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Stimulus\12. GLB 23-27\0. Olaf\SIG 2024\"/>
    </mc:Choice>
  </mc:AlternateContent>
  <xr:revisionPtr revIDLastSave="0" documentId="13_ncr:1_{0D4A26FB-1A4F-4679-97B9-91204AC44249}" xr6:coauthVersionLast="47" xr6:coauthVersionMax="47" xr10:uidLastSave="{00000000-0000-0000-0000-000000000000}"/>
  <bookViews>
    <workbookView xWindow="28680" yWindow="-120" windowWidth="29040" windowHeight="15840" tabRatio="766" xr2:uid="{335D8F04-FDBB-4F84-B0C9-30C196264B6E}"/>
  </bookViews>
  <sheets>
    <sheet name="Instructie" sheetId="14" r:id="rId1"/>
    <sheet name="Partners" sheetId="3" r:id="rId2"/>
    <sheet name="Werkpakketten" sheetId="4" r:id="rId3"/>
    <sheet name="Activiteiten" sheetId="5" r:id="rId4"/>
    <sheet name="Uurtarieven" sheetId="8" r:id="rId5"/>
    <sheet name="Afschrijvingskosten" sheetId="7" r:id="rId6"/>
    <sheet name="Kosten" sheetId="6" r:id="rId7"/>
    <sheet name="Tussenblad Begroting" sheetId="11" state="hidden" r:id="rId8"/>
    <sheet name="Begroting" sheetId="10" r:id="rId9"/>
    <sheet name="Financiering" sheetId="15" r:id="rId10"/>
    <sheet name="Kladblok" sheetId="13" r:id="rId11"/>
    <sheet name="Lijsten" sheetId="2" state="hidden" r:id="rId12"/>
  </sheets>
  <definedNames>
    <definedName name="_xlnm._FilterDatabase" localSheetId="6" hidden="1">Kosten!$C$9:$C$258</definedName>
    <definedName name="_xlcn.WorksheetConnection_begrotingstest.xlsxTbl.Projectpartners1" hidden="1">Tbl.Projectpartners[]</definedName>
    <definedName name="Activiteitencode" localSheetId="9">Tbl.Activiteiten[Activiteitcode]</definedName>
    <definedName name="Activiteitencode">Tbl.Activiteiten[Activiteitcode]</definedName>
    <definedName name="_xlnm.Print_Area" localSheetId="1">Partners!$A:$M</definedName>
    <definedName name="Jaren" localSheetId="9">Tbl.Jaren[Jaren]</definedName>
    <definedName name="Jaren">Tbl.Jaren[Jaren]</definedName>
    <definedName name="Kostensoort" localSheetId="9">Tbl.Kostensoorten[Kostensoorten]</definedName>
    <definedName name="Kostensoort" localSheetId="6">Tbl.Kostensoorten[Kostensoorten]</definedName>
    <definedName name="Kostensoort">Tbl.Kostensoorten[Kostensoorten]</definedName>
    <definedName name="Lijst_activiteitencode" localSheetId="9">Tbl.Activiteiten[Activiteitcode]</definedName>
    <definedName name="Lijst_activiteitencode">Tbl.Activiteiten[Activiteitcode]</definedName>
    <definedName name="Lijst_Activum" localSheetId="9">Tbl.Afschrijvingskosten[Activum]</definedName>
    <definedName name="Lijst_Activum">Tbl.Afschrijvingskosten[Activum]</definedName>
    <definedName name="Lijst_Afschrijvingseenheden" localSheetId="9">Tbl.Afschrijvingseenheden[Afschrijvingseenheden]</definedName>
    <definedName name="Lijst_Afschrijvingseenheden">Tbl.Afschrijvingseenheden[Afschrijvingseenheden]</definedName>
    <definedName name="Lijst_Afschrijvingstarief" localSheetId="9">Tbl.Afschrijvingskosten[Tarief per afschrijvings-eenheid]</definedName>
    <definedName name="Lijst_Afschrijvingstarief">Tbl.Afschrijvingskosten[Tarief per afschrijvings-eenheid]</definedName>
    <definedName name="Lijst_Beekeningswijze" localSheetId="9">Tbl.Berekeningswijze[Berekeningswijze]</definedName>
    <definedName name="Lijst_Beekeningswijze">Tbl.Berekeningswijze[Berekeningswijze]</definedName>
    <definedName name="Lijst_Kostensoorten" localSheetId="9">Tbl.Kostensoorten[Kostensoorten]</definedName>
    <definedName name="Lijst_Kostensoorten">Tbl.Kostensoorten[Kostensoorten]</definedName>
    <definedName name="Lijst_Loondienst" localSheetId="9">Tbl.Typemedewerker[Type_projectmedewerker]</definedName>
    <definedName name="Lijst_Loondienst">Tbl.Typemedewerker[Type_projectmedewerker]</definedName>
    <definedName name="Lijst_Medewerker" localSheetId="9">Tbl.Uurtarief[Medewerker en/of functie]</definedName>
    <definedName name="Lijst_Medewerker">Tbl.Uurtarief[Medewerker en/of functie]</definedName>
    <definedName name="Lijst_Organisatie">Tbl.Organisatie[Soort organisatie]</definedName>
    <definedName name="Lijst_Partnercode" localSheetId="9">Tbl.Projectpartners[Partnercode]</definedName>
    <definedName name="Lijst_Partnercode">Tbl.Projectpartners[Partnercode]</definedName>
    <definedName name="Lijst_Partnernummer" localSheetId="9">Tbl.Projectpartners[PNr.]</definedName>
    <definedName name="Lijst_Partnernummer">Tbl.Projectpartners[PNr.]</definedName>
    <definedName name="Lijst_Projectpartners" localSheetId="9">Tbl.Projectpartners[Naam]</definedName>
    <definedName name="Lijst_Projectpartners">Tbl.Projectpartners[Naam]</definedName>
    <definedName name="Lijst_Rechtsvorm" localSheetId="9">Tbl.Rechtsvorm[Rechtsvorm]</definedName>
    <definedName name="Lijst_Rechtsvorm">Tbl.Rechtsvorm[Rechtsvorm]</definedName>
    <definedName name="Lijst_Rol">#REF!</definedName>
    <definedName name="Lijst_Subsidiabele_activiteiten" localSheetId="9">Tbl.Subsidiehoogte[Subsidieactiviteit]</definedName>
    <definedName name="Lijst_Subsidiabele_activiteiten" localSheetId="6">Tbl.Subsidiehoogte[Subsidieactiviteit]</definedName>
    <definedName name="Lijst_Subsidiabele_activiteiten">Tbl.Subsidiehoogte[Subsidieactiviteit]</definedName>
    <definedName name="Lijst_TypeFinanciering" localSheetId="9">Tbl.TypeFinanciering[Type financiering]</definedName>
    <definedName name="Lijst_TypeFinanciering">Tbl.TypeFinanciering[Type financiering]</definedName>
    <definedName name="Lijst_Typeprojectmedewerker" localSheetId="9">Tbl.Typemedewerker[Type_projectmedewerker]</definedName>
    <definedName name="Lijst_Typeprojectmedewerker">Tbl.Typemedewerker[Type_projectmedewerker]</definedName>
    <definedName name="Lijst_Werkweekobvfulltime" localSheetId="9">Tbl.Berekeningen[Onderdeel]</definedName>
    <definedName name="Lijst_Werkweekobvfulltime">Tbl.Berekeningen[Onderdeel]</definedName>
    <definedName name="Lst.P1SA">Kosten!$FX$262:$FX$291</definedName>
    <definedName name="Lst.P2SA">Kosten!$FY$262:$FY$291</definedName>
    <definedName name="Lst_Kostensoorten" localSheetId="8">Lijsten!$A$25:$A$32</definedName>
    <definedName name="Partner" localSheetId="9">Tbl.Projectpartners[Naam]</definedName>
    <definedName name="Partner" localSheetId="6">Tbl.Projectpartners[Naam]</definedName>
    <definedName name="Partner">Tbl.Projectpartners[Naam]</definedName>
    <definedName name="Werkpakket" localSheetId="9">Tbl.Werkpakketten[Toelichting]</definedName>
    <definedName name="Werkpakket" localSheetId="6">Tbl.Werkpakketten[Toelichting]</definedName>
    <definedName name="Werkpakket">Tbl.Werkpakketten[Toelichting]</definedName>
    <definedName name="Werkpakketcode" localSheetId="9">Tbl.Werkpakketten[Werkpakketcode]</definedName>
    <definedName name="Werkpakketcode" localSheetId="6">Tbl.Werkpakketten[Werkpakketcode]</definedName>
    <definedName name="Werkpakketcode">Tbl.Werkpakketten[Werkpakketcode]</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l Projectpartners" name="Tbl Projectpartners" connection="WorksheetConnection_begrotingstest.xlsx!Tbl.Projectpartner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7" i="10" l="1"/>
  <c r="G298" i="10"/>
  <c r="H298" i="10"/>
  <c r="I298" i="10"/>
  <c r="J298" i="10"/>
  <c r="K298" i="10"/>
  <c r="L298" i="10"/>
  <c r="M298" i="10"/>
  <c r="N298" i="10"/>
  <c r="O298" i="10"/>
  <c r="P298" i="10"/>
  <c r="Q298" i="10"/>
  <c r="R298" i="10"/>
  <c r="S298" i="10"/>
  <c r="T298" i="10"/>
  <c r="U298" i="10"/>
  <c r="V298" i="10"/>
  <c r="W298" i="10"/>
  <c r="X298" i="10"/>
  <c r="Y298" i="10"/>
  <c r="Z298" i="10"/>
  <c r="AA298" i="10"/>
  <c r="AB298" i="10"/>
  <c r="AC298" i="10"/>
  <c r="AD298" i="10"/>
  <c r="AE298" i="10"/>
  <c r="AF298" i="10"/>
  <c r="AG298" i="10"/>
  <c r="AH298" i="10"/>
  <c r="AI298" i="10"/>
  <c r="AJ298" i="10"/>
  <c r="AK298" i="10"/>
  <c r="AL298" i="10"/>
  <c r="AM298" i="10"/>
  <c r="AN298" i="10"/>
  <c r="AO298" i="10"/>
  <c r="AP298" i="10"/>
  <c r="AQ298" i="10"/>
  <c r="AR298" i="10"/>
  <c r="AS298" i="10"/>
  <c r="AT298" i="10"/>
  <c r="AU298" i="10"/>
  <c r="AV298" i="10"/>
  <c r="AW298" i="10"/>
  <c r="AX298" i="10"/>
  <c r="AY298" i="10"/>
  <c r="AZ298" i="10"/>
  <c r="G299" i="10"/>
  <c r="H299" i="10"/>
  <c r="I299" i="10"/>
  <c r="J299" i="10"/>
  <c r="K299" i="10"/>
  <c r="L299" i="10"/>
  <c r="M299" i="10"/>
  <c r="N299" i="10"/>
  <c r="O299" i="10"/>
  <c r="P299" i="10"/>
  <c r="Q299" i="10"/>
  <c r="R299" i="10"/>
  <c r="S299" i="10"/>
  <c r="T299" i="10"/>
  <c r="U299" i="10"/>
  <c r="V299" i="10"/>
  <c r="W299" i="10"/>
  <c r="X299" i="10"/>
  <c r="Y299" i="10"/>
  <c r="Z299" i="10"/>
  <c r="AA299" i="10"/>
  <c r="AB299" i="10"/>
  <c r="AC299" i="10"/>
  <c r="AD299" i="10"/>
  <c r="AE299" i="10"/>
  <c r="AF299" i="10"/>
  <c r="AG299" i="10"/>
  <c r="AH299" i="10"/>
  <c r="AI299" i="10"/>
  <c r="AJ299" i="10"/>
  <c r="AK299" i="10"/>
  <c r="AL299" i="10"/>
  <c r="AM299" i="10"/>
  <c r="AN299" i="10"/>
  <c r="AO299" i="10"/>
  <c r="AP299" i="10"/>
  <c r="AQ299" i="10"/>
  <c r="AR299" i="10"/>
  <c r="AS299" i="10"/>
  <c r="AT299" i="10"/>
  <c r="AU299" i="10"/>
  <c r="AV299" i="10"/>
  <c r="AW299" i="10"/>
  <c r="AX299" i="10"/>
  <c r="AY299" i="10"/>
  <c r="AZ299" i="10"/>
  <c r="C298" i="10"/>
  <c r="D197" i="10"/>
  <c r="C198" i="10"/>
  <c r="G198" i="10"/>
  <c r="H198" i="10"/>
  <c r="I198" i="10"/>
  <c r="J198" i="10"/>
  <c r="K198" i="10"/>
  <c r="L198" i="10"/>
  <c r="M198" i="10"/>
  <c r="N198" i="10"/>
  <c r="O198" i="10"/>
  <c r="P198" i="10"/>
  <c r="Q198" i="10"/>
  <c r="R198" i="10"/>
  <c r="S198" i="10"/>
  <c r="T198" i="10"/>
  <c r="U198" i="10"/>
  <c r="V198" i="10"/>
  <c r="W198" i="10"/>
  <c r="X198" i="10"/>
  <c r="Y198" i="10"/>
  <c r="Z198" i="10"/>
  <c r="AA198" i="10"/>
  <c r="AB198" i="10"/>
  <c r="AC198" i="10"/>
  <c r="AD198" i="10"/>
  <c r="AE198" i="10"/>
  <c r="AF198" i="10"/>
  <c r="AG198" i="10"/>
  <c r="AH198" i="10"/>
  <c r="AI198" i="10"/>
  <c r="AJ198" i="10"/>
  <c r="AK198" i="10"/>
  <c r="AL198" i="10"/>
  <c r="AM198" i="10"/>
  <c r="AN198" i="10"/>
  <c r="AO198" i="10"/>
  <c r="AP198" i="10"/>
  <c r="AQ198" i="10"/>
  <c r="AR198" i="10"/>
  <c r="AS198" i="10"/>
  <c r="AT198" i="10"/>
  <c r="AU198" i="10"/>
  <c r="AV198" i="10"/>
  <c r="AW198" i="10"/>
  <c r="AX198" i="10"/>
  <c r="AY198" i="10"/>
  <c r="AZ198" i="10"/>
  <c r="G199" i="10"/>
  <c r="H199" i="10"/>
  <c r="I199" i="10"/>
  <c r="J199" i="10"/>
  <c r="K199" i="10"/>
  <c r="L199" i="10"/>
  <c r="M199" i="10"/>
  <c r="N199" i="10"/>
  <c r="O199" i="10"/>
  <c r="P199" i="10"/>
  <c r="Q199" i="10"/>
  <c r="R199" i="10"/>
  <c r="S199" i="10"/>
  <c r="T199" i="10"/>
  <c r="U199" i="10"/>
  <c r="V199" i="10"/>
  <c r="W199" i="10"/>
  <c r="X199" i="10"/>
  <c r="Y199" i="10"/>
  <c r="Z199" i="10"/>
  <c r="AA199" i="10"/>
  <c r="AB199" i="10"/>
  <c r="AC199" i="10"/>
  <c r="AD199" i="10"/>
  <c r="AE199" i="10"/>
  <c r="AF199" i="10"/>
  <c r="AG199" i="10"/>
  <c r="AH199" i="10"/>
  <c r="AI199" i="10"/>
  <c r="AJ199" i="10"/>
  <c r="AK199" i="10"/>
  <c r="AL199" i="10"/>
  <c r="AM199" i="10"/>
  <c r="AN199" i="10"/>
  <c r="AO199" i="10"/>
  <c r="AP199" i="10"/>
  <c r="AQ199" i="10"/>
  <c r="AR199" i="10"/>
  <c r="AS199" i="10"/>
  <c r="AT199" i="10"/>
  <c r="AU199" i="10"/>
  <c r="AV199" i="10"/>
  <c r="AW199" i="10"/>
  <c r="AX199" i="10"/>
  <c r="AY199" i="10"/>
  <c r="AZ199" i="10"/>
  <c r="G98" i="10"/>
  <c r="H98" i="10"/>
  <c r="I98" i="10"/>
  <c r="J98" i="10"/>
  <c r="K98" i="10"/>
  <c r="L98" i="10"/>
  <c r="M98" i="10"/>
  <c r="N98" i="10"/>
  <c r="O98" i="10"/>
  <c r="P98" i="10"/>
  <c r="Q98" i="10"/>
  <c r="R98" i="10"/>
  <c r="S98" i="10"/>
  <c r="T98" i="10"/>
  <c r="U98" i="10"/>
  <c r="V98" i="10"/>
  <c r="W98" i="10"/>
  <c r="X98" i="10"/>
  <c r="Y98" i="10"/>
  <c r="Z98" i="10"/>
  <c r="AA98" i="10"/>
  <c r="AB98" i="10"/>
  <c r="AC98" i="10"/>
  <c r="AD98" i="10"/>
  <c r="AE98" i="10"/>
  <c r="AF98" i="10"/>
  <c r="AG98" i="10"/>
  <c r="AH98" i="10"/>
  <c r="AI98" i="10"/>
  <c r="AJ98" i="10"/>
  <c r="AK98" i="10"/>
  <c r="AL98" i="10"/>
  <c r="AM98" i="10"/>
  <c r="AN98" i="10"/>
  <c r="AO98" i="10"/>
  <c r="AP98" i="10"/>
  <c r="AQ98" i="10"/>
  <c r="AR98" i="10"/>
  <c r="AS98" i="10"/>
  <c r="AT98" i="10"/>
  <c r="AU98" i="10"/>
  <c r="AV98" i="10"/>
  <c r="AW98" i="10"/>
  <c r="AX98" i="10"/>
  <c r="AY98" i="10"/>
  <c r="AZ98"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AI99" i="10"/>
  <c r="AJ99" i="10"/>
  <c r="AK99" i="10"/>
  <c r="AL99" i="10"/>
  <c r="AM99" i="10"/>
  <c r="AN99" i="10"/>
  <c r="AO99" i="10"/>
  <c r="AP99" i="10"/>
  <c r="AQ99" i="10"/>
  <c r="AR99" i="10"/>
  <c r="AS99" i="10"/>
  <c r="AT99" i="10"/>
  <c r="AU99" i="10"/>
  <c r="AV99" i="10"/>
  <c r="AW99" i="10"/>
  <c r="AX99" i="10"/>
  <c r="AY99" i="10"/>
  <c r="AZ99" i="10"/>
  <c r="D97" i="10"/>
  <c r="C98" i="10"/>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Y9" i="6" l="1"/>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N59" i="8"/>
  <c r="I59" i="8" s="1"/>
  <c r="M59" i="8" s="1"/>
  <c r="N60" i="8"/>
  <c r="I60" i="8" s="1"/>
  <c r="M60" i="8" s="1"/>
  <c r="N61" i="8"/>
  <c r="I61" i="8" s="1"/>
  <c r="M61" i="8" s="1"/>
  <c r="N62" i="8"/>
  <c r="I62" i="8" s="1"/>
  <c r="M62" i="8" s="1"/>
  <c r="N63" i="8"/>
  <c r="I63" i="8" s="1"/>
  <c r="M63" i="8" s="1"/>
  <c r="N64" i="8"/>
  <c r="I64" i="8" s="1"/>
  <c r="M64" i="8" s="1"/>
  <c r="N65" i="8"/>
  <c r="I65" i="8" s="1"/>
  <c r="M65" i="8" s="1"/>
  <c r="N66" i="8"/>
  <c r="I66" i="8" s="1"/>
  <c r="M66" i="8" s="1"/>
  <c r="N67" i="8"/>
  <c r="I67" i="8" s="1"/>
  <c r="M67" i="8" s="1"/>
  <c r="N68" i="8"/>
  <c r="I68" i="8" s="1"/>
  <c r="M68" i="8" s="1"/>
  <c r="N69" i="8"/>
  <c r="I69" i="8" s="1"/>
  <c r="M69" i="8" s="1"/>
  <c r="N70" i="8"/>
  <c r="I70" i="8" s="1"/>
  <c r="M70" i="8" s="1"/>
  <c r="N71" i="8"/>
  <c r="I71" i="8" s="1"/>
  <c r="M71" i="8" s="1"/>
  <c r="N72" i="8"/>
  <c r="I72" i="8" s="1"/>
  <c r="M72" i="8" s="1"/>
  <c r="N73" i="8"/>
  <c r="I73" i="8" s="1"/>
  <c r="M73" i="8" s="1"/>
  <c r="N74" i="8"/>
  <c r="I74" i="8" s="1"/>
  <c r="M74" i="8" s="1"/>
  <c r="N75" i="8"/>
  <c r="I75" i="8" s="1"/>
  <c r="M75" i="8" s="1"/>
  <c r="N76" i="8"/>
  <c r="I76" i="8" s="1"/>
  <c r="M76" i="8" s="1"/>
  <c r="N77" i="8"/>
  <c r="I77" i="8" s="1"/>
  <c r="M77" i="8" s="1"/>
  <c r="N78" i="8"/>
  <c r="I78" i="8" s="1"/>
  <c r="M78" i="8" s="1"/>
  <c r="N79" i="8"/>
  <c r="I79" i="8" s="1"/>
  <c r="M79" i="8" s="1"/>
  <c r="N80" i="8"/>
  <c r="I80" i="8" s="1"/>
  <c r="M80" i="8" s="1"/>
  <c r="N81" i="8"/>
  <c r="I81" i="8" s="1"/>
  <c r="M81" i="8" s="1"/>
  <c r="N82" i="8"/>
  <c r="I82" i="8" s="1"/>
  <c r="M82" i="8" s="1"/>
  <c r="N83" i="8"/>
  <c r="I83" i="8" s="1"/>
  <c r="M83" i="8" s="1"/>
  <c r="N84" i="8"/>
  <c r="I84" i="8" s="1"/>
  <c r="M84" i="8" s="1"/>
  <c r="N85" i="8"/>
  <c r="I85" i="8" s="1"/>
  <c r="M85" i="8" s="1"/>
  <c r="N86" i="8"/>
  <c r="I86" i="8" s="1"/>
  <c r="M86" i="8" s="1"/>
  <c r="N87" i="8"/>
  <c r="I87" i="8" s="1"/>
  <c r="M87" i="8" s="1"/>
  <c r="N88" i="8"/>
  <c r="I88" i="8" s="1"/>
  <c r="M88" i="8" s="1"/>
  <c r="N89" i="8"/>
  <c r="I89" i="8" s="1"/>
  <c r="M89" i="8" s="1"/>
  <c r="N90" i="8"/>
  <c r="I90" i="8" s="1"/>
  <c r="M90" i="8" s="1"/>
  <c r="N91" i="8"/>
  <c r="I91" i="8" s="1"/>
  <c r="M91" i="8" s="1"/>
  <c r="N92" i="8"/>
  <c r="I92" i="8" s="1"/>
  <c r="M92" i="8" s="1"/>
  <c r="N93" i="8"/>
  <c r="I93" i="8" s="1"/>
  <c r="M93" i="8" s="1"/>
  <c r="N94" i="8"/>
  <c r="I94" i="8" s="1"/>
  <c r="M94" i="8" s="1"/>
  <c r="N95" i="8"/>
  <c r="I95" i="8" s="1"/>
  <c r="M95" i="8" s="1"/>
  <c r="N96" i="8"/>
  <c r="I96" i="8" s="1"/>
  <c r="M96" i="8" s="1"/>
  <c r="N97" i="8"/>
  <c r="I97" i="8" s="1"/>
  <c r="M97" i="8" s="1"/>
  <c r="N98" i="8"/>
  <c r="I98" i="8" s="1"/>
  <c r="M98" i="8" s="1"/>
  <c r="N99" i="8"/>
  <c r="I99" i="8" s="1"/>
  <c r="M99" i="8" s="1"/>
  <c r="N100" i="8"/>
  <c r="I100" i="8" s="1"/>
  <c r="M100" i="8" s="1"/>
  <c r="N101" i="8"/>
  <c r="I101" i="8" s="1"/>
  <c r="M101" i="8" s="1"/>
  <c r="N102" i="8"/>
  <c r="I102" i="8" s="1"/>
  <c r="M102" i="8" s="1"/>
  <c r="N103" i="8"/>
  <c r="I103" i="8" s="1"/>
  <c r="M103" i="8" s="1"/>
  <c r="N104" i="8"/>
  <c r="I104" i="8" s="1"/>
  <c r="M104" i="8" s="1"/>
  <c r="N105" i="8"/>
  <c r="I105" i="8" s="1"/>
  <c r="M105" i="8" s="1"/>
  <c r="N106" i="8"/>
  <c r="I106" i="8" s="1"/>
  <c r="M106" i="8" s="1"/>
  <c r="N107" i="8"/>
  <c r="I107" i="8" s="1"/>
  <c r="M107" i="8" s="1"/>
  <c r="N108" i="8"/>
  <c r="I108" i="8" s="1"/>
  <c r="M108" i="8" s="1"/>
  <c r="N109" i="8"/>
  <c r="I109" i="8" s="1"/>
  <c r="M109" i="8" s="1"/>
  <c r="N110" i="8"/>
  <c r="I110" i="8" s="1"/>
  <c r="M110" i="8" s="1"/>
  <c r="N111" i="8"/>
  <c r="I111" i="8" s="1"/>
  <c r="M111" i="8" s="1"/>
  <c r="N112" i="8"/>
  <c r="I112" i="8" s="1"/>
  <c r="M112" i="8" s="1"/>
  <c r="N113" i="8"/>
  <c r="I113" i="8" s="1"/>
  <c r="M113" i="8" s="1"/>
  <c r="N114" i="8"/>
  <c r="I114" i="8" s="1"/>
  <c r="M114" i="8" s="1"/>
  <c r="N115" i="8"/>
  <c r="I115" i="8" s="1"/>
  <c r="M115" i="8" s="1"/>
  <c r="N116" i="8"/>
  <c r="I116" i="8" s="1"/>
  <c r="M116" i="8" s="1"/>
  <c r="N117" i="8"/>
  <c r="I117" i="8" s="1"/>
  <c r="M117" i="8" s="1"/>
  <c r="N118" i="8"/>
  <c r="I118" i="8" s="1"/>
  <c r="M118" i="8" s="1"/>
  <c r="N119" i="8"/>
  <c r="I119" i="8" s="1"/>
  <c r="M119" i="8" s="1"/>
  <c r="N120" i="8"/>
  <c r="I120" i="8" s="1"/>
  <c r="M120" i="8" s="1"/>
  <c r="N121" i="8"/>
  <c r="I121" i="8" s="1"/>
  <c r="M121" i="8" s="1"/>
  <c r="N122" i="8"/>
  <c r="I122" i="8" s="1"/>
  <c r="M122" i="8" s="1"/>
  <c r="N123" i="8"/>
  <c r="I123" i="8" s="1"/>
  <c r="M123" i="8" s="1"/>
  <c r="N124" i="8"/>
  <c r="I124" i="8" s="1"/>
  <c r="M124" i="8" s="1"/>
  <c r="N125" i="8"/>
  <c r="I125" i="8" s="1"/>
  <c r="M125" i="8" s="1"/>
  <c r="N126" i="8"/>
  <c r="I126" i="8" s="1"/>
  <c r="M126" i="8" s="1"/>
  <c r="N127" i="8"/>
  <c r="I127" i="8" s="1"/>
  <c r="M127" i="8" s="1"/>
  <c r="N128" i="8"/>
  <c r="I128" i="8" s="1"/>
  <c r="M128" i="8" s="1"/>
  <c r="N129" i="8"/>
  <c r="I129" i="8" s="1"/>
  <c r="M129" i="8" s="1"/>
  <c r="N130" i="8"/>
  <c r="I130" i="8" s="1"/>
  <c r="M130" i="8" s="1"/>
  <c r="N131" i="8"/>
  <c r="I131" i="8" s="1"/>
  <c r="M131" i="8" s="1"/>
  <c r="N132" i="8"/>
  <c r="I132" i="8" s="1"/>
  <c r="M132" i="8" s="1"/>
  <c r="N133" i="8"/>
  <c r="I133" i="8" s="1"/>
  <c r="M133" i="8" s="1"/>
  <c r="N134" i="8"/>
  <c r="I134" i="8" s="1"/>
  <c r="M134" i="8" s="1"/>
  <c r="N135" i="8"/>
  <c r="I135" i="8" s="1"/>
  <c r="M135" i="8" s="1"/>
  <c r="N136" i="8"/>
  <c r="I136" i="8" s="1"/>
  <c r="M136" i="8" s="1"/>
  <c r="N137" i="8"/>
  <c r="I137" i="8" s="1"/>
  <c r="M137" i="8" s="1"/>
  <c r="N138" i="8"/>
  <c r="I138" i="8" s="1"/>
  <c r="M138" i="8" s="1"/>
  <c r="N139" i="8"/>
  <c r="I139" i="8" s="1"/>
  <c r="M139" i="8" s="1"/>
  <c r="N140" i="8"/>
  <c r="I140" i="8" s="1"/>
  <c r="M140" i="8" s="1"/>
  <c r="N141" i="8"/>
  <c r="I141" i="8" s="1"/>
  <c r="M141" i="8" s="1"/>
  <c r="N142" i="8"/>
  <c r="I142" i="8" s="1"/>
  <c r="M142" i="8" s="1"/>
  <c r="N143" i="8"/>
  <c r="I143" i="8" s="1"/>
  <c r="M143" i="8" s="1"/>
  <c r="N144" i="8"/>
  <c r="I144" i="8" s="1"/>
  <c r="M144" i="8" s="1"/>
  <c r="N145" i="8"/>
  <c r="I145" i="8" s="1"/>
  <c r="M145" i="8" s="1"/>
  <c r="N146" i="8"/>
  <c r="I146" i="8" s="1"/>
  <c r="M146" i="8" s="1"/>
  <c r="N147" i="8"/>
  <c r="I147" i="8" s="1"/>
  <c r="M147" i="8" s="1"/>
  <c r="N148" i="8"/>
  <c r="I148" i="8" s="1"/>
  <c r="M148" i="8" s="1"/>
  <c r="N149" i="8"/>
  <c r="I149" i="8" s="1"/>
  <c r="M149" i="8" s="1"/>
  <c r="N150" i="8"/>
  <c r="I150" i="8" s="1"/>
  <c r="M150" i="8" s="1"/>
  <c r="N151" i="8"/>
  <c r="I151" i="8" s="1"/>
  <c r="M151" i="8" s="1"/>
  <c r="N152" i="8"/>
  <c r="I152" i="8" s="1"/>
  <c r="M152" i="8" s="1"/>
  <c r="N153" i="8"/>
  <c r="I153" i="8" s="1"/>
  <c r="M153" i="8" s="1"/>
  <c r="N154" i="8"/>
  <c r="I154" i="8" s="1"/>
  <c r="M154" i="8" s="1"/>
  <c r="N155" i="8"/>
  <c r="I155" i="8" s="1"/>
  <c r="M155" i="8" s="1"/>
  <c r="N156" i="8"/>
  <c r="I156" i="8" s="1"/>
  <c r="M156" i="8" s="1"/>
  <c r="N157" i="8"/>
  <c r="I157" i="8" s="1"/>
  <c r="M157" i="8" s="1"/>
  <c r="N158" i="8"/>
  <c r="I158" i="8" s="1"/>
  <c r="M158" i="8" s="1"/>
  <c r="HW9" i="6" l="1"/>
  <c r="HV9" i="6"/>
  <c r="HU9" i="6"/>
  <c r="HT9" i="6"/>
  <c r="HS9" i="6"/>
  <c r="HR9" i="6"/>
  <c r="HQ9" i="6"/>
  <c r="HP9" i="6"/>
  <c r="HO9" i="6"/>
  <c r="HN9" i="6"/>
  <c r="HM9" i="6"/>
  <c r="HL9" i="6"/>
  <c r="HK9" i="6"/>
  <c r="HJ9" i="6"/>
  <c r="HI9" i="6"/>
  <c r="HH9" i="6"/>
  <c r="HG9" i="6"/>
  <c r="HF9" i="6"/>
  <c r="HE9" i="6"/>
  <c r="HD9" i="6"/>
  <c r="HC9" i="6"/>
  <c r="HB9" i="6"/>
  <c r="HA9" i="6"/>
  <c r="GZ9" i="6"/>
  <c r="GY9" i="6"/>
  <c r="GX9" i="6"/>
  <c r="GW9" i="6"/>
  <c r="GV9" i="6"/>
  <c r="GU9" i="6"/>
  <c r="GT9" i="6"/>
  <c r="GS9" i="6"/>
  <c r="GR9" i="6"/>
  <c r="GQ9" i="6"/>
  <c r="GP9" i="6"/>
  <c r="GO9" i="6"/>
  <c r="GN9" i="6"/>
  <c r="GM9" i="6"/>
  <c r="GL9" i="6"/>
  <c r="GK9" i="6"/>
  <c r="GJ9" i="6"/>
  <c r="GI9" i="6"/>
  <c r="GH9" i="6"/>
  <c r="GG9" i="6"/>
  <c r="GF9" i="6"/>
  <c r="GE9" i="6"/>
  <c r="GD9" i="6"/>
  <c r="GC9" i="6"/>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F159" i="15"/>
  <c r="B146" i="11" s="1"/>
  <c r="J159" i="15"/>
  <c r="L5" i="15" s="1"/>
  <c r="I159" i="15"/>
  <c r="L4" i="15" s="1"/>
  <c r="H159" i="15"/>
  <c r="L3" i="15" s="1"/>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N70" i="15"/>
  <c r="N71" i="15"/>
  <c r="N72" i="15"/>
  <c r="N73" i="15"/>
  <c r="N74" i="15"/>
  <c r="N75" i="15"/>
  <c r="N76" i="15"/>
  <c r="N77" i="15"/>
  <c r="N78" i="15"/>
  <c r="N79" i="15"/>
  <c r="N80" i="15"/>
  <c r="N81" i="15"/>
  <c r="N82" i="15"/>
  <c r="N83" i="15"/>
  <c r="N84" i="15"/>
  <c r="N85" i="15"/>
  <c r="N86" i="15"/>
  <c r="N87" i="15"/>
  <c r="N88" i="15"/>
  <c r="N89" i="15"/>
  <c r="N90" i="15"/>
  <c r="N91" i="15"/>
  <c r="N92" i="15"/>
  <c r="N93" i="15"/>
  <c r="N94" i="15"/>
  <c r="N95" i="15"/>
  <c r="N96" i="15"/>
  <c r="N97" i="15"/>
  <c r="N98" i="15"/>
  <c r="N99" i="15"/>
  <c r="N100" i="15"/>
  <c r="N101" i="15"/>
  <c r="N102" i="15"/>
  <c r="N103" i="15"/>
  <c r="N104" i="15"/>
  <c r="N105" i="15"/>
  <c r="N106" i="15"/>
  <c r="N107" i="15"/>
  <c r="N108" i="15"/>
  <c r="N109" i="15"/>
  <c r="N110" i="15"/>
  <c r="N111" i="15"/>
  <c r="N112" i="15"/>
  <c r="N113" i="15"/>
  <c r="N114" i="15"/>
  <c r="N115" i="15"/>
  <c r="N116" i="15"/>
  <c r="N117" i="15"/>
  <c r="N118" i="15"/>
  <c r="N119" i="15"/>
  <c r="N120" i="15"/>
  <c r="N121" i="15"/>
  <c r="N122" i="15"/>
  <c r="N123" i="15"/>
  <c r="N124" i="15"/>
  <c r="N125" i="15"/>
  <c r="N126" i="15"/>
  <c r="N127" i="15"/>
  <c r="N128" i="15"/>
  <c r="N129" i="15"/>
  <c r="N130" i="15"/>
  <c r="N131" i="15"/>
  <c r="N132" i="15"/>
  <c r="N133" i="15"/>
  <c r="N134" i="15"/>
  <c r="N135" i="15"/>
  <c r="N136" i="15"/>
  <c r="N137" i="15"/>
  <c r="N138" i="15"/>
  <c r="N139" i="15"/>
  <c r="N140" i="15"/>
  <c r="N141" i="15"/>
  <c r="N142" i="15"/>
  <c r="N143" i="15"/>
  <c r="N144" i="15"/>
  <c r="N145" i="15"/>
  <c r="N146" i="15"/>
  <c r="N147" i="15"/>
  <c r="N148" i="15"/>
  <c r="N149" i="15"/>
  <c r="N150" i="15"/>
  <c r="N151" i="15"/>
  <c r="N152" i="15"/>
  <c r="N153" i="15"/>
  <c r="N154" i="15"/>
  <c r="N155" i="15"/>
  <c r="N156" i="15"/>
  <c r="N157" i="15"/>
  <c r="N15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C169" i="15"/>
  <c r="C168" i="15"/>
  <c r="C167" i="15"/>
  <c r="C166" i="15"/>
  <c r="C165" i="15"/>
  <c r="C164" i="15"/>
  <c r="C163" i="15"/>
  <c r="C162" i="15"/>
  <c r="C161" i="15"/>
  <c r="C160" i="15"/>
  <c r="B5" i="15"/>
  <c r="C4" i="15"/>
  <c r="B4" i="15"/>
  <c r="C3" i="15"/>
  <c r="B3" i="15"/>
  <c r="B2" i="15"/>
  <c r="Q158" i="15" l="1"/>
  <c r="R158" i="15"/>
  <c r="S158" i="15"/>
  <c r="T158" i="15"/>
  <c r="U158" i="15"/>
  <c r="V158" i="15"/>
  <c r="W158" i="15"/>
  <c r="X158" i="15"/>
  <c r="Y158" i="15"/>
  <c r="Z158" i="15"/>
  <c r="AA158" i="15"/>
  <c r="AB158" i="15"/>
  <c r="AC158" i="15"/>
  <c r="AD158" i="15"/>
  <c r="AE158" i="15"/>
  <c r="AF158" i="15"/>
  <c r="AG158" i="15"/>
  <c r="AH158" i="15"/>
  <c r="AI158" i="15"/>
  <c r="AJ158" i="15"/>
  <c r="AK158" i="15"/>
  <c r="AL158" i="15"/>
  <c r="AM158" i="15"/>
  <c r="AN158" i="15"/>
  <c r="AO158" i="15"/>
  <c r="AP158" i="15"/>
  <c r="AQ158" i="15"/>
  <c r="AR158" i="15"/>
  <c r="AS158" i="15"/>
  <c r="AT158" i="15"/>
  <c r="AU158" i="15"/>
  <c r="AV158" i="15"/>
  <c r="AW158" i="15"/>
  <c r="AX158" i="15"/>
  <c r="AY158" i="15"/>
  <c r="AZ158" i="15"/>
  <c r="BA158" i="15"/>
  <c r="BB158" i="15"/>
  <c r="BC158" i="15"/>
  <c r="BD158" i="15"/>
  <c r="BE158" i="15"/>
  <c r="BF158" i="15"/>
  <c r="BG158" i="15"/>
  <c r="BH158" i="15"/>
  <c r="BI158" i="15"/>
  <c r="BJ158" i="15"/>
  <c r="BK158" i="15"/>
  <c r="BL158" i="15"/>
  <c r="BM158" i="15"/>
  <c r="BO158" i="15"/>
  <c r="BP158" i="15"/>
  <c r="BQ158" i="15"/>
  <c r="BR158" i="15"/>
  <c r="BS158" i="15"/>
  <c r="BT158" i="15"/>
  <c r="BU158" i="15"/>
  <c r="BV158" i="15"/>
  <c r="BW158" i="15"/>
  <c r="BX158" i="15"/>
  <c r="BY158" i="15"/>
  <c r="BZ158" i="15"/>
  <c r="CA158" i="15"/>
  <c r="CB158" i="15"/>
  <c r="CC158" i="15"/>
  <c r="CD158" i="15"/>
  <c r="CE158" i="15"/>
  <c r="CF158" i="15"/>
  <c r="CG158" i="15"/>
  <c r="CH158" i="15"/>
  <c r="CI158" i="15"/>
  <c r="CJ158" i="15"/>
  <c r="CK158" i="15"/>
  <c r="CL158" i="15"/>
  <c r="CM158" i="15"/>
  <c r="CN158" i="15"/>
  <c r="CO158" i="15"/>
  <c r="CP158" i="15"/>
  <c r="CQ158" i="15"/>
  <c r="CR158" i="15"/>
  <c r="CS158" i="15"/>
  <c r="CT158" i="15"/>
  <c r="CU158" i="15"/>
  <c r="CV158" i="15"/>
  <c r="CW158" i="15"/>
  <c r="CX158" i="15"/>
  <c r="CY158" i="15"/>
  <c r="CZ158" i="15"/>
  <c r="DA158" i="15"/>
  <c r="DB158" i="15"/>
  <c r="DC158" i="15"/>
  <c r="DD158" i="15"/>
  <c r="DE158" i="15"/>
  <c r="DF158" i="15"/>
  <c r="DG158" i="15"/>
  <c r="DH158" i="15"/>
  <c r="DI158" i="15"/>
  <c r="DJ158" i="15"/>
  <c r="DK158" i="15"/>
  <c r="BN158" i="15"/>
  <c r="P158" i="15"/>
  <c r="Q157" i="15"/>
  <c r="R157" i="15"/>
  <c r="S157" i="15"/>
  <c r="T157" i="15"/>
  <c r="U157" i="15"/>
  <c r="V157" i="15"/>
  <c r="W157" i="15"/>
  <c r="X157" i="15"/>
  <c r="Y157" i="15"/>
  <c r="Z157" i="15"/>
  <c r="AA157" i="15"/>
  <c r="AB157" i="15"/>
  <c r="AC157" i="15"/>
  <c r="AD157" i="15"/>
  <c r="AE157" i="15"/>
  <c r="AF157" i="15"/>
  <c r="AG157" i="15"/>
  <c r="AH157" i="15"/>
  <c r="AI157" i="15"/>
  <c r="AJ157" i="15"/>
  <c r="AK157" i="15"/>
  <c r="AL157" i="15"/>
  <c r="AM157" i="15"/>
  <c r="AN157" i="15"/>
  <c r="AO157" i="15"/>
  <c r="AP157" i="15"/>
  <c r="AQ157" i="15"/>
  <c r="AR157" i="15"/>
  <c r="AS157" i="15"/>
  <c r="AT157" i="15"/>
  <c r="AU157" i="15"/>
  <c r="AV157" i="15"/>
  <c r="AW157" i="15"/>
  <c r="AX157" i="15"/>
  <c r="AY157" i="15"/>
  <c r="AZ157" i="15"/>
  <c r="BA157" i="15"/>
  <c r="BB157" i="15"/>
  <c r="BC157" i="15"/>
  <c r="BD157" i="15"/>
  <c r="BE157" i="15"/>
  <c r="BF157" i="15"/>
  <c r="BG157" i="15"/>
  <c r="BH157" i="15"/>
  <c r="BI157" i="15"/>
  <c r="BJ157" i="15"/>
  <c r="BK157" i="15"/>
  <c r="BL157" i="15"/>
  <c r="BM157" i="15"/>
  <c r="BO157" i="15"/>
  <c r="BP157" i="15"/>
  <c r="BQ157" i="15"/>
  <c r="BR157" i="15"/>
  <c r="BS157" i="15"/>
  <c r="BT157" i="15"/>
  <c r="BU157" i="15"/>
  <c r="BV157" i="15"/>
  <c r="BW157" i="15"/>
  <c r="BX157" i="15"/>
  <c r="BY157" i="15"/>
  <c r="BZ157" i="15"/>
  <c r="CA157" i="15"/>
  <c r="CB157" i="15"/>
  <c r="CC157" i="15"/>
  <c r="CD157" i="15"/>
  <c r="CE157" i="15"/>
  <c r="CF157" i="15"/>
  <c r="CG157" i="15"/>
  <c r="CH157" i="15"/>
  <c r="CI157" i="15"/>
  <c r="CJ157" i="15"/>
  <c r="CK157" i="15"/>
  <c r="CL157" i="15"/>
  <c r="CM157" i="15"/>
  <c r="CN157" i="15"/>
  <c r="CO157" i="15"/>
  <c r="CP157" i="15"/>
  <c r="CQ157" i="15"/>
  <c r="CR157" i="15"/>
  <c r="CS157" i="15"/>
  <c r="CT157" i="15"/>
  <c r="CU157" i="15"/>
  <c r="CV157" i="15"/>
  <c r="CW157" i="15"/>
  <c r="CX157" i="15"/>
  <c r="CY157" i="15"/>
  <c r="CZ157" i="15"/>
  <c r="DA157" i="15"/>
  <c r="DB157" i="15"/>
  <c r="DC157" i="15"/>
  <c r="DD157" i="15"/>
  <c r="DE157" i="15"/>
  <c r="DF157" i="15"/>
  <c r="DG157" i="15"/>
  <c r="DH157" i="15"/>
  <c r="DI157" i="15"/>
  <c r="DJ157" i="15"/>
  <c r="DK157" i="15"/>
  <c r="BN157" i="15"/>
  <c r="P157" i="15"/>
  <c r="Q156" i="15"/>
  <c r="R156" i="15"/>
  <c r="S156" i="15"/>
  <c r="T156" i="15"/>
  <c r="U156" i="15"/>
  <c r="V156" i="15"/>
  <c r="W156" i="15"/>
  <c r="X156" i="15"/>
  <c r="Y156" i="15"/>
  <c r="Z156" i="15"/>
  <c r="AA156" i="15"/>
  <c r="AB156" i="15"/>
  <c r="AC156" i="15"/>
  <c r="AD156" i="15"/>
  <c r="AE156" i="15"/>
  <c r="AF156" i="15"/>
  <c r="AG156" i="15"/>
  <c r="AH156" i="15"/>
  <c r="AI156" i="15"/>
  <c r="AJ156" i="15"/>
  <c r="AK156" i="15"/>
  <c r="AL156" i="15"/>
  <c r="AM156" i="15"/>
  <c r="AN156" i="15"/>
  <c r="AO156" i="15"/>
  <c r="AP156" i="15"/>
  <c r="AQ156" i="15"/>
  <c r="AR156" i="15"/>
  <c r="AS156" i="15"/>
  <c r="AT156" i="15"/>
  <c r="AU156" i="15"/>
  <c r="AV156" i="15"/>
  <c r="AW156" i="15"/>
  <c r="AX156" i="15"/>
  <c r="AY156" i="15"/>
  <c r="AZ156" i="15"/>
  <c r="BA156" i="15"/>
  <c r="BB156" i="15"/>
  <c r="BC156" i="15"/>
  <c r="BD156" i="15"/>
  <c r="BE156" i="15"/>
  <c r="BF156" i="15"/>
  <c r="BG156" i="15"/>
  <c r="BH156" i="15"/>
  <c r="BI156" i="15"/>
  <c r="BJ156" i="15"/>
  <c r="BK156" i="15"/>
  <c r="BL156" i="15"/>
  <c r="BM156" i="15"/>
  <c r="BO156" i="15"/>
  <c r="BP156" i="15"/>
  <c r="BQ156" i="15"/>
  <c r="BR156" i="15"/>
  <c r="BS156" i="15"/>
  <c r="BT156" i="15"/>
  <c r="BU156" i="15"/>
  <c r="BV156" i="15"/>
  <c r="BW156" i="15"/>
  <c r="BX156" i="15"/>
  <c r="BY156" i="15"/>
  <c r="BZ156" i="15"/>
  <c r="CA156" i="15"/>
  <c r="CB156" i="15"/>
  <c r="CC156" i="15"/>
  <c r="CD156" i="15"/>
  <c r="CE156" i="15"/>
  <c r="CF156" i="15"/>
  <c r="CG156" i="15"/>
  <c r="CH156" i="15"/>
  <c r="CI156" i="15"/>
  <c r="CJ156" i="15"/>
  <c r="CK156" i="15"/>
  <c r="CL156" i="15"/>
  <c r="CM156" i="15"/>
  <c r="CN156" i="15"/>
  <c r="CO156" i="15"/>
  <c r="CP156" i="15"/>
  <c r="CQ156" i="15"/>
  <c r="CR156" i="15"/>
  <c r="CS156" i="15"/>
  <c r="CT156" i="15"/>
  <c r="CU156" i="15"/>
  <c r="CV156" i="15"/>
  <c r="CW156" i="15"/>
  <c r="CX156" i="15"/>
  <c r="CY156" i="15"/>
  <c r="CZ156" i="15"/>
  <c r="DA156" i="15"/>
  <c r="DB156" i="15"/>
  <c r="DC156" i="15"/>
  <c r="DD156" i="15"/>
  <c r="DE156" i="15"/>
  <c r="DF156" i="15"/>
  <c r="DG156" i="15"/>
  <c r="DH156" i="15"/>
  <c r="DI156" i="15"/>
  <c r="DJ156" i="15"/>
  <c r="DK156" i="15"/>
  <c r="BN156" i="15"/>
  <c r="P156" i="15"/>
  <c r="Q155" i="15"/>
  <c r="R155" i="15"/>
  <c r="S155" i="15"/>
  <c r="T155" i="15"/>
  <c r="U155" i="15"/>
  <c r="V155" i="15"/>
  <c r="W155" i="15"/>
  <c r="X155" i="15"/>
  <c r="Y155" i="15"/>
  <c r="Z155" i="15"/>
  <c r="AA155" i="15"/>
  <c r="AB155" i="15"/>
  <c r="AC155" i="15"/>
  <c r="AD155" i="15"/>
  <c r="AE155" i="15"/>
  <c r="AF155" i="15"/>
  <c r="AG155" i="15"/>
  <c r="AH155" i="15"/>
  <c r="AI155" i="15"/>
  <c r="AJ155" i="15"/>
  <c r="AK155" i="15"/>
  <c r="AL155" i="15"/>
  <c r="AM155" i="15"/>
  <c r="AN155" i="15"/>
  <c r="AO155" i="15"/>
  <c r="AP155" i="15"/>
  <c r="AQ155" i="15"/>
  <c r="AR155" i="15"/>
  <c r="AS155" i="15"/>
  <c r="AT155" i="15"/>
  <c r="AU155" i="15"/>
  <c r="AV155" i="15"/>
  <c r="AW155" i="15"/>
  <c r="AX155" i="15"/>
  <c r="AY155" i="15"/>
  <c r="AZ155" i="15"/>
  <c r="BA155" i="15"/>
  <c r="BB155" i="15"/>
  <c r="BC155" i="15"/>
  <c r="BD155" i="15"/>
  <c r="BE155" i="15"/>
  <c r="BF155" i="15"/>
  <c r="BG155" i="15"/>
  <c r="BH155" i="15"/>
  <c r="BI155" i="15"/>
  <c r="BJ155" i="15"/>
  <c r="BK155" i="15"/>
  <c r="BL155" i="15"/>
  <c r="BM155" i="15"/>
  <c r="BO155" i="15"/>
  <c r="BP155" i="15"/>
  <c r="BQ155" i="15"/>
  <c r="BR155" i="15"/>
  <c r="BS155" i="15"/>
  <c r="BT155" i="15"/>
  <c r="BU155" i="15"/>
  <c r="BV155" i="15"/>
  <c r="BW155" i="15"/>
  <c r="BX155" i="15"/>
  <c r="BY155" i="15"/>
  <c r="BZ155" i="15"/>
  <c r="CA155" i="15"/>
  <c r="CB155" i="15"/>
  <c r="CC155" i="15"/>
  <c r="CD155" i="15"/>
  <c r="CE155" i="15"/>
  <c r="CF155" i="15"/>
  <c r="CG155" i="15"/>
  <c r="CH155" i="15"/>
  <c r="CI155" i="15"/>
  <c r="CJ155" i="15"/>
  <c r="CK155" i="15"/>
  <c r="CL155" i="15"/>
  <c r="CM155" i="15"/>
  <c r="CN155" i="15"/>
  <c r="CO155" i="15"/>
  <c r="CP155" i="15"/>
  <c r="CQ155" i="15"/>
  <c r="CR155" i="15"/>
  <c r="CS155" i="15"/>
  <c r="CT155" i="15"/>
  <c r="CU155" i="15"/>
  <c r="CV155" i="15"/>
  <c r="CW155" i="15"/>
  <c r="CX155" i="15"/>
  <c r="CY155" i="15"/>
  <c r="CZ155" i="15"/>
  <c r="DA155" i="15"/>
  <c r="DB155" i="15"/>
  <c r="DC155" i="15"/>
  <c r="DD155" i="15"/>
  <c r="DE155" i="15"/>
  <c r="DF155" i="15"/>
  <c r="DG155" i="15"/>
  <c r="DH155" i="15"/>
  <c r="DI155" i="15"/>
  <c r="DJ155" i="15"/>
  <c r="DK155" i="15"/>
  <c r="BN155" i="15"/>
  <c r="P155" i="15"/>
  <c r="Q154" i="15"/>
  <c r="R154" i="15"/>
  <c r="S154" i="15"/>
  <c r="T154" i="15"/>
  <c r="U154" i="15"/>
  <c r="V154" i="15"/>
  <c r="W154" i="15"/>
  <c r="X154" i="15"/>
  <c r="Y154" i="15"/>
  <c r="Z154" i="15"/>
  <c r="AA154" i="15"/>
  <c r="AB154" i="15"/>
  <c r="AC154" i="15"/>
  <c r="AD154" i="15"/>
  <c r="AE154" i="15"/>
  <c r="AF154" i="15"/>
  <c r="AG154" i="15"/>
  <c r="AH154" i="15"/>
  <c r="AI154" i="15"/>
  <c r="AJ154" i="15"/>
  <c r="AK154" i="15"/>
  <c r="AL154" i="15"/>
  <c r="AM154" i="15"/>
  <c r="AN154" i="15"/>
  <c r="AO154" i="15"/>
  <c r="AP154" i="15"/>
  <c r="AQ154" i="15"/>
  <c r="AR154" i="15"/>
  <c r="AS154" i="15"/>
  <c r="AT154" i="15"/>
  <c r="AU154" i="15"/>
  <c r="AV154" i="15"/>
  <c r="AW154" i="15"/>
  <c r="AX154" i="15"/>
  <c r="AY154" i="15"/>
  <c r="AZ154" i="15"/>
  <c r="BA154" i="15"/>
  <c r="BB154" i="15"/>
  <c r="BC154" i="15"/>
  <c r="BD154" i="15"/>
  <c r="BE154" i="15"/>
  <c r="BF154" i="15"/>
  <c r="BG154" i="15"/>
  <c r="BH154" i="15"/>
  <c r="BI154" i="15"/>
  <c r="BJ154" i="15"/>
  <c r="BK154" i="15"/>
  <c r="BL154" i="15"/>
  <c r="BM154" i="15"/>
  <c r="BO154" i="15"/>
  <c r="BP154" i="15"/>
  <c r="BQ154" i="15"/>
  <c r="BR154" i="15"/>
  <c r="BS154" i="15"/>
  <c r="BT154" i="15"/>
  <c r="BU154" i="15"/>
  <c r="BV154" i="15"/>
  <c r="BW154" i="15"/>
  <c r="BX154" i="15"/>
  <c r="BY154" i="15"/>
  <c r="BZ154" i="15"/>
  <c r="CA154" i="15"/>
  <c r="CB154" i="15"/>
  <c r="CC154" i="15"/>
  <c r="CD154" i="15"/>
  <c r="CE154" i="15"/>
  <c r="CF154" i="15"/>
  <c r="CG154" i="15"/>
  <c r="CH154" i="15"/>
  <c r="CI154" i="15"/>
  <c r="CJ154" i="15"/>
  <c r="CK154" i="15"/>
  <c r="CL154" i="15"/>
  <c r="CM154" i="15"/>
  <c r="CN154" i="15"/>
  <c r="CO154" i="15"/>
  <c r="CP154" i="15"/>
  <c r="CQ154" i="15"/>
  <c r="CR154" i="15"/>
  <c r="CS154" i="15"/>
  <c r="CT154" i="15"/>
  <c r="CU154" i="15"/>
  <c r="CV154" i="15"/>
  <c r="CW154" i="15"/>
  <c r="CX154" i="15"/>
  <c r="CY154" i="15"/>
  <c r="CZ154" i="15"/>
  <c r="DA154" i="15"/>
  <c r="DB154" i="15"/>
  <c r="DC154" i="15"/>
  <c r="DD154" i="15"/>
  <c r="DE154" i="15"/>
  <c r="DF154" i="15"/>
  <c r="DG154" i="15"/>
  <c r="DH154" i="15"/>
  <c r="DI154" i="15"/>
  <c r="DJ154" i="15"/>
  <c r="DK154" i="15"/>
  <c r="BN154" i="15"/>
  <c r="P154" i="15"/>
  <c r="Q153" i="15"/>
  <c r="R153" i="15"/>
  <c r="S153" i="15"/>
  <c r="T153" i="15"/>
  <c r="U153" i="15"/>
  <c r="V153" i="15"/>
  <c r="W153" i="15"/>
  <c r="X153" i="15"/>
  <c r="Y153" i="15"/>
  <c r="Z153" i="15"/>
  <c r="AA153" i="15"/>
  <c r="AB153" i="15"/>
  <c r="AC153" i="15"/>
  <c r="AD153" i="15"/>
  <c r="AE153" i="15"/>
  <c r="AF153" i="15"/>
  <c r="AG153" i="15"/>
  <c r="AH153" i="15"/>
  <c r="AI153" i="15"/>
  <c r="AJ153" i="15"/>
  <c r="AK153" i="15"/>
  <c r="AL153" i="15"/>
  <c r="AM153" i="15"/>
  <c r="AN153" i="15"/>
  <c r="AO153" i="15"/>
  <c r="AP153" i="15"/>
  <c r="AQ153" i="15"/>
  <c r="AR153" i="15"/>
  <c r="AS153" i="15"/>
  <c r="AT153" i="15"/>
  <c r="AU153" i="15"/>
  <c r="AV153" i="15"/>
  <c r="AW153" i="15"/>
  <c r="AX153" i="15"/>
  <c r="AY153" i="15"/>
  <c r="AZ153" i="15"/>
  <c r="BA153" i="15"/>
  <c r="BB153" i="15"/>
  <c r="BC153" i="15"/>
  <c r="BD153" i="15"/>
  <c r="BE153" i="15"/>
  <c r="BF153" i="15"/>
  <c r="BG153" i="15"/>
  <c r="BH153" i="15"/>
  <c r="BI153" i="15"/>
  <c r="BJ153" i="15"/>
  <c r="BK153" i="15"/>
  <c r="BL153" i="15"/>
  <c r="BM153" i="15"/>
  <c r="BO153" i="15"/>
  <c r="BP153" i="15"/>
  <c r="BQ153" i="15"/>
  <c r="BR153" i="15"/>
  <c r="BS153" i="15"/>
  <c r="BT153" i="15"/>
  <c r="BU153" i="15"/>
  <c r="BV153" i="15"/>
  <c r="BW153" i="15"/>
  <c r="BX153" i="15"/>
  <c r="BY153" i="15"/>
  <c r="BZ153" i="15"/>
  <c r="CA153" i="15"/>
  <c r="CB153" i="15"/>
  <c r="CC153" i="15"/>
  <c r="CD153" i="15"/>
  <c r="CE153" i="15"/>
  <c r="CF153" i="15"/>
  <c r="CG153" i="15"/>
  <c r="CH153" i="15"/>
  <c r="CI153" i="15"/>
  <c r="CJ153" i="15"/>
  <c r="CK153" i="15"/>
  <c r="CL153" i="15"/>
  <c r="CM153" i="15"/>
  <c r="CN153" i="15"/>
  <c r="CO153" i="15"/>
  <c r="CP153" i="15"/>
  <c r="CQ153" i="15"/>
  <c r="CR153" i="15"/>
  <c r="CS153" i="15"/>
  <c r="CT153" i="15"/>
  <c r="CU153" i="15"/>
  <c r="CV153" i="15"/>
  <c r="CW153" i="15"/>
  <c r="CX153" i="15"/>
  <c r="CY153" i="15"/>
  <c r="CZ153" i="15"/>
  <c r="DA153" i="15"/>
  <c r="DB153" i="15"/>
  <c r="DC153" i="15"/>
  <c r="DD153" i="15"/>
  <c r="DE153" i="15"/>
  <c r="DF153" i="15"/>
  <c r="DG153" i="15"/>
  <c r="DH153" i="15"/>
  <c r="DI153" i="15"/>
  <c r="DJ153" i="15"/>
  <c r="DK153" i="15"/>
  <c r="BN153" i="15"/>
  <c r="P153" i="15"/>
  <c r="Q152" i="15"/>
  <c r="R152" i="15"/>
  <c r="S152" i="15"/>
  <c r="T152" i="15"/>
  <c r="U152" i="15"/>
  <c r="V152" i="15"/>
  <c r="W152" i="15"/>
  <c r="X152" i="15"/>
  <c r="Y152" i="15"/>
  <c r="Z152" i="15"/>
  <c r="AA152" i="15"/>
  <c r="AB152" i="15"/>
  <c r="AC152" i="15"/>
  <c r="AD152" i="15"/>
  <c r="AE152" i="15"/>
  <c r="AF152" i="15"/>
  <c r="AG152" i="15"/>
  <c r="AH152" i="15"/>
  <c r="AI152" i="15"/>
  <c r="AJ152" i="15"/>
  <c r="AK152" i="15"/>
  <c r="AL152" i="15"/>
  <c r="AM152" i="15"/>
  <c r="AN152" i="15"/>
  <c r="AO152" i="15"/>
  <c r="AP152" i="15"/>
  <c r="AQ152" i="15"/>
  <c r="AR152" i="15"/>
  <c r="AS152" i="15"/>
  <c r="AT152" i="15"/>
  <c r="AU152" i="15"/>
  <c r="AV152" i="15"/>
  <c r="AW152" i="15"/>
  <c r="AX152" i="15"/>
  <c r="AY152" i="15"/>
  <c r="AZ152" i="15"/>
  <c r="BA152" i="15"/>
  <c r="BB152" i="15"/>
  <c r="BC152" i="15"/>
  <c r="BD152" i="15"/>
  <c r="BE152" i="15"/>
  <c r="BF152" i="15"/>
  <c r="BG152" i="15"/>
  <c r="BH152" i="15"/>
  <c r="BI152" i="15"/>
  <c r="BJ152" i="15"/>
  <c r="BK152" i="15"/>
  <c r="BL152" i="15"/>
  <c r="BM152" i="15"/>
  <c r="BO152" i="15"/>
  <c r="BP152" i="15"/>
  <c r="BQ152" i="15"/>
  <c r="BR152" i="15"/>
  <c r="BS152" i="15"/>
  <c r="BT152" i="15"/>
  <c r="BU152" i="15"/>
  <c r="BV152" i="15"/>
  <c r="BW152" i="15"/>
  <c r="BX152" i="15"/>
  <c r="BY152" i="15"/>
  <c r="BZ152" i="15"/>
  <c r="CA152" i="15"/>
  <c r="CB152" i="15"/>
  <c r="CC152" i="15"/>
  <c r="CD152" i="15"/>
  <c r="CE152" i="15"/>
  <c r="CF152" i="15"/>
  <c r="CG152" i="15"/>
  <c r="CH152" i="15"/>
  <c r="CI152" i="15"/>
  <c r="CJ152" i="15"/>
  <c r="CK152" i="15"/>
  <c r="CL152" i="15"/>
  <c r="CM152" i="15"/>
  <c r="CN152" i="15"/>
  <c r="CO152" i="15"/>
  <c r="CP152" i="15"/>
  <c r="CQ152" i="15"/>
  <c r="CR152" i="15"/>
  <c r="CS152" i="15"/>
  <c r="CT152" i="15"/>
  <c r="CU152" i="15"/>
  <c r="CV152" i="15"/>
  <c r="CW152" i="15"/>
  <c r="CX152" i="15"/>
  <c r="CY152" i="15"/>
  <c r="CZ152" i="15"/>
  <c r="DA152" i="15"/>
  <c r="DB152" i="15"/>
  <c r="DC152" i="15"/>
  <c r="DD152" i="15"/>
  <c r="DE152" i="15"/>
  <c r="DF152" i="15"/>
  <c r="DG152" i="15"/>
  <c r="DH152" i="15"/>
  <c r="DI152" i="15"/>
  <c r="DJ152" i="15"/>
  <c r="DK152" i="15"/>
  <c r="BN152" i="15"/>
  <c r="P152" i="15"/>
  <c r="Q151" i="15"/>
  <c r="R151" i="15"/>
  <c r="S151" i="15"/>
  <c r="T151" i="15"/>
  <c r="U151" i="15"/>
  <c r="V151" i="15"/>
  <c r="W151" i="15"/>
  <c r="X151" i="15"/>
  <c r="Y151" i="15"/>
  <c r="Z151" i="15"/>
  <c r="AA151" i="15"/>
  <c r="AB151" i="15"/>
  <c r="AC151" i="15"/>
  <c r="AD151" i="15"/>
  <c r="AE151" i="15"/>
  <c r="AF151" i="15"/>
  <c r="AG151" i="15"/>
  <c r="AH151" i="15"/>
  <c r="AI151" i="15"/>
  <c r="AJ151" i="15"/>
  <c r="AK151" i="15"/>
  <c r="AL151" i="15"/>
  <c r="AM151" i="15"/>
  <c r="AN151" i="15"/>
  <c r="AO151" i="15"/>
  <c r="AP151" i="15"/>
  <c r="AQ151" i="15"/>
  <c r="AR151" i="15"/>
  <c r="AS151" i="15"/>
  <c r="AT151" i="15"/>
  <c r="AU151" i="15"/>
  <c r="AV151" i="15"/>
  <c r="AW151" i="15"/>
  <c r="AX151" i="15"/>
  <c r="AY151" i="15"/>
  <c r="AZ151" i="15"/>
  <c r="BA151" i="15"/>
  <c r="BB151" i="15"/>
  <c r="BC151" i="15"/>
  <c r="BD151" i="15"/>
  <c r="BE151" i="15"/>
  <c r="BF151" i="15"/>
  <c r="BG151" i="15"/>
  <c r="BH151" i="15"/>
  <c r="BI151" i="15"/>
  <c r="BJ151" i="15"/>
  <c r="BK151" i="15"/>
  <c r="BL151" i="15"/>
  <c r="BM151" i="15"/>
  <c r="BO151" i="15"/>
  <c r="BP151" i="15"/>
  <c r="BQ151" i="15"/>
  <c r="BR151" i="15"/>
  <c r="BS151" i="15"/>
  <c r="BT151" i="15"/>
  <c r="BU151" i="15"/>
  <c r="BV151" i="15"/>
  <c r="BW151" i="15"/>
  <c r="BX151" i="15"/>
  <c r="BY151" i="15"/>
  <c r="BZ151" i="15"/>
  <c r="CA151" i="15"/>
  <c r="CB151" i="15"/>
  <c r="CC151" i="15"/>
  <c r="CD151" i="15"/>
  <c r="CE151" i="15"/>
  <c r="CF151" i="15"/>
  <c r="CG151" i="15"/>
  <c r="CH151" i="15"/>
  <c r="CI151" i="15"/>
  <c r="CJ151" i="15"/>
  <c r="CK151" i="15"/>
  <c r="CL151" i="15"/>
  <c r="CM151" i="15"/>
  <c r="CN151" i="15"/>
  <c r="CO151" i="15"/>
  <c r="CP151" i="15"/>
  <c r="CQ151" i="15"/>
  <c r="CR151" i="15"/>
  <c r="CS151" i="15"/>
  <c r="CT151" i="15"/>
  <c r="CU151" i="15"/>
  <c r="CV151" i="15"/>
  <c r="CW151" i="15"/>
  <c r="CX151" i="15"/>
  <c r="CY151" i="15"/>
  <c r="CZ151" i="15"/>
  <c r="DA151" i="15"/>
  <c r="DB151" i="15"/>
  <c r="DC151" i="15"/>
  <c r="DD151" i="15"/>
  <c r="DE151" i="15"/>
  <c r="DF151" i="15"/>
  <c r="DG151" i="15"/>
  <c r="DH151" i="15"/>
  <c r="DI151" i="15"/>
  <c r="DJ151" i="15"/>
  <c r="DK151" i="15"/>
  <c r="BN151" i="15"/>
  <c r="P151" i="15"/>
  <c r="Q150" i="15"/>
  <c r="R150" i="15"/>
  <c r="S150" i="15"/>
  <c r="T150" i="15"/>
  <c r="U150" i="15"/>
  <c r="V150" i="15"/>
  <c r="W150" i="15"/>
  <c r="X150" i="15"/>
  <c r="Y150" i="15"/>
  <c r="Z150" i="15"/>
  <c r="AA150" i="15"/>
  <c r="AB150" i="15"/>
  <c r="AC150" i="15"/>
  <c r="AD150" i="15"/>
  <c r="AE150" i="15"/>
  <c r="AF150" i="15"/>
  <c r="AG150" i="15"/>
  <c r="AH150" i="15"/>
  <c r="AI150" i="15"/>
  <c r="AJ150" i="15"/>
  <c r="AK150" i="15"/>
  <c r="AL150" i="15"/>
  <c r="AM150" i="15"/>
  <c r="AN150" i="15"/>
  <c r="AO150" i="15"/>
  <c r="AP150" i="15"/>
  <c r="AQ150" i="15"/>
  <c r="AR150" i="15"/>
  <c r="AS150" i="15"/>
  <c r="AT150" i="15"/>
  <c r="AU150" i="15"/>
  <c r="AV150" i="15"/>
  <c r="AW150" i="15"/>
  <c r="AX150" i="15"/>
  <c r="AY150" i="15"/>
  <c r="AZ150" i="15"/>
  <c r="BA150" i="15"/>
  <c r="BB150" i="15"/>
  <c r="BC150" i="15"/>
  <c r="BD150" i="15"/>
  <c r="BE150" i="15"/>
  <c r="BF150" i="15"/>
  <c r="BG150" i="15"/>
  <c r="BH150" i="15"/>
  <c r="BI150" i="15"/>
  <c r="BJ150" i="15"/>
  <c r="BK150" i="15"/>
  <c r="BL150" i="15"/>
  <c r="BM150" i="15"/>
  <c r="BO150" i="15"/>
  <c r="BP150" i="15"/>
  <c r="BQ150" i="15"/>
  <c r="BR150" i="15"/>
  <c r="BS150" i="15"/>
  <c r="BT150" i="15"/>
  <c r="BU150" i="15"/>
  <c r="BV150" i="15"/>
  <c r="BW150" i="15"/>
  <c r="BX150" i="15"/>
  <c r="BY150" i="15"/>
  <c r="BZ150" i="15"/>
  <c r="CA150" i="15"/>
  <c r="CB150" i="15"/>
  <c r="CC150" i="15"/>
  <c r="CD150" i="15"/>
  <c r="CE150" i="15"/>
  <c r="CF150" i="15"/>
  <c r="CG150" i="15"/>
  <c r="CH150" i="15"/>
  <c r="CI150" i="15"/>
  <c r="CJ150" i="15"/>
  <c r="CK150" i="15"/>
  <c r="CL150" i="15"/>
  <c r="CM150" i="15"/>
  <c r="CN150" i="15"/>
  <c r="CO150" i="15"/>
  <c r="CP150" i="15"/>
  <c r="CQ150" i="15"/>
  <c r="CR150" i="15"/>
  <c r="CS150" i="15"/>
  <c r="CT150" i="15"/>
  <c r="CU150" i="15"/>
  <c r="CV150" i="15"/>
  <c r="CW150" i="15"/>
  <c r="CX150" i="15"/>
  <c r="CY150" i="15"/>
  <c r="CZ150" i="15"/>
  <c r="DA150" i="15"/>
  <c r="DB150" i="15"/>
  <c r="DC150" i="15"/>
  <c r="DD150" i="15"/>
  <c r="DE150" i="15"/>
  <c r="DF150" i="15"/>
  <c r="DG150" i="15"/>
  <c r="DH150" i="15"/>
  <c r="DI150" i="15"/>
  <c r="DJ150" i="15"/>
  <c r="DK150" i="15"/>
  <c r="BN150" i="15"/>
  <c r="P150" i="15"/>
  <c r="Q149" i="15"/>
  <c r="R149" i="15"/>
  <c r="S149" i="15"/>
  <c r="T149" i="15"/>
  <c r="U149" i="15"/>
  <c r="V149" i="15"/>
  <c r="W149" i="15"/>
  <c r="X149" i="15"/>
  <c r="Y149" i="15"/>
  <c r="Z149" i="15"/>
  <c r="AA149" i="15"/>
  <c r="AB149" i="15"/>
  <c r="AC149" i="15"/>
  <c r="AD149" i="15"/>
  <c r="AE149" i="15"/>
  <c r="AF149" i="15"/>
  <c r="AG149" i="15"/>
  <c r="AH149" i="15"/>
  <c r="AI149" i="15"/>
  <c r="AJ149" i="15"/>
  <c r="AK149" i="15"/>
  <c r="AL149" i="15"/>
  <c r="AM149" i="15"/>
  <c r="AN149" i="15"/>
  <c r="AO149" i="15"/>
  <c r="AP149" i="15"/>
  <c r="AQ149" i="15"/>
  <c r="AR149" i="15"/>
  <c r="AS149" i="15"/>
  <c r="AT149" i="15"/>
  <c r="AU149" i="15"/>
  <c r="AV149" i="15"/>
  <c r="AW149" i="15"/>
  <c r="AX149" i="15"/>
  <c r="AY149" i="15"/>
  <c r="AZ149" i="15"/>
  <c r="BA149" i="15"/>
  <c r="BB149" i="15"/>
  <c r="BC149" i="15"/>
  <c r="BD149" i="15"/>
  <c r="BE149" i="15"/>
  <c r="BF149" i="15"/>
  <c r="BG149" i="15"/>
  <c r="BH149" i="15"/>
  <c r="BI149" i="15"/>
  <c r="BJ149" i="15"/>
  <c r="BK149" i="15"/>
  <c r="BL149" i="15"/>
  <c r="BM149" i="15"/>
  <c r="BO149" i="15"/>
  <c r="BP149" i="15"/>
  <c r="BQ149" i="15"/>
  <c r="BR149" i="15"/>
  <c r="BS149" i="15"/>
  <c r="BT149" i="15"/>
  <c r="BU149" i="15"/>
  <c r="BV149" i="15"/>
  <c r="BW149" i="15"/>
  <c r="BX149" i="15"/>
  <c r="BY149" i="15"/>
  <c r="BZ149" i="15"/>
  <c r="CA149" i="15"/>
  <c r="CB149" i="15"/>
  <c r="CC149" i="15"/>
  <c r="CD149" i="15"/>
  <c r="CE149" i="15"/>
  <c r="CF149" i="15"/>
  <c r="CG149" i="15"/>
  <c r="CH149" i="15"/>
  <c r="CI149" i="15"/>
  <c r="CJ149" i="15"/>
  <c r="CK149" i="15"/>
  <c r="CL149" i="15"/>
  <c r="CM149" i="15"/>
  <c r="CN149" i="15"/>
  <c r="CO149" i="15"/>
  <c r="CP149" i="15"/>
  <c r="CQ149" i="15"/>
  <c r="CR149" i="15"/>
  <c r="CS149" i="15"/>
  <c r="CT149" i="15"/>
  <c r="CU149" i="15"/>
  <c r="CV149" i="15"/>
  <c r="CW149" i="15"/>
  <c r="CX149" i="15"/>
  <c r="CY149" i="15"/>
  <c r="CZ149" i="15"/>
  <c r="DA149" i="15"/>
  <c r="DB149" i="15"/>
  <c r="DC149" i="15"/>
  <c r="DD149" i="15"/>
  <c r="DE149" i="15"/>
  <c r="DF149" i="15"/>
  <c r="DG149" i="15"/>
  <c r="DH149" i="15"/>
  <c r="DI149" i="15"/>
  <c r="DJ149" i="15"/>
  <c r="DK149" i="15"/>
  <c r="BN149" i="15"/>
  <c r="P149" i="15"/>
  <c r="Q148" i="15"/>
  <c r="R148" i="15"/>
  <c r="S148" i="15"/>
  <c r="T148" i="15"/>
  <c r="U148" i="15"/>
  <c r="V148" i="15"/>
  <c r="W148" i="15"/>
  <c r="X148" i="15"/>
  <c r="Y148" i="15"/>
  <c r="Z148" i="15"/>
  <c r="AA148" i="15"/>
  <c r="AB148" i="15"/>
  <c r="AC148" i="15"/>
  <c r="AD148" i="15"/>
  <c r="AE148" i="15"/>
  <c r="AF148" i="15"/>
  <c r="AG148" i="15"/>
  <c r="AH148" i="15"/>
  <c r="AI148" i="15"/>
  <c r="AJ148" i="15"/>
  <c r="AK148" i="15"/>
  <c r="AL148" i="15"/>
  <c r="AM148" i="15"/>
  <c r="AN148" i="15"/>
  <c r="AO148" i="15"/>
  <c r="AP148" i="15"/>
  <c r="AQ148" i="15"/>
  <c r="AR148" i="15"/>
  <c r="AS148" i="15"/>
  <c r="AT148" i="15"/>
  <c r="AU148" i="15"/>
  <c r="AV148" i="15"/>
  <c r="AW148" i="15"/>
  <c r="AX148" i="15"/>
  <c r="AY148" i="15"/>
  <c r="AZ148" i="15"/>
  <c r="BA148" i="15"/>
  <c r="BB148" i="15"/>
  <c r="BC148" i="15"/>
  <c r="BD148" i="15"/>
  <c r="BE148" i="15"/>
  <c r="BF148" i="15"/>
  <c r="BG148" i="15"/>
  <c r="BH148" i="15"/>
  <c r="BI148" i="15"/>
  <c r="BJ148" i="15"/>
  <c r="BK148" i="15"/>
  <c r="BL148" i="15"/>
  <c r="BM148" i="15"/>
  <c r="BO148" i="15"/>
  <c r="BP148" i="15"/>
  <c r="BQ148" i="15"/>
  <c r="BR148" i="15"/>
  <c r="BS148" i="15"/>
  <c r="BT148" i="15"/>
  <c r="BU148" i="15"/>
  <c r="BV148" i="15"/>
  <c r="BW148" i="15"/>
  <c r="BX148" i="15"/>
  <c r="BY148" i="15"/>
  <c r="BZ148" i="15"/>
  <c r="CA148" i="15"/>
  <c r="CB148" i="15"/>
  <c r="CC148" i="15"/>
  <c r="CD148" i="15"/>
  <c r="CE148" i="15"/>
  <c r="CF148" i="15"/>
  <c r="CG148" i="15"/>
  <c r="CH148" i="15"/>
  <c r="CI148" i="15"/>
  <c r="CJ148" i="15"/>
  <c r="CK148" i="15"/>
  <c r="CL148" i="15"/>
  <c r="CM148" i="15"/>
  <c r="CN148" i="15"/>
  <c r="CO148" i="15"/>
  <c r="CP148" i="15"/>
  <c r="CQ148" i="15"/>
  <c r="CR148" i="15"/>
  <c r="CS148" i="15"/>
  <c r="CT148" i="15"/>
  <c r="CU148" i="15"/>
  <c r="CV148" i="15"/>
  <c r="CW148" i="15"/>
  <c r="CX148" i="15"/>
  <c r="CY148" i="15"/>
  <c r="CZ148" i="15"/>
  <c r="DA148" i="15"/>
  <c r="DB148" i="15"/>
  <c r="DC148" i="15"/>
  <c r="DD148" i="15"/>
  <c r="DE148" i="15"/>
  <c r="DF148" i="15"/>
  <c r="DG148" i="15"/>
  <c r="DH148" i="15"/>
  <c r="DI148" i="15"/>
  <c r="DJ148" i="15"/>
  <c r="DK148" i="15"/>
  <c r="BN148" i="15"/>
  <c r="P148" i="15"/>
  <c r="Q147" i="15"/>
  <c r="R147" i="15"/>
  <c r="S147" i="15"/>
  <c r="T147" i="15"/>
  <c r="U147" i="15"/>
  <c r="V147" i="15"/>
  <c r="W147" i="15"/>
  <c r="X147" i="15"/>
  <c r="Y147" i="15"/>
  <c r="Z147" i="15"/>
  <c r="AA147" i="15"/>
  <c r="AB147" i="15"/>
  <c r="AC147" i="15"/>
  <c r="AD147" i="15"/>
  <c r="AE147" i="15"/>
  <c r="AF147" i="15"/>
  <c r="AG147" i="15"/>
  <c r="AH147" i="15"/>
  <c r="AI147" i="15"/>
  <c r="AJ147" i="15"/>
  <c r="AK147" i="15"/>
  <c r="AL147" i="15"/>
  <c r="AM147" i="15"/>
  <c r="AN147" i="15"/>
  <c r="AO147" i="15"/>
  <c r="AP147" i="15"/>
  <c r="AQ147" i="15"/>
  <c r="AR147" i="15"/>
  <c r="AS147" i="15"/>
  <c r="AT147" i="15"/>
  <c r="AU147" i="15"/>
  <c r="AV147" i="15"/>
  <c r="AW147" i="15"/>
  <c r="AX147" i="15"/>
  <c r="AY147" i="15"/>
  <c r="AZ147" i="15"/>
  <c r="BA147" i="15"/>
  <c r="BB147" i="15"/>
  <c r="BC147" i="15"/>
  <c r="BD147" i="15"/>
  <c r="BE147" i="15"/>
  <c r="BF147" i="15"/>
  <c r="BG147" i="15"/>
  <c r="BH147" i="15"/>
  <c r="BI147" i="15"/>
  <c r="BJ147" i="15"/>
  <c r="BK147" i="15"/>
  <c r="BL147" i="15"/>
  <c r="BM147" i="15"/>
  <c r="BO147" i="15"/>
  <c r="BP147" i="15"/>
  <c r="BQ147" i="15"/>
  <c r="BR147" i="15"/>
  <c r="BS147" i="15"/>
  <c r="BT147" i="15"/>
  <c r="BU147" i="15"/>
  <c r="BV147" i="15"/>
  <c r="BW147" i="15"/>
  <c r="BX147" i="15"/>
  <c r="BY147" i="15"/>
  <c r="BZ147" i="15"/>
  <c r="CA147" i="15"/>
  <c r="CB147" i="15"/>
  <c r="CC147" i="15"/>
  <c r="CD147" i="15"/>
  <c r="CE147" i="15"/>
  <c r="CF147" i="15"/>
  <c r="CG147" i="15"/>
  <c r="CH147" i="15"/>
  <c r="CI147" i="15"/>
  <c r="CJ147" i="15"/>
  <c r="CK147" i="15"/>
  <c r="CL147" i="15"/>
  <c r="CM147" i="15"/>
  <c r="CN147" i="15"/>
  <c r="CO147" i="15"/>
  <c r="CP147" i="15"/>
  <c r="CQ147" i="15"/>
  <c r="CR147" i="15"/>
  <c r="CS147" i="15"/>
  <c r="CT147" i="15"/>
  <c r="CU147" i="15"/>
  <c r="CV147" i="15"/>
  <c r="CW147" i="15"/>
  <c r="CX147" i="15"/>
  <c r="CY147" i="15"/>
  <c r="CZ147" i="15"/>
  <c r="DA147" i="15"/>
  <c r="DB147" i="15"/>
  <c r="DC147" i="15"/>
  <c r="DD147" i="15"/>
  <c r="DE147" i="15"/>
  <c r="DF147" i="15"/>
  <c r="DG147" i="15"/>
  <c r="DH147" i="15"/>
  <c r="DI147" i="15"/>
  <c r="DJ147" i="15"/>
  <c r="DK147" i="15"/>
  <c r="BN147" i="15"/>
  <c r="P147" i="15"/>
  <c r="Q146" i="15"/>
  <c r="R146" i="15"/>
  <c r="S146" i="15"/>
  <c r="T146" i="15"/>
  <c r="U146" i="15"/>
  <c r="V146" i="15"/>
  <c r="W146" i="15"/>
  <c r="X146" i="15"/>
  <c r="Y146" i="15"/>
  <c r="Z146" i="15"/>
  <c r="AA146" i="15"/>
  <c r="AB146" i="15"/>
  <c r="AC146" i="15"/>
  <c r="AD146" i="15"/>
  <c r="AE146" i="15"/>
  <c r="AF146" i="15"/>
  <c r="AG146" i="15"/>
  <c r="AH146" i="15"/>
  <c r="AI146" i="15"/>
  <c r="AJ146" i="15"/>
  <c r="AK146" i="15"/>
  <c r="AL146" i="15"/>
  <c r="AM146" i="15"/>
  <c r="AN146" i="15"/>
  <c r="AO146" i="15"/>
  <c r="AP146" i="15"/>
  <c r="AQ146" i="15"/>
  <c r="AR146" i="15"/>
  <c r="AS146" i="15"/>
  <c r="AT146" i="15"/>
  <c r="AU146" i="15"/>
  <c r="AV146" i="15"/>
  <c r="AW146" i="15"/>
  <c r="AX146" i="15"/>
  <c r="AY146" i="15"/>
  <c r="AZ146" i="15"/>
  <c r="BA146" i="15"/>
  <c r="BB146" i="15"/>
  <c r="BC146" i="15"/>
  <c r="BD146" i="15"/>
  <c r="BE146" i="15"/>
  <c r="BF146" i="15"/>
  <c r="BG146" i="15"/>
  <c r="BH146" i="15"/>
  <c r="BI146" i="15"/>
  <c r="BJ146" i="15"/>
  <c r="BK146" i="15"/>
  <c r="BL146" i="15"/>
  <c r="BM146" i="15"/>
  <c r="BO146" i="15"/>
  <c r="BP146" i="15"/>
  <c r="BQ146" i="15"/>
  <c r="BR146" i="15"/>
  <c r="BS146" i="15"/>
  <c r="BT146" i="15"/>
  <c r="BU146" i="15"/>
  <c r="BV146" i="15"/>
  <c r="BW146" i="15"/>
  <c r="BX146" i="15"/>
  <c r="BY146" i="15"/>
  <c r="BZ146" i="15"/>
  <c r="CA146" i="15"/>
  <c r="CB146" i="15"/>
  <c r="CC146" i="15"/>
  <c r="CD146" i="15"/>
  <c r="CE146" i="15"/>
  <c r="CF146" i="15"/>
  <c r="CG146" i="15"/>
  <c r="CH146" i="15"/>
  <c r="CI146" i="15"/>
  <c r="CJ146" i="15"/>
  <c r="CK146" i="15"/>
  <c r="CL146" i="15"/>
  <c r="CM146" i="15"/>
  <c r="CN146" i="15"/>
  <c r="CO146" i="15"/>
  <c r="CP146" i="15"/>
  <c r="CQ146" i="15"/>
  <c r="CR146" i="15"/>
  <c r="CS146" i="15"/>
  <c r="CT146" i="15"/>
  <c r="CU146" i="15"/>
  <c r="CV146" i="15"/>
  <c r="CW146" i="15"/>
  <c r="CX146" i="15"/>
  <c r="CY146" i="15"/>
  <c r="CZ146" i="15"/>
  <c r="DA146" i="15"/>
  <c r="DB146" i="15"/>
  <c r="DC146" i="15"/>
  <c r="DD146" i="15"/>
  <c r="DE146" i="15"/>
  <c r="DF146" i="15"/>
  <c r="DG146" i="15"/>
  <c r="DH146" i="15"/>
  <c r="DI146" i="15"/>
  <c r="DJ146" i="15"/>
  <c r="DK146" i="15"/>
  <c r="BN146" i="15"/>
  <c r="P146" i="15"/>
  <c r="Q145" i="15"/>
  <c r="R145" i="15"/>
  <c r="S145" i="15"/>
  <c r="T145" i="15"/>
  <c r="U145" i="15"/>
  <c r="V145" i="15"/>
  <c r="W145" i="15"/>
  <c r="X145" i="15"/>
  <c r="Y145" i="15"/>
  <c r="Z145" i="15"/>
  <c r="AA145" i="15"/>
  <c r="AB145" i="15"/>
  <c r="AC145" i="15"/>
  <c r="AD145" i="15"/>
  <c r="AE145" i="15"/>
  <c r="AF145" i="15"/>
  <c r="AG145" i="15"/>
  <c r="AH145" i="15"/>
  <c r="AI145" i="15"/>
  <c r="AJ145" i="15"/>
  <c r="AK145" i="15"/>
  <c r="AL145" i="15"/>
  <c r="AM145" i="15"/>
  <c r="AN145" i="15"/>
  <c r="AO145" i="15"/>
  <c r="AP145" i="15"/>
  <c r="AQ145" i="15"/>
  <c r="AR145" i="15"/>
  <c r="AS145" i="15"/>
  <c r="AT145" i="15"/>
  <c r="AU145" i="15"/>
  <c r="AV145" i="15"/>
  <c r="AW145" i="15"/>
  <c r="AX145" i="15"/>
  <c r="AY145" i="15"/>
  <c r="AZ145" i="15"/>
  <c r="BA145" i="15"/>
  <c r="BB145" i="15"/>
  <c r="BC145" i="15"/>
  <c r="BD145" i="15"/>
  <c r="BE145" i="15"/>
  <c r="BF145" i="15"/>
  <c r="BG145" i="15"/>
  <c r="BH145" i="15"/>
  <c r="BI145" i="15"/>
  <c r="BJ145" i="15"/>
  <c r="BK145" i="15"/>
  <c r="BL145" i="15"/>
  <c r="BM145" i="15"/>
  <c r="BO145" i="15"/>
  <c r="BP145" i="15"/>
  <c r="BQ145" i="15"/>
  <c r="BR145" i="15"/>
  <c r="BS145" i="15"/>
  <c r="BT145" i="15"/>
  <c r="BU145" i="15"/>
  <c r="BV145" i="15"/>
  <c r="BW145" i="15"/>
  <c r="BX145" i="15"/>
  <c r="BY145" i="15"/>
  <c r="BZ145" i="15"/>
  <c r="CA145" i="15"/>
  <c r="CB145" i="15"/>
  <c r="CC145" i="15"/>
  <c r="CD145" i="15"/>
  <c r="CE145" i="15"/>
  <c r="CF145" i="15"/>
  <c r="CG145" i="15"/>
  <c r="CH145" i="15"/>
  <c r="CI145" i="15"/>
  <c r="CJ145" i="15"/>
  <c r="CK145" i="15"/>
  <c r="CL145" i="15"/>
  <c r="CM145" i="15"/>
  <c r="CN145" i="15"/>
  <c r="CO145" i="15"/>
  <c r="CP145" i="15"/>
  <c r="CQ145" i="15"/>
  <c r="CR145" i="15"/>
  <c r="CS145" i="15"/>
  <c r="CT145" i="15"/>
  <c r="CU145" i="15"/>
  <c r="CV145" i="15"/>
  <c r="CW145" i="15"/>
  <c r="CX145" i="15"/>
  <c r="CY145" i="15"/>
  <c r="CZ145" i="15"/>
  <c r="DA145" i="15"/>
  <c r="DB145" i="15"/>
  <c r="DC145" i="15"/>
  <c r="DD145" i="15"/>
  <c r="DE145" i="15"/>
  <c r="DF145" i="15"/>
  <c r="DG145" i="15"/>
  <c r="DH145" i="15"/>
  <c r="DI145" i="15"/>
  <c r="DJ145" i="15"/>
  <c r="DK145" i="15"/>
  <c r="BN145" i="15"/>
  <c r="P145" i="15"/>
  <c r="Q144" i="15"/>
  <c r="R144" i="15"/>
  <c r="S144" i="15"/>
  <c r="T144" i="15"/>
  <c r="U144" i="15"/>
  <c r="V144" i="15"/>
  <c r="W144" i="15"/>
  <c r="X144" i="15"/>
  <c r="Y144" i="15"/>
  <c r="Z144" i="15"/>
  <c r="AA144" i="15"/>
  <c r="AB144" i="15"/>
  <c r="AC144" i="15"/>
  <c r="AD144" i="15"/>
  <c r="AE144" i="15"/>
  <c r="AF144" i="15"/>
  <c r="AG144" i="15"/>
  <c r="AH144" i="15"/>
  <c r="AI144" i="15"/>
  <c r="AJ144" i="15"/>
  <c r="AK144" i="15"/>
  <c r="AL144" i="15"/>
  <c r="AM144" i="15"/>
  <c r="AN144" i="15"/>
  <c r="AO144" i="15"/>
  <c r="AP144" i="15"/>
  <c r="AQ144" i="15"/>
  <c r="AR144" i="15"/>
  <c r="AS144" i="15"/>
  <c r="AT144" i="15"/>
  <c r="AU144" i="15"/>
  <c r="AV144" i="15"/>
  <c r="AW144" i="15"/>
  <c r="AX144" i="15"/>
  <c r="AY144" i="15"/>
  <c r="AZ144" i="15"/>
  <c r="BA144" i="15"/>
  <c r="BB144" i="15"/>
  <c r="BC144" i="15"/>
  <c r="BD144" i="15"/>
  <c r="BE144" i="15"/>
  <c r="BF144" i="15"/>
  <c r="BG144" i="15"/>
  <c r="BH144" i="15"/>
  <c r="BI144" i="15"/>
  <c r="BJ144" i="15"/>
  <c r="BK144" i="15"/>
  <c r="BL144" i="15"/>
  <c r="BM144" i="15"/>
  <c r="BO144" i="15"/>
  <c r="BP144" i="15"/>
  <c r="BQ144" i="15"/>
  <c r="BR144" i="15"/>
  <c r="BS144" i="15"/>
  <c r="BT144" i="15"/>
  <c r="BU144" i="15"/>
  <c r="BV144" i="15"/>
  <c r="BW144" i="15"/>
  <c r="BX144" i="15"/>
  <c r="BY144" i="15"/>
  <c r="BZ144" i="15"/>
  <c r="CA144" i="15"/>
  <c r="CB144" i="15"/>
  <c r="CC144" i="15"/>
  <c r="CD144" i="15"/>
  <c r="CE144" i="15"/>
  <c r="CF144" i="15"/>
  <c r="CG144" i="15"/>
  <c r="CH144" i="15"/>
  <c r="CI144" i="15"/>
  <c r="CJ144" i="15"/>
  <c r="CK144" i="15"/>
  <c r="CL144" i="15"/>
  <c r="CM144" i="15"/>
  <c r="CN144" i="15"/>
  <c r="CO144" i="15"/>
  <c r="CP144" i="15"/>
  <c r="CQ144" i="15"/>
  <c r="CR144" i="15"/>
  <c r="CS144" i="15"/>
  <c r="CT144" i="15"/>
  <c r="CU144" i="15"/>
  <c r="CV144" i="15"/>
  <c r="CW144" i="15"/>
  <c r="CX144" i="15"/>
  <c r="CY144" i="15"/>
  <c r="CZ144" i="15"/>
  <c r="DA144" i="15"/>
  <c r="DB144" i="15"/>
  <c r="DC144" i="15"/>
  <c r="DD144" i="15"/>
  <c r="DE144" i="15"/>
  <c r="DF144" i="15"/>
  <c r="DG144" i="15"/>
  <c r="DH144" i="15"/>
  <c r="DI144" i="15"/>
  <c r="DJ144" i="15"/>
  <c r="DK144" i="15"/>
  <c r="BN144" i="15"/>
  <c r="P144" i="15"/>
  <c r="Q143" i="15"/>
  <c r="R143" i="15"/>
  <c r="S143" i="15"/>
  <c r="T143" i="15"/>
  <c r="U143" i="15"/>
  <c r="V143" i="15"/>
  <c r="W143" i="15"/>
  <c r="X143" i="15"/>
  <c r="Y143" i="15"/>
  <c r="Z143" i="15"/>
  <c r="AA143" i="15"/>
  <c r="AB143" i="15"/>
  <c r="AC143" i="15"/>
  <c r="AD143" i="15"/>
  <c r="AE143" i="15"/>
  <c r="AF143" i="15"/>
  <c r="AG143" i="15"/>
  <c r="AH143" i="15"/>
  <c r="AI143" i="15"/>
  <c r="AJ143" i="15"/>
  <c r="AK143" i="15"/>
  <c r="AL143" i="15"/>
  <c r="AM143" i="15"/>
  <c r="AN143" i="15"/>
  <c r="AO143" i="15"/>
  <c r="AP143" i="15"/>
  <c r="AQ143" i="15"/>
  <c r="AR143" i="15"/>
  <c r="AS143" i="15"/>
  <c r="AT143" i="15"/>
  <c r="AU143" i="15"/>
  <c r="AV143" i="15"/>
  <c r="AW143" i="15"/>
  <c r="AX143" i="15"/>
  <c r="AY143" i="15"/>
  <c r="AZ143" i="15"/>
  <c r="BA143" i="15"/>
  <c r="BB143" i="15"/>
  <c r="BC143" i="15"/>
  <c r="BD143" i="15"/>
  <c r="BE143" i="15"/>
  <c r="BF143" i="15"/>
  <c r="BG143" i="15"/>
  <c r="BH143" i="15"/>
  <c r="BI143" i="15"/>
  <c r="BJ143" i="15"/>
  <c r="BK143" i="15"/>
  <c r="BL143" i="15"/>
  <c r="BM143" i="15"/>
  <c r="BO143" i="15"/>
  <c r="BP143" i="15"/>
  <c r="BQ143" i="15"/>
  <c r="BR143" i="15"/>
  <c r="BS143" i="15"/>
  <c r="BT143" i="15"/>
  <c r="BU143" i="15"/>
  <c r="BV143" i="15"/>
  <c r="BW143" i="15"/>
  <c r="BX143" i="15"/>
  <c r="BY143" i="15"/>
  <c r="BZ143" i="15"/>
  <c r="CA143" i="15"/>
  <c r="CB143" i="15"/>
  <c r="CC143" i="15"/>
  <c r="CD143" i="15"/>
  <c r="CE143" i="15"/>
  <c r="CF143" i="15"/>
  <c r="CG143" i="15"/>
  <c r="CH143" i="15"/>
  <c r="CI143" i="15"/>
  <c r="CJ143" i="15"/>
  <c r="CK143" i="15"/>
  <c r="CL143" i="15"/>
  <c r="CM143" i="15"/>
  <c r="CN143" i="15"/>
  <c r="CO143" i="15"/>
  <c r="CP143" i="15"/>
  <c r="CQ143" i="15"/>
  <c r="CR143" i="15"/>
  <c r="CS143" i="15"/>
  <c r="CT143" i="15"/>
  <c r="CU143" i="15"/>
  <c r="CV143" i="15"/>
  <c r="CW143" i="15"/>
  <c r="CX143" i="15"/>
  <c r="CY143" i="15"/>
  <c r="CZ143" i="15"/>
  <c r="DA143" i="15"/>
  <c r="DB143" i="15"/>
  <c r="DC143" i="15"/>
  <c r="DD143" i="15"/>
  <c r="DE143" i="15"/>
  <c r="DF143" i="15"/>
  <c r="DG143" i="15"/>
  <c r="DH143" i="15"/>
  <c r="DI143" i="15"/>
  <c r="DJ143" i="15"/>
  <c r="DK143" i="15"/>
  <c r="BN143" i="15"/>
  <c r="P143" i="15"/>
  <c r="Q142" i="15"/>
  <c r="R142" i="15"/>
  <c r="S142" i="15"/>
  <c r="T142" i="15"/>
  <c r="U142" i="15"/>
  <c r="V142" i="15"/>
  <c r="W142" i="15"/>
  <c r="X142" i="15"/>
  <c r="Y142" i="15"/>
  <c r="Z142" i="15"/>
  <c r="AA142" i="15"/>
  <c r="AB142" i="15"/>
  <c r="AC142" i="15"/>
  <c r="AD142" i="15"/>
  <c r="AE142" i="15"/>
  <c r="AF142" i="15"/>
  <c r="AG142" i="15"/>
  <c r="AH142" i="15"/>
  <c r="AI142" i="15"/>
  <c r="AJ142" i="15"/>
  <c r="AK142" i="15"/>
  <c r="AL142" i="15"/>
  <c r="AM142" i="15"/>
  <c r="AN142" i="15"/>
  <c r="AO142" i="15"/>
  <c r="AP142" i="15"/>
  <c r="AQ142" i="15"/>
  <c r="AR142" i="15"/>
  <c r="AS142" i="15"/>
  <c r="AT142" i="15"/>
  <c r="AU142" i="15"/>
  <c r="AV142" i="15"/>
  <c r="AW142" i="15"/>
  <c r="AX142" i="15"/>
  <c r="AY142" i="15"/>
  <c r="AZ142" i="15"/>
  <c r="BA142" i="15"/>
  <c r="BB142" i="15"/>
  <c r="BC142" i="15"/>
  <c r="BD142" i="15"/>
  <c r="BE142" i="15"/>
  <c r="BF142" i="15"/>
  <c r="BG142" i="15"/>
  <c r="BH142" i="15"/>
  <c r="BI142" i="15"/>
  <c r="BJ142" i="15"/>
  <c r="BK142" i="15"/>
  <c r="BL142" i="15"/>
  <c r="BM142" i="15"/>
  <c r="BO142" i="15"/>
  <c r="BP142" i="15"/>
  <c r="BQ142" i="15"/>
  <c r="BR142" i="15"/>
  <c r="BS142" i="15"/>
  <c r="BT142" i="15"/>
  <c r="BU142" i="15"/>
  <c r="BV142" i="15"/>
  <c r="BW142" i="15"/>
  <c r="BX142" i="15"/>
  <c r="BY142" i="15"/>
  <c r="BZ142" i="15"/>
  <c r="CA142" i="15"/>
  <c r="CB142" i="15"/>
  <c r="CC142" i="15"/>
  <c r="CD142" i="15"/>
  <c r="CE142" i="15"/>
  <c r="CF142" i="15"/>
  <c r="CG142" i="15"/>
  <c r="CH142" i="15"/>
  <c r="CI142" i="15"/>
  <c r="CJ142" i="15"/>
  <c r="CK142" i="15"/>
  <c r="CL142" i="15"/>
  <c r="CM142" i="15"/>
  <c r="CN142" i="15"/>
  <c r="CO142" i="15"/>
  <c r="CP142" i="15"/>
  <c r="CQ142" i="15"/>
  <c r="CR142" i="15"/>
  <c r="CS142" i="15"/>
  <c r="CT142" i="15"/>
  <c r="CU142" i="15"/>
  <c r="CV142" i="15"/>
  <c r="CW142" i="15"/>
  <c r="CX142" i="15"/>
  <c r="CY142" i="15"/>
  <c r="CZ142" i="15"/>
  <c r="DA142" i="15"/>
  <c r="DB142" i="15"/>
  <c r="DC142" i="15"/>
  <c r="DD142" i="15"/>
  <c r="DE142" i="15"/>
  <c r="DF142" i="15"/>
  <c r="DG142" i="15"/>
  <c r="DH142" i="15"/>
  <c r="DI142" i="15"/>
  <c r="DJ142" i="15"/>
  <c r="DK142" i="15"/>
  <c r="BN142" i="15"/>
  <c r="P142" i="15"/>
  <c r="Q141" i="15"/>
  <c r="R141" i="15"/>
  <c r="S141" i="15"/>
  <c r="T141" i="15"/>
  <c r="U141" i="15"/>
  <c r="V141" i="15"/>
  <c r="W141" i="15"/>
  <c r="X141" i="15"/>
  <c r="Y141" i="15"/>
  <c r="Z141" i="15"/>
  <c r="AA141" i="15"/>
  <c r="AB141" i="15"/>
  <c r="AC141" i="15"/>
  <c r="AD141" i="15"/>
  <c r="AE141" i="15"/>
  <c r="AF141" i="15"/>
  <c r="AG141" i="15"/>
  <c r="AH141" i="15"/>
  <c r="AI141" i="15"/>
  <c r="AJ141" i="15"/>
  <c r="AK141" i="15"/>
  <c r="AL141" i="15"/>
  <c r="AM141" i="15"/>
  <c r="AN141" i="15"/>
  <c r="AO141" i="15"/>
  <c r="AP141" i="15"/>
  <c r="AQ141" i="15"/>
  <c r="AR141" i="15"/>
  <c r="AS141" i="15"/>
  <c r="AT141" i="15"/>
  <c r="AU141" i="15"/>
  <c r="AV141" i="15"/>
  <c r="AW141" i="15"/>
  <c r="AX141" i="15"/>
  <c r="AY141" i="15"/>
  <c r="AZ141" i="15"/>
  <c r="BA141" i="15"/>
  <c r="BB141" i="15"/>
  <c r="BC141" i="15"/>
  <c r="BD141" i="15"/>
  <c r="BE141" i="15"/>
  <c r="BF141" i="15"/>
  <c r="BG141" i="15"/>
  <c r="BH141" i="15"/>
  <c r="BI141" i="15"/>
  <c r="BJ141" i="15"/>
  <c r="BK141" i="15"/>
  <c r="BL141" i="15"/>
  <c r="BM141" i="15"/>
  <c r="BO141" i="15"/>
  <c r="BP141" i="15"/>
  <c r="BQ141" i="15"/>
  <c r="BR141" i="15"/>
  <c r="BS141" i="15"/>
  <c r="BT141" i="15"/>
  <c r="BU141" i="15"/>
  <c r="BV141" i="15"/>
  <c r="BW141" i="15"/>
  <c r="BX141" i="15"/>
  <c r="BY141" i="15"/>
  <c r="BZ141" i="15"/>
  <c r="CA141" i="15"/>
  <c r="CB141" i="15"/>
  <c r="CC141" i="15"/>
  <c r="CD141" i="15"/>
  <c r="CE141" i="15"/>
  <c r="CF141" i="15"/>
  <c r="CG141" i="15"/>
  <c r="CH141" i="15"/>
  <c r="CI141" i="15"/>
  <c r="CJ141" i="15"/>
  <c r="CK141" i="15"/>
  <c r="CL141" i="15"/>
  <c r="CM141" i="15"/>
  <c r="CN141" i="15"/>
  <c r="CO141" i="15"/>
  <c r="CP141" i="15"/>
  <c r="CQ141" i="15"/>
  <c r="CR141" i="15"/>
  <c r="CS141" i="15"/>
  <c r="CT141" i="15"/>
  <c r="CU141" i="15"/>
  <c r="CV141" i="15"/>
  <c r="CW141" i="15"/>
  <c r="CX141" i="15"/>
  <c r="CY141" i="15"/>
  <c r="CZ141" i="15"/>
  <c r="DA141" i="15"/>
  <c r="DB141" i="15"/>
  <c r="DC141" i="15"/>
  <c r="DD141" i="15"/>
  <c r="DE141" i="15"/>
  <c r="DF141" i="15"/>
  <c r="DG141" i="15"/>
  <c r="DH141" i="15"/>
  <c r="DI141" i="15"/>
  <c r="DJ141" i="15"/>
  <c r="DK141" i="15"/>
  <c r="BN141" i="15"/>
  <c r="P141" i="15"/>
  <c r="Q140" i="15"/>
  <c r="R140" i="15"/>
  <c r="S140" i="15"/>
  <c r="T140" i="15"/>
  <c r="U140" i="15"/>
  <c r="V140" i="15"/>
  <c r="W140" i="15"/>
  <c r="X140" i="15"/>
  <c r="Y140" i="15"/>
  <c r="Z140" i="15"/>
  <c r="AA140" i="15"/>
  <c r="AB140" i="15"/>
  <c r="AC140" i="15"/>
  <c r="AD140" i="15"/>
  <c r="AE140" i="15"/>
  <c r="AF140" i="15"/>
  <c r="AG140" i="15"/>
  <c r="AH140" i="15"/>
  <c r="AI140" i="15"/>
  <c r="AJ140" i="15"/>
  <c r="AK140" i="15"/>
  <c r="AL140" i="15"/>
  <c r="AM140" i="15"/>
  <c r="AN140" i="15"/>
  <c r="AO140" i="15"/>
  <c r="AP140" i="15"/>
  <c r="AQ140" i="15"/>
  <c r="AR140" i="15"/>
  <c r="AS140" i="15"/>
  <c r="AT140" i="15"/>
  <c r="AU140" i="15"/>
  <c r="AV140" i="15"/>
  <c r="AW140" i="15"/>
  <c r="AX140" i="15"/>
  <c r="AY140" i="15"/>
  <c r="AZ140" i="15"/>
  <c r="BA140" i="15"/>
  <c r="BB140" i="15"/>
  <c r="BC140" i="15"/>
  <c r="BD140" i="15"/>
  <c r="BE140" i="15"/>
  <c r="BF140" i="15"/>
  <c r="BG140" i="15"/>
  <c r="BH140" i="15"/>
  <c r="BI140" i="15"/>
  <c r="BJ140" i="15"/>
  <c r="BK140" i="15"/>
  <c r="BL140" i="15"/>
  <c r="BM140" i="15"/>
  <c r="BO140" i="15"/>
  <c r="BP140" i="15"/>
  <c r="BQ140" i="15"/>
  <c r="BR140" i="15"/>
  <c r="BS140" i="15"/>
  <c r="BT140" i="15"/>
  <c r="BU140" i="15"/>
  <c r="BV140" i="15"/>
  <c r="BW140" i="15"/>
  <c r="BX140" i="15"/>
  <c r="BY140" i="15"/>
  <c r="BZ140" i="15"/>
  <c r="CA140" i="15"/>
  <c r="CB140" i="15"/>
  <c r="CC140" i="15"/>
  <c r="CD140" i="15"/>
  <c r="CE140" i="15"/>
  <c r="CF140" i="15"/>
  <c r="CG140" i="15"/>
  <c r="CH140" i="15"/>
  <c r="CI140" i="15"/>
  <c r="CJ140" i="15"/>
  <c r="CK140" i="15"/>
  <c r="CL140" i="15"/>
  <c r="CM140" i="15"/>
  <c r="CN140" i="15"/>
  <c r="CO140" i="15"/>
  <c r="CP140" i="15"/>
  <c r="CQ140" i="15"/>
  <c r="CR140" i="15"/>
  <c r="CS140" i="15"/>
  <c r="CT140" i="15"/>
  <c r="CU140" i="15"/>
  <c r="CV140" i="15"/>
  <c r="CW140" i="15"/>
  <c r="CX140" i="15"/>
  <c r="CY140" i="15"/>
  <c r="CZ140" i="15"/>
  <c r="DA140" i="15"/>
  <c r="DB140" i="15"/>
  <c r="DC140" i="15"/>
  <c r="DD140" i="15"/>
  <c r="DE140" i="15"/>
  <c r="DF140" i="15"/>
  <c r="DG140" i="15"/>
  <c r="DH140" i="15"/>
  <c r="DI140" i="15"/>
  <c r="DJ140" i="15"/>
  <c r="DK140" i="15"/>
  <c r="BN140" i="15"/>
  <c r="P140" i="15"/>
  <c r="Q139" i="15"/>
  <c r="R139" i="15"/>
  <c r="S139" i="15"/>
  <c r="T139" i="15"/>
  <c r="U139" i="15"/>
  <c r="V139" i="15"/>
  <c r="W139" i="15"/>
  <c r="X139" i="15"/>
  <c r="Y139" i="15"/>
  <c r="Z139" i="15"/>
  <c r="AA139" i="15"/>
  <c r="AB139" i="15"/>
  <c r="AC139" i="15"/>
  <c r="AD139" i="15"/>
  <c r="AE139" i="15"/>
  <c r="AF139" i="15"/>
  <c r="AG139" i="15"/>
  <c r="AH139" i="15"/>
  <c r="AI139" i="15"/>
  <c r="AJ139" i="15"/>
  <c r="AK139" i="15"/>
  <c r="AL139" i="15"/>
  <c r="AM139" i="15"/>
  <c r="AN139" i="15"/>
  <c r="AO139" i="15"/>
  <c r="AP139" i="15"/>
  <c r="AQ139" i="15"/>
  <c r="AR139" i="15"/>
  <c r="AS139" i="15"/>
  <c r="AT139" i="15"/>
  <c r="AU139" i="15"/>
  <c r="AV139" i="15"/>
  <c r="AW139" i="15"/>
  <c r="AX139" i="15"/>
  <c r="AY139" i="15"/>
  <c r="AZ139" i="15"/>
  <c r="BA139" i="15"/>
  <c r="BB139" i="15"/>
  <c r="BC139" i="15"/>
  <c r="BD139" i="15"/>
  <c r="BE139" i="15"/>
  <c r="BF139" i="15"/>
  <c r="BG139" i="15"/>
  <c r="BH139" i="15"/>
  <c r="BI139" i="15"/>
  <c r="BJ139" i="15"/>
  <c r="BK139" i="15"/>
  <c r="BL139" i="15"/>
  <c r="BM139" i="15"/>
  <c r="BO139" i="15"/>
  <c r="BP139" i="15"/>
  <c r="BQ139" i="15"/>
  <c r="BR139" i="15"/>
  <c r="BS139" i="15"/>
  <c r="BT139" i="15"/>
  <c r="BU139" i="15"/>
  <c r="BV139" i="15"/>
  <c r="BW139" i="15"/>
  <c r="BX139" i="15"/>
  <c r="BY139" i="15"/>
  <c r="BZ139" i="15"/>
  <c r="CA139" i="15"/>
  <c r="CB139" i="15"/>
  <c r="CC139" i="15"/>
  <c r="CD139" i="15"/>
  <c r="CE139" i="15"/>
  <c r="CF139" i="15"/>
  <c r="CG139" i="15"/>
  <c r="CH139" i="15"/>
  <c r="CI139" i="15"/>
  <c r="CJ139" i="15"/>
  <c r="CK139" i="15"/>
  <c r="CL139" i="15"/>
  <c r="CM139" i="15"/>
  <c r="CN139" i="15"/>
  <c r="CO139" i="15"/>
  <c r="CP139" i="15"/>
  <c r="CQ139" i="15"/>
  <c r="CR139" i="15"/>
  <c r="CS139" i="15"/>
  <c r="CT139" i="15"/>
  <c r="CU139" i="15"/>
  <c r="CV139" i="15"/>
  <c r="CW139" i="15"/>
  <c r="CX139" i="15"/>
  <c r="CY139" i="15"/>
  <c r="CZ139" i="15"/>
  <c r="DA139" i="15"/>
  <c r="DB139" i="15"/>
  <c r="DC139" i="15"/>
  <c r="DD139" i="15"/>
  <c r="DE139" i="15"/>
  <c r="DF139" i="15"/>
  <c r="DG139" i="15"/>
  <c r="DH139" i="15"/>
  <c r="DI139" i="15"/>
  <c r="DJ139" i="15"/>
  <c r="DK139" i="15"/>
  <c r="BN139" i="15"/>
  <c r="P139" i="15"/>
  <c r="Q138" i="15"/>
  <c r="R138" i="15"/>
  <c r="S138" i="15"/>
  <c r="T138" i="15"/>
  <c r="U138" i="15"/>
  <c r="V138" i="15"/>
  <c r="W138" i="15"/>
  <c r="X138" i="15"/>
  <c r="Y138" i="15"/>
  <c r="Z138" i="15"/>
  <c r="AA138" i="15"/>
  <c r="AB138" i="15"/>
  <c r="AC138" i="15"/>
  <c r="AD138" i="15"/>
  <c r="AE138" i="15"/>
  <c r="AF138" i="15"/>
  <c r="AG138" i="15"/>
  <c r="AH138" i="15"/>
  <c r="AI138" i="15"/>
  <c r="AJ138" i="15"/>
  <c r="AK138" i="15"/>
  <c r="AL138" i="15"/>
  <c r="AM138" i="15"/>
  <c r="AN138" i="15"/>
  <c r="AO138" i="15"/>
  <c r="AP138" i="15"/>
  <c r="AQ138" i="15"/>
  <c r="AR138" i="15"/>
  <c r="AS138" i="15"/>
  <c r="AT138" i="15"/>
  <c r="AU138" i="15"/>
  <c r="AV138" i="15"/>
  <c r="AW138" i="15"/>
  <c r="AX138" i="15"/>
  <c r="AY138" i="15"/>
  <c r="AZ138" i="15"/>
  <c r="BA138" i="15"/>
  <c r="BB138" i="15"/>
  <c r="BC138" i="15"/>
  <c r="BD138" i="15"/>
  <c r="BE138" i="15"/>
  <c r="BF138" i="15"/>
  <c r="BG138" i="15"/>
  <c r="BH138" i="15"/>
  <c r="BI138" i="15"/>
  <c r="BJ138" i="15"/>
  <c r="BK138" i="15"/>
  <c r="BL138" i="15"/>
  <c r="BM138" i="15"/>
  <c r="BO138" i="15"/>
  <c r="BP138" i="15"/>
  <c r="BQ138" i="15"/>
  <c r="BR138" i="15"/>
  <c r="BS138" i="15"/>
  <c r="BT138" i="15"/>
  <c r="BU138" i="15"/>
  <c r="BV138" i="15"/>
  <c r="BW138" i="15"/>
  <c r="BX138" i="15"/>
  <c r="BY138" i="15"/>
  <c r="BZ138" i="15"/>
  <c r="CA138" i="15"/>
  <c r="CB138" i="15"/>
  <c r="CC138" i="15"/>
  <c r="CD138" i="15"/>
  <c r="CE138" i="15"/>
  <c r="CF138" i="15"/>
  <c r="CG138" i="15"/>
  <c r="CH138" i="15"/>
  <c r="CI138" i="15"/>
  <c r="CJ138" i="15"/>
  <c r="CK138" i="15"/>
  <c r="CL138" i="15"/>
  <c r="CM138" i="15"/>
  <c r="CN138" i="15"/>
  <c r="CO138" i="15"/>
  <c r="CP138" i="15"/>
  <c r="CQ138" i="15"/>
  <c r="CR138" i="15"/>
  <c r="CS138" i="15"/>
  <c r="CT138" i="15"/>
  <c r="CU138" i="15"/>
  <c r="CV138" i="15"/>
  <c r="CW138" i="15"/>
  <c r="CX138" i="15"/>
  <c r="CY138" i="15"/>
  <c r="CZ138" i="15"/>
  <c r="DA138" i="15"/>
  <c r="DB138" i="15"/>
  <c r="DC138" i="15"/>
  <c r="DD138" i="15"/>
  <c r="DE138" i="15"/>
  <c r="DF138" i="15"/>
  <c r="DG138" i="15"/>
  <c r="DH138" i="15"/>
  <c r="DI138" i="15"/>
  <c r="DJ138" i="15"/>
  <c r="DK138" i="15"/>
  <c r="BN138" i="15"/>
  <c r="P138" i="15"/>
  <c r="Q137" i="15"/>
  <c r="R137" i="15"/>
  <c r="S137" i="15"/>
  <c r="T137" i="15"/>
  <c r="U137" i="15"/>
  <c r="V137" i="15"/>
  <c r="W137" i="15"/>
  <c r="X137" i="15"/>
  <c r="Y137" i="15"/>
  <c r="Z137" i="15"/>
  <c r="AA137" i="15"/>
  <c r="AB137" i="15"/>
  <c r="AC137" i="15"/>
  <c r="AD137" i="15"/>
  <c r="AE137" i="15"/>
  <c r="AF137" i="15"/>
  <c r="AG137" i="15"/>
  <c r="AH137" i="15"/>
  <c r="AI137" i="15"/>
  <c r="AJ137" i="15"/>
  <c r="AK137" i="15"/>
  <c r="AL137" i="15"/>
  <c r="AM137" i="15"/>
  <c r="AN137" i="15"/>
  <c r="AO137" i="15"/>
  <c r="AP137" i="15"/>
  <c r="AQ137" i="15"/>
  <c r="AR137" i="15"/>
  <c r="AS137" i="15"/>
  <c r="AT137" i="15"/>
  <c r="AU137" i="15"/>
  <c r="AV137" i="15"/>
  <c r="AW137" i="15"/>
  <c r="AX137" i="15"/>
  <c r="AY137" i="15"/>
  <c r="AZ137" i="15"/>
  <c r="BA137" i="15"/>
  <c r="BB137" i="15"/>
  <c r="BC137" i="15"/>
  <c r="BD137" i="15"/>
  <c r="BE137" i="15"/>
  <c r="BF137" i="15"/>
  <c r="BG137" i="15"/>
  <c r="BH137" i="15"/>
  <c r="BI137" i="15"/>
  <c r="BJ137" i="15"/>
  <c r="BK137" i="15"/>
  <c r="BL137" i="15"/>
  <c r="BM137" i="15"/>
  <c r="BO137" i="15"/>
  <c r="BP137" i="15"/>
  <c r="BQ137" i="15"/>
  <c r="BR137" i="15"/>
  <c r="BS137" i="15"/>
  <c r="BT137" i="15"/>
  <c r="BU137" i="15"/>
  <c r="BV137" i="15"/>
  <c r="BW137" i="15"/>
  <c r="BX137" i="15"/>
  <c r="BY137" i="15"/>
  <c r="BZ137" i="15"/>
  <c r="CA137" i="15"/>
  <c r="CB137" i="15"/>
  <c r="CC137" i="15"/>
  <c r="CD137" i="15"/>
  <c r="CE137" i="15"/>
  <c r="CF137" i="15"/>
  <c r="CG137" i="15"/>
  <c r="CH137" i="15"/>
  <c r="CI137" i="15"/>
  <c r="CJ137" i="15"/>
  <c r="CK137" i="15"/>
  <c r="CL137" i="15"/>
  <c r="CM137" i="15"/>
  <c r="CN137" i="15"/>
  <c r="CO137" i="15"/>
  <c r="CP137" i="15"/>
  <c r="CQ137" i="15"/>
  <c r="CR137" i="15"/>
  <c r="CS137" i="15"/>
  <c r="CT137" i="15"/>
  <c r="CU137" i="15"/>
  <c r="CV137" i="15"/>
  <c r="CW137" i="15"/>
  <c r="CX137" i="15"/>
  <c r="CY137" i="15"/>
  <c r="CZ137" i="15"/>
  <c r="DA137" i="15"/>
  <c r="DB137" i="15"/>
  <c r="DC137" i="15"/>
  <c r="DD137" i="15"/>
  <c r="DE137" i="15"/>
  <c r="DF137" i="15"/>
  <c r="DG137" i="15"/>
  <c r="DH137" i="15"/>
  <c r="DI137" i="15"/>
  <c r="DJ137" i="15"/>
  <c r="DK137" i="15"/>
  <c r="BN137" i="15"/>
  <c r="P137" i="15"/>
  <c r="Q136" i="15"/>
  <c r="R136" i="15"/>
  <c r="S136" i="15"/>
  <c r="T136" i="15"/>
  <c r="U136" i="15"/>
  <c r="V136" i="15"/>
  <c r="W136" i="15"/>
  <c r="X136" i="15"/>
  <c r="Y136" i="15"/>
  <c r="Z136" i="15"/>
  <c r="AA136" i="15"/>
  <c r="AB136" i="15"/>
  <c r="AC136" i="15"/>
  <c r="AD136" i="15"/>
  <c r="AE136" i="15"/>
  <c r="AF136" i="15"/>
  <c r="AG136" i="15"/>
  <c r="AH136" i="15"/>
  <c r="AI136" i="15"/>
  <c r="AJ136" i="15"/>
  <c r="AK136" i="15"/>
  <c r="AL136" i="15"/>
  <c r="AM136" i="15"/>
  <c r="AN136" i="15"/>
  <c r="AO136" i="15"/>
  <c r="AP136" i="15"/>
  <c r="AQ136" i="15"/>
  <c r="AR136" i="15"/>
  <c r="AS136" i="15"/>
  <c r="AT136" i="15"/>
  <c r="AU136" i="15"/>
  <c r="AV136" i="15"/>
  <c r="AW136" i="15"/>
  <c r="AX136" i="15"/>
  <c r="AY136" i="15"/>
  <c r="AZ136" i="15"/>
  <c r="BA136" i="15"/>
  <c r="BB136" i="15"/>
  <c r="BC136" i="15"/>
  <c r="BD136" i="15"/>
  <c r="BE136" i="15"/>
  <c r="BF136" i="15"/>
  <c r="BG136" i="15"/>
  <c r="BH136" i="15"/>
  <c r="BI136" i="15"/>
  <c r="BJ136" i="15"/>
  <c r="BK136" i="15"/>
  <c r="BL136" i="15"/>
  <c r="BM136" i="15"/>
  <c r="BO136" i="15"/>
  <c r="BP136" i="15"/>
  <c r="BQ136" i="15"/>
  <c r="BR136" i="15"/>
  <c r="BS136" i="15"/>
  <c r="BT136" i="15"/>
  <c r="BU136" i="15"/>
  <c r="BV136" i="15"/>
  <c r="BW136" i="15"/>
  <c r="BX136" i="15"/>
  <c r="BY136" i="15"/>
  <c r="BZ136" i="15"/>
  <c r="CA136" i="15"/>
  <c r="CB136" i="15"/>
  <c r="CC136" i="15"/>
  <c r="CD136" i="15"/>
  <c r="CE136" i="15"/>
  <c r="CF136" i="15"/>
  <c r="CG136" i="15"/>
  <c r="CH136" i="15"/>
  <c r="CI136" i="15"/>
  <c r="CJ136" i="15"/>
  <c r="CK136" i="15"/>
  <c r="CL136" i="15"/>
  <c r="CM136" i="15"/>
  <c r="CN136" i="15"/>
  <c r="CO136" i="15"/>
  <c r="CP136" i="15"/>
  <c r="CQ136" i="15"/>
  <c r="CR136" i="15"/>
  <c r="CS136" i="15"/>
  <c r="CT136" i="15"/>
  <c r="CU136" i="15"/>
  <c r="CV136" i="15"/>
  <c r="CW136" i="15"/>
  <c r="CX136" i="15"/>
  <c r="CY136" i="15"/>
  <c r="CZ136" i="15"/>
  <c r="DA136" i="15"/>
  <c r="DB136" i="15"/>
  <c r="DC136" i="15"/>
  <c r="DD136" i="15"/>
  <c r="DE136" i="15"/>
  <c r="DF136" i="15"/>
  <c r="DG136" i="15"/>
  <c r="DH136" i="15"/>
  <c r="DI136" i="15"/>
  <c r="DJ136" i="15"/>
  <c r="DK136" i="15"/>
  <c r="BN136" i="15"/>
  <c r="P136" i="15"/>
  <c r="Q135" i="15"/>
  <c r="R135" i="15"/>
  <c r="S135" i="15"/>
  <c r="T135" i="15"/>
  <c r="U135" i="15"/>
  <c r="V135" i="15"/>
  <c r="W135" i="15"/>
  <c r="X135" i="15"/>
  <c r="Y135" i="15"/>
  <c r="Z135" i="15"/>
  <c r="AA135" i="15"/>
  <c r="AB135" i="15"/>
  <c r="AC135" i="15"/>
  <c r="AD135" i="15"/>
  <c r="AE135" i="15"/>
  <c r="AF135" i="15"/>
  <c r="AG135" i="15"/>
  <c r="AH135" i="15"/>
  <c r="AI135" i="15"/>
  <c r="AJ135" i="15"/>
  <c r="AK135" i="15"/>
  <c r="AL135" i="15"/>
  <c r="AM135" i="15"/>
  <c r="AN135" i="15"/>
  <c r="AO135" i="15"/>
  <c r="AP135" i="15"/>
  <c r="AQ135" i="15"/>
  <c r="AR135" i="15"/>
  <c r="AS135" i="15"/>
  <c r="AT135" i="15"/>
  <c r="AU135" i="15"/>
  <c r="AV135" i="15"/>
  <c r="AW135" i="15"/>
  <c r="AX135" i="15"/>
  <c r="AY135" i="15"/>
  <c r="AZ135" i="15"/>
  <c r="BA135" i="15"/>
  <c r="BB135" i="15"/>
  <c r="BC135" i="15"/>
  <c r="BD135" i="15"/>
  <c r="BE135" i="15"/>
  <c r="BF135" i="15"/>
  <c r="BG135" i="15"/>
  <c r="BH135" i="15"/>
  <c r="BI135" i="15"/>
  <c r="BJ135" i="15"/>
  <c r="BK135" i="15"/>
  <c r="BL135" i="15"/>
  <c r="BM135" i="15"/>
  <c r="BO135" i="15"/>
  <c r="BP135" i="15"/>
  <c r="BQ135" i="15"/>
  <c r="BR135" i="15"/>
  <c r="BS135" i="15"/>
  <c r="BT135" i="15"/>
  <c r="BU135" i="15"/>
  <c r="BV135" i="15"/>
  <c r="BW135" i="15"/>
  <c r="BX135" i="15"/>
  <c r="BY135" i="15"/>
  <c r="BZ135" i="15"/>
  <c r="CA135" i="15"/>
  <c r="CB135" i="15"/>
  <c r="CC135" i="15"/>
  <c r="CD135" i="15"/>
  <c r="CE135" i="15"/>
  <c r="CF135" i="15"/>
  <c r="CG135" i="15"/>
  <c r="CH135" i="15"/>
  <c r="CI135" i="15"/>
  <c r="CJ135" i="15"/>
  <c r="CK135" i="15"/>
  <c r="CL135" i="15"/>
  <c r="CM135" i="15"/>
  <c r="CN135" i="15"/>
  <c r="CO135" i="15"/>
  <c r="CP135" i="15"/>
  <c r="CQ135" i="15"/>
  <c r="CR135" i="15"/>
  <c r="CS135" i="15"/>
  <c r="CT135" i="15"/>
  <c r="CU135" i="15"/>
  <c r="CV135" i="15"/>
  <c r="CW135" i="15"/>
  <c r="CX135" i="15"/>
  <c r="CY135" i="15"/>
  <c r="CZ135" i="15"/>
  <c r="DA135" i="15"/>
  <c r="DB135" i="15"/>
  <c r="DC135" i="15"/>
  <c r="DD135" i="15"/>
  <c r="DE135" i="15"/>
  <c r="DF135" i="15"/>
  <c r="DG135" i="15"/>
  <c r="DH135" i="15"/>
  <c r="DI135" i="15"/>
  <c r="DJ135" i="15"/>
  <c r="DK135" i="15"/>
  <c r="BN135" i="15"/>
  <c r="P135" i="15"/>
  <c r="Q134" i="15"/>
  <c r="R134" i="15"/>
  <c r="S134" i="15"/>
  <c r="T134" i="15"/>
  <c r="U134" i="15"/>
  <c r="V134" i="15"/>
  <c r="W134" i="15"/>
  <c r="X134" i="15"/>
  <c r="Y134" i="15"/>
  <c r="Z134" i="15"/>
  <c r="AA134" i="15"/>
  <c r="AB134" i="15"/>
  <c r="AC134" i="15"/>
  <c r="AD134" i="15"/>
  <c r="AE134" i="15"/>
  <c r="AF134" i="15"/>
  <c r="AG134" i="15"/>
  <c r="AH134" i="15"/>
  <c r="AI134" i="15"/>
  <c r="AJ134" i="15"/>
  <c r="AK134" i="15"/>
  <c r="AL134" i="15"/>
  <c r="AM134" i="15"/>
  <c r="AN134" i="15"/>
  <c r="AO134" i="15"/>
  <c r="AP134" i="15"/>
  <c r="AQ134" i="15"/>
  <c r="AR134" i="15"/>
  <c r="AS134" i="15"/>
  <c r="AT134" i="15"/>
  <c r="AU134" i="15"/>
  <c r="AV134" i="15"/>
  <c r="AW134" i="15"/>
  <c r="AX134" i="15"/>
  <c r="AY134" i="15"/>
  <c r="AZ134" i="15"/>
  <c r="BA134" i="15"/>
  <c r="BB134" i="15"/>
  <c r="BC134" i="15"/>
  <c r="BD134" i="15"/>
  <c r="BE134" i="15"/>
  <c r="BF134" i="15"/>
  <c r="BG134" i="15"/>
  <c r="BH134" i="15"/>
  <c r="BI134" i="15"/>
  <c r="BJ134" i="15"/>
  <c r="BK134" i="15"/>
  <c r="BL134" i="15"/>
  <c r="BM134" i="15"/>
  <c r="BO134" i="15"/>
  <c r="BP134" i="15"/>
  <c r="BQ134" i="15"/>
  <c r="BR134" i="15"/>
  <c r="BS134" i="15"/>
  <c r="BT134" i="15"/>
  <c r="BU134" i="15"/>
  <c r="BV134" i="15"/>
  <c r="BW134" i="15"/>
  <c r="BX134" i="15"/>
  <c r="BY134" i="15"/>
  <c r="BZ134" i="15"/>
  <c r="CA134" i="15"/>
  <c r="CB134" i="15"/>
  <c r="CC134" i="15"/>
  <c r="CD134" i="15"/>
  <c r="CE134" i="15"/>
  <c r="CF134" i="15"/>
  <c r="CG134" i="15"/>
  <c r="CH134" i="15"/>
  <c r="CI134" i="15"/>
  <c r="CJ134" i="15"/>
  <c r="CK134" i="15"/>
  <c r="CL134" i="15"/>
  <c r="CM134" i="15"/>
  <c r="CN134" i="15"/>
  <c r="CO134" i="15"/>
  <c r="CP134" i="15"/>
  <c r="CQ134" i="15"/>
  <c r="CR134" i="15"/>
  <c r="CS134" i="15"/>
  <c r="CT134" i="15"/>
  <c r="CU134" i="15"/>
  <c r="CV134" i="15"/>
  <c r="CW134" i="15"/>
  <c r="CX134" i="15"/>
  <c r="CY134" i="15"/>
  <c r="CZ134" i="15"/>
  <c r="DA134" i="15"/>
  <c r="DB134" i="15"/>
  <c r="DC134" i="15"/>
  <c r="DD134" i="15"/>
  <c r="DE134" i="15"/>
  <c r="DF134" i="15"/>
  <c r="DG134" i="15"/>
  <c r="DH134" i="15"/>
  <c r="DI134" i="15"/>
  <c r="DJ134" i="15"/>
  <c r="DK134" i="15"/>
  <c r="BN134" i="15"/>
  <c r="P134" i="15"/>
  <c r="Q133" i="15"/>
  <c r="R133" i="15"/>
  <c r="S133" i="15"/>
  <c r="T133" i="15"/>
  <c r="U133" i="15"/>
  <c r="V133" i="15"/>
  <c r="W133" i="15"/>
  <c r="X133" i="15"/>
  <c r="Y133" i="15"/>
  <c r="Z133" i="15"/>
  <c r="AA133" i="15"/>
  <c r="AB133" i="15"/>
  <c r="AC133" i="15"/>
  <c r="AD133" i="15"/>
  <c r="AE133" i="15"/>
  <c r="AF133" i="15"/>
  <c r="AG133" i="15"/>
  <c r="AH133" i="15"/>
  <c r="AI133" i="15"/>
  <c r="AJ133" i="15"/>
  <c r="AK133" i="15"/>
  <c r="AL133" i="15"/>
  <c r="AM133" i="15"/>
  <c r="AN133" i="15"/>
  <c r="AO133" i="15"/>
  <c r="AP133" i="15"/>
  <c r="AQ133" i="15"/>
  <c r="AR133" i="15"/>
  <c r="AS133" i="15"/>
  <c r="AT133" i="15"/>
  <c r="AU133" i="15"/>
  <c r="AV133" i="15"/>
  <c r="AW133" i="15"/>
  <c r="AX133" i="15"/>
  <c r="AY133" i="15"/>
  <c r="AZ133" i="15"/>
  <c r="BA133" i="15"/>
  <c r="BB133" i="15"/>
  <c r="BC133" i="15"/>
  <c r="BD133" i="15"/>
  <c r="BE133" i="15"/>
  <c r="BF133" i="15"/>
  <c r="BG133" i="15"/>
  <c r="BH133" i="15"/>
  <c r="BI133" i="15"/>
  <c r="BJ133" i="15"/>
  <c r="BK133" i="15"/>
  <c r="BL133" i="15"/>
  <c r="BM133" i="15"/>
  <c r="BO133" i="15"/>
  <c r="BP133" i="15"/>
  <c r="BQ133" i="15"/>
  <c r="BR133" i="15"/>
  <c r="BS133" i="15"/>
  <c r="BT133" i="15"/>
  <c r="BU133" i="15"/>
  <c r="BV133" i="15"/>
  <c r="BW133" i="15"/>
  <c r="BX133" i="15"/>
  <c r="BY133" i="15"/>
  <c r="BZ133" i="15"/>
  <c r="CA133" i="15"/>
  <c r="CB133" i="15"/>
  <c r="CC133" i="15"/>
  <c r="CD133" i="15"/>
  <c r="CE133" i="15"/>
  <c r="CF133" i="15"/>
  <c r="CG133" i="15"/>
  <c r="CH133" i="15"/>
  <c r="CI133" i="15"/>
  <c r="CJ133" i="15"/>
  <c r="CK133" i="15"/>
  <c r="CL133" i="15"/>
  <c r="CM133" i="15"/>
  <c r="CN133" i="15"/>
  <c r="CO133" i="15"/>
  <c r="CP133" i="15"/>
  <c r="CQ133" i="15"/>
  <c r="CR133" i="15"/>
  <c r="CS133" i="15"/>
  <c r="CT133" i="15"/>
  <c r="CU133" i="15"/>
  <c r="CV133" i="15"/>
  <c r="CW133" i="15"/>
  <c r="CX133" i="15"/>
  <c r="CY133" i="15"/>
  <c r="CZ133" i="15"/>
  <c r="DA133" i="15"/>
  <c r="DB133" i="15"/>
  <c r="DC133" i="15"/>
  <c r="DD133" i="15"/>
  <c r="DE133" i="15"/>
  <c r="DF133" i="15"/>
  <c r="DG133" i="15"/>
  <c r="DH133" i="15"/>
  <c r="DI133" i="15"/>
  <c r="DJ133" i="15"/>
  <c r="DK133" i="15"/>
  <c r="BN133" i="15"/>
  <c r="P133" i="15"/>
  <c r="Q132" i="15"/>
  <c r="R132" i="15"/>
  <c r="S132" i="15"/>
  <c r="T132" i="15"/>
  <c r="U132" i="15"/>
  <c r="V132" i="15"/>
  <c r="W132" i="15"/>
  <c r="X132" i="15"/>
  <c r="Y132" i="15"/>
  <c r="Z132" i="15"/>
  <c r="AA132" i="15"/>
  <c r="AB132" i="15"/>
  <c r="AC132" i="15"/>
  <c r="AD132" i="15"/>
  <c r="AE132" i="15"/>
  <c r="AF132" i="15"/>
  <c r="AG132" i="15"/>
  <c r="AH132" i="15"/>
  <c r="AI132" i="15"/>
  <c r="AJ132" i="15"/>
  <c r="AK132" i="15"/>
  <c r="AL132" i="15"/>
  <c r="AM132" i="15"/>
  <c r="AN132" i="15"/>
  <c r="AO132" i="15"/>
  <c r="AP132" i="15"/>
  <c r="AQ132" i="15"/>
  <c r="AR132" i="15"/>
  <c r="AS132" i="15"/>
  <c r="AT132" i="15"/>
  <c r="AU132" i="15"/>
  <c r="AV132" i="15"/>
  <c r="AW132" i="15"/>
  <c r="AX132" i="15"/>
  <c r="AY132" i="15"/>
  <c r="AZ132" i="15"/>
  <c r="BA132" i="15"/>
  <c r="BB132" i="15"/>
  <c r="BC132" i="15"/>
  <c r="BD132" i="15"/>
  <c r="BE132" i="15"/>
  <c r="BF132" i="15"/>
  <c r="BG132" i="15"/>
  <c r="BH132" i="15"/>
  <c r="BI132" i="15"/>
  <c r="BJ132" i="15"/>
  <c r="BK132" i="15"/>
  <c r="BL132" i="15"/>
  <c r="BM132" i="15"/>
  <c r="BO132" i="15"/>
  <c r="BP132" i="15"/>
  <c r="BQ132" i="15"/>
  <c r="BR132" i="15"/>
  <c r="BS132" i="15"/>
  <c r="BT132" i="15"/>
  <c r="BU132" i="15"/>
  <c r="BV132" i="15"/>
  <c r="BW132" i="15"/>
  <c r="BX132" i="15"/>
  <c r="BY132" i="15"/>
  <c r="BZ132" i="15"/>
  <c r="CA132" i="15"/>
  <c r="CB132" i="15"/>
  <c r="CC132" i="15"/>
  <c r="CD132" i="15"/>
  <c r="CE132" i="15"/>
  <c r="CF132" i="15"/>
  <c r="CG132" i="15"/>
  <c r="CH132" i="15"/>
  <c r="CI132" i="15"/>
  <c r="CJ132" i="15"/>
  <c r="CK132" i="15"/>
  <c r="CL132" i="15"/>
  <c r="CM132" i="15"/>
  <c r="CN132" i="15"/>
  <c r="CO132" i="15"/>
  <c r="CP132" i="15"/>
  <c r="CQ132" i="15"/>
  <c r="CR132" i="15"/>
  <c r="CS132" i="15"/>
  <c r="CT132" i="15"/>
  <c r="CU132" i="15"/>
  <c r="CV132" i="15"/>
  <c r="CW132" i="15"/>
  <c r="CX132" i="15"/>
  <c r="CY132" i="15"/>
  <c r="CZ132" i="15"/>
  <c r="DA132" i="15"/>
  <c r="DB132" i="15"/>
  <c r="DC132" i="15"/>
  <c r="DD132" i="15"/>
  <c r="DE132" i="15"/>
  <c r="DF132" i="15"/>
  <c r="DG132" i="15"/>
  <c r="DH132" i="15"/>
  <c r="DI132" i="15"/>
  <c r="DJ132" i="15"/>
  <c r="DK132" i="15"/>
  <c r="BN132" i="15"/>
  <c r="P132" i="15"/>
  <c r="Q131" i="15"/>
  <c r="R131" i="15"/>
  <c r="S131" i="15"/>
  <c r="T131" i="15"/>
  <c r="U131" i="15"/>
  <c r="V131" i="15"/>
  <c r="W131" i="15"/>
  <c r="X131" i="15"/>
  <c r="Y131" i="15"/>
  <c r="Z131" i="15"/>
  <c r="AA131" i="15"/>
  <c r="AB131" i="15"/>
  <c r="AC131" i="15"/>
  <c r="AD131" i="15"/>
  <c r="AE131" i="15"/>
  <c r="AF131" i="15"/>
  <c r="AG131" i="15"/>
  <c r="AH131" i="15"/>
  <c r="AI131" i="15"/>
  <c r="AJ131" i="15"/>
  <c r="AK131" i="15"/>
  <c r="AL131" i="15"/>
  <c r="AM131" i="15"/>
  <c r="AN131" i="15"/>
  <c r="AO131" i="15"/>
  <c r="AP131" i="15"/>
  <c r="AQ131" i="15"/>
  <c r="AR131" i="15"/>
  <c r="AS131" i="15"/>
  <c r="AT131" i="15"/>
  <c r="AU131" i="15"/>
  <c r="AV131" i="15"/>
  <c r="AW131" i="15"/>
  <c r="AX131" i="15"/>
  <c r="AY131" i="15"/>
  <c r="AZ131" i="15"/>
  <c r="BA131" i="15"/>
  <c r="BB131" i="15"/>
  <c r="BC131" i="15"/>
  <c r="BD131" i="15"/>
  <c r="BE131" i="15"/>
  <c r="BF131" i="15"/>
  <c r="BG131" i="15"/>
  <c r="BH131" i="15"/>
  <c r="BI131" i="15"/>
  <c r="BJ131" i="15"/>
  <c r="BK131" i="15"/>
  <c r="BL131" i="15"/>
  <c r="BM131" i="15"/>
  <c r="BO131" i="15"/>
  <c r="BP131" i="15"/>
  <c r="BQ131" i="15"/>
  <c r="BR131" i="15"/>
  <c r="BS131" i="15"/>
  <c r="BT131" i="15"/>
  <c r="BU131" i="15"/>
  <c r="BV131" i="15"/>
  <c r="BW131" i="15"/>
  <c r="BX131" i="15"/>
  <c r="BY131" i="15"/>
  <c r="BZ131" i="15"/>
  <c r="CA131" i="15"/>
  <c r="CB131" i="15"/>
  <c r="CC131" i="15"/>
  <c r="CD131" i="15"/>
  <c r="CE131" i="15"/>
  <c r="CF131" i="15"/>
  <c r="CG131" i="15"/>
  <c r="CH131" i="15"/>
  <c r="CI131" i="15"/>
  <c r="CJ131" i="15"/>
  <c r="CK131" i="15"/>
  <c r="CL131" i="15"/>
  <c r="CM131" i="15"/>
  <c r="CN131" i="15"/>
  <c r="CO131" i="15"/>
  <c r="CP131" i="15"/>
  <c r="CQ131" i="15"/>
  <c r="CR131" i="15"/>
  <c r="CS131" i="15"/>
  <c r="CT131" i="15"/>
  <c r="CU131" i="15"/>
  <c r="CV131" i="15"/>
  <c r="CW131" i="15"/>
  <c r="CX131" i="15"/>
  <c r="CY131" i="15"/>
  <c r="CZ131" i="15"/>
  <c r="DA131" i="15"/>
  <c r="DB131" i="15"/>
  <c r="DC131" i="15"/>
  <c r="DD131" i="15"/>
  <c r="DE131" i="15"/>
  <c r="DF131" i="15"/>
  <c r="DG131" i="15"/>
  <c r="DH131" i="15"/>
  <c r="DI131" i="15"/>
  <c r="DJ131" i="15"/>
  <c r="DK131" i="15"/>
  <c r="BN131" i="15"/>
  <c r="P131" i="15"/>
  <c r="Q130" i="15"/>
  <c r="R130" i="15"/>
  <c r="S130" i="15"/>
  <c r="T130" i="15"/>
  <c r="U130" i="15"/>
  <c r="V130" i="15"/>
  <c r="W130" i="15"/>
  <c r="X130" i="15"/>
  <c r="Y130" i="15"/>
  <c r="Z130" i="15"/>
  <c r="AA130" i="15"/>
  <c r="AB130" i="15"/>
  <c r="AC130" i="15"/>
  <c r="AD130" i="15"/>
  <c r="AE130" i="15"/>
  <c r="AF130" i="15"/>
  <c r="AG130" i="15"/>
  <c r="AH130" i="15"/>
  <c r="AI130" i="15"/>
  <c r="AJ130" i="15"/>
  <c r="AK130" i="15"/>
  <c r="AL130" i="15"/>
  <c r="AM130" i="15"/>
  <c r="AN130" i="15"/>
  <c r="AO130" i="15"/>
  <c r="AP130" i="15"/>
  <c r="AQ130" i="15"/>
  <c r="AR130" i="15"/>
  <c r="AS130" i="15"/>
  <c r="AT130" i="15"/>
  <c r="AU130" i="15"/>
  <c r="AV130" i="15"/>
  <c r="AW130" i="15"/>
  <c r="AX130" i="15"/>
  <c r="AY130" i="15"/>
  <c r="AZ130" i="15"/>
  <c r="BA130" i="15"/>
  <c r="BB130" i="15"/>
  <c r="BC130" i="15"/>
  <c r="BD130" i="15"/>
  <c r="BE130" i="15"/>
  <c r="BF130" i="15"/>
  <c r="BG130" i="15"/>
  <c r="BH130" i="15"/>
  <c r="BI130" i="15"/>
  <c r="BJ130" i="15"/>
  <c r="BK130" i="15"/>
  <c r="BL130" i="15"/>
  <c r="BM130" i="15"/>
  <c r="BO130" i="15"/>
  <c r="BP130" i="15"/>
  <c r="BQ130" i="15"/>
  <c r="BR130" i="15"/>
  <c r="BS130" i="15"/>
  <c r="BT130" i="15"/>
  <c r="BU130" i="15"/>
  <c r="BV130" i="15"/>
  <c r="BW130" i="15"/>
  <c r="BX130" i="15"/>
  <c r="BY130" i="15"/>
  <c r="BZ130" i="15"/>
  <c r="CA130" i="15"/>
  <c r="CB130" i="15"/>
  <c r="CC130" i="15"/>
  <c r="CD130" i="15"/>
  <c r="CE130" i="15"/>
  <c r="CF130" i="15"/>
  <c r="CG130" i="15"/>
  <c r="CH130" i="15"/>
  <c r="CI130" i="15"/>
  <c r="CJ130" i="15"/>
  <c r="CK130" i="15"/>
  <c r="CL130" i="15"/>
  <c r="CM130" i="15"/>
  <c r="CN130" i="15"/>
  <c r="CO130" i="15"/>
  <c r="CP130" i="15"/>
  <c r="CQ130" i="15"/>
  <c r="CR130" i="15"/>
  <c r="CS130" i="15"/>
  <c r="CT130" i="15"/>
  <c r="CU130" i="15"/>
  <c r="CV130" i="15"/>
  <c r="CW130" i="15"/>
  <c r="CX130" i="15"/>
  <c r="CY130" i="15"/>
  <c r="CZ130" i="15"/>
  <c r="DA130" i="15"/>
  <c r="DB130" i="15"/>
  <c r="DC130" i="15"/>
  <c r="DD130" i="15"/>
  <c r="DE130" i="15"/>
  <c r="DF130" i="15"/>
  <c r="DG130" i="15"/>
  <c r="DH130" i="15"/>
  <c r="DI130" i="15"/>
  <c r="DJ130" i="15"/>
  <c r="DK130" i="15"/>
  <c r="BN130" i="15"/>
  <c r="P130" i="15"/>
  <c r="Q129" i="15"/>
  <c r="R129" i="15"/>
  <c r="S129" i="15"/>
  <c r="T129" i="15"/>
  <c r="U129" i="15"/>
  <c r="V129" i="15"/>
  <c r="W129" i="15"/>
  <c r="X129" i="15"/>
  <c r="Y129" i="15"/>
  <c r="Z129" i="15"/>
  <c r="AA129" i="15"/>
  <c r="AB129" i="15"/>
  <c r="AC129" i="15"/>
  <c r="AD129" i="15"/>
  <c r="AE129" i="15"/>
  <c r="AF129" i="15"/>
  <c r="AG129" i="15"/>
  <c r="AH129" i="15"/>
  <c r="AI129" i="15"/>
  <c r="AJ129" i="15"/>
  <c r="AK129" i="15"/>
  <c r="AL129" i="15"/>
  <c r="AM129" i="15"/>
  <c r="AN129" i="15"/>
  <c r="AO129" i="15"/>
  <c r="AP129" i="15"/>
  <c r="AQ129" i="15"/>
  <c r="AR129" i="15"/>
  <c r="AS129" i="15"/>
  <c r="AT129" i="15"/>
  <c r="AU129" i="15"/>
  <c r="AV129" i="15"/>
  <c r="AW129" i="15"/>
  <c r="AX129" i="15"/>
  <c r="AY129" i="15"/>
  <c r="AZ129" i="15"/>
  <c r="BA129" i="15"/>
  <c r="BB129" i="15"/>
  <c r="BC129" i="15"/>
  <c r="BD129" i="15"/>
  <c r="BE129" i="15"/>
  <c r="BF129" i="15"/>
  <c r="BG129" i="15"/>
  <c r="BH129" i="15"/>
  <c r="BI129" i="15"/>
  <c r="BJ129" i="15"/>
  <c r="BK129" i="15"/>
  <c r="BL129" i="15"/>
  <c r="BM129" i="15"/>
  <c r="BO129" i="15"/>
  <c r="BP129" i="15"/>
  <c r="BQ129" i="15"/>
  <c r="BR129" i="15"/>
  <c r="BS129" i="15"/>
  <c r="BT129" i="15"/>
  <c r="BU129" i="15"/>
  <c r="BV129" i="15"/>
  <c r="BW129" i="15"/>
  <c r="BX129" i="15"/>
  <c r="BY129" i="15"/>
  <c r="BZ129" i="15"/>
  <c r="CA129" i="15"/>
  <c r="CB129" i="15"/>
  <c r="CC129" i="15"/>
  <c r="CD129" i="15"/>
  <c r="CE129" i="15"/>
  <c r="CF129" i="15"/>
  <c r="CG129" i="15"/>
  <c r="CH129" i="15"/>
  <c r="CI129" i="15"/>
  <c r="CJ129" i="15"/>
  <c r="CK129" i="15"/>
  <c r="CL129" i="15"/>
  <c r="CM129" i="15"/>
  <c r="CN129" i="15"/>
  <c r="CO129" i="15"/>
  <c r="CP129" i="15"/>
  <c r="CQ129" i="15"/>
  <c r="CR129" i="15"/>
  <c r="CS129" i="15"/>
  <c r="CT129" i="15"/>
  <c r="CU129" i="15"/>
  <c r="CV129" i="15"/>
  <c r="CW129" i="15"/>
  <c r="CX129" i="15"/>
  <c r="CY129" i="15"/>
  <c r="CZ129" i="15"/>
  <c r="DA129" i="15"/>
  <c r="DB129" i="15"/>
  <c r="DC129" i="15"/>
  <c r="DD129" i="15"/>
  <c r="DE129" i="15"/>
  <c r="DF129" i="15"/>
  <c r="DG129" i="15"/>
  <c r="DH129" i="15"/>
  <c r="DI129" i="15"/>
  <c r="DJ129" i="15"/>
  <c r="DK129" i="15"/>
  <c r="BN129" i="15"/>
  <c r="P129" i="15"/>
  <c r="Q128" i="15"/>
  <c r="R128" i="15"/>
  <c r="S128" i="15"/>
  <c r="T128" i="15"/>
  <c r="U128" i="15"/>
  <c r="V128" i="15"/>
  <c r="W128" i="15"/>
  <c r="X128" i="15"/>
  <c r="Y128" i="15"/>
  <c r="Z128" i="15"/>
  <c r="AA128" i="15"/>
  <c r="AB128" i="15"/>
  <c r="AC128" i="15"/>
  <c r="AD128" i="15"/>
  <c r="AE128" i="15"/>
  <c r="AF128" i="15"/>
  <c r="AG128" i="15"/>
  <c r="AH128" i="15"/>
  <c r="AI128" i="15"/>
  <c r="AJ128" i="15"/>
  <c r="AK128" i="15"/>
  <c r="AL128" i="15"/>
  <c r="AM128" i="15"/>
  <c r="AN128" i="15"/>
  <c r="AO128" i="15"/>
  <c r="AP128" i="15"/>
  <c r="AQ128" i="15"/>
  <c r="AR128" i="15"/>
  <c r="AS128" i="15"/>
  <c r="AT128" i="15"/>
  <c r="AU128" i="15"/>
  <c r="AV128" i="15"/>
  <c r="AW128" i="15"/>
  <c r="AX128" i="15"/>
  <c r="AY128" i="15"/>
  <c r="AZ128" i="15"/>
  <c r="BA128" i="15"/>
  <c r="BB128" i="15"/>
  <c r="BC128" i="15"/>
  <c r="BD128" i="15"/>
  <c r="BE128" i="15"/>
  <c r="BF128" i="15"/>
  <c r="BG128" i="15"/>
  <c r="BH128" i="15"/>
  <c r="BI128" i="15"/>
  <c r="BJ128" i="15"/>
  <c r="BK128" i="15"/>
  <c r="BL128" i="15"/>
  <c r="BM128" i="15"/>
  <c r="BO128" i="15"/>
  <c r="BP128" i="15"/>
  <c r="BQ128" i="15"/>
  <c r="BR128" i="15"/>
  <c r="BS128" i="15"/>
  <c r="BT128" i="15"/>
  <c r="BU128" i="15"/>
  <c r="BV128" i="15"/>
  <c r="BW128" i="15"/>
  <c r="BX128" i="15"/>
  <c r="BY128" i="15"/>
  <c r="BZ128" i="15"/>
  <c r="CA128" i="15"/>
  <c r="CB128" i="15"/>
  <c r="CC128" i="15"/>
  <c r="CD128" i="15"/>
  <c r="CE128" i="15"/>
  <c r="CF128" i="15"/>
  <c r="CG128" i="15"/>
  <c r="CH128" i="15"/>
  <c r="CI128" i="15"/>
  <c r="CJ128" i="15"/>
  <c r="CK128" i="15"/>
  <c r="CL128" i="15"/>
  <c r="CM128" i="15"/>
  <c r="CN128" i="15"/>
  <c r="CO128" i="15"/>
  <c r="CP128" i="15"/>
  <c r="CQ128" i="15"/>
  <c r="CR128" i="15"/>
  <c r="CS128" i="15"/>
  <c r="CT128" i="15"/>
  <c r="CU128" i="15"/>
  <c r="CV128" i="15"/>
  <c r="CW128" i="15"/>
  <c r="CX128" i="15"/>
  <c r="CY128" i="15"/>
  <c r="CZ128" i="15"/>
  <c r="DA128" i="15"/>
  <c r="DB128" i="15"/>
  <c r="DC128" i="15"/>
  <c r="DD128" i="15"/>
  <c r="DE128" i="15"/>
  <c r="DF128" i="15"/>
  <c r="DG128" i="15"/>
  <c r="DH128" i="15"/>
  <c r="DI128" i="15"/>
  <c r="DJ128" i="15"/>
  <c r="DK128" i="15"/>
  <c r="BN128" i="15"/>
  <c r="P128" i="15"/>
  <c r="Q127" i="15"/>
  <c r="R127" i="15"/>
  <c r="S127" i="15"/>
  <c r="T127" i="15"/>
  <c r="U127" i="15"/>
  <c r="V127" i="15"/>
  <c r="W127" i="15"/>
  <c r="X127" i="15"/>
  <c r="Y127" i="15"/>
  <c r="Z127" i="15"/>
  <c r="AA127" i="15"/>
  <c r="AB127" i="15"/>
  <c r="AC127" i="15"/>
  <c r="AD127" i="15"/>
  <c r="AE127" i="15"/>
  <c r="AF127" i="15"/>
  <c r="AG127" i="15"/>
  <c r="AH127" i="15"/>
  <c r="AI127" i="15"/>
  <c r="AJ127" i="15"/>
  <c r="AK127" i="15"/>
  <c r="AL127" i="15"/>
  <c r="AM127" i="15"/>
  <c r="AN127" i="15"/>
  <c r="AO127" i="15"/>
  <c r="AP127" i="15"/>
  <c r="AQ127" i="15"/>
  <c r="AR127" i="15"/>
  <c r="AS127" i="15"/>
  <c r="AT127" i="15"/>
  <c r="AU127" i="15"/>
  <c r="AV127" i="15"/>
  <c r="AW127" i="15"/>
  <c r="AX127" i="15"/>
  <c r="AY127" i="15"/>
  <c r="AZ127" i="15"/>
  <c r="BA127" i="15"/>
  <c r="BB127" i="15"/>
  <c r="BC127" i="15"/>
  <c r="BD127" i="15"/>
  <c r="BE127" i="15"/>
  <c r="BF127" i="15"/>
  <c r="BG127" i="15"/>
  <c r="BH127" i="15"/>
  <c r="BI127" i="15"/>
  <c r="BJ127" i="15"/>
  <c r="BK127" i="15"/>
  <c r="BL127" i="15"/>
  <c r="BM127" i="15"/>
  <c r="BO127" i="15"/>
  <c r="BP127" i="15"/>
  <c r="BQ127" i="15"/>
  <c r="BR127" i="15"/>
  <c r="BS127" i="15"/>
  <c r="BT127" i="15"/>
  <c r="BU127" i="15"/>
  <c r="BV127" i="15"/>
  <c r="BW127" i="15"/>
  <c r="BX127" i="15"/>
  <c r="BY127" i="15"/>
  <c r="BZ127" i="15"/>
  <c r="CA127" i="15"/>
  <c r="CB127" i="15"/>
  <c r="CC127" i="15"/>
  <c r="CD127" i="15"/>
  <c r="CE127" i="15"/>
  <c r="CF127" i="15"/>
  <c r="CG127" i="15"/>
  <c r="CH127" i="15"/>
  <c r="CI127" i="15"/>
  <c r="CJ127" i="15"/>
  <c r="CK127" i="15"/>
  <c r="CL127" i="15"/>
  <c r="CM127" i="15"/>
  <c r="CN127" i="15"/>
  <c r="CO127" i="15"/>
  <c r="CP127" i="15"/>
  <c r="CQ127" i="15"/>
  <c r="CR127" i="15"/>
  <c r="CS127" i="15"/>
  <c r="CT127" i="15"/>
  <c r="CU127" i="15"/>
  <c r="CV127" i="15"/>
  <c r="CW127" i="15"/>
  <c r="CX127" i="15"/>
  <c r="CY127" i="15"/>
  <c r="CZ127" i="15"/>
  <c r="DA127" i="15"/>
  <c r="DB127" i="15"/>
  <c r="DC127" i="15"/>
  <c r="DD127" i="15"/>
  <c r="DE127" i="15"/>
  <c r="DF127" i="15"/>
  <c r="DG127" i="15"/>
  <c r="DH127" i="15"/>
  <c r="DI127" i="15"/>
  <c r="DJ127" i="15"/>
  <c r="DK127" i="15"/>
  <c r="BN127" i="15"/>
  <c r="P127" i="15"/>
  <c r="Q126" i="15"/>
  <c r="R126" i="15"/>
  <c r="S126" i="15"/>
  <c r="T126" i="15"/>
  <c r="U126" i="15"/>
  <c r="V126" i="15"/>
  <c r="W126" i="15"/>
  <c r="X126" i="15"/>
  <c r="Y126" i="15"/>
  <c r="Z126" i="15"/>
  <c r="AA126" i="15"/>
  <c r="AB126" i="15"/>
  <c r="AC126" i="15"/>
  <c r="AD126" i="15"/>
  <c r="AE126" i="15"/>
  <c r="AF126" i="15"/>
  <c r="AG126" i="15"/>
  <c r="AH126" i="15"/>
  <c r="AI126" i="15"/>
  <c r="AJ126" i="15"/>
  <c r="AK126" i="15"/>
  <c r="AL126" i="15"/>
  <c r="AM126" i="15"/>
  <c r="AN126" i="15"/>
  <c r="AO126" i="15"/>
  <c r="AP126" i="15"/>
  <c r="AQ126" i="15"/>
  <c r="AR126" i="15"/>
  <c r="AS126" i="15"/>
  <c r="AT126" i="15"/>
  <c r="AU126" i="15"/>
  <c r="AV126" i="15"/>
  <c r="AW126" i="15"/>
  <c r="AX126" i="15"/>
  <c r="AY126" i="15"/>
  <c r="AZ126" i="15"/>
  <c r="BA126" i="15"/>
  <c r="BB126" i="15"/>
  <c r="BC126" i="15"/>
  <c r="BD126" i="15"/>
  <c r="BE126" i="15"/>
  <c r="BF126" i="15"/>
  <c r="BG126" i="15"/>
  <c r="BH126" i="15"/>
  <c r="BI126" i="15"/>
  <c r="BJ126" i="15"/>
  <c r="BK126" i="15"/>
  <c r="BL126" i="15"/>
  <c r="BM126" i="15"/>
  <c r="BO126" i="15"/>
  <c r="BP126" i="15"/>
  <c r="BQ126" i="15"/>
  <c r="BR126" i="15"/>
  <c r="BS126" i="15"/>
  <c r="BT126" i="15"/>
  <c r="BU126" i="15"/>
  <c r="BV126" i="15"/>
  <c r="BW126" i="15"/>
  <c r="BX126" i="15"/>
  <c r="BY126" i="15"/>
  <c r="BZ126" i="15"/>
  <c r="CA126" i="15"/>
  <c r="CB126" i="15"/>
  <c r="CC126" i="15"/>
  <c r="CD126" i="15"/>
  <c r="CE126" i="15"/>
  <c r="CF126" i="15"/>
  <c r="CG126" i="15"/>
  <c r="CH126" i="15"/>
  <c r="CI126" i="15"/>
  <c r="CJ126" i="15"/>
  <c r="CK126" i="15"/>
  <c r="CL126" i="15"/>
  <c r="CM126" i="15"/>
  <c r="CN126" i="15"/>
  <c r="CO126" i="15"/>
  <c r="CP126" i="15"/>
  <c r="CQ126" i="15"/>
  <c r="CR126" i="15"/>
  <c r="CS126" i="15"/>
  <c r="CT126" i="15"/>
  <c r="CU126" i="15"/>
  <c r="CV126" i="15"/>
  <c r="CW126" i="15"/>
  <c r="CX126" i="15"/>
  <c r="CY126" i="15"/>
  <c r="CZ126" i="15"/>
  <c r="DA126" i="15"/>
  <c r="DB126" i="15"/>
  <c r="DC126" i="15"/>
  <c r="DD126" i="15"/>
  <c r="DE126" i="15"/>
  <c r="DF126" i="15"/>
  <c r="DG126" i="15"/>
  <c r="DH126" i="15"/>
  <c r="DI126" i="15"/>
  <c r="DJ126" i="15"/>
  <c r="DK126" i="15"/>
  <c r="BN126" i="15"/>
  <c r="P126" i="15"/>
  <c r="Q125" i="15"/>
  <c r="R125" i="15"/>
  <c r="S125" i="15"/>
  <c r="T125" i="15"/>
  <c r="U125" i="15"/>
  <c r="V125" i="15"/>
  <c r="W125" i="15"/>
  <c r="X125" i="15"/>
  <c r="Y125" i="15"/>
  <c r="Z125" i="15"/>
  <c r="AA125" i="15"/>
  <c r="AB125" i="15"/>
  <c r="AC125" i="15"/>
  <c r="AD125" i="15"/>
  <c r="AE125" i="15"/>
  <c r="AF125" i="15"/>
  <c r="AG125" i="15"/>
  <c r="AH125" i="15"/>
  <c r="AI125" i="15"/>
  <c r="AJ125" i="15"/>
  <c r="AK125" i="15"/>
  <c r="AL125" i="15"/>
  <c r="AM125" i="15"/>
  <c r="AN125" i="15"/>
  <c r="AO125" i="15"/>
  <c r="AP125" i="15"/>
  <c r="AQ125" i="15"/>
  <c r="AR125" i="15"/>
  <c r="AS125" i="15"/>
  <c r="AT125" i="15"/>
  <c r="AU125" i="15"/>
  <c r="AV125" i="15"/>
  <c r="AW125" i="15"/>
  <c r="AX125" i="15"/>
  <c r="AY125" i="15"/>
  <c r="AZ125" i="15"/>
  <c r="BA125" i="15"/>
  <c r="BB125" i="15"/>
  <c r="BC125" i="15"/>
  <c r="BD125" i="15"/>
  <c r="BE125" i="15"/>
  <c r="BF125" i="15"/>
  <c r="BG125" i="15"/>
  <c r="BH125" i="15"/>
  <c r="BI125" i="15"/>
  <c r="BJ125" i="15"/>
  <c r="BK125" i="15"/>
  <c r="BL125" i="15"/>
  <c r="BM125" i="15"/>
  <c r="BO125" i="15"/>
  <c r="BP125" i="15"/>
  <c r="BQ125" i="15"/>
  <c r="BR125" i="15"/>
  <c r="BS125" i="15"/>
  <c r="BT125" i="15"/>
  <c r="BU125" i="15"/>
  <c r="BV125" i="15"/>
  <c r="BW125" i="15"/>
  <c r="BX125" i="15"/>
  <c r="BY125" i="15"/>
  <c r="BZ125" i="15"/>
  <c r="CA125" i="15"/>
  <c r="CB125" i="15"/>
  <c r="CC125" i="15"/>
  <c r="CD125" i="15"/>
  <c r="CE125" i="15"/>
  <c r="CF125" i="15"/>
  <c r="CG125" i="15"/>
  <c r="CH125" i="15"/>
  <c r="CI125" i="15"/>
  <c r="CJ125" i="15"/>
  <c r="CK125" i="15"/>
  <c r="CL125" i="15"/>
  <c r="CM125" i="15"/>
  <c r="CN125" i="15"/>
  <c r="CO125" i="15"/>
  <c r="CP125" i="15"/>
  <c r="CQ125" i="15"/>
  <c r="CR125" i="15"/>
  <c r="CS125" i="15"/>
  <c r="CT125" i="15"/>
  <c r="CU125" i="15"/>
  <c r="CV125" i="15"/>
  <c r="CW125" i="15"/>
  <c r="CX125" i="15"/>
  <c r="CY125" i="15"/>
  <c r="CZ125" i="15"/>
  <c r="DA125" i="15"/>
  <c r="DB125" i="15"/>
  <c r="DC125" i="15"/>
  <c r="DD125" i="15"/>
  <c r="DE125" i="15"/>
  <c r="DF125" i="15"/>
  <c r="DG125" i="15"/>
  <c r="DH125" i="15"/>
  <c r="DI125" i="15"/>
  <c r="DJ125" i="15"/>
  <c r="DK125" i="15"/>
  <c r="BN125" i="15"/>
  <c r="P125" i="15"/>
  <c r="Q124" i="15"/>
  <c r="R124" i="15"/>
  <c r="S124" i="15"/>
  <c r="T124" i="15"/>
  <c r="U124" i="15"/>
  <c r="V124" i="15"/>
  <c r="W124" i="15"/>
  <c r="X124" i="15"/>
  <c r="Y124" i="15"/>
  <c r="Z124" i="15"/>
  <c r="AA124" i="15"/>
  <c r="AB124" i="15"/>
  <c r="AC124" i="15"/>
  <c r="AD124" i="15"/>
  <c r="AE124" i="15"/>
  <c r="AF124" i="15"/>
  <c r="AG124" i="15"/>
  <c r="AH124" i="15"/>
  <c r="AI124" i="15"/>
  <c r="AJ124" i="15"/>
  <c r="AK124" i="15"/>
  <c r="AL124" i="15"/>
  <c r="AM124" i="15"/>
  <c r="AN124" i="15"/>
  <c r="AO124" i="15"/>
  <c r="AP124" i="15"/>
  <c r="AQ124" i="15"/>
  <c r="AR124" i="15"/>
  <c r="AS124" i="15"/>
  <c r="AT124" i="15"/>
  <c r="AU124" i="15"/>
  <c r="AV124" i="15"/>
  <c r="AW124" i="15"/>
  <c r="AX124" i="15"/>
  <c r="AY124" i="15"/>
  <c r="AZ124" i="15"/>
  <c r="BA124" i="15"/>
  <c r="BB124" i="15"/>
  <c r="BC124" i="15"/>
  <c r="BD124" i="15"/>
  <c r="BE124" i="15"/>
  <c r="BF124" i="15"/>
  <c r="BG124" i="15"/>
  <c r="BH124" i="15"/>
  <c r="BI124" i="15"/>
  <c r="BJ124" i="15"/>
  <c r="BK124" i="15"/>
  <c r="BL124" i="15"/>
  <c r="BM124" i="15"/>
  <c r="BO124" i="15"/>
  <c r="BP124" i="15"/>
  <c r="BQ124" i="15"/>
  <c r="BR124" i="15"/>
  <c r="BS124" i="15"/>
  <c r="BT124" i="15"/>
  <c r="BU124" i="15"/>
  <c r="BV124" i="15"/>
  <c r="BW124" i="15"/>
  <c r="BX124" i="15"/>
  <c r="BY124" i="15"/>
  <c r="BZ124" i="15"/>
  <c r="CA124" i="15"/>
  <c r="CB124" i="15"/>
  <c r="CC124" i="15"/>
  <c r="CD124" i="15"/>
  <c r="CE124" i="15"/>
  <c r="CF124" i="15"/>
  <c r="CG124" i="15"/>
  <c r="CH124" i="15"/>
  <c r="CI124" i="15"/>
  <c r="CJ124" i="15"/>
  <c r="CK124" i="15"/>
  <c r="CL124" i="15"/>
  <c r="CM124" i="15"/>
  <c r="CN124" i="15"/>
  <c r="CO124" i="15"/>
  <c r="CP124" i="15"/>
  <c r="CQ124" i="15"/>
  <c r="CR124" i="15"/>
  <c r="CS124" i="15"/>
  <c r="CT124" i="15"/>
  <c r="CU124" i="15"/>
  <c r="CV124" i="15"/>
  <c r="CW124" i="15"/>
  <c r="CX124" i="15"/>
  <c r="CY124" i="15"/>
  <c r="CZ124" i="15"/>
  <c r="DA124" i="15"/>
  <c r="DB124" i="15"/>
  <c r="DC124" i="15"/>
  <c r="DD124" i="15"/>
  <c r="DE124" i="15"/>
  <c r="DF124" i="15"/>
  <c r="DG124" i="15"/>
  <c r="DH124" i="15"/>
  <c r="DI124" i="15"/>
  <c r="DJ124" i="15"/>
  <c r="DK124" i="15"/>
  <c r="BN124" i="15"/>
  <c r="P124" i="15"/>
  <c r="Q123" i="15"/>
  <c r="R123" i="15"/>
  <c r="S123" i="15"/>
  <c r="T123" i="15"/>
  <c r="U123" i="15"/>
  <c r="V123" i="15"/>
  <c r="W123" i="15"/>
  <c r="X123" i="15"/>
  <c r="Y123" i="15"/>
  <c r="Z123" i="15"/>
  <c r="AA123" i="15"/>
  <c r="AB123" i="15"/>
  <c r="AC123" i="15"/>
  <c r="AD123" i="15"/>
  <c r="AE123" i="15"/>
  <c r="AF123" i="15"/>
  <c r="AG123" i="15"/>
  <c r="AH123" i="15"/>
  <c r="AI123" i="15"/>
  <c r="AJ123" i="15"/>
  <c r="AK123" i="15"/>
  <c r="AL123" i="15"/>
  <c r="AM123" i="15"/>
  <c r="AN123" i="15"/>
  <c r="AO123" i="15"/>
  <c r="AP123" i="15"/>
  <c r="AQ123" i="15"/>
  <c r="AR123" i="15"/>
  <c r="AS123" i="15"/>
  <c r="AT123" i="15"/>
  <c r="AU123" i="15"/>
  <c r="AV123" i="15"/>
  <c r="AW123" i="15"/>
  <c r="AX123" i="15"/>
  <c r="AY123" i="15"/>
  <c r="AZ123" i="15"/>
  <c r="BA123" i="15"/>
  <c r="BB123" i="15"/>
  <c r="BC123" i="15"/>
  <c r="BD123" i="15"/>
  <c r="BE123" i="15"/>
  <c r="BF123" i="15"/>
  <c r="BG123" i="15"/>
  <c r="BH123" i="15"/>
  <c r="BI123" i="15"/>
  <c r="BJ123" i="15"/>
  <c r="BK123" i="15"/>
  <c r="BL123" i="15"/>
  <c r="BM123" i="15"/>
  <c r="BO123" i="15"/>
  <c r="BP123" i="15"/>
  <c r="BQ123" i="15"/>
  <c r="BR123" i="15"/>
  <c r="BS123" i="15"/>
  <c r="BT123" i="15"/>
  <c r="BU123" i="15"/>
  <c r="BV123" i="15"/>
  <c r="BW123" i="15"/>
  <c r="BX123" i="15"/>
  <c r="BY123" i="15"/>
  <c r="BZ123" i="15"/>
  <c r="CA123" i="15"/>
  <c r="CB123" i="15"/>
  <c r="CC123" i="15"/>
  <c r="CD123" i="15"/>
  <c r="CE123" i="15"/>
  <c r="CF123" i="15"/>
  <c r="CG123" i="15"/>
  <c r="CH123" i="15"/>
  <c r="CI123" i="15"/>
  <c r="CJ123" i="15"/>
  <c r="CK123" i="15"/>
  <c r="CL123" i="15"/>
  <c r="CM123" i="15"/>
  <c r="CN123" i="15"/>
  <c r="CO123" i="15"/>
  <c r="CP123" i="15"/>
  <c r="CQ123" i="15"/>
  <c r="CR123" i="15"/>
  <c r="CS123" i="15"/>
  <c r="CT123" i="15"/>
  <c r="CU123" i="15"/>
  <c r="CV123" i="15"/>
  <c r="CW123" i="15"/>
  <c r="CX123" i="15"/>
  <c r="CY123" i="15"/>
  <c r="CZ123" i="15"/>
  <c r="DA123" i="15"/>
  <c r="DB123" i="15"/>
  <c r="DC123" i="15"/>
  <c r="DD123" i="15"/>
  <c r="DE123" i="15"/>
  <c r="DF123" i="15"/>
  <c r="DG123" i="15"/>
  <c r="DH123" i="15"/>
  <c r="DI123" i="15"/>
  <c r="DJ123" i="15"/>
  <c r="DK123" i="15"/>
  <c r="BN123" i="15"/>
  <c r="P123" i="15"/>
  <c r="Q122" i="15"/>
  <c r="R122" i="15"/>
  <c r="S122" i="15"/>
  <c r="T122" i="15"/>
  <c r="U122" i="15"/>
  <c r="V122" i="15"/>
  <c r="W122" i="15"/>
  <c r="X122" i="15"/>
  <c r="Y122" i="15"/>
  <c r="Z122" i="15"/>
  <c r="AA122" i="15"/>
  <c r="AB122" i="15"/>
  <c r="AC122" i="15"/>
  <c r="AD122" i="15"/>
  <c r="AE122" i="15"/>
  <c r="AF122" i="15"/>
  <c r="AG122" i="15"/>
  <c r="AH122" i="15"/>
  <c r="AI122" i="15"/>
  <c r="AJ122" i="15"/>
  <c r="AK122" i="15"/>
  <c r="AL122" i="15"/>
  <c r="AM122" i="15"/>
  <c r="AN122" i="15"/>
  <c r="AO122" i="15"/>
  <c r="AP122" i="15"/>
  <c r="AQ122" i="15"/>
  <c r="AR122" i="15"/>
  <c r="AS122" i="15"/>
  <c r="AT122" i="15"/>
  <c r="AU122" i="15"/>
  <c r="AV122" i="15"/>
  <c r="AW122" i="15"/>
  <c r="AX122" i="15"/>
  <c r="AY122" i="15"/>
  <c r="AZ122" i="15"/>
  <c r="BA122" i="15"/>
  <c r="BB122" i="15"/>
  <c r="BC122" i="15"/>
  <c r="BD122" i="15"/>
  <c r="BE122" i="15"/>
  <c r="BF122" i="15"/>
  <c r="BG122" i="15"/>
  <c r="BH122" i="15"/>
  <c r="BI122" i="15"/>
  <c r="BJ122" i="15"/>
  <c r="BK122" i="15"/>
  <c r="BL122" i="15"/>
  <c r="BM122" i="15"/>
  <c r="BO122" i="15"/>
  <c r="BP122" i="15"/>
  <c r="BQ122" i="15"/>
  <c r="BR122" i="15"/>
  <c r="BS122" i="15"/>
  <c r="BT122" i="15"/>
  <c r="BU122" i="15"/>
  <c r="BV122" i="15"/>
  <c r="BW122" i="15"/>
  <c r="BX122" i="15"/>
  <c r="BY122" i="15"/>
  <c r="BZ122" i="15"/>
  <c r="CA122" i="15"/>
  <c r="CB122" i="15"/>
  <c r="CC122" i="15"/>
  <c r="CD122" i="15"/>
  <c r="CE122" i="15"/>
  <c r="CF122" i="15"/>
  <c r="CG122" i="15"/>
  <c r="CH122" i="15"/>
  <c r="CI122" i="15"/>
  <c r="CJ122" i="15"/>
  <c r="CK122" i="15"/>
  <c r="CL122" i="15"/>
  <c r="CM122" i="15"/>
  <c r="CN122" i="15"/>
  <c r="CO122" i="15"/>
  <c r="CP122" i="15"/>
  <c r="CQ122" i="15"/>
  <c r="CR122" i="15"/>
  <c r="CS122" i="15"/>
  <c r="CT122" i="15"/>
  <c r="CU122" i="15"/>
  <c r="CV122" i="15"/>
  <c r="CW122" i="15"/>
  <c r="CX122" i="15"/>
  <c r="CY122" i="15"/>
  <c r="CZ122" i="15"/>
  <c r="DA122" i="15"/>
  <c r="DB122" i="15"/>
  <c r="DC122" i="15"/>
  <c r="DD122" i="15"/>
  <c r="DE122" i="15"/>
  <c r="DF122" i="15"/>
  <c r="DG122" i="15"/>
  <c r="DH122" i="15"/>
  <c r="DI122" i="15"/>
  <c r="DJ122" i="15"/>
  <c r="DK122" i="15"/>
  <c r="BN122" i="15"/>
  <c r="P122" i="15"/>
  <c r="Q121" i="15"/>
  <c r="R121" i="15"/>
  <c r="S121" i="15"/>
  <c r="T121" i="15"/>
  <c r="U121" i="15"/>
  <c r="V121" i="15"/>
  <c r="W121" i="15"/>
  <c r="X121" i="15"/>
  <c r="Y121" i="15"/>
  <c r="Z121" i="15"/>
  <c r="AA121" i="15"/>
  <c r="AB121" i="15"/>
  <c r="AC121" i="15"/>
  <c r="AD121" i="15"/>
  <c r="AE121" i="15"/>
  <c r="AF121" i="15"/>
  <c r="AG121" i="15"/>
  <c r="AH121" i="15"/>
  <c r="AI121" i="15"/>
  <c r="AJ121" i="15"/>
  <c r="AK121" i="15"/>
  <c r="AL121" i="15"/>
  <c r="AM121" i="15"/>
  <c r="AN121" i="15"/>
  <c r="AO121" i="15"/>
  <c r="AP121" i="15"/>
  <c r="AQ121" i="15"/>
  <c r="AR121" i="15"/>
  <c r="AS121" i="15"/>
  <c r="AT121" i="15"/>
  <c r="AU121" i="15"/>
  <c r="AV121" i="15"/>
  <c r="AW121" i="15"/>
  <c r="AX121" i="15"/>
  <c r="AY121" i="15"/>
  <c r="AZ121" i="15"/>
  <c r="BA121" i="15"/>
  <c r="BB121" i="15"/>
  <c r="BC121" i="15"/>
  <c r="BD121" i="15"/>
  <c r="BE121" i="15"/>
  <c r="BF121" i="15"/>
  <c r="BG121" i="15"/>
  <c r="BH121" i="15"/>
  <c r="BI121" i="15"/>
  <c r="BJ121" i="15"/>
  <c r="BK121" i="15"/>
  <c r="BL121" i="15"/>
  <c r="BM121" i="15"/>
  <c r="BO121" i="15"/>
  <c r="BP121" i="15"/>
  <c r="BQ121" i="15"/>
  <c r="BR121" i="15"/>
  <c r="BS121" i="15"/>
  <c r="BT121" i="15"/>
  <c r="BU121" i="15"/>
  <c r="BV121" i="15"/>
  <c r="BW121" i="15"/>
  <c r="BX121" i="15"/>
  <c r="BY121" i="15"/>
  <c r="BZ121" i="15"/>
  <c r="CA121" i="15"/>
  <c r="CB121" i="15"/>
  <c r="CC121" i="15"/>
  <c r="CD121" i="15"/>
  <c r="CE121" i="15"/>
  <c r="CF121" i="15"/>
  <c r="CG121" i="15"/>
  <c r="CH121" i="15"/>
  <c r="CI121" i="15"/>
  <c r="CJ121" i="15"/>
  <c r="CK121" i="15"/>
  <c r="CL121" i="15"/>
  <c r="CM121" i="15"/>
  <c r="CN121" i="15"/>
  <c r="CO121" i="15"/>
  <c r="CP121" i="15"/>
  <c r="CQ121" i="15"/>
  <c r="CR121" i="15"/>
  <c r="CS121" i="15"/>
  <c r="CT121" i="15"/>
  <c r="CU121" i="15"/>
  <c r="CV121" i="15"/>
  <c r="CW121" i="15"/>
  <c r="CX121" i="15"/>
  <c r="CY121" i="15"/>
  <c r="CZ121" i="15"/>
  <c r="DA121" i="15"/>
  <c r="DB121" i="15"/>
  <c r="DC121" i="15"/>
  <c r="DD121" i="15"/>
  <c r="DE121" i="15"/>
  <c r="DF121" i="15"/>
  <c r="DG121" i="15"/>
  <c r="DH121" i="15"/>
  <c r="DI121" i="15"/>
  <c r="DJ121" i="15"/>
  <c r="DK121" i="15"/>
  <c r="BN121" i="15"/>
  <c r="P121" i="15"/>
  <c r="Q120" i="15"/>
  <c r="R120" i="15"/>
  <c r="S120" i="15"/>
  <c r="T120" i="15"/>
  <c r="U120" i="15"/>
  <c r="V120" i="15"/>
  <c r="W120" i="15"/>
  <c r="X120" i="15"/>
  <c r="Y120" i="15"/>
  <c r="Z120" i="15"/>
  <c r="AA120" i="15"/>
  <c r="AB120" i="15"/>
  <c r="AC120" i="15"/>
  <c r="AD120" i="15"/>
  <c r="AE120" i="15"/>
  <c r="AF120" i="15"/>
  <c r="AG120" i="15"/>
  <c r="AH120" i="15"/>
  <c r="AI120" i="15"/>
  <c r="AJ120" i="15"/>
  <c r="AK120" i="15"/>
  <c r="AL120" i="15"/>
  <c r="AM120" i="15"/>
  <c r="AN120" i="15"/>
  <c r="AO120" i="15"/>
  <c r="AP120" i="15"/>
  <c r="AQ120" i="15"/>
  <c r="AR120" i="15"/>
  <c r="AS120" i="15"/>
  <c r="AT120" i="15"/>
  <c r="AU120" i="15"/>
  <c r="AV120" i="15"/>
  <c r="AW120" i="15"/>
  <c r="AX120" i="15"/>
  <c r="AY120" i="15"/>
  <c r="AZ120" i="15"/>
  <c r="BA120" i="15"/>
  <c r="BB120" i="15"/>
  <c r="BC120" i="15"/>
  <c r="BD120" i="15"/>
  <c r="BE120" i="15"/>
  <c r="BF120" i="15"/>
  <c r="BG120" i="15"/>
  <c r="BH120" i="15"/>
  <c r="BI120" i="15"/>
  <c r="BJ120" i="15"/>
  <c r="BK120" i="15"/>
  <c r="BL120" i="15"/>
  <c r="BM120" i="15"/>
  <c r="BO120" i="15"/>
  <c r="BP120" i="15"/>
  <c r="BQ120" i="15"/>
  <c r="BR120" i="15"/>
  <c r="BS120" i="15"/>
  <c r="BT120" i="15"/>
  <c r="BU120" i="15"/>
  <c r="BV120" i="15"/>
  <c r="BW120" i="15"/>
  <c r="BX120" i="15"/>
  <c r="BY120" i="15"/>
  <c r="BZ120" i="15"/>
  <c r="CA120" i="15"/>
  <c r="CB120" i="15"/>
  <c r="CC120" i="15"/>
  <c r="CD120" i="15"/>
  <c r="CE120" i="15"/>
  <c r="CF120" i="15"/>
  <c r="CG120" i="15"/>
  <c r="CH120" i="15"/>
  <c r="CI120" i="15"/>
  <c r="CJ120" i="15"/>
  <c r="CK120" i="15"/>
  <c r="CL120" i="15"/>
  <c r="CM120" i="15"/>
  <c r="CN120" i="15"/>
  <c r="CO120" i="15"/>
  <c r="CP120" i="15"/>
  <c r="CQ120" i="15"/>
  <c r="CR120" i="15"/>
  <c r="CS120" i="15"/>
  <c r="CT120" i="15"/>
  <c r="CU120" i="15"/>
  <c r="CV120" i="15"/>
  <c r="CW120" i="15"/>
  <c r="CX120" i="15"/>
  <c r="CY120" i="15"/>
  <c r="CZ120" i="15"/>
  <c r="DA120" i="15"/>
  <c r="DB120" i="15"/>
  <c r="DC120" i="15"/>
  <c r="DD120" i="15"/>
  <c r="DE120" i="15"/>
  <c r="DF120" i="15"/>
  <c r="DG120" i="15"/>
  <c r="DH120" i="15"/>
  <c r="DI120" i="15"/>
  <c r="DJ120" i="15"/>
  <c r="DK120" i="15"/>
  <c r="BN120" i="15"/>
  <c r="P120" i="15"/>
  <c r="Q119" i="15"/>
  <c r="R119" i="15"/>
  <c r="S119" i="15"/>
  <c r="T119" i="15"/>
  <c r="U119" i="15"/>
  <c r="V119" i="15"/>
  <c r="W119" i="15"/>
  <c r="X119" i="15"/>
  <c r="Y119" i="15"/>
  <c r="Z119" i="15"/>
  <c r="AA119" i="15"/>
  <c r="AB119" i="15"/>
  <c r="AC119" i="15"/>
  <c r="AD119" i="15"/>
  <c r="AE119" i="15"/>
  <c r="AF119" i="15"/>
  <c r="AG119" i="15"/>
  <c r="AH119" i="15"/>
  <c r="AI119" i="15"/>
  <c r="AJ119" i="15"/>
  <c r="AK119" i="15"/>
  <c r="AL119" i="15"/>
  <c r="AM119" i="15"/>
  <c r="AN119" i="15"/>
  <c r="AO119" i="15"/>
  <c r="AP119" i="15"/>
  <c r="AQ119" i="15"/>
  <c r="AR119" i="15"/>
  <c r="AS119" i="15"/>
  <c r="AT119" i="15"/>
  <c r="AU119" i="15"/>
  <c r="AV119" i="15"/>
  <c r="AW119" i="15"/>
  <c r="AX119" i="15"/>
  <c r="AY119" i="15"/>
  <c r="AZ119" i="15"/>
  <c r="BA119" i="15"/>
  <c r="BB119" i="15"/>
  <c r="BC119" i="15"/>
  <c r="BD119" i="15"/>
  <c r="BE119" i="15"/>
  <c r="BF119" i="15"/>
  <c r="BG119" i="15"/>
  <c r="BH119" i="15"/>
  <c r="BI119" i="15"/>
  <c r="BJ119" i="15"/>
  <c r="BK119" i="15"/>
  <c r="BL119" i="15"/>
  <c r="BM119" i="15"/>
  <c r="BO119" i="15"/>
  <c r="BP119" i="15"/>
  <c r="BQ119" i="15"/>
  <c r="BR119" i="15"/>
  <c r="BS119" i="15"/>
  <c r="BT119" i="15"/>
  <c r="BU119" i="15"/>
  <c r="BV119" i="15"/>
  <c r="BW119" i="15"/>
  <c r="BX119" i="15"/>
  <c r="BY119" i="15"/>
  <c r="BZ119" i="15"/>
  <c r="CA119" i="15"/>
  <c r="CB119" i="15"/>
  <c r="CC119" i="15"/>
  <c r="CD119" i="15"/>
  <c r="CE119" i="15"/>
  <c r="CF119" i="15"/>
  <c r="CG119" i="15"/>
  <c r="CH119" i="15"/>
  <c r="CI119" i="15"/>
  <c r="CJ119" i="15"/>
  <c r="CK119" i="15"/>
  <c r="CL119" i="15"/>
  <c r="CM119" i="15"/>
  <c r="CN119" i="15"/>
  <c r="CO119" i="15"/>
  <c r="CP119" i="15"/>
  <c r="CQ119" i="15"/>
  <c r="CR119" i="15"/>
  <c r="CS119" i="15"/>
  <c r="CT119" i="15"/>
  <c r="CU119" i="15"/>
  <c r="CV119" i="15"/>
  <c r="CW119" i="15"/>
  <c r="CX119" i="15"/>
  <c r="CY119" i="15"/>
  <c r="CZ119" i="15"/>
  <c r="DA119" i="15"/>
  <c r="DB119" i="15"/>
  <c r="DC119" i="15"/>
  <c r="DD119" i="15"/>
  <c r="DE119" i="15"/>
  <c r="DF119" i="15"/>
  <c r="DG119" i="15"/>
  <c r="DH119" i="15"/>
  <c r="DI119" i="15"/>
  <c r="DJ119" i="15"/>
  <c r="DK119" i="15"/>
  <c r="BN119" i="15"/>
  <c r="P119" i="15"/>
  <c r="Q118" i="15"/>
  <c r="R118" i="15"/>
  <c r="S118" i="15"/>
  <c r="T118" i="15"/>
  <c r="U118" i="15"/>
  <c r="V118" i="15"/>
  <c r="W118" i="15"/>
  <c r="X118" i="15"/>
  <c r="Y118" i="15"/>
  <c r="Z118" i="15"/>
  <c r="AA118" i="15"/>
  <c r="AB118" i="15"/>
  <c r="AC118" i="15"/>
  <c r="AD118" i="15"/>
  <c r="AE118" i="15"/>
  <c r="AF118" i="15"/>
  <c r="AG118" i="15"/>
  <c r="AH118" i="15"/>
  <c r="AI118" i="15"/>
  <c r="AJ118" i="15"/>
  <c r="AK118" i="15"/>
  <c r="AL118" i="15"/>
  <c r="AM118" i="15"/>
  <c r="AN118" i="15"/>
  <c r="AO118" i="15"/>
  <c r="AP118" i="15"/>
  <c r="AQ118" i="15"/>
  <c r="AR118" i="15"/>
  <c r="AS118" i="15"/>
  <c r="AT118" i="15"/>
  <c r="AU118" i="15"/>
  <c r="AV118" i="15"/>
  <c r="AW118" i="15"/>
  <c r="AX118" i="15"/>
  <c r="AY118" i="15"/>
  <c r="AZ118" i="15"/>
  <c r="BA118" i="15"/>
  <c r="BB118" i="15"/>
  <c r="BC118" i="15"/>
  <c r="BD118" i="15"/>
  <c r="BE118" i="15"/>
  <c r="BF118" i="15"/>
  <c r="BG118" i="15"/>
  <c r="BH118" i="15"/>
  <c r="BI118" i="15"/>
  <c r="BJ118" i="15"/>
  <c r="BK118" i="15"/>
  <c r="BL118" i="15"/>
  <c r="BM118" i="15"/>
  <c r="BO118" i="15"/>
  <c r="BP118" i="15"/>
  <c r="BQ118" i="15"/>
  <c r="BR118" i="15"/>
  <c r="BS118" i="15"/>
  <c r="BT118" i="15"/>
  <c r="BU118" i="15"/>
  <c r="BV118" i="15"/>
  <c r="BW118" i="15"/>
  <c r="BX118" i="15"/>
  <c r="BY118" i="15"/>
  <c r="BZ118" i="15"/>
  <c r="CA118" i="15"/>
  <c r="CB118" i="15"/>
  <c r="CC118" i="15"/>
  <c r="CD118" i="15"/>
  <c r="CE118" i="15"/>
  <c r="CF118" i="15"/>
  <c r="CG118" i="15"/>
  <c r="CH118" i="15"/>
  <c r="CI118" i="15"/>
  <c r="CJ118" i="15"/>
  <c r="CK118" i="15"/>
  <c r="CL118" i="15"/>
  <c r="CM118" i="15"/>
  <c r="CN118" i="15"/>
  <c r="CO118" i="15"/>
  <c r="CP118" i="15"/>
  <c r="CQ118" i="15"/>
  <c r="CR118" i="15"/>
  <c r="CS118" i="15"/>
  <c r="CT118" i="15"/>
  <c r="CU118" i="15"/>
  <c r="CV118" i="15"/>
  <c r="CW118" i="15"/>
  <c r="CX118" i="15"/>
  <c r="CY118" i="15"/>
  <c r="CZ118" i="15"/>
  <c r="DA118" i="15"/>
  <c r="DB118" i="15"/>
  <c r="DC118" i="15"/>
  <c r="DD118" i="15"/>
  <c r="DE118" i="15"/>
  <c r="DF118" i="15"/>
  <c r="DG118" i="15"/>
  <c r="DH118" i="15"/>
  <c r="DI118" i="15"/>
  <c r="DJ118" i="15"/>
  <c r="DK118" i="15"/>
  <c r="BN118" i="15"/>
  <c r="P118" i="15"/>
  <c r="Q117" i="15"/>
  <c r="R117" i="15"/>
  <c r="S117" i="15"/>
  <c r="T117" i="15"/>
  <c r="U117" i="15"/>
  <c r="V117" i="15"/>
  <c r="W117" i="15"/>
  <c r="X117" i="15"/>
  <c r="Y117" i="15"/>
  <c r="Z117" i="15"/>
  <c r="AA117" i="15"/>
  <c r="AB117" i="15"/>
  <c r="AC117" i="15"/>
  <c r="AD117" i="15"/>
  <c r="AE117" i="15"/>
  <c r="AF117" i="15"/>
  <c r="AG117" i="15"/>
  <c r="AH117" i="15"/>
  <c r="AI117" i="15"/>
  <c r="AJ117" i="15"/>
  <c r="AK117" i="15"/>
  <c r="AL117" i="15"/>
  <c r="AM117" i="15"/>
  <c r="AN117" i="15"/>
  <c r="AO117" i="15"/>
  <c r="AP117" i="15"/>
  <c r="AQ117" i="15"/>
  <c r="AR117" i="15"/>
  <c r="AS117" i="15"/>
  <c r="AT117" i="15"/>
  <c r="AU117" i="15"/>
  <c r="AV117" i="15"/>
  <c r="AW117" i="15"/>
  <c r="AX117" i="15"/>
  <c r="AY117" i="15"/>
  <c r="AZ117" i="15"/>
  <c r="BA117" i="15"/>
  <c r="BB117" i="15"/>
  <c r="BC117" i="15"/>
  <c r="BD117" i="15"/>
  <c r="BE117" i="15"/>
  <c r="BF117" i="15"/>
  <c r="BG117" i="15"/>
  <c r="BH117" i="15"/>
  <c r="BI117" i="15"/>
  <c r="BJ117" i="15"/>
  <c r="BK117" i="15"/>
  <c r="BL117" i="15"/>
  <c r="BM117" i="15"/>
  <c r="BO117" i="15"/>
  <c r="BP117" i="15"/>
  <c r="BQ117" i="15"/>
  <c r="BR117" i="15"/>
  <c r="BS117" i="15"/>
  <c r="BT117" i="15"/>
  <c r="BU117" i="15"/>
  <c r="BV117" i="15"/>
  <c r="BW117" i="15"/>
  <c r="BX117" i="15"/>
  <c r="BY117" i="15"/>
  <c r="BZ117" i="15"/>
  <c r="CA117" i="15"/>
  <c r="CB117" i="15"/>
  <c r="CC117" i="15"/>
  <c r="CD117" i="15"/>
  <c r="CE117" i="15"/>
  <c r="CF117" i="15"/>
  <c r="CG117" i="15"/>
  <c r="CH117" i="15"/>
  <c r="CI117" i="15"/>
  <c r="CJ117" i="15"/>
  <c r="CK117" i="15"/>
  <c r="CL117" i="15"/>
  <c r="CM117" i="15"/>
  <c r="CN117" i="15"/>
  <c r="CO117" i="15"/>
  <c r="CP117" i="15"/>
  <c r="CQ117" i="15"/>
  <c r="CR117" i="15"/>
  <c r="CS117" i="15"/>
  <c r="CT117" i="15"/>
  <c r="CU117" i="15"/>
  <c r="CV117" i="15"/>
  <c r="CW117" i="15"/>
  <c r="CX117" i="15"/>
  <c r="CY117" i="15"/>
  <c r="CZ117" i="15"/>
  <c r="DA117" i="15"/>
  <c r="DB117" i="15"/>
  <c r="DC117" i="15"/>
  <c r="DD117" i="15"/>
  <c r="DE117" i="15"/>
  <c r="DF117" i="15"/>
  <c r="DG117" i="15"/>
  <c r="DH117" i="15"/>
  <c r="DI117" i="15"/>
  <c r="DJ117" i="15"/>
  <c r="DK117" i="15"/>
  <c r="BN117" i="15"/>
  <c r="P117" i="15"/>
  <c r="Q116" i="15"/>
  <c r="R116" i="15"/>
  <c r="S116" i="15"/>
  <c r="T116" i="15"/>
  <c r="U116" i="15"/>
  <c r="V116" i="15"/>
  <c r="W116" i="15"/>
  <c r="X116" i="15"/>
  <c r="Y116" i="15"/>
  <c r="Z116" i="15"/>
  <c r="AA116" i="15"/>
  <c r="AB116" i="15"/>
  <c r="AC116" i="15"/>
  <c r="AD116" i="15"/>
  <c r="AE116" i="15"/>
  <c r="AF116" i="15"/>
  <c r="AG116" i="15"/>
  <c r="AH116" i="15"/>
  <c r="AI116" i="15"/>
  <c r="AJ116" i="15"/>
  <c r="AK116" i="15"/>
  <c r="AL116" i="15"/>
  <c r="AM116" i="15"/>
  <c r="AN116" i="15"/>
  <c r="AO116" i="15"/>
  <c r="AP116" i="15"/>
  <c r="AQ116" i="15"/>
  <c r="AR116" i="15"/>
  <c r="AS116" i="15"/>
  <c r="AT116" i="15"/>
  <c r="AU116" i="15"/>
  <c r="AV116" i="15"/>
  <c r="AW116" i="15"/>
  <c r="AX116" i="15"/>
  <c r="AY116" i="15"/>
  <c r="AZ116" i="15"/>
  <c r="BA116" i="15"/>
  <c r="BB116" i="15"/>
  <c r="BC116" i="15"/>
  <c r="BD116" i="15"/>
  <c r="BE116" i="15"/>
  <c r="BF116" i="15"/>
  <c r="BG116" i="15"/>
  <c r="BH116" i="15"/>
  <c r="BI116" i="15"/>
  <c r="BJ116" i="15"/>
  <c r="BK116" i="15"/>
  <c r="BL116" i="15"/>
  <c r="BM116" i="15"/>
  <c r="BO116" i="15"/>
  <c r="BP116" i="15"/>
  <c r="BQ116" i="15"/>
  <c r="BR116" i="15"/>
  <c r="BS116" i="15"/>
  <c r="BT116" i="15"/>
  <c r="BU116" i="15"/>
  <c r="BV116" i="15"/>
  <c r="BW116" i="15"/>
  <c r="BX116" i="15"/>
  <c r="BY116" i="15"/>
  <c r="BZ116" i="15"/>
  <c r="CA116" i="15"/>
  <c r="CB116" i="15"/>
  <c r="CC116" i="15"/>
  <c r="CD116" i="15"/>
  <c r="CE116" i="15"/>
  <c r="CF116" i="15"/>
  <c r="CG116" i="15"/>
  <c r="CH116" i="15"/>
  <c r="CI116" i="15"/>
  <c r="CJ116" i="15"/>
  <c r="CK116" i="15"/>
  <c r="CL116" i="15"/>
  <c r="CM116" i="15"/>
  <c r="CN116" i="15"/>
  <c r="CO116" i="15"/>
  <c r="CP116" i="15"/>
  <c r="CQ116" i="15"/>
  <c r="CR116" i="15"/>
  <c r="CS116" i="15"/>
  <c r="CT116" i="15"/>
  <c r="CU116" i="15"/>
  <c r="CV116" i="15"/>
  <c r="CW116" i="15"/>
  <c r="CX116" i="15"/>
  <c r="CY116" i="15"/>
  <c r="CZ116" i="15"/>
  <c r="DA116" i="15"/>
  <c r="DB116" i="15"/>
  <c r="DC116" i="15"/>
  <c r="DD116" i="15"/>
  <c r="DE116" i="15"/>
  <c r="DF116" i="15"/>
  <c r="DG116" i="15"/>
  <c r="DH116" i="15"/>
  <c r="DI116" i="15"/>
  <c r="DJ116" i="15"/>
  <c r="DK116" i="15"/>
  <c r="BN116" i="15"/>
  <c r="P116" i="15"/>
  <c r="Q115" i="15"/>
  <c r="R115" i="15"/>
  <c r="S115" i="15"/>
  <c r="T115" i="15"/>
  <c r="U115" i="15"/>
  <c r="V115" i="15"/>
  <c r="W115" i="15"/>
  <c r="X115" i="15"/>
  <c r="Y115" i="15"/>
  <c r="Z115" i="15"/>
  <c r="AA115" i="15"/>
  <c r="AB115" i="15"/>
  <c r="AC115" i="15"/>
  <c r="AD115" i="15"/>
  <c r="AE115" i="15"/>
  <c r="AF115" i="15"/>
  <c r="AG115" i="15"/>
  <c r="AH115" i="15"/>
  <c r="AI115" i="15"/>
  <c r="AJ115" i="15"/>
  <c r="AK115" i="15"/>
  <c r="AL115" i="15"/>
  <c r="AM115" i="15"/>
  <c r="AN115" i="15"/>
  <c r="AO115" i="15"/>
  <c r="AP115" i="15"/>
  <c r="AQ115" i="15"/>
  <c r="AR115" i="15"/>
  <c r="AS115" i="15"/>
  <c r="AT115" i="15"/>
  <c r="AU115" i="15"/>
  <c r="AV115" i="15"/>
  <c r="AW115" i="15"/>
  <c r="AX115" i="15"/>
  <c r="AY115" i="15"/>
  <c r="AZ115" i="15"/>
  <c r="BA115" i="15"/>
  <c r="BB115" i="15"/>
  <c r="BC115" i="15"/>
  <c r="BD115" i="15"/>
  <c r="BE115" i="15"/>
  <c r="BF115" i="15"/>
  <c r="BG115" i="15"/>
  <c r="BH115" i="15"/>
  <c r="BI115" i="15"/>
  <c r="BJ115" i="15"/>
  <c r="BK115" i="15"/>
  <c r="BL115" i="15"/>
  <c r="BM115" i="15"/>
  <c r="BO115" i="15"/>
  <c r="BP115" i="15"/>
  <c r="BQ115" i="15"/>
  <c r="BR115" i="15"/>
  <c r="BS115" i="15"/>
  <c r="BT115" i="15"/>
  <c r="BU115" i="15"/>
  <c r="BV115" i="15"/>
  <c r="BW115" i="15"/>
  <c r="BX115" i="15"/>
  <c r="BY115" i="15"/>
  <c r="BZ115" i="15"/>
  <c r="CA115" i="15"/>
  <c r="CB115" i="15"/>
  <c r="CC115" i="15"/>
  <c r="CD115" i="15"/>
  <c r="CE115" i="15"/>
  <c r="CF115" i="15"/>
  <c r="CG115" i="15"/>
  <c r="CH115" i="15"/>
  <c r="CI115" i="15"/>
  <c r="CJ115" i="15"/>
  <c r="CK115" i="15"/>
  <c r="CL115" i="15"/>
  <c r="CM115" i="15"/>
  <c r="CN115" i="15"/>
  <c r="CO115" i="15"/>
  <c r="CP115" i="15"/>
  <c r="CQ115" i="15"/>
  <c r="CR115" i="15"/>
  <c r="CS115" i="15"/>
  <c r="CT115" i="15"/>
  <c r="CU115" i="15"/>
  <c r="CV115" i="15"/>
  <c r="CW115" i="15"/>
  <c r="CX115" i="15"/>
  <c r="CY115" i="15"/>
  <c r="CZ115" i="15"/>
  <c r="DA115" i="15"/>
  <c r="DB115" i="15"/>
  <c r="DC115" i="15"/>
  <c r="DD115" i="15"/>
  <c r="DE115" i="15"/>
  <c r="DF115" i="15"/>
  <c r="DG115" i="15"/>
  <c r="DH115" i="15"/>
  <c r="DI115" i="15"/>
  <c r="DJ115" i="15"/>
  <c r="DK115" i="15"/>
  <c r="BN115" i="15"/>
  <c r="P115" i="15"/>
  <c r="Q114" i="15"/>
  <c r="R114" i="15"/>
  <c r="S114" i="15"/>
  <c r="T114" i="15"/>
  <c r="U114" i="15"/>
  <c r="V114" i="15"/>
  <c r="W114" i="15"/>
  <c r="X114" i="15"/>
  <c r="Y114" i="15"/>
  <c r="Z114" i="15"/>
  <c r="AA114" i="15"/>
  <c r="AB114" i="15"/>
  <c r="AC114" i="15"/>
  <c r="AD114" i="15"/>
  <c r="AE114" i="15"/>
  <c r="AF114" i="15"/>
  <c r="AG114" i="15"/>
  <c r="AH114" i="15"/>
  <c r="AI114" i="15"/>
  <c r="AJ114" i="15"/>
  <c r="AK114" i="15"/>
  <c r="AL114" i="15"/>
  <c r="AM114" i="15"/>
  <c r="AN114" i="15"/>
  <c r="AO114" i="15"/>
  <c r="AP114" i="15"/>
  <c r="AQ114" i="15"/>
  <c r="AR114" i="15"/>
  <c r="AS114" i="15"/>
  <c r="AT114" i="15"/>
  <c r="AU114" i="15"/>
  <c r="AV114" i="15"/>
  <c r="AW114" i="15"/>
  <c r="AX114" i="15"/>
  <c r="AY114" i="15"/>
  <c r="AZ114" i="15"/>
  <c r="BA114" i="15"/>
  <c r="BB114" i="15"/>
  <c r="BC114" i="15"/>
  <c r="BD114" i="15"/>
  <c r="BE114" i="15"/>
  <c r="BF114" i="15"/>
  <c r="BG114" i="15"/>
  <c r="BH114" i="15"/>
  <c r="BI114" i="15"/>
  <c r="BJ114" i="15"/>
  <c r="BK114" i="15"/>
  <c r="BL114" i="15"/>
  <c r="BM114" i="15"/>
  <c r="BO114" i="15"/>
  <c r="BP114" i="15"/>
  <c r="BQ114" i="15"/>
  <c r="BR114" i="15"/>
  <c r="BS114" i="15"/>
  <c r="BT114" i="15"/>
  <c r="BU114" i="15"/>
  <c r="BV114" i="15"/>
  <c r="BW114" i="15"/>
  <c r="BX114" i="15"/>
  <c r="BY114" i="15"/>
  <c r="BZ114" i="15"/>
  <c r="CA114" i="15"/>
  <c r="CB114" i="15"/>
  <c r="CC114" i="15"/>
  <c r="CD114" i="15"/>
  <c r="CE114" i="15"/>
  <c r="CF114" i="15"/>
  <c r="CG114" i="15"/>
  <c r="CH114" i="15"/>
  <c r="CI114" i="15"/>
  <c r="CJ114" i="15"/>
  <c r="CK114" i="15"/>
  <c r="CL114" i="15"/>
  <c r="CM114" i="15"/>
  <c r="CN114" i="15"/>
  <c r="CO114" i="15"/>
  <c r="CP114" i="15"/>
  <c r="CQ114" i="15"/>
  <c r="CR114" i="15"/>
  <c r="CS114" i="15"/>
  <c r="CT114" i="15"/>
  <c r="CU114" i="15"/>
  <c r="CV114" i="15"/>
  <c r="CW114" i="15"/>
  <c r="CX114" i="15"/>
  <c r="CY114" i="15"/>
  <c r="CZ114" i="15"/>
  <c r="DA114" i="15"/>
  <c r="DB114" i="15"/>
  <c r="DC114" i="15"/>
  <c r="DD114" i="15"/>
  <c r="DE114" i="15"/>
  <c r="DF114" i="15"/>
  <c r="DG114" i="15"/>
  <c r="DH114" i="15"/>
  <c r="DI114" i="15"/>
  <c r="DJ114" i="15"/>
  <c r="DK114" i="15"/>
  <c r="BN114" i="15"/>
  <c r="P114" i="15"/>
  <c r="Q113" i="15"/>
  <c r="R113" i="15"/>
  <c r="S113" i="15"/>
  <c r="T113" i="15"/>
  <c r="U113" i="15"/>
  <c r="V113" i="15"/>
  <c r="W113" i="15"/>
  <c r="X113" i="15"/>
  <c r="Y113" i="15"/>
  <c r="Z113" i="15"/>
  <c r="AA113" i="15"/>
  <c r="AB113" i="15"/>
  <c r="AC113" i="15"/>
  <c r="AD113" i="15"/>
  <c r="AE113" i="15"/>
  <c r="AF113" i="15"/>
  <c r="AG113" i="15"/>
  <c r="AH113" i="15"/>
  <c r="AI113" i="15"/>
  <c r="AJ113" i="15"/>
  <c r="AK113" i="15"/>
  <c r="AL113" i="15"/>
  <c r="AM113" i="15"/>
  <c r="AN113" i="15"/>
  <c r="AO113" i="15"/>
  <c r="AP113" i="15"/>
  <c r="AQ113" i="15"/>
  <c r="AR113" i="15"/>
  <c r="AS113" i="15"/>
  <c r="AT113" i="15"/>
  <c r="AU113" i="15"/>
  <c r="AV113" i="15"/>
  <c r="AW113" i="15"/>
  <c r="AX113" i="15"/>
  <c r="AY113" i="15"/>
  <c r="AZ113" i="15"/>
  <c r="BA113" i="15"/>
  <c r="BB113" i="15"/>
  <c r="BC113" i="15"/>
  <c r="BD113" i="15"/>
  <c r="BE113" i="15"/>
  <c r="BF113" i="15"/>
  <c r="BG113" i="15"/>
  <c r="BH113" i="15"/>
  <c r="BI113" i="15"/>
  <c r="BJ113" i="15"/>
  <c r="BK113" i="15"/>
  <c r="BL113" i="15"/>
  <c r="BM113" i="15"/>
  <c r="BO113" i="15"/>
  <c r="BP113" i="15"/>
  <c r="BQ113" i="15"/>
  <c r="BR113" i="15"/>
  <c r="BS113" i="15"/>
  <c r="BT113" i="15"/>
  <c r="BU113" i="15"/>
  <c r="BV113" i="15"/>
  <c r="BW113" i="15"/>
  <c r="BX113" i="15"/>
  <c r="BY113" i="15"/>
  <c r="BZ113" i="15"/>
  <c r="CA113" i="15"/>
  <c r="CB113" i="15"/>
  <c r="CC113" i="15"/>
  <c r="CD113" i="15"/>
  <c r="CE113" i="15"/>
  <c r="CF113" i="15"/>
  <c r="CG113" i="15"/>
  <c r="CH113" i="15"/>
  <c r="CI113" i="15"/>
  <c r="CJ113" i="15"/>
  <c r="CK113" i="15"/>
  <c r="CL113" i="15"/>
  <c r="CM113" i="15"/>
  <c r="CN113" i="15"/>
  <c r="CO113" i="15"/>
  <c r="CP113" i="15"/>
  <c r="CQ113" i="15"/>
  <c r="CR113" i="15"/>
  <c r="CS113" i="15"/>
  <c r="CT113" i="15"/>
  <c r="CU113" i="15"/>
  <c r="CV113" i="15"/>
  <c r="CW113" i="15"/>
  <c r="CX113" i="15"/>
  <c r="CY113" i="15"/>
  <c r="CZ113" i="15"/>
  <c r="DA113" i="15"/>
  <c r="DB113" i="15"/>
  <c r="DC113" i="15"/>
  <c r="DD113" i="15"/>
  <c r="DE113" i="15"/>
  <c r="DF113" i="15"/>
  <c r="DG113" i="15"/>
  <c r="DH113" i="15"/>
  <c r="DI113" i="15"/>
  <c r="DJ113" i="15"/>
  <c r="DK113" i="15"/>
  <c r="BN113" i="15"/>
  <c r="P113" i="15"/>
  <c r="Q112" i="15"/>
  <c r="R112" i="15"/>
  <c r="S112" i="15"/>
  <c r="T112" i="15"/>
  <c r="U112" i="15"/>
  <c r="V112" i="15"/>
  <c r="W112" i="15"/>
  <c r="X112" i="15"/>
  <c r="Y112" i="15"/>
  <c r="Z112" i="15"/>
  <c r="AA112" i="15"/>
  <c r="AB112" i="15"/>
  <c r="AC112" i="15"/>
  <c r="AD112" i="15"/>
  <c r="AE112" i="15"/>
  <c r="AF112" i="15"/>
  <c r="AG112" i="15"/>
  <c r="AH112" i="15"/>
  <c r="AI112" i="15"/>
  <c r="AJ112" i="15"/>
  <c r="AK112" i="15"/>
  <c r="AL112" i="15"/>
  <c r="AM112" i="15"/>
  <c r="AN112" i="15"/>
  <c r="AO112" i="15"/>
  <c r="AP112" i="15"/>
  <c r="AQ112" i="15"/>
  <c r="AR112" i="15"/>
  <c r="AS112" i="15"/>
  <c r="AT112" i="15"/>
  <c r="AU112" i="15"/>
  <c r="AV112" i="15"/>
  <c r="AW112" i="15"/>
  <c r="AX112" i="15"/>
  <c r="AY112" i="15"/>
  <c r="AZ112" i="15"/>
  <c r="BA112" i="15"/>
  <c r="BB112" i="15"/>
  <c r="BC112" i="15"/>
  <c r="BD112" i="15"/>
  <c r="BE112" i="15"/>
  <c r="BF112" i="15"/>
  <c r="BG112" i="15"/>
  <c r="BH112" i="15"/>
  <c r="BI112" i="15"/>
  <c r="BJ112" i="15"/>
  <c r="BK112" i="15"/>
  <c r="BL112" i="15"/>
  <c r="BM112" i="15"/>
  <c r="BO112" i="15"/>
  <c r="BP112" i="15"/>
  <c r="BQ112" i="15"/>
  <c r="BR112" i="15"/>
  <c r="BS112" i="15"/>
  <c r="BT112" i="15"/>
  <c r="BU112" i="15"/>
  <c r="BV112" i="15"/>
  <c r="BW112" i="15"/>
  <c r="BX112" i="15"/>
  <c r="BY112" i="15"/>
  <c r="BZ112" i="15"/>
  <c r="CA112" i="15"/>
  <c r="CB112" i="15"/>
  <c r="CC112" i="15"/>
  <c r="CD112" i="15"/>
  <c r="CE112" i="15"/>
  <c r="CF112" i="15"/>
  <c r="CG112" i="15"/>
  <c r="CH112" i="15"/>
  <c r="CI112" i="15"/>
  <c r="CJ112" i="15"/>
  <c r="CK112" i="15"/>
  <c r="CL112" i="15"/>
  <c r="CM112" i="15"/>
  <c r="CN112" i="15"/>
  <c r="CO112" i="15"/>
  <c r="CP112" i="15"/>
  <c r="CQ112" i="15"/>
  <c r="CR112" i="15"/>
  <c r="CS112" i="15"/>
  <c r="CT112" i="15"/>
  <c r="CU112" i="15"/>
  <c r="CV112" i="15"/>
  <c r="CW112" i="15"/>
  <c r="CX112" i="15"/>
  <c r="CY112" i="15"/>
  <c r="CZ112" i="15"/>
  <c r="DA112" i="15"/>
  <c r="DB112" i="15"/>
  <c r="DC112" i="15"/>
  <c r="DD112" i="15"/>
  <c r="DE112" i="15"/>
  <c r="DF112" i="15"/>
  <c r="DG112" i="15"/>
  <c r="DH112" i="15"/>
  <c r="DI112" i="15"/>
  <c r="DJ112" i="15"/>
  <c r="DK112" i="15"/>
  <c r="BN112" i="15"/>
  <c r="P112" i="15"/>
  <c r="Q111" i="15"/>
  <c r="R111" i="15"/>
  <c r="S111" i="15"/>
  <c r="T111" i="15"/>
  <c r="U111" i="15"/>
  <c r="V111" i="15"/>
  <c r="W111" i="15"/>
  <c r="X111" i="15"/>
  <c r="Y111" i="15"/>
  <c r="Z111" i="15"/>
  <c r="AA111" i="15"/>
  <c r="AB111" i="15"/>
  <c r="AC111" i="15"/>
  <c r="AD111" i="15"/>
  <c r="AE111" i="15"/>
  <c r="AF111" i="15"/>
  <c r="AG111" i="15"/>
  <c r="AH111" i="15"/>
  <c r="AI111" i="15"/>
  <c r="AJ111" i="15"/>
  <c r="AK111" i="15"/>
  <c r="AL111" i="15"/>
  <c r="AM111" i="15"/>
  <c r="AN111" i="15"/>
  <c r="AO111" i="15"/>
  <c r="AP111" i="15"/>
  <c r="AQ111" i="15"/>
  <c r="AR111" i="15"/>
  <c r="AS111" i="15"/>
  <c r="AT111" i="15"/>
  <c r="AU111" i="15"/>
  <c r="AV111" i="15"/>
  <c r="AW111" i="15"/>
  <c r="AX111" i="15"/>
  <c r="AY111" i="15"/>
  <c r="AZ111" i="15"/>
  <c r="BA111" i="15"/>
  <c r="BB111" i="15"/>
  <c r="BC111" i="15"/>
  <c r="BD111" i="15"/>
  <c r="BE111" i="15"/>
  <c r="BF111" i="15"/>
  <c r="BG111" i="15"/>
  <c r="BH111" i="15"/>
  <c r="BI111" i="15"/>
  <c r="BJ111" i="15"/>
  <c r="BK111" i="15"/>
  <c r="BL111" i="15"/>
  <c r="BM111" i="15"/>
  <c r="BO111" i="15"/>
  <c r="BP111" i="15"/>
  <c r="BQ111" i="15"/>
  <c r="BR111" i="15"/>
  <c r="BS111" i="15"/>
  <c r="BT111" i="15"/>
  <c r="BU111" i="15"/>
  <c r="BV111" i="15"/>
  <c r="BW111" i="15"/>
  <c r="BX111" i="15"/>
  <c r="BY111" i="15"/>
  <c r="BZ111" i="15"/>
  <c r="CA111" i="15"/>
  <c r="CB111" i="15"/>
  <c r="CC111" i="15"/>
  <c r="CD111" i="15"/>
  <c r="CE111" i="15"/>
  <c r="CF111" i="15"/>
  <c r="CG111" i="15"/>
  <c r="CH111" i="15"/>
  <c r="CI111" i="15"/>
  <c r="CJ111" i="15"/>
  <c r="CK111" i="15"/>
  <c r="CL111" i="15"/>
  <c r="CM111" i="15"/>
  <c r="CN111" i="15"/>
  <c r="CO111" i="15"/>
  <c r="CP111" i="15"/>
  <c r="CQ111" i="15"/>
  <c r="CR111" i="15"/>
  <c r="CS111" i="15"/>
  <c r="CT111" i="15"/>
  <c r="CU111" i="15"/>
  <c r="CV111" i="15"/>
  <c r="CW111" i="15"/>
  <c r="CX111" i="15"/>
  <c r="CY111" i="15"/>
  <c r="CZ111" i="15"/>
  <c r="DA111" i="15"/>
  <c r="DB111" i="15"/>
  <c r="DC111" i="15"/>
  <c r="DD111" i="15"/>
  <c r="DE111" i="15"/>
  <c r="DF111" i="15"/>
  <c r="DG111" i="15"/>
  <c r="DH111" i="15"/>
  <c r="DI111" i="15"/>
  <c r="DJ111" i="15"/>
  <c r="DK111" i="15"/>
  <c r="BN111" i="15"/>
  <c r="P111" i="15"/>
  <c r="Q110" i="15"/>
  <c r="R110" i="15"/>
  <c r="S110" i="15"/>
  <c r="T110" i="15"/>
  <c r="U110" i="15"/>
  <c r="V110" i="15"/>
  <c r="W110" i="15"/>
  <c r="X110" i="15"/>
  <c r="Y110" i="15"/>
  <c r="Z110" i="15"/>
  <c r="AA110" i="15"/>
  <c r="AB110" i="15"/>
  <c r="AC110" i="15"/>
  <c r="AD110" i="15"/>
  <c r="AE110" i="15"/>
  <c r="AF110" i="15"/>
  <c r="AG110" i="15"/>
  <c r="AH110" i="15"/>
  <c r="AI110" i="15"/>
  <c r="AJ110" i="15"/>
  <c r="AK110" i="15"/>
  <c r="AL110" i="15"/>
  <c r="AM110" i="15"/>
  <c r="AN110" i="15"/>
  <c r="AO110" i="15"/>
  <c r="AP110" i="15"/>
  <c r="AQ110" i="15"/>
  <c r="AR110" i="15"/>
  <c r="AS110" i="15"/>
  <c r="AT110" i="15"/>
  <c r="AU110" i="15"/>
  <c r="AV110" i="15"/>
  <c r="AW110" i="15"/>
  <c r="AX110" i="15"/>
  <c r="AY110" i="15"/>
  <c r="AZ110" i="15"/>
  <c r="BA110" i="15"/>
  <c r="BB110" i="15"/>
  <c r="BC110" i="15"/>
  <c r="BD110" i="15"/>
  <c r="BE110" i="15"/>
  <c r="BF110" i="15"/>
  <c r="BG110" i="15"/>
  <c r="BH110" i="15"/>
  <c r="BI110" i="15"/>
  <c r="BJ110" i="15"/>
  <c r="BK110" i="15"/>
  <c r="BL110" i="15"/>
  <c r="BM110" i="15"/>
  <c r="BO110" i="15"/>
  <c r="BP110" i="15"/>
  <c r="BQ110" i="15"/>
  <c r="BR110" i="15"/>
  <c r="BS110" i="15"/>
  <c r="BT110" i="15"/>
  <c r="BU110" i="15"/>
  <c r="BV110" i="15"/>
  <c r="BW110" i="15"/>
  <c r="BX110" i="15"/>
  <c r="BY110" i="15"/>
  <c r="BZ110" i="15"/>
  <c r="CA110" i="15"/>
  <c r="CB110" i="15"/>
  <c r="CC110" i="15"/>
  <c r="CD110" i="15"/>
  <c r="CE110" i="15"/>
  <c r="CF110" i="15"/>
  <c r="CG110" i="15"/>
  <c r="CH110" i="15"/>
  <c r="CI110" i="15"/>
  <c r="CJ110" i="15"/>
  <c r="CK110" i="15"/>
  <c r="CL110" i="15"/>
  <c r="CM110" i="15"/>
  <c r="CN110" i="15"/>
  <c r="CO110" i="15"/>
  <c r="CP110" i="15"/>
  <c r="CQ110" i="15"/>
  <c r="CR110" i="15"/>
  <c r="CS110" i="15"/>
  <c r="CT110" i="15"/>
  <c r="CU110" i="15"/>
  <c r="CV110" i="15"/>
  <c r="CW110" i="15"/>
  <c r="CX110" i="15"/>
  <c r="CY110" i="15"/>
  <c r="CZ110" i="15"/>
  <c r="DA110" i="15"/>
  <c r="DB110" i="15"/>
  <c r="DC110" i="15"/>
  <c r="DD110" i="15"/>
  <c r="DE110" i="15"/>
  <c r="DF110" i="15"/>
  <c r="DG110" i="15"/>
  <c r="DH110" i="15"/>
  <c r="DI110" i="15"/>
  <c r="DJ110" i="15"/>
  <c r="DK110" i="15"/>
  <c r="BN110" i="15"/>
  <c r="P110" i="15"/>
  <c r="Q109" i="15"/>
  <c r="R109" i="15"/>
  <c r="S109" i="15"/>
  <c r="T109" i="15"/>
  <c r="U109" i="15"/>
  <c r="V109" i="15"/>
  <c r="W109" i="15"/>
  <c r="X109" i="15"/>
  <c r="Y109" i="15"/>
  <c r="Z109" i="15"/>
  <c r="AA109" i="15"/>
  <c r="AB109" i="15"/>
  <c r="AC109" i="15"/>
  <c r="AD109" i="15"/>
  <c r="AE109" i="15"/>
  <c r="AF109" i="15"/>
  <c r="AG109" i="15"/>
  <c r="AH109" i="15"/>
  <c r="AI109" i="15"/>
  <c r="AJ109" i="15"/>
  <c r="AK109" i="15"/>
  <c r="AL109" i="15"/>
  <c r="AM109" i="15"/>
  <c r="AN109" i="15"/>
  <c r="AO109" i="15"/>
  <c r="AP109" i="15"/>
  <c r="AQ109" i="15"/>
  <c r="AR109" i="15"/>
  <c r="AS109" i="15"/>
  <c r="AT109" i="15"/>
  <c r="AU109" i="15"/>
  <c r="AV109" i="15"/>
  <c r="AW109" i="15"/>
  <c r="AX109" i="15"/>
  <c r="AY109" i="15"/>
  <c r="AZ109" i="15"/>
  <c r="BA109" i="15"/>
  <c r="BB109" i="15"/>
  <c r="BC109" i="15"/>
  <c r="BD109" i="15"/>
  <c r="BE109" i="15"/>
  <c r="BF109" i="15"/>
  <c r="BG109" i="15"/>
  <c r="BH109" i="15"/>
  <c r="BI109" i="15"/>
  <c r="BJ109" i="15"/>
  <c r="BK109" i="15"/>
  <c r="BL109" i="15"/>
  <c r="BM109" i="15"/>
  <c r="BO109" i="15"/>
  <c r="BP109" i="15"/>
  <c r="BQ109" i="15"/>
  <c r="BR109" i="15"/>
  <c r="BS109" i="15"/>
  <c r="BT109" i="15"/>
  <c r="BU109" i="15"/>
  <c r="BV109" i="15"/>
  <c r="BW109" i="15"/>
  <c r="BX109" i="15"/>
  <c r="BY109" i="15"/>
  <c r="BZ109" i="15"/>
  <c r="CA109" i="15"/>
  <c r="CB109" i="15"/>
  <c r="CC109" i="15"/>
  <c r="CD109" i="15"/>
  <c r="CE109" i="15"/>
  <c r="CF109" i="15"/>
  <c r="CG109" i="15"/>
  <c r="CH109" i="15"/>
  <c r="CI109" i="15"/>
  <c r="CJ109" i="15"/>
  <c r="CK109" i="15"/>
  <c r="CL109" i="15"/>
  <c r="CM109" i="15"/>
  <c r="CN109" i="15"/>
  <c r="CO109" i="15"/>
  <c r="CP109" i="15"/>
  <c r="CQ109" i="15"/>
  <c r="CR109" i="15"/>
  <c r="CS109" i="15"/>
  <c r="CT109" i="15"/>
  <c r="CU109" i="15"/>
  <c r="CV109" i="15"/>
  <c r="CW109" i="15"/>
  <c r="CX109" i="15"/>
  <c r="CY109" i="15"/>
  <c r="CZ109" i="15"/>
  <c r="DA109" i="15"/>
  <c r="DB109" i="15"/>
  <c r="DC109" i="15"/>
  <c r="DD109" i="15"/>
  <c r="DE109" i="15"/>
  <c r="DF109" i="15"/>
  <c r="DG109" i="15"/>
  <c r="DH109" i="15"/>
  <c r="DI109" i="15"/>
  <c r="DJ109" i="15"/>
  <c r="DK109" i="15"/>
  <c r="BN109" i="15"/>
  <c r="P109" i="15"/>
  <c r="Q108" i="15"/>
  <c r="R108" i="15"/>
  <c r="S108" i="15"/>
  <c r="T108" i="15"/>
  <c r="U108" i="15"/>
  <c r="V108" i="15"/>
  <c r="W108" i="15"/>
  <c r="X108" i="15"/>
  <c r="Y108" i="15"/>
  <c r="Z108" i="15"/>
  <c r="AA108" i="15"/>
  <c r="AB108" i="15"/>
  <c r="AC108" i="15"/>
  <c r="AD108" i="15"/>
  <c r="AE108" i="15"/>
  <c r="AF108" i="15"/>
  <c r="AG108" i="15"/>
  <c r="AH108" i="15"/>
  <c r="AI108" i="15"/>
  <c r="AJ108" i="15"/>
  <c r="AK108" i="15"/>
  <c r="AL108" i="15"/>
  <c r="AM108" i="15"/>
  <c r="AN108" i="15"/>
  <c r="AO108" i="15"/>
  <c r="AP108" i="15"/>
  <c r="AQ108" i="15"/>
  <c r="AR108" i="15"/>
  <c r="AS108" i="15"/>
  <c r="AT108" i="15"/>
  <c r="AU108" i="15"/>
  <c r="AV108" i="15"/>
  <c r="AW108" i="15"/>
  <c r="AX108" i="15"/>
  <c r="AY108" i="15"/>
  <c r="AZ108" i="15"/>
  <c r="BA108" i="15"/>
  <c r="BB108" i="15"/>
  <c r="BC108" i="15"/>
  <c r="BD108" i="15"/>
  <c r="BE108" i="15"/>
  <c r="BF108" i="15"/>
  <c r="BG108" i="15"/>
  <c r="BH108" i="15"/>
  <c r="BI108" i="15"/>
  <c r="BJ108" i="15"/>
  <c r="BK108" i="15"/>
  <c r="BL108" i="15"/>
  <c r="BM108" i="15"/>
  <c r="BO108" i="15"/>
  <c r="BP108" i="15"/>
  <c r="BQ108" i="15"/>
  <c r="BR108" i="15"/>
  <c r="BS108" i="15"/>
  <c r="BT108" i="15"/>
  <c r="BU108" i="15"/>
  <c r="BV108" i="15"/>
  <c r="BW108" i="15"/>
  <c r="BX108" i="15"/>
  <c r="BY108" i="15"/>
  <c r="BZ108" i="15"/>
  <c r="CA108" i="15"/>
  <c r="CB108" i="15"/>
  <c r="CC108" i="15"/>
  <c r="CD108" i="15"/>
  <c r="CE108" i="15"/>
  <c r="CF108" i="15"/>
  <c r="CG108" i="15"/>
  <c r="CH108" i="15"/>
  <c r="CI108" i="15"/>
  <c r="CJ108" i="15"/>
  <c r="CK108" i="15"/>
  <c r="CL108" i="15"/>
  <c r="CM108" i="15"/>
  <c r="CN108" i="15"/>
  <c r="CO108" i="15"/>
  <c r="CP108" i="15"/>
  <c r="CQ108" i="15"/>
  <c r="CR108" i="15"/>
  <c r="CS108" i="15"/>
  <c r="CT108" i="15"/>
  <c r="CU108" i="15"/>
  <c r="CV108" i="15"/>
  <c r="CW108" i="15"/>
  <c r="CX108" i="15"/>
  <c r="CY108" i="15"/>
  <c r="CZ108" i="15"/>
  <c r="DA108" i="15"/>
  <c r="DB108" i="15"/>
  <c r="DC108" i="15"/>
  <c r="DD108" i="15"/>
  <c r="DE108" i="15"/>
  <c r="DF108" i="15"/>
  <c r="DG108" i="15"/>
  <c r="DH108" i="15"/>
  <c r="DI108" i="15"/>
  <c r="DJ108" i="15"/>
  <c r="DK108" i="15"/>
  <c r="BN108" i="15"/>
  <c r="P108" i="15"/>
  <c r="Q107" i="15"/>
  <c r="R107" i="15"/>
  <c r="S107" i="15"/>
  <c r="T107" i="15"/>
  <c r="U107" i="15"/>
  <c r="V107" i="15"/>
  <c r="W107" i="15"/>
  <c r="X107" i="15"/>
  <c r="Y107" i="15"/>
  <c r="Z107" i="15"/>
  <c r="AA107" i="15"/>
  <c r="AB107" i="15"/>
  <c r="AC107" i="15"/>
  <c r="AD107" i="15"/>
  <c r="AE107" i="15"/>
  <c r="AF107" i="15"/>
  <c r="AG107" i="15"/>
  <c r="AH107" i="15"/>
  <c r="AI107" i="15"/>
  <c r="AJ107" i="15"/>
  <c r="AK107" i="15"/>
  <c r="AL107" i="15"/>
  <c r="AM107" i="15"/>
  <c r="AN107" i="15"/>
  <c r="AO107" i="15"/>
  <c r="AP107" i="15"/>
  <c r="AQ107" i="15"/>
  <c r="AR107" i="15"/>
  <c r="AS107" i="15"/>
  <c r="AT107" i="15"/>
  <c r="AU107" i="15"/>
  <c r="AV107" i="15"/>
  <c r="AW107" i="15"/>
  <c r="AX107" i="15"/>
  <c r="AY107" i="15"/>
  <c r="AZ107" i="15"/>
  <c r="BA107" i="15"/>
  <c r="BB107" i="15"/>
  <c r="BC107" i="15"/>
  <c r="BD107" i="15"/>
  <c r="BE107" i="15"/>
  <c r="BF107" i="15"/>
  <c r="BG107" i="15"/>
  <c r="BH107" i="15"/>
  <c r="BI107" i="15"/>
  <c r="BJ107" i="15"/>
  <c r="BK107" i="15"/>
  <c r="BL107" i="15"/>
  <c r="BM107" i="15"/>
  <c r="BO107" i="15"/>
  <c r="BP107" i="15"/>
  <c r="BQ107" i="15"/>
  <c r="BR107" i="15"/>
  <c r="BS107" i="15"/>
  <c r="BT107" i="15"/>
  <c r="BU107" i="15"/>
  <c r="BV107" i="15"/>
  <c r="BW107" i="15"/>
  <c r="BX107" i="15"/>
  <c r="BY107" i="15"/>
  <c r="BZ107" i="15"/>
  <c r="CA107" i="15"/>
  <c r="CB107" i="15"/>
  <c r="CC107" i="15"/>
  <c r="CD107" i="15"/>
  <c r="CE107" i="15"/>
  <c r="CF107" i="15"/>
  <c r="CG107" i="15"/>
  <c r="CH107" i="15"/>
  <c r="CI107" i="15"/>
  <c r="CJ107" i="15"/>
  <c r="CK107" i="15"/>
  <c r="CL107" i="15"/>
  <c r="CM107" i="15"/>
  <c r="CN107" i="15"/>
  <c r="CO107" i="15"/>
  <c r="CP107" i="15"/>
  <c r="CQ107" i="15"/>
  <c r="CR107" i="15"/>
  <c r="CS107" i="15"/>
  <c r="CT107" i="15"/>
  <c r="CU107" i="15"/>
  <c r="CV107" i="15"/>
  <c r="CW107" i="15"/>
  <c r="CX107" i="15"/>
  <c r="CY107" i="15"/>
  <c r="CZ107" i="15"/>
  <c r="DA107" i="15"/>
  <c r="DB107" i="15"/>
  <c r="DC107" i="15"/>
  <c r="DD107" i="15"/>
  <c r="DE107" i="15"/>
  <c r="DF107" i="15"/>
  <c r="DG107" i="15"/>
  <c r="DH107" i="15"/>
  <c r="DI107" i="15"/>
  <c r="DJ107" i="15"/>
  <c r="DK107" i="15"/>
  <c r="BN107" i="15"/>
  <c r="P107" i="15"/>
  <c r="Q106" i="15"/>
  <c r="R106" i="15"/>
  <c r="S106" i="15"/>
  <c r="T106" i="15"/>
  <c r="U106" i="15"/>
  <c r="V106" i="15"/>
  <c r="W106" i="15"/>
  <c r="X106" i="15"/>
  <c r="Y106" i="15"/>
  <c r="Z106" i="15"/>
  <c r="AA106" i="15"/>
  <c r="AB106" i="15"/>
  <c r="AC106" i="15"/>
  <c r="AD106" i="15"/>
  <c r="AE106" i="15"/>
  <c r="AF106" i="15"/>
  <c r="AG106" i="15"/>
  <c r="AH106" i="15"/>
  <c r="AI106" i="15"/>
  <c r="AJ106" i="15"/>
  <c r="AK106" i="15"/>
  <c r="AL106" i="15"/>
  <c r="AM106" i="15"/>
  <c r="AN106" i="15"/>
  <c r="AO106" i="15"/>
  <c r="AP106" i="15"/>
  <c r="AQ106" i="15"/>
  <c r="AR106" i="15"/>
  <c r="AS106" i="15"/>
  <c r="AT106" i="15"/>
  <c r="AU106" i="15"/>
  <c r="AV106" i="15"/>
  <c r="AW106" i="15"/>
  <c r="AX106" i="15"/>
  <c r="AY106" i="15"/>
  <c r="AZ106" i="15"/>
  <c r="BA106" i="15"/>
  <c r="BB106" i="15"/>
  <c r="BC106" i="15"/>
  <c r="BD106" i="15"/>
  <c r="BE106" i="15"/>
  <c r="BF106" i="15"/>
  <c r="BG106" i="15"/>
  <c r="BH106" i="15"/>
  <c r="BI106" i="15"/>
  <c r="BJ106" i="15"/>
  <c r="BK106" i="15"/>
  <c r="BL106" i="15"/>
  <c r="BM106" i="15"/>
  <c r="BO106" i="15"/>
  <c r="BP106" i="15"/>
  <c r="BQ106" i="15"/>
  <c r="BR106" i="15"/>
  <c r="BS106" i="15"/>
  <c r="BT106" i="15"/>
  <c r="BU106" i="15"/>
  <c r="BV106" i="15"/>
  <c r="BW106" i="15"/>
  <c r="BX106" i="15"/>
  <c r="BY106" i="15"/>
  <c r="BZ106" i="15"/>
  <c r="CA106" i="15"/>
  <c r="CB106" i="15"/>
  <c r="CC106" i="15"/>
  <c r="CD106" i="15"/>
  <c r="CE106" i="15"/>
  <c r="CF106" i="15"/>
  <c r="CG106" i="15"/>
  <c r="CH106" i="15"/>
  <c r="CI106" i="15"/>
  <c r="CJ106" i="15"/>
  <c r="CK106" i="15"/>
  <c r="CL106" i="15"/>
  <c r="CM106" i="15"/>
  <c r="CN106" i="15"/>
  <c r="CO106" i="15"/>
  <c r="CP106" i="15"/>
  <c r="CQ106" i="15"/>
  <c r="CR106" i="15"/>
  <c r="CS106" i="15"/>
  <c r="CT106" i="15"/>
  <c r="CU106" i="15"/>
  <c r="CV106" i="15"/>
  <c r="CW106" i="15"/>
  <c r="CX106" i="15"/>
  <c r="CY106" i="15"/>
  <c r="CZ106" i="15"/>
  <c r="DA106" i="15"/>
  <c r="DB106" i="15"/>
  <c r="DC106" i="15"/>
  <c r="DD106" i="15"/>
  <c r="DE106" i="15"/>
  <c r="DF106" i="15"/>
  <c r="DG106" i="15"/>
  <c r="DH106" i="15"/>
  <c r="DI106" i="15"/>
  <c r="DJ106" i="15"/>
  <c r="DK106" i="15"/>
  <c r="BN106" i="15"/>
  <c r="P106" i="15"/>
  <c r="Q105" i="15"/>
  <c r="R105" i="15"/>
  <c r="S105" i="15"/>
  <c r="T105" i="15"/>
  <c r="U105" i="15"/>
  <c r="V105" i="15"/>
  <c r="W105" i="15"/>
  <c r="X105" i="15"/>
  <c r="Y105" i="15"/>
  <c r="Z105" i="15"/>
  <c r="AA105" i="15"/>
  <c r="AB105" i="15"/>
  <c r="AC105" i="15"/>
  <c r="AD105" i="15"/>
  <c r="AE105" i="15"/>
  <c r="AF105" i="15"/>
  <c r="AG105" i="15"/>
  <c r="AH105" i="15"/>
  <c r="AI105" i="15"/>
  <c r="AJ105" i="15"/>
  <c r="AK105" i="15"/>
  <c r="AL105" i="15"/>
  <c r="AM105" i="15"/>
  <c r="AN105" i="15"/>
  <c r="AO105" i="15"/>
  <c r="AP105" i="15"/>
  <c r="AQ105" i="15"/>
  <c r="AR105" i="15"/>
  <c r="AS105" i="15"/>
  <c r="AT105" i="15"/>
  <c r="AU105" i="15"/>
  <c r="AV105" i="15"/>
  <c r="AW105" i="15"/>
  <c r="AX105" i="15"/>
  <c r="AY105" i="15"/>
  <c r="AZ105" i="15"/>
  <c r="BA105" i="15"/>
  <c r="BB105" i="15"/>
  <c r="BC105" i="15"/>
  <c r="BD105" i="15"/>
  <c r="BE105" i="15"/>
  <c r="BF105" i="15"/>
  <c r="BG105" i="15"/>
  <c r="BH105" i="15"/>
  <c r="BI105" i="15"/>
  <c r="BJ105" i="15"/>
  <c r="BK105" i="15"/>
  <c r="BL105" i="15"/>
  <c r="BM105" i="15"/>
  <c r="BO105" i="15"/>
  <c r="BP105" i="15"/>
  <c r="BQ105" i="15"/>
  <c r="BR105" i="15"/>
  <c r="BS105" i="15"/>
  <c r="BT105" i="15"/>
  <c r="BU105" i="15"/>
  <c r="BV105" i="15"/>
  <c r="BW105" i="15"/>
  <c r="BX105" i="15"/>
  <c r="BY105" i="15"/>
  <c r="BZ105" i="15"/>
  <c r="CA105" i="15"/>
  <c r="CB105" i="15"/>
  <c r="CC105" i="15"/>
  <c r="CD105" i="15"/>
  <c r="CE105" i="15"/>
  <c r="CF105" i="15"/>
  <c r="CG105" i="15"/>
  <c r="CH105" i="15"/>
  <c r="CI105" i="15"/>
  <c r="CJ105" i="15"/>
  <c r="CK105" i="15"/>
  <c r="CL105" i="15"/>
  <c r="CM105" i="15"/>
  <c r="CN105" i="15"/>
  <c r="CO105" i="15"/>
  <c r="CP105" i="15"/>
  <c r="CQ105" i="15"/>
  <c r="CR105" i="15"/>
  <c r="CS105" i="15"/>
  <c r="CT105" i="15"/>
  <c r="CU105" i="15"/>
  <c r="CV105" i="15"/>
  <c r="CW105" i="15"/>
  <c r="CX105" i="15"/>
  <c r="CY105" i="15"/>
  <c r="CZ105" i="15"/>
  <c r="DA105" i="15"/>
  <c r="DB105" i="15"/>
  <c r="DC105" i="15"/>
  <c r="DD105" i="15"/>
  <c r="DE105" i="15"/>
  <c r="DF105" i="15"/>
  <c r="DG105" i="15"/>
  <c r="DH105" i="15"/>
  <c r="DI105" i="15"/>
  <c r="DJ105" i="15"/>
  <c r="DK105" i="15"/>
  <c r="BN105" i="15"/>
  <c r="P105" i="15"/>
  <c r="Q104" i="15"/>
  <c r="R104" i="15"/>
  <c r="S104" i="15"/>
  <c r="T104" i="15"/>
  <c r="U104" i="15"/>
  <c r="V104" i="15"/>
  <c r="W104" i="15"/>
  <c r="X104" i="15"/>
  <c r="Y104" i="15"/>
  <c r="Z104" i="15"/>
  <c r="AA104" i="15"/>
  <c r="AB104" i="15"/>
  <c r="AC104" i="15"/>
  <c r="AD104" i="15"/>
  <c r="AE104" i="15"/>
  <c r="AF104" i="15"/>
  <c r="AG104" i="15"/>
  <c r="AH104" i="15"/>
  <c r="AI104" i="15"/>
  <c r="AJ104" i="15"/>
  <c r="AK104" i="15"/>
  <c r="AL104" i="15"/>
  <c r="AM104" i="15"/>
  <c r="AN104" i="15"/>
  <c r="AO104" i="15"/>
  <c r="AP104" i="15"/>
  <c r="AQ104" i="15"/>
  <c r="AR104" i="15"/>
  <c r="AS104" i="15"/>
  <c r="AT104" i="15"/>
  <c r="AU104" i="15"/>
  <c r="AV104" i="15"/>
  <c r="AW104" i="15"/>
  <c r="AX104" i="15"/>
  <c r="AY104" i="15"/>
  <c r="AZ104" i="15"/>
  <c r="BA104" i="15"/>
  <c r="BB104" i="15"/>
  <c r="BC104" i="15"/>
  <c r="BD104" i="15"/>
  <c r="BE104" i="15"/>
  <c r="BF104" i="15"/>
  <c r="BG104" i="15"/>
  <c r="BH104" i="15"/>
  <c r="BI104" i="15"/>
  <c r="BJ104" i="15"/>
  <c r="BK104" i="15"/>
  <c r="BL104" i="15"/>
  <c r="BM104" i="15"/>
  <c r="BO104" i="15"/>
  <c r="BP104" i="15"/>
  <c r="BQ104" i="15"/>
  <c r="BR104" i="15"/>
  <c r="BS104" i="15"/>
  <c r="BT104" i="15"/>
  <c r="BU104" i="15"/>
  <c r="BV104" i="15"/>
  <c r="BW104" i="15"/>
  <c r="BX104" i="15"/>
  <c r="BY104" i="15"/>
  <c r="BZ104" i="15"/>
  <c r="CA104" i="15"/>
  <c r="CB104" i="15"/>
  <c r="CC104" i="15"/>
  <c r="CD104" i="15"/>
  <c r="CE104" i="15"/>
  <c r="CF104" i="15"/>
  <c r="CG104" i="15"/>
  <c r="CH104" i="15"/>
  <c r="CI104" i="15"/>
  <c r="CJ104" i="15"/>
  <c r="CK104" i="15"/>
  <c r="CL104" i="15"/>
  <c r="CM104" i="15"/>
  <c r="CN104" i="15"/>
  <c r="CO104" i="15"/>
  <c r="CP104" i="15"/>
  <c r="CQ104" i="15"/>
  <c r="CR104" i="15"/>
  <c r="CS104" i="15"/>
  <c r="CT104" i="15"/>
  <c r="CU104" i="15"/>
  <c r="CV104" i="15"/>
  <c r="CW104" i="15"/>
  <c r="CX104" i="15"/>
  <c r="CY104" i="15"/>
  <c r="CZ104" i="15"/>
  <c r="DA104" i="15"/>
  <c r="DB104" i="15"/>
  <c r="DC104" i="15"/>
  <c r="DD104" i="15"/>
  <c r="DE104" i="15"/>
  <c r="DF104" i="15"/>
  <c r="DG104" i="15"/>
  <c r="DH104" i="15"/>
  <c r="DI104" i="15"/>
  <c r="DJ104" i="15"/>
  <c r="DK104" i="15"/>
  <c r="BN104" i="15"/>
  <c r="P104" i="15"/>
  <c r="Q103" i="15"/>
  <c r="R103" i="15"/>
  <c r="S103" i="15"/>
  <c r="T103" i="15"/>
  <c r="U103" i="15"/>
  <c r="V103" i="15"/>
  <c r="W103" i="15"/>
  <c r="X103" i="15"/>
  <c r="Y103" i="15"/>
  <c r="Z103" i="15"/>
  <c r="AA103" i="15"/>
  <c r="AB103" i="15"/>
  <c r="AC103" i="15"/>
  <c r="AD103" i="15"/>
  <c r="AE103" i="15"/>
  <c r="AF103" i="15"/>
  <c r="AG103" i="15"/>
  <c r="AH103" i="15"/>
  <c r="AI103" i="15"/>
  <c r="AJ103" i="15"/>
  <c r="AK103" i="15"/>
  <c r="AL103" i="15"/>
  <c r="AM103" i="15"/>
  <c r="AN103" i="15"/>
  <c r="AO103" i="15"/>
  <c r="AP103" i="15"/>
  <c r="AQ103" i="15"/>
  <c r="AR103" i="15"/>
  <c r="AS103" i="15"/>
  <c r="AT103" i="15"/>
  <c r="AU103" i="15"/>
  <c r="AV103" i="15"/>
  <c r="AW103" i="15"/>
  <c r="AX103" i="15"/>
  <c r="AY103" i="15"/>
  <c r="AZ103" i="15"/>
  <c r="BA103" i="15"/>
  <c r="BB103" i="15"/>
  <c r="BC103" i="15"/>
  <c r="BD103" i="15"/>
  <c r="BE103" i="15"/>
  <c r="BF103" i="15"/>
  <c r="BG103" i="15"/>
  <c r="BH103" i="15"/>
  <c r="BI103" i="15"/>
  <c r="BJ103" i="15"/>
  <c r="BK103" i="15"/>
  <c r="BL103" i="15"/>
  <c r="BM103" i="15"/>
  <c r="BO103" i="15"/>
  <c r="BP103" i="15"/>
  <c r="BQ103" i="15"/>
  <c r="BR103" i="15"/>
  <c r="BS103" i="15"/>
  <c r="BT103" i="15"/>
  <c r="BU103" i="15"/>
  <c r="BV103" i="15"/>
  <c r="BW103" i="15"/>
  <c r="BX103" i="15"/>
  <c r="BY103" i="15"/>
  <c r="BZ103" i="15"/>
  <c r="CA103" i="15"/>
  <c r="CB103" i="15"/>
  <c r="CC103" i="15"/>
  <c r="CD103" i="15"/>
  <c r="CE103" i="15"/>
  <c r="CF103" i="15"/>
  <c r="CG103" i="15"/>
  <c r="CH103" i="15"/>
  <c r="CI103" i="15"/>
  <c r="CJ103" i="15"/>
  <c r="CK103" i="15"/>
  <c r="CL103" i="15"/>
  <c r="CM103" i="15"/>
  <c r="CN103" i="15"/>
  <c r="CO103" i="15"/>
  <c r="CP103" i="15"/>
  <c r="CQ103" i="15"/>
  <c r="CR103" i="15"/>
  <c r="CS103" i="15"/>
  <c r="CT103" i="15"/>
  <c r="CU103" i="15"/>
  <c r="CV103" i="15"/>
  <c r="CW103" i="15"/>
  <c r="CX103" i="15"/>
  <c r="CY103" i="15"/>
  <c r="CZ103" i="15"/>
  <c r="DA103" i="15"/>
  <c r="DB103" i="15"/>
  <c r="DC103" i="15"/>
  <c r="DD103" i="15"/>
  <c r="DE103" i="15"/>
  <c r="DF103" i="15"/>
  <c r="DG103" i="15"/>
  <c r="DH103" i="15"/>
  <c r="DI103" i="15"/>
  <c r="DJ103" i="15"/>
  <c r="DK103" i="15"/>
  <c r="BN103" i="15"/>
  <c r="P103" i="15"/>
  <c r="Q102" i="15"/>
  <c r="R102" i="15"/>
  <c r="S102" i="15"/>
  <c r="T102" i="15"/>
  <c r="U102" i="15"/>
  <c r="V102" i="15"/>
  <c r="W102" i="15"/>
  <c r="X102" i="15"/>
  <c r="Y102" i="15"/>
  <c r="Z102" i="15"/>
  <c r="AA102" i="15"/>
  <c r="AB102" i="15"/>
  <c r="AC102" i="15"/>
  <c r="AD102" i="15"/>
  <c r="AE102" i="15"/>
  <c r="AF102" i="15"/>
  <c r="AG102" i="15"/>
  <c r="AH102" i="15"/>
  <c r="AI102" i="15"/>
  <c r="AJ102" i="15"/>
  <c r="AK102" i="15"/>
  <c r="AL102" i="15"/>
  <c r="AM102" i="15"/>
  <c r="AN102" i="15"/>
  <c r="AO102" i="15"/>
  <c r="AP102" i="15"/>
  <c r="AQ102" i="15"/>
  <c r="AR102" i="15"/>
  <c r="AS102" i="15"/>
  <c r="AT102" i="15"/>
  <c r="AU102" i="15"/>
  <c r="AV102" i="15"/>
  <c r="AW102" i="15"/>
  <c r="AX102" i="15"/>
  <c r="AY102" i="15"/>
  <c r="AZ102" i="15"/>
  <c r="BA102" i="15"/>
  <c r="BB102" i="15"/>
  <c r="BC102" i="15"/>
  <c r="BD102" i="15"/>
  <c r="BE102" i="15"/>
  <c r="BF102" i="15"/>
  <c r="BG102" i="15"/>
  <c r="BH102" i="15"/>
  <c r="BI102" i="15"/>
  <c r="BJ102" i="15"/>
  <c r="BK102" i="15"/>
  <c r="BL102" i="15"/>
  <c r="BM102" i="15"/>
  <c r="BO102" i="15"/>
  <c r="BP102" i="15"/>
  <c r="BQ102" i="15"/>
  <c r="BR102" i="15"/>
  <c r="BS102" i="15"/>
  <c r="BT102" i="15"/>
  <c r="BU102" i="15"/>
  <c r="BV102" i="15"/>
  <c r="BW102" i="15"/>
  <c r="BX102" i="15"/>
  <c r="BY102" i="15"/>
  <c r="BZ102" i="15"/>
  <c r="CA102" i="15"/>
  <c r="CB102" i="15"/>
  <c r="CC102" i="15"/>
  <c r="CD102" i="15"/>
  <c r="CE102" i="15"/>
  <c r="CF102" i="15"/>
  <c r="CG102" i="15"/>
  <c r="CH102" i="15"/>
  <c r="CI102" i="15"/>
  <c r="CJ102" i="15"/>
  <c r="CK102" i="15"/>
  <c r="CL102" i="15"/>
  <c r="CM102" i="15"/>
  <c r="CN102" i="15"/>
  <c r="CO102" i="15"/>
  <c r="CP102" i="15"/>
  <c r="CQ102" i="15"/>
  <c r="CR102" i="15"/>
  <c r="CS102" i="15"/>
  <c r="CT102" i="15"/>
  <c r="CU102" i="15"/>
  <c r="CV102" i="15"/>
  <c r="CW102" i="15"/>
  <c r="CX102" i="15"/>
  <c r="CY102" i="15"/>
  <c r="CZ102" i="15"/>
  <c r="DA102" i="15"/>
  <c r="DB102" i="15"/>
  <c r="DC102" i="15"/>
  <c r="DD102" i="15"/>
  <c r="DE102" i="15"/>
  <c r="DF102" i="15"/>
  <c r="DG102" i="15"/>
  <c r="DH102" i="15"/>
  <c r="DI102" i="15"/>
  <c r="DJ102" i="15"/>
  <c r="DK102" i="15"/>
  <c r="BN102" i="15"/>
  <c r="P102" i="15"/>
  <c r="Q101" i="15"/>
  <c r="R101" i="15"/>
  <c r="S101" i="15"/>
  <c r="T101" i="15"/>
  <c r="U101" i="15"/>
  <c r="V101" i="15"/>
  <c r="W101" i="15"/>
  <c r="X101" i="15"/>
  <c r="Y101" i="15"/>
  <c r="Z101" i="15"/>
  <c r="AA101" i="15"/>
  <c r="AB101" i="15"/>
  <c r="AC101" i="15"/>
  <c r="AD101" i="15"/>
  <c r="AE101" i="15"/>
  <c r="AF101" i="15"/>
  <c r="AG101" i="15"/>
  <c r="AH101" i="15"/>
  <c r="AI101" i="15"/>
  <c r="AJ101" i="15"/>
  <c r="AK101" i="15"/>
  <c r="AL101" i="15"/>
  <c r="AM101" i="15"/>
  <c r="AN101" i="15"/>
  <c r="AO101" i="15"/>
  <c r="AP101" i="15"/>
  <c r="AQ101" i="15"/>
  <c r="AR101" i="15"/>
  <c r="AS101" i="15"/>
  <c r="AT101" i="15"/>
  <c r="AU101" i="15"/>
  <c r="AV101" i="15"/>
  <c r="AW101" i="15"/>
  <c r="AX101" i="15"/>
  <c r="AY101" i="15"/>
  <c r="AZ101" i="15"/>
  <c r="BA101" i="15"/>
  <c r="BB101" i="15"/>
  <c r="BC101" i="15"/>
  <c r="BD101" i="15"/>
  <c r="BE101" i="15"/>
  <c r="BF101" i="15"/>
  <c r="BG101" i="15"/>
  <c r="BH101" i="15"/>
  <c r="BI101" i="15"/>
  <c r="BJ101" i="15"/>
  <c r="BK101" i="15"/>
  <c r="BL101" i="15"/>
  <c r="BM101" i="15"/>
  <c r="BO101" i="15"/>
  <c r="BP101" i="15"/>
  <c r="BQ101" i="15"/>
  <c r="BR101" i="15"/>
  <c r="BS101" i="15"/>
  <c r="BT101" i="15"/>
  <c r="BU101" i="15"/>
  <c r="BV101" i="15"/>
  <c r="BW101" i="15"/>
  <c r="BX101" i="15"/>
  <c r="BY101" i="15"/>
  <c r="BZ101" i="15"/>
  <c r="CA101" i="15"/>
  <c r="CB101" i="15"/>
  <c r="CC101" i="15"/>
  <c r="CD101" i="15"/>
  <c r="CE101" i="15"/>
  <c r="CF101" i="15"/>
  <c r="CG101" i="15"/>
  <c r="CH101" i="15"/>
  <c r="CI101" i="15"/>
  <c r="CJ101" i="15"/>
  <c r="CK101" i="15"/>
  <c r="CL101" i="15"/>
  <c r="CM101" i="15"/>
  <c r="CN101" i="15"/>
  <c r="CO101" i="15"/>
  <c r="CP101" i="15"/>
  <c r="CQ101" i="15"/>
  <c r="CR101" i="15"/>
  <c r="CS101" i="15"/>
  <c r="CT101" i="15"/>
  <c r="CU101" i="15"/>
  <c r="CV101" i="15"/>
  <c r="CW101" i="15"/>
  <c r="CX101" i="15"/>
  <c r="CY101" i="15"/>
  <c r="CZ101" i="15"/>
  <c r="DA101" i="15"/>
  <c r="DB101" i="15"/>
  <c r="DC101" i="15"/>
  <c r="DD101" i="15"/>
  <c r="DE101" i="15"/>
  <c r="DF101" i="15"/>
  <c r="DG101" i="15"/>
  <c r="DH101" i="15"/>
  <c r="DI101" i="15"/>
  <c r="DJ101" i="15"/>
  <c r="DK101" i="15"/>
  <c r="BN101" i="15"/>
  <c r="P101" i="15"/>
  <c r="Q100" i="15"/>
  <c r="R100" i="15"/>
  <c r="S100" i="15"/>
  <c r="T100" i="15"/>
  <c r="U100" i="15"/>
  <c r="V100" i="15"/>
  <c r="W100" i="15"/>
  <c r="X100" i="15"/>
  <c r="Y100" i="15"/>
  <c r="Z100" i="15"/>
  <c r="AA100" i="15"/>
  <c r="AB100" i="15"/>
  <c r="AC100" i="15"/>
  <c r="AD100" i="15"/>
  <c r="AE100" i="15"/>
  <c r="AF100" i="15"/>
  <c r="AG100" i="15"/>
  <c r="AH100" i="15"/>
  <c r="AI100" i="15"/>
  <c r="AJ100" i="15"/>
  <c r="AK100" i="15"/>
  <c r="AL100" i="15"/>
  <c r="AM100" i="15"/>
  <c r="AN100" i="15"/>
  <c r="AO100" i="15"/>
  <c r="AP100" i="15"/>
  <c r="AQ100" i="15"/>
  <c r="AR100" i="15"/>
  <c r="AS100" i="15"/>
  <c r="AT100" i="15"/>
  <c r="AU100" i="15"/>
  <c r="AV100" i="15"/>
  <c r="AW100" i="15"/>
  <c r="AX100" i="15"/>
  <c r="AY100" i="15"/>
  <c r="AZ100" i="15"/>
  <c r="BA100" i="15"/>
  <c r="BB100" i="15"/>
  <c r="BC100" i="15"/>
  <c r="BD100" i="15"/>
  <c r="BE100" i="15"/>
  <c r="BF100" i="15"/>
  <c r="BG100" i="15"/>
  <c r="BH100" i="15"/>
  <c r="BI100" i="15"/>
  <c r="BJ100" i="15"/>
  <c r="BK100" i="15"/>
  <c r="BL100" i="15"/>
  <c r="BM100" i="15"/>
  <c r="BO100" i="15"/>
  <c r="BP100" i="15"/>
  <c r="BQ100" i="15"/>
  <c r="BR100" i="15"/>
  <c r="BS100" i="15"/>
  <c r="BT100" i="15"/>
  <c r="BU100" i="15"/>
  <c r="BV100" i="15"/>
  <c r="BW100" i="15"/>
  <c r="BX100" i="15"/>
  <c r="BY100" i="15"/>
  <c r="BZ100" i="15"/>
  <c r="CA100" i="15"/>
  <c r="CB100" i="15"/>
  <c r="CC100" i="15"/>
  <c r="CD100" i="15"/>
  <c r="CE100" i="15"/>
  <c r="CF100" i="15"/>
  <c r="CG100" i="15"/>
  <c r="CH100" i="15"/>
  <c r="CI100" i="15"/>
  <c r="CJ100" i="15"/>
  <c r="CK100" i="15"/>
  <c r="CL100" i="15"/>
  <c r="CM100" i="15"/>
  <c r="CN100" i="15"/>
  <c r="CO100" i="15"/>
  <c r="CP100" i="15"/>
  <c r="CQ100" i="15"/>
  <c r="CR100" i="15"/>
  <c r="CS100" i="15"/>
  <c r="CT100" i="15"/>
  <c r="CU100" i="15"/>
  <c r="CV100" i="15"/>
  <c r="CW100" i="15"/>
  <c r="CX100" i="15"/>
  <c r="CY100" i="15"/>
  <c r="CZ100" i="15"/>
  <c r="DA100" i="15"/>
  <c r="DB100" i="15"/>
  <c r="DC100" i="15"/>
  <c r="DD100" i="15"/>
  <c r="DE100" i="15"/>
  <c r="DF100" i="15"/>
  <c r="DG100" i="15"/>
  <c r="DH100" i="15"/>
  <c r="DI100" i="15"/>
  <c r="DJ100" i="15"/>
  <c r="DK100" i="15"/>
  <c r="BN100" i="15"/>
  <c r="P100" i="15"/>
  <c r="Q99" i="15"/>
  <c r="R99" i="15"/>
  <c r="S99" i="15"/>
  <c r="T99" i="15"/>
  <c r="U99" i="15"/>
  <c r="V99" i="15"/>
  <c r="W99" i="15"/>
  <c r="X99" i="15"/>
  <c r="Y99" i="15"/>
  <c r="Z99" i="15"/>
  <c r="AA99" i="15"/>
  <c r="AB99" i="15"/>
  <c r="AC99" i="15"/>
  <c r="AD99" i="15"/>
  <c r="AE99" i="15"/>
  <c r="AF99" i="15"/>
  <c r="AG99" i="15"/>
  <c r="AH99" i="15"/>
  <c r="AI99" i="15"/>
  <c r="AJ99" i="15"/>
  <c r="AK99" i="15"/>
  <c r="AL99" i="15"/>
  <c r="AM99" i="15"/>
  <c r="AN99" i="15"/>
  <c r="AO99" i="15"/>
  <c r="AP99" i="15"/>
  <c r="AQ99" i="15"/>
  <c r="AR99" i="15"/>
  <c r="AS99" i="15"/>
  <c r="AT99" i="15"/>
  <c r="AU99" i="15"/>
  <c r="AV99" i="15"/>
  <c r="AW99" i="15"/>
  <c r="AX99" i="15"/>
  <c r="AY99" i="15"/>
  <c r="AZ99" i="15"/>
  <c r="BA99" i="15"/>
  <c r="BB99" i="15"/>
  <c r="BC99" i="15"/>
  <c r="BD99" i="15"/>
  <c r="BE99" i="15"/>
  <c r="BF99" i="15"/>
  <c r="BG99" i="15"/>
  <c r="BH99" i="15"/>
  <c r="BI99" i="15"/>
  <c r="BJ99" i="15"/>
  <c r="BK99" i="15"/>
  <c r="BL99" i="15"/>
  <c r="BM99" i="15"/>
  <c r="BO99" i="15"/>
  <c r="BP99" i="15"/>
  <c r="BQ99" i="15"/>
  <c r="BR99" i="15"/>
  <c r="BS99" i="15"/>
  <c r="BT99" i="15"/>
  <c r="BU99" i="15"/>
  <c r="BV99" i="15"/>
  <c r="BW99" i="15"/>
  <c r="BX99" i="15"/>
  <c r="BY99" i="15"/>
  <c r="BZ99" i="15"/>
  <c r="CA99" i="15"/>
  <c r="CB99" i="15"/>
  <c r="CC99" i="15"/>
  <c r="CD99" i="15"/>
  <c r="CE99" i="15"/>
  <c r="CF99" i="15"/>
  <c r="CG99" i="15"/>
  <c r="CH99" i="15"/>
  <c r="CI99" i="15"/>
  <c r="CJ99" i="15"/>
  <c r="CK99" i="15"/>
  <c r="CL99" i="15"/>
  <c r="CM99" i="15"/>
  <c r="CN99" i="15"/>
  <c r="CO99" i="15"/>
  <c r="CP99" i="15"/>
  <c r="CQ99" i="15"/>
  <c r="CR99" i="15"/>
  <c r="CS99" i="15"/>
  <c r="CT99" i="15"/>
  <c r="CU99" i="15"/>
  <c r="CV99" i="15"/>
  <c r="CW99" i="15"/>
  <c r="CX99" i="15"/>
  <c r="CY99" i="15"/>
  <c r="CZ99" i="15"/>
  <c r="DA99" i="15"/>
  <c r="DB99" i="15"/>
  <c r="DC99" i="15"/>
  <c r="DD99" i="15"/>
  <c r="DE99" i="15"/>
  <c r="DF99" i="15"/>
  <c r="DG99" i="15"/>
  <c r="DH99" i="15"/>
  <c r="DI99" i="15"/>
  <c r="DJ99" i="15"/>
  <c r="DK99" i="15"/>
  <c r="BN99" i="15"/>
  <c r="P99" i="15"/>
  <c r="Q98" i="15"/>
  <c r="R98" i="15"/>
  <c r="S98" i="15"/>
  <c r="T98" i="15"/>
  <c r="U98" i="15"/>
  <c r="V98" i="15"/>
  <c r="W98" i="15"/>
  <c r="X98" i="15"/>
  <c r="Y98" i="15"/>
  <c r="Z98" i="15"/>
  <c r="AA98" i="15"/>
  <c r="AB98" i="15"/>
  <c r="AC98" i="15"/>
  <c r="AD98" i="15"/>
  <c r="AE98" i="15"/>
  <c r="AF98" i="15"/>
  <c r="AG98" i="15"/>
  <c r="AH98" i="15"/>
  <c r="AI98" i="15"/>
  <c r="AJ98" i="15"/>
  <c r="AK98" i="15"/>
  <c r="AL98" i="15"/>
  <c r="AM98" i="15"/>
  <c r="AN98" i="15"/>
  <c r="AO98" i="15"/>
  <c r="AP98" i="15"/>
  <c r="AQ98" i="15"/>
  <c r="AR98" i="15"/>
  <c r="AS98" i="15"/>
  <c r="AT98" i="15"/>
  <c r="AU98" i="15"/>
  <c r="AV98" i="15"/>
  <c r="AW98" i="15"/>
  <c r="AX98" i="15"/>
  <c r="AY98" i="15"/>
  <c r="AZ98" i="15"/>
  <c r="BA98" i="15"/>
  <c r="BB98" i="15"/>
  <c r="BC98" i="15"/>
  <c r="BD98" i="15"/>
  <c r="BE98" i="15"/>
  <c r="BF98" i="15"/>
  <c r="BG98" i="15"/>
  <c r="BH98" i="15"/>
  <c r="BI98" i="15"/>
  <c r="BJ98" i="15"/>
  <c r="BK98" i="15"/>
  <c r="BL98" i="15"/>
  <c r="BM98" i="15"/>
  <c r="BO98" i="15"/>
  <c r="BP98" i="15"/>
  <c r="BQ98" i="15"/>
  <c r="BR98" i="15"/>
  <c r="BS98" i="15"/>
  <c r="BT98" i="15"/>
  <c r="BU98" i="15"/>
  <c r="BV98" i="15"/>
  <c r="BW98" i="15"/>
  <c r="BX98" i="15"/>
  <c r="BY98" i="15"/>
  <c r="BZ98" i="15"/>
  <c r="CA98" i="15"/>
  <c r="CB98" i="15"/>
  <c r="CC98" i="15"/>
  <c r="CD98" i="15"/>
  <c r="CE98" i="15"/>
  <c r="CF98" i="15"/>
  <c r="CG98" i="15"/>
  <c r="CH98" i="15"/>
  <c r="CI98" i="15"/>
  <c r="CJ98" i="15"/>
  <c r="CK98" i="15"/>
  <c r="CL98" i="15"/>
  <c r="CM98" i="15"/>
  <c r="CN98" i="15"/>
  <c r="CO98" i="15"/>
  <c r="CP98" i="15"/>
  <c r="CQ98" i="15"/>
  <c r="CR98" i="15"/>
  <c r="CS98" i="15"/>
  <c r="CT98" i="15"/>
  <c r="CU98" i="15"/>
  <c r="CV98" i="15"/>
  <c r="CW98" i="15"/>
  <c r="CX98" i="15"/>
  <c r="CY98" i="15"/>
  <c r="CZ98" i="15"/>
  <c r="DA98" i="15"/>
  <c r="DB98" i="15"/>
  <c r="DC98" i="15"/>
  <c r="DD98" i="15"/>
  <c r="DE98" i="15"/>
  <c r="DF98" i="15"/>
  <c r="DG98" i="15"/>
  <c r="DH98" i="15"/>
  <c r="DI98" i="15"/>
  <c r="DJ98" i="15"/>
  <c r="DK98" i="15"/>
  <c r="BN98" i="15"/>
  <c r="P98" i="15"/>
  <c r="Q97" i="15"/>
  <c r="R97" i="15"/>
  <c r="S97" i="15"/>
  <c r="T97" i="15"/>
  <c r="U97" i="15"/>
  <c r="V97" i="15"/>
  <c r="W97" i="15"/>
  <c r="X97" i="15"/>
  <c r="Y97" i="15"/>
  <c r="Z97" i="15"/>
  <c r="AA97" i="15"/>
  <c r="AB97" i="15"/>
  <c r="AC97" i="15"/>
  <c r="AD97" i="15"/>
  <c r="AE97" i="15"/>
  <c r="AF97" i="15"/>
  <c r="AG97" i="15"/>
  <c r="AH97" i="15"/>
  <c r="AI97" i="15"/>
  <c r="AJ97" i="15"/>
  <c r="AK97" i="15"/>
  <c r="AL97" i="15"/>
  <c r="AM97" i="15"/>
  <c r="AN97" i="15"/>
  <c r="AO97" i="15"/>
  <c r="AP97" i="15"/>
  <c r="AQ97" i="15"/>
  <c r="AR97" i="15"/>
  <c r="AS97" i="15"/>
  <c r="AT97" i="15"/>
  <c r="AU97" i="15"/>
  <c r="AV97" i="15"/>
  <c r="AW97" i="15"/>
  <c r="AX97" i="15"/>
  <c r="AY97" i="15"/>
  <c r="AZ97" i="15"/>
  <c r="BA97" i="15"/>
  <c r="BB97" i="15"/>
  <c r="BC97" i="15"/>
  <c r="BD97" i="15"/>
  <c r="BE97" i="15"/>
  <c r="BF97" i="15"/>
  <c r="BG97" i="15"/>
  <c r="BH97" i="15"/>
  <c r="BI97" i="15"/>
  <c r="BJ97" i="15"/>
  <c r="BK97" i="15"/>
  <c r="BL97" i="15"/>
  <c r="BM97" i="15"/>
  <c r="BO97" i="15"/>
  <c r="BP97" i="15"/>
  <c r="BQ97" i="15"/>
  <c r="BR97" i="15"/>
  <c r="BS97" i="15"/>
  <c r="BT97" i="15"/>
  <c r="BU97" i="15"/>
  <c r="BV97" i="15"/>
  <c r="BW97" i="15"/>
  <c r="BX97" i="15"/>
  <c r="BY97" i="15"/>
  <c r="BZ97" i="15"/>
  <c r="CA97" i="15"/>
  <c r="CB97" i="15"/>
  <c r="CC97" i="15"/>
  <c r="CD97" i="15"/>
  <c r="CE97" i="15"/>
  <c r="CF97" i="15"/>
  <c r="CG97" i="15"/>
  <c r="CH97" i="15"/>
  <c r="CI97" i="15"/>
  <c r="CJ97" i="15"/>
  <c r="CK97" i="15"/>
  <c r="CL97" i="15"/>
  <c r="CM97" i="15"/>
  <c r="CN97" i="15"/>
  <c r="CO97" i="15"/>
  <c r="CP97" i="15"/>
  <c r="CQ97" i="15"/>
  <c r="CR97" i="15"/>
  <c r="CS97" i="15"/>
  <c r="CT97" i="15"/>
  <c r="CU97" i="15"/>
  <c r="CV97" i="15"/>
  <c r="CW97" i="15"/>
  <c r="CX97" i="15"/>
  <c r="CY97" i="15"/>
  <c r="CZ97" i="15"/>
  <c r="DA97" i="15"/>
  <c r="DB97" i="15"/>
  <c r="DC97" i="15"/>
  <c r="DD97" i="15"/>
  <c r="DE97" i="15"/>
  <c r="DF97" i="15"/>
  <c r="DG97" i="15"/>
  <c r="DH97" i="15"/>
  <c r="DI97" i="15"/>
  <c r="DJ97" i="15"/>
  <c r="DK97" i="15"/>
  <c r="BN97" i="15"/>
  <c r="P97" i="15"/>
  <c r="Q96" i="15"/>
  <c r="R96" i="15"/>
  <c r="S96" i="15"/>
  <c r="T96" i="15"/>
  <c r="U96" i="15"/>
  <c r="V96" i="15"/>
  <c r="W96" i="15"/>
  <c r="X96" i="15"/>
  <c r="Y96" i="15"/>
  <c r="Z96" i="15"/>
  <c r="AA96" i="15"/>
  <c r="AB96" i="15"/>
  <c r="AC96" i="15"/>
  <c r="AD96" i="15"/>
  <c r="AE96" i="15"/>
  <c r="AF96" i="15"/>
  <c r="AG96" i="15"/>
  <c r="AH96" i="15"/>
  <c r="AI96" i="15"/>
  <c r="AJ96" i="15"/>
  <c r="AK96" i="15"/>
  <c r="AL96" i="15"/>
  <c r="AM96" i="15"/>
  <c r="AN96" i="15"/>
  <c r="AO96" i="15"/>
  <c r="AP96" i="15"/>
  <c r="AQ96" i="15"/>
  <c r="AR96" i="15"/>
  <c r="AS96" i="15"/>
  <c r="AT96" i="15"/>
  <c r="AU96" i="15"/>
  <c r="AV96" i="15"/>
  <c r="AW96" i="15"/>
  <c r="AX96" i="15"/>
  <c r="AY96" i="15"/>
  <c r="AZ96" i="15"/>
  <c r="BA96" i="15"/>
  <c r="BB96" i="15"/>
  <c r="BC96" i="15"/>
  <c r="BD96" i="15"/>
  <c r="BE96" i="15"/>
  <c r="BF96" i="15"/>
  <c r="BG96" i="15"/>
  <c r="BH96" i="15"/>
  <c r="BI96" i="15"/>
  <c r="BJ96" i="15"/>
  <c r="BK96" i="15"/>
  <c r="BL96" i="15"/>
  <c r="BM96" i="15"/>
  <c r="BO96" i="15"/>
  <c r="BP96" i="15"/>
  <c r="BQ96" i="15"/>
  <c r="BR96" i="15"/>
  <c r="BS96" i="15"/>
  <c r="BT96" i="15"/>
  <c r="BU96" i="15"/>
  <c r="BV96" i="15"/>
  <c r="BW96" i="15"/>
  <c r="BX96" i="15"/>
  <c r="BY96" i="15"/>
  <c r="BZ96" i="15"/>
  <c r="CA96" i="15"/>
  <c r="CB96" i="15"/>
  <c r="CC96" i="15"/>
  <c r="CD96" i="15"/>
  <c r="CE96" i="15"/>
  <c r="CF96" i="15"/>
  <c r="CG96" i="15"/>
  <c r="CH96" i="15"/>
  <c r="CI96" i="15"/>
  <c r="CJ96" i="15"/>
  <c r="CK96" i="15"/>
  <c r="CL96" i="15"/>
  <c r="CM96" i="15"/>
  <c r="CN96" i="15"/>
  <c r="CO96" i="15"/>
  <c r="CP96" i="15"/>
  <c r="CQ96" i="15"/>
  <c r="CR96" i="15"/>
  <c r="CS96" i="15"/>
  <c r="CT96" i="15"/>
  <c r="CU96" i="15"/>
  <c r="CV96" i="15"/>
  <c r="CW96" i="15"/>
  <c r="CX96" i="15"/>
  <c r="CY96" i="15"/>
  <c r="CZ96" i="15"/>
  <c r="DA96" i="15"/>
  <c r="DB96" i="15"/>
  <c r="DC96" i="15"/>
  <c r="DD96" i="15"/>
  <c r="DE96" i="15"/>
  <c r="DF96" i="15"/>
  <c r="DG96" i="15"/>
  <c r="DH96" i="15"/>
  <c r="DI96" i="15"/>
  <c r="DJ96" i="15"/>
  <c r="DK96" i="15"/>
  <c r="BN96" i="15"/>
  <c r="P96" i="15"/>
  <c r="Q95" i="15"/>
  <c r="R95" i="15"/>
  <c r="S95" i="15"/>
  <c r="T95" i="15"/>
  <c r="U95" i="15"/>
  <c r="V95" i="15"/>
  <c r="W95" i="15"/>
  <c r="X95" i="15"/>
  <c r="Y95" i="15"/>
  <c r="Z95" i="15"/>
  <c r="AA95" i="15"/>
  <c r="AB95" i="15"/>
  <c r="AC95" i="15"/>
  <c r="AD95" i="15"/>
  <c r="AE95" i="15"/>
  <c r="AF95" i="15"/>
  <c r="AG95" i="15"/>
  <c r="AH95" i="15"/>
  <c r="AI95" i="15"/>
  <c r="AJ95" i="15"/>
  <c r="AK95" i="15"/>
  <c r="AL95" i="15"/>
  <c r="AM95" i="15"/>
  <c r="AN95" i="15"/>
  <c r="AO95" i="15"/>
  <c r="AP95" i="15"/>
  <c r="AQ95" i="15"/>
  <c r="AR95" i="15"/>
  <c r="AS95" i="15"/>
  <c r="AT95" i="15"/>
  <c r="AU95" i="15"/>
  <c r="AV95" i="15"/>
  <c r="AW95" i="15"/>
  <c r="AX95" i="15"/>
  <c r="AY95" i="15"/>
  <c r="AZ95" i="15"/>
  <c r="BA95" i="15"/>
  <c r="BB95" i="15"/>
  <c r="BC95" i="15"/>
  <c r="BD95" i="15"/>
  <c r="BE95" i="15"/>
  <c r="BF95" i="15"/>
  <c r="BG95" i="15"/>
  <c r="BH95" i="15"/>
  <c r="BI95" i="15"/>
  <c r="BJ95" i="15"/>
  <c r="BK95" i="15"/>
  <c r="BL95" i="15"/>
  <c r="BM95" i="15"/>
  <c r="BO95" i="15"/>
  <c r="BP95" i="15"/>
  <c r="BQ95" i="15"/>
  <c r="BR95" i="15"/>
  <c r="BS95" i="15"/>
  <c r="BT95" i="15"/>
  <c r="BU95" i="15"/>
  <c r="BV95" i="15"/>
  <c r="BW95" i="15"/>
  <c r="BX95" i="15"/>
  <c r="BY95" i="15"/>
  <c r="BZ95" i="15"/>
  <c r="CA95" i="15"/>
  <c r="CB95" i="15"/>
  <c r="CC95" i="15"/>
  <c r="CD95" i="15"/>
  <c r="CE95" i="15"/>
  <c r="CF95" i="15"/>
  <c r="CG95" i="15"/>
  <c r="CH95" i="15"/>
  <c r="CI95" i="15"/>
  <c r="CJ95" i="15"/>
  <c r="CK95" i="15"/>
  <c r="CL95" i="15"/>
  <c r="CM95" i="15"/>
  <c r="CN95" i="15"/>
  <c r="CO95" i="15"/>
  <c r="CP95" i="15"/>
  <c r="CQ95" i="15"/>
  <c r="CR95" i="15"/>
  <c r="CS95" i="15"/>
  <c r="CT95" i="15"/>
  <c r="CU95" i="15"/>
  <c r="CV95" i="15"/>
  <c r="CW95" i="15"/>
  <c r="CX95" i="15"/>
  <c r="CY95" i="15"/>
  <c r="CZ95" i="15"/>
  <c r="DA95" i="15"/>
  <c r="DB95" i="15"/>
  <c r="DC95" i="15"/>
  <c r="DD95" i="15"/>
  <c r="DE95" i="15"/>
  <c r="DF95" i="15"/>
  <c r="DG95" i="15"/>
  <c r="DH95" i="15"/>
  <c r="DI95" i="15"/>
  <c r="DJ95" i="15"/>
  <c r="DK95" i="15"/>
  <c r="BN95" i="15"/>
  <c r="P95" i="15"/>
  <c r="Q94" i="15"/>
  <c r="R94" i="15"/>
  <c r="S94" i="15"/>
  <c r="T94" i="15"/>
  <c r="U94" i="15"/>
  <c r="V94" i="15"/>
  <c r="W94" i="15"/>
  <c r="X94" i="15"/>
  <c r="Y94" i="15"/>
  <c r="Z94" i="15"/>
  <c r="AA94" i="15"/>
  <c r="AB94" i="15"/>
  <c r="AC94" i="15"/>
  <c r="AD94" i="15"/>
  <c r="AE94" i="15"/>
  <c r="AF94" i="15"/>
  <c r="AG94" i="15"/>
  <c r="AH94" i="15"/>
  <c r="AI94" i="15"/>
  <c r="AJ94" i="15"/>
  <c r="AK94" i="15"/>
  <c r="AL94" i="15"/>
  <c r="AM94" i="15"/>
  <c r="AN94" i="15"/>
  <c r="AO94" i="15"/>
  <c r="AP94" i="15"/>
  <c r="AQ94" i="15"/>
  <c r="AR94" i="15"/>
  <c r="AS94" i="15"/>
  <c r="AT94" i="15"/>
  <c r="AU94" i="15"/>
  <c r="AV94" i="15"/>
  <c r="AW94" i="15"/>
  <c r="AX94" i="15"/>
  <c r="AY94" i="15"/>
  <c r="AZ94" i="15"/>
  <c r="BA94" i="15"/>
  <c r="BB94" i="15"/>
  <c r="BC94" i="15"/>
  <c r="BD94" i="15"/>
  <c r="BE94" i="15"/>
  <c r="BF94" i="15"/>
  <c r="BG94" i="15"/>
  <c r="BH94" i="15"/>
  <c r="BI94" i="15"/>
  <c r="BJ94" i="15"/>
  <c r="BK94" i="15"/>
  <c r="BL94" i="15"/>
  <c r="BM94" i="15"/>
  <c r="BO94" i="15"/>
  <c r="BP94" i="15"/>
  <c r="BQ94" i="15"/>
  <c r="BR94" i="15"/>
  <c r="BS94" i="15"/>
  <c r="BT94" i="15"/>
  <c r="BU94" i="15"/>
  <c r="BV94" i="15"/>
  <c r="BW94" i="15"/>
  <c r="BX94" i="15"/>
  <c r="BY94" i="15"/>
  <c r="BZ94" i="15"/>
  <c r="CA94" i="15"/>
  <c r="CB94" i="15"/>
  <c r="CC94" i="15"/>
  <c r="CD94" i="15"/>
  <c r="CE94" i="15"/>
  <c r="CF94" i="15"/>
  <c r="CG94" i="15"/>
  <c r="CH94" i="15"/>
  <c r="CI94" i="15"/>
  <c r="CJ94" i="15"/>
  <c r="CK94" i="15"/>
  <c r="CL94" i="15"/>
  <c r="CM94" i="15"/>
  <c r="CN94" i="15"/>
  <c r="CO94" i="15"/>
  <c r="CP94" i="15"/>
  <c r="CQ94" i="15"/>
  <c r="CR94" i="15"/>
  <c r="CS94" i="15"/>
  <c r="CT94" i="15"/>
  <c r="CU94" i="15"/>
  <c r="CV94" i="15"/>
  <c r="CW94" i="15"/>
  <c r="CX94" i="15"/>
  <c r="CY94" i="15"/>
  <c r="CZ94" i="15"/>
  <c r="DA94" i="15"/>
  <c r="DB94" i="15"/>
  <c r="DC94" i="15"/>
  <c r="DD94" i="15"/>
  <c r="DE94" i="15"/>
  <c r="DF94" i="15"/>
  <c r="DG94" i="15"/>
  <c r="DH94" i="15"/>
  <c r="DI94" i="15"/>
  <c r="DJ94" i="15"/>
  <c r="DK94" i="15"/>
  <c r="BN94" i="15"/>
  <c r="P94" i="15"/>
  <c r="Q93" i="15"/>
  <c r="R93" i="15"/>
  <c r="S93" i="15"/>
  <c r="T93" i="15"/>
  <c r="U93" i="15"/>
  <c r="V93" i="15"/>
  <c r="W93" i="15"/>
  <c r="X93" i="15"/>
  <c r="Y93" i="15"/>
  <c r="Z93" i="15"/>
  <c r="AA93" i="15"/>
  <c r="AB93" i="15"/>
  <c r="AC93" i="15"/>
  <c r="AD93" i="15"/>
  <c r="AE93" i="15"/>
  <c r="AF93" i="15"/>
  <c r="AG93" i="15"/>
  <c r="AH93" i="15"/>
  <c r="AI93" i="15"/>
  <c r="AJ93" i="15"/>
  <c r="AK93" i="15"/>
  <c r="AL93" i="15"/>
  <c r="AM93" i="15"/>
  <c r="AN93" i="15"/>
  <c r="AO93" i="15"/>
  <c r="AP93" i="15"/>
  <c r="AQ93" i="15"/>
  <c r="AR93" i="15"/>
  <c r="AS93" i="15"/>
  <c r="AT93" i="15"/>
  <c r="AU93" i="15"/>
  <c r="AV93" i="15"/>
  <c r="AW93" i="15"/>
  <c r="AX93" i="15"/>
  <c r="AY93" i="15"/>
  <c r="AZ93" i="15"/>
  <c r="BA93" i="15"/>
  <c r="BB93" i="15"/>
  <c r="BC93" i="15"/>
  <c r="BD93" i="15"/>
  <c r="BE93" i="15"/>
  <c r="BF93" i="15"/>
  <c r="BG93" i="15"/>
  <c r="BH93" i="15"/>
  <c r="BI93" i="15"/>
  <c r="BJ93" i="15"/>
  <c r="BK93" i="15"/>
  <c r="BL93" i="15"/>
  <c r="BM93" i="15"/>
  <c r="BO93" i="15"/>
  <c r="BP93" i="15"/>
  <c r="BQ93" i="15"/>
  <c r="BR93" i="15"/>
  <c r="BS93" i="15"/>
  <c r="BT93" i="15"/>
  <c r="BU93" i="15"/>
  <c r="BV93" i="15"/>
  <c r="BW93" i="15"/>
  <c r="BX93" i="15"/>
  <c r="BY93" i="15"/>
  <c r="BZ93" i="15"/>
  <c r="CA93" i="15"/>
  <c r="CB93" i="15"/>
  <c r="CC93" i="15"/>
  <c r="CD93" i="15"/>
  <c r="CE93" i="15"/>
  <c r="CF93" i="15"/>
  <c r="CG93" i="15"/>
  <c r="CH93" i="15"/>
  <c r="CI93" i="15"/>
  <c r="CJ93" i="15"/>
  <c r="CK93" i="15"/>
  <c r="CL93" i="15"/>
  <c r="CM93" i="15"/>
  <c r="CN93" i="15"/>
  <c r="CO93" i="15"/>
  <c r="CP93" i="15"/>
  <c r="CQ93" i="15"/>
  <c r="CR93" i="15"/>
  <c r="CS93" i="15"/>
  <c r="CT93" i="15"/>
  <c r="CU93" i="15"/>
  <c r="CV93" i="15"/>
  <c r="CW93" i="15"/>
  <c r="CX93" i="15"/>
  <c r="CY93" i="15"/>
  <c r="CZ93" i="15"/>
  <c r="DA93" i="15"/>
  <c r="DB93" i="15"/>
  <c r="DC93" i="15"/>
  <c r="DD93" i="15"/>
  <c r="DE93" i="15"/>
  <c r="DF93" i="15"/>
  <c r="DG93" i="15"/>
  <c r="DH93" i="15"/>
  <c r="DI93" i="15"/>
  <c r="DJ93" i="15"/>
  <c r="DK93" i="15"/>
  <c r="BN93" i="15"/>
  <c r="P93" i="15"/>
  <c r="Q92" i="15"/>
  <c r="R92" i="15"/>
  <c r="S92" i="15"/>
  <c r="T92" i="15"/>
  <c r="U92" i="15"/>
  <c r="V92" i="15"/>
  <c r="W92" i="15"/>
  <c r="X92" i="15"/>
  <c r="Y92" i="15"/>
  <c r="Z92" i="15"/>
  <c r="AA92" i="15"/>
  <c r="AB92" i="15"/>
  <c r="AC92" i="15"/>
  <c r="AD92" i="15"/>
  <c r="AE92" i="15"/>
  <c r="AF92" i="15"/>
  <c r="AG92" i="15"/>
  <c r="AH92" i="15"/>
  <c r="AI92" i="15"/>
  <c r="AJ92" i="15"/>
  <c r="AK92" i="15"/>
  <c r="AL92" i="15"/>
  <c r="AM92" i="15"/>
  <c r="AN92" i="15"/>
  <c r="AO92" i="15"/>
  <c r="AP92" i="15"/>
  <c r="AQ92" i="15"/>
  <c r="AR92" i="15"/>
  <c r="AS92" i="15"/>
  <c r="AT92" i="15"/>
  <c r="AU92" i="15"/>
  <c r="AV92" i="15"/>
  <c r="AW92" i="15"/>
  <c r="AX92" i="15"/>
  <c r="AY92" i="15"/>
  <c r="AZ92" i="15"/>
  <c r="BA92" i="15"/>
  <c r="BB92" i="15"/>
  <c r="BC92" i="15"/>
  <c r="BD92" i="15"/>
  <c r="BE92" i="15"/>
  <c r="BF92" i="15"/>
  <c r="BG92" i="15"/>
  <c r="BH92" i="15"/>
  <c r="BI92" i="15"/>
  <c r="BJ92" i="15"/>
  <c r="BK92" i="15"/>
  <c r="BL92" i="15"/>
  <c r="BM92" i="15"/>
  <c r="BO92" i="15"/>
  <c r="BP92" i="15"/>
  <c r="BQ92" i="15"/>
  <c r="BR92" i="15"/>
  <c r="BS92" i="15"/>
  <c r="BT92" i="15"/>
  <c r="BU92" i="15"/>
  <c r="BV92" i="15"/>
  <c r="BW92" i="15"/>
  <c r="BX92" i="15"/>
  <c r="BY92" i="15"/>
  <c r="BZ92" i="15"/>
  <c r="CA92" i="15"/>
  <c r="CB92" i="15"/>
  <c r="CC92" i="15"/>
  <c r="CD92" i="15"/>
  <c r="CE92" i="15"/>
  <c r="CF92" i="15"/>
  <c r="CG92" i="15"/>
  <c r="CH92" i="15"/>
  <c r="CI92" i="15"/>
  <c r="CJ92" i="15"/>
  <c r="CK92" i="15"/>
  <c r="CL92" i="15"/>
  <c r="CM92" i="15"/>
  <c r="CN92" i="15"/>
  <c r="CO92" i="15"/>
  <c r="CP92" i="15"/>
  <c r="CQ92" i="15"/>
  <c r="CR92" i="15"/>
  <c r="CS92" i="15"/>
  <c r="CT92" i="15"/>
  <c r="CU92" i="15"/>
  <c r="CV92" i="15"/>
  <c r="CW92" i="15"/>
  <c r="CX92" i="15"/>
  <c r="CY92" i="15"/>
  <c r="CZ92" i="15"/>
  <c r="DA92" i="15"/>
  <c r="DB92" i="15"/>
  <c r="DC92" i="15"/>
  <c r="DD92" i="15"/>
  <c r="DE92" i="15"/>
  <c r="DF92" i="15"/>
  <c r="DG92" i="15"/>
  <c r="DH92" i="15"/>
  <c r="DI92" i="15"/>
  <c r="DJ92" i="15"/>
  <c r="DK92" i="15"/>
  <c r="BN92" i="15"/>
  <c r="P92" i="15"/>
  <c r="Q91" i="15"/>
  <c r="R91" i="15"/>
  <c r="S91" i="15"/>
  <c r="T91" i="15"/>
  <c r="U91" i="15"/>
  <c r="V91" i="15"/>
  <c r="W91" i="15"/>
  <c r="X91" i="15"/>
  <c r="Y91" i="15"/>
  <c r="Z91" i="15"/>
  <c r="AA91" i="15"/>
  <c r="AB91" i="15"/>
  <c r="AC91" i="15"/>
  <c r="AD91" i="15"/>
  <c r="AE91" i="15"/>
  <c r="AF91" i="15"/>
  <c r="AG91" i="15"/>
  <c r="AH91" i="15"/>
  <c r="AI91" i="15"/>
  <c r="AJ91" i="15"/>
  <c r="AK91" i="15"/>
  <c r="AL91" i="15"/>
  <c r="AM91" i="15"/>
  <c r="AN91" i="15"/>
  <c r="AO91" i="15"/>
  <c r="AP91" i="15"/>
  <c r="AQ91" i="15"/>
  <c r="AR91" i="15"/>
  <c r="AS91" i="15"/>
  <c r="AT91" i="15"/>
  <c r="AU91" i="15"/>
  <c r="AV91" i="15"/>
  <c r="AW91" i="15"/>
  <c r="AX91" i="15"/>
  <c r="AY91" i="15"/>
  <c r="AZ91" i="15"/>
  <c r="BA91" i="15"/>
  <c r="BB91" i="15"/>
  <c r="BC91" i="15"/>
  <c r="BD91" i="15"/>
  <c r="BE91" i="15"/>
  <c r="BF91" i="15"/>
  <c r="BG91" i="15"/>
  <c r="BH91" i="15"/>
  <c r="BI91" i="15"/>
  <c r="BJ91" i="15"/>
  <c r="BK91" i="15"/>
  <c r="BL91" i="15"/>
  <c r="BM91" i="15"/>
  <c r="BO91" i="15"/>
  <c r="BP91" i="15"/>
  <c r="BQ91" i="15"/>
  <c r="BR91" i="15"/>
  <c r="BS91" i="15"/>
  <c r="BT91" i="15"/>
  <c r="BU91" i="15"/>
  <c r="BV91" i="15"/>
  <c r="BW91" i="15"/>
  <c r="BX91" i="15"/>
  <c r="BY91" i="15"/>
  <c r="BZ91" i="15"/>
  <c r="CA91" i="15"/>
  <c r="CB91" i="15"/>
  <c r="CC91" i="15"/>
  <c r="CD91" i="15"/>
  <c r="CE91" i="15"/>
  <c r="CF91" i="15"/>
  <c r="CG91" i="15"/>
  <c r="CH91" i="15"/>
  <c r="CI91" i="15"/>
  <c r="CJ91" i="15"/>
  <c r="CK91" i="15"/>
  <c r="CL91" i="15"/>
  <c r="CM91" i="15"/>
  <c r="CN91" i="15"/>
  <c r="CO91" i="15"/>
  <c r="CP91" i="15"/>
  <c r="CQ91" i="15"/>
  <c r="CR91" i="15"/>
  <c r="CS91" i="15"/>
  <c r="CT91" i="15"/>
  <c r="CU91" i="15"/>
  <c r="CV91" i="15"/>
  <c r="CW91" i="15"/>
  <c r="CX91" i="15"/>
  <c r="CY91" i="15"/>
  <c r="CZ91" i="15"/>
  <c r="DA91" i="15"/>
  <c r="DB91" i="15"/>
  <c r="DC91" i="15"/>
  <c r="DD91" i="15"/>
  <c r="DE91" i="15"/>
  <c r="DF91" i="15"/>
  <c r="DG91" i="15"/>
  <c r="DH91" i="15"/>
  <c r="DI91" i="15"/>
  <c r="DJ91" i="15"/>
  <c r="DK91" i="15"/>
  <c r="BN91" i="15"/>
  <c r="P91" i="15"/>
  <c r="Q90" i="15"/>
  <c r="R90" i="15"/>
  <c r="S90" i="15"/>
  <c r="T90" i="15"/>
  <c r="U90" i="15"/>
  <c r="V90" i="15"/>
  <c r="W90" i="15"/>
  <c r="X90" i="15"/>
  <c r="Y90" i="15"/>
  <c r="Z90" i="15"/>
  <c r="AA90" i="15"/>
  <c r="AB90" i="15"/>
  <c r="AC90" i="15"/>
  <c r="AD90" i="15"/>
  <c r="AE90" i="15"/>
  <c r="AF90" i="15"/>
  <c r="AG90" i="15"/>
  <c r="AH90" i="15"/>
  <c r="AI90" i="15"/>
  <c r="AJ90" i="15"/>
  <c r="AK90" i="15"/>
  <c r="AL90" i="15"/>
  <c r="AM90" i="15"/>
  <c r="AN90" i="15"/>
  <c r="AO90" i="15"/>
  <c r="AP90" i="15"/>
  <c r="AQ90" i="15"/>
  <c r="AR90" i="15"/>
  <c r="AS90" i="15"/>
  <c r="AT90" i="15"/>
  <c r="AU90" i="15"/>
  <c r="AV90" i="15"/>
  <c r="AW90" i="15"/>
  <c r="AX90" i="15"/>
  <c r="AY90" i="15"/>
  <c r="AZ90" i="15"/>
  <c r="BA90" i="15"/>
  <c r="BB90" i="15"/>
  <c r="BC90" i="15"/>
  <c r="BD90" i="15"/>
  <c r="BE90" i="15"/>
  <c r="BF90" i="15"/>
  <c r="BG90" i="15"/>
  <c r="BH90" i="15"/>
  <c r="BI90" i="15"/>
  <c r="BJ90" i="15"/>
  <c r="BK90" i="15"/>
  <c r="BL90" i="15"/>
  <c r="BM90" i="15"/>
  <c r="BO90" i="15"/>
  <c r="BP90" i="15"/>
  <c r="BQ90" i="15"/>
  <c r="BR90" i="15"/>
  <c r="BS90" i="15"/>
  <c r="BT90" i="15"/>
  <c r="BU90" i="15"/>
  <c r="BV90" i="15"/>
  <c r="BW90" i="15"/>
  <c r="BX90" i="15"/>
  <c r="BY90" i="15"/>
  <c r="BZ90" i="15"/>
  <c r="CA90" i="15"/>
  <c r="CB90" i="15"/>
  <c r="CC90" i="15"/>
  <c r="CD90" i="15"/>
  <c r="CE90" i="15"/>
  <c r="CF90" i="15"/>
  <c r="CG90" i="15"/>
  <c r="CH90" i="15"/>
  <c r="CI90" i="15"/>
  <c r="CJ90" i="15"/>
  <c r="CK90" i="15"/>
  <c r="CL90" i="15"/>
  <c r="CM90" i="15"/>
  <c r="CN90" i="15"/>
  <c r="CO90" i="15"/>
  <c r="CP90" i="15"/>
  <c r="CQ90" i="15"/>
  <c r="CR90" i="15"/>
  <c r="CS90" i="15"/>
  <c r="CT90" i="15"/>
  <c r="CU90" i="15"/>
  <c r="CV90" i="15"/>
  <c r="CW90" i="15"/>
  <c r="CX90" i="15"/>
  <c r="CY90" i="15"/>
  <c r="CZ90" i="15"/>
  <c r="DA90" i="15"/>
  <c r="DB90" i="15"/>
  <c r="DC90" i="15"/>
  <c r="DD90" i="15"/>
  <c r="DE90" i="15"/>
  <c r="DF90" i="15"/>
  <c r="DG90" i="15"/>
  <c r="DH90" i="15"/>
  <c r="DI90" i="15"/>
  <c r="DJ90" i="15"/>
  <c r="DK90" i="15"/>
  <c r="BN90" i="15"/>
  <c r="P90" i="15"/>
  <c r="Q89" i="15"/>
  <c r="R89" i="15"/>
  <c r="S89" i="15"/>
  <c r="T89" i="15"/>
  <c r="U89" i="15"/>
  <c r="V89" i="15"/>
  <c r="W89" i="15"/>
  <c r="X89" i="15"/>
  <c r="Y89" i="15"/>
  <c r="Z89" i="15"/>
  <c r="AA89" i="15"/>
  <c r="AB89" i="15"/>
  <c r="AC89" i="15"/>
  <c r="AD89" i="15"/>
  <c r="AE89" i="15"/>
  <c r="AF89" i="15"/>
  <c r="AG89" i="15"/>
  <c r="AH89" i="15"/>
  <c r="AI89" i="15"/>
  <c r="AJ89" i="15"/>
  <c r="AK89" i="15"/>
  <c r="AL89" i="15"/>
  <c r="AM89" i="15"/>
  <c r="AN89" i="15"/>
  <c r="AO89" i="15"/>
  <c r="AP89" i="15"/>
  <c r="AQ89" i="15"/>
  <c r="AR89" i="15"/>
  <c r="AS89" i="15"/>
  <c r="AT89" i="15"/>
  <c r="AU89" i="15"/>
  <c r="AV89" i="15"/>
  <c r="AW89" i="15"/>
  <c r="AX89" i="15"/>
  <c r="AY89" i="15"/>
  <c r="AZ89" i="15"/>
  <c r="BA89" i="15"/>
  <c r="BB89" i="15"/>
  <c r="BC89" i="15"/>
  <c r="BD89" i="15"/>
  <c r="BE89" i="15"/>
  <c r="BF89" i="15"/>
  <c r="BG89" i="15"/>
  <c r="BH89" i="15"/>
  <c r="BI89" i="15"/>
  <c r="BJ89" i="15"/>
  <c r="BK89" i="15"/>
  <c r="BL89" i="15"/>
  <c r="BM89" i="15"/>
  <c r="BO89" i="15"/>
  <c r="BP89" i="15"/>
  <c r="BQ89" i="15"/>
  <c r="BR89" i="15"/>
  <c r="BS89" i="15"/>
  <c r="BT89" i="15"/>
  <c r="BU89" i="15"/>
  <c r="BV89" i="15"/>
  <c r="BW89" i="15"/>
  <c r="BX89" i="15"/>
  <c r="BY89" i="15"/>
  <c r="BZ89" i="15"/>
  <c r="CA89" i="15"/>
  <c r="CB89" i="15"/>
  <c r="CC89" i="15"/>
  <c r="CD89" i="15"/>
  <c r="CE89" i="15"/>
  <c r="CF89" i="15"/>
  <c r="CG89" i="15"/>
  <c r="CH89" i="15"/>
  <c r="CI89" i="15"/>
  <c r="CJ89" i="15"/>
  <c r="CK89" i="15"/>
  <c r="CL89" i="15"/>
  <c r="CM89" i="15"/>
  <c r="CN89" i="15"/>
  <c r="CO89" i="15"/>
  <c r="CP89" i="15"/>
  <c r="CQ89" i="15"/>
  <c r="CR89" i="15"/>
  <c r="CS89" i="15"/>
  <c r="CT89" i="15"/>
  <c r="CU89" i="15"/>
  <c r="CV89" i="15"/>
  <c r="CW89" i="15"/>
  <c r="CX89" i="15"/>
  <c r="CY89" i="15"/>
  <c r="CZ89" i="15"/>
  <c r="DA89" i="15"/>
  <c r="DB89" i="15"/>
  <c r="DC89" i="15"/>
  <c r="DD89" i="15"/>
  <c r="DE89" i="15"/>
  <c r="DF89" i="15"/>
  <c r="DG89" i="15"/>
  <c r="DH89" i="15"/>
  <c r="DI89" i="15"/>
  <c r="DJ89" i="15"/>
  <c r="DK89" i="15"/>
  <c r="BN89" i="15"/>
  <c r="P89" i="15"/>
  <c r="Q88" i="15"/>
  <c r="R88" i="15"/>
  <c r="S88" i="15"/>
  <c r="T88" i="15"/>
  <c r="U88" i="15"/>
  <c r="V88" i="15"/>
  <c r="W88" i="15"/>
  <c r="X88" i="15"/>
  <c r="Y88" i="15"/>
  <c r="Z88" i="15"/>
  <c r="AA88" i="15"/>
  <c r="AB88" i="15"/>
  <c r="AC88" i="15"/>
  <c r="AD88" i="15"/>
  <c r="AE88" i="15"/>
  <c r="AF88" i="15"/>
  <c r="AG88" i="15"/>
  <c r="AH88" i="15"/>
  <c r="AI88" i="15"/>
  <c r="AJ88" i="15"/>
  <c r="AK88" i="15"/>
  <c r="AL88" i="15"/>
  <c r="AM88" i="15"/>
  <c r="AN88" i="15"/>
  <c r="AO88" i="15"/>
  <c r="AP88" i="15"/>
  <c r="AQ88" i="15"/>
  <c r="AR88" i="15"/>
  <c r="AS88" i="15"/>
  <c r="AT88" i="15"/>
  <c r="AU88" i="15"/>
  <c r="AV88" i="15"/>
  <c r="AW88" i="15"/>
  <c r="AX88" i="15"/>
  <c r="AY88" i="15"/>
  <c r="AZ88" i="15"/>
  <c r="BA88" i="15"/>
  <c r="BB88" i="15"/>
  <c r="BC88" i="15"/>
  <c r="BD88" i="15"/>
  <c r="BE88" i="15"/>
  <c r="BF88" i="15"/>
  <c r="BG88" i="15"/>
  <c r="BH88" i="15"/>
  <c r="BI88" i="15"/>
  <c r="BJ88" i="15"/>
  <c r="BK88" i="15"/>
  <c r="BL88" i="15"/>
  <c r="BM88" i="15"/>
  <c r="BO88" i="15"/>
  <c r="BP88" i="15"/>
  <c r="BQ88" i="15"/>
  <c r="BR88" i="15"/>
  <c r="BS88" i="15"/>
  <c r="BT88" i="15"/>
  <c r="BU88" i="15"/>
  <c r="BV88" i="15"/>
  <c r="BW88" i="15"/>
  <c r="BX88" i="15"/>
  <c r="BY88" i="15"/>
  <c r="BZ88" i="15"/>
  <c r="CA88" i="15"/>
  <c r="CB88" i="15"/>
  <c r="CC88" i="15"/>
  <c r="CD88" i="15"/>
  <c r="CE88" i="15"/>
  <c r="CF88" i="15"/>
  <c r="CG88" i="15"/>
  <c r="CH88" i="15"/>
  <c r="CI88" i="15"/>
  <c r="CJ88" i="15"/>
  <c r="CK88" i="15"/>
  <c r="CL88" i="15"/>
  <c r="CM88" i="15"/>
  <c r="CN88" i="15"/>
  <c r="CO88" i="15"/>
  <c r="CP88" i="15"/>
  <c r="CQ88" i="15"/>
  <c r="CR88" i="15"/>
  <c r="CS88" i="15"/>
  <c r="CT88" i="15"/>
  <c r="CU88" i="15"/>
  <c r="CV88" i="15"/>
  <c r="CW88" i="15"/>
  <c r="CX88" i="15"/>
  <c r="CY88" i="15"/>
  <c r="CZ88" i="15"/>
  <c r="DA88" i="15"/>
  <c r="DB88" i="15"/>
  <c r="DC88" i="15"/>
  <c r="DD88" i="15"/>
  <c r="DE88" i="15"/>
  <c r="DF88" i="15"/>
  <c r="DG88" i="15"/>
  <c r="DH88" i="15"/>
  <c r="DI88" i="15"/>
  <c r="DJ88" i="15"/>
  <c r="DK88" i="15"/>
  <c r="BN88" i="15"/>
  <c r="P88" i="15"/>
  <c r="Q87" i="15"/>
  <c r="R87" i="15"/>
  <c r="S87" i="15"/>
  <c r="T87" i="15"/>
  <c r="U87" i="15"/>
  <c r="V87" i="15"/>
  <c r="W87" i="15"/>
  <c r="X87" i="15"/>
  <c r="Y87" i="15"/>
  <c r="Z87" i="15"/>
  <c r="AA87" i="15"/>
  <c r="AB87" i="15"/>
  <c r="AC87" i="15"/>
  <c r="AD87" i="15"/>
  <c r="AE87" i="15"/>
  <c r="AF87" i="15"/>
  <c r="AG87" i="15"/>
  <c r="AH87" i="15"/>
  <c r="AI87" i="15"/>
  <c r="AJ87" i="15"/>
  <c r="AK87" i="15"/>
  <c r="AL87" i="15"/>
  <c r="AM87" i="15"/>
  <c r="AN87" i="15"/>
  <c r="AO87" i="15"/>
  <c r="AP87" i="15"/>
  <c r="AQ87" i="15"/>
  <c r="AR87" i="15"/>
  <c r="AS87" i="15"/>
  <c r="AT87" i="15"/>
  <c r="AU87" i="15"/>
  <c r="AV87" i="15"/>
  <c r="AW87" i="15"/>
  <c r="AX87" i="15"/>
  <c r="AY87" i="15"/>
  <c r="AZ87" i="15"/>
  <c r="BA87" i="15"/>
  <c r="BB87" i="15"/>
  <c r="BC87" i="15"/>
  <c r="BD87" i="15"/>
  <c r="BE87" i="15"/>
  <c r="BF87" i="15"/>
  <c r="BG87" i="15"/>
  <c r="BH87" i="15"/>
  <c r="BI87" i="15"/>
  <c r="BJ87" i="15"/>
  <c r="BK87" i="15"/>
  <c r="BL87" i="15"/>
  <c r="BM87" i="15"/>
  <c r="BO87" i="15"/>
  <c r="BP87" i="15"/>
  <c r="BQ87" i="15"/>
  <c r="BR87" i="15"/>
  <c r="BS87" i="15"/>
  <c r="BT87" i="15"/>
  <c r="BU87" i="15"/>
  <c r="BV87" i="15"/>
  <c r="BW87" i="15"/>
  <c r="BX87" i="15"/>
  <c r="BY87" i="15"/>
  <c r="BZ87" i="15"/>
  <c r="CA87" i="15"/>
  <c r="CB87" i="15"/>
  <c r="CC87" i="15"/>
  <c r="CD87" i="15"/>
  <c r="CE87" i="15"/>
  <c r="CF87" i="15"/>
  <c r="CG87" i="15"/>
  <c r="CH87" i="15"/>
  <c r="CI87" i="15"/>
  <c r="CJ87" i="15"/>
  <c r="CK87" i="15"/>
  <c r="CL87" i="15"/>
  <c r="CM87" i="15"/>
  <c r="CN87" i="15"/>
  <c r="CO87" i="15"/>
  <c r="CP87" i="15"/>
  <c r="CQ87" i="15"/>
  <c r="CR87" i="15"/>
  <c r="CS87" i="15"/>
  <c r="CT87" i="15"/>
  <c r="CU87" i="15"/>
  <c r="CV87" i="15"/>
  <c r="CW87" i="15"/>
  <c r="CX87" i="15"/>
  <c r="CY87" i="15"/>
  <c r="CZ87" i="15"/>
  <c r="DA87" i="15"/>
  <c r="DB87" i="15"/>
  <c r="DC87" i="15"/>
  <c r="DD87" i="15"/>
  <c r="DE87" i="15"/>
  <c r="DF87" i="15"/>
  <c r="DG87" i="15"/>
  <c r="DH87" i="15"/>
  <c r="DI87" i="15"/>
  <c r="DJ87" i="15"/>
  <c r="DK87" i="15"/>
  <c r="BN87" i="15"/>
  <c r="P87" i="15"/>
  <c r="Q86" i="15"/>
  <c r="R86" i="15"/>
  <c r="S86" i="15"/>
  <c r="T86" i="15"/>
  <c r="U86" i="15"/>
  <c r="V86" i="15"/>
  <c r="W86" i="15"/>
  <c r="X86" i="15"/>
  <c r="Y86" i="15"/>
  <c r="Z86" i="15"/>
  <c r="AA86" i="15"/>
  <c r="AB86" i="15"/>
  <c r="AC86" i="15"/>
  <c r="AD86" i="15"/>
  <c r="AE86" i="15"/>
  <c r="AF86" i="15"/>
  <c r="AG86" i="15"/>
  <c r="AH86" i="15"/>
  <c r="AI86" i="15"/>
  <c r="AJ86" i="15"/>
  <c r="AK86" i="15"/>
  <c r="AL86" i="15"/>
  <c r="AM86" i="15"/>
  <c r="AN86" i="15"/>
  <c r="AO86" i="15"/>
  <c r="AP86" i="15"/>
  <c r="AQ86" i="15"/>
  <c r="AR86" i="15"/>
  <c r="AS86" i="15"/>
  <c r="AT86" i="15"/>
  <c r="AU86" i="15"/>
  <c r="AV86" i="15"/>
  <c r="AW86" i="15"/>
  <c r="AX86" i="15"/>
  <c r="AY86" i="15"/>
  <c r="AZ86" i="15"/>
  <c r="BA86" i="15"/>
  <c r="BB86" i="15"/>
  <c r="BC86" i="15"/>
  <c r="BD86" i="15"/>
  <c r="BE86" i="15"/>
  <c r="BF86" i="15"/>
  <c r="BG86" i="15"/>
  <c r="BH86" i="15"/>
  <c r="BI86" i="15"/>
  <c r="BJ86" i="15"/>
  <c r="BK86" i="15"/>
  <c r="BL86" i="15"/>
  <c r="BM86" i="15"/>
  <c r="BO86" i="15"/>
  <c r="BP86" i="15"/>
  <c r="BQ86" i="15"/>
  <c r="BR86" i="15"/>
  <c r="BS86" i="15"/>
  <c r="BT86" i="15"/>
  <c r="BU86" i="15"/>
  <c r="BV86" i="15"/>
  <c r="BW86" i="15"/>
  <c r="BX86" i="15"/>
  <c r="BY86" i="15"/>
  <c r="BZ86" i="15"/>
  <c r="CA86" i="15"/>
  <c r="CB86" i="15"/>
  <c r="CC86" i="15"/>
  <c r="CD86" i="15"/>
  <c r="CE86" i="15"/>
  <c r="CF86" i="15"/>
  <c r="CG86" i="15"/>
  <c r="CH86" i="15"/>
  <c r="CI86" i="15"/>
  <c r="CJ86" i="15"/>
  <c r="CK86" i="15"/>
  <c r="CL86" i="15"/>
  <c r="CM86" i="15"/>
  <c r="CN86" i="15"/>
  <c r="CO86" i="15"/>
  <c r="CP86" i="15"/>
  <c r="CQ86" i="15"/>
  <c r="CR86" i="15"/>
  <c r="CS86" i="15"/>
  <c r="CT86" i="15"/>
  <c r="CU86" i="15"/>
  <c r="CV86" i="15"/>
  <c r="CW86" i="15"/>
  <c r="CX86" i="15"/>
  <c r="CY86" i="15"/>
  <c r="CZ86" i="15"/>
  <c r="DA86" i="15"/>
  <c r="DB86" i="15"/>
  <c r="DC86" i="15"/>
  <c r="DD86" i="15"/>
  <c r="DE86" i="15"/>
  <c r="DF86" i="15"/>
  <c r="DG86" i="15"/>
  <c r="DH86" i="15"/>
  <c r="DI86" i="15"/>
  <c r="DJ86" i="15"/>
  <c r="DK86" i="15"/>
  <c r="BN86" i="15"/>
  <c r="P86" i="15"/>
  <c r="Q85" i="15"/>
  <c r="R85" i="15"/>
  <c r="S85" i="15"/>
  <c r="T85" i="15"/>
  <c r="U85" i="15"/>
  <c r="V85" i="15"/>
  <c r="W85" i="15"/>
  <c r="X85" i="15"/>
  <c r="Y85" i="15"/>
  <c r="Z85" i="15"/>
  <c r="AA85" i="15"/>
  <c r="AB85" i="15"/>
  <c r="AC85" i="15"/>
  <c r="AD85" i="15"/>
  <c r="AE85" i="15"/>
  <c r="AF85" i="15"/>
  <c r="AG85" i="15"/>
  <c r="AH85" i="15"/>
  <c r="AI85" i="15"/>
  <c r="AJ85" i="15"/>
  <c r="AK85" i="15"/>
  <c r="AL85" i="15"/>
  <c r="AM85" i="15"/>
  <c r="AN85" i="15"/>
  <c r="AO85" i="15"/>
  <c r="AP85" i="15"/>
  <c r="AQ85" i="15"/>
  <c r="AR85" i="15"/>
  <c r="AS85" i="15"/>
  <c r="AT85" i="15"/>
  <c r="AU85" i="15"/>
  <c r="AV85" i="15"/>
  <c r="AW85" i="15"/>
  <c r="AX85" i="15"/>
  <c r="AY85" i="15"/>
  <c r="AZ85" i="15"/>
  <c r="BA85" i="15"/>
  <c r="BB85" i="15"/>
  <c r="BC85" i="15"/>
  <c r="BD85" i="15"/>
  <c r="BE85" i="15"/>
  <c r="BF85" i="15"/>
  <c r="BG85" i="15"/>
  <c r="BH85" i="15"/>
  <c r="BI85" i="15"/>
  <c r="BJ85" i="15"/>
  <c r="BK85" i="15"/>
  <c r="BL85" i="15"/>
  <c r="BM85" i="15"/>
  <c r="BO85" i="15"/>
  <c r="BP85" i="15"/>
  <c r="BQ85" i="15"/>
  <c r="BR85" i="15"/>
  <c r="BS85" i="15"/>
  <c r="BT85" i="15"/>
  <c r="BU85" i="15"/>
  <c r="BV85" i="15"/>
  <c r="BW85" i="15"/>
  <c r="BX85" i="15"/>
  <c r="BY85" i="15"/>
  <c r="BZ85" i="15"/>
  <c r="CA85" i="15"/>
  <c r="CB85" i="15"/>
  <c r="CC85" i="15"/>
  <c r="CD85" i="15"/>
  <c r="CE85" i="15"/>
  <c r="CF85" i="15"/>
  <c r="CG85" i="15"/>
  <c r="CH85" i="15"/>
  <c r="CI85" i="15"/>
  <c r="CJ85" i="15"/>
  <c r="CK85" i="15"/>
  <c r="CL85" i="15"/>
  <c r="CM85" i="15"/>
  <c r="CN85" i="15"/>
  <c r="CO85" i="15"/>
  <c r="CP85" i="15"/>
  <c r="CQ85" i="15"/>
  <c r="CR85" i="15"/>
  <c r="CS85" i="15"/>
  <c r="CT85" i="15"/>
  <c r="CU85" i="15"/>
  <c r="CV85" i="15"/>
  <c r="CW85" i="15"/>
  <c r="CX85" i="15"/>
  <c r="CY85" i="15"/>
  <c r="CZ85" i="15"/>
  <c r="DA85" i="15"/>
  <c r="DB85" i="15"/>
  <c r="DC85" i="15"/>
  <c r="DD85" i="15"/>
  <c r="DE85" i="15"/>
  <c r="DF85" i="15"/>
  <c r="DG85" i="15"/>
  <c r="DH85" i="15"/>
  <c r="DI85" i="15"/>
  <c r="DJ85" i="15"/>
  <c r="DK85" i="15"/>
  <c r="BN85" i="15"/>
  <c r="P85" i="15"/>
  <c r="Q84" i="15"/>
  <c r="R84" i="15"/>
  <c r="S84" i="15"/>
  <c r="T84" i="15"/>
  <c r="U84" i="15"/>
  <c r="V84" i="15"/>
  <c r="W84" i="15"/>
  <c r="X84" i="15"/>
  <c r="Y84" i="15"/>
  <c r="Z84" i="15"/>
  <c r="AA84" i="15"/>
  <c r="AB84" i="15"/>
  <c r="AC84" i="15"/>
  <c r="AD84" i="15"/>
  <c r="AE84" i="15"/>
  <c r="AF84" i="15"/>
  <c r="AG84" i="15"/>
  <c r="AH84" i="15"/>
  <c r="AI84" i="15"/>
  <c r="AJ84" i="15"/>
  <c r="AK84" i="15"/>
  <c r="AL84" i="15"/>
  <c r="AM84" i="15"/>
  <c r="AN84" i="15"/>
  <c r="AO84" i="15"/>
  <c r="AP84" i="15"/>
  <c r="AQ84" i="15"/>
  <c r="AR84" i="15"/>
  <c r="AS84" i="15"/>
  <c r="AT84" i="15"/>
  <c r="AU84" i="15"/>
  <c r="AV84" i="15"/>
  <c r="AW84" i="15"/>
  <c r="AX84" i="15"/>
  <c r="AY84" i="15"/>
  <c r="AZ84" i="15"/>
  <c r="BA84" i="15"/>
  <c r="BB84" i="15"/>
  <c r="BC84" i="15"/>
  <c r="BD84" i="15"/>
  <c r="BE84" i="15"/>
  <c r="BF84" i="15"/>
  <c r="BG84" i="15"/>
  <c r="BH84" i="15"/>
  <c r="BI84" i="15"/>
  <c r="BJ84" i="15"/>
  <c r="BK84" i="15"/>
  <c r="BL84" i="15"/>
  <c r="BM84" i="15"/>
  <c r="BO84" i="15"/>
  <c r="BP84" i="15"/>
  <c r="BQ84" i="15"/>
  <c r="BR84" i="15"/>
  <c r="BS84" i="15"/>
  <c r="BT84" i="15"/>
  <c r="BU84" i="15"/>
  <c r="BV84" i="15"/>
  <c r="BW84" i="15"/>
  <c r="BX84" i="15"/>
  <c r="BY84" i="15"/>
  <c r="BZ84" i="15"/>
  <c r="CA84" i="15"/>
  <c r="CB84" i="15"/>
  <c r="CC84" i="15"/>
  <c r="CD84" i="15"/>
  <c r="CE84" i="15"/>
  <c r="CF84" i="15"/>
  <c r="CG84" i="15"/>
  <c r="CH84" i="15"/>
  <c r="CI84" i="15"/>
  <c r="CJ84" i="15"/>
  <c r="CK84" i="15"/>
  <c r="CL84" i="15"/>
  <c r="CM84" i="15"/>
  <c r="CN84" i="15"/>
  <c r="CO84" i="15"/>
  <c r="CP84" i="15"/>
  <c r="CQ84" i="15"/>
  <c r="CR84" i="15"/>
  <c r="CS84" i="15"/>
  <c r="CT84" i="15"/>
  <c r="CU84" i="15"/>
  <c r="CV84" i="15"/>
  <c r="CW84" i="15"/>
  <c r="CX84" i="15"/>
  <c r="CY84" i="15"/>
  <c r="CZ84" i="15"/>
  <c r="DA84" i="15"/>
  <c r="DB84" i="15"/>
  <c r="DC84" i="15"/>
  <c r="DD84" i="15"/>
  <c r="DE84" i="15"/>
  <c r="DF84" i="15"/>
  <c r="DG84" i="15"/>
  <c r="DH84" i="15"/>
  <c r="DI84" i="15"/>
  <c r="DJ84" i="15"/>
  <c r="DK84" i="15"/>
  <c r="BN84" i="15"/>
  <c r="P84" i="15"/>
  <c r="Q83" i="15"/>
  <c r="R83" i="15"/>
  <c r="S83" i="15"/>
  <c r="T83" i="15"/>
  <c r="U83" i="15"/>
  <c r="V83" i="15"/>
  <c r="W83" i="15"/>
  <c r="X83" i="15"/>
  <c r="Y83" i="15"/>
  <c r="Z83" i="15"/>
  <c r="AA83" i="15"/>
  <c r="AB83" i="15"/>
  <c r="AC83" i="15"/>
  <c r="AD83" i="15"/>
  <c r="AE83" i="15"/>
  <c r="AF83" i="15"/>
  <c r="AG83" i="15"/>
  <c r="AH83" i="15"/>
  <c r="AI83" i="15"/>
  <c r="AJ83" i="15"/>
  <c r="AK83" i="15"/>
  <c r="AL83" i="15"/>
  <c r="AM83" i="15"/>
  <c r="AN83" i="15"/>
  <c r="AO83" i="15"/>
  <c r="AP83" i="15"/>
  <c r="AQ83" i="15"/>
  <c r="AR83" i="15"/>
  <c r="AS83" i="15"/>
  <c r="AT83" i="15"/>
  <c r="AU83" i="15"/>
  <c r="AV83" i="15"/>
  <c r="AW83" i="15"/>
  <c r="AX83" i="15"/>
  <c r="AY83" i="15"/>
  <c r="AZ83" i="15"/>
  <c r="BA83" i="15"/>
  <c r="BB83" i="15"/>
  <c r="BC83" i="15"/>
  <c r="BD83" i="15"/>
  <c r="BE83" i="15"/>
  <c r="BF83" i="15"/>
  <c r="BG83" i="15"/>
  <c r="BH83" i="15"/>
  <c r="BI83" i="15"/>
  <c r="BJ83" i="15"/>
  <c r="BK83" i="15"/>
  <c r="BL83" i="15"/>
  <c r="BM83" i="15"/>
  <c r="BO83" i="15"/>
  <c r="BP83" i="15"/>
  <c r="BQ83" i="15"/>
  <c r="BR83" i="15"/>
  <c r="BS83" i="15"/>
  <c r="BT83" i="15"/>
  <c r="BU83" i="15"/>
  <c r="BV83" i="15"/>
  <c r="BW83" i="15"/>
  <c r="BX83" i="15"/>
  <c r="BY83" i="15"/>
  <c r="BZ83" i="15"/>
  <c r="CA83" i="15"/>
  <c r="CB83" i="15"/>
  <c r="CC83" i="15"/>
  <c r="CD83" i="15"/>
  <c r="CE83" i="15"/>
  <c r="CF83" i="15"/>
  <c r="CG83" i="15"/>
  <c r="CH83" i="15"/>
  <c r="CI83" i="15"/>
  <c r="CJ83" i="15"/>
  <c r="CK83" i="15"/>
  <c r="CL83" i="15"/>
  <c r="CM83" i="15"/>
  <c r="CN83" i="15"/>
  <c r="CO83" i="15"/>
  <c r="CP83" i="15"/>
  <c r="CQ83" i="15"/>
  <c r="CR83" i="15"/>
  <c r="CS83" i="15"/>
  <c r="CT83" i="15"/>
  <c r="CU83" i="15"/>
  <c r="CV83" i="15"/>
  <c r="CW83" i="15"/>
  <c r="CX83" i="15"/>
  <c r="CY83" i="15"/>
  <c r="CZ83" i="15"/>
  <c r="DA83" i="15"/>
  <c r="DB83" i="15"/>
  <c r="DC83" i="15"/>
  <c r="DD83" i="15"/>
  <c r="DE83" i="15"/>
  <c r="DF83" i="15"/>
  <c r="DG83" i="15"/>
  <c r="DH83" i="15"/>
  <c r="DI83" i="15"/>
  <c r="DJ83" i="15"/>
  <c r="DK83" i="15"/>
  <c r="BN83" i="15"/>
  <c r="P83"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O82" i="15"/>
  <c r="BP82" i="15"/>
  <c r="BQ82" i="15"/>
  <c r="BR82" i="15"/>
  <c r="BS82" i="15"/>
  <c r="BT82" i="15"/>
  <c r="BU82" i="15"/>
  <c r="BV82" i="15"/>
  <c r="BW82" i="15"/>
  <c r="BX82" i="15"/>
  <c r="BY82" i="15"/>
  <c r="BZ82" i="15"/>
  <c r="CA82" i="15"/>
  <c r="CB82" i="15"/>
  <c r="CC82" i="15"/>
  <c r="CD82" i="15"/>
  <c r="CE82" i="15"/>
  <c r="CF82" i="15"/>
  <c r="CG82" i="15"/>
  <c r="CH82" i="15"/>
  <c r="CI82" i="15"/>
  <c r="CJ82" i="15"/>
  <c r="CK82" i="15"/>
  <c r="CL82" i="15"/>
  <c r="CM82" i="15"/>
  <c r="CN82" i="15"/>
  <c r="CO82" i="15"/>
  <c r="CP82" i="15"/>
  <c r="CQ82" i="15"/>
  <c r="CR82" i="15"/>
  <c r="CS82" i="15"/>
  <c r="CT82" i="15"/>
  <c r="CU82" i="15"/>
  <c r="CV82" i="15"/>
  <c r="CW82" i="15"/>
  <c r="CX82" i="15"/>
  <c r="CY82" i="15"/>
  <c r="CZ82" i="15"/>
  <c r="DA82" i="15"/>
  <c r="DB82" i="15"/>
  <c r="DC82" i="15"/>
  <c r="DD82" i="15"/>
  <c r="DE82" i="15"/>
  <c r="DF82" i="15"/>
  <c r="DG82" i="15"/>
  <c r="DH82" i="15"/>
  <c r="DI82" i="15"/>
  <c r="DJ82" i="15"/>
  <c r="DK82" i="15"/>
  <c r="BN82" i="15"/>
  <c r="P82" i="15"/>
  <c r="Q81" i="15"/>
  <c r="R81" i="15"/>
  <c r="S81" i="15"/>
  <c r="T81" i="15"/>
  <c r="U81" i="15"/>
  <c r="V81" i="15"/>
  <c r="W81" i="15"/>
  <c r="X81" i="15"/>
  <c r="Y81" i="15"/>
  <c r="Z81" i="15"/>
  <c r="AA81" i="15"/>
  <c r="AB81" i="15"/>
  <c r="AC81" i="15"/>
  <c r="AD81" i="15"/>
  <c r="AE81" i="15"/>
  <c r="AF81" i="15"/>
  <c r="AG81" i="15"/>
  <c r="AH81" i="15"/>
  <c r="AI81" i="15"/>
  <c r="AJ81" i="15"/>
  <c r="AK81" i="15"/>
  <c r="AL81" i="15"/>
  <c r="AM81" i="15"/>
  <c r="AN81" i="15"/>
  <c r="AO81" i="15"/>
  <c r="AP81" i="15"/>
  <c r="AQ81" i="15"/>
  <c r="AR81" i="15"/>
  <c r="AS81" i="15"/>
  <c r="AT81" i="15"/>
  <c r="AU81" i="15"/>
  <c r="AV81" i="15"/>
  <c r="AW81" i="15"/>
  <c r="AX81" i="15"/>
  <c r="AY81" i="15"/>
  <c r="AZ81" i="15"/>
  <c r="BA81" i="15"/>
  <c r="BB81" i="15"/>
  <c r="BC81" i="15"/>
  <c r="BD81" i="15"/>
  <c r="BE81" i="15"/>
  <c r="BF81" i="15"/>
  <c r="BG81" i="15"/>
  <c r="BH81" i="15"/>
  <c r="BI81" i="15"/>
  <c r="BJ81" i="15"/>
  <c r="BK81" i="15"/>
  <c r="BL81" i="15"/>
  <c r="BM81" i="15"/>
  <c r="BO81" i="15"/>
  <c r="BP81" i="15"/>
  <c r="BQ81" i="15"/>
  <c r="BR81" i="15"/>
  <c r="BS81" i="15"/>
  <c r="BT81" i="15"/>
  <c r="BU81" i="15"/>
  <c r="BV81" i="15"/>
  <c r="BW81" i="15"/>
  <c r="BX81" i="15"/>
  <c r="BY81" i="15"/>
  <c r="BZ81" i="15"/>
  <c r="CA81" i="15"/>
  <c r="CB81" i="15"/>
  <c r="CC81" i="15"/>
  <c r="CD81" i="15"/>
  <c r="CE81" i="15"/>
  <c r="CF81" i="15"/>
  <c r="CG81" i="15"/>
  <c r="CH81" i="15"/>
  <c r="CI81" i="15"/>
  <c r="CJ81" i="15"/>
  <c r="CK81" i="15"/>
  <c r="CL81" i="15"/>
  <c r="CM81" i="15"/>
  <c r="CN81" i="15"/>
  <c r="CO81" i="15"/>
  <c r="CP81" i="15"/>
  <c r="CQ81" i="15"/>
  <c r="CR81" i="15"/>
  <c r="CS81" i="15"/>
  <c r="CT81" i="15"/>
  <c r="CU81" i="15"/>
  <c r="CV81" i="15"/>
  <c r="CW81" i="15"/>
  <c r="CX81" i="15"/>
  <c r="CY81" i="15"/>
  <c r="CZ81" i="15"/>
  <c r="DA81" i="15"/>
  <c r="DB81" i="15"/>
  <c r="DC81" i="15"/>
  <c r="DD81" i="15"/>
  <c r="DE81" i="15"/>
  <c r="DF81" i="15"/>
  <c r="DG81" i="15"/>
  <c r="DH81" i="15"/>
  <c r="DI81" i="15"/>
  <c r="DJ81" i="15"/>
  <c r="DK81" i="15"/>
  <c r="BN81" i="15"/>
  <c r="P81" i="15"/>
  <c r="Q80" i="15"/>
  <c r="R80" i="15"/>
  <c r="S80" i="15"/>
  <c r="T80" i="15"/>
  <c r="U80" i="15"/>
  <c r="V80" i="15"/>
  <c r="W80" i="15"/>
  <c r="X80" i="15"/>
  <c r="Y80" i="15"/>
  <c r="Z80" i="15"/>
  <c r="AA80" i="15"/>
  <c r="AB80" i="15"/>
  <c r="AC80" i="15"/>
  <c r="AD80" i="15"/>
  <c r="AE80" i="15"/>
  <c r="AF80" i="15"/>
  <c r="AG80" i="15"/>
  <c r="AH80" i="15"/>
  <c r="AI80" i="15"/>
  <c r="AJ80" i="15"/>
  <c r="AK80" i="15"/>
  <c r="AL80" i="15"/>
  <c r="AM80" i="15"/>
  <c r="AN80" i="15"/>
  <c r="AO80" i="15"/>
  <c r="AP80" i="15"/>
  <c r="AQ80" i="15"/>
  <c r="AR80" i="15"/>
  <c r="AS80" i="15"/>
  <c r="AT80" i="15"/>
  <c r="AU80" i="15"/>
  <c r="AV80" i="15"/>
  <c r="AW80" i="15"/>
  <c r="AX80" i="15"/>
  <c r="AY80" i="15"/>
  <c r="AZ80" i="15"/>
  <c r="BA80" i="15"/>
  <c r="BB80" i="15"/>
  <c r="BC80" i="15"/>
  <c r="BD80" i="15"/>
  <c r="BE80" i="15"/>
  <c r="BF80" i="15"/>
  <c r="BG80" i="15"/>
  <c r="BH80" i="15"/>
  <c r="BI80" i="15"/>
  <c r="BJ80" i="15"/>
  <c r="BK80" i="15"/>
  <c r="BL80" i="15"/>
  <c r="BM80" i="15"/>
  <c r="BO80" i="15"/>
  <c r="BP80" i="15"/>
  <c r="BQ80" i="15"/>
  <c r="BR80" i="15"/>
  <c r="BS80" i="15"/>
  <c r="BT80" i="15"/>
  <c r="BU80" i="15"/>
  <c r="BV80" i="15"/>
  <c r="BW80" i="15"/>
  <c r="BX80" i="15"/>
  <c r="BY80" i="15"/>
  <c r="BZ80" i="15"/>
  <c r="CA80" i="15"/>
  <c r="CB80" i="15"/>
  <c r="CC80" i="15"/>
  <c r="CD80" i="15"/>
  <c r="CE80" i="15"/>
  <c r="CF80" i="15"/>
  <c r="CG80" i="15"/>
  <c r="CH80" i="15"/>
  <c r="CI80" i="15"/>
  <c r="CJ80" i="15"/>
  <c r="CK80" i="15"/>
  <c r="CL80" i="15"/>
  <c r="CM80" i="15"/>
  <c r="CN80" i="15"/>
  <c r="CO80" i="15"/>
  <c r="CP80" i="15"/>
  <c r="CQ80" i="15"/>
  <c r="CR80" i="15"/>
  <c r="CS80" i="15"/>
  <c r="CT80" i="15"/>
  <c r="CU80" i="15"/>
  <c r="CV80" i="15"/>
  <c r="CW80" i="15"/>
  <c r="CX80" i="15"/>
  <c r="CY80" i="15"/>
  <c r="CZ80" i="15"/>
  <c r="DA80" i="15"/>
  <c r="DB80" i="15"/>
  <c r="DC80" i="15"/>
  <c r="DD80" i="15"/>
  <c r="DE80" i="15"/>
  <c r="DF80" i="15"/>
  <c r="DG80" i="15"/>
  <c r="DH80" i="15"/>
  <c r="DI80" i="15"/>
  <c r="DJ80" i="15"/>
  <c r="DK80" i="15"/>
  <c r="BN80" i="15"/>
  <c r="P80" i="15"/>
  <c r="Q79" i="15"/>
  <c r="R79" i="15"/>
  <c r="S79" i="15"/>
  <c r="T79" i="15"/>
  <c r="U79" i="15"/>
  <c r="V79" i="15"/>
  <c r="W79" i="15"/>
  <c r="X79" i="15"/>
  <c r="Y79" i="15"/>
  <c r="Z79" i="15"/>
  <c r="AA79" i="15"/>
  <c r="AB79" i="15"/>
  <c r="AC79" i="15"/>
  <c r="AD79" i="15"/>
  <c r="AE79" i="15"/>
  <c r="AF79" i="15"/>
  <c r="AG79" i="15"/>
  <c r="AH79" i="15"/>
  <c r="AI79" i="15"/>
  <c r="AJ79" i="15"/>
  <c r="AK79" i="15"/>
  <c r="AL79" i="15"/>
  <c r="AM79" i="15"/>
  <c r="AN79" i="15"/>
  <c r="AO79" i="15"/>
  <c r="AP79" i="15"/>
  <c r="AQ79" i="15"/>
  <c r="AR79" i="15"/>
  <c r="AS79" i="15"/>
  <c r="AT79" i="15"/>
  <c r="AU79" i="15"/>
  <c r="AV79" i="15"/>
  <c r="AW79" i="15"/>
  <c r="AX79" i="15"/>
  <c r="AY79" i="15"/>
  <c r="AZ79" i="15"/>
  <c r="BA79" i="15"/>
  <c r="BB79" i="15"/>
  <c r="BC79" i="15"/>
  <c r="BD79" i="15"/>
  <c r="BE79" i="15"/>
  <c r="BF79" i="15"/>
  <c r="BG79" i="15"/>
  <c r="BH79" i="15"/>
  <c r="BI79" i="15"/>
  <c r="BJ79" i="15"/>
  <c r="BK79" i="15"/>
  <c r="BL79" i="15"/>
  <c r="BM79" i="15"/>
  <c r="BO79" i="15"/>
  <c r="BP79" i="15"/>
  <c r="BQ79" i="15"/>
  <c r="BR79" i="15"/>
  <c r="BS79" i="15"/>
  <c r="BT79" i="15"/>
  <c r="BU79" i="15"/>
  <c r="BV79" i="15"/>
  <c r="BW79" i="15"/>
  <c r="BX79" i="15"/>
  <c r="BY79" i="15"/>
  <c r="BZ79" i="15"/>
  <c r="CA79" i="15"/>
  <c r="CB79" i="15"/>
  <c r="CC79" i="15"/>
  <c r="CD79" i="15"/>
  <c r="CE79" i="15"/>
  <c r="CF79" i="15"/>
  <c r="CG79" i="15"/>
  <c r="CH79" i="15"/>
  <c r="CI79" i="15"/>
  <c r="CJ79" i="15"/>
  <c r="CK79" i="15"/>
  <c r="CL79" i="15"/>
  <c r="CM79" i="15"/>
  <c r="CN79" i="15"/>
  <c r="CO79" i="15"/>
  <c r="CP79" i="15"/>
  <c r="CQ79" i="15"/>
  <c r="CR79" i="15"/>
  <c r="CS79" i="15"/>
  <c r="CT79" i="15"/>
  <c r="CU79" i="15"/>
  <c r="CV79" i="15"/>
  <c r="CW79" i="15"/>
  <c r="CX79" i="15"/>
  <c r="CY79" i="15"/>
  <c r="CZ79" i="15"/>
  <c r="DA79" i="15"/>
  <c r="DB79" i="15"/>
  <c r="DC79" i="15"/>
  <c r="DD79" i="15"/>
  <c r="DE79" i="15"/>
  <c r="DF79" i="15"/>
  <c r="DG79" i="15"/>
  <c r="DH79" i="15"/>
  <c r="DI79" i="15"/>
  <c r="DJ79" i="15"/>
  <c r="DK79" i="15"/>
  <c r="BN79" i="15"/>
  <c r="P79" i="15"/>
  <c r="Q78" i="15"/>
  <c r="R78" i="15"/>
  <c r="S78" i="15"/>
  <c r="T78" i="15"/>
  <c r="U78" i="15"/>
  <c r="V78" i="15"/>
  <c r="W78" i="15"/>
  <c r="X78" i="15"/>
  <c r="Y78" i="15"/>
  <c r="Z78" i="15"/>
  <c r="AA78" i="15"/>
  <c r="AB78" i="15"/>
  <c r="AC78" i="15"/>
  <c r="AD78" i="15"/>
  <c r="AE78" i="15"/>
  <c r="AF78" i="15"/>
  <c r="AG78" i="15"/>
  <c r="AH78" i="15"/>
  <c r="AI78" i="15"/>
  <c r="AJ78" i="15"/>
  <c r="AK78" i="15"/>
  <c r="AL78" i="15"/>
  <c r="AM78" i="15"/>
  <c r="AN78" i="15"/>
  <c r="AO78" i="15"/>
  <c r="AP78" i="15"/>
  <c r="AQ78" i="15"/>
  <c r="AR78" i="15"/>
  <c r="AS78" i="15"/>
  <c r="AT78" i="15"/>
  <c r="AU78" i="15"/>
  <c r="AV78" i="15"/>
  <c r="AW78" i="15"/>
  <c r="AX78" i="15"/>
  <c r="AY78" i="15"/>
  <c r="AZ78" i="15"/>
  <c r="BA78" i="15"/>
  <c r="BB78" i="15"/>
  <c r="BC78" i="15"/>
  <c r="BD78" i="15"/>
  <c r="BE78" i="15"/>
  <c r="BF78" i="15"/>
  <c r="BG78" i="15"/>
  <c r="BH78" i="15"/>
  <c r="BI78" i="15"/>
  <c r="BJ78" i="15"/>
  <c r="BK78" i="15"/>
  <c r="BL78" i="15"/>
  <c r="BM78" i="15"/>
  <c r="BO78" i="15"/>
  <c r="BP78" i="15"/>
  <c r="BQ78" i="15"/>
  <c r="BR78" i="15"/>
  <c r="BS78" i="15"/>
  <c r="BT78" i="15"/>
  <c r="BU78" i="15"/>
  <c r="BV78" i="15"/>
  <c r="BW78" i="15"/>
  <c r="BX78" i="15"/>
  <c r="BY78" i="15"/>
  <c r="BZ78" i="15"/>
  <c r="CA78" i="15"/>
  <c r="CB78" i="15"/>
  <c r="CC78" i="15"/>
  <c r="CD78" i="15"/>
  <c r="CE78" i="15"/>
  <c r="CF78" i="15"/>
  <c r="CG78" i="15"/>
  <c r="CH78" i="15"/>
  <c r="CI78" i="15"/>
  <c r="CJ78" i="15"/>
  <c r="CK78" i="15"/>
  <c r="CL78" i="15"/>
  <c r="CM78" i="15"/>
  <c r="CN78" i="15"/>
  <c r="CO78" i="15"/>
  <c r="CP78" i="15"/>
  <c r="CQ78" i="15"/>
  <c r="CR78" i="15"/>
  <c r="CS78" i="15"/>
  <c r="CT78" i="15"/>
  <c r="CU78" i="15"/>
  <c r="CV78" i="15"/>
  <c r="CW78" i="15"/>
  <c r="CX78" i="15"/>
  <c r="CY78" i="15"/>
  <c r="CZ78" i="15"/>
  <c r="DA78" i="15"/>
  <c r="DB78" i="15"/>
  <c r="DC78" i="15"/>
  <c r="DD78" i="15"/>
  <c r="DE78" i="15"/>
  <c r="DF78" i="15"/>
  <c r="DG78" i="15"/>
  <c r="DH78" i="15"/>
  <c r="DI78" i="15"/>
  <c r="DJ78" i="15"/>
  <c r="DK78" i="15"/>
  <c r="BN78" i="15"/>
  <c r="P78" i="15"/>
  <c r="Q77" i="15"/>
  <c r="R77" i="15"/>
  <c r="S77" i="15"/>
  <c r="T77" i="15"/>
  <c r="U77" i="15"/>
  <c r="V77" i="15"/>
  <c r="W77" i="15"/>
  <c r="X77" i="15"/>
  <c r="Y77" i="15"/>
  <c r="Z77" i="15"/>
  <c r="AA77" i="15"/>
  <c r="AB77" i="15"/>
  <c r="AC77" i="15"/>
  <c r="AD77" i="15"/>
  <c r="AE77" i="15"/>
  <c r="AF77" i="15"/>
  <c r="AG77" i="15"/>
  <c r="AH77" i="15"/>
  <c r="AI77" i="15"/>
  <c r="AJ77" i="15"/>
  <c r="AK77" i="15"/>
  <c r="AL77" i="15"/>
  <c r="AM77" i="15"/>
  <c r="AN77" i="15"/>
  <c r="AO77" i="15"/>
  <c r="AP77" i="15"/>
  <c r="AQ77" i="15"/>
  <c r="AR77" i="15"/>
  <c r="AS77" i="15"/>
  <c r="AT77" i="15"/>
  <c r="AU77" i="15"/>
  <c r="AV77" i="15"/>
  <c r="AW77" i="15"/>
  <c r="AX77" i="15"/>
  <c r="AY77" i="15"/>
  <c r="AZ77" i="15"/>
  <c r="BA77" i="15"/>
  <c r="BB77" i="15"/>
  <c r="BC77" i="15"/>
  <c r="BD77" i="15"/>
  <c r="BE77" i="15"/>
  <c r="BF77" i="15"/>
  <c r="BG77" i="15"/>
  <c r="BH77" i="15"/>
  <c r="BI77" i="15"/>
  <c r="BJ77" i="15"/>
  <c r="BK77" i="15"/>
  <c r="BL77" i="15"/>
  <c r="BM77" i="15"/>
  <c r="BO77" i="15"/>
  <c r="BP77" i="15"/>
  <c r="BQ77" i="15"/>
  <c r="BR77" i="15"/>
  <c r="BS77" i="15"/>
  <c r="BT77" i="15"/>
  <c r="BU77" i="15"/>
  <c r="BV77" i="15"/>
  <c r="BW77" i="15"/>
  <c r="BX77" i="15"/>
  <c r="BY77" i="15"/>
  <c r="BZ77" i="15"/>
  <c r="CA77" i="15"/>
  <c r="CB77" i="15"/>
  <c r="CC77" i="15"/>
  <c r="CD77" i="15"/>
  <c r="CE77" i="15"/>
  <c r="CF77" i="15"/>
  <c r="CG77" i="15"/>
  <c r="CH77" i="15"/>
  <c r="CI77" i="15"/>
  <c r="CJ77" i="15"/>
  <c r="CK77" i="15"/>
  <c r="CL77" i="15"/>
  <c r="CM77" i="15"/>
  <c r="CN77" i="15"/>
  <c r="CO77" i="15"/>
  <c r="CP77" i="15"/>
  <c r="CQ77" i="15"/>
  <c r="CR77" i="15"/>
  <c r="CS77" i="15"/>
  <c r="CT77" i="15"/>
  <c r="CU77" i="15"/>
  <c r="CV77" i="15"/>
  <c r="CW77" i="15"/>
  <c r="CX77" i="15"/>
  <c r="CY77" i="15"/>
  <c r="CZ77" i="15"/>
  <c r="DA77" i="15"/>
  <c r="DB77" i="15"/>
  <c r="DC77" i="15"/>
  <c r="DD77" i="15"/>
  <c r="DE77" i="15"/>
  <c r="DF77" i="15"/>
  <c r="DG77" i="15"/>
  <c r="DH77" i="15"/>
  <c r="DI77" i="15"/>
  <c r="DJ77" i="15"/>
  <c r="DK77" i="15"/>
  <c r="BN77" i="15"/>
  <c r="P77" i="15"/>
  <c r="Q76" i="15"/>
  <c r="R76" i="15"/>
  <c r="S76" i="15"/>
  <c r="T76" i="15"/>
  <c r="U76" i="15"/>
  <c r="V76" i="15"/>
  <c r="W76" i="15"/>
  <c r="X76" i="15"/>
  <c r="Y76" i="15"/>
  <c r="Z76" i="15"/>
  <c r="AA76" i="15"/>
  <c r="AB76" i="15"/>
  <c r="AC76" i="15"/>
  <c r="AD76" i="15"/>
  <c r="AE76" i="15"/>
  <c r="AF76" i="15"/>
  <c r="AG76" i="15"/>
  <c r="AH76" i="15"/>
  <c r="AI76" i="15"/>
  <c r="AJ76" i="15"/>
  <c r="AK76" i="15"/>
  <c r="AL76" i="15"/>
  <c r="AM76" i="15"/>
  <c r="AN76" i="15"/>
  <c r="AO76" i="15"/>
  <c r="AP76" i="15"/>
  <c r="AQ76" i="15"/>
  <c r="AR76" i="15"/>
  <c r="AS76" i="15"/>
  <c r="AT76" i="15"/>
  <c r="AU76" i="15"/>
  <c r="AV76" i="15"/>
  <c r="AW76" i="15"/>
  <c r="AX76" i="15"/>
  <c r="AY76" i="15"/>
  <c r="AZ76" i="15"/>
  <c r="BA76" i="15"/>
  <c r="BB76" i="15"/>
  <c r="BC76" i="15"/>
  <c r="BD76" i="15"/>
  <c r="BE76" i="15"/>
  <c r="BF76" i="15"/>
  <c r="BG76" i="15"/>
  <c r="BH76" i="15"/>
  <c r="BI76" i="15"/>
  <c r="BJ76" i="15"/>
  <c r="BK76" i="15"/>
  <c r="BL76" i="15"/>
  <c r="BM76" i="15"/>
  <c r="BO76" i="15"/>
  <c r="BP76" i="15"/>
  <c r="BQ76" i="15"/>
  <c r="BR76" i="15"/>
  <c r="BS76" i="15"/>
  <c r="BT76" i="15"/>
  <c r="BU76" i="15"/>
  <c r="BV76" i="15"/>
  <c r="BW76" i="15"/>
  <c r="BX76" i="15"/>
  <c r="BY76" i="15"/>
  <c r="BZ76" i="15"/>
  <c r="CA76" i="15"/>
  <c r="CB76" i="15"/>
  <c r="CC76" i="15"/>
  <c r="CD76" i="15"/>
  <c r="CE76" i="15"/>
  <c r="CF76" i="15"/>
  <c r="CG76" i="15"/>
  <c r="CH76" i="15"/>
  <c r="CI76" i="15"/>
  <c r="CJ76" i="15"/>
  <c r="CK76" i="15"/>
  <c r="CL76" i="15"/>
  <c r="CM76" i="15"/>
  <c r="CN76" i="15"/>
  <c r="CO76" i="15"/>
  <c r="CP76" i="15"/>
  <c r="CQ76" i="15"/>
  <c r="CR76" i="15"/>
  <c r="CS76" i="15"/>
  <c r="CT76" i="15"/>
  <c r="CU76" i="15"/>
  <c r="CV76" i="15"/>
  <c r="CW76" i="15"/>
  <c r="CX76" i="15"/>
  <c r="CY76" i="15"/>
  <c r="CZ76" i="15"/>
  <c r="DA76" i="15"/>
  <c r="DB76" i="15"/>
  <c r="DC76" i="15"/>
  <c r="DD76" i="15"/>
  <c r="DE76" i="15"/>
  <c r="DF76" i="15"/>
  <c r="DG76" i="15"/>
  <c r="DH76" i="15"/>
  <c r="DI76" i="15"/>
  <c r="DJ76" i="15"/>
  <c r="DK76" i="15"/>
  <c r="BN76" i="15"/>
  <c r="P76" i="15"/>
  <c r="Q75" i="15"/>
  <c r="R75" i="15"/>
  <c r="S75" i="15"/>
  <c r="T75" i="15"/>
  <c r="U75" i="15"/>
  <c r="V75" i="15"/>
  <c r="W75" i="15"/>
  <c r="X75" i="15"/>
  <c r="Y75" i="15"/>
  <c r="Z75" i="15"/>
  <c r="AA75" i="15"/>
  <c r="AB75" i="15"/>
  <c r="AC75" i="15"/>
  <c r="AD75" i="15"/>
  <c r="AE75" i="15"/>
  <c r="AF75" i="15"/>
  <c r="AG75" i="15"/>
  <c r="AH75" i="15"/>
  <c r="AI75" i="15"/>
  <c r="AJ75" i="15"/>
  <c r="AK75" i="15"/>
  <c r="AL75" i="15"/>
  <c r="AM75" i="15"/>
  <c r="AN75" i="15"/>
  <c r="AO75" i="15"/>
  <c r="AP75" i="15"/>
  <c r="AQ75" i="15"/>
  <c r="AR75" i="15"/>
  <c r="AS75" i="15"/>
  <c r="AT75" i="15"/>
  <c r="AU75" i="15"/>
  <c r="AV75" i="15"/>
  <c r="AW75" i="15"/>
  <c r="AX75" i="15"/>
  <c r="AY75" i="15"/>
  <c r="AZ75" i="15"/>
  <c r="BA75" i="15"/>
  <c r="BB75" i="15"/>
  <c r="BC75" i="15"/>
  <c r="BD75" i="15"/>
  <c r="BE75" i="15"/>
  <c r="BF75" i="15"/>
  <c r="BG75" i="15"/>
  <c r="BH75" i="15"/>
  <c r="BI75" i="15"/>
  <c r="BJ75" i="15"/>
  <c r="BK75" i="15"/>
  <c r="BL75" i="15"/>
  <c r="BM75" i="15"/>
  <c r="BO75" i="15"/>
  <c r="BP75" i="15"/>
  <c r="BQ75" i="15"/>
  <c r="BR75" i="15"/>
  <c r="BS75" i="15"/>
  <c r="BT75" i="15"/>
  <c r="BU75" i="15"/>
  <c r="BV75" i="15"/>
  <c r="BW75" i="15"/>
  <c r="BX75" i="15"/>
  <c r="BY75" i="15"/>
  <c r="BZ75" i="15"/>
  <c r="CA75" i="15"/>
  <c r="CB75" i="15"/>
  <c r="CC75" i="15"/>
  <c r="CD75" i="15"/>
  <c r="CE75" i="15"/>
  <c r="CF75" i="15"/>
  <c r="CG75" i="15"/>
  <c r="CH75" i="15"/>
  <c r="CI75" i="15"/>
  <c r="CJ75" i="15"/>
  <c r="CK75" i="15"/>
  <c r="CL75" i="15"/>
  <c r="CM75" i="15"/>
  <c r="CN75" i="15"/>
  <c r="CO75" i="15"/>
  <c r="CP75" i="15"/>
  <c r="CQ75" i="15"/>
  <c r="CR75" i="15"/>
  <c r="CS75" i="15"/>
  <c r="CT75" i="15"/>
  <c r="CU75" i="15"/>
  <c r="CV75" i="15"/>
  <c r="CW75" i="15"/>
  <c r="CX75" i="15"/>
  <c r="CY75" i="15"/>
  <c r="CZ75" i="15"/>
  <c r="DA75" i="15"/>
  <c r="DB75" i="15"/>
  <c r="DC75" i="15"/>
  <c r="DD75" i="15"/>
  <c r="DE75" i="15"/>
  <c r="DF75" i="15"/>
  <c r="DG75" i="15"/>
  <c r="DH75" i="15"/>
  <c r="DI75" i="15"/>
  <c r="DJ75" i="15"/>
  <c r="DK75" i="15"/>
  <c r="BN75" i="15"/>
  <c r="P75" i="15"/>
  <c r="Q74" i="15"/>
  <c r="R74" i="15"/>
  <c r="S74" i="15"/>
  <c r="T74" i="15"/>
  <c r="U74" i="15"/>
  <c r="V74" i="15"/>
  <c r="W74" i="15"/>
  <c r="X74" i="15"/>
  <c r="Y74" i="15"/>
  <c r="Z74" i="15"/>
  <c r="AA74" i="15"/>
  <c r="AB74" i="15"/>
  <c r="AC74" i="15"/>
  <c r="AD74" i="15"/>
  <c r="AE74" i="15"/>
  <c r="AF74" i="15"/>
  <c r="AG74" i="15"/>
  <c r="AH74" i="15"/>
  <c r="AI74" i="15"/>
  <c r="AJ74" i="15"/>
  <c r="AK74" i="15"/>
  <c r="AL74" i="15"/>
  <c r="AM74" i="15"/>
  <c r="AN74" i="15"/>
  <c r="AO74" i="15"/>
  <c r="AP74" i="15"/>
  <c r="AQ74" i="15"/>
  <c r="AR74" i="15"/>
  <c r="AS74" i="15"/>
  <c r="AT74" i="15"/>
  <c r="AU74" i="15"/>
  <c r="AV74" i="15"/>
  <c r="AW74" i="15"/>
  <c r="AX74" i="15"/>
  <c r="AY74" i="15"/>
  <c r="AZ74" i="15"/>
  <c r="BA74" i="15"/>
  <c r="BB74" i="15"/>
  <c r="BC74" i="15"/>
  <c r="BD74" i="15"/>
  <c r="BE74" i="15"/>
  <c r="BF74" i="15"/>
  <c r="BG74" i="15"/>
  <c r="BH74" i="15"/>
  <c r="BI74" i="15"/>
  <c r="BJ74" i="15"/>
  <c r="BK74" i="15"/>
  <c r="BL74" i="15"/>
  <c r="BM74" i="15"/>
  <c r="BO74" i="15"/>
  <c r="BP74" i="15"/>
  <c r="BQ74" i="15"/>
  <c r="BR74" i="15"/>
  <c r="BS74" i="15"/>
  <c r="BT74" i="15"/>
  <c r="BU74" i="15"/>
  <c r="BV74" i="15"/>
  <c r="BW74" i="15"/>
  <c r="BX74" i="15"/>
  <c r="BY74" i="15"/>
  <c r="BZ74" i="15"/>
  <c r="CA74" i="15"/>
  <c r="CB74" i="15"/>
  <c r="CC74" i="15"/>
  <c r="CD74" i="15"/>
  <c r="CE74" i="15"/>
  <c r="CF74" i="15"/>
  <c r="CG74" i="15"/>
  <c r="CH74" i="15"/>
  <c r="CI74" i="15"/>
  <c r="CJ74" i="15"/>
  <c r="CK74" i="15"/>
  <c r="CL74" i="15"/>
  <c r="CM74" i="15"/>
  <c r="CN74" i="15"/>
  <c r="CO74" i="15"/>
  <c r="CP74" i="15"/>
  <c r="CQ74" i="15"/>
  <c r="CR74" i="15"/>
  <c r="CS74" i="15"/>
  <c r="CT74" i="15"/>
  <c r="CU74" i="15"/>
  <c r="CV74" i="15"/>
  <c r="CW74" i="15"/>
  <c r="CX74" i="15"/>
  <c r="CY74" i="15"/>
  <c r="CZ74" i="15"/>
  <c r="DA74" i="15"/>
  <c r="DB74" i="15"/>
  <c r="DC74" i="15"/>
  <c r="DD74" i="15"/>
  <c r="DE74" i="15"/>
  <c r="DF74" i="15"/>
  <c r="DG74" i="15"/>
  <c r="DH74" i="15"/>
  <c r="DI74" i="15"/>
  <c r="DJ74" i="15"/>
  <c r="DK74" i="15"/>
  <c r="BN74" i="15"/>
  <c r="P74" i="15"/>
  <c r="Q73" i="15"/>
  <c r="R73" i="15"/>
  <c r="S73" i="15"/>
  <c r="T73" i="15"/>
  <c r="U73" i="15"/>
  <c r="V73" i="15"/>
  <c r="W73" i="15"/>
  <c r="X73" i="15"/>
  <c r="Y73" i="15"/>
  <c r="Z73" i="15"/>
  <c r="AA73" i="15"/>
  <c r="AB73" i="15"/>
  <c r="AC73" i="15"/>
  <c r="AD73" i="15"/>
  <c r="AE73" i="15"/>
  <c r="AF73" i="15"/>
  <c r="AG73" i="15"/>
  <c r="AH73" i="15"/>
  <c r="AI73" i="15"/>
  <c r="AJ73" i="15"/>
  <c r="AK73" i="15"/>
  <c r="AL73" i="15"/>
  <c r="AM73" i="15"/>
  <c r="AN73" i="15"/>
  <c r="AO73" i="15"/>
  <c r="AP73" i="15"/>
  <c r="AQ73" i="15"/>
  <c r="AR73" i="15"/>
  <c r="AS73" i="15"/>
  <c r="AT73" i="15"/>
  <c r="AU73" i="15"/>
  <c r="AV73" i="15"/>
  <c r="AW73" i="15"/>
  <c r="AX73" i="15"/>
  <c r="AY73" i="15"/>
  <c r="AZ73" i="15"/>
  <c r="BA73" i="15"/>
  <c r="BB73" i="15"/>
  <c r="BC73" i="15"/>
  <c r="BD73" i="15"/>
  <c r="BE73" i="15"/>
  <c r="BF73" i="15"/>
  <c r="BG73" i="15"/>
  <c r="BH73" i="15"/>
  <c r="BI73" i="15"/>
  <c r="BJ73" i="15"/>
  <c r="BK73" i="15"/>
  <c r="BL73" i="15"/>
  <c r="BM73" i="15"/>
  <c r="BO73" i="15"/>
  <c r="BP73" i="15"/>
  <c r="BQ73" i="15"/>
  <c r="BR73" i="15"/>
  <c r="BS73" i="15"/>
  <c r="BT73" i="15"/>
  <c r="BU73" i="15"/>
  <c r="BV73" i="15"/>
  <c r="BW73" i="15"/>
  <c r="BX73" i="15"/>
  <c r="BY73" i="15"/>
  <c r="BZ73" i="15"/>
  <c r="CA73" i="15"/>
  <c r="CB73" i="15"/>
  <c r="CC73" i="15"/>
  <c r="CD73" i="15"/>
  <c r="CE73" i="15"/>
  <c r="CF73" i="15"/>
  <c r="CG73" i="15"/>
  <c r="CH73" i="15"/>
  <c r="CI73" i="15"/>
  <c r="CJ73" i="15"/>
  <c r="CK73" i="15"/>
  <c r="CL73" i="15"/>
  <c r="CM73" i="15"/>
  <c r="CN73" i="15"/>
  <c r="CO73" i="15"/>
  <c r="CP73" i="15"/>
  <c r="CQ73" i="15"/>
  <c r="CR73" i="15"/>
  <c r="CS73" i="15"/>
  <c r="CT73" i="15"/>
  <c r="CU73" i="15"/>
  <c r="CV73" i="15"/>
  <c r="CW73" i="15"/>
  <c r="CX73" i="15"/>
  <c r="CY73" i="15"/>
  <c r="CZ73" i="15"/>
  <c r="DA73" i="15"/>
  <c r="DB73" i="15"/>
  <c r="DC73" i="15"/>
  <c r="DD73" i="15"/>
  <c r="DE73" i="15"/>
  <c r="DF73" i="15"/>
  <c r="DG73" i="15"/>
  <c r="DH73" i="15"/>
  <c r="DI73" i="15"/>
  <c r="DJ73" i="15"/>
  <c r="DK73" i="15"/>
  <c r="BN73" i="15"/>
  <c r="P73" i="15"/>
  <c r="Q72" i="15"/>
  <c r="R72" i="15"/>
  <c r="S72" i="15"/>
  <c r="T72" i="15"/>
  <c r="U72" i="15"/>
  <c r="V72" i="15"/>
  <c r="W72" i="15"/>
  <c r="X72" i="15"/>
  <c r="Y72" i="15"/>
  <c r="Z72" i="15"/>
  <c r="AA72" i="15"/>
  <c r="AB72" i="15"/>
  <c r="AC72" i="15"/>
  <c r="AD72" i="15"/>
  <c r="AE72" i="15"/>
  <c r="AF72" i="15"/>
  <c r="AG72" i="15"/>
  <c r="AH72" i="15"/>
  <c r="AI72" i="15"/>
  <c r="AJ72" i="15"/>
  <c r="AK72" i="15"/>
  <c r="AL72" i="15"/>
  <c r="AM72" i="15"/>
  <c r="AN72" i="15"/>
  <c r="AO72" i="15"/>
  <c r="AP72" i="15"/>
  <c r="AQ72" i="15"/>
  <c r="AR72" i="15"/>
  <c r="AS72" i="15"/>
  <c r="AT72" i="15"/>
  <c r="AU72" i="15"/>
  <c r="AV72" i="15"/>
  <c r="AW72" i="15"/>
  <c r="AX72" i="15"/>
  <c r="AY72" i="15"/>
  <c r="AZ72" i="15"/>
  <c r="BA72" i="15"/>
  <c r="BB72" i="15"/>
  <c r="BC72" i="15"/>
  <c r="BD72" i="15"/>
  <c r="BE72" i="15"/>
  <c r="BF72" i="15"/>
  <c r="BG72" i="15"/>
  <c r="BH72" i="15"/>
  <c r="BI72" i="15"/>
  <c r="BJ72" i="15"/>
  <c r="BK72" i="15"/>
  <c r="BL72" i="15"/>
  <c r="BM72" i="15"/>
  <c r="BO72" i="15"/>
  <c r="BP72" i="15"/>
  <c r="BQ72" i="15"/>
  <c r="BR72" i="15"/>
  <c r="BS72" i="15"/>
  <c r="BT72" i="15"/>
  <c r="BU72" i="15"/>
  <c r="BV72" i="15"/>
  <c r="BW72" i="15"/>
  <c r="BX72" i="15"/>
  <c r="BY72" i="15"/>
  <c r="BZ72" i="15"/>
  <c r="CA72" i="15"/>
  <c r="CB72" i="15"/>
  <c r="CC72" i="15"/>
  <c r="CD72" i="15"/>
  <c r="CE72" i="15"/>
  <c r="CF72" i="15"/>
  <c r="CG72" i="15"/>
  <c r="CH72" i="15"/>
  <c r="CI72" i="15"/>
  <c r="CJ72" i="15"/>
  <c r="CK72" i="15"/>
  <c r="CL72" i="15"/>
  <c r="CM72" i="15"/>
  <c r="CN72" i="15"/>
  <c r="CO72" i="15"/>
  <c r="CP72" i="15"/>
  <c r="CQ72" i="15"/>
  <c r="CR72" i="15"/>
  <c r="CS72" i="15"/>
  <c r="CT72" i="15"/>
  <c r="CU72" i="15"/>
  <c r="CV72" i="15"/>
  <c r="CW72" i="15"/>
  <c r="CX72" i="15"/>
  <c r="CY72" i="15"/>
  <c r="CZ72" i="15"/>
  <c r="DA72" i="15"/>
  <c r="DB72" i="15"/>
  <c r="DC72" i="15"/>
  <c r="DD72" i="15"/>
  <c r="DE72" i="15"/>
  <c r="DF72" i="15"/>
  <c r="DG72" i="15"/>
  <c r="DH72" i="15"/>
  <c r="DI72" i="15"/>
  <c r="DJ72" i="15"/>
  <c r="DK72" i="15"/>
  <c r="BN72" i="15"/>
  <c r="P72" i="15"/>
  <c r="Q71" i="15"/>
  <c r="R71" i="15"/>
  <c r="S71" i="15"/>
  <c r="T71" i="15"/>
  <c r="U71" i="15"/>
  <c r="V71" i="15"/>
  <c r="W71" i="15"/>
  <c r="X71" i="15"/>
  <c r="Y71" i="15"/>
  <c r="Z71" i="15"/>
  <c r="AA71" i="15"/>
  <c r="AB71" i="15"/>
  <c r="AC71" i="15"/>
  <c r="AD71" i="15"/>
  <c r="AE71" i="15"/>
  <c r="AF71" i="15"/>
  <c r="AG71" i="15"/>
  <c r="AH71" i="15"/>
  <c r="AI71" i="15"/>
  <c r="AJ71" i="15"/>
  <c r="AK71" i="15"/>
  <c r="AL71" i="15"/>
  <c r="AM71" i="15"/>
  <c r="AN71" i="15"/>
  <c r="AO71" i="15"/>
  <c r="AP71" i="15"/>
  <c r="AQ71" i="15"/>
  <c r="AR71" i="15"/>
  <c r="AS71" i="15"/>
  <c r="AT71" i="15"/>
  <c r="AU71" i="15"/>
  <c r="AV71" i="15"/>
  <c r="AW71" i="15"/>
  <c r="AX71" i="15"/>
  <c r="AY71" i="15"/>
  <c r="AZ71" i="15"/>
  <c r="BA71" i="15"/>
  <c r="BB71" i="15"/>
  <c r="BC71" i="15"/>
  <c r="BD71" i="15"/>
  <c r="BE71" i="15"/>
  <c r="BF71" i="15"/>
  <c r="BG71" i="15"/>
  <c r="BH71" i="15"/>
  <c r="BI71" i="15"/>
  <c r="BJ71" i="15"/>
  <c r="BK71" i="15"/>
  <c r="BL71" i="15"/>
  <c r="BM71" i="15"/>
  <c r="BO71" i="15"/>
  <c r="BP71" i="15"/>
  <c r="BQ71" i="15"/>
  <c r="BR71" i="15"/>
  <c r="BS71" i="15"/>
  <c r="BT71" i="15"/>
  <c r="BU71" i="15"/>
  <c r="BV71" i="15"/>
  <c r="BW71" i="15"/>
  <c r="BX71" i="15"/>
  <c r="BY71" i="15"/>
  <c r="BZ71" i="15"/>
  <c r="CA71" i="15"/>
  <c r="CB71" i="15"/>
  <c r="CC71" i="15"/>
  <c r="CD71" i="15"/>
  <c r="CE71" i="15"/>
  <c r="CF71" i="15"/>
  <c r="CG71" i="15"/>
  <c r="CH71" i="15"/>
  <c r="CI71" i="15"/>
  <c r="CJ71" i="15"/>
  <c r="CK71" i="15"/>
  <c r="CL71" i="15"/>
  <c r="CM71" i="15"/>
  <c r="CN71" i="15"/>
  <c r="CO71" i="15"/>
  <c r="CP71" i="15"/>
  <c r="CQ71" i="15"/>
  <c r="CR71" i="15"/>
  <c r="CS71" i="15"/>
  <c r="CT71" i="15"/>
  <c r="CU71" i="15"/>
  <c r="CV71" i="15"/>
  <c r="CW71" i="15"/>
  <c r="CX71" i="15"/>
  <c r="CY71" i="15"/>
  <c r="CZ71" i="15"/>
  <c r="DA71" i="15"/>
  <c r="DB71" i="15"/>
  <c r="DC71" i="15"/>
  <c r="DD71" i="15"/>
  <c r="DE71" i="15"/>
  <c r="DF71" i="15"/>
  <c r="DG71" i="15"/>
  <c r="DH71" i="15"/>
  <c r="DI71" i="15"/>
  <c r="DJ71" i="15"/>
  <c r="DK71" i="15"/>
  <c r="BN71" i="15"/>
  <c r="P71" i="15"/>
  <c r="Q70" i="15"/>
  <c r="R70" i="15"/>
  <c r="S70" i="15"/>
  <c r="T70" i="15"/>
  <c r="U70" i="15"/>
  <c r="V70" i="15"/>
  <c r="W70" i="15"/>
  <c r="X70" i="15"/>
  <c r="Y70" i="15"/>
  <c r="Z70" i="15"/>
  <c r="AA70" i="15"/>
  <c r="AB70" i="15"/>
  <c r="AC70" i="15"/>
  <c r="AD70" i="15"/>
  <c r="AE70" i="15"/>
  <c r="AF70" i="15"/>
  <c r="AG70" i="15"/>
  <c r="AH70" i="15"/>
  <c r="AI70" i="15"/>
  <c r="AJ70" i="15"/>
  <c r="AK70" i="15"/>
  <c r="AL70" i="15"/>
  <c r="AM70" i="15"/>
  <c r="AN70" i="15"/>
  <c r="AO70" i="15"/>
  <c r="AP70" i="15"/>
  <c r="AQ70" i="15"/>
  <c r="AR70" i="15"/>
  <c r="AS70" i="15"/>
  <c r="AT70" i="15"/>
  <c r="AU70" i="15"/>
  <c r="AV70" i="15"/>
  <c r="AW70" i="15"/>
  <c r="AX70" i="15"/>
  <c r="AY70" i="15"/>
  <c r="AZ70" i="15"/>
  <c r="BA70" i="15"/>
  <c r="BB70" i="15"/>
  <c r="BC70" i="15"/>
  <c r="BD70" i="15"/>
  <c r="BE70" i="15"/>
  <c r="BF70" i="15"/>
  <c r="BG70" i="15"/>
  <c r="BH70" i="15"/>
  <c r="BI70" i="15"/>
  <c r="BJ70" i="15"/>
  <c r="BK70" i="15"/>
  <c r="BL70" i="15"/>
  <c r="BM70" i="15"/>
  <c r="BO70" i="15"/>
  <c r="BP70" i="15"/>
  <c r="BQ70" i="15"/>
  <c r="BR70" i="15"/>
  <c r="BS70" i="15"/>
  <c r="BT70" i="15"/>
  <c r="BU70" i="15"/>
  <c r="BV70" i="15"/>
  <c r="BW70" i="15"/>
  <c r="BX70" i="15"/>
  <c r="BY70" i="15"/>
  <c r="BZ70" i="15"/>
  <c r="CA70" i="15"/>
  <c r="CB70" i="15"/>
  <c r="CC70" i="15"/>
  <c r="CD70" i="15"/>
  <c r="CE70" i="15"/>
  <c r="CF70" i="15"/>
  <c r="CG70" i="15"/>
  <c r="CH70" i="15"/>
  <c r="CI70" i="15"/>
  <c r="CJ70" i="15"/>
  <c r="CK70" i="15"/>
  <c r="CL70" i="15"/>
  <c r="CM70" i="15"/>
  <c r="CN70" i="15"/>
  <c r="CO70" i="15"/>
  <c r="CP70" i="15"/>
  <c r="CQ70" i="15"/>
  <c r="CR70" i="15"/>
  <c r="CS70" i="15"/>
  <c r="CT70" i="15"/>
  <c r="CU70" i="15"/>
  <c r="CV70" i="15"/>
  <c r="CW70" i="15"/>
  <c r="CX70" i="15"/>
  <c r="CY70" i="15"/>
  <c r="CZ70" i="15"/>
  <c r="DA70" i="15"/>
  <c r="DB70" i="15"/>
  <c r="DC70" i="15"/>
  <c r="DD70" i="15"/>
  <c r="DE70" i="15"/>
  <c r="DF70" i="15"/>
  <c r="DG70" i="15"/>
  <c r="DH70" i="15"/>
  <c r="DI70" i="15"/>
  <c r="DJ70" i="15"/>
  <c r="DK70" i="15"/>
  <c r="BN70" i="15"/>
  <c r="P70" i="15"/>
  <c r="Q69" i="15"/>
  <c r="R69" i="15"/>
  <c r="S69" i="15"/>
  <c r="T69" i="15"/>
  <c r="U69" i="15"/>
  <c r="V69" i="15"/>
  <c r="W69" i="15"/>
  <c r="X69" i="15"/>
  <c r="Y69" i="15"/>
  <c r="Z69" i="15"/>
  <c r="AA69" i="15"/>
  <c r="AB69" i="15"/>
  <c r="AC69" i="15"/>
  <c r="AD69" i="15"/>
  <c r="AE69" i="15"/>
  <c r="AF69" i="15"/>
  <c r="AG69" i="15"/>
  <c r="AH69" i="15"/>
  <c r="AI69" i="15"/>
  <c r="AJ69" i="15"/>
  <c r="AK69" i="15"/>
  <c r="AL69" i="15"/>
  <c r="AM69" i="15"/>
  <c r="AN69" i="15"/>
  <c r="AO69" i="15"/>
  <c r="AP69" i="15"/>
  <c r="AQ69" i="15"/>
  <c r="AR69" i="15"/>
  <c r="AS69" i="15"/>
  <c r="AT69" i="15"/>
  <c r="AU69" i="15"/>
  <c r="AV69" i="15"/>
  <c r="AW69" i="15"/>
  <c r="AX69" i="15"/>
  <c r="AY69" i="15"/>
  <c r="AZ69" i="15"/>
  <c r="BA69" i="15"/>
  <c r="BB69" i="15"/>
  <c r="BC69" i="15"/>
  <c r="BD69" i="15"/>
  <c r="BE69" i="15"/>
  <c r="BF69" i="15"/>
  <c r="BG69" i="15"/>
  <c r="BH69" i="15"/>
  <c r="BI69" i="15"/>
  <c r="BJ69" i="15"/>
  <c r="BK69" i="15"/>
  <c r="BL69" i="15"/>
  <c r="BM69" i="15"/>
  <c r="BO69" i="15"/>
  <c r="BP69" i="15"/>
  <c r="BQ69" i="15"/>
  <c r="BR69" i="15"/>
  <c r="BS69" i="15"/>
  <c r="BT69" i="15"/>
  <c r="BU69" i="15"/>
  <c r="BV69" i="15"/>
  <c r="BW69" i="15"/>
  <c r="BX69" i="15"/>
  <c r="BY69" i="15"/>
  <c r="BZ69" i="15"/>
  <c r="CA69" i="15"/>
  <c r="CB69" i="15"/>
  <c r="CC69" i="15"/>
  <c r="CD69" i="15"/>
  <c r="CE69" i="15"/>
  <c r="CF69" i="15"/>
  <c r="CG69" i="15"/>
  <c r="CH69" i="15"/>
  <c r="CI69" i="15"/>
  <c r="CJ69" i="15"/>
  <c r="CK69" i="15"/>
  <c r="CL69" i="15"/>
  <c r="CM69" i="15"/>
  <c r="CN69" i="15"/>
  <c r="CO69" i="15"/>
  <c r="CP69" i="15"/>
  <c r="CQ69" i="15"/>
  <c r="CR69" i="15"/>
  <c r="CS69" i="15"/>
  <c r="CT69" i="15"/>
  <c r="CU69" i="15"/>
  <c r="CV69" i="15"/>
  <c r="CW69" i="15"/>
  <c r="CX69" i="15"/>
  <c r="CY69" i="15"/>
  <c r="CZ69" i="15"/>
  <c r="DA69" i="15"/>
  <c r="DB69" i="15"/>
  <c r="DC69" i="15"/>
  <c r="DD69" i="15"/>
  <c r="DE69" i="15"/>
  <c r="DF69" i="15"/>
  <c r="DG69" i="15"/>
  <c r="DH69" i="15"/>
  <c r="DI69" i="15"/>
  <c r="DJ69" i="15"/>
  <c r="DK69" i="15"/>
  <c r="BN69" i="15"/>
  <c r="P69" i="15"/>
  <c r="Q68" i="15"/>
  <c r="R68" i="15"/>
  <c r="S68" i="15"/>
  <c r="T68" i="15"/>
  <c r="U68" i="15"/>
  <c r="V68" i="15"/>
  <c r="W68" i="15"/>
  <c r="X68" i="15"/>
  <c r="Y68" i="15"/>
  <c r="Z68" i="15"/>
  <c r="AA68" i="15"/>
  <c r="AB68" i="15"/>
  <c r="AC68" i="15"/>
  <c r="AD68" i="15"/>
  <c r="AE68" i="15"/>
  <c r="AF68" i="15"/>
  <c r="AG68" i="15"/>
  <c r="AH68" i="15"/>
  <c r="AI68" i="15"/>
  <c r="AJ68" i="15"/>
  <c r="AK68" i="15"/>
  <c r="AL68" i="15"/>
  <c r="AM68" i="15"/>
  <c r="AN68" i="15"/>
  <c r="AO68" i="15"/>
  <c r="AP68" i="15"/>
  <c r="AQ68" i="15"/>
  <c r="AR68" i="15"/>
  <c r="AS68" i="15"/>
  <c r="AT68" i="15"/>
  <c r="AU68" i="15"/>
  <c r="AV68" i="15"/>
  <c r="AW68" i="15"/>
  <c r="AX68" i="15"/>
  <c r="AY68" i="15"/>
  <c r="AZ68" i="15"/>
  <c r="BA68" i="15"/>
  <c r="BB68" i="15"/>
  <c r="BC68" i="15"/>
  <c r="BD68" i="15"/>
  <c r="BE68" i="15"/>
  <c r="BF68" i="15"/>
  <c r="BG68" i="15"/>
  <c r="BH68" i="15"/>
  <c r="BI68" i="15"/>
  <c r="BJ68" i="15"/>
  <c r="BK68" i="15"/>
  <c r="BL68" i="15"/>
  <c r="BM68" i="15"/>
  <c r="BO68" i="15"/>
  <c r="BP68" i="15"/>
  <c r="BQ68" i="15"/>
  <c r="BR68" i="15"/>
  <c r="BS68" i="15"/>
  <c r="BT68" i="15"/>
  <c r="BU68" i="15"/>
  <c r="BV68" i="15"/>
  <c r="BW68" i="15"/>
  <c r="BX68" i="15"/>
  <c r="BY68" i="15"/>
  <c r="BZ68" i="15"/>
  <c r="CA68" i="15"/>
  <c r="CB68" i="15"/>
  <c r="CC68" i="15"/>
  <c r="CD68" i="15"/>
  <c r="CE68" i="15"/>
  <c r="CF68" i="15"/>
  <c r="CG68" i="15"/>
  <c r="CH68" i="15"/>
  <c r="CI68" i="15"/>
  <c r="CJ68" i="15"/>
  <c r="CK68" i="15"/>
  <c r="CL68" i="15"/>
  <c r="CM68" i="15"/>
  <c r="CN68" i="15"/>
  <c r="CO68" i="15"/>
  <c r="CP68" i="15"/>
  <c r="CQ68" i="15"/>
  <c r="CR68" i="15"/>
  <c r="CS68" i="15"/>
  <c r="CT68" i="15"/>
  <c r="CU68" i="15"/>
  <c r="CV68" i="15"/>
  <c r="CW68" i="15"/>
  <c r="CX68" i="15"/>
  <c r="CY68" i="15"/>
  <c r="CZ68" i="15"/>
  <c r="DA68" i="15"/>
  <c r="DB68" i="15"/>
  <c r="DC68" i="15"/>
  <c r="DD68" i="15"/>
  <c r="DE68" i="15"/>
  <c r="DF68" i="15"/>
  <c r="DG68" i="15"/>
  <c r="DH68" i="15"/>
  <c r="DI68" i="15"/>
  <c r="DJ68" i="15"/>
  <c r="DK68" i="15"/>
  <c r="BN68" i="15"/>
  <c r="P68" i="15"/>
  <c r="Q67" i="15"/>
  <c r="R67" i="15"/>
  <c r="S67" i="15"/>
  <c r="T67" i="15"/>
  <c r="U67" i="15"/>
  <c r="V67" i="15"/>
  <c r="W67" i="15"/>
  <c r="X67" i="15"/>
  <c r="Y67" i="15"/>
  <c r="Z67" i="15"/>
  <c r="AA67" i="15"/>
  <c r="AB67" i="15"/>
  <c r="AC67" i="15"/>
  <c r="AD67" i="15"/>
  <c r="AE67" i="15"/>
  <c r="AF67" i="15"/>
  <c r="AG67" i="15"/>
  <c r="AH67" i="15"/>
  <c r="AI67" i="15"/>
  <c r="AJ67" i="15"/>
  <c r="AK67" i="15"/>
  <c r="AL67" i="15"/>
  <c r="AM67" i="15"/>
  <c r="AN67" i="15"/>
  <c r="AO67" i="15"/>
  <c r="AP67" i="15"/>
  <c r="AQ67" i="15"/>
  <c r="AR67" i="15"/>
  <c r="AS67" i="15"/>
  <c r="AT67" i="15"/>
  <c r="AU67" i="15"/>
  <c r="AV67" i="15"/>
  <c r="AW67" i="15"/>
  <c r="AX67" i="15"/>
  <c r="AY67" i="15"/>
  <c r="AZ67" i="15"/>
  <c r="BA67" i="15"/>
  <c r="BB67" i="15"/>
  <c r="BC67" i="15"/>
  <c r="BD67" i="15"/>
  <c r="BE67" i="15"/>
  <c r="BF67" i="15"/>
  <c r="BG67" i="15"/>
  <c r="BH67" i="15"/>
  <c r="BI67" i="15"/>
  <c r="BJ67" i="15"/>
  <c r="BK67" i="15"/>
  <c r="BL67" i="15"/>
  <c r="BM67" i="15"/>
  <c r="BO67" i="15"/>
  <c r="BP67" i="15"/>
  <c r="BQ67" i="15"/>
  <c r="BR67" i="15"/>
  <c r="BS67" i="15"/>
  <c r="BT67" i="15"/>
  <c r="BU67" i="15"/>
  <c r="BV67" i="15"/>
  <c r="BW67" i="15"/>
  <c r="BX67" i="15"/>
  <c r="BY67" i="15"/>
  <c r="BZ67" i="15"/>
  <c r="CA67" i="15"/>
  <c r="CB67" i="15"/>
  <c r="CC67" i="15"/>
  <c r="CD67" i="15"/>
  <c r="CE67" i="15"/>
  <c r="CF67" i="15"/>
  <c r="CG67" i="15"/>
  <c r="CH67" i="15"/>
  <c r="CI67" i="15"/>
  <c r="CJ67" i="15"/>
  <c r="CK67" i="15"/>
  <c r="CL67" i="15"/>
  <c r="CM67" i="15"/>
  <c r="CN67" i="15"/>
  <c r="CO67" i="15"/>
  <c r="CP67" i="15"/>
  <c r="CQ67" i="15"/>
  <c r="CR67" i="15"/>
  <c r="CS67" i="15"/>
  <c r="CT67" i="15"/>
  <c r="CU67" i="15"/>
  <c r="CV67" i="15"/>
  <c r="CW67" i="15"/>
  <c r="CX67" i="15"/>
  <c r="CY67" i="15"/>
  <c r="CZ67" i="15"/>
  <c r="DA67" i="15"/>
  <c r="DB67" i="15"/>
  <c r="DC67" i="15"/>
  <c r="DD67" i="15"/>
  <c r="DE67" i="15"/>
  <c r="DF67" i="15"/>
  <c r="DG67" i="15"/>
  <c r="DH67" i="15"/>
  <c r="DI67" i="15"/>
  <c r="DJ67" i="15"/>
  <c r="DK67" i="15"/>
  <c r="BN67" i="15"/>
  <c r="P67" i="15"/>
  <c r="Q66" i="15"/>
  <c r="R66" i="15"/>
  <c r="S66" i="15"/>
  <c r="T66" i="15"/>
  <c r="U66" i="15"/>
  <c r="V66" i="15"/>
  <c r="W66" i="15"/>
  <c r="X66" i="15"/>
  <c r="Y66" i="15"/>
  <c r="Z66" i="15"/>
  <c r="AA66" i="15"/>
  <c r="AB66" i="15"/>
  <c r="AC66" i="15"/>
  <c r="AD66" i="15"/>
  <c r="AE66" i="15"/>
  <c r="AF66" i="15"/>
  <c r="AG66" i="15"/>
  <c r="AH66" i="15"/>
  <c r="AI66" i="15"/>
  <c r="AJ66" i="15"/>
  <c r="AK66" i="15"/>
  <c r="AL66" i="15"/>
  <c r="AM66" i="15"/>
  <c r="AN66" i="15"/>
  <c r="AO66" i="15"/>
  <c r="AP66" i="15"/>
  <c r="AQ66" i="15"/>
  <c r="AR66" i="15"/>
  <c r="AS66" i="15"/>
  <c r="AT66" i="15"/>
  <c r="AU66" i="15"/>
  <c r="AV66" i="15"/>
  <c r="AW66" i="15"/>
  <c r="AX66" i="15"/>
  <c r="AY66" i="15"/>
  <c r="AZ66" i="15"/>
  <c r="BA66" i="15"/>
  <c r="BB66" i="15"/>
  <c r="BC66" i="15"/>
  <c r="BD66" i="15"/>
  <c r="BE66" i="15"/>
  <c r="BF66" i="15"/>
  <c r="BG66" i="15"/>
  <c r="BH66" i="15"/>
  <c r="BI66" i="15"/>
  <c r="BJ66" i="15"/>
  <c r="BK66" i="15"/>
  <c r="BL66" i="15"/>
  <c r="BM66" i="15"/>
  <c r="BO66" i="15"/>
  <c r="BP66" i="15"/>
  <c r="BQ66" i="15"/>
  <c r="BR66" i="15"/>
  <c r="BS66" i="15"/>
  <c r="BT66" i="15"/>
  <c r="BU66" i="15"/>
  <c r="BV66" i="15"/>
  <c r="BW66" i="15"/>
  <c r="BX66" i="15"/>
  <c r="BY66" i="15"/>
  <c r="BZ66" i="15"/>
  <c r="CA66" i="15"/>
  <c r="CB66" i="15"/>
  <c r="CC66" i="15"/>
  <c r="CD66" i="15"/>
  <c r="CE66" i="15"/>
  <c r="CF66" i="15"/>
  <c r="CG66" i="15"/>
  <c r="CH66" i="15"/>
  <c r="CI66" i="15"/>
  <c r="CJ66" i="15"/>
  <c r="CK66" i="15"/>
  <c r="CL66" i="15"/>
  <c r="CM66" i="15"/>
  <c r="CN66" i="15"/>
  <c r="CO66" i="15"/>
  <c r="CP66" i="15"/>
  <c r="CQ66" i="15"/>
  <c r="CR66" i="15"/>
  <c r="CS66" i="15"/>
  <c r="CT66" i="15"/>
  <c r="CU66" i="15"/>
  <c r="CV66" i="15"/>
  <c r="CW66" i="15"/>
  <c r="CX66" i="15"/>
  <c r="CY66" i="15"/>
  <c r="CZ66" i="15"/>
  <c r="DA66" i="15"/>
  <c r="DB66" i="15"/>
  <c r="DC66" i="15"/>
  <c r="DD66" i="15"/>
  <c r="DE66" i="15"/>
  <c r="DF66" i="15"/>
  <c r="DG66" i="15"/>
  <c r="DH66" i="15"/>
  <c r="DI66" i="15"/>
  <c r="DJ66" i="15"/>
  <c r="DK66" i="15"/>
  <c r="BN66" i="15"/>
  <c r="P66" i="15"/>
  <c r="Q65" i="15"/>
  <c r="R65" i="15"/>
  <c r="S65" i="15"/>
  <c r="T65" i="15"/>
  <c r="U65" i="15"/>
  <c r="V65" i="15"/>
  <c r="W65" i="15"/>
  <c r="X65" i="15"/>
  <c r="Y65" i="15"/>
  <c r="Z65" i="15"/>
  <c r="AA65" i="15"/>
  <c r="AB65" i="15"/>
  <c r="AC65" i="15"/>
  <c r="AD65" i="15"/>
  <c r="AE65" i="15"/>
  <c r="AF65" i="15"/>
  <c r="AG65" i="15"/>
  <c r="AH65" i="15"/>
  <c r="AI65" i="15"/>
  <c r="AJ65" i="15"/>
  <c r="AK65" i="15"/>
  <c r="AL65" i="15"/>
  <c r="AM65" i="15"/>
  <c r="AN65" i="15"/>
  <c r="AO65" i="15"/>
  <c r="AP65" i="15"/>
  <c r="AQ65" i="15"/>
  <c r="AR65" i="15"/>
  <c r="AS65" i="15"/>
  <c r="AT65" i="15"/>
  <c r="AU65" i="15"/>
  <c r="AV65" i="15"/>
  <c r="AW65" i="15"/>
  <c r="AX65" i="15"/>
  <c r="AY65" i="15"/>
  <c r="AZ65" i="15"/>
  <c r="BA65" i="15"/>
  <c r="BB65" i="15"/>
  <c r="BC65" i="15"/>
  <c r="BD65" i="15"/>
  <c r="BE65" i="15"/>
  <c r="BF65" i="15"/>
  <c r="BG65" i="15"/>
  <c r="BH65" i="15"/>
  <c r="BI65" i="15"/>
  <c r="BJ65" i="15"/>
  <c r="BK65" i="15"/>
  <c r="BL65" i="15"/>
  <c r="BM65" i="15"/>
  <c r="BO65" i="15"/>
  <c r="BP65" i="15"/>
  <c r="BQ65" i="15"/>
  <c r="BR65" i="15"/>
  <c r="BS65" i="15"/>
  <c r="BT65" i="15"/>
  <c r="BU65" i="15"/>
  <c r="BV65" i="15"/>
  <c r="BW65" i="15"/>
  <c r="BX65" i="15"/>
  <c r="BY65" i="15"/>
  <c r="BZ65" i="15"/>
  <c r="CA65" i="15"/>
  <c r="CB65" i="15"/>
  <c r="CC65" i="15"/>
  <c r="CD65" i="15"/>
  <c r="CE65" i="15"/>
  <c r="CF65" i="15"/>
  <c r="CG65" i="15"/>
  <c r="CH65" i="15"/>
  <c r="CI65" i="15"/>
  <c r="CJ65" i="15"/>
  <c r="CK65" i="15"/>
  <c r="CL65" i="15"/>
  <c r="CM65" i="15"/>
  <c r="CN65" i="15"/>
  <c r="CO65" i="15"/>
  <c r="CP65" i="15"/>
  <c r="CQ65" i="15"/>
  <c r="CR65" i="15"/>
  <c r="CS65" i="15"/>
  <c r="CT65" i="15"/>
  <c r="CU65" i="15"/>
  <c r="CV65" i="15"/>
  <c r="CW65" i="15"/>
  <c r="CX65" i="15"/>
  <c r="CY65" i="15"/>
  <c r="CZ65" i="15"/>
  <c r="DA65" i="15"/>
  <c r="DB65" i="15"/>
  <c r="DC65" i="15"/>
  <c r="DD65" i="15"/>
  <c r="DE65" i="15"/>
  <c r="DF65" i="15"/>
  <c r="DG65" i="15"/>
  <c r="DH65" i="15"/>
  <c r="DI65" i="15"/>
  <c r="DJ65" i="15"/>
  <c r="DK65" i="15"/>
  <c r="BN65" i="15"/>
  <c r="P65" i="15"/>
  <c r="Q64" i="15"/>
  <c r="R64" i="15"/>
  <c r="S64" i="15"/>
  <c r="T64" i="15"/>
  <c r="U64" i="15"/>
  <c r="V64" i="15"/>
  <c r="W64" i="15"/>
  <c r="X64" i="15"/>
  <c r="Y64" i="15"/>
  <c r="Z64" i="15"/>
  <c r="AA64" i="15"/>
  <c r="AB64" i="15"/>
  <c r="AC64" i="15"/>
  <c r="AD64" i="15"/>
  <c r="AE64" i="15"/>
  <c r="AF64" i="15"/>
  <c r="AG64" i="15"/>
  <c r="AH64" i="15"/>
  <c r="AI64" i="15"/>
  <c r="AJ64" i="15"/>
  <c r="AK64" i="15"/>
  <c r="AL64" i="15"/>
  <c r="AM64" i="15"/>
  <c r="AN64" i="15"/>
  <c r="AO64" i="15"/>
  <c r="AP64" i="15"/>
  <c r="AQ64" i="15"/>
  <c r="AR64" i="15"/>
  <c r="AS64" i="15"/>
  <c r="AT64" i="15"/>
  <c r="AU64" i="15"/>
  <c r="AV64" i="15"/>
  <c r="AW64" i="15"/>
  <c r="AX64" i="15"/>
  <c r="AY64" i="15"/>
  <c r="AZ64" i="15"/>
  <c r="BA64" i="15"/>
  <c r="BB64" i="15"/>
  <c r="BC64" i="15"/>
  <c r="BD64" i="15"/>
  <c r="BE64" i="15"/>
  <c r="BF64" i="15"/>
  <c r="BG64" i="15"/>
  <c r="BH64" i="15"/>
  <c r="BI64" i="15"/>
  <c r="BJ64" i="15"/>
  <c r="BK64" i="15"/>
  <c r="BL64" i="15"/>
  <c r="BM64" i="15"/>
  <c r="BO64" i="15"/>
  <c r="BP64" i="15"/>
  <c r="BQ64" i="15"/>
  <c r="BR64" i="15"/>
  <c r="BS64" i="15"/>
  <c r="BT64" i="15"/>
  <c r="BU64" i="15"/>
  <c r="BV64" i="15"/>
  <c r="BW64" i="15"/>
  <c r="BX64" i="15"/>
  <c r="BY64" i="15"/>
  <c r="BZ64" i="15"/>
  <c r="CA64" i="15"/>
  <c r="CB64" i="15"/>
  <c r="CC64" i="15"/>
  <c r="CD64" i="15"/>
  <c r="CE64" i="15"/>
  <c r="CF64" i="15"/>
  <c r="CG64" i="15"/>
  <c r="CH64" i="15"/>
  <c r="CI64" i="15"/>
  <c r="CJ64" i="15"/>
  <c r="CK64" i="15"/>
  <c r="CL64" i="15"/>
  <c r="CM64" i="15"/>
  <c r="CN64" i="15"/>
  <c r="CO64" i="15"/>
  <c r="CP64" i="15"/>
  <c r="CQ64" i="15"/>
  <c r="CR64" i="15"/>
  <c r="CS64" i="15"/>
  <c r="CT64" i="15"/>
  <c r="CU64" i="15"/>
  <c r="CV64" i="15"/>
  <c r="CW64" i="15"/>
  <c r="CX64" i="15"/>
  <c r="CY64" i="15"/>
  <c r="CZ64" i="15"/>
  <c r="DA64" i="15"/>
  <c r="DB64" i="15"/>
  <c r="DC64" i="15"/>
  <c r="DD64" i="15"/>
  <c r="DE64" i="15"/>
  <c r="DF64" i="15"/>
  <c r="DG64" i="15"/>
  <c r="DH64" i="15"/>
  <c r="DI64" i="15"/>
  <c r="DJ64" i="15"/>
  <c r="DK64" i="15"/>
  <c r="BN64" i="15"/>
  <c r="P64" i="15"/>
  <c r="Q63" i="15"/>
  <c r="R63" i="15"/>
  <c r="S63" i="15"/>
  <c r="T63" i="15"/>
  <c r="U63" i="15"/>
  <c r="V63" i="15"/>
  <c r="W63" i="15"/>
  <c r="X63" i="15"/>
  <c r="Y63" i="15"/>
  <c r="Z63" i="15"/>
  <c r="AA63" i="15"/>
  <c r="AB63" i="15"/>
  <c r="AC63" i="15"/>
  <c r="AD63" i="15"/>
  <c r="AE63" i="15"/>
  <c r="AF63" i="15"/>
  <c r="AG63" i="15"/>
  <c r="AH63" i="15"/>
  <c r="AI63" i="15"/>
  <c r="AJ63" i="15"/>
  <c r="AK63" i="15"/>
  <c r="AL63" i="15"/>
  <c r="AM63" i="15"/>
  <c r="AN63" i="15"/>
  <c r="AO63" i="15"/>
  <c r="AP63" i="15"/>
  <c r="AQ63" i="15"/>
  <c r="AR63" i="15"/>
  <c r="AS63" i="15"/>
  <c r="AT63" i="15"/>
  <c r="AU63" i="15"/>
  <c r="AV63" i="15"/>
  <c r="AW63" i="15"/>
  <c r="AX63" i="15"/>
  <c r="AY63" i="15"/>
  <c r="AZ63" i="15"/>
  <c r="BA63" i="15"/>
  <c r="BB63" i="15"/>
  <c r="BC63" i="15"/>
  <c r="BD63" i="15"/>
  <c r="BE63" i="15"/>
  <c r="BF63" i="15"/>
  <c r="BG63" i="15"/>
  <c r="BH63" i="15"/>
  <c r="BI63" i="15"/>
  <c r="BJ63" i="15"/>
  <c r="BK63" i="15"/>
  <c r="BL63" i="15"/>
  <c r="BM63" i="15"/>
  <c r="BO63" i="15"/>
  <c r="BP63" i="15"/>
  <c r="BQ63" i="15"/>
  <c r="BR63" i="15"/>
  <c r="BS63" i="15"/>
  <c r="BT63" i="15"/>
  <c r="BU63" i="15"/>
  <c r="BV63" i="15"/>
  <c r="BW63" i="15"/>
  <c r="BX63" i="15"/>
  <c r="BY63" i="15"/>
  <c r="BZ63" i="15"/>
  <c r="CA63" i="15"/>
  <c r="CB63" i="15"/>
  <c r="CC63" i="15"/>
  <c r="CD63" i="15"/>
  <c r="CE63" i="15"/>
  <c r="CF63" i="15"/>
  <c r="CG63" i="15"/>
  <c r="CH63" i="15"/>
  <c r="CI63" i="15"/>
  <c r="CJ63" i="15"/>
  <c r="CK63" i="15"/>
  <c r="CL63" i="15"/>
  <c r="CM63" i="15"/>
  <c r="CN63" i="15"/>
  <c r="CO63" i="15"/>
  <c r="CP63" i="15"/>
  <c r="CQ63" i="15"/>
  <c r="CR63" i="15"/>
  <c r="CS63" i="15"/>
  <c r="CT63" i="15"/>
  <c r="CU63" i="15"/>
  <c r="CV63" i="15"/>
  <c r="CW63" i="15"/>
  <c r="CX63" i="15"/>
  <c r="CY63" i="15"/>
  <c r="CZ63" i="15"/>
  <c r="DA63" i="15"/>
  <c r="DB63" i="15"/>
  <c r="DC63" i="15"/>
  <c r="DD63" i="15"/>
  <c r="DE63" i="15"/>
  <c r="DF63" i="15"/>
  <c r="DG63" i="15"/>
  <c r="DH63" i="15"/>
  <c r="DI63" i="15"/>
  <c r="DJ63" i="15"/>
  <c r="DK63" i="15"/>
  <c r="BN63" i="15"/>
  <c r="P63" i="15"/>
  <c r="Q62" i="15"/>
  <c r="R62" i="15"/>
  <c r="S62" i="15"/>
  <c r="T62" i="15"/>
  <c r="U62" i="15"/>
  <c r="V62" i="15"/>
  <c r="W62" i="15"/>
  <c r="X62" i="15"/>
  <c r="Y62" i="15"/>
  <c r="Z62" i="15"/>
  <c r="AA62" i="15"/>
  <c r="AB62" i="15"/>
  <c r="AC62" i="15"/>
  <c r="AD62" i="15"/>
  <c r="AE62" i="15"/>
  <c r="AF62" i="15"/>
  <c r="AG62" i="15"/>
  <c r="AH62" i="15"/>
  <c r="AI62" i="15"/>
  <c r="AJ62" i="15"/>
  <c r="AK62" i="15"/>
  <c r="AL62" i="15"/>
  <c r="AM62" i="15"/>
  <c r="AN62" i="15"/>
  <c r="AO62" i="15"/>
  <c r="AP62" i="15"/>
  <c r="AQ62" i="15"/>
  <c r="AR62" i="15"/>
  <c r="AS62" i="15"/>
  <c r="AT62" i="15"/>
  <c r="AU62" i="15"/>
  <c r="AV62" i="15"/>
  <c r="AW62" i="15"/>
  <c r="AX62" i="15"/>
  <c r="AY62" i="15"/>
  <c r="AZ62" i="15"/>
  <c r="BA62" i="15"/>
  <c r="BB62" i="15"/>
  <c r="BC62" i="15"/>
  <c r="BD62" i="15"/>
  <c r="BE62" i="15"/>
  <c r="BF62" i="15"/>
  <c r="BG62" i="15"/>
  <c r="BH62" i="15"/>
  <c r="BI62" i="15"/>
  <c r="BJ62" i="15"/>
  <c r="BK62" i="15"/>
  <c r="BL62" i="15"/>
  <c r="BM62" i="15"/>
  <c r="BO62" i="15"/>
  <c r="BP62" i="15"/>
  <c r="BQ62" i="15"/>
  <c r="BR62" i="15"/>
  <c r="BS62" i="15"/>
  <c r="BT62" i="15"/>
  <c r="BU62" i="15"/>
  <c r="BV62" i="15"/>
  <c r="BW62" i="15"/>
  <c r="BX62" i="15"/>
  <c r="BY62" i="15"/>
  <c r="BZ62" i="15"/>
  <c r="CA62" i="15"/>
  <c r="CB62" i="15"/>
  <c r="CC62" i="15"/>
  <c r="CD62" i="15"/>
  <c r="CE62" i="15"/>
  <c r="CF62" i="15"/>
  <c r="CG62" i="15"/>
  <c r="CH62" i="15"/>
  <c r="CI62" i="15"/>
  <c r="CJ62" i="15"/>
  <c r="CK62" i="15"/>
  <c r="CL62" i="15"/>
  <c r="CM62" i="15"/>
  <c r="CN62" i="15"/>
  <c r="CO62" i="15"/>
  <c r="CP62" i="15"/>
  <c r="CQ62" i="15"/>
  <c r="CR62" i="15"/>
  <c r="CS62" i="15"/>
  <c r="CT62" i="15"/>
  <c r="CU62" i="15"/>
  <c r="CV62" i="15"/>
  <c r="CW62" i="15"/>
  <c r="CX62" i="15"/>
  <c r="CY62" i="15"/>
  <c r="CZ62" i="15"/>
  <c r="DA62" i="15"/>
  <c r="DB62" i="15"/>
  <c r="DC62" i="15"/>
  <c r="DD62" i="15"/>
  <c r="DE62" i="15"/>
  <c r="DF62" i="15"/>
  <c r="DG62" i="15"/>
  <c r="DH62" i="15"/>
  <c r="DI62" i="15"/>
  <c r="DJ62" i="15"/>
  <c r="DK62" i="15"/>
  <c r="BN62" i="15"/>
  <c r="P62" i="15"/>
  <c r="Q61" i="15"/>
  <c r="R61" i="15"/>
  <c r="S61" i="15"/>
  <c r="T61" i="15"/>
  <c r="U61" i="15"/>
  <c r="V61" i="15"/>
  <c r="W61" i="15"/>
  <c r="X61" i="15"/>
  <c r="Y61" i="15"/>
  <c r="Z61" i="15"/>
  <c r="AA61" i="15"/>
  <c r="AB61" i="15"/>
  <c r="AC61" i="15"/>
  <c r="AD61" i="15"/>
  <c r="AE61" i="15"/>
  <c r="AF61" i="15"/>
  <c r="AG61" i="15"/>
  <c r="AH61" i="15"/>
  <c r="AI61" i="15"/>
  <c r="AJ61" i="15"/>
  <c r="AK61" i="15"/>
  <c r="AL61" i="15"/>
  <c r="AM61" i="15"/>
  <c r="AN61" i="15"/>
  <c r="AO61" i="15"/>
  <c r="AP61" i="15"/>
  <c r="AQ61" i="15"/>
  <c r="AR61" i="15"/>
  <c r="AS61" i="15"/>
  <c r="AT61" i="15"/>
  <c r="AU61" i="15"/>
  <c r="AV61" i="15"/>
  <c r="AW61" i="15"/>
  <c r="AX61" i="15"/>
  <c r="AY61" i="15"/>
  <c r="AZ61" i="15"/>
  <c r="BA61" i="15"/>
  <c r="BB61" i="15"/>
  <c r="BC61" i="15"/>
  <c r="BD61" i="15"/>
  <c r="BE61" i="15"/>
  <c r="BF61" i="15"/>
  <c r="BG61" i="15"/>
  <c r="BH61" i="15"/>
  <c r="BI61" i="15"/>
  <c r="BJ61" i="15"/>
  <c r="BK61" i="15"/>
  <c r="BL61" i="15"/>
  <c r="BM61" i="15"/>
  <c r="BO61" i="15"/>
  <c r="BP61" i="15"/>
  <c r="BQ61" i="15"/>
  <c r="BR61" i="15"/>
  <c r="BS61" i="15"/>
  <c r="BT61" i="15"/>
  <c r="BU61" i="15"/>
  <c r="BV61" i="15"/>
  <c r="BW61" i="15"/>
  <c r="BX61" i="15"/>
  <c r="BY61" i="15"/>
  <c r="BZ61" i="15"/>
  <c r="CA61" i="15"/>
  <c r="CB61" i="15"/>
  <c r="CC61" i="15"/>
  <c r="CD61" i="15"/>
  <c r="CE61" i="15"/>
  <c r="CF61" i="15"/>
  <c r="CG61" i="15"/>
  <c r="CH61" i="15"/>
  <c r="CI61" i="15"/>
  <c r="CJ61" i="15"/>
  <c r="CK61" i="15"/>
  <c r="CL61" i="15"/>
  <c r="CM61" i="15"/>
  <c r="CN61" i="15"/>
  <c r="CO61" i="15"/>
  <c r="CP61" i="15"/>
  <c r="CQ61" i="15"/>
  <c r="CR61" i="15"/>
  <c r="CS61" i="15"/>
  <c r="CT61" i="15"/>
  <c r="CU61" i="15"/>
  <c r="CV61" i="15"/>
  <c r="CW61" i="15"/>
  <c r="CX61" i="15"/>
  <c r="CY61" i="15"/>
  <c r="CZ61" i="15"/>
  <c r="DA61" i="15"/>
  <c r="DB61" i="15"/>
  <c r="DC61" i="15"/>
  <c r="DD61" i="15"/>
  <c r="DE61" i="15"/>
  <c r="DF61" i="15"/>
  <c r="DG61" i="15"/>
  <c r="DH61" i="15"/>
  <c r="DI61" i="15"/>
  <c r="DJ61" i="15"/>
  <c r="DK61" i="15"/>
  <c r="BN61" i="15"/>
  <c r="P61" i="15"/>
  <c r="Q60" i="15"/>
  <c r="R60" i="15"/>
  <c r="S60" i="15"/>
  <c r="T60" i="15"/>
  <c r="U60" i="15"/>
  <c r="V60" i="15"/>
  <c r="W60" i="15"/>
  <c r="X60" i="15"/>
  <c r="Y60" i="15"/>
  <c r="Z60" i="15"/>
  <c r="AA60" i="15"/>
  <c r="AB60" i="15"/>
  <c r="AC60" i="15"/>
  <c r="AD60" i="15"/>
  <c r="AE60" i="15"/>
  <c r="AF60" i="15"/>
  <c r="AG60" i="15"/>
  <c r="AH60" i="15"/>
  <c r="AI60" i="15"/>
  <c r="AJ60" i="15"/>
  <c r="AK60" i="15"/>
  <c r="AL60" i="15"/>
  <c r="AM60" i="15"/>
  <c r="AN60" i="15"/>
  <c r="AO60" i="15"/>
  <c r="AP60" i="15"/>
  <c r="AQ60" i="15"/>
  <c r="AR60" i="15"/>
  <c r="AS60" i="15"/>
  <c r="AT60" i="15"/>
  <c r="AU60" i="15"/>
  <c r="AV60" i="15"/>
  <c r="AW60" i="15"/>
  <c r="AX60" i="15"/>
  <c r="AY60" i="15"/>
  <c r="AZ60" i="15"/>
  <c r="BA60" i="15"/>
  <c r="BB60" i="15"/>
  <c r="BC60" i="15"/>
  <c r="BD60" i="15"/>
  <c r="BE60" i="15"/>
  <c r="BF60" i="15"/>
  <c r="BG60" i="15"/>
  <c r="BH60" i="15"/>
  <c r="BI60" i="15"/>
  <c r="BJ60" i="15"/>
  <c r="BK60" i="15"/>
  <c r="BL60" i="15"/>
  <c r="BM60" i="15"/>
  <c r="BO60" i="15"/>
  <c r="BP60" i="15"/>
  <c r="BQ60" i="15"/>
  <c r="BR60" i="15"/>
  <c r="BS60" i="15"/>
  <c r="BT60" i="15"/>
  <c r="BU60" i="15"/>
  <c r="BV60" i="15"/>
  <c r="BW60" i="15"/>
  <c r="BX60" i="15"/>
  <c r="BY60" i="15"/>
  <c r="BZ60" i="15"/>
  <c r="CA60" i="15"/>
  <c r="CB60" i="15"/>
  <c r="CC60" i="15"/>
  <c r="CD60" i="15"/>
  <c r="CE60" i="15"/>
  <c r="CF60" i="15"/>
  <c r="CG60" i="15"/>
  <c r="CH60" i="15"/>
  <c r="CI60" i="15"/>
  <c r="CJ60" i="15"/>
  <c r="CK60" i="15"/>
  <c r="CL60" i="15"/>
  <c r="CM60" i="15"/>
  <c r="CN60" i="15"/>
  <c r="CO60" i="15"/>
  <c r="CP60" i="15"/>
  <c r="CQ60" i="15"/>
  <c r="CR60" i="15"/>
  <c r="CS60" i="15"/>
  <c r="CT60" i="15"/>
  <c r="CU60" i="15"/>
  <c r="CV60" i="15"/>
  <c r="CW60" i="15"/>
  <c r="CX60" i="15"/>
  <c r="CY60" i="15"/>
  <c r="CZ60" i="15"/>
  <c r="DA60" i="15"/>
  <c r="DB60" i="15"/>
  <c r="DC60" i="15"/>
  <c r="DD60" i="15"/>
  <c r="DE60" i="15"/>
  <c r="DF60" i="15"/>
  <c r="DG60" i="15"/>
  <c r="DH60" i="15"/>
  <c r="DI60" i="15"/>
  <c r="DJ60" i="15"/>
  <c r="DK60" i="15"/>
  <c r="BN60" i="15"/>
  <c r="P60" i="15"/>
  <c r="Q59" i="15"/>
  <c r="R59" i="15"/>
  <c r="S59" i="15"/>
  <c r="T59" i="15"/>
  <c r="U59" i="15"/>
  <c r="V59" i="15"/>
  <c r="W59" i="15"/>
  <c r="X59" i="15"/>
  <c r="Y59" i="15"/>
  <c r="Z59" i="15"/>
  <c r="AA59" i="15"/>
  <c r="AB59" i="15"/>
  <c r="AC59" i="15"/>
  <c r="AD59" i="15"/>
  <c r="AE59" i="15"/>
  <c r="AF59" i="15"/>
  <c r="AG59" i="15"/>
  <c r="AH59" i="15"/>
  <c r="AI59" i="15"/>
  <c r="AJ59" i="15"/>
  <c r="AK59" i="15"/>
  <c r="AL59" i="15"/>
  <c r="AM59" i="15"/>
  <c r="AN59" i="15"/>
  <c r="AO59" i="15"/>
  <c r="AP59" i="15"/>
  <c r="AQ59" i="15"/>
  <c r="AR59" i="15"/>
  <c r="AS59" i="15"/>
  <c r="AT59" i="15"/>
  <c r="AU59" i="15"/>
  <c r="AV59" i="15"/>
  <c r="AW59" i="15"/>
  <c r="AX59" i="15"/>
  <c r="AY59" i="15"/>
  <c r="AZ59" i="15"/>
  <c r="BA59" i="15"/>
  <c r="BB59" i="15"/>
  <c r="BC59" i="15"/>
  <c r="BD59" i="15"/>
  <c r="BE59" i="15"/>
  <c r="BF59" i="15"/>
  <c r="BG59" i="15"/>
  <c r="BH59" i="15"/>
  <c r="BI59" i="15"/>
  <c r="BJ59" i="15"/>
  <c r="BK59" i="15"/>
  <c r="BL59" i="15"/>
  <c r="BM59" i="15"/>
  <c r="BO59" i="15"/>
  <c r="BP59" i="15"/>
  <c r="BQ59" i="15"/>
  <c r="BR59" i="15"/>
  <c r="BS59" i="15"/>
  <c r="BT59" i="15"/>
  <c r="BU59" i="15"/>
  <c r="BV59" i="15"/>
  <c r="BW59" i="15"/>
  <c r="BX59" i="15"/>
  <c r="BY59" i="15"/>
  <c r="BZ59" i="15"/>
  <c r="CA59" i="15"/>
  <c r="CB59" i="15"/>
  <c r="CC59" i="15"/>
  <c r="CD59" i="15"/>
  <c r="CE59" i="15"/>
  <c r="CF59" i="15"/>
  <c r="CG59" i="15"/>
  <c r="CH59" i="15"/>
  <c r="CI59" i="15"/>
  <c r="CJ59" i="15"/>
  <c r="CK59" i="15"/>
  <c r="CL59" i="15"/>
  <c r="CM59" i="15"/>
  <c r="CN59" i="15"/>
  <c r="CO59" i="15"/>
  <c r="CP59" i="15"/>
  <c r="CQ59" i="15"/>
  <c r="CR59" i="15"/>
  <c r="CS59" i="15"/>
  <c r="CT59" i="15"/>
  <c r="CU59" i="15"/>
  <c r="CV59" i="15"/>
  <c r="CW59" i="15"/>
  <c r="CX59" i="15"/>
  <c r="CY59" i="15"/>
  <c r="CZ59" i="15"/>
  <c r="DA59" i="15"/>
  <c r="DB59" i="15"/>
  <c r="DC59" i="15"/>
  <c r="DD59" i="15"/>
  <c r="DE59" i="15"/>
  <c r="DF59" i="15"/>
  <c r="DG59" i="15"/>
  <c r="DH59" i="15"/>
  <c r="DI59" i="15"/>
  <c r="DJ59" i="15"/>
  <c r="DK59" i="15"/>
  <c r="BN59" i="15"/>
  <c r="P59" i="15"/>
  <c r="Q58" i="15"/>
  <c r="R58" i="15"/>
  <c r="S58" i="15"/>
  <c r="T58" i="15"/>
  <c r="U58" i="15"/>
  <c r="V58" i="15"/>
  <c r="W58" i="15"/>
  <c r="X58" i="15"/>
  <c r="Y58" i="15"/>
  <c r="Z58" i="15"/>
  <c r="AA58" i="15"/>
  <c r="AB58" i="15"/>
  <c r="AC58" i="15"/>
  <c r="AD58" i="15"/>
  <c r="AE58" i="15"/>
  <c r="AF58" i="15"/>
  <c r="AG58" i="15"/>
  <c r="AH58" i="15"/>
  <c r="AI58" i="15"/>
  <c r="AJ58" i="15"/>
  <c r="AK58" i="15"/>
  <c r="AL58" i="15"/>
  <c r="AM58" i="15"/>
  <c r="AN58" i="15"/>
  <c r="AO58" i="15"/>
  <c r="AP58" i="15"/>
  <c r="AQ58" i="15"/>
  <c r="AR58" i="15"/>
  <c r="AS58" i="15"/>
  <c r="AT58" i="15"/>
  <c r="AU58" i="15"/>
  <c r="AV58" i="15"/>
  <c r="AW58" i="15"/>
  <c r="AX58" i="15"/>
  <c r="AY58" i="15"/>
  <c r="AZ58" i="15"/>
  <c r="BA58" i="15"/>
  <c r="BB58" i="15"/>
  <c r="BC58" i="15"/>
  <c r="BD58" i="15"/>
  <c r="BE58" i="15"/>
  <c r="BF58" i="15"/>
  <c r="BG58" i="15"/>
  <c r="BH58" i="15"/>
  <c r="BI58" i="15"/>
  <c r="BJ58" i="15"/>
  <c r="BK58" i="15"/>
  <c r="BL58" i="15"/>
  <c r="BM58" i="15"/>
  <c r="BO58" i="15"/>
  <c r="BP58" i="15"/>
  <c r="BQ58" i="15"/>
  <c r="BR58" i="15"/>
  <c r="BS58" i="15"/>
  <c r="BT58" i="15"/>
  <c r="BU58" i="15"/>
  <c r="BV58" i="15"/>
  <c r="BW58" i="15"/>
  <c r="BX58" i="15"/>
  <c r="BY58" i="15"/>
  <c r="BZ58" i="15"/>
  <c r="CA58" i="15"/>
  <c r="CB58" i="15"/>
  <c r="CC58" i="15"/>
  <c r="CD58" i="15"/>
  <c r="CE58" i="15"/>
  <c r="CF58" i="15"/>
  <c r="CG58" i="15"/>
  <c r="CH58" i="15"/>
  <c r="CI58" i="15"/>
  <c r="CJ58" i="15"/>
  <c r="CK58" i="15"/>
  <c r="CL58" i="15"/>
  <c r="CM58" i="15"/>
  <c r="CN58" i="15"/>
  <c r="CO58" i="15"/>
  <c r="CP58" i="15"/>
  <c r="CQ58" i="15"/>
  <c r="CR58" i="15"/>
  <c r="CS58" i="15"/>
  <c r="CT58" i="15"/>
  <c r="CU58" i="15"/>
  <c r="CV58" i="15"/>
  <c r="CW58" i="15"/>
  <c r="CX58" i="15"/>
  <c r="CY58" i="15"/>
  <c r="CZ58" i="15"/>
  <c r="DA58" i="15"/>
  <c r="DB58" i="15"/>
  <c r="DC58" i="15"/>
  <c r="DD58" i="15"/>
  <c r="DE58" i="15"/>
  <c r="DF58" i="15"/>
  <c r="DG58" i="15"/>
  <c r="DH58" i="15"/>
  <c r="DI58" i="15"/>
  <c r="DJ58" i="15"/>
  <c r="DK58" i="15"/>
  <c r="BN58" i="15"/>
  <c r="P58" i="15"/>
  <c r="Q57" i="15"/>
  <c r="R57" i="15"/>
  <c r="S57" i="15"/>
  <c r="T57" i="15"/>
  <c r="U57" i="15"/>
  <c r="V57" i="15"/>
  <c r="W57" i="15"/>
  <c r="X57" i="15"/>
  <c r="Y57" i="15"/>
  <c r="Z57" i="15"/>
  <c r="AA57" i="15"/>
  <c r="AB57" i="15"/>
  <c r="AC57" i="15"/>
  <c r="AD57" i="15"/>
  <c r="AE57" i="15"/>
  <c r="AF57" i="15"/>
  <c r="AG57" i="15"/>
  <c r="AH57" i="15"/>
  <c r="AI57" i="15"/>
  <c r="AJ57" i="15"/>
  <c r="AK57" i="15"/>
  <c r="AL57" i="15"/>
  <c r="AM57" i="15"/>
  <c r="AN57" i="15"/>
  <c r="AO57" i="15"/>
  <c r="AP57" i="15"/>
  <c r="AQ57" i="15"/>
  <c r="AR57" i="15"/>
  <c r="AS57" i="15"/>
  <c r="AT57" i="15"/>
  <c r="AU57" i="15"/>
  <c r="AV57" i="15"/>
  <c r="AW57" i="15"/>
  <c r="AX57" i="15"/>
  <c r="AY57" i="15"/>
  <c r="AZ57" i="15"/>
  <c r="BA57" i="15"/>
  <c r="BB57" i="15"/>
  <c r="BC57" i="15"/>
  <c r="BD57" i="15"/>
  <c r="BE57" i="15"/>
  <c r="BF57" i="15"/>
  <c r="BG57" i="15"/>
  <c r="BH57" i="15"/>
  <c r="BI57" i="15"/>
  <c r="BJ57" i="15"/>
  <c r="BK57" i="15"/>
  <c r="BL57" i="15"/>
  <c r="BM57" i="15"/>
  <c r="BO57" i="15"/>
  <c r="BP57" i="15"/>
  <c r="BQ57" i="15"/>
  <c r="BR57" i="15"/>
  <c r="BS57" i="15"/>
  <c r="BT57" i="15"/>
  <c r="BU57" i="15"/>
  <c r="BV57" i="15"/>
  <c r="BW57" i="15"/>
  <c r="BX57" i="15"/>
  <c r="BY57" i="15"/>
  <c r="BZ57" i="15"/>
  <c r="CA57" i="15"/>
  <c r="CB57" i="15"/>
  <c r="CC57" i="15"/>
  <c r="CD57" i="15"/>
  <c r="CE57" i="15"/>
  <c r="CF57" i="15"/>
  <c r="CG57" i="15"/>
  <c r="CH57" i="15"/>
  <c r="CI57" i="15"/>
  <c r="CJ57" i="15"/>
  <c r="CK57" i="15"/>
  <c r="CL57" i="15"/>
  <c r="CM57" i="15"/>
  <c r="CN57" i="15"/>
  <c r="CO57" i="15"/>
  <c r="CP57" i="15"/>
  <c r="CQ57" i="15"/>
  <c r="CR57" i="15"/>
  <c r="CS57" i="15"/>
  <c r="CT57" i="15"/>
  <c r="CU57" i="15"/>
  <c r="CV57" i="15"/>
  <c r="CW57" i="15"/>
  <c r="CX57" i="15"/>
  <c r="CY57" i="15"/>
  <c r="CZ57" i="15"/>
  <c r="DA57" i="15"/>
  <c r="DB57" i="15"/>
  <c r="DC57" i="15"/>
  <c r="DD57" i="15"/>
  <c r="DE57" i="15"/>
  <c r="DF57" i="15"/>
  <c r="DG57" i="15"/>
  <c r="DH57" i="15"/>
  <c r="DI57" i="15"/>
  <c r="DJ57" i="15"/>
  <c r="DK57" i="15"/>
  <c r="BN57" i="15"/>
  <c r="P57" i="15"/>
  <c r="Q56" i="15"/>
  <c r="R56" i="15"/>
  <c r="S56" i="15"/>
  <c r="T56" i="15"/>
  <c r="U56" i="15"/>
  <c r="V56" i="15"/>
  <c r="W56" i="15"/>
  <c r="X56" i="15"/>
  <c r="Y56" i="15"/>
  <c r="Z56" i="15"/>
  <c r="AA56" i="15"/>
  <c r="AB56" i="15"/>
  <c r="AC56" i="15"/>
  <c r="AD56" i="15"/>
  <c r="AE56" i="15"/>
  <c r="AF56" i="15"/>
  <c r="AG56" i="15"/>
  <c r="AH56" i="15"/>
  <c r="AI56" i="15"/>
  <c r="AJ56" i="15"/>
  <c r="AK56" i="15"/>
  <c r="AL56" i="15"/>
  <c r="AM56" i="15"/>
  <c r="AN56" i="15"/>
  <c r="AO56" i="15"/>
  <c r="AP56" i="15"/>
  <c r="AQ56" i="15"/>
  <c r="AR56" i="15"/>
  <c r="AS56" i="15"/>
  <c r="AT56" i="15"/>
  <c r="AU56" i="15"/>
  <c r="AV56" i="15"/>
  <c r="AW56" i="15"/>
  <c r="AX56" i="15"/>
  <c r="AY56" i="15"/>
  <c r="AZ56" i="15"/>
  <c r="BA56" i="15"/>
  <c r="BB56" i="15"/>
  <c r="BC56" i="15"/>
  <c r="BD56" i="15"/>
  <c r="BE56" i="15"/>
  <c r="BF56" i="15"/>
  <c r="BG56" i="15"/>
  <c r="BH56" i="15"/>
  <c r="BI56" i="15"/>
  <c r="BJ56" i="15"/>
  <c r="BK56" i="15"/>
  <c r="BL56" i="15"/>
  <c r="BM56" i="15"/>
  <c r="BO56" i="15"/>
  <c r="BP56" i="15"/>
  <c r="BQ56" i="15"/>
  <c r="BR56" i="15"/>
  <c r="BS56" i="15"/>
  <c r="BT56" i="15"/>
  <c r="BU56" i="15"/>
  <c r="BV56" i="15"/>
  <c r="BW56" i="15"/>
  <c r="BX56" i="15"/>
  <c r="BY56" i="15"/>
  <c r="BZ56" i="15"/>
  <c r="CA56" i="15"/>
  <c r="CB56" i="15"/>
  <c r="CC56" i="15"/>
  <c r="CD56" i="15"/>
  <c r="CE56" i="15"/>
  <c r="CF56" i="15"/>
  <c r="CG56" i="15"/>
  <c r="CH56" i="15"/>
  <c r="CI56" i="15"/>
  <c r="CJ56" i="15"/>
  <c r="CK56" i="15"/>
  <c r="CL56" i="15"/>
  <c r="CM56" i="15"/>
  <c r="CN56" i="15"/>
  <c r="CO56" i="15"/>
  <c r="CP56" i="15"/>
  <c r="CQ56" i="15"/>
  <c r="CR56" i="15"/>
  <c r="CS56" i="15"/>
  <c r="CT56" i="15"/>
  <c r="CU56" i="15"/>
  <c r="CV56" i="15"/>
  <c r="CW56" i="15"/>
  <c r="CX56" i="15"/>
  <c r="CY56" i="15"/>
  <c r="CZ56" i="15"/>
  <c r="DA56" i="15"/>
  <c r="DB56" i="15"/>
  <c r="DC56" i="15"/>
  <c r="DD56" i="15"/>
  <c r="DE56" i="15"/>
  <c r="DF56" i="15"/>
  <c r="DG56" i="15"/>
  <c r="DH56" i="15"/>
  <c r="DI56" i="15"/>
  <c r="DJ56" i="15"/>
  <c r="DK56" i="15"/>
  <c r="BN56" i="15"/>
  <c r="P56" i="15"/>
  <c r="Q55" i="15"/>
  <c r="R55" i="15"/>
  <c r="S55" i="15"/>
  <c r="T55" i="15"/>
  <c r="U55" i="15"/>
  <c r="V55" i="15"/>
  <c r="W55" i="15"/>
  <c r="X55" i="15"/>
  <c r="Y55" i="15"/>
  <c r="Z55" i="15"/>
  <c r="AA55" i="15"/>
  <c r="AB55" i="15"/>
  <c r="AC55" i="15"/>
  <c r="AD55" i="15"/>
  <c r="AE55" i="15"/>
  <c r="AF55" i="15"/>
  <c r="AG55" i="15"/>
  <c r="AH55" i="15"/>
  <c r="AI55" i="15"/>
  <c r="AJ55" i="15"/>
  <c r="AK55" i="15"/>
  <c r="AL55" i="15"/>
  <c r="AM55" i="15"/>
  <c r="AN55" i="15"/>
  <c r="AO55" i="15"/>
  <c r="AP55" i="15"/>
  <c r="AQ55" i="15"/>
  <c r="AR55" i="15"/>
  <c r="AS55" i="15"/>
  <c r="AT55" i="15"/>
  <c r="AU55" i="15"/>
  <c r="AV55" i="15"/>
  <c r="AW55" i="15"/>
  <c r="AX55" i="15"/>
  <c r="AY55" i="15"/>
  <c r="AZ55" i="15"/>
  <c r="BA55" i="15"/>
  <c r="BB55" i="15"/>
  <c r="BC55" i="15"/>
  <c r="BD55" i="15"/>
  <c r="BE55" i="15"/>
  <c r="BF55" i="15"/>
  <c r="BG55" i="15"/>
  <c r="BH55" i="15"/>
  <c r="BI55" i="15"/>
  <c r="BJ55" i="15"/>
  <c r="BK55" i="15"/>
  <c r="BL55" i="15"/>
  <c r="BM55" i="15"/>
  <c r="BO55" i="15"/>
  <c r="BP55" i="15"/>
  <c r="BQ55" i="15"/>
  <c r="BR55" i="15"/>
  <c r="BS55" i="15"/>
  <c r="BT55" i="15"/>
  <c r="BU55" i="15"/>
  <c r="BV55" i="15"/>
  <c r="BW55" i="15"/>
  <c r="BX55" i="15"/>
  <c r="BY55" i="15"/>
  <c r="BZ55" i="15"/>
  <c r="CA55" i="15"/>
  <c r="CB55" i="15"/>
  <c r="CC55" i="15"/>
  <c r="CD55" i="15"/>
  <c r="CE55" i="15"/>
  <c r="CF55" i="15"/>
  <c r="CG55" i="15"/>
  <c r="CH55" i="15"/>
  <c r="CI55" i="15"/>
  <c r="CJ55" i="15"/>
  <c r="CK55" i="15"/>
  <c r="CL55" i="15"/>
  <c r="CM55" i="15"/>
  <c r="CN55" i="15"/>
  <c r="CO55" i="15"/>
  <c r="CP55" i="15"/>
  <c r="CQ55" i="15"/>
  <c r="CR55" i="15"/>
  <c r="CS55" i="15"/>
  <c r="CT55" i="15"/>
  <c r="CU55" i="15"/>
  <c r="CV55" i="15"/>
  <c r="CW55" i="15"/>
  <c r="CX55" i="15"/>
  <c r="CY55" i="15"/>
  <c r="CZ55" i="15"/>
  <c r="DA55" i="15"/>
  <c r="DB55" i="15"/>
  <c r="DC55" i="15"/>
  <c r="DD55" i="15"/>
  <c r="DE55" i="15"/>
  <c r="DF55" i="15"/>
  <c r="DG55" i="15"/>
  <c r="DH55" i="15"/>
  <c r="DI55" i="15"/>
  <c r="DJ55" i="15"/>
  <c r="DK55" i="15"/>
  <c r="BN55" i="15"/>
  <c r="P55" i="15"/>
  <c r="Q54" i="15"/>
  <c r="R54" i="15"/>
  <c r="S54" i="15"/>
  <c r="T54" i="15"/>
  <c r="U54" i="15"/>
  <c r="V54" i="15"/>
  <c r="W54" i="15"/>
  <c r="X54" i="15"/>
  <c r="Y54" i="15"/>
  <c r="Z54" i="15"/>
  <c r="AA54" i="15"/>
  <c r="AB54" i="15"/>
  <c r="AC54" i="15"/>
  <c r="AD54" i="15"/>
  <c r="AE54" i="15"/>
  <c r="AF54" i="15"/>
  <c r="AG54" i="15"/>
  <c r="AH54" i="15"/>
  <c r="AI54" i="15"/>
  <c r="AJ54" i="15"/>
  <c r="AK54" i="15"/>
  <c r="AL54" i="15"/>
  <c r="AM54" i="15"/>
  <c r="AN54" i="15"/>
  <c r="AO54" i="15"/>
  <c r="AP54" i="15"/>
  <c r="AQ54" i="15"/>
  <c r="AR54" i="15"/>
  <c r="AS54" i="15"/>
  <c r="AT54" i="15"/>
  <c r="AU54" i="15"/>
  <c r="AV54" i="15"/>
  <c r="AW54" i="15"/>
  <c r="AX54" i="15"/>
  <c r="AY54" i="15"/>
  <c r="AZ54" i="15"/>
  <c r="BA54" i="15"/>
  <c r="BB54" i="15"/>
  <c r="BC54" i="15"/>
  <c r="BD54" i="15"/>
  <c r="BE54" i="15"/>
  <c r="BF54" i="15"/>
  <c r="BG54" i="15"/>
  <c r="BH54" i="15"/>
  <c r="BI54" i="15"/>
  <c r="BJ54" i="15"/>
  <c r="BK54" i="15"/>
  <c r="BL54" i="15"/>
  <c r="BM54" i="15"/>
  <c r="BO54" i="15"/>
  <c r="BP54" i="15"/>
  <c r="BQ54" i="15"/>
  <c r="BR54" i="15"/>
  <c r="BS54" i="15"/>
  <c r="BT54" i="15"/>
  <c r="BU54" i="15"/>
  <c r="BV54" i="15"/>
  <c r="BW54" i="15"/>
  <c r="BX54" i="15"/>
  <c r="BY54" i="15"/>
  <c r="BZ54" i="15"/>
  <c r="CA54" i="15"/>
  <c r="CB54" i="15"/>
  <c r="CC54" i="15"/>
  <c r="CD54" i="15"/>
  <c r="CE54" i="15"/>
  <c r="CF54" i="15"/>
  <c r="CG54" i="15"/>
  <c r="CH54" i="15"/>
  <c r="CI54" i="15"/>
  <c r="CJ54" i="15"/>
  <c r="CK54" i="15"/>
  <c r="CL54" i="15"/>
  <c r="CM54" i="15"/>
  <c r="CN54" i="15"/>
  <c r="CO54" i="15"/>
  <c r="CP54" i="15"/>
  <c r="CQ54" i="15"/>
  <c r="CR54" i="15"/>
  <c r="CS54" i="15"/>
  <c r="CT54" i="15"/>
  <c r="CU54" i="15"/>
  <c r="CV54" i="15"/>
  <c r="CW54" i="15"/>
  <c r="CX54" i="15"/>
  <c r="CY54" i="15"/>
  <c r="CZ54" i="15"/>
  <c r="DA54" i="15"/>
  <c r="DB54" i="15"/>
  <c r="DC54" i="15"/>
  <c r="DD54" i="15"/>
  <c r="DE54" i="15"/>
  <c r="DF54" i="15"/>
  <c r="DG54" i="15"/>
  <c r="DH54" i="15"/>
  <c r="DI54" i="15"/>
  <c r="DJ54" i="15"/>
  <c r="DK54" i="15"/>
  <c r="BN54" i="15"/>
  <c r="P54" i="15"/>
  <c r="Q53" i="15"/>
  <c r="R53" i="15"/>
  <c r="S53" i="15"/>
  <c r="T53" i="15"/>
  <c r="U53" i="15"/>
  <c r="V53" i="15"/>
  <c r="W53" i="15"/>
  <c r="X53" i="15"/>
  <c r="Y53" i="15"/>
  <c r="Z53" i="15"/>
  <c r="AA53" i="15"/>
  <c r="AB53" i="15"/>
  <c r="AC53" i="15"/>
  <c r="AD53" i="15"/>
  <c r="AE53" i="15"/>
  <c r="AF53" i="15"/>
  <c r="AG53" i="15"/>
  <c r="AH53" i="15"/>
  <c r="AI53" i="15"/>
  <c r="AJ53" i="15"/>
  <c r="AK53" i="15"/>
  <c r="AL53" i="15"/>
  <c r="AM53" i="15"/>
  <c r="AN53" i="15"/>
  <c r="AO53" i="15"/>
  <c r="AP53" i="15"/>
  <c r="AQ53" i="15"/>
  <c r="AR53" i="15"/>
  <c r="AS53" i="15"/>
  <c r="AT53" i="15"/>
  <c r="AU53" i="15"/>
  <c r="AV53" i="15"/>
  <c r="AW53" i="15"/>
  <c r="AX53" i="15"/>
  <c r="AY53" i="15"/>
  <c r="AZ53" i="15"/>
  <c r="BA53" i="15"/>
  <c r="BB53" i="15"/>
  <c r="BC53" i="15"/>
  <c r="BD53" i="15"/>
  <c r="BE53" i="15"/>
  <c r="BF53" i="15"/>
  <c r="BG53" i="15"/>
  <c r="BH53" i="15"/>
  <c r="BI53" i="15"/>
  <c r="BJ53" i="15"/>
  <c r="BK53" i="15"/>
  <c r="BL53" i="15"/>
  <c r="BM53" i="15"/>
  <c r="BO53" i="15"/>
  <c r="BP53" i="15"/>
  <c r="BQ53" i="15"/>
  <c r="BR53" i="15"/>
  <c r="BS53" i="15"/>
  <c r="BT53" i="15"/>
  <c r="BU53" i="15"/>
  <c r="BV53" i="15"/>
  <c r="BW53" i="15"/>
  <c r="BX53" i="15"/>
  <c r="BY53" i="15"/>
  <c r="BZ53" i="15"/>
  <c r="CA53" i="15"/>
  <c r="CB53" i="15"/>
  <c r="CC53" i="15"/>
  <c r="CD53" i="15"/>
  <c r="CE53" i="15"/>
  <c r="CF53" i="15"/>
  <c r="CG53" i="15"/>
  <c r="CH53" i="15"/>
  <c r="CI53" i="15"/>
  <c r="CJ53" i="15"/>
  <c r="CK53" i="15"/>
  <c r="CL53" i="15"/>
  <c r="CM53" i="15"/>
  <c r="CN53" i="15"/>
  <c r="CO53" i="15"/>
  <c r="CP53" i="15"/>
  <c r="CQ53" i="15"/>
  <c r="CR53" i="15"/>
  <c r="CS53" i="15"/>
  <c r="CT53" i="15"/>
  <c r="CU53" i="15"/>
  <c r="CV53" i="15"/>
  <c r="CW53" i="15"/>
  <c r="CX53" i="15"/>
  <c r="CY53" i="15"/>
  <c r="CZ53" i="15"/>
  <c r="DA53" i="15"/>
  <c r="DB53" i="15"/>
  <c r="DC53" i="15"/>
  <c r="DD53" i="15"/>
  <c r="DE53" i="15"/>
  <c r="DF53" i="15"/>
  <c r="DG53" i="15"/>
  <c r="DH53" i="15"/>
  <c r="DI53" i="15"/>
  <c r="DJ53" i="15"/>
  <c r="DK53" i="15"/>
  <c r="BN53" i="15"/>
  <c r="P53" i="15"/>
  <c r="Q52" i="15"/>
  <c r="R52" i="15"/>
  <c r="S52" i="15"/>
  <c r="T52" i="15"/>
  <c r="U52" i="15"/>
  <c r="V52" i="15"/>
  <c r="W52" i="15"/>
  <c r="X52" i="15"/>
  <c r="Y52" i="15"/>
  <c r="Z52" i="15"/>
  <c r="AA52" i="15"/>
  <c r="AB52" i="15"/>
  <c r="AC52" i="15"/>
  <c r="AD52" i="15"/>
  <c r="AE52" i="15"/>
  <c r="AF52" i="15"/>
  <c r="AG52" i="15"/>
  <c r="AH52" i="15"/>
  <c r="AI52" i="15"/>
  <c r="AJ52" i="15"/>
  <c r="AK52" i="15"/>
  <c r="AL52" i="15"/>
  <c r="AM52" i="15"/>
  <c r="AN52" i="15"/>
  <c r="AO52" i="15"/>
  <c r="AP52" i="15"/>
  <c r="AQ52" i="15"/>
  <c r="AR52" i="15"/>
  <c r="AS52" i="15"/>
  <c r="AT52" i="15"/>
  <c r="AU52" i="15"/>
  <c r="AV52" i="15"/>
  <c r="AW52" i="15"/>
  <c r="AX52" i="15"/>
  <c r="AY52" i="15"/>
  <c r="AZ52" i="15"/>
  <c r="BA52" i="15"/>
  <c r="BB52" i="15"/>
  <c r="BC52" i="15"/>
  <c r="BD52" i="15"/>
  <c r="BE52" i="15"/>
  <c r="BF52" i="15"/>
  <c r="BG52" i="15"/>
  <c r="BH52" i="15"/>
  <c r="BI52" i="15"/>
  <c r="BJ52" i="15"/>
  <c r="BK52" i="15"/>
  <c r="BL52" i="15"/>
  <c r="BM52" i="15"/>
  <c r="BO52" i="15"/>
  <c r="BP52" i="15"/>
  <c r="BQ52" i="15"/>
  <c r="BR52" i="15"/>
  <c r="BS52" i="15"/>
  <c r="BT52" i="15"/>
  <c r="BU52" i="15"/>
  <c r="BV52" i="15"/>
  <c r="BW52" i="15"/>
  <c r="BX52" i="15"/>
  <c r="BY52" i="15"/>
  <c r="BZ52" i="15"/>
  <c r="CA52" i="15"/>
  <c r="CB52" i="15"/>
  <c r="CC52" i="15"/>
  <c r="CD52" i="15"/>
  <c r="CE52" i="15"/>
  <c r="CF52" i="15"/>
  <c r="CG52" i="15"/>
  <c r="CH52" i="15"/>
  <c r="CI52" i="15"/>
  <c r="CJ52" i="15"/>
  <c r="CK52" i="15"/>
  <c r="CL52" i="15"/>
  <c r="CM52" i="15"/>
  <c r="CN52" i="15"/>
  <c r="CO52" i="15"/>
  <c r="CP52" i="15"/>
  <c r="CQ52" i="15"/>
  <c r="CR52" i="15"/>
  <c r="CS52" i="15"/>
  <c r="CT52" i="15"/>
  <c r="CU52" i="15"/>
  <c r="CV52" i="15"/>
  <c r="CW52" i="15"/>
  <c r="CX52" i="15"/>
  <c r="CY52" i="15"/>
  <c r="CZ52" i="15"/>
  <c r="DA52" i="15"/>
  <c r="DB52" i="15"/>
  <c r="DC52" i="15"/>
  <c r="DD52" i="15"/>
  <c r="DE52" i="15"/>
  <c r="DF52" i="15"/>
  <c r="DG52" i="15"/>
  <c r="DH52" i="15"/>
  <c r="DI52" i="15"/>
  <c r="DJ52" i="15"/>
  <c r="DK52" i="15"/>
  <c r="BN52" i="15"/>
  <c r="P52" i="15"/>
  <c r="Q51" i="15"/>
  <c r="R51" i="15"/>
  <c r="S51" i="15"/>
  <c r="T51" i="15"/>
  <c r="U51" i="15"/>
  <c r="V51" i="15"/>
  <c r="W51" i="15"/>
  <c r="X51" i="15"/>
  <c r="Y51" i="15"/>
  <c r="Z51" i="15"/>
  <c r="AA51" i="15"/>
  <c r="AB51" i="15"/>
  <c r="AC51" i="15"/>
  <c r="AD51" i="15"/>
  <c r="AE51" i="15"/>
  <c r="AF51" i="15"/>
  <c r="AG51" i="15"/>
  <c r="AH51" i="15"/>
  <c r="AI51" i="15"/>
  <c r="AJ51" i="15"/>
  <c r="AK51" i="15"/>
  <c r="AL51" i="15"/>
  <c r="AM51" i="15"/>
  <c r="AN51" i="15"/>
  <c r="AO51" i="15"/>
  <c r="AP51" i="15"/>
  <c r="AQ51" i="15"/>
  <c r="AR51" i="15"/>
  <c r="AS51" i="15"/>
  <c r="AT51" i="15"/>
  <c r="AU51" i="15"/>
  <c r="AV51" i="15"/>
  <c r="AW51" i="15"/>
  <c r="AX51" i="15"/>
  <c r="AY51" i="15"/>
  <c r="AZ51" i="15"/>
  <c r="BA51" i="15"/>
  <c r="BB51" i="15"/>
  <c r="BC51" i="15"/>
  <c r="BD51" i="15"/>
  <c r="BE51" i="15"/>
  <c r="BF51" i="15"/>
  <c r="BG51" i="15"/>
  <c r="BH51" i="15"/>
  <c r="BI51" i="15"/>
  <c r="BJ51" i="15"/>
  <c r="BK51" i="15"/>
  <c r="BL51" i="15"/>
  <c r="BM51" i="15"/>
  <c r="BO51" i="15"/>
  <c r="BP51" i="15"/>
  <c r="BQ51" i="15"/>
  <c r="BR51" i="15"/>
  <c r="BS51" i="15"/>
  <c r="BT51" i="15"/>
  <c r="BU51" i="15"/>
  <c r="BV51" i="15"/>
  <c r="BW51" i="15"/>
  <c r="BX51" i="15"/>
  <c r="BY51" i="15"/>
  <c r="BZ51" i="15"/>
  <c r="CA51" i="15"/>
  <c r="CB51" i="15"/>
  <c r="CC51" i="15"/>
  <c r="CD51" i="15"/>
  <c r="CE51" i="15"/>
  <c r="CF51" i="15"/>
  <c r="CG51" i="15"/>
  <c r="CH51" i="15"/>
  <c r="CI51" i="15"/>
  <c r="CJ51" i="15"/>
  <c r="CK51" i="15"/>
  <c r="CL51" i="15"/>
  <c r="CM51" i="15"/>
  <c r="CN51" i="15"/>
  <c r="CO51" i="15"/>
  <c r="CP51" i="15"/>
  <c r="CQ51" i="15"/>
  <c r="CR51" i="15"/>
  <c r="CS51" i="15"/>
  <c r="CT51" i="15"/>
  <c r="CU51" i="15"/>
  <c r="CV51" i="15"/>
  <c r="CW51" i="15"/>
  <c r="CX51" i="15"/>
  <c r="CY51" i="15"/>
  <c r="CZ51" i="15"/>
  <c r="DA51" i="15"/>
  <c r="DB51" i="15"/>
  <c r="DC51" i="15"/>
  <c r="DD51" i="15"/>
  <c r="DE51" i="15"/>
  <c r="DF51" i="15"/>
  <c r="DG51" i="15"/>
  <c r="DH51" i="15"/>
  <c r="DI51" i="15"/>
  <c r="DJ51" i="15"/>
  <c r="DK51" i="15"/>
  <c r="BN51" i="15"/>
  <c r="P51" i="15"/>
  <c r="Q50" i="15"/>
  <c r="R50" i="15"/>
  <c r="S50" i="15"/>
  <c r="T50" i="15"/>
  <c r="U50" i="15"/>
  <c r="V50" i="15"/>
  <c r="W50" i="15"/>
  <c r="X50" i="15"/>
  <c r="Y50" i="15"/>
  <c r="Z50" i="15"/>
  <c r="AA50" i="15"/>
  <c r="AB50" i="15"/>
  <c r="AC50" i="15"/>
  <c r="AD50" i="15"/>
  <c r="AE50" i="15"/>
  <c r="AF50" i="15"/>
  <c r="AG50" i="15"/>
  <c r="AH50" i="15"/>
  <c r="AI50" i="15"/>
  <c r="AJ50" i="15"/>
  <c r="AK50" i="15"/>
  <c r="AL50" i="15"/>
  <c r="AM50" i="15"/>
  <c r="AN50" i="15"/>
  <c r="AO50" i="15"/>
  <c r="AP50" i="15"/>
  <c r="AQ50" i="15"/>
  <c r="AR50" i="15"/>
  <c r="AS50" i="15"/>
  <c r="AT50" i="15"/>
  <c r="AU50" i="15"/>
  <c r="AV50" i="15"/>
  <c r="AW50" i="15"/>
  <c r="AX50" i="15"/>
  <c r="AY50" i="15"/>
  <c r="AZ50" i="15"/>
  <c r="BA50" i="15"/>
  <c r="BB50" i="15"/>
  <c r="BC50" i="15"/>
  <c r="BD50" i="15"/>
  <c r="BE50" i="15"/>
  <c r="BF50" i="15"/>
  <c r="BG50" i="15"/>
  <c r="BH50" i="15"/>
  <c r="BI50" i="15"/>
  <c r="BJ50" i="15"/>
  <c r="BK50" i="15"/>
  <c r="BL50" i="15"/>
  <c r="BM50" i="15"/>
  <c r="BO50" i="15"/>
  <c r="BP50" i="15"/>
  <c r="BQ50" i="15"/>
  <c r="BR50" i="15"/>
  <c r="BS50" i="15"/>
  <c r="BT50" i="15"/>
  <c r="BU50" i="15"/>
  <c r="BV50" i="15"/>
  <c r="BW50" i="15"/>
  <c r="BX50" i="15"/>
  <c r="BY50" i="15"/>
  <c r="BZ50" i="15"/>
  <c r="CA50" i="15"/>
  <c r="CB50" i="15"/>
  <c r="CC50" i="15"/>
  <c r="CD50" i="15"/>
  <c r="CE50" i="15"/>
  <c r="CF50" i="15"/>
  <c r="CG50" i="15"/>
  <c r="CH50" i="15"/>
  <c r="CI50" i="15"/>
  <c r="CJ50" i="15"/>
  <c r="CK50" i="15"/>
  <c r="CL50" i="15"/>
  <c r="CM50" i="15"/>
  <c r="CN50" i="15"/>
  <c r="CO50" i="15"/>
  <c r="CP50" i="15"/>
  <c r="CQ50" i="15"/>
  <c r="CR50" i="15"/>
  <c r="CS50" i="15"/>
  <c r="CT50" i="15"/>
  <c r="CU50" i="15"/>
  <c r="CV50" i="15"/>
  <c r="CW50" i="15"/>
  <c r="CX50" i="15"/>
  <c r="CY50" i="15"/>
  <c r="CZ50" i="15"/>
  <c r="DA50" i="15"/>
  <c r="DB50" i="15"/>
  <c r="DC50" i="15"/>
  <c r="DD50" i="15"/>
  <c r="DE50" i="15"/>
  <c r="DF50" i="15"/>
  <c r="DG50" i="15"/>
  <c r="DH50" i="15"/>
  <c r="DI50" i="15"/>
  <c r="DJ50" i="15"/>
  <c r="DK50" i="15"/>
  <c r="BN50" i="15"/>
  <c r="P50" i="15"/>
  <c r="Q49" i="15"/>
  <c r="R49" i="15"/>
  <c r="S49" i="15"/>
  <c r="T49" i="15"/>
  <c r="U49" i="15"/>
  <c r="V49" i="15"/>
  <c r="W49" i="15"/>
  <c r="X49" i="15"/>
  <c r="Y49" i="15"/>
  <c r="Z49" i="15"/>
  <c r="AA49" i="15"/>
  <c r="AB49" i="15"/>
  <c r="AC49" i="15"/>
  <c r="AD49" i="15"/>
  <c r="AE49" i="15"/>
  <c r="AF49" i="15"/>
  <c r="AG49" i="15"/>
  <c r="AH49" i="15"/>
  <c r="AI49" i="15"/>
  <c r="AJ49" i="15"/>
  <c r="AK49" i="15"/>
  <c r="AL49" i="15"/>
  <c r="AM49" i="15"/>
  <c r="AN49" i="15"/>
  <c r="AO49" i="15"/>
  <c r="AP49" i="15"/>
  <c r="AQ49" i="15"/>
  <c r="AR49" i="15"/>
  <c r="AS49" i="15"/>
  <c r="AT49" i="15"/>
  <c r="AU49" i="15"/>
  <c r="AV49" i="15"/>
  <c r="AW49" i="15"/>
  <c r="AX49" i="15"/>
  <c r="AY49" i="15"/>
  <c r="AZ49" i="15"/>
  <c r="BA49" i="15"/>
  <c r="BB49" i="15"/>
  <c r="BC49" i="15"/>
  <c r="BD49" i="15"/>
  <c r="BE49" i="15"/>
  <c r="BF49" i="15"/>
  <c r="BG49" i="15"/>
  <c r="BH49" i="15"/>
  <c r="BI49" i="15"/>
  <c r="BJ49" i="15"/>
  <c r="BK49" i="15"/>
  <c r="BL49" i="15"/>
  <c r="BM49" i="15"/>
  <c r="BO49" i="15"/>
  <c r="BP49" i="15"/>
  <c r="BQ49" i="15"/>
  <c r="BR49" i="15"/>
  <c r="BS49" i="15"/>
  <c r="BT49" i="15"/>
  <c r="BU49" i="15"/>
  <c r="BV49" i="15"/>
  <c r="BW49" i="15"/>
  <c r="BX49" i="15"/>
  <c r="BY49" i="15"/>
  <c r="BZ49" i="15"/>
  <c r="CA49" i="15"/>
  <c r="CB49" i="15"/>
  <c r="CC49" i="15"/>
  <c r="CD49" i="15"/>
  <c r="CE49" i="15"/>
  <c r="CF49" i="15"/>
  <c r="CG49" i="15"/>
  <c r="CH49" i="15"/>
  <c r="CI49" i="15"/>
  <c r="CJ49" i="15"/>
  <c r="CK49" i="15"/>
  <c r="CL49" i="15"/>
  <c r="CM49" i="15"/>
  <c r="CN49" i="15"/>
  <c r="CO49" i="15"/>
  <c r="CP49" i="15"/>
  <c r="CQ49" i="15"/>
  <c r="CR49" i="15"/>
  <c r="CS49" i="15"/>
  <c r="CT49" i="15"/>
  <c r="CU49" i="15"/>
  <c r="CV49" i="15"/>
  <c r="CW49" i="15"/>
  <c r="CX49" i="15"/>
  <c r="CY49" i="15"/>
  <c r="CZ49" i="15"/>
  <c r="DA49" i="15"/>
  <c r="DB49" i="15"/>
  <c r="DC49" i="15"/>
  <c r="DD49" i="15"/>
  <c r="DE49" i="15"/>
  <c r="DF49" i="15"/>
  <c r="DG49" i="15"/>
  <c r="DH49" i="15"/>
  <c r="DI49" i="15"/>
  <c r="DJ49" i="15"/>
  <c r="DK49" i="15"/>
  <c r="BN49" i="15"/>
  <c r="P49" i="15"/>
  <c r="Q48" i="15"/>
  <c r="R48" i="15"/>
  <c r="S48" i="15"/>
  <c r="T48" i="15"/>
  <c r="U48" i="15"/>
  <c r="V48" i="15"/>
  <c r="W48" i="15"/>
  <c r="X48" i="15"/>
  <c r="Y48" i="15"/>
  <c r="Z48" i="15"/>
  <c r="AA48" i="15"/>
  <c r="AB48" i="15"/>
  <c r="AC48" i="15"/>
  <c r="AD48" i="15"/>
  <c r="AE48" i="15"/>
  <c r="AF48" i="15"/>
  <c r="AG48" i="15"/>
  <c r="AH48" i="15"/>
  <c r="AI48" i="15"/>
  <c r="AJ48" i="15"/>
  <c r="AK48" i="15"/>
  <c r="AL48" i="15"/>
  <c r="AM48" i="15"/>
  <c r="AN48" i="15"/>
  <c r="AO48" i="15"/>
  <c r="AP48" i="15"/>
  <c r="AQ48" i="15"/>
  <c r="AR48" i="15"/>
  <c r="AS48" i="15"/>
  <c r="AT48" i="15"/>
  <c r="AU48" i="15"/>
  <c r="AV48" i="15"/>
  <c r="AW48" i="15"/>
  <c r="AX48" i="15"/>
  <c r="AY48" i="15"/>
  <c r="AZ48" i="15"/>
  <c r="BA48" i="15"/>
  <c r="BB48" i="15"/>
  <c r="BC48" i="15"/>
  <c r="BD48" i="15"/>
  <c r="BE48" i="15"/>
  <c r="BF48" i="15"/>
  <c r="BG48" i="15"/>
  <c r="BH48" i="15"/>
  <c r="BI48" i="15"/>
  <c r="BJ48" i="15"/>
  <c r="BK48" i="15"/>
  <c r="BL48" i="15"/>
  <c r="BM48" i="15"/>
  <c r="BO48" i="15"/>
  <c r="BP48" i="15"/>
  <c r="BQ48" i="15"/>
  <c r="BR48" i="15"/>
  <c r="BS48" i="15"/>
  <c r="BT48" i="15"/>
  <c r="BU48" i="15"/>
  <c r="BV48" i="15"/>
  <c r="BW48" i="15"/>
  <c r="BX48" i="15"/>
  <c r="BY48" i="15"/>
  <c r="BZ48" i="15"/>
  <c r="CA48" i="15"/>
  <c r="CB48" i="15"/>
  <c r="CC48" i="15"/>
  <c r="CD48" i="15"/>
  <c r="CE48" i="15"/>
  <c r="CF48" i="15"/>
  <c r="CG48" i="15"/>
  <c r="CH48" i="15"/>
  <c r="CI48" i="15"/>
  <c r="CJ48" i="15"/>
  <c r="CK48" i="15"/>
  <c r="CL48" i="15"/>
  <c r="CM48" i="15"/>
  <c r="CN48" i="15"/>
  <c r="CO48" i="15"/>
  <c r="CP48" i="15"/>
  <c r="CQ48" i="15"/>
  <c r="CR48" i="15"/>
  <c r="CS48" i="15"/>
  <c r="CT48" i="15"/>
  <c r="CU48" i="15"/>
  <c r="CV48" i="15"/>
  <c r="CW48" i="15"/>
  <c r="CX48" i="15"/>
  <c r="CY48" i="15"/>
  <c r="CZ48" i="15"/>
  <c r="DA48" i="15"/>
  <c r="DB48" i="15"/>
  <c r="DC48" i="15"/>
  <c r="DD48" i="15"/>
  <c r="DE48" i="15"/>
  <c r="DF48" i="15"/>
  <c r="DG48" i="15"/>
  <c r="DH48" i="15"/>
  <c r="DI48" i="15"/>
  <c r="DJ48" i="15"/>
  <c r="DK48" i="15"/>
  <c r="BN48" i="15"/>
  <c r="P48" i="15"/>
  <c r="Q47" i="15"/>
  <c r="R47" i="15"/>
  <c r="S47" i="15"/>
  <c r="T47" i="15"/>
  <c r="U47" i="15"/>
  <c r="V47" i="15"/>
  <c r="W47" i="15"/>
  <c r="X47" i="15"/>
  <c r="Y47" i="15"/>
  <c r="Z47" i="15"/>
  <c r="AA47" i="15"/>
  <c r="AB47" i="15"/>
  <c r="AC47" i="15"/>
  <c r="AD47" i="15"/>
  <c r="AE47" i="15"/>
  <c r="AF47" i="15"/>
  <c r="AG47" i="15"/>
  <c r="AH47" i="15"/>
  <c r="AI47" i="15"/>
  <c r="AJ47" i="15"/>
  <c r="AK47" i="15"/>
  <c r="AL47" i="15"/>
  <c r="AM47" i="15"/>
  <c r="AN47" i="15"/>
  <c r="AO47" i="15"/>
  <c r="AP47" i="15"/>
  <c r="AQ47" i="15"/>
  <c r="AR47" i="15"/>
  <c r="AS47" i="15"/>
  <c r="AT47" i="15"/>
  <c r="AU47" i="15"/>
  <c r="AV47" i="15"/>
  <c r="AW47" i="15"/>
  <c r="AX47" i="15"/>
  <c r="AY47" i="15"/>
  <c r="AZ47" i="15"/>
  <c r="BA47" i="15"/>
  <c r="BB47" i="15"/>
  <c r="BC47" i="15"/>
  <c r="BD47" i="15"/>
  <c r="BE47" i="15"/>
  <c r="BF47" i="15"/>
  <c r="BG47" i="15"/>
  <c r="BH47" i="15"/>
  <c r="BI47" i="15"/>
  <c r="BJ47" i="15"/>
  <c r="BK47" i="15"/>
  <c r="BL47" i="15"/>
  <c r="BM47" i="15"/>
  <c r="BO47" i="15"/>
  <c r="BP47" i="15"/>
  <c r="BQ47" i="15"/>
  <c r="BR47" i="15"/>
  <c r="BS47" i="15"/>
  <c r="BT47" i="15"/>
  <c r="BU47" i="15"/>
  <c r="BV47" i="15"/>
  <c r="BW47" i="15"/>
  <c r="BX47" i="15"/>
  <c r="BY47" i="15"/>
  <c r="BZ47" i="15"/>
  <c r="CA47" i="15"/>
  <c r="CB47" i="15"/>
  <c r="CC47" i="15"/>
  <c r="CD47" i="15"/>
  <c r="CE47" i="15"/>
  <c r="CF47" i="15"/>
  <c r="CG47" i="15"/>
  <c r="CH47" i="15"/>
  <c r="CI47" i="15"/>
  <c r="CJ47" i="15"/>
  <c r="CK47" i="15"/>
  <c r="CL47" i="15"/>
  <c r="CM47" i="15"/>
  <c r="CN47" i="15"/>
  <c r="CO47" i="15"/>
  <c r="CP47" i="15"/>
  <c r="CQ47" i="15"/>
  <c r="CR47" i="15"/>
  <c r="CS47" i="15"/>
  <c r="CT47" i="15"/>
  <c r="CU47" i="15"/>
  <c r="CV47" i="15"/>
  <c r="CW47" i="15"/>
  <c r="CX47" i="15"/>
  <c r="CY47" i="15"/>
  <c r="CZ47" i="15"/>
  <c r="DA47" i="15"/>
  <c r="DB47" i="15"/>
  <c r="DC47" i="15"/>
  <c r="DD47" i="15"/>
  <c r="DE47" i="15"/>
  <c r="DF47" i="15"/>
  <c r="DG47" i="15"/>
  <c r="DH47" i="15"/>
  <c r="DI47" i="15"/>
  <c r="DJ47" i="15"/>
  <c r="DK47" i="15"/>
  <c r="BN47" i="15"/>
  <c r="P47" i="15"/>
  <c r="Q46" i="15"/>
  <c r="R46" i="15"/>
  <c r="S46" i="15"/>
  <c r="T46" i="15"/>
  <c r="U46" i="15"/>
  <c r="V46" i="15"/>
  <c r="W46" i="15"/>
  <c r="X46" i="15"/>
  <c r="Y46" i="15"/>
  <c r="Z46" i="15"/>
  <c r="AA46" i="15"/>
  <c r="AB46" i="15"/>
  <c r="AC46" i="15"/>
  <c r="AD46" i="15"/>
  <c r="AE46" i="15"/>
  <c r="AF46" i="15"/>
  <c r="AG46" i="15"/>
  <c r="AH46" i="15"/>
  <c r="AI46" i="15"/>
  <c r="AJ46" i="15"/>
  <c r="AK46" i="15"/>
  <c r="AL46" i="15"/>
  <c r="AM46" i="15"/>
  <c r="AN46" i="15"/>
  <c r="AO46" i="15"/>
  <c r="AP46" i="15"/>
  <c r="AQ46" i="15"/>
  <c r="AR46" i="15"/>
  <c r="AS46" i="15"/>
  <c r="AT46" i="15"/>
  <c r="AU46" i="15"/>
  <c r="AV46" i="15"/>
  <c r="AW46" i="15"/>
  <c r="AX46" i="15"/>
  <c r="AY46" i="15"/>
  <c r="AZ46" i="15"/>
  <c r="BA46" i="15"/>
  <c r="BB46" i="15"/>
  <c r="BC46" i="15"/>
  <c r="BD46" i="15"/>
  <c r="BE46" i="15"/>
  <c r="BF46" i="15"/>
  <c r="BG46" i="15"/>
  <c r="BH46" i="15"/>
  <c r="BI46" i="15"/>
  <c r="BJ46" i="15"/>
  <c r="BK46" i="15"/>
  <c r="BL46" i="15"/>
  <c r="BM46" i="15"/>
  <c r="BO46" i="15"/>
  <c r="BP46" i="15"/>
  <c r="BQ46" i="15"/>
  <c r="BR46" i="15"/>
  <c r="BS46" i="15"/>
  <c r="BT46" i="15"/>
  <c r="BU46" i="15"/>
  <c r="BV46" i="15"/>
  <c r="BW46" i="15"/>
  <c r="BX46" i="15"/>
  <c r="BY46" i="15"/>
  <c r="BZ46" i="15"/>
  <c r="CA46" i="15"/>
  <c r="CB46" i="15"/>
  <c r="CC46" i="15"/>
  <c r="CD46" i="15"/>
  <c r="CE46" i="15"/>
  <c r="CF46" i="15"/>
  <c r="CG46" i="15"/>
  <c r="CH46" i="15"/>
  <c r="CI46" i="15"/>
  <c r="CJ46" i="15"/>
  <c r="CK46" i="15"/>
  <c r="CL46" i="15"/>
  <c r="CM46" i="15"/>
  <c r="CN46" i="15"/>
  <c r="CO46" i="15"/>
  <c r="CP46" i="15"/>
  <c r="CQ46" i="15"/>
  <c r="CR46" i="15"/>
  <c r="CS46" i="15"/>
  <c r="CT46" i="15"/>
  <c r="CU46" i="15"/>
  <c r="CV46" i="15"/>
  <c r="CW46" i="15"/>
  <c r="CX46" i="15"/>
  <c r="CY46" i="15"/>
  <c r="CZ46" i="15"/>
  <c r="DA46" i="15"/>
  <c r="DB46" i="15"/>
  <c r="DC46" i="15"/>
  <c r="DD46" i="15"/>
  <c r="DE46" i="15"/>
  <c r="DF46" i="15"/>
  <c r="DG46" i="15"/>
  <c r="DH46" i="15"/>
  <c r="DI46" i="15"/>
  <c r="DJ46" i="15"/>
  <c r="DK46" i="15"/>
  <c r="BN46" i="15"/>
  <c r="P46" i="15"/>
  <c r="Q45" i="15"/>
  <c r="R45" i="15"/>
  <c r="S45" i="15"/>
  <c r="T45" i="15"/>
  <c r="U45" i="15"/>
  <c r="V45" i="15"/>
  <c r="W45" i="15"/>
  <c r="X45" i="15"/>
  <c r="Y45" i="15"/>
  <c r="Z45" i="15"/>
  <c r="AA45" i="15"/>
  <c r="AB45" i="15"/>
  <c r="AC45" i="15"/>
  <c r="AD45" i="15"/>
  <c r="AE45" i="15"/>
  <c r="AF45" i="15"/>
  <c r="AG45" i="15"/>
  <c r="AH45" i="15"/>
  <c r="AI45" i="15"/>
  <c r="AJ45" i="15"/>
  <c r="AK45" i="15"/>
  <c r="AL45" i="15"/>
  <c r="AM45" i="15"/>
  <c r="AN45" i="15"/>
  <c r="AO45" i="15"/>
  <c r="AP45" i="15"/>
  <c r="AQ45" i="15"/>
  <c r="AR45" i="15"/>
  <c r="AS45" i="15"/>
  <c r="AT45" i="15"/>
  <c r="AU45" i="15"/>
  <c r="AV45" i="15"/>
  <c r="AW45" i="15"/>
  <c r="AX45" i="15"/>
  <c r="AY45" i="15"/>
  <c r="AZ45" i="15"/>
  <c r="BA45" i="15"/>
  <c r="BB45" i="15"/>
  <c r="BC45" i="15"/>
  <c r="BD45" i="15"/>
  <c r="BE45" i="15"/>
  <c r="BF45" i="15"/>
  <c r="BG45" i="15"/>
  <c r="BH45" i="15"/>
  <c r="BI45" i="15"/>
  <c r="BJ45" i="15"/>
  <c r="BK45" i="15"/>
  <c r="BL45" i="15"/>
  <c r="BM45" i="15"/>
  <c r="BO45" i="15"/>
  <c r="BP45" i="15"/>
  <c r="BQ45" i="15"/>
  <c r="BR45" i="15"/>
  <c r="BS45" i="15"/>
  <c r="BT45" i="15"/>
  <c r="BU45" i="15"/>
  <c r="BV45" i="15"/>
  <c r="BW45" i="15"/>
  <c r="BX45" i="15"/>
  <c r="BY45" i="15"/>
  <c r="BZ45" i="15"/>
  <c r="CA45" i="15"/>
  <c r="CB45" i="15"/>
  <c r="CC45" i="15"/>
  <c r="CD45" i="15"/>
  <c r="CE45" i="15"/>
  <c r="CF45" i="15"/>
  <c r="CG45" i="15"/>
  <c r="CH45" i="15"/>
  <c r="CI45" i="15"/>
  <c r="CJ45" i="15"/>
  <c r="CK45" i="15"/>
  <c r="CL45" i="15"/>
  <c r="CM45" i="15"/>
  <c r="CN45" i="15"/>
  <c r="CO45" i="15"/>
  <c r="CP45" i="15"/>
  <c r="CQ45" i="15"/>
  <c r="CR45" i="15"/>
  <c r="CS45" i="15"/>
  <c r="CT45" i="15"/>
  <c r="CU45" i="15"/>
  <c r="CV45" i="15"/>
  <c r="CW45" i="15"/>
  <c r="CX45" i="15"/>
  <c r="CY45" i="15"/>
  <c r="CZ45" i="15"/>
  <c r="DA45" i="15"/>
  <c r="DB45" i="15"/>
  <c r="DC45" i="15"/>
  <c r="DD45" i="15"/>
  <c r="DE45" i="15"/>
  <c r="DF45" i="15"/>
  <c r="DG45" i="15"/>
  <c r="DH45" i="15"/>
  <c r="DI45" i="15"/>
  <c r="DJ45" i="15"/>
  <c r="DK45" i="15"/>
  <c r="BN45" i="15"/>
  <c r="P45" i="15"/>
  <c r="Q44" i="15"/>
  <c r="R44" i="15"/>
  <c r="S44" i="15"/>
  <c r="T44" i="15"/>
  <c r="U44" i="15"/>
  <c r="V44" i="15"/>
  <c r="W44" i="15"/>
  <c r="X44" i="15"/>
  <c r="Y44" i="15"/>
  <c r="Z44" i="15"/>
  <c r="AA44" i="15"/>
  <c r="AB44" i="15"/>
  <c r="AC44" i="15"/>
  <c r="AD44" i="15"/>
  <c r="AE44" i="15"/>
  <c r="AF44" i="15"/>
  <c r="AG44" i="15"/>
  <c r="AH44" i="15"/>
  <c r="AI44" i="15"/>
  <c r="AJ44" i="15"/>
  <c r="AK44" i="15"/>
  <c r="AL44" i="15"/>
  <c r="AM44" i="15"/>
  <c r="AN44" i="15"/>
  <c r="AO44" i="15"/>
  <c r="AP44" i="15"/>
  <c r="AQ44" i="15"/>
  <c r="AR44" i="15"/>
  <c r="AS44" i="15"/>
  <c r="AT44" i="15"/>
  <c r="AU44" i="15"/>
  <c r="AV44" i="15"/>
  <c r="AW44" i="15"/>
  <c r="AX44" i="15"/>
  <c r="AY44" i="15"/>
  <c r="AZ44" i="15"/>
  <c r="BA44" i="15"/>
  <c r="BB44" i="15"/>
  <c r="BC44" i="15"/>
  <c r="BD44" i="15"/>
  <c r="BE44" i="15"/>
  <c r="BF44" i="15"/>
  <c r="BG44" i="15"/>
  <c r="BH44" i="15"/>
  <c r="BI44" i="15"/>
  <c r="BJ44" i="15"/>
  <c r="BK44" i="15"/>
  <c r="BL44" i="15"/>
  <c r="BM44" i="15"/>
  <c r="BO44" i="15"/>
  <c r="BP44" i="15"/>
  <c r="BQ44" i="15"/>
  <c r="BR44" i="15"/>
  <c r="BS44" i="15"/>
  <c r="BT44" i="15"/>
  <c r="BU44" i="15"/>
  <c r="BV44" i="15"/>
  <c r="BW44" i="15"/>
  <c r="BX44" i="15"/>
  <c r="BY44" i="15"/>
  <c r="BZ44" i="15"/>
  <c r="CA44" i="15"/>
  <c r="CB44" i="15"/>
  <c r="CC44" i="15"/>
  <c r="CD44" i="15"/>
  <c r="CE44" i="15"/>
  <c r="CF44" i="15"/>
  <c r="CG44" i="15"/>
  <c r="CH44" i="15"/>
  <c r="CI44" i="15"/>
  <c r="CJ44" i="15"/>
  <c r="CK44" i="15"/>
  <c r="CL44" i="15"/>
  <c r="CM44" i="15"/>
  <c r="CN44" i="15"/>
  <c r="CO44" i="15"/>
  <c r="CP44" i="15"/>
  <c r="CQ44" i="15"/>
  <c r="CR44" i="15"/>
  <c r="CS44" i="15"/>
  <c r="CT44" i="15"/>
  <c r="CU44" i="15"/>
  <c r="CV44" i="15"/>
  <c r="CW44" i="15"/>
  <c r="CX44" i="15"/>
  <c r="CY44" i="15"/>
  <c r="CZ44" i="15"/>
  <c r="DA44" i="15"/>
  <c r="DB44" i="15"/>
  <c r="DC44" i="15"/>
  <c r="DD44" i="15"/>
  <c r="DE44" i="15"/>
  <c r="DF44" i="15"/>
  <c r="DG44" i="15"/>
  <c r="DH44" i="15"/>
  <c r="DI44" i="15"/>
  <c r="DJ44" i="15"/>
  <c r="DK44" i="15"/>
  <c r="BN44" i="15"/>
  <c r="P44" i="15"/>
  <c r="Q43" i="15"/>
  <c r="R43" i="15"/>
  <c r="S43" i="15"/>
  <c r="T43" i="15"/>
  <c r="U43" i="15"/>
  <c r="V43" i="15"/>
  <c r="W43" i="15"/>
  <c r="X43" i="15"/>
  <c r="Y43" i="15"/>
  <c r="Z43" i="15"/>
  <c r="AA43" i="15"/>
  <c r="AB43" i="15"/>
  <c r="AC43" i="15"/>
  <c r="AD43" i="15"/>
  <c r="AE43" i="15"/>
  <c r="AF43" i="15"/>
  <c r="AG43" i="15"/>
  <c r="AH43" i="15"/>
  <c r="AI43" i="15"/>
  <c r="AJ43" i="15"/>
  <c r="AK43" i="15"/>
  <c r="AL43" i="15"/>
  <c r="AM43" i="15"/>
  <c r="AN43" i="15"/>
  <c r="AO43" i="15"/>
  <c r="AP43" i="15"/>
  <c r="AQ43" i="15"/>
  <c r="AR43" i="15"/>
  <c r="AS43" i="15"/>
  <c r="AT43" i="15"/>
  <c r="AU43" i="15"/>
  <c r="AV43" i="15"/>
  <c r="AW43" i="15"/>
  <c r="AX43" i="15"/>
  <c r="AY43" i="15"/>
  <c r="AZ43" i="15"/>
  <c r="BA43" i="15"/>
  <c r="BB43" i="15"/>
  <c r="BC43" i="15"/>
  <c r="BD43" i="15"/>
  <c r="BE43" i="15"/>
  <c r="BF43" i="15"/>
  <c r="BG43" i="15"/>
  <c r="BH43" i="15"/>
  <c r="BI43" i="15"/>
  <c r="BJ43" i="15"/>
  <c r="BK43" i="15"/>
  <c r="BL43" i="15"/>
  <c r="BM43" i="15"/>
  <c r="BO43" i="15"/>
  <c r="BP43" i="15"/>
  <c r="BQ43" i="15"/>
  <c r="BR43" i="15"/>
  <c r="BS43" i="15"/>
  <c r="BT43" i="15"/>
  <c r="BU43" i="15"/>
  <c r="BV43" i="15"/>
  <c r="BW43" i="15"/>
  <c r="BX43" i="15"/>
  <c r="BY43" i="15"/>
  <c r="BZ43" i="15"/>
  <c r="CA43" i="15"/>
  <c r="CB43" i="15"/>
  <c r="CC43" i="15"/>
  <c r="CD43" i="15"/>
  <c r="CE43" i="15"/>
  <c r="CF43" i="15"/>
  <c r="CG43" i="15"/>
  <c r="CH43" i="15"/>
  <c r="CI43" i="15"/>
  <c r="CJ43" i="15"/>
  <c r="CK43" i="15"/>
  <c r="CL43" i="15"/>
  <c r="CM43" i="15"/>
  <c r="CN43" i="15"/>
  <c r="CO43" i="15"/>
  <c r="CP43" i="15"/>
  <c r="CQ43" i="15"/>
  <c r="CR43" i="15"/>
  <c r="CS43" i="15"/>
  <c r="CT43" i="15"/>
  <c r="CU43" i="15"/>
  <c r="CV43" i="15"/>
  <c r="CW43" i="15"/>
  <c r="CX43" i="15"/>
  <c r="CY43" i="15"/>
  <c r="CZ43" i="15"/>
  <c r="DA43" i="15"/>
  <c r="DB43" i="15"/>
  <c r="DC43" i="15"/>
  <c r="DD43" i="15"/>
  <c r="DE43" i="15"/>
  <c r="DF43" i="15"/>
  <c r="DG43" i="15"/>
  <c r="DH43" i="15"/>
  <c r="DI43" i="15"/>
  <c r="DJ43" i="15"/>
  <c r="DK43" i="15"/>
  <c r="BN43" i="15"/>
  <c r="P43" i="15"/>
  <c r="Q42" i="15"/>
  <c r="R42" i="15"/>
  <c r="S42" i="15"/>
  <c r="T42" i="15"/>
  <c r="U42" i="15"/>
  <c r="V42" i="15"/>
  <c r="W42" i="15"/>
  <c r="X42" i="15"/>
  <c r="Y42" i="15"/>
  <c r="Z42" i="15"/>
  <c r="AA42" i="15"/>
  <c r="AB42" i="15"/>
  <c r="AC42" i="15"/>
  <c r="AD42" i="15"/>
  <c r="AE42" i="15"/>
  <c r="AF42" i="15"/>
  <c r="AG42" i="15"/>
  <c r="AH42" i="15"/>
  <c r="AI42" i="15"/>
  <c r="AJ42" i="15"/>
  <c r="AK42" i="15"/>
  <c r="AL42" i="15"/>
  <c r="AM42" i="15"/>
  <c r="AN42" i="15"/>
  <c r="AO42" i="15"/>
  <c r="AP42" i="15"/>
  <c r="AQ42" i="15"/>
  <c r="AR42" i="15"/>
  <c r="AS42" i="15"/>
  <c r="AT42" i="15"/>
  <c r="AU42" i="15"/>
  <c r="AV42" i="15"/>
  <c r="AW42" i="15"/>
  <c r="AX42" i="15"/>
  <c r="AY42" i="15"/>
  <c r="AZ42" i="15"/>
  <c r="BA42" i="15"/>
  <c r="BB42" i="15"/>
  <c r="BC42" i="15"/>
  <c r="BD42" i="15"/>
  <c r="BE42" i="15"/>
  <c r="BF42" i="15"/>
  <c r="BG42" i="15"/>
  <c r="BH42" i="15"/>
  <c r="BI42" i="15"/>
  <c r="BJ42" i="15"/>
  <c r="BK42" i="15"/>
  <c r="BL42" i="15"/>
  <c r="BM42" i="15"/>
  <c r="BO42" i="15"/>
  <c r="BP42" i="15"/>
  <c r="BQ42" i="15"/>
  <c r="BR42" i="15"/>
  <c r="BS42" i="15"/>
  <c r="BT42" i="15"/>
  <c r="BU42" i="15"/>
  <c r="BV42" i="15"/>
  <c r="BW42" i="15"/>
  <c r="BX42" i="15"/>
  <c r="BY42" i="15"/>
  <c r="BZ42" i="15"/>
  <c r="CA42" i="15"/>
  <c r="CB42" i="15"/>
  <c r="CC42" i="15"/>
  <c r="CD42" i="15"/>
  <c r="CE42" i="15"/>
  <c r="CF42" i="15"/>
  <c r="CG42" i="15"/>
  <c r="CH42" i="15"/>
  <c r="CI42" i="15"/>
  <c r="CJ42" i="15"/>
  <c r="CK42" i="15"/>
  <c r="CL42" i="15"/>
  <c r="CM42" i="15"/>
  <c r="CN42" i="15"/>
  <c r="CO42" i="15"/>
  <c r="CP42" i="15"/>
  <c r="CQ42" i="15"/>
  <c r="CR42" i="15"/>
  <c r="CS42" i="15"/>
  <c r="CT42" i="15"/>
  <c r="CU42" i="15"/>
  <c r="CV42" i="15"/>
  <c r="CW42" i="15"/>
  <c r="CX42" i="15"/>
  <c r="CY42" i="15"/>
  <c r="CZ42" i="15"/>
  <c r="DA42" i="15"/>
  <c r="DB42" i="15"/>
  <c r="DC42" i="15"/>
  <c r="DD42" i="15"/>
  <c r="DE42" i="15"/>
  <c r="DF42" i="15"/>
  <c r="DG42" i="15"/>
  <c r="DH42" i="15"/>
  <c r="DI42" i="15"/>
  <c r="DJ42" i="15"/>
  <c r="DK42" i="15"/>
  <c r="BN42" i="15"/>
  <c r="P42" i="15"/>
  <c r="Q41" i="15"/>
  <c r="R41" i="15"/>
  <c r="S41" i="15"/>
  <c r="T41" i="15"/>
  <c r="U41" i="15"/>
  <c r="V41" i="15"/>
  <c r="W41" i="15"/>
  <c r="X41" i="15"/>
  <c r="Y41" i="15"/>
  <c r="Z41" i="15"/>
  <c r="AA41" i="15"/>
  <c r="AB41" i="15"/>
  <c r="AC41" i="15"/>
  <c r="AD41" i="15"/>
  <c r="AE41" i="15"/>
  <c r="AF41" i="15"/>
  <c r="AG41" i="15"/>
  <c r="AH41" i="15"/>
  <c r="AI41" i="15"/>
  <c r="AJ41" i="15"/>
  <c r="AK41" i="15"/>
  <c r="AL41" i="15"/>
  <c r="AM41" i="15"/>
  <c r="AN41" i="15"/>
  <c r="AO41" i="15"/>
  <c r="AP41" i="15"/>
  <c r="AQ41" i="15"/>
  <c r="AR41" i="15"/>
  <c r="AS41" i="15"/>
  <c r="AT41" i="15"/>
  <c r="AU41" i="15"/>
  <c r="AV41" i="15"/>
  <c r="AW41" i="15"/>
  <c r="AX41" i="15"/>
  <c r="AY41" i="15"/>
  <c r="AZ41" i="15"/>
  <c r="BA41" i="15"/>
  <c r="BB41" i="15"/>
  <c r="BC41" i="15"/>
  <c r="BD41" i="15"/>
  <c r="BE41" i="15"/>
  <c r="BF41" i="15"/>
  <c r="BG41" i="15"/>
  <c r="BH41" i="15"/>
  <c r="BI41" i="15"/>
  <c r="BJ41" i="15"/>
  <c r="BK41" i="15"/>
  <c r="BL41" i="15"/>
  <c r="BM41" i="15"/>
  <c r="BO41" i="15"/>
  <c r="BP41" i="15"/>
  <c r="BQ41" i="15"/>
  <c r="BR41" i="15"/>
  <c r="BS41" i="15"/>
  <c r="BT41" i="15"/>
  <c r="BU41" i="15"/>
  <c r="BV41" i="15"/>
  <c r="BW41" i="15"/>
  <c r="BX41" i="15"/>
  <c r="BY41" i="15"/>
  <c r="BZ41" i="15"/>
  <c r="CA41" i="15"/>
  <c r="CB41" i="15"/>
  <c r="CC41" i="15"/>
  <c r="CD41" i="15"/>
  <c r="CE41" i="15"/>
  <c r="CF41" i="15"/>
  <c r="CG41" i="15"/>
  <c r="CH41" i="15"/>
  <c r="CI41" i="15"/>
  <c r="CJ41" i="15"/>
  <c r="CK41" i="15"/>
  <c r="CL41" i="15"/>
  <c r="CM41" i="15"/>
  <c r="CN41" i="15"/>
  <c r="CO41" i="15"/>
  <c r="CP41" i="15"/>
  <c r="CQ41" i="15"/>
  <c r="CR41" i="15"/>
  <c r="CS41" i="15"/>
  <c r="CT41" i="15"/>
  <c r="CU41" i="15"/>
  <c r="CV41" i="15"/>
  <c r="CW41" i="15"/>
  <c r="CX41" i="15"/>
  <c r="CY41" i="15"/>
  <c r="CZ41" i="15"/>
  <c r="DA41" i="15"/>
  <c r="DB41" i="15"/>
  <c r="DC41" i="15"/>
  <c r="DD41" i="15"/>
  <c r="DE41" i="15"/>
  <c r="DF41" i="15"/>
  <c r="DG41" i="15"/>
  <c r="DH41" i="15"/>
  <c r="DI41" i="15"/>
  <c r="DJ41" i="15"/>
  <c r="DK41" i="15"/>
  <c r="BN41" i="15"/>
  <c r="P41" i="15"/>
  <c r="Q40" i="15"/>
  <c r="R40" i="15"/>
  <c r="S40" i="15"/>
  <c r="T40" i="15"/>
  <c r="U40" i="15"/>
  <c r="V40" i="15"/>
  <c r="W40" i="15"/>
  <c r="X40" i="15"/>
  <c r="Y40" i="15"/>
  <c r="Z40" i="15"/>
  <c r="AA40" i="15"/>
  <c r="AB40" i="15"/>
  <c r="AC40" i="15"/>
  <c r="AD40" i="15"/>
  <c r="AE40" i="15"/>
  <c r="AF40" i="15"/>
  <c r="AG40" i="15"/>
  <c r="AH40" i="15"/>
  <c r="AI40" i="15"/>
  <c r="AJ40" i="15"/>
  <c r="AK40" i="15"/>
  <c r="AL40" i="15"/>
  <c r="AM40" i="15"/>
  <c r="AN40" i="15"/>
  <c r="AO40" i="15"/>
  <c r="AP40" i="15"/>
  <c r="AQ40" i="15"/>
  <c r="AR40" i="15"/>
  <c r="AS40" i="15"/>
  <c r="AT40" i="15"/>
  <c r="AU40" i="15"/>
  <c r="AV40" i="15"/>
  <c r="AW40" i="15"/>
  <c r="AX40" i="15"/>
  <c r="AY40" i="15"/>
  <c r="AZ40" i="15"/>
  <c r="BA40" i="15"/>
  <c r="BB40" i="15"/>
  <c r="BC40" i="15"/>
  <c r="BD40" i="15"/>
  <c r="BE40" i="15"/>
  <c r="BF40" i="15"/>
  <c r="BG40" i="15"/>
  <c r="BH40" i="15"/>
  <c r="BI40" i="15"/>
  <c r="BJ40" i="15"/>
  <c r="BK40" i="15"/>
  <c r="BL40" i="15"/>
  <c r="BM40" i="15"/>
  <c r="BO40" i="15"/>
  <c r="BP40" i="15"/>
  <c r="BQ40" i="15"/>
  <c r="BR40" i="15"/>
  <c r="BS40" i="15"/>
  <c r="BT40" i="15"/>
  <c r="BU40" i="15"/>
  <c r="BV40" i="15"/>
  <c r="BW40" i="15"/>
  <c r="BX40" i="15"/>
  <c r="BY40" i="15"/>
  <c r="BZ40" i="15"/>
  <c r="CA40" i="15"/>
  <c r="CB40" i="15"/>
  <c r="CC40" i="15"/>
  <c r="CD40" i="15"/>
  <c r="CE40" i="15"/>
  <c r="CF40" i="15"/>
  <c r="CG40" i="15"/>
  <c r="CH40" i="15"/>
  <c r="CI40" i="15"/>
  <c r="CJ40" i="15"/>
  <c r="CK40" i="15"/>
  <c r="CL40" i="15"/>
  <c r="CM40" i="15"/>
  <c r="CN40" i="15"/>
  <c r="CO40" i="15"/>
  <c r="CP40" i="15"/>
  <c r="CQ40" i="15"/>
  <c r="CR40" i="15"/>
  <c r="CS40" i="15"/>
  <c r="CT40" i="15"/>
  <c r="CU40" i="15"/>
  <c r="CV40" i="15"/>
  <c r="CW40" i="15"/>
  <c r="CX40" i="15"/>
  <c r="CY40" i="15"/>
  <c r="CZ40" i="15"/>
  <c r="DA40" i="15"/>
  <c r="DB40" i="15"/>
  <c r="DC40" i="15"/>
  <c r="DD40" i="15"/>
  <c r="DE40" i="15"/>
  <c r="DF40" i="15"/>
  <c r="DG40" i="15"/>
  <c r="DH40" i="15"/>
  <c r="DI40" i="15"/>
  <c r="DJ40" i="15"/>
  <c r="DK40" i="15"/>
  <c r="BN40" i="15"/>
  <c r="P40" i="15"/>
  <c r="Q39" i="15"/>
  <c r="R39" i="15"/>
  <c r="S39" i="15"/>
  <c r="T39" i="15"/>
  <c r="U39" i="15"/>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T39" i="15"/>
  <c r="AU39" i="15"/>
  <c r="AV39" i="15"/>
  <c r="AW39" i="15"/>
  <c r="AX39" i="15"/>
  <c r="AY39" i="15"/>
  <c r="AZ39" i="15"/>
  <c r="BA39" i="15"/>
  <c r="BB39" i="15"/>
  <c r="BC39" i="15"/>
  <c r="BD39" i="15"/>
  <c r="BE39" i="15"/>
  <c r="BF39" i="15"/>
  <c r="BG39" i="15"/>
  <c r="BH39" i="15"/>
  <c r="BI39" i="15"/>
  <c r="BJ39" i="15"/>
  <c r="BK39" i="15"/>
  <c r="BL39" i="15"/>
  <c r="BM39" i="15"/>
  <c r="BO39" i="15"/>
  <c r="BP39" i="15"/>
  <c r="BQ39" i="15"/>
  <c r="BR39" i="15"/>
  <c r="BS39" i="15"/>
  <c r="BT39" i="15"/>
  <c r="BU39" i="15"/>
  <c r="BV39" i="15"/>
  <c r="BW39" i="15"/>
  <c r="BX39" i="15"/>
  <c r="BY39" i="15"/>
  <c r="BZ39" i="15"/>
  <c r="CA39" i="15"/>
  <c r="CB39" i="15"/>
  <c r="CC39" i="15"/>
  <c r="CD39" i="15"/>
  <c r="CE39" i="15"/>
  <c r="CF39" i="15"/>
  <c r="CG39" i="15"/>
  <c r="CH39" i="15"/>
  <c r="CI39" i="15"/>
  <c r="CJ39" i="15"/>
  <c r="CK39" i="15"/>
  <c r="CL39" i="15"/>
  <c r="CM39" i="15"/>
  <c r="CN39" i="15"/>
  <c r="CO39" i="15"/>
  <c r="CP39" i="15"/>
  <c r="CQ39" i="15"/>
  <c r="CR39" i="15"/>
  <c r="CS39" i="15"/>
  <c r="CT39" i="15"/>
  <c r="CU39" i="15"/>
  <c r="CV39" i="15"/>
  <c r="CW39" i="15"/>
  <c r="CX39" i="15"/>
  <c r="CY39" i="15"/>
  <c r="CZ39" i="15"/>
  <c r="DA39" i="15"/>
  <c r="DB39" i="15"/>
  <c r="DC39" i="15"/>
  <c r="DD39" i="15"/>
  <c r="DE39" i="15"/>
  <c r="DF39" i="15"/>
  <c r="DG39" i="15"/>
  <c r="DH39" i="15"/>
  <c r="DI39" i="15"/>
  <c r="DJ39" i="15"/>
  <c r="DK39" i="15"/>
  <c r="BN39" i="15"/>
  <c r="P39" i="15"/>
  <c r="Q38" i="15"/>
  <c r="R38" i="15"/>
  <c r="S38" i="15"/>
  <c r="T38" i="15"/>
  <c r="U38" i="15"/>
  <c r="V38" i="15"/>
  <c r="W38" i="15"/>
  <c r="X38" i="15"/>
  <c r="Y38" i="15"/>
  <c r="Z38" i="15"/>
  <c r="AA38" i="15"/>
  <c r="AB38" i="15"/>
  <c r="AC38" i="15"/>
  <c r="AD38" i="15"/>
  <c r="AE38" i="15"/>
  <c r="AF38" i="15"/>
  <c r="AG38" i="15"/>
  <c r="AH38" i="15"/>
  <c r="AI38" i="15"/>
  <c r="AJ38" i="15"/>
  <c r="AK38" i="15"/>
  <c r="AL38" i="15"/>
  <c r="AM38" i="15"/>
  <c r="AN38" i="15"/>
  <c r="AO38" i="15"/>
  <c r="AP38" i="15"/>
  <c r="AQ38" i="15"/>
  <c r="AR38" i="15"/>
  <c r="AS38" i="15"/>
  <c r="AT38" i="15"/>
  <c r="AU38" i="15"/>
  <c r="AV38" i="15"/>
  <c r="AW38" i="15"/>
  <c r="AX38" i="15"/>
  <c r="AY38" i="15"/>
  <c r="AZ38" i="15"/>
  <c r="BA38" i="15"/>
  <c r="BB38" i="15"/>
  <c r="BC38" i="15"/>
  <c r="BD38" i="15"/>
  <c r="BE38" i="15"/>
  <c r="BF38" i="15"/>
  <c r="BG38" i="15"/>
  <c r="BH38" i="15"/>
  <c r="BI38" i="15"/>
  <c r="BJ38" i="15"/>
  <c r="BK38" i="15"/>
  <c r="BL38" i="15"/>
  <c r="BM38" i="15"/>
  <c r="BO38" i="15"/>
  <c r="BP38" i="15"/>
  <c r="BQ38" i="15"/>
  <c r="BR38" i="15"/>
  <c r="BS38" i="15"/>
  <c r="BT38" i="15"/>
  <c r="BU38" i="15"/>
  <c r="BV38" i="15"/>
  <c r="BW38" i="15"/>
  <c r="BX38" i="15"/>
  <c r="BY38" i="15"/>
  <c r="BZ38" i="15"/>
  <c r="CA38" i="15"/>
  <c r="CB38" i="15"/>
  <c r="CC38" i="15"/>
  <c r="CD38" i="15"/>
  <c r="CE38" i="15"/>
  <c r="CF38" i="15"/>
  <c r="CG38" i="15"/>
  <c r="CH38" i="15"/>
  <c r="CI38" i="15"/>
  <c r="CJ38" i="15"/>
  <c r="CK38" i="15"/>
  <c r="CL38" i="15"/>
  <c r="CM38" i="15"/>
  <c r="CN38" i="15"/>
  <c r="CO38" i="15"/>
  <c r="CP38" i="15"/>
  <c r="CQ38" i="15"/>
  <c r="CR38" i="15"/>
  <c r="CS38" i="15"/>
  <c r="CT38" i="15"/>
  <c r="CU38" i="15"/>
  <c r="CV38" i="15"/>
  <c r="CW38" i="15"/>
  <c r="CX38" i="15"/>
  <c r="CY38" i="15"/>
  <c r="CZ38" i="15"/>
  <c r="DA38" i="15"/>
  <c r="DB38" i="15"/>
  <c r="DC38" i="15"/>
  <c r="DD38" i="15"/>
  <c r="DE38" i="15"/>
  <c r="DF38" i="15"/>
  <c r="DG38" i="15"/>
  <c r="DH38" i="15"/>
  <c r="DI38" i="15"/>
  <c r="DJ38" i="15"/>
  <c r="DK38" i="15"/>
  <c r="BN38" i="15"/>
  <c r="P38" i="15"/>
  <c r="Q37" i="15"/>
  <c r="R37" i="15"/>
  <c r="S37" i="15"/>
  <c r="T37" i="15"/>
  <c r="U37" i="15"/>
  <c r="V37" i="15"/>
  <c r="W37" i="15"/>
  <c r="X37" i="15"/>
  <c r="Y37" i="15"/>
  <c r="Z37" i="15"/>
  <c r="AA37" i="15"/>
  <c r="AB37" i="15"/>
  <c r="AC37" i="15"/>
  <c r="AD37" i="15"/>
  <c r="AE37" i="15"/>
  <c r="AF37" i="15"/>
  <c r="AG37" i="15"/>
  <c r="AH37" i="15"/>
  <c r="AI37" i="15"/>
  <c r="AJ37" i="15"/>
  <c r="AK37" i="15"/>
  <c r="AL37" i="15"/>
  <c r="AM37" i="15"/>
  <c r="AN37" i="15"/>
  <c r="AO37" i="15"/>
  <c r="AP37" i="15"/>
  <c r="AQ37" i="15"/>
  <c r="AR37" i="15"/>
  <c r="AS37" i="15"/>
  <c r="AT37" i="15"/>
  <c r="AU37" i="15"/>
  <c r="AV37" i="15"/>
  <c r="AW37" i="15"/>
  <c r="AX37" i="15"/>
  <c r="AY37" i="15"/>
  <c r="AZ37" i="15"/>
  <c r="BA37" i="15"/>
  <c r="BB37" i="15"/>
  <c r="BC37" i="15"/>
  <c r="BD37" i="15"/>
  <c r="BE37" i="15"/>
  <c r="BF37" i="15"/>
  <c r="BG37" i="15"/>
  <c r="BH37" i="15"/>
  <c r="BI37" i="15"/>
  <c r="BJ37" i="15"/>
  <c r="BK37" i="15"/>
  <c r="BL37" i="15"/>
  <c r="BM37" i="15"/>
  <c r="BO37" i="15"/>
  <c r="BP37" i="15"/>
  <c r="BQ37" i="15"/>
  <c r="BR37" i="15"/>
  <c r="BS37" i="15"/>
  <c r="BT37" i="15"/>
  <c r="BU37" i="15"/>
  <c r="BV37" i="15"/>
  <c r="BW37" i="15"/>
  <c r="BX37" i="15"/>
  <c r="BY37" i="15"/>
  <c r="BZ37" i="15"/>
  <c r="CA37" i="15"/>
  <c r="CB37" i="15"/>
  <c r="CC37" i="15"/>
  <c r="CD37" i="15"/>
  <c r="CE37" i="15"/>
  <c r="CF37" i="15"/>
  <c r="CG37" i="15"/>
  <c r="CH37" i="15"/>
  <c r="CI37" i="15"/>
  <c r="CJ37" i="15"/>
  <c r="CK37" i="15"/>
  <c r="CL37" i="15"/>
  <c r="CM37" i="15"/>
  <c r="CN37" i="15"/>
  <c r="CO37" i="15"/>
  <c r="CP37" i="15"/>
  <c r="CQ37" i="15"/>
  <c r="CR37" i="15"/>
  <c r="CS37" i="15"/>
  <c r="CT37" i="15"/>
  <c r="CU37" i="15"/>
  <c r="CV37" i="15"/>
  <c r="CW37" i="15"/>
  <c r="CX37" i="15"/>
  <c r="CY37" i="15"/>
  <c r="CZ37" i="15"/>
  <c r="DA37" i="15"/>
  <c r="DB37" i="15"/>
  <c r="DC37" i="15"/>
  <c r="DD37" i="15"/>
  <c r="DE37" i="15"/>
  <c r="DF37" i="15"/>
  <c r="DG37" i="15"/>
  <c r="DH37" i="15"/>
  <c r="DI37" i="15"/>
  <c r="DJ37" i="15"/>
  <c r="DK37" i="15"/>
  <c r="BN37" i="15"/>
  <c r="P37" i="15"/>
  <c r="Q36" i="15"/>
  <c r="R36" i="15"/>
  <c r="S36" i="15"/>
  <c r="T36" i="15"/>
  <c r="U36" i="15"/>
  <c r="V36" i="15"/>
  <c r="W36" i="15"/>
  <c r="X36" i="15"/>
  <c r="Y36" i="15"/>
  <c r="Z36" i="15"/>
  <c r="AA36" i="15"/>
  <c r="AB36" i="15"/>
  <c r="AC36" i="15"/>
  <c r="AD36" i="15"/>
  <c r="AE36" i="15"/>
  <c r="AF36" i="15"/>
  <c r="AG36" i="15"/>
  <c r="AH36" i="15"/>
  <c r="AI36" i="15"/>
  <c r="AJ36" i="15"/>
  <c r="AK36" i="15"/>
  <c r="AL36" i="15"/>
  <c r="AM36" i="15"/>
  <c r="AN36" i="15"/>
  <c r="AO36" i="15"/>
  <c r="AP36" i="15"/>
  <c r="AQ36" i="15"/>
  <c r="AR36" i="15"/>
  <c r="AS36" i="15"/>
  <c r="AT36" i="15"/>
  <c r="AU36" i="15"/>
  <c r="AV36" i="15"/>
  <c r="AW36" i="15"/>
  <c r="AX36" i="15"/>
  <c r="AY36" i="15"/>
  <c r="AZ36" i="15"/>
  <c r="BA36" i="15"/>
  <c r="BB36" i="15"/>
  <c r="BC36" i="15"/>
  <c r="BD36" i="15"/>
  <c r="BE36" i="15"/>
  <c r="BF36" i="15"/>
  <c r="BG36" i="15"/>
  <c r="BH36" i="15"/>
  <c r="BI36" i="15"/>
  <c r="BJ36" i="15"/>
  <c r="BK36" i="15"/>
  <c r="BL36" i="15"/>
  <c r="BM36" i="15"/>
  <c r="BO36" i="15"/>
  <c r="BP36" i="15"/>
  <c r="BQ36" i="15"/>
  <c r="BR36" i="15"/>
  <c r="BS36" i="15"/>
  <c r="BT36" i="15"/>
  <c r="BU36" i="15"/>
  <c r="BV36" i="15"/>
  <c r="BW36" i="15"/>
  <c r="BX36" i="15"/>
  <c r="BY36" i="15"/>
  <c r="BZ36" i="15"/>
  <c r="CA36" i="15"/>
  <c r="CB36" i="15"/>
  <c r="CC36" i="15"/>
  <c r="CD36" i="15"/>
  <c r="CE36" i="15"/>
  <c r="CF36" i="15"/>
  <c r="CG36" i="15"/>
  <c r="CH36" i="15"/>
  <c r="CI36" i="15"/>
  <c r="CJ36" i="15"/>
  <c r="CK36" i="15"/>
  <c r="CL36" i="15"/>
  <c r="CM36" i="15"/>
  <c r="CN36" i="15"/>
  <c r="CO36" i="15"/>
  <c r="CP36" i="15"/>
  <c r="CQ36" i="15"/>
  <c r="CR36" i="15"/>
  <c r="CS36" i="15"/>
  <c r="CT36" i="15"/>
  <c r="CU36" i="15"/>
  <c r="CV36" i="15"/>
  <c r="CW36" i="15"/>
  <c r="CX36" i="15"/>
  <c r="CY36" i="15"/>
  <c r="CZ36" i="15"/>
  <c r="DA36" i="15"/>
  <c r="DB36" i="15"/>
  <c r="DC36" i="15"/>
  <c r="DD36" i="15"/>
  <c r="DE36" i="15"/>
  <c r="DF36" i="15"/>
  <c r="DG36" i="15"/>
  <c r="DH36" i="15"/>
  <c r="DI36" i="15"/>
  <c r="DJ36" i="15"/>
  <c r="DK36" i="15"/>
  <c r="BN36" i="15"/>
  <c r="P36" i="15"/>
  <c r="Q35" i="15"/>
  <c r="R35" i="15"/>
  <c r="S35" i="15"/>
  <c r="T35" i="15"/>
  <c r="U35" i="15"/>
  <c r="V35" i="15"/>
  <c r="W35" i="15"/>
  <c r="X35" i="15"/>
  <c r="Y35" i="15"/>
  <c r="Z35" i="15"/>
  <c r="AA35" i="15"/>
  <c r="AB35" i="15"/>
  <c r="AC35" i="15"/>
  <c r="AD35" i="15"/>
  <c r="AE35" i="15"/>
  <c r="AF35" i="15"/>
  <c r="AG35" i="15"/>
  <c r="AH35" i="15"/>
  <c r="AI35" i="15"/>
  <c r="AJ35" i="15"/>
  <c r="AK35" i="15"/>
  <c r="AL35" i="15"/>
  <c r="AM35" i="15"/>
  <c r="AN35" i="15"/>
  <c r="AO35" i="15"/>
  <c r="AP35" i="15"/>
  <c r="AQ35" i="15"/>
  <c r="AR35" i="15"/>
  <c r="AS35" i="15"/>
  <c r="AT35" i="15"/>
  <c r="AU35" i="15"/>
  <c r="AV35" i="15"/>
  <c r="AW35" i="15"/>
  <c r="AX35" i="15"/>
  <c r="AY35" i="15"/>
  <c r="AZ35" i="15"/>
  <c r="BA35" i="15"/>
  <c r="BB35" i="15"/>
  <c r="BC35" i="15"/>
  <c r="BD35" i="15"/>
  <c r="BE35" i="15"/>
  <c r="BF35" i="15"/>
  <c r="BG35" i="15"/>
  <c r="BH35" i="15"/>
  <c r="BI35" i="15"/>
  <c r="BJ35" i="15"/>
  <c r="BK35" i="15"/>
  <c r="BL35" i="15"/>
  <c r="BM35" i="15"/>
  <c r="BO35" i="15"/>
  <c r="BP35" i="15"/>
  <c r="BQ35" i="15"/>
  <c r="BR35" i="15"/>
  <c r="BS35" i="15"/>
  <c r="BT35" i="15"/>
  <c r="BU35" i="15"/>
  <c r="BV35" i="15"/>
  <c r="BW35" i="15"/>
  <c r="BX35" i="15"/>
  <c r="BY35" i="15"/>
  <c r="BZ35" i="15"/>
  <c r="CA35" i="15"/>
  <c r="CB35" i="15"/>
  <c r="CC35" i="15"/>
  <c r="CD35" i="15"/>
  <c r="CE35" i="15"/>
  <c r="CF35" i="15"/>
  <c r="CG35" i="15"/>
  <c r="CH35" i="15"/>
  <c r="CI35" i="15"/>
  <c r="CJ35" i="15"/>
  <c r="CK35" i="15"/>
  <c r="CL35" i="15"/>
  <c r="CM35" i="15"/>
  <c r="CN35" i="15"/>
  <c r="CO35" i="15"/>
  <c r="CP35" i="15"/>
  <c r="CQ35" i="15"/>
  <c r="CR35" i="15"/>
  <c r="CS35" i="15"/>
  <c r="CT35" i="15"/>
  <c r="CU35" i="15"/>
  <c r="CV35" i="15"/>
  <c r="CW35" i="15"/>
  <c r="CX35" i="15"/>
  <c r="CY35" i="15"/>
  <c r="CZ35" i="15"/>
  <c r="DA35" i="15"/>
  <c r="DB35" i="15"/>
  <c r="DC35" i="15"/>
  <c r="DD35" i="15"/>
  <c r="DE35" i="15"/>
  <c r="DF35" i="15"/>
  <c r="DG35" i="15"/>
  <c r="DH35" i="15"/>
  <c r="DI35" i="15"/>
  <c r="DJ35" i="15"/>
  <c r="DK35" i="15"/>
  <c r="BN35" i="15"/>
  <c r="P35" i="15"/>
  <c r="Q34" i="15"/>
  <c r="R34" i="15"/>
  <c r="S34" i="15"/>
  <c r="T34" i="15"/>
  <c r="U34" i="15"/>
  <c r="V34" i="15"/>
  <c r="W34" i="15"/>
  <c r="X34" i="15"/>
  <c r="Y34" i="15"/>
  <c r="Z34" i="15"/>
  <c r="AA34" i="15"/>
  <c r="AB34" i="15"/>
  <c r="AC34" i="15"/>
  <c r="AD34" i="15"/>
  <c r="AE34" i="15"/>
  <c r="AF34" i="15"/>
  <c r="AG34" i="15"/>
  <c r="AH34" i="15"/>
  <c r="AI34" i="15"/>
  <c r="AJ34" i="15"/>
  <c r="AK34" i="15"/>
  <c r="AL34" i="15"/>
  <c r="AM34" i="15"/>
  <c r="AN34" i="15"/>
  <c r="AO34" i="15"/>
  <c r="AP34" i="15"/>
  <c r="AQ34" i="15"/>
  <c r="AR34" i="15"/>
  <c r="AS34" i="15"/>
  <c r="AT34" i="15"/>
  <c r="AU34" i="15"/>
  <c r="AV34" i="15"/>
  <c r="AW34" i="15"/>
  <c r="AX34" i="15"/>
  <c r="AY34" i="15"/>
  <c r="AZ34" i="15"/>
  <c r="BA34" i="15"/>
  <c r="BB34" i="15"/>
  <c r="BC34" i="15"/>
  <c r="BD34" i="15"/>
  <c r="BE34" i="15"/>
  <c r="BF34" i="15"/>
  <c r="BG34" i="15"/>
  <c r="BH34" i="15"/>
  <c r="BI34" i="15"/>
  <c r="BJ34" i="15"/>
  <c r="BK34" i="15"/>
  <c r="BL34" i="15"/>
  <c r="BM34" i="15"/>
  <c r="BO34" i="15"/>
  <c r="BP34" i="15"/>
  <c r="BQ34" i="15"/>
  <c r="BR34" i="15"/>
  <c r="BS34" i="15"/>
  <c r="BT34" i="15"/>
  <c r="BU34" i="15"/>
  <c r="BV34" i="15"/>
  <c r="BW34" i="15"/>
  <c r="BX34" i="15"/>
  <c r="BY34" i="15"/>
  <c r="BZ34" i="15"/>
  <c r="CA34" i="15"/>
  <c r="CB34" i="15"/>
  <c r="CC34" i="15"/>
  <c r="CD34" i="15"/>
  <c r="CE34" i="15"/>
  <c r="CF34" i="15"/>
  <c r="CG34" i="15"/>
  <c r="CH34" i="15"/>
  <c r="CI34" i="15"/>
  <c r="CJ34" i="15"/>
  <c r="CK34" i="15"/>
  <c r="CL34" i="15"/>
  <c r="CM34" i="15"/>
  <c r="CN34" i="15"/>
  <c r="CO34" i="15"/>
  <c r="CP34" i="15"/>
  <c r="CQ34" i="15"/>
  <c r="CR34" i="15"/>
  <c r="CS34" i="15"/>
  <c r="CT34" i="15"/>
  <c r="CU34" i="15"/>
  <c r="CV34" i="15"/>
  <c r="CW34" i="15"/>
  <c r="CX34" i="15"/>
  <c r="CY34" i="15"/>
  <c r="CZ34" i="15"/>
  <c r="DA34" i="15"/>
  <c r="DB34" i="15"/>
  <c r="DC34" i="15"/>
  <c r="DD34" i="15"/>
  <c r="DE34" i="15"/>
  <c r="DF34" i="15"/>
  <c r="DG34" i="15"/>
  <c r="DH34" i="15"/>
  <c r="DI34" i="15"/>
  <c r="DJ34" i="15"/>
  <c r="DK34" i="15"/>
  <c r="BN34" i="15"/>
  <c r="P34" i="15"/>
  <c r="Q33" i="15"/>
  <c r="R33" i="15"/>
  <c r="S33" i="15"/>
  <c r="T33" i="15"/>
  <c r="U33" i="15"/>
  <c r="V33" i="15"/>
  <c r="W33" i="15"/>
  <c r="X33" i="15"/>
  <c r="Y33" i="15"/>
  <c r="Z33" i="15"/>
  <c r="AA33" i="15"/>
  <c r="AB33" i="15"/>
  <c r="AC33" i="15"/>
  <c r="AD33" i="15"/>
  <c r="AE33" i="15"/>
  <c r="AF33" i="15"/>
  <c r="AG33" i="15"/>
  <c r="AH33" i="15"/>
  <c r="AI33" i="15"/>
  <c r="AJ33" i="15"/>
  <c r="AK33" i="15"/>
  <c r="AL33" i="15"/>
  <c r="AM33" i="15"/>
  <c r="AN33" i="15"/>
  <c r="AO33" i="15"/>
  <c r="AP33" i="15"/>
  <c r="AQ33" i="15"/>
  <c r="AR33" i="15"/>
  <c r="AS33" i="15"/>
  <c r="AT33" i="15"/>
  <c r="AU33" i="15"/>
  <c r="AV33" i="15"/>
  <c r="AW33" i="15"/>
  <c r="AX33" i="15"/>
  <c r="AY33" i="15"/>
  <c r="AZ33" i="15"/>
  <c r="BA33" i="15"/>
  <c r="BB33" i="15"/>
  <c r="BC33" i="15"/>
  <c r="BD33" i="15"/>
  <c r="BE33" i="15"/>
  <c r="BF33" i="15"/>
  <c r="BG33" i="15"/>
  <c r="BH33" i="15"/>
  <c r="BI33" i="15"/>
  <c r="BJ33" i="15"/>
  <c r="BK33" i="15"/>
  <c r="BL33" i="15"/>
  <c r="BM33" i="15"/>
  <c r="BO33" i="15"/>
  <c r="BP33" i="15"/>
  <c r="BQ33" i="15"/>
  <c r="BR33" i="15"/>
  <c r="BS33" i="15"/>
  <c r="BT33" i="15"/>
  <c r="BU33" i="15"/>
  <c r="BV33" i="15"/>
  <c r="BW33" i="15"/>
  <c r="BX33" i="15"/>
  <c r="BY33" i="15"/>
  <c r="BZ33" i="15"/>
  <c r="CA33" i="15"/>
  <c r="CB33" i="15"/>
  <c r="CC33" i="15"/>
  <c r="CD33" i="15"/>
  <c r="CE33" i="15"/>
  <c r="CF33" i="15"/>
  <c r="CG33" i="15"/>
  <c r="CH33" i="15"/>
  <c r="CI33" i="15"/>
  <c r="CJ33" i="15"/>
  <c r="CK33" i="15"/>
  <c r="CL33" i="15"/>
  <c r="CM33" i="15"/>
  <c r="CN33" i="15"/>
  <c r="CO33" i="15"/>
  <c r="CP33" i="15"/>
  <c r="CQ33" i="15"/>
  <c r="CR33" i="15"/>
  <c r="CS33" i="15"/>
  <c r="CT33" i="15"/>
  <c r="CU33" i="15"/>
  <c r="CV33" i="15"/>
  <c r="CW33" i="15"/>
  <c r="CX33" i="15"/>
  <c r="CY33" i="15"/>
  <c r="CZ33" i="15"/>
  <c r="DA33" i="15"/>
  <c r="DB33" i="15"/>
  <c r="DC33" i="15"/>
  <c r="DD33" i="15"/>
  <c r="DE33" i="15"/>
  <c r="DF33" i="15"/>
  <c r="DG33" i="15"/>
  <c r="DH33" i="15"/>
  <c r="DI33" i="15"/>
  <c r="DJ33" i="15"/>
  <c r="DK33" i="15"/>
  <c r="BN33" i="15"/>
  <c r="P33" i="15"/>
  <c r="Q32" i="15"/>
  <c r="R32" i="15"/>
  <c r="S32" i="15"/>
  <c r="T32" i="15"/>
  <c r="U32" i="15"/>
  <c r="V32" i="15"/>
  <c r="W32" i="15"/>
  <c r="X32" i="15"/>
  <c r="Y32" i="15"/>
  <c r="Z32" i="15"/>
  <c r="AA32" i="15"/>
  <c r="AB32" i="15"/>
  <c r="AC32" i="15"/>
  <c r="AD32" i="15"/>
  <c r="AE32" i="15"/>
  <c r="AF32" i="15"/>
  <c r="AG32" i="15"/>
  <c r="AH32" i="15"/>
  <c r="AI32" i="15"/>
  <c r="AJ32" i="15"/>
  <c r="AK32" i="15"/>
  <c r="AL32" i="15"/>
  <c r="AM32" i="15"/>
  <c r="AN32" i="15"/>
  <c r="AO32" i="15"/>
  <c r="AP32" i="15"/>
  <c r="AQ32" i="15"/>
  <c r="AR32" i="15"/>
  <c r="AS32" i="15"/>
  <c r="AT32" i="15"/>
  <c r="AU32" i="15"/>
  <c r="AV32" i="15"/>
  <c r="AW32" i="15"/>
  <c r="AX32" i="15"/>
  <c r="AY32" i="15"/>
  <c r="AZ32" i="15"/>
  <c r="BA32" i="15"/>
  <c r="BB32" i="15"/>
  <c r="BC32" i="15"/>
  <c r="BD32" i="15"/>
  <c r="BE32" i="15"/>
  <c r="BF32" i="15"/>
  <c r="BG32" i="15"/>
  <c r="BH32" i="15"/>
  <c r="BI32" i="15"/>
  <c r="BJ32" i="15"/>
  <c r="BK32" i="15"/>
  <c r="BL32" i="15"/>
  <c r="BM32" i="15"/>
  <c r="BO32" i="15"/>
  <c r="BP32" i="15"/>
  <c r="BQ32" i="15"/>
  <c r="BR32" i="15"/>
  <c r="BS32" i="15"/>
  <c r="BT32" i="15"/>
  <c r="BU32" i="15"/>
  <c r="BV32" i="15"/>
  <c r="BW32" i="15"/>
  <c r="BX32" i="15"/>
  <c r="BY32" i="15"/>
  <c r="BZ32" i="15"/>
  <c r="CA32" i="15"/>
  <c r="CB32" i="15"/>
  <c r="CC32" i="15"/>
  <c r="CD32" i="15"/>
  <c r="CE32" i="15"/>
  <c r="CF32" i="15"/>
  <c r="CG32" i="15"/>
  <c r="CH32" i="15"/>
  <c r="CI32" i="15"/>
  <c r="CJ32" i="15"/>
  <c r="CK32" i="15"/>
  <c r="CL32" i="15"/>
  <c r="CM32" i="15"/>
  <c r="CN32" i="15"/>
  <c r="CO32" i="15"/>
  <c r="CP32" i="15"/>
  <c r="CQ32" i="15"/>
  <c r="CR32" i="15"/>
  <c r="CS32" i="15"/>
  <c r="CT32" i="15"/>
  <c r="CU32" i="15"/>
  <c r="CV32" i="15"/>
  <c r="CW32" i="15"/>
  <c r="CX32" i="15"/>
  <c r="CY32" i="15"/>
  <c r="CZ32" i="15"/>
  <c r="DA32" i="15"/>
  <c r="DB32" i="15"/>
  <c r="DC32" i="15"/>
  <c r="DD32" i="15"/>
  <c r="DE32" i="15"/>
  <c r="DF32" i="15"/>
  <c r="DG32" i="15"/>
  <c r="DH32" i="15"/>
  <c r="DI32" i="15"/>
  <c r="DJ32" i="15"/>
  <c r="DK32" i="15"/>
  <c r="BN32" i="15"/>
  <c r="P32" i="15"/>
  <c r="Q31" i="15"/>
  <c r="R31" i="15"/>
  <c r="S31" i="15"/>
  <c r="T31" i="15"/>
  <c r="U31" i="15"/>
  <c r="V31" i="15"/>
  <c r="W31" i="15"/>
  <c r="X31" i="15"/>
  <c r="Y31" i="15"/>
  <c r="Z31" i="15"/>
  <c r="AA31" i="15"/>
  <c r="AB31" i="15"/>
  <c r="AC31" i="15"/>
  <c r="AD31" i="15"/>
  <c r="AE31" i="15"/>
  <c r="AF31" i="15"/>
  <c r="AG31" i="15"/>
  <c r="AH31" i="15"/>
  <c r="AI31" i="15"/>
  <c r="AJ31" i="15"/>
  <c r="AK31" i="15"/>
  <c r="AL31" i="15"/>
  <c r="AM31" i="15"/>
  <c r="AN31" i="15"/>
  <c r="AO31" i="15"/>
  <c r="AP31" i="15"/>
  <c r="AQ31" i="15"/>
  <c r="AR31" i="15"/>
  <c r="AS31" i="15"/>
  <c r="AT31" i="15"/>
  <c r="AU31" i="15"/>
  <c r="AV31" i="15"/>
  <c r="AW31" i="15"/>
  <c r="AX31" i="15"/>
  <c r="AY31" i="15"/>
  <c r="AZ31" i="15"/>
  <c r="BA31" i="15"/>
  <c r="BB31" i="15"/>
  <c r="BC31" i="15"/>
  <c r="BD31" i="15"/>
  <c r="BE31" i="15"/>
  <c r="BF31" i="15"/>
  <c r="BG31" i="15"/>
  <c r="BH31" i="15"/>
  <c r="BI31" i="15"/>
  <c r="BJ31" i="15"/>
  <c r="BK31" i="15"/>
  <c r="BL31" i="15"/>
  <c r="BM31" i="15"/>
  <c r="BO31" i="15"/>
  <c r="BP31" i="15"/>
  <c r="BQ31" i="15"/>
  <c r="BR31" i="15"/>
  <c r="BS31" i="15"/>
  <c r="BT31" i="15"/>
  <c r="BU31" i="15"/>
  <c r="BV31" i="15"/>
  <c r="BW31" i="15"/>
  <c r="BX31" i="15"/>
  <c r="BY31" i="15"/>
  <c r="BZ31" i="15"/>
  <c r="CA31" i="15"/>
  <c r="CB31" i="15"/>
  <c r="CC31" i="15"/>
  <c r="CD31" i="15"/>
  <c r="CE31" i="15"/>
  <c r="CF31" i="15"/>
  <c r="CG31" i="15"/>
  <c r="CH31" i="15"/>
  <c r="CI31" i="15"/>
  <c r="CJ31" i="15"/>
  <c r="CK31" i="15"/>
  <c r="CL31" i="15"/>
  <c r="CM31" i="15"/>
  <c r="CN31" i="15"/>
  <c r="CO31" i="15"/>
  <c r="CP31" i="15"/>
  <c r="CQ31" i="15"/>
  <c r="CR31" i="15"/>
  <c r="CS31" i="15"/>
  <c r="CT31" i="15"/>
  <c r="CU31" i="15"/>
  <c r="CV31" i="15"/>
  <c r="CW31" i="15"/>
  <c r="CX31" i="15"/>
  <c r="CY31" i="15"/>
  <c r="CZ31" i="15"/>
  <c r="DA31" i="15"/>
  <c r="DB31" i="15"/>
  <c r="DC31" i="15"/>
  <c r="DD31" i="15"/>
  <c r="DE31" i="15"/>
  <c r="DF31" i="15"/>
  <c r="DG31" i="15"/>
  <c r="DH31" i="15"/>
  <c r="DI31" i="15"/>
  <c r="DJ31" i="15"/>
  <c r="DK31" i="15"/>
  <c r="BN31" i="15"/>
  <c r="P31" i="15"/>
  <c r="Q30" i="15"/>
  <c r="R30" i="15"/>
  <c r="S30" i="15"/>
  <c r="T30" i="15"/>
  <c r="U30" i="15"/>
  <c r="V30" i="15"/>
  <c r="W30" i="15"/>
  <c r="X30" i="15"/>
  <c r="Y30" i="15"/>
  <c r="Z30" i="15"/>
  <c r="AA30" i="15"/>
  <c r="AB30" i="15"/>
  <c r="AC30" i="15"/>
  <c r="AD30" i="15"/>
  <c r="AE30" i="15"/>
  <c r="AF30" i="15"/>
  <c r="AG30" i="15"/>
  <c r="AH30" i="15"/>
  <c r="AI30" i="15"/>
  <c r="AJ30" i="15"/>
  <c r="AK30" i="15"/>
  <c r="AL30" i="15"/>
  <c r="AM30" i="15"/>
  <c r="AN30" i="15"/>
  <c r="AO30" i="15"/>
  <c r="AP30" i="15"/>
  <c r="AQ30" i="15"/>
  <c r="AR30" i="15"/>
  <c r="AS30" i="15"/>
  <c r="AT30" i="15"/>
  <c r="AU30" i="15"/>
  <c r="AV30" i="15"/>
  <c r="AW30" i="15"/>
  <c r="AX30" i="15"/>
  <c r="AY30" i="15"/>
  <c r="AZ30" i="15"/>
  <c r="BA30" i="15"/>
  <c r="BB30" i="15"/>
  <c r="BC30" i="15"/>
  <c r="BD30" i="15"/>
  <c r="BE30" i="15"/>
  <c r="BF30" i="15"/>
  <c r="BG30" i="15"/>
  <c r="BH30" i="15"/>
  <c r="BI30" i="15"/>
  <c r="BJ30" i="15"/>
  <c r="BK30" i="15"/>
  <c r="BL30" i="15"/>
  <c r="BM30" i="15"/>
  <c r="BO30" i="15"/>
  <c r="BP30" i="15"/>
  <c r="BQ30" i="15"/>
  <c r="BR30" i="15"/>
  <c r="BS30" i="15"/>
  <c r="BT30" i="15"/>
  <c r="BU30" i="15"/>
  <c r="BV30" i="15"/>
  <c r="BW30" i="15"/>
  <c r="BX30" i="15"/>
  <c r="BY30" i="15"/>
  <c r="BZ30" i="15"/>
  <c r="CA30" i="15"/>
  <c r="CB30" i="15"/>
  <c r="CC30" i="15"/>
  <c r="CD30" i="15"/>
  <c r="CE30" i="15"/>
  <c r="CF30" i="15"/>
  <c r="CG30" i="15"/>
  <c r="CH30" i="15"/>
  <c r="CI30" i="15"/>
  <c r="CJ30" i="15"/>
  <c r="CK30" i="15"/>
  <c r="CL30" i="15"/>
  <c r="CM30" i="15"/>
  <c r="CN30" i="15"/>
  <c r="CO30" i="15"/>
  <c r="CP30" i="15"/>
  <c r="CQ30" i="15"/>
  <c r="CR30" i="15"/>
  <c r="CS30" i="15"/>
  <c r="CT30" i="15"/>
  <c r="CU30" i="15"/>
  <c r="CV30" i="15"/>
  <c r="CW30" i="15"/>
  <c r="CX30" i="15"/>
  <c r="CY30" i="15"/>
  <c r="CZ30" i="15"/>
  <c r="DA30" i="15"/>
  <c r="DB30" i="15"/>
  <c r="DC30" i="15"/>
  <c r="DD30" i="15"/>
  <c r="DE30" i="15"/>
  <c r="DF30" i="15"/>
  <c r="DG30" i="15"/>
  <c r="DH30" i="15"/>
  <c r="DI30" i="15"/>
  <c r="DJ30" i="15"/>
  <c r="DK30" i="15"/>
  <c r="BN30" i="15"/>
  <c r="P30"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O29" i="15"/>
  <c r="BP29" i="15"/>
  <c r="BQ29" i="15"/>
  <c r="BR29" i="15"/>
  <c r="BS29" i="15"/>
  <c r="BT29" i="15"/>
  <c r="BU29" i="15"/>
  <c r="BV29" i="15"/>
  <c r="BW29" i="15"/>
  <c r="BX29" i="15"/>
  <c r="BY29" i="15"/>
  <c r="BZ29" i="15"/>
  <c r="CA29" i="15"/>
  <c r="CB29" i="15"/>
  <c r="CC29" i="15"/>
  <c r="CD29" i="15"/>
  <c r="CE29" i="15"/>
  <c r="CF29" i="15"/>
  <c r="CG29" i="15"/>
  <c r="CH29" i="15"/>
  <c r="CI29" i="15"/>
  <c r="CJ29" i="15"/>
  <c r="CK29" i="15"/>
  <c r="CL29" i="15"/>
  <c r="CM29" i="15"/>
  <c r="CN29" i="15"/>
  <c r="CO29" i="15"/>
  <c r="CP29" i="15"/>
  <c r="CQ29" i="15"/>
  <c r="CR29" i="15"/>
  <c r="CS29" i="15"/>
  <c r="CT29" i="15"/>
  <c r="CU29" i="15"/>
  <c r="CV29" i="15"/>
  <c r="CW29" i="15"/>
  <c r="CX29" i="15"/>
  <c r="CY29" i="15"/>
  <c r="CZ29" i="15"/>
  <c r="DA29" i="15"/>
  <c r="DB29" i="15"/>
  <c r="DC29" i="15"/>
  <c r="DD29" i="15"/>
  <c r="DE29" i="15"/>
  <c r="DF29" i="15"/>
  <c r="DG29" i="15"/>
  <c r="DH29" i="15"/>
  <c r="DI29" i="15"/>
  <c r="DJ29" i="15"/>
  <c r="DK29" i="15"/>
  <c r="BN29" i="15"/>
  <c r="P29" i="15"/>
  <c r="Q28" i="15"/>
  <c r="R28" i="15"/>
  <c r="S28" i="15"/>
  <c r="T28" i="15"/>
  <c r="U28" i="15"/>
  <c r="V28" i="15"/>
  <c r="W28" i="15"/>
  <c r="X28" i="15"/>
  <c r="Y28" i="15"/>
  <c r="Z28" i="15"/>
  <c r="AA28" i="15"/>
  <c r="AB28" i="15"/>
  <c r="AC28" i="15"/>
  <c r="AD28" i="15"/>
  <c r="AE28" i="15"/>
  <c r="AF28" i="15"/>
  <c r="AG28" i="15"/>
  <c r="AH28" i="15"/>
  <c r="AI28" i="15"/>
  <c r="AJ28" i="15"/>
  <c r="AK28" i="15"/>
  <c r="AL28" i="15"/>
  <c r="AM28" i="15"/>
  <c r="AN28" i="15"/>
  <c r="AO28" i="15"/>
  <c r="AP28" i="15"/>
  <c r="AQ28" i="15"/>
  <c r="AR28" i="15"/>
  <c r="AS28" i="15"/>
  <c r="AT28" i="15"/>
  <c r="AU28" i="15"/>
  <c r="AV28" i="15"/>
  <c r="AW28" i="15"/>
  <c r="AX28" i="15"/>
  <c r="AY28" i="15"/>
  <c r="AZ28" i="15"/>
  <c r="BA28" i="15"/>
  <c r="BB28" i="15"/>
  <c r="BC28" i="15"/>
  <c r="BD28" i="15"/>
  <c r="BE28" i="15"/>
  <c r="BF28" i="15"/>
  <c r="BG28" i="15"/>
  <c r="BH28" i="15"/>
  <c r="BI28" i="15"/>
  <c r="BJ28" i="15"/>
  <c r="BK28" i="15"/>
  <c r="BL28" i="15"/>
  <c r="BM28" i="15"/>
  <c r="BO28" i="15"/>
  <c r="BP28" i="15"/>
  <c r="BQ28" i="15"/>
  <c r="BR28" i="15"/>
  <c r="BS28" i="15"/>
  <c r="BT28" i="15"/>
  <c r="BU28" i="15"/>
  <c r="BV28" i="15"/>
  <c r="BW28" i="15"/>
  <c r="BX28" i="15"/>
  <c r="BY28" i="15"/>
  <c r="BZ28" i="15"/>
  <c r="CA28" i="15"/>
  <c r="CB28" i="15"/>
  <c r="CC28" i="15"/>
  <c r="CD28" i="15"/>
  <c r="CE28" i="15"/>
  <c r="CF28" i="15"/>
  <c r="CG28" i="15"/>
  <c r="CH28" i="15"/>
  <c r="CI28" i="15"/>
  <c r="CJ28" i="15"/>
  <c r="CK28" i="15"/>
  <c r="CL28" i="15"/>
  <c r="CM28" i="15"/>
  <c r="CN28" i="15"/>
  <c r="CO28" i="15"/>
  <c r="CP28" i="15"/>
  <c r="CQ28" i="15"/>
  <c r="CR28" i="15"/>
  <c r="CS28" i="15"/>
  <c r="CT28" i="15"/>
  <c r="CU28" i="15"/>
  <c r="CV28" i="15"/>
  <c r="CW28" i="15"/>
  <c r="CX28" i="15"/>
  <c r="CY28" i="15"/>
  <c r="CZ28" i="15"/>
  <c r="DA28" i="15"/>
  <c r="DB28" i="15"/>
  <c r="DC28" i="15"/>
  <c r="DD28" i="15"/>
  <c r="DE28" i="15"/>
  <c r="DF28" i="15"/>
  <c r="DG28" i="15"/>
  <c r="DH28" i="15"/>
  <c r="DI28" i="15"/>
  <c r="DJ28" i="15"/>
  <c r="DK28" i="15"/>
  <c r="BN28" i="15"/>
  <c r="P28" i="15"/>
  <c r="Q27" i="15"/>
  <c r="R27" i="15"/>
  <c r="S27" i="15"/>
  <c r="T27" i="15"/>
  <c r="U27" i="15"/>
  <c r="V27" i="15"/>
  <c r="W27" i="15"/>
  <c r="X27" i="15"/>
  <c r="Y27" i="15"/>
  <c r="Z27" i="15"/>
  <c r="AA27" i="15"/>
  <c r="AB27" i="15"/>
  <c r="AC27" i="15"/>
  <c r="AD27" i="15"/>
  <c r="AE27" i="15"/>
  <c r="AF27" i="15"/>
  <c r="AG27" i="15"/>
  <c r="AH27" i="15"/>
  <c r="AI27" i="15"/>
  <c r="AJ27" i="15"/>
  <c r="AK27" i="15"/>
  <c r="AL27" i="15"/>
  <c r="AM27" i="15"/>
  <c r="AN27" i="15"/>
  <c r="AO27" i="15"/>
  <c r="AP27" i="15"/>
  <c r="AQ27" i="15"/>
  <c r="AR27" i="15"/>
  <c r="AS27" i="15"/>
  <c r="AT27" i="15"/>
  <c r="AU27" i="15"/>
  <c r="AV27" i="15"/>
  <c r="AW27" i="15"/>
  <c r="AX27" i="15"/>
  <c r="AY27" i="15"/>
  <c r="AZ27" i="15"/>
  <c r="BA27" i="15"/>
  <c r="BB27" i="15"/>
  <c r="BC27" i="15"/>
  <c r="BD27" i="15"/>
  <c r="BE27" i="15"/>
  <c r="BF27" i="15"/>
  <c r="BG27" i="15"/>
  <c r="BH27" i="15"/>
  <c r="BI27" i="15"/>
  <c r="BJ27" i="15"/>
  <c r="BK27" i="15"/>
  <c r="BL27" i="15"/>
  <c r="BM27" i="15"/>
  <c r="BO27" i="15"/>
  <c r="BP27" i="15"/>
  <c r="BQ27" i="15"/>
  <c r="BR27" i="15"/>
  <c r="BS27" i="15"/>
  <c r="BT27" i="15"/>
  <c r="BU27" i="15"/>
  <c r="BV27" i="15"/>
  <c r="BW27" i="15"/>
  <c r="BX27" i="15"/>
  <c r="BY27" i="15"/>
  <c r="BZ27" i="15"/>
  <c r="CA27" i="15"/>
  <c r="CB27" i="15"/>
  <c r="CC27" i="15"/>
  <c r="CD27" i="15"/>
  <c r="CE27" i="15"/>
  <c r="CF27" i="15"/>
  <c r="CG27" i="15"/>
  <c r="CH27" i="15"/>
  <c r="CI27" i="15"/>
  <c r="CJ27" i="15"/>
  <c r="CK27" i="15"/>
  <c r="CL27" i="15"/>
  <c r="CM27" i="15"/>
  <c r="CN27" i="15"/>
  <c r="CO27" i="15"/>
  <c r="CP27" i="15"/>
  <c r="CQ27" i="15"/>
  <c r="CR27" i="15"/>
  <c r="CS27" i="15"/>
  <c r="CT27" i="15"/>
  <c r="CU27" i="15"/>
  <c r="CV27" i="15"/>
  <c r="CW27" i="15"/>
  <c r="CX27" i="15"/>
  <c r="CY27" i="15"/>
  <c r="CZ27" i="15"/>
  <c r="DA27" i="15"/>
  <c r="DB27" i="15"/>
  <c r="DC27" i="15"/>
  <c r="DD27" i="15"/>
  <c r="DE27" i="15"/>
  <c r="DF27" i="15"/>
  <c r="DG27" i="15"/>
  <c r="DH27" i="15"/>
  <c r="DI27" i="15"/>
  <c r="DJ27" i="15"/>
  <c r="DK27" i="15"/>
  <c r="BN27" i="15"/>
  <c r="P27" i="15"/>
  <c r="Q26" i="15"/>
  <c r="R26" i="15"/>
  <c r="S26" i="15"/>
  <c r="T26" i="15"/>
  <c r="U26" i="15"/>
  <c r="V26" i="15"/>
  <c r="W26" i="15"/>
  <c r="X26" i="15"/>
  <c r="Y26" i="15"/>
  <c r="Z26" i="15"/>
  <c r="AA26" i="15"/>
  <c r="AB26" i="15"/>
  <c r="AC26" i="15"/>
  <c r="AD26" i="15"/>
  <c r="AE26" i="15"/>
  <c r="AF26" i="15"/>
  <c r="AG26" i="15"/>
  <c r="AH26" i="15"/>
  <c r="AI26" i="15"/>
  <c r="AJ26" i="15"/>
  <c r="AK26" i="15"/>
  <c r="AL26" i="15"/>
  <c r="AM26" i="15"/>
  <c r="AN26" i="15"/>
  <c r="AO26" i="15"/>
  <c r="AP26" i="15"/>
  <c r="AQ26" i="15"/>
  <c r="AR26" i="15"/>
  <c r="AS26" i="15"/>
  <c r="AT26" i="15"/>
  <c r="AU26" i="15"/>
  <c r="AV26" i="15"/>
  <c r="AW26" i="15"/>
  <c r="AX26" i="15"/>
  <c r="AY26" i="15"/>
  <c r="AZ26" i="15"/>
  <c r="BA26" i="15"/>
  <c r="BB26" i="15"/>
  <c r="BC26" i="15"/>
  <c r="BD26" i="15"/>
  <c r="BE26" i="15"/>
  <c r="BF26" i="15"/>
  <c r="BG26" i="15"/>
  <c r="BH26" i="15"/>
  <c r="BI26" i="15"/>
  <c r="BJ26" i="15"/>
  <c r="BK26" i="15"/>
  <c r="BL26" i="15"/>
  <c r="BM26" i="15"/>
  <c r="BO26" i="15"/>
  <c r="BP26" i="15"/>
  <c r="BQ26" i="15"/>
  <c r="BR26" i="15"/>
  <c r="BS26" i="15"/>
  <c r="BT26" i="15"/>
  <c r="BU26" i="15"/>
  <c r="BV26" i="15"/>
  <c r="BW26" i="15"/>
  <c r="BX26" i="15"/>
  <c r="BY26" i="15"/>
  <c r="BZ26" i="15"/>
  <c r="CA26" i="15"/>
  <c r="CB26" i="15"/>
  <c r="CC26" i="15"/>
  <c r="CD26" i="15"/>
  <c r="CE26" i="15"/>
  <c r="CF26" i="15"/>
  <c r="CG26" i="15"/>
  <c r="CH26" i="15"/>
  <c r="CI26" i="15"/>
  <c r="CJ26" i="15"/>
  <c r="CK26" i="15"/>
  <c r="CL26" i="15"/>
  <c r="CM26" i="15"/>
  <c r="CN26" i="15"/>
  <c r="CO26" i="15"/>
  <c r="CP26" i="15"/>
  <c r="CQ26" i="15"/>
  <c r="CR26" i="15"/>
  <c r="CS26" i="15"/>
  <c r="CT26" i="15"/>
  <c r="CU26" i="15"/>
  <c r="CV26" i="15"/>
  <c r="CW26" i="15"/>
  <c r="CX26" i="15"/>
  <c r="CY26" i="15"/>
  <c r="CZ26" i="15"/>
  <c r="DA26" i="15"/>
  <c r="DB26" i="15"/>
  <c r="DC26" i="15"/>
  <c r="DD26" i="15"/>
  <c r="DE26" i="15"/>
  <c r="DF26" i="15"/>
  <c r="DG26" i="15"/>
  <c r="DH26" i="15"/>
  <c r="DI26" i="15"/>
  <c r="DJ26" i="15"/>
  <c r="DK26" i="15"/>
  <c r="BN26" i="15"/>
  <c r="P26" i="15"/>
  <c r="Q25" i="15"/>
  <c r="R25" i="15"/>
  <c r="S25" i="15"/>
  <c r="T25" i="15"/>
  <c r="U25" i="15"/>
  <c r="V25" i="15"/>
  <c r="W25" i="15"/>
  <c r="X25" i="15"/>
  <c r="Y25" i="15"/>
  <c r="Z25" i="15"/>
  <c r="AA25" i="15"/>
  <c r="AB25" i="15"/>
  <c r="AC25" i="15"/>
  <c r="AD25" i="15"/>
  <c r="AE25" i="15"/>
  <c r="AF25" i="15"/>
  <c r="AG25" i="15"/>
  <c r="AH25" i="15"/>
  <c r="AI25" i="15"/>
  <c r="AJ25" i="15"/>
  <c r="AK25" i="15"/>
  <c r="AL25" i="15"/>
  <c r="AM25" i="15"/>
  <c r="AN25" i="15"/>
  <c r="AO25" i="15"/>
  <c r="AP25" i="15"/>
  <c r="AQ25" i="15"/>
  <c r="AR25" i="15"/>
  <c r="AS25" i="15"/>
  <c r="AT25" i="15"/>
  <c r="AU25" i="15"/>
  <c r="AV25" i="15"/>
  <c r="AW25" i="15"/>
  <c r="AX25" i="15"/>
  <c r="AY25" i="15"/>
  <c r="AZ25" i="15"/>
  <c r="BA25" i="15"/>
  <c r="BB25" i="15"/>
  <c r="BC25" i="15"/>
  <c r="BD25" i="15"/>
  <c r="BE25" i="15"/>
  <c r="BF25" i="15"/>
  <c r="BG25" i="15"/>
  <c r="BH25" i="15"/>
  <c r="BI25" i="15"/>
  <c r="BJ25" i="15"/>
  <c r="BK25" i="15"/>
  <c r="BL25" i="15"/>
  <c r="BM25" i="15"/>
  <c r="BO25" i="15"/>
  <c r="BP25" i="15"/>
  <c r="BQ25" i="15"/>
  <c r="BR25" i="15"/>
  <c r="BS25" i="15"/>
  <c r="BT25" i="15"/>
  <c r="BU25" i="15"/>
  <c r="BV25" i="15"/>
  <c r="BW25" i="15"/>
  <c r="BX25" i="15"/>
  <c r="BY25" i="15"/>
  <c r="BZ25" i="15"/>
  <c r="CA25" i="15"/>
  <c r="CB25" i="15"/>
  <c r="CC25" i="15"/>
  <c r="CD25" i="15"/>
  <c r="CE25" i="15"/>
  <c r="CF25" i="15"/>
  <c r="CG25" i="15"/>
  <c r="CH25" i="15"/>
  <c r="CI25" i="15"/>
  <c r="CJ25" i="15"/>
  <c r="CK25" i="15"/>
  <c r="CL25" i="15"/>
  <c r="CM25" i="15"/>
  <c r="CN25" i="15"/>
  <c r="CO25" i="15"/>
  <c r="CP25" i="15"/>
  <c r="CQ25" i="15"/>
  <c r="CR25" i="15"/>
  <c r="CS25" i="15"/>
  <c r="CT25" i="15"/>
  <c r="CU25" i="15"/>
  <c r="CV25" i="15"/>
  <c r="CW25" i="15"/>
  <c r="CX25" i="15"/>
  <c r="CY25" i="15"/>
  <c r="CZ25" i="15"/>
  <c r="DA25" i="15"/>
  <c r="DB25" i="15"/>
  <c r="DC25" i="15"/>
  <c r="DD25" i="15"/>
  <c r="DE25" i="15"/>
  <c r="DF25" i="15"/>
  <c r="DG25" i="15"/>
  <c r="DH25" i="15"/>
  <c r="DI25" i="15"/>
  <c r="DJ25" i="15"/>
  <c r="DK25" i="15"/>
  <c r="BN25" i="15"/>
  <c r="P25" i="15"/>
  <c r="Q24" i="15"/>
  <c r="R24" i="15"/>
  <c r="S24" i="15"/>
  <c r="T24" i="15"/>
  <c r="U24" i="15"/>
  <c r="V24" i="15"/>
  <c r="W24" i="15"/>
  <c r="X24" i="15"/>
  <c r="Y24" i="15"/>
  <c r="Z24" i="15"/>
  <c r="AA24" i="15"/>
  <c r="AB24" i="15"/>
  <c r="AC24" i="15"/>
  <c r="AD24" i="15"/>
  <c r="AE24" i="15"/>
  <c r="AF24" i="15"/>
  <c r="AG24" i="15"/>
  <c r="AH24" i="15"/>
  <c r="AI24" i="15"/>
  <c r="AJ24" i="15"/>
  <c r="AK24" i="15"/>
  <c r="AL24" i="15"/>
  <c r="AM24" i="15"/>
  <c r="AN24" i="15"/>
  <c r="AO24" i="15"/>
  <c r="AP24" i="15"/>
  <c r="AQ24" i="15"/>
  <c r="AR24" i="15"/>
  <c r="AS24" i="15"/>
  <c r="AT24" i="15"/>
  <c r="AU24" i="15"/>
  <c r="AV24" i="15"/>
  <c r="AW24" i="15"/>
  <c r="AX24" i="15"/>
  <c r="AY24" i="15"/>
  <c r="AZ24" i="15"/>
  <c r="BA24" i="15"/>
  <c r="BB24" i="15"/>
  <c r="BC24" i="15"/>
  <c r="BD24" i="15"/>
  <c r="BE24" i="15"/>
  <c r="BF24" i="15"/>
  <c r="BG24" i="15"/>
  <c r="BH24" i="15"/>
  <c r="BI24" i="15"/>
  <c r="BJ24" i="15"/>
  <c r="BK24" i="15"/>
  <c r="BL24" i="15"/>
  <c r="BM24" i="15"/>
  <c r="BO24" i="15"/>
  <c r="BP24" i="15"/>
  <c r="BQ24" i="15"/>
  <c r="BR24" i="15"/>
  <c r="BS24" i="15"/>
  <c r="BT24" i="15"/>
  <c r="BU24" i="15"/>
  <c r="BV24" i="15"/>
  <c r="BW24" i="15"/>
  <c r="BX24" i="15"/>
  <c r="BY24" i="15"/>
  <c r="BZ24" i="15"/>
  <c r="CA24" i="15"/>
  <c r="CB24" i="15"/>
  <c r="CC24" i="15"/>
  <c r="CD24" i="15"/>
  <c r="CE24" i="15"/>
  <c r="CF24" i="15"/>
  <c r="CG24" i="15"/>
  <c r="CH24" i="15"/>
  <c r="CI24" i="15"/>
  <c r="CJ24" i="15"/>
  <c r="CK24" i="15"/>
  <c r="CL24" i="15"/>
  <c r="CM24" i="15"/>
  <c r="CN24" i="15"/>
  <c r="CO24" i="15"/>
  <c r="CP24" i="15"/>
  <c r="CQ24" i="15"/>
  <c r="CR24" i="15"/>
  <c r="CS24" i="15"/>
  <c r="CT24" i="15"/>
  <c r="CU24" i="15"/>
  <c r="CV24" i="15"/>
  <c r="CW24" i="15"/>
  <c r="CX24" i="15"/>
  <c r="CY24" i="15"/>
  <c r="CZ24" i="15"/>
  <c r="DA24" i="15"/>
  <c r="DB24" i="15"/>
  <c r="DC24" i="15"/>
  <c r="DD24" i="15"/>
  <c r="DE24" i="15"/>
  <c r="DF24" i="15"/>
  <c r="DG24" i="15"/>
  <c r="DH24" i="15"/>
  <c r="DI24" i="15"/>
  <c r="DJ24" i="15"/>
  <c r="DK24" i="15"/>
  <c r="BN24" i="15"/>
  <c r="P24" i="15"/>
  <c r="Q23" i="15"/>
  <c r="R23" i="15"/>
  <c r="S23" i="15"/>
  <c r="T23" i="15"/>
  <c r="U23" i="15"/>
  <c r="V23" i="15"/>
  <c r="W23" i="15"/>
  <c r="X23" i="15"/>
  <c r="Y23" i="15"/>
  <c r="Z23" i="15"/>
  <c r="AA23" i="15"/>
  <c r="AB23" i="15"/>
  <c r="AC23" i="15"/>
  <c r="AD23" i="15"/>
  <c r="AE23" i="15"/>
  <c r="AF23" i="15"/>
  <c r="AG23" i="15"/>
  <c r="AH23" i="15"/>
  <c r="AI23" i="15"/>
  <c r="AJ23" i="15"/>
  <c r="AK23" i="15"/>
  <c r="AL23" i="15"/>
  <c r="AM23" i="15"/>
  <c r="AN23" i="15"/>
  <c r="AO23" i="15"/>
  <c r="AP23" i="15"/>
  <c r="AQ23" i="15"/>
  <c r="AR23" i="15"/>
  <c r="AS23" i="15"/>
  <c r="AT23" i="15"/>
  <c r="AU23" i="15"/>
  <c r="AV23" i="15"/>
  <c r="AW23" i="15"/>
  <c r="AX23" i="15"/>
  <c r="AY23" i="15"/>
  <c r="AZ23" i="15"/>
  <c r="BA23" i="15"/>
  <c r="BB23" i="15"/>
  <c r="BC23" i="15"/>
  <c r="BD23" i="15"/>
  <c r="BE23" i="15"/>
  <c r="BF23" i="15"/>
  <c r="BG23" i="15"/>
  <c r="BH23" i="15"/>
  <c r="BI23" i="15"/>
  <c r="BJ23" i="15"/>
  <c r="BK23" i="15"/>
  <c r="BL23" i="15"/>
  <c r="BM23" i="15"/>
  <c r="BO23" i="15"/>
  <c r="BP23" i="15"/>
  <c r="BQ23" i="15"/>
  <c r="BR23" i="15"/>
  <c r="BS23" i="15"/>
  <c r="BT23" i="15"/>
  <c r="BU23" i="15"/>
  <c r="BV23" i="15"/>
  <c r="BW23" i="15"/>
  <c r="BX23" i="15"/>
  <c r="BY23" i="15"/>
  <c r="BZ23" i="15"/>
  <c r="CA23" i="15"/>
  <c r="CB23" i="15"/>
  <c r="CC23" i="15"/>
  <c r="CD23" i="15"/>
  <c r="CE23" i="15"/>
  <c r="CF23" i="15"/>
  <c r="CG23" i="15"/>
  <c r="CH23" i="15"/>
  <c r="CI23" i="15"/>
  <c r="CJ23" i="15"/>
  <c r="CK23" i="15"/>
  <c r="CL23" i="15"/>
  <c r="CM23" i="15"/>
  <c r="CN23" i="15"/>
  <c r="CO23" i="15"/>
  <c r="CP23" i="15"/>
  <c r="CQ23" i="15"/>
  <c r="CR23" i="15"/>
  <c r="CS23" i="15"/>
  <c r="CT23" i="15"/>
  <c r="CU23" i="15"/>
  <c r="CV23" i="15"/>
  <c r="CW23" i="15"/>
  <c r="CX23" i="15"/>
  <c r="CY23" i="15"/>
  <c r="CZ23" i="15"/>
  <c r="DA23" i="15"/>
  <c r="DB23" i="15"/>
  <c r="DC23" i="15"/>
  <c r="DD23" i="15"/>
  <c r="DE23" i="15"/>
  <c r="DF23" i="15"/>
  <c r="DG23" i="15"/>
  <c r="DH23" i="15"/>
  <c r="DI23" i="15"/>
  <c r="DJ23" i="15"/>
  <c r="DK23" i="15"/>
  <c r="BN23" i="15"/>
  <c r="P23" i="15"/>
  <c r="Q22" i="15"/>
  <c r="R22" i="15"/>
  <c r="S22" i="15"/>
  <c r="T22" i="15"/>
  <c r="U22" i="15"/>
  <c r="V22" i="15"/>
  <c r="W22" i="15"/>
  <c r="X22" i="15"/>
  <c r="Y22" i="15"/>
  <c r="Z22" i="15"/>
  <c r="AA22" i="15"/>
  <c r="AB22" i="15"/>
  <c r="AC22" i="15"/>
  <c r="AD22" i="15"/>
  <c r="AE22" i="15"/>
  <c r="AF22" i="15"/>
  <c r="AG22" i="15"/>
  <c r="AH22" i="15"/>
  <c r="AI22" i="15"/>
  <c r="AJ22" i="15"/>
  <c r="AK22" i="15"/>
  <c r="AL22" i="15"/>
  <c r="AM22" i="15"/>
  <c r="AN22" i="15"/>
  <c r="AO22" i="15"/>
  <c r="AP22" i="15"/>
  <c r="AQ22" i="15"/>
  <c r="AR22" i="15"/>
  <c r="AS22" i="15"/>
  <c r="AT22" i="15"/>
  <c r="AU22" i="15"/>
  <c r="AV22" i="15"/>
  <c r="AW22" i="15"/>
  <c r="AX22" i="15"/>
  <c r="AY22" i="15"/>
  <c r="AZ22" i="15"/>
  <c r="BA22" i="15"/>
  <c r="BB22" i="15"/>
  <c r="BC22" i="15"/>
  <c r="BD22" i="15"/>
  <c r="BE22" i="15"/>
  <c r="BF22" i="15"/>
  <c r="BG22" i="15"/>
  <c r="BH22" i="15"/>
  <c r="BI22" i="15"/>
  <c r="BJ22" i="15"/>
  <c r="BK22" i="15"/>
  <c r="BL22" i="15"/>
  <c r="BM22" i="15"/>
  <c r="BO22" i="15"/>
  <c r="BP22" i="15"/>
  <c r="BQ22" i="15"/>
  <c r="BR22" i="15"/>
  <c r="BS22" i="15"/>
  <c r="BT22" i="15"/>
  <c r="BU22" i="15"/>
  <c r="BV22" i="15"/>
  <c r="BW22" i="15"/>
  <c r="BX22" i="15"/>
  <c r="BY22" i="15"/>
  <c r="BZ22" i="15"/>
  <c r="CA22" i="15"/>
  <c r="CB22" i="15"/>
  <c r="CC22" i="15"/>
  <c r="CD22" i="15"/>
  <c r="CE22" i="15"/>
  <c r="CF22" i="15"/>
  <c r="CG22" i="15"/>
  <c r="CH22" i="15"/>
  <c r="CI22" i="15"/>
  <c r="CJ22" i="15"/>
  <c r="CK22" i="15"/>
  <c r="CL22" i="15"/>
  <c r="CM22" i="15"/>
  <c r="CN22" i="15"/>
  <c r="CO22" i="15"/>
  <c r="CP22" i="15"/>
  <c r="CQ22" i="15"/>
  <c r="CR22" i="15"/>
  <c r="CS22" i="15"/>
  <c r="CT22" i="15"/>
  <c r="CU22" i="15"/>
  <c r="CV22" i="15"/>
  <c r="CW22" i="15"/>
  <c r="CX22" i="15"/>
  <c r="CY22" i="15"/>
  <c r="CZ22" i="15"/>
  <c r="DA22" i="15"/>
  <c r="DB22" i="15"/>
  <c r="DC22" i="15"/>
  <c r="DD22" i="15"/>
  <c r="DE22" i="15"/>
  <c r="DF22" i="15"/>
  <c r="DG22" i="15"/>
  <c r="DH22" i="15"/>
  <c r="DI22" i="15"/>
  <c r="DJ22" i="15"/>
  <c r="DK22" i="15"/>
  <c r="BN22" i="15"/>
  <c r="P22"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O21" i="15"/>
  <c r="BP21" i="15"/>
  <c r="BQ21" i="15"/>
  <c r="BR21" i="15"/>
  <c r="BS21" i="15"/>
  <c r="BT21" i="15"/>
  <c r="BU21" i="15"/>
  <c r="BV21" i="15"/>
  <c r="BW21" i="15"/>
  <c r="BX21" i="15"/>
  <c r="BY21" i="15"/>
  <c r="BZ21" i="15"/>
  <c r="CA21" i="15"/>
  <c r="CB21" i="15"/>
  <c r="CC21" i="15"/>
  <c r="CD21" i="15"/>
  <c r="CE21" i="15"/>
  <c r="CF21" i="15"/>
  <c r="CG21" i="15"/>
  <c r="CH21" i="15"/>
  <c r="CI21" i="15"/>
  <c r="CJ21" i="15"/>
  <c r="CK21" i="15"/>
  <c r="CL21" i="15"/>
  <c r="CM21" i="15"/>
  <c r="CN21" i="15"/>
  <c r="CO21" i="15"/>
  <c r="CP21" i="15"/>
  <c r="CQ21" i="15"/>
  <c r="CR21" i="15"/>
  <c r="CS21" i="15"/>
  <c r="CT21" i="15"/>
  <c r="CU21" i="15"/>
  <c r="CV21" i="15"/>
  <c r="CW21" i="15"/>
  <c r="CX21" i="15"/>
  <c r="CY21" i="15"/>
  <c r="CZ21" i="15"/>
  <c r="DA21" i="15"/>
  <c r="DB21" i="15"/>
  <c r="DC21" i="15"/>
  <c r="DD21" i="15"/>
  <c r="DE21" i="15"/>
  <c r="DF21" i="15"/>
  <c r="DG21" i="15"/>
  <c r="DH21" i="15"/>
  <c r="DI21" i="15"/>
  <c r="DJ21" i="15"/>
  <c r="DK21" i="15"/>
  <c r="BN21" i="15"/>
  <c r="P21" i="15"/>
  <c r="Q20" i="15"/>
  <c r="R20" i="15"/>
  <c r="S20" i="15"/>
  <c r="T20" i="15"/>
  <c r="U20" i="15"/>
  <c r="V20" i="15"/>
  <c r="W20" i="15"/>
  <c r="X20" i="15"/>
  <c r="Y20" i="15"/>
  <c r="Z20" i="15"/>
  <c r="AA20" i="15"/>
  <c r="AB20" i="15"/>
  <c r="AC20" i="15"/>
  <c r="AD20" i="15"/>
  <c r="AE20" i="15"/>
  <c r="AF20" i="15"/>
  <c r="AG20" i="15"/>
  <c r="AH20" i="15"/>
  <c r="AI20" i="15"/>
  <c r="AJ20" i="15"/>
  <c r="AK20" i="15"/>
  <c r="AL20" i="15"/>
  <c r="AM20" i="15"/>
  <c r="AN20" i="15"/>
  <c r="AO20" i="15"/>
  <c r="AP20" i="15"/>
  <c r="AQ20" i="15"/>
  <c r="AR20" i="15"/>
  <c r="AS20" i="15"/>
  <c r="AT20" i="15"/>
  <c r="AU20" i="15"/>
  <c r="AV20" i="15"/>
  <c r="AW20" i="15"/>
  <c r="AX20" i="15"/>
  <c r="AY20" i="15"/>
  <c r="AZ20" i="15"/>
  <c r="BA20" i="15"/>
  <c r="BB20" i="15"/>
  <c r="BC20" i="15"/>
  <c r="BD20" i="15"/>
  <c r="BE20" i="15"/>
  <c r="BF20" i="15"/>
  <c r="BG20" i="15"/>
  <c r="BH20" i="15"/>
  <c r="BI20" i="15"/>
  <c r="BJ20" i="15"/>
  <c r="BK20" i="15"/>
  <c r="BL20" i="15"/>
  <c r="BM20" i="15"/>
  <c r="BO20" i="15"/>
  <c r="BP20" i="15"/>
  <c r="BQ20" i="15"/>
  <c r="BR20" i="15"/>
  <c r="BS20" i="15"/>
  <c r="BT20" i="15"/>
  <c r="BU20" i="15"/>
  <c r="BV20" i="15"/>
  <c r="BW20" i="15"/>
  <c r="BX20" i="15"/>
  <c r="BY20" i="15"/>
  <c r="BZ20" i="15"/>
  <c r="CA20" i="15"/>
  <c r="CB20" i="15"/>
  <c r="CC20" i="15"/>
  <c r="CD20" i="15"/>
  <c r="CE20" i="15"/>
  <c r="CF20" i="15"/>
  <c r="CG20" i="15"/>
  <c r="CH20" i="15"/>
  <c r="CI20" i="15"/>
  <c r="CJ20" i="15"/>
  <c r="CK20" i="15"/>
  <c r="CL20" i="15"/>
  <c r="CM20" i="15"/>
  <c r="CN20" i="15"/>
  <c r="CO20" i="15"/>
  <c r="CP20" i="15"/>
  <c r="CQ20" i="15"/>
  <c r="CR20" i="15"/>
  <c r="CS20" i="15"/>
  <c r="CT20" i="15"/>
  <c r="CU20" i="15"/>
  <c r="CV20" i="15"/>
  <c r="CW20" i="15"/>
  <c r="CX20" i="15"/>
  <c r="CY20" i="15"/>
  <c r="CZ20" i="15"/>
  <c r="DA20" i="15"/>
  <c r="DB20" i="15"/>
  <c r="DC20" i="15"/>
  <c r="DD20" i="15"/>
  <c r="DE20" i="15"/>
  <c r="DF20" i="15"/>
  <c r="DG20" i="15"/>
  <c r="DH20" i="15"/>
  <c r="DI20" i="15"/>
  <c r="DJ20" i="15"/>
  <c r="DK20" i="15"/>
  <c r="BN20" i="15"/>
  <c r="P20"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O19" i="15"/>
  <c r="BP19" i="15"/>
  <c r="BQ19" i="15"/>
  <c r="BR19" i="15"/>
  <c r="BS19" i="15"/>
  <c r="BT19" i="15"/>
  <c r="BU19" i="15"/>
  <c r="BV19" i="15"/>
  <c r="BW19" i="15"/>
  <c r="BX19" i="15"/>
  <c r="BY19" i="15"/>
  <c r="BZ19" i="15"/>
  <c r="CA19" i="15"/>
  <c r="CB19" i="15"/>
  <c r="CC19" i="15"/>
  <c r="CD19" i="15"/>
  <c r="CE19" i="15"/>
  <c r="CF19" i="15"/>
  <c r="CG19" i="15"/>
  <c r="CH19" i="15"/>
  <c r="CI19" i="15"/>
  <c r="CJ19" i="15"/>
  <c r="CK19" i="15"/>
  <c r="CL19" i="15"/>
  <c r="CM19" i="15"/>
  <c r="CN19" i="15"/>
  <c r="CO19" i="15"/>
  <c r="CP19" i="15"/>
  <c r="CQ19" i="15"/>
  <c r="CR19" i="15"/>
  <c r="CS19" i="15"/>
  <c r="CT19" i="15"/>
  <c r="CU19" i="15"/>
  <c r="CV19" i="15"/>
  <c r="CW19" i="15"/>
  <c r="CX19" i="15"/>
  <c r="CY19" i="15"/>
  <c r="CZ19" i="15"/>
  <c r="DA19" i="15"/>
  <c r="DB19" i="15"/>
  <c r="DC19" i="15"/>
  <c r="DD19" i="15"/>
  <c r="DE19" i="15"/>
  <c r="DF19" i="15"/>
  <c r="DG19" i="15"/>
  <c r="DH19" i="15"/>
  <c r="DI19" i="15"/>
  <c r="DJ19" i="15"/>
  <c r="DK19" i="15"/>
  <c r="BN19" i="15"/>
  <c r="P19" i="15"/>
  <c r="Q18" i="15"/>
  <c r="R18" i="15"/>
  <c r="S18" i="15"/>
  <c r="T18" i="15"/>
  <c r="U18" i="15"/>
  <c r="V18" i="15"/>
  <c r="W18" i="15"/>
  <c r="X18" i="15"/>
  <c r="Y18" i="15"/>
  <c r="Z18" i="15"/>
  <c r="AA18" i="15"/>
  <c r="AB18" i="15"/>
  <c r="AC18" i="15"/>
  <c r="AD18" i="15"/>
  <c r="AE18" i="15"/>
  <c r="AF18" i="15"/>
  <c r="AG18" i="15"/>
  <c r="AH18" i="15"/>
  <c r="AI18" i="15"/>
  <c r="AJ18" i="15"/>
  <c r="AK18" i="15"/>
  <c r="AL18" i="15"/>
  <c r="AM18" i="15"/>
  <c r="AN18" i="15"/>
  <c r="AO18" i="15"/>
  <c r="AP18" i="15"/>
  <c r="AQ18" i="15"/>
  <c r="AR18" i="15"/>
  <c r="AS18" i="15"/>
  <c r="AT18" i="15"/>
  <c r="AU18" i="15"/>
  <c r="AV18" i="15"/>
  <c r="AW18" i="15"/>
  <c r="AX18" i="15"/>
  <c r="AY18" i="15"/>
  <c r="AZ18" i="15"/>
  <c r="BA18" i="15"/>
  <c r="BB18" i="15"/>
  <c r="BC18" i="15"/>
  <c r="BD18" i="15"/>
  <c r="BE18" i="15"/>
  <c r="BF18" i="15"/>
  <c r="BG18" i="15"/>
  <c r="BH18" i="15"/>
  <c r="BI18" i="15"/>
  <c r="BJ18" i="15"/>
  <c r="BK18" i="15"/>
  <c r="BL18" i="15"/>
  <c r="BM18" i="15"/>
  <c r="BO18" i="15"/>
  <c r="BP18" i="15"/>
  <c r="BQ18" i="15"/>
  <c r="BR18" i="15"/>
  <c r="BS18" i="15"/>
  <c r="BT18" i="15"/>
  <c r="BU18" i="15"/>
  <c r="BV18" i="15"/>
  <c r="BW18" i="15"/>
  <c r="BX18" i="15"/>
  <c r="BY18" i="15"/>
  <c r="BZ18" i="15"/>
  <c r="CA18" i="15"/>
  <c r="CB18" i="15"/>
  <c r="CC18" i="15"/>
  <c r="CD18" i="15"/>
  <c r="CE18" i="15"/>
  <c r="CF18" i="15"/>
  <c r="CG18" i="15"/>
  <c r="CH18" i="15"/>
  <c r="CI18" i="15"/>
  <c r="CJ18" i="15"/>
  <c r="CK18" i="15"/>
  <c r="CL18" i="15"/>
  <c r="CM18" i="15"/>
  <c r="CN18" i="15"/>
  <c r="CO18" i="15"/>
  <c r="CP18" i="15"/>
  <c r="CQ18" i="15"/>
  <c r="CR18" i="15"/>
  <c r="CS18" i="15"/>
  <c r="CT18" i="15"/>
  <c r="CU18" i="15"/>
  <c r="CV18" i="15"/>
  <c r="CW18" i="15"/>
  <c r="CX18" i="15"/>
  <c r="CY18" i="15"/>
  <c r="CZ18" i="15"/>
  <c r="DA18" i="15"/>
  <c r="DB18" i="15"/>
  <c r="DC18" i="15"/>
  <c r="DD18" i="15"/>
  <c r="DE18" i="15"/>
  <c r="DF18" i="15"/>
  <c r="DG18" i="15"/>
  <c r="DH18" i="15"/>
  <c r="DI18" i="15"/>
  <c r="DJ18" i="15"/>
  <c r="DK18" i="15"/>
  <c r="BN18" i="15"/>
  <c r="P18" i="15"/>
  <c r="Q17" i="15"/>
  <c r="R17" i="15"/>
  <c r="S17" i="15"/>
  <c r="T17" i="15"/>
  <c r="U17" i="15"/>
  <c r="V17" i="15"/>
  <c r="W17" i="15"/>
  <c r="X17" i="15"/>
  <c r="Y17" i="15"/>
  <c r="Z17" i="15"/>
  <c r="AA17" i="15"/>
  <c r="AB17" i="15"/>
  <c r="AC17" i="15"/>
  <c r="AD17" i="15"/>
  <c r="AE17" i="15"/>
  <c r="AF17" i="15"/>
  <c r="AG17" i="15"/>
  <c r="AH17" i="15"/>
  <c r="AI17" i="15"/>
  <c r="AJ17" i="15"/>
  <c r="AK17" i="15"/>
  <c r="AL17" i="15"/>
  <c r="AM17" i="15"/>
  <c r="AN17" i="15"/>
  <c r="AO17" i="15"/>
  <c r="AP17" i="15"/>
  <c r="AQ17" i="15"/>
  <c r="AR17" i="15"/>
  <c r="AS17" i="15"/>
  <c r="AT17" i="15"/>
  <c r="AU17" i="15"/>
  <c r="AV17" i="15"/>
  <c r="AW17" i="15"/>
  <c r="AX17" i="15"/>
  <c r="AY17" i="15"/>
  <c r="AZ17" i="15"/>
  <c r="BA17" i="15"/>
  <c r="BB17" i="15"/>
  <c r="BC17" i="15"/>
  <c r="BD17" i="15"/>
  <c r="BE17" i="15"/>
  <c r="BF17" i="15"/>
  <c r="BG17" i="15"/>
  <c r="BH17" i="15"/>
  <c r="BI17" i="15"/>
  <c r="BJ17" i="15"/>
  <c r="BK17" i="15"/>
  <c r="BL17" i="15"/>
  <c r="BM17" i="15"/>
  <c r="BO17" i="15"/>
  <c r="BP17" i="15"/>
  <c r="BQ17" i="15"/>
  <c r="BR17" i="15"/>
  <c r="BS17" i="15"/>
  <c r="BT17" i="15"/>
  <c r="BU17" i="15"/>
  <c r="BV17" i="15"/>
  <c r="BW17" i="15"/>
  <c r="BX17" i="15"/>
  <c r="BY17" i="15"/>
  <c r="BZ17" i="15"/>
  <c r="CA17" i="15"/>
  <c r="CB17" i="15"/>
  <c r="CC17" i="15"/>
  <c r="CD17" i="15"/>
  <c r="CE17" i="15"/>
  <c r="CF17" i="15"/>
  <c r="CG17" i="15"/>
  <c r="CH17" i="15"/>
  <c r="CI17" i="15"/>
  <c r="CJ17" i="15"/>
  <c r="CK17" i="15"/>
  <c r="CL17" i="15"/>
  <c r="CM17" i="15"/>
  <c r="CN17" i="15"/>
  <c r="CO17" i="15"/>
  <c r="CP17" i="15"/>
  <c r="CQ17" i="15"/>
  <c r="CR17" i="15"/>
  <c r="CS17" i="15"/>
  <c r="CT17" i="15"/>
  <c r="CU17" i="15"/>
  <c r="CV17" i="15"/>
  <c r="CW17" i="15"/>
  <c r="CX17" i="15"/>
  <c r="CY17" i="15"/>
  <c r="CZ17" i="15"/>
  <c r="DA17" i="15"/>
  <c r="DB17" i="15"/>
  <c r="DC17" i="15"/>
  <c r="DD17" i="15"/>
  <c r="DE17" i="15"/>
  <c r="DF17" i="15"/>
  <c r="DG17" i="15"/>
  <c r="DH17" i="15"/>
  <c r="DI17" i="15"/>
  <c r="DJ17" i="15"/>
  <c r="DK17" i="15"/>
  <c r="BN17" i="15"/>
  <c r="P17" i="15"/>
  <c r="Q16" i="15"/>
  <c r="R16" i="15"/>
  <c r="S16" i="15"/>
  <c r="T16" i="15"/>
  <c r="U16" i="15"/>
  <c r="V16" i="15"/>
  <c r="W16" i="15"/>
  <c r="X16" i="15"/>
  <c r="Y16" i="15"/>
  <c r="Z16" i="15"/>
  <c r="AA16" i="15"/>
  <c r="AB16" i="15"/>
  <c r="AC16" i="15"/>
  <c r="AD16" i="15"/>
  <c r="AE16" i="15"/>
  <c r="AF16" i="15"/>
  <c r="AG16" i="15"/>
  <c r="AH16" i="15"/>
  <c r="AI16" i="15"/>
  <c r="AJ16" i="15"/>
  <c r="AK16" i="15"/>
  <c r="AL16" i="15"/>
  <c r="AM16" i="15"/>
  <c r="AN16" i="15"/>
  <c r="AO16" i="15"/>
  <c r="AP16" i="15"/>
  <c r="AQ16" i="15"/>
  <c r="AR16" i="15"/>
  <c r="AS16" i="15"/>
  <c r="AT16" i="15"/>
  <c r="AU16" i="15"/>
  <c r="AV16" i="15"/>
  <c r="AW16" i="15"/>
  <c r="AX16" i="15"/>
  <c r="AY16" i="15"/>
  <c r="AZ16" i="15"/>
  <c r="BA16" i="15"/>
  <c r="BB16" i="15"/>
  <c r="BC16" i="15"/>
  <c r="BD16" i="15"/>
  <c r="BE16" i="15"/>
  <c r="BF16" i="15"/>
  <c r="BG16" i="15"/>
  <c r="BH16" i="15"/>
  <c r="BI16" i="15"/>
  <c r="BJ16" i="15"/>
  <c r="BK16" i="15"/>
  <c r="BL16" i="15"/>
  <c r="BM16" i="15"/>
  <c r="BO16" i="15"/>
  <c r="BP16" i="15"/>
  <c r="BQ16" i="15"/>
  <c r="BR16" i="15"/>
  <c r="BS16" i="15"/>
  <c r="BT16" i="15"/>
  <c r="BU16" i="15"/>
  <c r="BV16" i="15"/>
  <c r="BW16" i="15"/>
  <c r="BX16" i="15"/>
  <c r="BY16" i="15"/>
  <c r="BZ16" i="15"/>
  <c r="CA16" i="15"/>
  <c r="CB16" i="15"/>
  <c r="CC16" i="15"/>
  <c r="CD16" i="15"/>
  <c r="CE16" i="15"/>
  <c r="CF16" i="15"/>
  <c r="CG16" i="15"/>
  <c r="CH16" i="15"/>
  <c r="CI16" i="15"/>
  <c r="CJ16" i="15"/>
  <c r="CK16" i="15"/>
  <c r="CL16" i="15"/>
  <c r="CM16" i="15"/>
  <c r="CN16" i="15"/>
  <c r="CO16" i="15"/>
  <c r="CP16" i="15"/>
  <c r="CQ16" i="15"/>
  <c r="CR16" i="15"/>
  <c r="CS16" i="15"/>
  <c r="CT16" i="15"/>
  <c r="CU16" i="15"/>
  <c r="CV16" i="15"/>
  <c r="CW16" i="15"/>
  <c r="CX16" i="15"/>
  <c r="CY16" i="15"/>
  <c r="CZ16" i="15"/>
  <c r="DA16" i="15"/>
  <c r="DB16" i="15"/>
  <c r="DC16" i="15"/>
  <c r="DD16" i="15"/>
  <c r="DE16" i="15"/>
  <c r="DF16" i="15"/>
  <c r="DG16" i="15"/>
  <c r="DH16" i="15"/>
  <c r="DI16" i="15"/>
  <c r="DJ16" i="15"/>
  <c r="DK16" i="15"/>
  <c r="BN16" i="15"/>
  <c r="P16" i="15"/>
  <c r="Q15" i="15"/>
  <c r="R15" i="15"/>
  <c r="S15" i="15"/>
  <c r="T15" i="15"/>
  <c r="U15" i="15"/>
  <c r="V15" i="15"/>
  <c r="W15" i="15"/>
  <c r="X15" i="15"/>
  <c r="Y15" i="15"/>
  <c r="Z15" i="15"/>
  <c r="AA15" i="15"/>
  <c r="AB15" i="15"/>
  <c r="AC15" i="15"/>
  <c r="AD15" i="15"/>
  <c r="AE15" i="15"/>
  <c r="AF15" i="15"/>
  <c r="AG15" i="15"/>
  <c r="AH15" i="15"/>
  <c r="AI15" i="15"/>
  <c r="AJ15" i="15"/>
  <c r="AK15" i="15"/>
  <c r="AL15" i="15"/>
  <c r="AM15" i="15"/>
  <c r="AN15" i="15"/>
  <c r="AO15" i="15"/>
  <c r="AP15" i="15"/>
  <c r="AQ15" i="15"/>
  <c r="AR15" i="15"/>
  <c r="AS15" i="15"/>
  <c r="AT15" i="15"/>
  <c r="AU15" i="15"/>
  <c r="AV15" i="15"/>
  <c r="AW15" i="15"/>
  <c r="AX15" i="15"/>
  <c r="AY15" i="15"/>
  <c r="AZ15" i="15"/>
  <c r="BA15" i="15"/>
  <c r="BB15" i="15"/>
  <c r="BC15" i="15"/>
  <c r="BD15" i="15"/>
  <c r="BE15" i="15"/>
  <c r="BF15" i="15"/>
  <c r="BG15" i="15"/>
  <c r="BH15" i="15"/>
  <c r="BI15" i="15"/>
  <c r="BJ15" i="15"/>
  <c r="BK15" i="15"/>
  <c r="BL15" i="15"/>
  <c r="BM15" i="15"/>
  <c r="BO15" i="15"/>
  <c r="BP15" i="15"/>
  <c r="BQ15" i="15"/>
  <c r="BR15" i="15"/>
  <c r="BS15" i="15"/>
  <c r="BT15" i="15"/>
  <c r="BU15" i="15"/>
  <c r="BV15" i="15"/>
  <c r="BW15" i="15"/>
  <c r="BX15" i="15"/>
  <c r="BY15" i="15"/>
  <c r="BZ15" i="15"/>
  <c r="CA15" i="15"/>
  <c r="CB15" i="15"/>
  <c r="CC15" i="15"/>
  <c r="CD15" i="15"/>
  <c r="CE15" i="15"/>
  <c r="CF15" i="15"/>
  <c r="CG15" i="15"/>
  <c r="CH15" i="15"/>
  <c r="CI15" i="15"/>
  <c r="CJ15" i="15"/>
  <c r="CK15" i="15"/>
  <c r="CL15" i="15"/>
  <c r="CM15" i="15"/>
  <c r="CN15" i="15"/>
  <c r="CO15" i="15"/>
  <c r="CP15" i="15"/>
  <c r="CQ15" i="15"/>
  <c r="CR15" i="15"/>
  <c r="CS15" i="15"/>
  <c r="CT15" i="15"/>
  <c r="CU15" i="15"/>
  <c r="CV15" i="15"/>
  <c r="CW15" i="15"/>
  <c r="CX15" i="15"/>
  <c r="CY15" i="15"/>
  <c r="CZ15" i="15"/>
  <c r="DA15" i="15"/>
  <c r="DB15" i="15"/>
  <c r="DC15" i="15"/>
  <c r="DD15" i="15"/>
  <c r="DE15" i="15"/>
  <c r="DF15" i="15"/>
  <c r="DG15" i="15"/>
  <c r="DH15" i="15"/>
  <c r="DI15" i="15"/>
  <c r="DJ15" i="15"/>
  <c r="DK15" i="15"/>
  <c r="BN15" i="15"/>
  <c r="P15" i="15"/>
  <c r="Q14" i="15"/>
  <c r="R14" i="15"/>
  <c r="S14" i="15"/>
  <c r="T14" i="15"/>
  <c r="U14" i="15"/>
  <c r="V14" i="15"/>
  <c r="W14" i="15"/>
  <c r="X14" i="15"/>
  <c r="Y14" i="15"/>
  <c r="Z14" i="15"/>
  <c r="AA14" i="15"/>
  <c r="AB14" i="15"/>
  <c r="AC14" i="15"/>
  <c r="AD14" i="15"/>
  <c r="AE14" i="15"/>
  <c r="AF14" i="15"/>
  <c r="AG14" i="15"/>
  <c r="AH14" i="15"/>
  <c r="AI14" i="15"/>
  <c r="AJ14" i="15"/>
  <c r="AK14" i="15"/>
  <c r="AL14" i="15"/>
  <c r="AM14" i="15"/>
  <c r="AN14" i="15"/>
  <c r="AO14" i="15"/>
  <c r="AP14" i="15"/>
  <c r="AQ14" i="15"/>
  <c r="AR14" i="15"/>
  <c r="AS14" i="15"/>
  <c r="AT14" i="15"/>
  <c r="AU14" i="15"/>
  <c r="AV14" i="15"/>
  <c r="AW14" i="15"/>
  <c r="AX14" i="15"/>
  <c r="AY14" i="15"/>
  <c r="AZ14" i="15"/>
  <c r="BA14" i="15"/>
  <c r="BB14" i="15"/>
  <c r="BC14" i="15"/>
  <c r="BD14" i="15"/>
  <c r="BE14" i="15"/>
  <c r="BF14" i="15"/>
  <c r="BG14" i="15"/>
  <c r="BH14" i="15"/>
  <c r="BI14" i="15"/>
  <c r="BJ14" i="15"/>
  <c r="BK14" i="15"/>
  <c r="BL14" i="15"/>
  <c r="BM14" i="15"/>
  <c r="BO14" i="15"/>
  <c r="BP14" i="15"/>
  <c r="BQ14" i="15"/>
  <c r="BR14" i="15"/>
  <c r="BS14" i="15"/>
  <c r="BT14" i="15"/>
  <c r="BU14" i="15"/>
  <c r="BV14" i="15"/>
  <c r="BW14" i="15"/>
  <c r="BX14" i="15"/>
  <c r="BY14" i="15"/>
  <c r="BZ14" i="15"/>
  <c r="CA14" i="15"/>
  <c r="CB14" i="15"/>
  <c r="CC14" i="15"/>
  <c r="CD14" i="15"/>
  <c r="CE14" i="15"/>
  <c r="CF14" i="15"/>
  <c r="CG14" i="15"/>
  <c r="CH14" i="15"/>
  <c r="CI14" i="15"/>
  <c r="CJ14" i="15"/>
  <c r="CK14" i="15"/>
  <c r="CL14" i="15"/>
  <c r="CM14" i="15"/>
  <c r="CN14" i="15"/>
  <c r="CO14" i="15"/>
  <c r="CP14" i="15"/>
  <c r="CQ14" i="15"/>
  <c r="CR14" i="15"/>
  <c r="CS14" i="15"/>
  <c r="CT14" i="15"/>
  <c r="CU14" i="15"/>
  <c r="CV14" i="15"/>
  <c r="CW14" i="15"/>
  <c r="CX14" i="15"/>
  <c r="CY14" i="15"/>
  <c r="CZ14" i="15"/>
  <c r="DA14" i="15"/>
  <c r="DB14" i="15"/>
  <c r="DC14" i="15"/>
  <c r="DD14" i="15"/>
  <c r="DE14" i="15"/>
  <c r="DF14" i="15"/>
  <c r="DG14" i="15"/>
  <c r="DH14" i="15"/>
  <c r="DI14" i="15"/>
  <c r="DJ14" i="15"/>
  <c r="DK14" i="15"/>
  <c r="BN14" i="15"/>
  <c r="P14" i="15"/>
  <c r="Q13" i="15"/>
  <c r="R13" i="15"/>
  <c r="S13" i="15"/>
  <c r="T13" i="15"/>
  <c r="U13" i="15"/>
  <c r="V13" i="15"/>
  <c r="W13" i="15"/>
  <c r="X13" i="15"/>
  <c r="Y13" i="15"/>
  <c r="Z13" i="15"/>
  <c r="AA13" i="15"/>
  <c r="AB13" i="15"/>
  <c r="AC13" i="15"/>
  <c r="AD13" i="15"/>
  <c r="AE13" i="15"/>
  <c r="AF13" i="15"/>
  <c r="AG13" i="15"/>
  <c r="AH13" i="15"/>
  <c r="AI13" i="15"/>
  <c r="AJ13" i="15"/>
  <c r="AK13" i="15"/>
  <c r="AL13" i="15"/>
  <c r="AM13" i="15"/>
  <c r="AN13" i="15"/>
  <c r="AO13" i="15"/>
  <c r="AP13" i="15"/>
  <c r="AQ13" i="15"/>
  <c r="AR13" i="15"/>
  <c r="AS13" i="15"/>
  <c r="AT13" i="15"/>
  <c r="AU13" i="15"/>
  <c r="AV13" i="15"/>
  <c r="AW13" i="15"/>
  <c r="AX13" i="15"/>
  <c r="AY13" i="15"/>
  <c r="AZ13" i="15"/>
  <c r="BA13" i="15"/>
  <c r="BB13" i="15"/>
  <c r="BC13" i="15"/>
  <c r="BD13" i="15"/>
  <c r="BE13" i="15"/>
  <c r="BF13" i="15"/>
  <c r="BG13" i="15"/>
  <c r="BH13" i="15"/>
  <c r="BI13" i="15"/>
  <c r="BJ13" i="15"/>
  <c r="BK13" i="15"/>
  <c r="BL13" i="15"/>
  <c r="BM13" i="15"/>
  <c r="BO13" i="15"/>
  <c r="BP13" i="15"/>
  <c r="BQ13" i="15"/>
  <c r="BR13" i="15"/>
  <c r="BS13" i="15"/>
  <c r="BT13" i="15"/>
  <c r="BU13" i="15"/>
  <c r="BV13" i="15"/>
  <c r="BW13" i="15"/>
  <c r="BX13" i="15"/>
  <c r="BY13" i="15"/>
  <c r="BZ13" i="15"/>
  <c r="CA13" i="15"/>
  <c r="CB13" i="15"/>
  <c r="CC13" i="15"/>
  <c r="CD13" i="15"/>
  <c r="CE13" i="15"/>
  <c r="CF13" i="15"/>
  <c r="CG13" i="15"/>
  <c r="CH13" i="15"/>
  <c r="CI13" i="15"/>
  <c r="CJ13" i="15"/>
  <c r="CK13" i="15"/>
  <c r="CL13" i="15"/>
  <c r="CM13" i="15"/>
  <c r="CN13" i="15"/>
  <c r="CO13" i="15"/>
  <c r="CP13" i="15"/>
  <c r="CQ13" i="15"/>
  <c r="CR13" i="15"/>
  <c r="CS13" i="15"/>
  <c r="CT13" i="15"/>
  <c r="CU13" i="15"/>
  <c r="CV13" i="15"/>
  <c r="CW13" i="15"/>
  <c r="CX13" i="15"/>
  <c r="CY13" i="15"/>
  <c r="CZ13" i="15"/>
  <c r="DA13" i="15"/>
  <c r="DB13" i="15"/>
  <c r="DC13" i="15"/>
  <c r="DD13" i="15"/>
  <c r="DE13" i="15"/>
  <c r="DF13" i="15"/>
  <c r="DG13" i="15"/>
  <c r="DH13" i="15"/>
  <c r="DI13" i="15"/>
  <c r="DJ13" i="15"/>
  <c r="DK13" i="15"/>
  <c r="BN13" i="15"/>
  <c r="P13" i="15"/>
  <c r="Q12" i="15"/>
  <c r="R12" i="15"/>
  <c r="S12" i="15"/>
  <c r="T12" i="15"/>
  <c r="U12" i="15"/>
  <c r="V12" i="15"/>
  <c r="W12" i="15"/>
  <c r="X12" i="15"/>
  <c r="Y12" i="15"/>
  <c r="Z12" i="15"/>
  <c r="AA12" i="15"/>
  <c r="AB12" i="15"/>
  <c r="AC12" i="15"/>
  <c r="AD12" i="15"/>
  <c r="AE12" i="15"/>
  <c r="AF12" i="15"/>
  <c r="AG12" i="15"/>
  <c r="AH12" i="15"/>
  <c r="AI12" i="15"/>
  <c r="AJ12" i="15"/>
  <c r="AK12" i="15"/>
  <c r="AL12" i="15"/>
  <c r="AM12" i="15"/>
  <c r="AN12" i="15"/>
  <c r="AO12" i="15"/>
  <c r="AP12" i="15"/>
  <c r="AQ12" i="15"/>
  <c r="AR12" i="15"/>
  <c r="AS12" i="15"/>
  <c r="AT12" i="15"/>
  <c r="AU12" i="15"/>
  <c r="AV12" i="15"/>
  <c r="AW12" i="15"/>
  <c r="AX12" i="15"/>
  <c r="AY12" i="15"/>
  <c r="AZ12" i="15"/>
  <c r="BA12" i="15"/>
  <c r="BB12" i="15"/>
  <c r="BC12" i="15"/>
  <c r="BD12" i="15"/>
  <c r="BE12" i="15"/>
  <c r="BF12" i="15"/>
  <c r="BG12" i="15"/>
  <c r="BH12" i="15"/>
  <c r="BI12" i="15"/>
  <c r="BJ12" i="15"/>
  <c r="BK12" i="15"/>
  <c r="BL12" i="15"/>
  <c r="BM12" i="15"/>
  <c r="BO12" i="15"/>
  <c r="BP12" i="15"/>
  <c r="BQ12" i="15"/>
  <c r="BR12" i="15"/>
  <c r="BS12" i="15"/>
  <c r="BT12" i="15"/>
  <c r="BU12" i="15"/>
  <c r="BV12" i="15"/>
  <c r="BW12" i="15"/>
  <c r="BX12" i="15"/>
  <c r="BY12" i="15"/>
  <c r="BZ12" i="15"/>
  <c r="CA12" i="15"/>
  <c r="CB12" i="15"/>
  <c r="CC12" i="15"/>
  <c r="CD12" i="15"/>
  <c r="CE12" i="15"/>
  <c r="CF12" i="15"/>
  <c r="CG12" i="15"/>
  <c r="CH12" i="15"/>
  <c r="CI12" i="15"/>
  <c r="CJ12" i="15"/>
  <c r="CK12" i="15"/>
  <c r="CL12" i="15"/>
  <c r="CM12" i="15"/>
  <c r="CN12" i="15"/>
  <c r="CO12" i="15"/>
  <c r="CP12" i="15"/>
  <c r="CQ12" i="15"/>
  <c r="CR12" i="15"/>
  <c r="CS12" i="15"/>
  <c r="CT12" i="15"/>
  <c r="CU12" i="15"/>
  <c r="CV12" i="15"/>
  <c r="CW12" i="15"/>
  <c r="CX12" i="15"/>
  <c r="CY12" i="15"/>
  <c r="CZ12" i="15"/>
  <c r="DA12" i="15"/>
  <c r="DB12" i="15"/>
  <c r="DC12" i="15"/>
  <c r="DD12" i="15"/>
  <c r="DE12" i="15"/>
  <c r="DF12" i="15"/>
  <c r="DG12" i="15"/>
  <c r="DH12" i="15"/>
  <c r="DI12" i="15"/>
  <c r="DJ12" i="15"/>
  <c r="DK12" i="15"/>
  <c r="BN12" i="15"/>
  <c r="P12" i="15"/>
  <c r="Q11" i="15"/>
  <c r="R11" i="15"/>
  <c r="S11" i="15"/>
  <c r="T11" i="15"/>
  <c r="U11" i="15"/>
  <c r="V11" i="15"/>
  <c r="W11" i="15"/>
  <c r="X11" i="15"/>
  <c r="Y11" i="15"/>
  <c r="Z11" i="15"/>
  <c r="AA11" i="15"/>
  <c r="AB11" i="15"/>
  <c r="AC11" i="15"/>
  <c r="AD11" i="15"/>
  <c r="AE11" i="15"/>
  <c r="AF11" i="15"/>
  <c r="AG11" i="15"/>
  <c r="AH11" i="15"/>
  <c r="AI11" i="15"/>
  <c r="AJ11" i="15"/>
  <c r="AK11" i="15"/>
  <c r="AL11" i="15"/>
  <c r="AM11" i="15"/>
  <c r="AN11" i="15"/>
  <c r="AO11" i="15"/>
  <c r="AP11" i="15"/>
  <c r="AQ11" i="15"/>
  <c r="AR11" i="15"/>
  <c r="AS11" i="15"/>
  <c r="AT11" i="15"/>
  <c r="AU11" i="15"/>
  <c r="AV11" i="15"/>
  <c r="AW11" i="15"/>
  <c r="AX11" i="15"/>
  <c r="AY11" i="15"/>
  <c r="AZ11" i="15"/>
  <c r="BA11" i="15"/>
  <c r="BB11" i="15"/>
  <c r="BC11" i="15"/>
  <c r="BD11" i="15"/>
  <c r="BE11" i="15"/>
  <c r="BF11" i="15"/>
  <c r="BG11" i="15"/>
  <c r="BH11" i="15"/>
  <c r="BI11" i="15"/>
  <c r="BJ11" i="15"/>
  <c r="BK11" i="15"/>
  <c r="BL11" i="15"/>
  <c r="BM11" i="15"/>
  <c r="BO11" i="15"/>
  <c r="BP11" i="15"/>
  <c r="BQ11" i="15"/>
  <c r="BR11" i="15"/>
  <c r="BS11" i="15"/>
  <c r="BT11" i="15"/>
  <c r="BU11" i="15"/>
  <c r="BV11" i="15"/>
  <c r="BW11" i="15"/>
  <c r="BX11" i="15"/>
  <c r="BY11" i="15"/>
  <c r="BZ11" i="15"/>
  <c r="CA11" i="15"/>
  <c r="CB11" i="15"/>
  <c r="CC11" i="15"/>
  <c r="CD11" i="15"/>
  <c r="CE11" i="15"/>
  <c r="CF11" i="15"/>
  <c r="CG11" i="15"/>
  <c r="CH11" i="15"/>
  <c r="CI11" i="15"/>
  <c r="CJ11" i="15"/>
  <c r="CK11" i="15"/>
  <c r="CL11" i="15"/>
  <c r="CM11" i="15"/>
  <c r="CN11" i="15"/>
  <c r="CO11" i="15"/>
  <c r="CP11" i="15"/>
  <c r="CQ11" i="15"/>
  <c r="CR11" i="15"/>
  <c r="CS11" i="15"/>
  <c r="CT11" i="15"/>
  <c r="CU11" i="15"/>
  <c r="CV11" i="15"/>
  <c r="CW11" i="15"/>
  <c r="CX11" i="15"/>
  <c r="CY11" i="15"/>
  <c r="CZ11" i="15"/>
  <c r="DA11" i="15"/>
  <c r="DB11" i="15"/>
  <c r="DC11" i="15"/>
  <c r="DD11" i="15"/>
  <c r="DE11" i="15"/>
  <c r="DF11" i="15"/>
  <c r="DG11" i="15"/>
  <c r="DH11" i="15"/>
  <c r="DI11" i="15"/>
  <c r="DJ11" i="15"/>
  <c r="DK11" i="15"/>
  <c r="BN11" i="15"/>
  <c r="P11" i="15"/>
  <c r="Q10" i="15"/>
  <c r="R10" i="15"/>
  <c r="S10" i="15"/>
  <c r="T10" i="15"/>
  <c r="U10" i="15"/>
  <c r="V10" i="15"/>
  <c r="W10" i="15"/>
  <c r="X10" i="15"/>
  <c r="Y10" i="15"/>
  <c r="Z10" i="15"/>
  <c r="AA10" i="15"/>
  <c r="AB10" i="15"/>
  <c r="AC10" i="15"/>
  <c r="AD10" i="15"/>
  <c r="AE10" i="15"/>
  <c r="AF10" i="15"/>
  <c r="AG10" i="15"/>
  <c r="AH10" i="15"/>
  <c r="AI10" i="15"/>
  <c r="AJ10" i="15"/>
  <c r="AK10" i="15"/>
  <c r="AL10" i="15"/>
  <c r="AM10" i="15"/>
  <c r="AN10" i="15"/>
  <c r="AO10" i="15"/>
  <c r="AP10" i="15"/>
  <c r="AQ10" i="15"/>
  <c r="AR10" i="15"/>
  <c r="AS10" i="15"/>
  <c r="AT10" i="15"/>
  <c r="AU10" i="15"/>
  <c r="AV10" i="15"/>
  <c r="AW10" i="15"/>
  <c r="AX10" i="15"/>
  <c r="AY10" i="15"/>
  <c r="AZ10" i="15"/>
  <c r="BA10" i="15"/>
  <c r="BB10" i="15"/>
  <c r="BC10" i="15"/>
  <c r="BD10" i="15"/>
  <c r="BE10" i="15"/>
  <c r="BF10" i="15"/>
  <c r="BG10" i="15"/>
  <c r="BH10" i="15"/>
  <c r="BI10" i="15"/>
  <c r="BJ10" i="15"/>
  <c r="BK10" i="15"/>
  <c r="BL10" i="15"/>
  <c r="BM10" i="15"/>
  <c r="BO10" i="15"/>
  <c r="BP10" i="15"/>
  <c r="BQ10" i="15"/>
  <c r="BR10" i="15"/>
  <c r="BS10" i="15"/>
  <c r="BT10" i="15"/>
  <c r="BU10" i="15"/>
  <c r="BV10" i="15"/>
  <c r="BW10" i="15"/>
  <c r="BX10" i="15"/>
  <c r="BY10" i="15"/>
  <c r="BZ10" i="15"/>
  <c r="CA10" i="15"/>
  <c r="CB10" i="15"/>
  <c r="CC10" i="15"/>
  <c r="CD10" i="15"/>
  <c r="CE10" i="15"/>
  <c r="CF10" i="15"/>
  <c r="CG10" i="15"/>
  <c r="CH10" i="15"/>
  <c r="CI10" i="15"/>
  <c r="CJ10" i="15"/>
  <c r="CK10" i="15"/>
  <c r="CL10" i="15"/>
  <c r="CM10" i="15"/>
  <c r="CN10" i="15"/>
  <c r="CO10" i="15"/>
  <c r="CP10" i="15"/>
  <c r="CQ10" i="15"/>
  <c r="CR10" i="15"/>
  <c r="CS10" i="15"/>
  <c r="CT10" i="15"/>
  <c r="CU10" i="15"/>
  <c r="CV10" i="15"/>
  <c r="CW10" i="15"/>
  <c r="CX10" i="15"/>
  <c r="CY10" i="15"/>
  <c r="CZ10" i="15"/>
  <c r="DA10" i="15"/>
  <c r="DB10" i="15"/>
  <c r="DC10" i="15"/>
  <c r="DD10" i="15"/>
  <c r="DE10" i="15"/>
  <c r="DF10" i="15"/>
  <c r="DG10" i="15"/>
  <c r="DH10" i="15"/>
  <c r="DI10" i="15"/>
  <c r="DJ10" i="15"/>
  <c r="DK10" i="15"/>
  <c r="BN10" i="15"/>
  <c r="P10" i="15"/>
  <c r="C146" i="11"/>
  <c r="Q9" i="15"/>
  <c r="R9" i="15"/>
  <c r="S9" i="15"/>
  <c r="T9" i="15"/>
  <c r="U9" i="15"/>
  <c r="V9" i="15"/>
  <c r="W9" i="15"/>
  <c r="X9" i="15"/>
  <c r="Y9" i="15"/>
  <c r="Z9" i="15"/>
  <c r="AA9" i="15"/>
  <c r="AB9" i="15"/>
  <c r="AC9" i="15"/>
  <c r="AD9" i="15"/>
  <c r="AE9" i="15"/>
  <c r="AF9" i="15"/>
  <c r="AG9" i="15"/>
  <c r="AH9" i="15"/>
  <c r="AI9" i="15"/>
  <c r="AJ9" i="15"/>
  <c r="AK9" i="15"/>
  <c r="AL9" i="15"/>
  <c r="AM9" i="15"/>
  <c r="AN9" i="15"/>
  <c r="AO9" i="15"/>
  <c r="AP9" i="15"/>
  <c r="AQ9" i="15"/>
  <c r="AR9" i="15"/>
  <c r="AS9" i="15"/>
  <c r="AT9" i="15"/>
  <c r="AU9" i="15"/>
  <c r="AV9" i="15"/>
  <c r="AW9" i="15"/>
  <c r="AX9" i="15"/>
  <c r="AY9" i="15"/>
  <c r="AZ9" i="15"/>
  <c r="BA9" i="15"/>
  <c r="BB9" i="15"/>
  <c r="BC9" i="15"/>
  <c r="BD9" i="15"/>
  <c r="BE9" i="15"/>
  <c r="BF9" i="15"/>
  <c r="BG9" i="15"/>
  <c r="BH9" i="15"/>
  <c r="BI9" i="15"/>
  <c r="BJ9" i="15"/>
  <c r="BK9" i="15"/>
  <c r="BL9" i="15"/>
  <c r="BM9" i="15"/>
  <c r="BO9" i="15"/>
  <c r="BP9" i="15"/>
  <c r="BQ9" i="15"/>
  <c r="BR9" i="15"/>
  <c r="BS9" i="15"/>
  <c r="BT9" i="15"/>
  <c r="BU9" i="15"/>
  <c r="BV9" i="15"/>
  <c r="BW9" i="15"/>
  <c r="BX9" i="15"/>
  <c r="BY9" i="15"/>
  <c r="BZ9" i="15"/>
  <c r="CA9" i="15"/>
  <c r="CB9" i="15"/>
  <c r="CC9" i="15"/>
  <c r="CD9" i="15"/>
  <c r="CE9" i="15"/>
  <c r="CF9" i="15"/>
  <c r="CG9" i="15"/>
  <c r="CH9" i="15"/>
  <c r="CI9" i="15"/>
  <c r="CJ9" i="15"/>
  <c r="CK9" i="15"/>
  <c r="CL9" i="15"/>
  <c r="CM9" i="15"/>
  <c r="CN9" i="15"/>
  <c r="CO9" i="15"/>
  <c r="CP9" i="15"/>
  <c r="CQ9" i="15"/>
  <c r="CR9" i="15"/>
  <c r="CS9" i="15"/>
  <c r="CT9" i="15"/>
  <c r="CU9" i="15"/>
  <c r="CV9" i="15"/>
  <c r="CW9" i="15"/>
  <c r="CX9" i="15"/>
  <c r="CY9" i="15"/>
  <c r="CZ9" i="15"/>
  <c r="DA9" i="15"/>
  <c r="DB9" i="15"/>
  <c r="DC9" i="15"/>
  <c r="DD9" i="15"/>
  <c r="DE9" i="15"/>
  <c r="DF9" i="15"/>
  <c r="DG9" i="15"/>
  <c r="DH9" i="15"/>
  <c r="DI9" i="15"/>
  <c r="DJ9" i="15"/>
  <c r="DK9" i="15"/>
  <c r="BN9" i="15"/>
  <c r="BP159" i="15"/>
  <c r="E149" i="11" s="1"/>
  <c r="BQ159" i="15"/>
  <c r="F149" i="11" s="1"/>
  <c r="BR159" i="15"/>
  <c r="G149" i="11" s="1"/>
  <c r="BS159" i="15"/>
  <c r="H149" i="11" s="1"/>
  <c r="BT159" i="15"/>
  <c r="I149" i="11" s="1"/>
  <c r="BU159" i="15"/>
  <c r="J149" i="11" s="1"/>
  <c r="BV159" i="15"/>
  <c r="K149" i="11" s="1"/>
  <c r="BW159" i="15"/>
  <c r="L149" i="11" s="1"/>
  <c r="BX159" i="15"/>
  <c r="M149" i="11" s="1"/>
  <c r="BY159" i="15"/>
  <c r="N149" i="11" s="1"/>
  <c r="BZ159" i="15"/>
  <c r="O149" i="11" s="1"/>
  <c r="CA159" i="15"/>
  <c r="P149" i="11" s="1"/>
  <c r="CB159" i="15"/>
  <c r="Q149" i="11" s="1"/>
  <c r="CC159" i="15"/>
  <c r="R149" i="11" s="1"/>
  <c r="CD159" i="15"/>
  <c r="S149" i="11" s="1"/>
  <c r="CE159" i="15"/>
  <c r="T149" i="11" s="1"/>
  <c r="CF159" i="15"/>
  <c r="U149" i="11" s="1"/>
  <c r="CG159" i="15"/>
  <c r="V149" i="11" s="1"/>
  <c r="CH159" i="15"/>
  <c r="W149" i="11" s="1"/>
  <c r="CI159" i="15"/>
  <c r="X149" i="11" s="1"/>
  <c r="CJ159" i="15"/>
  <c r="Y149" i="11" s="1"/>
  <c r="CK159" i="15"/>
  <c r="Z149" i="11" s="1"/>
  <c r="CL159" i="15"/>
  <c r="AA149" i="11" s="1"/>
  <c r="CM159" i="15"/>
  <c r="AB149" i="11" s="1"/>
  <c r="CN159" i="15"/>
  <c r="AC149" i="11" s="1"/>
  <c r="CO159" i="15"/>
  <c r="AD149" i="11" s="1"/>
  <c r="CP159" i="15"/>
  <c r="AE149" i="11" s="1"/>
  <c r="CQ159" i="15"/>
  <c r="AF149" i="11" s="1"/>
  <c r="CR159" i="15"/>
  <c r="AG149" i="11" s="1"/>
  <c r="CS159" i="15"/>
  <c r="AH149" i="11" s="1"/>
  <c r="CT159" i="15"/>
  <c r="AI149" i="11" s="1"/>
  <c r="CU159" i="15"/>
  <c r="AJ149" i="11" s="1"/>
  <c r="CV159" i="15"/>
  <c r="AK149" i="11" s="1"/>
  <c r="CW159" i="15"/>
  <c r="AL149" i="11" s="1"/>
  <c r="CX159" i="15"/>
  <c r="AM149" i="11" s="1"/>
  <c r="CY159" i="15"/>
  <c r="AN149" i="11" s="1"/>
  <c r="CZ159" i="15"/>
  <c r="AO149" i="11" s="1"/>
  <c r="DA159" i="15"/>
  <c r="AP149" i="11" s="1"/>
  <c r="DB159" i="15"/>
  <c r="AQ149" i="11" s="1"/>
  <c r="DC159" i="15"/>
  <c r="AR149" i="11" s="1"/>
  <c r="DD159" i="15"/>
  <c r="AS149" i="11" s="1"/>
  <c r="DE159" i="15"/>
  <c r="AT149" i="11" s="1"/>
  <c r="DF159" i="15"/>
  <c r="AU149" i="11" s="1"/>
  <c r="DG159" i="15"/>
  <c r="AV149" i="11" s="1"/>
  <c r="DH159" i="15"/>
  <c r="AW149" i="11" s="1"/>
  <c r="DI159" i="15"/>
  <c r="AX149" i="11" s="1"/>
  <c r="DJ159" i="15"/>
  <c r="AY149" i="11" s="1"/>
  <c r="DK159" i="15"/>
  <c r="AZ149" i="11" s="1"/>
  <c r="AZ146" i="11"/>
  <c r="AY146"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O157" i="15"/>
  <c r="O156" i="15"/>
  <c r="O155" i="15"/>
  <c r="O154" i="15"/>
  <c r="O153" i="15"/>
  <c r="O152" i="15"/>
  <c r="O151" i="15"/>
  <c r="O150" i="15"/>
  <c r="O149" i="15"/>
  <c r="O148" i="15"/>
  <c r="O147" i="15"/>
  <c r="O146" i="15"/>
  <c r="O145" i="15"/>
  <c r="O144" i="15"/>
  <c r="O143" i="15"/>
  <c r="O142"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43" i="15"/>
  <c r="O42" i="15"/>
  <c r="O41" i="15"/>
  <c r="O40" i="15"/>
  <c r="O39" i="15"/>
  <c r="O38" i="15"/>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158" i="15"/>
  <c r="O9" i="15"/>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BM159" i="15" l="1"/>
  <c r="BL159" i="15"/>
  <c r="BK159" i="15"/>
  <c r="BJ159" i="15"/>
  <c r="BI159" i="15"/>
  <c r="BH159" i="15"/>
  <c r="BG159" i="15"/>
  <c r="BF159" i="15"/>
  <c r="BE159" i="15"/>
  <c r="BD159"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I10" i="8"/>
  <c r="I11" i="8"/>
  <c r="I12" i="8"/>
  <c r="I13" i="8"/>
  <c r="I14" i="8"/>
  <c r="I15" i="8"/>
  <c r="I16" i="8"/>
  <c r="I17" i="8"/>
  <c r="I18" i="8"/>
  <c r="I19" i="8"/>
  <c r="I20" i="8"/>
  <c r="I21" i="8"/>
  <c r="I22" i="8"/>
  <c r="I23" i="8"/>
  <c r="I24" i="8"/>
  <c r="M24" i="8" s="1"/>
  <c r="I25" i="8"/>
  <c r="I26" i="8"/>
  <c r="I27" i="8"/>
  <c r="I28" i="8"/>
  <c r="I29" i="8"/>
  <c r="I30" i="8"/>
  <c r="I31" i="8"/>
  <c r="I32" i="8"/>
  <c r="I33" i="8"/>
  <c r="I34" i="8"/>
  <c r="I35" i="8"/>
  <c r="I36" i="8"/>
  <c r="M36" i="8" s="1"/>
  <c r="I37" i="8"/>
  <c r="I38" i="8"/>
  <c r="I39" i="8"/>
  <c r="I40" i="8"/>
  <c r="I41" i="8"/>
  <c r="I42" i="8"/>
  <c r="I43" i="8"/>
  <c r="I44" i="8"/>
  <c r="I45" i="8"/>
  <c r="I46" i="8"/>
  <c r="I47" i="8"/>
  <c r="I48" i="8"/>
  <c r="M48" i="8" s="1"/>
  <c r="I49" i="8"/>
  <c r="I50" i="8"/>
  <c r="I51" i="8"/>
  <c r="I52" i="8"/>
  <c r="I53" i="8"/>
  <c r="I54" i="8"/>
  <c r="I55" i="8"/>
  <c r="I56" i="8"/>
  <c r="I57" i="8"/>
  <c r="I58" i="8"/>
  <c r="I9" i="8"/>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9" i="3"/>
  <c r="A10" i="3" s="1"/>
  <c r="A11" i="3" s="1"/>
  <c r="A12" i="3" s="1"/>
  <c r="M51" i="8" l="1"/>
  <c r="M39" i="8"/>
  <c r="M27" i="8"/>
  <c r="M15" i="8"/>
  <c r="M50" i="8"/>
  <c r="M38" i="8"/>
  <c r="M26" i="8"/>
  <c r="M14" i="8"/>
  <c r="M49" i="8"/>
  <c r="M37" i="8"/>
  <c r="M25" i="8"/>
  <c r="M13" i="8"/>
  <c r="M9" i="8"/>
  <c r="M47" i="8"/>
  <c r="M35" i="8"/>
  <c r="M23" i="8"/>
  <c r="M11" i="8"/>
  <c r="M58" i="8"/>
  <c r="M46" i="8"/>
  <c r="M34" i="8"/>
  <c r="M22" i="8"/>
  <c r="M10" i="8"/>
  <c r="M57" i="8"/>
  <c r="M45" i="8"/>
  <c r="M33" i="8"/>
  <c r="M21" i="8"/>
  <c r="M12" i="8"/>
  <c r="M44" i="8"/>
  <c r="M56" i="8"/>
  <c r="M20" i="8"/>
  <c r="M55" i="8"/>
  <c r="M43" i="8"/>
  <c r="M19" i="8"/>
  <c r="M54" i="8"/>
  <c r="M42" i="8"/>
  <c r="M18" i="8"/>
  <c r="M53" i="8"/>
  <c r="M41" i="8"/>
  <c r="M29" i="8"/>
  <c r="M17" i="8"/>
  <c r="M52" i="8"/>
  <c r="M40" i="8"/>
  <c r="M28" i="8"/>
  <c r="M16" i="8"/>
  <c r="M32" i="8"/>
  <c r="M31" i="8"/>
  <c r="M30" i="8"/>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B5" i="7"/>
  <c r="C4" i="7"/>
  <c r="B4" i="7"/>
  <c r="C3" i="7"/>
  <c r="B3" i="7"/>
  <c r="B2" i="7"/>
  <c r="B5" i="8"/>
  <c r="C4" i="8"/>
  <c r="B4" i="8"/>
  <c r="C3" i="8"/>
  <c r="B3" i="8"/>
  <c r="B2" i="8"/>
  <c r="AY111"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B5" i="10"/>
  <c r="C4" i="10"/>
  <c r="B4" i="10"/>
  <c r="C3" i="10"/>
  <c r="B3" i="10"/>
  <c r="B2" i="10"/>
  <c r="AZ111" i="11"/>
  <c r="A59" i="4" l="1"/>
  <c r="A59" i="3"/>
  <c r="J59" i="3"/>
  <c r="B59" i="3"/>
  <c r="C7" i="3" s="1"/>
  <c r="G59" i="4"/>
  <c r="G32" i="2"/>
  <c r="B22" i="2"/>
  <c r="C5" i="3"/>
  <c r="R9" i="6"/>
  <c r="B59" i="4"/>
  <c r="A22" i="2"/>
  <c r="E32" i="2"/>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G40" i="6"/>
  <c r="H40" i="6" s="1"/>
  <c r="G41" i="6"/>
  <c r="H41" i="6" s="1"/>
  <c r="G42" i="6"/>
  <c r="H42" i="6" s="1"/>
  <c r="G43" i="6"/>
  <c r="H43" i="6" s="1"/>
  <c r="G44" i="6"/>
  <c r="H44" i="6" s="1"/>
  <c r="G45" i="6"/>
  <c r="H45" i="6" s="1"/>
  <c r="G46" i="6"/>
  <c r="H46" i="6" s="1"/>
  <c r="G47" i="6"/>
  <c r="H47" i="6" s="1"/>
  <c r="G48" i="6"/>
  <c r="H48" i="6" s="1"/>
  <c r="G49" i="6"/>
  <c r="H49" i="6" s="1"/>
  <c r="G50" i="6"/>
  <c r="H50" i="6" s="1"/>
  <c r="G51" i="6"/>
  <c r="H51" i="6" s="1"/>
  <c r="G52" i="6"/>
  <c r="H52" i="6" s="1"/>
  <c r="G53" i="6"/>
  <c r="H53" i="6" s="1"/>
  <c r="G54" i="6"/>
  <c r="H54" i="6" s="1"/>
  <c r="G55" i="6"/>
  <c r="H55" i="6" s="1"/>
  <c r="G56" i="6"/>
  <c r="H56" i="6" s="1"/>
  <c r="G57" i="6"/>
  <c r="H57" i="6" s="1"/>
  <c r="G58" i="6"/>
  <c r="H58" i="6" s="1"/>
  <c r="G59" i="6"/>
  <c r="H59" i="6" s="1"/>
  <c r="G60" i="6"/>
  <c r="H60" i="6" s="1"/>
  <c r="G61" i="6"/>
  <c r="H61" i="6" s="1"/>
  <c r="G62" i="6"/>
  <c r="H62" i="6" s="1"/>
  <c r="G63" i="6"/>
  <c r="H63" i="6" s="1"/>
  <c r="G64" i="6"/>
  <c r="H64" i="6" s="1"/>
  <c r="G65" i="6"/>
  <c r="H65" i="6" s="1"/>
  <c r="G66" i="6"/>
  <c r="H66" i="6" s="1"/>
  <c r="G67" i="6"/>
  <c r="H67" i="6" s="1"/>
  <c r="G68" i="6"/>
  <c r="H68" i="6" s="1"/>
  <c r="G69" i="6"/>
  <c r="H69" i="6" s="1"/>
  <c r="G70" i="6"/>
  <c r="H70" i="6" s="1"/>
  <c r="G71" i="6"/>
  <c r="H71" i="6" s="1"/>
  <c r="G72" i="6"/>
  <c r="H72" i="6" s="1"/>
  <c r="G73" i="6"/>
  <c r="H73" i="6" s="1"/>
  <c r="G74" i="6"/>
  <c r="H74" i="6" s="1"/>
  <c r="G75" i="6"/>
  <c r="H75" i="6" s="1"/>
  <c r="G76" i="6"/>
  <c r="H76" i="6" s="1"/>
  <c r="G77" i="6"/>
  <c r="H77" i="6" s="1"/>
  <c r="G78" i="6"/>
  <c r="H78" i="6" s="1"/>
  <c r="G79" i="6"/>
  <c r="H79" i="6" s="1"/>
  <c r="G80" i="6"/>
  <c r="H80" i="6" s="1"/>
  <c r="G81" i="6"/>
  <c r="H81" i="6" s="1"/>
  <c r="G82" i="6"/>
  <c r="H82" i="6" s="1"/>
  <c r="G83" i="6"/>
  <c r="H83" i="6" s="1"/>
  <c r="G84" i="6"/>
  <c r="H84" i="6" s="1"/>
  <c r="G85" i="6"/>
  <c r="H85" i="6" s="1"/>
  <c r="G86" i="6"/>
  <c r="H86" i="6" s="1"/>
  <c r="G87" i="6"/>
  <c r="H87" i="6" s="1"/>
  <c r="G88" i="6"/>
  <c r="H88" i="6" s="1"/>
  <c r="G89" i="6"/>
  <c r="H89" i="6" s="1"/>
  <c r="G90" i="6"/>
  <c r="H90" i="6" s="1"/>
  <c r="G91" i="6"/>
  <c r="H91" i="6" s="1"/>
  <c r="G92" i="6"/>
  <c r="H92" i="6" s="1"/>
  <c r="G93" i="6"/>
  <c r="H93" i="6" s="1"/>
  <c r="G94" i="6"/>
  <c r="H94" i="6" s="1"/>
  <c r="G95" i="6"/>
  <c r="H95" i="6" s="1"/>
  <c r="G96" i="6"/>
  <c r="H96" i="6" s="1"/>
  <c r="G97" i="6"/>
  <c r="H97" i="6" s="1"/>
  <c r="G98" i="6"/>
  <c r="H98" i="6" s="1"/>
  <c r="G99" i="6"/>
  <c r="H99" i="6" s="1"/>
  <c r="G100" i="6"/>
  <c r="H100" i="6" s="1"/>
  <c r="G101" i="6"/>
  <c r="H101" i="6" s="1"/>
  <c r="G102" i="6"/>
  <c r="H102" i="6" s="1"/>
  <c r="G103" i="6"/>
  <c r="H103" i="6" s="1"/>
  <c r="G104" i="6"/>
  <c r="H104" i="6" s="1"/>
  <c r="G105" i="6"/>
  <c r="H105" i="6" s="1"/>
  <c r="G106" i="6"/>
  <c r="H106" i="6" s="1"/>
  <c r="G107" i="6"/>
  <c r="H107" i="6" s="1"/>
  <c r="G108" i="6"/>
  <c r="H108" i="6" s="1"/>
  <c r="G109" i="6"/>
  <c r="H109" i="6" s="1"/>
  <c r="G110" i="6"/>
  <c r="H110" i="6" s="1"/>
  <c r="G111" i="6"/>
  <c r="H111" i="6" s="1"/>
  <c r="G112" i="6"/>
  <c r="H112" i="6" s="1"/>
  <c r="G113" i="6"/>
  <c r="H113" i="6" s="1"/>
  <c r="G114" i="6"/>
  <c r="H114" i="6" s="1"/>
  <c r="G115" i="6"/>
  <c r="H115" i="6" s="1"/>
  <c r="G116" i="6"/>
  <c r="H116" i="6" s="1"/>
  <c r="G117" i="6"/>
  <c r="H117" i="6" s="1"/>
  <c r="G118" i="6"/>
  <c r="H118" i="6" s="1"/>
  <c r="G119" i="6"/>
  <c r="H119" i="6" s="1"/>
  <c r="G120" i="6"/>
  <c r="H120" i="6" s="1"/>
  <c r="G121" i="6"/>
  <c r="H121" i="6" s="1"/>
  <c r="G122" i="6"/>
  <c r="H122" i="6" s="1"/>
  <c r="G123" i="6"/>
  <c r="H123" i="6" s="1"/>
  <c r="G124" i="6"/>
  <c r="H124" i="6" s="1"/>
  <c r="G125" i="6"/>
  <c r="H125" i="6" s="1"/>
  <c r="G126" i="6"/>
  <c r="H126" i="6" s="1"/>
  <c r="G127" i="6"/>
  <c r="H127" i="6" s="1"/>
  <c r="G128" i="6"/>
  <c r="H128" i="6" s="1"/>
  <c r="G129" i="6"/>
  <c r="H129" i="6" s="1"/>
  <c r="G130" i="6"/>
  <c r="H130" i="6" s="1"/>
  <c r="G131" i="6"/>
  <c r="H131" i="6" s="1"/>
  <c r="G132" i="6"/>
  <c r="H132" i="6" s="1"/>
  <c r="G133" i="6"/>
  <c r="H133" i="6" s="1"/>
  <c r="G134" i="6"/>
  <c r="H134" i="6" s="1"/>
  <c r="G135" i="6"/>
  <c r="H135" i="6" s="1"/>
  <c r="G136" i="6"/>
  <c r="H136" i="6" s="1"/>
  <c r="G137" i="6"/>
  <c r="H137" i="6" s="1"/>
  <c r="G138" i="6"/>
  <c r="H138" i="6" s="1"/>
  <c r="G139" i="6"/>
  <c r="H139" i="6" s="1"/>
  <c r="G140" i="6"/>
  <c r="H140" i="6" s="1"/>
  <c r="G141" i="6"/>
  <c r="H141" i="6" s="1"/>
  <c r="G142" i="6"/>
  <c r="H142" i="6" s="1"/>
  <c r="G143" i="6"/>
  <c r="H143" i="6" s="1"/>
  <c r="G144" i="6"/>
  <c r="H144" i="6" s="1"/>
  <c r="G145" i="6"/>
  <c r="H145" i="6" s="1"/>
  <c r="G146" i="6"/>
  <c r="H146" i="6" s="1"/>
  <c r="G147" i="6"/>
  <c r="H147" i="6" s="1"/>
  <c r="G148" i="6"/>
  <c r="H148" i="6" s="1"/>
  <c r="G149" i="6"/>
  <c r="H149" i="6" s="1"/>
  <c r="G150" i="6"/>
  <c r="H150" i="6" s="1"/>
  <c r="G151" i="6"/>
  <c r="H151" i="6" s="1"/>
  <c r="G152" i="6"/>
  <c r="H152" i="6" s="1"/>
  <c r="G153" i="6"/>
  <c r="H153" i="6" s="1"/>
  <c r="G154" i="6"/>
  <c r="H154" i="6" s="1"/>
  <c r="G155" i="6"/>
  <c r="H155" i="6" s="1"/>
  <c r="G156" i="6"/>
  <c r="H156" i="6" s="1"/>
  <c r="G157" i="6"/>
  <c r="H157" i="6" s="1"/>
  <c r="G158" i="6"/>
  <c r="H158" i="6" s="1"/>
  <c r="G159" i="6"/>
  <c r="H159" i="6" s="1"/>
  <c r="G160" i="6"/>
  <c r="H160" i="6" s="1"/>
  <c r="G161" i="6"/>
  <c r="H161" i="6" s="1"/>
  <c r="G162" i="6"/>
  <c r="H162" i="6" s="1"/>
  <c r="G163" i="6"/>
  <c r="H163" i="6" s="1"/>
  <c r="G164" i="6"/>
  <c r="H164" i="6" s="1"/>
  <c r="G165" i="6"/>
  <c r="H165" i="6" s="1"/>
  <c r="G166" i="6"/>
  <c r="H166" i="6" s="1"/>
  <c r="G167" i="6"/>
  <c r="H167" i="6" s="1"/>
  <c r="G168" i="6"/>
  <c r="H168" i="6" s="1"/>
  <c r="G169" i="6"/>
  <c r="H169" i="6" s="1"/>
  <c r="G170" i="6"/>
  <c r="H170" i="6" s="1"/>
  <c r="G171" i="6"/>
  <c r="H171" i="6" s="1"/>
  <c r="G172" i="6"/>
  <c r="H172" i="6" s="1"/>
  <c r="G173" i="6"/>
  <c r="H173" i="6" s="1"/>
  <c r="G174" i="6"/>
  <c r="H174" i="6" s="1"/>
  <c r="G175" i="6"/>
  <c r="H175" i="6" s="1"/>
  <c r="G176" i="6"/>
  <c r="H176" i="6" s="1"/>
  <c r="G177" i="6"/>
  <c r="H177" i="6" s="1"/>
  <c r="G178" i="6"/>
  <c r="H178" i="6" s="1"/>
  <c r="G179" i="6"/>
  <c r="H179" i="6" s="1"/>
  <c r="G180" i="6"/>
  <c r="H180" i="6" s="1"/>
  <c r="G181" i="6"/>
  <c r="H181" i="6" s="1"/>
  <c r="G182" i="6"/>
  <c r="H182" i="6" s="1"/>
  <c r="G183" i="6"/>
  <c r="H183" i="6" s="1"/>
  <c r="G184" i="6"/>
  <c r="H184" i="6" s="1"/>
  <c r="G185" i="6"/>
  <c r="H185" i="6" s="1"/>
  <c r="G186" i="6"/>
  <c r="H186" i="6" s="1"/>
  <c r="G187" i="6"/>
  <c r="H187" i="6" s="1"/>
  <c r="G188" i="6"/>
  <c r="H188" i="6" s="1"/>
  <c r="G189" i="6"/>
  <c r="H189" i="6" s="1"/>
  <c r="G190" i="6"/>
  <c r="H190" i="6" s="1"/>
  <c r="G191" i="6"/>
  <c r="H191" i="6" s="1"/>
  <c r="G192" i="6"/>
  <c r="H192" i="6" s="1"/>
  <c r="G193" i="6"/>
  <c r="H193" i="6" s="1"/>
  <c r="G194" i="6"/>
  <c r="H194" i="6" s="1"/>
  <c r="G195" i="6"/>
  <c r="H195" i="6" s="1"/>
  <c r="G196" i="6"/>
  <c r="H196" i="6" s="1"/>
  <c r="G197" i="6"/>
  <c r="H197" i="6" s="1"/>
  <c r="G198" i="6"/>
  <c r="H198" i="6" s="1"/>
  <c r="G199" i="6"/>
  <c r="H199" i="6" s="1"/>
  <c r="G200" i="6"/>
  <c r="H200" i="6" s="1"/>
  <c r="G201" i="6"/>
  <c r="H201" i="6" s="1"/>
  <c r="G202" i="6"/>
  <c r="H202" i="6" s="1"/>
  <c r="G203" i="6"/>
  <c r="H203" i="6" s="1"/>
  <c r="G204" i="6"/>
  <c r="H204" i="6" s="1"/>
  <c r="G205" i="6"/>
  <c r="H205" i="6" s="1"/>
  <c r="G206" i="6"/>
  <c r="H206" i="6" s="1"/>
  <c r="G207" i="6"/>
  <c r="H207" i="6" s="1"/>
  <c r="G208" i="6"/>
  <c r="H208" i="6" s="1"/>
  <c r="G209" i="6"/>
  <c r="H209" i="6" s="1"/>
  <c r="G210" i="6"/>
  <c r="H210" i="6" s="1"/>
  <c r="G211" i="6"/>
  <c r="H211" i="6" s="1"/>
  <c r="G212" i="6"/>
  <c r="H212" i="6" s="1"/>
  <c r="G213" i="6"/>
  <c r="H213" i="6" s="1"/>
  <c r="G214" i="6"/>
  <c r="H214" i="6" s="1"/>
  <c r="G215" i="6"/>
  <c r="H215" i="6" s="1"/>
  <c r="G216" i="6"/>
  <c r="H216" i="6" s="1"/>
  <c r="G217" i="6"/>
  <c r="H217" i="6" s="1"/>
  <c r="G218" i="6"/>
  <c r="H218" i="6" s="1"/>
  <c r="G219" i="6"/>
  <c r="H219" i="6" s="1"/>
  <c r="G220" i="6"/>
  <c r="H220" i="6" s="1"/>
  <c r="G221" i="6"/>
  <c r="H221" i="6" s="1"/>
  <c r="G222" i="6"/>
  <c r="H222" i="6" s="1"/>
  <c r="G223" i="6"/>
  <c r="H223" i="6" s="1"/>
  <c r="G224" i="6"/>
  <c r="H224" i="6" s="1"/>
  <c r="G225" i="6"/>
  <c r="H225" i="6" s="1"/>
  <c r="G226" i="6"/>
  <c r="H226" i="6" s="1"/>
  <c r="G227" i="6"/>
  <c r="H227" i="6" s="1"/>
  <c r="G228" i="6"/>
  <c r="H228" i="6" s="1"/>
  <c r="G229" i="6"/>
  <c r="H229" i="6" s="1"/>
  <c r="G230" i="6"/>
  <c r="H230" i="6" s="1"/>
  <c r="G231" i="6"/>
  <c r="H231" i="6" s="1"/>
  <c r="G232" i="6"/>
  <c r="H232" i="6" s="1"/>
  <c r="G233" i="6"/>
  <c r="H233" i="6" s="1"/>
  <c r="G234" i="6"/>
  <c r="H234" i="6" s="1"/>
  <c r="G235" i="6"/>
  <c r="H235" i="6" s="1"/>
  <c r="G236" i="6"/>
  <c r="H236" i="6" s="1"/>
  <c r="G237" i="6"/>
  <c r="H237" i="6" s="1"/>
  <c r="G238" i="6"/>
  <c r="H238" i="6" s="1"/>
  <c r="G239" i="6"/>
  <c r="H239" i="6" s="1"/>
  <c r="G240" i="6"/>
  <c r="H240" i="6" s="1"/>
  <c r="G241" i="6"/>
  <c r="H241" i="6" s="1"/>
  <c r="G242" i="6"/>
  <c r="H242" i="6" s="1"/>
  <c r="G243" i="6"/>
  <c r="H243" i="6" s="1"/>
  <c r="G244" i="6"/>
  <c r="H244" i="6" s="1"/>
  <c r="G245" i="6"/>
  <c r="H245" i="6" s="1"/>
  <c r="G246" i="6"/>
  <c r="H246" i="6" s="1"/>
  <c r="G247" i="6"/>
  <c r="H247" i="6" s="1"/>
  <c r="G248" i="6"/>
  <c r="H248" i="6" s="1"/>
  <c r="G249" i="6"/>
  <c r="H249" i="6" s="1"/>
  <c r="G250" i="6"/>
  <c r="H250" i="6" s="1"/>
  <c r="G251" i="6"/>
  <c r="H251" i="6" s="1"/>
  <c r="G252" i="6"/>
  <c r="H252" i="6" s="1"/>
  <c r="G253" i="6"/>
  <c r="H253" i="6" s="1"/>
  <c r="G254" i="6"/>
  <c r="H254" i="6" s="1"/>
  <c r="G255" i="6"/>
  <c r="H255" i="6" s="1"/>
  <c r="G256" i="6"/>
  <c r="H256" i="6" s="1"/>
  <c r="G257" i="6"/>
  <c r="H257" i="6" s="1"/>
  <c r="G258" i="6"/>
  <c r="H258" i="6" s="1"/>
  <c r="L17" i="6"/>
  <c r="M17" i="6" s="1"/>
  <c r="N17" i="6" s="1"/>
  <c r="L18" i="6"/>
  <c r="M18" i="6" s="1"/>
  <c r="N18" i="6" s="1"/>
  <c r="L19" i="6"/>
  <c r="M19" i="6" s="1"/>
  <c r="N19" i="6" s="1"/>
  <c r="L20" i="6"/>
  <c r="M20" i="6" s="1"/>
  <c r="N20" i="6" s="1"/>
  <c r="L21" i="6"/>
  <c r="M21" i="6" s="1"/>
  <c r="N21" i="6" s="1"/>
  <c r="L22" i="6"/>
  <c r="M22" i="6" s="1"/>
  <c r="N22" i="6" s="1"/>
  <c r="L23" i="6"/>
  <c r="M23" i="6" s="1"/>
  <c r="N23" i="6" s="1"/>
  <c r="L24" i="6"/>
  <c r="M24" i="6" s="1"/>
  <c r="N24" i="6" s="1"/>
  <c r="L25" i="6"/>
  <c r="M25" i="6" s="1"/>
  <c r="N25" i="6" s="1"/>
  <c r="L26" i="6"/>
  <c r="M26" i="6" s="1"/>
  <c r="N26" i="6" s="1"/>
  <c r="L27" i="6"/>
  <c r="M27" i="6" s="1"/>
  <c r="N27" i="6" s="1"/>
  <c r="L28" i="6"/>
  <c r="M28" i="6" s="1"/>
  <c r="N28" i="6" s="1"/>
  <c r="L29" i="6"/>
  <c r="M29" i="6" s="1"/>
  <c r="N29" i="6" s="1"/>
  <c r="L30" i="6"/>
  <c r="M30" i="6" s="1"/>
  <c r="N30" i="6" s="1"/>
  <c r="L31" i="6"/>
  <c r="M31" i="6" s="1"/>
  <c r="N31" i="6" s="1"/>
  <c r="L32" i="6"/>
  <c r="M32" i="6" s="1"/>
  <c r="N32" i="6" s="1"/>
  <c r="L33" i="6"/>
  <c r="M33" i="6" s="1"/>
  <c r="N33" i="6" s="1"/>
  <c r="L34" i="6"/>
  <c r="M34" i="6" s="1"/>
  <c r="N34" i="6" s="1"/>
  <c r="L35" i="6"/>
  <c r="M35" i="6" s="1"/>
  <c r="N35" i="6" s="1"/>
  <c r="L36" i="6"/>
  <c r="M36" i="6" s="1"/>
  <c r="N36" i="6" s="1"/>
  <c r="L37" i="6"/>
  <c r="M37" i="6" s="1"/>
  <c r="N37" i="6" s="1"/>
  <c r="L38" i="6"/>
  <c r="M38" i="6" s="1"/>
  <c r="N38" i="6" s="1"/>
  <c r="L39" i="6"/>
  <c r="M39" i="6" s="1"/>
  <c r="N39" i="6" s="1"/>
  <c r="L40" i="6"/>
  <c r="M40" i="6" s="1"/>
  <c r="N40" i="6" s="1"/>
  <c r="L41" i="6"/>
  <c r="M41" i="6" s="1"/>
  <c r="N41" i="6" s="1"/>
  <c r="L42" i="6"/>
  <c r="M42" i="6" s="1"/>
  <c r="N42" i="6" s="1"/>
  <c r="L43" i="6"/>
  <c r="M43" i="6" s="1"/>
  <c r="N43" i="6" s="1"/>
  <c r="L44" i="6"/>
  <c r="M44" i="6" s="1"/>
  <c r="N44" i="6" s="1"/>
  <c r="L45" i="6"/>
  <c r="M45" i="6" s="1"/>
  <c r="N45" i="6" s="1"/>
  <c r="L46" i="6"/>
  <c r="M46" i="6" s="1"/>
  <c r="N46" i="6" s="1"/>
  <c r="L47" i="6"/>
  <c r="M47" i="6" s="1"/>
  <c r="N47" i="6" s="1"/>
  <c r="L48" i="6"/>
  <c r="M48" i="6" s="1"/>
  <c r="N48" i="6" s="1"/>
  <c r="L49" i="6"/>
  <c r="M49" i="6" s="1"/>
  <c r="N49" i="6" s="1"/>
  <c r="L50" i="6"/>
  <c r="M50" i="6" s="1"/>
  <c r="N50" i="6" s="1"/>
  <c r="L51" i="6"/>
  <c r="M51" i="6" s="1"/>
  <c r="N51" i="6" s="1"/>
  <c r="L52" i="6"/>
  <c r="M52" i="6" s="1"/>
  <c r="N52" i="6" s="1"/>
  <c r="L53" i="6"/>
  <c r="M53" i="6" s="1"/>
  <c r="N53" i="6" s="1"/>
  <c r="L54" i="6"/>
  <c r="M54" i="6" s="1"/>
  <c r="N54" i="6" s="1"/>
  <c r="L55" i="6"/>
  <c r="M55" i="6" s="1"/>
  <c r="N55" i="6" s="1"/>
  <c r="L56" i="6"/>
  <c r="M56" i="6" s="1"/>
  <c r="N56" i="6" s="1"/>
  <c r="L57" i="6"/>
  <c r="M57" i="6" s="1"/>
  <c r="N57" i="6" s="1"/>
  <c r="L58" i="6"/>
  <c r="M58" i="6" s="1"/>
  <c r="N58" i="6" s="1"/>
  <c r="L59" i="6"/>
  <c r="M59" i="6" s="1"/>
  <c r="N59" i="6" s="1"/>
  <c r="L60" i="6"/>
  <c r="M60" i="6" s="1"/>
  <c r="N60" i="6" s="1"/>
  <c r="L61" i="6"/>
  <c r="M61" i="6" s="1"/>
  <c r="N61" i="6" s="1"/>
  <c r="L62" i="6"/>
  <c r="M62" i="6" s="1"/>
  <c r="N62" i="6" s="1"/>
  <c r="L63" i="6"/>
  <c r="M63" i="6" s="1"/>
  <c r="N63" i="6" s="1"/>
  <c r="L64" i="6"/>
  <c r="M64" i="6" s="1"/>
  <c r="N64" i="6" s="1"/>
  <c r="L65" i="6"/>
  <c r="M65" i="6" s="1"/>
  <c r="N65" i="6" s="1"/>
  <c r="L66" i="6"/>
  <c r="M66" i="6" s="1"/>
  <c r="N66" i="6" s="1"/>
  <c r="L67" i="6"/>
  <c r="M67" i="6" s="1"/>
  <c r="N67" i="6" s="1"/>
  <c r="L68" i="6"/>
  <c r="M68" i="6" s="1"/>
  <c r="N68" i="6" s="1"/>
  <c r="L69" i="6"/>
  <c r="M69" i="6" s="1"/>
  <c r="N69" i="6" s="1"/>
  <c r="L70" i="6"/>
  <c r="M70" i="6" s="1"/>
  <c r="N70" i="6" s="1"/>
  <c r="L71" i="6"/>
  <c r="M71" i="6" s="1"/>
  <c r="N71" i="6" s="1"/>
  <c r="L72" i="6"/>
  <c r="M72" i="6" s="1"/>
  <c r="N72" i="6" s="1"/>
  <c r="L73" i="6"/>
  <c r="M73" i="6" s="1"/>
  <c r="N73" i="6" s="1"/>
  <c r="L74" i="6"/>
  <c r="M74" i="6" s="1"/>
  <c r="N74" i="6" s="1"/>
  <c r="L75" i="6"/>
  <c r="M75" i="6" s="1"/>
  <c r="N75" i="6" s="1"/>
  <c r="L76" i="6"/>
  <c r="M76" i="6" s="1"/>
  <c r="N76" i="6" s="1"/>
  <c r="L77" i="6"/>
  <c r="M77" i="6" s="1"/>
  <c r="N77" i="6" s="1"/>
  <c r="L78" i="6"/>
  <c r="M78" i="6" s="1"/>
  <c r="N78" i="6" s="1"/>
  <c r="L79" i="6"/>
  <c r="M79" i="6" s="1"/>
  <c r="N79" i="6" s="1"/>
  <c r="L80" i="6"/>
  <c r="M80" i="6" s="1"/>
  <c r="N80" i="6" s="1"/>
  <c r="L81" i="6"/>
  <c r="M81" i="6" s="1"/>
  <c r="N81" i="6" s="1"/>
  <c r="L82" i="6"/>
  <c r="M82" i="6" s="1"/>
  <c r="N82" i="6" s="1"/>
  <c r="L83" i="6"/>
  <c r="M83" i="6" s="1"/>
  <c r="N83" i="6" s="1"/>
  <c r="L84" i="6"/>
  <c r="M84" i="6" s="1"/>
  <c r="N84" i="6" s="1"/>
  <c r="L85" i="6"/>
  <c r="M85" i="6" s="1"/>
  <c r="N85" i="6" s="1"/>
  <c r="L86" i="6"/>
  <c r="M86" i="6" s="1"/>
  <c r="N86" i="6" s="1"/>
  <c r="L87" i="6"/>
  <c r="M87" i="6" s="1"/>
  <c r="N87" i="6" s="1"/>
  <c r="L88" i="6"/>
  <c r="M88" i="6" s="1"/>
  <c r="N88" i="6" s="1"/>
  <c r="L89" i="6"/>
  <c r="M89" i="6" s="1"/>
  <c r="N89" i="6" s="1"/>
  <c r="L90" i="6"/>
  <c r="M90" i="6" s="1"/>
  <c r="N90" i="6" s="1"/>
  <c r="L91" i="6"/>
  <c r="M91" i="6" s="1"/>
  <c r="N91" i="6" s="1"/>
  <c r="L92" i="6"/>
  <c r="M92" i="6" s="1"/>
  <c r="N92" i="6" s="1"/>
  <c r="L93" i="6"/>
  <c r="M93" i="6" s="1"/>
  <c r="N93" i="6" s="1"/>
  <c r="L94" i="6"/>
  <c r="M94" i="6" s="1"/>
  <c r="N94" i="6" s="1"/>
  <c r="L95" i="6"/>
  <c r="M95" i="6" s="1"/>
  <c r="N95" i="6" s="1"/>
  <c r="L96" i="6"/>
  <c r="M96" i="6" s="1"/>
  <c r="N96" i="6" s="1"/>
  <c r="L97" i="6"/>
  <c r="M97" i="6" s="1"/>
  <c r="N97" i="6" s="1"/>
  <c r="L98" i="6"/>
  <c r="M98" i="6" s="1"/>
  <c r="N98" i="6" s="1"/>
  <c r="L99" i="6"/>
  <c r="M99" i="6" s="1"/>
  <c r="N99" i="6" s="1"/>
  <c r="L100" i="6"/>
  <c r="M100" i="6" s="1"/>
  <c r="N100" i="6" s="1"/>
  <c r="L101" i="6"/>
  <c r="M101" i="6" s="1"/>
  <c r="N101" i="6" s="1"/>
  <c r="L102" i="6"/>
  <c r="M102" i="6" s="1"/>
  <c r="N102" i="6" s="1"/>
  <c r="L103" i="6"/>
  <c r="M103" i="6" s="1"/>
  <c r="N103" i="6" s="1"/>
  <c r="L104" i="6"/>
  <c r="M104" i="6" s="1"/>
  <c r="N104" i="6" s="1"/>
  <c r="L105" i="6"/>
  <c r="M105" i="6" s="1"/>
  <c r="N105" i="6" s="1"/>
  <c r="L106" i="6"/>
  <c r="M106" i="6" s="1"/>
  <c r="N106" i="6" s="1"/>
  <c r="L107" i="6"/>
  <c r="M107" i="6" s="1"/>
  <c r="N107" i="6" s="1"/>
  <c r="L108" i="6"/>
  <c r="M108" i="6" s="1"/>
  <c r="N108" i="6" s="1"/>
  <c r="L109" i="6"/>
  <c r="M109" i="6" s="1"/>
  <c r="N109" i="6" s="1"/>
  <c r="L110" i="6"/>
  <c r="M110" i="6" s="1"/>
  <c r="N110" i="6" s="1"/>
  <c r="L111" i="6"/>
  <c r="M111" i="6" s="1"/>
  <c r="N111" i="6" s="1"/>
  <c r="L112" i="6"/>
  <c r="M112" i="6" s="1"/>
  <c r="N112" i="6" s="1"/>
  <c r="L113" i="6"/>
  <c r="M113" i="6" s="1"/>
  <c r="N113" i="6" s="1"/>
  <c r="L114" i="6"/>
  <c r="M114" i="6" s="1"/>
  <c r="N114" i="6" s="1"/>
  <c r="L115" i="6"/>
  <c r="M115" i="6" s="1"/>
  <c r="N115" i="6" s="1"/>
  <c r="L116" i="6"/>
  <c r="M116" i="6" s="1"/>
  <c r="N116" i="6" s="1"/>
  <c r="L117" i="6"/>
  <c r="M117" i="6" s="1"/>
  <c r="N117" i="6" s="1"/>
  <c r="L118" i="6"/>
  <c r="M118" i="6" s="1"/>
  <c r="N118" i="6" s="1"/>
  <c r="L119" i="6"/>
  <c r="M119" i="6" s="1"/>
  <c r="N119" i="6" s="1"/>
  <c r="L120" i="6"/>
  <c r="M120" i="6" s="1"/>
  <c r="N120" i="6" s="1"/>
  <c r="L121" i="6"/>
  <c r="M121" i="6" s="1"/>
  <c r="N121" i="6" s="1"/>
  <c r="L122" i="6"/>
  <c r="M122" i="6" s="1"/>
  <c r="N122" i="6" s="1"/>
  <c r="L123" i="6"/>
  <c r="M123" i="6" s="1"/>
  <c r="N123" i="6" s="1"/>
  <c r="L124" i="6"/>
  <c r="M124" i="6" s="1"/>
  <c r="N124" i="6" s="1"/>
  <c r="L125" i="6"/>
  <c r="M125" i="6" s="1"/>
  <c r="N125" i="6" s="1"/>
  <c r="L126" i="6"/>
  <c r="M126" i="6" s="1"/>
  <c r="N126" i="6" s="1"/>
  <c r="L127" i="6"/>
  <c r="M127" i="6" s="1"/>
  <c r="N127" i="6" s="1"/>
  <c r="L128" i="6"/>
  <c r="M128" i="6" s="1"/>
  <c r="N128" i="6" s="1"/>
  <c r="L129" i="6"/>
  <c r="M129" i="6" s="1"/>
  <c r="N129" i="6" s="1"/>
  <c r="L130" i="6"/>
  <c r="M130" i="6" s="1"/>
  <c r="N130" i="6" s="1"/>
  <c r="L131" i="6"/>
  <c r="M131" i="6" s="1"/>
  <c r="N131" i="6" s="1"/>
  <c r="L132" i="6"/>
  <c r="M132" i="6" s="1"/>
  <c r="N132" i="6" s="1"/>
  <c r="L133" i="6"/>
  <c r="M133" i="6" s="1"/>
  <c r="N133" i="6" s="1"/>
  <c r="L134" i="6"/>
  <c r="M134" i="6" s="1"/>
  <c r="N134" i="6" s="1"/>
  <c r="L135" i="6"/>
  <c r="M135" i="6" s="1"/>
  <c r="N135" i="6" s="1"/>
  <c r="L136" i="6"/>
  <c r="M136" i="6" s="1"/>
  <c r="N136" i="6" s="1"/>
  <c r="L137" i="6"/>
  <c r="M137" i="6" s="1"/>
  <c r="N137" i="6" s="1"/>
  <c r="L138" i="6"/>
  <c r="M138" i="6" s="1"/>
  <c r="N138" i="6" s="1"/>
  <c r="L139" i="6"/>
  <c r="M139" i="6" s="1"/>
  <c r="N139" i="6" s="1"/>
  <c r="L140" i="6"/>
  <c r="M140" i="6" s="1"/>
  <c r="N140" i="6" s="1"/>
  <c r="L141" i="6"/>
  <c r="M141" i="6" s="1"/>
  <c r="N141" i="6" s="1"/>
  <c r="L142" i="6"/>
  <c r="M142" i="6" s="1"/>
  <c r="N142" i="6" s="1"/>
  <c r="L143" i="6"/>
  <c r="M143" i="6" s="1"/>
  <c r="N143" i="6" s="1"/>
  <c r="L144" i="6"/>
  <c r="M144" i="6" s="1"/>
  <c r="N144" i="6" s="1"/>
  <c r="L145" i="6"/>
  <c r="M145" i="6" s="1"/>
  <c r="N145" i="6" s="1"/>
  <c r="L146" i="6"/>
  <c r="M146" i="6" s="1"/>
  <c r="N146" i="6" s="1"/>
  <c r="L147" i="6"/>
  <c r="M147" i="6" s="1"/>
  <c r="N147" i="6" s="1"/>
  <c r="L148" i="6"/>
  <c r="M148" i="6" s="1"/>
  <c r="N148" i="6" s="1"/>
  <c r="L149" i="6"/>
  <c r="M149" i="6" s="1"/>
  <c r="N149" i="6" s="1"/>
  <c r="L150" i="6"/>
  <c r="M150" i="6" s="1"/>
  <c r="N150" i="6" s="1"/>
  <c r="L151" i="6"/>
  <c r="M151" i="6" s="1"/>
  <c r="N151" i="6" s="1"/>
  <c r="L152" i="6"/>
  <c r="M152" i="6" s="1"/>
  <c r="N152" i="6" s="1"/>
  <c r="L153" i="6"/>
  <c r="M153" i="6" s="1"/>
  <c r="N153" i="6" s="1"/>
  <c r="L154" i="6"/>
  <c r="M154" i="6" s="1"/>
  <c r="N154" i="6" s="1"/>
  <c r="L155" i="6"/>
  <c r="M155" i="6" s="1"/>
  <c r="N155" i="6" s="1"/>
  <c r="L156" i="6"/>
  <c r="M156" i="6" s="1"/>
  <c r="N156" i="6" s="1"/>
  <c r="L157" i="6"/>
  <c r="M157" i="6" s="1"/>
  <c r="N157" i="6" s="1"/>
  <c r="L158" i="6"/>
  <c r="M158" i="6" s="1"/>
  <c r="N158" i="6" s="1"/>
  <c r="L159" i="6"/>
  <c r="M159" i="6" s="1"/>
  <c r="N159" i="6" s="1"/>
  <c r="L160" i="6"/>
  <c r="M160" i="6" s="1"/>
  <c r="N160" i="6" s="1"/>
  <c r="L161" i="6"/>
  <c r="M161" i="6" s="1"/>
  <c r="N161" i="6" s="1"/>
  <c r="L162" i="6"/>
  <c r="M162" i="6" s="1"/>
  <c r="N162" i="6" s="1"/>
  <c r="L163" i="6"/>
  <c r="M163" i="6" s="1"/>
  <c r="N163" i="6" s="1"/>
  <c r="L164" i="6"/>
  <c r="M164" i="6" s="1"/>
  <c r="N164" i="6" s="1"/>
  <c r="L165" i="6"/>
  <c r="M165" i="6" s="1"/>
  <c r="N165" i="6" s="1"/>
  <c r="L166" i="6"/>
  <c r="M166" i="6" s="1"/>
  <c r="N166" i="6" s="1"/>
  <c r="L167" i="6"/>
  <c r="M167" i="6" s="1"/>
  <c r="N167" i="6" s="1"/>
  <c r="L168" i="6"/>
  <c r="M168" i="6" s="1"/>
  <c r="N168" i="6" s="1"/>
  <c r="L169" i="6"/>
  <c r="M169" i="6" s="1"/>
  <c r="N169" i="6" s="1"/>
  <c r="L170" i="6"/>
  <c r="M170" i="6" s="1"/>
  <c r="N170" i="6" s="1"/>
  <c r="L171" i="6"/>
  <c r="M171" i="6" s="1"/>
  <c r="N171" i="6" s="1"/>
  <c r="L172" i="6"/>
  <c r="M172" i="6" s="1"/>
  <c r="N172" i="6" s="1"/>
  <c r="L173" i="6"/>
  <c r="M173" i="6" s="1"/>
  <c r="N173" i="6" s="1"/>
  <c r="L174" i="6"/>
  <c r="M174" i="6" s="1"/>
  <c r="N174" i="6" s="1"/>
  <c r="L175" i="6"/>
  <c r="M175" i="6" s="1"/>
  <c r="N175" i="6" s="1"/>
  <c r="L176" i="6"/>
  <c r="M176" i="6" s="1"/>
  <c r="N176" i="6" s="1"/>
  <c r="L177" i="6"/>
  <c r="M177" i="6" s="1"/>
  <c r="N177" i="6" s="1"/>
  <c r="L178" i="6"/>
  <c r="M178" i="6" s="1"/>
  <c r="N178" i="6" s="1"/>
  <c r="L179" i="6"/>
  <c r="M179" i="6" s="1"/>
  <c r="N179" i="6" s="1"/>
  <c r="L180" i="6"/>
  <c r="M180" i="6" s="1"/>
  <c r="N180" i="6" s="1"/>
  <c r="L181" i="6"/>
  <c r="M181" i="6" s="1"/>
  <c r="N181" i="6" s="1"/>
  <c r="L182" i="6"/>
  <c r="M182" i="6" s="1"/>
  <c r="N182" i="6" s="1"/>
  <c r="L183" i="6"/>
  <c r="M183" i="6" s="1"/>
  <c r="N183" i="6" s="1"/>
  <c r="L184" i="6"/>
  <c r="M184" i="6" s="1"/>
  <c r="N184" i="6" s="1"/>
  <c r="L185" i="6"/>
  <c r="M185" i="6" s="1"/>
  <c r="N185" i="6" s="1"/>
  <c r="L186" i="6"/>
  <c r="M186" i="6" s="1"/>
  <c r="N186" i="6" s="1"/>
  <c r="L187" i="6"/>
  <c r="M187" i="6" s="1"/>
  <c r="N187" i="6" s="1"/>
  <c r="L188" i="6"/>
  <c r="M188" i="6" s="1"/>
  <c r="N188" i="6" s="1"/>
  <c r="L189" i="6"/>
  <c r="M189" i="6" s="1"/>
  <c r="N189" i="6" s="1"/>
  <c r="L190" i="6"/>
  <c r="M190" i="6" s="1"/>
  <c r="N190" i="6" s="1"/>
  <c r="L191" i="6"/>
  <c r="M191" i="6" s="1"/>
  <c r="N191" i="6" s="1"/>
  <c r="L192" i="6"/>
  <c r="M192" i="6" s="1"/>
  <c r="N192" i="6" s="1"/>
  <c r="L193" i="6"/>
  <c r="M193" i="6" s="1"/>
  <c r="N193" i="6" s="1"/>
  <c r="L194" i="6"/>
  <c r="M194" i="6" s="1"/>
  <c r="N194" i="6" s="1"/>
  <c r="L195" i="6"/>
  <c r="M195" i="6" s="1"/>
  <c r="N195" i="6" s="1"/>
  <c r="L196" i="6"/>
  <c r="M196" i="6" s="1"/>
  <c r="N196" i="6" s="1"/>
  <c r="L197" i="6"/>
  <c r="M197" i="6" s="1"/>
  <c r="N197" i="6" s="1"/>
  <c r="L198" i="6"/>
  <c r="M198" i="6" s="1"/>
  <c r="N198" i="6" s="1"/>
  <c r="L199" i="6"/>
  <c r="M199" i="6" s="1"/>
  <c r="N199" i="6" s="1"/>
  <c r="L200" i="6"/>
  <c r="M200" i="6" s="1"/>
  <c r="N200" i="6" s="1"/>
  <c r="L201" i="6"/>
  <c r="M201" i="6" s="1"/>
  <c r="N201" i="6" s="1"/>
  <c r="L202" i="6"/>
  <c r="M202" i="6" s="1"/>
  <c r="N202" i="6" s="1"/>
  <c r="L203" i="6"/>
  <c r="M203" i="6" s="1"/>
  <c r="N203" i="6" s="1"/>
  <c r="L204" i="6"/>
  <c r="M204" i="6" s="1"/>
  <c r="N204" i="6" s="1"/>
  <c r="L205" i="6"/>
  <c r="M205" i="6" s="1"/>
  <c r="N205" i="6" s="1"/>
  <c r="L206" i="6"/>
  <c r="M206" i="6" s="1"/>
  <c r="N206" i="6" s="1"/>
  <c r="L207" i="6"/>
  <c r="M207" i="6" s="1"/>
  <c r="N207" i="6" s="1"/>
  <c r="L208" i="6"/>
  <c r="M208" i="6" s="1"/>
  <c r="N208" i="6" s="1"/>
  <c r="L209" i="6"/>
  <c r="M209" i="6" s="1"/>
  <c r="N209" i="6" s="1"/>
  <c r="L210" i="6"/>
  <c r="M210" i="6" s="1"/>
  <c r="N210" i="6" s="1"/>
  <c r="L211" i="6"/>
  <c r="M211" i="6" s="1"/>
  <c r="N211" i="6" s="1"/>
  <c r="L212" i="6"/>
  <c r="M212" i="6" s="1"/>
  <c r="N212" i="6" s="1"/>
  <c r="L213" i="6"/>
  <c r="M213" i="6" s="1"/>
  <c r="N213" i="6" s="1"/>
  <c r="L214" i="6"/>
  <c r="M214" i="6" s="1"/>
  <c r="N214" i="6" s="1"/>
  <c r="L215" i="6"/>
  <c r="M215" i="6" s="1"/>
  <c r="N215" i="6" s="1"/>
  <c r="L216" i="6"/>
  <c r="M216" i="6" s="1"/>
  <c r="N216" i="6" s="1"/>
  <c r="L217" i="6"/>
  <c r="M217" i="6" s="1"/>
  <c r="N217" i="6" s="1"/>
  <c r="L218" i="6"/>
  <c r="M218" i="6" s="1"/>
  <c r="N218" i="6" s="1"/>
  <c r="L219" i="6"/>
  <c r="M219" i="6" s="1"/>
  <c r="N219" i="6" s="1"/>
  <c r="L220" i="6"/>
  <c r="M220" i="6" s="1"/>
  <c r="N220" i="6" s="1"/>
  <c r="L221" i="6"/>
  <c r="M221" i="6" s="1"/>
  <c r="N221" i="6" s="1"/>
  <c r="L222" i="6"/>
  <c r="M222" i="6" s="1"/>
  <c r="N222" i="6" s="1"/>
  <c r="L223" i="6"/>
  <c r="M223" i="6" s="1"/>
  <c r="N223" i="6" s="1"/>
  <c r="L224" i="6"/>
  <c r="M224" i="6" s="1"/>
  <c r="N224" i="6" s="1"/>
  <c r="L225" i="6"/>
  <c r="M225" i="6" s="1"/>
  <c r="N225" i="6" s="1"/>
  <c r="L226" i="6"/>
  <c r="M226" i="6" s="1"/>
  <c r="N226" i="6" s="1"/>
  <c r="L227" i="6"/>
  <c r="M227" i="6" s="1"/>
  <c r="N227" i="6" s="1"/>
  <c r="L228" i="6"/>
  <c r="M228" i="6" s="1"/>
  <c r="N228" i="6" s="1"/>
  <c r="L229" i="6"/>
  <c r="M229" i="6" s="1"/>
  <c r="N229" i="6" s="1"/>
  <c r="L230" i="6"/>
  <c r="M230" i="6" s="1"/>
  <c r="N230" i="6" s="1"/>
  <c r="L231" i="6"/>
  <c r="M231" i="6" s="1"/>
  <c r="N231" i="6" s="1"/>
  <c r="L232" i="6"/>
  <c r="M232" i="6" s="1"/>
  <c r="N232" i="6" s="1"/>
  <c r="L233" i="6"/>
  <c r="M233" i="6" s="1"/>
  <c r="N233" i="6" s="1"/>
  <c r="L234" i="6"/>
  <c r="M234" i="6" s="1"/>
  <c r="N234" i="6" s="1"/>
  <c r="L235" i="6"/>
  <c r="M235" i="6" s="1"/>
  <c r="N235" i="6" s="1"/>
  <c r="L236" i="6"/>
  <c r="M236" i="6" s="1"/>
  <c r="N236" i="6" s="1"/>
  <c r="L237" i="6"/>
  <c r="M237" i="6" s="1"/>
  <c r="N237" i="6" s="1"/>
  <c r="L238" i="6"/>
  <c r="M238" i="6" s="1"/>
  <c r="N238" i="6" s="1"/>
  <c r="L239" i="6"/>
  <c r="M239" i="6" s="1"/>
  <c r="N239" i="6" s="1"/>
  <c r="L240" i="6"/>
  <c r="M240" i="6" s="1"/>
  <c r="N240" i="6" s="1"/>
  <c r="L241" i="6"/>
  <c r="M241" i="6" s="1"/>
  <c r="N241" i="6" s="1"/>
  <c r="L242" i="6"/>
  <c r="M242" i="6" s="1"/>
  <c r="N242" i="6" s="1"/>
  <c r="L243" i="6"/>
  <c r="M243" i="6" s="1"/>
  <c r="N243" i="6" s="1"/>
  <c r="L244" i="6"/>
  <c r="M244" i="6" s="1"/>
  <c r="N244" i="6" s="1"/>
  <c r="L245" i="6"/>
  <c r="M245" i="6" s="1"/>
  <c r="N245" i="6" s="1"/>
  <c r="L246" i="6"/>
  <c r="M246" i="6" s="1"/>
  <c r="N246" i="6" s="1"/>
  <c r="L247" i="6"/>
  <c r="M247" i="6" s="1"/>
  <c r="N247" i="6" s="1"/>
  <c r="L248" i="6"/>
  <c r="M248" i="6" s="1"/>
  <c r="N248" i="6" s="1"/>
  <c r="L249" i="6"/>
  <c r="M249" i="6" s="1"/>
  <c r="N249" i="6" s="1"/>
  <c r="L250" i="6"/>
  <c r="M250" i="6" s="1"/>
  <c r="N250" i="6" s="1"/>
  <c r="L251" i="6"/>
  <c r="M251" i="6" s="1"/>
  <c r="N251" i="6" s="1"/>
  <c r="L252" i="6"/>
  <c r="M252" i="6" s="1"/>
  <c r="N252" i="6" s="1"/>
  <c r="L253" i="6"/>
  <c r="M253" i="6" s="1"/>
  <c r="N253" i="6" s="1"/>
  <c r="L254" i="6"/>
  <c r="M254" i="6" s="1"/>
  <c r="N254" i="6" s="1"/>
  <c r="L255" i="6"/>
  <c r="M255" i="6" s="1"/>
  <c r="N255" i="6" s="1"/>
  <c r="L256" i="6"/>
  <c r="M256" i="6" s="1"/>
  <c r="N256" i="6" s="1"/>
  <c r="L257" i="6"/>
  <c r="M257" i="6" s="1"/>
  <c r="N257" i="6" s="1"/>
  <c r="L258" i="6"/>
  <c r="M258" i="6" s="1"/>
  <c r="N258" i="6" s="1"/>
  <c r="S258" i="6" l="1"/>
  <c r="S257" i="6"/>
  <c r="S256" i="6"/>
  <c r="S255" i="6"/>
  <c r="S254" i="6"/>
  <c r="S253" i="6"/>
  <c r="S252" i="6"/>
  <c r="S251" i="6"/>
  <c r="S250" i="6"/>
  <c r="S249" i="6"/>
  <c r="S248" i="6"/>
  <c r="S247" i="6"/>
  <c r="S246" i="6"/>
  <c r="S245" i="6"/>
  <c r="S244" i="6"/>
  <c r="S243" i="6"/>
  <c r="S242" i="6"/>
  <c r="S241" i="6"/>
  <c r="S240" i="6"/>
  <c r="S239" i="6"/>
  <c r="S238" i="6"/>
  <c r="S237" i="6"/>
  <c r="S236" i="6"/>
  <c r="S235" i="6"/>
  <c r="S234" i="6"/>
  <c r="S233" i="6"/>
  <c r="S232" i="6"/>
  <c r="S231" i="6"/>
  <c r="S230" i="6"/>
  <c r="S229" i="6"/>
  <c r="S228" i="6"/>
  <c r="S227" i="6"/>
  <c r="S226" i="6"/>
  <c r="S225" i="6"/>
  <c r="S224" i="6"/>
  <c r="S223" i="6"/>
  <c r="S222" i="6"/>
  <c r="S221" i="6"/>
  <c r="S220" i="6"/>
  <c r="S219" i="6"/>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I258" i="6"/>
  <c r="U258" i="6" a="1"/>
  <c r="U258" i="6" s="1"/>
  <c r="I257" i="6"/>
  <c r="U257" i="6" a="1"/>
  <c r="U257" i="6" s="1"/>
  <c r="I256" i="6"/>
  <c r="U256" i="6" a="1"/>
  <c r="U256" i="6" s="1"/>
  <c r="I255" i="6"/>
  <c r="U255" i="6" a="1"/>
  <c r="U255" i="6" s="1"/>
  <c r="I254" i="6"/>
  <c r="U254" i="6" a="1"/>
  <c r="U254" i="6" s="1"/>
  <c r="I253" i="6"/>
  <c r="U253" i="6" a="1"/>
  <c r="U253" i="6" s="1"/>
  <c r="I252" i="6"/>
  <c r="U252" i="6" a="1"/>
  <c r="U252" i="6" s="1"/>
  <c r="I251" i="6"/>
  <c r="U251" i="6" a="1"/>
  <c r="U251" i="6" s="1"/>
  <c r="I250" i="6"/>
  <c r="U250" i="6" a="1"/>
  <c r="U250" i="6" s="1"/>
  <c r="DW250" i="6" s="1"/>
  <c r="I249" i="6"/>
  <c r="U249" i="6" a="1"/>
  <c r="U249" i="6" s="1"/>
  <c r="I248" i="6"/>
  <c r="U248" i="6" a="1"/>
  <c r="U248" i="6" s="1"/>
  <c r="I247" i="6"/>
  <c r="U247" i="6" a="1"/>
  <c r="U247" i="6" s="1"/>
  <c r="I246" i="6"/>
  <c r="U246" i="6" a="1"/>
  <c r="U246" i="6" s="1"/>
  <c r="I245" i="6"/>
  <c r="U245" i="6" a="1"/>
  <c r="U245" i="6" s="1"/>
  <c r="I244" i="6"/>
  <c r="U244" i="6" a="1"/>
  <c r="U244" i="6" s="1"/>
  <c r="I243" i="6"/>
  <c r="U243" i="6" a="1"/>
  <c r="U243" i="6" s="1"/>
  <c r="I242" i="6"/>
  <c r="U242" i="6" a="1"/>
  <c r="U242" i="6" s="1"/>
  <c r="I241" i="6"/>
  <c r="U241" i="6" a="1"/>
  <c r="U241" i="6" s="1"/>
  <c r="I240" i="6"/>
  <c r="U240" i="6" a="1"/>
  <c r="U240" i="6" s="1"/>
  <c r="I239" i="6"/>
  <c r="U239" i="6" a="1"/>
  <c r="U239" i="6" s="1"/>
  <c r="I238" i="6"/>
  <c r="U238" i="6" a="1"/>
  <c r="U238" i="6" s="1"/>
  <c r="DW238" i="6" s="1"/>
  <c r="I237" i="6"/>
  <c r="U237" i="6" a="1"/>
  <c r="U237" i="6" s="1"/>
  <c r="DW237" i="6" s="1"/>
  <c r="I236" i="6"/>
  <c r="U236" i="6" a="1"/>
  <c r="U236" i="6" s="1"/>
  <c r="I235" i="6"/>
  <c r="U235" i="6" a="1"/>
  <c r="U235" i="6" s="1"/>
  <c r="I234" i="6"/>
  <c r="U234" i="6" a="1"/>
  <c r="U234" i="6" s="1"/>
  <c r="I233" i="6"/>
  <c r="U233" i="6" a="1"/>
  <c r="U233" i="6" s="1"/>
  <c r="I232" i="6"/>
  <c r="U232" i="6" a="1"/>
  <c r="U232" i="6" s="1"/>
  <c r="I231" i="6"/>
  <c r="U231" i="6" a="1"/>
  <c r="U231" i="6" s="1"/>
  <c r="I230" i="6"/>
  <c r="U230" i="6" a="1"/>
  <c r="U230" i="6" s="1"/>
  <c r="I229" i="6"/>
  <c r="U229" i="6" a="1"/>
  <c r="U229" i="6" s="1"/>
  <c r="I228" i="6"/>
  <c r="U228" i="6" a="1"/>
  <c r="U228" i="6" s="1"/>
  <c r="I227" i="6"/>
  <c r="U227" i="6" a="1"/>
  <c r="U227" i="6" s="1"/>
  <c r="I226" i="6"/>
  <c r="U226" i="6" a="1"/>
  <c r="U226" i="6" s="1"/>
  <c r="DW226" i="6" s="1"/>
  <c r="I225" i="6"/>
  <c r="U225" i="6" a="1"/>
  <c r="U225" i="6" s="1"/>
  <c r="I224" i="6"/>
  <c r="U224" i="6" a="1"/>
  <c r="U224" i="6" s="1"/>
  <c r="I223" i="6"/>
  <c r="U223" i="6" a="1"/>
  <c r="U223" i="6" s="1"/>
  <c r="I222" i="6"/>
  <c r="U222" i="6" a="1"/>
  <c r="U222" i="6" s="1"/>
  <c r="I221" i="6"/>
  <c r="U221" i="6" a="1"/>
  <c r="U221" i="6" s="1"/>
  <c r="I220" i="6"/>
  <c r="U220" i="6" a="1"/>
  <c r="U220" i="6" s="1"/>
  <c r="I219" i="6"/>
  <c r="U219" i="6" a="1"/>
  <c r="U219" i="6" s="1"/>
  <c r="I218" i="6"/>
  <c r="U218" i="6" a="1"/>
  <c r="U218" i="6" s="1"/>
  <c r="I217" i="6"/>
  <c r="U217" i="6" a="1"/>
  <c r="U217" i="6" s="1"/>
  <c r="I216" i="6"/>
  <c r="U216" i="6" a="1"/>
  <c r="U216" i="6" s="1"/>
  <c r="I215" i="6"/>
  <c r="U215" i="6" a="1"/>
  <c r="U215" i="6" s="1"/>
  <c r="I214" i="6"/>
  <c r="U214" i="6" a="1"/>
  <c r="U214" i="6" s="1"/>
  <c r="DW214" i="6" s="1"/>
  <c r="I213" i="6"/>
  <c r="U213" i="6" a="1"/>
  <c r="U213" i="6" s="1"/>
  <c r="DW213" i="6" s="1"/>
  <c r="I212" i="6"/>
  <c r="U212" i="6" a="1"/>
  <c r="U212" i="6" s="1"/>
  <c r="I211" i="6"/>
  <c r="U211" i="6" a="1"/>
  <c r="U211" i="6" s="1"/>
  <c r="I210" i="6"/>
  <c r="U210" i="6" a="1"/>
  <c r="U210" i="6" s="1"/>
  <c r="I209" i="6"/>
  <c r="U209" i="6" a="1"/>
  <c r="U209" i="6" s="1"/>
  <c r="I208" i="6"/>
  <c r="U208" i="6" a="1"/>
  <c r="U208" i="6" s="1"/>
  <c r="I207" i="6"/>
  <c r="U207" i="6" a="1"/>
  <c r="U207" i="6" s="1"/>
  <c r="I206" i="6"/>
  <c r="U206" i="6" a="1"/>
  <c r="U206" i="6" s="1"/>
  <c r="I205" i="6"/>
  <c r="U205" i="6" a="1"/>
  <c r="U205" i="6" s="1"/>
  <c r="I204" i="6"/>
  <c r="U204" i="6" a="1"/>
  <c r="U204" i="6" s="1"/>
  <c r="I203" i="6"/>
  <c r="U203" i="6" a="1"/>
  <c r="U203" i="6" s="1"/>
  <c r="I202" i="6"/>
  <c r="U202" i="6" a="1"/>
  <c r="U202" i="6" s="1"/>
  <c r="DW202" i="6" s="1"/>
  <c r="I201" i="6"/>
  <c r="U201" i="6" a="1"/>
  <c r="U201" i="6" s="1"/>
  <c r="DW201" i="6" s="1"/>
  <c r="I200" i="6"/>
  <c r="U200" i="6" a="1"/>
  <c r="U200" i="6" s="1"/>
  <c r="I199" i="6"/>
  <c r="U199" i="6" a="1"/>
  <c r="U199" i="6" s="1"/>
  <c r="I198" i="6"/>
  <c r="U198" i="6" a="1"/>
  <c r="U198" i="6" s="1"/>
  <c r="I197" i="6"/>
  <c r="U197" i="6" a="1"/>
  <c r="U197" i="6" s="1"/>
  <c r="I196" i="6"/>
  <c r="U196" i="6" a="1"/>
  <c r="U196" i="6" s="1"/>
  <c r="I195" i="6"/>
  <c r="U195" i="6" a="1"/>
  <c r="U195" i="6" s="1"/>
  <c r="I194" i="6"/>
  <c r="U194" i="6" a="1"/>
  <c r="U194" i="6" s="1"/>
  <c r="I193" i="6"/>
  <c r="U193" i="6" a="1"/>
  <c r="U193" i="6" s="1"/>
  <c r="I192" i="6"/>
  <c r="U192" i="6" a="1"/>
  <c r="U192" i="6" s="1"/>
  <c r="I191" i="6"/>
  <c r="U191" i="6" a="1"/>
  <c r="U191" i="6" s="1"/>
  <c r="I190" i="6"/>
  <c r="U190" i="6" a="1"/>
  <c r="U190" i="6" s="1"/>
  <c r="DW190" i="6" s="1"/>
  <c r="I189" i="6"/>
  <c r="U189" i="6" a="1"/>
  <c r="U189" i="6" s="1"/>
  <c r="I188" i="6"/>
  <c r="U188" i="6" a="1"/>
  <c r="U188" i="6" s="1"/>
  <c r="I187" i="6"/>
  <c r="U187" i="6" a="1"/>
  <c r="U187" i="6" s="1"/>
  <c r="I186" i="6"/>
  <c r="U186" i="6" a="1"/>
  <c r="U186" i="6" s="1"/>
  <c r="I185" i="6"/>
  <c r="U185" i="6" a="1"/>
  <c r="U185" i="6" s="1"/>
  <c r="I184" i="6"/>
  <c r="U184" i="6" a="1"/>
  <c r="U184" i="6" s="1"/>
  <c r="I183" i="6"/>
  <c r="U183" i="6" a="1"/>
  <c r="U183" i="6" s="1"/>
  <c r="I182" i="6"/>
  <c r="U182" i="6" a="1"/>
  <c r="U182" i="6" s="1"/>
  <c r="I181" i="6"/>
  <c r="U181" i="6" a="1"/>
  <c r="U181" i="6" s="1"/>
  <c r="I180" i="6"/>
  <c r="U180" i="6" a="1"/>
  <c r="U180" i="6" s="1"/>
  <c r="I179" i="6"/>
  <c r="U179" i="6" a="1"/>
  <c r="U179" i="6" s="1"/>
  <c r="I178" i="6"/>
  <c r="U178" i="6" a="1"/>
  <c r="U178" i="6" s="1"/>
  <c r="DW178" i="6" s="1"/>
  <c r="I177" i="6"/>
  <c r="U177" i="6" a="1"/>
  <c r="U177" i="6" s="1"/>
  <c r="I176" i="6"/>
  <c r="U176" i="6" a="1"/>
  <c r="U176" i="6" s="1"/>
  <c r="I175" i="6"/>
  <c r="U175" i="6" a="1"/>
  <c r="U175" i="6" s="1"/>
  <c r="I174" i="6"/>
  <c r="U174" i="6" a="1"/>
  <c r="U174" i="6" s="1"/>
  <c r="I173" i="6"/>
  <c r="U173" i="6" a="1"/>
  <c r="U173" i="6" s="1"/>
  <c r="I172" i="6"/>
  <c r="U172" i="6" a="1"/>
  <c r="U172" i="6" s="1"/>
  <c r="I171" i="6"/>
  <c r="U171" i="6" a="1"/>
  <c r="U171" i="6" s="1"/>
  <c r="I170" i="6"/>
  <c r="U170" i="6" a="1"/>
  <c r="U170" i="6" s="1"/>
  <c r="I169" i="6"/>
  <c r="U169" i="6" a="1"/>
  <c r="U169" i="6" s="1"/>
  <c r="I168" i="6"/>
  <c r="U168" i="6" a="1"/>
  <c r="U168" i="6" s="1"/>
  <c r="I167" i="6"/>
  <c r="U167" i="6" a="1"/>
  <c r="U167" i="6" s="1"/>
  <c r="I166" i="6"/>
  <c r="U166" i="6" a="1"/>
  <c r="U166" i="6" s="1"/>
  <c r="DW166" i="6" s="1"/>
  <c r="I165" i="6"/>
  <c r="U165" i="6" a="1"/>
  <c r="U165" i="6" s="1"/>
  <c r="I164" i="6"/>
  <c r="U164" i="6" a="1"/>
  <c r="U164" i="6" s="1"/>
  <c r="I163" i="6"/>
  <c r="U163" i="6" a="1"/>
  <c r="U163" i="6" s="1"/>
  <c r="I162" i="6"/>
  <c r="U162" i="6" a="1"/>
  <c r="U162" i="6" s="1"/>
  <c r="I161" i="6"/>
  <c r="U161" i="6" a="1"/>
  <c r="U161" i="6" s="1"/>
  <c r="I160" i="6"/>
  <c r="U160" i="6" a="1"/>
  <c r="U160" i="6" s="1"/>
  <c r="I159" i="6"/>
  <c r="U159" i="6" a="1"/>
  <c r="U159" i="6" s="1"/>
  <c r="I158" i="6"/>
  <c r="U158" i="6" a="1"/>
  <c r="U158" i="6" s="1"/>
  <c r="I157" i="6"/>
  <c r="U157" i="6" a="1"/>
  <c r="U157" i="6" s="1"/>
  <c r="I156" i="6"/>
  <c r="U156" i="6" a="1"/>
  <c r="U156" i="6" s="1"/>
  <c r="I155" i="6"/>
  <c r="U155" i="6" a="1"/>
  <c r="U155" i="6" s="1"/>
  <c r="I154" i="6"/>
  <c r="U154" i="6" a="1"/>
  <c r="U154" i="6" s="1"/>
  <c r="DW154" i="6" s="1"/>
  <c r="I153" i="6"/>
  <c r="U153" i="6" a="1"/>
  <c r="U153" i="6" s="1"/>
  <c r="I152" i="6"/>
  <c r="U152" i="6" a="1"/>
  <c r="U152" i="6" s="1"/>
  <c r="I151" i="6"/>
  <c r="U151" i="6" a="1"/>
  <c r="U151" i="6" s="1"/>
  <c r="I150" i="6"/>
  <c r="U150" i="6" a="1"/>
  <c r="U150" i="6" s="1"/>
  <c r="I149" i="6"/>
  <c r="U149" i="6" a="1"/>
  <c r="U149" i="6" s="1"/>
  <c r="I148" i="6"/>
  <c r="U148" i="6" a="1"/>
  <c r="U148" i="6" s="1"/>
  <c r="I147" i="6"/>
  <c r="U147" i="6" a="1"/>
  <c r="U147" i="6" s="1"/>
  <c r="I146" i="6"/>
  <c r="U146" i="6" a="1"/>
  <c r="U146" i="6" s="1"/>
  <c r="I145" i="6"/>
  <c r="U145" i="6" a="1"/>
  <c r="U145" i="6" s="1"/>
  <c r="I144" i="6"/>
  <c r="U144" i="6" a="1"/>
  <c r="U144" i="6" s="1"/>
  <c r="I143" i="6"/>
  <c r="U143" i="6" a="1"/>
  <c r="U143" i="6" s="1"/>
  <c r="I142" i="6"/>
  <c r="U142" i="6" a="1"/>
  <c r="U142" i="6" s="1"/>
  <c r="DW142" i="6" s="1"/>
  <c r="I141" i="6"/>
  <c r="U141" i="6" a="1"/>
  <c r="U141" i="6" s="1"/>
  <c r="I140" i="6"/>
  <c r="U140" i="6" a="1"/>
  <c r="U140" i="6" s="1"/>
  <c r="I139" i="6"/>
  <c r="U139" i="6" a="1"/>
  <c r="U139" i="6" s="1"/>
  <c r="I138" i="6"/>
  <c r="U138" i="6" a="1"/>
  <c r="U138" i="6" s="1"/>
  <c r="I137" i="6"/>
  <c r="U137" i="6" a="1"/>
  <c r="U137" i="6" s="1"/>
  <c r="I136" i="6"/>
  <c r="U136" i="6" a="1"/>
  <c r="U136" i="6" s="1"/>
  <c r="I135" i="6"/>
  <c r="U135" i="6" a="1"/>
  <c r="U135" i="6" s="1"/>
  <c r="I134" i="6"/>
  <c r="U134" i="6" a="1"/>
  <c r="U134" i="6" s="1"/>
  <c r="I133" i="6"/>
  <c r="U133" i="6" a="1"/>
  <c r="U133" i="6" s="1"/>
  <c r="I132" i="6"/>
  <c r="U132" i="6" a="1"/>
  <c r="U132" i="6" s="1"/>
  <c r="I131" i="6"/>
  <c r="U131" i="6" a="1"/>
  <c r="U131" i="6" s="1"/>
  <c r="I130" i="6"/>
  <c r="U130" i="6" a="1"/>
  <c r="U130" i="6" s="1"/>
  <c r="DW130" i="6" s="1"/>
  <c r="I129" i="6"/>
  <c r="U129" i="6" a="1"/>
  <c r="U129" i="6" s="1"/>
  <c r="I128" i="6"/>
  <c r="U128" i="6" a="1"/>
  <c r="U128" i="6" s="1"/>
  <c r="I127" i="6"/>
  <c r="U127" i="6" a="1"/>
  <c r="U127" i="6" s="1"/>
  <c r="DW127" i="6" s="1"/>
  <c r="I126" i="6"/>
  <c r="U126" i="6" a="1"/>
  <c r="U126" i="6" s="1"/>
  <c r="I125" i="6"/>
  <c r="U125" i="6" a="1"/>
  <c r="U125" i="6" s="1"/>
  <c r="I124" i="6"/>
  <c r="U124" i="6" a="1"/>
  <c r="U124" i="6" s="1"/>
  <c r="I123" i="6"/>
  <c r="U123" i="6" a="1"/>
  <c r="U123" i="6" s="1"/>
  <c r="I122" i="6"/>
  <c r="U122" i="6" a="1"/>
  <c r="U122" i="6" s="1"/>
  <c r="I121" i="6"/>
  <c r="U121" i="6" a="1"/>
  <c r="U121" i="6" s="1"/>
  <c r="I120" i="6"/>
  <c r="U120" i="6" a="1"/>
  <c r="U120" i="6" s="1"/>
  <c r="I119" i="6"/>
  <c r="U119" i="6" a="1"/>
  <c r="U119" i="6" s="1"/>
  <c r="I118" i="6"/>
  <c r="U118" i="6" a="1"/>
  <c r="U118" i="6" s="1"/>
  <c r="DW118" i="6" s="1"/>
  <c r="I117" i="6"/>
  <c r="U117" i="6" a="1"/>
  <c r="U117" i="6" s="1"/>
  <c r="I116" i="6"/>
  <c r="U116" i="6" a="1"/>
  <c r="U116" i="6" s="1"/>
  <c r="I115" i="6"/>
  <c r="U115" i="6" a="1"/>
  <c r="U115" i="6" s="1"/>
  <c r="DW115" i="6" s="1"/>
  <c r="I114" i="6"/>
  <c r="U114" i="6" a="1"/>
  <c r="U114" i="6" s="1"/>
  <c r="I113" i="6"/>
  <c r="U113" i="6" a="1"/>
  <c r="U113" i="6" s="1"/>
  <c r="I112" i="6"/>
  <c r="U112" i="6" a="1"/>
  <c r="U112" i="6" s="1"/>
  <c r="I111" i="6"/>
  <c r="U111" i="6" a="1"/>
  <c r="U111" i="6" s="1"/>
  <c r="I110" i="6"/>
  <c r="U110" i="6" a="1"/>
  <c r="U110" i="6" s="1"/>
  <c r="I109" i="6"/>
  <c r="U109" i="6" a="1"/>
  <c r="U109" i="6" s="1"/>
  <c r="I108" i="6"/>
  <c r="U108" i="6" a="1"/>
  <c r="U108" i="6" s="1"/>
  <c r="I107" i="6"/>
  <c r="U107" i="6" a="1"/>
  <c r="U107" i="6" s="1"/>
  <c r="I106" i="6"/>
  <c r="U106" i="6" a="1"/>
  <c r="U106" i="6" s="1"/>
  <c r="DW106" i="6" s="1"/>
  <c r="I105" i="6"/>
  <c r="U105" i="6" a="1"/>
  <c r="U105" i="6" s="1"/>
  <c r="I104" i="6"/>
  <c r="U104" i="6" a="1"/>
  <c r="U104" i="6" s="1"/>
  <c r="I103" i="6"/>
  <c r="U103" i="6" a="1"/>
  <c r="U103" i="6" s="1"/>
  <c r="I102" i="6"/>
  <c r="U102" i="6" a="1"/>
  <c r="U102" i="6" s="1"/>
  <c r="I101" i="6"/>
  <c r="U101" i="6" a="1"/>
  <c r="U101" i="6" s="1"/>
  <c r="I100" i="6"/>
  <c r="U100" i="6" a="1"/>
  <c r="U100" i="6" s="1"/>
  <c r="I99" i="6"/>
  <c r="U99" i="6" a="1"/>
  <c r="U99" i="6" s="1"/>
  <c r="I98" i="6"/>
  <c r="U98" i="6" a="1"/>
  <c r="U98" i="6" s="1"/>
  <c r="I97" i="6"/>
  <c r="U97" i="6" a="1"/>
  <c r="U97" i="6" s="1"/>
  <c r="I96" i="6"/>
  <c r="U96" i="6" a="1"/>
  <c r="U96" i="6" s="1"/>
  <c r="I95" i="6"/>
  <c r="U95" i="6" a="1"/>
  <c r="U95" i="6" s="1"/>
  <c r="I94" i="6"/>
  <c r="U94" i="6" a="1"/>
  <c r="U94" i="6" s="1"/>
  <c r="DW94" i="6" s="1"/>
  <c r="I93" i="6"/>
  <c r="U93" i="6" a="1"/>
  <c r="U93" i="6" s="1"/>
  <c r="DW93" i="6" s="1"/>
  <c r="I92" i="6"/>
  <c r="U92" i="6" a="1"/>
  <c r="U92" i="6" s="1"/>
  <c r="I91" i="6"/>
  <c r="U91" i="6" a="1"/>
  <c r="U91" i="6" s="1"/>
  <c r="I90" i="6"/>
  <c r="U90" i="6" a="1"/>
  <c r="U90" i="6" s="1"/>
  <c r="I89" i="6"/>
  <c r="U89" i="6" a="1"/>
  <c r="U89" i="6" s="1"/>
  <c r="I88" i="6"/>
  <c r="U88" i="6" a="1"/>
  <c r="U88" i="6" s="1"/>
  <c r="I87" i="6"/>
  <c r="U87" i="6" a="1"/>
  <c r="U87" i="6" s="1"/>
  <c r="I86" i="6"/>
  <c r="U86" i="6" a="1"/>
  <c r="U86" i="6" s="1"/>
  <c r="I85" i="6"/>
  <c r="U85" i="6" a="1"/>
  <c r="U85" i="6" s="1"/>
  <c r="I84" i="6"/>
  <c r="U84" i="6" a="1"/>
  <c r="U84" i="6" s="1"/>
  <c r="I83" i="6"/>
  <c r="U83" i="6" a="1"/>
  <c r="U83" i="6" s="1"/>
  <c r="I82" i="6"/>
  <c r="U82" i="6" a="1"/>
  <c r="U82" i="6" s="1"/>
  <c r="DW82" i="6" s="1"/>
  <c r="I81" i="6"/>
  <c r="U81" i="6" a="1"/>
  <c r="U81" i="6" s="1"/>
  <c r="DW81" i="6" s="1"/>
  <c r="I80" i="6"/>
  <c r="U80" i="6" a="1"/>
  <c r="U80" i="6" s="1"/>
  <c r="I79" i="6"/>
  <c r="U79" i="6" a="1"/>
  <c r="U79" i="6" s="1"/>
  <c r="I78" i="6"/>
  <c r="U78" i="6" a="1"/>
  <c r="U78" i="6" s="1"/>
  <c r="I77" i="6"/>
  <c r="U77" i="6" a="1"/>
  <c r="U77" i="6" s="1"/>
  <c r="I76" i="6"/>
  <c r="U76" i="6" a="1"/>
  <c r="U76" i="6" s="1"/>
  <c r="I75" i="6"/>
  <c r="U75" i="6" a="1"/>
  <c r="U75" i="6" s="1"/>
  <c r="I74" i="6"/>
  <c r="U74" i="6" a="1"/>
  <c r="U74" i="6" s="1"/>
  <c r="I73" i="6"/>
  <c r="U73" i="6" a="1"/>
  <c r="U73" i="6" s="1"/>
  <c r="I72" i="6"/>
  <c r="U72" i="6" a="1"/>
  <c r="U72" i="6" s="1"/>
  <c r="I71" i="6"/>
  <c r="U71" i="6" a="1"/>
  <c r="U71" i="6" s="1"/>
  <c r="I70" i="6"/>
  <c r="U70" i="6" a="1"/>
  <c r="U70" i="6" s="1"/>
  <c r="DW70" i="6" s="1"/>
  <c r="I69" i="6"/>
  <c r="U69" i="6" a="1"/>
  <c r="U69" i="6" s="1"/>
  <c r="I68" i="6"/>
  <c r="U68" i="6" a="1"/>
  <c r="U68" i="6" s="1"/>
  <c r="I67" i="6"/>
  <c r="U67" i="6" a="1"/>
  <c r="U67" i="6" s="1"/>
  <c r="DW67" i="6" s="1"/>
  <c r="I66" i="6"/>
  <c r="U66" i="6" a="1"/>
  <c r="U66" i="6" s="1"/>
  <c r="DW66" i="6" s="1"/>
  <c r="I65" i="6"/>
  <c r="U65" i="6" a="1"/>
  <c r="U65" i="6" s="1"/>
  <c r="I64" i="6"/>
  <c r="U64" i="6" a="1"/>
  <c r="U64" i="6" s="1"/>
  <c r="I63" i="6"/>
  <c r="U63" i="6" a="1"/>
  <c r="U63" i="6" s="1"/>
  <c r="I62" i="6"/>
  <c r="U62" i="6" a="1"/>
  <c r="U62" i="6" s="1"/>
  <c r="I61" i="6"/>
  <c r="U61" i="6" a="1"/>
  <c r="U61" i="6" s="1"/>
  <c r="DW61" i="6" s="1"/>
  <c r="I60" i="6"/>
  <c r="U60" i="6" a="1"/>
  <c r="U60" i="6" s="1"/>
  <c r="I59" i="6"/>
  <c r="U59" i="6" a="1"/>
  <c r="U59" i="6" s="1"/>
  <c r="I58" i="6"/>
  <c r="U58" i="6" a="1"/>
  <c r="U58" i="6" s="1"/>
  <c r="DW58" i="6" s="1"/>
  <c r="I57" i="6"/>
  <c r="U57" i="6" a="1"/>
  <c r="U57" i="6" s="1"/>
  <c r="DW57" i="6" s="1"/>
  <c r="I56" i="6"/>
  <c r="U56" i="6" a="1"/>
  <c r="U56" i="6" s="1"/>
  <c r="I55" i="6"/>
  <c r="U55" i="6" a="1"/>
  <c r="U55" i="6" s="1"/>
  <c r="DW55" i="6" s="1"/>
  <c r="I54" i="6"/>
  <c r="U54" i="6" a="1"/>
  <c r="U54" i="6" s="1"/>
  <c r="I53" i="6"/>
  <c r="U53" i="6" a="1"/>
  <c r="U53" i="6" s="1"/>
  <c r="I52" i="6"/>
  <c r="U52" i="6" a="1"/>
  <c r="U52" i="6" s="1"/>
  <c r="I51" i="6"/>
  <c r="U51" i="6" a="1"/>
  <c r="U51" i="6" s="1"/>
  <c r="I50" i="6"/>
  <c r="U50" i="6" a="1"/>
  <c r="U50" i="6" s="1"/>
  <c r="I49" i="6"/>
  <c r="U49" i="6" a="1"/>
  <c r="U49" i="6" s="1"/>
  <c r="I48" i="6"/>
  <c r="U48" i="6" a="1"/>
  <c r="U48" i="6" s="1"/>
  <c r="I47" i="6"/>
  <c r="U47" i="6" a="1"/>
  <c r="U47" i="6" s="1"/>
  <c r="I46" i="6"/>
  <c r="U46" i="6" a="1"/>
  <c r="U46" i="6" s="1"/>
  <c r="DW46" i="6" s="1"/>
  <c r="I45" i="6"/>
  <c r="U45" i="6" a="1"/>
  <c r="U45" i="6" s="1"/>
  <c r="I44" i="6"/>
  <c r="U44" i="6" a="1"/>
  <c r="U44" i="6" s="1"/>
  <c r="DW44" i="6" s="1"/>
  <c r="I43" i="6"/>
  <c r="U43" i="6" a="1"/>
  <c r="U43" i="6" s="1"/>
  <c r="I42" i="6"/>
  <c r="U42" i="6" a="1"/>
  <c r="U42" i="6" s="1"/>
  <c r="DW42" i="6" s="1"/>
  <c r="I41" i="6"/>
  <c r="U41" i="6" a="1"/>
  <c r="U41" i="6" s="1"/>
  <c r="DW41" i="6" s="1"/>
  <c r="I40" i="6"/>
  <c r="U40" i="6" a="1"/>
  <c r="U40" i="6" s="1"/>
  <c r="DW40" i="6" s="1"/>
  <c r="I39" i="6"/>
  <c r="U39" i="6" a="1"/>
  <c r="U39" i="6" s="1"/>
  <c r="DW39" i="6" s="1"/>
  <c r="I38" i="6"/>
  <c r="U38" i="6" a="1"/>
  <c r="U38" i="6" s="1"/>
  <c r="I37" i="6"/>
  <c r="U37" i="6" a="1"/>
  <c r="U37" i="6" s="1"/>
  <c r="DW37" i="6" s="1"/>
  <c r="I36" i="6"/>
  <c r="U36" i="6" a="1"/>
  <c r="U36" i="6" s="1"/>
  <c r="I35" i="6"/>
  <c r="U35" i="6" a="1"/>
  <c r="U35" i="6" s="1"/>
  <c r="DW35" i="6" s="1"/>
  <c r="I34" i="6"/>
  <c r="U34" i="6" a="1"/>
  <c r="U34" i="6" s="1"/>
  <c r="DW34" i="6" s="1"/>
  <c r="I33" i="6"/>
  <c r="U33" i="6" a="1"/>
  <c r="U33" i="6" s="1"/>
  <c r="DW33" i="6" s="1"/>
  <c r="I32" i="6"/>
  <c r="U32" i="6" a="1"/>
  <c r="U32" i="6" s="1"/>
  <c r="DW32" i="6" s="1"/>
  <c r="I31" i="6"/>
  <c r="U31" i="6" a="1"/>
  <c r="U31" i="6" s="1"/>
  <c r="I30" i="6"/>
  <c r="U30" i="6" a="1"/>
  <c r="U30" i="6" s="1"/>
  <c r="DW30" i="6" s="1"/>
  <c r="I29" i="6"/>
  <c r="U29" i="6" a="1"/>
  <c r="U29" i="6" s="1"/>
  <c r="DW29" i="6" s="1"/>
  <c r="I28" i="6"/>
  <c r="U28" i="6" a="1"/>
  <c r="U28" i="6" s="1"/>
  <c r="DW28" i="6" s="1"/>
  <c r="I27" i="6"/>
  <c r="U27" i="6" a="1"/>
  <c r="U27" i="6" s="1"/>
  <c r="DW27" i="6" s="1"/>
  <c r="I26" i="6"/>
  <c r="U26" i="6" a="1"/>
  <c r="U26" i="6" s="1"/>
  <c r="DW26" i="6" s="1"/>
  <c r="I25" i="6"/>
  <c r="U25" i="6" a="1"/>
  <c r="U25" i="6" s="1"/>
  <c r="I24" i="6"/>
  <c r="U24" i="6" a="1"/>
  <c r="U24" i="6" s="1"/>
  <c r="I23" i="6"/>
  <c r="U23" i="6" a="1"/>
  <c r="U23" i="6" s="1"/>
  <c r="DW23" i="6" s="1"/>
  <c r="I22" i="6"/>
  <c r="U22" i="6" a="1"/>
  <c r="U22" i="6" s="1"/>
  <c r="DW22" i="6" s="1"/>
  <c r="I21" i="6"/>
  <c r="U21" i="6" a="1"/>
  <c r="U21" i="6" s="1"/>
  <c r="DW21" i="6" s="1"/>
  <c r="I20" i="6"/>
  <c r="U20" i="6" a="1"/>
  <c r="U20" i="6" s="1"/>
  <c r="DW20" i="6" s="1"/>
  <c r="I19" i="6"/>
  <c r="U19" i="6" a="1"/>
  <c r="U19" i="6" s="1"/>
  <c r="DW19" i="6" s="1"/>
  <c r="I18" i="6"/>
  <c r="U18" i="6" a="1"/>
  <c r="U18" i="6" s="1"/>
  <c r="DW18" i="6" s="1"/>
  <c r="I17" i="6"/>
  <c r="U17" i="6" a="1"/>
  <c r="U17" i="6" s="1"/>
  <c r="DW17" i="6" s="1"/>
  <c r="C5" i="15"/>
  <c r="GC258" i="6"/>
  <c r="GD258" i="6"/>
  <c r="GE258" i="6"/>
  <c r="GF258" i="6"/>
  <c r="GG258" i="6"/>
  <c r="GH258" i="6"/>
  <c r="GI258" i="6"/>
  <c r="GJ258" i="6"/>
  <c r="GK258" i="6"/>
  <c r="GL258" i="6"/>
  <c r="GM258" i="6"/>
  <c r="GN258" i="6"/>
  <c r="GO258" i="6"/>
  <c r="GP258" i="6"/>
  <c r="GQ258" i="6"/>
  <c r="GR258" i="6"/>
  <c r="GS258" i="6"/>
  <c r="GT258" i="6"/>
  <c r="GU258" i="6"/>
  <c r="GV258" i="6"/>
  <c r="GW258" i="6"/>
  <c r="GX258" i="6"/>
  <c r="GY258" i="6"/>
  <c r="GZ258" i="6"/>
  <c r="HA258" i="6"/>
  <c r="HB258" i="6"/>
  <c r="HC258" i="6"/>
  <c r="HD258" i="6"/>
  <c r="HE258" i="6"/>
  <c r="HF258" i="6"/>
  <c r="HG258" i="6"/>
  <c r="HH258" i="6"/>
  <c r="HI258" i="6"/>
  <c r="HJ258" i="6"/>
  <c r="HK258" i="6"/>
  <c r="HL258" i="6"/>
  <c r="HM258" i="6"/>
  <c r="HN258" i="6"/>
  <c r="HO258" i="6"/>
  <c r="HP258" i="6"/>
  <c r="HQ258" i="6"/>
  <c r="HR258" i="6"/>
  <c r="HS258" i="6"/>
  <c r="HT258" i="6"/>
  <c r="HU258" i="6"/>
  <c r="HV258" i="6"/>
  <c r="HW258" i="6"/>
  <c r="GC257" i="6"/>
  <c r="GD257" i="6"/>
  <c r="GE257" i="6"/>
  <c r="GF257" i="6"/>
  <c r="GG257" i="6"/>
  <c r="GH257" i="6"/>
  <c r="GI257" i="6"/>
  <c r="GJ257" i="6"/>
  <c r="GK257" i="6"/>
  <c r="GL257" i="6"/>
  <c r="GM257" i="6"/>
  <c r="GN257" i="6"/>
  <c r="GO257" i="6"/>
  <c r="GP257" i="6"/>
  <c r="GQ257" i="6"/>
  <c r="GR257" i="6"/>
  <c r="GS257" i="6"/>
  <c r="GT257" i="6"/>
  <c r="GU257" i="6"/>
  <c r="GV257" i="6"/>
  <c r="GW257" i="6"/>
  <c r="GX257" i="6"/>
  <c r="GY257" i="6"/>
  <c r="GZ257" i="6"/>
  <c r="HA257" i="6"/>
  <c r="HB257" i="6"/>
  <c r="HC257" i="6"/>
  <c r="HD257" i="6"/>
  <c r="HE257" i="6"/>
  <c r="HF257" i="6"/>
  <c r="HG257" i="6"/>
  <c r="HH257" i="6"/>
  <c r="HI257" i="6"/>
  <c r="HJ257" i="6"/>
  <c r="HK257" i="6"/>
  <c r="HL257" i="6"/>
  <c r="HM257" i="6"/>
  <c r="HN257" i="6"/>
  <c r="HO257" i="6"/>
  <c r="HP257" i="6"/>
  <c r="HQ257" i="6"/>
  <c r="HR257" i="6"/>
  <c r="HS257" i="6"/>
  <c r="HT257" i="6"/>
  <c r="HU257" i="6"/>
  <c r="HV257" i="6"/>
  <c r="HW257" i="6"/>
  <c r="GC256" i="6"/>
  <c r="GD256" i="6"/>
  <c r="GE256" i="6"/>
  <c r="GF256" i="6"/>
  <c r="GG256" i="6"/>
  <c r="GH256" i="6"/>
  <c r="GI256" i="6"/>
  <c r="GJ256" i="6"/>
  <c r="GK256" i="6"/>
  <c r="GL256" i="6"/>
  <c r="GM256" i="6"/>
  <c r="GN256" i="6"/>
  <c r="GO256" i="6"/>
  <c r="GP256" i="6"/>
  <c r="GQ256" i="6"/>
  <c r="GR256" i="6"/>
  <c r="GS256" i="6"/>
  <c r="GT256" i="6"/>
  <c r="GU256" i="6"/>
  <c r="GV256" i="6"/>
  <c r="GW256" i="6"/>
  <c r="GX256" i="6"/>
  <c r="GY256" i="6"/>
  <c r="GZ256" i="6"/>
  <c r="HA256" i="6"/>
  <c r="HB256" i="6"/>
  <c r="HC256" i="6"/>
  <c r="HD256" i="6"/>
  <c r="HE256" i="6"/>
  <c r="HF256" i="6"/>
  <c r="HG256" i="6"/>
  <c r="HH256" i="6"/>
  <c r="HI256" i="6"/>
  <c r="HJ256" i="6"/>
  <c r="HK256" i="6"/>
  <c r="HL256" i="6"/>
  <c r="HM256" i="6"/>
  <c r="HN256" i="6"/>
  <c r="HO256" i="6"/>
  <c r="HP256" i="6"/>
  <c r="HQ256" i="6"/>
  <c r="HR256" i="6"/>
  <c r="HS256" i="6"/>
  <c r="HT256" i="6"/>
  <c r="HU256" i="6"/>
  <c r="HV256" i="6"/>
  <c r="HW256" i="6"/>
  <c r="GC255" i="6"/>
  <c r="GD255" i="6"/>
  <c r="GE255" i="6"/>
  <c r="GF255" i="6"/>
  <c r="GG255" i="6"/>
  <c r="GH255" i="6"/>
  <c r="GI255" i="6"/>
  <c r="GJ255" i="6"/>
  <c r="GK255" i="6"/>
  <c r="GL255" i="6"/>
  <c r="GM255" i="6"/>
  <c r="GN255" i="6"/>
  <c r="GO255" i="6"/>
  <c r="GP255" i="6"/>
  <c r="GQ255" i="6"/>
  <c r="GR255" i="6"/>
  <c r="GS255" i="6"/>
  <c r="GT255" i="6"/>
  <c r="GU255" i="6"/>
  <c r="GV255" i="6"/>
  <c r="GW255" i="6"/>
  <c r="GX255" i="6"/>
  <c r="GY255" i="6"/>
  <c r="GZ255" i="6"/>
  <c r="HA255" i="6"/>
  <c r="HB255" i="6"/>
  <c r="HC255" i="6"/>
  <c r="HD255" i="6"/>
  <c r="HE255" i="6"/>
  <c r="HF255" i="6"/>
  <c r="HG255" i="6"/>
  <c r="HH255" i="6"/>
  <c r="HI255" i="6"/>
  <c r="HJ255" i="6"/>
  <c r="HK255" i="6"/>
  <c r="HL255" i="6"/>
  <c r="HM255" i="6"/>
  <c r="HN255" i="6"/>
  <c r="HO255" i="6"/>
  <c r="HP255" i="6"/>
  <c r="HQ255" i="6"/>
  <c r="HR255" i="6"/>
  <c r="HS255" i="6"/>
  <c r="HT255" i="6"/>
  <c r="HU255" i="6"/>
  <c r="HV255" i="6"/>
  <c r="HW255" i="6"/>
  <c r="GC254" i="6"/>
  <c r="GD254" i="6"/>
  <c r="GE254" i="6"/>
  <c r="GF254" i="6"/>
  <c r="GG254" i="6"/>
  <c r="GH254" i="6"/>
  <c r="GI254" i="6"/>
  <c r="GJ254" i="6"/>
  <c r="GK254" i="6"/>
  <c r="GL254" i="6"/>
  <c r="GM254" i="6"/>
  <c r="GN254" i="6"/>
  <c r="GO254" i="6"/>
  <c r="GP254" i="6"/>
  <c r="GQ254" i="6"/>
  <c r="GR254" i="6"/>
  <c r="GS254" i="6"/>
  <c r="GT254" i="6"/>
  <c r="GU254" i="6"/>
  <c r="GV254" i="6"/>
  <c r="GW254" i="6"/>
  <c r="GX254" i="6"/>
  <c r="GY254" i="6"/>
  <c r="GZ254" i="6"/>
  <c r="HA254" i="6"/>
  <c r="HB254" i="6"/>
  <c r="HC254" i="6"/>
  <c r="HD254" i="6"/>
  <c r="HE254" i="6"/>
  <c r="HF254" i="6"/>
  <c r="HG254" i="6"/>
  <c r="HH254" i="6"/>
  <c r="HI254" i="6"/>
  <c r="HJ254" i="6"/>
  <c r="HK254" i="6"/>
  <c r="HL254" i="6"/>
  <c r="HM254" i="6"/>
  <c r="HN254" i="6"/>
  <c r="HO254" i="6"/>
  <c r="HP254" i="6"/>
  <c r="HQ254" i="6"/>
  <c r="HR254" i="6"/>
  <c r="HS254" i="6"/>
  <c r="HT254" i="6"/>
  <c r="HU254" i="6"/>
  <c r="HV254" i="6"/>
  <c r="HW254" i="6"/>
  <c r="GC253" i="6"/>
  <c r="GD253" i="6"/>
  <c r="GE253" i="6"/>
  <c r="GF253" i="6"/>
  <c r="GG253" i="6"/>
  <c r="GH253" i="6"/>
  <c r="GI253" i="6"/>
  <c r="GJ253" i="6"/>
  <c r="GK253" i="6"/>
  <c r="GL253" i="6"/>
  <c r="GM253" i="6"/>
  <c r="GN253" i="6"/>
  <c r="GO253" i="6"/>
  <c r="GP253" i="6"/>
  <c r="GQ253" i="6"/>
  <c r="GR253" i="6"/>
  <c r="GS253" i="6"/>
  <c r="GT253" i="6"/>
  <c r="GU253" i="6"/>
  <c r="GV253" i="6"/>
  <c r="GW253" i="6"/>
  <c r="GX253" i="6"/>
  <c r="GY253" i="6"/>
  <c r="GZ253" i="6"/>
  <c r="HA253" i="6"/>
  <c r="HB253" i="6"/>
  <c r="HC253" i="6"/>
  <c r="HD253" i="6"/>
  <c r="HE253" i="6"/>
  <c r="HF253" i="6"/>
  <c r="HG253" i="6"/>
  <c r="HH253" i="6"/>
  <c r="HI253" i="6"/>
  <c r="HJ253" i="6"/>
  <c r="HK253" i="6"/>
  <c r="HL253" i="6"/>
  <c r="HM253" i="6"/>
  <c r="HN253" i="6"/>
  <c r="HO253" i="6"/>
  <c r="HP253" i="6"/>
  <c r="HQ253" i="6"/>
  <c r="HR253" i="6"/>
  <c r="HS253" i="6"/>
  <c r="HT253" i="6"/>
  <c r="HU253" i="6"/>
  <c r="HV253" i="6"/>
  <c r="HW253" i="6"/>
  <c r="GC252" i="6"/>
  <c r="GD252" i="6"/>
  <c r="GE252" i="6"/>
  <c r="GF252" i="6"/>
  <c r="GG252" i="6"/>
  <c r="GH252" i="6"/>
  <c r="GI252" i="6"/>
  <c r="GJ252" i="6"/>
  <c r="GK252" i="6"/>
  <c r="GL252" i="6"/>
  <c r="GM252" i="6"/>
  <c r="GN252" i="6"/>
  <c r="GO252" i="6"/>
  <c r="GP252" i="6"/>
  <c r="GQ252" i="6"/>
  <c r="GR252" i="6"/>
  <c r="GS252" i="6"/>
  <c r="GT252" i="6"/>
  <c r="GU252" i="6"/>
  <c r="GV252" i="6"/>
  <c r="GW252" i="6"/>
  <c r="GX252" i="6"/>
  <c r="GY252" i="6"/>
  <c r="GZ252" i="6"/>
  <c r="HA252" i="6"/>
  <c r="HB252" i="6"/>
  <c r="HC252" i="6"/>
  <c r="HD252" i="6"/>
  <c r="HE252" i="6"/>
  <c r="HF252" i="6"/>
  <c r="HG252" i="6"/>
  <c r="HH252" i="6"/>
  <c r="HI252" i="6"/>
  <c r="HJ252" i="6"/>
  <c r="HK252" i="6"/>
  <c r="HL252" i="6"/>
  <c r="HM252" i="6"/>
  <c r="HN252" i="6"/>
  <c r="HO252" i="6"/>
  <c r="HP252" i="6"/>
  <c r="HQ252" i="6"/>
  <c r="HR252" i="6"/>
  <c r="HS252" i="6"/>
  <c r="HT252" i="6"/>
  <c r="HU252" i="6"/>
  <c r="HV252" i="6"/>
  <c r="HW252" i="6"/>
  <c r="GC251" i="6"/>
  <c r="GD251" i="6"/>
  <c r="GE251" i="6"/>
  <c r="GF251" i="6"/>
  <c r="GG251" i="6"/>
  <c r="GH251" i="6"/>
  <c r="GI251" i="6"/>
  <c r="GJ251" i="6"/>
  <c r="GK251" i="6"/>
  <c r="GL251" i="6"/>
  <c r="GM251" i="6"/>
  <c r="GN251" i="6"/>
  <c r="GO251" i="6"/>
  <c r="GP251" i="6"/>
  <c r="GQ251" i="6"/>
  <c r="GR251" i="6"/>
  <c r="GS251" i="6"/>
  <c r="GT251" i="6"/>
  <c r="GU251" i="6"/>
  <c r="GV251" i="6"/>
  <c r="GW251" i="6"/>
  <c r="GX251" i="6"/>
  <c r="GY251" i="6"/>
  <c r="GZ251" i="6"/>
  <c r="HA251" i="6"/>
  <c r="HB251" i="6"/>
  <c r="HC251" i="6"/>
  <c r="HD251" i="6"/>
  <c r="HE251" i="6"/>
  <c r="HF251" i="6"/>
  <c r="HG251" i="6"/>
  <c r="HH251" i="6"/>
  <c r="HI251" i="6"/>
  <c r="HJ251" i="6"/>
  <c r="HK251" i="6"/>
  <c r="HL251" i="6"/>
  <c r="HM251" i="6"/>
  <c r="HN251" i="6"/>
  <c r="HO251" i="6"/>
  <c r="HP251" i="6"/>
  <c r="HQ251" i="6"/>
  <c r="HR251" i="6"/>
  <c r="HS251" i="6"/>
  <c r="HT251" i="6"/>
  <c r="HU251" i="6"/>
  <c r="HV251" i="6"/>
  <c r="HW251" i="6"/>
  <c r="GC250" i="6"/>
  <c r="GD250" i="6"/>
  <c r="GE250" i="6"/>
  <c r="GF250" i="6"/>
  <c r="GG250" i="6"/>
  <c r="GH250" i="6"/>
  <c r="GI250" i="6"/>
  <c r="GJ250" i="6"/>
  <c r="GK250" i="6"/>
  <c r="GL250" i="6"/>
  <c r="GM250" i="6"/>
  <c r="GN250" i="6"/>
  <c r="GO250" i="6"/>
  <c r="GP250" i="6"/>
  <c r="GQ250" i="6"/>
  <c r="GR250" i="6"/>
  <c r="GS250" i="6"/>
  <c r="GT250" i="6"/>
  <c r="GU250" i="6"/>
  <c r="GV250" i="6"/>
  <c r="GW250" i="6"/>
  <c r="GX250" i="6"/>
  <c r="GY250" i="6"/>
  <c r="GZ250" i="6"/>
  <c r="HA250" i="6"/>
  <c r="HB250" i="6"/>
  <c r="HC250" i="6"/>
  <c r="HD250" i="6"/>
  <c r="HE250" i="6"/>
  <c r="HF250" i="6"/>
  <c r="HG250" i="6"/>
  <c r="HH250" i="6"/>
  <c r="HI250" i="6"/>
  <c r="HJ250" i="6"/>
  <c r="HK250" i="6"/>
  <c r="HL250" i="6"/>
  <c r="HM250" i="6"/>
  <c r="HN250" i="6"/>
  <c r="HO250" i="6"/>
  <c r="HP250" i="6"/>
  <c r="HQ250" i="6"/>
  <c r="HR250" i="6"/>
  <c r="HS250" i="6"/>
  <c r="HT250" i="6"/>
  <c r="HU250" i="6"/>
  <c r="HV250" i="6"/>
  <c r="HW250" i="6"/>
  <c r="GC249" i="6"/>
  <c r="GD249" i="6"/>
  <c r="GE249" i="6"/>
  <c r="GF249" i="6"/>
  <c r="GG249" i="6"/>
  <c r="GH249" i="6"/>
  <c r="GI249" i="6"/>
  <c r="GJ249" i="6"/>
  <c r="GK249" i="6"/>
  <c r="GL249" i="6"/>
  <c r="GM249" i="6"/>
  <c r="GN249" i="6"/>
  <c r="GO249" i="6"/>
  <c r="GP249" i="6"/>
  <c r="GQ249" i="6"/>
  <c r="GR249" i="6"/>
  <c r="GS249" i="6"/>
  <c r="GT249" i="6"/>
  <c r="GU249" i="6"/>
  <c r="GV249" i="6"/>
  <c r="GW249" i="6"/>
  <c r="GX249" i="6"/>
  <c r="GY249" i="6"/>
  <c r="GZ249" i="6"/>
  <c r="HA249" i="6"/>
  <c r="HB249" i="6"/>
  <c r="HC249" i="6"/>
  <c r="HD249" i="6"/>
  <c r="HE249" i="6"/>
  <c r="HF249" i="6"/>
  <c r="HG249" i="6"/>
  <c r="HH249" i="6"/>
  <c r="HI249" i="6"/>
  <c r="HJ249" i="6"/>
  <c r="HK249" i="6"/>
  <c r="HL249" i="6"/>
  <c r="HM249" i="6"/>
  <c r="HN249" i="6"/>
  <c r="HO249" i="6"/>
  <c r="HP249" i="6"/>
  <c r="HQ249" i="6"/>
  <c r="HR249" i="6"/>
  <c r="HS249" i="6"/>
  <c r="HT249" i="6"/>
  <c r="HU249" i="6"/>
  <c r="HV249" i="6"/>
  <c r="HW249" i="6"/>
  <c r="GC248" i="6"/>
  <c r="GD248" i="6"/>
  <c r="GE248" i="6"/>
  <c r="GF248" i="6"/>
  <c r="GG248" i="6"/>
  <c r="GH248" i="6"/>
  <c r="GI248" i="6"/>
  <c r="GJ248" i="6"/>
  <c r="GK248" i="6"/>
  <c r="GL248" i="6"/>
  <c r="GM248" i="6"/>
  <c r="GN248" i="6"/>
  <c r="GO248" i="6"/>
  <c r="GP248" i="6"/>
  <c r="GQ248" i="6"/>
  <c r="GR248" i="6"/>
  <c r="GS248" i="6"/>
  <c r="GT248" i="6"/>
  <c r="GU248" i="6"/>
  <c r="GV248" i="6"/>
  <c r="GW248" i="6"/>
  <c r="GX248" i="6"/>
  <c r="GY248" i="6"/>
  <c r="GZ248" i="6"/>
  <c r="HA248" i="6"/>
  <c r="HB248" i="6"/>
  <c r="HC248" i="6"/>
  <c r="HD248" i="6"/>
  <c r="HE248" i="6"/>
  <c r="HF248" i="6"/>
  <c r="HG248" i="6"/>
  <c r="HH248" i="6"/>
  <c r="HI248" i="6"/>
  <c r="HJ248" i="6"/>
  <c r="HK248" i="6"/>
  <c r="HL248" i="6"/>
  <c r="HM248" i="6"/>
  <c r="HN248" i="6"/>
  <c r="HO248" i="6"/>
  <c r="HP248" i="6"/>
  <c r="HQ248" i="6"/>
  <c r="HR248" i="6"/>
  <c r="HS248" i="6"/>
  <c r="HT248" i="6"/>
  <c r="HU248" i="6"/>
  <c r="HV248" i="6"/>
  <c r="HW248" i="6"/>
  <c r="GC247" i="6"/>
  <c r="GD247" i="6"/>
  <c r="GE247" i="6"/>
  <c r="GF247" i="6"/>
  <c r="GG247" i="6"/>
  <c r="GH247" i="6"/>
  <c r="GI247" i="6"/>
  <c r="GJ247" i="6"/>
  <c r="GK247" i="6"/>
  <c r="GL247" i="6"/>
  <c r="GM247" i="6"/>
  <c r="GN247" i="6"/>
  <c r="GO247" i="6"/>
  <c r="GP247" i="6"/>
  <c r="GQ247" i="6"/>
  <c r="GR247" i="6"/>
  <c r="GS247" i="6"/>
  <c r="GT247" i="6"/>
  <c r="GU247" i="6"/>
  <c r="GV247" i="6"/>
  <c r="GW247" i="6"/>
  <c r="GX247" i="6"/>
  <c r="GY247" i="6"/>
  <c r="GZ247" i="6"/>
  <c r="HA247" i="6"/>
  <c r="HB247" i="6"/>
  <c r="HC247" i="6"/>
  <c r="HD247" i="6"/>
  <c r="HE247" i="6"/>
  <c r="HF247" i="6"/>
  <c r="HG247" i="6"/>
  <c r="HH247" i="6"/>
  <c r="HI247" i="6"/>
  <c r="HJ247" i="6"/>
  <c r="HK247" i="6"/>
  <c r="HL247" i="6"/>
  <c r="HM247" i="6"/>
  <c r="HN247" i="6"/>
  <c r="HO247" i="6"/>
  <c r="HP247" i="6"/>
  <c r="HQ247" i="6"/>
  <c r="HR247" i="6"/>
  <c r="HS247" i="6"/>
  <c r="HT247" i="6"/>
  <c r="HU247" i="6"/>
  <c r="HV247" i="6"/>
  <c r="HW247" i="6"/>
  <c r="GC246" i="6"/>
  <c r="GD246" i="6"/>
  <c r="GE246" i="6"/>
  <c r="GF246" i="6"/>
  <c r="GG246" i="6"/>
  <c r="GH246" i="6"/>
  <c r="GI246" i="6"/>
  <c r="GJ246" i="6"/>
  <c r="GK246" i="6"/>
  <c r="GL246" i="6"/>
  <c r="GM246" i="6"/>
  <c r="GN246" i="6"/>
  <c r="GO246" i="6"/>
  <c r="GP246" i="6"/>
  <c r="GQ246" i="6"/>
  <c r="GR246" i="6"/>
  <c r="GS246" i="6"/>
  <c r="GT246" i="6"/>
  <c r="GU246" i="6"/>
  <c r="GV246" i="6"/>
  <c r="GW246" i="6"/>
  <c r="GX246" i="6"/>
  <c r="GY246" i="6"/>
  <c r="GZ246" i="6"/>
  <c r="HA246" i="6"/>
  <c r="HB246" i="6"/>
  <c r="HC246" i="6"/>
  <c r="HD246" i="6"/>
  <c r="HE246" i="6"/>
  <c r="HF246" i="6"/>
  <c r="HG246" i="6"/>
  <c r="HH246" i="6"/>
  <c r="HI246" i="6"/>
  <c r="HJ246" i="6"/>
  <c r="HK246" i="6"/>
  <c r="HL246" i="6"/>
  <c r="HM246" i="6"/>
  <c r="HN246" i="6"/>
  <c r="HO246" i="6"/>
  <c r="HP246" i="6"/>
  <c r="HQ246" i="6"/>
  <c r="HR246" i="6"/>
  <c r="HS246" i="6"/>
  <c r="HT246" i="6"/>
  <c r="HU246" i="6"/>
  <c r="HV246" i="6"/>
  <c r="HW246" i="6"/>
  <c r="GC245" i="6"/>
  <c r="GD245" i="6"/>
  <c r="GE245" i="6"/>
  <c r="GF245" i="6"/>
  <c r="GG245" i="6"/>
  <c r="GH245" i="6"/>
  <c r="GI245" i="6"/>
  <c r="GJ245" i="6"/>
  <c r="GK245" i="6"/>
  <c r="GL245" i="6"/>
  <c r="GM245" i="6"/>
  <c r="GN245" i="6"/>
  <c r="GO245" i="6"/>
  <c r="GP245" i="6"/>
  <c r="GQ245" i="6"/>
  <c r="GR245" i="6"/>
  <c r="GS245" i="6"/>
  <c r="GT245" i="6"/>
  <c r="GU245" i="6"/>
  <c r="GV245" i="6"/>
  <c r="GW245" i="6"/>
  <c r="GX245" i="6"/>
  <c r="GY245" i="6"/>
  <c r="GZ245" i="6"/>
  <c r="HA245" i="6"/>
  <c r="HB245" i="6"/>
  <c r="HC245" i="6"/>
  <c r="HD245" i="6"/>
  <c r="HE245" i="6"/>
  <c r="HF245" i="6"/>
  <c r="HG245" i="6"/>
  <c r="HH245" i="6"/>
  <c r="HI245" i="6"/>
  <c r="HJ245" i="6"/>
  <c r="HK245" i="6"/>
  <c r="HL245" i="6"/>
  <c r="HM245" i="6"/>
  <c r="HN245" i="6"/>
  <c r="HO245" i="6"/>
  <c r="HP245" i="6"/>
  <c r="HQ245" i="6"/>
  <c r="HR245" i="6"/>
  <c r="HS245" i="6"/>
  <c r="HT245" i="6"/>
  <c r="HU245" i="6"/>
  <c r="HV245" i="6"/>
  <c r="HW245" i="6"/>
  <c r="GC244" i="6"/>
  <c r="GD244" i="6"/>
  <c r="GE244" i="6"/>
  <c r="GF244" i="6"/>
  <c r="GG244" i="6"/>
  <c r="GH244" i="6"/>
  <c r="GI244" i="6"/>
  <c r="GJ244" i="6"/>
  <c r="GK244" i="6"/>
  <c r="GL244" i="6"/>
  <c r="GM244" i="6"/>
  <c r="GN244" i="6"/>
  <c r="GO244" i="6"/>
  <c r="GP244" i="6"/>
  <c r="GQ244" i="6"/>
  <c r="GR244" i="6"/>
  <c r="GS244" i="6"/>
  <c r="GT244" i="6"/>
  <c r="GU244" i="6"/>
  <c r="GV244" i="6"/>
  <c r="GW244" i="6"/>
  <c r="GX244" i="6"/>
  <c r="GY244" i="6"/>
  <c r="GZ244" i="6"/>
  <c r="HA244" i="6"/>
  <c r="HB244" i="6"/>
  <c r="HC244" i="6"/>
  <c r="HD244" i="6"/>
  <c r="HE244" i="6"/>
  <c r="HF244" i="6"/>
  <c r="HG244" i="6"/>
  <c r="HH244" i="6"/>
  <c r="HI244" i="6"/>
  <c r="HJ244" i="6"/>
  <c r="HK244" i="6"/>
  <c r="HL244" i="6"/>
  <c r="HM244" i="6"/>
  <c r="HN244" i="6"/>
  <c r="HO244" i="6"/>
  <c r="HP244" i="6"/>
  <c r="HQ244" i="6"/>
  <c r="HR244" i="6"/>
  <c r="HS244" i="6"/>
  <c r="HT244" i="6"/>
  <c r="HU244" i="6"/>
  <c r="HV244" i="6"/>
  <c r="HW244" i="6"/>
  <c r="GC243" i="6"/>
  <c r="GD243" i="6"/>
  <c r="GE243" i="6"/>
  <c r="GF243" i="6"/>
  <c r="GG243" i="6"/>
  <c r="GH243" i="6"/>
  <c r="GI243" i="6"/>
  <c r="GJ243" i="6"/>
  <c r="GK243" i="6"/>
  <c r="GL243" i="6"/>
  <c r="GM243" i="6"/>
  <c r="GN243" i="6"/>
  <c r="GO243" i="6"/>
  <c r="GP243" i="6"/>
  <c r="GQ243" i="6"/>
  <c r="GR243" i="6"/>
  <c r="GS243" i="6"/>
  <c r="GT243" i="6"/>
  <c r="GU243" i="6"/>
  <c r="GV243" i="6"/>
  <c r="GW243" i="6"/>
  <c r="GX243" i="6"/>
  <c r="GY243" i="6"/>
  <c r="GZ243" i="6"/>
  <c r="HA243" i="6"/>
  <c r="HB243" i="6"/>
  <c r="HC243" i="6"/>
  <c r="HD243" i="6"/>
  <c r="HE243" i="6"/>
  <c r="HF243" i="6"/>
  <c r="HG243" i="6"/>
  <c r="HH243" i="6"/>
  <c r="HI243" i="6"/>
  <c r="HJ243" i="6"/>
  <c r="HK243" i="6"/>
  <c r="HL243" i="6"/>
  <c r="HM243" i="6"/>
  <c r="HN243" i="6"/>
  <c r="HO243" i="6"/>
  <c r="HP243" i="6"/>
  <c r="HQ243" i="6"/>
  <c r="HR243" i="6"/>
  <c r="HS243" i="6"/>
  <c r="HT243" i="6"/>
  <c r="HU243" i="6"/>
  <c r="HV243" i="6"/>
  <c r="HW243" i="6"/>
  <c r="GC242" i="6"/>
  <c r="GD242" i="6"/>
  <c r="GE242" i="6"/>
  <c r="GF242" i="6"/>
  <c r="GG242" i="6"/>
  <c r="GH242" i="6"/>
  <c r="GI242" i="6"/>
  <c r="GJ242" i="6"/>
  <c r="GK242" i="6"/>
  <c r="GL242" i="6"/>
  <c r="GM242" i="6"/>
  <c r="GN242" i="6"/>
  <c r="GO242" i="6"/>
  <c r="GP242" i="6"/>
  <c r="GQ242" i="6"/>
  <c r="GR242" i="6"/>
  <c r="GS242" i="6"/>
  <c r="GT242" i="6"/>
  <c r="GU242" i="6"/>
  <c r="GV242" i="6"/>
  <c r="GW242" i="6"/>
  <c r="GX242" i="6"/>
  <c r="GY242" i="6"/>
  <c r="GZ242" i="6"/>
  <c r="HA242" i="6"/>
  <c r="HB242" i="6"/>
  <c r="HC242" i="6"/>
  <c r="HD242" i="6"/>
  <c r="HE242" i="6"/>
  <c r="HF242" i="6"/>
  <c r="HG242" i="6"/>
  <c r="HH242" i="6"/>
  <c r="HI242" i="6"/>
  <c r="HJ242" i="6"/>
  <c r="HK242" i="6"/>
  <c r="HL242" i="6"/>
  <c r="HM242" i="6"/>
  <c r="HN242" i="6"/>
  <c r="HO242" i="6"/>
  <c r="HP242" i="6"/>
  <c r="HQ242" i="6"/>
  <c r="HR242" i="6"/>
  <c r="HS242" i="6"/>
  <c r="HT242" i="6"/>
  <c r="HU242" i="6"/>
  <c r="HV242" i="6"/>
  <c r="HW242" i="6"/>
  <c r="GC241" i="6"/>
  <c r="GD241" i="6"/>
  <c r="GE241" i="6"/>
  <c r="GF241" i="6"/>
  <c r="GG241" i="6"/>
  <c r="GH241" i="6"/>
  <c r="GI241" i="6"/>
  <c r="GJ241" i="6"/>
  <c r="GK241" i="6"/>
  <c r="GL241" i="6"/>
  <c r="GM241" i="6"/>
  <c r="GN241" i="6"/>
  <c r="GO241" i="6"/>
  <c r="GP241" i="6"/>
  <c r="GQ241" i="6"/>
  <c r="GR241" i="6"/>
  <c r="GS241" i="6"/>
  <c r="GT241" i="6"/>
  <c r="GU241" i="6"/>
  <c r="GV241" i="6"/>
  <c r="GW241" i="6"/>
  <c r="GX241" i="6"/>
  <c r="GY241" i="6"/>
  <c r="GZ241" i="6"/>
  <c r="HA241" i="6"/>
  <c r="HB241" i="6"/>
  <c r="HC241" i="6"/>
  <c r="HD241" i="6"/>
  <c r="HE241" i="6"/>
  <c r="HF241" i="6"/>
  <c r="HG241" i="6"/>
  <c r="HH241" i="6"/>
  <c r="HI241" i="6"/>
  <c r="HJ241" i="6"/>
  <c r="HK241" i="6"/>
  <c r="HL241" i="6"/>
  <c r="HM241" i="6"/>
  <c r="HN241" i="6"/>
  <c r="HO241" i="6"/>
  <c r="HP241" i="6"/>
  <c r="HQ241" i="6"/>
  <c r="HR241" i="6"/>
  <c r="HS241" i="6"/>
  <c r="HT241" i="6"/>
  <c r="HU241" i="6"/>
  <c r="HV241" i="6"/>
  <c r="HW241" i="6"/>
  <c r="GC240" i="6"/>
  <c r="GD240" i="6"/>
  <c r="GE240" i="6"/>
  <c r="GF240" i="6"/>
  <c r="GG240" i="6"/>
  <c r="GH240" i="6"/>
  <c r="GI240" i="6"/>
  <c r="GJ240" i="6"/>
  <c r="GK240" i="6"/>
  <c r="GL240" i="6"/>
  <c r="GM240" i="6"/>
  <c r="GN240" i="6"/>
  <c r="GO240" i="6"/>
  <c r="GP240" i="6"/>
  <c r="GQ240" i="6"/>
  <c r="GR240" i="6"/>
  <c r="GS240" i="6"/>
  <c r="GT240" i="6"/>
  <c r="GU240" i="6"/>
  <c r="GV240" i="6"/>
  <c r="GW240" i="6"/>
  <c r="GX240" i="6"/>
  <c r="GY240" i="6"/>
  <c r="GZ240" i="6"/>
  <c r="HA240" i="6"/>
  <c r="HB240" i="6"/>
  <c r="HC240" i="6"/>
  <c r="HD240" i="6"/>
  <c r="HE240" i="6"/>
  <c r="HF240" i="6"/>
  <c r="HG240" i="6"/>
  <c r="HH240" i="6"/>
  <c r="HI240" i="6"/>
  <c r="HJ240" i="6"/>
  <c r="HK240" i="6"/>
  <c r="HL240" i="6"/>
  <c r="HM240" i="6"/>
  <c r="HN240" i="6"/>
  <c r="HO240" i="6"/>
  <c r="HP240" i="6"/>
  <c r="HQ240" i="6"/>
  <c r="HR240" i="6"/>
  <c r="HS240" i="6"/>
  <c r="HT240" i="6"/>
  <c r="HU240" i="6"/>
  <c r="HV240" i="6"/>
  <c r="HW240" i="6"/>
  <c r="GC239" i="6"/>
  <c r="GD239" i="6"/>
  <c r="GE239" i="6"/>
  <c r="GF239" i="6"/>
  <c r="GG239" i="6"/>
  <c r="GH239" i="6"/>
  <c r="GI239" i="6"/>
  <c r="GJ239" i="6"/>
  <c r="GK239" i="6"/>
  <c r="GL239" i="6"/>
  <c r="GM239" i="6"/>
  <c r="GN239" i="6"/>
  <c r="GO239" i="6"/>
  <c r="GP239" i="6"/>
  <c r="GQ239" i="6"/>
  <c r="GR239" i="6"/>
  <c r="GS239" i="6"/>
  <c r="GT239" i="6"/>
  <c r="GU239" i="6"/>
  <c r="GV239" i="6"/>
  <c r="GW239" i="6"/>
  <c r="GX239" i="6"/>
  <c r="GY239" i="6"/>
  <c r="GZ239" i="6"/>
  <c r="HA239" i="6"/>
  <c r="HB239" i="6"/>
  <c r="HC239" i="6"/>
  <c r="HD239" i="6"/>
  <c r="HE239" i="6"/>
  <c r="HF239" i="6"/>
  <c r="HG239" i="6"/>
  <c r="HH239" i="6"/>
  <c r="HI239" i="6"/>
  <c r="HJ239" i="6"/>
  <c r="HK239" i="6"/>
  <c r="HL239" i="6"/>
  <c r="HM239" i="6"/>
  <c r="HN239" i="6"/>
  <c r="HO239" i="6"/>
  <c r="HP239" i="6"/>
  <c r="HQ239" i="6"/>
  <c r="HR239" i="6"/>
  <c r="HS239" i="6"/>
  <c r="HT239" i="6"/>
  <c r="HU239" i="6"/>
  <c r="HV239" i="6"/>
  <c r="HW239" i="6"/>
  <c r="GC238" i="6"/>
  <c r="GD238" i="6"/>
  <c r="GE238" i="6"/>
  <c r="GF238" i="6"/>
  <c r="GG238" i="6"/>
  <c r="GH238" i="6"/>
  <c r="GI238" i="6"/>
  <c r="GJ238" i="6"/>
  <c r="GK238" i="6"/>
  <c r="GL238" i="6"/>
  <c r="GM238" i="6"/>
  <c r="GN238" i="6"/>
  <c r="GO238" i="6"/>
  <c r="GP238" i="6"/>
  <c r="GQ238" i="6"/>
  <c r="GR238" i="6"/>
  <c r="GS238" i="6"/>
  <c r="GT238" i="6"/>
  <c r="GU238" i="6"/>
  <c r="GV238" i="6"/>
  <c r="GW238" i="6"/>
  <c r="GX238" i="6"/>
  <c r="GY238" i="6"/>
  <c r="GZ238" i="6"/>
  <c r="HA238" i="6"/>
  <c r="HB238" i="6"/>
  <c r="HC238" i="6"/>
  <c r="HD238" i="6"/>
  <c r="HE238" i="6"/>
  <c r="HF238" i="6"/>
  <c r="HG238" i="6"/>
  <c r="HH238" i="6"/>
  <c r="HI238" i="6"/>
  <c r="HJ238" i="6"/>
  <c r="HK238" i="6"/>
  <c r="HL238" i="6"/>
  <c r="HM238" i="6"/>
  <c r="HN238" i="6"/>
  <c r="HO238" i="6"/>
  <c r="HP238" i="6"/>
  <c r="HQ238" i="6"/>
  <c r="HR238" i="6"/>
  <c r="HS238" i="6"/>
  <c r="HT238" i="6"/>
  <c r="HU238" i="6"/>
  <c r="HV238" i="6"/>
  <c r="HW238" i="6"/>
  <c r="GC237" i="6"/>
  <c r="GD237" i="6"/>
  <c r="GE237" i="6"/>
  <c r="GF237" i="6"/>
  <c r="GG237" i="6"/>
  <c r="GH237" i="6"/>
  <c r="GI237" i="6"/>
  <c r="GJ237" i="6"/>
  <c r="GK237" i="6"/>
  <c r="GL237" i="6"/>
  <c r="GM237" i="6"/>
  <c r="GN237" i="6"/>
  <c r="GO237" i="6"/>
  <c r="GP237" i="6"/>
  <c r="GQ237" i="6"/>
  <c r="GR237" i="6"/>
  <c r="GS237" i="6"/>
  <c r="GT237" i="6"/>
  <c r="GU237" i="6"/>
  <c r="GV237" i="6"/>
  <c r="GW237" i="6"/>
  <c r="GX237" i="6"/>
  <c r="GY237" i="6"/>
  <c r="GZ237" i="6"/>
  <c r="HA237" i="6"/>
  <c r="HB237" i="6"/>
  <c r="HC237" i="6"/>
  <c r="HD237" i="6"/>
  <c r="HE237" i="6"/>
  <c r="HF237" i="6"/>
  <c r="HG237" i="6"/>
  <c r="HH237" i="6"/>
  <c r="HI237" i="6"/>
  <c r="HJ237" i="6"/>
  <c r="HK237" i="6"/>
  <c r="HL237" i="6"/>
  <c r="HM237" i="6"/>
  <c r="HN237" i="6"/>
  <c r="HO237" i="6"/>
  <c r="HP237" i="6"/>
  <c r="HQ237" i="6"/>
  <c r="HR237" i="6"/>
  <c r="HS237" i="6"/>
  <c r="HT237" i="6"/>
  <c r="HU237" i="6"/>
  <c r="HV237" i="6"/>
  <c r="HW237" i="6"/>
  <c r="GC236" i="6"/>
  <c r="GD236" i="6"/>
  <c r="GE236" i="6"/>
  <c r="GF236" i="6"/>
  <c r="GG236" i="6"/>
  <c r="GH236" i="6"/>
  <c r="GI236" i="6"/>
  <c r="GJ236" i="6"/>
  <c r="GK236" i="6"/>
  <c r="GL236" i="6"/>
  <c r="GM236" i="6"/>
  <c r="GN236" i="6"/>
  <c r="GO236" i="6"/>
  <c r="GP236" i="6"/>
  <c r="GQ236" i="6"/>
  <c r="GR236" i="6"/>
  <c r="GS236" i="6"/>
  <c r="GT236" i="6"/>
  <c r="GU236" i="6"/>
  <c r="GV236" i="6"/>
  <c r="GW236" i="6"/>
  <c r="GX236" i="6"/>
  <c r="GY236" i="6"/>
  <c r="GZ236" i="6"/>
  <c r="HA236" i="6"/>
  <c r="HB236" i="6"/>
  <c r="HC236" i="6"/>
  <c r="HD236" i="6"/>
  <c r="HE236" i="6"/>
  <c r="HF236" i="6"/>
  <c r="HG236" i="6"/>
  <c r="HH236" i="6"/>
  <c r="HI236" i="6"/>
  <c r="HJ236" i="6"/>
  <c r="HK236" i="6"/>
  <c r="HL236" i="6"/>
  <c r="HM236" i="6"/>
  <c r="HN236" i="6"/>
  <c r="HO236" i="6"/>
  <c r="HP236" i="6"/>
  <c r="HQ236" i="6"/>
  <c r="HR236" i="6"/>
  <c r="HS236" i="6"/>
  <c r="HT236" i="6"/>
  <c r="HU236" i="6"/>
  <c r="HV236" i="6"/>
  <c r="HW236" i="6"/>
  <c r="GC235" i="6"/>
  <c r="GD235" i="6"/>
  <c r="GE235" i="6"/>
  <c r="GF235" i="6"/>
  <c r="GG235" i="6"/>
  <c r="GH235" i="6"/>
  <c r="GI235" i="6"/>
  <c r="GJ235" i="6"/>
  <c r="GK235" i="6"/>
  <c r="GL235" i="6"/>
  <c r="GM235" i="6"/>
  <c r="GN235" i="6"/>
  <c r="GO235" i="6"/>
  <c r="GP235" i="6"/>
  <c r="GQ235" i="6"/>
  <c r="GR235" i="6"/>
  <c r="GS235" i="6"/>
  <c r="GT235" i="6"/>
  <c r="GU235" i="6"/>
  <c r="GV235" i="6"/>
  <c r="GW235" i="6"/>
  <c r="GX235" i="6"/>
  <c r="GY235" i="6"/>
  <c r="GZ235" i="6"/>
  <c r="HA235" i="6"/>
  <c r="HB235" i="6"/>
  <c r="HC235" i="6"/>
  <c r="HD235" i="6"/>
  <c r="HE235" i="6"/>
  <c r="HF235" i="6"/>
  <c r="HG235" i="6"/>
  <c r="HH235" i="6"/>
  <c r="HI235" i="6"/>
  <c r="HJ235" i="6"/>
  <c r="HK235" i="6"/>
  <c r="HL235" i="6"/>
  <c r="HM235" i="6"/>
  <c r="HN235" i="6"/>
  <c r="HO235" i="6"/>
  <c r="HP235" i="6"/>
  <c r="HQ235" i="6"/>
  <c r="HR235" i="6"/>
  <c r="HS235" i="6"/>
  <c r="HT235" i="6"/>
  <c r="HU235" i="6"/>
  <c r="HV235" i="6"/>
  <c r="HW235" i="6"/>
  <c r="GC234" i="6"/>
  <c r="GD234" i="6"/>
  <c r="GE234" i="6"/>
  <c r="GF234" i="6"/>
  <c r="GG234" i="6"/>
  <c r="GH234" i="6"/>
  <c r="GI234" i="6"/>
  <c r="GJ234" i="6"/>
  <c r="GK234" i="6"/>
  <c r="GL234" i="6"/>
  <c r="GM234" i="6"/>
  <c r="GN234" i="6"/>
  <c r="GO234" i="6"/>
  <c r="GP234" i="6"/>
  <c r="GQ234" i="6"/>
  <c r="GR234" i="6"/>
  <c r="GS234" i="6"/>
  <c r="GT234" i="6"/>
  <c r="GU234" i="6"/>
  <c r="GV234" i="6"/>
  <c r="GW234" i="6"/>
  <c r="GX234" i="6"/>
  <c r="GY234" i="6"/>
  <c r="GZ234" i="6"/>
  <c r="HA234" i="6"/>
  <c r="HB234" i="6"/>
  <c r="HC234" i="6"/>
  <c r="HD234" i="6"/>
  <c r="HE234" i="6"/>
  <c r="HF234" i="6"/>
  <c r="HG234" i="6"/>
  <c r="HH234" i="6"/>
  <c r="HI234" i="6"/>
  <c r="HJ234" i="6"/>
  <c r="HK234" i="6"/>
  <c r="HL234" i="6"/>
  <c r="HM234" i="6"/>
  <c r="HN234" i="6"/>
  <c r="HO234" i="6"/>
  <c r="HP234" i="6"/>
  <c r="HQ234" i="6"/>
  <c r="HR234" i="6"/>
  <c r="HS234" i="6"/>
  <c r="HT234" i="6"/>
  <c r="HU234" i="6"/>
  <c r="HV234" i="6"/>
  <c r="HW234" i="6"/>
  <c r="GC233" i="6"/>
  <c r="GD233" i="6"/>
  <c r="GE233" i="6"/>
  <c r="GF233" i="6"/>
  <c r="GG233" i="6"/>
  <c r="GH233" i="6"/>
  <c r="GI233" i="6"/>
  <c r="GJ233" i="6"/>
  <c r="GK233" i="6"/>
  <c r="GL233" i="6"/>
  <c r="GM233" i="6"/>
  <c r="GN233" i="6"/>
  <c r="GO233" i="6"/>
  <c r="GP233" i="6"/>
  <c r="GQ233" i="6"/>
  <c r="GR233" i="6"/>
  <c r="GS233" i="6"/>
  <c r="GT233" i="6"/>
  <c r="GU233" i="6"/>
  <c r="GV233" i="6"/>
  <c r="GW233" i="6"/>
  <c r="GX233" i="6"/>
  <c r="GY233" i="6"/>
  <c r="GZ233" i="6"/>
  <c r="HA233" i="6"/>
  <c r="HB233" i="6"/>
  <c r="HC233" i="6"/>
  <c r="HD233" i="6"/>
  <c r="HE233" i="6"/>
  <c r="HF233" i="6"/>
  <c r="HG233" i="6"/>
  <c r="HH233" i="6"/>
  <c r="HI233" i="6"/>
  <c r="HJ233" i="6"/>
  <c r="HK233" i="6"/>
  <c r="HL233" i="6"/>
  <c r="HM233" i="6"/>
  <c r="HN233" i="6"/>
  <c r="HO233" i="6"/>
  <c r="HP233" i="6"/>
  <c r="HQ233" i="6"/>
  <c r="HR233" i="6"/>
  <c r="HS233" i="6"/>
  <c r="HT233" i="6"/>
  <c r="HU233" i="6"/>
  <c r="HV233" i="6"/>
  <c r="HW233" i="6"/>
  <c r="GC232" i="6"/>
  <c r="GD232" i="6"/>
  <c r="GE232" i="6"/>
  <c r="GF232" i="6"/>
  <c r="GG232" i="6"/>
  <c r="GH232" i="6"/>
  <c r="GI232" i="6"/>
  <c r="GJ232" i="6"/>
  <c r="GK232" i="6"/>
  <c r="GL232" i="6"/>
  <c r="GM232" i="6"/>
  <c r="GN232" i="6"/>
  <c r="GO232" i="6"/>
  <c r="GP232" i="6"/>
  <c r="GQ232" i="6"/>
  <c r="GR232" i="6"/>
  <c r="GS232" i="6"/>
  <c r="GT232" i="6"/>
  <c r="GU232" i="6"/>
  <c r="GV232" i="6"/>
  <c r="GW232" i="6"/>
  <c r="GX232" i="6"/>
  <c r="GY232" i="6"/>
  <c r="GZ232" i="6"/>
  <c r="HA232" i="6"/>
  <c r="HB232" i="6"/>
  <c r="HC232" i="6"/>
  <c r="HD232" i="6"/>
  <c r="HE232" i="6"/>
  <c r="HF232" i="6"/>
  <c r="HG232" i="6"/>
  <c r="HH232" i="6"/>
  <c r="HI232" i="6"/>
  <c r="HJ232" i="6"/>
  <c r="HK232" i="6"/>
  <c r="HL232" i="6"/>
  <c r="HM232" i="6"/>
  <c r="HN232" i="6"/>
  <c r="HO232" i="6"/>
  <c r="HP232" i="6"/>
  <c r="HQ232" i="6"/>
  <c r="HR232" i="6"/>
  <c r="HS232" i="6"/>
  <c r="HT232" i="6"/>
  <c r="HU232" i="6"/>
  <c r="HV232" i="6"/>
  <c r="HW232" i="6"/>
  <c r="GC231" i="6"/>
  <c r="GD231" i="6"/>
  <c r="GE231" i="6"/>
  <c r="GF231" i="6"/>
  <c r="GG231" i="6"/>
  <c r="GH231" i="6"/>
  <c r="GI231" i="6"/>
  <c r="GJ231" i="6"/>
  <c r="GK231" i="6"/>
  <c r="GL231" i="6"/>
  <c r="GM231" i="6"/>
  <c r="GN231" i="6"/>
  <c r="GO231" i="6"/>
  <c r="GP231" i="6"/>
  <c r="GQ231" i="6"/>
  <c r="GR231" i="6"/>
  <c r="GS231" i="6"/>
  <c r="GT231" i="6"/>
  <c r="GU231" i="6"/>
  <c r="GV231" i="6"/>
  <c r="GW231" i="6"/>
  <c r="GX231" i="6"/>
  <c r="GY231" i="6"/>
  <c r="GZ231" i="6"/>
  <c r="HA231" i="6"/>
  <c r="HB231" i="6"/>
  <c r="HC231" i="6"/>
  <c r="HD231" i="6"/>
  <c r="HE231" i="6"/>
  <c r="HF231" i="6"/>
  <c r="HG231" i="6"/>
  <c r="HH231" i="6"/>
  <c r="HI231" i="6"/>
  <c r="HJ231" i="6"/>
  <c r="HK231" i="6"/>
  <c r="HL231" i="6"/>
  <c r="HM231" i="6"/>
  <c r="HN231" i="6"/>
  <c r="HO231" i="6"/>
  <c r="HP231" i="6"/>
  <c r="HQ231" i="6"/>
  <c r="HR231" i="6"/>
  <c r="HS231" i="6"/>
  <c r="HT231" i="6"/>
  <c r="HU231" i="6"/>
  <c r="HV231" i="6"/>
  <c r="HW231" i="6"/>
  <c r="GC230" i="6"/>
  <c r="GD230" i="6"/>
  <c r="GE230" i="6"/>
  <c r="GF230" i="6"/>
  <c r="GG230" i="6"/>
  <c r="GH230" i="6"/>
  <c r="GI230" i="6"/>
  <c r="GJ230" i="6"/>
  <c r="GK230" i="6"/>
  <c r="GL230" i="6"/>
  <c r="GM230" i="6"/>
  <c r="GN230" i="6"/>
  <c r="GO230" i="6"/>
  <c r="GP230" i="6"/>
  <c r="GQ230" i="6"/>
  <c r="GR230" i="6"/>
  <c r="GS230" i="6"/>
  <c r="GT230" i="6"/>
  <c r="GU230" i="6"/>
  <c r="GV230" i="6"/>
  <c r="GW230" i="6"/>
  <c r="GX230" i="6"/>
  <c r="GY230" i="6"/>
  <c r="GZ230" i="6"/>
  <c r="HA230" i="6"/>
  <c r="HB230" i="6"/>
  <c r="HC230" i="6"/>
  <c r="HD230" i="6"/>
  <c r="HE230" i="6"/>
  <c r="HF230" i="6"/>
  <c r="HG230" i="6"/>
  <c r="HH230" i="6"/>
  <c r="HI230" i="6"/>
  <c r="HJ230" i="6"/>
  <c r="HK230" i="6"/>
  <c r="HL230" i="6"/>
  <c r="HM230" i="6"/>
  <c r="HN230" i="6"/>
  <c r="HO230" i="6"/>
  <c r="HP230" i="6"/>
  <c r="HQ230" i="6"/>
  <c r="HR230" i="6"/>
  <c r="HS230" i="6"/>
  <c r="HT230" i="6"/>
  <c r="HU230" i="6"/>
  <c r="HV230" i="6"/>
  <c r="HW230" i="6"/>
  <c r="GC229" i="6"/>
  <c r="GD229" i="6"/>
  <c r="GE229" i="6"/>
  <c r="GF229" i="6"/>
  <c r="GG229" i="6"/>
  <c r="GH229" i="6"/>
  <c r="GI229" i="6"/>
  <c r="GJ229" i="6"/>
  <c r="GK229" i="6"/>
  <c r="GL229" i="6"/>
  <c r="GM229" i="6"/>
  <c r="GN229" i="6"/>
  <c r="GO229" i="6"/>
  <c r="GP229" i="6"/>
  <c r="GQ229" i="6"/>
  <c r="GR229" i="6"/>
  <c r="GS229" i="6"/>
  <c r="GT229" i="6"/>
  <c r="GU229" i="6"/>
  <c r="GV229" i="6"/>
  <c r="GW229" i="6"/>
  <c r="GX229" i="6"/>
  <c r="GY229" i="6"/>
  <c r="GZ229" i="6"/>
  <c r="HA229" i="6"/>
  <c r="HB229" i="6"/>
  <c r="HC229" i="6"/>
  <c r="HD229" i="6"/>
  <c r="HE229" i="6"/>
  <c r="HF229" i="6"/>
  <c r="HG229" i="6"/>
  <c r="HH229" i="6"/>
  <c r="HI229" i="6"/>
  <c r="HJ229" i="6"/>
  <c r="HK229" i="6"/>
  <c r="HL229" i="6"/>
  <c r="HM229" i="6"/>
  <c r="HN229" i="6"/>
  <c r="HO229" i="6"/>
  <c r="HP229" i="6"/>
  <c r="HQ229" i="6"/>
  <c r="HR229" i="6"/>
  <c r="HS229" i="6"/>
  <c r="HT229" i="6"/>
  <c r="HU229" i="6"/>
  <c r="HV229" i="6"/>
  <c r="HW229" i="6"/>
  <c r="GC228" i="6"/>
  <c r="GD228" i="6"/>
  <c r="GE228" i="6"/>
  <c r="GF228" i="6"/>
  <c r="GG228" i="6"/>
  <c r="GH228" i="6"/>
  <c r="GI228" i="6"/>
  <c r="GJ228" i="6"/>
  <c r="GK228" i="6"/>
  <c r="GL228" i="6"/>
  <c r="GM228" i="6"/>
  <c r="GN228" i="6"/>
  <c r="GO228" i="6"/>
  <c r="GP228" i="6"/>
  <c r="GQ228" i="6"/>
  <c r="GR228" i="6"/>
  <c r="GS228" i="6"/>
  <c r="GT228" i="6"/>
  <c r="GU228" i="6"/>
  <c r="GV228" i="6"/>
  <c r="GW228" i="6"/>
  <c r="GX228" i="6"/>
  <c r="GY228" i="6"/>
  <c r="GZ228" i="6"/>
  <c r="HA228" i="6"/>
  <c r="HB228" i="6"/>
  <c r="HC228" i="6"/>
  <c r="HD228" i="6"/>
  <c r="HE228" i="6"/>
  <c r="HF228" i="6"/>
  <c r="HG228" i="6"/>
  <c r="HH228" i="6"/>
  <c r="HI228" i="6"/>
  <c r="HJ228" i="6"/>
  <c r="HK228" i="6"/>
  <c r="HL228" i="6"/>
  <c r="HM228" i="6"/>
  <c r="HN228" i="6"/>
  <c r="HO228" i="6"/>
  <c r="HP228" i="6"/>
  <c r="HQ228" i="6"/>
  <c r="HR228" i="6"/>
  <c r="HS228" i="6"/>
  <c r="HT228" i="6"/>
  <c r="HU228" i="6"/>
  <c r="HV228" i="6"/>
  <c r="HW228" i="6"/>
  <c r="GC227" i="6"/>
  <c r="GD227" i="6"/>
  <c r="GE227" i="6"/>
  <c r="GF227" i="6"/>
  <c r="GG227" i="6"/>
  <c r="GH227" i="6"/>
  <c r="GI227" i="6"/>
  <c r="GJ227" i="6"/>
  <c r="GK227" i="6"/>
  <c r="GL227" i="6"/>
  <c r="GM227" i="6"/>
  <c r="GN227" i="6"/>
  <c r="GO227" i="6"/>
  <c r="GP227" i="6"/>
  <c r="GQ227" i="6"/>
  <c r="GR227" i="6"/>
  <c r="GS227" i="6"/>
  <c r="GT227" i="6"/>
  <c r="GU227" i="6"/>
  <c r="GV227" i="6"/>
  <c r="GW227" i="6"/>
  <c r="GX227" i="6"/>
  <c r="GY227" i="6"/>
  <c r="GZ227" i="6"/>
  <c r="HA227" i="6"/>
  <c r="HB227" i="6"/>
  <c r="HC227" i="6"/>
  <c r="HD227" i="6"/>
  <c r="HE227" i="6"/>
  <c r="HF227" i="6"/>
  <c r="HG227" i="6"/>
  <c r="HH227" i="6"/>
  <c r="HI227" i="6"/>
  <c r="HJ227" i="6"/>
  <c r="HK227" i="6"/>
  <c r="HL227" i="6"/>
  <c r="HM227" i="6"/>
  <c r="HN227" i="6"/>
  <c r="HO227" i="6"/>
  <c r="HP227" i="6"/>
  <c r="HQ227" i="6"/>
  <c r="HR227" i="6"/>
  <c r="HS227" i="6"/>
  <c r="HT227" i="6"/>
  <c r="HU227" i="6"/>
  <c r="HV227" i="6"/>
  <c r="HW227" i="6"/>
  <c r="GC226" i="6"/>
  <c r="GD226" i="6"/>
  <c r="GE226" i="6"/>
  <c r="GF226" i="6"/>
  <c r="GG226" i="6"/>
  <c r="GH226" i="6"/>
  <c r="GI226" i="6"/>
  <c r="GJ226" i="6"/>
  <c r="GK226" i="6"/>
  <c r="GL226" i="6"/>
  <c r="GM226" i="6"/>
  <c r="GN226" i="6"/>
  <c r="GO226" i="6"/>
  <c r="GP226" i="6"/>
  <c r="GQ226" i="6"/>
  <c r="GR226" i="6"/>
  <c r="GS226" i="6"/>
  <c r="GT226" i="6"/>
  <c r="GU226" i="6"/>
  <c r="GV226" i="6"/>
  <c r="GW226" i="6"/>
  <c r="GX226" i="6"/>
  <c r="GY226" i="6"/>
  <c r="GZ226" i="6"/>
  <c r="HA226" i="6"/>
  <c r="HB226" i="6"/>
  <c r="HC226" i="6"/>
  <c r="HD226" i="6"/>
  <c r="HE226" i="6"/>
  <c r="HF226" i="6"/>
  <c r="HG226" i="6"/>
  <c r="HH226" i="6"/>
  <c r="HI226" i="6"/>
  <c r="HJ226" i="6"/>
  <c r="HK226" i="6"/>
  <c r="HL226" i="6"/>
  <c r="HM226" i="6"/>
  <c r="HN226" i="6"/>
  <c r="HO226" i="6"/>
  <c r="HP226" i="6"/>
  <c r="HQ226" i="6"/>
  <c r="HR226" i="6"/>
  <c r="HS226" i="6"/>
  <c r="HT226" i="6"/>
  <c r="HU226" i="6"/>
  <c r="HV226" i="6"/>
  <c r="HW226" i="6"/>
  <c r="GC225" i="6"/>
  <c r="GD225" i="6"/>
  <c r="GE225" i="6"/>
  <c r="GF225" i="6"/>
  <c r="GG225" i="6"/>
  <c r="GH225" i="6"/>
  <c r="GI225" i="6"/>
  <c r="GJ225" i="6"/>
  <c r="GK225" i="6"/>
  <c r="GL225" i="6"/>
  <c r="GM225" i="6"/>
  <c r="GN225" i="6"/>
  <c r="GO225" i="6"/>
  <c r="GP225" i="6"/>
  <c r="GQ225" i="6"/>
  <c r="GR225" i="6"/>
  <c r="GS225" i="6"/>
  <c r="GT225" i="6"/>
  <c r="GU225" i="6"/>
  <c r="GV225" i="6"/>
  <c r="GW225" i="6"/>
  <c r="GX225" i="6"/>
  <c r="GY225" i="6"/>
  <c r="GZ225" i="6"/>
  <c r="HA225" i="6"/>
  <c r="HB225" i="6"/>
  <c r="HC225" i="6"/>
  <c r="HD225" i="6"/>
  <c r="HE225" i="6"/>
  <c r="HF225" i="6"/>
  <c r="HG225" i="6"/>
  <c r="HH225" i="6"/>
  <c r="HI225" i="6"/>
  <c r="HJ225" i="6"/>
  <c r="HK225" i="6"/>
  <c r="HL225" i="6"/>
  <c r="HM225" i="6"/>
  <c r="HN225" i="6"/>
  <c r="HO225" i="6"/>
  <c r="HP225" i="6"/>
  <c r="HQ225" i="6"/>
  <c r="HR225" i="6"/>
  <c r="HS225" i="6"/>
  <c r="HT225" i="6"/>
  <c r="HU225" i="6"/>
  <c r="HV225" i="6"/>
  <c r="HW225" i="6"/>
  <c r="GC224" i="6"/>
  <c r="GD224" i="6"/>
  <c r="GE224" i="6"/>
  <c r="GF224" i="6"/>
  <c r="GG224" i="6"/>
  <c r="GH224" i="6"/>
  <c r="GI224" i="6"/>
  <c r="GJ224" i="6"/>
  <c r="GK224" i="6"/>
  <c r="GL224" i="6"/>
  <c r="GM224" i="6"/>
  <c r="GN224" i="6"/>
  <c r="GO224" i="6"/>
  <c r="GP224" i="6"/>
  <c r="GQ224" i="6"/>
  <c r="GR224" i="6"/>
  <c r="GS224" i="6"/>
  <c r="GT224" i="6"/>
  <c r="GU224" i="6"/>
  <c r="GV224" i="6"/>
  <c r="GW224" i="6"/>
  <c r="GX224" i="6"/>
  <c r="GY224" i="6"/>
  <c r="GZ224" i="6"/>
  <c r="HA224" i="6"/>
  <c r="HB224" i="6"/>
  <c r="HC224" i="6"/>
  <c r="HD224" i="6"/>
  <c r="HE224" i="6"/>
  <c r="HF224" i="6"/>
  <c r="HG224" i="6"/>
  <c r="HH224" i="6"/>
  <c r="HI224" i="6"/>
  <c r="HJ224" i="6"/>
  <c r="HK224" i="6"/>
  <c r="HL224" i="6"/>
  <c r="HM224" i="6"/>
  <c r="HN224" i="6"/>
  <c r="HO224" i="6"/>
  <c r="HP224" i="6"/>
  <c r="HQ224" i="6"/>
  <c r="HR224" i="6"/>
  <c r="HS224" i="6"/>
  <c r="HT224" i="6"/>
  <c r="HU224" i="6"/>
  <c r="HV224" i="6"/>
  <c r="HW224" i="6"/>
  <c r="GC223" i="6"/>
  <c r="GD223" i="6"/>
  <c r="GE223" i="6"/>
  <c r="GF223" i="6"/>
  <c r="GG223" i="6"/>
  <c r="GH223" i="6"/>
  <c r="GI223" i="6"/>
  <c r="GJ223" i="6"/>
  <c r="GK223" i="6"/>
  <c r="GL223" i="6"/>
  <c r="GM223" i="6"/>
  <c r="GN223" i="6"/>
  <c r="GO223" i="6"/>
  <c r="GP223" i="6"/>
  <c r="GQ223" i="6"/>
  <c r="GR223" i="6"/>
  <c r="GS223" i="6"/>
  <c r="GT223" i="6"/>
  <c r="GU223" i="6"/>
  <c r="GV223" i="6"/>
  <c r="GW223" i="6"/>
  <c r="GX223" i="6"/>
  <c r="GY223" i="6"/>
  <c r="GZ223" i="6"/>
  <c r="HA223" i="6"/>
  <c r="HB223" i="6"/>
  <c r="HC223" i="6"/>
  <c r="HD223" i="6"/>
  <c r="HE223" i="6"/>
  <c r="HF223" i="6"/>
  <c r="HG223" i="6"/>
  <c r="HH223" i="6"/>
  <c r="HI223" i="6"/>
  <c r="HJ223" i="6"/>
  <c r="HK223" i="6"/>
  <c r="HL223" i="6"/>
  <c r="HM223" i="6"/>
  <c r="HN223" i="6"/>
  <c r="HO223" i="6"/>
  <c r="HP223" i="6"/>
  <c r="HQ223" i="6"/>
  <c r="HR223" i="6"/>
  <c r="HS223" i="6"/>
  <c r="HT223" i="6"/>
  <c r="HU223" i="6"/>
  <c r="HV223" i="6"/>
  <c r="HW223" i="6"/>
  <c r="GC222" i="6"/>
  <c r="GD222" i="6"/>
  <c r="GE222" i="6"/>
  <c r="GF222" i="6"/>
  <c r="GG222" i="6"/>
  <c r="GH222" i="6"/>
  <c r="GI222" i="6"/>
  <c r="GJ222" i="6"/>
  <c r="GK222" i="6"/>
  <c r="GL222" i="6"/>
  <c r="GM222" i="6"/>
  <c r="GN222" i="6"/>
  <c r="GO222" i="6"/>
  <c r="GP222" i="6"/>
  <c r="GQ222" i="6"/>
  <c r="GR222" i="6"/>
  <c r="GS222" i="6"/>
  <c r="GT222" i="6"/>
  <c r="GU222" i="6"/>
  <c r="GV222" i="6"/>
  <c r="GW222" i="6"/>
  <c r="GX222" i="6"/>
  <c r="GY222" i="6"/>
  <c r="GZ222" i="6"/>
  <c r="HA222" i="6"/>
  <c r="HB222" i="6"/>
  <c r="HC222" i="6"/>
  <c r="HD222" i="6"/>
  <c r="HE222" i="6"/>
  <c r="HF222" i="6"/>
  <c r="HG222" i="6"/>
  <c r="HH222" i="6"/>
  <c r="HI222" i="6"/>
  <c r="HJ222" i="6"/>
  <c r="HK222" i="6"/>
  <c r="HL222" i="6"/>
  <c r="HM222" i="6"/>
  <c r="HN222" i="6"/>
  <c r="HO222" i="6"/>
  <c r="HP222" i="6"/>
  <c r="HQ222" i="6"/>
  <c r="HR222" i="6"/>
  <c r="HS222" i="6"/>
  <c r="HT222" i="6"/>
  <c r="HU222" i="6"/>
  <c r="HV222" i="6"/>
  <c r="HW222" i="6"/>
  <c r="GC221" i="6"/>
  <c r="GD221" i="6"/>
  <c r="GE221" i="6"/>
  <c r="GF221" i="6"/>
  <c r="GG221" i="6"/>
  <c r="GH221" i="6"/>
  <c r="GI221" i="6"/>
  <c r="GJ221" i="6"/>
  <c r="GK221" i="6"/>
  <c r="GL221" i="6"/>
  <c r="GM221" i="6"/>
  <c r="GN221" i="6"/>
  <c r="GO221" i="6"/>
  <c r="GP221" i="6"/>
  <c r="GQ221" i="6"/>
  <c r="GR221" i="6"/>
  <c r="GS221" i="6"/>
  <c r="GT221" i="6"/>
  <c r="GU221" i="6"/>
  <c r="GV221" i="6"/>
  <c r="GW221" i="6"/>
  <c r="GX221" i="6"/>
  <c r="GY221" i="6"/>
  <c r="GZ221" i="6"/>
  <c r="HA221" i="6"/>
  <c r="HB221" i="6"/>
  <c r="HC221" i="6"/>
  <c r="HD221" i="6"/>
  <c r="HE221" i="6"/>
  <c r="HF221" i="6"/>
  <c r="HG221" i="6"/>
  <c r="HH221" i="6"/>
  <c r="HI221" i="6"/>
  <c r="HJ221" i="6"/>
  <c r="HK221" i="6"/>
  <c r="HL221" i="6"/>
  <c r="HM221" i="6"/>
  <c r="HN221" i="6"/>
  <c r="HO221" i="6"/>
  <c r="HP221" i="6"/>
  <c r="HQ221" i="6"/>
  <c r="HR221" i="6"/>
  <c r="HS221" i="6"/>
  <c r="HT221" i="6"/>
  <c r="HU221" i="6"/>
  <c r="HV221" i="6"/>
  <c r="HW221" i="6"/>
  <c r="GC220" i="6"/>
  <c r="GD220" i="6"/>
  <c r="GE220" i="6"/>
  <c r="GF220" i="6"/>
  <c r="GG220" i="6"/>
  <c r="GH220" i="6"/>
  <c r="GI220" i="6"/>
  <c r="GJ220" i="6"/>
  <c r="GK220" i="6"/>
  <c r="GL220" i="6"/>
  <c r="GM220" i="6"/>
  <c r="GN220" i="6"/>
  <c r="GO220" i="6"/>
  <c r="GP220" i="6"/>
  <c r="GQ220" i="6"/>
  <c r="GR220" i="6"/>
  <c r="GS220" i="6"/>
  <c r="GT220" i="6"/>
  <c r="GU220" i="6"/>
  <c r="GV220" i="6"/>
  <c r="GW220" i="6"/>
  <c r="GX220" i="6"/>
  <c r="GY220" i="6"/>
  <c r="GZ220" i="6"/>
  <c r="HA220" i="6"/>
  <c r="HB220" i="6"/>
  <c r="HC220" i="6"/>
  <c r="HD220" i="6"/>
  <c r="HE220" i="6"/>
  <c r="HF220" i="6"/>
  <c r="HG220" i="6"/>
  <c r="HH220" i="6"/>
  <c r="HI220" i="6"/>
  <c r="HJ220" i="6"/>
  <c r="HK220" i="6"/>
  <c r="HL220" i="6"/>
  <c r="HM220" i="6"/>
  <c r="HN220" i="6"/>
  <c r="HO220" i="6"/>
  <c r="HP220" i="6"/>
  <c r="HQ220" i="6"/>
  <c r="HR220" i="6"/>
  <c r="HS220" i="6"/>
  <c r="HT220" i="6"/>
  <c r="HU220" i="6"/>
  <c r="HV220" i="6"/>
  <c r="HW220" i="6"/>
  <c r="GC219" i="6"/>
  <c r="GD219" i="6"/>
  <c r="GE219" i="6"/>
  <c r="GF219" i="6"/>
  <c r="GG219" i="6"/>
  <c r="GH219" i="6"/>
  <c r="GI219" i="6"/>
  <c r="GJ219" i="6"/>
  <c r="GK219" i="6"/>
  <c r="GL219" i="6"/>
  <c r="GM219" i="6"/>
  <c r="GN219" i="6"/>
  <c r="GO219" i="6"/>
  <c r="GP219" i="6"/>
  <c r="GQ219" i="6"/>
  <c r="GR219" i="6"/>
  <c r="GS219" i="6"/>
  <c r="GT219" i="6"/>
  <c r="GU219" i="6"/>
  <c r="GV219" i="6"/>
  <c r="GW219" i="6"/>
  <c r="GX219" i="6"/>
  <c r="GY219" i="6"/>
  <c r="GZ219" i="6"/>
  <c r="HA219" i="6"/>
  <c r="HB219" i="6"/>
  <c r="HC219" i="6"/>
  <c r="HD219" i="6"/>
  <c r="HE219" i="6"/>
  <c r="HF219" i="6"/>
  <c r="HG219" i="6"/>
  <c r="HH219" i="6"/>
  <c r="HI219" i="6"/>
  <c r="HJ219" i="6"/>
  <c r="HK219" i="6"/>
  <c r="HL219" i="6"/>
  <c r="HM219" i="6"/>
  <c r="HN219" i="6"/>
  <c r="HO219" i="6"/>
  <c r="HP219" i="6"/>
  <c r="HQ219" i="6"/>
  <c r="HR219" i="6"/>
  <c r="HS219" i="6"/>
  <c r="HT219" i="6"/>
  <c r="HU219" i="6"/>
  <c r="HV219" i="6"/>
  <c r="HW219" i="6"/>
  <c r="GC218" i="6"/>
  <c r="GD218" i="6"/>
  <c r="GE218" i="6"/>
  <c r="GF218" i="6"/>
  <c r="GG218" i="6"/>
  <c r="GH218" i="6"/>
  <c r="GI218" i="6"/>
  <c r="GJ218" i="6"/>
  <c r="GK218" i="6"/>
  <c r="GL218" i="6"/>
  <c r="GM218" i="6"/>
  <c r="GN218" i="6"/>
  <c r="GO218" i="6"/>
  <c r="GP218" i="6"/>
  <c r="GQ218" i="6"/>
  <c r="GR218" i="6"/>
  <c r="GS218" i="6"/>
  <c r="GT218" i="6"/>
  <c r="GU218" i="6"/>
  <c r="GV218" i="6"/>
  <c r="GW218" i="6"/>
  <c r="GX218" i="6"/>
  <c r="GY218" i="6"/>
  <c r="GZ218" i="6"/>
  <c r="HA218" i="6"/>
  <c r="HB218" i="6"/>
  <c r="HC218" i="6"/>
  <c r="HD218" i="6"/>
  <c r="HE218" i="6"/>
  <c r="HF218" i="6"/>
  <c r="HG218" i="6"/>
  <c r="HH218" i="6"/>
  <c r="HI218" i="6"/>
  <c r="HJ218" i="6"/>
  <c r="HK218" i="6"/>
  <c r="HL218" i="6"/>
  <c r="HM218" i="6"/>
  <c r="HN218" i="6"/>
  <c r="HO218" i="6"/>
  <c r="HP218" i="6"/>
  <c r="HQ218" i="6"/>
  <c r="HR218" i="6"/>
  <c r="HS218" i="6"/>
  <c r="HT218" i="6"/>
  <c r="HU218" i="6"/>
  <c r="HV218" i="6"/>
  <c r="HW218" i="6"/>
  <c r="GC217" i="6"/>
  <c r="GD217" i="6"/>
  <c r="GE217" i="6"/>
  <c r="GF217" i="6"/>
  <c r="GG217" i="6"/>
  <c r="GH217" i="6"/>
  <c r="GI217" i="6"/>
  <c r="GJ217" i="6"/>
  <c r="GK217" i="6"/>
  <c r="GL217" i="6"/>
  <c r="GM217" i="6"/>
  <c r="GN217" i="6"/>
  <c r="GO217" i="6"/>
  <c r="GP217" i="6"/>
  <c r="GQ217" i="6"/>
  <c r="GR217" i="6"/>
  <c r="GS217" i="6"/>
  <c r="GT217" i="6"/>
  <c r="GU217" i="6"/>
  <c r="GV217" i="6"/>
  <c r="GW217" i="6"/>
  <c r="GX217" i="6"/>
  <c r="GY217" i="6"/>
  <c r="GZ217" i="6"/>
  <c r="HA217" i="6"/>
  <c r="HB217" i="6"/>
  <c r="HC217" i="6"/>
  <c r="HD217" i="6"/>
  <c r="HE217" i="6"/>
  <c r="HF217" i="6"/>
  <c r="HG217" i="6"/>
  <c r="HH217" i="6"/>
  <c r="HI217" i="6"/>
  <c r="HJ217" i="6"/>
  <c r="HK217" i="6"/>
  <c r="HL217" i="6"/>
  <c r="HM217" i="6"/>
  <c r="HN217" i="6"/>
  <c r="HO217" i="6"/>
  <c r="HP217" i="6"/>
  <c r="HQ217" i="6"/>
  <c r="HR217" i="6"/>
  <c r="HS217" i="6"/>
  <c r="HT217" i="6"/>
  <c r="HU217" i="6"/>
  <c r="HV217" i="6"/>
  <c r="HW217" i="6"/>
  <c r="GC216" i="6"/>
  <c r="GD216" i="6"/>
  <c r="GE216" i="6"/>
  <c r="GF216" i="6"/>
  <c r="GG216" i="6"/>
  <c r="GH216" i="6"/>
  <c r="GI216" i="6"/>
  <c r="GJ216" i="6"/>
  <c r="GK216" i="6"/>
  <c r="GL216" i="6"/>
  <c r="GM216" i="6"/>
  <c r="GN216" i="6"/>
  <c r="GO216" i="6"/>
  <c r="GP216" i="6"/>
  <c r="GQ216" i="6"/>
  <c r="GR216" i="6"/>
  <c r="GS216" i="6"/>
  <c r="GT216" i="6"/>
  <c r="GU216" i="6"/>
  <c r="GV216" i="6"/>
  <c r="GW216" i="6"/>
  <c r="GX216" i="6"/>
  <c r="GY216" i="6"/>
  <c r="GZ216" i="6"/>
  <c r="HA216" i="6"/>
  <c r="HB216" i="6"/>
  <c r="HC216" i="6"/>
  <c r="HD216" i="6"/>
  <c r="HE216" i="6"/>
  <c r="HF216" i="6"/>
  <c r="HG216" i="6"/>
  <c r="HH216" i="6"/>
  <c r="HI216" i="6"/>
  <c r="HJ216" i="6"/>
  <c r="HK216" i="6"/>
  <c r="HL216" i="6"/>
  <c r="HM216" i="6"/>
  <c r="HN216" i="6"/>
  <c r="HO216" i="6"/>
  <c r="HP216" i="6"/>
  <c r="HQ216" i="6"/>
  <c r="HR216" i="6"/>
  <c r="HS216" i="6"/>
  <c r="HT216" i="6"/>
  <c r="HU216" i="6"/>
  <c r="HV216" i="6"/>
  <c r="HW216" i="6"/>
  <c r="GC215" i="6"/>
  <c r="GD215" i="6"/>
  <c r="GE215" i="6"/>
  <c r="GF215" i="6"/>
  <c r="GG215" i="6"/>
  <c r="GH215" i="6"/>
  <c r="GI215" i="6"/>
  <c r="GJ215" i="6"/>
  <c r="GK215" i="6"/>
  <c r="GL215" i="6"/>
  <c r="GM215" i="6"/>
  <c r="GN215" i="6"/>
  <c r="GO215" i="6"/>
  <c r="GP215" i="6"/>
  <c r="GQ215" i="6"/>
  <c r="GR215" i="6"/>
  <c r="GS215" i="6"/>
  <c r="GT215" i="6"/>
  <c r="GU215" i="6"/>
  <c r="GV215" i="6"/>
  <c r="GW215" i="6"/>
  <c r="GX215" i="6"/>
  <c r="GY215" i="6"/>
  <c r="GZ215" i="6"/>
  <c r="HA215" i="6"/>
  <c r="HB215" i="6"/>
  <c r="HC215" i="6"/>
  <c r="HD215" i="6"/>
  <c r="HE215" i="6"/>
  <c r="HF215" i="6"/>
  <c r="HG215" i="6"/>
  <c r="HH215" i="6"/>
  <c r="HI215" i="6"/>
  <c r="HJ215" i="6"/>
  <c r="HK215" i="6"/>
  <c r="HL215" i="6"/>
  <c r="HM215" i="6"/>
  <c r="HN215" i="6"/>
  <c r="HO215" i="6"/>
  <c r="HP215" i="6"/>
  <c r="HQ215" i="6"/>
  <c r="HR215" i="6"/>
  <c r="HS215" i="6"/>
  <c r="HT215" i="6"/>
  <c r="HU215" i="6"/>
  <c r="HV215" i="6"/>
  <c r="HW215" i="6"/>
  <c r="GC214" i="6"/>
  <c r="GD214" i="6"/>
  <c r="GE214" i="6"/>
  <c r="GF214" i="6"/>
  <c r="GG214" i="6"/>
  <c r="GH214" i="6"/>
  <c r="GI214" i="6"/>
  <c r="GJ214" i="6"/>
  <c r="GK214" i="6"/>
  <c r="GL214" i="6"/>
  <c r="GM214" i="6"/>
  <c r="GN214" i="6"/>
  <c r="GO214" i="6"/>
  <c r="GP214" i="6"/>
  <c r="GQ214" i="6"/>
  <c r="GR214" i="6"/>
  <c r="GS214" i="6"/>
  <c r="GT214" i="6"/>
  <c r="GU214" i="6"/>
  <c r="GV214" i="6"/>
  <c r="GW214" i="6"/>
  <c r="GX214" i="6"/>
  <c r="GY214" i="6"/>
  <c r="GZ214" i="6"/>
  <c r="HA214" i="6"/>
  <c r="HB214" i="6"/>
  <c r="HC214" i="6"/>
  <c r="HD214" i="6"/>
  <c r="HE214" i="6"/>
  <c r="HF214" i="6"/>
  <c r="HG214" i="6"/>
  <c r="HH214" i="6"/>
  <c r="HI214" i="6"/>
  <c r="HJ214" i="6"/>
  <c r="HK214" i="6"/>
  <c r="HL214" i="6"/>
  <c r="HM214" i="6"/>
  <c r="HN214" i="6"/>
  <c r="HO214" i="6"/>
  <c r="HP214" i="6"/>
  <c r="HQ214" i="6"/>
  <c r="HR214" i="6"/>
  <c r="HS214" i="6"/>
  <c r="HT214" i="6"/>
  <c r="HU214" i="6"/>
  <c r="HV214" i="6"/>
  <c r="HW214" i="6"/>
  <c r="GC213" i="6"/>
  <c r="GD213" i="6"/>
  <c r="GE213" i="6"/>
  <c r="GF213" i="6"/>
  <c r="GG213" i="6"/>
  <c r="GH213" i="6"/>
  <c r="GI213" i="6"/>
  <c r="GJ213" i="6"/>
  <c r="GK213" i="6"/>
  <c r="GL213" i="6"/>
  <c r="GM213" i="6"/>
  <c r="GN213" i="6"/>
  <c r="GO213" i="6"/>
  <c r="GP213" i="6"/>
  <c r="GQ213" i="6"/>
  <c r="GR213" i="6"/>
  <c r="GS213" i="6"/>
  <c r="GT213" i="6"/>
  <c r="GU213" i="6"/>
  <c r="GV213" i="6"/>
  <c r="GW213" i="6"/>
  <c r="GX213" i="6"/>
  <c r="GY213" i="6"/>
  <c r="GZ213" i="6"/>
  <c r="HA213" i="6"/>
  <c r="HB213" i="6"/>
  <c r="HC213" i="6"/>
  <c r="HD213" i="6"/>
  <c r="HE213" i="6"/>
  <c r="HF213" i="6"/>
  <c r="HG213" i="6"/>
  <c r="HH213" i="6"/>
  <c r="HI213" i="6"/>
  <c r="HJ213" i="6"/>
  <c r="HK213" i="6"/>
  <c r="HL213" i="6"/>
  <c r="HM213" i="6"/>
  <c r="HN213" i="6"/>
  <c r="HO213" i="6"/>
  <c r="HP213" i="6"/>
  <c r="HQ213" i="6"/>
  <c r="HR213" i="6"/>
  <c r="HS213" i="6"/>
  <c r="HT213" i="6"/>
  <c r="HU213" i="6"/>
  <c r="HV213" i="6"/>
  <c r="HW213" i="6"/>
  <c r="GC212" i="6"/>
  <c r="GD212" i="6"/>
  <c r="GE212" i="6"/>
  <c r="GF212" i="6"/>
  <c r="GG212" i="6"/>
  <c r="GH212" i="6"/>
  <c r="GI212" i="6"/>
  <c r="GJ212" i="6"/>
  <c r="GK212" i="6"/>
  <c r="GL212" i="6"/>
  <c r="GM212" i="6"/>
  <c r="GN212" i="6"/>
  <c r="GO212" i="6"/>
  <c r="GP212" i="6"/>
  <c r="GQ212" i="6"/>
  <c r="GR212" i="6"/>
  <c r="GS212" i="6"/>
  <c r="GT212" i="6"/>
  <c r="GU212" i="6"/>
  <c r="GV212" i="6"/>
  <c r="GW212" i="6"/>
  <c r="GX212" i="6"/>
  <c r="GY212" i="6"/>
  <c r="GZ212" i="6"/>
  <c r="HA212" i="6"/>
  <c r="HB212" i="6"/>
  <c r="HC212" i="6"/>
  <c r="HD212" i="6"/>
  <c r="HE212" i="6"/>
  <c r="HF212" i="6"/>
  <c r="HG212" i="6"/>
  <c r="HH212" i="6"/>
  <c r="HI212" i="6"/>
  <c r="HJ212" i="6"/>
  <c r="HK212" i="6"/>
  <c r="HL212" i="6"/>
  <c r="HM212" i="6"/>
  <c r="HN212" i="6"/>
  <c r="HO212" i="6"/>
  <c r="HP212" i="6"/>
  <c r="HQ212" i="6"/>
  <c r="HR212" i="6"/>
  <c r="HS212" i="6"/>
  <c r="HT212" i="6"/>
  <c r="HU212" i="6"/>
  <c r="HV212" i="6"/>
  <c r="HW212" i="6"/>
  <c r="GC211" i="6"/>
  <c r="GD211" i="6"/>
  <c r="GE211" i="6"/>
  <c r="GF211" i="6"/>
  <c r="GG211" i="6"/>
  <c r="GH211" i="6"/>
  <c r="GI211" i="6"/>
  <c r="GJ211" i="6"/>
  <c r="GK211" i="6"/>
  <c r="GL211" i="6"/>
  <c r="GM211" i="6"/>
  <c r="GN211" i="6"/>
  <c r="GO211" i="6"/>
  <c r="GP211" i="6"/>
  <c r="GQ211" i="6"/>
  <c r="GR211" i="6"/>
  <c r="GS211" i="6"/>
  <c r="GT211" i="6"/>
  <c r="GU211" i="6"/>
  <c r="GV211" i="6"/>
  <c r="GW211" i="6"/>
  <c r="GX211" i="6"/>
  <c r="GY211" i="6"/>
  <c r="GZ211" i="6"/>
  <c r="HA211" i="6"/>
  <c r="HB211" i="6"/>
  <c r="HC211" i="6"/>
  <c r="HD211" i="6"/>
  <c r="HE211" i="6"/>
  <c r="HF211" i="6"/>
  <c r="HG211" i="6"/>
  <c r="HH211" i="6"/>
  <c r="HI211" i="6"/>
  <c r="HJ211" i="6"/>
  <c r="HK211" i="6"/>
  <c r="HL211" i="6"/>
  <c r="HM211" i="6"/>
  <c r="HN211" i="6"/>
  <c r="HO211" i="6"/>
  <c r="HP211" i="6"/>
  <c r="HQ211" i="6"/>
  <c r="HR211" i="6"/>
  <c r="HS211" i="6"/>
  <c r="HT211" i="6"/>
  <c r="HU211" i="6"/>
  <c r="HV211" i="6"/>
  <c r="HW211" i="6"/>
  <c r="GC210" i="6"/>
  <c r="GD210" i="6"/>
  <c r="GE210" i="6"/>
  <c r="GF210" i="6"/>
  <c r="GG210" i="6"/>
  <c r="GH210" i="6"/>
  <c r="GI210" i="6"/>
  <c r="GJ210" i="6"/>
  <c r="GK210" i="6"/>
  <c r="GL210" i="6"/>
  <c r="GM210" i="6"/>
  <c r="GN210" i="6"/>
  <c r="GO210" i="6"/>
  <c r="GP210" i="6"/>
  <c r="GQ210" i="6"/>
  <c r="GR210" i="6"/>
  <c r="GS210" i="6"/>
  <c r="GT210" i="6"/>
  <c r="GU210" i="6"/>
  <c r="GV210" i="6"/>
  <c r="GW210" i="6"/>
  <c r="GX210" i="6"/>
  <c r="GY210" i="6"/>
  <c r="GZ210" i="6"/>
  <c r="HA210" i="6"/>
  <c r="HB210" i="6"/>
  <c r="HC210" i="6"/>
  <c r="HD210" i="6"/>
  <c r="HE210" i="6"/>
  <c r="HF210" i="6"/>
  <c r="HG210" i="6"/>
  <c r="HH210" i="6"/>
  <c r="HI210" i="6"/>
  <c r="HJ210" i="6"/>
  <c r="HK210" i="6"/>
  <c r="HL210" i="6"/>
  <c r="HM210" i="6"/>
  <c r="HN210" i="6"/>
  <c r="HO210" i="6"/>
  <c r="HP210" i="6"/>
  <c r="HQ210" i="6"/>
  <c r="HR210" i="6"/>
  <c r="HS210" i="6"/>
  <c r="HT210" i="6"/>
  <c r="HU210" i="6"/>
  <c r="HV210" i="6"/>
  <c r="HW210" i="6"/>
  <c r="GC209" i="6"/>
  <c r="GD209" i="6"/>
  <c r="GE209" i="6"/>
  <c r="GF209" i="6"/>
  <c r="GG209" i="6"/>
  <c r="GH209" i="6"/>
  <c r="GI209" i="6"/>
  <c r="GJ209" i="6"/>
  <c r="GK209" i="6"/>
  <c r="GL209" i="6"/>
  <c r="GM209" i="6"/>
  <c r="GN209" i="6"/>
  <c r="GO209" i="6"/>
  <c r="GP209" i="6"/>
  <c r="GQ209" i="6"/>
  <c r="GR209" i="6"/>
  <c r="GS209" i="6"/>
  <c r="GT209" i="6"/>
  <c r="GU209" i="6"/>
  <c r="GV209" i="6"/>
  <c r="GW209" i="6"/>
  <c r="GX209" i="6"/>
  <c r="GY209" i="6"/>
  <c r="GZ209" i="6"/>
  <c r="HA209" i="6"/>
  <c r="HB209" i="6"/>
  <c r="HC209" i="6"/>
  <c r="HD209" i="6"/>
  <c r="HE209" i="6"/>
  <c r="HF209" i="6"/>
  <c r="HG209" i="6"/>
  <c r="HH209" i="6"/>
  <c r="HI209" i="6"/>
  <c r="HJ209" i="6"/>
  <c r="HK209" i="6"/>
  <c r="HL209" i="6"/>
  <c r="HM209" i="6"/>
  <c r="HN209" i="6"/>
  <c r="HO209" i="6"/>
  <c r="HP209" i="6"/>
  <c r="HQ209" i="6"/>
  <c r="HR209" i="6"/>
  <c r="HS209" i="6"/>
  <c r="HT209" i="6"/>
  <c r="HU209" i="6"/>
  <c r="HV209" i="6"/>
  <c r="HW209" i="6"/>
  <c r="GC208" i="6"/>
  <c r="GD208" i="6"/>
  <c r="GE208" i="6"/>
  <c r="GF208" i="6"/>
  <c r="GG208" i="6"/>
  <c r="GH208" i="6"/>
  <c r="GI208" i="6"/>
  <c r="GJ208" i="6"/>
  <c r="GK208" i="6"/>
  <c r="GL208" i="6"/>
  <c r="GM208" i="6"/>
  <c r="GN208" i="6"/>
  <c r="GO208" i="6"/>
  <c r="GP208" i="6"/>
  <c r="GQ208" i="6"/>
  <c r="GR208" i="6"/>
  <c r="GS208" i="6"/>
  <c r="GT208" i="6"/>
  <c r="GU208" i="6"/>
  <c r="GV208" i="6"/>
  <c r="GW208" i="6"/>
  <c r="GX208" i="6"/>
  <c r="GY208" i="6"/>
  <c r="GZ208" i="6"/>
  <c r="HA208" i="6"/>
  <c r="HB208" i="6"/>
  <c r="HC208" i="6"/>
  <c r="HD208" i="6"/>
  <c r="HE208" i="6"/>
  <c r="HF208" i="6"/>
  <c r="HG208" i="6"/>
  <c r="HH208" i="6"/>
  <c r="HI208" i="6"/>
  <c r="HJ208" i="6"/>
  <c r="HK208" i="6"/>
  <c r="HL208" i="6"/>
  <c r="HM208" i="6"/>
  <c r="HN208" i="6"/>
  <c r="HO208" i="6"/>
  <c r="HP208" i="6"/>
  <c r="HQ208" i="6"/>
  <c r="HR208" i="6"/>
  <c r="HS208" i="6"/>
  <c r="HT208" i="6"/>
  <c r="HU208" i="6"/>
  <c r="HV208" i="6"/>
  <c r="HW208" i="6"/>
  <c r="GC207" i="6"/>
  <c r="GD207" i="6"/>
  <c r="GE207" i="6"/>
  <c r="GF207" i="6"/>
  <c r="GG207" i="6"/>
  <c r="GH207" i="6"/>
  <c r="GI207" i="6"/>
  <c r="GJ207" i="6"/>
  <c r="GK207" i="6"/>
  <c r="GL207" i="6"/>
  <c r="GM207" i="6"/>
  <c r="GN207" i="6"/>
  <c r="GO207" i="6"/>
  <c r="GP207" i="6"/>
  <c r="GQ207" i="6"/>
  <c r="GR207" i="6"/>
  <c r="GS207" i="6"/>
  <c r="GT207" i="6"/>
  <c r="GU207" i="6"/>
  <c r="GV207" i="6"/>
  <c r="GW207" i="6"/>
  <c r="GX207" i="6"/>
  <c r="GY207" i="6"/>
  <c r="GZ207" i="6"/>
  <c r="HA207" i="6"/>
  <c r="HB207" i="6"/>
  <c r="HC207" i="6"/>
  <c r="HD207" i="6"/>
  <c r="HE207" i="6"/>
  <c r="HF207" i="6"/>
  <c r="HG207" i="6"/>
  <c r="HH207" i="6"/>
  <c r="HI207" i="6"/>
  <c r="HJ207" i="6"/>
  <c r="HK207" i="6"/>
  <c r="HL207" i="6"/>
  <c r="HM207" i="6"/>
  <c r="HN207" i="6"/>
  <c r="HO207" i="6"/>
  <c r="HP207" i="6"/>
  <c r="HQ207" i="6"/>
  <c r="HR207" i="6"/>
  <c r="HS207" i="6"/>
  <c r="HT207" i="6"/>
  <c r="HU207" i="6"/>
  <c r="HV207" i="6"/>
  <c r="HW207" i="6"/>
  <c r="GC206" i="6"/>
  <c r="GD206" i="6"/>
  <c r="GE206" i="6"/>
  <c r="GF206" i="6"/>
  <c r="GG206" i="6"/>
  <c r="GH206" i="6"/>
  <c r="GI206" i="6"/>
  <c r="GJ206" i="6"/>
  <c r="GK206" i="6"/>
  <c r="GL206" i="6"/>
  <c r="GM206" i="6"/>
  <c r="GN206" i="6"/>
  <c r="GO206" i="6"/>
  <c r="GP206" i="6"/>
  <c r="GQ206" i="6"/>
  <c r="GR206" i="6"/>
  <c r="GS206" i="6"/>
  <c r="GT206" i="6"/>
  <c r="GU206" i="6"/>
  <c r="GV206" i="6"/>
  <c r="GW206" i="6"/>
  <c r="GX206" i="6"/>
  <c r="GY206" i="6"/>
  <c r="GZ206" i="6"/>
  <c r="HA206" i="6"/>
  <c r="HB206" i="6"/>
  <c r="HC206" i="6"/>
  <c r="HD206" i="6"/>
  <c r="HE206" i="6"/>
  <c r="HF206" i="6"/>
  <c r="HG206" i="6"/>
  <c r="HH206" i="6"/>
  <c r="HI206" i="6"/>
  <c r="HJ206" i="6"/>
  <c r="HK206" i="6"/>
  <c r="HL206" i="6"/>
  <c r="HM206" i="6"/>
  <c r="HN206" i="6"/>
  <c r="HO206" i="6"/>
  <c r="HP206" i="6"/>
  <c r="HQ206" i="6"/>
  <c r="HR206" i="6"/>
  <c r="HS206" i="6"/>
  <c r="HT206" i="6"/>
  <c r="HU206" i="6"/>
  <c r="HV206" i="6"/>
  <c r="HW206" i="6"/>
  <c r="GC205" i="6"/>
  <c r="GD205" i="6"/>
  <c r="GE205" i="6"/>
  <c r="GF205" i="6"/>
  <c r="GG205" i="6"/>
  <c r="GH205" i="6"/>
  <c r="GI205" i="6"/>
  <c r="GJ205" i="6"/>
  <c r="GK205" i="6"/>
  <c r="GL205" i="6"/>
  <c r="GM205" i="6"/>
  <c r="GN205" i="6"/>
  <c r="GO205" i="6"/>
  <c r="GP205" i="6"/>
  <c r="GQ205" i="6"/>
  <c r="GR205" i="6"/>
  <c r="GS205" i="6"/>
  <c r="GT205" i="6"/>
  <c r="GU205" i="6"/>
  <c r="GV205" i="6"/>
  <c r="GW205" i="6"/>
  <c r="GX205" i="6"/>
  <c r="GY205" i="6"/>
  <c r="GZ205" i="6"/>
  <c r="HA205" i="6"/>
  <c r="HB205" i="6"/>
  <c r="HC205" i="6"/>
  <c r="HD205" i="6"/>
  <c r="HE205" i="6"/>
  <c r="HF205" i="6"/>
  <c r="HG205" i="6"/>
  <c r="HH205" i="6"/>
  <c r="HI205" i="6"/>
  <c r="HJ205" i="6"/>
  <c r="HK205" i="6"/>
  <c r="HL205" i="6"/>
  <c r="HM205" i="6"/>
  <c r="HN205" i="6"/>
  <c r="HO205" i="6"/>
  <c r="HP205" i="6"/>
  <c r="HQ205" i="6"/>
  <c r="HR205" i="6"/>
  <c r="HS205" i="6"/>
  <c r="HT205" i="6"/>
  <c r="HU205" i="6"/>
  <c r="HV205" i="6"/>
  <c r="HW205" i="6"/>
  <c r="GC204" i="6"/>
  <c r="GD204" i="6"/>
  <c r="GE204" i="6"/>
  <c r="GF204" i="6"/>
  <c r="GG204" i="6"/>
  <c r="GH204" i="6"/>
  <c r="GI204" i="6"/>
  <c r="GJ204" i="6"/>
  <c r="GK204" i="6"/>
  <c r="GL204" i="6"/>
  <c r="GM204" i="6"/>
  <c r="GN204" i="6"/>
  <c r="GO204" i="6"/>
  <c r="GP204" i="6"/>
  <c r="GQ204" i="6"/>
  <c r="GR204" i="6"/>
  <c r="GS204" i="6"/>
  <c r="GT204" i="6"/>
  <c r="GU204" i="6"/>
  <c r="GV204" i="6"/>
  <c r="GW204" i="6"/>
  <c r="GX204" i="6"/>
  <c r="GY204" i="6"/>
  <c r="GZ204" i="6"/>
  <c r="HA204" i="6"/>
  <c r="HB204" i="6"/>
  <c r="HC204" i="6"/>
  <c r="HD204" i="6"/>
  <c r="HE204" i="6"/>
  <c r="HF204" i="6"/>
  <c r="HG204" i="6"/>
  <c r="HH204" i="6"/>
  <c r="HI204" i="6"/>
  <c r="HJ204" i="6"/>
  <c r="HK204" i="6"/>
  <c r="HL204" i="6"/>
  <c r="HM204" i="6"/>
  <c r="HN204" i="6"/>
  <c r="HO204" i="6"/>
  <c r="HP204" i="6"/>
  <c r="HQ204" i="6"/>
  <c r="HR204" i="6"/>
  <c r="HS204" i="6"/>
  <c r="HT204" i="6"/>
  <c r="HU204" i="6"/>
  <c r="HV204" i="6"/>
  <c r="HW204" i="6"/>
  <c r="GC203" i="6"/>
  <c r="GD203" i="6"/>
  <c r="GE203" i="6"/>
  <c r="GF203" i="6"/>
  <c r="GG203" i="6"/>
  <c r="GH203" i="6"/>
  <c r="GI203" i="6"/>
  <c r="GJ203" i="6"/>
  <c r="GK203" i="6"/>
  <c r="GL203" i="6"/>
  <c r="GM203" i="6"/>
  <c r="GN203" i="6"/>
  <c r="GO203" i="6"/>
  <c r="GP203" i="6"/>
  <c r="GQ203" i="6"/>
  <c r="GR203" i="6"/>
  <c r="GS203" i="6"/>
  <c r="GT203" i="6"/>
  <c r="GU203" i="6"/>
  <c r="GV203" i="6"/>
  <c r="GW203" i="6"/>
  <c r="GX203" i="6"/>
  <c r="GY203" i="6"/>
  <c r="GZ203" i="6"/>
  <c r="HA203" i="6"/>
  <c r="HB203" i="6"/>
  <c r="HC203" i="6"/>
  <c r="HD203" i="6"/>
  <c r="HE203" i="6"/>
  <c r="HF203" i="6"/>
  <c r="HG203" i="6"/>
  <c r="HH203" i="6"/>
  <c r="HI203" i="6"/>
  <c r="HJ203" i="6"/>
  <c r="HK203" i="6"/>
  <c r="HL203" i="6"/>
  <c r="HM203" i="6"/>
  <c r="HN203" i="6"/>
  <c r="HO203" i="6"/>
  <c r="HP203" i="6"/>
  <c r="HQ203" i="6"/>
  <c r="HR203" i="6"/>
  <c r="HS203" i="6"/>
  <c r="HT203" i="6"/>
  <c r="HU203" i="6"/>
  <c r="HV203" i="6"/>
  <c r="HW203" i="6"/>
  <c r="GC202" i="6"/>
  <c r="GD202" i="6"/>
  <c r="GE202" i="6"/>
  <c r="GF202" i="6"/>
  <c r="GG202" i="6"/>
  <c r="GH202" i="6"/>
  <c r="GI202" i="6"/>
  <c r="GJ202" i="6"/>
  <c r="GK202" i="6"/>
  <c r="GL202" i="6"/>
  <c r="GM202" i="6"/>
  <c r="GN202" i="6"/>
  <c r="GO202" i="6"/>
  <c r="GP202" i="6"/>
  <c r="GQ202" i="6"/>
  <c r="GR202" i="6"/>
  <c r="GS202" i="6"/>
  <c r="GT202" i="6"/>
  <c r="GU202" i="6"/>
  <c r="GV202" i="6"/>
  <c r="GW202" i="6"/>
  <c r="GX202" i="6"/>
  <c r="GY202" i="6"/>
  <c r="GZ202" i="6"/>
  <c r="HA202" i="6"/>
  <c r="HB202" i="6"/>
  <c r="HC202" i="6"/>
  <c r="HD202" i="6"/>
  <c r="HE202" i="6"/>
  <c r="HF202" i="6"/>
  <c r="HG202" i="6"/>
  <c r="HH202" i="6"/>
  <c r="HI202" i="6"/>
  <c r="HJ202" i="6"/>
  <c r="HK202" i="6"/>
  <c r="HL202" i="6"/>
  <c r="HM202" i="6"/>
  <c r="HN202" i="6"/>
  <c r="HO202" i="6"/>
  <c r="HP202" i="6"/>
  <c r="HQ202" i="6"/>
  <c r="HR202" i="6"/>
  <c r="HS202" i="6"/>
  <c r="HT202" i="6"/>
  <c r="HU202" i="6"/>
  <c r="HV202" i="6"/>
  <c r="HW202" i="6"/>
  <c r="GC201" i="6"/>
  <c r="GD201" i="6"/>
  <c r="GE201" i="6"/>
  <c r="GF201" i="6"/>
  <c r="GG201" i="6"/>
  <c r="GH201" i="6"/>
  <c r="GI201" i="6"/>
  <c r="GJ201" i="6"/>
  <c r="GK201" i="6"/>
  <c r="GL201" i="6"/>
  <c r="GM201" i="6"/>
  <c r="GN201" i="6"/>
  <c r="GO201" i="6"/>
  <c r="GP201" i="6"/>
  <c r="GQ201" i="6"/>
  <c r="GR201" i="6"/>
  <c r="GS201" i="6"/>
  <c r="GT201" i="6"/>
  <c r="GU201" i="6"/>
  <c r="GV201" i="6"/>
  <c r="GW201" i="6"/>
  <c r="GX201" i="6"/>
  <c r="GY201" i="6"/>
  <c r="GZ201" i="6"/>
  <c r="HA201" i="6"/>
  <c r="HB201" i="6"/>
  <c r="HC201" i="6"/>
  <c r="HD201" i="6"/>
  <c r="HE201" i="6"/>
  <c r="HF201" i="6"/>
  <c r="HG201" i="6"/>
  <c r="HH201" i="6"/>
  <c r="HI201" i="6"/>
  <c r="HJ201" i="6"/>
  <c r="HK201" i="6"/>
  <c r="HL201" i="6"/>
  <c r="HM201" i="6"/>
  <c r="HN201" i="6"/>
  <c r="HO201" i="6"/>
  <c r="HP201" i="6"/>
  <c r="HQ201" i="6"/>
  <c r="HR201" i="6"/>
  <c r="HS201" i="6"/>
  <c r="HT201" i="6"/>
  <c r="HU201" i="6"/>
  <c r="HV201" i="6"/>
  <c r="HW201" i="6"/>
  <c r="GC200" i="6"/>
  <c r="GD200" i="6"/>
  <c r="GE200" i="6"/>
  <c r="GF200" i="6"/>
  <c r="GG200" i="6"/>
  <c r="GH200" i="6"/>
  <c r="GI200" i="6"/>
  <c r="GJ200" i="6"/>
  <c r="GK200" i="6"/>
  <c r="GL200" i="6"/>
  <c r="GM200" i="6"/>
  <c r="GN200" i="6"/>
  <c r="GO200" i="6"/>
  <c r="GP200" i="6"/>
  <c r="GQ200" i="6"/>
  <c r="GR200" i="6"/>
  <c r="GS200" i="6"/>
  <c r="GT200" i="6"/>
  <c r="GU200" i="6"/>
  <c r="GV200" i="6"/>
  <c r="GW200" i="6"/>
  <c r="GX200" i="6"/>
  <c r="GY200" i="6"/>
  <c r="GZ200" i="6"/>
  <c r="HA200" i="6"/>
  <c r="HB200" i="6"/>
  <c r="HC200" i="6"/>
  <c r="HD200" i="6"/>
  <c r="HE200" i="6"/>
  <c r="HF200" i="6"/>
  <c r="HG200" i="6"/>
  <c r="HH200" i="6"/>
  <c r="HI200" i="6"/>
  <c r="HJ200" i="6"/>
  <c r="HK200" i="6"/>
  <c r="HL200" i="6"/>
  <c r="HM200" i="6"/>
  <c r="HN200" i="6"/>
  <c r="HO200" i="6"/>
  <c r="HP200" i="6"/>
  <c r="HQ200" i="6"/>
  <c r="HR200" i="6"/>
  <c r="HS200" i="6"/>
  <c r="HT200" i="6"/>
  <c r="HU200" i="6"/>
  <c r="HV200" i="6"/>
  <c r="HW200" i="6"/>
  <c r="GC199" i="6"/>
  <c r="GD199" i="6"/>
  <c r="GE199" i="6"/>
  <c r="GF199" i="6"/>
  <c r="GG199" i="6"/>
  <c r="GH199" i="6"/>
  <c r="GI199" i="6"/>
  <c r="GJ199" i="6"/>
  <c r="GK199" i="6"/>
  <c r="GL199" i="6"/>
  <c r="GM199" i="6"/>
  <c r="GN199" i="6"/>
  <c r="GO199" i="6"/>
  <c r="GP199" i="6"/>
  <c r="GQ199" i="6"/>
  <c r="GR199" i="6"/>
  <c r="GS199" i="6"/>
  <c r="GT199" i="6"/>
  <c r="GU199" i="6"/>
  <c r="GV199" i="6"/>
  <c r="GW199" i="6"/>
  <c r="GX199" i="6"/>
  <c r="GY199" i="6"/>
  <c r="GZ199" i="6"/>
  <c r="HA199" i="6"/>
  <c r="HB199" i="6"/>
  <c r="HC199" i="6"/>
  <c r="HD199" i="6"/>
  <c r="HE199" i="6"/>
  <c r="HF199" i="6"/>
  <c r="HG199" i="6"/>
  <c r="HH199" i="6"/>
  <c r="HI199" i="6"/>
  <c r="HJ199" i="6"/>
  <c r="HK199" i="6"/>
  <c r="HL199" i="6"/>
  <c r="HM199" i="6"/>
  <c r="HN199" i="6"/>
  <c r="HO199" i="6"/>
  <c r="HP199" i="6"/>
  <c r="HQ199" i="6"/>
  <c r="HR199" i="6"/>
  <c r="HS199" i="6"/>
  <c r="HT199" i="6"/>
  <c r="HU199" i="6"/>
  <c r="HV199" i="6"/>
  <c r="HW199" i="6"/>
  <c r="GC198" i="6"/>
  <c r="GD198" i="6"/>
  <c r="GE198" i="6"/>
  <c r="GF198" i="6"/>
  <c r="GG198" i="6"/>
  <c r="GH198" i="6"/>
  <c r="GI198" i="6"/>
  <c r="GJ198" i="6"/>
  <c r="GK198" i="6"/>
  <c r="GL198" i="6"/>
  <c r="GM198" i="6"/>
  <c r="GN198" i="6"/>
  <c r="GO198" i="6"/>
  <c r="GP198" i="6"/>
  <c r="GQ198" i="6"/>
  <c r="GR198" i="6"/>
  <c r="GS198" i="6"/>
  <c r="GT198" i="6"/>
  <c r="GU198" i="6"/>
  <c r="GV198" i="6"/>
  <c r="GW198" i="6"/>
  <c r="GX198" i="6"/>
  <c r="GY198" i="6"/>
  <c r="GZ198" i="6"/>
  <c r="HA198" i="6"/>
  <c r="HB198" i="6"/>
  <c r="HC198" i="6"/>
  <c r="HD198" i="6"/>
  <c r="HE198" i="6"/>
  <c r="HF198" i="6"/>
  <c r="HG198" i="6"/>
  <c r="HH198" i="6"/>
  <c r="HI198" i="6"/>
  <c r="HJ198" i="6"/>
  <c r="HK198" i="6"/>
  <c r="HL198" i="6"/>
  <c r="HM198" i="6"/>
  <c r="HN198" i="6"/>
  <c r="HO198" i="6"/>
  <c r="HP198" i="6"/>
  <c r="HQ198" i="6"/>
  <c r="HR198" i="6"/>
  <c r="HS198" i="6"/>
  <c r="HT198" i="6"/>
  <c r="HU198" i="6"/>
  <c r="HV198" i="6"/>
  <c r="HW198" i="6"/>
  <c r="GC197" i="6"/>
  <c r="GD197" i="6"/>
  <c r="GE197" i="6"/>
  <c r="GF197" i="6"/>
  <c r="GG197" i="6"/>
  <c r="GH197" i="6"/>
  <c r="GI197" i="6"/>
  <c r="GJ197" i="6"/>
  <c r="GK197" i="6"/>
  <c r="GL197" i="6"/>
  <c r="GM197" i="6"/>
  <c r="GN197" i="6"/>
  <c r="GO197" i="6"/>
  <c r="GP197" i="6"/>
  <c r="GQ197" i="6"/>
  <c r="GR197" i="6"/>
  <c r="GS197" i="6"/>
  <c r="GT197" i="6"/>
  <c r="GU197" i="6"/>
  <c r="GV197" i="6"/>
  <c r="GW197" i="6"/>
  <c r="GX197" i="6"/>
  <c r="GY197" i="6"/>
  <c r="GZ197" i="6"/>
  <c r="HA197" i="6"/>
  <c r="HB197" i="6"/>
  <c r="HC197" i="6"/>
  <c r="HD197" i="6"/>
  <c r="HE197" i="6"/>
  <c r="HF197" i="6"/>
  <c r="HG197" i="6"/>
  <c r="HH197" i="6"/>
  <c r="HI197" i="6"/>
  <c r="HJ197" i="6"/>
  <c r="HK197" i="6"/>
  <c r="HL197" i="6"/>
  <c r="HM197" i="6"/>
  <c r="HN197" i="6"/>
  <c r="HO197" i="6"/>
  <c r="HP197" i="6"/>
  <c r="HQ197" i="6"/>
  <c r="HR197" i="6"/>
  <c r="HS197" i="6"/>
  <c r="HT197" i="6"/>
  <c r="HU197" i="6"/>
  <c r="HV197" i="6"/>
  <c r="HW197" i="6"/>
  <c r="GC196" i="6"/>
  <c r="GD196" i="6"/>
  <c r="GE196" i="6"/>
  <c r="GF196" i="6"/>
  <c r="GG196" i="6"/>
  <c r="GH196" i="6"/>
  <c r="GI196" i="6"/>
  <c r="GJ196" i="6"/>
  <c r="GK196" i="6"/>
  <c r="GL196" i="6"/>
  <c r="GM196" i="6"/>
  <c r="GN196" i="6"/>
  <c r="GO196" i="6"/>
  <c r="GP196" i="6"/>
  <c r="GQ196" i="6"/>
  <c r="GR196" i="6"/>
  <c r="GS196" i="6"/>
  <c r="GT196" i="6"/>
  <c r="GU196" i="6"/>
  <c r="GV196" i="6"/>
  <c r="GW196" i="6"/>
  <c r="GX196" i="6"/>
  <c r="GY196" i="6"/>
  <c r="GZ196" i="6"/>
  <c r="HA196" i="6"/>
  <c r="HB196" i="6"/>
  <c r="HC196" i="6"/>
  <c r="HD196" i="6"/>
  <c r="HE196" i="6"/>
  <c r="HF196" i="6"/>
  <c r="HG196" i="6"/>
  <c r="HH196" i="6"/>
  <c r="HI196" i="6"/>
  <c r="HJ196" i="6"/>
  <c r="HK196" i="6"/>
  <c r="HL196" i="6"/>
  <c r="HM196" i="6"/>
  <c r="HN196" i="6"/>
  <c r="HO196" i="6"/>
  <c r="HP196" i="6"/>
  <c r="HQ196" i="6"/>
  <c r="HR196" i="6"/>
  <c r="HS196" i="6"/>
  <c r="HT196" i="6"/>
  <c r="HU196" i="6"/>
  <c r="HV196" i="6"/>
  <c r="HW196" i="6"/>
  <c r="GC195" i="6"/>
  <c r="GD195" i="6"/>
  <c r="GE195" i="6"/>
  <c r="GF195" i="6"/>
  <c r="GG195" i="6"/>
  <c r="GH195" i="6"/>
  <c r="GI195" i="6"/>
  <c r="GJ195" i="6"/>
  <c r="GK195" i="6"/>
  <c r="GL195" i="6"/>
  <c r="GM195" i="6"/>
  <c r="GN195" i="6"/>
  <c r="GO195" i="6"/>
  <c r="GP195" i="6"/>
  <c r="GQ195" i="6"/>
  <c r="GR195" i="6"/>
  <c r="GS195" i="6"/>
  <c r="GT195" i="6"/>
  <c r="GU195" i="6"/>
  <c r="GV195" i="6"/>
  <c r="GW195" i="6"/>
  <c r="GX195" i="6"/>
  <c r="GY195" i="6"/>
  <c r="GZ195" i="6"/>
  <c r="HA195" i="6"/>
  <c r="HB195" i="6"/>
  <c r="HC195" i="6"/>
  <c r="HD195" i="6"/>
  <c r="HE195" i="6"/>
  <c r="HF195" i="6"/>
  <c r="HG195" i="6"/>
  <c r="HH195" i="6"/>
  <c r="HI195" i="6"/>
  <c r="HJ195" i="6"/>
  <c r="HK195" i="6"/>
  <c r="HL195" i="6"/>
  <c r="HM195" i="6"/>
  <c r="HN195" i="6"/>
  <c r="HO195" i="6"/>
  <c r="HP195" i="6"/>
  <c r="HQ195" i="6"/>
  <c r="HR195" i="6"/>
  <c r="HS195" i="6"/>
  <c r="HT195" i="6"/>
  <c r="HU195" i="6"/>
  <c r="HV195" i="6"/>
  <c r="HW195" i="6"/>
  <c r="GC194" i="6"/>
  <c r="GD194" i="6"/>
  <c r="GE194" i="6"/>
  <c r="GF194" i="6"/>
  <c r="GG194" i="6"/>
  <c r="GH194" i="6"/>
  <c r="GI194" i="6"/>
  <c r="GJ194" i="6"/>
  <c r="GK194" i="6"/>
  <c r="GL194" i="6"/>
  <c r="GM194" i="6"/>
  <c r="GN194" i="6"/>
  <c r="GO194" i="6"/>
  <c r="GP194" i="6"/>
  <c r="GQ194" i="6"/>
  <c r="GR194" i="6"/>
  <c r="GS194" i="6"/>
  <c r="GT194" i="6"/>
  <c r="GU194" i="6"/>
  <c r="GV194" i="6"/>
  <c r="GW194" i="6"/>
  <c r="GX194" i="6"/>
  <c r="GY194" i="6"/>
  <c r="GZ194" i="6"/>
  <c r="HA194" i="6"/>
  <c r="HB194" i="6"/>
  <c r="HC194" i="6"/>
  <c r="HD194" i="6"/>
  <c r="HE194" i="6"/>
  <c r="HF194" i="6"/>
  <c r="HG194" i="6"/>
  <c r="HH194" i="6"/>
  <c r="HI194" i="6"/>
  <c r="HJ194" i="6"/>
  <c r="HK194" i="6"/>
  <c r="HL194" i="6"/>
  <c r="HM194" i="6"/>
  <c r="HN194" i="6"/>
  <c r="HO194" i="6"/>
  <c r="HP194" i="6"/>
  <c r="HQ194" i="6"/>
  <c r="HR194" i="6"/>
  <c r="HS194" i="6"/>
  <c r="HT194" i="6"/>
  <c r="HU194" i="6"/>
  <c r="HV194" i="6"/>
  <c r="HW194" i="6"/>
  <c r="GC193" i="6"/>
  <c r="GD193" i="6"/>
  <c r="GE193" i="6"/>
  <c r="GF193" i="6"/>
  <c r="GG193" i="6"/>
  <c r="GH193" i="6"/>
  <c r="GI193" i="6"/>
  <c r="GJ193" i="6"/>
  <c r="GK193" i="6"/>
  <c r="GL193" i="6"/>
  <c r="GM193" i="6"/>
  <c r="GN193" i="6"/>
  <c r="GO193" i="6"/>
  <c r="GP193" i="6"/>
  <c r="GQ193" i="6"/>
  <c r="GR193" i="6"/>
  <c r="GS193" i="6"/>
  <c r="GT193" i="6"/>
  <c r="GU193" i="6"/>
  <c r="GV193" i="6"/>
  <c r="GW193" i="6"/>
  <c r="GX193" i="6"/>
  <c r="GY193" i="6"/>
  <c r="GZ193" i="6"/>
  <c r="HA193" i="6"/>
  <c r="HB193" i="6"/>
  <c r="HC193" i="6"/>
  <c r="HD193" i="6"/>
  <c r="HE193" i="6"/>
  <c r="HF193" i="6"/>
  <c r="HG193" i="6"/>
  <c r="HH193" i="6"/>
  <c r="HI193" i="6"/>
  <c r="HJ193" i="6"/>
  <c r="HK193" i="6"/>
  <c r="HL193" i="6"/>
  <c r="HM193" i="6"/>
  <c r="HN193" i="6"/>
  <c r="HO193" i="6"/>
  <c r="HP193" i="6"/>
  <c r="HQ193" i="6"/>
  <c r="HR193" i="6"/>
  <c r="HS193" i="6"/>
  <c r="HT193" i="6"/>
  <c r="HU193" i="6"/>
  <c r="HV193" i="6"/>
  <c r="HW193" i="6"/>
  <c r="GC192" i="6"/>
  <c r="GD192" i="6"/>
  <c r="GE192" i="6"/>
  <c r="GF192" i="6"/>
  <c r="GG192" i="6"/>
  <c r="GH192" i="6"/>
  <c r="GI192" i="6"/>
  <c r="GJ192" i="6"/>
  <c r="GK192" i="6"/>
  <c r="GL192" i="6"/>
  <c r="GM192" i="6"/>
  <c r="GN192" i="6"/>
  <c r="GO192" i="6"/>
  <c r="GP192" i="6"/>
  <c r="GQ192" i="6"/>
  <c r="GR192" i="6"/>
  <c r="GS192" i="6"/>
  <c r="GT192" i="6"/>
  <c r="GU192" i="6"/>
  <c r="GV192" i="6"/>
  <c r="GW192" i="6"/>
  <c r="GX192" i="6"/>
  <c r="GY192" i="6"/>
  <c r="GZ192" i="6"/>
  <c r="HA192" i="6"/>
  <c r="HB192" i="6"/>
  <c r="HC192" i="6"/>
  <c r="HD192" i="6"/>
  <c r="HE192" i="6"/>
  <c r="HF192" i="6"/>
  <c r="HG192" i="6"/>
  <c r="HH192" i="6"/>
  <c r="HI192" i="6"/>
  <c r="HJ192" i="6"/>
  <c r="HK192" i="6"/>
  <c r="HL192" i="6"/>
  <c r="HM192" i="6"/>
  <c r="HN192" i="6"/>
  <c r="HO192" i="6"/>
  <c r="HP192" i="6"/>
  <c r="HQ192" i="6"/>
  <c r="HR192" i="6"/>
  <c r="HS192" i="6"/>
  <c r="HT192" i="6"/>
  <c r="HU192" i="6"/>
  <c r="HV192" i="6"/>
  <c r="HW192" i="6"/>
  <c r="GC191" i="6"/>
  <c r="GD191" i="6"/>
  <c r="GE191" i="6"/>
  <c r="GF191" i="6"/>
  <c r="GG191" i="6"/>
  <c r="GH191" i="6"/>
  <c r="GI191" i="6"/>
  <c r="GJ191" i="6"/>
  <c r="GK191" i="6"/>
  <c r="GL191" i="6"/>
  <c r="GM191" i="6"/>
  <c r="GN191" i="6"/>
  <c r="GO191" i="6"/>
  <c r="GP191" i="6"/>
  <c r="GQ191" i="6"/>
  <c r="GR191" i="6"/>
  <c r="GS191" i="6"/>
  <c r="GT191" i="6"/>
  <c r="GU191" i="6"/>
  <c r="GV191" i="6"/>
  <c r="GW191" i="6"/>
  <c r="GX191" i="6"/>
  <c r="GY191" i="6"/>
  <c r="GZ191" i="6"/>
  <c r="HA191" i="6"/>
  <c r="HB191" i="6"/>
  <c r="HC191" i="6"/>
  <c r="HD191" i="6"/>
  <c r="HE191" i="6"/>
  <c r="HF191" i="6"/>
  <c r="HG191" i="6"/>
  <c r="HH191" i="6"/>
  <c r="HI191" i="6"/>
  <c r="HJ191" i="6"/>
  <c r="HK191" i="6"/>
  <c r="HL191" i="6"/>
  <c r="HM191" i="6"/>
  <c r="HN191" i="6"/>
  <c r="HO191" i="6"/>
  <c r="HP191" i="6"/>
  <c r="HQ191" i="6"/>
  <c r="HR191" i="6"/>
  <c r="HS191" i="6"/>
  <c r="HT191" i="6"/>
  <c r="HU191" i="6"/>
  <c r="HV191" i="6"/>
  <c r="HW191" i="6"/>
  <c r="GC190" i="6"/>
  <c r="GD190" i="6"/>
  <c r="GE190" i="6"/>
  <c r="GF190" i="6"/>
  <c r="GG190" i="6"/>
  <c r="GH190" i="6"/>
  <c r="GI190" i="6"/>
  <c r="GJ190" i="6"/>
  <c r="GK190" i="6"/>
  <c r="GL190" i="6"/>
  <c r="GM190" i="6"/>
  <c r="GN190" i="6"/>
  <c r="GO190" i="6"/>
  <c r="GP190" i="6"/>
  <c r="GQ190" i="6"/>
  <c r="GR190" i="6"/>
  <c r="GS190" i="6"/>
  <c r="GT190" i="6"/>
  <c r="GU190" i="6"/>
  <c r="GV190" i="6"/>
  <c r="GW190" i="6"/>
  <c r="GX190" i="6"/>
  <c r="GY190" i="6"/>
  <c r="GZ190" i="6"/>
  <c r="HA190" i="6"/>
  <c r="HB190" i="6"/>
  <c r="HC190" i="6"/>
  <c r="HD190" i="6"/>
  <c r="HE190" i="6"/>
  <c r="HF190" i="6"/>
  <c r="HG190" i="6"/>
  <c r="HH190" i="6"/>
  <c r="HI190" i="6"/>
  <c r="HJ190" i="6"/>
  <c r="HK190" i="6"/>
  <c r="HL190" i="6"/>
  <c r="HM190" i="6"/>
  <c r="HN190" i="6"/>
  <c r="HO190" i="6"/>
  <c r="HP190" i="6"/>
  <c r="HQ190" i="6"/>
  <c r="HR190" i="6"/>
  <c r="HS190" i="6"/>
  <c r="HT190" i="6"/>
  <c r="HU190" i="6"/>
  <c r="HV190" i="6"/>
  <c r="HW190" i="6"/>
  <c r="GC189" i="6"/>
  <c r="GD189" i="6"/>
  <c r="GE189" i="6"/>
  <c r="GF189" i="6"/>
  <c r="GG189" i="6"/>
  <c r="GH189" i="6"/>
  <c r="GI189" i="6"/>
  <c r="GJ189" i="6"/>
  <c r="GK189" i="6"/>
  <c r="GL189" i="6"/>
  <c r="GM189" i="6"/>
  <c r="GN189" i="6"/>
  <c r="GO189" i="6"/>
  <c r="GP189" i="6"/>
  <c r="GQ189" i="6"/>
  <c r="GR189" i="6"/>
  <c r="GS189" i="6"/>
  <c r="GT189" i="6"/>
  <c r="GU189" i="6"/>
  <c r="GV189" i="6"/>
  <c r="GW189" i="6"/>
  <c r="GX189" i="6"/>
  <c r="GY189" i="6"/>
  <c r="GZ189" i="6"/>
  <c r="HA189" i="6"/>
  <c r="HB189" i="6"/>
  <c r="HC189" i="6"/>
  <c r="HD189" i="6"/>
  <c r="HE189" i="6"/>
  <c r="HF189" i="6"/>
  <c r="HG189" i="6"/>
  <c r="HH189" i="6"/>
  <c r="HI189" i="6"/>
  <c r="HJ189" i="6"/>
  <c r="HK189" i="6"/>
  <c r="HL189" i="6"/>
  <c r="HM189" i="6"/>
  <c r="HN189" i="6"/>
  <c r="HO189" i="6"/>
  <c r="HP189" i="6"/>
  <c r="HQ189" i="6"/>
  <c r="HR189" i="6"/>
  <c r="HS189" i="6"/>
  <c r="HT189" i="6"/>
  <c r="HU189" i="6"/>
  <c r="HV189" i="6"/>
  <c r="HW189" i="6"/>
  <c r="GC188" i="6"/>
  <c r="GD188" i="6"/>
  <c r="GE188" i="6"/>
  <c r="GF188" i="6"/>
  <c r="GG188" i="6"/>
  <c r="GH188" i="6"/>
  <c r="GI188" i="6"/>
  <c r="GJ188" i="6"/>
  <c r="GK188" i="6"/>
  <c r="GL188" i="6"/>
  <c r="GM188" i="6"/>
  <c r="GN188" i="6"/>
  <c r="GO188" i="6"/>
  <c r="GP188" i="6"/>
  <c r="GQ188" i="6"/>
  <c r="GR188" i="6"/>
  <c r="GS188" i="6"/>
  <c r="GT188" i="6"/>
  <c r="GU188" i="6"/>
  <c r="GV188" i="6"/>
  <c r="GW188" i="6"/>
  <c r="GX188" i="6"/>
  <c r="GY188" i="6"/>
  <c r="GZ188" i="6"/>
  <c r="HA188" i="6"/>
  <c r="HB188" i="6"/>
  <c r="HC188" i="6"/>
  <c r="HD188" i="6"/>
  <c r="HE188" i="6"/>
  <c r="HF188" i="6"/>
  <c r="HG188" i="6"/>
  <c r="HH188" i="6"/>
  <c r="HI188" i="6"/>
  <c r="HJ188" i="6"/>
  <c r="HK188" i="6"/>
  <c r="HL188" i="6"/>
  <c r="HM188" i="6"/>
  <c r="HN188" i="6"/>
  <c r="HO188" i="6"/>
  <c r="HP188" i="6"/>
  <c r="HQ188" i="6"/>
  <c r="HR188" i="6"/>
  <c r="HS188" i="6"/>
  <c r="HT188" i="6"/>
  <c r="HU188" i="6"/>
  <c r="HV188" i="6"/>
  <c r="HW188" i="6"/>
  <c r="GC187" i="6"/>
  <c r="GD187" i="6"/>
  <c r="GE187" i="6"/>
  <c r="GF187" i="6"/>
  <c r="GG187" i="6"/>
  <c r="GH187" i="6"/>
  <c r="GI187" i="6"/>
  <c r="GJ187" i="6"/>
  <c r="GK187" i="6"/>
  <c r="GL187" i="6"/>
  <c r="GM187" i="6"/>
  <c r="GN187" i="6"/>
  <c r="GO187" i="6"/>
  <c r="GP187" i="6"/>
  <c r="GQ187" i="6"/>
  <c r="GR187" i="6"/>
  <c r="GS187" i="6"/>
  <c r="GT187" i="6"/>
  <c r="GU187" i="6"/>
  <c r="GV187" i="6"/>
  <c r="GW187" i="6"/>
  <c r="GX187" i="6"/>
  <c r="GY187" i="6"/>
  <c r="GZ187" i="6"/>
  <c r="HA187" i="6"/>
  <c r="HB187" i="6"/>
  <c r="HC187" i="6"/>
  <c r="HD187" i="6"/>
  <c r="HE187" i="6"/>
  <c r="HF187" i="6"/>
  <c r="HG187" i="6"/>
  <c r="HH187" i="6"/>
  <c r="HI187" i="6"/>
  <c r="HJ187" i="6"/>
  <c r="HK187" i="6"/>
  <c r="HL187" i="6"/>
  <c r="HM187" i="6"/>
  <c r="HN187" i="6"/>
  <c r="HO187" i="6"/>
  <c r="HP187" i="6"/>
  <c r="HQ187" i="6"/>
  <c r="HR187" i="6"/>
  <c r="HS187" i="6"/>
  <c r="HT187" i="6"/>
  <c r="HU187" i="6"/>
  <c r="HV187" i="6"/>
  <c r="HW187" i="6"/>
  <c r="GC186" i="6"/>
  <c r="GD186" i="6"/>
  <c r="GE186" i="6"/>
  <c r="GF186" i="6"/>
  <c r="GG186" i="6"/>
  <c r="GH186" i="6"/>
  <c r="GI186" i="6"/>
  <c r="GJ186" i="6"/>
  <c r="GK186" i="6"/>
  <c r="GL186" i="6"/>
  <c r="GM186" i="6"/>
  <c r="GN186" i="6"/>
  <c r="GO186" i="6"/>
  <c r="GP186" i="6"/>
  <c r="GQ186" i="6"/>
  <c r="GR186" i="6"/>
  <c r="GS186" i="6"/>
  <c r="GT186" i="6"/>
  <c r="GU186" i="6"/>
  <c r="GV186" i="6"/>
  <c r="GW186" i="6"/>
  <c r="GX186" i="6"/>
  <c r="GY186" i="6"/>
  <c r="GZ186" i="6"/>
  <c r="HA186" i="6"/>
  <c r="HB186" i="6"/>
  <c r="HC186" i="6"/>
  <c r="HD186" i="6"/>
  <c r="HE186" i="6"/>
  <c r="HF186" i="6"/>
  <c r="HG186" i="6"/>
  <c r="HH186" i="6"/>
  <c r="HI186" i="6"/>
  <c r="HJ186" i="6"/>
  <c r="HK186" i="6"/>
  <c r="HL186" i="6"/>
  <c r="HM186" i="6"/>
  <c r="HN186" i="6"/>
  <c r="HO186" i="6"/>
  <c r="HP186" i="6"/>
  <c r="HQ186" i="6"/>
  <c r="HR186" i="6"/>
  <c r="HS186" i="6"/>
  <c r="HT186" i="6"/>
  <c r="HU186" i="6"/>
  <c r="HV186" i="6"/>
  <c r="HW186" i="6"/>
  <c r="GC185" i="6"/>
  <c r="GD185" i="6"/>
  <c r="GE185" i="6"/>
  <c r="GF185" i="6"/>
  <c r="GG185" i="6"/>
  <c r="GH185" i="6"/>
  <c r="GI185" i="6"/>
  <c r="GJ185" i="6"/>
  <c r="GK185" i="6"/>
  <c r="GL185" i="6"/>
  <c r="GM185" i="6"/>
  <c r="GN185" i="6"/>
  <c r="GO185" i="6"/>
  <c r="GP185" i="6"/>
  <c r="GQ185" i="6"/>
  <c r="GR185" i="6"/>
  <c r="GS185" i="6"/>
  <c r="GT185" i="6"/>
  <c r="GU185" i="6"/>
  <c r="GV185" i="6"/>
  <c r="GW185" i="6"/>
  <c r="GX185" i="6"/>
  <c r="GY185" i="6"/>
  <c r="GZ185" i="6"/>
  <c r="HA185" i="6"/>
  <c r="HB185" i="6"/>
  <c r="HC185" i="6"/>
  <c r="HD185" i="6"/>
  <c r="HE185" i="6"/>
  <c r="HF185" i="6"/>
  <c r="HG185" i="6"/>
  <c r="HH185" i="6"/>
  <c r="HI185" i="6"/>
  <c r="HJ185" i="6"/>
  <c r="HK185" i="6"/>
  <c r="HL185" i="6"/>
  <c r="HM185" i="6"/>
  <c r="HN185" i="6"/>
  <c r="HO185" i="6"/>
  <c r="HP185" i="6"/>
  <c r="HQ185" i="6"/>
  <c r="HR185" i="6"/>
  <c r="HS185" i="6"/>
  <c r="HT185" i="6"/>
  <c r="HU185" i="6"/>
  <c r="HV185" i="6"/>
  <c r="HW185" i="6"/>
  <c r="GC184" i="6"/>
  <c r="GD184" i="6"/>
  <c r="GE184" i="6"/>
  <c r="GF184" i="6"/>
  <c r="GG184" i="6"/>
  <c r="GH184" i="6"/>
  <c r="GI184" i="6"/>
  <c r="GJ184" i="6"/>
  <c r="GK184" i="6"/>
  <c r="GL184" i="6"/>
  <c r="GM184" i="6"/>
  <c r="GN184" i="6"/>
  <c r="GO184" i="6"/>
  <c r="GP184" i="6"/>
  <c r="GQ184" i="6"/>
  <c r="GR184" i="6"/>
  <c r="GS184" i="6"/>
  <c r="GT184" i="6"/>
  <c r="GU184" i="6"/>
  <c r="GV184" i="6"/>
  <c r="GW184" i="6"/>
  <c r="GX184" i="6"/>
  <c r="GY184" i="6"/>
  <c r="GZ184" i="6"/>
  <c r="HA184" i="6"/>
  <c r="HB184" i="6"/>
  <c r="HC184" i="6"/>
  <c r="HD184" i="6"/>
  <c r="HE184" i="6"/>
  <c r="HF184" i="6"/>
  <c r="HG184" i="6"/>
  <c r="HH184" i="6"/>
  <c r="HI184" i="6"/>
  <c r="HJ184" i="6"/>
  <c r="HK184" i="6"/>
  <c r="HL184" i="6"/>
  <c r="HM184" i="6"/>
  <c r="HN184" i="6"/>
  <c r="HO184" i="6"/>
  <c r="HP184" i="6"/>
  <c r="HQ184" i="6"/>
  <c r="HR184" i="6"/>
  <c r="HS184" i="6"/>
  <c r="HT184" i="6"/>
  <c r="HU184" i="6"/>
  <c r="HV184" i="6"/>
  <c r="HW184" i="6"/>
  <c r="GC183" i="6"/>
  <c r="GD183" i="6"/>
  <c r="GE183" i="6"/>
  <c r="GF183" i="6"/>
  <c r="GG183" i="6"/>
  <c r="GH183" i="6"/>
  <c r="GI183" i="6"/>
  <c r="GJ183" i="6"/>
  <c r="GK183" i="6"/>
  <c r="GL183" i="6"/>
  <c r="GM183" i="6"/>
  <c r="GN183" i="6"/>
  <c r="GO183" i="6"/>
  <c r="GP183" i="6"/>
  <c r="GQ183" i="6"/>
  <c r="GR183" i="6"/>
  <c r="GS183" i="6"/>
  <c r="GT183" i="6"/>
  <c r="GU183" i="6"/>
  <c r="GV183" i="6"/>
  <c r="GW183" i="6"/>
  <c r="GX183" i="6"/>
  <c r="GY183" i="6"/>
  <c r="GZ183" i="6"/>
  <c r="HA183" i="6"/>
  <c r="HB183" i="6"/>
  <c r="HC183" i="6"/>
  <c r="HD183" i="6"/>
  <c r="HE183" i="6"/>
  <c r="HF183" i="6"/>
  <c r="HG183" i="6"/>
  <c r="HH183" i="6"/>
  <c r="HI183" i="6"/>
  <c r="HJ183" i="6"/>
  <c r="HK183" i="6"/>
  <c r="HL183" i="6"/>
  <c r="HM183" i="6"/>
  <c r="HN183" i="6"/>
  <c r="HO183" i="6"/>
  <c r="HP183" i="6"/>
  <c r="HQ183" i="6"/>
  <c r="HR183" i="6"/>
  <c r="HS183" i="6"/>
  <c r="HT183" i="6"/>
  <c r="HU183" i="6"/>
  <c r="HV183" i="6"/>
  <c r="HW183" i="6"/>
  <c r="GC182" i="6"/>
  <c r="GD182" i="6"/>
  <c r="GE182" i="6"/>
  <c r="GF182" i="6"/>
  <c r="GG182" i="6"/>
  <c r="GH182" i="6"/>
  <c r="GI182" i="6"/>
  <c r="GJ182" i="6"/>
  <c r="GK182" i="6"/>
  <c r="GL182" i="6"/>
  <c r="GM182" i="6"/>
  <c r="GN182" i="6"/>
  <c r="GO182" i="6"/>
  <c r="GP182" i="6"/>
  <c r="GQ182" i="6"/>
  <c r="GR182" i="6"/>
  <c r="GS182" i="6"/>
  <c r="GT182" i="6"/>
  <c r="GU182" i="6"/>
  <c r="GV182" i="6"/>
  <c r="GW182" i="6"/>
  <c r="GX182" i="6"/>
  <c r="GY182" i="6"/>
  <c r="GZ182" i="6"/>
  <c r="HA182" i="6"/>
  <c r="HB182" i="6"/>
  <c r="HC182" i="6"/>
  <c r="HD182" i="6"/>
  <c r="HE182" i="6"/>
  <c r="HF182" i="6"/>
  <c r="HG182" i="6"/>
  <c r="HH182" i="6"/>
  <c r="HI182" i="6"/>
  <c r="HJ182" i="6"/>
  <c r="HK182" i="6"/>
  <c r="HL182" i="6"/>
  <c r="HM182" i="6"/>
  <c r="HN182" i="6"/>
  <c r="HO182" i="6"/>
  <c r="HP182" i="6"/>
  <c r="HQ182" i="6"/>
  <c r="HR182" i="6"/>
  <c r="HS182" i="6"/>
  <c r="HT182" i="6"/>
  <c r="HU182" i="6"/>
  <c r="HV182" i="6"/>
  <c r="HW182" i="6"/>
  <c r="GC181" i="6"/>
  <c r="GD181" i="6"/>
  <c r="GE181" i="6"/>
  <c r="GF181" i="6"/>
  <c r="GG181" i="6"/>
  <c r="GH181" i="6"/>
  <c r="GI181" i="6"/>
  <c r="GJ181" i="6"/>
  <c r="GK181" i="6"/>
  <c r="GL181" i="6"/>
  <c r="GM181" i="6"/>
  <c r="GN181" i="6"/>
  <c r="GO181" i="6"/>
  <c r="GP181" i="6"/>
  <c r="GQ181" i="6"/>
  <c r="GR181" i="6"/>
  <c r="GS181" i="6"/>
  <c r="GT181" i="6"/>
  <c r="GU181" i="6"/>
  <c r="GV181" i="6"/>
  <c r="GW181" i="6"/>
  <c r="GX181" i="6"/>
  <c r="GY181" i="6"/>
  <c r="GZ181" i="6"/>
  <c r="HA181" i="6"/>
  <c r="HB181" i="6"/>
  <c r="HC181" i="6"/>
  <c r="HD181" i="6"/>
  <c r="HE181" i="6"/>
  <c r="HF181" i="6"/>
  <c r="HG181" i="6"/>
  <c r="HH181" i="6"/>
  <c r="HI181" i="6"/>
  <c r="HJ181" i="6"/>
  <c r="HK181" i="6"/>
  <c r="HL181" i="6"/>
  <c r="HM181" i="6"/>
  <c r="HN181" i="6"/>
  <c r="HO181" i="6"/>
  <c r="HP181" i="6"/>
  <c r="HQ181" i="6"/>
  <c r="HR181" i="6"/>
  <c r="HS181" i="6"/>
  <c r="HT181" i="6"/>
  <c r="HU181" i="6"/>
  <c r="HV181" i="6"/>
  <c r="HW181" i="6"/>
  <c r="GC180" i="6"/>
  <c r="GD180" i="6"/>
  <c r="GE180" i="6"/>
  <c r="GF180" i="6"/>
  <c r="GG180" i="6"/>
  <c r="GH180" i="6"/>
  <c r="GI180" i="6"/>
  <c r="GJ180" i="6"/>
  <c r="GK180" i="6"/>
  <c r="GL180" i="6"/>
  <c r="GM180" i="6"/>
  <c r="GN180" i="6"/>
  <c r="GO180" i="6"/>
  <c r="GP180" i="6"/>
  <c r="GQ180" i="6"/>
  <c r="GR180" i="6"/>
  <c r="GS180" i="6"/>
  <c r="GT180" i="6"/>
  <c r="GU180" i="6"/>
  <c r="GV180" i="6"/>
  <c r="GW180" i="6"/>
  <c r="GX180" i="6"/>
  <c r="GY180" i="6"/>
  <c r="GZ180" i="6"/>
  <c r="HA180" i="6"/>
  <c r="HB180" i="6"/>
  <c r="HC180" i="6"/>
  <c r="HD180" i="6"/>
  <c r="HE180" i="6"/>
  <c r="HF180" i="6"/>
  <c r="HG180" i="6"/>
  <c r="HH180" i="6"/>
  <c r="HI180" i="6"/>
  <c r="HJ180" i="6"/>
  <c r="HK180" i="6"/>
  <c r="HL180" i="6"/>
  <c r="HM180" i="6"/>
  <c r="HN180" i="6"/>
  <c r="HO180" i="6"/>
  <c r="HP180" i="6"/>
  <c r="HQ180" i="6"/>
  <c r="HR180" i="6"/>
  <c r="HS180" i="6"/>
  <c r="HT180" i="6"/>
  <c r="HU180" i="6"/>
  <c r="HV180" i="6"/>
  <c r="HW180" i="6"/>
  <c r="GC179" i="6"/>
  <c r="GD179" i="6"/>
  <c r="GE179" i="6"/>
  <c r="GF179" i="6"/>
  <c r="GG179" i="6"/>
  <c r="GH179" i="6"/>
  <c r="GI179" i="6"/>
  <c r="GJ179" i="6"/>
  <c r="GK179" i="6"/>
  <c r="GL179" i="6"/>
  <c r="GM179" i="6"/>
  <c r="GN179" i="6"/>
  <c r="GO179" i="6"/>
  <c r="GP179" i="6"/>
  <c r="GQ179" i="6"/>
  <c r="GR179" i="6"/>
  <c r="GS179" i="6"/>
  <c r="GT179" i="6"/>
  <c r="GU179" i="6"/>
  <c r="GV179" i="6"/>
  <c r="GW179" i="6"/>
  <c r="GX179" i="6"/>
  <c r="GY179" i="6"/>
  <c r="GZ179" i="6"/>
  <c r="HA179" i="6"/>
  <c r="HB179" i="6"/>
  <c r="HC179" i="6"/>
  <c r="HD179" i="6"/>
  <c r="HE179" i="6"/>
  <c r="HF179" i="6"/>
  <c r="HG179" i="6"/>
  <c r="HH179" i="6"/>
  <c r="HI179" i="6"/>
  <c r="HJ179" i="6"/>
  <c r="HK179" i="6"/>
  <c r="HL179" i="6"/>
  <c r="HM179" i="6"/>
  <c r="HN179" i="6"/>
  <c r="HO179" i="6"/>
  <c r="HP179" i="6"/>
  <c r="HQ179" i="6"/>
  <c r="HR179" i="6"/>
  <c r="HS179" i="6"/>
  <c r="HT179" i="6"/>
  <c r="HU179" i="6"/>
  <c r="HV179" i="6"/>
  <c r="HW179" i="6"/>
  <c r="GC178" i="6"/>
  <c r="GD178" i="6"/>
  <c r="GE178" i="6"/>
  <c r="GF178" i="6"/>
  <c r="GG178" i="6"/>
  <c r="GH178" i="6"/>
  <c r="GI178" i="6"/>
  <c r="GJ178" i="6"/>
  <c r="GK178" i="6"/>
  <c r="GL178" i="6"/>
  <c r="GM178" i="6"/>
  <c r="GN178" i="6"/>
  <c r="GO178" i="6"/>
  <c r="GP178" i="6"/>
  <c r="GQ178" i="6"/>
  <c r="GR178" i="6"/>
  <c r="GS178" i="6"/>
  <c r="GT178" i="6"/>
  <c r="GU178" i="6"/>
  <c r="GV178" i="6"/>
  <c r="GW178" i="6"/>
  <c r="GX178" i="6"/>
  <c r="GY178" i="6"/>
  <c r="GZ178" i="6"/>
  <c r="HA178" i="6"/>
  <c r="HB178" i="6"/>
  <c r="HC178" i="6"/>
  <c r="HD178" i="6"/>
  <c r="HE178" i="6"/>
  <c r="HF178" i="6"/>
  <c r="HG178" i="6"/>
  <c r="HH178" i="6"/>
  <c r="HI178" i="6"/>
  <c r="HJ178" i="6"/>
  <c r="HK178" i="6"/>
  <c r="HL178" i="6"/>
  <c r="HM178" i="6"/>
  <c r="HN178" i="6"/>
  <c r="HO178" i="6"/>
  <c r="HP178" i="6"/>
  <c r="HQ178" i="6"/>
  <c r="HR178" i="6"/>
  <c r="HS178" i="6"/>
  <c r="HT178" i="6"/>
  <c r="HU178" i="6"/>
  <c r="HV178" i="6"/>
  <c r="HW178" i="6"/>
  <c r="GC177" i="6"/>
  <c r="GD177" i="6"/>
  <c r="GE177" i="6"/>
  <c r="GF177" i="6"/>
  <c r="GG177" i="6"/>
  <c r="GH177" i="6"/>
  <c r="GI177" i="6"/>
  <c r="GJ177" i="6"/>
  <c r="GK177" i="6"/>
  <c r="GL177" i="6"/>
  <c r="GM177" i="6"/>
  <c r="GN177" i="6"/>
  <c r="GO177" i="6"/>
  <c r="GP177" i="6"/>
  <c r="GQ177" i="6"/>
  <c r="GR177" i="6"/>
  <c r="GS177" i="6"/>
  <c r="GT177" i="6"/>
  <c r="GU177" i="6"/>
  <c r="GV177" i="6"/>
  <c r="GW177" i="6"/>
  <c r="GX177" i="6"/>
  <c r="GY177" i="6"/>
  <c r="GZ177" i="6"/>
  <c r="HA177" i="6"/>
  <c r="HB177" i="6"/>
  <c r="HC177" i="6"/>
  <c r="HD177" i="6"/>
  <c r="HE177" i="6"/>
  <c r="HF177" i="6"/>
  <c r="HG177" i="6"/>
  <c r="HH177" i="6"/>
  <c r="HI177" i="6"/>
  <c r="HJ177" i="6"/>
  <c r="HK177" i="6"/>
  <c r="HL177" i="6"/>
  <c r="HM177" i="6"/>
  <c r="HN177" i="6"/>
  <c r="HO177" i="6"/>
  <c r="HP177" i="6"/>
  <c r="HQ177" i="6"/>
  <c r="HR177" i="6"/>
  <c r="HS177" i="6"/>
  <c r="HT177" i="6"/>
  <c r="HU177" i="6"/>
  <c r="HV177" i="6"/>
  <c r="HW177" i="6"/>
  <c r="GC176" i="6"/>
  <c r="GD176" i="6"/>
  <c r="GE176" i="6"/>
  <c r="GF176" i="6"/>
  <c r="GG176" i="6"/>
  <c r="GH176" i="6"/>
  <c r="GI176" i="6"/>
  <c r="GJ176" i="6"/>
  <c r="GK176" i="6"/>
  <c r="GL176" i="6"/>
  <c r="GM176" i="6"/>
  <c r="GN176" i="6"/>
  <c r="GO176" i="6"/>
  <c r="GP176" i="6"/>
  <c r="GQ176" i="6"/>
  <c r="GR176" i="6"/>
  <c r="GS176" i="6"/>
  <c r="GT176" i="6"/>
  <c r="GU176" i="6"/>
  <c r="GV176" i="6"/>
  <c r="GW176" i="6"/>
  <c r="GX176" i="6"/>
  <c r="GY176" i="6"/>
  <c r="GZ176" i="6"/>
  <c r="HA176" i="6"/>
  <c r="HB176" i="6"/>
  <c r="HC176" i="6"/>
  <c r="HD176" i="6"/>
  <c r="HE176" i="6"/>
  <c r="HF176" i="6"/>
  <c r="HG176" i="6"/>
  <c r="HH176" i="6"/>
  <c r="HI176" i="6"/>
  <c r="HJ176" i="6"/>
  <c r="HK176" i="6"/>
  <c r="HL176" i="6"/>
  <c r="HM176" i="6"/>
  <c r="HN176" i="6"/>
  <c r="HO176" i="6"/>
  <c r="HP176" i="6"/>
  <c r="HQ176" i="6"/>
  <c r="HR176" i="6"/>
  <c r="HS176" i="6"/>
  <c r="HT176" i="6"/>
  <c r="HU176" i="6"/>
  <c r="HV176" i="6"/>
  <c r="HW176" i="6"/>
  <c r="GC175" i="6"/>
  <c r="GD175" i="6"/>
  <c r="GE175" i="6"/>
  <c r="GF175" i="6"/>
  <c r="GG175" i="6"/>
  <c r="GH175" i="6"/>
  <c r="GI175" i="6"/>
  <c r="GJ175" i="6"/>
  <c r="GK175" i="6"/>
  <c r="GL175" i="6"/>
  <c r="GM175" i="6"/>
  <c r="GN175" i="6"/>
  <c r="GO175" i="6"/>
  <c r="GP175" i="6"/>
  <c r="GQ175" i="6"/>
  <c r="GR175" i="6"/>
  <c r="GS175" i="6"/>
  <c r="GT175" i="6"/>
  <c r="GU175" i="6"/>
  <c r="GV175" i="6"/>
  <c r="GW175" i="6"/>
  <c r="GX175" i="6"/>
  <c r="GY175" i="6"/>
  <c r="GZ175" i="6"/>
  <c r="HA175" i="6"/>
  <c r="HB175" i="6"/>
  <c r="HC175" i="6"/>
  <c r="HD175" i="6"/>
  <c r="HE175" i="6"/>
  <c r="HF175" i="6"/>
  <c r="HG175" i="6"/>
  <c r="HH175" i="6"/>
  <c r="HI175" i="6"/>
  <c r="HJ175" i="6"/>
  <c r="HK175" i="6"/>
  <c r="HL175" i="6"/>
  <c r="HM175" i="6"/>
  <c r="HN175" i="6"/>
  <c r="HO175" i="6"/>
  <c r="HP175" i="6"/>
  <c r="HQ175" i="6"/>
  <c r="HR175" i="6"/>
  <c r="HS175" i="6"/>
  <c r="HT175" i="6"/>
  <c r="HU175" i="6"/>
  <c r="HV175" i="6"/>
  <c r="HW175" i="6"/>
  <c r="GC174" i="6"/>
  <c r="GD174" i="6"/>
  <c r="GE174" i="6"/>
  <c r="GF174" i="6"/>
  <c r="GG174" i="6"/>
  <c r="GH174" i="6"/>
  <c r="GI174" i="6"/>
  <c r="GJ174" i="6"/>
  <c r="GK174" i="6"/>
  <c r="GL174" i="6"/>
  <c r="GM174" i="6"/>
  <c r="GN174" i="6"/>
  <c r="GO174" i="6"/>
  <c r="GP174" i="6"/>
  <c r="GQ174" i="6"/>
  <c r="GR174" i="6"/>
  <c r="GS174" i="6"/>
  <c r="GT174" i="6"/>
  <c r="GU174" i="6"/>
  <c r="GV174" i="6"/>
  <c r="GW174" i="6"/>
  <c r="GX174" i="6"/>
  <c r="GY174" i="6"/>
  <c r="GZ174" i="6"/>
  <c r="HA174" i="6"/>
  <c r="HB174" i="6"/>
  <c r="HC174" i="6"/>
  <c r="HD174" i="6"/>
  <c r="HE174" i="6"/>
  <c r="HF174" i="6"/>
  <c r="HG174" i="6"/>
  <c r="HH174" i="6"/>
  <c r="HI174" i="6"/>
  <c r="HJ174" i="6"/>
  <c r="HK174" i="6"/>
  <c r="HL174" i="6"/>
  <c r="HM174" i="6"/>
  <c r="HN174" i="6"/>
  <c r="HO174" i="6"/>
  <c r="HP174" i="6"/>
  <c r="HQ174" i="6"/>
  <c r="HR174" i="6"/>
  <c r="HS174" i="6"/>
  <c r="HT174" i="6"/>
  <c r="HU174" i="6"/>
  <c r="HV174" i="6"/>
  <c r="HW174" i="6"/>
  <c r="GC173" i="6"/>
  <c r="GD173" i="6"/>
  <c r="GE173" i="6"/>
  <c r="GF173" i="6"/>
  <c r="GG173" i="6"/>
  <c r="GH173" i="6"/>
  <c r="GI173" i="6"/>
  <c r="GJ173" i="6"/>
  <c r="GK173" i="6"/>
  <c r="GL173" i="6"/>
  <c r="GM173" i="6"/>
  <c r="GN173" i="6"/>
  <c r="GO173" i="6"/>
  <c r="GP173" i="6"/>
  <c r="GQ173" i="6"/>
  <c r="GR173" i="6"/>
  <c r="GS173" i="6"/>
  <c r="GT173" i="6"/>
  <c r="GU173" i="6"/>
  <c r="GV173" i="6"/>
  <c r="GW173" i="6"/>
  <c r="GX173" i="6"/>
  <c r="GY173" i="6"/>
  <c r="GZ173" i="6"/>
  <c r="HA173" i="6"/>
  <c r="HB173" i="6"/>
  <c r="HC173" i="6"/>
  <c r="HD173" i="6"/>
  <c r="HE173" i="6"/>
  <c r="HF173" i="6"/>
  <c r="HG173" i="6"/>
  <c r="HH173" i="6"/>
  <c r="HI173" i="6"/>
  <c r="HJ173" i="6"/>
  <c r="HK173" i="6"/>
  <c r="HL173" i="6"/>
  <c r="HM173" i="6"/>
  <c r="HN173" i="6"/>
  <c r="HO173" i="6"/>
  <c r="HP173" i="6"/>
  <c r="HQ173" i="6"/>
  <c r="HR173" i="6"/>
  <c r="HS173" i="6"/>
  <c r="HT173" i="6"/>
  <c r="HU173" i="6"/>
  <c r="HV173" i="6"/>
  <c r="HW173" i="6"/>
  <c r="GC172" i="6"/>
  <c r="GD172" i="6"/>
  <c r="GE172" i="6"/>
  <c r="GF172" i="6"/>
  <c r="GG172" i="6"/>
  <c r="GH172" i="6"/>
  <c r="GI172" i="6"/>
  <c r="GJ172" i="6"/>
  <c r="GK172" i="6"/>
  <c r="GL172" i="6"/>
  <c r="GM172" i="6"/>
  <c r="GN172" i="6"/>
  <c r="GO172" i="6"/>
  <c r="GP172" i="6"/>
  <c r="GQ172" i="6"/>
  <c r="GR172" i="6"/>
  <c r="GS172" i="6"/>
  <c r="GT172" i="6"/>
  <c r="GU172" i="6"/>
  <c r="GV172" i="6"/>
  <c r="GW172" i="6"/>
  <c r="GX172" i="6"/>
  <c r="GY172" i="6"/>
  <c r="GZ172" i="6"/>
  <c r="HA172" i="6"/>
  <c r="HB172" i="6"/>
  <c r="HC172" i="6"/>
  <c r="HD172" i="6"/>
  <c r="HE172" i="6"/>
  <c r="HF172" i="6"/>
  <c r="HG172" i="6"/>
  <c r="HH172" i="6"/>
  <c r="HI172" i="6"/>
  <c r="HJ172" i="6"/>
  <c r="HK172" i="6"/>
  <c r="HL172" i="6"/>
  <c r="HM172" i="6"/>
  <c r="HN172" i="6"/>
  <c r="HO172" i="6"/>
  <c r="HP172" i="6"/>
  <c r="HQ172" i="6"/>
  <c r="HR172" i="6"/>
  <c r="HS172" i="6"/>
  <c r="HT172" i="6"/>
  <c r="HU172" i="6"/>
  <c r="HV172" i="6"/>
  <c r="HW172" i="6"/>
  <c r="GC171" i="6"/>
  <c r="GD171" i="6"/>
  <c r="GE171" i="6"/>
  <c r="GF171" i="6"/>
  <c r="GG171" i="6"/>
  <c r="GH171" i="6"/>
  <c r="GI171" i="6"/>
  <c r="GJ171" i="6"/>
  <c r="GK171" i="6"/>
  <c r="GL171" i="6"/>
  <c r="GM171" i="6"/>
  <c r="GN171" i="6"/>
  <c r="GO171" i="6"/>
  <c r="GP171" i="6"/>
  <c r="GQ171" i="6"/>
  <c r="GR171" i="6"/>
  <c r="GS171" i="6"/>
  <c r="GT171" i="6"/>
  <c r="GU171" i="6"/>
  <c r="GV171" i="6"/>
  <c r="GW171" i="6"/>
  <c r="GX171" i="6"/>
  <c r="GY171" i="6"/>
  <c r="GZ171" i="6"/>
  <c r="HA171" i="6"/>
  <c r="HB171" i="6"/>
  <c r="HC171" i="6"/>
  <c r="HD171" i="6"/>
  <c r="HE171" i="6"/>
  <c r="HF171" i="6"/>
  <c r="HG171" i="6"/>
  <c r="HH171" i="6"/>
  <c r="HI171" i="6"/>
  <c r="HJ171" i="6"/>
  <c r="HK171" i="6"/>
  <c r="HL171" i="6"/>
  <c r="HM171" i="6"/>
  <c r="HN171" i="6"/>
  <c r="HO171" i="6"/>
  <c r="HP171" i="6"/>
  <c r="HQ171" i="6"/>
  <c r="HR171" i="6"/>
  <c r="HS171" i="6"/>
  <c r="HT171" i="6"/>
  <c r="HU171" i="6"/>
  <c r="HV171" i="6"/>
  <c r="HW171" i="6"/>
  <c r="GC170" i="6"/>
  <c r="GD170" i="6"/>
  <c r="GE170" i="6"/>
  <c r="GF170" i="6"/>
  <c r="GG170" i="6"/>
  <c r="GH170" i="6"/>
  <c r="GI170" i="6"/>
  <c r="GJ170" i="6"/>
  <c r="GK170" i="6"/>
  <c r="GL170" i="6"/>
  <c r="GM170" i="6"/>
  <c r="GN170" i="6"/>
  <c r="GO170" i="6"/>
  <c r="GP170" i="6"/>
  <c r="GQ170" i="6"/>
  <c r="GR170" i="6"/>
  <c r="GS170" i="6"/>
  <c r="GT170" i="6"/>
  <c r="GU170" i="6"/>
  <c r="GV170" i="6"/>
  <c r="GW170" i="6"/>
  <c r="GX170" i="6"/>
  <c r="GY170" i="6"/>
  <c r="GZ170" i="6"/>
  <c r="HA170" i="6"/>
  <c r="HB170" i="6"/>
  <c r="HC170" i="6"/>
  <c r="HD170" i="6"/>
  <c r="HE170" i="6"/>
  <c r="HF170" i="6"/>
  <c r="HG170" i="6"/>
  <c r="HH170" i="6"/>
  <c r="HI170" i="6"/>
  <c r="HJ170" i="6"/>
  <c r="HK170" i="6"/>
  <c r="HL170" i="6"/>
  <c r="HM170" i="6"/>
  <c r="HN170" i="6"/>
  <c r="HO170" i="6"/>
  <c r="HP170" i="6"/>
  <c r="HQ170" i="6"/>
  <c r="HR170" i="6"/>
  <c r="HS170" i="6"/>
  <c r="HT170" i="6"/>
  <c r="HU170" i="6"/>
  <c r="HV170" i="6"/>
  <c r="HW170" i="6"/>
  <c r="GC169" i="6"/>
  <c r="GD169" i="6"/>
  <c r="GE169" i="6"/>
  <c r="GF169" i="6"/>
  <c r="GG169" i="6"/>
  <c r="GH169" i="6"/>
  <c r="GI169" i="6"/>
  <c r="GJ169" i="6"/>
  <c r="GK169" i="6"/>
  <c r="GL169" i="6"/>
  <c r="GM169" i="6"/>
  <c r="GN169" i="6"/>
  <c r="GO169" i="6"/>
  <c r="GP169" i="6"/>
  <c r="GQ169" i="6"/>
  <c r="GR169" i="6"/>
  <c r="GS169" i="6"/>
  <c r="GT169" i="6"/>
  <c r="GU169" i="6"/>
  <c r="GV169" i="6"/>
  <c r="GW169" i="6"/>
  <c r="GX169" i="6"/>
  <c r="GY169" i="6"/>
  <c r="GZ169" i="6"/>
  <c r="HA169" i="6"/>
  <c r="HB169" i="6"/>
  <c r="HC169" i="6"/>
  <c r="HD169" i="6"/>
  <c r="HE169" i="6"/>
  <c r="HF169" i="6"/>
  <c r="HG169" i="6"/>
  <c r="HH169" i="6"/>
  <c r="HI169" i="6"/>
  <c r="HJ169" i="6"/>
  <c r="HK169" i="6"/>
  <c r="HL169" i="6"/>
  <c r="HM169" i="6"/>
  <c r="HN169" i="6"/>
  <c r="HO169" i="6"/>
  <c r="HP169" i="6"/>
  <c r="HQ169" i="6"/>
  <c r="HR169" i="6"/>
  <c r="HS169" i="6"/>
  <c r="HT169" i="6"/>
  <c r="HU169" i="6"/>
  <c r="HV169" i="6"/>
  <c r="HW169" i="6"/>
  <c r="GC168" i="6"/>
  <c r="GD168" i="6"/>
  <c r="GE168" i="6"/>
  <c r="GF168" i="6"/>
  <c r="GG168" i="6"/>
  <c r="GH168" i="6"/>
  <c r="GI168" i="6"/>
  <c r="GJ168" i="6"/>
  <c r="GK168" i="6"/>
  <c r="GL168" i="6"/>
  <c r="GM168" i="6"/>
  <c r="GN168" i="6"/>
  <c r="GO168" i="6"/>
  <c r="GP168" i="6"/>
  <c r="GQ168" i="6"/>
  <c r="GR168" i="6"/>
  <c r="GS168" i="6"/>
  <c r="GT168" i="6"/>
  <c r="GU168" i="6"/>
  <c r="GV168" i="6"/>
  <c r="GW168" i="6"/>
  <c r="GX168" i="6"/>
  <c r="GY168" i="6"/>
  <c r="GZ168" i="6"/>
  <c r="HA168" i="6"/>
  <c r="HB168" i="6"/>
  <c r="HC168" i="6"/>
  <c r="HD168" i="6"/>
  <c r="HE168" i="6"/>
  <c r="HF168" i="6"/>
  <c r="HG168" i="6"/>
  <c r="HH168" i="6"/>
  <c r="HI168" i="6"/>
  <c r="HJ168" i="6"/>
  <c r="HK168" i="6"/>
  <c r="HL168" i="6"/>
  <c r="HM168" i="6"/>
  <c r="HN168" i="6"/>
  <c r="HO168" i="6"/>
  <c r="HP168" i="6"/>
  <c r="HQ168" i="6"/>
  <c r="HR168" i="6"/>
  <c r="HS168" i="6"/>
  <c r="HT168" i="6"/>
  <c r="HU168" i="6"/>
  <c r="HV168" i="6"/>
  <c r="HW168" i="6"/>
  <c r="GC167" i="6"/>
  <c r="GD167" i="6"/>
  <c r="GE167" i="6"/>
  <c r="GF167" i="6"/>
  <c r="GG167" i="6"/>
  <c r="GH167" i="6"/>
  <c r="GI167" i="6"/>
  <c r="GJ167" i="6"/>
  <c r="GK167" i="6"/>
  <c r="GL167" i="6"/>
  <c r="GM167" i="6"/>
  <c r="GN167" i="6"/>
  <c r="GO167" i="6"/>
  <c r="GP167" i="6"/>
  <c r="GQ167" i="6"/>
  <c r="GR167" i="6"/>
  <c r="GS167" i="6"/>
  <c r="GT167" i="6"/>
  <c r="GU167" i="6"/>
  <c r="GV167" i="6"/>
  <c r="GW167" i="6"/>
  <c r="GX167" i="6"/>
  <c r="GY167" i="6"/>
  <c r="GZ167" i="6"/>
  <c r="HA167" i="6"/>
  <c r="HB167" i="6"/>
  <c r="HC167" i="6"/>
  <c r="HD167" i="6"/>
  <c r="HE167" i="6"/>
  <c r="HF167" i="6"/>
  <c r="HG167" i="6"/>
  <c r="HH167" i="6"/>
  <c r="HI167" i="6"/>
  <c r="HJ167" i="6"/>
  <c r="HK167" i="6"/>
  <c r="HL167" i="6"/>
  <c r="HM167" i="6"/>
  <c r="HN167" i="6"/>
  <c r="HO167" i="6"/>
  <c r="HP167" i="6"/>
  <c r="HQ167" i="6"/>
  <c r="HR167" i="6"/>
  <c r="HS167" i="6"/>
  <c r="HT167" i="6"/>
  <c r="HU167" i="6"/>
  <c r="HV167" i="6"/>
  <c r="HW167" i="6"/>
  <c r="GC166" i="6"/>
  <c r="GD166" i="6"/>
  <c r="GE166" i="6"/>
  <c r="GF166" i="6"/>
  <c r="GG166" i="6"/>
  <c r="GH166" i="6"/>
  <c r="GI166" i="6"/>
  <c r="GJ166" i="6"/>
  <c r="GK166" i="6"/>
  <c r="GL166" i="6"/>
  <c r="GM166" i="6"/>
  <c r="GN166" i="6"/>
  <c r="GO166" i="6"/>
  <c r="GP166" i="6"/>
  <c r="GQ166" i="6"/>
  <c r="GR166" i="6"/>
  <c r="GS166" i="6"/>
  <c r="GT166" i="6"/>
  <c r="GU166" i="6"/>
  <c r="GV166" i="6"/>
  <c r="GW166" i="6"/>
  <c r="GX166" i="6"/>
  <c r="GY166" i="6"/>
  <c r="GZ166" i="6"/>
  <c r="HA166" i="6"/>
  <c r="HB166" i="6"/>
  <c r="HC166" i="6"/>
  <c r="HD166" i="6"/>
  <c r="HE166" i="6"/>
  <c r="HF166" i="6"/>
  <c r="HG166" i="6"/>
  <c r="HH166" i="6"/>
  <c r="HI166" i="6"/>
  <c r="HJ166" i="6"/>
  <c r="HK166" i="6"/>
  <c r="HL166" i="6"/>
  <c r="HM166" i="6"/>
  <c r="HN166" i="6"/>
  <c r="HO166" i="6"/>
  <c r="HP166" i="6"/>
  <c r="HQ166" i="6"/>
  <c r="HR166" i="6"/>
  <c r="HS166" i="6"/>
  <c r="HT166" i="6"/>
  <c r="HU166" i="6"/>
  <c r="HV166" i="6"/>
  <c r="HW166" i="6"/>
  <c r="GC165" i="6"/>
  <c r="GD165" i="6"/>
  <c r="GE165" i="6"/>
  <c r="GF165" i="6"/>
  <c r="GG165" i="6"/>
  <c r="GH165" i="6"/>
  <c r="GI165" i="6"/>
  <c r="GJ165" i="6"/>
  <c r="GK165" i="6"/>
  <c r="GL165" i="6"/>
  <c r="GM165" i="6"/>
  <c r="GN165" i="6"/>
  <c r="GO165" i="6"/>
  <c r="GP165" i="6"/>
  <c r="GQ165" i="6"/>
  <c r="GR165" i="6"/>
  <c r="GS165" i="6"/>
  <c r="GT165" i="6"/>
  <c r="GU165" i="6"/>
  <c r="GV165" i="6"/>
  <c r="GW165" i="6"/>
  <c r="GX165" i="6"/>
  <c r="GY165" i="6"/>
  <c r="GZ165" i="6"/>
  <c r="HA165" i="6"/>
  <c r="HB165" i="6"/>
  <c r="HC165" i="6"/>
  <c r="HD165" i="6"/>
  <c r="HE165" i="6"/>
  <c r="HF165" i="6"/>
  <c r="HG165" i="6"/>
  <c r="HH165" i="6"/>
  <c r="HI165" i="6"/>
  <c r="HJ165" i="6"/>
  <c r="HK165" i="6"/>
  <c r="HL165" i="6"/>
  <c r="HM165" i="6"/>
  <c r="HN165" i="6"/>
  <c r="HO165" i="6"/>
  <c r="HP165" i="6"/>
  <c r="HQ165" i="6"/>
  <c r="HR165" i="6"/>
  <c r="HS165" i="6"/>
  <c r="HT165" i="6"/>
  <c r="HU165" i="6"/>
  <c r="HV165" i="6"/>
  <c r="HW165" i="6"/>
  <c r="GC164" i="6"/>
  <c r="GD164" i="6"/>
  <c r="GE164" i="6"/>
  <c r="GF164" i="6"/>
  <c r="GG164" i="6"/>
  <c r="GH164" i="6"/>
  <c r="GI164" i="6"/>
  <c r="GJ164" i="6"/>
  <c r="GK164" i="6"/>
  <c r="GL164" i="6"/>
  <c r="GM164" i="6"/>
  <c r="GN164" i="6"/>
  <c r="GO164" i="6"/>
  <c r="GP164" i="6"/>
  <c r="GQ164" i="6"/>
  <c r="GR164" i="6"/>
  <c r="GS164" i="6"/>
  <c r="GT164" i="6"/>
  <c r="GU164" i="6"/>
  <c r="GV164" i="6"/>
  <c r="GW164" i="6"/>
  <c r="GX164" i="6"/>
  <c r="GY164" i="6"/>
  <c r="GZ164" i="6"/>
  <c r="HA164" i="6"/>
  <c r="HB164" i="6"/>
  <c r="HC164" i="6"/>
  <c r="HD164" i="6"/>
  <c r="HE164" i="6"/>
  <c r="HF164" i="6"/>
  <c r="HG164" i="6"/>
  <c r="HH164" i="6"/>
  <c r="HI164" i="6"/>
  <c r="HJ164" i="6"/>
  <c r="HK164" i="6"/>
  <c r="HL164" i="6"/>
  <c r="HM164" i="6"/>
  <c r="HN164" i="6"/>
  <c r="HO164" i="6"/>
  <c r="HP164" i="6"/>
  <c r="HQ164" i="6"/>
  <c r="HR164" i="6"/>
  <c r="HS164" i="6"/>
  <c r="HT164" i="6"/>
  <c r="HU164" i="6"/>
  <c r="HV164" i="6"/>
  <c r="HW164" i="6"/>
  <c r="GC163" i="6"/>
  <c r="GD163" i="6"/>
  <c r="GE163" i="6"/>
  <c r="GF163" i="6"/>
  <c r="GG163" i="6"/>
  <c r="GH163" i="6"/>
  <c r="GI163" i="6"/>
  <c r="GJ163" i="6"/>
  <c r="GK163" i="6"/>
  <c r="GL163" i="6"/>
  <c r="GM163" i="6"/>
  <c r="GN163" i="6"/>
  <c r="GO163" i="6"/>
  <c r="GP163" i="6"/>
  <c r="GQ163" i="6"/>
  <c r="GR163" i="6"/>
  <c r="GS163" i="6"/>
  <c r="GT163" i="6"/>
  <c r="GU163" i="6"/>
  <c r="GV163" i="6"/>
  <c r="GW163" i="6"/>
  <c r="GX163" i="6"/>
  <c r="GY163" i="6"/>
  <c r="GZ163" i="6"/>
  <c r="HA163" i="6"/>
  <c r="HB163" i="6"/>
  <c r="HC163" i="6"/>
  <c r="HD163" i="6"/>
  <c r="HE163" i="6"/>
  <c r="HF163" i="6"/>
  <c r="HG163" i="6"/>
  <c r="HH163" i="6"/>
  <c r="HI163" i="6"/>
  <c r="HJ163" i="6"/>
  <c r="HK163" i="6"/>
  <c r="HL163" i="6"/>
  <c r="HM163" i="6"/>
  <c r="HN163" i="6"/>
  <c r="HO163" i="6"/>
  <c r="HP163" i="6"/>
  <c r="HQ163" i="6"/>
  <c r="HR163" i="6"/>
  <c r="HS163" i="6"/>
  <c r="HT163" i="6"/>
  <c r="HU163" i="6"/>
  <c r="HV163" i="6"/>
  <c r="HW163" i="6"/>
  <c r="GC162" i="6"/>
  <c r="GD162" i="6"/>
  <c r="GE162" i="6"/>
  <c r="GF162" i="6"/>
  <c r="GG162" i="6"/>
  <c r="GH162" i="6"/>
  <c r="GI162" i="6"/>
  <c r="GJ162" i="6"/>
  <c r="GK162" i="6"/>
  <c r="GL162" i="6"/>
  <c r="GM162" i="6"/>
  <c r="GN162" i="6"/>
  <c r="GO162" i="6"/>
  <c r="GP162" i="6"/>
  <c r="GQ162" i="6"/>
  <c r="GR162" i="6"/>
  <c r="GS162" i="6"/>
  <c r="GT162" i="6"/>
  <c r="GU162" i="6"/>
  <c r="GV162" i="6"/>
  <c r="GW162" i="6"/>
  <c r="GX162" i="6"/>
  <c r="GY162" i="6"/>
  <c r="GZ162" i="6"/>
  <c r="HA162" i="6"/>
  <c r="HB162" i="6"/>
  <c r="HC162" i="6"/>
  <c r="HD162" i="6"/>
  <c r="HE162" i="6"/>
  <c r="HF162" i="6"/>
  <c r="HG162" i="6"/>
  <c r="HH162" i="6"/>
  <c r="HI162" i="6"/>
  <c r="HJ162" i="6"/>
  <c r="HK162" i="6"/>
  <c r="HL162" i="6"/>
  <c r="HM162" i="6"/>
  <c r="HN162" i="6"/>
  <c r="HO162" i="6"/>
  <c r="HP162" i="6"/>
  <c r="HQ162" i="6"/>
  <c r="HR162" i="6"/>
  <c r="HS162" i="6"/>
  <c r="HT162" i="6"/>
  <c r="HU162" i="6"/>
  <c r="HV162" i="6"/>
  <c r="HW162" i="6"/>
  <c r="GC161" i="6"/>
  <c r="GD161" i="6"/>
  <c r="GE161" i="6"/>
  <c r="GF161" i="6"/>
  <c r="GG161" i="6"/>
  <c r="GH161" i="6"/>
  <c r="GI161" i="6"/>
  <c r="GJ161" i="6"/>
  <c r="GK161" i="6"/>
  <c r="GL161" i="6"/>
  <c r="GM161" i="6"/>
  <c r="GN161" i="6"/>
  <c r="GO161" i="6"/>
  <c r="GP161" i="6"/>
  <c r="GQ161" i="6"/>
  <c r="GR161" i="6"/>
  <c r="GS161" i="6"/>
  <c r="GT161" i="6"/>
  <c r="GU161" i="6"/>
  <c r="GV161" i="6"/>
  <c r="GW161" i="6"/>
  <c r="GX161" i="6"/>
  <c r="GY161" i="6"/>
  <c r="GZ161" i="6"/>
  <c r="HA161" i="6"/>
  <c r="HB161" i="6"/>
  <c r="HC161" i="6"/>
  <c r="HD161" i="6"/>
  <c r="HE161" i="6"/>
  <c r="HF161" i="6"/>
  <c r="HG161" i="6"/>
  <c r="HH161" i="6"/>
  <c r="HI161" i="6"/>
  <c r="HJ161" i="6"/>
  <c r="HK161" i="6"/>
  <c r="HL161" i="6"/>
  <c r="HM161" i="6"/>
  <c r="HN161" i="6"/>
  <c r="HO161" i="6"/>
  <c r="HP161" i="6"/>
  <c r="HQ161" i="6"/>
  <c r="HR161" i="6"/>
  <c r="HS161" i="6"/>
  <c r="HT161" i="6"/>
  <c r="HU161" i="6"/>
  <c r="HV161" i="6"/>
  <c r="HW161" i="6"/>
  <c r="GC160" i="6"/>
  <c r="GD160" i="6"/>
  <c r="GE160" i="6"/>
  <c r="GF160" i="6"/>
  <c r="GG160" i="6"/>
  <c r="GH160" i="6"/>
  <c r="GI160" i="6"/>
  <c r="GJ160" i="6"/>
  <c r="GK160" i="6"/>
  <c r="GL160" i="6"/>
  <c r="GM160" i="6"/>
  <c r="GN160" i="6"/>
  <c r="GO160" i="6"/>
  <c r="GP160" i="6"/>
  <c r="GQ160" i="6"/>
  <c r="GR160" i="6"/>
  <c r="GS160" i="6"/>
  <c r="GT160" i="6"/>
  <c r="GU160" i="6"/>
  <c r="GV160" i="6"/>
  <c r="GW160" i="6"/>
  <c r="GX160" i="6"/>
  <c r="GY160" i="6"/>
  <c r="GZ160" i="6"/>
  <c r="HA160" i="6"/>
  <c r="HB160" i="6"/>
  <c r="HC160" i="6"/>
  <c r="HD160" i="6"/>
  <c r="HE160" i="6"/>
  <c r="HF160" i="6"/>
  <c r="HG160" i="6"/>
  <c r="HH160" i="6"/>
  <c r="HI160" i="6"/>
  <c r="HJ160" i="6"/>
  <c r="HK160" i="6"/>
  <c r="HL160" i="6"/>
  <c r="HM160" i="6"/>
  <c r="HN160" i="6"/>
  <c r="HO160" i="6"/>
  <c r="HP160" i="6"/>
  <c r="HQ160" i="6"/>
  <c r="HR160" i="6"/>
  <c r="HS160" i="6"/>
  <c r="HT160" i="6"/>
  <c r="HU160" i="6"/>
  <c r="HV160" i="6"/>
  <c r="HW160" i="6"/>
  <c r="GC159" i="6"/>
  <c r="GD159" i="6"/>
  <c r="GE159" i="6"/>
  <c r="GF159" i="6"/>
  <c r="GG159" i="6"/>
  <c r="GH159" i="6"/>
  <c r="GI159" i="6"/>
  <c r="GJ159" i="6"/>
  <c r="GK159" i="6"/>
  <c r="GL159" i="6"/>
  <c r="GM159" i="6"/>
  <c r="GN159" i="6"/>
  <c r="GO159" i="6"/>
  <c r="GP159" i="6"/>
  <c r="GQ159" i="6"/>
  <c r="GR159" i="6"/>
  <c r="GS159" i="6"/>
  <c r="GT159" i="6"/>
  <c r="GU159" i="6"/>
  <c r="GV159" i="6"/>
  <c r="GW159" i="6"/>
  <c r="GX159" i="6"/>
  <c r="GY159" i="6"/>
  <c r="GZ159" i="6"/>
  <c r="HA159" i="6"/>
  <c r="HB159" i="6"/>
  <c r="HC159" i="6"/>
  <c r="HD159" i="6"/>
  <c r="HE159" i="6"/>
  <c r="HF159" i="6"/>
  <c r="HG159" i="6"/>
  <c r="HH159" i="6"/>
  <c r="HI159" i="6"/>
  <c r="HJ159" i="6"/>
  <c r="HK159" i="6"/>
  <c r="HL159" i="6"/>
  <c r="HM159" i="6"/>
  <c r="HN159" i="6"/>
  <c r="HO159" i="6"/>
  <c r="HP159" i="6"/>
  <c r="HQ159" i="6"/>
  <c r="HR159" i="6"/>
  <c r="HS159" i="6"/>
  <c r="HT159" i="6"/>
  <c r="HU159" i="6"/>
  <c r="HV159" i="6"/>
  <c r="HW159" i="6"/>
  <c r="GC158" i="6"/>
  <c r="GD158" i="6"/>
  <c r="GE158" i="6"/>
  <c r="GF158" i="6"/>
  <c r="GG158" i="6"/>
  <c r="GH158" i="6"/>
  <c r="GI158" i="6"/>
  <c r="GJ158" i="6"/>
  <c r="GK158" i="6"/>
  <c r="GL158" i="6"/>
  <c r="GM158" i="6"/>
  <c r="GN158" i="6"/>
  <c r="GO158" i="6"/>
  <c r="GP158" i="6"/>
  <c r="GQ158" i="6"/>
  <c r="GR158" i="6"/>
  <c r="GS158" i="6"/>
  <c r="GT158" i="6"/>
  <c r="GU158" i="6"/>
  <c r="GV158" i="6"/>
  <c r="GW158" i="6"/>
  <c r="GX158" i="6"/>
  <c r="GY158" i="6"/>
  <c r="GZ158" i="6"/>
  <c r="HA158" i="6"/>
  <c r="HB158" i="6"/>
  <c r="HC158" i="6"/>
  <c r="HD158" i="6"/>
  <c r="HE158" i="6"/>
  <c r="HF158" i="6"/>
  <c r="HG158" i="6"/>
  <c r="HH158" i="6"/>
  <c r="HI158" i="6"/>
  <c r="HJ158" i="6"/>
  <c r="HK158" i="6"/>
  <c r="HL158" i="6"/>
  <c r="HM158" i="6"/>
  <c r="HN158" i="6"/>
  <c r="HO158" i="6"/>
  <c r="HP158" i="6"/>
  <c r="HQ158" i="6"/>
  <c r="HR158" i="6"/>
  <c r="HS158" i="6"/>
  <c r="HT158" i="6"/>
  <c r="HU158" i="6"/>
  <c r="HV158" i="6"/>
  <c r="HW158" i="6"/>
  <c r="GC157" i="6"/>
  <c r="GD157" i="6"/>
  <c r="GE157" i="6"/>
  <c r="GF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GC156" i="6"/>
  <c r="GD156" i="6"/>
  <c r="GE156" i="6"/>
  <c r="GF156" i="6"/>
  <c r="GG156" i="6"/>
  <c r="GH156" i="6"/>
  <c r="GI156" i="6"/>
  <c r="GJ156" i="6"/>
  <c r="GK156" i="6"/>
  <c r="GL156" i="6"/>
  <c r="GM156" i="6"/>
  <c r="GN156" i="6"/>
  <c r="GO156" i="6"/>
  <c r="GP156" i="6"/>
  <c r="GQ156" i="6"/>
  <c r="GR156" i="6"/>
  <c r="GS156" i="6"/>
  <c r="GT156" i="6"/>
  <c r="GU156" i="6"/>
  <c r="GV156" i="6"/>
  <c r="GW156" i="6"/>
  <c r="GX156" i="6"/>
  <c r="GY156" i="6"/>
  <c r="GZ156" i="6"/>
  <c r="HA156" i="6"/>
  <c r="HB156" i="6"/>
  <c r="HC156" i="6"/>
  <c r="HD156" i="6"/>
  <c r="HE156" i="6"/>
  <c r="HF156" i="6"/>
  <c r="HG156" i="6"/>
  <c r="HH156" i="6"/>
  <c r="HI156" i="6"/>
  <c r="HJ156" i="6"/>
  <c r="HK156" i="6"/>
  <c r="HL156" i="6"/>
  <c r="HM156" i="6"/>
  <c r="HN156" i="6"/>
  <c r="HO156" i="6"/>
  <c r="HP156" i="6"/>
  <c r="HQ156" i="6"/>
  <c r="HR156" i="6"/>
  <c r="HS156" i="6"/>
  <c r="HT156" i="6"/>
  <c r="HU156" i="6"/>
  <c r="HV156" i="6"/>
  <c r="HW156" i="6"/>
  <c r="GC155" i="6"/>
  <c r="GD155" i="6"/>
  <c r="GE155" i="6"/>
  <c r="GF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GC154" i="6"/>
  <c r="GD154" i="6"/>
  <c r="GE154" i="6"/>
  <c r="GF154" i="6"/>
  <c r="GG154" i="6"/>
  <c r="GH154" i="6"/>
  <c r="GI154" i="6"/>
  <c r="GJ154" i="6"/>
  <c r="GK154" i="6"/>
  <c r="GL154" i="6"/>
  <c r="GM154" i="6"/>
  <c r="GN154" i="6"/>
  <c r="GO154" i="6"/>
  <c r="GP154" i="6"/>
  <c r="GQ154" i="6"/>
  <c r="GR154" i="6"/>
  <c r="GS154" i="6"/>
  <c r="GT154" i="6"/>
  <c r="GU154" i="6"/>
  <c r="GV154" i="6"/>
  <c r="GW154" i="6"/>
  <c r="GX154" i="6"/>
  <c r="GY154" i="6"/>
  <c r="GZ154" i="6"/>
  <c r="HA154" i="6"/>
  <c r="HB154" i="6"/>
  <c r="HC154" i="6"/>
  <c r="HD154" i="6"/>
  <c r="HE154" i="6"/>
  <c r="HF154" i="6"/>
  <c r="HG154" i="6"/>
  <c r="HH154" i="6"/>
  <c r="HI154" i="6"/>
  <c r="HJ154" i="6"/>
  <c r="HK154" i="6"/>
  <c r="HL154" i="6"/>
  <c r="HM154" i="6"/>
  <c r="HN154" i="6"/>
  <c r="HO154" i="6"/>
  <c r="HP154" i="6"/>
  <c r="HQ154" i="6"/>
  <c r="HR154" i="6"/>
  <c r="HS154" i="6"/>
  <c r="HT154" i="6"/>
  <c r="HU154" i="6"/>
  <c r="HV154" i="6"/>
  <c r="HW154" i="6"/>
  <c r="GC153" i="6"/>
  <c r="GD153" i="6"/>
  <c r="GE153" i="6"/>
  <c r="GF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GC152" i="6"/>
  <c r="GD152" i="6"/>
  <c r="GE152" i="6"/>
  <c r="GF152" i="6"/>
  <c r="GG152" i="6"/>
  <c r="GH152" i="6"/>
  <c r="GI152" i="6"/>
  <c r="GJ152" i="6"/>
  <c r="GK152" i="6"/>
  <c r="GL152" i="6"/>
  <c r="GM152" i="6"/>
  <c r="GN152" i="6"/>
  <c r="GO152" i="6"/>
  <c r="GP152" i="6"/>
  <c r="GQ152" i="6"/>
  <c r="GR152" i="6"/>
  <c r="GS152" i="6"/>
  <c r="GT152" i="6"/>
  <c r="GU152" i="6"/>
  <c r="GV152" i="6"/>
  <c r="GW152" i="6"/>
  <c r="GX152" i="6"/>
  <c r="GY152" i="6"/>
  <c r="GZ152" i="6"/>
  <c r="HA152" i="6"/>
  <c r="HB152" i="6"/>
  <c r="HC152" i="6"/>
  <c r="HD152" i="6"/>
  <c r="HE152" i="6"/>
  <c r="HF152" i="6"/>
  <c r="HG152" i="6"/>
  <c r="HH152" i="6"/>
  <c r="HI152" i="6"/>
  <c r="HJ152" i="6"/>
  <c r="HK152" i="6"/>
  <c r="HL152" i="6"/>
  <c r="HM152" i="6"/>
  <c r="HN152" i="6"/>
  <c r="HO152" i="6"/>
  <c r="HP152" i="6"/>
  <c r="HQ152" i="6"/>
  <c r="HR152" i="6"/>
  <c r="HS152" i="6"/>
  <c r="HT152" i="6"/>
  <c r="HU152" i="6"/>
  <c r="HV152" i="6"/>
  <c r="HW152" i="6"/>
  <c r="GC151" i="6"/>
  <c r="GD151" i="6"/>
  <c r="GE151" i="6"/>
  <c r="GF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GC150" i="6"/>
  <c r="GD150" i="6"/>
  <c r="GE150" i="6"/>
  <c r="GF150" i="6"/>
  <c r="GG150" i="6"/>
  <c r="GH150" i="6"/>
  <c r="GI150" i="6"/>
  <c r="GJ150" i="6"/>
  <c r="GK150" i="6"/>
  <c r="GL150" i="6"/>
  <c r="GM150" i="6"/>
  <c r="GN150" i="6"/>
  <c r="GO150" i="6"/>
  <c r="GP150" i="6"/>
  <c r="GQ150" i="6"/>
  <c r="GR150" i="6"/>
  <c r="GS150" i="6"/>
  <c r="GT150" i="6"/>
  <c r="GU150" i="6"/>
  <c r="GV150" i="6"/>
  <c r="GW150" i="6"/>
  <c r="GX150" i="6"/>
  <c r="GY150" i="6"/>
  <c r="GZ150" i="6"/>
  <c r="HA150" i="6"/>
  <c r="HB150" i="6"/>
  <c r="HC150" i="6"/>
  <c r="HD150" i="6"/>
  <c r="HE150" i="6"/>
  <c r="HF150" i="6"/>
  <c r="HG150" i="6"/>
  <c r="HH150" i="6"/>
  <c r="HI150" i="6"/>
  <c r="HJ150" i="6"/>
  <c r="HK150" i="6"/>
  <c r="HL150" i="6"/>
  <c r="HM150" i="6"/>
  <c r="HN150" i="6"/>
  <c r="HO150" i="6"/>
  <c r="HP150" i="6"/>
  <c r="HQ150" i="6"/>
  <c r="HR150" i="6"/>
  <c r="HS150" i="6"/>
  <c r="HT150" i="6"/>
  <c r="HU150" i="6"/>
  <c r="HV150" i="6"/>
  <c r="HW150" i="6"/>
  <c r="GC149" i="6"/>
  <c r="GD149" i="6"/>
  <c r="GE149" i="6"/>
  <c r="GF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GC148" i="6"/>
  <c r="GD148" i="6"/>
  <c r="GE148" i="6"/>
  <c r="GF148" i="6"/>
  <c r="GG148" i="6"/>
  <c r="GH148" i="6"/>
  <c r="GI148" i="6"/>
  <c r="GJ148" i="6"/>
  <c r="GK148" i="6"/>
  <c r="GL148" i="6"/>
  <c r="GM148" i="6"/>
  <c r="GN148" i="6"/>
  <c r="GO148" i="6"/>
  <c r="GP148" i="6"/>
  <c r="GQ148" i="6"/>
  <c r="GR148" i="6"/>
  <c r="GS148" i="6"/>
  <c r="GT148" i="6"/>
  <c r="GU148" i="6"/>
  <c r="GV148" i="6"/>
  <c r="GW148" i="6"/>
  <c r="GX148" i="6"/>
  <c r="GY148" i="6"/>
  <c r="GZ148" i="6"/>
  <c r="HA148" i="6"/>
  <c r="HB148" i="6"/>
  <c r="HC148" i="6"/>
  <c r="HD148" i="6"/>
  <c r="HE148" i="6"/>
  <c r="HF148" i="6"/>
  <c r="HG148" i="6"/>
  <c r="HH148" i="6"/>
  <c r="HI148" i="6"/>
  <c r="HJ148" i="6"/>
  <c r="HK148" i="6"/>
  <c r="HL148" i="6"/>
  <c r="HM148" i="6"/>
  <c r="HN148" i="6"/>
  <c r="HO148" i="6"/>
  <c r="HP148" i="6"/>
  <c r="HQ148" i="6"/>
  <c r="HR148" i="6"/>
  <c r="HS148" i="6"/>
  <c r="HT148" i="6"/>
  <c r="HU148" i="6"/>
  <c r="HV148" i="6"/>
  <c r="HW148" i="6"/>
  <c r="GC147" i="6"/>
  <c r="GD147" i="6"/>
  <c r="GE147" i="6"/>
  <c r="GF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GC146" i="6"/>
  <c r="GD146" i="6"/>
  <c r="GE146" i="6"/>
  <c r="GF146" i="6"/>
  <c r="GG146" i="6"/>
  <c r="GH146" i="6"/>
  <c r="GI146" i="6"/>
  <c r="GJ146" i="6"/>
  <c r="GK146" i="6"/>
  <c r="GL146" i="6"/>
  <c r="GM146" i="6"/>
  <c r="GN146" i="6"/>
  <c r="GO146" i="6"/>
  <c r="GP146" i="6"/>
  <c r="GQ146" i="6"/>
  <c r="GR146" i="6"/>
  <c r="GS146" i="6"/>
  <c r="GT146" i="6"/>
  <c r="GU146" i="6"/>
  <c r="GV146" i="6"/>
  <c r="GW146" i="6"/>
  <c r="GX146" i="6"/>
  <c r="GY146" i="6"/>
  <c r="GZ146" i="6"/>
  <c r="HA146" i="6"/>
  <c r="HB146" i="6"/>
  <c r="HC146" i="6"/>
  <c r="HD146" i="6"/>
  <c r="HE146" i="6"/>
  <c r="HF146" i="6"/>
  <c r="HG146" i="6"/>
  <c r="HH146" i="6"/>
  <c r="HI146" i="6"/>
  <c r="HJ146" i="6"/>
  <c r="HK146" i="6"/>
  <c r="HL146" i="6"/>
  <c r="HM146" i="6"/>
  <c r="HN146" i="6"/>
  <c r="HO146" i="6"/>
  <c r="HP146" i="6"/>
  <c r="HQ146" i="6"/>
  <c r="HR146" i="6"/>
  <c r="HS146" i="6"/>
  <c r="HT146" i="6"/>
  <c r="HU146" i="6"/>
  <c r="HV146" i="6"/>
  <c r="HW146" i="6"/>
  <c r="GC145" i="6"/>
  <c r="GD145" i="6"/>
  <c r="GE145" i="6"/>
  <c r="GF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GC144" i="6"/>
  <c r="GD144" i="6"/>
  <c r="GE144" i="6"/>
  <c r="GF144" i="6"/>
  <c r="GG144" i="6"/>
  <c r="GH144" i="6"/>
  <c r="GI144" i="6"/>
  <c r="GJ144" i="6"/>
  <c r="GK144" i="6"/>
  <c r="GL144" i="6"/>
  <c r="GM144" i="6"/>
  <c r="GN144" i="6"/>
  <c r="GO144" i="6"/>
  <c r="GP144" i="6"/>
  <c r="GQ144" i="6"/>
  <c r="GR144" i="6"/>
  <c r="GS144" i="6"/>
  <c r="GT144" i="6"/>
  <c r="GU144" i="6"/>
  <c r="GV144" i="6"/>
  <c r="GW144" i="6"/>
  <c r="GX144" i="6"/>
  <c r="GY144" i="6"/>
  <c r="GZ144" i="6"/>
  <c r="HA144" i="6"/>
  <c r="HB144" i="6"/>
  <c r="HC144" i="6"/>
  <c r="HD144" i="6"/>
  <c r="HE144" i="6"/>
  <c r="HF144" i="6"/>
  <c r="HG144" i="6"/>
  <c r="HH144" i="6"/>
  <c r="HI144" i="6"/>
  <c r="HJ144" i="6"/>
  <c r="HK144" i="6"/>
  <c r="HL144" i="6"/>
  <c r="HM144" i="6"/>
  <c r="HN144" i="6"/>
  <c r="HO144" i="6"/>
  <c r="HP144" i="6"/>
  <c r="HQ144" i="6"/>
  <c r="HR144" i="6"/>
  <c r="HS144" i="6"/>
  <c r="HT144" i="6"/>
  <c r="HU144" i="6"/>
  <c r="HV144" i="6"/>
  <c r="HW144" i="6"/>
  <c r="GC143" i="6"/>
  <c r="GD143" i="6"/>
  <c r="GE143" i="6"/>
  <c r="GF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GC142" i="6"/>
  <c r="GD142" i="6"/>
  <c r="GE142" i="6"/>
  <c r="GF142" i="6"/>
  <c r="GG142" i="6"/>
  <c r="GH142" i="6"/>
  <c r="GI142" i="6"/>
  <c r="GJ142" i="6"/>
  <c r="GK142" i="6"/>
  <c r="GL142" i="6"/>
  <c r="GM142" i="6"/>
  <c r="GN142" i="6"/>
  <c r="GO142" i="6"/>
  <c r="GP142" i="6"/>
  <c r="GQ142" i="6"/>
  <c r="GR142" i="6"/>
  <c r="GS142" i="6"/>
  <c r="GT142" i="6"/>
  <c r="GU142" i="6"/>
  <c r="GV142" i="6"/>
  <c r="GW142" i="6"/>
  <c r="GX142" i="6"/>
  <c r="GY142" i="6"/>
  <c r="GZ142" i="6"/>
  <c r="HA142" i="6"/>
  <c r="HB142" i="6"/>
  <c r="HC142" i="6"/>
  <c r="HD142" i="6"/>
  <c r="HE142" i="6"/>
  <c r="HF142" i="6"/>
  <c r="HG142" i="6"/>
  <c r="HH142" i="6"/>
  <c r="HI142" i="6"/>
  <c r="HJ142" i="6"/>
  <c r="HK142" i="6"/>
  <c r="HL142" i="6"/>
  <c r="HM142" i="6"/>
  <c r="HN142" i="6"/>
  <c r="HO142" i="6"/>
  <c r="HP142" i="6"/>
  <c r="HQ142" i="6"/>
  <c r="HR142" i="6"/>
  <c r="HS142" i="6"/>
  <c r="HT142" i="6"/>
  <c r="HU142" i="6"/>
  <c r="HV142" i="6"/>
  <c r="HW142" i="6"/>
  <c r="GC141" i="6"/>
  <c r="GD141" i="6"/>
  <c r="GE141" i="6"/>
  <c r="GF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GC140" i="6"/>
  <c r="GD140" i="6"/>
  <c r="GE140" i="6"/>
  <c r="GF140" i="6"/>
  <c r="GG140" i="6"/>
  <c r="GH140" i="6"/>
  <c r="GI140" i="6"/>
  <c r="GJ140" i="6"/>
  <c r="GK140" i="6"/>
  <c r="GL140" i="6"/>
  <c r="GM140" i="6"/>
  <c r="GN140" i="6"/>
  <c r="GO140" i="6"/>
  <c r="GP140" i="6"/>
  <c r="GQ140" i="6"/>
  <c r="GR140" i="6"/>
  <c r="GS140" i="6"/>
  <c r="GT140" i="6"/>
  <c r="GU140" i="6"/>
  <c r="GV140" i="6"/>
  <c r="GW140" i="6"/>
  <c r="GX140" i="6"/>
  <c r="GY140" i="6"/>
  <c r="GZ140" i="6"/>
  <c r="HA140" i="6"/>
  <c r="HB140" i="6"/>
  <c r="HC140" i="6"/>
  <c r="HD140" i="6"/>
  <c r="HE140" i="6"/>
  <c r="HF140" i="6"/>
  <c r="HG140" i="6"/>
  <c r="HH140" i="6"/>
  <c r="HI140" i="6"/>
  <c r="HJ140" i="6"/>
  <c r="HK140" i="6"/>
  <c r="HL140" i="6"/>
  <c r="HM140" i="6"/>
  <c r="HN140" i="6"/>
  <c r="HO140" i="6"/>
  <c r="HP140" i="6"/>
  <c r="HQ140" i="6"/>
  <c r="HR140" i="6"/>
  <c r="HS140" i="6"/>
  <c r="HT140" i="6"/>
  <c r="HU140" i="6"/>
  <c r="HV140" i="6"/>
  <c r="HW140" i="6"/>
  <c r="GC139" i="6"/>
  <c r="GD139" i="6"/>
  <c r="GE139" i="6"/>
  <c r="GF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GC138" i="6"/>
  <c r="GD138" i="6"/>
  <c r="GE138" i="6"/>
  <c r="GF138" i="6"/>
  <c r="GG138" i="6"/>
  <c r="GH138" i="6"/>
  <c r="GI138" i="6"/>
  <c r="GJ138" i="6"/>
  <c r="GK138" i="6"/>
  <c r="GL138" i="6"/>
  <c r="GM138" i="6"/>
  <c r="GN138" i="6"/>
  <c r="GO138" i="6"/>
  <c r="GP138" i="6"/>
  <c r="GQ138" i="6"/>
  <c r="GR138" i="6"/>
  <c r="GS138" i="6"/>
  <c r="GT138" i="6"/>
  <c r="GU138" i="6"/>
  <c r="GV138" i="6"/>
  <c r="GW138" i="6"/>
  <c r="GX138" i="6"/>
  <c r="GY138" i="6"/>
  <c r="GZ138" i="6"/>
  <c r="HA138" i="6"/>
  <c r="HB138" i="6"/>
  <c r="HC138" i="6"/>
  <c r="HD138" i="6"/>
  <c r="HE138" i="6"/>
  <c r="HF138" i="6"/>
  <c r="HG138" i="6"/>
  <c r="HH138" i="6"/>
  <c r="HI138" i="6"/>
  <c r="HJ138" i="6"/>
  <c r="HK138" i="6"/>
  <c r="HL138" i="6"/>
  <c r="HM138" i="6"/>
  <c r="HN138" i="6"/>
  <c r="HO138" i="6"/>
  <c r="HP138" i="6"/>
  <c r="HQ138" i="6"/>
  <c r="HR138" i="6"/>
  <c r="HS138" i="6"/>
  <c r="HT138" i="6"/>
  <c r="HU138" i="6"/>
  <c r="HV138" i="6"/>
  <c r="HW138" i="6"/>
  <c r="GC137" i="6"/>
  <c r="GD137" i="6"/>
  <c r="GE137" i="6"/>
  <c r="GF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GC136" i="6"/>
  <c r="GD136" i="6"/>
  <c r="GE136" i="6"/>
  <c r="GF136" i="6"/>
  <c r="GG136" i="6"/>
  <c r="GH136" i="6"/>
  <c r="GI136" i="6"/>
  <c r="GJ136" i="6"/>
  <c r="GK136" i="6"/>
  <c r="GL136" i="6"/>
  <c r="GM136" i="6"/>
  <c r="GN136" i="6"/>
  <c r="GO136" i="6"/>
  <c r="GP136" i="6"/>
  <c r="GQ136" i="6"/>
  <c r="GR136" i="6"/>
  <c r="GS136" i="6"/>
  <c r="GT136" i="6"/>
  <c r="GU136" i="6"/>
  <c r="GV136" i="6"/>
  <c r="GW136" i="6"/>
  <c r="GX136" i="6"/>
  <c r="GY136" i="6"/>
  <c r="GZ136" i="6"/>
  <c r="HA136" i="6"/>
  <c r="HB136" i="6"/>
  <c r="HC136" i="6"/>
  <c r="HD136" i="6"/>
  <c r="HE136" i="6"/>
  <c r="HF136" i="6"/>
  <c r="HG136" i="6"/>
  <c r="HH136" i="6"/>
  <c r="HI136" i="6"/>
  <c r="HJ136" i="6"/>
  <c r="HK136" i="6"/>
  <c r="HL136" i="6"/>
  <c r="HM136" i="6"/>
  <c r="HN136" i="6"/>
  <c r="HO136" i="6"/>
  <c r="HP136" i="6"/>
  <c r="HQ136" i="6"/>
  <c r="HR136" i="6"/>
  <c r="HS136" i="6"/>
  <c r="HT136" i="6"/>
  <c r="HU136" i="6"/>
  <c r="HV136" i="6"/>
  <c r="HW136" i="6"/>
  <c r="GC135" i="6"/>
  <c r="GD135" i="6"/>
  <c r="GE135" i="6"/>
  <c r="GF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GC134" i="6"/>
  <c r="GD134" i="6"/>
  <c r="GE134" i="6"/>
  <c r="GF134" i="6"/>
  <c r="GG134" i="6"/>
  <c r="GH134" i="6"/>
  <c r="GI134" i="6"/>
  <c r="GJ134" i="6"/>
  <c r="GK134" i="6"/>
  <c r="GL134" i="6"/>
  <c r="GM134" i="6"/>
  <c r="GN134" i="6"/>
  <c r="GO134" i="6"/>
  <c r="GP134" i="6"/>
  <c r="GQ134" i="6"/>
  <c r="GR134" i="6"/>
  <c r="GS134" i="6"/>
  <c r="GT134" i="6"/>
  <c r="GU134" i="6"/>
  <c r="GV134" i="6"/>
  <c r="GW134" i="6"/>
  <c r="GX134" i="6"/>
  <c r="GY134" i="6"/>
  <c r="GZ134" i="6"/>
  <c r="HA134" i="6"/>
  <c r="HB134" i="6"/>
  <c r="HC134" i="6"/>
  <c r="HD134" i="6"/>
  <c r="HE134" i="6"/>
  <c r="HF134" i="6"/>
  <c r="HG134" i="6"/>
  <c r="HH134" i="6"/>
  <c r="HI134" i="6"/>
  <c r="HJ134" i="6"/>
  <c r="HK134" i="6"/>
  <c r="HL134" i="6"/>
  <c r="HM134" i="6"/>
  <c r="HN134" i="6"/>
  <c r="HO134" i="6"/>
  <c r="HP134" i="6"/>
  <c r="HQ134" i="6"/>
  <c r="HR134" i="6"/>
  <c r="HS134" i="6"/>
  <c r="HT134" i="6"/>
  <c r="HU134" i="6"/>
  <c r="HV134" i="6"/>
  <c r="HW134" i="6"/>
  <c r="GC133" i="6"/>
  <c r="GD133" i="6"/>
  <c r="GE133" i="6"/>
  <c r="GF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GC132" i="6"/>
  <c r="GD132" i="6"/>
  <c r="GE132" i="6"/>
  <c r="GF132" i="6"/>
  <c r="GG132" i="6"/>
  <c r="GH132" i="6"/>
  <c r="GI132" i="6"/>
  <c r="GJ132" i="6"/>
  <c r="GK132" i="6"/>
  <c r="GL132" i="6"/>
  <c r="GM132" i="6"/>
  <c r="GN132" i="6"/>
  <c r="GO132" i="6"/>
  <c r="GP132" i="6"/>
  <c r="GQ132" i="6"/>
  <c r="GR132" i="6"/>
  <c r="GS132" i="6"/>
  <c r="GT132" i="6"/>
  <c r="GU132" i="6"/>
  <c r="GV132" i="6"/>
  <c r="GW132" i="6"/>
  <c r="GX132" i="6"/>
  <c r="GY132" i="6"/>
  <c r="GZ132" i="6"/>
  <c r="HA132" i="6"/>
  <c r="HB132" i="6"/>
  <c r="HC132" i="6"/>
  <c r="HD132" i="6"/>
  <c r="HE132" i="6"/>
  <c r="HF132" i="6"/>
  <c r="HG132" i="6"/>
  <c r="HH132" i="6"/>
  <c r="HI132" i="6"/>
  <c r="HJ132" i="6"/>
  <c r="HK132" i="6"/>
  <c r="HL132" i="6"/>
  <c r="HM132" i="6"/>
  <c r="HN132" i="6"/>
  <c r="HO132" i="6"/>
  <c r="HP132" i="6"/>
  <c r="HQ132" i="6"/>
  <c r="HR132" i="6"/>
  <c r="HS132" i="6"/>
  <c r="HT132" i="6"/>
  <c r="HU132" i="6"/>
  <c r="HV132" i="6"/>
  <c r="HW132" i="6"/>
  <c r="GC131" i="6"/>
  <c r="GD131" i="6"/>
  <c r="GE131" i="6"/>
  <c r="GF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GC130" i="6"/>
  <c r="GD130" i="6"/>
  <c r="GE130" i="6"/>
  <c r="GF130" i="6"/>
  <c r="GG130" i="6"/>
  <c r="GH130" i="6"/>
  <c r="GI130" i="6"/>
  <c r="GJ130" i="6"/>
  <c r="GK130" i="6"/>
  <c r="GL130" i="6"/>
  <c r="GM130" i="6"/>
  <c r="GN130" i="6"/>
  <c r="GO130" i="6"/>
  <c r="GP130" i="6"/>
  <c r="GQ130" i="6"/>
  <c r="GR130" i="6"/>
  <c r="GS130" i="6"/>
  <c r="GT130" i="6"/>
  <c r="GU130" i="6"/>
  <c r="GV130" i="6"/>
  <c r="GW130" i="6"/>
  <c r="GX130" i="6"/>
  <c r="GY130" i="6"/>
  <c r="GZ130" i="6"/>
  <c r="HA130" i="6"/>
  <c r="HB130" i="6"/>
  <c r="HC130" i="6"/>
  <c r="HD130" i="6"/>
  <c r="HE130" i="6"/>
  <c r="HF130" i="6"/>
  <c r="HG130" i="6"/>
  <c r="HH130" i="6"/>
  <c r="HI130" i="6"/>
  <c r="HJ130" i="6"/>
  <c r="HK130" i="6"/>
  <c r="HL130" i="6"/>
  <c r="HM130" i="6"/>
  <c r="HN130" i="6"/>
  <c r="HO130" i="6"/>
  <c r="HP130" i="6"/>
  <c r="HQ130" i="6"/>
  <c r="HR130" i="6"/>
  <c r="HS130" i="6"/>
  <c r="HT130" i="6"/>
  <c r="HU130" i="6"/>
  <c r="HV130" i="6"/>
  <c r="HW130" i="6"/>
  <c r="GC129" i="6"/>
  <c r="GD129" i="6"/>
  <c r="GE129" i="6"/>
  <c r="GF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GC128" i="6"/>
  <c r="GD128" i="6"/>
  <c r="GE128" i="6"/>
  <c r="GF128" i="6"/>
  <c r="GG128" i="6"/>
  <c r="GH128" i="6"/>
  <c r="GI128" i="6"/>
  <c r="GJ128" i="6"/>
  <c r="GK128" i="6"/>
  <c r="GL128" i="6"/>
  <c r="GM128" i="6"/>
  <c r="GN128" i="6"/>
  <c r="GO128" i="6"/>
  <c r="GP128" i="6"/>
  <c r="GQ128" i="6"/>
  <c r="GR128" i="6"/>
  <c r="GS128" i="6"/>
  <c r="GT128" i="6"/>
  <c r="GU128" i="6"/>
  <c r="GV128" i="6"/>
  <c r="GW128" i="6"/>
  <c r="GX128" i="6"/>
  <c r="GY128" i="6"/>
  <c r="GZ128" i="6"/>
  <c r="HA128" i="6"/>
  <c r="HB128" i="6"/>
  <c r="HC128" i="6"/>
  <c r="HD128" i="6"/>
  <c r="HE128" i="6"/>
  <c r="HF128" i="6"/>
  <c r="HG128" i="6"/>
  <c r="HH128" i="6"/>
  <c r="HI128" i="6"/>
  <c r="HJ128" i="6"/>
  <c r="HK128" i="6"/>
  <c r="HL128" i="6"/>
  <c r="HM128" i="6"/>
  <c r="HN128" i="6"/>
  <c r="HO128" i="6"/>
  <c r="HP128" i="6"/>
  <c r="HQ128" i="6"/>
  <c r="HR128" i="6"/>
  <c r="HS128" i="6"/>
  <c r="HT128" i="6"/>
  <c r="HU128" i="6"/>
  <c r="HV128" i="6"/>
  <c r="HW128" i="6"/>
  <c r="GC127" i="6"/>
  <c r="GD127" i="6"/>
  <c r="GE127" i="6"/>
  <c r="GF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GC126" i="6"/>
  <c r="GD126" i="6"/>
  <c r="GE126" i="6"/>
  <c r="GF126" i="6"/>
  <c r="GG126" i="6"/>
  <c r="GH126" i="6"/>
  <c r="GI126" i="6"/>
  <c r="GJ126" i="6"/>
  <c r="GK126" i="6"/>
  <c r="GL126" i="6"/>
  <c r="GM126" i="6"/>
  <c r="GN126" i="6"/>
  <c r="GO126" i="6"/>
  <c r="GP126" i="6"/>
  <c r="GQ126" i="6"/>
  <c r="GR126" i="6"/>
  <c r="GS126" i="6"/>
  <c r="GT126" i="6"/>
  <c r="GU126" i="6"/>
  <c r="GV126" i="6"/>
  <c r="GW126" i="6"/>
  <c r="GX126" i="6"/>
  <c r="GY126" i="6"/>
  <c r="GZ126" i="6"/>
  <c r="HA126" i="6"/>
  <c r="HB126" i="6"/>
  <c r="HC126" i="6"/>
  <c r="HD126" i="6"/>
  <c r="HE126" i="6"/>
  <c r="HF126" i="6"/>
  <c r="HG126" i="6"/>
  <c r="HH126" i="6"/>
  <c r="HI126" i="6"/>
  <c r="HJ126" i="6"/>
  <c r="HK126" i="6"/>
  <c r="HL126" i="6"/>
  <c r="HM126" i="6"/>
  <c r="HN126" i="6"/>
  <c r="HO126" i="6"/>
  <c r="HP126" i="6"/>
  <c r="HQ126" i="6"/>
  <c r="HR126" i="6"/>
  <c r="HS126" i="6"/>
  <c r="HT126" i="6"/>
  <c r="HU126" i="6"/>
  <c r="HV126" i="6"/>
  <c r="HW126" i="6"/>
  <c r="GC125" i="6"/>
  <c r="GD125" i="6"/>
  <c r="GE125" i="6"/>
  <c r="GF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GC124" i="6"/>
  <c r="GD124" i="6"/>
  <c r="GE124" i="6"/>
  <c r="GF124" i="6"/>
  <c r="GG124" i="6"/>
  <c r="GH124" i="6"/>
  <c r="GI124" i="6"/>
  <c r="GJ124" i="6"/>
  <c r="GK124" i="6"/>
  <c r="GL124" i="6"/>
  <c r="GM124" i="6"/>
  <c r="GN124" i="6"/>
  <c r="GO124" i="6"/>
  <c r="GP124" i="6"/>
  <c r="GQ124" i="6"/>
  <c r="GR124" i="6"/>
  <c r="GS124" i="6"/>
  <c r="GT124" i="6"/>
  <c r="GU124" i="6"/>
  <c r="GV124" i="6"/>
  <c r="GW124" i="6"/>
  <c r="GX124" i="6"/>
  <c r="GY124" i="6"/>
  <c r="GZ124" i="6"/>
  <c r="HA124" i="6"/>
  <c r="HB124" i="6"/>
  <c r="HC124" i="6"/>
  <c r="HD124" i="6"/>
  <c r="HE124" i="6"/>
  <c r="HF124" i="6"/>
  <c r="HG124" i="6"/>
  <c r="HH124" i="6"/>
  <c r="HI124" i="6"/>
  <c r="HJ124" i="6"/>
  <c r="HK124" i="6"/>
  <c r="HL124" i="6"/>
  <c r="HM124" i="6"/>
  <c r="HN124" i="6"/>
  <c r="HO124" i="6"/>
  <c r="HP124" i="6"/>
  <c r="HQ124" i="6"/>
  <c r="HR124" i="6"/>
  <c r="HS124" i="6"/>
  <c r="HT124" i="6"/>
  <c r="HU124" i="6"/>
  <c r="HV124" i="6"/>
  <c r="HW124" i="6"/>
  <c r="GC123" i="6"/>
  <c r="GD123" i="6"/>
  <c r="GE123" i="6"/>
  <c r="GF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GC122" i="6"/>
  <c r="GD122" i="6"/>
  <c r="GE122" i="6"/>
  <c r="GF122" i="6"/>
  <c r="GG122" i="6"/>
  <c r="GH122" i="6"/>
  <c r="GI122" i="6"/>
  <c r="GJ122" i="6"/>
  <c r="GK122" i="6"/>
  <c r="GL122" i="6"/>
  <c r="GM122" i="6"/>
  <c r="GN122" i="6"/>
  <c r="GO122" i="6"/>
  <c r="GP122" i="6"/>
  <c r="GQ122" i="6"/>
  <c r="GR122" i="6"/>
  <c r="GS122" i="6"/>
  <c r="GT122" i="6"/>
  <c r="GU122" i="6"/>
  <c r="GV122" i="6"/>
  <c r="GW122" i="6"/>
  <c r="GX122" i="6"/>
  <c r="GY122" i="6"/>
  <c r="GZ122" i="6"/>
  <c r="HA122" i="6"/>
  <c r="HB122" i="6"/>
  <c r="HC122" i="6"/>
  <c r="HD122" i="6"/>
  <c r="HE122" i="6"/>
  <c r="HF122" i="6"/>
  <c r="HG122" i="6"/>
  <c r="HH122" i="6"/>
  <c r="HI122" i="6"/>
  <c r="HJ122" i="6"/>
  <c r="HK122" i="6"/>
  <c r="HL122" i="6"/>
  <c r="HM122" i="6"/>
  <c r="HN122" i="6"/>
  <c r="HO122" i="6"/>
  <c r="HP122" i="6"/>
  <c r="HQ122" i="6"/>
  <c r="HR122" i="6"/>
  <c r="HS122" i="6"/>
  <c r="HT122" i="6"/>
  <c r="HU122" i="6"/>
  <c r="HV122" i="6"/>
  <c r="HW122" i="6"/>
  <c r="GC121" i="6"/>
  <c r="GD121" i="6"/>
  <c r="GE121" i="6"/>
  <c r="GF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GC120" i="6"/>
  <c r="GD120" i="6"/>
  <c r="GE120" i="6"/>
  <c r="GF120" i="6"/>
  <c r="GG120" i="6"/>
  <c r="GH120" i="6"/>
  <c r="GI120" i="6"/>
  <c r="GJ120" i="6"/>
  <c r="GK120" i="6"/>
  <c r="GL120" i="6"/>
  <c r="GM120" i="6"/>
  <c r="GN120" i="6"/>
  <c r="GO120" i="6"/>
  <c r="GP120" i="6"/>
  <c r="GQ120" i="6"/>
  <c r="GR120" i="6"/>
  <c r="GS120" i="6"/>
  <c r="GT120" i="6"/>
  <c r="GU120" i="6"/>
  <c r="GV120" i="6"/>
  <c r="GW120" i="6"/>
  <c r="GX120" i="6"/>
  <c r="GY120" i="6"/>
  <c r="GZ120" i="6"/>
  <c r="HA120" i="6"/>
  <c r="HB120" i="6"/>
  <c r="HC120" i="6"/>
  <c r="HD120" i="6"/>
  <c r="HE120" i="6"/>
  <c r="HF120" i="6"/>
  <c r="HG120" i="6"/>
  <c r="HH120" i="6"/>
  <c r="HI120" i="6"/>
  <c r="HJ120" i="6"/>
  <c r="HK120" i="6"/>
  <c r="HL120" i="6"/>
  <c r="HM120" i="6"/>
  <c r="HN120" i="6"/>
  <c r="HO120" i="6"/>
  <c r="HP120" i="6"/>
  <c r="HQ120" i="6"/>
  <c r="HR120" i="6"/>
  <c r="HS120" i="6"/>
  <c r="HT120" i="6"/>
  <c r="HU120" i="6"/>
  <c r="HV120" i="6"/>
  <c r="HW120" i="6"/>
  <c r="GC119" i="6"/>
  <c r="GD119" i="6"/>
  <c r="GE119" i="6"/>
  <c r="GF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GC118" i="6"/>
  <c r="GD118" i="6"/>
  <c r="GE118" i="6"/>
  <c r="GF118" i="6"/>
  <c r="GG118" i="6"/>
  <c r="GH118" i="6"/>
  <c r="GI118" i="6"/>
  <c r="GJ118" i="6"/>
  <c r="GK118" i="6"/>
  <c r="GL118" i="6"/>
  <c r="GM118" i="6"/>
  <c r="GN118" i="6"/>
  <c r="GO118" i="6"/>
  <c r="GP118" i="6"/>
  <c r="GQ118" i="6"/>
  <c r="GR118" i="6"/>
  <c r="GS118" i="6"/>
  <c r="GT118" i="6"/>
  <c r="GU118" i="6"/>
  <c r="GV118" i="6"/>
  <c r="GW118" i="6"/>
  <c r="GX118" i="6"/>
  <c r="GY118" i="6"/>
  <c r="GZ118" i="6"/>
  <c r="HA118" i="6"/>
  <c r="HB118" i="6"/>
  <c r="HC118" i="6"/>
  <c r="HD118" i="6"/>
  <c r="HE118" i="6"/>
  <c r="HF118" i="6"/>
  <c r="HG118" i="6"/>
  <c r="HH118" i="6"/>
  <c r="HI118" i="6"/>
  <c r="HJ118" i="6"/>
  <c r="HK118" i="6"/>
  <c r="HL118" i="6"/>
  <c r="HM118" i="6"/>
  <c r="HN118" i="6"/>
  <c r="HO118" i="6"/>
  <c r="HP118" i="6"/>
  <c r="HQ118" i="6"/>
  <c r="HR118" i="6"/>
  <c r="HS118" i="6"/>
  <c r="HT118" i="6"/>
  <c r="HU118" i="6"/>
  <c r="HV118" i="6"/>
  <c r="HW118" i="6"/>
  <c r="GC117" i="6"/>
  <c r="GD117" i="6"/>
  <c r="GE117" i="6"/>
  <c r="GF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GC116" i="6"/>
  <c r="GD116" i="6"/>
  <c r="GE116" i="6"/>
  <c r="GF116" i="6"/>
  <c r="GG116" i="6"/>
  <c r="GH116" i="6"/>
  <c r="GI116" i="6"/>
  <c r="GJ116" i="6"/>
  <c r="GK116" i="6"/>
  <c r="GL116" i="6"/>
  <c r="GM116" i="6"/>
  <c r="GN116" i="6"/>
  <c r="GO116" i="6"/>
  <c r="GP116" i="6"/>
  <c r="GQ116" i="6"/>
  <c r="GR116" i="6"/>
  <c r="GS116" i="6"/>
  <c r="GT116" i="6"/>
  <c r="GU116" i="6"/>
  <c r="GV116" i="6"/>
  <c r="GW116" i="6"/>
  <c r="GX116" i="6"/>
  <c r="GY116" i="6"/>
  <c r="GZ116" i="6"/>
  <c r="HA116" i="6"/>
  <c r="HB116" i="6"/>
  <c r="HC116" i="6"/>
  <c r="HD116" i="6"/>
  <c r="HE116" i="6"/>
  <c r="HF116" i="6"/>
  <c r="HG116" i="6"/>
  <c r="HH116" i="6"/>
  <c r="HI116" i="6"/>
  <c r="HJ116" i="6"/>
  <c r="HK116" i="6"/>
  <c r="HL116" i="6"/>
  <c r="HM116" i="6"/>
  <c r="HN116" i="6"/>
  <c r="HO116" i="6"/>
  <c r="HP116" i="6"/>
  <c r="HQ116" i="6"/>
  <c r="HR116" i="6"/>
  <c r="HS116" i="6"/>
  <c r="HT116" i="6"/>
  <c r="HU116" i="6"/>
  <c r="HV116" i="6"/>
  <c r="HW116" i="6"/>
  <c r="GC115" i="6"/>
  <c r="GD115" i="6"/>
  <c r="GE115" i="6"/>
  <c r="GF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GC114" i="6"/>
  <c r="GD114" i="6"/>
  <c r="GE114" i="6"/>
  <c r="GF114" i="6"/>
  <c r="GG114" i="6"/>
  <c r="GH114" i="6"/>
  <c r="GI114" i="6"/>
  <c r="GJ114" i="6"/>
  <c r="GK114" i="6"/>
  <c r="GL114" i="6"/>
  <c r="GM114" i="6"/>
  <c r="GN114" i="6"/>
  <c r="GO114" i="6"/>
  <c r="GP114" i="6"/>
  <c r="GQ114" i="6"/>
  <c r="GR114" i="6"/>
  <c r="GS114" i="6"/>
  <c r="GT114" i="6"/>
  <c r="GU114" i="6"/>
  <c r="GV114" i="6"/>
  <c r="GW114" i="6"/>
  <c r="GX114" i="6"/>
  <c r="GY114" i="6"/>
  <c r="GZ114" i="6"/>
  <c r="HA114" i="6"/>
  <c r="HB114" i="6"/>
  <c r="HC114" i="6"/>
  <c r="HD114" i="6"/>
  <c r="HE114" i="6"/>
  <c r="HF114" i="6"/>
  <c r="HG114" i="6"/>
  <c r="HH114" i="6"/>
  <c r="HI114" i="6"/>
  <c r="HJ114" i="6"/>
  <c r="HK114" i="6"/>
  <c r="HL114" i="6"/>
  <c r="HM114" i="6"/>
  <c r="HN114" i="6"/>
  <c r="HO114" i="6"/>
  <c r="HP114" i="6"/>
  <c r="HQ114" i="6"/>
  <c r="HR114" i="6"/>
  <c r="HS114" i="6"/>
  <c r="HT114" i="6"/>
  <c r="HU114" i="6"/>
  <c r="HV114" i="6"/>
  <c r="HW114" i="6"/>
  <c r="GC113" i="6"/>
  <c r="GD113" i="6"/>
  <c r="GE113" i="6"/>
  <c r="GF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GC112" i="6"/>
  <c r="GD112" i="6"/>
  <c r="GE112" i="6"/>
  <c r="GF112" i="6"/>
  <c r="GG112" i="6"/>
  <c r="GH112" i="6"/>
  <c r="GI112" i="6"/>
  <c r="GJ112" i="6"/>
  <c r="GK112" i="6"/>
  <c r="GL112" i="6"/>
  <c r="GM112" i="6"/>
  <c r="GN112" i="6"/>
  <c r="GO112" i="6"/>
  <c r="GP112" i="6"/>
  <c r="GQ112" i="6"/>
  <c r="GR112" i="6"/>
  <c r="GS112" i="6"/>
  <c r="GT112" i="6"/>
  <c r="GU112" i="6"/>
  <c r="GV112" i="6"/>
  <c r="GW112" i="6"/>
  <c r="GX112" i="6"/>
  <c r="GY112" i="6"/>
  <c r="GZ112" i="6"/>
  <c r="HA112" i="6"/>
  <c r="HB112" i="6"/>
  <c r="HC112" i="6"/>
  <c r="HD112" i="6"/>
  <c r="HE112" i="6"/>
  <c r="HF112" i="6"/>
  <c r="HG112" i="6"/>
  <c r="HH112" i="6"/>
  <c r="HI112" i="6"/>
  <c r="HJ112" i="6"/>
  <c r="HK112" i="6"/>
  <c r="HL112" i="6"/>
  <c r="HM112" i="6"/>
  <c r="HN112" i="6"/>
  <c r="HO112" i="6"/>
  <c r="HP112" i="6"/>
  <c r="HQ112" i="6"/>
  <c r="HR112" i="6"/>
  <c r="HS112" i="6"/>
  <c r="HT112" i="6"/>
  <c r="HU112" i="6"/>
  <c r="HV112" i="6"/>
  <c r="HW112" i="6"/>
  <c r="GC111" i="6"/>
  <c r="GD111" i="6"/>
  <c r="GE111" i="6"/>
  <c r="GF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GC110" i="6"/>
  <c r="GD110" i="6"/>
  <c r="GE110" i="6"/>
  <c r="GF110" i="6"/>
  <c r="GG110" i="6"/>
  <c r="GH110" i="6"/>
  <c r="GI110" i="6"/>
  <c r="GJ110" i="6"/>
  <c r="GK110" i="6"/>
  <c r="GL110" i="6"/>
  <c r="GM110" i="6"/>
  <c r="GN110" i="6"/>
  <c r="GO110" i="6"/>
  <c r="GP110" i="6"/>
  <c r="GQ110" i="6"/>
  <c r="GR110" i="6"/>
  <c r="GS110" i="6"/>
  <c r="GT110" i="6"/>
  <c r="GU110" i="6"/>
  <c r="GV110" i="6"/>
  <c r="GW110" i="6"/>
  <c r="GX110" i="6"/>
  <c r="GY110" i="6"/>
  <c r="GZ110" i="6"/>
  <c r="HA110" i="6"/>
  <c r="HB110" i="6"/>
  <c r="HC110" i="6"/>
  <c r="HD110" i="6"/>
  <c r="HE110" i="6"/>
  <c r="HF110" i="6"/>
  <c r="HG110" i="6"/>
  <c r="HH110" i="6"/>
  <c r="HI110" i="6"/>
  <c r="HJ110" i="6"/>
  <c r="HK110" i="6"/>
  <c r="HL110" i="6"/>
  <c r="HM110" i="6"/>
  <c r="HN110" i="6"/>
  <c r="HO110" i="6"/>
  <c r="HP110" i="6"/>
  <c r="HQ110" i="6"/>
  <c r="HR110" i="6"/>
  <c r="HS110" i="6"/>
  <c r="HT110" i="6"/>
  <c r="HU110" i="6"/>
  <c r="HV110" i="6"/>
  <c r="HW110"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HF108" i="6"/>
  <c r="HG108" i="6"/>
  <c r="HH108" i="6"/>
  <c r="HI108" i="6"/>
  <c r="HJ108" i="6"/>
  <c r="HK108" i="6"/>
  <c r="HL108" i="6"/>
  <c r="HM108" i="6"/>
  <c r="HN108" i="6"/>
  <c r="HO108" i="6"/>
  <c r="HP108" i="6"/>
  <c r="HQ108" i="6"/>
  <c r="HR108" i="6"/>
  <c r="HS108" i="6"/>
  <c r="HT108" i="6"/>
  <c r="HU108" i="6"/>
  <c r="HV108" i="6"/>
  <c r="HW108"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HF106" i="6"/>
  <c r="HG106" i="6"/>
  <c r="HH106" i="6"/>
  <c r="HI106" i="6"/>
  <c r="HJ106" i="6"/>
  <c r="HK106" i="6"/>
  <c r="HL106" i="6"/>
  <c r="HM106" i="6"/>
  <c r="HN106" i="6"/>
  <c r="HO106" i="6"/>
  <c r="HP106" i="6"/>
  <c r="HQ106" i="6"/>
  <c r="HR106" i="6"/>
  <c r="HS106" i="6"/>
  <c r="HT106" i="6"/>
  <c r="HU106" i="6"/>
  <c r="HV106" i="6"/>
  <c r="HW106"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HF104" i="6"/>
  <c r="HG104" i="6"/>
  <c r="HH104" i="6"/>
  <c r="HI104" i="6"/>
  <c r="HJ104" i="6"/>
  <c r="HK104" i="6"/>
  <c r="HL104" i="6"/>
  <c r="HM104" i="6"/>
  <c r="HN104" i="6"/>
  <c r="HO104" i="6"/>
  <c r="HP104" i="6"/>
  <c r="HQ104" i="6"/>
  <c r="HR104" i="6"/>
  <c r="HS104" i="6"/>
  <c r="HT104" i="6"/>
  <c r="HU104" i="6"/>
  <c r="HV104" i="6"/>
  <c r="HW104"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HF102" i="6"/>
  <c r="HG102" i="6"/>
  <c r="HH102" i="6"/>
  <c r="HI102" i="6"/>
  <c r="HJ102" i="6"/>
  <c r="HK102" i="6"/>
  <c r="HL102" i="6"/>
  <c r="HM102" i="6"/>
  <c r="HN102" i="6"/>
  <c r="HO102" i="6"/>
  <c r="HP102" i="6"/>
  <c r="HQ102" i="6"/>
  <c r="HR102" i="6"/>
  <c r="HS102" i="6"/>
  <c r="HT102" i="6"/>
  <c r="HU102" i="6"/>
  <c r="HV102" i="6"/>
  <c r="HW102"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HF100" i="6"/>
  <c r="HG100" i="6"/>
  <c r="HH100" i="6"/>
  <c r="HI100" i="6"/>
  <c r="HJ100" i="6"/>
  <c r="HK100" i="6"/>
  <c r="HL100" i="6"/>
  <c r="HM100" i="6"/>
  <c r="HN100" i="6"/>
  <c r="HO100" i="6"/>
  <c r="HP100" i="6"/>
  <c r="HQ100" i="6"/>
  <c r="HR100" i="6"/>
  <c r="HS100" i="6"/>
  <c r="HT100" i="6"/>
  <c r="HU100" i="6"/>
  <c r="HV100" i="6"/>
  <c r="HW100"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HF98" i="6"/>
  <c r="HG98" i="6"/>
  <c r="HH98" i="6"/>
  <c r="HI98" i="6"/>
  <c r="HJ98" i="6"/>
  <c r="HK98" i="6"/>
  <c r="HL98" i="6"/>
  <c r="HM98" i="6"/>
  <c r="HN98" i="6"/>
  <c r="HO98" i="6"/>
  <c r="HP98" i="6"/>
  <c r="HQ98" i="6"/>
  <c r="HR98" i="6"/>
  <c r="HS98" i="6"/>
  <c r="HT98" i="6"/>
  <c r="HU98" i="6"/>
  <c r="HV98" i="6"/>
  <c r="HW98"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HF96" i="6"/>
  <c r="HG96" i="6"/>
  <c r="HH96" i="6"/>
  <c r="HI96" i="6"/>
  <c r="HJ96" i="6"/>
  <c r="HK96" i="6"/>
  <c r="HL96" i="6"/>
  <c r="HM96" i="6"/>
  <c r="HN96" i="6"/>
  <c r="HO96" i="6"/>
  <c r="HP96" i="6"/>
  <c r="HQ96" i="6"/>
  <c r="HR96" i="6"/>
  <c r="HS96" i="6"/>
  <c r="HT96" i="6"/>
  <c r="HU96" i="6"/>
  <c r="HV96" i="6"/>
  <c r="HW96"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HF94" i="6"/>
  <c r="HG94" i="6"/>
  <c r="HH94" i="6"/>
  <c r="HI94" i="6"/>
  <c r="HJ94" i="6"/>
  <c r="HK94" i="6"/>
  <c r="HL94" i="6"/>
  <c r="HM94" i="6"/>
  <c r="HN94" i="6"/>
  <c r="HO94" i="6"/>
  <c r="HP94" i="6"/>
  <c r="HQ94" i="6"/>
  <c r="HR94" i="6"/>
  <c r="HS94" i="6"/>
  <c r="HT94" i="6"/>
  <c r="HU94" i="6"/>
  <c r="HV94" i="6"/>
  <c r="HW94"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HF92" i="6"/>
  <c r="HG92" i="6"/>
  <c r="HH92" i="6"/>
  <c r="HI92" i="6"/>
  <c r="HJ92" i="6"/>
  <c r="HK92" i="6"/>
  <c r="HL92" i="6"/>
  <c r="HM92" i="6"/>
  <c r="HN92" i="6"/>
  <c r="HO92" i="6"/>
  <c r="HP92" i="6"/>
  <c r="HQ92" i="6"/>
  <c r="HR92" i="6"/>
  <c r="HS92" i="6"/>
  <c r="HT92" i="6"/>
  <c r="HU92" i="6"/>
  <c r="HV92" i="6"/>
  <c r="HW92"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HF90" i="6"/>
  <c r="HG90" i="6"/>
  <c r="HH90" i="6"/>
  <c r="HI90" i="6"/>
  <c r="HJ90" i="6"/>
  <c r="HK90" i="6"/>
  <c r="HL90" i="6"/>
  <c r="HM90" i="6"/>
  <c r="HN90" i="6"/>
  <c r="HO90" i="6"/>
  <c r="HP90" i="6"/>
  <c r="HQ90" i="6"/>
  <c r="HR90" i="6"/>
  <c r="HS90" i="6"/>
  <c r="HT90" i="6"/>
  <c r="HU90" i="6"/>
  <c r="HV90" i="6"/>
  <c r="HW90"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HF88" i="6"/>
  <c r="HG88" i="6"/>
  <c r="HH88" i="6"/>
  <c r="HI88" i="6"/>
  <c r="HJ88" i="6"/>
  <c r="HK88" i="6"/>
  <c r="HL88" i="6"/>
  <c r="HM88" i="6"/>
  <c r="HN88" i="6"/>
  <c r="HO88" i="6"/>
  <c r="HP88" i="6"/>
  <c r="HQ88" i="6"/>
  <c r="HR88" i="6"/>
  <c r="HS88" i="6"/>
  <c r="HT88" i="6"/>
  <c r="HU88" i="6"/>
  <c r="HV88" i="6"/>
  <c r="HW88"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HF87" i="6"/>
  <c r="HG87" i="6"/>
  <c r="HH87" i="6"/>
  <c r="HI87" i="6"/>
  <c r="HJ87" i="6"/>
  <c r="HK87" i="6"/>
  <c r="HL87" i="6"/>
  <c r="HM87" i="6"/>
  <c r="HN87" i="6"/>
  <c r="HO87" i="6"/>
  <c r="HP87" i="6"/>
  <c r="HQ87" i="6"/>
  <c r="HR87" i="6"/>
  <c r="HS87" i="6"/>
  <c r="HT87" i="6"/>
  <c r="HU87" i="6"/>
  <c r="HV87" i="6"/>
  <c r="HW87"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HF86" i="6"/>
  <c r="HG86" i="6"/>
  <c r="HH86" i="6"/>
  <c r="HI86" i="6"/>
  <c r="HJ86" i="6"/>
  <c r="HK86" i="6"/>
  <c r="HL86" i="6"/>
  <c r="HM86" i="6"/>
  <c r="HN86" i="6"/>
  <c r="HO86" i="6"/>
  <c r="HP86" i="6"/>
  <c r="HQ86" i="6"/>
  <c r="HR86" i="6"/>
  <c r="HS86" i="6"/>
  <c r="HT86" i="6"/>
  <c r="HU86" i="6"/>
  <c r="HV86" i="6"/>
  <c r="HW86"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HF85" i="6"/>
  <c r="HG85" i="6"/>
  <c r="HH85" i="6"/>
  <c r="HI85" i="6"/>
  <c r="HJ85" i="6"/>
  <c r="HK85" i="6"/>
  <c r="HL85" i="6"/>
  <c r="HM85" i="6"/>
  <c r="HN85" i="6"/>
  <c r="HO85" i="6"/>
  <c r="HP85" i="6"/>
  <c r="HQ85" i="6"/>
  <c r="HR85" i="6"/>
  <c r="HS85" i="6"/>
  <c r="HT85" i="6"/>
  <c r="HU85" i="6"/>
  <c r="HV85" i="6"/>
  <c r="HW85"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HF84" i="6"/>
  <c r="HG84" i="6"/>
  <c r="HH84" i="6"/>
  <c r="HI84" i="6"/>
  <c r="HJ84" i="6"/>
  <c r="HK84" i="6"/>
  <c r="HL84" i="6"/>
  <c r="HM84" i="6"/>
  <c r="HN84" i="6"/>
  <c r="HO84" i="6"/>
  <c r="HP84" i="6"/>
  <c r="HQ84" i="6"/>
  <c r="HR84" i="6"/>
  <c r="HS84" i="6"/>
  <c r="HT84" i="6"/>
  <c r="HU84" i="6"/>
  <c r="HV84" i="6"/>
  <c r="HW84"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HF83" i="6"/>
  <c r="HG83" i="6"/>
  <c r="HH83" i="6"/>
  <c r="HI83" i="6"/>
  <c r="HJ83" i="6"/>
  <c r="HK83" i="6"/>
  <c r="HL83" i="6"/>
  <c r="HM83" i="6"/>
  <c r="HN83" i="6"/>
  <c r="HO83" i="6"/>
  <c r="HP83" i="6"/>
  <c r="HQ83" i="6"/>
  <c r="HR83" i="6"/>
  <c r="HS83" i="6"/>
  <c r="HT83" i="6"/>
  <c r="HU83" i="6"/>
  <c r="HV83" i="6"/>
  <c r="HW83"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HF82" i="6"/>
  <c r="HG82" i="6"/>
  <c r="HH82" i="6"/>
  <c r="HI82" i="6"/>
  <c r="HJ82" i="6"/>
  <c r="HK82" i="6"/>
  <c r="HL82" i="6"/>
  <c r="HM82" i="6"/>
  <c r="HN82" i="6"/>
  <c r="HO82" i="6"/>
  <c r="HP82" i="6"/>
  <c r="HQ82" i="6"/>
  <c r="HR82" i="6"/>
  <c r="HS82" i="6"/>
  <c r="HT82" i="6"/>
  <c r="HU82" i="6"/>
  <c r="HV82" i="6"/>
  <c r="HW82"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HF81" i="6"/>
  <c r="HG81" i="6"/>
  <c r="HH81" i="6"/>
  <c r="HI81" i="6"/>
  <c r="HJ81" i="6"/>
  <c r="HK81" i="6"/>
  <c r="HL81" i="6"/>
  <c r="HM81" i="6"/>
  <c r="HN81" i="6"/>
  <c r="HO81" i="6"/>
  <c r="HP81" i="6"/>
  <c r="HQ81" i="6"/>
  <c r="HR81" i="6"/>
  <c r="HS81" i="6"/>
  <c r="HT81" i="6"/>
  <c r="HU81" i="6"/>
  <c r="HV81" i="6"/>
  <c r="HW81"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HF80" i="6"/>
  <c r="HG80" i="6"/>
  <c r="HH80" i="6"/>
  <c r="HI80" i="6"/>
  <c r="HJ80" i="6"/>
  <c r="HK80" i="6"/>
  <c r="HL80" i="6"/>
  <c r="HM80" i="6"/>
  <c r="HN80" i="6"/>
  <c r="HO80" i="6"/>
  <c r="HP80" i="6"/>
  <c r="HQ80" i="6"/>
  <c r="HR80" i="6"/>
  <c r="HS80" i="6"/>
  <c r="HT80" i="6"/>
  <c r="HU80" i="6"/>
  <c r="HV80" i="6"/>
  <c r="HW80"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HF79" i="6"/>
  <c r="HG79" i="6"/>
  <c r="HH79" i="6"/>
  <c r="HI79" i="6"/>
  <c r="HJ79" i="6"/>
  <c r="HK79" i="6"/>
  <c r="HL79" i="6"/>
  <c r="HM79" i="6"/>
  <c r="HN79" i="6"/>
  <c r="HO79" i="6"/>
  <c r="HP79" i="6"/>
  <c r="HQ79" i="6"/>
  <c r="HR79" i="6"/>
  <c r="HS79" i="6"/>
  <c r="HT79" i="6"/>
  <c r="HU79" i="6"/>
  <c r="HV79" i="6"/>
  <c r="HW79"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HF78" i="6"/>
  <c r="HG78" i="6"/>
  <c r="HH78" i="6"/>
  <c r="HI78" i="6"/>
  <c r="HJ78" i="6"/>
  <c r="HK78" i="6"/>
  <c r="HL78" i="6"/>
  <c r="HM78" i="6"/>
  <c r="HN78" i="6"/>
  <c r="HO78" i="6"/>
  <c r="HP78" i="6"/>
  <c r="HQ78" i="6"/>
  <c r="HR78" i="6"/>
  <c r="HS78" i="6"/>
  <c r="HT78" i="6"/>
  <c r="HU78" i="6"/>
  <c r="HV78" i="6"/>
  <c r="HW78"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HF77" i="6"/>
  <c r="HG77" i="6"/>
  <c r="HH77" i="6"/>
  <c r="HI77" i="6"/>
  <c r="HJ77" i="6"/>
  <c r="HK77" i="6"/>
  <c r="HL77" i="6"/>
  <c r="HM77" i="6"/>
  <c r="HN77" i="6"/>
  <c r="HO77" i="6"/>
  <c r="HP77" i="6"/>
  <c r="HQ77" i="6"/>
  <c r="HR77" i="6"/>
  <c r="HS77" i="6"/>
  <c r="HT77" i="6"/>
  <c r="HU77" i="6"/>
  <c r="HV77" i="6"/>
  <c r="HW77"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HF76" i="6"/>
  <c r="HG76" i="6"/>
  <c r="HH76" i="6"/>
  <c r="HI76" i="6"/>
  <c r="HJ76" i="6"/>
  <c r="HK76" i="6"/>
  <c r="HL76" i="6"/>
  <c r="HM76" i="6"/>
  <c r="HN76" i="6"/>
  <c r="HO76" i="6"/>
  <c r="HP76" i="6"/>
  <c r="HQ76" i="6"/>
  <c r="HR76" i="6"/>
  <c r="HS76" i="6"/>
  <c r="HT76" i="6"/>
  <c r="HU76" i="6"/>
  <c r="HV76" i="6"/>
  <c r="HW76"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HF75" i="6"/>
  <c r="HG75" i="6"/>
  <c r="HH75" i="6"/>
  <c r="HI75" i="6"/>
  <c r="HJ75" i="6"/>
  <c r="HK75" i="6"/>
  <c r="HL75" i="6"/>
  <c r="HM75" i="6"/>
  <c r="HN75" i="6"/>
  <c r="HO75" i="6"/>
  <c r="HP75" i="6"/>
  <c r="HQ75" i="6"/>
  <c r="HR75" i="6"/>
  <c r="HS75" i="6"/>
  <c r="HT75" i="6"/>
  <c r="HU75" i="6"/>
  <c r="HV75" i="6"/>
  <c r="HW75"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HF74" i="6"/>
  <c r="HG74" i="6"/>
  <c r="HH74" i="6"/>
  <c r="HI74" i="6"/>
  <c r="HJ74" i="6"/>
  <c r="HK74" i="6"/>
  <c r="HL74" i="6"/>
  <c r="HM74" i="6"/>
  <c r="HN74" i="6"/>
  <c r="HO74" i="6"/>
  <c r="HP74" i="6"/>
  <c r="HQ74" i="6"/>
  <c r="HR74" i="6"/>
  <c r="HS74" i="6"/>
  <c r="HT74" i="6"/>
  <c r="HU74" i="6"/>
  <c r="HV74" i="6"/>
  <c r="HW74"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HF73" i="6"/>
  <c r="HG73" i="6"/>
  <c r="HH73" i="6"/>
  <c r="HI73" i="6"/>
  <c r="HJ73" i="6"/>
  <c r="HK73" i="6"/>
  <c r="HL73" i="6"/>
  <c r="HM73" i="6"/>
  <c r="HN73" i="6"/>
  <c r="HO73" i="6"/>
  <c r="HP73" i="6"/>
  <c r="HQ73" i="6"/>
  <c r="HR73" i="6"/>
  <c r="HS73" i="6"/>
  <c r="HT73" i="6"/>
  <c r="HU73" i="6"/>
  <c r="HV73" i="6"/>
  <c r="HW73"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HF72" i="6"/>
  <c r="HG72" i="6"/>
  <c r="HH72" i="6"/>
  <c r="HI72" i="6"/>
  <c r="HJ72" i="6"/>
  <c r="HK72" i="6"/>
  <c r="HL72" i="6"/>
  <c r="HM72" i="6"/>
  <c r="HN72" i="6"/>
  <c r="HO72" i="6"/>
  <c r="HP72" i="6"/>
  <c r="HQ72" i="6"/>
  <c r="HR72" i="6"/>
  <c r="HS72" i="6"/>
  <c r="HT72" i="6"/>
  <c r="HU72" i="6"/>
  <c r="HV72" i="6"/>
  <c r="HW72"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HF70" i="6"/>
  <c r="HG70" i="6"/>
  <c r="HH70" i="6"/>
  <c r="HI70" i="6"/>
  <c r="HJ70" i="6"/>
  <c r="HK70" i="6"/>
  <c r="HL70" i="6"/>
  <c r="HM70" i="6"/>
  <c r="HN70" i="6"/>
  <c r="HO70" i="6"/>
  <c r="HP70" i="6"/>
  <c r="HQ70" i="6"/>
  <c r="HR70" i="6"/>
  <c r="HS70" i="6"/>
  <c r="HT70" i="6"/>
  <c r="HU70" i="6"/>
  <c r="HV70" i="6"/>
  <c r="HW70"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HF68" i="6"/>
  <c r="HG68" i="6"/>
  <c r="HH68" i="6"/>
  <c r="HI68" i="6"/>
  <c r="HJ68" i="6"/>
  <c r="HK68" i="6"/>
  <c r="HL68" i="6"/>
  <c r="HM68" i="6"/>
  <c r="HN68" i="6"/>
  <c r="HO68" i="6"/>
  <c r="HP68" i="6"/>
  <c r="HQ68" i="6"/>
  <c r="HR68" i="6"/>
  <c r="HS68" i="6"/>
  <c r="HT68" i="6"/>
  <c r="HU68" i="6"/>
  <c r="HV68" i="6"/>
  <c r="HW68"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HF66" i="6"/>
  <c r="HG66" i="6"/>
  <c r="HH66" i="6"/>
  <c r="HI66" i="6"/>
  <c r="HJ66" i="6"/>
  <c r="HK66" i="6"/>
  <c r="HL66" i="6"/>
  <c r="HM66" i="6"/>
  <c r="HN66" i="6"/>
  <c r="HO66" i="6"/>
  <c r="HP66" i="6"/>
  <c r="HQ66" i="6"/>
  <c r="HR66" i="6"/>
  <c r="HS66" i="6"/>
  <c r="HT66" i="6"/>
  <c r="HU66" i="6"/>
  <c r="HV66" i="6"/>
  <c r="HW66"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HF64" i="6"/>
  <c r="HG64" i="6"/>
  <c r="HH64" i="6"/>
  <c r="HI64" i="6"/>
  <c r="HJ64" i="6"/>
  <c r="HK64" i="6"/>
  <c r="HL64" i="6"/>
  <c r="HM64" i="6"/>
  <c r="HN64" i="6"/>
  <c r="HO64" i="6"/>
  <c r="HP64" i="6"/>
  <c r="HQ64" i="6"/>
  <c r="HR64" i="6"/>
  <c r="HS64" i="6"/>
  <c r="HT64" i="6"/>
  <c r="HU64" i="6"/>
  <c r="HV64" i="6"/>
  <c r="HW64"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HF62" i="6"/>
  <c r="HG62" i="6"/>
  <c r="HH62" i="6"/>
  <c r="HI62" i="6"/>
  <c r="HJ62" i="6"/>
  <c r="HK62" i="6"/>
  <c r="HL62" i="6"/>
  <c r="HM62" i="6"/>
  <c r="HN62" i="6"/>
  <c r="HO62" i="6"/>
  <c r="HP62" i="6"/>
  <c r="HQ62" i="6"/>
  <c r="HR62" i="6"/>
  <c r="HS62" i="6"/>
  <c r="HT62" i="6"/>
  <c r="HU62" i="6"/>
  <c r="HV62" i="6"/>
  <c r="HW62"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HF60" i="6"/>
  <c r="HG60" i="6"/>
  <c r="HH60" i="6"/>
  <c r="HI60" i="6"/>
  <c r="HJ60" i="6"/>
  <c r="HK60" i="6"/>
  <c r="HL60" i="6"/>
  <c r="HM60" i="6"/>
  <c r="HN60" i="6"/>
  <c r="HO60" i="6"/>
  <c r="HP60" i="6"/>
  <c r="HQ60" i="6"/>
  <c r="HR60" i="6"/>
  <c r="HS60" i="6"/>
  <c r="HT60" i="6"/>
  <c r="HU60" i="6"/>
  <c r="HV60" i="6"/>
  <c r="HW60"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HF58" i="6"/>
  <c r="HG58" i="6"/>
  <c r="HH58" i="6"/>
  <c r="HI58" i="6"/>
  <c r="HJ58" i="6"/>
  <c r="HK58" i="6"/>
  <c r="HL58" i="6"/>
  <c r="HM58" i="6"/>
  <c r="HN58" i="6"/>
  <c r="HO58" i="6"/>
  <c r="HP58" i="6"/>
  <c r="HQ58" i="6"/>
  <c r="HR58" i="6"/>
  <c r="HS58" i="6"/>
  <c r="HT58" i="6"/>
  <c r="HU58" i="6"/>
  <c r="HV58" i="6"/>
  <c r="HW58"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HF56" i="6"/>
  <c r="HG56" i="6"/>
  <c r="HH56" i="6"/>
  <c r="HI56" i="6"/>
  <c r="HJ56" i="6"/>
  <c r="HK56" i="6"/>
  <c r="HL56" i="6"/>
  <c r="HM56" i="6"/>
  <c r="HN56" i="6"/>
  <c r="HO56" i="6"/>
  <c r="HP56" i="6"/>
  <c r="HQ56" i="6"/>
  <c r="HR56" i="6"/>
  <c r="HS56" i="6"/>
  <c r="HT56" i="6"/>
  <c r="HU56" i="6"/>
  <c r="HV56" i="6"/>
  <c r="HW56"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HF54" i="6"/>
  <c r="HG54" i="6"/>
  <c r="HH54" i="6"/>
  <c r="HI54" i="6"/>
  <c r="HJ54" i="6"/>
  <c r="HK54" i="6"/>
  <c r="HL54" i="6"/>
  <c r="HM54" i="6"/>
  <c r="HN54" i="6"/>
  <c r="HO54" i="6"/>
  <c r="HP54" i="6"/>
  <c r="HQ54" i="6"/>
  <c r="HR54" i="6"/>
  <c r="HS54" i="6"/>
  <c r="HT54" i="6"/>
  <c r="HU54" i="6"/>
  <c r="HV54" i="6"/>
  <c r="HW54"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HF52" i="6"/>
  <c r="HG52" i="6"/>
  <c r="HH52" i="6"/>
  <c r="HI52" i="6"/>
  <c r="HJ52" i="6"/>
  <c r="HK52" i="6"/>
  <c r="HL52" i="6"/>
  <c r="HM52" i="6"/>
  <c r="HN52" i="6"/>
  <c r="HO52" i="6"/>
  <c r="HP52" i="6"/>
  <c r="HQ52" i="6"/>
  <c r="HR52" i="6"/>
  <c r="HS52" i="6"/>
  <c r="HT52" i="6"/>
  <c r="HU52" i="6"/>
  <c r="HV52" i="6"/>
  <c r="HW52"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HF50" i="6"/>
  <c r="HG50" i="6"/>
  <c r="HH50" i="6"/>
  <c r="HI50" i="6"/>
  <c r="HJ50" i="6"/>
  <c r="HK50" i="6"/>
  <c r="HL50" i="6"/>
  <c r="HM50" i="6"/>
  <c r="HN50" i="6"/>
  <c r="HO50" i="6"/>
  <c r="HP50" i="6"/>
  <c r="HQ50" i="6"/>
  <c r="HR50" i="6"/>
  <c r="HS50" i="6"/>
  <c r="HT50" i="6"/>
  <c r="HU50" i="6"/>
  <c r="HV50" i="6"/>
  <c r="HW50"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HF48" i="6"/>
  <c r="HG48" i="6"/>
  <c r="HH48" i="6"/>
  <c r="HI48" i="6"/>
  <c r="HJ48" i="6"/>
  <c r="HK48" i="6"/>
  <c r="HL48" i="6"/>
  <c r="HM48" i="6"/>
  <c r="HN48" i="6"/>
  <c r="HO48" i="6"/>
  <c r="HP48" i="6"/>
  <c r="HQ48" i="6"/>
  <c r="HR48" i="6"/>
  <c r="HS48" i="6"/>
  <c r="HT48" i="6"/>
  <c r="HU48" i="6"/>
  <c r="HV48" i="6"/>
  <c r="HW48"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HF46" i="6"/>
  <c r="HG46" i="6"/>
  <c r="HH46" i="6"/>
  <c r="HI46" i="6"/>
  <c r="HJ46" i="6"/>
  <c r="HK46" i="6"/>
  <c r="HL46" i="6"/>
  <c r="HM46" i="6"/>
  <c r="HN46" i="6"/>
  <c r="HO46" i="6"/>
  <c r="HP46" i="6"/>
  <c r="HQ46" i="6"/>
  <c r="HR46" i="6"/>
  <c r="HS46" i="6"/>
  <c r="HT46" i="6"/>
  <c r="HU46" i="6"/>
  <c r="HV46" i="6"/>
  <c r="HW46"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HF44" i="6"/>
  <c r="HG44" i="6"/>
  <c r="HH44" i="6"/>
  <c r="HI44" i="6"/>
  <c r="HJ44" i="6"/>
  <c r="HK44" i="6"/>
  <c r="HL44" i="6"/>
  <c r="HM44" i="6"/>
  <c r="HN44" i="6"/>
  <c r="HO44" i="6"/>
  <c r="HP44" i="6"/>
  <c r="HQ44" i="6"/>
  <c r="HR44" i="6"/>
  <c r="HS44" i="6"/>
  <c r="HT44" i="6"/>
  <c r="HU44" i="6"/>
  <c r="HV44" i="6"/>
  <c r="HW44"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HF42" i="6"/>
  <c r="HG42" i="6"/>
  <c r="HH42" i="6"/>
  <c r="HI42" i="6"/>
  <c r="HJ42" i="6"/>
  <c r="HK42" i="6"/>
  <c r="HL42" i="6"/>
  <c r="HM42" i="6"/>
  <c r="HN42" i="6"/>
  <c r="HO42" i="6"/>
  <c r="HP42" i="6"/>
  <c r="HQ42" i="6"/>
  <c r="HR42" i="6"/>
  <c r="HS42" i="6"/>
  <c r="HT42" i="6"/>
  <c r="HU42" i="6"/>
  <c r="HV42" i="6"/>
  <c r="HW42"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HF40" i="6"/>
  <c r="HG40" i="6"/>
  <c r="HH40" i="6"/>
  <c r="HI40" i="6"/>
  <c r="HJ40" i="6"/>
  <c r="HK40" i="6"/>
  <c r="HL40" i="6"/>
  <c r="HM40" i="6"/>
  <c r="HN40" i="6"/>
  <c r="HO40" i="6"/>
  <c r="HP40" i="6"/>
  <c r="HQ40" i="6"/>
  <c r="HR40" i="6"/>
  <c r="HS40" i="6"/>
  <c r="HT40" i="6"/>
  <c r="HU40" i="6"/>
  <c r="HV40" i="6"/>
  <c r="HW40"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HF38" i="6"/>
  <c r="HG38" i="6"/>
  <c r="HH38" i="6"/>
  <c r="HI38" i="6"/>
  <c r="HJ38" i="6"/>
  <c r="HK38" i="6"/>
  <c r="HL38" i="6"/>
  <c r="HM38" i="6"/>
  <c r="HN38" i="6"/>
  <c r="HO38" i="6"/>
  <c r="HP38" i="6"/>
  <c r="HQ38" i="6"/>
  <c r="HR38" i="6"/>
  <c r="HS38" i="6"/>
  <c r="HT38" i="6"/>
  <c r="HU38" i="6"/>
  <c r="HV38" i="6"/>
  <c r="HW38"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HF36" i="6"/>
  <c r="HG36" i="6"/>
  <c r="HH36" i="6"/>
  <c r="HI36" i="6"/>
  <c r="HJ36" i="6"/>
  <c r="HK36" i="6"/>
  <c r="HL36" i="6"/>
  <c r="HM36" i="6"/>
  <c r="HN36" i="6"/>
  <c r="HO36" i="6"/>
  <c r="HP36" i="6"/>
  <c r="HQ36" i="6"/>
  <c r="HR36" i="6"/>
  <c r="HS36" i="6"/>
  <c r="HT36" i="6"/>
  <c r="HU36" i="6"/>
  <c r="HV36" i="6"/>
  <c r="HW36"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HF34" i="6"/>
  <c r="HG34" i="6"/>
  <c r="HH34" i="6"/>
  <c r="HI34" i="6"/>
  <c r="HJ34" i="6"/>
  <c r="HK34" i="6"/>
  <c r="HL34" i="6"/>
  <c r="HM34" i="6"/>
  <c r="HN34" i="6"/>
  <c r="HO34" i="6"/>
  <c r="HP34" i="6"/>
  <c r="HQ34" i="6"/>
  <c r="HR34" i="6"/>
  <c r="HS34" i="6"/>
  <c r="HT34" i="6"/>
  <c r="HU34" i="6"/>
  <c r="HV34" i="6"/>
  <c r="HW34"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HF32" i="6"/>
  <c r="HG32" i="6"/>
  <c r="HH32" i="6"/>
  <c r="HI32" i="6"/>
  <c r="HJ32" i="6"/>
  <c r="HK32" i="6"/>
  <c r="HL32" i="6"/>
  <c r="HM32" i="6"/>
  <c r="HN32" i="6"/>
  <c r="HO32" i="6"/>
  <c r="HP32" i="6"/>
  <c r="HQ32" i="6"/>
  <c r="HR32" i="6"/>
  <c r="HS32" i="6"/>
  <c r="HT32" i="6"/>
  <c r="HU32" i="6"/>
  <c r="HV32" i="6"/>
  <c r="HW32"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GC30" i="6"/>
  <c r="GD30" i="6"/>
  <c r="GE30" i="6"/>
  <c r="GF30" i="6"/>
  <c r="GG30" i="6"/>
  <c r="GH30" i="6"/>
  <c r="GI30" i="6"/>
  <c r="GJ30" i="6"/>
  <c r="GK30" i="6"/>
  <c r="GL30" i="6"/>
  <c r="GM30" i="6"/>
  <c r="GN30" i="6"/>
  <c r="GO30" i="6"/>
  <c r="GP30" i="6"/>
  <c r="GQ30" i="6"/>
  <c r="GR30" i="6"/>
  <c r="GS30" i="6"/>
  <c r="GT30" i="6"/>
  <c r="GU30" i="6"/>
  <c r="GV30" i="6"/>
  <c r="GW30" i="6"/>
  <c r="GX30" i="6"/>
  <c r="GY30" i="6"/>
  <c r="GZ30" i="6"/>
  <c r="HA30" i="6"/>
  <c r="HB30" i="6"/>
  <c r="HC30" i="6"/>
  <c r="HD30" i="6"/>
  <c r="HE30" i="6"/>
  <c r="HF30" i="6"/>
  <c r="HG30" i="6"/>
  <c r="HH30" i="6"/>
  <c r="HI30" i="6"/>
  <c r="HJ30" i="6"/>
  <c r="HK30" i="6"/>
  <c r="HL30" i="6"/>
  <c r="HM30" i="6"/>
  <c r="HN30" i="6"/>
  <c r="HO30" i="6"/>
  <c r="HP30" i="6"/>
  <c r="HQ30" i="6"/>
  <c r="HR30" i="6"/>
  <c r="HS30" i="6"/>
  <c r="HT30" i="6"/>
  <c r="HU30" i="6"/>
  <c r="HV30" i="6"/>
  <c r="HW30" i="6"/>
  <c r="GC29" i="6"/>
  <c r="GD29" i="6"/>
  <c r="GE29" i="6"/>
  <c r="GF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HF28" i="6"/>
  <c r="HG28" i="6"/>
  <c r="HH28" i="6"/>
  <c r="HI28" i="6"/>
  <c r="HJ28" i="6"/>
  <c r="HK28" i="6"/>
  <c r="HL28" i="6"/>
  <c r="HM28" i="6"/>
  <c r="HN28" i="6"/>
  <c r="HO28" i="6"/>
  <c r="HP28" i="6"/>
  <c r="HQ28" i="6"/>
  <c r="HR28" i="6"/>
  <c r="HS28" i="6"/>
  <c r="HT28" i="6"/>
  <c r="HU28" i="6"/>
  <c r="HV28" i="6"/>
  <c r="HW28" i="6"/>
  <c r="GC27" i="6"/>
  <c r="GD27" i="6"/>
  <c r="GE27" i="6"/>
  <c r="GF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GC26" i="6"/>
  <c r="GD26" i="6"/>
  <c r="GE26" i="6"/>
  <c r="GF26" i="6"/>
  <c r="GG26" i="6"/>
  <c r="GH26" i="6"/>
  <c r="GI26" i="6"/>
  <c r="GJ26" i="6"/>
  <c r="GK26" i="6"/>
  <c r="GL26" i="6"/>
  <c r="GM26" i="6"/>
  <c r="GN26" i="6"/>
  <c r="GO26" i="6"/>
  <c r="GP26" i="6"/>
  <c r="GQ26" i="6"/>
  <c r="GR26" i="6"/>
  <c r="GS26" i="6"/>
  <c r="GT26" i="6"/>
  <c r="GU26" i="6"/>
  <c r="GV26" i="6"/>
  <c r="GW26" i="6"/>
  <c r="GX26" i="6"/>
  <c r="GY26" i="6"/>
  <c r="GZ26" i="6"/>
  <c r="HA26" i="6"/>
  <c r="HB26" i="6"/>
  <c r="HC26" i="6"/>
  <c r="HD26" i="6"/>
  <c r="HE26" i="6"/>
  <c r="HF26" i="6"/>
  <c r="HG26" i="6"/>
  <c r="HH26" i="6"/>
  <c r="HI26" i="6"/>
  <c r="HJ26" i="6"/>
  <c r="HK26" i="6"/>
  <c r="HL26" i="6"/>
  <c r="HM26" i="6"/>
  <c r="HN26" i="6"/>
  <c r="HO26" i="6"/>
  <c r="HP26" i="6"/>
  <c r="HQ26" i="6"/>
  <c r="HR26" i="6"/>
  <c r="HS26" i="6"/>
  <c r="HT26" i="6"/>
  <c r="HU26" i="6"/>
  <c r="HV26" i="6"/>
  <c r="HW26" i="6"/>
  <c r="GC25" i="6"/>
  <c r="GD25" i="6"/>
  <c r="GE25" i="6"/>
  <c r="GF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GC24" i="6"/>
  <c r="GD24" i="6"/>
  <c r="GE24" i="6"/>
  <c r="GF24" i="6"/>
  <c r="GG24" i="6"/>
  <c r="GH24" i="6"/>
  <c r="GI24" i="6"/>
  <c r="GJ24" i="6"/>
  <c r="GK24" i="6"/>
  <c r="GL24" i="6"/>
  <c r="GM24" i="6"/>
  <c r="GN24" i="6"/>
  <c r="GO24" i="6"/>
  <c r="GP24" i="6"/>
  <c r="GQ24" i="6"/>
  <c r="GR24" i="6"/>
  <c r="GS24" i="6"/>
  <c r="GT24" i="6"/>
  <c r="GU24" i="6"/>
  <c r="GV24" i="6"/>
  <c r="GW24" i="6"/>
  <c r="GX24" i="6"/>
  <c r="GY24" i="6"/>
  <c r="GZ24" i="6"/>
  <c r="HA24" i="6"/>
  <c r="HB24" i="6"/>
  <c r="HC24" i="6"/>
  <c r="HD24" i="6"/>
  <c r="HE24" i="6"/>
  <c r="HF24" i="6"/>
  <c r="HG24" i="6"/>
  <c r="HH24" i="6"/>
  <c r="HI24" i="6"/>
  <c r="HJ24" i="6"/>
  <c r="HK24" i="6"/>
  <c r="HL24" i="6"/>
  <c r="HM24" i="6"/>
  <c r="HN24" i="6"/>
  <c r="HO24" i="6"/>
  <c r="HP24" i="6"/>
  <c r="HQ24" i="6"/>
  <c r="HR24" i="6"/>
  <c r="HS24" i="6"/>
  <c r="HT24" i="6"/>
  <c r="HU24" i="6"/>
  <c r="HV24" i="6"/>
  <c r="HW24"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HF22" i="6"/>
  <c r="HG22" i="6"/>
  <c r="HH22" i="6"/>
  <c r="HI22" i="6"/>
  <c r="HJ22" i="6"/>
  <c r="HK22" i="6"/>
  <c r="HL22" i="6"/>
  <c r="HM22" i="6"/>
  <c r="HN22" i="6"/>
  <c r="HO22" i="6"/>
  <c r="HP22" i="6"/>
  <c r="HQ22" i="6"/>
  <c r="HR22" i="6"/>
  <c r="HS22" i="6"/>
  <c r="HT22" i="6"/>
  <c r="HU22" i="6"/>
  <c r="HV22" i="6"/>
  <c r="HW22" i="6"/>
  <c r="GC21" i="6"/>
  <c r="GD21" i="6"/>
  <c r="GE21" i="6"/>
  <c r="GF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HF20" i="6"/>
  <c r="HG20" i="6"/>
  <c r="HH20" i="6"/>
  <c r="HI20" i="6"/>
  <c r="HJ20" i="6"/>
  <c r="HK20" i="6"/>
  <c r="HL20" i="6"/>
  <c r="HM20" i="6"/>
  <c r="HN20" i="6"/>
  <c r="HO20" i="6"/>
  <c r="HP20" i="6"/>
  <c r="HQ20" i="6"/>
  <c r="HR20" i="6"/>
  <c r="HS20" i="6"/>
  <c r="HT20" i="6"/>
  <c r="HU20" i="6"/>
  <c r="HV20" i="6"/>
  <c r="HW20" i="6"/>
  <c r="GC19" i="6"/>
  <c r="GD19" i="6"/>
  <c r="GE19" i="6"/>
  <c r="GF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GC18" i="6"/>
  <c r="GD18" i="6"/>
  <c r="GE18" i="6"/>
  <c r="GF18" i="6"/>
  <c r="GG18" i="6"/>
  <c r="GH18" i="6"/>
  <c r="GI18" i="6"/>
  <c r="GJ18" i="6"/>
  <c r="GK18" i="6"/>
  <c r="GL18" i="6"/>
  <c r="GM18" i="6"/>
  <c r="GN18" i="6"/>
  <c r="GO18" i="6"/>
  <c r="GP18" i="6"/>
  <c r="GQ18" i="6"/>
  <c r="GR18" i="6"/>
  <c r="GS18" i="6"/>
  <c r="GT18" i="6"/>
  <c r="GU18" i="6"/>
  <c r="GV18" i="6"/>
  <c r="GW18" i="6"/>
  <c r="GX18" i="6"/>
  <c r="GY18" i="6"/>
  <c r="GZ18" i="6"/>
  <c r="HA18" i="6"/>
  <c r="HB18" i="6"/>
  <c r="HC18" i="6"/>
  <c r="HD18" i="6"/>
  <c r="HE18" i="6"/>
  <c r="HF18" i="6"/>
  <c r="HG18" i="6"/>
  <c r="HH18" i="6"/>
  <c r="HI18" i="6"/>
  <c r="HJ18" i="6"/>
  <c r="HK18" i="6"/>
  <c r="HL18" i="6"/>
  <c r="HM18" i="6"/>
  <c r="HN18" i="6"/>
  <c r="HO18" i="6"/>
  <c r="HP18" i="6"/>
  <c r="HQ18" i="6"/>
  <c r="HR18" i="6"/>
  <c r="HS18" i="6"/>
  <c r="HT18" i="6"/>
  <c r="HU18" i="6"/>
  <c r="HV18" i="6"/>
  <c r="HW18" i="6"/>
  <c r="GC17" i="6"/>
  <c r="GD17" i="6"/>
  <c r="GE17" i="6"/>
  <c r="GF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GC16" i="6"/>
  <c r="GD16" i="6"/>
  <c r="GE16" i="6"/>
  <c r="GF16" i="6"/>
  <c r="GG16" i="6"/>
  <c r="GH16" i="6"/>
  <c r="GI16" i="6"/>
  <c r="GJ16" i="6"/>
  <c r="GK16" i="6"/>
  <c r="GL16" i="6"/>
  <c r="GM16" i="6"/>
  <c r="GN16" i="6"/>
  <c r="GO16" i="6"/>
  <c r="GP16" i="6"/>
  <c r="GQ16" i="6"/>
  <c r="GR16" i="6"/>
  <c r="GS16" i="6"/>
  <c r="GT16" i="6"/>
  <c r="GU16" i="6"/>
  <c r="GV16" i="6"/>
  <c r="GW16" i="6"/>
  <c r="GX16" i="6"/>
  <c r="GY16" i="6"/>
  <c r="GZ16" i="6"/>
  <c r="HA16" i="6"/>
  <c r="HB16" i="6"/>
  <c r="HC16" i="6"/>
  <c r="HD16" i="6"/>
  <c r="HE16" i="6"/>
  <c r="HF16" i="6"/>
  <c r="HG16" i="6"/>
  <c r="HH16" i="6"/>
  <c r="HI16" i="6"/>
  <c r="HJ16" i="6"/>
  <c r="HK16" i="6"/>
  <c r="HL16" i="6"/>
  <c r="HM16" i="6"/>
  <c r="HN16" i="6"/>
  <c r="HO16" i="6"/>
  <c r="HP16" i="6"/>
  <c r="HQ16" i="6"/>
  <c r="HR16" i="6"/>
  <c r="HS16" i="6"/>
  <c r="HT16" i="6"/>
  <c r="HU16" i="6"/>
  <c r="HV16" i="6"/>
  <c r="HW16" i="6"/>
  <c r="GC15" i="6"/>
  <c r="GD15" i="6"/>
  <c r="GE15" i="6"/>
  <c r="GF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GC14" i="6"/>
  <c r="GD14" i="6"/>
  <c r="GE14" i="6"/>
  <c r="GF14" i="6"/>
  <c r="GG14" i="6"/>
  <c r="GH14" i="6"/>
  <c r="GI14" i="6"/>
  <c r="GJ14" i="6"/>
  <c r="GK14" i="6"/>
  <c r="GL14" i="6"/>
  <c r="GM14" i="6"/>
  <c r="GN14" i="6"/>
  <c r="GO14" i="6"/>
  <c r="GP14" i="6"/>
  <c r="GQ14" i="6"/>
  <c r="GR14" i="6"/>
  <c r="GS14" i="6"/>
  <c r="GT14" i="6"/>
  <c r="GU14" i="6"/>
  <c r="GV14" i="6"/>
  <c r="GW14" i="6"/>
  <c r="GX14" i="6"/>
  <c r="GY14" i="6"/>
  <c r="GZ14" i="6"/>
  <c r="HA14" i="6"/>
  <c r="HB14" i="6"/>
  <c r="HC14" i="6"/>
  <c r="HD14" i="6"/>
  <c r="HE14" i="6"/>
  <c r="HF14" i="6"/>
  <c r="HG14" i="6"/>
  <c r="HH14" i="6"/>
  <c r="HI14" i="6"/>
  <c r="HJ14" i="6"/>
  <c r="HK14" i="6"/>
  <c r="HL14" i="6"/>
  <c r="HM14" i="6"/>
  <c r="HN14" i="6"/>
  <c r="HO14" i="6"/>
  <c r="HP14" i="6"/>
  <c r="HQ14" i="6"/>
  <c r="HR14" i="6"/>
  <c r="HS14" i="6"/>
  <c r="HT14" i="6"/>
  <c r="HU14" i="6"/>
  <c r="HV14" i="6"/>
  <c r="HW14" i="6"/>
  <c r="GC13" i="6"/>
  <c r="GD13" i="6"/>
  <c r="GE13" i="6"/>
  <c r="GF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GC12" i="6"/>
  <c r="GD12" i="6"/>
  <c r="GE12" i="6"/>
  <c r="GF12" i="6"/>
  <c r="GG12" i="6"/>
  <c r="GH12" i="6"/>
  <c r="GI12" i="6"/>
  <c r="GJ12" i="6"/>
  <c r="GK12" i="6"/>
  <c r="GL12" i="6"/>
  <c r="GM12" i="6"/>
  <c r="GN12" i="6"/>
  <c r="GO12" i="6"/>
  <c r="GP12" i="6"/>
  <c r="GQ12" i="6"/>
  <c r="GR12" i="6"/>
  <c r="GS12" i="6"/>
  <c r="GT12" i="6"/>
  <c r="GU12" i="6"/>
  <c r="GV12" i="6"/>
  <c r="GW12" i="6"/>
  <c r="GX12" i="6"/>
  <c r="GY12" i="6"/>
  <c r="GZ12" i="6"/>
  <c r="HA12" i="6"/>
  <c r="HB12" i="6"/>
  <c r="HC12" i="6"/>
  <c r="HD12" i="6"/>
  <c r="HE12" i="6"/>
  <c r="HF12" i="6"/>
  <c r="HG12" i="6"/>
  <c r="HH12" i="6"/>
  <c r="HI12" i="6"/>
  <c r="HJ12" i="6"/>
  <c r="HK12" i="6"/>
  <c r="HL12" i="6"/>
  <c r="HM12" i="6"/>
  <c r="HN12" i="6"/>
  <c r="HO12" i="6"/>
  <c r="HP12" i="6"/>
  <c r="HQ12" i="6"/>
  <c r="HR12" i="6"/>
  <c r="HS12" i="6"/>
  <c r="HT12" i="6"/>
  <c r="HU12" i="6"/>
  <c r="HV12" i="6"/>
  <c r="HW12" i="6"/>
  <c r="GC11" i="6"/>
  <c r="GD11" i="6"/>
  <c r="GE11" i="6"/>
  <c r="GF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GC10" i="6"/>
  <c r="GC259" i="6" s="1"/>
  <c r="GD10" i="6"/>
  <c r="GD259" i="6" s="1"/>
  <c r="GE10" i="6"/>
  <c r="GE259" i="6" s="1"/>
  <c r="GF10" i="6"/>
  <c r="GF259" i="6" s="1"/>
  <c r="GG10" i="6"/>
  <c r="GG259" i="6" s="1"/>
  <c r="GH10" i="6"/>
  <c r="GH259" i="6" s="1"/>
  <c r="GI10" i="6"/>
  <c r="GI259" i="6" s="1"/>
  <c r="GJ10" i="6"/>
  <c r="GJ259" i="6" s="1"/>
  <c r="GK10" i="6"/>
  <c r="GK259" i="6" s="1"/>
  <c r="GL10" i="6"/>
  <c r="GL259" i="6" s="1"/>
  <c r="GM10" i="6"/>
  <c r="GM259" i="6" s="1"/>
  <c r="GN10" i="6"/>
  <c r="GN259" i="6" s="1"/>
  <c r="GO10" i="6"/>
  <c r="GO259" i="6" s="1"/>
  <c r="GP10" i="6"/>
  <c r="GP259" i="6" s="1"/>
  <c r="GQ10" i="6"/>
  <c r="GQ259" i="6" s="1"/>
  <c r="GR10" i="6"/>
  <c r="GR259" i="6" s="1"/>
  <c r="GS10" i="6"/>
  <c r="GS259" i="6" s="1"/>
  <c r="GT10" i="6"/>
  <c r="GT259" i="6" s="1"/>
  <c r="GU10" i="6"/>
  <c r="GU259" i="6" s="1"/>
  <c r="GV10" i="6"/>
  <c r="GV259" i="6" s="1"/>
  <c r="GW10" i="6"/>
  <c r="GW259" i="6" s="1"/>
  <c r="GX10" i="6"/>
  <c r="GX259" i="6" s="1"/>
  <c r="GY10" i="6"/>
  <c r="GY259" i="6" s="1"/>
  <c r="GZ10" i="6"/>
  <c r="GZ259" i="6" s="1"/>
  <c r="HA10" i="6"/>
  <c r="HA259" i="6" s="1"/>
  <c r="HB10" i="6"/>
  <c r="HB259" i="6" s="1"/>
  <c r="HC10" i="6"/>
  <c r="HC259" i="6" s="1"/>
  <c r="HD10" i="6"/>
  <c r="HD259" i="6" s="1"/>
  <c r="HE10" i="6"/>
  <c r="HE259" i="6" s="1"/>
  <c r="HF10" i="6"/>
  <c r="HF259" i="6" s="1"/>
  <c r="HG10" i="6"/>
  <c r="HG259" i="6" s="1"/>
  <c r="HH10" i="6"/>
  <c r="HH259" i="6" s="1"/>
  <c r="HI10" i="6"/>
  <c r="HI259" i="6" s="1"/>
  <c r="HJ10" i="6"/>
  <c r="HJ259" i="6" s="1"/>
  <c r="HK10" i="6"/>
  <c r="HK259" i="6" s="1"/>
  <c r="HL10" i="6"/>
  <c r="HL259" i="6" s="1"/>
  <c r="HM10" i="6"/>
  <c r="HM259" i="6" s="1"/>
  <c r="HN10" i="6"/>
  <c r="HN259" i="6" s="1"/>
  <c r="HO10" i="6"/>
  <c r="HO259" i="6" s="1"/>
  <c r="HP10" i="6"/>
  <c r="HP259" i="6" s="1"/>
  <c r="HQ10" i="6"/>
  <c r="HQ259" i="6" s="1"/>
  <c r="HR10" i="6"/>
  <c r="HR259" i="6" s="1"/>
  <c r="HS10" i="6"/>
  <c r="HS259" i="6" s="1"/>
  <c r="HT10" i="6"/>
  <c r="HT259" i="6" s="1"/>
  <c r="HU10" i="6"/>
  <c r="HU259" i="6" s="1"/>
  <c r="HV10" i="6"/>
  <c r="HV259" i="6" s="1"/>
  <c r="HW10" i="6"/>
  <c r="HW259" i="6" s="1"/>
  <c r="L58" i="3"/>
  <c r="BW258" i="6"/>
  <c r="BV256" i="6"/>
  <c r="BL255" i="6"/>
  <c r="BN254" i="6"/>
  <c r="BJ253" i="6"/>
  <c r="BH252" i="6"/>
  <c r="BO251" i="6"/>
  <c r="BJ250" i="6"/>
  <c r="BR249" i="6"/>
  <c r="BI248" i="6"/>
  <c r="BJ247" i="6"/>
  <c r="BU246" i="6"/>
  <c r="BU244" i="6"/>
  <c r="BR243" i="6"/>
  <c r="BS242" i="6"/>
  <c r="BM241" i="6"/>
  <c r="BS240" i="6"/>
  <c r="BS239" i="6"/>
  <c r="BI238" i="6"/>
  <c r="AU237" i="6"/>
  <c r="BR236" i="6"/>
  <c r="BJ234" i="6"/>
  <c r="BW233" i="6"/>
  <c r="BO231" i="6"/>
  <c r="BV230" i="6"/>
  <c r="BK229" i="6"/>
  <c r="BL228" i="6"/>
  <c r="BI227" i="6"/>
  <c r="BD226" i="6"/>
  <c r="BR225" i="6"/>
  <c r="BI224" i="6"/>
  <c r="BV223" i="6"/>
  <c r="BF222" i="6"/>
  <c r="BF220" i="6"/>
  <c r="BO219" i="6"/>
  <c r="BW218" i="6"/>
  <c r="BL217" i="6"/>
  <c r="BV216" i="6"/>
  <c r="BR215" i="6"/>
  <c r="BI214" i="6"/>
  <c r="AZ213" i="6"/>
  <c r="BI212" i="6"/>
  <c r="BV211" i="6"/>
  <c r="BK210" i="6"/>
  <c r="BU208" i="6"/>
  <c r="BQ207" i="6"/>
  <c r="BP206" i="6"/>
  <c r="BJ204" i="6"/>
  <c r="BS203" i="6"/>
  <c r="AW202" i="6"/>
  <c r="BC201" i="6"/>
  <c r="BT200" i="6"/>
  <c r="BC199" i="6"/>
  <c r="BM198" i="6"/>
  <c r="BW197" i="6"/>
  <c r="BV196" i="6"/>
  <c r="BV195" i="6"/>
  <c r="BS194" i="6"/>
  <c r="AW193" i="6"/>
  <c r="BS192" i="6"/>
  <c r="BR191" i="6"/>
  <c r="BI190" i="6"/>
  <c r="AZ189" i="6"/>
  <c r="BO188" i="6"/>
  <c r="BQ187" i="6"/>
  <c r="BS186" i="6"/>
  <c r="BM184" i="6"/>
  <c r="BK183" i="6"/>
  <c r="BK182" i="6"/>
  <c r="BH180" i="6"/>
  <c r="BM179" i="6"/>
  <c r="BB178" i="6"/>
  <c r="AV177" i="6"/>
  <c r="BP176" i="6"/>
  <c r="BP175" i="6"/>
  <c r="BI174" i="6"/>
  <c r="BR172" i="6"/>
  <c r="BU171" i="6"/>
  <c r="BR170" i="6"/>
  <c r="BC169" i="6"/>
  <c r="BM168" i="6"/>
  <c r="BW167" i="6"/>
  <c r="BR166" i="6"/>
  <c r="AZ165" i="6"/>
  <c r="BS164" i="6"/>
  <c r="BU162" i="6"/>
  <c r="BS161" i="6"/>
  <c r="BI160" i="6"/>
  <c r="BI159" i="6"/>
  <c r="BO158" i="6"/>
  <c r="BB157" i="6"/>
  <c r="BI156" i="6"/>
  <c r="AS155" i="6"/>
  <c r="AX154" i="6"/>
  <c r="AZ153" i="6"/>
  <c r="BP152" i="6"/>
  <c r="BC151" i="6"/>
  <c r="BQ150" i="6"/>
  <c r="BU149" i="6"/>
  <c r="BR148" i="6"/>
  <c r="BU147" i="6"/>
  <c r="BJ146" i="6"/>
  <c r="BL144" i="6"/>
  <c r="BT143" i="6"/>
  <c r="BW142" i="6"/>
  <c r="AZ141" i="6"/>
  <c r="BR140" i="6"/>
  <c r="BO139" i="6"/>
  <c r="BO138" i="6"/>
  <c r="BV137" i="6"/>
  <c r="BR136" i="6"/>
  <c r="BP135" i="6"/>
  <c r="BQ134" i="6"/>
  <c r="BR133" i="6"/>
  <c r="BI132" i="6"/>
  <c r="BI131" i="6"/>
  <c r="AU130" i="6"/>
  <c r="AU129" i="6"/>
  <c r="BF128" i="6"/>
  <c r="BG127" i="6"/>
  <c r="BO126" i="6"/>
  <c r="BP125" i="6"/>
  <c r="BM123" i="6"/>
  <c r="BO122" i="6"/>
  <c r="BS120" i="6"/>
  <c r="BI119" i="6"/>
  <c r="BI118" i="6"/>
  <c r="AZ117" i="6"/>
  <c r="BR116" i="6"/>
  <c r="BJ114" i="6"/>
  <c r="BA113" i="6"/>
  <c r="BN112" i="6"/>
  <c r="BV111" i="6"/>
  <c r="BI110" i="6"/>
  <c r="AZ109" i="6"/>
  <c r="BV108" i="6"/>
  <c r="BR107" i="6"/>
  <c r="BT106" i="6"/>
  <c r="BC105" i="6"/>
  <c r="BU104" i="6"/>
  <c r="BN103" i="6"/>
  <c r="BI102" i="6"/>
  <c r="BO100" i="6"/>
  <c r="BO99" i="6"/>
  <c r="BR98" i="6"/>
  <c r="BF97" i="6"/>
  <c r="BJ96" i="6"/>
  <c r="BI95" i="6"/>
  <c r="BC94" i="6"/>
  <c r="AP93" i="6"/>
  <c r="BC92" i="6"/>
  <c r="BR91" i="6"/>
  <c r="BE90" i="6"/>
  <c r="BU88" i="6"/>
  <c r="BO87" i="6"/>
  <c r="BF86" i="6"/>
  <c r="BW84" i="6"/>
  <c r="BG83" i="6"/>
  <c r="BD82" i="6"/>
  <c r="BQ81" i="6"/>
  <c r="BW80" i="6"/>
  <c r="AX79" i="6"/>
  <c r="BR78" i="6"/>
  <c r="BC77" i="6"/>
  <c r="BH76" i="6"/>
  <c r="BK75" i="6"/>
  <c r="BU74" i="6"/>
  <c r="BN73" i="6"/>
  <c r="BO72" i="6"/>
  <c r="BS71" i="6"/>
  <c r="BG70" i="6"/>
  <c r="AV69" i="6"/>
  <c r="BS68" i="6"/>
  <c r="AX67" i="6"/>
  <c r="BD66" i="6"/>
  <c r="BW65" i="6"/>
  <c r="BO63" i="6"/>
  <c r="BL62" i="6"/>
  <c r="BI61" i="6"/>
  <c r="BT60" i="6"/>
  <c r="BU59" i="6"/>
  <c r="BH58" i="6"/>
  <c r="AV57" i="6"/>
  <c r="BI56" i="6"/>
  <c r="BH55" i="6"/>
  <c r="BM54" i="6"/>
  <c r="BW53" i="6"/>
  <c r="BL52" i="6"/>
  <c r="BJ51" i="6"/>
  <c r="BT50" i="6"/>
  <c r="BC49" i="6"/>
  <c r="BU48" i="6"/>
  <c r="BQ47" i="6"/>
  <c r="BR46" i="6"/>
  <c r="AV45" i="6"/>
  <c r="BA44" i="6"/>
  <c r="BS43" i="6"/>
  <c r="BI42" i="6"/>
  <c r="BW41" i="6"/>
  <c r="BO40" i="6"/>
  <c r="BI39" i="6"/>
  <c r="BD38" i="6"/>
  <c r="BF36" i="6"/>
  <c r="BG35" i="6"/>
  <c r="AV34" i="6"/>
  <c r="BV32" i="6"/>
  <c r="BW31" i="6"/>
  <c r="BK30" i="6"/>
  <c r="BU28" i="6"/>
  <c r="AZ27" i="6"/>
  <c r="BH26" i="6"/>
  <c r="AZ25" i="6"/>
  <c r="BO24" i="6"/>
  <c r="BG23" i="6"/>
  <c r="BD22" i="6"/>
  <c r="AP21" i="6"/>
  <c r="BN20" i="6"/>
  <c r="BR19" i="6"/>
  <c r="BV18" i="6"/>
  <c r="K58" i="3"/>
  <c r="K59" i="3"/>
  <c r="C7" i="4"/>
  <c r="B60" i="4"/>
  <c r="B11" i="10" s="1" a="1"/>
  <c r="B11" i="10" s="1"/>
  <c r="B60" i="3"/>
  <c r="C302" i="10" s="1" a="1"/>
  <c r="C302" i="10" s="1"/>
  <c r="C5" i="7"/>
  <c r="C5" i="8"/>
  <c r="A23" i="2"/>
  <c r="E33" i="2"/>
  <c r="C5" i="10"/>
  <c r="L33" i="3"/>
  <c r="L45" i="3"/>
  <c r="L57" i="3"/>
  <c r="L34" i="3"/>
  <c r="L46" i="3"/>
  <c r="L35" i="3"/>
  <c r="L47" i="3"/>
  <c r="L36" i="3"/>
  <c r="L48" i="3"/>
  <c r="L37" i="3"/>
  <c r="L49" i="3"/>
  <c r="L38" i="3"/>
  <c r="L50" i="3"/>
  <c r="L56" i="3"/>
  <c r="L39" i="3"/>
  <c r="L51" i="3"/>
  <c r="L40" i="3"/>
  <c r="L52" i="3"/>
  <c r="L41" i="3"/>
  <c r="L53" i="3"/>
  <c r="L44" i="3"/>
  <c r="L42" i="3"/>
  <c r="L54" i="3"/>
  <c r="L43" i="3"/>
  <c r="L55" i="3"/>
  <c r="K33" i="3"/>
  <c r="K45" i="3"/>
  <c r="K57" i="3"/>
  <c r="K34" i="3"/>
  <c r="K46" i="3"/>
  <c r="K35" i="3"/>
  <c r="K47" i="3"/>
  <c r="K36" i="3"/>
  <c r="K48" i="3"/>
  <c r="K37" i="3"/>
  <c r="K49" i="3"/>
  <c r="K38" i="3"/>
  <c r="K50" i="3"/>
  <c r="K39" i="3"/>
  <c r="K51" i="3"/>
  <c r="K55" i="3"/>
  <c r="K40" i="3"/>
  <c r="K52" i="3"/>
  <c r="K41" i="3"/>
  <c r="K53" i="3"/>
  <c r="K43" i="3"/>
  <c r="K42" i="3"/>
  <c r="K54" i="3"/>
  <c r="K44" i="3"/>
  <c r="K56" i="3"/>
  <c r="DY127" i="6"/>
  <c r="DZ127" i="6"/>
  <c r="EB127" i="6"/>
  <c r="EA127" i="6"/>
  <c r="EC127" i="6"/>
  <c r="EF127" i="6"/>
  <c r="EG127" i="6"/>
  <c r="ED127" i="6"/>
  <c r="EE127" i="6"/>
  <c r="EK127" i="6"/>
  <c r="EI127" i="6"/>
  <c r="EH127" i="6"/>
  <c r="EL127" i="6"/>
  <c r="EP127" i="6"/>
  <c r="EM127" i="6"/>
  <c r="EQ127" i="6"/>
  <c r="EJ127" i="6"/>
  <c r="EN127" i="6"/>
  <c r="DY115" i="6"/>
  <c r="DZ115" i="6"/>
  <c r="EB115" i="6"/>
  <c r="EC115" i="6"/>
  <c r="EF115" i="6"/>
  <c r="EE115" i="6"/>
  <c r="EG115" i="6"/>
  <c r="ED115" i="6"/>
  <c r="EJ115" i="6"/>
  <c r="EA115" i="6"/>
  <c r="EH115" i="6"/>
  <c r="EK115" i="6"/>
  <c r="EL115" i="6"/>
  <c r="EP115" i="6"/>
  <c r="EI115" i="6"/>
  <c r="EM115" i="6"/>
  <c r="EQ115" i="6"/>
  <c r="EN115" i="6"/>
  <c r="DY250" i="6"/>
  <c r="EA250" i="6"/>
  <c r="EB250" i="6"/>
  <c r="EE250" i="6"/>
  <c r="EF250" i="6"/>
  <c r="DZ250" i="6"/>
  <c r="EI250" i="6"/>
  <c r="EC250" i="6"/>
  <c r="ED250" i="6"/>
  <c r="EH250" i="6"/>
  <c r="EJ250" i="6"/>
  <c r="EK250" i="6"/>
  <c r="EG250" i="6"/>
  <c r="EL250" i="6"/>
  <c r="EO250" i="6"/>
  <c r="EP250" i="6"/>
  <c r="EM250" i="6"/>
  <c r="DY238" i="6"/>
  <c r="EA238" i="6"/>
  <c r="DZ238" i="6"/>
  <c r="EE238" i="6"/>
  <c r="ED238" i="6"/>
  <c r="EB238" i="6"/>
  <c r="EC238" i="6"/>
  <c r="EF238" i="6"/>
  <c r="EI238" i="6"/>
  <c r="EG238" i="6"/>
  <c r="EH238" i="6"/>
  <c r="EJ238" i="6"/>
  <c r="EK238" i="6"/>
  <c r="EL238" i="6"/>
  <c r="EO238" i="6"/>
  <c r="EP238" i="6"/>
  <c r="EM238" i="6"/>
  <c r="DY226" i="6"/>
  <c r="EA226" i="6"/>
  <c r="EB226" i="6"/>
  <c r="DZ226" i="6"/>
  <c r="EE226" i="6"/>
  <c r="EF226" i="6"/>
  <c r="ED226" i="6"/>
  <c r="EI226" i="6"/>
  <c r="EC226" i="6"/>
  <c r="EG226" i="6"/>
  <c r="EH226" i="6"/>
  <c r="EJ226" i="6"/>
  <c r="EK226" i="6"/>
  <c r="EL226" i="6"/>
  <c r="EO226" i="6"/>
  <c r="EP226" i="6"/>
  <c r="EM226" i="6"/>
  <c r="DY214" i="6"/>
  <c r="EA214" i="6"/>
  <c r="EB214" i="6"/>
  <c r="EE214" i="6"/>
  <c r="EF214" i="6"/>
  <c r="EC214" i="6"/>
  <c r="ED214" i="6"/>
  <c r="EI214" i="6"/>
  <c r="DZ214" i="6"/>
  <c r="EG214" i="6"/>
  <c r="EH214" i="6"/>
  <c r="EJ214" i="6"/>
  <c r="EK214" i="6"/>
  <c r="EL214" i="6"/>
  <c r="EO214" i="6"/>
  <c r="EP214" i="6"/>
  <c r="EM214" i="6"/>
  <c r="DY202" i="6"/>
  <c r="EA202" i="6"/>
  <c r="DZ202" i="6"/>
  <c r="EE202" i="6"/>
  <c r="ED202" i="6"/>
  <c r="EF202" i="6"/>
  <c r="EB202" i="6"/>
  <c r="EI202" i="6"/>
  <c r="EC202" i="6"/>
  <c r="EH202" i="6"/>
  <c r="EG202" i="6"/>
  <c r="EJ202" i="6"/>
  <c r="EK202" i="6"/>
  <c r="EL202" i="6"/>
  <c r="EO202" i="6"/>
  <c r="EP202" i="6"/>
  <c r="EM202" i="6"/>
  <c r="DY190" i="6"/>
  <c r="EA190" i="6"/>
  <c r="EB190" i="6"/>
  <c r="DZ190" i="6"/>
  <c r="EE190" i="6"/>
  <c r="EF190" i="6"/>
  <c r="EC190" i="6"/>
  <c r="ED190" i="6"/>
  <c r="EI190" i="6"/>
  <c r="EG190" i="6"/>
  <c r="EH190" i="6"/>
  <c r="EJ190" i="6"/>
  <c r="EK190" i="6"/>
  <c r="EL190" i="6"/>
  <c r="EO190" i="6"/>
  <c r="EP190" i="6"/>
  <c r="EM190" i="6"/>
  <c r="DY178" i="6"/>
  <c r="EA178" i="6"/>
  <c r="EB178" i="6"/>
  <c r="EC178" i="6"/>
  <c r="EE178" i="6"/>
  <c r="EF178" i="6"/>
  <c r="DZ178" i="6"/>
  <c r="EI178" i="6"/>
  <c r="ED178" i="6"/>
  <c r="EG178" i="6"/>
  <c r="EH178" i="6"/>
  <c r="EJ178" i="6"/>
  <c r="EK178" i="6"/>
  <c r="EL178" i="6"/>
  <c r="EO178" i="6"/>
  <c r="EP178" i="6"/>
  <c r="EM178" i="6"/>
  <c r="DY166" i="6"/>
  <c r="EA166" i="6"/>
  <c r="DZ166" i="6"/>
  <c r="EB166" i="6"/>
  <c r="EE166" i="6"/>
  <c r="EF166" i="6"/>
  <c r="ED166" i="6"/>
  <c r="EC166" i="6"/>
  <c r="EI166" i="6"/>
  <c r="EH166" i="6"/>
  <c r="EJ166" i="6"/>
  <c r="EK166" i="6"/>
  <c r="EL166" i="6"/>
  <c r="EO166" i="6"/>
  <c r="EP166" i="6"/>
  <c r="EG166" i="6"/>
  <c r="EM166" i="6"/>
  <c r="DY154" i="6"/>
  <c r="EA154" i="6"/>
  <c r="EB154" i="6"/>
  <c r="DZ154" i="6"/>
  <c r="EC154" i="6"/>
  <c r="EF154" i="6"/>
  <c r="EE154" i="6"/>
  <c r="EI154" i="6"/>
  <c r="ED154" i="6"/>
  <c r="EG154" i="6"/>
  <c r="EH154" i="6"/>
  <c r="EJ154" i="6"/>
  <c r="EK154" i="6"/>
  <c r="EL154" i="6"/>
  <c r="EO154" i="6"/>
  <c r="EP154" i="6"/>
  <c r="EM154" i="6"/>
  <c r="DY142" i="6"/>
  <c r="EA142" i="6"/>
  <c r="EB142" i="6"/>
  <c r="EC142" i="6"/>
  <c r="DZ142" i="6"/>
  <c r="ED142" i="6"/>
  <c r="EF142" i="6"/>
  <c r="EI142" i="6"/>
  <c r="EE142" i="6"/>
  <c r="EG142" i="6"/>
  <c r="EH142" i="6"/>
  <c r="EJ142" i="6"/>
  <c r="EK142" i="6"/>
  <c r="EL142" i="6"/>
  <c r="EO142" i="6"/>
  <c r="EP142" i="6"/>
  <c r="EM142" i="6"/>
  <c r="DY130" i="6"/>
  <c r="EA130" i="6"/>
  <c r="DZ130" i="6"/>
  <c r="EC130" i="6"/>
  <c r="EE130" i="6"/>
  <c r="EF130" i="6"/>
  <c r="EB130" i="6"/>
  <c r="EI130" i="6"/>
  <c r="EH130" i="6"/>
  <c r="EJ130" i="6"/>
  <c r="ED130" i="6"/>
  <c r="EG130" i="6"/>
  <c r="EK130" i="6"/>
  <c r="EL130" i="6"/>
  <c r="EO130" i="6"/>
  <c r="EP130" i="6"/>
  <c r="EM130" i="6"/>
  <c r="DY118" i="6"/>
  <c r="EA118" i="6"/>
  <c r="EB118" i="6"/>
  <c r="DZ118" i="6"/>
  <c r="EC118" i="6"/>
  <c r="ED118" i="6"/>
  <c r="EE118" i="6"/>
  <c r="EF118" i="6"/>
  <c r="EI118" i="6"/>
  <c r="EG118" i="6"/>
  <c r="EJ118" i="6"/>
  <c r="EH118" i="6"/>
  <c r="EK118" i="6"/>
  <c r="EL118" i="6"/>
  <c r="EO118" i="6"/>
  <c r="EP118" i="6"/>
  <c r="EM118" i="6"/>
  <c r="DY106" i="6"/>
  <c r="EA106" i="6"/>
  <c r="EB106" i="6"/>
  <c r="EC106" i="6"/>
  <c r="EF106" i="6"/>
  <c r="ED106" i="6"/>
  <c r="EE106" i="6"/>
  <c r="DZ106" i="6"/>
  <c r="EI106" i="6"/>
  <c r="EJ106" i="6"/>
  <c r="EG106" i="6"/>
  <c r="EH106" i="6"/>
  <c r="EK106" i="6"/>
  <c r="EL106" i="6"/>
  <c r="EO106" i="6"/>
  <c r="EP106" i="6"/>
  <c r="EM106" i="6"/>
  <c r="DY94" i="6"/>
  <c r="EA94" i="6"/>
  <c r="DZ94" i="6"/>
  <c r="EC94" i="6"/>
  <c r="EB94" i="6"/>
  <c r="EF94" i="6"/>
  <c r="ED94" i="6"/>
  <c r="EI94" i="6"/>
  <c r="EJ94" i="6"/>
  <c r="EE94" i="6"/>
  <c r="EH94" i="6"/>
  <c r="EG94" i="6"/>
  <c r="EK94" i="6"/>
  <c r="EL94" i="6"/>
  <c r="EO94" i="6"/>
  <c r="EP94" i="6"/>
  <c r="EM94" i="6"/>
  <c r="DY82" i="6"/>
  <c r="EA82" i="6"/>
  <c r="DZ82" i="6"/>
  <c r="EB82" i="6"/>
  <c r="EC82" i="6"/>
  <c r="EE82" i="6"/>
  <c r="ED82" i="6"/>
  <c r="EF82" i="6"/>
  <c r="EI82" i="6"/>
  <c r="EG82" i="6"/>
  <c r="EJ82" i="6"/>
  <c r="EH82" i="6"/>
  <c r="EK82" i="6"/>
  <c r="EL82" i="6"/>
  <c r="EO82" i="6"/>
  <c r="EP82" i="6"/>
  <c r="EM82" i="6"/>
  <c r="DY70" i="6"/>
  <c r="EA70" i="6"/>
  <c r="EC70" i="6"/>
  <c r="EE70" i="6"/>
  <c r="EF70" i="6"/>
  <c r="ED70" i="6"/>
  <c r="EB70" i="6"/>
  <c r="EI70" i="6"/>
  <c r="EJ70" i="6"/>
  <c r="EG70" i="6"/>
  <c r="EH70" i="6"/>
  <c r="EK70" i="6"/>
  <c r="EL70" i="6"/>
  <c r="EO70" i="6"/>
  <c r="EP70" i="6"/>
  <c r="EM70" i="6"/>
  <c r="DZ70" i="6"/>
  <c r="DY58" i="6"/>
  <c r="EC58" i="6"/>
  <c r="EA58" i="6"/>
  <c r="EB58" i="6"/>
  <c r="DZ58" i="6"/>
  <c r="EF58" i="6"/>
  <c r="EI58" i="6"/>
  <c r="EE58" i="6"/>
  <c r="EJ58" i="6"/>
  <c r="EH58" i="6"/>
  <c r="EK58" i="6"/>
  <c r="EL58" i="6"/>
  <c r="EM58" i="6"/>
  <c r="EO58" i="6"/>
  <c r="EP58" i="6"/>
  <c r="EG58" i="6"/>
  <c r="EB46" i="6"/>
  <c r="DY46" i="6"/>
  <c r="EC46" i="6"/>
  <c r="EA46" i="6"/>
  <c r="DZ46" i="6"/>
  <c r="EF46" i="6"/>
  <c r="EI46" i="6"/>
  <c r="EE46" i="6"/>
  <c r="EG46" i="6"/>
  <c r="EJ46" i="6"/>
  <c r="EH46" i="6"/>
  <c r="EK46" i="6"/>
  <c r="EL46" i="6"/>
  <c r="EO46" i="6"/>
  <c r="EP46" i="6"/>
  <c r="EM46" i="6"/>
  <c r="EB34" i="6"/>
  <c r="DY34" i="6"/>
  <c r="EC34" i="6"/>
  <c r="EA34" i="6"/>
  <c r="EE34" i="6"/>
  <c r="EF34" i="6"/>
  <c r="DZ34" i="6"/>
  <c r="EI34" i="6"/>
  <c r="EJ34" i="6"/>
  <c r="EG34" i="6"/>
  <c r="EH34" i="6"/>
  <c r="EK34" i="6"/>
  <c r="EL34" i="6"/>
  <c r="EO34" i="6"/>
  <c r="EM34" i="6"/>
  <c r="EP34" i="6"/>
  <c r="EB22" i="6"/>
  <c r="DY22" i="6"/>
  <c r="EC22" i="6"/>
  <c r="EA22" i="6"/>
  <c r="DZ22" i="6"/>
  <c r="EF22" i="6"/>
  <c r="EI22" i="6"/>
  <c r="EJ22" i="6"/>
  <c r="EE22" i="6"/>
  <c r="EG22" i="6"/>
  <c r="EK22" i="6"/>
  <c r="EH22" i="6"/>
  <c r="EL22" i="6"/>
  <c r="EO22" i="6"/>
  <c r="EP22" i="6"/>
  <c r="EQ70" i="6"/>
  <c r="EQ29" i="6"/>
  <c r="EP18" i="6"/>
  <c r="DX127" i="6"/>
  <c r="DX115" i="6"/>
  <c r="EQ130" i="6"/>
  <c r="EQ28" i="6"/>
  <c r="EO115" i="6"/>
  <c r="EN214" i="6"/>
  <c r="EN142" i="6"/>
  <c r="EN70" i="6"/>
  <c r="DY237" i="6"/>
  <c r="DZ237" i="6"/>
  <c r="EA237" i="6"/>
  <c r="EC237" i="6"/>
  <c r="EB237" i="6"/>
  <c r="ED237" i="6"/>
  <c r="EG237" i="6"/>
  <c r="EE237" i="6"/>
  <c r="EF237" i="6"/>
  <c r="EH237" i="6"/>
  <c r="EJ237" i="6"/>
  <c r="EK237" i="6"/>
  <c r="EI237" i="6"/>
  <c r="EM237" i="6"/>
  <c r="EN237" i="6"/>
  <c r="DY213" i="6"/>
  <c r="DZ213" i="6"/>
  <c r="EB213" i="6"/>
  <c r="EC213" i="6"/>
  <c r="EA213" i="6"/>
  <c r="ED213" i="6"/>
  <c r="EF213" i="6"/>
  <c r="EG213" i="6"/>
  <c r="EH213" i="6"/>
  <c r="EJ213" i="6"/>
  <c r="EE213" i="6"/>
  <c r="EI213" i="6"/>
  <c r="EK213" i="6"/>
  <c r="EM213" i="6"/>
  <c r="EN213" i="6"/>
  <c r="DY201" i="6"/>
  <c r="DZ201" i="6"/>
  <c r="EA201" i="6"/>
  <c r="EC201" i="6"/>
  <c r="EB201" i="6"/>
  <c r="ED201" i="6"/>
  <c r="EF201" i="6"/>
  <c r="EE201" i="6"/>
  <c r="EH201" i="6"/>
  <c r="EG201" i="6"/>
  <c r="EJ201" i="6"/>
  <c r="EK201" i="6"/>
  <c r="EI201" i="6"/>
  <c r="EM201" i="6"/>
  <c r="EL201" i="6"/>
  <c r="EN201" i="6"/>
  <c r="DY93" i="6"/>
  <c r="DZ93" i="6"/>
  <c r="EE93" i="6"/>
  <c r="EA93" i="6"/>
  <c r="EC93" i="6"/>
  <c r="EB93" i="6"/>
  <c r="EF93" i="6"/>
  <c r="ED93" i="6"/>
  <c r="EH93" i="6"/>
  <c r="EG93" i="6"/>
  <c r="EJ93" i="6"/>
  <c r="EI93" i="6"/>
  <c r="EK93" i="6"/>
  <c r="EL93" i="6"/>
  <c r="EP93" i="6"/>
  <c r="EM93" i="6"/>
  <c r="EN93" i="6"/>
  <c r="EB81" i="6"/>
  <c r="DY81" i="6"/>
  <c r="DZ81" i="6"/>
  <c r="EE81" i="6"/>
  <c r="EA81" i="6"/>
  <c r="EC81" i="6"/>
  <c r="ED81" i="6"/>
  <c r="EG81" i="6"/>
  <c r="EH81" i="6"/>
  <c r="EF81" i="6"/>
  <c r="EJ81" i="6"/>
  <c r="EK81" i="6"/>
  <c r="EL81" i="6"/>
  <c r="EM81" i="6"/>
  <c r="EP81" i="6"/>
  <c r="EN81" i="6"/>
  <c r="EB57" i="6"/>
  <c r="DY57" i="6"/>
  <c r="EC57" i="6"/>
  <c r="DZ57" i="6"/>
  <c r="EE57" i="6"/>
  <c r="EA57" i="6"/>
  <c r="ED57" i="6"/>
  <c r="EH57" i="6"/>
  <c r="EF57" i="6"/>
  <c r="EJ57" i="6"/>
  <c r="EI57" i="6"/>
  <c r="EK57" i="6"/>
  <c r="EL57" i="6"/>
  <c r="EG57" i="6"/>
  <c r="EM57" i="6"/>
  <c r="EP57" i="6"/>
  <c r="EN57" i="6"/>
  <c r="EB33" i="6"/>
  <c r="DY33" i="6"/>
  <c r="EC33" i="6"/>
  <c r="DZ33" i="6"/>
  <c r="EE33" i="6"/>
  <c r="EF33" i="6"/>
  <c r="EA33" i="6"/>
  <c r="EG33" i="6"/>
  <c r="EH33" i="6"/>
  <c r="EK33" i="6"/>
  <c r="EI33" i="6"/>
  <c r="EL33" i="6"/>
  <c r="EJ33" i="6"/>
  <c r="EM33" i="6"/>
  <c r="EP33" i="6"/>
  <c r="EN33" i="6"/>
  <c r="EB21" i="6"/>
  <c r="DY21" i="6"/>
  <c r="EC21" i="6"/>
  <c r="DZ21" i="6"/>
  <c r="EE21" i="6"/>
  <c r="EA21" i="6"/>
  <c r="EF21" i="6"/>
  <c r="EH21" i="6"/>
  <c r="EJ21" i="6"/>
  <c r="EI21" i="6"/>
  <c r="EG21" i="6"/>
  <c r="EK21" i="6"/>
  <c r="EL21" i="6"/>
  <c r="EM21" i="6"/>
  <c r="EP21" i="6"/>
  <c r="EN21" i="6"/>
  <c r="DY44" i="6"/>
  <c r="DZ44" i="6"/>
  <c r="EA44" i="6"/>
  <c r="EC44" i="6"/>
  <c r="EF44" i="6"/>
  <c r="EG44" i="6"/>
  <c r="EE44" i="6"/>
  <c r="EB44" i="6"/>
  <c r="EH44" i="6"/>
  <c r="EJ44" i="6"/>
  <c r="EK44" i="6"/>
  <c r="EL44" i="6"/>
  <c r="EI44" i="6"/>
  <c r="EP44" i="6"/>
  <c r="EM44" i="6"/>
  <c r="EN44" i="6"/>
  <c r="EO44" i="6"/>
  <c r="DY32" i="6"/>
  <c r="DZ32" i="6"/>
  <c r="EC32" i="6"/>
  <c r="EB32" i="6"/>
  <c r="EA32" i="6"/>
  <c r="EF32" i="6"/>
  <c r="EE32" i="6"/>
  <c r="EG32" i="6"/>
  <c r="EH32" i="6"/>
  <c r="EK32" i="6"/>
  <c r="EI32" i="6"/>
  <c r="EL32" i="6"/>
  <c r="EJ32" i="6"/>
  <c r="EM32" i="6"/>
  <c r="EP32" i="6"/>
  <c r="EN32" i="6"/>
  <c r="EO32" i="6"/>
  <c r="DY20" i="6"/>
  <c r="DZ20" i="6"/>
  <c r="EB20" i="6"/>
  <c r="EA20" i="6"/>
  <c r="EC20" i="6"/>
  <c r="EF20" i="6"/>
  <c r="EG20" i="6"/>
  <c r="EE20" i="6"/>
  <c r="EH20" i="6"/>
  <c r="EI20" i="6"/>
  <c r="EK20" i="6"/>
  <c r="EL20" i="6"/>
  <c r="EP20" i="6"/>
  <c r="EJ20" i="6"/>
  <c r="EN20" i="6"/>
  <c r="EM20" i="6"/>
  <c r="EO20" i="6"/>
  <c r="EQ250" i="6"/>
  <c r="EQ238" i="6"/>
  <c r="EQ226" i="6"/>
  <c r="EQ214" i="6"/>
  <c r="EQ202" i="6"/>
  <c r="EQ190" i="6"/>
  <c r="EQ178" i="6"/>
  <c r="EQ166" i="6"/>
  <c r="EQ46" i="6"/>
  <c r="EQ26" i="6"/>
  <c r="EO33" i="6"/>
  <c r="DY19" i="6"/>
  <c r="DZ19" i="6"/>
  <c r="EB19" i="6"/>
  <c r="EA19" i="6"/>
  <c r="EC19" i="6"/>
  <c r="EF19" i="6"/>
  <c r="EG19" i="6"/>
  <c r="EE19" i="6"/>
  <c r="EJ19" i="6"/>
  <c r="EH19" i="6"/>
  <c r="EI19" i="6"/>
  <c r="EK19" i="6"/>
  <c r="EL19" i="6"/>
  <c r="EM19" i="6"/>
  <c r="EP19" i="6"/>
  <c r="EQ19" i="6"/>
  <c r="EN19" i="6"/>
  <c r="EQ237" i="6"/>
  <c r="EQ213" i="6"/>
  <c r="EQ201" i="6"/>
  <c r="EQ106" i="6"/>
  <c r="EN202" i="6"/>
  <c r="EN130" i="6"/>
  <c r="EN58" i="6"/>
  <c r="DY66" i="6"/>
  <c r="DZ66" i="6"/>
  <c r="EA66" i="6"/>
  <c r="EC66" i="6"/>
  <c r="EB66" i="6"/>
  <c r="EE66" i="6"/>
  <c r="ED66" i="6"/>
  <c r="EF66" i="6"/>
  <c r="EG66" i="6"/>
  <c r="EH66" i="6"/>
  <c r="EI66" i="6"/>
  <c r="EK66" i="6"/>
  <c r="EL66" i="6"/>
  <c r="EJ66" i="6"/>
  <c r="EM66" i="6"/>
  <c r="EQ66" i="6"/>
  <c r="EN66" i="6"/>
  <c r="EO66" i="6"/>
  <c r="DY42" i="6"/>
  <c r="DZ42" i="6"/>
  <c r="EA42" i="6"/>
  <c r="EC42" i="6"/>
  <c r="EB42" i="6"/>
  <c r="EE42" i="6"/>
  <c r="EG42" i="6"/>
  <c r="EF42" i="6"/>
  <c r="EH42" i="6"/>
  <c r="EI42" i="6"/>
  <c r="EK42" i="6"/>
  <c r="EJ42" i="6"/>
  <c r="EL42" i="6"/>
  <c r="EQ42" i="6"/>
  <c r="EM42" i="6"/>
  <c r="EN42" i="6"/>
  <c r="EO42" i="6"/>
  <c r="DY30" i="6"/>
  <c r="DZ30" i="6"/>
  <c r="EA30" i="6"/>
  <c r="EB30" i="6"/>
  <c r="EE30" i="6"/>
  <c r="EC30" i="6"/>
  <c r="EF30" i="6"/>
  <c r="EG30" i="6"/>
  <c r="EH30" i="6"/>
  <c r="EI30" i="6"/>
  <c r="EK30" i="6"/>
  <c r="EL30" i="6"/>
  <c r="EJ30" i="6"/>
  <c r="EM30" i="6"/>
  <c r="EQ30" i="6"/>
  <c r="EN30" i="6"/>
  <c r="EO30" i="6"/>
  <c r="DY18" i="6"/>
  <c r="DZ18" i="6"/>
  <c r="EA18" i="6"/>
  <c r="EB18" i="6"/>
  <c r="EC18" i="6"/>
  <c r="EE18" i="6"/>
  <c r="EH18" i="6"/>
  <c r="EI18" i="6"/>
  <c r="EG18" i="6"/>
  <c r="EK18" i="6"/>
  <c r="EF18" i="6"/>
  <c r="EL18" i="6"/>
  <c r="EJ18" i="6"/>
  <c r="EQ18" i="6"/>
  <c r="EN18" i="6"/>
  <c r="EM18" i="6"/>
  <c r="EO18" i="6"/>
  <c r="EQ44" i="6"/>
  <c r="EQ22" i="6"/>
  <c r="EP66" i="6"/>
  <c r="EO237" i="6"/>
  <c r="EO93" i="6"/>
  <c r="EO21" i="6"/>
  <c r="DZ41" i="6"/>
  <c r="EA41" i="6"/>
  <c r="DY41" i="6"/>
  <c r="EC41" i="6"/>
  <c r="EB41" i="6"/>
  <c r="EF41" i="6"/>
  <c r="EG41" i="6"/>
  <c r="EH41" i="6"/>
  <c r="EI41" i="6"/>
  <c r="EK41" i="6"/>
  <c r="EJ41" i="6"/>
  <c r="EL41" i="6"/>
  <c r="EM41" i="6"/>
  <c r="EN41" i="6"/>
  <c r="EO41" i="6"/>
  <c r="EE41" i="6"/>
  <c r="EP41" i="6"/>
  <c r="DZ29" i="6"/>
  <c r="EA29" i="6"/>
  <c r="EB29" i="6"/>
  <c r="DY29" i="6"/>
  <c r="EF29" i="6"/>
  <c r="EC29" i="6"/>
  <c r="EG29" i="6"/>
  <c r="EH29" i="6"/>
  <c r="EI29" i="6"/>
  <c r="EK29" i="6"/>
  <c r="EL29" i="6"/>
  <c r="EJ29" i="6"/>
  <c r="EE29" i="6"/>
  <c r="EN29" i="6"/>
  <c r="EO29" i="6"/>
  <c r="EP29" i="6"/>
  <c r="DZ17" i="6"/>
  <c r="EA17" i="6"/>
  <c r="EB17" i="6"/>
  <c r="EC17" i="6"/>
  <c r="DY17" i="6"/>
  <c r="EE17" i="6"/>
  <c r="EH17" i="6"/>
  <c r="EF17" i="6"/>
  <c r="EI17" i="6"/>
  <c r="EG17" i="6"/>
  <c r="EK17" i="6"/>
  <c r="EL17" i="6"/>
  <c r="EJ17" i="6"/>
  <c r="EN17" i="6"/>
  <c r="EM17" i="6"/>
  <c r="EO17" i="6"/>
  <c r="EP17" i="6"/>
  <c r="EQ82" i="6"/>
  <c r="EQ41" i="6"/>
  <c r="EQ21" i="6"/>
  <c r="EO19" i="6"/>
  <c r="EN190" i="6"/>
  <c r="EN118" i="6"/>
  <c r="EN46" i="6"/>
  <c r="DZ40" i="6"/>
  <c r="EA40" i="6"/>
  <c r="DY40" i="6"/>
  <c r="EC40" i="6"/>
  <c r="EB40" i="6"/>
  <c r="EG40" i="6"/>
  <c r="EE40" i="6"/>
  <c r="EF40" i="6"/>
  <c r="EH40" i="6"/>
  <c r="EJ40" i="6"/>
  <c r="EL40" i="6"/>
  <c r="EM40" i="6"/>
  <c r="EN40" i="6"/>
  <c r="EO40" i="6"/>
  <c r="EK40" i="6"/>
  <c r="EI40" i="6"/>
  <c r="DZ28" i="6"/>
  <c r="EA28" i="6"/>
  <c r="DY28" i="6"/>
  <c r="EC28" i="6"/>
  <c r="EB28" i="6"/>
  <c r="EG28" i="6"/>
  <c r="EH28" i="6"/>
  <c r="EE28" i="6"/>
  <c r="EF28" i="6"/>
  <c r="EL28" i="6"/>
  <c r="EJ28" i="6"/>
  <c r="EI28" i="6"/>
  <c r="EM28" i="6"/>
  <c r="EN28" i="6"/>
  <c r="EK28" i="6"/>
  <c r="EO28" i="6"/>
  <c r="EQ142" i="6"/>
  <c r="EQ81" i="6"/>
  <c r="EQ40" i="6"/>
  <c r="EQ20" i="6"/>
  <c r="EP201" i="6"/>
  <c r="EO81" i="6"/>
  <c r="EM29" i="6"/>
  <c r="EL37" i="6"/>
  <c r="DY67" i="6"/>
  <c r="DZ67" i="6"/>
  <c r="EB67" i="6"/>
  <c r="EC67" i="6"/>
  <c r="EA67" i="6"/>
  <c r="EF67" i="6"/>
  <c r="EE67" i="6"/>
  <c r="EG67" i="6"/>
  <c r="ED67" i="6"/>
  <c r="EJ67" i="6"/>
  <c r="EH67" i="6"/>
  <c r="EI67" i="6"/>
  <c r="EK67" i="6"/>
  <c r="EL67" i="6"/>
  <c r="EM67" i="6"/>
  <c r="EP67" i="6"/>
  <c r="EQ67" i="6"/>
  <c r="EN67" i="6"/>
  <c r="DZ39" i="6"/>
  <c r="EA39" i="6"/>
  <c r="EB39" i="6"/>
  <c r="DY39" i="6"/>
  <c r="EC39" i="6"/>
  <c r="EE39" i="6"/>
  <c r="EF39" i="6"/>
  <c r="EH39" i="6"/>
  <c r="EI39" i="6"/>
  <c r="EL39" i="6"/>
  <c r="EM39" i="6"/>
  <c r="EG39" i="6"/>
  <c r="EK39" i="6"/>
  <c r="EQ39" i="6"/>
  <c r="EN39" i="6"/>
  <c r="EO39" i="6"/>
  <c r="EJ39" i="6"/>
  <c r="EP39" i="6"/>
  <c r="DZ27" i="6"/>
  <c r="EA27" i="6"/>
  <c r="EB27" i="6"/>
  <c r="EC27" i="6"/>
  <c r="EF27" i="6"/>
  <c r="EG27" i="6"/>
  <c r="EH27" i="6"/>
  <c r="EI27" i="6"/>
  <c r="DY27" i="6"/>
  <c r="EE27" i="6"/>
  <c r="EL27" i="6"/>
  <c r="EJ27" i="6"/>
  <c r="EM27" i="6"/>
  <c r="EK27" i="6"/>
  <c r="EQ27" i="6"/>
  <c r="EN27" i="6"/>
  <c r="EO27" i="6"/>
  <c r="EP27" i="6"/>
  <c r="EQ58" i="6"/>
  <c r="EQ17" i="6"/>
  <c r="EN250" i="6"/>
  <c r="EN178" i="6"/>
  <c r="EN106" i="6"/>
  <c r="EN34" i="6"/>
  <c r="EM22" i="6"/>
  <c r="DY55" i="6"/>
  <c r="DZ55" i="6"/>
  <c r="EB55" i="6"/>
  <c r="EA55" i="6"/>
  <c r="EC55" i="6"/>
  <c r="EF55" i="6"/>
  <c r="EG55" i="6"/>
  <c r="EE55" i="6"/>
  <c r="EJ55" i="6"/>
  <c r="ED55" i="6"/>
  <c r="EH55" i="6"/>
  <c r="EI55" i="6"/>
  <c r="EK55" i="6"/>
  <c r="EL55" i="6"/>
  <c r="EM55" i="6"/>
  <c r="EP55" i="6"/>
  <c r="EQ55" i="6"/>
  <c r="EN55" i="6"/>
  <c r="EA26" i="6"/>
  <c r="EB26" i="6"/>
  <c r="EC26" i="6"/>
  <c r="DZ26" i="6"/>
  <c r="DY26" i="6"/>
  <c r="EE26" i="6"/>
  <c r="EG26" i="6"/>
  <c r="EH26" i="6"/>
  <c r="EI26" i="6"/>
  <c r="EJ26" i="6"/>
  <c r="EL26" i="6"/>
  <c r="EM26" i="6"/>
  <c r="EF26" i="6"/>
  <c r="EN26" i="6"/>
  <c r="EK26" i="6"/>
  <c r="EO26" i="6"/>
  <c r="EP26" i="6"/>
  <c r="EQ118" i="6"/>
  <c r="EQ57" i="6"/>
  <c r="EP42" i="6"/>
  <c r="EO213" i="6"/>
  <c r="EA61" i="6"/>
  <c r="EB61" i="6"/>
  <c r="DY61" i="6"/>
  <c r="DZ61" i="6"/>
  <c r="EE61" i="6"/>
  <c r="EC61" i="6"/>
  <c r="ED61" i="6"/>
  <c r="EF61" i="6"/>
  <c r="EH61" i="6"/>
  <c r="EG61" i="6"/>
  <c r="EI61" i="6"/>
  <c r="EJ61" i="6"/>
  <c r="EK61" i="6"/>
  <c r="EN61" i="6"/>
  <c r="EM61" i="6"/>
  <c r="EL61" i="6"/>
  <c r="EO61" i="6"/>
  <c r="EP61" i="6"/>
  <c r="EQ61" i="6"/>
  <c r="EA37" i="6"/>
  <c r="EB37" i="6"/>
  <c r="DY37" i="6"/>
  <c r="DZ37" i="6"/>
  <c r="EC37" i="6"/>
  <c r="EE37" i="6"/>
  <c r="EF37" i="6"/>
  <c r="EH37" i="6"/>
  <c r="EI37" i="6"/>
  <c r="EG37" i="6"/>
  <c r="EK37" i="6"/>
  <c r="EJ37" i="6"/>
  <c r="EN37" i="6"/>
  <c r="EM37" i="6"/>
  <c r="EO37" i="6"/>
  <c r="EP37" i="6"/>
  <c r="EQ37" i="6"/>
  <c r="EQ34" i="6"/>
  <c r="EP237" i="6"/>
  <c r="EP40" i="6"/>
  <c r="EO67" i="6"/>
  <c r="EN238" i="6"/>
  <c r="EN166" i="6"/>
  <c r="EN94" i="6"/>
  <c r="EN22" i="6"/>
  <c r="EL237" i="6"/>
  <c r="DX250" i="6"/>
  <c r="DX238" i="6"/>
  <c r="DX226" i="6"/>
  <c r="DX214" i="6"/>
  <c r="DX202" i="6"/>
  <c r="DX190" i="6"/>
  <c r="DX178" i="6"/>
  <c r="DX166" i="6"/>
  <c r="DX154" i="6"/>
  <c r="DX142" i="6"/>
  <c r="DX130" i="6"/>
  <c r="DX118" i="6"/>
  <c r="DX106" i="6"/>
  <c r="DX94" i="6"/>
  <c r="DX82" i="6"/>
  <c r="DX70" i="6"/>
  <c r="DX58" i="6"/>
  <c r="DX46" i="6"/>
  <c r="EQ94" i="6"/>
  <c r="EQ33" i="6"/>
  <c r="EP30" i="6"/>
  <c r="EO201" i="6"/>
  <c r="EO57" i="6"/>
  <c r="EL213" i="6"/>
  <c r="EI81" i="6"/>
  <c r="EB35" i="6"/>
  <c r="DY35" i="6"/>
  <c r="DZ35" i="6"/>
  <c r="EC35" i="6"/>
  <c r="EE35" i="6"/>
  <c r="EA35" i="6"/>
  <c r="EF35" i="6"/>
  <c r="EI35" i="6"/>
  <c r="EJ35" i="6"/>
  <c r="EG35" i="6"/>
  <c r="EM35" i="6"/>
  <c r="EK35" i="6"/>
  <c r="EH35" i="6"/>
  <c r="EO35" i="6"/>
  <c r="EP35" i="6"/>
  <c r="EQ35" i="6"/>
  <c r="EL35" i="6"/>
  <c r="EN35" i="6"/>
  <c r="EB23" i="6"/>
  <c r="DY23" i="6"/>
  <c r="EE23" i="6"/>
  <c r="EC23" i="6"/>
  <c r="EA23" i="6"/>
  <c r="DZ23" i="6"/>
  <c r="EF23" i="6"/>
  <c r="EG23" i="6"/>
  <c r="EI23" i="6"/>
  <c r="EJ23" i="6"/>
  <c r="EM23" i="6"/>
  <c r="EK23" i="6"/>
  <c r="EO23" i="6"/>
  <c r="EP23" i="6"/>
  <c r="EH23" i="6"/>
  <c r="EL23" i="6"/>
  <c r="EQ23" i="6"/>
  <c r="EN23" i="6"/>
  <c r="DX237" i="6"/>
  <c r="DX213" i="6"/>
  <c r="DX201" i="6"/>
  <c r="DX93" i="6"/>
  <c r="DX81" i="6"/>
  <c r="EQ154" i="6"/>
  <c r="EQ93" i="6"/>
  <c r="EQ32" i="6"/>
  <c r="EP213" i="6"/>
  <c r="EP28" i="6"/>
  <c r="EO127" i="6"/>
  <c r="EO55" i="6"/>
  <c r="EN226" i="6"/>
  <c r="EN154" i="6"/>
  <c r="EN82" i="6"/>
  <c r="AL31" i="6"/>
  <c r="BW110" i="6"/>
  <c r="BW39" i="6"/>
  <c r="BR51" i="6"/>
  <c r="BO36" i="6"/>
  <c r="BK36" i="6"/>
  <c r="BS168" i="6"/>
  <c r="BS36" i="6"/>
  <c r="BM147" i="6"/>
  <c r="BL27" i="6"/>
  <c r="BV84" i="6"/>
  <c r="BU84" i="6"/>
  <c r="BT36" i="6"/>
  <c r="BQ36" i="6"/>
  <c r="BW147" i="6"/>
  <c r="BL123" i="6"/>
  <c r="BV60" i="6"/>
  <c r="BP60" i="6"/>
  <c r="BS108" i="6"/>
  <c r="BV36" i="6"/>
  <c r="BS60" i="6"/>
  <c r="BP24" i="6"/>
  <c r="BU120" i="6"/>
  <c r="BS48" i="6"/>
  <c r="BO48" i="6"/>
  <c r="BF24" i="6"/>
  <c r="BR24" i="6"/>
  <c r="BW108" i="6"/>
  <c r="BU60" i="6"/>
  <c r="BS24" i="6"/>
  <c r="BW72" i="6"/>
  <c r="BU36" i="6"/>
  <c r="BR144" i="6"/>
  <c r="BM24" i="6"/>
  <c r="BL24" i="6"/>
  <c r="BW96" i="6"/>
  <c r="BW48" i="6"/>
  <c r="BT72" i="6"/>
  <c r="BL48" i="6"/>
  <c r="BT120" i="6"/>
  <c r="BR60" i="6"/>
  <c r="BW36" i="6"/>
  <c r="BT48" i="6"/>
  <c r="BR36" i="6"/>
  <c r="BW24" i="6"/>
  <c r="BJ108" i="6"/>
  <c r="BS132" i="6"/>
  <c r="BV48" i="6"/>
  <c r="BP48" i="6"/>
  <c r="BI24" i="6"/>
  <c r="BG84" i="6"/>
  <c r="BT87" i="6"/>
  <c r="BR123" i="6"/>
  <c r="BM39" i="6"/>
  <c r="BU159" i="6"/>
  <c r="BW75" i="6"/>
  <c r="BU99" i="6"/>
  <c r="BU23" i="6"/>
  <c r="BV23" i="6"/>
  <c r="BU47" i="6"/>
  <c r="BR84" i="6"/>
  <c r="BN84" i="6"/>
  <c r="BV132" i="6"/>
  <c r="BS84" i="6"/>
  <c r="BW156" i="6"/>
  <c r="BV120" i="6"/>
  <c r="BV96" i="6"/>
  <c r="BP108" i="6"/>
  <c r="BR204" i="6"/>
  <c r="BU228" i="6"/>
  <c r="BN180" i="6"/>
  <c r="BQ168" i="6"/>
  <c r="BM135" i="6"/>
  <c r="BT132" i="6"/>
  <c r="BQ87" i="6"/>
  <c r="BW180" i="6"/>
  <c r="BV159" i="6"/>
  <c r="BU108" i="6"/>
  <c r="BR96" i="6"/>
  <c r="BP204" i="6"/>
  <c r="BS252" i="6"/>
  <c r="BF132" i="6"/>
  <c r="BS216" i="6"/>
  <c r="BP96" i="6"/>
  <c r="BM132" i="6"/>
  <c r="BW144" i="6"/>
  <c r="BO192" i="6"/>
  <c r="BW132" i="6"/>
  <c r="BV168" i="6"/>
  <c r="BU156" i="6"/>
  <c r="BT108" i="6"/>
  <c r="BO120" i="6"/>
  <c r="BV252" i="6"/>
  <c r="BW120" i="6"/>
  <c r="BU132" i="6"/>
  <c r="BT96" i="6"/>
  <c r="BQ192" i="6"/>
  <c r="BL240" i="6"/>
  <c r="BW158" i="6"/>
  <c r="BP23" i="6"/>
  <c r="BT110" i="6"/>
  <c r="BS35" i="6"/>
  <c r="BP26" i="6"/>
  <c r="BW146" i="6"/>
  <c r="BW38" i="6"/>
  <c r="BV74" i="6"/>
  <c r="BU107" i="6"/>
  <c r="BT98" i="6"/>
  <c r="BQ50" i="6"/>
  <c r="BW86" i="6"/>
  <c r="BR131" i="6"/>
  <c r="BS86" i="6"/>
  <c r="BW26" i="6"/>
  <c r="BU98" i="6"/>
  <c r="BO26" i="6"/>
  <c r="BT86" i="6"/>
  <c r="BS74" i="6"/>
  <c r="BR74" i="6"/>
  <c r="BN242" i="6"/>
  <c r="BL26" i="6"/>
  <c r="BU194" i="6"/>
  <c r="BR38" i="6"/>
  <c r="BV146" i="6"/>
  <c r="BS218" i="6"/>
  <c r="BN195" i="6"/>
  <c r="BV86" i="6"/>
  <c r="BU158" i="6"/>
  <c r="BQ74" i="6"/>
  <c r="BW35" i="6"/>
  <c r="BU26" i="6"/>
  <c r="BS83" i="6"/>
  <c r="BQ62" i="6"/>
  <c r="BM50" i="6"/>
  <c r="BH27" i="6"/>
  <c r="BV71" i="6"/>
  <c r="BT182" i="6"/>
  <c r="BT35" i="6"/>
  <c r="BR62" i="6"/>
  <c r="BG74" i="6"/>
  <c r="BW98" i="6"/>
  <c r="BW23" i="6"/>
  <c r="BV62" i="6"/>
  <c r="BU110" i="6"/>
  <c r="BT27" i="6"/>
  <c r="BO27" i="6"/>
  <c r="BV65" i="6"/>
  <c r="BR83" i="6"/>
  <c r="BV167" i="6"/>
  <c r="BI83" i="6"/>
  <c r="BW40" i="6"/>
  <c r="BV119" i="6"/>
  <c r="BU254" i="6"/>
  <c r="BN218" i="6"/>
  <c r="BL113" i="6"/>
  <c r="BO207" i="6"/>
  <c r="BT183" i="6"/>
  <c r="BW194" i="6"/>
  <c r="BW122" i="6"/>
  <c r="BW50" i="6"/>
  <c r="BV242" i="6"/>
  <c r="BV39" i="6"/>
  <c r="BU122" i="6"/>
  <c r="BS134" i="6"/>
  <c r="BS38" i="6"/>
  <c r="BQ110" i="6"/>
  <c r="BP62" i="6"/>
  <c r="BO74" i="6"/>
  <c r="BL258" i="6"/>
  <c r="AV39" i="6"/>
  <c r="BW182" i="6"/>
  <c r="BV170" i="6"/>
  <c r="BV95" i="6"/>
  <c r="BU51" i="6"/>
  <c r="BT111" i="6"/>
  <c r="BR75" i="6"/>
  <c r="BQ98" i="6"/>
  <c r="BN62" i="6"/>
  <c r="BJ47" i="6"/>
  <c r="BW157" i="6"/>
  <c r="BT18" i="6"/>
  <c r="BM162" i="6"/>
  <c r="BV162" i="6"/>
  <c r="BP210" i="6"/>
  <c r="BW242" i="6"/>
  <c r="BW74" i="6"/>
  <c r="BU83" i="6"/>
  <c r="BT170" i="6"/>
  <c r="BT74" i="6"/>
  <c r="BS171" i="6"/>
  <c r="BS51" i="6"/>
  <c r="BR111" i="6"/>
  <c r="BM38" i="6"/>
  <c r="BK97" i="6"/>
  <c r="BW134" i="6"/>
  <c r="BV51" i="6"/>
  <c r="BS50" i="6"/>
  <c r="BQ230" i="6"/>
  <c r="BW62" i="6"/>
  <c r="BV254" i="6"/>
  <c r="BV110" i="6"/>
  <c r="BV50" i="6"/>
  <c r="BU62" i="6"/>
  <c r="BT134" i="6"/>
  <c r="BT59" i="6"/>
  <c r="BO98" i="6"/>
  <c r="BN110" i="6"/>
  <c r="BM26" i="6"/>
  <c r="AZ147" i="6"/>
  <c r="BW230" i="6"/>
  <c r="BU134" i="6"/>
  <c r="BT147" i="6"/>
  <c r="BS170" i="6"/>
  <c r="BR110" i="6"/>
  <c r="BP172" i="6"/>
  <c r="BN134" i="6"/>
  <c r="BM27" i="6"/>
  <c r="BK38" i="6"/>
  <c r="BE50" i="6"/>
  <c r="BW206" i="6"/>
  <c r="BW123" i="6"/>
  <c r="BW59" i="6"/>
  <c r="BV98" i="6"/>
  <c r="BU123" i="6"/>
  <c r="BU61" i="6"/>
  <c r="BS143" i="6"/>
  <c r="BS39" i="6"/>
  <c r="BO86" i="6"/>
  <c r="BN87" i="6"/>
  <c r="BJ134" i="6"/>
  <c r="AZ51" i="6"/>
  <c r="BV113" i="6"/>
  <c r="BU77" i="6"/>
  <c r="BW161" i="6"/>
  <c r="BS41" i="6"/>
  <c r="BV198" i="6"/>
  <c r="BT198" i="6"/>
  <c r="BW222" i="6"/>
  <c r="BT195" i="6"/>
  <c r="BQ30" i="6"/>
  <c r="BN30" i="6"/>
  <c r="BW198" i="6"/>
  <c r="BW66" i="6"/>
  <c r="BQ138" i="6"/>
  <c r="BF18" i="6"/>
  <c r="BJ54" i="6"/>
  <c r="BE186" i="6"/>
  <c r="BT162" i="6"/>
  <c r="BM90" i="6"/>
  <c r="BL54" i="6"/>
  <c r="BW18" i="6"/>
  <c r="BS174" i="6"/>
  <c r="BR186" i="6"/>
  <c r="BQ90" i="6"/>
  <c r="BP90" i="6"/>
  <c r="BN150" i="6"/>
  <c r="BM78" i="6"/>
  <c r="BD54" i="6"/>
  <c r="BU30" i="6"/>
  <c r="BR54" i="6"/>
  <c r="BI78" i="6"/>
  <c r="BD42" i="6"/>
  <c r="BT66" i="6"/>
  <c r="BA42" i="6"/>
  <c r="BU90" i="6"/>
  <c r="BT126" i="6"/>
  <c r="BW42" i="6"/>
  <c r="BH138" i="6"/>
  <c r="BA18" i="6"/>
  <c r="BT234" i="6"/>
  <c r="BP30" i="6"/>
  <c r="BO42" i="6"/>
  <c r="BV102" i="6"/>
  <c r="BK90" i="6"/>
  <c r="BW203" i="6"/>
  <c r="BW195" i="6"/>
  <c r="BW95" i="6"/>
  <c r="BV87" i="6"/>
  <c r="BU143" i="6"/>
  <c r="BT47" i="6"/>
  <c r="BS75" i="6"/>
  <c r="BS27" i="6"/>
  <c r="BR99" i="6"/>
  <c r="BK171" i="6"/>
  <c r="BI243" i="6"/>
  <c r="BW143" i="6"/>
  <c r="BW87" i="6"/>
  <c r="BU87" i="6"/>
  <c r="BU35" i="6"/>
  <c r="BT39" i="6"/>
  <c r="BQ71" i="6"/>
  <c r="BP87" i="6"/>
  <c r="BO135" i="6"/>
  <c r="BN27" i="6"/>
  <c r="BK159" i="6"/>
  <c r="BI183" i="6"/>
  <c r="BW255" i="6"/>
  <c r="BW183" i="6"/>
  <c r="BV227" i="6"/>
  <c r="BV123" i="6"/>
  <c r="BU255" i="6"/>
  <c r="BT159" i="6"/>
  <c r="BT95" i="6"/>
  <c r="BS63" i="6"/>
  <c r="BR251" i="6"/>
  <c r="BP63" i="6"/>
  <c r="BK111" i="6"/>
  <c r="BI155" i="6"/>
  <c r="BR239" i="6"/>
  <c r="BW231" i="6"/>
  <c r="BV183" i="6"/>
  <c r="BU215" i="6"/>
  <c r="BT243" i="6"/>
  <c r="BT75" i="6"/>
  <c r="BP51" i="6"/>
  <c r="BI27" i="6"/>
  <c r="BW159" i="6"/>
  <c r="BU207" i="6"/>
  <c r="BU119" i="6"/>
  <c r="BU71" i="6"/>
  <c r="BS123" i="6"/>
  <c r="BR63" i="6"/>
  <c r="BQ123" i="6"/>
  <c r="BQ27" i="6"/>
  <c r="BO75" i="6"/>
  <c r="BN135" i="6"/>
  <c r="BW239" i="6"/>
  <c r="BV191" i="6"/>
  <c r="BR231" i="6"/>
  <c r="BW119" i="6"/>
  <c r="BW63" i="6"/>
  <c r="BV107" i="6"/>
  <c r="BU195" i="6"/>
  <c r="BT231" i="6"/>
  <c r="BT123" i="6"/>
  <c r="BS251" i="6"/>
  <c r="BS111" i="6"/>
  <c r="BQ111" i="6"/>
  <c r="BL51" i="6"/>
  <c r="BJ135" i="6"/>
  <c r="BH219" i="6"/>
  <c r="BQ171" i="6"/>
  <c r="BW171" i="6"/>
  <c r="BV207" i="6"/>
  <c r="BT167" i="6"/>
  <c r="BW170" i="6"/>
  <c r="BV206" i="6"/>
  <c r="BU182" i="6"/>
  <c r="BU111" i="6"/>
  <c r="BT255" i="6"/>
  <c r="BT164" i="6"/>
  <c r="BT107" i="6"/>
  <c r="BS182" i="6"/>
  <c r="BS99" i="6"/>
  <c r="BR167" i="6"/>
  <c r="BQ170" i="6"/>
  <c r="BP75" i="6"/>
  <c r="BO183" i="6"/>
  <c r="BN76" i="6"/>
  <c r="BL75" i="6"/>
  <c r="BK62" i="6"/>
  <c r="BW227" i="6"/>
  <c r="BV143" i="6"/>
  <c r="BU183" i="6"/>
  <c r="BS195" i="6"/>
  <c r="BW219" i="6"/>
  <c r="BV203" i="6"/>
  <c r="BV135" i="6"/>
  <c r="BU170" i="6"/>
  <c r="BT252" i="6"/>
  <c r="BS92" i="6"/>
  <c r="BR155" i="6"/>
  <c r="BO182" i="6"/>
  <c r="BN63" i="6"/>
  <c r="BM75" i="6"/>
  <c r="BI62" i="6"/>
  <c r="BE88" i="6"/>
  <c r="BW254" i="6"/>
  <c r="BU231" i="6"/>
  <c r="BT219" i="6"/>
  <c r="BM231" i="6"/>
  <c r="BC123" i="6"/>
  <c r="BW251" i="6"/>
  <c r="BU44" i="6"/>
  <c r="BP195" i="6"/>
  <c r="BM206" i="6"/>
  <c r="BW140" i="6"/>
  <c r="BW56" i="6"/>
  <c r="BV204" i="6"/>
  <c r="BV156" i="6"/>
  <c r="BU252" i="6"/>
  <c r="BU80" i="6"/>
  <c r="BT212" i="6"/>
  <c r="BS231" i="6"/>
  <c r="BR92" i="6"/>
  <c r="BQ140" i="6"/>
  <c r="BP159" i="6"/>
  <c r="BO171" i="6"/>
  <c r="BN170" i="6"/>
  <c r="BN32" i="6"/>
  <c r="BM110" i="6"/>
  <c r="BL207" i="6"/>
  <c r="BI116" i="6"/>
  <c r="BH132" i="6"/>
  <c r="BE48" i="6"/>
  <c r="BW216" i="6"/>
  <c r="BW92" i="6"/>
  <c r="BU248" i="6"/>
  <c r="BT207" i="6"/>
  <c r="BS230" i="6"/>
  <c r="BS159" i="6"/>
  <c r="BR183" i="6"/>
  <c r="BQ254" i="6"/>
  <c r="BP134" i="6"/>
  <c r="BO159" i="6"/>
  <c r="BN168" i="6"/>
  <c r="BL168" i="6"/>
  <c r="BI111" i="6"/>
  <c r="BH60" i="6"/>
  <c r="BD111" i="6"/>
  <c r="BQ152" i="6"/>
  <c r="BW252" i="6"/>
  <c r="BV200" i="6"/>
  <c r="BV144" i="6"/>
  <c r="BU242" i="6"/>
  <c r="BU168" i="6"/>
  <c r="BT206" i="6"/>
  <c r="BT156" i="6"/>
  <c r="BS219" i="6"/>
  <c r="BQ243" i="6"/>
  <c r="BP132" i="6"/>
  <c r="BO144" i="6"/>
  <c r="BL156" i="6"/>
  <c r="BJ144" i="6"/>
  <c r="BI84" i="6"/>
  <c r="BW248" i="6"/>
  <c r="BW204" i="6"/>
  <c r="BW128" i="6"/>
  <c r="BV56" i="6"/>
  <c r="BT204" i="6"/>
  <c r="BT104" i="6"/>
  <c r="BS140" i="6"/>
  <c r="BS32" i="6"/>
  <c r="BR164" i="6"/>
  <c r="BQ240" i="6"/>
  <c r="BO32" i="6"/>
  <c r="BM255" i="6"/>
  <c r="BL132" i="6"/>
  <c r="BK204" i="6"/>
  <c r="BC140" i="6"/>
  <c r="BU68" i="6"/>
  <c r="BV248" i="6"/>
  <c r="BU216" i="6"/>
  <c r="BQ216" i="6"/>
  <c r="BP252" i="6"/>
  <c r="BP20" i="6"/>
  <c r="BV243" i="6"/>
  <c r="BV92" i="6"/>
  <c r="BU144" i="6"/>
  <c r="BT254" i="6"/>
  <c r="BT188" i="6"/>
  <c r="BT128" i="6"/>
  <c r="BR255" i="6"/>
  <c r="BQ195" i="6"/>
  <c r="BQ108" i="6"/>
  <c r="BP219" i="6"/>
  <c r="BO243" i="6"/>
  <c r="BO108" i="6"/>
  <c r="BN108" i="6"/>
  <c r="BM183" i="6"/>
  <c r="BL111" i="6"/>
  <c r="BK123" i="6"/>
  <c r="BB48" i="6"/>
  <c r="BO212" i="6"/>
  <c r="BS116" i="6"/>
  <c r="BP212" i="6"/>
  <c r="BO104" i="6"/>
  <c r="BL80" i="6"/>
  <c r="BW188" i="6"/>
  <c r="BU204" i="6"/>
  <c r="BU56" i="6"/>
  <c r="BN240" i="6"/>
  <c r="BM156" i="6"/>
  <c r="BI255" i="6"/>
  <c r="BH228" i="6"/>
  <c r="BW68" i="6"/>
  <c r="BW224" i="6"/>
  <c r="BV224" i="6"/>
  <c r="BV164" i="6"/>
  <c r="BW152" i="6"/>
  <c r="BW32" i="6"/>
  <c r="BV116" i="6"/>
  <c r="BT116" i="6"/>
  <c r="BR212" i="6"/>
  <c r="BH176" i="6"/>
  <c r="BW200" i="6"/>
  <c r="BW164" i="6"/>
  <c r="BW135" i="6"/>
  <c r="BW104" i="6"/>
  <c r="BW47" i="6"/>
  <c r="BV219" i="6"/>
  <c r="BV171" i="6"/>
  <c r="BV35" i="6"/>
  <c r="BU227" i="6"/>
  <c r="BU179" i="6"/>
  <c r="BU135" i="6"/>
  <c r="BU63" i="6"/>
  <c r="BU27" i="6"/>
  <c r="BT216" i="6"/>
  <c r="BT51" i="6"/>
  <c r="BS243" i="6"/>
  <c r="BS188" i="6"/>
  <c r="BS135" i="6"/>
  <c r="BS87" i="6"/>
  <c r="BR242" i="6"/>
  <c r="BR171" i="6"/>
  <c r="BR120" i="6"/>
  <c r="BQ191" i="6"/>
  <c r="BQ119" i="6"/>
  <c r="BQ68" i="6"/>
  <c r="BP116" i="6"/>
  <c r="BO206" i="6"/>
  <c r="BO132" i="6"/>
  <c r="BO51" i="6"/>
  <c r="BN236" i="6"/>
  <c r="BN120" i="6"/>
  <c r="BN60" i="6"/>
  <c r="BM171" i="6"/>
  <c r="BM72" i="6"/>
  <c r="BL195" i="6"/>
  <c r="BK156" i="6"/>
  <c r="BJ171" i="6"/>
  <c r="BJ36" i="6"/>
  <c r="BI23" i="6"/>
  <c r="BE87" i="6"/>
  <c r="BC51" i="6"/>
  <c r="BW228" i="6"/>
  <c r="BW99" i="6"/>
  <c r="BW71" i="6"/>
  <c r="BV255" i="6"/>
  <c r="BV136" i="6"/>
  <c r="BV99" i="6"/>
  <c r="BV63" i="6"/>
  <c r="BV27" i="6"/>
  <c r="BU219" i="6"/>
  <c r="BU95" i="6"/>
  <c r="BT215" i="6"/>
  <c r="BT179" i="6"/>
  <c r="BT131" i="6"/>
  <c r="BR240" i="6"/>
  <c r="BR168" i="6"/>
  <c r="BR119" i="6"/>
  <c r="BR68" i="6"/>
  <c r="BQ255" i="6"/>
  <c r="BQ182" i="6"/>
  <c r="BQ116" i="6"/>
  <c r="BQ63" i="6"/>
  <c r="BP111" i="6"/>
  <c r="BP27" i="6"/>
  <c r="BO204" i="6"/>
  <c r="BO123" i="6"/>
  <c r="BN227" i="6"/>
  <c r="BN111" i="6"/>
  <c r="BN51" i="6"/>
  <c r="BM51" i="6"/>
  <c r="BL170" i="6"/>
  <c r="BK147" i="6"/>
  <c r="BJ159" i="6"/>
  <c r="BJ27" i="6"/>
  <c r="BI87" i="6"/>
  <c r="BI20" i="6"/>
  <c r="BG111" i="6"/>
  <c r="BE51" i="6"/>
  <c r="BB51" i="6"/>
  <c r="BV251" i="6"/>
  <c r="BU167" i="6"/>
  <c r="BS227" i="6"/>
  <c r="BS119" i="6"/>
  <c r="BR219" i="6"/>
  <c r="BR160" i="6"/>
  <c r="BP191" i="6"/>
  <c r="BN92" i="6"/>
  <c r="BM143" i="6"/>
  <c r="BK100" i="6"/>
  <c r="BJ140" i="6"/>
  <c r="BI195" i="6"/>
  <c r="BI80" i="6"/>
  <c r="BH207" i="6"/>
  <c r="BG27" i="6"/>
  <c r="BD176" i="6"/>
  <c r="BR55" i="6"/>
  <c r="BU251" i="6"/>
  <c r="BT251" i="6"/>
  <c r="BS112" i="6"/>
  <c r="BR207" i="6"/>
  <c r="BR147" i="6"/>
  <c r="BR95" i="6"/>
  <c r="BQ219" i="6"/>
  <c r="BQ147" i="6"/>
  <c r="BP164" i="6"/>
  <c r="BO248" i="6"/>
  <c r="BO164" i="6"/>
  <c r="BM243" i="6"/>
  <c r="BI68" i="6"/>
  <c r="BF87" i="6"/>
  <c r="BD87" i="6"/>
  <c r="AZ140" i="6"/>
  <c r="BW243" i="6"/>
  <c r="BW207" i="6"/>
  <c r="BW179" i="6"/>
  <c r="BW116" i="6"/>
  <c r="BW83" i="6"/>
  <c r="BW27" i="6"/>
  <c r="BV231" i="6"/>
  <c r="BV147" i="6"/>
  <c r="BV47" i="6"/>
  <c r="BU243" i="6"/>
  <c r="BU192" i="6"/>
  <c r="BU148" i="6"/>
  <c r="BU75" i="6"/>
  <c r="BU39" i="6"/>
  <c r="BT239" i="6"/>
  <c r="BT192" i="6"/>
  <c r="BT155" i="6"/>
  <c r="BT71" i="6"/>
  <c r="BS212" i="6"/>
  <c r="BS147" i="6"/>
  <c r="BS59" i="6"/>
  <c r="BR192" i="6"/>
  <c r="BR135" i="6"/>
  <c r="BR87" i="6"/>
  <c r="BR44" i="6"/>
  <c r="BQ215" i="6"/>
  <c r="BQ83" i="6"/>
  <c r="BP251" i="6"/>
  <c r="BP156" i="6"/>
  <c r="BO96" i="6"/>
  <c r="BN252" i="6"/>
  <c r="BN147" i="6"/>
  <c r="BN75" i="6"/>
  <c r="BM219" i="6"/>
  <c r="BM96" i="6"/>
  <c r="BL87" i="6"/>
  <c r="BK51" i="6"/>
  <c r="BJ75" i="6"/>
  <c r="BI48" i="6"/>
  <c r="BH108" i="6"/>
  <c r="AY51" i="6"/>
  <c r="BW176" i="6"/>
  <c r="BW111" i="6"/>
  <c r="BW76" i="6"/>
  <c r="BW51" i="6"/>
  <c r="BV228" i="6"/>
  <c r="BV192" i="6"/>
  <c r="BV75" i="6"/>
  <c r="BV44" i="6"/>
  <c r="BU191" i="6"/>
  <c r="BT191" i="6"/>
  <c r="BT152" i="6"/>
  <c r="BT68" i="6"/>
  <c r="BS255" i="6"/>
  <c r="BS207" i="6"/>
  <c r="BS144" i="6"/>
  <c r="BS104" i="6"/>
  <c r="BS56" i="6"/>
  <c r="BR256" i="6"/>
  <c r="BR188" i="6"/>
  <c r="BR39" i="6"/>
  <c r="BQ200" i="6"/>
  <c r="BQ135" i="6"/>
  <c r="BQ80" i="6"/>
  <c r="BP240" i="6"/>
  <c r="BO156" i="6"/>
  <c r="BN243" i="6"/>
  <c r="BN140" i="6"/>
  <c r="BN68" i="6"/>
  <c r="BM207" i="6"/>
  <c r="BL84" i="6"/>
  <c r="BK39" i="6"/>
  <c r="BJ61" i="6"/>
  <c r="BI123" i="6"/>
  <c r="BI40" i="6"/>
  <c r="BH72" i="6"/>
  <c r="AV96" i="6"/>
  <c r="BW199" i="6"/>
  <c r="BV234" i="6"/>
  <c r="BU258" i="6"/>
  <c r="BU222" i="6"/>
  <c r="BU150" i="6"/>
  <c r="BU91" i="6"/>
  <c r="BU66" i="6"/>
  <c r="BT102" i="6"/>
  <c r="BT30" i="6"/>
  <c r="BS138" i="6"/>
  <c r="BS102" i="6"/>
  <c r="BR18" i="6"/>
  <c r="BQ91" i="6"/>
  <c r="BQ42" i="6"/>
  <c r="BP162" i="6"/>
  <c r="BP102" i="6"/>
  <c r="BP42" i="6"/>
  <c r="BO222" i="6"/>
  <c r="BO43" i="6"/>
  <c r="BN102" i="6"/>
  <c r="BJ186" i="6"/>
  <c r="BA66" i="6"/>
  <c r="BW162" i="6"/>
  <c r="BW114" i="6"/>
  <c r="BW90" i="6"/>
  <c r="BV258" i="6"/>
  <c r="BV126" i="6"/>
  <c r="BV67" i="6"/>
  <c r="BU174" i="6"/>
  <c r="BU114" i="6"/>
  <c r="BT54" i="6"/>
  <c r="BS91" i="6"/>
  <c r="BS30" i="6"/>
  <c r="BR234" i="6"/>
  <c r="BR127" i="6"/>
  <c r="BQ174" i="6"/>
  <c r="BP150" i="6"/>
  <c r="BN234" i="6"/>
  <c r="BN18" i="6"/>
  <c r="BL126" i="6"/>
  <c r="BK78" i="6"/>
  <c r="BG66" i="6"/>
  <c r="BW247" i="6"/>
  <c r="BW138" i="6"/>
  <c r="BV66" i="6"/>
  <c r="BV42" i="6"/>
  <c r="BT223" i="6"/>
  <c r="BT90" i="6"/>
  <c r="BS54" i="6"/>
  <c r="BR126" i="6"/>
  <c r="BQ18" i="6"/>
  <c r="BP78" i="6"/>
  <c r="BO150" i="6"/>
  <c r="BO90" i="6"/>
  <c r="BO30" i="6"/>
  <c r="BL42" i="6"/>
  <c r="BK66" i="6"/>
  <c r="BI126" i="6"/>
  <c r="BG42" i="6"/>
  <c r="BW186" i="6"/>
  <c r="BV150" i="6"/>
  <c r="BU139" i="6"/>
  <c r="BT222" i="6"/>
  <c r="BS210" i="6"/>
  <c r="BR42" i="6"/>
  <c r="BQ234" i="6"/>
  <c r="BP258" i="6"/>
  <c r="BP199" i="6"/>
  <c r="BN222" i="6"/>
  <c r="BM66" i="6"/>
  <c r="BL234" i="6"/>
  <c r="BJ30" i="6"/>
  <c r="BG30" i="6"/>
  <c r="AZ66" i="6"/>
  <c r="BW210" i="6"/>
  <c r="BV222" i="6"/>
  <c r="BV186" i="6"/>
  <c r="BU198" i="6"/>
  <c r="BU138" i="6"/>
  <c r="BU78" i="6"/>
  <c r="BU54" i="6"/>
  <c r="BU18" i="6"/>
  <c r="BT186" i="6"/>
  <c r="BT114" i="6"/>
  <c r="BS246" i="6"/>
  <c r="BS18" i="6"/>
  <c r="BO198" i="6"/>
  <c r="BO78" i="6"/>
  <c r="BN126" i="6"/>
  <c r="BM234" i="6"/>
  <c r="BM138" i="6"/>
  <c r="BL222" i="6"/>
  <c r="BK150" i="6"/>
  <c r="BK54" i="6"/>
  <c r="BJ138" i="6"/>
  <c r="BH66" i="6"/>
  <c r="BC90" i="6"/>
  <c r="BW78" i="6"/>
  <c r="BW54" i="6"/>
  <c r="BV90" i="6"/>
  <c r="BT258" i="6"/>
  <c r="BT150" i="6"/>
  <c r="BT78" i="6"/>
  <c r="BS198" i="6"/>
  <c r="BS150" i="6"/>
  <c r="BS114" i="6"/>
  <c r="BR258" i="6"/>
  <c r="BR210" i="6"/>
  <c r="BR162" i="6"/>
  <c r="BQ162" i="6"/>
  <c r="BQ114" i="6"/>
  <c r="BP126" i="6"/>
  <c r="BO18" i="6"/>
  <c r="BN198" i="6"/>
  <c r="BL210" i="6"/>
  <c r="BL90" i="6"/>
  <c r="AZ30" i="6"/>
  <c r="BW234" i="6"/>
  <c r="BW102" i="6"/>
  <c r="BV174" i="6"/>
  <c r="BV114" i="6"/>
  <c r="BV30" i="6"/>
  <c r="BU234" i="6"/>
  <c r="BU102" i="6"/>
  <c r="BT42" i="6"/>
  <c r="BS78" i="6"/>
  <c r="BS42" i="6"/>
  <c r="BQ66" i="6"/>
  <c r="BP246" i="6"/>
  <c r="BO246" i="6"/>
  <c r="BM42" i="6"/>
  <c r="BL18" i="6"/>
  <c r="BK138" i="6"/>
  <c r="BE18" i="6"/>
  <c r="BB78" i="6"/>
  <c r="BW91" i="6"/>
  <c r="BW126" i="6"/>
  <c r="BW30" i="6"/>
  <c r="BV246" i="6"/>
  <c r="BT138" i="6"/>
  <c r="BS234" i="6"/>
  <c r="BR66" i="6"/>
  <c r="BR30" i="6"/>
  <c r="BQ151" i="6"/>
  <c r="BP174" i="6"/>
  <c r="BP114" i="6"/>
  <c r="BP54" i="6"/>
  <c r="BO66" i="6"/>
  <c r="BN186" i="6"/>
  <c r="BM126" i="6"/>
  <c r="BK234" i="6"/>
  <c r="BH54" i="6"/>
  <c r="BD210" i="6"/>
  <c r="BB54" i="6"/>
  <c r="AY42" i="6"/>
  <c r="BW150" i="6"/>
  <c r="BV138" i="6"/>
  <c r="BV54" i="6"/>
  <c r="BU126" i="6"/>
  <c r="BU42" i="6"/>
  <c r="BT174" i="6"/>
  <c r="BR198" i="6"/>
  <c r="BR102" i="6"/>
  <c r="BP234" i="6"/>
  <c r="BO234" i="6"/>
  <c r="BO174" i="6"/>
  <c r="BN246" i="6"/>
  <c r="BN54" i="6"/>
  <c r="BL174" i="6"/>
  <c r="BK222" i="6"/>
  <c r="BJ91" i="6"/>
  <c r="BF42" i="6"/>
  <c r="AX54" i="6"/>
  <c r="BI151" i="6"/>
  <c r="BW174" i="6"/>
  <c r="BV78" i="6"/>
  <c r="BU186" i="6"/>
  <c r="BS66" i="6"/>
  <c r="BR246" i="6"/>
  <c r="BP222" i="6"/>
  <c r="BM102" i="6"/>
  <c r="BK102" i="6"/>
  <c r="BJ78" i="6"/>
  <c r="BF30" i="6"/>
  <c r="BW236" i="6"/>
  <c r="BW215" i="6"/>
  <c r="BV240" i="6"/>
  <c r="BV215" i="6"/>
  <c r="BV155" i="6"/>
  <c r="BV131" i="6"/>
  <c r="BU240" i="6"/>
  <c r="BU203" i="6"/>
  <c r="BU176" i="6"/>
  <c r="BU125" i="6"/>
  <c r="BU24" i="6"/>
  <c r="BT203" i="6"/>
  <c r="BT144" i="6"/>
  <c r="BT56" i="6"/>
  <c r="BT24" i="6"/>
  <c r="BS131" i="6"/>
  <c r="BS72" i="6"/>
  <c r="BS47" i="6"/>
  <c r="BS23" i="6"/>
  <c r="BR143" i="6"/>
  <c r="BR35" i="6"/>
  <c r="BQ228" i="6"/>
  <c r="BP180" i="6"/>
  <c r="BP140" i="6"/>
  <c r="BP36" i="6"/>
  <c r="BO228" i="6"/>
  <c r="BO128" i="6"/>
  <c r="BN79" i="6"/>
  <c r="BM109" i="6"/>
  <c r="BK180" i="6"/>
  <c r="BK96" i="6"/>
  <c r="BJ84" i="6"/>
  <c r="BI44" i="6"/>
  <c r="BH152" i="6"/>
  <c r="BG240" i="6"/>
  <c r="BE43" i="6"/>
  <c r="BW212" i="6"/>
  <c r="BW192" i="6"/>
  <c r="BW168" i="6"/>
  <c r="BW60" i="6"/>
  <c r="BW20" i="6"/>
  <c r="BV239" i="6"/>
  <c r="BV180" i="6"/>
  <c r="BV152" i="6"/>
  <c r="BV24" i="6"/>
  <c r="BU239" i="6"/>
  <c r="BU200" i="6"/>
  <c r="BT84" i="6"/>
  <c r="BT23" i="6"/>
  <c r="BS156" i="6"/>
  <c r="BR228" i="6"/>
  <c r="BR32" i="6"/>
  <c r="BQ227" i="6"/>
  <c r="BQ128" i="6"/>
  <c r="BQ44" i="6"/>
  <c r="BP228" i="6"/>
  <c r="BP179" i="6"/>
  <c r="BO224" i="6"/>
  <c r="BO180" i="6"/>
  <c r="BN77" i="6"/>
  <c r="BM108" i="6"/>
  <c r="BL108" i="6"/>
  <c r="BL32" i="6"/>
  <c r="BH151" i="6"/>
  <c r="BG239" i="6"/>
  <c r="BC36" i="6"/>
  <c r="AZ56" i="6"/>
  <c r="BW191" i="6"/>
  <c r="BW77" i="6"/>
  <c r="BV236" i="6"/>
  <c r="BV179" i="6"/>
  <c r="BV72" i="6"/>
  <c r="BU96" i="6"/>
  <c r="BU72" i="6"/>
  <c r="BU20" i="6"/>
  <c r="BT227" i="6"/>
  <c r="BT168" i="6"/>
  <c r="BT83" i="6"/>
  <c r="BT20" i="6"/>
  <c r="BS228" i="6"/>
  <c r="BS191" i="6"/>
  <c r="BS155" i="6"/>
  <c r="BS96" i="6"/>
  <c r="BR227" i="6"/>
  <c r="BR176" i="6"/>
  <c r="BQ224" i="6"/>
  <c r="BQ84" i="6"/>
  <c r="BP227" i="6"/>
  <c r="BN212" i="6"/>
  <c r="BL191" i="6"/>
  <c r="BL91" i="6"/>
  <c r="BI179" i="6"/>
  <c r="BI104" i="6"/>
  <c r="BI36" i="6"/>
  <c r="BB108" i="6"/>
  <c r="BS113" i="6"/>
  <c r="BL164" i="6"/>
  <c r="BI152" i="6"/>
  <c r="BW240" i="6"/>
  <c r="BW155" i="6"/>
  <c r="BW131" i="6"/>
  <c r="BW107" i="6"/>
  <c r="BW44" i="6"/>
  <c r="BV188" i="6"/>
  <c r="BV83" i="6"/>
  <c r="BV59" i="6"/>
  <c r="BU180" i="6"/>
  <c r="BU155" i="6"/>
  <c r="BU131" i="6"/>
  <c r="BT240" i="6"/>
  <c r="BT180" i="6"/>
  <c r="BT119" i="6"/>
  <c r="BS236" i="6"/>
  <c r="BS107" i="6"/>
  <c r="BQ95" i="6"/>
  <c r="BP44" i="6"/>
  <c r="BN44" i="6"/>
  <c r="BL215" i="6"/>
  <c r="BG232" i="6"/>
  <c r="BU232" i="6"/>
  <c r="BN232" i="6"/>
  <c r="BA124" i="6"/>
  <c r="BU124" i="6"/>
  <c r="BC124" i="6"/>
  <c r="BF124" i="6"/>
  <c r="BH124" i="6"/>
  <c r="BP124" i="6"/>
  <c r="BR124" i="6"/>
  <c r="BV124" i="6"/>
  <c r="BW148" i="6"/>
  <c r="BW112" i="6"/>
  <c r="BT160" i="6"/>
  <c r="BT40" i="6"/>
  <c r="BO136" i="6"/>
  <c r="BM88" i="6"/>
  <c r="BL76" i="6"/>
  <c r="BK172" i="6"/>
  <c r="BG76" i="6"/>
  <c r="BF88" i="6"/>
  <c r="BE112" i="6"/>
  <c r="BJ257" i="6"/>
  <c r="BT257" i="6"/>
  <c r="BT245" i="6"/>
  <c r="BS245" i="6"/>
  <c r="BU245" i="6"/>
  <c r="BP233" i="6"/>
  <c r="BV233" i="6"/>
  <c r="BT233" i="6"/>
  <c r="BF221" i="6"/>
  <c r="BT221" i="6"/>
  <c r="BV221" i="6"/>
  <c r="BG209" i="6"/>
  <c r="BS209" i="6"/>
  <c r="BV209" i="6"/>
  <c r="BO209" i="6"/>
  <c r="BQ197" i="6"/>
  <c r="BL197" i="6"/>
  <c r="BS197" i="6"/>
  <c r="BT197" i="6"/>
  <c r="BS185" i="6"/>
  <c r="BV185" i="6"/>
  <c r="BV173" i="6"/>
  <c r="BU173" i="6"/>
  <c r="BM161" i="6"/>
  <c r="BR161" i="6"/>
  <c r="BM149" i="6"/>
  <c r="BT149" i="6"/>
  <c r="BS149" i="6"/>
  <c r="BQ149" i="6"/>
  <c r="BG137" i="6"/>
  <c r="BT137" i="6"/>
  <c r="BU137" i="6"/>
  <c r="BN125" i="6"/>
  <c r="BT125" i="6"/>
  <c r="BH101" i="6"/>
  <c r="BT101" i="6"/>
  <c r="BU101" i="6"/>
  <c r="BF89" i="6"/>
  <c r="BU89" i="6"/>
  <c r="BV89" i="6"/>
  <c r="BO65" i="6"/>
  <c r="BQ65" i="6"/>
  <c r="BU65" i="6"/>
  <c r="BS65" i="6"/>
  <c r="BT65" i="6"/>
  <c r="BC53" i="6"/>
  <c r="BQ53" i="6"/>
  <c r="BV53" i="6"/>
  <c r="BR53" i="6"/>
  <c r="BO41" i="6"/>
  <c r="BU41" i="6"/>
  <c r="BJ41" i="6"/>
  <c r="BL29" i="6"/>
  <c r="BV29" i="6"/>
  <c r="BU29" i="6"/>
  <c r="BC29" i="6"/>
  <c r="BS29" i="6"/>
  <c r="BR29" i="6"/>
  <c r="BM17" i="6"/>
  <c r="BE17" i="6"/>
  <c r="BF160" i="6"/>
  <c r="BV160" i="6"/>
  <c r="BA64" i="6"/>
  <c r="BI64" i="6"/>
  <c r="BV64" i="6"/>
  <c r="BU64" i="6"/>
  <c r="BE64" i="6"/>
  <c r="BS64" i="6"/>
  <c r="BT64" i="6"/>
  <c r="BM64" i="6"/>
  <c r="BW232" i="6"/>
  <c r="BW196" i="6"/>
  <c r="BW160" i="6"/>
  <c r="BW125" i="6"/>
  <c r="BV244" i="6"/>
  <c r="BU209" i="6"/>
  <c r="BT220" i="6"/>
  <c r="BR221" i="6"/>
  <c r="BR185" i="6"/>
  <c r="BR149" i="6"/>
  <c r="BQ136" i="6"/>
  <c r="BN184" i="6"/>
  <c r="BL172" i="6"/>
  <c r="BL112" i="6"/>
  <c r="BL17" i="6"/>
  <c r="BJ100" i="6"/>
  <c r="BI28" i="6"/>
  <c r="BF64" i="6"/>
  <c r="BO254" i="6"/>
  <c r="BS254" i="6"/>
  <c r="BR254" i="6"/>
  <c r="BK242" i="6"/>
  <c r="BT242" i="6"/>
  <c r="BO242" i="6"/>
  <c r="BQ242" i="6"/>
  <c r="BH218" i="6"/>
  <c r="BM218" i="6"/>
  <c r="BQ218" i="6"/>
  <c r="BV218" i="6"/>
  <c r="BR218" i="6"/>
  <c r="BU218" i="6"/>
  <c r="BT218" i="6"/>
  <c r="BG206" i="6"/>
  <c r="BQ206" i="6"/>
  <c r="BU206" i="6"/>
  <c r="BE194" i="6"/>
  <c r="BO194" i="6"/>
  <c r="BQ194" i="6"/>
  <c r="BM194" i="6"/>
  <c r="BV194" i="6"/>
  <c r="BV182" i="6"/>
  <c r="BP182" i="6"/>
  <c r="BN182" i="6"/>
  <c r="BQ158" i="6"/>
  <c r="BV158" i="6"/>
  <c r="BP158" i="6"/>
  <c r="BT158" i="6"/>
  <c r="BS146" i="6"/>
  <c r="BE146" i="6"/>
  <c r="BG146" i="6"/>
  <c r="BT146" i="6"/>
  <c r="BU146" i="6"/>
  <c r="BB146" i="6"/>
  <c r="BI146" i="6"/>
  <c r="BR146" i="6"/>
  <c r="BO146" i="6"/>
  <c r="BK134" i="6"/>
  <c r="BM134" i="6"/>
  <c r="BV134" i="6"/>
  <c r="BF122" i="6"/>
  <c r="BV122" i="6"/>
  <c r="BH122" i="6"/>
  <c r="BP122" i="6"/>
  <c r="BJ122" i="6"/>
  <c r="BT122" i="6"/>
  <c r="BL110" i="6"/>
  <c r="BP110" i="6"/>
  <c r="BO110" i="6"/>
  <c r="BK110" i="6"/>
  <c r="BR86" i="6"/>
  <c r="BJ86" i="6"/>
  <c r="BL86" i="6"/>
  <c r="BQ86" i="6"/>
  <c r="BN86" i="6"/>
  <c r="BP86" i="6"/>
  <c r="BU86" i="6"/>
  <c r="AW62" i="6"/>
  <c r="BT62" i="6"/>
  <c r="BM62" i="6"/>
  <c r="BP50" i="6"/>
  <c r="BR50" i="6"/>
  <c r="BI50" i="6"/>
  <c r="BK50" i="6"/>
  <c r="BU50" i="6"/>
  <c r="BO50" i="6"/>
  <c r="BU38" i="6"/>
  <c r="BN38" i="6"/>
  <c r="BT38" i="6"/>
  <c r="BV38" i="6"/>
  <c r="BF26" i="6"/>
  <c r="BV26" i="6"/>
  <c r="BG26" i="6"/>
  <c r="BT26" i="6"/>
  <c r="BQ26" i="6"/>
  <c r="BD184" i="6"/>
  <c r="BO184" i="6"/>
  <c r="BK184" i="6"/>
  <c r="BI184" i="6"/>
  <c r="BL184" i="6"/>
  <c r="AR40" i="6"/>
  <c r="BG40" i="6"/>
  <c r="BE40" i="6"/>
  <c r="BS40" i="6"/>
  <c r="BF40" i="6"/>
  <c r="BH40" i="6"/>
  <c r="BW124" i="6"/>
  <c r="BW89" i="6"/>
  <c r="BV197" i="6"/>
  <c r="BV172" i="6"/>
  <c r="BV41" i="6"/>
  <c r="BV17" i="6"/>
  <c r="BU53" i="6"/>
  <c r="BT173" i="6"/>
  <c r="BT77" i="6"/>
  <c r="BT53" i="6"/>
  <c r="BS77" i="6"/>
  <c r="BR220" i="6"/>
  <c r="BR184" i="6"/>
  <c r="BR88" i="6"/>
  <c r="BP160" i="6"/>
  <c r="BO160" i="6"/>
  <c r="BO124" i="6"/>
  <c r="BN65" i="6"/>
  <c r="BJ184" i="6"/>
  <c r="BH17" i="6"/>
  <c r="BG41" i="6"/>
  <c r="BG205" i="6"/>
  <c r="BU205" i="6"/>
  <c r="BG121" i="6"/>
  <c r="BP121" i="6"/>
  <c r="BL148" i="6"/>
  <c r="BH148" i="6"/>
  <c r="BN148" i="6"/>
  <c r="BI148" i="6"/>
  <c r="BW245" i="6"/>
  <c r="BW209" i="6"/>
  <c r="BW88" i="6"/>
  <c r="BW52" i="6"/>
  <c r="BW17" i="6"/>
  <c r="BV220" i="6"/>
  <c r="BV149" i="6"/>
  <c r="BV40" i="6"/>
  <c r="BU233" i="6"/>
  <c r="BU185" i="6"/>
  <c r="BU52" i="6"/>
  <c r="BT244" i="6"/>
  <c r="BT172" i="6"/>
  <c r="BT124" i="6"/>
  <c r="BT76" i="6"/>
  <c r="BT52" i="6"/>
  <c r="BT29" i="6"/>
  <c r="BS125" i="6"/>
  <c r="BS76" i="6"/>
  <c r="BS53" i="6"/>
  <c r="BR244" i="6"/>
  <c r="BM172" i="6"/>
  <c r="BM65" i="6"/>
  <c r="BK148" i="6"/>
  <c r="AX170" i="6"/>
  <c r="BA208" i="6"/>
  <c r="BR208" i="6"/>
  <c r="BO208" i="6"/>
  <c r="BQ208" i="6"/>
  <c r="BL28" i="6"/>
  <c r="BB28" i="6"/>
  <c r="BN28" i="6"/>
  <c r="BO28" i="6"/>
  <c r="BH28" i="6"/>
  <c r="BS28" i="6"/>
  <c r="BG28" i="6"/>
  <c r="BT28" i="6"/>
  <c r="BW244" i="6"/>
  <c r="BW208" i="6"/>
  <c r="BW173" i="6"/>
  <c r="BV148" i="6"/>
  <c r="BV125" i="6"/>
  <c r="BV101" i="6"/>
  <c r="BU257" i="6"/>
  <c r="BU184" i="6"/>
  <c r="BU160" i="6"/>
  <c r="BU113" i="6"/>
  <c r="BT148" i="6"/>
  <c r="BS184" i="6"/>
  <c r="BS124" i="6"/>
  <c r="BQ257" i="6"/>
  <c r="BM254" i="6"/>
  <c r="BL100" i="6"/>
  <c r="BH88" i="6"/>
  <c r="BG29" i="6"/>
  <c r="BP112" i="6"/>
  <c r="BM112" i="6"/>
  <c r="BV112" i="6"/>
  <c r="BR112" i="6"/>
  <c r="BT112" i="6"/>
  <c r="BH112" i="6"/>
  <c r="BQ112" i="6"/>
  <c r="BJ112" i="6"/>
  <c r="BO112" i="6"/>
  <c r="BP208" i="6"/>
  <c r="BW172" i="6"/>
  <c r="BW137" i="6"/>
  <c r="BW101" i="6"/>
  <c r="BV257" i="6"/>
  <c r="BV100" i="6"/>
  <c r="BV77" i="6"/>
  <c r="BU112" i="6"/>
  <c r="BS148" i="6"/>
  <c r="BR113" i="6"/>
  <c r="BM170" i="6"/>
  <c r="BL158" i="6"/>
  <c r="BK206" i="6"/>
  <c r="BJ148" i="6"/>
  <c r="BI124" i="6"/>
  <c r="BI76" i="6"/>
  <c r="BG160" i="6"/>
  <c r="BF28" i="6"/>
  <c r="BE28" i="6"/>
  <c r="BP196" i="6"/>
  <c r="BR196" i="6"/>
  <c r="BT196" i="6"/>
  <c r="BE76" i="6"/>
  <c r="BV76" i="6"/>
  <c r="BU76" i="6"/>
  <c r="BO76" i="6"/>
  <c r="BR76" i="6"/>
  <c r="BM136" i="6"/>
  <c r="BL64" i="6"/>
  <c r="BW136" i="6"/>
  <c r="BW100" i="6"/>
  <c r="BT209" i="6"/>
  <c r="BS233" i="6"/>
  <c r="BS208" i="6"/>
  <c r="BR41" i="6"/>
  <c r="BQ160" i="6"/>
  <c r="BQ41" i="6"/>
  <c r="BK136" i="6"/>
  <c r="BG124" i="6"/>
  <c r="BC64" i="6"/>
  <c r="BD256" i="6"/>
  <c r="BQ256" i="6"/>
  <c r="BU256" i="6"/>
  <c r="BM256" i="6"/>
  <c r="BT256" i="6"/>
  <c r="BK256" i="6"/>
  <c r="BA172" i="6"/>
  <c r="BN172" i="6"/>
  <c r="BQ172" i="6"/>
  <c r="BU172" i="6"/>
  <c r="BJ172" i="6"/>
  <c r="BF52" i="6"/>
  <c r="BS52" i="6"/>
  <c r="BG52" i="6"/>
  <c r="BM52" i="6"/>
  <c r="BN52" i="6"/>
  <c r="BH52" i="6"/>
  <c r="BI52" i="6"/>
  <c r="BW257" i="6"/>
  <c r="BW221" i="6"/>
  <c r="BW64" i="6"/>
  <c r="BW29" i="6"/>
  <c r="BV208" i="6"/>
  <c r="BV52" i="6"/>
  <c r="BT208" i="6"/>
  <c r="BT185" i="6"/>
  <c r="BS232" i="6"/>
  <c r="BS173" i="6"/>
  <c r="BQ244" i="6"/>
  <c r="BQ196" i="6"/>
  <c r="BO232" i="6"/>
  <c r="BO148" i="6"/>
  <c r="BO64" i="6"/>
  <c r="BL149" i="6"/>
  <c r="BL41" i="6"/>
  <c r="BG112" i="6"/>
  <c r="AY248" i="6"/>
  <c r="BQ248" i="6"/>
  <c r="BP248" i="6"/>
  <c r="BT248" i="6"/>
  <c r="BR248" i="6"/>
  <c r="BH248" i="6"/>
  <c r="BS248" i="6"/>
  <c r="BK236" i="6"/>
  <c r="BP236" i="6"/>
  <c r="BU236" i="6"/>
  <c r="BO236" i="6"/>
  <c r="BQ236" i="6"/>
  <c r="BT236" i="6"/>
  <c r="BD224" i="6"/>
  <c r="BT224" i="6"/>
  <c r="BR224" i="6"/>
  <c r="BP224" i="6"/>
  <c r="BS224" i="6"/>
  <c r="BU224" i="6"/>
  <c r="AZ212" i="6"/>
  <c r="BU212" i="6"/>
  <c r="BQ212" i="6"/>
  <c r="BV212" i="6"/>
  <c r="AS200" i="6"/>
  <c r="BN200" i="6"/>
  <c r="BR200" i="6"/>
  <c r="BS200" i="6"/>
  <c r="BC188" i="6"/>
  <c r="BN188" i="6"/>
  <c r="BQ188" i="6"/>
  <c r="BM188" i="6"/>
  <c r="BI188" i="6"/>
  <c r="BU188" i="6"/>
  <c r="BL188" i="6"/>
  <c r="BI176" i="6"/>
  <c r="BO176" i="6"/>
  <c r="BT176" i="6"/>
  <c r="BQ176" i="6"/>
  <c r="BS176" i="6"/>
  <c r="BV176" i="6"/>
  <c r="BB164" i="6"/>
  <c r="BM164" i="6"/>
  <c r="BH164" i="6"/>
  <c r="BI164" i="6"/>
  <c r="BQ164" i="6"/>
  <c r="BU164" i="6"/>
  <c r="BJ164" i="6"/>
  <c r="BG152" i="6"/>
  <c r="BO152" i="6"/>
  <c r="BR152" i="6"/>
  <c r="BK152" i="6"/>
  <c r="BU152" i="6"/>
  <c r="BS152" i="6"/>
  <c r="BD140" i="6"/>
  <c r="BU140" i="6"/>
  <c r="BK140" i="6"/>
  <c r="BI140" i="6"/>
  <c r="BM140" i="6"/>
  <c r="BO140" i="6"/>
  <c r="BV140" i="6"/>
  <c r="BT140" i="6"/>
  <c r="AZ128" i="6"/>
  <c r="BP128" i="6"/>
  <c r="BR128" i="6"/>
  <c r="BV128" i="6"/>
  <c r="BU128" i="6"/>
  <c r="BS128" i="6"/>
  <c r="BN116" i="6"/>
  <c r="BU116" i="6"/>
  <c r="BO116" i="6"/>
  <c r="BL104" i="6"/>
  <c r="BR104" i="6"/>
  <c r="BQ104" i="6"/>
  <c r="BK104" i="6"/>
  <c r="BV104" i="6"/>
  <c r="BG92" i="6"/>
  <c r="BL92" i="6"/>
  <c r="BO92" i="6"/>
  <c r="BQ92" i="6"/>
  <c r="BT92" i="6"/>
  <c r="BU92" i="6"/>
  <c r="BI92" i="6"/>
  <c r="BG80" i="6"/>
  <c r="BV80" i="6"/>
  <c r="BN80" i="6"/>
  <c r="BS80" i="6"/>
  <c r="BT80" i="6"/>
  <c r="BO80" i="6"/>
  <c r="BR80" i="6"/>
  <c r="BL68" i="6"/>
  <c r="BO68" i="6"/>
  <c r="BV68" i="6"/>
  <c r="BG56" i="6"/>
  <c r="BL56" i="6"/>
  <c r="BO56" i="6"/>
  <c r="BR56" i="6"/>
  <c r="BN56" i="6"/>
  <c r="BQ56" i="6"/>
  <c r="BG44" i="6"/>
  <c r="BK44" i="6"/>
  <c r="BL44" i="6"/>
  <c r="BO44" i="6"/>
  <c r="BS44" i="6"/>
  <c r="BJ44" i="6"/>
  <c r="BT44" i="6"/>
  <c r="BC32" i="6"/>
  <c r="BQ32" i="6"/>
  <c r="BT32" i="6"/>
  <c r="BI32" i="6"/>
  <c r="AX32" i="6"/>
  <c r="BU32" i="6"/>
  <c r="BG20" i="6"/>
  <c r="BL20" i="6"/>
  <c r="BJ20" i="6"/>
  <c r="BK20" i="6"/>
  <c r="BS20" i="6"/>
  <c r="BR20" i="6"/>
  <c r="BO20" i="6"/>
  <c r="BQ20" i="6"/>
  <c r="BV20" i="6"/>
  <c r="BG220" i="6"/>
  <c r="BO220" i="6"/>
  <c r="BD136" i="6"/>
  <c r="BJ136" i="6"/>
  <c r="BN136" i="6"/>
  <c r="BS136" i="6"/>
  <c r="BU136" i="6"/>
  <c r="BI88" i="6"/>
  <c r="BS88" i="6"/>
  <c r="BT88" i="6"/>
  <c r="BG88" i="6"/>
  <c r="BV88" i="6"/>
  <c r="BL88" i="6"/>
  <c r="BS220" i="6"/>
  <c r="BW256" i="6"/>
  <c r="BW220" i="6"/>
  <c r="BW185" i="6"/>
  <c r="BW28" i="6"/>
  <c r="BV232" i="6"/>
  <c r="BU221" i="6"/>
  <c r="BU197" i="6"/>
  <c r="BT232" i="6"/>
  <c r="BT184" i="6"/>
  <c r="BT89" i="6"/>
  <c r="BP221" i="6"/>
  <c r="BO52" i="6"/>
  <c r="BM221" i="6"/>
  <c r="BL136" i="6"/>
  <c r="BK112" i="6"/>
  <c r="BI112" i="6"/>
  <c r="BH64" i="6"/>
  <c r="BN223" i="6"/>
  <c r="BS223" i="6"/>
  <c r="BA187" i="6"/>
  <c r="BJ187" i="6"/>
  <c r="BU187" i="6"/>
  <c r="BT175" i="6"/>
  <c r="BL175" i="6"/>
  <c r="BS175" i="6"/>
  <c r="BT163" i="6"/>
  <c r="BP163" i="6"/>
  <c r="BV163" i="6"/>
  <c r="BG115" i="6"/>
  <c r="BV115" i="6"/>
  <c r="BQ115" i="6"/>
  <c r="BI67" i="6"/>
  <c r="BM67" i="6"/>
  <c r="BP55" i="6"/>
  <c r="BS55" i="6"/>
  <c r="BQ55" i="6"/>
  <c r="BV55" i="6"/>
  <c r="BB31" i="6"/>
  <c r="BP31" i="6"/>
  <c r="BA19" i="6"/>
  <c r="BV19" i="6"/>
  <c r="AY100" i="6"/>
  <c r="BN100" i="6"/>
  <c r="BM100" i="6"/>
  <c r="BT100" i="6"/>
  <c r="BU100" i="6"/>
  <c r="BI100" i="6"/>
  <c r="BR100" i="6"/>
  <c r="BW184" i="6"/>
  <c r="BW149" i="6"/>
  <c r="BW113" i="6"/>
  <c r="BV184" i="6"/>
  <c r="BV161" i="6"/>
  <c r="BV28" i="6"/>
  <c r="BU220" i="6"/>
  <c r="BU196" i="6"/>
  <c r="BU40" i="6"/>
  <c r="BU17" i="6"/>
  <c r="BT161" i="6"/>
  <c r="BT136" i="6"/>
  <c r="BT113" i="6"/>
  <c r="BT41" i="6"/>
  <c r="BT17" i="6"/>
  <c r="BS196" i="6"/>
  <c r="BS17" i="6"/>
  <c r="BR232" i="6"/>
  <c r="BR101" i="6"/>
  <c r="BP29" i="6"/>
  <c r="BO137" i="6"/>
  <c r="BN256" i="6"/>
  <c r="BN40" i="6"/>
  <c r="BM28" i="6"/>
  <c r="BL200" i="6"/>
  <c r="BF112" i="6"/>
  <c r="BE160" i="6"/>
  <c r="BB109" i="6"/>
  <c r="BK232" i="6"/>
  <c r="BI208" i="6"/>
  <c r="BO257" i="6"/>
  <c r="BM232" i="6"/>
  <c r="BL232" i="6"/>
  <c r="BI196" i="6"/>
  <c r="BC196" i="6"/>
  <c r="BO256" i="6"/>
  <c r="BH247" i="6"/>
  <c r="BN247" i="6"/>
  <c r="AX235" i="6"/>
  <c r="BL235" i="6"/>
  <c r="BI223" i="6"/>
  <c r="BK223" i="6"/>
  <c r="BS211" i="6"/>
  <c r="BK211" i="6"/>
  <c r="BS258" i="6"/>
  <c r="BQ258" i="6"/>
  <c r="BO210" i="6"/>
  <c r="BQ210" i="6"/>
  <c r="BQ198" i="6"/>
  <c r="BP198" i="6"/>
  <c r="BM186" i="6"/>
  <c r="BL186" i="6"/>
  <c r="BS162" i="6"/>
  <c r="BJ162" i="6"/>
  <c r="BD150" i="6"/>
  <c r="BG150" i="6"/>
  <c r="BR150" i="6"/>
  <c r="BL150" i="6"/>
  <c r="BH232" i="6"/>
  <c r="BR173" i="6"/>
  <c r="BN173" i="6"/>
  <c r="BP173" i="6"/>
  <c r="BL244" i="6"/>
  <c r="BN244" i="6"/>
  <c r="BI244" i="6"/>
  <c r="BM244" i="6"/>
  <c r="AP220" i="6"/>
  <c r="BC220" i="6"/>
  <c r="AO196" i="6"/>
  <c r="BO196" i="6"/>
  <c r="BP256" i="6"/>
  <c r="BO244" i="6"/>
  <c r="BD255" i="6"/>
  <c r="BO255" i="6"/>
  <c r="BP231" i="6"/>
  <c r="BQ231" i="6"/>
  <c r="BE219" i="6"/>
  <c r="BN219" i="6"/>
  <c r="BC195" i="6"/>
  <c r="BM195" i="6"/>
  <c r="BP183" i="6"/>
  <c r="BF183" i="6"/>
  <c r="BQ183" i="6"/>
  <c r="BS183" i="6"/>
  <c r="BE171" i="6"/>
  <c r="BF171" i="6"/>
  <c r="BN171" i="6"/>
  <c r="BP171" i="6"/>
  <c r="BH171" i="6"/>
  <c r="BT171" i="6"/>
  <c r="BF159" i="6"/>
  <c r="BQ159" i="6"/>
  <c r="BE147" i="6"/>
  <c r="BP147" i="6"/>
  <c r="BH135" i="6"/>
  <c r="BT135" i="6"/>
  <c r="BM111" i="6"/>
  <c r="BO111" i="6"/>
  <c r="BG99" i="6"/>
  <c r="BN99" i="6"/>
  <c r="BT99" i="6"/>
  <c r="BJ244" i="6"/>
  <c r="BJ254" i="6"/>
  <c r="BL254" i="6"/>
  <c r="BU230" i="6"/>
  <c r="BO230" i="6"/>
  <c r="BR230" i="6"/>
  <c r="BR206" i="6"/>
  <c r="BS206" i="6"/>
  <c r="BH182" i="6"/>
  <c r="BG182" i="6"/>
  <c r="BR182" i="6"/>
  <c r="BF170" i="6"/>
  <c r="BO170" i="6"/>
  <c r="BN158" i="6"/>
  <c r="BK158" i="6"/>
  <c r="BS158" i="6"/>
  <c r="BM158" i="6"/>
  <c r="BB134" i="6"/>
  <c r="AY134" i="6"/>
  <c r="BR134" i="6"/>
  <c r="BN122" i="6"/>
  <c r="BK122" i="6"/>
  <c r="BS122" i="6"/>
  <c r="BS110" i="6"/>
  <c r="BJ110" i="6"/>
  <c r="BA110" i="6"/>
  <c r="BH98" i="6"/>
  <c r="BS98" i="6"/>
  <c r="AY86" i="6"/>
  <c r="BH86" i="6"/>
  <c r="AY74" i="6"/>
  <c r="BM74" i="6"/>
  <c r="BP74" i="6"/>
  <c r="AT62" i="6"/>
  <c r="BO62" i="6"/>
  <c r="BS62" i="6"/>
  <c r="BI38" i="6"/>
  <c r="AU38" i="6"/>
  <c r="BP38" i="6"/>
  <c r="BV181" i="6"/>
  <c r="BQ181" i="6"/>
  <c r="BE145" i="6"/>
  <c r="BO145" i="6"/>
  <c r="AR85" i="6"/>
  <c r="BO85" i="6"/>
  <c r="BS256" i="6"/>
  <c r="BL257" i="6"/>
  <c r="BQ252" i="6"/>
  <c r="BO252" i="6"/>
  <c r="BR252" i="6"/>
  <c r="BP216" i="6"/>
  <c r="BN216" i="6"/>
  <c r="BI192" i="6"/>
  <c r="BM192" i="6"/>
  <c r="BJ180" i="6"/>
  <c r="BS180" i="6"/>
  <c r="BH168" i="6"/>
  <c r="BC168" i="6"/>
  <c r="BJ132" i="6"/>
  <c r="BR132" i="6"/>
  <c r="BN132" i="6"/>
  <c r="BQ132" i="6"/>
  <c r="BP120" i="6"/>
  <c r="BJ120" i="6"/>
  <c r="BN96" i="6"/>
  <c r="AY96" i="6"/>
  <c r="BQ96" i="6"/>
  <c r="BI96" i="6"/>
  <c r="AW84" i="6"/>
  <c r="BH84" i="6"/>
  <c r="BK84" i="6"/>
  <c r="BD72" i="6"/>
  <c r="BQ72" i="6"/>
  <c r="BG72" i="6"/>
  <c r="BR72" i="6"/>
  <c r="BM60" i="6"/>
  <c r="BI60" i="6"/>
  <c r="BJ60" i="6"/>
  <c r="BF48" i="6"/>
  <c r="BQ48" i="6"/>
  <c r="BM48" i="6"/>
  <c r="BD36" i="6"/>
  <c r="BH36" i="6"/>
  <c r="BN36" i="6"/>
  <c r="BJ24" i="6"/>
  <c r="BE24" i="6"/>
  <c r="BQ24" i="6"/>
  <c r="BT63" i="6"/>
  <c r="BS160" i="6"/>
  <c r="BS101" i="6"/>
  <c r="BR114" i="6"/>
  <c r="BQ75" i="6"/>
  <c r="BQ51" i="6"/>
  <c r="BP200" i="6"/>
  <c r="BP77" i="6"/>
  <c r="BO200" i="6"/>
  <c r="BO172" i="6"/>
  <c r="BO88" i="6"/>
  <c r="BN66" i="6"/>
  <c r="BN39" i="6"/>
  <c r="BM125" i="6"/>
  <c r="BM76" i="6"/>
  <c r="BL40" i="6"/>
  <c r="BK164" i="6"/>
  <c r="BK126" i="6"/>
  <c r="BK27" i="6"/>
  <c r="BI136" i="6"/>
  <c r="BI26" i="6"/>
  <c r="BH41" i="6"/>
  <c r="BG17" i="6"/>
  <c r="BF79" i="6"/>
  <c r="BE39" i="6"/>
  <c r="AV79" i="6"/>
  <c r="BS137" i="6"/>
  <c r="BS26" i="6"/>
  <c r="BQ124" i="6"/>
  <c r="BP136" i="6"/>
  <c r="BO54" i="6"/>
  <c r="BO29" i="6"/>
  <c r="BN88" i="6"/>
  <c r="BN64" i="6"/>
  <c r="BM236" i="6"/>
  <c r="BM148" i="6"/>
  <c r="BM40" i="6"/>
  <c r="BL63" i="6"/>
  <c r="BK67" i="6"/>
  <c r="BJ152" i="6"/>
  <c r="BI236" i="6"/>
  <c r="BI172" i="6"/>
  <c r="BI128" i="6"/>
  <c r="BI54" i="6"/>
  <c r="BH160" i="6"/>
  <c r="BG64" i="6"/>
  <c r="BE124" i="6"/>
  <c r="BB200" i="6"/>
  <c r="AU66" i="6"/>
  <c r="BB160" i="6"/>
  <c r="AY54" i="6"/>
  <c r="BK244" i="6"/>
  <c r="BJ228" i="6"/>
  <c r="BI222" i="6"/>
  <c r="BK240" i="6"/>
  <c r="BI220" i="6"/>
  <c r="BG183" i="6"/>
  <c r="BE204" i="6"/>
  <c r="BD120" i="6"/>
  <c r="BB136" i="6"/>
  <c r="BJ256" i="6"/>
  <c r="BH220" i="6"/>
  <c r="BE138" i="6"/>
  <c r="BV81" i="6"/>
  <c r="BM252" i="6"/>
  <c r="BL256" i="6"/>
  <c r="BK258" i="6"/>
  <c r="BJ243" i="6"/>
  <c r="BI232" i="6"/>
  <c r="BG216" i="6"/>
  <c r="BD228" i="6"/>
  <c r="BC172" i="6"/>
  <c r="BV245" i="6"/>
  <c r="BU161" i="6"/>
  <c r="BT246" i="6"/>
  <c r="BT230" i="6"/>
  <c r="BS222" i="6"/>
  <c r="BS204" i="6"/>
  <c r="BS90" i="6"/>
  <c r="BR203" i="6"/>
  <c r="BR180" i="6"/>
  <c r="BR137" i="6"/>
  <c r="BR122" i="6"/>
  <c r="BQ180" i="6"/>
  <c r="BQ156" i="6"/>
  <c r="BQ107" i="6"/>
  <c r="BP243" i="6"/>
  <c r="BP218" i="6"/>
  <c r="BP194" i="6"/>
  <c r="BP170" i="6"/>
  <c r="BP138" i="6"/>
  <c r="BP84" i="6"/>
  <c r="BO211" i="6"/>
  <c r="BO162" i="6"/>
  <c r="BO113" i="6"/>
  <c r="BN194" i="6"/>
  <c r="BN123" i="6"/>
  <c r="BN74" i="6"/>
  <c r="BN17" i="6"/>
  <c r="BM230" i="6"/>
  <c r="BM150" i="6"/>
  <c r="BM86" i="6"/>
  <c r="BL231" i="6"/>
  <c r="BL102" i="6"/>
  <c r="BK186" i="6"/>
  <c r="BK114" i="6"/>
  <c r="BK31" i="6"/>
  <c r="BJ218" i="6"/>
  <c r="BJ150" i="6"/>
  <c r="BJ74" i="6"/>
  <c r="BJ26" i="6"/>
  <c r="BI215" i="6"/>
  <c r="BI138" i="6"/>
  <c r="BH245" i="6"/>
  <c r="BH99" i="6"/>
  <c r="BG230" i="6"/>
  <c r="BG132" i="6"/>
  <c r="BF228" i="6"/>
  <c r="BF102" i="6"/>
  <c r="BE36" i="6"/>
  <c r="BC138" i="6"/>
  <c r="AZ62" i="6"/>
  <c r="AX134" i="6"/>
  <c r="AT74" i="6"/>
  <c r="BW246" i="6"/>
  <c r="BV210" i="6"/>
  <c r="BU210" i="6"/>
  <c r="BT228" i="6"/>
  <c r="BT210" i="6"/>
  <c r="BT194" i="6"/>
  <c r="BS257" i="6"/>
  <c r="BS221" i="6"/>
  <c r="BS126" i="6"/>
  <c r="BS89" i="6"/>
  <c r="BR222" i="6"/>
  <c r="BR179" i="6"/>
  <c r="BR156" i="6"/>
  <c r="BQ221" i="6"/>
  <c r="BQ126" i="6"/>
  <c r="BQ77" i="6"/>
  <c r="BQ54" i="6"/>
  <c r="BP242" i="6"/>
  <c r="BP192" i="6"/>
  <c r="BP137" i="6"/>
  <c r="BP83" i="6"/>
  <c r="BO235" i="6"/>
  <c r="BO186" i="6"/>
  <c r="BN255" i="6"/>
  <c r="BN231" i="6"/>
  <c r="BN192" i="6"/>
  <c r="BN156" i="6"/>
  <c r="BN95" i="6"/>
  <c r="BN42" i="6"/>
  <c r="BM222" i="6"/>
  <c r="BM113" i="6"/>
  <c r="BM84" i="6"/>
  <c r="BL180" i="6"/>
  <c r="BL36" i="6"/>
  <c r="BK151" i="6"/>
  <c r="BK74" i="6"/>
  <c r="BJ149" i="6"/>
  <c r="BJ113" i="6"/>
  <c r="BJ62" i="6"/>
  <c r="BI171" i="6"/>
  <c r="BH42" i="6"/>
  <c r="BG62" i="6"/>
  <c r="BC126" i="6"/>
  <c r="BB199" i="6"/>
  <c r="BA192" i="6"/>
  <c r="AX86" i="6"/>
  <c r="AS42" i="6"/>
  <c r="BR175" i="6"/>
  <c r="BN175" i="6"/>
  <c r="BM139" i="6"/>
  <c r="BG139" i="6"/>
  <c r="BB127" i="6"/>
  <c r="AO127" i="6"/>
  <c r="BJ127" i="6"/>
  <c r="BI103" i="6"/>
  <c r="BE103" i="6"/>
  <c r="AN91" i="6"/>
  <c r="AV91" i="6"/>
  <c r="BH67" i="6"/>
  <c r="AY67" i="6"/>
  <c r="BB55" i="6"/>
  <c r="AZ55" i="6"/>
  <c r="AZ43" i="6"/>
  <c r="BI43" i="6"/>
  <c r="BF258" i="6"/>
  <c r="BN258" i="6"/>
  <c r="BO258" i="6"/>
  <c r="BG258" i="6"/>
  <c r="BH246" i="6"/>
  <c r="BQ246" i="6"/>
  <c r="BL246" i="6"/>
  <c r="BA234" i="6"/>
  <c r="BF234" i="6"/>
  <c r="AT222" i="6"/>
  <c r="BQ222" i="6"/>
  <c r="BH210" i="6"/>
  <c r="BE210" i="6"/>
  <c r="BM210" i="6"/>
  <c r="BN210" i="6"/>
  <c r="AY198" i="6"/>
  <c r="BH198" i="6"/>
  <c r="BG186" i="6"/>
  <c r="BP186" i="6"/>
  <c r="BQ186" i="6"/>
  <c r="BB174" i="6"/>
  <c r="BE174" i="6"/>
  <c r="BN174" i="6"/>
  <c r="BR174" i="6"/>
  <c r="BG174" i="6"/>
  <c r="BM174" i="6"/>
  <c r="BK162" i="6"/>
  <c r="BB162" i="6"/>
  <c r="BB138" i="6"/>
  <c r="BR138" i="6"/>
  <c r="BM114" i="6"/>
  <c r="BN114" i="6"/>
  <c r="BO102" i="6"/>
  <c r="BQ102" i="6"/>
  <c r="AL90" i="6"/>
  <c r="BG90" i="6"/>
  <c r="BN90" i="6"/>
  <c r="BH90" i="6"/>
  <c r="BJ90" i="6"/>
  <c r="BR90" i="6"/>
  <c r="BN78" i="6"/>
  <c r="BD78" i="6"/>
  <c r="BE78" i="6"/>
  <c r="BQ78" i="6"/>
  <c r="BE66" i="6"/>
  <c r="BP66" i="6"/>
  <c r="AQ66" i="6"/>
  <c r="BL66" i="6"/>
  <c r="BB30" i="6"/>
  <c r="BM30" i="6"/>
  <c r="BD30" i="6"/>
  <c r="BG18" i="6"/>
  <c r="BI18" i="6"/>
  <c r="BP18" i="6"/>
  <c r="BJ245" i="6"/>
  <c r="BK245" i="6"/>
  <c r="BN233" i="6"/>
  <c r="BR233" i="6"/>
  <c r="BL209" i="6"/>
  <c r="BK209" i="6"/>
  <c r="BM197" i="6"/>
  <c r="BH197" i="6"/>
  <c r="BK185" i="6"/>
  <c r="BQ185" i="6"/>
  <c r="BI173" i="6"/>
  <c r="BL173" i="6"/>
  <c r="BO173" i="6"/>
  <c r="BL125" i="6"/>
  <c r="BR125" i="6"/>
  <c r="AZ101" i="6"/>
  <c r="BK101" i="6"/>
  <c r="BE41" i="6"/>
  <c r="BP41" i="6"/>
  <c r="BD17" i="6"/>
  <c r="BO17" i="6"/>
  <c r="BM246" i="6"/>
  <c r="BM217" i="6"/>
  <c r="BK231" i="6"/>
  <c r="BK174" i="6"/>
  <c r="BJ255" i="6"/>
  <c r="BI125" i="6"/>
  <c r="BH30" i="6"/>
  <c r="BG194" i="6"/>
  <c r="BF66" i="6"/>
  <c r="BE62" i="6"/>
  <c r="BC91" i="6"/>
  <c r="BA62" i="6"/>
  <c r="AY138" i="6"/>
  <c r="BF255" i="6"/>
  <c r="BP255" i="6"/>
  <c r="BK207" i="6"/>
  <c r="BP207" i="6"/>
  <c r="BJ207" i="6"/>
  <c r="BD195" i="6"/>
  <c r="BO195" i="6"/>
  <c r="BR195" i="6"/>
  <c r="BM159" i="6"/>
  <c r="BR159" i="6"/>
  <c r="BJ147" i="6"/>
  <c r="BO147" i="6"/>
  <c r="BD135" i="6"/>
  <c r="BI135" i="6"/>
  <c r="BK135" i="6"/>
  <c r="BL135" i="6"/>
  <c r="BG123" i="6"/>
  <c r="BF123" i="6"/>
  <c r="BJ123" i="6"/>
  <c r="BP123" i="6"/>
  <c r="BK99" i="6"/>
  <c r="BQ99" i="6"/>
  <c r="BC99" i="6"/>
  <c r="BP99" i="6"/>
  <c r="AZ87" i="6"/>
  <c r="BJ87" i="6"/>
  <c r="BM87" i="6"/>
  <c r="BD75" i="6"/>
  <c r="BG75" i="6"/>
  <c r="BH75" i="6"/>
  <c r="BI63" i="6"/>
  <c r="BM63" i="6"/>
  <c r="BH51" i="6"/>
  <c r="BG51" i="6"/>
  <c r="BA39" i="6"/>
  <c r="BP39" i="6"/>
  <c r="BO39" i="6"/>
  <c r="BQ39" i="6"/>
  <c r="BF27" i="6"/>
  <c r="BR27" i="6"/>
  <c r="BG254" i="6"/>
  <c r="BP254" i="6"/>
  <c r="BI254" i="6"/>
  <c r="AZ242" i="6"/>
  <c r="BM242" i="6"/>
  <c r="BJ230" i="6"/>
  <c r="BP230" i="6"/>
  <c r="AX218" i="6"/>
  <c r="BE218" i="6"/>
  <c r="BO218" i="6"/>
  <c r="BF206" i="6"/>
  <c r="BJ206" i="6"/>
  <c r="BI206" i="6"/>
  <c r="BL206" i="6"/>
  <c r="BJ194" i="6"/>
  <c r="BF194" i="6"/>
  <c r="BR194" i="6"/>
  <c r="AZ170" i="6"/>
  <c r="BH170" i="6"/>
  <c r="AY158" i="6"/>
  <c r="BR158" i="6"/>
  <c r="BA146" i="6"/>
  <c r="BH146" i="6"/>
  <c r="BM146" i="6"/>
  <c r="BN146" i="6"/>
  <c r="BP146" i="6"/>
  <c r="BQ146" i="6"/>
  <c r="BD134" i="6"/>
  <c r="BL134" i="6"/>
  <c r="AU122" i="6"/>
  <c r="AZ122" i="6"/>
  <c r="BM122" i="6"/>
  <c r="BQ122" i="6"/>
  <c r="BB110" i="6"/>
  <c r="AZ110" i="6"/>
  <c r="BE110" i="6"/>
  <c r="BA98" i="6"/>
  <c r="BF98" i="6"/>
  <c r="BP98" i="6"/>
  <c r="BL50" i="6"/>
  <c r="BF50" i="6"/>
  <c r="BJ50" i="6"/>
  <c r="BN50" i="6"/>
  <c r="BJ38" i="6"/>
  <c r="BF38" i="6"/>
  <c r="BG38" i="6"/>
  <c r="BH38" i="6"/>
  <c r="BL38" i="6"/>
  <c r="BO38" i="6"/>
  <c r="BQ38" i="6"/>
  <c r="AY26" i="6"/>
  <c r="BE26" i="6"/>
  <c r="BR26" i="6"/>
  <c r="AX26" i="6"/>
  <c r="BK26" i="6"/>
  <c r="BN26" i="6"/>
  <c r="AV240" i="6"/>
  <c r="BH240" i="6"/>
  <c r="BO240" i="6"/>
  <c r="BI216" i="6"/>
  <c r="BO216" i="6"/>
  <c r="BM216" i="6"/>
  <c r="BR216" i="6"/>
  <c r="BH204" i="6"/>
  <c r="BL204" i="6"/>
  <c r="BN204" i="6"/>
  <c r="BQ204" i="6"/>
  <c r="BG168" i="6"/>
  <c r="BP168" i="6"/>
  <c r="AM156" i="6"/>
  <c r="BJ156" i="6"/>
  <c r="AX144" i="6"/>
  <c r="BH144" i="6"/>
  <c r="BM144" i="6"/>
  <c r="BN144" i="6"/>
  <c r="BP144" i="6"/>
  <c r="BQ144" i="6"/>
  <c r="BI120" i="6"/>
  <c r="BQ120" i="6"/>
  <c r="BF108" i="6"/>
  <c r="BI108" i="6"/>
  <c r="BR108" i="6"/>
  <c r="BL96" i="6"/>
  <c r="BG96" i="6"/>
  <c r="BE84" i="6"/>
  <c r="BO84" i="6"/>
  <c r="BA72" i="6"/>
  <c r="BI72" i="6"/>
  <c r="BN72" i="6"/>
  <c r="BP72" i="6"/>
  <c r="BC60" i="6"/>
  <c r="BF60" i="6"/>
  <c r="BK60" i="6"/>
  <c r="BO60" i="6"/>
  <c r="BQ60" i="6"/>
  <c r="BG48" i="6"/>
  <c r="BJ48" i="6"/>
  <c r="BN48" i="6"/>
  <c r="BR48" i="6"/>
  <c r="AZ36" i="6"/>
  <c r="AY36" i="6"/>
  <c r="BM36" i="6"/>
  <c r="AW24" i="6"/>
  <c r="AX24" i="6"/>
  <c r="BB24" i="6"/>
  <c r="BK24" i="6"/>
  <c r="BN24" i="6"/>
  <c r="BM239" i="6"/>
  <c r="BN239" i="6"/>
  <c r="BI203" i="6"/>
  <c r="BQ203" i="6"/>
  <c r="BK167" i="6"/>
  <c r="BP167" i="6"/>
  <c r="BI167" i="6"/>
  <c r="BQ167" i="6"/>
  <c r="BG71" i="6"/>
  <c r="BR71" i="6"/>
  <c r="BI59" i="6"/>
  <c r="BK59" i="6"/>
  <c r="BO47" i="6"/>
  <c r="BG47" i="6"/>
  <c r="BR47" i="6"/>
  <c r="BG256" i="6"/>
  <c r="BW151" i="6"/>
  <c r="BW103" i="6"/>
  <c r="BW43" i="6"/>
  <c r="BU247" i="6"/>
  <c r="BU43" i="6"/>
  <c r="BT127" i="6"/>
  <c r="BT79" i="6"/>
  <c r="BT31" i="6"/>
  <c r="BS139" i="6"/>
  <c r="BR235" i="6"/>
  <c r="BR187" i="6"/>
  <c r="BR139" i="6"/>
  <c r="BP235" i="6"/>
  <c r="BP161" i="6"/>
  <c r="BP139" i="6"/>
  <c r="BP103" i="6"/>
  <c r="BP79" i="6"/>
  <c r="BO175" i="6"/>
  <c r="BO79" i="6"/>
  <c r="BN199" i="6"/>
  <c r="BN43" i="6"/>
  <c r="BM91" i="6"/>
  <c r="BL233" i="6"/>
  <c r="BK257" i="6"/>
  <c r="BJ89" i="6"/>
  <c r="BF127" i="6"/>
  <c r="BD67" i="6"/>
  <c r="BA43" i="6"/>
  <c r="AO31" i="6"/>
  <c r="BW211" i="6"/>
  <c r="BW163" i="6"/>
  <c r="BV175" i="6"/>
  <c r="BV127" i="6"/>
  <c r="BU199" i="6"/>
  <c r="BU151" i="6"/>
  <c r="BU103" i="6"/>
  <c r="BT235" i="6"/>
  <c r="BT187" i="6"/>
  <c r="BQ235" i="6"/>
  <c r="BQ199" i="6"/>
  <c r="BQ127" i="6"/>
  <c r="BQ31" i="6"/>
  <c r="BO115" i="6"/>
  <c r="BO19" i="6"/>
  <c r="BN19" i="6"/>
  <c r="BM187" i="6"/>
  <c r="BM163" i="6"/>
  <c r="BL139" i="6"/>
  <c r="BL55" i="6"/>
  <c r="BK247" i="6"/>
  <c r="BK175" i="6"/>
  <c r="BJ175" i="6"/>
  <c r="BI211" i="6"/>
  <c r="BI175" i="6"/>
  <c r="BH175" i="6"/>
  <c r="BH139" i="6"/>
  <c r="BG187" i="6"/>
  <c r="BF67" i="6"/>
  <c r="BD175" i="6"/>
  <c r="BC163" i="6"/>
  <c r="AU55" i="6"/>
  <c r="BL31" i="6"/>
  <c r="BK91" i="6"/>
  <c r="BI115" i="6"/>
  <c r="BE79" i="6"/>
  <c r="BD127" i="6"/>
  <c r="BC55" i="6"/>
  <c r="BB19" i="6"/>
  <c r="AZ151" i="6"/>
  <c r="AW103" i="6"/>
  <c r="BV70" i="6"/>
  <c r="BV190" i="6"/>
  <c r="BS103" i="6"/>
  <c r="BV235" i="6"/>
  <c r="BV31" i="6"/>
  <c r="BU211" i="6"/>
  <c r="BS235" i="6"/>
  <c r="BS67" i="6"/>
  <c r="BS19" i="6"/>
  <c r="BR103" i="6"/>
  <c r="BQ67" i="6"/>
  <c r="BO247" i="6"/>
  <c r="BO187" i="6"/>
  <c r="BO91" i="6"/>
  <c r="BN139" i="6"/>
  <c r="BN115" i="6"/>
  <c r="BN55" i="6"/>
  <c r="BM235" i="6"/>
  <c r="BM211" i="6"/>
  <c r="BL223" i="6"/>
  <c r="BK113" i="6"/>
  <c r="BK55" i="6"/>
  <c r="BI55" i="6"/>
  <c r="BF115" i="6"/>
  <c r="BD125" i="6"/>
  <c r="AY31" i="6"/>
  <c r="AT103" i="6"/>
  <c r="BW70" i="6"/>
  <c r="BT43" i="6"/>
  <c r="BW223" i="6"/>
  <c r="BW175" i="6"/>
  <c r="BW67" i="6"/>
  <c r="BV187" i="6"/>
  <c r="BV139" i="6"/>
  <c r="BV91" i="6"/>
  <c r="BU226" i="6"/>
  <c r="BU163" i="6"/>
  <c r="BU115" i="6"/>
  <c r="BU67" i="6"/>
  <c r="BT247" i="6"/>
  <c r="BT199" i="6"/>
  <c r="BT151" i="6"/>
  <c r="BR245" i="6"/>
  <c r="BR197" i="6"/>
  <c r="BR67" i="6"/>
  <c r="BQ211" i="6"/>
  <c r="BQ161" i="6"/>
  <c r="BP247" i="6"/>
  <c r="BP187" i="6"/>
  <c r="BP115" i="6"/>
  <c r="BP91" i="6"/>
  <c r="BP43" i="6"/>
  <c r="BN91" i="6"/>
  <c r="BL103" i="6"/>
  <c r="BJ211" i="6"/>
  <c r="BI199" i="6"/>
  <c r="BH43" i="6"/>
  <c r="BG103" i="6"/>
  <c r="BG65" i="6"/>
  <c r="BF113" i="6"/>
  <c r="BE139" i="6"/>
  <c r="BA139" i="6"/>
  <c r="AZ19" i="6"/>
  <c r="AY19" i="6"/>
  <c r="AW79" i="6"/>
  <c r="BU55" i="6"/>
  <c r="BT139" i="6"/>
  <c r="BQ163" i="6"/>
  <c r="BW127" i="6"/>
  <c r="BW22" i="6"/>
  <c r="BU19" i="6"/>
  <c r="BT103" i="6"/>
  <c r="BT55" i="6"/>
  <c r="BS199" i="6"/>
  <c r="BS163" i="6"/>
  <c r="BS115" i="6"/>
  <c r="BR211" i="6"/>
  <c r="BR163" i="6"/>
  <c r="BQ139" i="6"/>
  <c r="BQ103" i="6"/>
  <c r="BP151" i="6"/>
  <c r="BP67" i="6"/>
  <c r="BO223" i="6"/>
  <c r="BO185" i="6"/>
  <c r="BO127" i="6"/>
  <c r="BO31" i="6"/>
  <c r="BN257" i="6"/>
  <c r="BN187" i="6"/>
  <c r="BN163" i="6"/>
  <c r="BN53" i="6"/>
  <c r="BM233" i="6"/>
  <c r="BM175" i="6"/>
  <c r="BM151" i="6"/>
  <c r="BM79" i="6"/>
  <c r="BM31" i="6"/>
  <c r="BL247" i="6"/>
  <c r="BL187" i="6"/>
  <c r="BL163" i="6"/>
  <c r="BK139" i="6"/>
  <c r="BK79" i="6"/>
  <c r="BK53" i="6"/>
  <c r="BJ209" i="6"/>
  <c r="BJ163" i="6"/>
  <c r="BJ31" i="6"/>
  <c r="BI235" i="6"/>
  <c r="BF53" i="6"/>
  <c r="BE19" i="6"/>
  <c r="BD31" i="6"/>
  <c r="AW67" i="6"/>
  <c r="AT55" i="6"/>
  <c r="BW55" i="6"/>
  <c r="BS151" i="6"/>
  <c r="BR31" i="6"/>
  <c r="BP211" i="6"/>
  <c r="BW79" i="6"/>
  <c r="BV247" i="6"/>
  <c r="BV199" i="6"/>
  <c r="BV43" i="6"/>
  <c r="BU223" i="6"/>
  <c r="BS79" i="6"/>
  <c r="BS31" i="6"/>
  <c r="BR115" i="6"/>
  <c r="BR43" i="6"/>
  <c r="BQ247" i="6"/>
  <c r="BQ209" i="6"/>
  <c r="BQ175" i="6"/>
  <c r="BQ43" i="6"/>
  <c r="BP245" i="6"/>
  <c r="BP185" i="6"/>
  <c r="BP113" i="6"/>
  <c r="BP89" i="6"/>
  <c r="BP19" i="6"/>
  <c r="BO163" i="6"/>
  <c r="BO67" i="6"/>
  <c r="BN235" i="6"/>
  <c r="BN211" i="6"/>
  <c r="BN89" i="6"/>
  <c r="BN31" i="6"/>
  <c r="BL211" i="6"/>
  <c r="BL127" i="6"/>
  <c r="BL101" i="6"/>
  <c r="BK235" i="6"/>
  <c r="BK199" i="6"/>
  <c r="BK163" i="6"/>
  <c r="BK19" i="6"/>
  <c r="BJ103" i="6"/>
  <c r="BH163" i="6"/>
  <c r="BE247" i="6"/>
  <c r="BD103" i="6"/>
  <c r="BC31" i="6"/>
  <c r="BA91" i="6"/>
  <c r="AS55" i="6"/>
  <c r="BW58" i="6"/>
  <c r="BT142" i="6"/>
  <c r="BV79" i="6"/>
  <c r="BR247" i="6"/>
  <c r="BR199" i="6"/>
  <c r="BR151" i="6"/>
  <c r="BO151" i="6"/>
  <c r="BW235" i="6"/>
  <c r="BW187" i="6"/>
  <c r="BW94" i="6"/>
  <c r="BW34" i="6"/>
  <c r="BW19" i="6"/>
  <c r="BV151" i="6"/>
  <c r="BV103" i="6"/>
  <c r="BU175" i="6"/>
  <c r="BU127" i="6"/>
  <c r="BU79" i="6"/>
  <c r="BT211" i="6"/>
  <c r="BS247" i="6"/>
  <c r="BR257" i="6"/>
  <c r="BR209" i="6"/>
  <c r="BQ137" i="6"/>
  <c r="BQ79" i="6"/>
  <c r="BQ19" i="6"/>
  <c r="BP223" i="6"/>
  <c r="BP127" i="6"/>
  <c r="BO125" i="6"/>
  <c r="BN67" i="6"/>
  <c r="BM173" i="6"/>
  <c r="BM127" i="6"/>
  <c r="BM103" i="6"/>
  <c r="BM77" i="6"/>
  <c r="BM55" i="6"/>
  <c r="BL185" i="6"/>
  <c r="BL67" i="6"/>
  <c r="BL43" i="6"/>
  <c r="BK137" i="6"/>
  <c r="BK77" i="6"/>
  <c r="BJ161" i="6"/>
  <c r="BH211" i="6"/>
  <c r="BH113" i="6"/>
  <c r="BG151" i="6"/>
  <c r="BG53" i="6"/>
  <c r="BF161" i="6"/>
  <c r="BE115" i="6"/>
  <c r="BD91" i="6"/>
  <c r="BC101" i="6"/>
  <c r="BB67" i="6"/>
  <c r="AZ103" i="6"/>
  <c r="AW19" i="6"/>
  <c r="BW115" i="6"/>
  <c r="BT91" i="6"/>
  <c r="BS187" i="6"/>
  <c r="BO55" i="6"/>
  <c r="BW139" i="6"/>
  <c r="BU235" i="6"/>
  <c r="BU31" i="6"/>
  <c r="BT115" i="6"/>
  <c r="BT67" i="6"/>
  <c r="BT19" i="6"/>
  <c r="BS127" i="6"/>
  <c r="BR223" i="6"/>
  <c r="BR79" i="6"/>
  <c r="BQ223" i="6"/>
  <c r="BO199" i="6"/>
  <c r="BO161" i="6"/>
  <c r="BO103" i="6"/>
  <c r="BN209" i="6"/>
  <c r="BN151" i="6"/>
  <c r="BN127" i="6"/>
  <c r="BM247" i="6"/>
  <c r="BL151" i="6"/>
  <c r="BK103" i="6"/>
  <c r="BG89" i="6"/>
  <c r="BF91" i="6"/>
  <c r="BF43" i="6"/>
  <c r="AZ79" i="6"/>
  <c r="AY91" i="6"/>
  <c r="AR19" i="6"/>
  <c r="BV34" i="6"/>
  <c r="BI256" i="6"/>
  <c r="BG234" i="6"/>
  <c r="BE144" i="6"/>
  <c r="BD160" i="6"/>
  <c r="BJ242" i="6"/>
  <c r="BH256" i="6"/>
  <c r="AZ206" i="6"/>
  <c r="BW46" i="6"/>
  <c r="BV166" i="6"/>
  <c r="BD254" i="6"/>
  <c r="BS226" i="6"/>
  <c r="BH258" i="6"/>
  <c r="BA194" i="6"/>
  <c r="BD182" i="6"/>
  <c r="BB246" i="6"/>
  <c r="AZ182" i="6"/>
  <c r="BO69" i="6"/>
  <c r="BV177" i="6"/>
  <c r="BH242" i="6"/>
  <c r="BE220" i="6"/>
  <c r="BD170" i="6"/>
  <c r="BB194" i="6"/>
  <c r="BV189" i="6"/>
  <c r="BS69" i="6"/>
  <c r="BV22" i="6"/>
  <c r="BU94" i="6"/>
  <c r="BL230" i="6"/>
  <c r="BK218" i="6"/>
  <c r="BI234" i="6"/>
  <c r="BF174" i="6"/>
  <c r="BE98" i="6"/>
  <c r="BD235" i="6"/>
  <c r="BC186" i="6"/>
  <c r="BB234" i="6"/>
  <c r="AZ98" i="6"/>
  <c r="AY194" i="6"/>
  <c r="BM258" i="6"/>
  <c r="BK246" i="6"/>
  <c r="BG242" i="6"/>
  <c r="BG134" i="6"/>
  <c r="BE158" i="6"/>
  <c r="BD230" i="6"/>
  <c r="BC174" i="6"/>
  <c r="BA170" i="6"/>
  <c r="AW170" i="6"/>
  <c r="AU223" i="6"/>
  <c r="BD223" i="6"/>
  <c r="BH223" i="6"/>
  <c r="BM223" i="6"/>
  <c r="BB223" i="6"/>
  <c r="BG223" i="6"/>
  <c r="AO211" i="6"/>
  <c r="BG211" i="6"/>
  <c r="BD211" i="6"/>
  <c r="BF211" i="6"/>
  <c r="AN199" i="6"/>
  <c r="BF199" i="6"/>
  <c r="BJ199" i="6"/>
  <c r="BL199" i="6"/>
  <c r="BM199" i="6"/>
  <c r="BE187" i="6"/>
  <c r="BK187" i="6"/>
  <c r="BH187" i="6"/>
  <c r="BI187" i="6"/>
  <c r="BD258" i="6"/>
  <c r="BJ258" i="6"/>
  <c r="BD246" i="6"/>
  <c r="BF246" i="6"/>
  <c r="AS222" i="6"/>
  <c r="BE222" i="6"/>
  <c r="BH222" i="6"/>
  <c r="BJ222" i="6"/>
  <c r="AZ210" i="6"/>
  <c r="BB210" i="6"/>
  <c r="BG210" i="6"/>
  <c r="AM210" i="6"/>
  <c r="AX210" i="6"/>
  <c r="BJ198" i="6"/>
  <c r="BL198" i="6"/>
  <c r="BC198" i="6"/>
  <c r="BE198" i="6"/>
  <c r="BK198" i="6"/>
  <c r="AX186" i="6"/>
  <c r="BH186" i="6"/>
  <c r="BA162" i="6"/>
  <c r="BI162" i="6"/>
  <c r="BH162" i="6"/>
  <c r="BL162" i="6"/>
  <c r="AX162" i="6"/>
  <c r="BC162" i="6"/>
  <c r="BN162" i="6"/>
  <c r="AZ150" i="6"/>
  <c r="BB150" i="6"/>
  <c r="AV150" i="6"/>
  <c r="BD138" i="6"/>
  <c r="BA138" i="6"/>
  <c r="BL138" i="6"/>
  <c r="BN138" i="6"/>
  <c r="BH126" i="6"/>
  <c r="BJ126" i="6"/>
  <c r="AT126" i="6"/>
  <c r="AN126" i="6"/>
  <c r="AY114" i="6"/>
  <c r="BL114" i="6"/>
  <c r="AZ114" i="6"/>
  <c r="BH114" i="6"/>
  <c r="BO114" i="6"/>
  <c r="BG102" i="6"/>
  <c r="AU102" i="6"/>
  <c r="AZ102" i="6"/>
  <c r="BB102" i="6"/>
  <c r="BD102" i="6"/>
  <c r="AY102" i="6"/>
  <c r="BJ102" i="6"/>
  <c r="BD245" i="6"/>
  <c r="BL245" i="6"/>
  <c r="BM245" i="6"/>
  <c r="BN245" i="6"/>
  <c r="BG233" i="6"/>
  <c r="BJ233" i="6"/>
  <c r="BD221" i="6"/>
  <c r="BK221" i="6"/>
  <c r="BL221" i="6"/>
  <c r="AY197" i="6"/>
  <c r="BJ197" i="6"/>
  <c r="BC173" i="6"/>
  <c r="AZ173" i="6"/>
  <c r="BE149" i="6"/>
  <c r="BK149" i="6"/>
  <c r="BO149" i="6"/>
  <c r="BF137" i="6"/>
  <c r="BL137" i="6"/>
  <c r="BN137" i="6"/>
  <c r="BA125" i="6"/>
  <c r="BH125" i="6"/>
  <c r="BJ125" i="6"/>
  <c r="BF125" i="6"/>
  <c r="BW106" i="6"/>
  <c r="BU166" i="6"/>
  <c r="BI186" i="6"/>
  <c r="BH234" i="6"/>
  <c r="BG114" i="6"/>
  <c r="BF223" i="6"/>
  <c r="BF150" i="6"/>
  <c r="BD186" i="6"/>
  <c r="AX102" i="6"/>
  <c r="BQ202" i="6"/>
  <c r="BP106" i="6"/>
  <c r="BI22" i="6"/>
  <c r="BC255" i="6"/>
  <c r="BG255" i="6"/>
  <c r="BH255" i="6"/>
  <c r="BK255" i="6"/>
  <c r="BK243" i="6"/>
  <c r="BL243" i="6"/>
  <c r="BI231" i="6"/>
  <c r="BJ231" i="6"/>
  <c r="BE231" i="6"/>
  <c r="BK219" i="6"/>
  <c r="BL219" i="6"/>
  <c r="BJ219" i="6"/>
  <c r="BD219" i="6"/>
  <c r="BF219" i="6"/>
  <c r="BI219" i="6"/>
  <c r="BI207" i="6"/>
  <c r="AT207" i="6"/>
  <c r="BN207" i="6"/>
  <c r="BJ195" i="6"/>
  <c r="BF195" i="6"/>
  <c r="BE195" i="6"/>
  <c r="BK195" i="6"/>
  <c r="BH195" i="6"/>
  <c r="BA183" i="6"/>
  <c r="BL183" i="6"/>
  <c r="AZ183" i="6"/>
  <c r="BH183" i="6"/>
  <c r="BN183" i="6"/>
  <c r="BJ183" i="6"/>
  <c r="BH254" i="6"/>
  <c r="BB254" i="6"/>
  <c r="BF254" i="6"/>
  <c r="BE254" i="6"/>
  <c r="BK254" i="6"/>
  <c r="BE242" i="6"/>
  <c r="BL242" i="6"/>
  <c r="BF242" i="6"/>
  <c r="BF230" i="6"/>
  <c r="BH230" i="6"/>
  <c r="BK230" i="6"/>
  <c r="BN230" i="6"/>
  <c r="BF218" i="6"/>
  <c r="BA218" i="6"/>
  <c r="BI218" i="6"/>
  <c r="BL218" i="6"/>
  <c r="BB206" i="6"/>
  <c r="BN206" i="6"/>
  <c r="AV194" i="6"/>
  <c r="BK194" i="6"/>
  <c r="BL194" i="6"/>
  <c r="AV182" i="6"/>
  <c r="BL182" i="6"/>
  <c r="BI182" i="6"/>
  <c r="BF182" i="6"/>
  <c r="BJ182" i="6"/>
  <c r="BM182" i="6"/>
  <c r="AY170" i="6"/>
  <c r="BJ170" i="6"/>
  <c r="BK170" i="6"/>
  <c r="AV170" i="6"/>
  <c r="BI170" i="6"/>
  <c r="BG158" i="6"/>
  <c r="BH158" i="6"/>
  <c r="AX146" i="6"/>
  <c r="AZ146" i="6"/>
  <c r="BF146" i="6"/>
  <c r="BL146" i="6"/>
  <c r="BD146" i="6"/>
  <c r="BK146" i="6"/>
  <c r="AZ134" i="6"/>
  <c r="BF134" i="6"/>
  <c r="BO134" i="6"/>
  <c r="BA122" i="6"/>
  <c r="AV122" i="6"/>
  <c r="AS122" i="6"/>
  <c r="AW122" i="6"/>
  <c r="BD122" i="6"/>
  <c r="BB122" i="6"/>
  <c r="BE122" i="6"/>
  <c r="AY122" i="6"/>
  <c r="BG122" i="6"/>
  <c r="BI122" i="6"/>
  <c r="BL122" i="6"/>
  <c r="AU110" i="6"/>
  <c r="BF110" i="6"/>
  <c r="BG98" i="6"/>
  <c r="BB98" i="6"/>
  <c r="BI98" i="6"/>
  <c r="BJ98" i="6"/>
  <c r="BL98" i="6"/>
  <c r="BK98" i="6"/>
  <c r="BM98" i="6"/>
  <c r="BN98" i="6"/>
  <c r="AY133" i="6"/>
  <c r="BJ133" i="6"/>
  <c r="AU252" i="6"/>
  <c r="BI252" i="6"/>
  <c r="BE228" i="6"/>
  <c r="BK228" i="6"/>
  <c r="BN228" i="6"/>
  <c r="BM228" i="6"/>
  <c r="AX216" i="6"/>
  <c r="BL216" i="6"/>
  <c r="AZ204" i="6"/>
  <c r="BM204" i="6"/>
  <c r="AW192" i="6"/>
  <c r="BL192" i="6"/>
  <c r="BB180" i="6"/>
  <c r="BI180" i="6"/>
  <c r="BM180" i="6"/>
  <c r="BE168" i="6"/>
  <c r="BJ168" i="6"/>
  <c r="BK168" i="6"/>
  <c r="BI168" i="6"/>
  <c r="BO168" i="6"/>
  <c r="AY218" i="6"/>
  <c r="BL143" i="6"/>
  <c r="BI143" i="6"/>
  <c r="BN119" i="6"/>
  <c r="BM120" i="6"/>
  <c r="BM99" i="6"/>
  <c r="BL147" i="6"/>
  <c r="BL74" i="6"/>
  <c r="BL30" i="6"/>
  <c r="BK120" i="6"/>
  <c r="BK73" i="6"/>
  <c r="BK48" i="6"/>
  <c r="BJ66" i="6"/>
  <c r="BJ39" i="6"/>
  <c r="BI144" i="6"/>
  <c r="BH115" i="6"/>
  <c r="BH78" i="6"/>
  <c r="BH50" i="6"/>
  <c r="BH24" i="6"/>
  <c r="BG78" i="6"/>
  <c r="BG50" i="6"/>
  <c r="BG24" i="6"/>
  <c r="BF147" i="6"/>
  <c r="BE74" i="6"/>
  <c r="BE30" i="6"/>
  <c r="BD77" i="6"/>
  <c r="BD27" i="6"/>
  <c r="BC78" i="6"/>
  <c r="BA115" i="6"/>
  <c r="AZ115" i="6"/>
  <c r="AX50" i="6"/>
  <c r="BN159" i="6"/>
  <c r="BM115" i="6"/>
  <c r="BL171" i="6"/>
  <c r="BL120" i="6"/>
  <c r="BL95" i="6"/>
  <c r="BL72" i="6"/>
  <c r="BK144" i="6"/>
  <c r="BK115" i="6"/>
  <c r="BK72" i="6"/>
  <c r="BJ151" i="6"/>
  <c r="BJ63" i="6"/>
  <c r="BI90" i="6"/>
  <c r="BI19" i="6"/>
  <c r="BH48" i="6"/>
  <c r="BH18" i="6"/>
  <c r="BG156" i="6"/>
  <c r="BF62" i="6"/>
  <c r="BD24" i="6"/>
  <c r="AY24" i="6"/>
  <c r="BG175" i="6"/>
  <c r="AZ175" i="6"/>
  <c r="AS163" i="6"/>
  <c r="BE163" i="6"/>
  <c r="BA151" i="6"/>
  <c r="BD151" i="6"/>
  <c r="AY151" i="6"/>
  <c r="AS139" i="6"/>
  <c r="AY139" i="6"/>
  <c r="BI139" i="6"/>
  <c r="AP127" i="6"/>
  <c r="AR127" i="6"/>
  <c r="AW127" i="6"/>
  <c r="AX127" i="6"/>
  <c r="BA127" i="6"/>
  <c r="BK127" i="6"/>
  <c r="AR115" i="6"/>
  <c r="BL115" i="6"/>
  <c r="AR103" i="6"/>
  <c r="BA103" i="6"/>
  <c r="BC103" i="6"/>
  <c r="AW91" i="6"/>
  <c r="BH91" i="6"/>
  <c r="AN79" i="6"/>
  <c r="BL79" i="6"/>
  <c r="BA67" i="6"/>
  <c r="AU67" i="6"/>
  <c r="BJ67" i="6"/>
  <c r="BC67" i="6"/>
  <c r="AR55" i="6"/>
  <c r="AY55" i="6"/>
  <c r="AW55" i="6"/>
  <c r="BD43" i="6"/>
  <c r="BJ43" i="6"/>
  <c r="AT43" i="6"/>
  <c r="BK43" i="6"/>
  <c r="BM43" i="6"/>
  <c r="AX31" i="6"/>
  <c r="BI31" i="6"/>
  <c r="AO19" i="6"/>
  <c r="AU19" i="6"/>
  <c r="BL19" i="6"/>
  <c r="BC19" i="6"/>
  <c r="BJ19" i="6"/>
  <c r="BM19" i="6"/>
  <c r="BA78" i="6"/>
  <c r="AZ78" i="6"/>
  <c r="BL78" i="6"/>
  <c r="BF78" i="6"/>
  <c r="BB66" i="6"/>
  <c r="BC66" i="6"/>
  <c r="AU54" i="6"/>
  <c r="BC54" i="6"/>
  <c r="BG54" i="6"/>
  <c r="AU42" i="6"/>
  <c r="BK42" i="6"/>
  <c r="AZ42" i="6"/>
  <c r="AQ30" i="6"/>
  <c r="AM30" i="6"/>
  <c r="AX30" i="6"/>
  <c r="BI30" i="6"/>
  <c r="AP18" i="6"/>
  <c r="BJ18" i="6"/>
  <c r="BM18" i="6"/>
  <c r="BK18" i="6"/>
  <c r="BD65" i="6"/>
  <c r="BK65" i="6"/>
  <c r="BB41" i="6"/>
  <c r="BF41" i="6"/>
  <c r="BD29" i="6"/>
  <c r="BE29" i="6"/>
  <c r="BB17" i="6"/>
  <c r="BK17" i="6"/>
  <c r="BF90" i="6"/>
  <c r="BD62" i="6"/>
  <c r="BC42" i="6"/>
  <c r="BB171" i="6"/>
  <c r="BB91" i="6"/>
  <c r="BB18" i="6"/>
  <c r="AZ18" i="6"/>
  <c r="AV54" i="6"/>
  <c r="AS67" i="6"/>
  <c r="BL159" i="6"/>
  <c r="BG159" i="6"/>
  <c r="BB135" i="6"/>
  <c r="BF135" i="6"/>
  <c r="BC135" i="6"/>
  <c r="BH111" i="6"/>
  <c r="BE111" i="6"/>
  <c r="BF111" i="6"/>
  <c r="BA99" i="6"/>
  <c r="AZ99" i="6"/>
  <c r="BD99" i="6"/>
  <c r="BI99" i="6"/>
  <c r="BL99" i="6"/>
  <c r="BG87" i="6"/>
  <c r="BK87" i="6"/>
  <c r="AW75" i="6"/>
  <c r="BI75" i="6"/>
  <c r="AZ63" i="6"/>
  <c r="BE63" i="6"/>
  <c r="BH63" i="6"/>
  <c r="BK63" i="6"/>
  <c r="AY63" i="6"/>
  <c r="BA51" i="6"/>
  <c r="BI51" i="6"/>
  <c r="AW39" i="6"/>
  <c r="BH39" i="6"/>
  <c r="BL39" i="6"/>
  <c r="BA27" i="6"/>
  <c r="BB27" i="6"/>
  <c r="BE86" i="6"/>
  <c r="BK86" i="6"/>
  <c r="AX74" i="6"/>
  <c r="BF74" i="6"/>
  <c r="BI74" i="6"/>
  <c r="AY50" i="6"/>
  <c r="BA50" i="6"/>
  <c r="BD50" i="6"/>
  <c r="BE38" i="6"/>
  <c r="AY38" i="6"/>
  <c r="AW38" i="6"/>
  <c r="AZ38" i="6"/>
  <c r="BD26" i="6"/>
  <c r="AZ26" i="6"/>
  <c r="BA26" i="6"/>
  <c r="BB37" i="6"/>
  <c r="BG37" i="6"/>
  <c r="AW132" i="6"/>
  <c r="BC132" i="6"/>
  <c r="BK132" i="6"/>
  <c r="AN108" i="6"/>
  <c r="BK108" i="6"/>
  <c r="AO96" i="6"/>
  <c r="BH96" i="6"/>
  <c r="AP72" i="6"/>
  <c r="BJ72" i="6"/>
  <c r="AV60" i="6"/>
  <c r="BG60" i="6"/>
  <c r="BL60" i="6"/>
  <c r="AT48" i="6"/>
  <c r="BD48" i="6"/>
  <c r="BB36" i="6"/>
  <c r="BG36" i="6"/>
  <c r="BW178" i="6"/>
  <c r="BW118" i="6"/>
  <c r="BV201" i="6"/>
  <c r="BV93" i="6"/>
  <c r="BT226" i="6"/>
  <c r="BS94" i="6"/>
  <c r="AT115" i="6"/>
  <c r="BV214" i="6"/>
  <c r="BV106" i="6"/>
  <c r="BU118" i="6"/>
  <c r="BT166" i="6"/>
  <c r="BS190" i="6"/>
  <c r="BQ106" i="6"/>
  <c r="BK130" i="6"/>
  <c r="BW250" i="6"/>
  <c r="BW130" i="6"/>
  <c r="BV213" i="6"/>
  <c r="BV118" i="6"/>
  <c r="BV105" i="6"/>
  <c r="BS154" i="6"/>
  <c r="BO46" i="6"/>
  <c r="BD247" i="6"/>
  <c r="AZ163" i="6"/>
  <c r="AQ163" i="6"/>
  <c r="BV225" i="6"/>
  <c r="BV130" i="6"/>
  <c r="BV117" i="6"/>
  <c r="BU70" i="6"/>
  <c r="AQ151" i="6"/>
  <c r="BV21" i="6"/>
  <c r="BU250" i="6"/>
  <c r="BU190" i="6"/>
  <c r="BT70" i="6"/>
  <c r="BS106" i="6"/>
  <c r="BP226" i="6"/>
  <c r="BO226" i="6"/>
  <c r="BW202" i="6"/>
  <c r="BV237" i="6"/>
  <c r="BV141" i="6"/>
  <c r="BV46" i="6"/>
  <c r="BV33" i="6"/>
  <c r="BU22" i="6"/>
  <c r="BT250" i="6"/>
  <c r="BT190" i="6"/>
  <c r="BT22" i="6"/>
  <c r="BI69" i="6"/>
  <c r="BC211" i="6"/>
  <c r="BB175" i="6"/>
  <c r="BA175" i="6"/>
  <c r="AZ254" i="6"/>
  <c r="AX151" i="6"/>
  <c r="AV175" i="6"/>
  <c r="AS198" i="6"/>
  <c r="AP175" i="6"/>
  <c r="BV129" i="6"/>
  <c r="BV45" i="6"/>
  <c r="BU142" i="6"/>
  <c r="BT189" i="6"/>
  <c r="BR94" i="6"/>
  <c r="BG33" i="6"/>
  <c r="AS127" i="6"/>
  <c r="AP139" i="6"/>
  <c r="BW214" i="6"/>
  <c r="BV249" i="6"/>
  <c r="BV153" i="6"/>
  <c r="BV57" i="6"/>
  <c r="BT201" i="6"/>
  <c r="BS70" i="6"/>
  <c r="BJ33" i="6"/>
  <c r="AZ211" i="6"/>
  <c r="BW226" i="6"/>
  <c r="BV178" i="6"/>
  <c r="BV165" i="6"/>
  <c r="BV69" i="6"/>
  <c r="BT94" i="6"/>
  <c r="BS130" i="6"/>
  <c r="BH82" i="6"/>
  <c r="AY199" i="6"/>
  <c r="BW154" i="6"/>
  <c r="BW82" i="6"/>
  <c r="BV226" i="6"/>
  <c r="BV82" i="6"/>
  <c r="BU46" i="6"/>
  <c r="BT202" i="6"/>
  <c r="BT118" i="6"/>
  <c r="BT46" i="6"/>
  <c r="BS214" i="6"/>
  <c r="BS22" i="6"/>
  <c r="BR250" i="6"/>
  <c r="BR178" i="6"/>
  <c r="BR58" i="6"/>
  <c r="BQ250" i="6"/>
  <c r="BQ154" i="6"/>
  <c r="BQ70" i="6"/>
  <c r="BP82" i="6"/>
  <c r="BO190" i="6"/>
  <c r="BO94" i="6"/>
  <c r="BN154" i="6"/>
  <c r="BM58" i="6"/>
  <c r="BL118" i="6"/>
  <c r="BK46" i="6"/>
  <c r="BI130" i="6"/>
  <c r="BI94" i="6"/>
  <c r="BG46" i="6"/>
  <c r="BF190" i="6"/>
  <c r="BC254" i="6"/>
  <c r="BA230" i="6"/>
  <c r="AZ198" i="6"/>
  <c r="AY230" i="6"/>
  <c r="AU222" i="6"/>
  <c r="AM175" i="6"/>
  <c r="BW238" i="6"/>
  <c r="BW166" i="6"/>
  <c r="BV238" i="6"/>
  <c r="BV94" i="6"/>
  <c r="BU202" i="6"/>
  <c r="BU130" i="6"/>
  <c r="BS166" i="6"/>
  <c r="BR106" i="6"/>
  <c r="BQ214" i="6"/>
  <c r="BQ34" i="6"/>
  <c r="BP154" i="6"/>
  <c r="BO142" i="6"/>
  <c r="BN46" i="6"/>
  <c r="BM154" i="6"/>
  <c r="BL82" i="6"/>
  <c r="BL46" i="6"/>
  <c r="BH34" i="6"/>
  <c r="BC234" i="6"/>
  <c r="BA223" i="6"/>
  <c r="AY223" i="6"/>
  <c r="AW199" i="6"/>
  <c r="AV242" i="6"/>
  <c r="AU175" i="6"/>
  <c r="BV250" i="6"/>
  <c r="BU214" i="6"/>
  <c r="BU58" i="6"/>
  <c r="BT214" i="6"/>
  <c r="BT130" i="6"/>
  <c r="BT58" i="6"/>
  <c r="BS34" i="6"/>
  <c r="BR190" i="6"/>
  <c r="BR22" i="6"/>
  <c r="BQ118" i="6"/>
  <c r="BP238" i="6"/>
  <c r="BP34" i="6"/>
  <c r="BM34" i="6"/>
  <c r="BJ178" i="6"/>
  <c r="BJ154" i="6"/>
  <c r="BI226" i="6"/>
  <c r="BI70" i="6"/>
  <c r="BI34" i="6"/>
  <c r="BH166" i="6"/>
  <c r="BR118" i="6"/>
  <c r="BQ166" i="6"/>
  <c r="BQ82" i="6"/>
  <c r="BO238" i="6"/>
  <c r="BO154" i="6"/>
  <c r="BO58" i="6"/>
  <c r="BN130" i="6"/>
  <c r="BM250" i="6"/>
  <c r="BL214" i="6"/>
  <c r="BJ238" i="6"/>
  <c r="BJ34" i="6"/>
  <c r="BI166" i="6"/>
  <c r="BG22" i="6"/>
  <c r="BS46" i="6"/>
  <c r="BR202" i="6"/>
  <c r="BQ226" i="6"/>
  <c r="BP166" i="6"/>
  <c r="BO202" i="6"/>
  <c r="BO106" i="6"/>
  <c r="BN250" i="6"/>
  <c r="BN58" i="6"/>
  <c r="BM70" i="6"/>
  <c r="BI202" i="6"/>
  <c r="BI106" i="6"/>
  <c r="BH70" i="6"/>
  <c r="BG82" i="6"/>
  <c r="BG58" i="6"/>
  <c r="BW190" i="6"/>
  <c r="BV142" i="6"/>
  <c r="BU154" i="6"/>
  <c r="BU82" i="6"/>
  <c r="BS238" i="6"/>
  <c r="BS178" i="6"/>
  <c r="BS118" i="6"/>
  <c r="BR130" i="6"/>
  <c r="BR70" i="6"/>
  <c r="BQ130" i="6"/>
  <c r="BQ46" i="6"/>
  <c r="BP130" i="6"/>
  <c r="BO70" i="6"/>
  <c r="BO22" i="6"/>
  <c r="BN22" i="6"/>
  <c r="BM166" i="6"/>
  <c r="BM130" i="6"/>
  <c r="BL130" i="6"/>
  <c r="BL58" i="6"/>
  <c r="BK250" i="6"/>
  <c r="BK118" i="6"/>
  <c r="BI250" i="6"/>
  <c r="BI178" i="6"/>
  <c r="BI142" i="6"/>
  <c r="BH46" i="6"/>
  <c r="BA190" i="6"/>
  <c r="AV130" i="6"/>
  <c r="BV154" i="6"/>
  <c r="BU238" i="6"/>
  <c r="BT238" i="6"/>
  <c r="BT154" i="6"/>
  <c r="BT82" i="6"/>
  <c r="BS58" i="6"/>
  <c r="BR214" i="6"/>
  <c r="BR142" i="6"/>
  <c r="BR34" i="6"/>
  <c r="BQ178" i="6"/>
  <c r="BP250" i="6"/>
  <c r="BP178" i="6"/>
  <c r="BP46" i="6"/>
  <c r="BO166" i="6"/>
  <c r="BN106" i="6"/>
  <c r="BK154" i="6"/>
  <c r="BI46" i="6"/>
  <c r="AX223" i="6"/>
  <c r="BQ94" i="6"/>
  <c r="BP214" i="6"/>
  <c r="BP70" i="6"/>
  <c r="BO250" i="6"/>
  <c r="BO214" i="6"/>
  <c r="BO118" i="6"/>
  <c r="BN70" i="6"/>
  <c r="BM226" i="6"/>
  <c r="BM46" i="6"/>
  <c r="BL22" i="6"/>
  <c r="BK34" i="6"/>
  <c r="BI82" i="6"/>
  <c r="BH22" i="6"/>
  <c r="BG34" i="6"/>
  <c r="BE130" i="6"/>
  <c r="BS250" i="6"/>
  <c r="BR226" i="6"/>
  <c r="BR154" i="6"/>
  <c r="BR82" i="6"/>
  <c r="BQ238" i="6"/>
  <c r="BQ142" i="6"/>
  <c r="BQ58" i="6"/>
  <c r="BQ22" i="6"/>
  <c r="BP142" i="6"/>
  <c r="BO34" i="6"/>
  <c r="BM82" i="6"/>
  <c r="BL106" i="6"/>
  <c r="BJ70" i="6"/>
  <c r="BJ46" i="6"/>
  <c r="BG226" i="6"/>
  <c r="BF202" i="6"/>
  <c r="BB238" i="6"/>
  <c r="BA70" i="6"/>
  <c r="BU178" i="6"/>
  <c r="BU106" i="6"/>
  <c r="BS142" i="6"/>
  <c r="BS82" i="6"/>
  <c r="BQ190" i="6"/>
  <c r="BO178" i="6"/>
  <c r="BO82" i="6"/>
  <c r="BN34" i="6"/>
  <c r="BM178" i="6"/>
  <c r="BM22" i="6"/>
  <c r="BL70" i="6"/>
  <c r="BG178" i="6"/>
  <c r="BD238" i="6"/>
  <c r="BV202" i="6"/>
  <c r="BV58" i="6"/>
  <c r="BU34" i="6"/>
  <c r="BT178" i="6"/>
  <c r="BT34" i="6"/>
  <c r="BS202" i="6"/>
  <c r="BR238" i="6"/>
  <c r="BO130" i="6"/>
  <c r="BN226" i="6"/>
  <c r="BN82" i="6"/>
  <c r="BL34" i="6"/>
  <c r="BK70" i="6"/>
  <c r="BI154" i="6"/>
  <c r="BI58" i="6"/>
  <c r="BS121" i="6"/>
  <c r="BW193" i="6"/>
  <c r="BW49" i="6"/>
  <c r="BU241" i="6"/>
  <c r="BU97" i="6"/>
  <c r="BT145" i="6"/>
  <c r="BS217" i="6"/>
  <c r="BS145" i="6"/>
  <c r="BR169" i="6"/>
  <c r="BP229" i="6"/>
  <c r="BO97" i="6"/>
  <c r="BO37" i="6"/>
  <c r="BN193" i="6"/>
  <c r="BM157" i="6"/>
  <c r="BL193" i="6"/>
  <c r="BL157" i="6"/>
  <c r="BK109" i="6"/>
  <c r="AY204" i="6"/>
  <c r="BU253" i="6"/>
  <c r="BU109" i="6"/>
  <c r="BT157" i="6"/>
  <c r="BS229" i="6"/>
  <c r="BS157" i="6"/>
  <c r="BR181" i="6"/>
  <c r="BQ205" i="6"/>
  <c r="BP193" i="6"/>
  <c r="BO229" i="6"/>
  <c r="BO169" i="6"/>
  <c r="BM121" i="6"/>
  <c r="BL85" i="6"/>
  <c r="BK157" i="6"/>
  <c r="BK49" i="6"/>
  <c r="BI109" i="6"/>
  <c r="BH49" i="6"/>
  <c r="BG49" i="6"/>
  <c r="BF25" i="6"/>
  <c r="BE109" i="6"/>
  <c r="BU121" i="6"/>
  <c r="BT169" i="6"/>
  <c r="BR193" i="6"/>
  <c r="BR73" i="6"/>
  <c r="BQ217" i="6"/>
  <c r="BQ97" i="6"/>
  <c r="BQ49" i="6"/>
  <c r="BO49" i="6"/>
  <c r="BL229" i="6"/>
  <c r="BI73" i="6"/>
  <c r="BI25" i="6"/>
  <c r="BT193" i="6"/>
  <c r="BR205" i="6"/>
  <c r="BP241" i="6"/>
  <c r="BO181" i="6"/>
  <c r="BO109" i="6"/>
  <c r="BN133" i="6"/>
  <c r="BM205" i="6"/>
  <c r="BM169" i="6"/>
  <c r="BM61" i="6"/>
  <c r="BL49" i="6"/>
  <c r="BK121" i="6"/>
  <c r="BK25" i="6"/>
  <c r="BJ97" i="6"/>
  <c r="BG85" i="6"/>
  <c r="BW61" i="6"/>
  <c r="BT205" i="6"/>
  <c r="BT181" i="6"/>
  <c r="BS169" i="6"/>
  <c r="BW241" i="6"/>
  <c r="BW97" i="6"/>
  <c r="BU145" i="6"/>
  <c r="BT217" i="6"/>
  <c r="BR217" i="6"/>
  <c r="BR85" i="6"/>
  <c r="BQ229" i="6"/>
  <c r="BP73" i="6"/>
  <c r="BO241" i="6"/>
  <c r="BN169" i="6"/>
  <c r="BN97" i="6"/>
  <c r="BM97" i="6"/>
  <c r="BL97" i="6"/>
  <c r="BJ121" i="6"/>
  <c r="BE49" i="6"/>
  <c r="BD156" i="6"/>
  <c r="BC247" i="6"/>
  <c r="AZ223" i="6"/>
  <c r="AY187" i="6"/>
  <c r="AW175" i="6"/>
  <c r="AP187" i="6"/>
  <c r="BW229" i="6"/>
  <c r="BW85" i="6"/>
  <c r="BW253" i="6"/>
  <c r="BW109" i="6"/>
  <c r="BU157" i="6"/>
  <c r="BT229" i="6"/>
  <c r="BS253" i="6"/>
  <c r="BR229" i="6"/>
  <c r="BR37" i="6"/>
  <c r="BQ109" i="6"/>
  <c r="BP253" i="6"/>
  <c r="BO193" i="6"/>
  <c r="BO121" i="6"/>
  <c r="BO61" i="6"/>
  <c r="BM133" i="6"/>
  <c r="BL169" i="6"/>
  <c r="BK169" i="6"/>
  <c r="BK61" i="6"/>
  <c r="BJ181" i="6"/>
  <c r="BI85" i="6"/>
  <c r="BI37" i="6"/>
  <c r="BH61" i="6"/>
  <c r="BH25" i="6"/>
  <c r="BG61" i="6"/>
  <c r="BE252" i="6"/>
  <c r="AX252" i="6"/>
  <c r="AX96" i="6"/>
  <c r="BW73" i="6"/>
  <c r="BU133" i="6"/>
  <c r="BU25" i="6"/>
  <c r="BT241" i="6"/>
  <c r="BS97" i="6"/>
  <c r="BR241" i="6"/>
  <c r="BR97" i="6"/>
  <c r="BQ169" i="6"/>
  <c r="BP157" i="6"/>
  <c r="BP109" i="6"/>
  <c r="BO73" i="6"/>
  <c r="BN241" i="6"/>
  <c r="BN145" i="6"/>
  <c r="BN49" i="6"/>
  <c r="BM181" i="6"/>
  <c r="BL109" i="6"/>
  <c r="BJ25" i="6"/>
  <c r="BG25" i="6"/>
  <c r="AZ73" i="6"/>
  <c r="BW205" i="6"/>
  <c r="BW217" i="6"/>
  <c r="BW133" i="6"/>
  <c r="BU181" i="6"/>
  <c r="BU37" i="6"/>
  <c r="BT253" i="6"/>
  <c r="BR253" i="6"/>
  <c r="BR109" i="6"/>
  <c r="BQ121" i="6"/>
  <c r="BQ25" i="6"/>
  <c r="BP169" i="6"/>
  <c r="BP85" i="6"/>
  <c r="BO253" i="6"/>
  <c r="BO133" i="6"/>
  <c r="BM37" i="6"/>
  <c r="BH169" i="6"/>
  <c r="BF37" i="6"/>
  <c r="BE180" i="6"/>
  <c r="BA211" i="6"/>
  <c r="AV228" i="6"/>
  <c r="BW121" i="6"/>
  <c r="BU169" i="6"/>
  <c r="BW145" i="6"/>
  <c r="BU193" i="6"/>
  <c r="BU49" i="6"/>
  <c r="BS193" i="6"/>
  <c r="BR121" i="6"/>
  <c r="BQ73" i="6"/>
  <c r="BP25" i="6"/>
  <c r="BO205" i="6"/>
  <c r="BN181" i="6"/>
  <c r="BN109" i="6"/>
  <c r="BK133" i="6"/>
  <c r="BI49" i="6"/>
  <c r="BF180" i="6"/>
  <c r="BD192" i="6"/>
  <c r="BA199" i="6"/>
  <c r="AZ187" i="6"/>
  <c r="AW121" i="6"/>
  <c r="AV220" i="6"/>
  <c r="AU187" i="6"/>
  <c r="AT144" i="6"/>
  <c r="BU73" i="6"/>
  <c r="BR145" i="6"/>
  <c r="BQ133" i="6"/>
  <c r="BO217" i="6"/>
  <c r="BO25" i="6"/>
  <c r="BN157" i="6"/>
  <c r="BM193" i="6"/>
  <c r="BL73" i="6"/>
  <c r="BL25" i="6"/>
  <c r="BK181" i="6"/>
  <c r="BJ85" i="6"/>
  <c r="BJ37" i="6"/>
  <c r="BI97" i="6"/>
  <c r="BH73" i="6"/>
  <c r="BH37" i="6"/>
  <c r="BG73" i="6"/>
  <c r="BW169" i="6"/>
  <c r="BW25" i="6"/>
  <c r="BU217" i="6"/>
  <c r="BW181" i="6"/>
  <c r="BW37" i="6"/>
  <c r="BV253" i="6"/>
  <c r="BV241" i="6"/>
  <c r="BV229" i="6"/>
  <c r="BV217" i="6"/>
  <c r="BV205" i="6"/>
  <c r="BV193" i="6"/>
  <c r="BV169" i="6"/>
  <c r="BV157" i="6"/>
  <c r="BV145" i="6"/>
  <c r="BV133" i="6"/>
  <c r="BV121" i="6"/>
  <c r="BV109" i="6"/>
  <c r="BV97" i="6"/>
  <c r="BV85" i="6"/>
  <c r="BV73" i="6"/>
  <c r="BV61" i="6"/>
  <c r="BV49" i="6"/>
  <c r="BV37" i="6"/>
  <c r="BV25" i="6"/>
  <c r="BU229" i="6"/>
  <c r="BU85" i="6"/>
  <c r="BS133" i="6"/>
  <c r="BR157" i="6"/>
  <c r="BR61" i="6"/>
  <c r="BP133" i="6"/>
  <c r="BP61" i="6"/>
  <c r="BO157" i="6"/>
  <c r="BN121" i="6"/>
  <c r="BN25" i="6"/>
  <c r="BM49" i="6"/>
  <c r="BK145" i="6"/>
  <c r="AU121" i="6"/>
  <c r="BT177" i="6"/>
  <c r="BT165" i="6"/>
  <c r="BT153" i="6"/>
  <c r="BT141" i="6"/>
  <c r="BS57" i="6"/>
  <c r="BR21" i="6"/>
  <c r="BO57" i="6"/>
  <c r="BN81" i="6"/>
  <c r="BM69" i="6"/>
  <c r="BM21" i="6"/>
  <c r="BL81" i="6"/>
  <c r="BK57" i="6"/>
  <c r="BK21" i="6"/>
  <c r="BE69" i="6"/>
  <c r="BD69" i="6"/>
  <c r="AZ249" i="6"/>
  <c r="BC33" i="6"/>
  <c r="BU249" i="6"/>
  <c r="BU237" i="6"/>
  <c r="BU225" i="6"/>
  <c r="BU213" i="6"/>
  <c r="BU201" i="6"/>
  <c r="BU189" i="6"/>
  <c r="BU177" i="6"/>
  <c r="BU165" i="6"/>
  <c r="BU153" i="6"/>
  <c r="BU141" i="6"/>
  <c r="BU129" i="6"/>
  <c r="BU117" i="6"/>
  <c r="BU105" i="6"/>
  <c r="BU93" i="6"/>
  <c r="BU81" i="6"/>
  <c r="BU69" i="6"/>
  <c r="BU57" i="6"/>
  <c r="BU45" i="6"/>
  <c r="BU33" i="6"/>
  <c r="BU21" i="6"/>
  <c r="BT21" i="6"/>
  <c r="BS81" i="6"/>
  <c r="BQ33" i="6"/>
  <c r="BO237" i="6"/>
  <c r="BL21" i="6"/>
  <c r="BJ69" i="6"/>
  <c r="BI117" i="6"/>
  <c r="BH21" i="6"/>
  <c r="BC69" i="6"/>
  <c r="BT33" i="6"/>
  <c r="BR33" i="6"/>
  <c r="BO165" i="6"/>
  <c r="BO81" i="6"/>
  <c r="BN21" i="6"/>
  <c r="BM81" i="6"/>
  <c r="BL33" i="6"/>
  <c r="BK69" i="6"/>
  <c r="BB21" i="6"/>
  <c r="AS45" i="6"/>
  <c r="BR45" i="6"/>
  <c r="BP57" i="6"/>
  <c r="BO177" i="6"/>
  <c r="BM33" i="6"/>
  <c r="BJ45" i="6"/>
  <c r="BI129" i="6"/>
  <c r="BD21" i="6"/>
  <c r="BO189" i="6"/>
  <c r="BN33" i="6"/>
  <c r="BL45" i="6"/>
  <c r="BK33" i="6"/>
  <c r="BI21" i="6"/>
  <c r="BG45" i="6"/>
  <c r="BF57" i="6"/>
  <c r="BE57" i="6"/>
  <c r="BE33" i="6"/>
  <c r="BA81" i="6"/>
  <c r="AX45" i="6"/>
  <c r="AS33" i="6"/>
  <c r="BT45" i="6"/>
  <c r="BT57" i="6"/>
  <c r="BQ45" i="6"/>
  <c r="BP21" i="6"/>
  <c r="BT69" i="6"/>
  <c r="BR57" i="6"/>
  <c r="BQ57" i="6"/>
  <c r="BK81" i="6"/>
  <c r="BI246" i="6"/>
  <c r="BI198" i="6"/>
  <c r="BI165" i="6"/>
  <c r="BI33" i="6"/>
  <c r="BH235" i="6"/>
  <c r="BH150" i="6"/>
  <c r="BH33" i="6"/>
  <c r="BG218" i="6"/>
  <c r="BF241" i="6"/>
  <c r="BF198" i="6"/>
  <c r="BF156" i="6"/>
  <c r="BF54" i="6"/>
  <c r="BF33" i="6"/>
  <c r="BE230" i="6"/>
  <c r="BE182" i="6"/>
  <c r="BE134" i="6"/>
  <c r="BE54" i="6"/>
  <c r="BD187" i="6"/>
  <c r="BD90" i="6"/>
  <c r="BC111" i="6"/>
  <c r="BC18" i="6"/>
  <c r="BB115" i="6"/>
  <c r="BA238" i="6"/>
  <c r="BA33" i="6"/>
  <c r="AZ194" i="6"/>
  <c r="AZ75" i="6"/>
  <c r="AY75" i="6"/>
  <c r="AY30" i="6"/>
  <c r="AX43" i="6"/>
  <c r="AV222" i="6"/>
  <c r="AV26" i="6"/>
  <c r="AU48" i="6"/>
  <c r="AT31" i="6"/>
  <c r="AS19" i="6"/>
  <c r="AO90" i="6"/>
  <c r="BT81" i="6"/>
  <c r="BO201" i="6"/>
  <c r="BM45" i="6"/>
  <c r="BL57" i="6"/>
  <c r="BI177" i="6"/>
  <c r="BG57" i="6"/>
  <c r="BD45" i="6"/>
  <c r="BC57" i="6"/>
  <c r="AU235" i="6"/>
  <c r="AS235" i="6"/>
  <c r="BT93" i="6"/>
  <c r="BP33" i="6"/>
  <c r="BO105" i="6"/>
  <c r="BO21" i="6"/>
  <c r="BN45" i="6"/>
  <c r="BJ81" i="6"/>
  <c r="BJ21" i="6"/>
  <c r="BI45" i="6"/>
  <c r="BH45" i="6"/>
  <c r="BE81" i="6"/>
  <c r="BB45" i="6"/>
  <c r="AY69" i="6"/>
  <c r="AW81" i="6"/>
  <c r="BT105" i="6"/>
  <c r="BS21" i="6"/>
  <c r="BR69" i="6"/>
  <c r="BQ69" i="6"/>
  <c r="BP69" i="6"/>
  <c r="BO117" i="6"/>
  <c r="BO33" i="6"/>
  <c r="BN57" i="6"/>
  <c r="BK45" i="6"/>
  <c r="BJ57" i="6"/>
  <c r="BH81" i="6"/>
  <c r="BB33" i="6"/>
  <c r="BA69" i="6"/>
  <c r="BW81" i="6"/>
  <c r="BW69" i="6"/>
  <c r="BW57" i="6"/>
  <c r="BW45" i="6"/>
  <c r="BW33" i="6"/>
  <c r="BW21" i="6"/>
  <c r="BT117" i="6"/>
  <c r="BS33" i="6"/>
  <c r="BR81" i="6"/>
  <c r="BO129" i="6"/>
  <c r="BO45" i="6"/>
  <c r="BM57" i="6"/>
  <c r="BL69" i="6"/>
  <c r="BI57" i="6"/>
  <c r="BG21" i="6"/>
  <c r="BF45" i="6"/>
  <c r="AZ258" i="6"/>
  <c r="BT129" i="6"/>
  <c r="BS45" i="6"/>
  <c r="BR237" i="6"/>
  <c r="BR213" i="6"/>
  <c r="BR201" i="6"/>
  <c r="BR189" i="6"/>
  <c r="BR177" i="6"/>
  <c r="BR165" i="6"/>
  <c r="BR153" i="6"/>
  <c r="BR141" i="6"/>
  <c r="BR129" i="6"/>
  <c r="BR117" i="6"/>
  <c r="BR105" i="6"/>
  <c r="BR93" i="6"/>
  <c r="BQ21" i="6"/>
  <c r="BP45" i="6"/>
  <c r="BN69" i="6"/>
  <c r="BI105" i="6"/>
  <c r="BH57" i="6"/>
  <c r="BG69" i="6"/>
  <c r="BF69" i="6"/>
  <c r="BE45" i="6"/>
  <c r="BE21" i="6"/>
  <c r="AN57" i="6"/>
  <c r="BI191" i="6"/>
  <c r="BF191" i="6"/>
  <c r="BO107" i="6"/>
  <c r="BI107" i="6"/>
  <c r="AR249" i="6"/>
  <c r="BI249" i="6"/>
  <c r="BK47" i="6"/>
  <c r="BG235" i="6"/>
  <c r="BD218" i="6"/>
  <c r="BC210" i="6"/>
  <c r="BB235" i="6"/>
  <c r="BB163" i="6"/>
  <c r="AY127" i="6"/>
  <c r="AW115" i="6"/>
  <c r="AV90" i="6"/>
  <c r="AT127" i="6"/>
  <c r="AT247" i="6"/>
  <c r="BI247" i="6"/>
  <c r="AY247" i="6"/>
  <c r="BB247" i="6"/>
  <c r="BF247" i="6"/>
  <c r="BJ235" i="6"/>
  <c r="AY235" i="6"/>
  <c r="BA235" i="6"/>
  <c r="BC235" i="6"/>
  <c r="AO223" i="6"/>
  <c r="BE223" i="6"/>
  <c r="AR223" i="6"/>
  <c r="BC223" i="6"/>
  <c r="BJ223" i="6"/>
  <c r="AY211" i="6"/>
  <c r="BB211" i="6"/>
  <c r="AT199" i="6"/>
  <c r="AZ199" i="6"/>
  <c r="BE199" i="6"/>
  <c r="BG199" i="6"/>
  <c r="BH199" i="6"/>
  <c r="BF175" i="6"/>
  <c r="AL175" i="6"/>
  <c r="BC175" i="6"/>
  <c r="AP163" i="6"/>
  <c r="BI163" i="6"/>
  <c r="AS151" i="6"/>
  <c r="BF151" i="6"/>
  <c r="BF139" i="6"/>
  <c r="AZ139" i="6"/>
  <c r="BB139" i="6"/>
  <c r="BJ139" i="6"/>
  <c r="BI127" i="6"/>
  <c r="BH127" i="6"/>
  <c r="BC127" i="6"/>
  <c r="BJ115" i="6"/>
  <c r="AY115" i="6"/>
  <c r="AY103" i="6"/>
  <c r="AQ103" i="6"/>
  <c r="AX103" i="6"/>
  <c r="BB103" i="6"/>
  <c r="BF103" i="6"/>
  <c r="BE91" i="6"/>
  <c r="BI91" i="6"/>
  <c r="BI35" i="6"/>
  <c r="AU258" i="6"/>
  <c r="AW258" i="6"/>
  <c r="BI258" i="6"/>
  <c r="BG246" i="6"/>
  <c r="BE246" i="6"/>
  <c r="BJ246" i="6"/>
  <c r="AX234" i="6"/>
  <c r="BD234" i="6"/>
  <c r="BE234" i="6"/>
  <c r="BA222" i="6"/>
  <c r="BD222" i="6"/>
  <c r="AZ222" i="6"/>
  <c r="BJ210" i="6"/>
  <c r="BI210" i="6"/>
  <c r="AV186" i="6"/>
  <c r="BA186" i="6"/>
  <c r="BF186" i="6"/>
  <c r="AU186" i="6"/>
  <c r="AR174" i="6"/>
  <c r="AX174" i="6"/>
  <c r="AZ174" i="6"/>
  <c r="BH174" i="6"/>
  <c r="BJ174" i="6"/>
  <c r="AL162" i="6"/>
  <c r="AY162" i="6"/>
  <c r="BE162" i="6"/>
  <c r="BG162" i="6"/>
  <c r="BD162" i="6"/>
  <c r="AO150" i="6"/>
  <c r="BE150" i="6"/>
  <c r="AU150" i="6"/>
  <c r="BI150" i="6"/>
  <c r="AW138" i="6"/>
  <c r="AV138" i="6"/>
  <c r="BG138" i="6"/>
  <c r="AV126" i="6"/>
  <c r="AM126" i="6"/>
  <c r="BB126" i="6"/>
  <c r="BG126" i="6"/>
  <c r="BD126" i="6"/>
  <c r="BF126" i="6"/>
  <c r="AX114" i="6"/>
  <c r="AW114" i="6"/>
  <c r="BE114" i="6"/>
  <c r="BF114" i="6"/>
  <c r="BI114" i="6"/>
  <c r="BA114" i="6"/>
  <c r="AQ102" i="6"/>
  <c r="BC102" i="6"/>
  <c r="BH102" i="6"/>
  <c r="BE102" i="6"/>
  <c r="AS90" i="6"/>
  <c r="AY90" i="6"/>
  <c r="AZ90" i="6"/>
  <c r="AS78" i="6"/>
  <c r="AU78" i="6"/>
  <c r="AV66" i="6"/>
  <c r="AY66" i="6"/>
  <c r="BI66" i="6"/>
  <c r="BI47" i="6"/>
  <c r="AQ187" i="6"/>
  <c r="BG221" i="6"/>
  <c r="BI221" i="6"/>
  <c r="BJ221" i="6"/>
  <c r="BD185" i="6"/>
  <c r="BG185" i="6"/>
  <c r="BI185" i="6"/>
  <c r="BJ185" i="6"/>
  <c r="AX211" i="6"/>
  <c r="AW211" i="6"/>
  <c r="AQ175" i="6"/>
  <c r="AX255" i="6"/>
  <c r="BA255" i="6"/>
  <c r="BD243" i="6"/>
  <c r="BH243" i="6"/>
  <c r="BF243" i="6"/>
  <c r="BF231" i="6"/>
  <c r="BG231" i="6"/>
  <c r="BH231" i="6"/>
  <c r="BC207" i="6"/>
  <c r="BG207" i="6"/>
  <c r="AZ159" i="6"/>
  <c r="BA159" i="6"/>
  <c r="BH159" i="6"/>
  <c r="BD147" i="6"/>
  <c r="BH147" i="6"/>
  <c r="BI147" i="6"/>
  <c r="AX135" i="6"/>
  <c r="BG135" i="6"/>
  <c r="BE135" i="6"/>
  <c r="BE123" i="6"/>
  <c r="BH123" i="6"/>
  <c r="AW123" i="6"/>
  <c r="AZ123" i="6"/>
  <c r="BD123" i="6"/>
  <c r="AR242" i="6"/>
  <c r="BI242" i="6"/>
  <c r="AZ230" i="6"/>
  <c r="BI230" i="6"/>
  <c r="BD206" i="6"/>
  <c r="BE206" i="6"/>
  <c r="BH206" i="6"/>
  <c r="AS194" i="6"/>
  <c r="BH194" i="6"/>
  <c r="BD194" i="6"/>
  <c r="AX194" i="6"/>
  <c r="BI194" i="6"/>
  <c r="BC170" i="6"/>
  <c r="BB170" i="6"/>
  <c r="BE170" i="6"/>
  <c r="BG170" i="6"/>
  <c r="AX158" i="6"/>
  <c r="AZ158" i="6"/>
  <c r="BI158" i="6"/>
  <c r="BD158" i="6"/>
  <c r="BF158" i="6"/>
  <c r="BJ158" i="6"/>
  <c r="AV146" i="6"/>
  <c r="AY146" i="6"/>
  <c r="AV134" i="6"/>
  <c r="BH134" i="6"/>
  <c r="BI134" i="6"/>
  <c r="BI71" i="6"/>
  <c r="BC229" i="6"/>
  <c r="BH229" i="6"/>
  <c r="BG247" i="6"/>
  <c r="BG59" i="6"/>
  <c r="BF207" i="6"/>
  <c r="BE255" i="6"/>
  <c r="BE159" i="6"/>
  <c r="BC242" i="6"/>
  <c r="BB258" i="6"/>
  <c r="BB187" i="6"/>
  <c r="AZ247" i="6"/>
  <c r="AY246" i="6"/>
  <c r="AY147" i="6"/>
  <c r="AX163" i="6"/>
  <c r="AW146" i="6"/>
  <c r="AU211" i="6"/>
  <c r="AT235" i="6"/>
  <c r="AS258" i="6"/>
  <c r="AP199" i="6"/>
  <c r="BJ99" i="6"/>
  <c r="BJ79" i="6"/>
  <c r="BJ42" i="6"/>
  <c r="BI79" i="6"/>
  <c r="BH110" i="6"/>
  <c r="BG86" i="6"/>
  <c r="BF77" i="6"/>
  <c r="BF51" i="6"/>
  <c r="BF31" i="6"/>
  <c r="BE67" i="6"/>
  <c r="BE27" i="6"/>
  <c r="BD89" i="6"/>
  <c r="BD55" i="6"/>
  <c r="BC84" i="6"/>
  <c r="BC43" i="6"/>
  <c r="BB192" i="6"/>
  <c r="BA38" i="6"/>
  <c r="AZ180" i="6"/>
  <c r="AZ54" i="6"/>
  <c r="AY180" i="6"/>
  <c r="AY27" i="6"/>
  <c r="AX42" i="6"/>
  <c r="AW69" i="6"/>
  <c r="AV86" i="6"/>
  <c r="AU33" i="6"/>
  <c r="AT98" i="6"/>
  <c r="AS157" i="6"/>
  <c r="AS31" i="6"/>
  <c r="AO43" i="6"/>
  <c r="BJ55" i="6"/>
  <c r="BH79" i="6"/>
  <c r="BH62" i="6"/>
  <c r="BH31" i="6"/>
  <c r="BG110" i="6"/>
  <c r="BG39" i="6"/>
  <c r="BF99" i="6"/>
  <c r="BE42" i="6"/>
  <c r="BD86" i="6"/>
  <c r="BD51" i="6"/>
  <c r="BC75" i="6"/>
  <c r="BB99" i="6"/>
  <c r="BA31" i="6"/>
  <c r="AZ86" i="6"/>
  <c r="AZ50" i="6"/>
  <c r="AY62" i="6"/>
  <c r="AX99" i="6"/>
  <c r="AW63" i="6"/>
  <c r="AV74" i="6"/>
  <c r="AQ21" i="6"/>
  <c r="AL55" i="6"/>
  <c r="BJ111" i="6"/>
  <c r="BI86" i="6"/>
  <c r="BH74" i="6"/>
  <c r="BG77" i="6"/>
  <c r="BG63" i="6"/>
  <c r="BF204" i="6"/>
  <c r="BF63" i="6"/>
  <c r="BE55" i="6"/>
  <c r="BD110" i="6"/>
  <c r="BD74" i="6"/>
  <c r="BD18" i="6"/>
  <c r="BC156" i="6"/>
  <c r="BC30" i="6"/>
  <c r="BB69" i="6"/>
  <c r="BA54" i="6"/>
  <c r="BA17" i="6"/>
  <c r="AZ111" i="6"/>
  <c r="AZ74" i="6"/>
  <c r="AW27" i="6"/>
  <c r="AT24" i="6"/>
  <c r="AS79" i="6"/>
  <c r="BC117" i="6"/>
  <c r="AT189" i="6"/>
  <c r="BA225" i="6"/>
  <c r="AZ225" i="6"/>
  <c r="BC225" i="6"/>
  <c r="AV81" i="6"/>
  <c r="BC81" i="6"/>
  <c r="BI141" i="6"/>
  <c r="BE116" i="6"/>
  <c r="BF116" i="6"/>
  <c r="AZ68" i="6"/>
  <c r="BG68" i="6"/>
  <c r="AN32" i="6"/>
  <c r="BG32" i="6"/>
  <c r="BT249" i="6"/>
  <c r="BT237" i="6"/>
  <c r="BT225" i="6"/>
  <c r="BT213" i="6"/>
  <c r="BO213" i="6"/>
  <c r="BO93" i="6"/>
  <c r="BG81" i="6"/>
  <c r="BE243" i="6"/>
  <c r="AR177" i="6"/>
  <c r="AL247" i="6"/>
  <c r="AW247" i="6"/>
  <c r="AX247" i="6"/>
  <c r="BA247" i="6"/>
  <c r="AR235" i="6"/>
  <c r="BE235" i="6"/>
  <c r="BF235" i="6"/>
  <c r="AZ235" i="6"/>
  <c r="AQ211" i="6"/>
  <c r="BE211" i="6"/>
  <c r="AS211" i="6"/>
  <c r="AR199" i="6"/>
  <c r="AS199" i="6"/>
  <c r="BD199" i="6"/>
  <c r="AM187" i="6"/>
  <c r="AS187" i="6"/>
  <c r="BF187" i="6"/>
  <c r="AX187" i="6"/>
  <c r="BC187" i="6"/>
  <c r="AT187" i="6"/>
  <c r="AO175" i="6"/>
  <c r="AX175" i="6"/>
  <c r="BE175" i="6"/>
  <c r="AT175" i="6"/>
  <c r="AY175" i="6"/>
  <c r="AY163" i="6"/>
  <c r="BA163" i="6"/>
  <c r="BD163" i="6"/>
  <c r="BG163" i="6"/>
  <c r="AU163" i="6"/>
  <c r="AW163" i="6"/>
  <c r="BF163" i="6"/>
  <c r="AU151" i="6"/>
  <c r="AW151" i="6"/>
  <c r="BB151" i="6"/>
  <c r="BE151" i="6"/>
  <c r="AT139" i="6"/>
  <c r="AW139" i="6"/>
  <c r="BC139" i="6"/>
  <c r="AN139" i="6"/>
  <c r="BD139" i="6"/>
  <c r="AX139" i="6"/>
  <c r="AV127" i="6"/>
  <c r="AZ127" i="6"/>
  <c r="BE127" i="6"/>
  <c r="AU115" i="6"/>
  <c r="AV115" i="6"/>
  <c r="AX115" i="6"/>
  <c r="AS115" i="6"/>
  <c r="BC115" i="6"/>
  <c r="BD115" i="6"/>
  <c r="BH103" i="6"/>
  <c r="AS103" i="6"/>
  <c r="AZ91" i="6"/>
  <c r="BG91" i="6"/>
  <c r="BA79" i="6"/>
  <c r="BD79" i="6"/>
  <c r="BB79" i="6"/>
  <c r="BC79" i="6"/>
  <c r="BG79" i="6"/>
  <c r="AY79" i="6"/>
  <c r="AZ67" i="6"/>
  <c r="BG67" i="6"/>
  <c r="AT67" i="6"/>
  <c r="AV55" i="6"/>
  <c r="AQ55" i="6"/>
  <c r="AX55" i="6"/>
  <c r="BA55" i="6"/>
  <c r="BG55" i="6"/>
  <c r="BF55" i="6"/>
  <c r="AL43" i="6"/>
  <c r="AW43" i="6"/>
  <c r="AY43" i="6"/>
  <c r="BG43" i="6"/>
  <c r="AR43" i="6"/>
  <c r="AU43" i="6"/>
  <c r="BB43" i="6"/>
  <c r="AW31" i="6"/>
  <c r="AZ31" i="6"/>
  <c r="BE31" i="6"/>
  <c r="AM31" i="6"/>
  <c r="AV31" i="6"/>
  <c r="BG31" i="6"/>
  <c r="AV19" i="6"/>
  <c r="AQ19" i="6"/>
  <c r="BH19" i="6"/>
  <c r="BF19" i="6"/>
  <c r="BG19" i="6"/>
  <c r="AX19" i="6"/>
  <c r="BD19" i="6"/>
  <c r="BP81" i="6"/>
  <c r="BI153" i="6"/>
  <c r="BC252" i="6"/>
  <c r="AZ135" i="6"/>
  <c r="AY135" i="6"/>
  <c r="AW223" i="6"/>
  <c r="AV187" i="6"/>
  <c r="AT117" i="6"/>
  <c r="AS247" i="6"/>
  <c r="AR151" i="6"/>
  <c r="AQ139" i="6"/>
  <c r="AP115" i="6"/>
  <c r="AV258" i="6"/>
  <c r="BC258" i="6"/>
  <c r="BE258" i="6"/>
  <c r="AW246" i="6"/>
  <c r="AR246" i="6"/>
  <c r="AR234" i="6"/>
  <c r="AZ234" i="6"/>
  <c r="AY234" i="6"/>
  <c r="AO222" i="6"/>
  <c r="AY222" i="6"/>
  <c r="BB222" i="6"/>
  <c r="BC222" i="6"/>
  <c r="BG222" i="6"/>
  <c r="AY210" i="6"/>
  <c r="BF210" i="6"/>
  <c r="AV210" i="6"/>
  <c r="BA210" i="6"/>
  <c r="AU198" i="6"/>
  <c r="BD198" i="6"/>
  <c r="AN198" i="6"/>
  <c r="BG198" i="6"/>
  <c r="AZ186" i="6"/>
  <c r="BB186" i="6"/>
  <c r="BO225" i="6"/>
  <c r="AZ93" i="6"/>
  <c r="AS237" i="6"/>
  <c r="BI225" i="6"/>
  <c r="AQ81" i="6"/>
  <c r="AO153" i="6"/>
  <c r="BE232" i="6"/>
  <c r="BF232" i="6"/>
  <c r="BD232" i="6"/>
  <c r="AX148" i="6"/>
  <c r="BB148" i="6"/>
  <c r="AW243" i="6"/>
  <c r="BG243" i="6"/>
  <c r="AP231" i="6"/>
  <c r="BB231" i="6"/>
  <c r="AX219" i="6"/>
  <c r="BG219" i="6"/>
  <c r="AZ207" i="6"/>
  <c r="BE207" i="6"/>
  <c r="BB195" i="6"/>
  <c r="BG195" i="6"/>
  <c r="AZ195" i="6"/>
  <c r="BB183" i="6"/>
  <c r="BE183" i="6"/>
  <c r="AZ171" i="6"/>
  <c r="BD171" i="6"/>
  <c r="BG171" i="6"/>
  <c r="BB147" i="6"/>
  <c r="BC147" i="6"/>
  <c r="BG147" i="6"/>
  <c r="AW99" i="6"/>
  <c r="BE99" i="6"/>
  <c r="AY87" i="6"/>
  <c r="AW87" i="6"/>
  <c r="BA87" i="6"/>
  <c r="BH87" i="6"/>
  <c r="BO141" i="6"/>
  <c r="BI81" i="6"/>
  <c r="BD81" i="6"/>
  <c r="BB255" i="6"/>
  <c r="BB159" i="6"/>
  <c r="BA207" i="6"/>
  <c r="AY168" i="6"/>
  <c r="AX199" i="6"/>
  <c r="AV151" i="6"/>
  <c r="AT81" i="6"/>
  <c r="AR93" i="6"/>
  <c r="AM172" i="6"/>
  <c r="BO249" i="6"/>
  <c r="BO153" i="6"/>
  <c r="BI237" i="6"/>
  <c r="BI93" i="6"/>
  <c r="BF256" i="6"/>
  <c r="BE256" i="6"/>
  <c r="BE226" i="6"/>
  <c r="BC231" i="6"/>
  <c r="BA147" i="6"/>
  <c r="AW187" i="6"/>
  <c r="AV247" i="6"/>
  <c r="AT211" i="6"/>
  <c r="AS175" i="6"/>
  <c r="AS43" i="6"/>
  <c r="AR67" i="6"/>
  <c r="AP247" i="6"/>
  <c r="AO79" i="6"/>
  <c r="BF81" i="6"/>
  <c r="BJ240" i="6"/>
  <c r="BE240" i="6"/>
  <c r="BG228" i="6"/>
  <c r="BB228" i="6"/>
  <c r="BC228" i="6"/>
  <c r="BE216" i="6"/>
  <c r="BF216" i="6"/>
  <c r="AR204" i="6"/>
  <c r="BA204" i="6"/>
  <c r="AV204" i="6"/>
  <c r="AO192" i="6"/>
  <c r="AV192" i="6"/>
  <c r="BG192" i="6"/>
  <c r="BC192" i="6"/>
  <c r="BF192" i="6"/>
  <c r="BD180" i="6"/>
  <c r="BC180" i="6"/>
  <c r="AO156" i="6"/>
  <c r="AZ156" i="6"/>
  <c r="BB156" i="6"/>
  <c r="BE156" i="6"/>
  <c r="AS132" i="6"/>
  <c r="AY132" i="6"/>
  <c r="AP120" i="6"/>
  <c r="BA120" i="6"/>
  <c r="BB120" i="6"/>
  <c r="BG120" i="6"/>
  <c r="BF120" i="6"/>
  <c r="BF138" i="6"/>
  <c r="BF76" i="6"/>
  <c r="BF39" i="6"/>
  <c r="BF21" i="6"/>
  <c r="BD174" i="6"/>
  <c r="BD84" i="6"/>
  <c r="BD39" i="6"/>
  <c r="BC150" i="6"/>
  <c r="BC27" i="6"/>
  <c r="BB90" i="6"/>
  <c r="BA174" i="6"/>
  <c r="BA126" i="6"/>
  <c r="BA90" i="6"/>
  <c r="BA57" i="6"/>
  <c r="BA30" i="6"/>
  <c r="AZ162" i="6"/>
  <c r="AZ39" i="6"/>
  <c r="AY18" i="6"/>
  <c r="AX60" i="6"/>
  <c r="AW102" i="6"/>
  <c r="AW51" i="6"/>
  <c r="AQ60" i="6"/>
  <c r="AP33" i="6"/>
  <c r="AM78" i="6"/>
  <c r="BH69" i="6"/>
  <c r="BF162" i="6"/>
  <c r="BF96" i="6"/>
  <c r="BF75" i="6"/>
  <c r="BE126" i="6"/>
  <c r="BE75" i="6"/>
  <c r="BE52" i="6"/>
  <c r="BD114" i="6"/>
  <c r="BD63" i="6"/>
  <c r="BC114" i="6"/>
  <c r="BC21" i="6"/>
  <c r="BB42" i="6"/>
  <c r="AZ126" i="6"/>
  <c r="AZ96" i="6"/>
  <c r="AY78" i="6"/>
  <c r="AX18" i="6"/>
  <c r="AW96" i="6"/>
  <c r="BF72" i="6"/>
  <c r="BE96" i="6"/>
  <c r="BE72" i="6"/>
  <c r="BD57" i="6"/>
  <c r="BD33" i="6"/>
  <c r="BC108" i="6"/>
  <c r="BC45" i="6"/>
  <c r="BB114" i="6"/>
  <c r="BB75" i="6"/>
  <c r="BB39" i="6"/>
  <c r="BA21" i="6"/>
  <c r="AY39" i="6"/>
  <c r="AV18" i="6"/>
  <c r="AU30" i="6"/>
  <c r="AT138" i="6"/>
  <c r="AT54" i="6"/>
  <c r="AO162" i="6"/>
  <c r="AN96" i="6"/>
  <c r="BF197" i="6"/>
  <c r="BD257" i="6"/>
  <c r="BG257" i="6"/>
  <c r="BM257" i="6"/>
  <c r="BH257" i="6"/>
  <c r="BI257" i="6"/>
  <c r="BP257" i="6"/>
  <c r="AZ245" i="6"/>
  <c r="BC245" i="6"/>
  <c r="BI245" i="6"/>
  <c r="BF245" i="6"/>
  <c r="BO245" i="6"/>
  <c r="BG245" i="6"/>
  <c r="BQ245" i="6"/>
  <c r="BA233" i="6"/>
  <c r="BQ233" i="6"/>
  <c r="BH233" i="6"/>
  <c r="AZ233" i="6"/>
  <c r="BB233" i="6"/>
  <c r="BK233" i="6"/>
  <c r="BO233" i="6"/>
  <c r="BF233" i="6"/>
  <c r="BA221" i="6"/>
  <c r="BH221" i="6"/>
  <c r="AW221" i="6"/>
  <c r="AX221" i="6"/>
  <c r="BN221" i="6"/>
  <c r="BO221" i="6"/>
  <c r="AV209" i="6"/>
  <c r="BM209" i="6"/>
  <c r="AZ209" i="6"/>
  <c r="AX209" i="6"/>
  <c r="BI209" i="6"/>
  <c r="BH209" i="6"/>
  <c r="BP209" i="6"/>
  <c r="BA209" i="6"/>
  <c r="BE209" i="6"/>
  <c r="AS197" i="6"/>
  <c r="BK197" i="6"/>
  <c r="BO197" i="6"/>
  <c r="BP197" i="6"/>
  <c r="AV197" i="6"/>
  <c r="AX197" i="6"/>
  <c r="BG197" i="6"/>
  <c r="BI197" i="6"/>
  <c r="BN197" i="6"/>
  <c r="BB197" i="6"/>
  <c r="BD197" i="6"/>
  <c r="AY185" i="6"/>
  <c r="AW185" i="6"/>
  <c r="BN185" i="6"/>
  <c r="BH185" i="6"/>
  <c r="BM185" i="6"/>
  <c r="AX173" i="6"/>
  <c r="BF173" i="6"/>
  <c r="BE173" i="6"/>
  <c r="BG173" i="6"/>
  <c r="AY173" i="6"/>
  <c r="BD173" i="6"/>
  <c r="BH173" i="6"/>
  <c r="BJ173" i="6"/>
  <c r="BK173" i="6"/>
  <c r="BQ173" i="6"/>
  <c r="AW161" i="6"/>
  <c r="AT161" i="6"/>
  <c r="AY161" i="6"/>
  <c r="BK161" i="6"/>
  <c r="BH161" i="6"/>
  <c r="BI161" i="6"/>
  <c r="BN161" i="6"/>
  <c r="BG161" i="6"/>
  <c r="BE161" i="6"/>
  <c r="BL161" i="6"/>
  <c r="AU149" i="6"/>
  <c r="BB149" i="6"/>
  <c r="BF149" i="6"/>
  <c r="BN149" i="6"/>
  <c r="BG149" i="6"/>
  <c r="BH149" i="6"/>
  <c r="AZ149" i="6"/>
  <c r="BD149" i="6"/>
  <c r="BI149" i="6"/>
  <c r="BP149" i="6"/>
  <c r="AU137" i="6"/>
  <c r="AZ137" i="6"/>
  <c r="BC137" i="6"/>
  <c r="BE137" i="6"/>
  <c r="BH137" i="6"/>
  <c r="BM137" i="6"/>
  <c r="BI137" i="6"/>
  <c r="BJ137" i="6"/>
  <c r="AW125" i="6"/>
  <c r="BG125" i="6"/>
  <c r="BE125" i="6"/>
  <c r="BQ125" i="6"/>
  <c r="BK125" i="6"/>
  <c r="AX113" i="6"/>
  <c r="BD113" i="6"/>
  <c r="BI113" i="6"/>
  <c r="BG113" i="6"/>
  <c r="BC113" i="6"/>
  <c r="BN113" i="6"/>
  <c r="BQ113" i="6"/>
  <c r="AV101" i="6"/>
  <c r="BI101" i="6"/>
  <c r="BJ101" i="6"/>
  <c r="BN101" i="6"/>
  <c r="BF101" i="6"/>
  <c r="BM101" i="6"/>
  <c r="BO101" i="6"/>
  <c r="BG101" i="6"/>
  <c r="BP101" i="6"/>
  <c r="BE101" i="6"/>
  <c r="BQ101" i="6"/>
  <c r="AT89" i="6"/>
  <c r="BI89" i="6"/>
  <c r="BM89" i="6"/>
  <c r="BQ89" i="6"/>
  <c r="BR89" i="6"/>
  <c r="BE89" i="6"/>
  <c r="BH89" i="6"/>
  <c r="BC89" i="6"/>
  <c r="BK89" i="6"/>
  <c r="BL89" i="6"/>
  <c r="BO89" i="6"/>
  <c r="BA89" i="6"/>
  <c r="BB89" i="6"/>
  <c r="BB77" i="6"/>
  <c r="AW77" i="6"/>
  <c r="BI77" i="6"/>
  <c r="BR77" i="6"/>
  <c r="AZ77" i="6"/>
  <c r="BE77" i="6"/>
  <c r="BH77" i="6"/>
  <c r="BJ77" i="6"/>
  <c r="BL77" i="6"/>
  <c r="AX77" i="6"/>
  <c r="BO77" i="6"/>
  <c r="AV65" i="6"/>
  <c r="AY65" i="6"/>
  <c r="BE65" i="6"/>
  <c r="BI65" i="6"/>
  <c r="BJ65" i="6"/>
  <c r="BR65" i="6"/>
  <c r="AZ65" i="6"/>
  <c r="BP65" i="6"/>
  <c r="AW65" i="6"/>
  <c r="BC65" i="6"/>
  <c r="BF65" i="6"/>
  <c r="BH65" i="6"/>
  <c r="BL65" i="6"/>
  <c r="AU53" i="6"/>
  <c r="BH53" i="6"/>
  <c r="BI53" i="6"/>
  <c r="BL53" i="6"/>
  <c r="BO53" i="6"/>
  <c r="BP53" i="6"/>
  <c r="AZ53" i="6"/>
  <c r="AX53" i="6"/>
  <c r="BA53" i="6"/>
  <c r="BD53" i="6"/>
  <c r="BE53" i="6"/>
  <c r="BJ53" i="6"/>
  <c r="BM53" i="6"/>
  <c r="BB53" i="6"/>
  <c r="AX41" i="6"/>
  <c r="BI41" i="6"/>
  <c r="BA41" i="6"/>
  <c r="BC41" i="6"/>
  <c r="BK41" i="6"/>
  <c r="BN41" i="6"/>
  <c r="BD41" i="6"/>
  <c r="BM41" i="6"/>
  <c r="AU29" i="6"/>
  <c r="BI29" i="6"/>
  <c r="BK29" i="6"/>
  <c r="BM29" i="6"/>
  <c r="AZ29" i="6"/>
  <c r="BA29" i="6"/>
  <c r="AX29" i="6"/>
  <c r="BH29" i="6"/>
  <c r="BF29" i="6"/>
  <c r="BJ29" i="6"/>
  <c r="BN29" i="6"/>
  <c r="BQ29" i="6"/>
  <c r="AS17" i="6"/>
  <c r="BF17" i="6"/>
  <c r="BI17" i="6"/>
  <c r="BJ17" i="6"/>
  <c r="BQ17" i="6"/>
  <c r="AZ17" i="6"/>
  <c r="BC17" i="6"/>
  <c r="BR17" i="6"/>
  <c r="BP17" i="6"/>
  <c r="BI233" i="6"/>
  <c r="BC233" i="6"/>
  <c r="BB137" i="6"/>
  <c r="AZ185" i="6"/>
  <c r="BC161" i="6"/>
  <c r="AY221" i="6"/>
  <c r="BD161" i="6"/>
  <c r="BC185" i="6"/>
  <c r="BA65" i="6"/>
  <c r="AY209" i="6"/>
  <c r="BK252" i="6"/>
  <c r="BK217" i="6"/>
  <c r="BJ236" i="6"/>
  <c r="BJ216" i="6"/>
  <c r="BJ192" i="6"/>
  <c r="BI228" i="6"/>
  <c r="BI189" i="6"/>
  <c r="BH121" i="6"/>
  <c r="BG145" i="6"/>
  <c r="BF168" i="6"/>
  <c r="BF84" i="6"/>
  <c r="BD252" i="6"/>
  <c r="BD132" i="6"/>
  <c r="BC240" i="6"/>
  <c r="BC216" i="6"/>
  <c r="BC165" i="6"/>
  <c r="BA240" i="6"/>
  <c r="BA180" i="6"/>
  <c r="BA116" i="6"/>
  <c r="BA24" i="6"/>
  <c r="AZ201" i="6"/>
  <c r="AZ177" i="6"/>
  <c r="AZ132" i="6"/>
  <c r="AZ108" i="6"/>
  <c r="AZ48" i="6"/>
  <c r="AY157" i="6"/>
  <c r="AY84" i="6"/>
  <c r="AU69" i="6"/>
  <c r="AT252" i="6"/>
  <c r="AR108" i="6"/>
  <c r="BL252" i="6"/>
  <c r="BK216" i="6"/>
  <c r="BK192" i="6"/>
  <c r="BI201" i="6"/>
  <c r="BH157" i="6"/>
  <c r="BH120" i="6"/>
  <c r="BG144" i="6"/>
  <c r="BF252" i="6"/>
  <c r="BF144" i="6"/>
  <c r="BE120" i="6"/>
  <c r="BD128" i="6"/>
  <c r="BD108" i="6"/>
  <c r="BC237" i="6"/>
  <c r="BC213" i="6"/>
  <c r="BB168" i="6"/>
  <c r="BB144" i="6"/>
  <c r="BB84" i="6"/>
  <c r="AZ129" i="6"/>
  <c r="AZ105" i="6"/>
  <c r="AZ84" i="6"/>
  <c r="AZ45" i="6"/>
  <c r="AZ24" i="6"/>
  <c r="AY192" i="6"/>
  <c r="AY156" i="6"/>
  <c r="AY81" i="6"/>
  <c r="AY60" i="6"/>
  <c r="AX132" i="6"/>
  <c r="AS108" i="6"/>
  <c r="AS21" i="6"/>
  <c r="BM240" i="6"/>
  <c r="BK248" i="6"/>
  <c r="BJ252" i="6"/>
  <c r="BI240" i="6"/>
  <c r="BI213" i="6"/>
  <c r="BI200" i="6"/>
  <c r="BH216" i="6"/>
  <c r="BH192" i="6"/>
  <c r="BH156" i="6"/>
  <c r="BG204" i="6"/>
  <c r="BG180" i="6"/>
  <c r="BF248" i="6"/>
  <c r="BE229" i="6"/>
  <c r="BE60" i="6"/>
  <c r="BD60" i="6"/>
  <c r="BA144" i="6"/>
  <c r="BA84" i="6"/>
  <c r="BA60" i="6"/>
  <c r="AZ81" i="6"/>
  <c r="AZ21" i="6"/>
  <c r="AY120" i="6"/>
  <c r="AX69" i="6"/>
  <c r="AX37" i="6"/>
  <c r="AW240" i="6"/>
  <c r="AW156" i="6"/>
  <c r="AV180" i="6"/>
  <c r="AT33" i="6"/>
  <c r="AR96" i="6"/>
  <c r="BE132" i="6"/>
  <c r="BD240" i="6"/>
  <c r="BD168" i="6"/>
  <c r="BD144" i="6"/>
  <c r="BD96" i="6"/>
  <c r="BC204" i="6"/>
  <c r="BC177" i="6"/>
  <c r="BC153" i="6"/>
  <c r="BC129" i="6"/>
  <c r="BB72" i="6"/>
  <c r="BA168" i="6"/>
  <c r="BA132" i="6"/>
  <c r="BA108" i="6"/>
  <c r="BA36" i="6"/>
  <c r="AZ192" i="6"/>
  <c r="AZ168" i="6"/>
  <c r="AZ145" i="6"/>
  <c r="AZ60" i="6"/>
  <c r="AY216" i="6"/>
  <c r="AY144" i="6"/>
  <c r="AY108" i="6"/>
  <c r="AX57" i="6"/>
  <c r="AW144" i="6"/>
  <c r="AV165" i="6"/>
  <c r="AS156" i="6"/>
  <c r="AQ69" i="6"/>
  <c r="BD216" i="6"/>
  <c r="BB252" i="6"/>
  <c r="BB216" i="6"/>
  <c r="BA164" i="6"/>
  <c r="AZ144" i="6"/>
  <c r="AZ120" i="6"/>
  <c r="AY72" i="6"/>
  <c r="AY48" i="6"/>
  <c r="AX156" i="6"/>
  <c r="AW45" i="6"/>
  <c r="AV156" i="6"/>
  <c r="AS57" i="6"/>
  <c r="AR213" i="6"/>
  <c r="AO84" i="6"/>
  <c r="AL144" i="6"/>
  <c r="BF240" i="6"/>
  <c r="BE193" i="6"/>
  <c r="BE108" i="6"/>
  <c r="BC144" i="6"/>
  <c r="BC96" i="6"/>
  <c r="BC72" i="6"/>
  <c r="BB240" i="6"/>
  <c r="BB96" i="6"/>
  <c r="BB60" i="6"/>
  <c r="BA216" i="6"/>
  <c r="BA96" i="6"/>
  <c r="BA48" i="6"/>
  <c r="AZ72" i="6"/>
  <c r="AY240" i="6"/>
  <c r="AX84" i="6"/>
  <c r="AX21" i="6"/>
  <c r="AW33" i="6"/>
  <c r="AU192" i="6"/>
  <c r="AU96" i="6"/>
  <c r="AU24" i="6"/>
  <c r="AQ45" i="6"/>
  <c r="AP81" i="6"/>
  <c r="BI204" i="6"/>
  <c r="BH145" i="6"/>
  <c r="BG252" i="6"/>
  <c r="BG164" i="6"/>
  <c r="BG108" i="6"/>
  <c r="BE192" i="6"/>
  <c r="BD204" i="6"/>
  <c r="BC141" i="6"/>
  <c r="BC120" i="6"/>
  <c r="BC93" i="6"/>
  <c r="BC48" i="6"/>
  <c r="BC24" i="6"/>
  <c r="BB204" i="6"/>
  <c r="BB57" i="6"/>
  <c r="BA252" i="6"/>
  <c r="BA213" i="6"/>
  <c r="BA156" i="6"/>
  <c r="BA45" i="6"/>
  <c r="AZ237" i="6"/>
  <c r="AZ69" i="6"/>
  <c r="AX81" i="6"/>
  <c r="AX48" i="6"/>
  <c r="AU81" i="6"/>
  <c r="AU21" i="6"/>
  <c r="AQ32" i="6"/>
  <c r="AP69" i="6"/>
  <c r="AO24" i="6"/>
  <c r="AS97" i="6"/>
  <c r="BF193" i="6"/>
  <c r="BA253" i="6"/>
  <c r="AZ253" i="6"/>
  <c r="BC253" i="6"/>
  <c r="AY253" i="6"/>
  <c r="BE253" i="6"/>
  <c r="AX253" i="6"/>
  <c r="AV253" i="6"/>
  <c r="BL253" i="6"/>
  <c r="BQ253" i="6"/>
  <c r="AW253" i="6"/>
  <c r="BK253" i="6"/>
  <c r="BB253" i="6"/>
  <c r="BF253" i="6"/>
  <c r="BM253" i="6"/>
  <c r="BN253" i="6"/>
  <c r="AS241" i="6"/>
  <c r="AX241" i="6"/>
  <c r="AV241" i="6"/>
  <c r="BD241" i="6"/>
  <c r="BS241" i="6"/>
  <c r="BC241" i="6"/>
  <c r="AW241" i="6"/>
  <c r="BB241" i="6"/>
  <c r="BG241" i="6"/>
  <c r="AZ241" i="6"/>
  <c r="BQ241" i="6"/>
  <c r="AY241" i="6"/>
  <c r="BK241" i="6"/>
  <c r="BL241" i="6"/>
  <c r="AP229" i="6"/>
  <c r="AV229" i="6"/>
  <c r="AZ229" i="6"/>
  <c r="AW229" i="6"/>
  <c r="BM229" i="6"/>
  <c r="BN229" i="6"/>
  <c r="AY229" i="6"/>
  <c r="BD229" i="6"/>
  <c r="BF229" i="6"/>
  <c r="AX229" i="6"/>
  <c r="BB229" i="6"/>
  <c r="AO217" i="6"/>
  <c r="AU217" i="6"/>
  <c r="AY217" i="6"/>
  <c r="AW217" i="6"/>
  <c r="BC217" i="6"/>
  <c r="BE217" i="6"/>
  <c r="AX217" i="6"/>
  <c r="BB217" i="6"/>
  <c r="BN217" i="6"/>
  <c r="BP217" i="6"/>
  <c r="AV217" i="6"/>
  <c r="BD217" i="6"/>
  <c r="BF217" i="6"/>
  <c r="BJ217" i="6"/>
  <c r="AQ205" i="6"/>
  <c r="AX205" i="6"/>
  <c r="BB205" i="6"/>
  <c r="AZ205" i="6"/>
  <c r="BF205" i="6"/>
  <c r="BJ205" i="6"/>
  <c r="BD205" i="6"/>
  <c r="AY205" i="6"/>
  <c r="AV205" i="6"/>
  <c r="BC205" i="6"/>
  <c r="BS205" i="6"/>
  <c r="BP205" i="6"/>
  <c r="AW205" i="6"/>
  <c r="BH205" i="6"/>
  <c r="BK205" i="6"/>
  <c r="BL205" i="6"/>
  <c r="BN205" i="6"/>
  <c r="AR193" i="6"/>
  <c r="AY193" i="6"/>
  <c r="BC193" i="6"/>
  <c r="AV193" i="6"/>
  <c r="BH193" i="6"/>
  <c r="BK193" i="6"/>
  <c r="BQ193" i="6"/>
  <c r="BB193" i="6"/>
  <c r="AZ193" i="6"/>
  <c r="AX193" i="6"/>
  <c r="BJ193" i="6"/>
  <c r="BG193" i="6"/>
  <c r="AL181" i="6"/>
  <c r="BB181" i="6"/>
  <c r="AP181" i="6"/>
  <c r="BD181" i="6"/>
  <c r="AW181" i="6"/>
  <c r="AX181" i="6"/>
  <c r="BC181" i="6"/>
  <c r="BG181" i="6"/>
  <c r="BL181" i="6"/>
  <c r="BP181" i="6"/>
  <c r="AY181" i="6"/>
  <c r="BH181" i="6"/>
  <c r="BS181" i="6"/>
  <c r="AV181" i="6"/>
  <c r="BA169" i="6"/>
  <c r="AX169" i="6"/>
  <c r="AW169" i="6"/>
  <c r="AZ169" i="6"/>
  <c r="AU169" i="6"/>
  <c r="AY169" i="6"/>
  <c r="BB169" i="6"/>
  <c r="BJ169" i="6"/>
  <c r="AV169" i="6"/>
  <c r="BD169" i="6"/>
  <c r="BE169" i="6"/>
  <c r="BA157" i="6"/>
  <c r="BD157" i="6"/>
  <c r="BC157" i="6"/>
  <c r="AV157" i="6"/>
  <c r="BE157" i="6"/>
  <c r="AZ157" i="6"/>
  <c r="BJ157" i="6"/>
  <c r="BF157" i="6"/>
  <c r="BQ157" i="6"/>
  <c r="AW157" i="6"/>
  <c r="BG157" i="6"/>
  <c r="AQ145" i="6"/>
  <c r="AU145" i="6"/>
  <c r="AX145" i="6"/>
  <c r="BB145" i="6"/>
  <c r="AY145" i="6"/>
  <c r="BL145" i="6"/>
  <c r="BM145" i="6"/>
  <c r="BD145" i="6"/>
  <c r="AW145" i="6"/>
  <c r="AP145" i="6"/>
  <c r="BJ145" i="6"/>
  <c r="BP145" i="6"/>
  <c r="AV145" i="6"/>
  <c r="BQ145" i="6"/>
  <c r="AR133" i="6"/>
  <c r="AZ133" i="6"/>
  <c r="BC133" i="6"/>
  <c r="BE133" i="6"/>
  <c r="AW133" i="6"/>
  <c r="BT133" i="6"/>
  <c r="AS133" i="6"/>
  <c r="BB133" i="6"/>
  <c r="BF133" i="6"/>
  <c r="BL133" i="6"/>
  <c r="AV133" i="6"/>
  <c r="AX133" i="6"/>
  <c r="BD133" i="6"/>
  <c r="BH133" i="6"/>
  <c r="BA121" i="6"/>
  <c r="AS121" i="6"/>
  <c r="BB121" i="6"/>
  <c r="BD121" i="6"/>
  <c r="AV121" i="6"/>
  <c r="AZ121" i="6"/>
  <c r="BC121" i="6"/>
  <c r="BE121" i="6"/>
  <c r="BT121" i="6"/>
  <c r="AR121" i="6"/>
  <c r="AX121" i="6"/>
  <c r="AY121" i="6"/>
  <c r="BL121" i="6"/>
  <c r="AR109" i="6"/>
  <c r="AY109" i="6"/>
  <c r="AV109" i="6"/>
  <c r="AX109" i="6"/>
  <c r="BG109" i="6"/>
  <c r="BS109" i="6"/>
  <c r="BT109" i="6"/>
  <c r="BD109" i="6"/>
  <c r="AU109" i="6"/>
  <c r="AW109" i="6"/>
  <c r="BH109" i="6"/>
  <c r="BC109" i="6"/>
  <c r="BJ109" i="6"/>
  <c r="AS109" i="6"/>
  <c r="BA97" i="6"/>
  <c r="AZ97" i="6"/>
  <c r="AV97" i="6"/>
  <c r="BD97" i="6"/>
  <c r="BE97" i="6"/>
  <c r="BB97" i="6"/>
  <c r="BC97" i="6"/>
  <c r="AW97" i="6"/>
  <c r="BT97" i="6"/>
  <c r="AP97" i="6"/>
  <c r="AU97" i="6"/>
  <c r="BP97" i="6"/>
  <c r="BG97" i="6"/>
  <c r="AX97" i="6"/>
  <c r="AN85" i="6"/>
  <c r="AW85" i="6"/>
  <c r="AO85" i="6"/>
  <c r="AY85" i="6"/>
  <c r="AZ85" i="6"/>
  <c r="BH85" i="6"/>
  <c r="BT85" i="6"/>
  <c r="BE85" i="6"/>
  <c r="BD85" i="6"/>
  <c r="AX85" i="6"/>
  <c r="BC85" i="6"/>
  <c r="BN85" i="6"/>
  <c r="BQ85" i="6"/>
  <c r="BS85" i="6"/>
  <c r="BB85" i="6"/>
  <c r="BM85" i="6"/>
  <c r="BK85" i="6"/>
  <c r="AQ73" i="6"/>
  <c r="BC73" i="6"/>
  <c r="AU73" i="6"/>
  <c r="AX73" i="6"/>
  <c r="BB73" i="6"/>
  <c r="BT73" i="6"/>
  <c r="AV73" i="6"/>
  <c r="AW73" i="6"/>
  <c r="AY73" i="6"/>
  <c r="BS73" i="6"/>
  <c r="BD73" i="6"/>
  <c r="BJ73" i="6"/>
  <c r="BM73" i="6"/>
  <c r="AQ61" i="6"/>
  <c r="AW61" i="6"/>
  <c r="BD61" i="6"/>
  <c r="AS61" i="6"/>
  <c r="BF61" i="6"/>
  <c r="BT61" i="6"/>
  <c r="BC61" i="6"/>
  <c r="BL61" i="6"/>
  <c r="BS61" i="6"/>
  <c r="AO61" i="6"/>
  <c r="AU61" i="6"/>
  <c r="AY61" i="6"/>
  <c r="BN61" i="6"/>
  <c r="BQ61" i="6"/>
  <c r="AZ61" i="6"/>
  <c r="BE61" i="6"/>
  <c r="AO49" i="6"/>
  <c r="AP49" i="6"/>
  <c r="AV49" i="6"/>
  <c r="AY49" i="6"/>
  <c r="AZ49" i="6"/>
  <c r="BA49" i="6"/>
  <c r="AX49" i="6"/>
  <c r="BB49" i="6"/>
  <c r="BJ49" i="6"/>
  <c r="BT49" i="6"/>
  <c r="BD49" i="6"/>
  <c r="AN49" i="6"/>
  <c r="AW49" i="6"/>
  <c r="BF49" i="6"/>
  <c r="BR49" i="6"/>
  <c r="BS49" i="6"/>
  <c r="BP49" i="6"/>
  <c r="AR37" i="6"/>
  <c r="AW37" i="6"/>
  <c r="BC37" i="6"/>
  <c r="BT37" i="6"/>
  <c r="BA37" i="6"/>
  <c r="BE37" i="6"/>
  <c r="AN37" i="6"/>
  <c r="AY37" i="6"/>
  <c r="AZ37" i="6"/>
  <c r="BS37" i="6"/>
  <c r="AS37" i="6"/>
  <c r="BD37" i="6"/>
  <c r="BK37" i="6"/>
  <c r="BL37" i="6"/>
  <c r="AV37" i="6"/>
  <c r="BN37" i="6"/>
  <c r="BP37" i="6"/>
  <c r="BQ37" i="6"/>
  <c r="AP25" i="6"/>
  <c r="AU25" i="6"/>
  <c r="BD25" i="6"/>
  <c r="BB25" i="6"/>
  <c r="AX25" i="6"/>
  <c r="BT25" i="6"/>
  <c r="AV25" i="6"/>
  <c r="BM25" i="6"/>
  <c r="BS25" i="6"/>
  <c r="BA25" i="6"/>
  <c r="BR25" i="6"/>
  <c r="AY25" i="6"/>
  <c r="BH241" i="6"/>
  <c r="BF169" i="6"/>
  <c r="BE205" i="6"/>
  <c r="BE181" i="6"/>
  <c r="BD253" i="6"/>
  <c r="BC145" i="6"/>
  <c r="AZ217" i="6"/>
  <c r="AU205" i="6"/>
  <c r="AP157" i="6"/>
  <c r="BK239" i="6"/>
  <c r="BO239" i="6"/>
  <c r="AS227" i="6"/>
  <c r="BO227" i="6"/>
  <c r="BS215" i="6"/>
  <c r="BO215" i="6"/>
  <c r="BL203" i="6"/>
  <c r="BO203" i="6"/>
  <c r="BM191" i="6"/>
  <c r="BA191" i="6"/>
  <c r="BE191" i="6"/>
  <c r="BO191" i="6"/>
  <c r="BQ179" i="6"/>
  <c r="BS179" i="6"/>
  <c r="BO179" i="6"/>
  <c r="BG167" i="6"/>
  <c r="BS167" i="6"/>
  <c r="BO167" i="6"/>
  <c r="BQ155" i="6"/>
  <c r="BO155" i="6"/>
  <c r="BN143" i="6"/>
  <c r="BP143" i="6"/>
  <c r="BO143" i="6"/>
  <c r="AX131" i="6"/>
  <c r="BB131" i="6"/>
  <c r="BO131" i="6"/>
  <c r="BQ131" i="6"/>
  <c r="BE119" i="6"/>
  <c r="AY119" i="6"/>
  <c r="BL119" i="6"/>
  <c r="BO119" i="6"/>
  <c r="BG95" i="6"/>
  <c r="BM95" i="6"/>
  <c r="BS95" i="6"/>
  <c r="BO95" i="6"/>
  <c r="BJ83" i="6"/>
  <c r="BK83" i="6"/>
  <c r="BO83" i="6"/>
  <c r="AY71" i="6"/>
  <c r="BO71" i="6"/>
  <c r="BR59" i="6"/>
  <c r="BQ59" i="6"/>
  <c r="BO59" i="6"/>
  <c r="BD35" i="6"/>
  <c r="BO35" i="6"/>
  <c r="BR23" i="6"/>
  <c r="BO23" i="6"/>
  <c r="BJ229" i="6"/>
  <c r="BJ167" i="6"/>
  <c r="BI253" i="6"/>
  <c r="BI241" i="6"/>
  <c r="BI229" i="6"/>
  <c r="BI217" i="6"/>
  <c r="BI205" i="6"/>
  <c r="BI193" i="6"/>
  <c r="BI181" i="6"/>
  <c r="BI169" i="6"/>
  <c r="BI157" i="6"/>
  <c r="BI145" i="6"/>
  <c r="BI133" i="6"/>
  <c r="BI121" i="6"/>
  <c r="BG253" i="6"/>
  <c r="BG217" i="6"/>
  <c r="BF145" i="6"/>
  <c r="BF109" i="6"/>
  <c r="BF73" i="6"/>
  <c r="BE25" i="6"/>
  <c r="BC191" i="6"/>
  <c r="BC25" i="6"/>
  <c r="BB61" i="6"/>
  <c r="AW25" i="6"/>
  <c r="BE241" i="6"/>
  <c r="AZ143" i="6"/>
  <c r="AO73" i="6"/>
  <c r="BI251" i="6"/>
  <c r="BI239" i="6"/>
  <c r="BH253" i="6"/>
  <c r="BH217" i="6"/>
  <c r="BG133" i="6"/>
  <c r="BE73" i="6"/>
  <c r="AX61" i="6"/>
  <c r="BJ241" i="6"/>
  <c r="BH97" i="6"/>
  <c r="BG229" i="6"/>
  <c r="BG169" i="6"/>
  <c r="BF181" i="6"/>
  <c r="BF121" i="6"/>
  <c r="BF85" i="6"/>
  <c r="BD193" i="6"/>
  <c r="AX157" i="6"/>
  <c r="AZ181" i="6"/>
  <c r="AY97" i="6"/>
  <c r="BE245" i="6"/>
  <c r="BD233" i="6"/>
  <c r="BC249" i="6"/>
  <c r="AZ219" i="6"/>
  <c r="AZ113" i="6"/>
  <c r="AY45" i="6"/>
  <c r="AX138" i="6"/>
  <c r="AW57" i="6"/>
  <c r="AV221" i="6"/>
  <c r="AT69" i="6"/>
  <c r="AT21" i="6"/>
  <c r="AR90" i="6"/>
  <c r="AQ198" i="6"/>
  <c r="BD231" i="6"/>
  <c r="BC246" i="6"/>
  <c r="BC209" i="6"/>
  <c r="BC189" i="6"/>
  <c r="BC171" i="6"/>
  <c r="BB198" i="6"/>
  <c r="BA198" i="6"/>
  <c r="BA171" i="6"/>
  <c r="AZ197" i="6"/>
  <c r="AZ161" i="6"/>
  <c r="AZ57" i="6"/>
  <c r="AZ41" i="6"/>
  <c r="AY77" i="6"/>
  <c r="AY21" i="6"/>
  <c r="AX222" i="6"/>
  <c r="AX195" i="6"/>
  <c r="AX90" i="6"/>
  <c r="AX33" i="6"/>
  <c r="AW53" i="6"/>
  <c r="AW21" i="6"/>
  <c r="AV89" i="6"/>
  <c r="AT66" i="6"/>
  <c r="AR81" i="6"/>
  <c r="AQ33" i="6"/>
  <c r="BF209" i="6"/>
  <c r="BE221" i="6"/>
  <c r="BD209" i="6"/>
  <c r="BC243" i="6"/>
  <c r="BC224" i="6"/>
  <c r="BC125" i="6"/>
  <c r="BB243" i="6"/>
  <c r="BB220" i="6"/>
  <c r="BB173" i="6"/>
  <c r="BB81" i="6"/>
  <c r="BA258" i="6"/>
  <c r="BA135" i="6"/>
  <c r="AZ125" i="6"/>
  <c r="AZ89" i="6"/>
  <c r="AY231" i="6"/>
  <c r="AY207" i="6"/>
  <c r="AY150" i="6"/>
  <c r="AY57" i="6"/>
  <c r="AT57" i="6"/>
  <c r="AR138" i="6"/>
  <c r="AR57" i="6"/>
  <c r="AO33" i="6"/>
  <c r="BE233" i="6"/>
  <c r="BE197" i="6"/>
  <c r="BC257" i="6"/>
  <c r="BC221" i="6"/>
  <c r="AZ138" i="6"/>
  <c r="AZ33" i="6"/>
  <c r="AY258" i="6"/>
  <c r="AY53" i="6"/>
  <c r="AY33" i="6"/>
  <c r="AV162" i="6"/>
  <c r="AT45" i="6"/>
  <c r="AR45" i="6"/>
  <c r="AX95" i="6"/>
  <c r="BP119" i="6"/>
  <c r="AU32" i="6"/>
  <c r="AR251" i="6"/>
  <c r="BK251" i="6"/>
  <c r="BM251" i="6"/>
  <c r="BB251" i="6"/>
  <c r="BL251" i="6"/>
  <c r="BN251" i="6"/>
  <c r="AY239" i="6"/>
  <c r="BA239" i="6"/>
  <c r="BH239" i="6"/>
  <c r="BJ239" i="6"/>
  <c r="AZ239" i="6"/>
  <c r="BF239" i="6"/>
  <c r="AW239" i="6"/>
  <c r="BD239" i="6"/>
  <c r="AT227" i="6"/>
  <c r="BE227" i="6"/>
  <c r="BG227" i="6"/>
  <c r="BC227" i="6"/>
  <c r="BH227" i="6"/>
  <c r="BJ227" i="6"/>
  <c r="BK227" i="6"/>
  <c r="BF227" i="6"/>
  <c r="BM227" i="6"/>
  <c r="AX227" i="6"/>
  <c r="AZ227" i="6"/>
  <c r="BL227" i="6"/>
  <c r="AW215" i="6"/>
  <c r="BA215" i="6"/>
  <c r="BD215" i="6"/>
  <c r="BG215" i="6"/>
  <c r="BH215" i="6"/>
  <c r="BJ215" i="6"/>
  <c r="BK215" i="6"/>
  <c r="BP215" i="6"/>
  <c r="BM215" i="6"/>
  <c r="BB215" i="6"/>
  <c r="AV203" i="6"/>
  <c r="AZ203" i="6"/>
  <c r="BG203" i="6"/>
  <c r="BA203" i="6"/>
  <c r="BE203" i="6"/>
  <c r="BH203" i="6"/>
  <c r="BJ203" i="6"/>
  <c r="BK203" i="6"/>
  <c r="BP203" i="6"/>
  <c r="AR203" i="6"/>
  <c r="BF203" i="6"/>
  <c r="AW191" i="6"/>
  <c r="AY191" i="6"/>
  <c r="AZ191" i="6"/>
  <c r="BB191" i="6"/>
  <c r="BN191" i="6"/>
  <c r="BG191" i="6"/>
  <c r="BH191" i="6"/>
  <c r="BD191" i="6"/>
  <c r="BC179" i="6"/>
  <c r="BD179" i="6"/>
  <c r="AW179" i="6"/>
  <c r="AP179" i="6"/>
  <c r="AZ179" i="6"/>
  <c r="BL179" i="6"/>
  <c r="AX179" i="6"/>
  <c r="BN179" i="6"/>
  <c r="BJ179" i="6"/>
  <c r="BK179" i="6"/>
  <c r="BA167" i="6"/>
  <c r="BH167" i="6"/>
  <c r="BM167" i="6"/>
  <c r="BE167" i="6"/>
  <c r="BC167" i="6"/>
  <c r="BF167" i="6"/>
  <c r="BL167" i="6"/>
  <c r="AZ167" i="6"/>
  <c r="BN167" i="6"/>
  <c r="BD155" i="6"/>
  <c r="BJ155" i="6"/>
  <c r="BK155" i="6"/>
  <c r="AT155" i="6"/>
  <c r="BG155" i="6"/>
  <c r="BH155" i="6"/>
  <c r="BM155" i="6"/>
  <c r="BB155" i="6"/>
  <c r="BE155" i="6"/>
  <c r="AW155" i="6"/>
  <c r="BA155" i="6"/>
  <c r="BF155" i="6"/>
  <c r="BL155" i="6"/>
  <c r="BN155" i="6"/>
  <c r="AW143" i="6"/>
  <c r="BC143" i="6"/>
  <c r="BJ143" i="6"/>
  <c r="BH143" i="6"/>
  <c r="BG143" i="6"/>
  <c r="BB143" i="6"/>
  <c r="BE143" i="6"/>
  <c r="BD143" i="6"/>
  <c r="AW131" i="6"/>
  <c r="AZ131" i="6"/>
  <c r="BF131" i="6"/>
  <c r="AO131" i="6"/>
  <c r="BJ131" i="6"/>
  <c r="BK131" i="6"/>
  <c r="BP131" i="6"/>
  <c r="BC131" i="6"/>
  <c r="BH131" i="6"/>
  <c r="BM131" i="6"/>
  <c r="BG131" i="6"/>
  <c r="BA131" i="6"/>
  <c r="BE131" i="6"/>
  <c r="BL131" i="6"/>
  <c r="AP119" i="6"/>
  <c r="BF119" i="6"/>
  <c r="AZ119" i="6"/>
  <c r="BB119" i="6"/>
  <c r="BD119" i="6"/>
  <c r="AW119" i="6"/>
  <c r="BJ119" i="6"/>
  <c r="BK119" i="6"/>
  <c r="AX119" i="6"/>
  <c r="BC119" i="6"/>
  <c r="BH119" i="6"/>
  <c r="BG119" i="6"/>
  <c r="BM119" i="6"/>
  <c r="BB107" i="6"/>
  <c r="BL107" i="6"/>
  <c r="BN107" i="6"/>
  <c r="AV107" i="6"/>
  <c r="AZ107" i="6"/>
  <c r="BA107" i="6"/>
  <c r="BP107" i="6"/>
  <c r="BD107" i="6"/>
  <c r="BJ107" i="6"/>
  <c r="BK107" i="6"/>
  <c r="BH107" i="6"/>
  <c r="BM107" i="6"/>
  <c r="AY95" i="6"/>
  <c r="BB95" i="6"/>
  <c r="BE95" i="6"/>
  <c r="BF95" i="6"/>
  <c r="AZ95" i="6"/>
  <c r="BJ95" i="6"/>
  <c r="BK95" i="6"/>
  <c r="BP95" i="6"/>
  <c r="BA95" i="6"/>
  <c r="BD95" i="6"/>
  <c r="AX83" i="6"/>
  <c r="BD83" i="6"/>
  <c r="AT83" i="6"/>
  <c r="AW83" i="6"/>
  <c r="BC83" i="6"/>
  <c r="BL83" i="6"/>
  <c r="BA83" i="6"/>
  <c r="BN83" i="6"/>
  <c r="BE83" i="6"/>
  <c r="BB83" i="6"/>
  <c r="BF83" i="6"/>
  <c r="AS83" i="6"/>
  <c r="BH83" i="6"/>
  <c r="BM83" i="6"/>
  <c r="BD71" i="6"/>
  <c r="BL71" i="6"/>
  <c r="BN71" i="6"/>
  <c r="BC71" i="6"/>
  <c r="BE71" i="6"/>
  <c r="AS71" i="6"/>
  <c r="AX71" i="6"/>
  <c r="BF71" i="6"/>
  <c r="BA71" i="6"/>
  <c r="BH71" i="6"/>
  <c r="BJ71" i="6"/>
  <c r="BK71" i="6"/>
  <c r="BM71" i="6"/>
  <c r="BP71" i="6"/>
  <c r="BA59" i="6"/>
  <c r="AW59" i="6"/>
  <c r="AZ59" i="6"/>
  <c r="AX59" i="6"/>
  <c r="BL59" i="6"/>
  <c r="AO59" i="6"/>
  <c r="BD59" i="6"/>
  <c r="BN59" i="6"/>
  <c r="BE59" i="6"/>
  <c r="BC59" i="6"/>
  <c r="BF59" i="6"/>
  <c r="BH59" i="6"/>
  <c r="BM59" i="6"/>
  <c r="AX47" i="6"/>
  <c r="AZ47" i="6"/>
  <c r="BL47" i="6"/>
  <c r="BN47" i="6"/>
  <c r="BE47" i="6"/>
  <c r="BB47" i="6"/>
  <c r="BD47" i="6"/>
  <c r="BF47" i="6"/>
  <c r="BC47" i="6"/>
  <c r="BH47" i="6"/>
  <c r="BM47" i="6"/>
  <c r="BA35" i="6"/>
  <c r="AW35" i="6"/>
  <c r="AX35" i="6"/>
  <c r="BC35" i="6"/>
  <c r="BJ35" i="6"/>
  <c r="BK35" i="6"/>
  <c r="BP35" i="6"/>
  <c r="BL35" i="6"/>
  <c r="AZ35" i="6"/>
  <c r="BN35" i="6"/>
  <c r="AY35" i="6"/>
  <c r="BE35" i="6"/>
  <c r="BF35" i="6"/>
  <c r="BH35" i="6"/>
  <c r="BM35" i="6"/>
  <c r="AR23" i="6"/>
  <c r="BB23" i="6"/>
  <c r="BJ23" i="6"/>
  <c r="BK23" i="6"/>
  <c r="BL23" i="6"/>
  <c r="BC23" i="6"/>
  <c r="BN23" i="6"/>
  <c r="BA23" i="6"/>
  <c r="BE23" i="6"/>
  <c r="AZ23" i="6"/>
  <c r="BF23" i="6"/>
  <c r="AY23" i="6"/>
  <c r="BD23" i="6"/>
  <c r="BH23" i="6"/>
  <c r="BM23" i="6"/>
  <c r="AU250" i="6"/>
  <c r="AX250" i="6"/>
  <c r="BA250" i="6"/>
  <c r="BL250" i="6"/>
  <c r="BG250" i="6"/>
  <c r="BH250" i="6"/>
  <c r="AU238" i="6"/>
  <c r="BK238" i="6"/>
  <c r="AZ238" i="6"/>
  <c r="BM238" i="6"/>
  <c r="AW238" i="6"/>
  <c r="AY238" i="6"/>
  <c r="BL238" i="6"/>
  <c r="BN238" i="6"/>
  <c r="AU226" i="6"/>
  <c r="BC226" i="6"/>
  <c r="BH226" i="6"/>
  <c r="BJ226" i="6"/>
  <c r="BF226" i="6"/>
  <c r="AZ226" i="6"/>
  <c r="AN214" i="6"/>
  <c r="BN214" i="6"/>
  <c r="BG214" i="6"/>
  <c r="BE214" i="6"/>
  <c r="BH214" i="6"/>
  <c r="AY214" i="6"/>
  <c r="BC214" i="6"/>
  <c r="BJ214" i="6"/>
  <c r="BM214" i="6"/>
  <c r="BF214" i="6"/>
  <c r="BC202" i="6"/>
  <c r="BB202" i="6"/>
  <c r="BL202" i="6"/>
  <c r="BN202" i="6"/>
  <c r="BG202" i="6"/>
  <c r="AX202" i="6"/>
  <c r="BA202" i="6"/>
  <c r="BH202" i="6"/>
  <c r="BJ202" i="6"/>
  <c r="BK202" i="6"/>
  <c r="BP202" i="6"/>
  <c r="BD202" i="6"/>
  <c r="BM202" i="6"/>
  <c r="AR190" i="6"/>
  <c r="BL190" i="6"/>
  <c r="BN190" i="6"/>
  <c r="BG190" i="6"/>
  <c r="AT190" i="6"/>
  <c r="BH190" i="6"/>
  <c r="BP190" i="6"/>
  <c r="BE190" i="6"/>
  <c r="BJ190" i="6"/>
  <c r="BK190" i="6"/>
  <c r="BM190" i="6"/>
  <c r="BA178" i="6"/>
  <c r="BC178" i="6"/>
  <c r="BF178" i="6"/>
  <c r="BN178" i="6"/>
  <c r="AY178" i="6"/>
  <c r="BH178" i="6"/>
  <c r="BB166" i="6"/>
  <c r="AU166" i="6"/>
  <c r="BD166" i="6"/>
  <c r="BL166" i="6"/>
  <c r="BN166" i="6"/>
  <c r="BJ166" i="6"/>
  <c r="BK166" i="6"/>
  <c r="BD154" i="6"/>
  <c r="BG154" i="6"/>
  <c r="BH154" i="6"/>
  <c r="BE154" i="6"/>
  <c r="AR154" i="6"/>
  <c r="BF154" i="6"/>
  <c r="BL154" i="6"/>
  <c r="BC154" i="6"/>
  <c r="AV142" i="6"/>
  <c r="AY142" i="6"/>
  <c r="BJ142" i="6"/>
  <c r="BK142" i="6"/>
  <c r="BH142" i="6"/>
  <c r="BG142" i="6"/>
  <c r="BM142" i="6"/>
  <c r="BB142" i="6"/>
  <c r="BE142" i="6"/>
  <c r="BL142" i="6"/>
  <c r="BF142" i="6"/>
  <c r="BN142" i="6"/>
  <c r="AX130" i="6"/>
  <c r="BD130" i="6"/>
  <c r="BJ130" i="6"/>
  <c r="AR130" i="6"/>
  <c r="BC130" i="6"/>
  <c r="BH130" i="6"/>
  <c r="BG130" i="6"/>
  <c r="AY130" i="6"/>
  <c r="BA130" i="6"/>
  <c r="AY118" i="6"/>
  <c r="BF118" i="6"/>
  <c r="BN118" i="6"/>
  <c r="BD118" i="6"/>
  <c r="BP118" i="6"/>
  <c r="BJ118" i="6"/>
  <c r="BC118" i="6"/>
  <c r="BH118" i="6"/>
  <c r="BG118" i="6"/>
  <c r="BM118" i="6"/>
  <c r="BE118" i="6"/>
  <c r="AU106" i="6"/>
  <c r="BE106" i="6"/>
  <c r="BF106" i="6"/>
  <c r="BA106" i="6"/>
  <c r="BD106" i="6"/>
  <c r="BJ106" i="6"/>
  <c r="BK106" i="6"/>
  <c r="BH106" i="6"/>
  <c r="AY106" i="6"/>
  <c r="BM106" i="6"/>
  <c r="BC106" i="6"/>
  <c r="BG106" i="6"/>
  <c r="BB106" i="6"/>
  <c r="BA94" i="6"/>
  <c r="BL94" i="6"/>
  <c r="BN94" i="6"/>
  <c r="AT94" i="6"/>
  <c r="BJ94" i="6"/>
  <c r="BK94" i="6"/>
  <c r="BP94" i="6"/>
  <c r="AR94" i="6"/>
  <c r="AW94" i="6"/>
  <c r="AX94" i="6"/>
  <c r="BH94" i="6"/>
  <c r="BM94" i="6"/>
  <c r="BG94" i="6"/>
  <c r="AY82" i="6"/>
  <c r="AX82" i="6"/>
  <c r="BE82" i="6"/>
  <c r="BB82" i="6"/>
  <c r="BF82" i="6"/>
  <c r="BJ82" i="6"/>
  <c r="BK82" i="6"/>
  <c r="AR70" i="6"/>
  <c r="BD70" i="6"/>
  <c r="BC70" i="6"/>
  <c r="BE70" i="6"/>
  <c r="BF70" i="6"/>
  <c r="AW70" i="6"/>
  <c r="BB70" i="6"/>
  <c r="AR58" i="6"/>
  <c r="BB58" i="6"/>
  <c r="AM58" i="6"/>
  <c r="AV58" i="6"/>
  <c r="BD58" i="6"/>
  <c r="BE58" i="6"/>
  <c r="BC58" i="6"/>
  <c r="BF58" i="6"/>
  <c r="BJ58" i="6"/>
  <c r="BK58" i="6"/>
  <c r="BP58" i="6"/>
  <c r="AW46" i="6"/>
  <c r="AY46" i="6"/>
  <c r="BA46" i="6"/>
  <c r="AT46" i="6"/>
  <c r="BE46" i="6"/>
  <c r="AX46" i="6"/>
  <c r="BD46" i="6"/>
  <c r="BF46" i="6"/>
  <c r="AT34" i="6"/>
  <c r="BA34" i="6"/>
  <c r="BE34" i="6"/>
  <c r="BF34" i="6"/>
  <c r="BD34" i="6"/>
  <c r="BB34" i="6"/>
  <c r="BB22" i="6"/>
  <c r="BJ22" i="6"/>
  <c r="BK22" i="6"/>
  <c r="BP22" i="6"/>
  <c r="BC22" i="6"/>
  <c r="AX22" i="6"/>
  <c r="BA22" i="6"/>
  <c r="BE22" i="6"/>
  <c r="AW22" i="6"/>
  <c r="BF22" i="6"/>
  <c r="BJ251" i="6"/>
  <c r="AT32" i="6"/>
  <c r="BC107" i="6"/>
  <c r="AZ155" i="6"/>
  <c r="AX248" i="6"/>
  <c r="BM248" i="6"/>
  <c r="BB248" i="6"/>
  <c r="BA248" i="6"/>
  <c r="BD248" i="6"/>
  <c r="BL248" i="6"/>
  <c r="AZ248" i="6"/>
  <c r="BC248" i="6"/>
  <c r="BE248" i="6"/>
  <c r="BG248" i="6"/>
  <c r="BN248" i="6"/>
  <c r="AW248" i="6"/>
  <c r="BJ248" i="6"/>
  <c r="BA236" i="6"/>
  <c r="BF236" i="6"/>
  <c r="AY236" i="6"/>
  <c r="BL236" i="6"/>
  <c r="BB236" i="6"/>
  <c r="AV236" i="6"/>
  <c r="AX236" i="6"/>
  <c r="BE236" i="6"/>
  <c r="BG236" i="6"/>
  <c r="AL224" i="6"/>
  <c r="BH224" i="6"/>
  <c r="BJ224" i="6"/>
  <c r="BK224" i="6"/>
  <c r="BM224" i="6"/>
  <c r="AZ224" i="6"/>
  <c r="AX224" i="6"/>
  <c r="BA224" i="6"/>
  <c r="BL224" i="6"/>
  <c r="BN224" i="6"/>
  <c r="BA212" i="6"/>
  <c r="BG212" i="6"/>
  <c r="BC212" i="6"/>
  <c r="BD212" i="6"/>
  <c r="BE212" i="6"/>
  <c r="BH212" i="6"/>
  <c r="AY212" i="6"/>
  <c r="BJ212" i="6"/>
  <c r="BK212" i="6"/>
  <c r="BM212" i="6"/>
  <c r="BF212" i="6"/>
  <c r="BB212" i="6"/>
  <c r="BL212" i="6"/>
  <c r="AQ200" i="6"/>
  <c r="BG200" i="6"/>
  <c r="AX200" i="6"/>
  <c r="BH200" i="6"/>
  <c r="BE200" i="6"/>
  <c r="BJ200" i="6"/>
  <c r="BK200" i="6"/>
  <c r="BC200" i="6"/>
  <c r="BD200" i="6"/>
  <c r="BM200" i="6"/>
  <c r="BF200" i="6"/>
  <c r="BA188" i="6"/>
  <c r="AY188" i="6"/>
  <c r="AZ188" i="6"/>
  <c r="BB188" i="6"/>
  <c r="BG188" i="6"/>
  <c r="BH188" i="6"/>
  <c r="BP188" i="6"/>
  <c r="BE188" i="6"/>
  <c r="BJ188" i="6"/>
  <c r="BK188" i="6"/>
  <c r="BF188" i="6"/>
  <c r="AU176" i="6"/>
  <c r="BF176" i="6"/>
  <c r="AZ176" i="6"/>
  <c r="BL176" i="6"/>
  <c r="BN176" i="6"/>
  <c r="BB176" i="6"/>
  <c r="BG176" i="6"/>
  <c r="BJ176" i="6"/>
  <c r="BK176" i="6"/>
  <c r="BM176" i="6"/>
  <c r="AY164" i="6"/>
  <c r="BD164" i="6"/>
  <c r="BE164" i="6"/>
  <c r="BC164" i="6"/>
  <c r="AZ164" i="6"/>
  <c r="BF164" i="6"/>
  <c r="BN164" i="6"/>
  <c r="AT152" i="6"/>
  <c r="BM152" i="6"/>
  <c r="BA152" i="6"/>
  <c r="BD152" i="6"/>
  <c r="BL152" i="6"/>
  <c r="AZ152" i="6"/>
  <c r="AY152" i="6"/>
  <c r="BC152" i="6"/>
  <c r="BN152" i="6"/>
  <c r="BB140" i="6"/>
  <c r="BA140" i="6"/>
  <c r="BH140" i="6"/>
  <c r="BG140" i="6"/>
  <c r="AV140" i="6"/>
  <c r="AX140" i="6"/>
  <c r="BE140" i="6"/>
  <c r="BL140" i="6"/>
  <c r="AU140" i="6"/>
  <c r="AX128" i="6"/>
  <c r="BJ128" i="6"/>
  <c r="BK128" i="6"/>
  <c r="BC128" i="6"/>
  <c r="BH128" i="6"/>
  <c r="BM128" i="6"/>
  <c r="BG128" i="6"/>
  <c r="AY128" i="6"/>
  <c r="BE128" i="6"/>
  <c r="BL128" i="6"/>
  <c r="AW128" i="6"/>
  <c r="BB128" i="6"/>
  <c r="BN128" i="6"/>
  <c r="BC116" i="6"/>
  <c r="AZ116" i="6"/>
  <c r="BD116" i="6"/>
  <c r="BJ116" i="6"/>
  <c r="BK116" i="6"/>
  <c r="AW116" i="6"/>
  <c r="BH116" i="6"/>
  <c r="BG116" i="6"/>
  <c r="BM116" i="6"/>
  <c r="BL116" i="6"/>
  <c r="AL104" i="6"/>
  <c r="BN104" i="6"/>
  <c r="BF104" i="6"/>
  <c r="AZ104" i="6"/>
  <c r="BA104" i="6"/>
  <c r="BP104" i="6"/>
  <c r="AU104" i="6"/>
  <c r="BD104" i="6"/>
  <c r="BJ104" i="6"/>
  <c r="BH104" i="6"/>
  <c r="AY104" i="6"/>
  <c r="BC104" i="6"/>
  <c r="BM104" i="6"/>
  <c r="BG104" i="6"/>
  <c r="AR104" i="6"/>
  <c r="AQ92" i="6"/>
  <c r="BB92" i="6"/>
  <c r="AT92" i="6"/>
  <c r="BE92" i="6"/>
  <c r="AZ92" i="6"/>
  <c r="BF92" i="6"/>
  <c r="BJ92" i="6"/>
  <c r="BK92" i="6"/>
  <c r="BP92" i="6"/>
  <c r="AW92" i="6"/>
  <c r="BH92" i="6"/>
  <c r="BM92" i="6"/>
  <c r="AW80" i="6"/>
  <c r="AX80" i="6"/>
  <c r="BC80" i="6"/>
  <c r="BA80" i="6"/>
  <c r="BE80" i="6"/>
  <c r="AP80" i="6"/>
  <c r="BB80" i="6"/>
  <c r="BF80" i="6"/>
  <c r="BJ80" i="6"/>
  <c r="BK80" i="6"/>
  <c r="BP80" i="6"/>
  <c r="AZ80" i="6"/>
  <c r="BH80" i="6"/>
  <c r="BM80" i="6"/>
  <c r="BD68" i="6"/>
  <c r="AP68" i="6"/>
  <c r="BC68" i="6"/>
  <c r="BE68" i="6"/>
  <c r="AQ68" i="6"/>
  <c r="BF68" i="6"/>
  <c r="AV68" i="6"/>
  <c r="BA68" i="6"/>
  <c r="BH68" i="6"/>
  <c r="BJ68" i="6"/>
  <c r="BK68" i="6"/>
  <c r="BM68" i="6"/>
  <c r="BP68" i="6"/>
  <c r="BB68" i="6"/>
  <c r="BB56" i="6"/>
  <c r="AX56" i="6"/>
  <c r="AS56" i="6"/>
  <c r="BE56" i="6"/>
  <c r="BC56" i="6"/>
  <c r="BF56" i="6"/>
  <c r="BH56" i="6"/>
  <c r="BM56" i="6"/>
  <c r="BJ56" i="6"/>
  <c r="BK56" i="6"/>
  <c r="BP56" i="6"/>
  <c r="BA56" i="6"/>
  <c r="AM44" i="6"/>
  <c r="AN44" i="6"/>
  <c r="AZ44" i="6"/>
  <c r="BE44" i="6"/>
  <c r="BB44" i="6"/>
  <c r="BF44" i="6"/>
  <c r="AW44" i="6"/>
  <c r="BC44" i="6"/>
  <c r="BH44" i="6"/>
  <c r="BM44" i="6"/>
  <c r="AV32" i="6"/>
  <c r="BA32" i="6"/>
  <c r="AZ32" i="6"/>
  <c r="BE32" i="6"/>
  <c r="BF32" i="6"/>
  <c r="BD32" i="6"/>
  <c r="BH32" i="6"/>
  <c r="BM32" i="6"/>
  <c r="BB32" i="6"/>
  <c r="BJ32" i="6"/>
  <c r="BK32" i="6"/>
  <c r="BP32" i="6"/>
  <c r="BC20" i="6"/>
  <c r="BA20" i="6"/>
  <c r="BE20" i="6"/>
  <c r="AW20" i="6"/>
  <c r="AZ20" i="6"/>
  <c r="BF20" i="6"/>
  <c r="AR20" i="6"/>
  <c r="AS20" i="6"/>
  <c r="AT20" i="6"/>
  <c r="BD20" i="6"/>
  <c r="BH20" i="6"/>
  <c r="BM20" i="6"/>
  <c r="BP155" i="6"/>
  <c r="BP47" i="6"/>
  <c r="BN203" i="6"/>
  <c r="BM203" i="6"/>
  <c r="BL226" i="6"/>
  <c r="BL178" i="6"/>
  <c r="BK214" i="6"/>
  <c r="BK178" i="6"/>
  <c r="BJ59" i="6"/>
  <c r="BF130" i="6"/>
  <c r="BE239" i="6"/>
  <c r="BD178" i="6"/>
  <c r="BC46" i="6"/>
  <c r="BA119" i="6"/>
  <c r="AZ71" i="6"/>
  <c r="AX239" i="6"/>
  <c r="AV200" i="6"/>
  <c r="AO116" i="6"/>
  <c r="BC239" i="6"/>
  <c r="AY179" i="6"/>
  <c r="AV166" i="6"/>
  <c r="BJ191" i="6"/>
  <c r="BH95" i="6"/>
  <c r="AP20" i="6"/>
  <c r="BQ239" i="6"/>
  <c r="BQ143" i="6"/>
  <c r="BQ23" i="6"/>
  <c r="BP239" i="6"/>
  <c r="BP59" i="6"/>
  <c r="BN215" i="6"/>
  <c r="BL239" i="6"/>
  <c r="BK191" i="6"/>
  <c r="BH236" i="6"/>
  <c r="BF143" i="6"/>
  <c r="BE178" i="6"/>
  <c r="BD94" i="6"/>
  <c r="BC236" i="6"/>
  <c r="AZ200" i="6"/>
  <c r="AZ83" i="6"/>
  <c r="AY224" i="6"/>
  <c r="AY94" i="6"/>
  <c r="AY59" i="6"/>
  <c r="AY22" i="6"/>
  <c r="AT130" i="6"/>
  <c r="BQ251" i="6"/>
  <c r="BQ35" i="6"/>
  <c r="BN131" i="6"/>
  <c r="BK226" i="6"/>
  <c r="BK143" i="6"/>
  <c r="BF140" i="6"/>
  <c r="BE176" i="6"/>
  <c r="BE104" i="6"/>
  <c r="BD188" i="6"/>
  <c r="BC251" i="6"/>
  <c r="BB104" i="6"/>
  <c r="BA58" i="6"/>
  <c r="AZ215" i="6"/>
  <c r="AY58" i="6"/>
  <c r="AW32" i="6"/>
  <c r="AU92" i="6"/>
  <c r="AT226" i="6"/>
  <c r="AN121" i="6"/>
  <c r="AU241" i="6"/>
  <c r="AS253" i="6"/>
  <c r="AS181" i="6"/>
  <c r="AR253" i="6"/>
  <c r="AS229" i="6"/>
  <c r="AY220" i="6"/>
  <c r="AL256" i="6"/>
  <c r="AW256" i="6"/>
  <c r="AT256" i="6"/>
  <c r="AV256" i="6"/>
  <c r="AZ256" i="6"/>
  <c r="AP256" i="6"/>
  <c r="BA256" i="6"/>
  <c r="AQ256" i="6"/>
  <c r="AY256" i="6"/>
  <c r="AN256" i="6"/>
  <c r="BB256" i="6"/>
  <c r="BC256" i="6"/>
  <c r="AM244" i="6"/>
  <c r="AN244" i="6"/>
  <c r="BB244" i="6"/>
  <c r="AX244" i="6"/>
  <c r="AZ244" i="6"/>
  <c r="AO244" i="6"/>
  <c r="BD244" i="6"/>
  <c r="BE244" i="6"/>
  <c r="BF244" i="6"/>
  <c r="BG244" i="6"/>
  <c r="BH244" i="6"/>
  <c r="AS244" i="6"/>
  <c r="BA244" i="6"/>
  <c r="BP244" i="6"/>
  <c r="AU244" i="6"/>
  <c r="BC244" i="6"/>
  <c r="BS244" i="6"/>
  <c r="AM232" i="6"/>
  <c r="AZ232" i="6"/>
  <c r="BA232" i="6"/>
  <c r="BB232" i="6"/>
  <c r="AQ232" i="6"/>
  <c r="BJ232" i="6"/>
  <c r="AT232" i="6"/>
  <c r="AX232" i="6"/>
  <c r="AY232" i="6"/>
  <c r="AN232" i="6"/>
  <c r="BP232" i="6"/>
  <c r="BQ232" i="6"/>
  <c r="BC232" i="6"/>
  <c r="AM220" i="6"/>
  <c r="AQ220" i="6"/>
  <c r="AT220" i="6"/>
  <c r="AU220" i="6"/>
  <c r="AX220" i="6"/>
  <c r="AR220" i="6"/>
  <c r="BA220" i="6"/>
  <c r="AW220" i="6"/>
  <c r="BD220" i="6"/>
  <c r="AZ220" i="6"/>
  <c r="BJ220" i="6"/>
  <c r="BK220" i="6"/>
  <c r="BL220" i="6"/>
  <c r="BM220" i="6"/>
  <c r="BN220" i="6"/>
  <c r="BP220" i="6"/>
  <c r="BQ220" i="6"/>
  <c r="AN208" i="6"/>
  <c r="AX208" i="6"/>
  <c r="AV208" i="6"/>
  <c r="AR208" i="6"/>
  <c r="AW208" i="6"/>
  <c r="AY208" i="6"/>
  <c r="BC208" i="6"/>
  <c r="BE208" i="6"/>
  <c r="BF208" i="6"/>
  <c r="BG208" i="6"/>
  <c r="BH208" i="6"/>
  <c r="BB208" i="6"/>
  <c r="BD208" i="6"/>
  <c r="BJ208" i="6"/>
  <c r="BK208" i="6"/>
  <c r="BL208" i="6"/>
  <c r="BM208" i="6"/>
  <c r="BN208" i="6"/>
  <c r="AZ208" i="6"/>
  <c r="AL196" i="6"/>
  <c r="AR196" i="6"/>
  <c r="AS196" i="6"/>
  <c r="AT196" i="6"/>
  <c r="AV196" i="6"/>
  <c r="AY196" i="6"/>
  <c r="AU196" i="6"/>
  <c r="BE196" i="6"/>
  <c r="BF196" i="6"/>
  <c r="BG196" i="6"/>
  <c r="BH196" i="6"/>
  <c r="AP196" i="6"/>
  <c r="AW196" i="6"/>
  <c r="BA196" i="6"/>
  <c r="AZ196" i="6"/>
  <c r="BB196" i="6"/>
  <c r="BD196" i="6"/>
  <c r="BJ196" i="6"/>
  <c r="BK196" i="6"/>
  <c r="BL196" i="6"/>
  <c r="BM196" i="6"/>
  <c r="BN196" i="6"/>
  <c r="AU184" i="6"/>
  <c r="AW184" i="6"/>
  <c r="AV184" i="6"/>
  <c r="BB184" i="6"/>
  <c r="BA184" i="6"/>
  <c r="BP184" i="6"/>
  <c r="BQ184" i="6"/>
  <c r="BC184" i="6"/>
  <c r="AN184" i="6"/>
  <c r="AX184" i="6"/>
  <c r="AR184" i="6"/>
  <c r="AY184" i="6"/>
  <c r="BE184" i="6"/>
  <c r="BF184" i="6"/>
  <c r="BG184" i="6"/>
  <c r="BH184" i="6"/>
  <c r="AZ184" i="6"/>
  <c r="AN172" i="6"/>
  <c r="AT172" i="6"/>
  <c r="AP172" i="6"/>
  <c r="AW172" i="6"/>
  <c r="AQ172" i="6"/>
  <c r="AX172" i="6"/>
  <c r="BD172" i="6"/>
  <c r="AU172" i="6"/>
  <c r="AY172" i="6"/>
  <c r="BB172" i="6"/>
  <c r="AS172" i="6"/>
  <c r="BS172" i="6"/>
  <c r="AO172" i="6"/>
  <c r="AZ172" i="6"/>
  <c r="BE172" i="6"/>
  <c r="BF172" i="6"/>
  <c r="BG172" i="6"/>
  <c r="BH172" i="6"/>
  <c r="AM160" i="6"/>
  <c r="AQ160" i="6"/>
  <c r="AS160" i="6"/>
  <c r="AY160" i="6"/>
  <c r="AN160" i="6"/>
  <c r="AP160" i="6"/>
  <c r="BJ160" i="6"/>
  <c r="BK160" i="6"/>
  <c r="BL160" i="6"/>
  <c r="BM160" i="6"/>
  <c r="BN160" i="6"/>
  <c r="AX160" i="6"/>
  <c r="BC160" i="6"/>
  <c r="AW160" i="6"/>
  <c r="BA160" i="6"/>
  <c r="AZ160" i="6"/>
  <c r="AN148" i="6"/>
  <c r="AV148" i="6"/>
  <c r="AP148" i="6"/>
  <c r="AW148" i="6"/>
  <c r="AS148" i="6"/>
  <c r="BE148" i="6"/>
  <c r="BF148" i="6"/>
  <c r="BG148" i="6"/>
  <c r="BA148" i="6"/>
  <c r="BD148" i="6"/>
  <c r="BP148" i="6"/>
  <c r="BQ148" i="6"/>
  <c r="AU148" i="6"/>
  <c r="AY148" i="6"/>
  <c r="BC148" i="6"/>
  <c r="AZ148" i="6"/>
  <c r="AM136" i="6"/>
  <c r="AO136" i="6"/>
  <c r="AQ136" i="6"/>
  <c r="AT136" i="6"/>
  <c r="AY136" i="6"/>
  <c r="BE136" i="6"/>
  <c r="BF136" i="6"/>
  <c r="BG136" i="6"/>
  <c r="BH136" i="6"/>
  <c r="AR136" i="6"/>
  <c r="AX136" i="6"/>
  <c r="BA136" i="6"/>
  <c r="AS136" i="6"/>
  <c r="AL136" i="6"/>
  <c r="AZ136" i="6"/>
  <c r="BC136" i="6"/>
  <c r="AL124" i="6"/>
  <c r="AP124" i="6"/>
  <c r="AW124" i="6"/>
  <c r="AR124" i="6"/>
  <c r="AV124" i="6"/>
  <c r="AM124" i="6"/>
  <c r="AU124" i="6"/>
  <c r="AO124" i="6"/>
  <c r="AY124" i="6"/>
  <c r="BJ124" i="6"/>
  <c r="BK124" i="6"/>
  <c r="BL124" i="6"/>
  <c r="BM124" i="6"/>
  <c r="BN124" i="6"/>
  <c r="AX124" i="6"/>
  <c r="BD124" i="6"/>
  <c r="AQ124" i="6"/>
  <c r="BB124" i="6"/>
  <c r="AZ124" i="6"/>
  <c r="AM112" i="6"/>
  <c r="AN112" i="6"/>
  <c r="AW112" i="6"/>
  <c r="AS112" i="6"/>
  <c r="AX112" i="6"/>
  <c r="BC112" i="6"/>
  <c r="BB112" i="6"/>
  <c r="AT112" i="6"/>
  <c r="AR112" i="6"/>
  <c r="AV112" i="6"/>
  <c r="AY112" i="6"/>
  <c r="BD112" i="6"/>
  <c r="AZ112" i="6"/>
  <c r="BA112" i="6"/>
  <c r="AV100" i="6"/>
  <c r="AS100" i="6"/>
  <c r="BC100" i="6"/>
  <c r="BA100" i="6"/>
  <c r="AW100" i="6"/>
  <c r="BB100" i="6"/>
  <c r="BE100" i="6"/>
  <c r="BF100" i="6"/>
  <c r="BG100" i="6"/>
  <c r="BH100" i="6"/>
  <c r="AQ100" i="6"/>
  <c r="AM100" i="6"/>
  <c r="AX100" i="6"/>
  <c r="BP100" i="6"/>
  <c r="BQ100" i="6"/>
  <c r="AZ100" i="6"/>
  <c r="BD100" i="6"/>
  <c r="BS100" i="6"/>
  <c r="AM88" i="6"/>
  <c r="AU88" i="6"/>
  <c r="AW88" i="6"/>
  <c r="AN88" i="6"/>
  <c r="AQ88" i="6"/>
  <c r="AS88" i="6"/>
  <c r="BB88" i="6"/>
  <c r="AO88" i="6"/>
  <c r="AR88" i="6"/>
  <c r="AT88" i="6"/>
  <c r="AX88" i="6"/>
  <c r="BD88" i="6"/>
  <c r="BC88" i="6"/>
  <c r="AY88" i="6"/>
  <c r="AP88" i="6"/>
  <c r="BA88" i="6"/>
  <c r="BJ88" i="6"/>
  <c r="BK88" i="6"/>
  <c r="BP88" i="6"/>
  <c r="BQ88" i="6"/>
  <c r="AZ88" i="6"/>
  <c r="AR76" i="6"/>
  <c r="AP76" i="6"/>
  <c r="AW76" i="6"/>
  <c r="AX76" i="6"/>
  <c r="AV76" i="6"/>
  <c r="BD76" i="6"/>
  <c r="AQ76" i="6"/>
  <c r="AY76" i="6"/>
  <c r="BC76" i="6"/>
  <c r="AL76" i="6"/>
  <c r="BJ76" i="6"/>
  <c r="BK76" i="6"/>
  <c r="BA76" i="6"/>
  <c r="BB76" i="6"/>
  <c r="AT76" i="6"/>
  <c r="BP76" i="6"/>
  <c r="BQ76" i="6"/>
  <c r="AZ76" i="6"/>
  <c r="AM64" i="6"/>
  <c r="AW64" i="6"/>
  <c r="AS64" i="6"/>
  <c r="AU64" i="6"/>
  <c r="AV64" i="6"/>
  <c r="AQ64" i="6"/>
  <c r="BD64" i="6"/>
  <c r="AL64" i="6"/>
  <c r="AT64" i="6"/>
  <c r="AY64" i="6"/>
  <c r="AR64" i="6"/>
  <c r="BJ64" i="6"/>
  <c r="BK64" i="6"/>
  <c r="AO64" i="6"/>
  <c r="AX64" i="6"/>
  <c r="BB64" i="6"/>
  <c r="BP64" i="6"/>
  <c r="BQ64" i="6"/>
  <c r="BR64" i="6"/>
  <c r="AZ64" i="6"/>
  <c r="AP52" i="6"/>
  <c r="AM52" i="6"/>
  <c r="AW52" i="6"/>
  <c r="AX52" i="6"/>
  <c r="AV52" i="6"/>
  <c r="BB52" i="6"/>
  <c r="BD52" i="6"/>
  <c r="BA52" i="6"/>
  <c r="AO52" i="6"/>
  <c r="AY52" i="6"/>
  <c r="AN52" i="6"/>
  <c r="BC52" i="6"/>
  <c r="BJ52" i="6"/>
  <c r="BK52" i="6"/>
  <c r="BP52" i="6"/>
  <c r="BQ52" i="6"/>
  <c r="BR52" i="6"/>
  <c r="AZ52" i="6"/>
  <c r="AO40" i="6"/>
  <c r="AL40" i="6"/>
  <c r="AW40" i="6"/>
  <c r="AS40" i="6"/>
  <c r="AU40" i="6"/>
  <c r="BD40" i="6"/>
  <c r="AX40" i="6"/>
  <c r="BA40" i="6"/>
  <c r="BB40" i="6"/>
  <c r="AM40" i="6"/>
  <c r="AN40" i="6"/>
  <c r="AQ40" i="6"/>
  <c r="AT40" i="6"/>
  <c r="AY40" i="6"/>
  <c r="BJ40" i="6"/>
  <c r="BK40" i="6"/>
  <c r="AP40" i="6"/>
  <c r="BC40" i="6"/>
  <c r="AV40" i="6"/>
  <c r="BP40" i="6"/>
  <c r="BQ40" i="6"/>
  <c r="BR40" i="6"/>
  <c r="AZ40" i="6"/>
  <c r="AN28" i="6"/>
  <c r="AT28" i="6"/>
  <c r="AW28" i="6"/>
  <c r="AL28" i="6"/>
  <c r="AX28" i="6"/>
  <c r="BD28" i="6"/>
  <c r="BA28" i="6"/>
  <c r="AV28" i="6"/>
  <c r="AU28" i="6"/>
  <c r="BJ28" i="6"/>
  <c r="BK28" i="6"/>
  <c r="AY28" i="6"/>
  <c r="BP28" i="6"/>
  <c r="BQ28" i="6"/>
  <c r="BR28" i="6"/>
  <c r="AZ28" i="6"/>
  <c r="BC28" i="6"/>
  <c r="BH251" i="6"/>
  <c r="BH238" i="6"/>
  <c r="BG251" i="6"/>
  <c r="BG238" i="6"/>
  <c r="BG224" i="6"/>
  <c r="BG107" i="6"/>
  <c r="BF251" i="6"/>
  <c r="BF238" i="6"/>
  <c r="BF224" i="6"/>
  <c r="BF185" i="6"/>
  <c r="BF107" i="6"/>
  <c r="BF94" i="6"/>
  <c r="BE251" i="6"/>
  <c r="BE238" i="6"/>
  <c r="BE224" i="6"/>
  <c r="BE185" i="6"/>
  <c r="BE107" i="6"/>
  <c r="BE94" i="6"/>
  <c r="BD251" i="6"/>
  <c r="BD236" i="6"/>
  <c r="BD142" i="6"/>
  <c r="BC190" i="6"/>
  <c r="BC176" i="6"/>
  <c r="BC149" i="6"/>
  <c r="BC82" i="6"/>
  <c r="BB227" i="6"/>
  <c r="BB154" i="6"/>
  <c r="BB94" i="6"/>
  <c r="BB65" i="6"/>
  <c r="BB35" i="6"/>
  <c r="BA227" i="6"/>
  <c r="BA197" i="6"/>
  <c r="BA179" i="6"/>
  <c r="BA128" i="6"/>
  <c r="AY167" i="6"/>
  <c r="AY83" i="6"/>
  <c r="AY70" i="6"/>
  <c r="AY17" i="6"/>
  <c r="AX106" i="6"/>
  <c r="AX68" i="6"/>
  <c r="AX17" i="6"/>
  <c r="AW236" i="6"/>
  <c r="AW166" i="6"/>
  <c r="AV252" i="6"/>
  <c r="AV116" i="6"/>
  <c r="AV44" i="6"/>
  <c r="AU200" i="6"/>
  <c r="AU162" i="6"/>
  <c r="AU120" i="6"/>
  <c r="AT80" i="6"/>
  <c r="AS149" i="6"/>
  <c r="AR258" i="6"/>
  <c r="AR82" i="6"/>
  <c r="AM162" i="6"/>
  <c r="BF250" i="6"/>
  <c r="BE250" i="6"/>
  <c r="BD250" i="6"/>
  <c r="BC203" i="6"/>
  <c r="BC95" i="6"/>
  <c r="BB226" i="6"/>
  <c r="BB209" i="6"/>
  <c r="BB167" i="6"/>
  <c r="BB152" i="6"/>
  <c r="BA245" i="6"/>
  <c r="BA226" i="6"/>
  <c r="BA161" i="6"/>
  <c r="BA143" i="6"/>
  <c r="BA92" i="6"/>
  <c r="AZ251" i="6"/>
  <c r="AZ236" i="6"/>
  <c r="AZ221" i="6"/>
  <c r="AY166" i="6"/>
  <c r="AY29" i="6"/>
  <c r="AX257" i="6"/>
  <c r="AX164" i="6"/>
  <c r="AW68" i="6"/>
  <c r="AW47" i="6"/>
  <c r="AU116" i="6"/>
  <c r="AU70" i="6"/>
  <c r="AT44" i="6"/>
  <c r="AS251" i="6"/>
  <c r="AS142" i="6"/>
  <c r="AS47" i="6"/>
  <c r="AR188" i="6"/>
  <c r="AR119" i="6"/>
  <c r="AP46" i="6"/>
  <c r="AW230" i="6"/>
  <c r="AX230" i="6"/>
  <c r="AW218" i="6"/>
  <c r="AU218" i="6"/>
  <c r="AZ218" i="6"/>
  <c r="AW158" i="6"/>
  <c r="BB158" i="6"/>
  <c r="AT122" i="6"/>
  <c r="AX122" i="6"/>
  <c r="AP98" i="6"/>
  <c r="AU98" i="6"/>
  <c r="AT86" i="6"/>
  <c r="AW86" i="6"/>
  <c r="BB74" i="6"/>
  <c r="AW74" i="6"/>
  <c r="AV62" i="6"/>
  <c r="AX62" i="6"/>
  <c r="BB50" i="6"/>
  <c r="AW50" i="6"/>
  <c r="AU50" i="6"/>
  <c r="AT38" i="6"/>
  <c r="AV38" i="6"/>
  <c r="AX38" i="6"/>
  <c r="AU26" i="6"/>
  <c r="AW26" i="6"/>
  <c r="BD167" i="6"/>
  <c r="BC215" i="6"/>
  <c r="BB239" i="6"/>
  <c r="BB224" i="6"/>
  <c r="BB179" i="6"/>
  <c r="BA176" i="6"/>
  <c r="BA142" i="6"/>
  <c r="BA47" i="6"/>
  <c r="AZ250" i="6"/>
  <c r="AY41" i="6"/>
  <c r="AX191" i="6"/>
  <c r="AW257" i="6"/>
  <c r="AW226" i="6"/>
  <c r="AW113" i="6"/>
  <c r="AW29" i="6"/>
  <c r="AV113" i="6"/>
  <c r="AY250" i="6"/>
  <c r="AY215" i="6"/>
  <c r="AX143" i="6"/>
  <c r="AW224" i="6"/>
  <c r="AU68" i="6"/>
  <c r="AT173" i="6"/>
  <c r="AS44" i="6"/>
  <c r="AN252" i="6"/>
  <c r="AW252" i="6"/>
  <c r="AQ252" i="6"/>
  <c r="AQ240" i="6"/>
  <c r="AO240" i="6"/>
  <c r="AT240" i="6"/>
  <c r="AT228" i="6"/>
  <c r="BA228" i="6"/>
  <c r="AR228" i="6"/>
  <c r="AS228" i="6"/>
  <c r="AP216" i="6"/>
  <c r="AS216" i="6"/>
  <c r="AT180" i="6"/>
  <c r="AQ180" i="6"/>
  <c r="AU180" i="6"/>
  <c r="AQ168" i="6"/>
  <c r="AO168" i="6"/>
  <c r="AT168" i="6"/>
  <c r="AT156" i="6"/>
  <c r="AU156" i="6"/>
  <c r="AO144" i="6"/>
  <c r="AU144" i="6"/>
  <c r="AP132" i="6"/>
  <c r="BB132" i="6"/>
  <c r="AV132" i="6"/>
  <c r="AQ120" i="6"/>
  <c r="AR120" i="6"/>
  <c r="AX120" i="6"/>
  <c r="AT251" i="6"/>
  <c r="AW251" i="6"/>
  <c r="AY251" i="6"/>
  <c r="AX251" i="6"/>
  <c r="AP251" i="6"/>
  <c r="AV227" i="6"/>
  <c r="AO227" i="6"/>
  <c r="AW227" i="6"/>
  <c r="AV155" i="6"/>
  <c r="AY155" i="6"/>
  <c r="AX155" i="6"/>
  <c r="AP131" i="6"/>
  <c r="AT131" i="6"/>
  <c r="AS131" i="6"/>
  <c r="AY131" i="6"/>
  <c r="AO119" i="6"/>
  <c r="AV119" i="6"/>
  <c r="AP107" i="6"/>
  <c r="AX107" i="6"/>
  <c r="AW107" i="6"/>
  <c r="AT95" i="6"/>
  <c r="AR95" i="6"/>
  <c r="AV83" i="6"/>
  <c r="AO83" i="6"/>
  <c r="AP83" i="6"/>
  <c r="AT71" i="6"/>
  <c r="AW71" i="6"/>
  <c r="AR59" i="6"/>
  <c r="AV59" i="6"/>
  <c r="BB59" i="6"/>
  <c r="AO47" i="6"/>
  <c r="AT47" i="6"/>
  <c r="AP35" i="6"/>
  <c r="AT35" i="6"/>
  <c r="AV35" i="6"/>
  <c r="AO23" i="6"/>
  <c r="AX23" i="6"/>
  <c r="AS23" i="6"/>
  <c r="AT23" i="6"/>
  <c r="AW23" i="6"/>
  <c r="AS238" i="6"/>
  <c r="AP238" i="6"/>
  <c r="AV238" i="6"/>
  <c r="AR214" i="6"/>
  <c r="AW214" i="6"/>
  <c r="AS214" i="6"/>
  <c r="BA214" i="6"/>
  <c r="AT214" i="6"/>
  <c r="AO202" i="6"/>
  <c r="AV202" i="6"/>
  <c r="AU202" i="6"/>
  <c r="AS178" i="6"/>
  <c r="AR178" i="6"/>
  <c r="AP166" i="6"/>
  <c r="AS166" i="6"/>
  <c r="AX166" i="6"/>
  <c r="BA166" i="6"/>
  <c r="AP154" i="6"/>
  <c r="AL154" i="6"/>
  <c r="AT142" i="6"/>
  <c r="AR142" i="6"/>
  <c r="AW142" i="6"/>
  <c r="AX142" i="6"/>
  <c r="AP130" i="6"/>
  <c r="AL130" i="6"/>
  <c r="AW130" i="6"/>
  <c r="AS118" i="6"/>
  <c r="BA118" i="6"/>
  <c r="AP106" i="6"/>
  <c r="AM106" i="6"/>
  <c r="AV106" i="6"/>
  <c r="AR106" i="6"/>
  <c r="AL94" i="6"/>
  <c r="AV94" i="6"/>
  <c r="AN82" i="6"/>
  <c r="AS82" i="6"/>
  <c r="AV82" i="6"/>
  <c r="AW82" i="6"/>
  <c r="AM70" i="6"/>
  <c r="AV70" i="6"/>
  <c r="AX70" i="6"/>
  <c r="AO58" i="6"/>
  <c r="AS58" i="6"/>
  <c r="AT58" i="6"/>
  <c r="AW58" i="6"/>
  <c r="AS46" i="6"/>
  <c r="BB46" i="6"/>
  <c r="AV46" i="6"/>
  <c r="AO34" i="6"/>
  <c r="AS34" i="6"/>
  <c r="AU34" i="6"/>
  <c r="AP34" i="6"/>
  <c r="AW34" i="6"/>
  <c r="AX34" i="6"/>
  <c r="AS22" i="6"/>
  <c r="AO22" i="6"/>
  <c r="AP22" i="6"/>
  <c r="AV22" i="6"/>
  <c r="AU22" i="6"/>
  <c r="BH179" i="6"/>
  <c r="BG179" i="6"/>
  <c r="BG166" i="6"/>
  <c r="BF257" i="6"/>
  <c r="BF179" i="6"/>
  <c r="BF166" i="6"/>
  <c r="BF152" i="6"/>
  <c r="BE257" i="6"/>
  <c r="BE179" i="6"/>
  <c r="BE166" i="6"/>
  <c r="BE152" i="6"/>
  <c r="BE113" i="6"/>
  <c r="BD203" i="6"/>
  <c r="BD190" i="6"/>
  <c r="BD92" i="6"/>
  <c r="BD80" i="6"/>
  <c r="BD56" i="6"/>
  <c r="BD44" i="6"/>
  <c r="BC250" i="6"/>
  <c r="BC238" i="6"/>
  <c r="BC155" i="6"/>
  <c r="BC142" i="6"/>
  <c r="BC34" i="6"/>
  <c r="BB250" i="6"/>
  <c r="BB203" i="6"/>
  <c r="BB190" i="6"/>
  <c r="BB161" i="6"/>
  <c r="BB118" i="6"/>
  <c r="BB71" i="6"/>
  <c r="BB29" i="6"/>
  <c r="BA154" i="6"/>
  <c r="BA137" i="6"/>
  <c r="AZ214" i="6"/>
  <c r="AZ202" i="6"/>
  <c r="AZ190" i="6"/>
  <c r="AZ178" i="6"/>
  <c r="AZ166" i="6"/>
  <c r="AZ154" i="6"/>
  <c r="AZ142" i="6"/>
  <c r="AZ130" i="6"/>
  <c r="AZ118" i="6"/>
  <c r="AZ106" i="6"/>
  <c r="AZ94" i="6"/>
  <c r="AZ82" i="6"/>
  <c r="AZ70" i="6"/>
  <c r="AZ58" i="6"/>
  <c r="AZ46" i="6"/>
  <c r="AZ34" i="6"/>
  <c r="AZ22" i="6"/>
  <c r="AY227" i="6"/>
  <c r="AY143" i="6"/>
  <c r="AY125" i="6"/>
  <c r="AY107" i="6"/>
  <c r="AY89" i="6"/>
  <c r="AX204" i="6"/>
  <c r="AX118" i="6"/>
  <c r="AX58" i="6"/>
  <c r="AX44" i="6"/>
  <c r="AW154" i="6"/>
  <c r="AW41" i="6"/>
  <c r="AV233" i="6"/>
  <c r="AV168" i="6"/>
  <c r="AU132" i="6"/>
  <c r="AP82" i="6"/>
  <c r="AO44" i="6"/>
  <c r="AN144" i="6"/>
  <c r="AU248" i="6"/>
  <c r="AV248" i="6"/>
  <c r="AS248" i="6"/>
  <c r="AP248" i="6"/>
  <c r="AR236" i="6"/>
  <c r="AS236" i="6"/>
  <c r="AU236" i="6"/>
  <c r="AW212" i="6"/>
  <c r="AX212" i="6"/>
  <c r="AV212" i="6"/>
  <c r="AW200" i="6"/>
  <c r="AY200" i="6"/>
  <c r="AW188" i="6"/>
  <c r="AU188" i="6"/>
  <c r="AO188" i="6"/>
  <c r="AV188" i="6"/>
  <c r="AS188" i="6"/>
  <c r="AP188" i="6"/>
  <c r="AX188" i="6"/>
  <c r="AQ176" i="6"/>
  <c r="AT176" i="6"/>
  <c r="AP176" i="6"/>
  <c r="AV176" i="6"/>
  <c r="AR176" i="6"/>
  <c r="AO164" i="6"/>
  <c r="AN164" i="6"/>
  <c r="AW164" i="6"/>
  <c r="AU152" i="6"/>
  <c r="AS152" i="6"/>
  <c r="AW152" i="6"/>
  <c r="AQ140" i="6"/>
  <c r="AS140" i="6"/>
  <c r="AY140" i="6"/>
  <c r="AU128" i="6"/>
  <c r="AO128" i="6"/>
  <c r="AS128" i="6"/>
  <c r="AN116" i="6"/>
  <c r="AQ116" i="6"/>
  <c r="AT116" i="6"/>
  <c r="AX116" i="6"/>
  <c r="BB116" i="6"/>
  <c r="AR116" i="6"/>
  <c r="AY116" i="6"/>
  <c r="AN104" i="6"/>
  <c r="AW104" i="6"/>
  <c r="AX104" i="6"/>
  <c r="AT104" i="6"/>
  <c r="AS104" i="6"/>
  <c r="AV104" i="6"/>
  <c r="AO92" i="6"/>
  <c r="AS92" i="6"/>
  <c r="AV92" i="6"/>
  <c r="AY92" i="6"/>
  <c r="AR92" i="6"/>
  <c r="AR80" i="6"/>
  <c r="AY80" i="6"/>
  <c r="AU80" i="6"/>
  <c r="AM68" i="6"/>
  <c r="AY68" i="6"/>
  <c r="AN56" i="6"/>
  <c r="AO56" i="6"/>
  <c r="AP56" i="6"/>
  <c r="AT56" i="6"/>
  <c r="AU56" i="6"/>
  <c r="AY56" i="6"/>
  <c r="AQ56" i="6"/>
  <c r="AW56" i="6"/>
  <c r="AR56" i="6"/>
  <c r="AP44" i="6"/>
  <c r="AQ44" i="6"/>
  <c r="AR44" i="6"/>
  <c r="AY44" i="6"/>
  <c r="AU44" i="6"/>
  <c r="AT202" i="6"/>
  <c r="AN128" i="6"/>
  <c r="BF215" i="6"/>
  <c r="BE215" i="6"/>
  <c r="BE202" i="6"/>
  <c r="BD227" i="6"/>
  <c r="BD214" i="6"/>
  <c r="BD131" i="6"/>
  <c r="BC166" i="6"/>
  <c r="BB214" i="6"/>
  <c r="BB130" i="6"/>
  <c r="BA251" i="6"/>
  <c r="BA200" i="6"/>
  <c r="BA82" i="6"/>
  <c r="AY190" i="6"/>
  <c r="AY154" i="6"/>
  <c r="AY47" i="6"/>
  <c r="AY34" i="6"/>
  <c r="AX152" i="6"/>
  <c r="AX92" i="6"/>
  <c r="AW173" i="6"/>
  <c r="AW95" i="6"/>
  <c r="AW17" i="6"/>
  <c r="AV23" i="6"/>
  <c r="AU214" i="6"/>
  <c r="AU89" i="6"/>
  <c r="AT137" i="6"/>
  <c r="AS215" i="6"/>
  <c r="AR131" i="6"/>
  <c r="AP140" i="6"/>
  <c r="AO216" i="6"/>
  <c r="AL246" i="6"/>
  <c r="AT246" i="6"/>
  <c r="AU246" i="6"/>
  <c r="AX246" i="6"/>
  <c r="AZ246" i="6"/>
  <c r="BA246" i="6"/>
  <c r="AV246" i="6"/>
  <c r="AT234" i="6"/>
  <c r="AU234" i="6"/>
  <c r="AS234" i="6"/>
  <c r="AN222" i="6"/>
  <c r="AW222" i="6"/>
  <c r="AS210" i="6"/>
  <c r="AR210" i="6"/>
  <c r="AW210" i="6"/>
  <c r="AO210" i="6"/>
  <c r="AU210" i="6"/>
  <c r="AT210" i="6"/>
  <c r="AW198" i="6"/>
  <c r="AT198" i="6"/>
  <c r="AV198" i="6"/>
  <c r="AX198" i="6"/>
  <c r="AR186" i="6"/>
  <c r="AL186" i="6"/>
  <c r="AS186" i="6"/>
  <c r="AW186" i="6"/>
  <c r="AY186" i="6"/>
  <c r="AU174" i="6"/>
  <c r="AV174" i="6"/>
  <c r="AL174" i="6"/>
  <c r="AY174" i="6"/>
  <c r="AT174" i="6"/>
  <c r="AW174" i="6"/>
  <c r="AP162" i="6"/>
  <c r="AR162" i="6"/>
  <c r="AL150" i="6"/>
  <c r="AQ150" i="6"/>
  <c r="AS150" i="6"/>
  <c r="AT150" i="6"/>
  <c r="AR150" i="6"/>
  <c r="AX150" i="6"/>
  <c r="BA150" i="6"/>
  <c r="AL138" i="6"/>
  <c r="AP138" i="6"/>
  <c r="AU126" i="6"/>
  <c r="AS126" i="6"/>
  <c r="AW126" i="6"/>
  <c r="AY126" i="6"/>
  <c r="AX126" i="6"/>
  <c r="AM114" i="6"/>
  <c r="AR114" i="6"/>
  <c r="AS114" i="6"/>
  <c r="AV114" i="6"/>
  <c r="AT114" i="6"/>
  <c r="AV102" i="6"/>
  <c r="AT102" i="6"/>
  <c r="AR102" i="6"/>
  <c r="BA102" i="6"/>
  <c r="AQ90" i="6"/>
  <c r="AU90" i="6"/>
  <c r="AW90" i="6"/>
  <c r="AQ78" i="6"/>
  <c r="AR78" i="6"/>
  <c r="AV78" i="6"/>
  <c r="AW78" i="6"/>
  <c r="AX78" i="6"/>
  <c r="AL66" i="6"/>
  <c r="AN66" i="6"/>
  <c r="AW66" i="6"/>
  <c r="AX66" i="6"/>
  <c r="AN54" i="6"/>
  <c r="AS54" i="6"/>
  <c r="AR54" i="6"/>
  <c r="AQ42" i="6"/>
  <c r="AW42" i="6"/>
  <c r="AR42" i="6"/>
  <c r="AN42" i="6"/>
  <c r="AV42" i="6"/>
  <c r="AP42" i="6"/>
  <c r="AL30" i="6"/>
  <c r="AV30" i="6"/>
  <c r="AO30" i="6"/>
  <c r="AW30" i="6"/>
  <c r="AT30" i="6"/>
  <c r="AR18" i="6"/>
  <c r="AW18" i="6"/>
  <c r="AS18" i="6"/>
  <c r="AT257" i="6"/>
  <c r="AV257" i="6"/>
  <c r="AY233" i="6"/>
  <c r="AP233" i="6"/>
  <c r="AW233" i="6"/>
  <c r="AP197" i="6"/>
  <c r="AQ197" i="6"/>
  <c r="BB101" i="6"/>
  <c r="AO101" i="6"/>
  <c r="AX89" i="6"/>
  <c r="AW89" i="6"/>
  <c r="AX65" i="6"/>
  <c r="AS65" i="6"/>
  <c r="AX108" i="6"/>
  <c r="AX72" i="6"/>
  <c r="AV108" i="6"/>
  <c r="AV24" i="6"/>
  <c r="AS32" i="6"/>
  <c r="AM139" i="6"/>
  <c r="AL187" i="6"/>
  <c r="AN20" i="6"/>
  <c r="AU20" i="6"/>
  <c r="AV20" i="6"/>
  <c r="AU108" i="6"/>
  <c r="AU247" i="6"/>
  <c r="AM247" i="6"/>
  <c r="AV235" i="6"/>
  <c r="AQ235" i="6"/>
  <c r="AW235" i="6"/>
  <c r="AV223" i="6"/>
  <c r="AS223" i="6"/>
  <c r="AT223" i="6"/>
  <c r="AM211" i="6"/>
  <c r="AV211" i="6"/>
  <c r="AU199" i="6"/>
  <c r="AL199" i="6"/>
  <c r="AN175" i="6"/>
  <c r="AR175" i="6"/>
  <c r="AM163" i="6"/>
  <c r="AO163" i="6"/>
  <c r="AV163" i="6"/>
  <c r="AP151" i="6"/>
  <c r="AN151" i="6"/>
  <c r="AM127" i="6"/>
  <c r="AN127" i="6"/>
  <c r="AO103" i="6"/>
  <c r="AU103" i="6"/>
  <c r="AV103" i="6"/>
  <c r="AR91" i="6"/>
  <c r="AM91" i="6"/>
  <c r="AX91" i="6"/>
  <c r="AQ79" i="6"/>
  <c r="AL79" i="6"/>
  <c r="AQ67" i="6"/>
  <c r="AL67" i="6"/>
  <c r="AQ31" i="6"/>
  <c r="AR31" i="6"/>
  <c r="BB20" i="6"/>
  <c r="AY32" i="6"/>
  <c r="AY20" i="6"/>
  <c r="AX20" i="6"/>
  <c r="AT151" i="6"/>
  <c r="AR211" i="6"/>
  <c r="AR79" i="6"/>
  <c r="AQ91" i="6"/>
  <c r="AO151" i="6"/>
  <c r="AN247" i="6"/>
  <c r="AM235" i="6"/>
  <c r="AL84" i="6"/>
  <c r="AT84" i="6"/>
  <c r="AR72" i="6"/>
  <c r="AW72" i="6"/>
  <c r="AS60" i="6"/>
  <c r="AR60" i="6"/>
  <c r="AW60" i="6"/>
  <c r="AS48" i="6"/>
  <c r="AN48" i="6"/>
  <c r="AV48" i="6"/>
  <c r="AW48" i="6"/>
  <c r="AP36" i="6"/>
  <c r="AW36" i="6"/>
  <c r="AV36" i="6"/>
  <c r="AX36" i="6"/>
  <c r="AY255" i="6"/>
  <c r="AV255" i="6"/>
  <c r="BA243" i="6"/>
  <c r="AX243" i="6"/>
  <c r="AM219" i="6"/>
  <c r="BB219" i="6"/>
  <c r="BC219" i="6"/>
  <c r="AW219" i="6"/>
  <c r="BA219" i="6"/>
  <c r="AR207" i="6"/>
  <c r="AV207" i="6"/>
  <c r="AX207" i="6"/>
  <c r="BD207" i="6"/>
  <c r="BB207" i="6"/>
  <c r="AW207" i="6"/>
  <c r="AW195" i="6"/>
  <c r="AY195" i="6"/>
  <c r="AV195" i="6"/>
  <c r="AU195" i="6"/>
  <c r="AT195" i="6"/>
  <c r="BD183" i="6"/>
  <c r="AW183" i="6"/>
  <c r="BC183" i="6"/>
  <c r="AX183" i="6"/>
  <c r="AY171" i="6"/>
  <c r="AX171" i="6"/>
  <c r="AP159" i="6"/>
  <c r="AX159" i="6"/>
  <c r="BD159" i="6"/>
  <c r="BC159" i="6"/>
  <c r="AW159" i="6"/>
  <c r="AT147" i="6"/>
  <c r="AW147" i="6"/>
  <c r="AX147" i="6"/>
  <c r="AV123" i="6"/>
  <c r="BB123" i="6"/>
  <c r="BA123" i="6"/>
  <c r="AU123" i="6"/>
  <c r="AX123" i="6"/>
  <c r="AV111" i="6"/>
  <c r="AY111" i="6"/>
  <c r="BB111" i="6"/>
  <c r="BA111" i="6"/>
  <c r="AW111" i="6"/>
  <c r="AP87" i="6"/>
  <c r="AX87" i="6"/>
  <c r="BC87" i="6"/>
  <c r="BB87" i="6"/>
  <c r="AX75" i="6"/>
  <c r="BA75" i="6"/>
  <c r="AV75" i="6"/>
  <c r="AV63" i="6"/>
  <c r="AX63" i="6"/>
  <c r="BA63" i="6"/>
  <c r="BC63" i="6"/>
  <c r="BB63" i="6"/>
  <c r="AR51" i="6"/>
  <c r="AN51" i="6"/>
  <c r="AX51" i="6"/>
  <c r="AM39" i="6"/>
  <c r="AX39" i="6"/>
  <c r="AU39" i="6"/>
  <c r="BC39" i="6"/>
  <c r="AX27" i="6"/>
  <c r="AQ27" i="6"/>
  <c r="AZ231" i="6"/>
  <c r="AY219" i="6"/>
  <c r="AY159" i="6"/>
  <c r="AU27" i="6"/>
  <c r="BA195" i="6"/>
  <c r="AZ243" i="6"/>
  <c r="AY99" i="6"/>
  <c r="AX111" i="6"/>
  <c r="AW135" i="6"/>
  <c r="AV231" i="6"/>
  <c r="AU147" i="6"/>
  <c r="AT99" i="6"/>
  <c r="AX231" i="6"/>
  <c r="AW171" i="6"/>
  <c r="AT27" i="6"/>
  <c r="AW255" i="6"/>
  <c r="AV51" i="6"/>
  <c r="AU231" i="6"/>
  <c r="AY243" i="6"/>
  <c r="AY183" i="6"/>
  <c r="AV243" i="6"/>
  <c r="AU255" i="6"/>
  <c r="AV159" i="6"/>
  <c r="AU87" i="6"/>
  <c r="BA231" i="6"/>
  <c r="AY123" i="6"/>
  <c r="AW231" i="6"/>
  <c r="AT183" i="6"/>
  <c r="AT250" i="6"/>
  <c r="AS250" i="6"/>
  <c r="AQ248" i="6"/>
  <c r="AP156" i="6"/>
  <c r="AO236" i="6"/>
  <c r="AO184" i="6"/>
  <c r="AO148" i="6"/>
  <c r="AO100" i="6"/>
  <c r="AN196" i="6"/>
  <c r="AN136" i="6"/>
  <c r="AN90" i="6"/>
  <c r="AM190" i="6"/>
  <c r="AM118" i="6"/>
  <c r="AM46" i="6"/>
  <c r="AL176" i="6"/>
  <c r="AL112" i="6"/>
  <c r="AL52" i="6"/>
  <c r="AR232" i="6"/>
  <c r="AR202" i="6"/>
  <c r="AQ244" i="6"/>
  <c r="AQ196" i="6"/>
  <c r="AQ148" i="6"/>
  <c r="AP244" i="6"/>
  <c r="AP184" i="6"/>
  <c r="AP118" i="6"/>
  <c r="AO232" i="6"/>
  <c r="AO142" i="6"/>
  <c r="AN258" i="6"/>
  <c r="AN186" i="6"/>
  <c r="AN132" i="6"/>
  <c r="AY244" i="6"/>
  <c r="AY202" i="6"/>
  <c r="AX258" i="6"/>
  <c r="AX228" i="6"/>
  <c r="AX214" i="6"/>
  <c r="AX168" i="6"/>
  <c r="AW250" i="6"/>
  <c r="AW234" i="6"/>
  <c r="AW204" i="6"/>
  <c r="AV250" i="6"/>
  <c r="AV234" i="6"/>
  <c r="AV216" i="6"/>
  <c r="AV144" i="6"/>
  <c r="AV72" i="6"/>
  <c r="AU216" i="6"/>
  <c r="AU84" i="6"/>
  <c r="AT244" i="6"/>
  <c r="AT188" i="6"/>
  <c r="AT160" i="6"/>
  <c r="AT108" i="6"/>
  <c r="AT60" i="6"/>
  <c r="AS246" i="6"/>
  <c r="AS220" i="6"/>
  <c r="AS192" i="6"/>
  <c r="AR256" i="6"/>
  <c r="AR224" i="6"/>
  <c r="AR198" i="6"/>
  <c r="AR172" i="6"/>
  <c r="AR84" i="6"/>
  <c r="AR36" i="6"/>
  <c r="AQ234" i="6"/>
  <c r="AQ184" i="6"/>
  <c r="AQ138" i="6"/>
  <c r="AP234" i="6"/>
  <c r="AP112" i="6"/>
  <c r="AP28" i="6"/>
  <c r="AO169" i="6"/>
  <c r="AN166" i="6"/>
  <c r="AN76" i="6"/>
  <c r="AM102" i="6"/>
  <c r="AL172" i="6"/>
  <c r="AL88" i="6"/>
  <c r="AL36" i="6"/>
  <c r="AY228" i="6"/>
  <c r="AX256" i="6"/>
  <c r="AX240" i="6"/>
  <c r="AX226" i="6"/>
  <c r="AX196" i="6"/>
  <c r="AX180" i="6"/>
  <c r="AW232" i="6"/>
  <c r="AW168" i="6"/>
  <c r="AW136" i="6"/>
  <c r="AW108" i="6"/>
  <c r="AV232" i="6"/>
  <c r="AV160" i="6"/>
  <c r="AV120" i="6"/>
  <c r="AV88" i="6"/>
  <c r="AU256" i="6"/>
  <c r="AU190" i="6"/>
  <c r="AU142" i="6"/>
  <c r="AU100" i="6"/>
  <c r="AU58" i="6"/>
  <c r="AT238" i="6"/>
  <c r="AT208" i="6"/>
  <c r="AT184" i="6"/>
  <c r="AT154" i="6"/>
  <c r="AT42" i="6"/>
  <c r="AS106" i="6"/>
  <c r="AS76" i="6"/>
  <c r="AS52" i="6"/>
  <c r="AR222" i="6"/>
  <c r="AR192" i="6"/>
  <c r="AR160" i="6"/>
  <c r="AR100" i="6"/>
  <c r="AR28" i="6"/>
  <c r="AQ222" i="6"/>
  <c r="AQ128" i="6"/>
  <c r="AQ52" i="6"/>
  <c r="AP232" i="6"/>
  <c r="AP100" i="6"/>
  <c r="AP64" i="6"/>
  <c r="AO220" i="6"/>
  <c r="AN234" i="6"/>
  <c r="AN162" i="6"/>
  <c r="AN124" i="6"/>
  <c r="AN64" i="6"/>
  <c r="AN18" i="6"/>
  <c r="AM157" i="6"/>
  <c r="AM28" i="6"/>
  <c r="AL160" i="6"/>
  <c r="AL78" i="6"/>
  <c r="AM256" i="6"/>
  <c r="AY226" i="6"/>
  <c r="AX238" i="6"/>
  <c r="AX178" i="6"/>
  <c r="AW244" i="6"/>
  <c r="AW216" i="6"/>
  <c r="AW180" i="6"/>
  <c r="AW150" i="6"/>
  <c r="AW120" i="6"/>
  <c r="AW106" i="6"/>
  <c r="AV244" i="6"/>
  <c r="AV136" i="6"/>
  <c r="AV118" i="6"/>
  <c r="AV84" i="6"/>
  <c r="AU253" i="6"/>
  <c r="AU232" i="6"/>
  <c r="AU208" i="6"/>
  <c r="AU160" i="6"/>
  <c r="AU138" i="6"/>
  <c r="AU76" i="6"/>
  <c r="AU36" i="6"/>
  <c r="AT204" i="6"/>
  <c r="AT178" i="6"/>
  <c r="AT124" i="6"/>
  <c r="AT100" i="6"/>
  <c r="AT18" i="6"/>
  <c r="AS184" i="6"/>
  <c r="AS70" i="6"/>
  <c r="AS28" i="6"/>
  <c r="AR248" i="6"/>
  <c r="AR216" i="6"/>
  <c r="AR52" i="6"/>
  <c r="AQ216" i="6"/>
  <c r="AQ164" i="6"/>
  <c r="AQ18" i="6"/>
  <c r="AP208" i="6"/>
  <c r="AP164" i="6"/>
  <c r="AP136" i="6"/>
  <c r="AP54" i="6"/>
  <c r="AO256" i="6"/>
  <c r="AO160" i="6"/>
  <c r="AO118" i="6"/>
  <c r="AO76" i="6"/>
  <c r="AN156" i="6"/>
  <c r="AM154" i="6"/>
  <c r="AM76" i="6"/>
  <c r="AL68" i="6"/>
  <c r="AL25" i="6"/>
  <c r="AO252" i="6"/>
  <c r="AL232" i="6"/>
  <c r="AZ252" i="6"/>
  <c r="AZ240" i="6"/>
  <c r="AZ228" i="6"/>
  <c r="AZ216" i="6"/>
  <c r="AY252" i="6"/>
  <c r="AX192" i="6"/>
  <c r="AW228" i="6"/>
  <c r="AW178" i="6"/>
  <c r="AW162" i="6"/>
  <c r="AW118" i="6"/>
  <c r="AV224" i="6"/>
  <c r="AV190" i="6"/>
  <c r="AV172" i="6"/>
  <c r="AV152" i="6"/>
  <c r="AU228" i="6"/>
  <c r="AU204" i="6"/>
  <c r="AU136" i="6"/>
  <c r="AU112" i="6"/>
  <c r="AU94" i="6"/>
  <c r="AU72" i="6"/>
  <c r="AT148" i="6"/>
  <c r="AT118" i="6"/>
  <c r="AT70" i="6"/>
  <c r="AT52" i="6"/>
  <c r="AS256" i="6"/>
  <c r="AS232" i="6"/>
  <c r="AS208" i="6"/>
  <c r="AS124" i="6"/>
  <c r="AR244" i="6"/>
  <c r="AR180" i="6"/>
  <c r="AR148" i="6"/>
  <c r="AR48" i="6"/>
  <c r="AQ208" i="6"/>
  <c r="AQ162" i="6"/>
  <c r="AQ112" i="6"/>
  <c r="AP252" i="6"/>
  <c r="AO248" i="6"/>
  <c r="AO208" i="6"/>
  <c r="AO112" i="6"/>
  <c r="AO66" i="6"/>
  <c r="AO28" i="6"/>
  <c r="AN97" i="6"/>
  <c r="AM56" i="6"/>
  <c r="AN257" i="6"/>
  <c r="AZ257" i="6"/>
  <c r="AO257" i="6"/>
  <c r="AS257" i="6"/>
  <c r="AP257" i="6"/>
  <c r="BA257" i="6"/>
  <c r="BB257" i="6"/>
  <c r="AR245" i="6"/>
  <c r="AS245" i="6"/>
  <c r="AU245" i="6"/>
  <c r="AP245" i="6"/>
  <c r="AW245" i="6"/>
  <c r="AX245" i="6"/>
  <c r="AY245" i="6"/>
  <c r="AQ245" i="6"/>
  <c r="AT245" i="6"/>
  <c r="AR233" i="6"/>
  <c r="AT233" i="6"/>
  <c r="AO233" i="6"/>
  <c r="AS233" i="6"/>
  <c r="AM221" i="6"/>
  <c r="AQ221" i="6"/>
  <c r="BB221" i="6"/>
  <c r="AS221" i="6"/>
  <c r="AT221" i="6"/>
  <c r="AU221" i="6"/>
  <c r="AN209" i="6"/>
  <c r="AS209" i="6"/>
  <c r="AU209" i="6"/>
  <c r="AO209" i="6"/>
  <c r="AT209" i="6"/>
  <c r="AP209" i="6"/>
  <c r="AQ209" i="6"/>
  <c r="AR197" i="6"/>
  <c r="AT197" i="6"/>
  <c r="AU197" i="6"/>
  <c r="AN197" i="6"/>
  <c r="AN185" i="6"/>
  <c r="AV185" i="6"/>
  <c r="AP185" i="6"/>
  <c r="AQ185" i="6"/>
  <c r="AO185" i="6"/>
  <c r="AM185" i="6"/>
  <c r="AS185" i="6"/>
  <c r="AT185" i="6"/>
  <c r="AQ173" i="6"/>
  <c r="AM173" i="6"/>
  <c r="AP173" i="6"/>
  <c r="AO173" i="6"/>
  <c r="AS173" i="6"/>
  <c r="AN173" i="6"/>
  <c r="BA173" i="6"/>
  <c r="AM161" i="6"/>
  <c r="AP161" i="6"/>
  <c r="AO161" i="6"/>
  <c r="AU161" i="6"/>
  <c r="AV161" i="6"/>
  <c r="AL149" i="6"/>
  <c r="AT149" i="6"/>
  <c r="AP149" i="6"/>
  <c r="AN149" i="6"/>
  <c r="AO149" i="6"/>
  <c r="AW149" i="6"/>
  <c r="AX149" i="6"/>
  <c r="AY149" i="6"/>
  <c r="AM137" i="6"/>
  <c r="AQ137" i="6"/>
  <c r="AO137" i="6"/>
  <c r="AP137" i="6"/>
  <c r="AS137" i="6"/>
  <c r="AW137" i="6"/>
  <c r="AX137" i="6"/>
  <c r="AY137" i="6"/>
  <c r="BD137" i="6"/>
  <c r="AR125" i="6"/>
  <c r="AT125" i="6"/>
  <c r="AV125" i="6"/>
  <c r="AO125" i="6"/>
  <c r="AS125" i="6"/>
  <c r="AL125" i="6"/>
  <c r="AQ125" i="6"/>
  <c r="AU125" i="6"/>
  <c r="BB125" i="6"/>
  <c r="AP125" i="6"/>
  <c r="AR113" i="6"/>
  <c r="AS113" i="6"/>
  <c r="AL113" i="6"/>
  <c r="AO113" i="6"/>
  <c r="AQ113" i="6"/>
  <c r="AT113" i="6"/>
  <c r="AP113" i="6"/>
  <c r="AU113" i="6"/>
  <c r="BB113" i="6"/>
  <c r="AR101" i="6"/>
  <c r="AN101" i="6"/>
  <c r="AQ101" i="6"/>
  <c r="AP101" i="6"/>
  <c r="AU101" i="6"/>
  <c r="AW101" i="6"/>
  <c r="AX101" i="6"/>
  <c r="AY101" i="6"/>
  <c r="BD101" i="6"/>
  <c r="AT101" i="6"/>
  <c r="AL101" i="6"/>
  <c r="BA101" i="6"/>
  <c r="AL89" i="6"/>
  <c r="AQ89" i="6"/>
  <c r="AM89" i="6"/>
  <c r="AN89" i="6"/>
  <c r="AS89" i="6"/>
  <c r="AO89" i="6"/>
  <c r="AL77" i="6"/>
  <c r="AP77" i="6"/>
  <c r="AQ77" i="6"/>
  <c r="AM77" i="6"/>
  <c r="AO77" i="6"/>
  <c r="BA77" i="6"/>
  <c r="AT77" i="6"/>
  <c r="AU77" i="6"/>
  <c r="AV77" i="6"/>
  <c r="AS77" i="6"/>
  <c r="AP65" i="6"/>
  <c r="AQ65" i="6"/>
  <c r="AU65" i="6"/>
  <c r="AN65" i="6"/>
  <c r="AO65" i="6"/>
  <c r="AT65" i="6"/>
  <c r="AM53" i="6"/>
  <c r="AV53" i="6"/>
  <c r="AN53" i="6"/>
  <c r="AL53" i="6"/>
  <c r="AQ53" i="6"/>
  <c r="AT53" i="6"/>
  <c r="AO53" i="6"/>
  <c r="AP53" i="6"/>
  <c r="AS53" i="6"/>
  <c r="AR41" i="6"/>
  <c r="AO41" i="6"/>
  <c r="AP41" i="6"/>
  <c r="AS41" i="6"/>
  <c r="AU41" i="6"/>
  <c r="AQ41" i="6"/>
  <c r="AN29" i="6"/>
  <c r="AM29" i="6"/>
  <c r="AO29" i="6"/>
  <c r="AQ29" i="6"/>
  <c r="AS29" i="6"/>
  <c r="AV29" i="6"/>
  <c r="AP29" i="6"/>
  <c r="AR17" i="6"/>
  <c r="AQ17" i="6"/>
  <c r="AP17" i="6"/>
  <c r="AU17" i="6"/>
  <c r="AV17" i="6"/>
  <c r="AO17" i="6"/>
  <c r="AN17" i="6"/>
  <c r="AT17" i="6"/>
  <c r="AX233" i="6"/>
  <c r="AX161" i="6"/>
  <c r="AV173" i="6"/>
  <c r="AV137" i="6"/>
  <c r="AU257" i="6"/>
  <c r="AT41" i="6"/>
  <c r="AN194" i="6"/>
  <c r="AN137" i="6"/>
  <c r="AU173" i="6"/>
  <c r="AS161" i="6"/>
  <c r="AQ257" i="6"/>
  <c r="AP221" i="6"/>
  <c r="AT254" i="6"/>
  <c r="AV254" i="6"/>
  <c r="AW254" i="6"/>
  <c r="AX254" i="6"/>
  <c r="AY254" i="6"/>
  <c r="AU242" i="6"/>
  <c r="BA242" i="6"/>
  <c r="AS242" i="6"/>
  <c r="AW242" i="6"/>
  <c r="AX242" i="6"/>
  <c r="AY242" i="6"/>
  <c r="BD242" i="6"/>
  <c r="AU230" i="6"/>
  <c r="AV230" i="6"/>
  <c r="BB230" i="6"/>
  <c r="BC230" i="6"/>
  <c r="AS218" i="6"/>
  <c r="BC218" i="6"/>
  <c r="AQ218" i="6"/>
  <c r="BB218" i="6"/>
  <c r="AL206" i="6"/>
  <c r="AW206" i="6"/>
  <c r="AX206" i="6"/>
  <c r="AY206" i="6"/>
  <c r="BA206" i="6"/>
  <c r="AV206" i="6"/>
  <c r="BC206" i="6"/>
  <c r="AU206" i="6"/>
  <c r="AQ194" i="6"/>
  <c r="AU194" i="6"/>
  <c r="AM194" i="6"/>
  <c r="AP194" i="6"/>
  <c r="BC194" i="6"/>
  <c r="AM182" i="6"/>
  <c r="AR182" i="6"/>
  <c r="BB182" i="6"/>
  <c r="AT182" i="6"/>
  <c r="BC182" i="6"/>
  <c r="AV158" i="6"/>
  <c r="AR158" i="6"/>
  <c r="AO158" i="6"/>
  <c r="BA158" i="6"/>
  <c r="BC158" i="6"/>
  <c r="AQ146" i="6"/>
  <c r="AS146" i="6"/>
  <c r="AU146" i="6"/>
  <c r="BC146" i="6"/>
  <c r="AQ134" i="6"/>
  <c r="AU134" i="6"/>
  <c r="BA134" i="6"/>
  <c r="BC134" i="6"/>
  <c r="AR122" i="6"/>
  <c r="BC122" i="6"/>
  <c r="AP110" i="6"/>
  <c r="AV110" i="6"/>
  <c r="AQ110" i="6"/>
  <c r="AW110" i="6"/>
  <c r="AX110" i="6"/>
  <c r="AY110" i="6"/>
  <c r="BC110" i="6"/>
  <c r="AU254" i="6"/>
  <c r="AT218" i="6"/>
  <c r="AT194" i="6"/>
  <c r="AR230" i="6"/>
  <c r="AQ161" i="6"/>
  <c r="BB245" i="6"/>
  <c r="BA185" i="6"/>
  <c r="AY257" i="6"/>
  <c r="AX185" i="6"/>
  <c r="AW197" i="6"/>
  <c r="AW182" i="6"/>
  <c r="AV218" i="6"/>
  <c r="AV149" i="6"/>
  <c r="AV41" i="6"/>
  <c r="AU233" i="6"/>
  <c r="AT170" i="6"/>
  <c r="AP89" i="6"/>
  <c r="AN77" i="6"/>
  <c r="AS230" i="6"/>
  <c r="BC197" i="6"/>
  <c r="BB242" i="6"/>
  <c r="BA254" i="6"/>
  <c r="BA182" i="6"/>
  <c r="AX182" i="6"/>
  <c r="AX125" i="6"/>
  <c r="AW209" i="6"/>
  <c r="AW194" i="6"/>
  <c r="AW134" i="6"/>
  <c r="AU185" i="6"/>
  <c r="AS206" i="6"/>
  <c r="AR194" i="6"/>
  <c r="AQ149" i="6"/>
  <c r="AO245" i="6"/>
  <c r="BB185" i="6"/>
  <c r="BA149" i="6"/>
  <c r="AY182" i="6"/>
  <c r="AY113" i="6"/>
  <c r="AV245" i="6"/>
  <c r="AU158" i="6"/>
  <c r="AT158" i="6"/>
  <c r="AT110" i="6"/>
  <c r="AT29" i="6"/>
  <c r="AS101" i="6"/>
  <c r="AQ233" i="6"/>
  <c r="AO197" i="6"/>
  <c r="BD98" i="6"/>
  <c r="BA74" i="6"/>
  <c r="AY203" i="6"/>
  <c r="AY176" i="6"/>
  <c r="AY98" i="6"/>
  <c r="AX203" i="6"/>
  <c r="AX190" i="6"/>
  <c r="AX176" i="6"/>
  <c r="AX98" i="6"/>
  <c r="AW203" i="6"/>
  <c r="AW190" i="6"/>
  <c r="AW176" i="6"/>
  <c r="AW98" i="6"/>
  <c r="AV95" i="6"/>
  <c r="AV47" i="6"/>
  <c r="AU164" i="6"/>
  <c r="AU62" i="6"/>
  <c r="AT248" i="6"/>
  <c r="AT224" i="6"/>
  <c r="AT166" i="6"/>
  <c r="AT119" i="6"/>
  <c r="AT82" i="6"/>
  <c r="AS224" i="6"/>
  <c r="AS203" i="6"/>
  <c r="AS35" i="6"/>
  <c r="AR238" i="6"/>
  <c r="AR215" i="6"/>
  <c r="AR164" i="6"/>
  <c r="AP155" i="6"/>
  <c r="AO203" i="6"/>
  <c r="AO166" i="6"/>
  <c r="AO140" i="6"/>
  <c r="AO70" i="6"/>
  <c r="AN248" i="6"/>
  <c r="AN188" i="6"/>
  <c r="AN22" i="6"/>
  <c r="AM20" i="6"/>
  <c r="BC98" i="6"/>
  <c r="BC86" i="6"/>
  <c r="BC74" i="6"/>
  <c r="BC62" i="6"/>
  <c r="BC50" i="6"/>
  <c r="BC38" i="6"/>
  <c r="BC26" i="6"/>
  <c r="BB86" i="6"/>
  <c r="BB62" i="6"/>
  <c r="BB38" i="6"/>
  <c r="BB26" i="6"/>
  <c r="BA86" i="6"/>
  <c r="AX215" i="6"/>
  <c r="AT203" i="6"/>
  <c r="AT164" i="6"/>
  <c r="AT140" i="6"/>
  <c r="AS202" i="6"/>
  <c r="AS95" i="6"/>
  <c r="AR83" i="6"/>
  <c r="AP224" i="6"/>
  <c r="AP58" i="6"/>
  <c r="AO68" i="6"/>
  <c r="AO35" i="6"/>
  <c r="AL44" i="6"/>
  <c r="AM243" i="6"/>
  <c r="AR243" i="6"/>
  <c r="AV219" i="6"/>
  <c r="AT219" i="6"/>
  <c r="AT171" i="6"/>
  <c r="AV171" i="6"/>
  <c r="AN171" i="6"/>
  <c r="AQ135" i="6"/>
  <c r="AR135" i="6"/>
  <c r="AL135" i="6"/>
  <c r="AV99" i="6"/>
  <c r="AQ99" i="6"/>
  <c r="AQ75" i="6"/>
  <c r="AT75" i="6"/>
  <c r="AS27" i="6"/>
  <c r="AV27" i="6"/>
  <c r="AS74" i="6"/>
  <c r="AM74" i="6"/>
  <c r="AM62" i="6"/>
  <c r="AO62" i="6"/>
  <c r="AN50" i="6"/>
  <c r="AS26" i="6"/>
  <c r="AR26" i="6"/>
  <c r="AU74" i="6"/>
  <c r="AR38" i="6"/>
  <c r="AQ62" i="6"/>
  <c r="AV239" i="6"/>
  <c r="AS239" i="6"/>
  <c r="AO215" i="6"/>
  <c r="AP215" i="6"/>
  <c r="AO191" i="6"/>
  <c r="AS191" i="6"/>
  <c r="AR191" i="6"/>
  <c r="AS179" i="6"/>
  <c r="AT179" i="6"/>
  <c r="AV167" i="6"/>
  <c r="AT167" i="6"/>
  <c r="AO167" i="6"/>
  <c r="AS143" i="6"/>
  <c r="AT143" i="6"/>
  <c r="AV143" i="6"/>
  <c r="AP143" i="6"/>
  <c r="AT107" i="6"/>
  <c r="AR107" i="6"/>
  <c r="AV71" i="6"/>
  <c r="AP71" i="6"/>
  <c r="AO71" i="6"/>
  <c r="AS59" i="6"/>
  <c r="AT59" i="6"/>
  <c r="AS86" i="6"/>
  <c r="AR250" i="6"/>
  <c r="AN250" i="6"/>
  <c r="AP250" i="6"/>
  <c r="AR226" i="6"/>
  <c r="AS226" i="6"/>
  <c r="AV226" i="6"/>
  <c r="AV214" i="6"/>
  <c r="AM214" i="6"/>
  <c r="AO214" i="6"/>
  <c r="AP202" i="6"/>
  <c r="AN202" i="6"/>
  <c r="AP190" i="6"/>
  <c r="AO190" i="6"/>
  <c r="AP178" i="6"/>
  <c r="AU178" i="6"/>
  <c r="AO178" i="6"/>
  <c r="AM178" i="6"/>
  <c r="AQ154" i="6"/>
  <c r="AN154" i="6"/>
  <c r="AO154" i="6"/>
  <c r="AU154" i="6"/>
  <c r="AV154" i="6"/>
  <c r="AS154" i="6"/>
  <c r="AM142" i="6"/>
  <c r="AP142" i="6"/>
  <c r="AN142" i="6"/>
  <c r="AO130" i="6"/>
  <c r="AS130" i="6"/>
  <c r="AQ118" i="6"/>
  <c r="AR118" i="6"/>
  <c r="AN118" i="6"/>
  <c r="AL70" i="6"/>
  <c r="AP70" i="6"/>
  <c r="AO46" i="6"/>
  <c r="AU46" i="6"/>
  <c r="AL46" i="6"/>
  <c r="AL236" i="6"/>
  <c r="AT236" i="6"/>
  <c r="AQ236" i="6"/>
  <c r="AM224" i="6"/>
  <c r="AO224" i="6"/>
  <c r="AU224" i="6"/>
  <c r="AQ224" i="6"/>
  <c r="AM212" i="6"/>
  <c r="AT212" i="6"/>
  <c r="AR212" i="6"/>
  <c r="AS212" i="6"/>
  <c r="AU212" i="6"/>
  <c r="AQ212" i="6"/>
  <c r="AN200" i="6"/>
  <c r="AL200" i="6"/>
  <c r="AT200" i="6"/>
  <c r="AR200" i="6"/>
  <c r="AL188" i="6"/>
  <c r="AM188" i="6"/>
  <c r="AO176" i="6"/>
  <c r="AS176" i="6"/>
  <c r="AO152" i="6"/>
  <c r="AL152" i="6"/>
  <c r="AP152" i="6"/>
  <c r="AQ152" i="6"/>
  <c r="AT128" i="6"/>
  <c r="AV128" i="6"/>
  <c r="AP128" i="6"/>
  <c r="AR128" i="6"/>
  <c r="AL116" i="6"/>
  <c r="AP116" i="6"/>
  <c r="AS116" i="6"/>
  <c r="AM116" i="6"/>
  <c r="AM104" i="6"/>
  <c r="AO104" i="6"/>
  <c r="AQ104" i="6"/>
  <c r="AP92" i="6"/>
  <c r="AN92" i="6"/>
  <c r="AL92" i="6"/>
  <c r="AM92" i="6"/>
  <c r="AL80" i="6"/>
  <c r="AO80" i="6"/>
  <c r="AQ80" i="6"/>
  <c r="AV80" i="6"/>
  <c r="AN68" i="6"/>
  <c r="AR68" i="6"/>
  <c r="AS68" i="6"/>
  <c r="AL56" i="6"/>
  <c r="AV56" i="6"/>
  <c r="AR32" i="6"/>
  <c r="AO32" i="6"/>
  <c r="AP32" i="6"/>
  <c r="AO20" i="6"/>
  <c r="AQ20" i="6"/>
  <c r="AX167" i="6"/>
  <c r="AW167" i="6"/>
  <c r="AW140" i="6"/>
  <c r="AV178" i="6"/>
  <c r="AV164" i="6"/>
  <c r="AV131" i="6"/>
  <c r="AV98" i="6"/>
  <c r="AV50" i="6"/>
  <c r="AU118" i="6"/>
  <c r="AU82" i="6"/>
  <c r="AT106" i="6"/>
  <c r="AT68" i="6"/>
  <c r="AT22" i="6"/>
  <c r="AS190" i="6"/>
  <c r="AS164" i="6"/>
  <c r="AS80" i="6"/>
  <c r="AR46" i="6"/>
  <c r="AQ188" i="6"/>
  <c r="AQ26" i="6"/>
  <c r="AP236" i="6"/>
  <c r="AP104" i="6"/>
  <c r="AO250" i="6"/>
  <c r="AO106" i="6"/>
  <c r="AM140" i="6"/>
  <c r="AL118" i="6"/>
  <c r="AL20" i="6"/>
  <c r="AQ247" i="6"/>
  <c r="AR247" i="6"/>
  <c r="AO247" i="6"/>
  <c r="AL235" i="6"/>
  <c r="AP235" i="6"/>
  <c r="AN235" i="6"/>
  <c r="AO235" i="6"/>
  <c r="AM223" i="6"/>
  <c r="AN223" i="6"/>
  <c r="AQ223" i="6"/>
  <c r="AL223" i="6"/>
  <c r="AP223" i="6"/>
  <c r="AL211" i="6"/>
  <c r="AP211" i="6"/>
  <c r="AN211" i="6"/>
  <c r="AO199" i="6"/>
  <c r="AV199" i="6"/>
  <c r="AM199" i="6"/>
  <c r="AQ199" i="6"/>
  <c r="AN187" i="6"/>
  <c r="AR187" i="6"/>
  <c r="AO187" i="6"/>
  <c r="AL163" i="6"/>
  <c r="AR163" i="6"/>
  <c r="AT163" i="6"/>
  <c r="AN163" i="6"/>
  <c r="AM151" i="6"/>
  <c r="AL151" i="6"/>
  <c r="AL139" i="6"/>
  <c r="AU139" i="6"/>
  <c r="AV139" i="6"/>
  <c r="AR139" i="6"/>
  <c r="AO139" i="6"/>
  <c r="AU127" i="6"/>
  <c r="AL127" i="6"/>
  <c r="AQ127" i="6"/>
  <c r="AM115" i="6"/>
  <c r="AL115" i="6"/>
  <c r="AO115" i="6"/>
  <c r="AQ115" i="6"/>
  <c r="AN115" i="6"/>
  <c r="AP103" i="6"/>
  <c r="AL103" i="6"/>
  <c r="AM103" i="6"/>
  <c r="AN103" i="6"/>
  <c r="AS91" i="6"/>
  <c r="AT91" i="6"/>
  <c r="AU91" i="6"/>
  <c r="AO91" i="6"/>
  <c r="AT79" i="6"/>
  <c r="AU79" i="6"/>
  <c r="AP67" i="6"/>
  <c r="AM67" i="6"/>
  <c r="AV67" i="6"/>
  <c r="AN67" i="6"/>
  <c r="AO67" i="6"/>
  <c r="AP55" i="6"/>
  <c r="AO55" i="6"/>
  <c r="AM55" i="6"/>
  <c r="AN55" i="6"/>
  <c r="AP43" i="6"/>
  <c r="AN43" i="6"/>
  <c r="AV43" i="6"/>
  <c r="AM43" i="6"/>
  <c r="AQ43" i="6"/>
  <c r="AP31" i="6"/>
  <c r="AU31" i="6"/>
  <c r="AN31" i="6"/>
  <c r="AT19" i="6"/>
  <c r="AN19" i="6"/>
  <c r="AM19" i="6"/>
  <c r="AM196" i="6"/>
  <c r="AM252" i="6"/>
  <c r="AP249" i="6"/>
  <c r="AO249" i="6"/>
  <c r="AN249" i="6"/>
  <c r="BD249" i="6"/>
  <c r="BJ249" i="6"/>
  <c r="BP249" i="6"/>
  <c r="BE249" i="6"/>
  <c r="BK249" i="6"/>
  <c r="BQ249" i="6"/>
  <c r="BW249" i="6"/>
  <c r="AV249" i="6"/>
  <c r="AW249" i="6"/>
  <c r="BF249" i="6"/>
  <c r="BL249" i="6"/>
  <c r="AS249" i="6"/>
  <c r="AX249" i="6"/>
  <c r="BG249" i="6"/>
  <c r="BM249" i="6"/>
  <c r="BS249" i="6"/>
  <c r="BA249" i="6"/>
  <c r="AQ249" i="6"/>
  <c r="AT249" i="6"/>
  <c r="AU249" i="6"/>
  <c r="AY249" i="6"/>
  <c r="BB249" i="6"/>
  <c r="BH249" i="6"/>
  <c r="BN249" i="6"/>
  <c r="AP237" i="6"/>
  <c r="AO237" i="6"/>
  <c r="AR237" i="6"/>
  <c r="BD237" i="6"/>
  <c r="BJ237" i="6"/>
  <c r="BP237" i="6"/>
  <c r="AQ237" i="6"/>
  <c r="BE237" i="6"/>
  <c r="BK237" i="6"/>
  <c r="BQ237" i="6"/>
  <c r="BW237" i="6"/>
  <c r="AV237" i="6"/>
  <c r="AW237" i="6"/>
  <c r="BF237" i="6"/>
  <c r="BL237" i="6"/>
  <c r="AX237" i="6"/>
  <c r="BG237" i="6"/>
  <c r="BM237" i="6"/>
  <c r="BS237" i="6"/>
  <c r="AY237" i="6"/>
  <c r="BA237" i="6"/>
  <c r="BB237" i="6"/>
  <c r="BH237" i="6"/>
  <c r="BN237" i="6"/>
  <c r="AT237" i="6"/>
  <c r="AP225" i="6"/>
  <c r="AS225" i="6"/>
  <c r="AU225" i="6"/>
  <c r="BD225" i="6"/>
  <c r="BJ225" i="6"/>
  <c r="BP225" i="6"/>
  <c r="AT225" i="6"/>
  <c r="BE225" i="6"/>
  <c r="BK225" i="6"/>
  <c r="BQ225" i="6"/>
  <c r="BW225" i="6"/>
  <c r="AW225" i="6"/>
  <c r="BF225" i="6"/>
  <c r="BL225" i="6"/>
  <c r="AV225" i="6"/>
  <c r="AN225" i="6"/>
  <c r="AR225" i="6"/>
  <c r="AX225" i="6"/>
  <c r="BG225" i="6"/>
  <c r="BM225" i="6"/>
  <c r="BS225" i="6"/>
  <c r="AQ225" i="6"/>
  <c r="AY225" i="6"/>
  <c r="BB225" i="6"/>
  <c r="BH225" i="6"/>
  <c r="BN225" i="6"/>
  <c r="AP213" i="6"/>
  <c r="AT213" i="6"/>
  <c r="AQ213" i="6"/>
  <c r="AS213" i="6"/>
  <c r="AU213" i="6"/>
  <c r="BD213" i="6"/>
  <c r="BJ213" i="6"/>
  <c r="BP213" i="6"/>
  <c r="AN213" i="6"/>
  <c r="BE213" i="6"/>
  <c r="BK213" i="6"/>
  <c r="BQ213" i="6"/>
  <c r="BW213" i="6"/>
  <c r="AW213" i="6"/>
  <c r="BF213" i="6"/>
  <c r="BL213" i="6"/>
  <c r="AV213" i="6"/>
  <c r="AX213" i="6"/>
  <c r="BG213" i="6"/>
  <c r="BM213" i="6"/>
  <c r="BS213" i="6"/>
  <c r="AY213" i="6"/>
  <c r="BB213" i="6"/>
  <c r="BH213" i="6"/>
  <c r="BN213" i="6"/>
  <c r="AP201" i="6"/>
  <c r="BD201" i="6"/>
  <c r="BJ201" i="6"/>
  <c r="BP201" i="6"/>
  <c r="AR201" i="6"/>
  <c r="BE201" i="6"/>
  <c r="BK201" i="6"/>
  <c r="BQ201" i="6"/>
  <c r="BW201" i="6"/>
  <c r="AO201" i="6"/>
  <c r="AS201" i="6"/>
  <c r="AW201" i="6"/>
  <c r="BF201" i="6"/>
  <c r="BL201" i="6"/>
  <c r="AU201" i="6"/>
  <c r="AX201" i="6"/>
  <c r="BG201" i="6"/>
  <c r="BM201" i="6"/>
  <c r="BS201" i="6"/>
  <c r="AQ201" i="6"/>
  <c r="AT201" i="6"/>
  <c r="AV201" i="6"/>
  <c r="AY201" i="6"/>
  <c r="BB201" i="6"/>
  <c r="BH201" i="6"/>
  <c r="BN201" i="6"/>
  <c r="BA201" i="6"/>
  <c r="AP189" i="6"/>
  <c r="AO189" i="6"/>
  <c r="AQ189" i="6"/>
  <c r="AR189" i="6"/>
  <c r="BA189" i="6"/>
  <c r="BD189" i="6"/>
  <c r="BJ189" i="6"/>
  <c r="BP189" i="6"/>
  <c r="BE189" i="6"/>
  <c r="BK189" i="6"/>
  <c r="BQ189" i="6"/>
  <c r="BW189" i="6"/>
  <c r="AW189" i="6"/>
  <c r="BF189" i="6"/>
  <c r="BL189" i="6"/>
  <c r="AS189" i="6"/>
  <c r="AX189" i="6"/>
  <c r="BG189" i="6"/>
  <c r="BM189" i="6"/>
  <c r="BS189" i="6"/>
  <c r="AU189" i="6"/>
  <c r="AV189" i="6"/>
  <c r="AY189" i="6"/>
  <c r="BB189" i="6"/>
  <c r="BH189" i="6"/>
  <c r="BN189" i="6"/>
  <c r="AP177" i="6"/>
  <c r="AO177" i="6"/>
  <c r="AS177" i="6"/>
  <c r="AN177" i="6"/>
  <c r="AU177" i="6"/>
  <c r="BD177" i="6"/>
  <c r="BJ177" i="6"/>
  <c r="BP177" i="6"/>
  <c r="BA177" i="6"/>
  <c r="BE177" i="6"/>
  <c r="BK177" i="6"/>
  <c r="BQ177" i="6"/>
  <c r="BW177" i="6"/>
  <c r="AW177" i="6"/>
  <c r="BF177" i="6"/>
  <c r="BL177" i="6"/>
  <c r="AX177" i="6"/>
  <c r="BG177" i="6"/>
  <c r="BM177" i="6"/>
  <c r="BS177" i="6"/>
  <c r="AQ177" i="6"/>
  <c r="AY177" i="6"/>
  <c r="BB177" i="6"/>
  <c r="BH177" i="6"/>
  <c r="BN177" i="6"/>
  <c r="AT177" i="6"/>
  <c r="AQ165" i="6"/>
  <c r="AT165" i="6"/>
  <c r="BD165" i="6"/>
  <c r="BJ165" i="6"/>
  <c r="BP165" i="6"/>
  <c r="BA165" i="6"/>
  <c r="BE165" i="6"/>
  <c r="BK165" i="6"/>
  <c r="BQ165" i="6"/>
  <c r="BW165" i="6"/>
  <c r="AS165" i="6"/>
  <c r="AU165" i="6"/>
  <c r="AR165" i="6"/>
  <c r="AW165" i="6"/>
  <c r="BF165" i="6"/>
  <c r="BL165" i="6"/>
  <c r="AX165" i="6"/>
  <c r="BG165" i="6"/>
  <c r="BM165" i="6"/>
  <c r="BS165" i="6"/>
  <c r="AO165" i="6"/>
  <c r="AY165" i="6"/>
  <c r="BB165" i="6"/>
  <c r="BH165" i="6"/>
  <c r="BN165" i="6"/>
  <c r="AP153" i="6"/>
  <c r="AN153" i="6"/>
  <c r="AR153" i="6"/>
  <c r="AS153" i="6"/>
  <c r="BD153" i="6"/>
  <c r="BJ153" i="6"/>
  <c r="BP153" i="6"/>
  <c r="AT153" i="6"/>
  <c r="BE153" i="6"/>
  <c r="BK153" i="6"/>
  <c r="BQ153" i="6"/>
  <c r="BW153" i="6"/>
  <c r="BA153" i="6"/>
  <c r="AW153" i="6"/>
  <c r="BF153" i="6"/>
  <c r="BL153" i="6"/>
  <c r="AU153" i="6"/>
  <c r="AX153" i="6"/>
  <c r="BG153" i="6"/>
  <c r="BM153" i="6"/>
  <c r="BS153" i="6"/>
  <c r="AQ153" i="6"/>
  <c r="AY153" i="6"/>
  <c r="BB153" i="6"/>
  <c r="BH153" i="6"/>
  <c r="BN153" i="6"/>
  <c r="AV153" i="6"/>
  <c r="AP141" i="6"/>
  <c r="AO141" i="6"/>
  <c r="AR141" i="6"/>
  <c r="AU141" i="6"/>
  <c r="AQ141" i="6"/>
  <c r="BD141" i="6"/>
  <c r="BJ141" i="6"/>
  <c r="BP141" i="6"/>
  <c r="BE141" i="6"/>
  <c r="BK141" i="6"/>
  <c r="BQ141" i="6"/>
  <c r="BW141" i="6"/>
  <c r="AW141" i="6"/>
  <c r="BA141" i="6"/>
  <c r="BF141" i="6"/>
  <c r="BL141" i="6"/>
  <c r="AT141" i="6"/>
  <c r="AX141" i="6"/>
  <c r="BG141" i="6"/>
  <c r="BM141" i="6"/>
  <c r="BS141" i="6"/>
  <c r="AN141" i="6"/>
  <c r="AY141" i="6"/>
  <c r="BB141" i="6"/>
  <c r="BH141" i="6"/>
  <c r="BN141" i="6"/>
  <c r="AS141" i="6"/>
  <c r="AV141" i="6"/>
  <c r="AP129" i="6"/>
  <c r="AQ129" i="6"/>
  <c r="AN129" i="6"/>
  <c r="AO129" i="6"/>
  <c r="AR129" i="6"/>
  <c r="BD129" i="6"/>
  <c r="BJ129" i="6"/>
  <c r="BP129" i="6"/>
  <c r="AS129" i="6"/>
  <c r="BE129" i="6"/>
  <c r="BK129" i="6"/>
  <c r="BQ129" i="6"/>
  <c r="BW129" i="6"/>
  <c r="AW129" i="6"/>
  <c r="BF129" i="6"/>
  <c r="BL129" i="6"/>
  <c r="BA129" i="6"/>
  <c r="AX129" i="6"/>
  <c r="BG129" i="6"/>
  <c r="BM129" i="6"/>
  <c r="BS129" i="6"/>
  <c r="AT129" i="6"/>
  <c r="AY129" i="6"/>
  <c r="BB129" i="6"/>
  <c r="BH129" i="6"/>
  <c r="BN129" i="6"/>
  <c r="AV129" i="6"/>
  <c r="AQ117" i="6"/>
  <c r="AO117" i="6"/>
  <c r="BD117" i="6"/>
  <c r="BJ117" i="6"/>
  <c r="BP117" i="6"/>
  <c r="AR117" i="6"/>
  <c r="BE117" i="6"/>
  <c r="BK117" i="6"/>
  <c r="BQ117" i="6"/>
  <c r="BW117" i="6"/>
  <c r="AS117" i="6"/>
  <c r="AW117" i="6"/>
  <c r="BF117" i="6"/>
  <c r="BL117" i="6"/>
  <c r="AX117" i="6"/>
  <c r="BA117" i="6"/>
  <c r="BG117" i="6"/>
  <c r="BM117" i="6"/>
  <c r="BS117" i="6"/>
  <c r="AY117" i="6"/>
  <c r="BB117" i="6"/>
  <c r="BH117" i="6"/>
  <c r="BN117" i="6"/>
  <c r="AU117" i="6"/>
  <c r="AV117" i="6"/>
  <c r="AP105" i="6"/>
  <c r="AS105" i="6"/>
  <c r="AN105" i="6"/>
  <c r="AO105" i="6"/>
  <c r="AT105" i="6"/>
  <c r="BD105" i="6"/>
  <c r="BJ105" i="6"/>
  <c r="BP105" i="6"/>
  <c r="AU105" i="6"/>
  <c r="BE105" i="6"/>
  <c r="BK105" i="6"/>
  <c r="BQ105" i="6"/>
  <c r="BW105" i="6"/>
  <c r="AW105" i="6"/>
  <c r="BF105" i="6"/>
  <c r="BL105" i="6"/>
  <c r="AR105" i="6"/>
  <c r="AX105" i="6"/>
  <c r="BG105" i="6"/>
  <c r="BM105" i="6"/>
  <c r="BS105" i="6"/>
  <c r="AQ105" i="6"/>
  <c r="BA105" i="6"/>
  <c r="AY105" i="6"/>
  <c r="BB105" i="6"/>
  <c r="BH105" i="6"/>
  <c r="BN105" i="6"/>
  <c r="AV105" i="6"/>
  <c r="AO93" i="6"/>
  <c r="AQ93" i="6"/>
  <c r="BD93" i="6"/>
  <c r="BJ93" i="6"/>
  <c r="BP93" i="6"/>
  <c r="AS93" i="6"/>
  <c r="BE93" i="6"/>
  <c r="BK93" i="6"/>
  <c r="BQ93" i="6"/>
  <c r="BW93" i="6"/>
  <c r="AT93" i="6"/>
  <c r="AU93" i="6"/>
  <c r="AW93" i="6"/>
  <c r="BF93" i="6"/>
  <c r="BL93" i="6"/>
  <c r="AX93" i="6"/>
  <c r="BG93" i="6"/>
  <c r="BM93" i="6"/>
  <c r="BS93" i="6"/>
  <c r="AY93" i="6"/>
  <c r="BA93" i="6"/>
  <c r="BB93" i="6"/>
  <c r="BH93" i="6"/>
  <c r="BN93" i="6"/>
  <c r="AN201" i="6"/>
  <c r="AT206" i="6"/>
  <c r="AT192" i="6"/>
  <c r="AT132" i="6"/>
  <c r="AT72" i="6"/>
  <c r="AS180" i="6"/>
  <c r="AR159" i="6"/>
  <c r="AO108" i="6"/>
  <c r="AN204" i="6"/>
  <c r="AM48" i="6"/>
  <c r="AT159" i="6"/>
  <c r="AS204" i="6"/>
  <c r="AS36" i="6"/>
  <c r="AN84" i="6"/>
  <c r="AM147" i="6"/>
  <c r="AL258" i="6"/>
  <c r="AP258" i="6"/>
  <c r="AQ258" i="6"/>
  <c r="AT258" i="6"/>
  <c r="AO258" i="6"/>
  <c r="AO246" i="6"/>
  <c r="AN246" i="6"/>
  <c r="AP246" i="6"/>
  <c r="AQ246" i="6"/>
  <c r="AM246" i="6"/>
  <c r="AL234" i="6"/>
  <c r="AO234" i="6"/>
  <c r="AP222" i="6"/>
  <c r="AM222" i="6"/>
  <c r="AL222" i="6"/>
  <c r="AN210" i="6"/>
  <c r="AQ210" i="6"/>
  <c r="AL210" i="6"/>
  <c r="AP210" i="6"/>
  <c r="AL198" i="6"/>
  <c r="AP198" i="6"/>
  <c r="AO198" i="6"/>
  <c r="AM198" i="6"/>
  <c r="AM186" i="6"/>
  <c r="AP186" i="6"/>
  <c r="AQ186" i="6"/>
  <c r="AT186" i="6"/>
  <c r="AO186" i="6"/>
  <c r="AO174" i="6"/>
  <c r="AS174" i="6"/>
  <c r="AN174" i="6"/>
  <c r="AP174" i="6"/>
  <c r="AM174" i="6"/>
  <c r="AQ174" i="6"/>
  <c r="AS162" i="6"/>
  <c r="AT162" i="6"/>
  <c r="AN150" i="6"/>
  <c r="AM150" i="6"/>
  <c r="AP150" i="6"/>
  <c r="AM138" i="6"/>
  <c r="AN138" i="6"/>
  <c r="AS138" i="6"/>
  <c r="AO138" i="6"/>
  <c r="AO126" i="6"/>
  <c r="AR126" i="6"/>
  <c r="AP126" i="6"/>
  <c r="AQ126" i="6"/>
  <c r="AN114" i="6"/>
  <c r="AQ114" i="6"/>
  <c r="AO114" i="6"/>
  <c r="AP114" i="6"/>
  <c r="AL114" i="6"/>
  <c r="AU114" i="6"/>
  <c r="AS102" i="6"/>
  <c r="AL102" i="6"/>
  <c r="AN102" i="6"/>
  <c r="AO102" i="6"/>
  <c r="AP102" i="6"/>
  <c r="AP90" i="6"/>
  <c r="AM90" i="6"/>
  <c r="AT90" i="6"/>
  <c r="AO78" i="6"/>
  <c r="AP78" i="6"/>
  <c r="AN78" i="6"/>
  <c r="AT78" i="6"/>
  <c r="AM66" i="6"/>
  <c r="AR66" i="6"/>
  <c r="AP66" i="6"/>
  <c r="AS66" i="6"/>
  <c r="AO54" i="6"/>
  <c r="AQ54" i="6"/>
  <c r="AL54" i="6"/>
  <c r="AL42" i="6"/>
  <c r="AM42" i="6"/>
  <c r="AO42" i="6"/>
  <c r="AR30" i="6"/>
  <c r="AP30" i="6"/>
  <c r="AN30" i="6"/>
  <c r="AO18" i="6"/>
  <c r="AL18" i="6"/>
  <c r="AM18" i="6"/>
  <c r="AU18" i="6"/>
  <c r="AU171" i="6"/>
  <c r="AU111" i="6"/>
  <c r="AT96" i="6"/>
  <c r="AS134" i="6"/>
  <c r="AS84" i="6"/>
  <c r="AQ87" i="6"/>
  <c r="AP218" i="6"/>
  <c r="AO204" i="6"/>
  <c r="AO36" i="6"/>
  <c r="AM234" i="6"/>
  <c r="AL216" i="6"/>
  <c r="AL126" i="6"/>
  <c r="AV147" i="6"/>
  <c r="AV135" i="6"/>
  <c r="AU51" i="6"/>
  <c r="AS168" i="6"/>
  <c r="AR168" i="6"/>
  <c r="AR144" i="6"/>
  <c r="AP240" i="6"/>
  <c r="AP84" i="6"/>
  <c r="AO180" i="6"/>
  <c r="AN27" i="6"/>
  <c r="AZ255" i="6"/>
  <c r="AR255" i="6"/>
  <c r="AN243" i="6"/>
  <c r="AT243" i="6"/>
  <c r="AQ219" i="6"/>
  <c r="AP219" i="6"/>
  <c r="AN219" i="6"/>
  <c r="AR219" i="6"/>
  <c r="AN195" i="6"/>
  <c r="AR195" i="6"/>
  <c r="AP195" i="6"/>
  <c r="AN183" i="6"/>
  <c r="AP183" i="6"/>
  <c r="AM171" i="6"/>
  <c r="AQ171" i="6"/>
  <c r="AM123" i="6"/>
  <c r="AP123" i="6"/>
  <c r="AN123" i="6"/>
  <c r="AN111" i="6"/>
  <c r="AP111" i="6"/>
  <c r="AN99" i="6"/>
  <c r="AP99" i="6"/>
  <c r="AM99" i="6"/>
  <c r="AU99" i="6"/>
  <c r="AL87" i="6"/>
  <c r="AM87" i="6"/>
  <c r="AM75" i="6"/>
  <c r="AL75" i="6"/>
  <c r="AR75" i="6"/>
  <c r="AL63" i="6"/>
  <c r="AT63" i="6"/>
  <c r="AL39" i="6"/>
  <c r="AR39" i="6"/>
  <c r="AT39" i="6"/>
  <c r="AQ243" i="6"/>
  <c r="AL254" i="6"/>
  <c r="AP254" i="6"/>
  <c r="AQ254" i="6"/>
  <c r="AO254" i="6"/>
  <c r="AS254" i="6"/>
  <c r="AP242" i="6"/>
  <c r="AQ242" i="6"/>
  <c r="AO242" i="6"/>
  <c r="AO230" i="6"/>
  <c r="AP230" i="6"/>
  <c r="AQ230" i="6"/>
  <c r="AN230" i="6"/>
  <c r="AT230" i="6"/>
  <c r="AR218" i="6"/>
  <c r="AO218" i="6"/>
  <c r="AQ206" i="6"/>
  <c r="AP206" i="6"/>
  <c r="AR206" i="6"/>
  <c r="AL194" i="6"/>
  <c r="AO194" i="6"/>
  <c r="AL182" i="6"/>
  <c r="AQ182" i="6"/>
  <c r="AO182" i="6"/>
  <c r="AN182" i="6"/>
  <c r="AS182" i="6"/>
  <c r="AU182" i="6"/>
  <c r="AM170" i="6"/>
  <c r="AN170" i="6"/>
  <c r="AP170" i="6"/>
  <c r="AQ170" i="6"/>
  <c r="AL170" i="6"/>
  <c r="AR170" i="6"/>
  <c r="AS170" i="6"/>
  <c r="AU170" i="6"/>
  <c r="AL158" i="6"/>
  <c r="AS158" i="6"/>
  <c r="AM158" i="6"/>
  <c r="AP158" i="6"/>
  <c r="AN158" i="6"/>
  <c r="AQ158" i="6"/>
  <c r="AR146" i="6"/>
  <c r="AP146" i="6"/>
  <c r="AT146" i="6"/>
  <c r="AM134" i="6"/>
  <c r="AN134" i="6"/>
  <c r="AR134" i="6"/>
  <c r="AT134" i="6"/>
  <c r="AO122" i="6"/>
  <c r="AN122" i="6"/>
  <c r="AQ122" i="6"/>
  <c r="AM122" i="6"/>
  <c r="AN110" i="6"/>
  <c r="AO110" i="6"/>
  <c r="AR110" i="6"/>
  <c r="AM110" i="6"/>
  <c r="AL110" i="6"/>
  <c r="AS110" i="6"/>
  <c r="AQ98" i="6"/>
  <c r="AO98" i="6"/>
  <c r="AR98" i="6"/>
  <c r="AS98" i="6"/>
  <c r="AQ86" i="6"/>
  <c r="AO86" i="6"/>
  <c r="AU86" i="6"/>
  <c r="AP86" i="6"/>
  <c r="AP74" i="6"/>
  <c r="AQ74" i="6"/>
  <c r="AO74" i="6"/>
  <c r="AR62" i="6"/>
  <c r="AS62" i="6"/>
  <c r="AP62" i="6"/>
  <c r="AN62" i="6"/>
  <c r="AL62" i="6"/>
  <c r="AO50" i="6"/>
  <c r="AQ50" i="6"/>
  <c r="AR50" i="6"/>
  <c r="AT50" i="6"/>
  <c r="AP50" i="6"/>
  <c r="AM38" i="6"/>
  <c r="AN38" i="6"/>
  <c r="AO38" i="6"/>
  <c r="AQ38" i="6"/>
  <c r="AS38" i="6"/>
  <c r="AN26" i="6"/>
  <c r="AT26" i="6"/>
  <c r="AV183" i="6"/>
  <c r="AU243" i="6"/>
  <c r="AU135" i="6"/>
  <c r="AU63" i="6"/>
  <c r="AT242" i="6"/>
  <c r="AT123" i="6"/>
  <c r="AR63" i="6"/>
  <c r="AQ147" i="6"/>
  <c r="AP182" i="6"/>
  <c r="AL195" i="6"/>
  <c r="AL252" i="6"/>
  <c r="AR252" i="6"/>
  <c r="AS252" i="6"/>
  <c r="AL240" i="6"/>
  <c r="AM240" i="6"/>
  <c r="AU240" i="6"/>
  <c r="AR240" i="6"/>
  <c r="AS240" i="6"/>
  <c r="AN228" i="6"/>
  <c r="AO228" i="6"/>
  <c r="AP228" i="6"/>
  <c r="AQ228" i="6"/>
  <c r="AM216" i="6"/>
  <c r="AT216" i="6"/>
  <c r="AM204" i="6"/>
  <c r="AP204" i="6"/>
  <c r="AQ204" i="6"/>
  <c r="AL192" i="6"/>
  <c r="AN192" i="6"/>
  <c r="AM192" i="6"/>
  <c r="AP192" i="6"/>
  <c r="AQ192" i="6"/>
  <c r="AN180" i="6"/>
  <c r="AM180" i="6"/>
  <c r="AP180" i="6"/>
  <c r="AM168" i="6"/>
  <c r="AN168" i="6"/>
  <c r="AP168" i="6"/>
  <c r="AU168" i="6"/>
  <c r="AL156" i="6"/>
  <c r="AQ156" i="6"/>
  <c r="AR156" i="6"/>
  <c r="AS144" i="6"/>
  <c r="AP144" i="6"/>
  <c r="AM144" i="6"/>
  <c r="AQ144" i="6"/>
  <c r="AL132" i="6"/>
  <c r="AM132" i="6"/>
  <c r="AQ132" i="6"/>
  <c r="AO132" i="6"/>
  <c r="AR132" i="6"/>
  <c r="AL120" i="6"/>
  <c r="AS120" i="6"/>
  <c r="AN120" i="6"/>
  <c r="AM120" i="6"/>
  <c r="AO120" i="6"/>
  <c r="AT120" i="6"/>
  <c r="AL108" i="6"/>
  <c r="AP108" i="6"/>
  <c r="AQ108" i="6"/>
  <c r="AQ96" i="6"/>
  <c r="AL96" i="6"/>
  <c r="AP96" i="6"/>
  <c r="AM96" i="6"/>
  <c r="AS96" i="6"/>
  <c r="AM84" i="6"/>
  <c r="AQ84" i="6"/>
  <c r="AL72" i="6"/>
  <c r="AS72" i="6"/>
  <c r="AN72" i="6"/>
  <c r="AQ72" i="6"/>
  <c r="AM72" i="6"/>
  <c r="AO72" i="6"/>
  <c r="AM60" i="6"/>
  <c r="AP60" i="6"/>
  <c r="AN60" i="6"/>
  <c r="AO60" i="6"/>
  <c r="AU60" i="6"/>
  <c r="AO48" i="6"/>
  <c r="AL48" i="6"/>
  <c r="AP48" i="6"/>
  <c r="AM36" i="6"/>
  <c r="AN36" i="6"/>
  <c r="AQ36" i="6"/>
  <c r="AT36" i="6"/>
  <c r="AL24" i="6"/>
  <c r="AP24" i="6"/>
  <c r="AN24" i="6"/>
  <c r="AS24" i="6"/>
  <c r="AQ24" i="6"/>
  <c r="AR24" i="6"/>
  <c r="AU45" i="6"/>
  <c r="AS69" i="6"/>
  <c r="AQ57" i="6"/>
  <c r="AO45" i="6"/>
  <c r="AN125" i="6"/>
  <c r="AM200" i="6"/>
  <c r="AM125" i="6"/>
  <c r="AM101" i="6"/>
  <c r="AU57" i="6"/>
  <c r="AS81" i="6"/>
  <c r="AR21" i="6"/>
  <c r="AN224" i="6"/>
  <c r="AL137" i="6"/>
  <c r="AL29" i="6"/>
  <c r="AR69" i="6"/>
  <c r="AO57" i="6"/>
  <c r="AN81" i="6"/>
  <c r="AL209" i="6"/>
  <c r="AP45" i="6"/>
  <c r="AR33" i="6"/>
  <c r="AO81" i="6"/>
  <c r="AO21" i="6"/>
  <c r="AP57" i="6"/>
  <c r="AN69" i="6"/>
  <c r="AN33" i="6"/>
  <c r="AN245" i="6"/>
  <c r="AN221" i="6"/>
  <c r="AL257" i="6"/>
  <c r="AL145" i="6"/>
  <c r="AL245" i="6"/>
  <c r="AM233" i="6"/>
  <c r="AO221" i="6"/>
  <c r="AN233" i="6"/>
  <c r="AM228" i="6"/>
  <c r="AM197" i="6"/>
  <c r="AM149" i="6"/>
  <c r="AL233" i="6"/>
  <c r="AL161" i="6"/>
  <c r="AM258" i="6"/>
  <c r="AL197" i="6"/>
  <c r="AM245" i="6"/>
  <c r="AV85" i="6"/>
  <c r="AU183" i="6"/>
  <c r="AU157" i="6"/>
  <c r="AT255" i="6"/>
  <c r="AT215" i="6"/>
  <c r="AT111" i="6"/>
  <c r="AS169" i="6"/>
  <c r="AS49" i="6"/>
  <c r="AR239" i="6"/>
  <c r="AR183" i="6"/>
  <c r="AR169" i="6"/>
  <c r="AR155" i="6"/>
  <c r="AR25" i="6"/>
  <c r="AQ253" i="6"/>
  <c r="AQ195" i="6"/>
  <c r="AQ181" i="6"/>
  <c r="AQ123" i="6"/>
  <c r="AQ109" i="6"/>
  <c r="AQ51" i="6"/>
  <c r="AQ37" i="6"/>
  <c r="AP205" i="6"/>
  <c r="AP191" i="6"/>
  <c r="AP75" i="6"/>
  <c r="AP61" i="6"/>
  <c r="AO241" i="6"/>
  <c r="AO181" i="6"/>
  <c r="AO155" i="6"/>
  <c r="AO97" i="6"/>
  <c r="AO27" i="6"/>
  <c r="AN253" i="6"/>
  <c r="AN218" i="6"/>
  <c r="AN147" i="6"/>
  <c r="AM218" i="6"/>
  <c r="AM61" i="6"/>
  <c r="AL169" i="6"/>
  <c r="AL248" i="6"/>
  <c r="AM248" i="6"/>
  <c r="AN212" i="6"/>
  <c r="AL212" i="6"/>
  <c r="AO212" i="6"/>
  <c r="AP212" i="6"/>
  <c r="AO200" i="6"/>
  <c r="AP200" i="6"/>
  <c r="AM176" i="6"/>
  <c r="AN176" i="6"/>
  <c r="AL164" i="6"/>
  <c r="AM164" i="6"/>
  <c r="AN152" i="6"/>
  <c r="AR152" i="6"/>
  <c r="AL140" i="6"/>
  <c r="AN140" i="6"/>
  <c r="AR140" i="6"/>
  <c r="AM128" i="6"/>
  <c r="AL128" i="6"/>
  <c r="AO193" i="6"/>
  <c r="AN217" i="6"/>
  <c r="AU207" i="6"/>
  <c r="AU181" i="6"/>
  <c r="AU37" i="6"/>
  <c r="AT239" i="6"/>
  <c r="AT135" i="6"/>
  <c r="AS193" i="6"/>
  <c r="AS167" i="6"/>
  <c r="AS73" i="6"/>
  <c r="AR181" i="6"/>
  <c r="AR167" i="6"/>
  <c r="AR111" i="6"/>
  <c r="AR97" i="6"/>
  <c r="AQ207" i="6"/>
  <c r="AQ193" i="6"/>
  <c r="AQ121" i="6"/>
  <c r="AQ63" i="6"/>
  <c r="AQ49" i="6"/>
  <c r="AP203" i="6"/>
  <c r="AP133" i="6"/>
  <c r="AP73" i="6"/>
  <c r="AP59" i="6"/>
  <c r="AP27" i="6"/>
  <c r="AO253" i="6"/>
  <c r="AO206" i="6"/>
  <c r="AO179" i="6"/>
  <c r="AO109" i="6"/>
  <c r="AN181" i="6"/>
  <c r="AN75" i="6"/>
  <c r="AL218" i="6"/>
  <c r="BA241" i="6"/>
  <c r="BA229" i="6"/>
  <c r="BA217" i="6"/>
  <c r="BA205" i="6"/>
  <c r="BA193" i="6"/>
  <c r="BA181" i="6"/>
  <c r="BA145" i="6"/>
  <c r="BA133" i="6"/>
  <c r="BA109" i="6"/>
  <c r="BA85" i="6"/>
  <c r="BA73" i="6"/>
  <c r="BA61" i="6"/>
  <c r="AV251" i="6"/>
  <c r="AV215" i="6"/>
  <c r="AV191" i="6"/>
  <c r="AV179" i="6"/>
  <c r="AU219" i="6"/>
  <c r="AU193" i="6"/>
  <c r="AU75" i="6"/>
  <c r="AU49" i="6"/>
  <c r="AS205" i="6"/>
  <c r="AS85" i="6"/>
  <c r="AR123" i="6"/>
  <c r="AP217" i="6"/>
  <c r="AP85" i="6"/>
  <c r="AO205" i="6"/>
  <c r="AN231" i="6"/>
  <c r="AN73" i="6"/>
  <c r="AN39" i="6"/>
  <c r="AM236" i="6"/>
  <c r="AL217" i="6"/>
  <c r="AL85" i="6"/>
  <c r="AS217" i="6"/>
  <c r="AQ133" i="6"/>
  <c r="AN229" i="6"/>
  <c r="AN255" i="6"/>
  <c r="AL255" i="6"/>
  <c r="AO255" i="6"/>
  <c r="AS255" i="6"/>
  <c r="AM255" i="6"/>
  <c r="AO243" i="6"/>
  <c r="AS243" i="6"/>
  <c r="AL243" i="6"/>
  <c r="AO231" i="6"/>
  <c r="AS231" i="6"/>
  <c r="AM231" i="6"/>
  <c r="AR231" i="6"/>
  <c r="AL219" i="6"/>
  <c r="AO219" i="6"/>
  <c r="AS219" i="6"/>
  <c r="AM207" i="6"/>
  <c r="AL207" i="6"/>
  <c r="AN207" i="6"/>
  <c r="AO207" i="6"/>
  <c r="AS207" i="6"/>
  <c r="AO195" i="6"/>
  <c r="AS195" i="6"/>
  <c r="AL183" i="6"/>
  <c r="AO183" i="6"/>
  <c r="AS183" i="6"/>
  <c r="AO171" i="6"/>
  <c r="AS171" i="6"/>
  <c r="AM159" i="6"/>
  <c r="AN159" i="6"/>
  <c r="AL159" i="6"/>
  <c r="AO159" i="6"/>
  <c r="AS159" i="6"/>
  <c r="AL147" i="6"/>
  <c r="AO147" i="6"/>
  <c r="AS147" i="6"/>
  <c r="AP147" i="6"/>
  <c r="AM135" i="6"/>
  <c r="AO135" i="6"/>
  <c r="AS135" i="6"/>
  <c r="AP135" i="6"/>
  <c r="AO123" i="6"/>
  <c r="AS123" i="6"/>
  <c r="AL123" i="6"/>
  <c r="AO111" i="6"/>
  <c r="AS111" i="6"/>
  <c r="AL111" i="6"/>
  <c r="AL99" i="6"/>
  <c r="AO99" i="6"/>
  <c r="AS99" i="6"/>
  <c r="AR99" i="6"/>
  <c r="AN87" i="6"/>
  <c r="AO87" i="6"/>
  <c r="AS87" i="6"/>
  <c r="AR87" i="6"/>
  <c r="AO75" i="6"/>
  <c r="AS75" i="6"/>
  <c r="AO63" i="6"/>
  <c r="AS63" i="6"/>
  <c r="AM63" i="6"/>
  <c r="AL51" i="6"/>
  <c r="AO51" i="6"/>
  <c r="AS51" i="6"/>
  <c r="AP51" i="6"/>
  <c r="AO39" i="6"/>
  <c r="AP39" i="6"/>
  <c r="AS39" i="6"/>
  <c r="AU229" i="6"/>
  <c r="AU85" i="6"/>
  <c r="AR217" i="6"/>
  <c r="AR147" i="6"/>
  <c r="AQ231" i="6"/>
  <c r="AQ217" i="6"/>
  <c r="AQ159" i="6"/>
  <c r="AP243" i="6"/>
  <c r="AP171" i="6"/>
  <c r="AM183" i="6"/>
  <c r="AM51" i="6"/>
  <c r="AN254" i="6"/>
  <c r="AM254" i="6"/>
  <c r="AL242" i="6"/>
  <c r="AN242" i="6"/>
  <c r="AM242" i="6"/>
  <c r="AL230" i="6"/>
  <c r="AM230" i="6"/>
  <c r="AN206" i="6"/>
  <c r="AM206" i="6"/>
  <c r="AN146" i="6"/>
  <c r="AO146" i="6"/>
  <c r="AM146" i="6"/>
  <c r="AL134" i="6"/>
  <c r="AP134" i="6"/>
  <c r="AO134" i="6"/>
  <c r="AL122" i="6"/>
  <c r="AP122" i="6"/>
  <c r="AL98" i="6"/>
  <c r="AM98" i="6"/>
  <c r="AN86" i="6"/>
  <c r="AL86" i="6"/>
  <c r="AR86" i="6"/>
  <c r="AM86" i="6"/>
  <c r="AL74" i="6"/>
  <c r="AN74" i="6"/>
  <c r="AR74" i="6"/>
  <c r="AL50" i="6"/>
  <c r="AM50" i="6"/>
  <c r="AL38" i="6"/>
  <c r="AP38" i="6"/>
  <c r="AL26" i="6"/>
  <c r="AM26" i="6"/>
  <c r="AP26" i="6"/>
  <c r="AM253" i="6"/>
  <c r="AT253" i="6"/>
  <c r="AL253" i="6"/>
  <c r="AP253" i="6"/>
  <c r="AM241" i="6"/>
  <c r="AL241" i="6"/>
  <c r="AT241" i="6"/>
  <c r="AN241" i="6"/>
  <c r="AL229" i="6"/>
  <c r="AM229" i="6"/>
  <c r="AT229" i="6"/>
  <c r="AM217" i="6"/>
  <c r="AT217" i="6"/>
  <c r="AL205" i="6"/>
  <c r="AM205" i="6"/>
  <c r="AT205" i="6"/>
  <c r="AN205" i="6"/>
  <c r="AR205" i="6"/>
  <c r="AL193" i="6"/>
  <c r="AN193" i="6"/>
  <c r="AM193" i="6"/>
  <c r="AT193" i="6"/>
  <c r="AM181" i="6"/>
  <c r="AT181" i="6"/>
  <c r="AM169" i="6"/>
  <c r="AT169" i="6"/>
  <c r="AL157" i="6"/>
  <c r="AT157" i="6"/>
  <c r="AN157" i="6"/>
  <c r="AM145" i="6"/>
  <c r="AN145" i="6"/>
  <c r="AT145" i="6"/>
  <c r="AL133" i="6"/>
  <c r="AN133" i="6"/>
  <c r="AT133" i="6"/>
  <c r="AO133" i="6"/>
  <c r="AL121" i="6"/>
  <c r="AM121" i="6"/>
  <c r="AT121" i="6"/>
  <c r="AP121" i="6"/>
  <c r="AO121" i="6"/>
  <c r="AM109" i="6"/>
  <c r="AL109" i="6"/>
  <c r="AT109" i="6"/>
  <c r="AN109" i="6"/>
  <c r="AP109" i="6"/>
  <c r="AM97" i="6"/>
  <c r="AL97" i="6"/>
  <c r="AT97" i="6"/>
  <c r="AT85" i="6"/>
  <c r="AM85" i="6"/>
  <c r="AM73" i="6"/>
  <c r="AT73" i="6"/>
  <c r="AR73" i="6"/>
  <c r="AN61" i="6"/>
  <c r="AT61" i="6"/>
  <c r="AL61" i="6"/>
  <c r="AR61" i="6"/>
  <c r="AL49" i="6"/>
  <c r="AM49" i="6"/>
  <c r="AT49" i="6"/>
  <c r="AM37" i="6"/>
  <c r="AO37" i="6"/>
  <c r="AT37" i="6"/>
  <c r="AP37" i="6"/>
  <c r="AL37" i="6"/>
  <c r="AO25" i="6"/>
  <c r="AT25" i="6"/>
  <c r="AM25" i="6"/>
  <c r="AR229" i="6"/>
  <c r="AR145" i="6"/>
  <c r="AQ229" i="6"/>
  <c r="AQ157" i="6"/>
  <c r="AQ85" i="6"/>
  <c r="AP255" i="6"/>
  <c r="AP241" i="6"/>
  <c r="AP169" i="6"/>
  <c r="AO145" i="6"/>
  <c r="AN135" i="6"/>
  <c r="AM27" i="6"/>
  <c r="AO229" i="6"/>
  <c r="AN169" i="6"/>
  <c r="AM133" i="6"/>
  <c r="AU251" i="6"/>
  <c r="AO251" i="6"/>
  <c r="AQ251" i="6"/>
  <c r="AU239" i="6"/>
  <c r="AP239" i="6"/>
  <c r="AO239" i="6"/>
  <c r="AQ239" i="6"/>
  <c r="AU227" i="6"/>
  <c r="AP227" i="6"/>
  <c r="AQ227" i="6"/>
  <c r="AU215" i="6"/>
  <c r="AQ215" i="6"/>
  <c r="AU203" i="6"/>
  <c r="AQ203" i="6"/>
  <c r="AU191" i="6"/>
  <c r="AQ191" i="6"/>
  <c r="AU179" i="6"/>
  <c r="AQ179" i="6"/>
  <c r="AR179" i="6"/>
  <c r="AU167" i="6"/>
  <c r="AQ167" i="6"/>
  <c r="AU155" i="6"/>
  <c r="AQ155" i="6"/>
  <c r="AU143" i="6"/>
  <c r="AQ143" i="6"/>
  <c r="AU131" i="6"/>
  <c r="AQ131" i="6"/>
  <c r="AU119" i="6"/>
  <c r="AQ119" i="6"/>
  <c r="AU107" i="6"/>
  <c r="AO107" i="6"/>
  <c r="AQ107" i="6"/>
  <c r="AS107" i="6"/>
  <c r="AU95" i="6"/>
  <c r="AO95" i="6"/>
  <c r="AP95" i="6"/>
  <c r="AQ95" i="6"/>
  <c r="AU83" i="6"/>
  <c r="AQ83" i="6"/>
  <c r="AU71" i="6"/>
  <c r="AQ71" i="6"/>
  <c r="AU59" i="6"/>
  <c r="AQ59" i="6"/>
  <c r="AU47" i="6"/>
  <c r="AR47" i="6"/>
  <c r="AQ47" i="6"/>
  <c r="AU35" i="6"/>
  <c r="AQ35" i="6"/>
  <c r="AR35" i="6"/>
  <c r="AU23" i="6"/>
  <c r="AP23" i="6"/>
  <c r="AQ23" i="6"/>
  <c r="AV87" i="6"/>
  <c r="AV61" i="6"/>
  <c r="AU159" i="6"/>
  <c r="AU133" i="6"/>
  <c r="AT231" i="6"/>
  <c r="AT191" i="6"/>
  <c r="AT87" i="6"/>
  <c r="AS145" i="6"/>
  <c r="AS119" i="6"/>
  <c r="AS25" i="6"/>
  <c r="AR254" i="6"/>
  <c r="AR241" i="6"/>
  <c r="AR227" i="6"/>
  <c r="AR171" i="6"/>
  <c r="AR157" i="6"/>
  <c r="AR143" i="6"/>
  <c r="AR71" i="6"/>
  <c r="AR27" i="6"/>
  <c r="AQ255" i="6"/>
  <c r="AQ241" i="6"/>
  <c r="AQ183" i="6"/>
  <c r="AQ169" i="6"/>
  <c r="AQ111" i="6"/>
  <c r="AQ97" i="6"/>
  <c r="AQ39" i="6"/>
  <c r="AQ25" i="6"/>
  <c r="AP207" i="6"/>
  <c r="AP193" i="6"/>
  <c r="AP167" i="6"/>
  <c r="AP63" i="6"/>
  <c r="AO170" i="6"/>
  <c r="AO157" i="6"/>
  <c r="AO143" i="6"/>
  <c r="AN236" i="6"/>
  <c r="AN98" i="6"/>
  <c r="AN63" i="6"/>
  <c r="AM195" i="6"/>
  <c r="AM152" i="6"/>
  <c r="AM111" i="6"/>
  <c r="AL231" i="6"/>
  <c r="AL171" i="6"/>
  <c r="AL146" i="6"/>
  <c r="AL73" i="6"/>
  <c r="AL27" i="6"/>
  <c r="AL250" i="6"/>
  <c r="AM250" i="6"/>
  <c r="AQ250" i="6"/>
  <c r="AM238" i="6"/>
  <c r="AL238" i="6"/>
  <c r="AN238" i="6"/>
  <c r="AO238" i="6"/>
  <c r="AQ238" i="6"/>
  <c r="AN226" i="6"/>
  <c r="AM226" i="6"/>
  <c r="AL226" i="6"/>
  <c r="AP226" i="6"/>
  <c r="AQ226" i="6"/>
  <c r="AO226" i="6"/>
  <c r="AQ214" i="6"/>
  <c r="AL214" i="6"/>
  <c r="AP214" i="6"/>
  <c r="AL202" i="6"/>
  <c r="AM202" i="6"/>
  <c r="AQ202" i="6"/>
  <c r="AQ190" i="6"/>
  <c r="AL190" i="6"/>
  <c r="AN190" i="6"/>
  <c r="AL178" i="6"/>
  <c r="AN178" i="6"/>
  <c r="AQ178" i="6"/>
  <c r="AM166" i="6"/>
  <c r="AL166" i="6"/>
  <c r="AQ166" i="6"/>
  <c r="AR166" i="6"/>
  <c r="AQ142" i="6"/>
  <c r="AL142" i="6"/>
  <c r="AM130" i="6"/>
  <c r="AN130" i="6"/>
  <c r="AQ130" i="6"/>
  <c r="AL106" i="6"/>
  <c r="AN106" i="6"/>
  <c r="AQ106" i="6"/>
  <c r="AM94" i="6"/>
  <c r="AO94" i="6"/>
  <c r="AP94" i="6"/>
  <c r="AQ94" i="6"/>
  <c r="AN94" i="6"/>
  <c r="AS94" i="6"/>
  <c r="AL82" i="6"/>
  <c r="AM82" i="6"/>
  <c r="AQ82" i="6"/>
  <c r="AO82" i="6"/>
  <c r="AN70" i="6"/>
  <c r="AQ70" i="6"/>
  <c r="AL58" i="6"/>
  <c r="AN58" i="6"/>
  <c r="AQ58" i="6"/>
  <c r="AQ46" i="6"/>
  <c r="AN46" i="6"/>
  <c r="AL34" i="6"/>
  <c r="AN34" i="6"/>
  <c r="AM34" i="6"/>
  <c r="AQ34" i="6"/>
  <c r="AR34" i="6"/>
  <c r="AM22" i="6"/>
  <c r="AL22" i="6"/>
  <c r="AQ22" i="6"/>
  <c r="AR22" i="6"/>
  <c r="AO213" i="6"/>
  <c r="AO69" i="6"/>
  <c r="AM257" i="6"/>
  <c r="AR257" i="6"/>
  <c r="AL221" i="6"/>
  <c r="AR221" i="6"/>
  <c r="AM209" i="6"/>
  <c r="AR209" i="6"/>
  <c r="AL185" i="6"/>
  <c r="AR185" i="6"/>
  <c r="AL173" i="6"/>
  <c r="AR173" i="6"/>
  <c r="AN161" i="6"/>
  <c r="AR161" i="6"/>
  <c r="AO225" i="6"/>
  <c r="AN237" i="6"/>
  <c r="AN189" i="6"/>
  <c r="AN220" i="6"/>
  <c r="AL220" i="6"/>
  <c r="AL208" i="6"/>
  <c r="AM208" i="6"/>
  <c r="AL184" i="6"/>
  <c r="AM184" i="6"/>
  <c r="AL148" i="6"/>
  <c r="AM148" i="6"/>
  <c r="AL100" i="6"/>
  <c r="AN100" i="6"/>
  <c r="AN165" i="6"/>
  <c r="AP165" i="6"/>
  <c r="AN117" i="6"/>
  <c r="AP117" i="6"/>
  <c r="AN93" i="6"/>
  <c r="AV93" i="6"/>
  <c r="AN21" i="6"/>
  <c r="AV21" i="6"/>
  <c r="AR149" i="6"/>
  <c r="AR137" i="6"/>
  <c r="AR89" i="6"/>
  <c r="AR77" i="6"/>
  <c r="AR65" i="6"/>
  <c r="AR53" i="6"/>
  <c r="AN113" i="6"/>
  <c r="AM113" i="6"/>
  <c r="AM65" i="6"/>
  <c r="AL65" i="6"/>
  <c r="AL41" i="6"/>
  <c r="AM41" i="6"/>
  <c r="AN41" i="6"/>
  <c r="AM17" i="6"/>
  <c r="AL17" i="6"/>
  <c r="AM80" i="6"/>
  <c r="AN80" i="6"/>
  <c r="AL32" i="6"/>
  <c r="AM32" i="6"/>
  <c r="AL244" i="6"/>
  <c r="AL168" i="6"/>
  <c r="AL60" i="6"/>
  <c r="AL228" i="6"/>
  <c r="AN216" i="6"/>
  <c r="AM108" i="6"/>
  <c r="AL91" i="6"/>
  <c r="AP91" i="6"/>
  <c r="AM79" i="6"/>
  <c r="AP79" i="6"/>
  <c r="AL19" i="6"/>
  <c r="AP19" i="6"/>
  <c r="AL180" i="6"/>
  <c r="AN240" i="6"/>
  <c r="AL204" i="6"/>
  <c r="AM251" i="6"/>
  <c r="AN251" i="6"/>
  <c r="AM239" i="6"/>
  <c r="AN239" i="6"/>
  <c r="AM227" i="6"/>
  <c r="AN227" i="6"/>
  <c r="AM215" i="6"/>
  <c r="AN215" i="6"/>
  <c r="AM203" i="6"/>
  <c r="AN203" i="6"/>
  <c r="AM191" i="6"/>
  <c r="AN191" i="6"/>
  <c r="AM179" i="6"/>
  <c r="AN179" i="6"/>
  <c r="AM167" i="6"/>
  <c r="AN167" i="6"/>
  <c r="AM155" i="6"/>
  <c r="AN155" i="6"/>
  <c r="AM143" i="6"/>
  <c r="AN143" i="6"/>
  <c r="AM131" i="6"/>
  <c r="AN131" i="6"/>
  <c r="AM119" i="6"/>
  <c r="AN119" i="6"/>
  <c r="AM107" i="6"/>
  <c r="AN107" i="6"/>
  <c r="AM95" i="6"/>
  <c r="AN95" i="6"/>
  <c r="AM83" i="6"/>
  <c r="AN83" i="6"/>
  <c r="AM71" i="6"/>
  <c r="AN71" i="6"/>
  <c r="AM59" i="6"/>
  <c r="AN59" i="6"/>
  <c r="AM47" i="6"/>
  <c r="AN47" i="6"/>
  <c r="AM35" i="6"/>
  <c r="AN35" i="6"/>
  <c r="AM23" i="6"/>
  <c r="AN23" i="6"/>
  <c r="AJ249" i="6"/>
  <c r="AK249" i="6"/>
  <c r="AI249" i="6"/>
  <c r="AH249" i="6"/>
  <c r="AG249" i="6"/>
  <c r="AF249" i="6"/>
  <c r="AE249" i="6"/>
  <c r="AD249" i="6"/>
  <c r="AB249" i="6"/>
  <c r="AC249" i="6"/>
  <c r="Z249" i="6"/>
  <c r="AA249" i="6"/>
  <c r="AJ237" i="6"/>
  <c r="AK237" i="6"/>
  <c r="AI237" i="6"/>
  <c r="AH237" i="6"/>
  <c r="AG237" i="6"/>
  <c r="AF237" i="6"/>
  <c r="AE237" i="6"/>
  <c r="AD237" i="6"/>
  <c r="AB237" i="6"/>
  <c r="AC237" i="6"/>
  <c r="Z237" i="6"/>
  <c r="AA237" i="6"/>
  <c r="AJ225" i="6"/>
  <c r="AK225" i="6"/>
  <c r="AI225" i="6"/>
  <c r="AH225" i="6"/>
  <c r="AG225" i="6"/>
  <c r="AF225" i="6"/>
  <c r="AE225" i="6"/>
  <c r="AD225" i="6"/>
  <c r="AB225" i="6"/>
  <c r="AC225" i="6"/>
  <c r="Z225" i="6"/>
  <c r="AA225" i="6"/>
  <c r="AJ213" i="6"/>
  <c r="AK213" i="6"/>
  <c r="AI213" i="6"/>
  <c r="AH213" i="6"/>
  <c r="AG213" i="6"/>
  <c r="AF213" i="6"/>
  <c r="AE213" i="6"/>
  <c r="AD213" i="6"/>
  <c r="AC213" i="6"/>
  <c r="AB213" i="6"/>
  <c r="Z213" i="6"/>
  <c r="AA213" i="6"/>
  <c r="AJ201" i="6"/>
  <c r="AK201" i="6"/>
  <c r="AI201" i="6"/>
  <c r="AH201" i="6"/>
  <c r="AG201" i="6"/>
  <c r="AF201" i="6"/>
  <c r="AD201" i="6"/>
  <c r="AE201" i="6"/>
  <c r="AB201" i="6"/>
  <c r="AC201" i="6"/>
  <c r="Z201" i="6"/>
  <c r="AA201" i="6"/>
  <c r="AJ189" i="6"/>
  <c r="AK189" i="6"/>
  <c r="AI189" i="6"/>
  <c r="AH189" i="6"/>
  <c r="AG189" i="6"/>
  <c r="AF189" i="6"/>
  <c r="AE189" i="6"/>
  <c r="AD189" i="6"/>
  <c r="AB189" i="6"/>
  <c r="AC189" i="6"/>
  <c r="Z189" i="6"/>
  <c r="AA189" i="6"/>
  <c r="AJ177" i="6"/>
  <c r="AK177" i="6"/>
  <c r="AI177" i="6"/>
  <c r="AH177" i="6"/>
  <c r="AG177" i="6"/>
  <c r="AF177" i="6"/>
  <c r="AE177" i="6"/>
  <c r="AD177" i="6"/>
  <c r="AB177" i="6"/>
  <c r="AC177" i="6"/>
  <c r="Z177" i="6"/>
  <c r="AA177" i="6"/>
  <c r="AJ165" i="6"/>
  <c r="AK165" i="6"/>
  <c r="AI165" i="6"/>
  <c r="AH165" i="6"/>
  <c r="AG165" i="6"/>
  <c r="AF165" i="6"/>
  <c r="AE165" i="6"/>
  <c r="AD165" i="6"/>
  <c r="AC165" i="6"/>
  <c r="AB165" i="6"/>
  <c r="Z165" i="6"/>
  <c r="AA165" i="6"/>
  <c r="AJ153" i="6"/>
  <c r="AK153" i="6"/>
  <c r="AI153" i="6"/>
  <c r="AH153" i="6"/>
  <c r="AG153" i="6"/>
  <c r="AF153" i="6"/>
  <c r="AE153" i="6"/>
  <c r="AD153" i="6"/>
  <c r="AB153" i="6"/>
  <c r="AC153" i="6"/>
  <c r="Z153" i="6"/>
  <c r="AA153" i="6"/>
  <c r="AJ141" i="6"/>
  <c r="AK141" i="6"/>
  <c r="AI141" i="6"/>
  <c r="AH141" i="6"/>
  <c r="AG141" i="6"/>
  <c r="AF141" i="6"/>
  <c r="AE141" i="6"/>
  <c r="AD141" i="6"/>
  <c r="AB141" i="6"/>
  <c r="AC141" i="6"/>
  <c r="Z141" i="6"/>
  <c r="AA141" i="6"/>
  <c r="AJ129" i="6"/>
  <c r="AK129" i="6"/>
  <c r="AI129" i="6"/>
  <c r="AH129" i="6"/>
  <c r="AG129" i="6"/>
  <c r="AF129" i="6"/>
  <c r="AE129" i="6"/>
  <c r="AD129" i="6"/>
  <c r="AB129" i="6"/>
  <c r="AC129" i="6"/>
  <c r="Z129" i="6"/>
  <c r="AA129" i="6"/>
  <c r="AJ117" i="6"/>
  <c r="AK117" i="6"/>
  <c r="AI117" i="6"/>
  <c r="AH117" i="6"/>
  <c r="AG117" i="6"/>
  <c r="AF117" i="6"/>
  <c r="AE117" i="6"/>
  <c r="AD117" i="6"/>
  <c r="AC117" i="6"/>
  <c r="AB117" i="6"/>
  <c r="Z117" i="6"/>
  <c r="AA117" i="6"/>
  <c r="AJ105" i="6"/>
  <c r="AK105" i="6"/>
  <c r="AI105" i="6"/>
  <c r="AH105" i="6"/>
  <c r="AG105" i="6"/>
  <c r="AF105" i="6"/>
  <c r="AE105" i="6"/>
  <c r="AD105" i="6"/>
  <c r="AB105" i="6"/>
  <c r="AC105" i="6"/>
  <c r="Z105" i="6"/>
  <c r="AA105" i="6"/>
  <c r="AJ93" i="6"/>
  <c r="AK93" i="6"/>
  <c r="AI93" i="6"/>
  <c r="AH93" i="6"/>
  <c r="AG93" i="6"/>
  <c r="AF93" i="6"/>
  <c r="AE93" i="6"/>
  <c r="AD93" i="6"/>
  <c r="AB93" i="6"/>
  <c r="AC93" i="6"/>
  <c r="Z93" i="6"/>
  <c r="AA93" i="6"/>
  <c r="AJ81" i="6"/>
  <c r="AK81" i="6"/>
  <c r="AI81" i="6"/>
  <c r="AH81" i="6"/>
  <c r="AG81" i="6"/>
  <c r="AF81" i="6"/>
  <c r="AE81" i="6"/>
  <c r="AD81" i="6"/>
  <c r="AB81" i="6"/>
  <c r="AC81" i="6"/>
  <c r="Z81" i="6"/>
  <c r="AA81" i="6"/>
  <c r="AJ69" i="6"/>
  <c r="AK69" i="6"/>
  <c r="AI69" i="6"/>
  <c r="AH69" i="6"/>
  <c r="AG69" i="6"/>
  <c r="AF69" i="6"/>
  <c r="AE69" i="6"/>
  <c r="AD69" i="6"/>
  <c r="AC69" i="6"/>
  <c r="AB69" i="6"/>
  <c r="Z69" i="6"/>
  <c r="AA69" i="6"/>
  <c r="AJ57" i="6"/>
  <c r="AK57" i="6"/>
  <c r="AI57" i="6"/>
  <c r="AH57" i="6"/>
  <c r="AG57" i="6"/>
  <c r="AF57" i="6"/>
  <c r="AE57" i="6"/>
  <c r="AD57" i="6"/>
  <c r="AB57" i="6"/>
  <c r="AC57" i="6"/>
  <c r="Z57" i="6"/>
  <c r="AJ45" i="6"/>
  <c r="AK45" i="6"/>
  <c r="AI45" i="6"/>
  <c r="AH45" i="6"/>
  <c r="AG45" i="6"/>
  <c r="AF45" i="6"/>
  <c r="AE45" i="6"/>
  <c r="AB45" i="6"/>
  <c r="AC45" i="6"/>
  <c r="Z45" i="6"/>
  <c r="AA45" i="6"/>
  <c r="AJ33" i="6"/>
  <c r="AK33" i="6"/>
  <c r="AI33" i="6"/>
  <c r="AH33" i="6"/>
  <c r="AG33" i="6"/>
  <c r="AF33" i="6"/>
  <c r="AE33" i="6"/>
  <c r="AD33" i="6"/>
  <c r="AB33" i="6"/>
  <c r="AC33" i="6"/>
  <c r="Z33" i="6"/>
  <c r="AA33" i="6"/>
  <c r="AJ21" i="6"/>
  <c r="AK21" i="6"/>
  <c r="AI21" i="6"/>
  <c r="AH21" i="6"/>
  <c r="AG21" i="6"/>
  <c r="AF21" i="6"/>
  <c r="AE21" i="6"/>
  <c r="AD21" i="6"/>
  <c r="AC21" i="6"/>
  <c r="AB21" i="6"/>
  <c r="Z21" i="6"/>
  <c r="AA21" i="6"/>
  <c r="AK248" i="6"/>
  <c r="AJ248" i="6"/>
  <c r="AI248" i="6"/>
  <c r="AH248" i="6"/>
  <c r="AG248" i="6"/>
  <c r="AF248" i="6"/>
  <c r="AE248" i="6"/>
  <c r="AD248" i="6"/>
  <c r="AB248" i="6"/>
  <c r="AC248" i="6"/>
  <c r="Z248" i="6"/>
  <c r="AA248" i="6"/>
  <c r="AK236" i="6"/>
  <c r="AJ236" i="6"/>
  <c r="AI236" i="6"/>
  <c r="AH236" i="6"/>
  <c r="AG236" i="6"/>
  <c r="AF236" i="6"/>
  <c r="AE236" i="6"/>
  <c r="AD236" i="6"/>
  <c r="AB236" i="6"/>
  <c r="AC236" i="6"/>
  <c r="Z236" i="6"/>
  <c r="AA236" i="6"/>
  <c r="AK224" i="6"/>
  <c r="AJ224" i="6"/>
  <c r="AI224" i="6"/>
  <c r="AH224" i="6"/>
  <c r="AG224" i="6"/>
  <c r="AF224" i="6"/>
  <c r="AD224" i="6"/>
  <c r="AE224" i="6"/>
  <c r="AC224" i="6"/>
  <c r="AB224" i="6"/>
  <c r="Z224" i="6"/>
  <c r="AA224" i="6"/>
  <c r="AK212" i="6"/>
  <c r="AJ212" i="6"/>
  <c r="AI212" i="6"/>
  <c r="AH212" i="6"/>
  <c r="AG212" i="6"/>
  <c r="AF212" i="6"/>
  <c r="AE212" i="6"/>
  <c r="AD212" i="6"/>
  <c r="AC212" i="6"/>
  <c r="AB212" i="6"/>
  <c r="Z212" i="6"/>
  <c r="AA212" i="6"/>
  <c r="AK200" i="6"/>
  <c r="AJ200" i="6"/>
  <c r="AI200" i="6"/>
  <c r="AH200" i="6"/>
  <c r="AG200" i="6"/>
  <c r="AF200" i="6"/>
  <c r="AD200" i="6"/>
  <c r="AE200" i="6"/>
  <c r="AC200" i="6"/>
  <c r="AB200" i="6"/>
  <c r="Z200" i="6"/>
  <c r="AA200" i="6"/>
  <c r="AK188" i="6"/>
  <c r="AJ188" i="6"/>
  <c r="AI188" i="6"/>
  <c r="AH188" i="6"/>
  <c r="AG188" i="6"/>
  <c r="AF188" i="6"/>
  <c r="AE188" i="6"/>
  <c r="AD188" i="6"/>
  <c r="AC188" i="6"/>
  <c r="AB188" i="6"/>
  <c r="Z188" i="6"/>
  <c r="AA188" i="6"/>
  <c r="AK176" i="6"/>
  <c r="AJ176" i="6"/>
  <c r="AI176" i="6"/>
  <c r="AH176" i="6"/>
  <c r="AG176" i="6"/>
  <c r="AF176" i="6"/>
  <c r="AD176" i="6"/>
  <c r="AE176" i="6"/>
  <c r="AC176" i="6"/>
  <c r="AB176" i="6"/>
  <c r="Z176" i="6"/>
  <c r="AA176" i="6"/>
  <c r="AK164" i="6"/>
  <c r="AJ164" i="6"/>
  <c r="AI164" i="6"/>
  <c r="AH164" i="6"/>
  <c r="AG164" i="6"/>
  <c r="AF164" i="6"/>
  <c r="AE164" i="6"/>
  <c r="AD164" i="6"/>
  <c r="AC164" i="6"/>
  <c r="AB164" i="6"/>
  <c r="Z164" i="6"/>
  <c r="AA164" i="6"/>
  <c r="AK152" i="6"/>
  <c r="AJ152" i="6"/>
  <c r="AI152" i="6"/>
  <c r="AH152" i="6"/>
  <c r="AG152" i="6"/>
  <c r="AF152" i="6"/>
  <c r="AD152" i="6"/>
  <c r="AE152" i="6"/>
  <c r="AC152" i="6"/>
  <c r="AB152" i="6"/>
  <c r="Z152" i="6"/>
  <c r="AA152" i="6"/>
  <c r="AK140" i="6"/>
  <c r="AJ140" i="6"/>
  <c r="AI140" i="6"/>
  <c r="AH140" i="6"/>
  <c r="AG140" i="6"/>
  <c r="AF140" i="6"/>
  <c r="AE140" i="6"/>
  <c r="AD140" i="6"/>
  <c r="AC140" i="6"/>
  <c r="AB140" i="6"/>
  <c r="Z140" i="6"/>
  <c r="AA140" i="6"/>
  <c r="AK128" i="6"/>
  <c r="AJ128" i="6"/>
  <c r="AI128" i="6"/>
  <c r="AH128" i="6"/>
  <c r="AG128" i="6"/>
  <c r="AF128" i="6"/>
  <c r="AD128" i="6"/>
  <c r="AE128" i="6"/>
  <c r="AC128" i="6"/>
  <c r="AB128" i="6"/>
  <c r="Z128" i="6"/>
  <c r="AA128" i="6"/>
  <c r="AK116" i="6"/>
  <c r="AJ116" i="6"/>
  <c r="AI116" i="6"/>
  <c r="AH116" i="6"/>
  <c r="AG116" i="6"/>
  <c r="AF116" i="6"/>
  <c r="AE116" i="6"/>
  <c r="AD116" i="6"/>
  <c r="AC116" i="6"/>
  <c r="AB116" i="6"/>
  <c r="Z116" i="6"/>
  <c r="AA116" i="6"/>
  <c r="AK104" i="6"/>
  <c r="AJ104" i="6"/>
  <c r="AI104" i="6"/>
  <c r="AH104" i="6"/>
  <c r="AG104" i="6"/>
  <c r="AF104" i="6"/>
  <c r="AD104" i="6"/>
  <c r="AE104" i="6"/>
  <c r="AC104" i="6"/>
  <c r="AB104" i="6"/>
  <c r="Z104" i="6"/>
  <c r="AA104" i="6"/>
  <c r="AK92" i="6"/>
  <c r="AJ92" i="6"/>
  <c r="AI92" i="6"/>
  <c r="AH92" i="6"/>
  <c r="AG92" i="6"/>
  <c r="AF92" i="6"/>
  <c r="AE92" i="6"/>
  <c r="AD92" i="6"/>
  <c r="AC92" i="6"/>
  <c r="AB92" i="6"/>
  <c r="Z92" i="6"/>
  <c r="AA92" i="6"/>
  <c r="AK80" i="6"/>
  <c r="AJ80" i="6"/>
  <c r="AI80" i="6"/>
  <c r="AH80" i="6"/>
  <c r="AG80" i="6"/>
  <c r="AF80" i="6"/>
  <c r="AE80" i="6"/>
  <c r="AD80" i="6"/>
  <c r="AC80" i="6"/>
  <c r="AB80" i="6"/>
  <c r="Z80" i="6"/>
  <c r="AA80" i="6"/>
  <c r="AK68" i="6"/>
  <c r="AJ68" i="6"/>
  <c r="AI68" i="6"/>
  <c r="AH68" i="6"/>
  <c r="AG68" i="6"/>
  <c r="AF68" i="6"/>
  <c r="AE68" i="6"/>
  <c r="AD68" i="6"/>
  <c r="AC68" i="6"/>
  <c r="AB68" i="6"/>
  <c r="Z68" i="6"/>
  <c r="AA68" i="6"/>
  <c r="AK56" i="6"/>
  <c r="AJ56" i="6"/>
  <c r="AI56" i="6"/>
  <c r="AH56" i="6"/>
  <c r="AG56" i="6"/>
  <c r="AF56" i="6"/>
  <c r="AE56" i="6"/>
  <c r="AD56" i="6"/>
  <c r="AC56" i="6"/>
  <c r="AB56" i="6"/>
  <c r="Z56" i="6"/>
  <c r="AA56" i="6"/>
  <c r="AK44" i="6"/>
  <c r="AI44" i="6"/>
  <c r="AJ44" i="6"/>
  <c r="AH44" i="6"/>
  <c r="AG44" i="6"/>
  <c r="AE44" i="6"/>
  <c r="AF44" i="6"/>
  <c r="AD44" i="6"/>
  <c r="AC44" i="6"/>
  <c r="AB44" i="6"/>
  <c r="Z44" i="6"/>
  <c r="AA44" i="6"/>
  <c r="AK32" i="6"/>
  <c r="AJ32" i="6"/>
  <c r="AI32" i="6"/>
  <c r="AH32" i="6"/>
  <c r="AG32" i="6"/>
  <c r="AE32" i="6"/>
  <c r="AF32" i="6"/>
  <c r="AD32" i="6"/>
  <c r="AC32" i="6"/>
  <c r="AB32" i="6"/>
  <c r="Z32" i="6"/>
  <c r="AA32" i="6"/>
  <c r="AK20" i="6"/>
  <c r="AJ20" i="6"/>
  <c r="AG20" i="6"/>
  <c r="AH20" i="6"/>
  <c r="AE20" i="6"/>
  <c r="AF20" i="6"/>
  <c r="AD20" i="6"/>
  <c r="AC20" i="6"/>
  <c r="AB20" i="6"/>
  <c r="Z20" i="6"/>
  <c r="AA20" i="6"/>
  <c r="AL251" i="6"/>
  <c r="AL239" i="6"/>
  <c r="AL227" i="6"/>
  <c r="AL215" i="6"/>
  <c r="AL203" i="6"/>
  <c r="AL191" i="6"/>
  <c r="AL179" i="6"/>
  <c r="AL167" i="6"/>
  <c r="AL155" i="6"/>
  <c r="AL143" i="6"/>
  <c r="AL131" i="6"/>
  <c r="AL119" i="6"/>
  <c r="AL107" i="6"/>
  <c r="AL95" i="6"/>
  <c r="AL83" i="6"/>
  <c r="AL71" i="6"/>
  <c r="AL59" i="6"/>
  <c r="AL47" i="6"/>
  <c r="AL35" i="6"/>
  <c r="AL23" i="6"/>
  <c r="AK247" i="6"/>
  <c r="AJ247" i="6"/>
  <c r="AI247" i="6"/>
  <c r="AH247" i="6"/>
  <c r="AG247" i="6"/>
  <c r="AF247" i="6"/>
  <c r="AE247" i="6"/>
  <c r="AB247" i="6"/>
  <c r="AD247" i="6"/>
  <c r="AC247" i="6"/>
  <c r="AA247" i="6"/>
  <c r="Z247" i="6"/>
  <c r="AK235" i="6"/>
  <c r="AJ235" i="6"/>
  <c r="AI235" i="6"/>
  <c r="AH235" i="6"/>
  <c r="AG235" i="6"/>
  <c r="AF235" i="6"/>
  <c r="AE235" i="6"/>
  <c r="AB235" i="6"/>
  <c r="AD235" i="6"/>
  <c r="AC235" i="6"/>
  <c r="AA235" i="6"/>
  <c r="Z235" i="6"/>
  <c r="AK223" i="6"/>
  <c r="AJ223" i="6"/>
  <c r="AI223" i="6"/>
  <c r="AH223" i="6"/>
  <c r="AG223" i="6"/>
  <c r="AF223" i="6"/>
  <c r="AE223" i="6"/>
  <c r="AB223" i="6"/>
  <c r="AD223" i="6"/>
  <c r="AC223" i="6"/>
  <c r="AA223" i="6"/>
  <c r="Z223" i="6"/>
  <c r="AK211" i="6"/>
  <c r="AJ211" i="6"/>
  <c r="AI211" i="6"/>
  <c r="AH211" i="6"/>
  <c r="AG211" i="6"/>
  <c r="AF211" i="6"/>
  <c r="AE211" i="6"/>
  <c r="AC211" i="6"/>
  <c r="AB211" i="6"/>
  <c r="AD211" i="6"/>
  <c r="AA211" i="6"/>
  <c r="Z211" i="6"/>
  <c r="AK199" i="6"/>
  <c r="AJ199" i="6"/>
  <c r="AI199" i="6"/>
  <c r="AH199" i="6"/>
  <c r="AG199" i="6"/>
  <c r="AF199" i="6"/>
  <c r="AE199" i="6"/>
  <c r="AB199" i="6"/>
  <c r="AC199" i="6"/>
  <c r="AD199" i="6"/>
  <c r="AA199" i="6"/>
  <c r="Z199" i="6"/>
  <c r="AK187" i="6"/>
  <c r="AJ187" i="6"/>
  <c r="AI187" i="6"/>
  <c r="AH187" i="6"/>
  <c r="AG187" i="6"/>
  <c r="AF187" i="6"/>
  <c r="AE187" i="6"/>
  <c r="AD187" i="6"/>
  <c r="AB187" i="6"/>
  <c r="AC187" i="6"/>
  <c r="AA187" i="6"/>
  <c r="Z187" i="6"/>
  <c r="AK175" i="6"/>
  <c r="AJ175" i="6"/>
  <c r="AI175" i="6"/>
  <c r="AH175" i="6"/>
  <c r="AG175" i="6"/>
  <c r="AF175" i="6"/>
  <c r="AD175" i="6"/>
  <c r="AE175" i="6"/>
  <c r="AB175" i="6"/>
  <c r="AC175" i="6"/>
  <c r="AA175" i="6"/>
  <c r="Z175" i="6"/>
  <c r="AK163" i="6"/>
  <c r="AJ163" i="6"/>
  <c r="AI163" i="6"/>
  <c r="AH163" i="6"/>
  <c r="AG163" i="6"/>
  <c r="AF163" i="6"/>
  <c r="AE163" i="6"/>
  <c r="AD163" i="6"/>
  <c r="AB163" i="6"/>
  <c r="AC163" i="6"/>
  <c r="AA163" i="6"/>
  <c r="Z163" i="6"/>
  <c r="AK151" i="6"/>
  <c r="AJ151" i="6"/>
  <c r="AI151" i="6"/>
  <c r="AH151" i="6"/>
  <c r="AG151" i="6"/>
  <c r="AF151" i="6"/>
  <c r="AD151" i="6"/>
  <c r="AE151" i="6"/>
  <c r="AB151" i="6"/>
  <c r="AC151" i="6"/>
  <c r="AA151" i="6"/>
  <c r="Z151" i="6"/>
  <c r="AK139" i="6"/>
  <c r="AJ139" i="6"/>
  <c r="AI139" i="6"/>
  <c r="AH139" i="6"/>
  <c r="AG139" i="6"/>
  <c r="AF139" i="6"/>
  <c r="AE139" i="6"/>
  <c r="AD139" i="6"/>
  <c r="AB139" i="6"/>
  <c r="AC139" i="6"/>
  <c r="AA139" i="6"/>
  <c r="Z139" i="6"/>
  <c r="AK127" i="6"/>
  <c r="AJ127" i="6"/>
  <c r="AI127" i="6"/>
  <c r="AH127" i="6"/>
  <c r="AG127" i="6"/>
  <c r="AF127" i="6"/>
  <c r="AD127" i="6"/>
  <c r="AE127" i="6"/>
  <c r="AB127" i="6"/>
  <c r="AC127" i="6"/>
  <c r="AA127" i="6"/>
  <c r="Z127" i="6"/>
  <c r="AK115" i="6"/>
  <c r="AJ115" i="6"/>
  <c r="AI115" i="6"/>
  <c r="AH115" i="6"/>
  <c r="AG115" i="6"/>
  <c r="AF115" i="6"/>
  <c r="AE115" i="6"/>
  <c r="AD115" i="6"/>
  <c r="AB115" i="6"/>
  <c r="AC115" i="6"/>
  <c r="AA115" i="6"/>
  <c r="Z115" i="6"/>
  <c r="AK103" i="6"/>
  <c r="AJ103" i="6"/>
  <c r="AI103" i="6"/>
  <c r="AH103" i="6"/>
  <c r="AG103" i="6"/>
  <c r="AF103" i="6"/>
  <c r="AD103" i="6"/>
  <c r="AE103" i="6"/>
  <c r="AB103" i="6"/>
  <c r="AC103" i="6"/>
  <c r="AA103" i="6"/>
  <c r="Z103" i="6"/>
  <c r="AK91" i="6"/>
  <c r="AJ91" i="6"/>
  <c r="AI91" i="6"/>
  <c r="AH91" i="6"/>
  <c r="AG91" i="6"/>
  <c r="AF91" i="6"/>
  <c r="AE91" i="6"/>
  <c r="AD91" i="6"/>
  <c r="AB91" i="6"/>
  <c r="AC91" i="6"/>
  <c r="AA91" i="6"/>
  <c r="Z91" i="6"/>
  <c r="AK79" i="6"/>
  <c r="AJ79" i="6"/>
  <c r="AI79" i="6"/>
  <c r="AH79" i="6"/>
  <c r="AG79" i="6"/>
  <c r="AF79" i="6"/>
  <c r="AE79" i="6"/>
  <c r="AD79" i="6"/>
  <c r="AB79" i="6"/>
  <c r="AC79" i="6"/>
  <c r="AA79" i="6"/>
  <c r="Z79" i="6"/>
  <c r="AK67" i="6"/>
  <c r="AJ67" i="6"/>
  <c r="AI67" i="6"/>
  <c r="AH67" i="6"/>
  <c r="AG67" i="6"/>
  <c r="AF67" i="6"/>
  <c r="AE67" i="6"/>
  <c r="AD67" i="6"/>
  <c r="AB67" i="6"/>
  <c r="AC67" i="6"/>
  <c r="AA67" i="6"/>
  <c r="Z67" i="6"/>
  <c r="AK55" i="6"/>
  <c r="AJ55" i="6"/>
  <c r="AI55" i="6"/>
  <c r="AH55" i="6"/>
  <c r="AG55" i="6"/>
  <c r="AF55" i="6"/>
  <c r="AE55" i="6"/>
  <c r="AD55" i="6"/>
  <c r="AB55" i="6"/>
  <c r="AC55" i="6"/>
  <c r="AA55" i="6"/>
  <c r="Z55" i="6"/>
  <c r="AK43" i="6"/>
  <c r="AJ43" i="6"/>
  <c r="AI43" i="6"/>
  <c r="AH43" i="6"/>
  <c r="AG43" i="6"/>
  <c r="AF43" i="6"/>
  <c r="AE43" i="6"/>
  <c r="AD43" i="6"/>
  <c r="AB43" i="6"/>
  <c r="AC43" i="6"/>
  <c r="AA43" i="6"/>
  <c r="Z43" i="6"/>
  <c r="AK31" i="6"/>
  <c r="AJ31" i="6"/>
  <c r="AI31" i="6"/>
  <c r="AH31" i="6"/>
  <c r="AG31" i="6"/>
  <c r="AF31" i="6"/>
  <c r="AD31" i="6"/>
  <c r="AE31" i="6"/>
  <c r="AB31" i="6"/>
  <c r="AC31" i="6"/>
  <c r="AA31" i="6"/>
  <c r="Z31" i="6"/>
  <c r="AK19" i="6"/>
  <c r="AJ19" i="6"/>
  <c r="AI19" i="6"/>
  <c r="AG19" i="6"/>
  <c r="AF19" i="6"/>
  <c r="AE19" i="6"/>
  <c r="AD19" i="6"/>
  <c r="AB19" i="6"/>
  <c r="AC19" i="6"/>
  <c r="AA19" i="6"/>
  <c r="Z19" i="6"/>
  <c r="AK258" i="6"/>
  <c r="AJ258" i="6"/>
  <c r="AI258" i="6"/>
  <c r="AH258" i="6"/>
  <c r="AG258" i="6"/>
  <c r="AE258" i="6"/>
  <c r="AF258" i="6"/>
  <c r="AC258" i="6"/>
  <c r="AD258" i="6"/>
  <c r="AA258" i="6"/>
  <c r="AB258" i="6"/>
  <c r="Z258" i="6"/>
  <c r="AK246" i="6"/>
  <c r="AJ246" i="6"/>
  <c r="AI246" i="6"/>
  <c r="AH246" i="6"/>
  <c r="AG246" i="6"/>
  <c r="AE246" i="6"/>
  <c r="AF246" i="6"/>
  <c r="AD246" i="6"/>
  <c r="AC246" i="6"/>
  <c r="AA246" i="6"/>
  <c r="AB246" i="6"/>
  <c r="Z246" i="6"/>
  <c r="AK234" i="6"/>
  <c r="AJ234" i="6"/>
  <c r="AI234" i="6"/>
  <c r="AH234" i="6"/>
  <c r="AG234" i="6"/>
  <c r="AE234" i="6"/>
  <c r="AF234" i="6"/>
  <c r="AD234" i="6"/>
  <c r="AC234" i="6"/>
  <c r="AA234" i="6"/>
  <c r="AB234" i="6"/>
  <c r="Z234" i="6"/>
  <c r="AK222" i="6"/>
  <c r="AJ222" i="6"/>
  <c r="AI222" i="6"/>
  <c r="AH222" i="6"/>
  <c r="AG222" i="6"/>
  <c r="AE222" i="6"/>
  <c r="AF222" i="6"/>
  <c r="AD222" i="6"/>
  <c r="AC222" i="6"/>
  <c r="AB222" i="6"/>
  <c r="AA222" i="6"/>
  <c r="Z222" i="6"/>
  <c r="AK210" i="6"/>
  <c r="AJ210" i="6"/>
  <c r="AI210" i="6"/>
  <c r="AH210" i="6"/>
  <c r="AG210" i="6"/>
  <c r="AE210" i="6"/>
  <c r="AF210" i="6"/>
  <c r="AD210" i="6"/>
  <c r="AC210" i="6"/>
  <c r="AB210" i="6"/>
  <c r="AA210" i="6"/>
  <c r="Z210" i="6"/>
  <c r="AK198" i="6"/>
  <c r="AJ198" i="6"/>
  <c r="AI198" i="6"/>
  <c r="AH198" i="6"/>
  <c r="AG198" i="6"/>
  <c r="AE198" i="6"/>
  <c r="AF198" i="6"/>
  <c r="AC198" i="6"/>
  <c r="AD198" i="6"/>
  <c r="AB198" i="6"/>
  <c r="AA198" i="6"/>
  <c r="Z198" i="6"/>
  <c r="AK186" i="6"/>
  <c r="AJ186" i="6"/>
  <c r="AI186" i="6"/>
  <c r="AH186" i="6"/>
  <c r="AG186" i="6"/>
  <c r="AE186" i="6"/>
  <c r="AF186" i="6"/>
  <c r="AC186" i="6"/>
  <c r="AD186" i="6"/>
  <c r="AB186" i="6"/>
  <c r="AA186" i="6"/>
  <c r="Z186" i="6"/>
  <c r="AK174" i="6"/>
  <c r="AJ174" i="6"/>
  <c r="AI174" i="6"/>
  <c r="AH174" i="6"/>
  <c r="AG174" i="6"/>
  <c r="AE174" i="6"/>
  <c r="AF174" i="6"/>
  <c r="AD174" i="6"/>
  <c r="AC174" i="6"/>
  <c r="AA174" i="6"/>
  <c r="AB174" i="6"/>
  <c r="Z174" i="6"/>
  <c r="AK162" i="6"/>
  <c r="AJ162" i="6"/>
  <c r="AI162" i="6"/>
  <c r="AH162" i="6"/>
  <c r="AG162" i="6"/>
  <c r="AE162" i="6"/>
  <c r="AF162" i="6"/>
  <c r="AD162" i="6"/>
  <c r="AC162" i="6"/>
  <c r="AA162" i="6"/>
  <c r="AB162" i="6"/>
  <c r="Z162" i="6"/>
  <c r="AK150" i="6"/>
  <c r="AJ150" i="6"/>
  <c r="AI150" i="6"/>
  <c r="AH150" i="6"/>
  <c r="AG150" i="6"/>
  <c r="AE150" i="6"/>
  <c r="AF150" i="6"/>
  <c r="AD150" i="6"/>
  <c r="AC150" i="6"/>
  <c r="AA150" i="6"/>
  <c r="AB150" i="6"/>
  <c r="Z150" i="6"/>
  <c r="AK138" i="6"/>
  <c r="AJ138" i="6"/>
  <c r="AI138" i="6"/>
  <c r="AH138" i="6"/>
  <c r="AG138" i="6"/>
  <c r="AE138" i="6"/>
  <c r="AF138" i="6"/>
  <c r="AD138" i="6"/>
  <c r="AC138" i="6"/>
  <c r="AA138" i="6"/>
  <c r="AB138" i="6"/>
  <c r="Z138" i="6"/>
  <c r="AK126" i="6"/>
  <c r="AJ126" i="6"/>
  <c r="AI126" i="6"/>
  <c r="AH126" i="6"/>
  <c r="AG126" i="6"/>
  <c r="AE126" i="6"/>
  <c r="AF126" i="6"/>
  <c r="AD126" i="6"/>
  <c r="AC126" i="6"/>
  <c r="AA126" i="6"/>
  <c r="AB126" i="6"/>
  <c r="Z126" i="6"/>
  <c r="AK114" i="6"/>
  <c r="AJ114" i="6"/>
  <c r="AI114" i="6"/>
  <c r="AH114" i="6"/>
  <c r="AG114" i="6"/>
  <c r="AE114" i="6"/>
  <c r="AF114" i="6"/>
  <c r="AD114" i="6"/>
  <c r="AC114" i="6"/>
  <c r="AA114" i="6"/>
  <c r="AB114" i="6"/>
  <c r="Z114" i="6"/>
  <c r="AK102" i="6"/>
  <c r="AJ102" i="6"/>
  <c r="AI102" i="6"/>
  <c r="AH102" i="6"/>
  <c r="AG102" i="6"/>
  <c r="AE102" i="6"/>
  <c r="AF102" i="6"/>
  <c r="AD102" i="6"/>
  <c r="AC102" i="6"/>
  <c r="AA102" i="6"/>
  <c r="AB102" i="6"/>
  <c r="Z102" i="6"/>
  <c r="AK90" i="6"/>
  <c r="AJ90" i="6"/>
  <c r="AI90" i="6"/>
  <c r="AH90" i="6"/>
  <c r="AG90" i="6"/>
  <c r="AE90" i="6"/>
  <c r="AF90" i="6"/>
  <c r="AD90" i="6"/>
  <c r="AC90" i="6"/>
  <c r="AA90" i="6"/>
  <c r="AB90" i="6"/>
  <c r="Z90" i="6"/>
  <c r="AK78" i="6"/>
  <c r="AJ78" i="6"/>
  <c r="AI78" i="6"/>
  <c r="AH78" i="6"/>
  <c r="AG78" i="6"/>
  <c r="AE78" i="6"/>
  <c r="AF78" i="6"/>
  <c r="AD78" i="6"/>
  <c r="AC78" i="6"/>
  <c r="AB78" i="6"/>
  <c r="AA78" i="6"/>
  <c r="Z78" i="6"/>
  <c r="AK66" i="6"/>
  <c r="AJ66" i="6"/>
  <c r="AI66" i="6"/>
  <c r="AH66" i="6"/>
  <c r="AG66" i="6"/>
  <c r="AE66" i="6"/>
  <c r="AF66" i="6"/>
  <c r="AD66" i="6"/>
  <c r="AC66" i="6"/>
  <c r="AB66" i="6"/>
  <c r="AA66" i="6"/>
  <c r="Z66" i="6"/>
  <c r="AK54" i="6"/>
  <c r="AJ54" i="6"/>
  <c r="AI54" i="6"/>
  <c r="AH54" i="6"/>
  <c r="AG54" i="6"/>
  <c r="AE54" i="6"/>
  <c r="AF54" i="6"/>
  <c r="AD54" i="6"/>
  <c r="AC54" i="6"/>
  <c r="AB54" i="6"/>
  <c r="AA54" i="6"/>
  <c r="Z54" i="6"/>
  <c r="AK42" i="6"/>
  <c r="AJ42" i="6"/>
  <c r="AI42" i="6"/>
  <c r="AH42" i="6"/>
  <c r="AG42" i="6"/>
  <c r="AE42" i="6"/>
  <c r="AF42" i="6"/>
  <c r="AD42" i="6"/>
  <c r="AC42" i="6"/>
  <c r="AB42" i="6"/>
  <c r="AA42" i="6"/>
  <c r="Z42" i="6"/>
  <c r="AK30" i="6"/>
  <c r="AJ30" i="6"/>
  <c r="AI30" i="6"/>
  <c r="AH30" i="6"/>
  <c r="AG30" i="6"/>
  <c r="AE30" i="6"/>
  <c r="AF30" i="6"/>
  <c r="AD30" i="6"/>
  <c r="AC30" i="6"/>
  <c r="AB30" i="6"/>
  <c r="AA30" i="6"/>
  <c r="Z30" i="6"/>
  <c r="AK18" i="6"/>
  <c r="AJ18" i="6"/>
  <c r="AI18" i="6"/>
  <c r="AH18" i="6"/>
  <c r="AE18" i="6"/>
  <c r="AF18" i="6"/>
  <c r="AD18" i="6"/>
  <c r="AC18" i="6"/>
  <c r="AB18" i="6"/>
  <c r="AA18" i="6"/>
  <c r="Z18" i="6"/>
  <c r="AL249" i="6"/>
  <c r="AL237" i="6"/>
  <c r="AL225" i="6"/>
  <c r="AL213" i="6"/>
  <c r="AL201" i="6"/>
  <c r="AL189" i="6"/>
  <c r="AL177" i="6"/>
  <c r="AL165" i="6"/>
  <c r="AL153" i="6"/>
  <c r="AL141" i="6"/>
  <c r="AL129" i="6"/>
  <c r="AL117" i="6"/>
  <c r="AL105" i="6"/>
  <c r="AL93" i="6"/>
  <c r="AL81" i="6"/>
  <c r="AL69" i="6"/>
  <c r="AL57" i="6"/>
  <c r="AL45" i="6"/>
  <c r="AL33" i="6"/>
  <c r="AL21" i="6"/>
  <c r="AK257" i="6"/>
  <c r="AJ257" i="6"/>
  <c r="AI257" i="6"/>
  <c r="AH257" i="6"/>
  <c r="AG257" i="6"/>
  <c r="AF257" i="6"/>
  <c r="AD257" i="6"/>
  <c r="AE257" i="6"/>
  <c r="AC257" i="6"/>
  <c r="AB257" i="6"/>
  <c r="AA257" i="6"/>
  <c r="Z257" i="6"/>
  <c r="AK245" i="6"/>
  <c r="AJ245" i="6"/>
  <c r="AI245" i="6"/>
  <c r="AH245" i="6"/>
  <c r="AG245" i="6"/>
  <c r="AF245" i="6"/>
  <c r="AD245" i="6"/>
  <c r="AE245" i="6"/>
  <c r="AC245" i="6"/>
  <c r="AB245" i="6"/>
  <c r="AA245" i="6"/>
  <c r="Z245" i="6"/>
  <c r="AK233" i="6"/>
  <c r="AJ233" i="6"/>
  <c r="AI233" i="6"/>
  <c r="AH233" i="6"/>
  <c r="AG233" i="6"/>
  <c r="AF233" i="6"/>
  <c r="AE233" i="6"/>
  <c r="AD233" i="6"/>
  <c r="AC233" i="6"/>
  <c r="AB233" i="6"/>
  <c r="AA233" i="6"/>
  <c r="Z233" i="6"/>
  <c r="AK221" i="6"/>
  <c r="AJ221" i="6"/>
  <c r="AI221" i="6"/>
  <c r="AH221" i="6"/>
  <c r="AG221" i="6"/>
  <c r="AF221" i="6"/>
  <c r="AD221" i="6"/>
  <c r="AE221" i="6"/>
  <c r="AC221" i="6"/>
  <c r="AB221" i="6"/>
  <c r="AA221" i="6"/>
  <c r="Z221" i="6"/>
  <c r="AK209" i="6"/>
  <c r="AJ209" i="6"/>
  <c r="AI209" i="6"/>
  <c r="AH209" i="6"/>
  <c r="AG209" i="6"/>
  <c r="AF209" i="6"/>
  <c r="AE209" i="6"/>
  <c r="AD209" i="6"/>
  <c r="AC209" i="6"/>
  <c r="AB209" i="6"/>
  <c r="AA209" i="6"/>
  <c r="Z209" i="6"/>
  <c r="AK197" i="6"/>
  <c r="AJ197" i="6"/>
  <c r="AI197" i="6"/>
  <c r="AH197" i="6"/>
  <c r="AG197" i="6"/>
  <c r="AF197" i="6"/>
  <c r="AD197" i="6"/>
  <c r="AE197" i="6"/>
  <c r="AC197" i="6"/>
  <c r="AB197" i="6"/>
  <c r="AA197" i="6"/>
  <c r="Z197" i="6"/>
  <c r="AK185" i="6"/>
  <c r="AJ185" i="6"/>
  <c r="AI185" i="6"/>
  <c r="AH185" i="6"/>
  <c r="AG185" i="6"/>
  <c r="AF185" i="6"/>
  <c r="AE185" i="6"/>
  <c r="AD185" i="6"/>
  <c r="AC185" i="6"/>
  <c r="AB185" i="6"/>
  <c r="AA185" i="6"/>
  <c r="Z185" i="6"/>
  <c r="AK173" i="6"/>
  <c r="AJ173" i="6"/>
  <c r="AI173" i="6"/>
  <c r="AH173" i="6"/>
  <c r="AG173" i="6"/>
  <c r="AF173" i="6"/>
  <c r="AD173" i="6"/>
  <c r="AE173" i="6"/>
  <c r="AC173" i="6"/>
  <c r="AB173" i="6"/>
  <c r="AA173" i="6"/>
  <c r="Z173" i="6"/>
  <c r="AK161" i="6"/>
  <c r="AJ161" i="6"/>
  <c r="AI161" i="6"/>
  <c r="AH161" i="6"/>
  <c r="AG161" i="6"/>
  <c r="AF161" i="6"/>
  <c r="AE161" i="6"/>
  <c r="AD161" i="6"/>
  <c r="AC161" i="6"/>
  <c r="AB161" i="6"/>
  <c r="AA161" i="6"/>
  <c r="Z161" i="6"/>
  <c r="AK149" i="6"/>
  <c r="AJ149" i="6"/>
  <c r="AI149" i="6"/>
  <c r="AH149" i="6"/>
  <c r="AG149" i="6"/>
  <c r="AF149" i="6"/>
  <c r="AD149" i="6"/>
  <c r="AE149" i="6"/>
  <c r="AC149" i="6"/>
  <c r="AB149" i="6"/>
  <c r="AA149" i="6"/>
  <c r="Z149" i="6"/>
  <c r="AK137" i="6"/>
  <c r="AJ137" i="6"/>
  <c r="AI137" i="6"/>
  <c r="AH137" i="6"/>
  <c r="AG137" i="6"/>
  <c r="AF137" i="6"/>
  <c r="AE137" i="6"/>
  <c r="AD137" i="6"/>
  <c r="AC137" i="6"/>
  <c r="AB137" i="6"/>
  <c r="AA137" i="6"/>
  <c r="Z137" i="6"/>
  <c r="AK125" i="6"/>
  <c r="AJ125" i="6"/>
  <c r="AI125" i="6"/>
  <c r="AH125" i="6"/>
  <c r="AG125" i="6"/>
  <c r="AF125" i="6"/>
  <c r="AD125" i="6"/>
  <c r="AE125" i="6"/>
  <c r="AC125" i="6"/>
  <c r="AB125" i="6"/>
  <c r="AA125" i="6"/>
  <c r="Z125" i="6"/>
  <c r="AK113" i="6"/>
  <c r="AJ113" i="6"/>
  <c r="AI113" i="6"/>
  <c r="AH113" i="6"/>
  <c r="AG113" i="6"/>
  <c r="AF113" i="6"/>
  <c r="AE113" i="6"/>
  <c r="AD113" i="6"/>
  <c r="AC113" i="6"/>
  <c r="AB113" i="6"/>
  <c r="AA113" i="6"/>
  <c r="Z113" i="6"/>
  <c r="AK101" i="6"/>
  <c r="AJ101" i="6"/>
  <c r="AI101" i="6"/>
  <c r="AH101" i="6"/>
  <c r="AG101" i="6"/>
  <c r="AF101" i="6"/>
  <c r="AD101" i="6"/>
  <c r="AE101" i="6"/>
  <c r="AC101" i="6"/>
  <c r="AB101" i="6"/>
  <c r="AA101" i="6"/>
  <c r="Z101" i="6"/>
  <c r="AK89" i="6"/>
  <c r="AJ89" i="6"/>
  <c r="AI89" i="6"/>
  <c r="AH89" i="6"/>
  <c r="AG89" i="6"/>
  <c r="AF89" i="6"/>
  <c r="AE89" i="6"/>
  <c r="AD89" i="6"/>
  <c r="AC89" i="6"/>
  <c r="AB89" i="6"/>
  <c r="AA89" i="6"/>
  <c r="Z89" i="6"/>
  <c r="AK77" i="6"/>
  <c r="AJ77" i="6"/>
  <c r="AI77" i="6"/>
  <c r="AH77" i="6"/>
  <c r="AG77" i="6"/>
  <c r="AF77" i="6"/>
  <c r="AD77" i="6"/>
  <c r="AE77" i="6"/>
  <c r="AC77" i="6"/>
  <c r="AB77" i="6"/>
  <c r="AA77" i="6"/>
  <c r="Z77" i="6"/>
  <c r="AK65" i="6"/>
  <c r="AJ65" i="6"/>
  <c r="AI65" i="6"/>
  <c r="AH65" i="6"/>
  <c r="AG65" i="6"/>
  <c r="AF65" i="6"/>
  <c r="AD65" i="6"/>
  <c r="AE65" i="6"/>
  <c r="AC65" i="6"/>
  <c r="AB65" i="6"/>
  <c r="AA65" i="6"/>
  <c r="Z65" i="6"/>
  <c r="AK53" i="6"/>
  <c r="AJ53" i="6"/>
  <c r="AI53" i="6"/>
  <c r="AH53" i="6"/>
  <c r="AG53" i="6"/>
  <c r="AF53" i="6"/>
  <c r="AE53" i="6"/>
  <c r="AD53" i="6"/>
  <c r="AC53" i="6"/>
  <c r="AB53" i="6"/>
  <c r="AA53" i="6"/>
  <c r="Z53" i="6"/>
  <c r="AK41" i="6"/>
  <c r="AJ41" i="6"/>
  <c r="AI41" i="6"/>
  <c r="AH41" i="6"/>
  <c r="AG41" i="6"/>
  <c r="AF41" i="6"/>
  <c r="AD41" i="6"/>
  <c r="AE41" i="6"/>
  <c r="AC41" i="6"/>
  <c r="AB41" i="6"/>
  <c r="AA41" i="6"/>
  <c r="Z41" i="6"/>
  <c r="AK29" i="6"/>
  <c r="AJ29" i="6"/>
  <c r="AI29" i="6"/>
  <c r="AH29" i="6"/>
  <c r="AG29" i="6"/>
  <c r="AF29" i="6"/>
  <c r="AE29" i="6"/>
  <c r="AD29" i="6"/>
  <c r="AC29" i="6"/>
  <c r="AB29" i="6"/>
  <c r="AA29" i="6"/>
  <c r="Z29" i="6"/>
  <c r="AK17" i="6"/>
  <c r="AI17" i="6"/>
  <c r="AJ17" i="6"/>
  <c r="AH17" i="6"/>
  <c r="AG17" i="6"/>
  <c r="AE17" i="6"/>
  <c r="AC17" i="6"/>
  <c r="AB17" i="6"/>
  <c r="AA17" i="6"/>
  <c r="Z17" i="6"/>
  <c r="AK256" i="6"/>
  <c r="AJ256" i="6"/>
  <c r="AI256" i="6"/>
  <c r="AG256" i="6"/>
  <c r="AH256" i="6"/>
  <c r="AF256" i="6"/>
  <c r="AE256" i="6"/>
  <c r="AC256" i="6"/>
  <c r="AB256" i="6"/>
  <c r="AD256" i="6"/>
  <c r="AA256" i="6"/>
  <c r="Z256" i="6"/>
  <c r="AK244" i="6"/>
  <c r="AJ244" i="6"/>
  <c r="AI244" i="6"/>
  <c r="AH244" i="6"/>
  <c r="AG244" i="6"/>
  <c r="AF244" i="6"/>
  <c r="AE244" i="6"/>
  <c r="AD244" i="6"/>
  <c r="AC244" i="6"/>
  <c r="AB244" i="6"/>
  <c r="AA244" i="6"/>
  <c r="Z244" i="6"/>
  <c r="AK232" i="6"/>
  <c r="AJ232" i="6"/>
  <c r="AI232" i="6"/>
  <c r="AH232" i="6"/>
  <c r="AG232" i="6"/>
  <c r="AF232" i="6"/>
  <c r="AE232" i="6"/>
  <c r="AD232" i="6"/>
  <c r="AC232" i="6"/>
  <c r="AB232" i="6"/>
  <c r="AA232" i="6"/>
  <c r="Z232" i="6"/>
  <c r="AK220" i="6"/>
  <c r="AJ220" i="6"/>
  <c r="AI220" i="6"/>
  <c r="AH220" i="6"/>
  <c r="AG220" i="6"/>
  <c r="AF220" i="6"/>
  <c r="AE220" i="6"/>
  <c r="AD220" i="6"/>
  <c r="AC220" i="6"/>
  <c r="AB220" i="6"/>
  <c r="AA220" i="6"/>
  <c r="Z220" i="6"/>
  <c r="AK208" i="6"/>
  <c r="AJ208" i="6"/>
  <c r="AI208" i="6"/>
  <c r="AH208" i="6"/>
  <c r="AG208" i="6"/>
  <c r="AF208" i="6"/>
  <c r="AE208" i="6"/>
  <c r="AD208" i="6"/>
  <c r="AC208" i="6"/>
  <c r="AB208" i="6"/>
  <c r="AA208" i="6"/>
  <c r="Z208" i="6"/>
  <c r="AK196" i="6"/>
  <c r="AJ196" i="6"/>
  <c r="AI196" i="6"/>
  <c r="AH196" i="6"/>
  <c r="AG196" i="6"/>
  <c r="AF196" i="6"/>
  <c r="AE196" i="6"/>
  <c r="AC196" i="6"/>
  <c r="AD196" i="6"/>
  <c r="AB196" i="6"/>
  <c r="AA196" i="6"/>
  <c r="Z196" i="6"/>
  <c r="AK184" i="6"/>
  <c r="AJ184" i="6"/>
  <c r="AI184" i="6"/>
  <c r="AG184" i="6"/>
  <c r="AH184" i="6"/>
  <c r="AF184" i="6"/>
  <c r="AE184" i="6"/>
  <c r="AC184" i="6"/>
  <c r="AD184" i="6"/>
  <c r="AB184" i="6"/>
  <c r="AA184" i="6"/>
  <c r="Z184" i="6"/>
  <c r="AK172" i="6"/>
  <c r="AJ172" i="6"/>
  <c r="AI172" i="6"/>
  <c r="AH172" i="6"/>
  <c r="AG172" i="6"/>
  <c r="AF172" i="6"/>
  <c r="AD172" i="6"/>
  <c r="AE172" i="6"/>
  <c r="AC172" i="6"/>
  <c r="AB172" i="6"/>
  <c r="AA172" i="6"/>
  <c r="Z172" i="6"/>
  <c r="AK160" i="6"/>
  <c r="AJ160" i="6"/>
  <c r="AI160" i="6"/>
  <c r="AH160" i="6"/>
  <c r="AG160" i="6"/>
  <c r="AF160" i="6"/>
  <c r="AE160" i="6"/>
  <c r="AD160" i="6"/>
  <c r="AC160" i="6"/>
  <c r="AB160" i="6"/>
  <c r="AA160" i="6"/>
  <c r="Z160" i="6"/>
  <c r="AK148" i="6"/>
  <c r="AJ148" i="6"/>
  <c r="AI148" i="6"/>
  <c r="AH148" i="6"/>
  <c r="AG148" i="6"/>
  <c r="AF148" i="6"/>
  <c r="AD148" i="6"/>
  <c r="AE148" i="6"/>
  <c r="AC148" i="6"/>
  <c r="AB148" i="6"/>
  <c r="AA148" i="6"/>
  <c r="Z148" i="6"/>
  <c r="AK136" i="6"/>
  <c r="AJ136" i="6"/>
  <c r="AI136" i="6"/>
  <c r="AH136" i="6"/>
  <c r="AG136" i="6"/>
  <c r="AF136" i="6"/>
  <c r="AE136" i="6"/>
  <c r="AD136" i="6"/>
  <c r="AC136" i="6"/>
  <c r="AB136" i="6"/>
  <c r="AA136" i="6"/>
  <c r="Z136" i="6"/>
  <c r="AK124" i="6"/>
  <c r="AJ124" i="6"/>
  <c r="AI124" i="6"/>
  <c r="AH124" i="6"/>
  <c r="AG124" i="6"/>
  <c r="AF124" i="6"/>
  <c r="AD124" i="6"/>
  <c r="AE124" i="6"/>
  <c r="AC124" i="6"/>
  <c r="AB124" i="6"/>
  <c r="AA124" i="6"/>
  <c r="Z124" i="6"/>
  <c r="AK112" i="6"/>
  <c r="AJ112" i="6"/>
  <c r="AI112" i="6"/>
  <c r="AH112" i="6"/>
  <c r="AG112" i="6"/>
  <c r="AF112" i="6"/>
  <c r="AE112" i="6"/>
  <c r="AD112" i="6"/>
  <c r="AC112" i="6"/>
  <c r="AB112" i="6"/>
  <c r="AA112" i="6"/>
  <c r="Z112" i="6"/>
  <c r="AK100" i="6"/>
  <c r="AJ100" i="6"/>
  <c r="AI100" i="6"/>
  <c r="AH100" i="6"/>
  <c r="AG100" i="6"/>
  <c r="AF100" i="6"/>
  <c r="AD100" i="6"/>
  <c r="AE100" i="6"/>
  <c r="AC100" i="6"/>
  <c r="AB100" i="6"/>
  <c r="AA100" i="6"/>
  <c r="Z100" i="6"/>
  <c r="AK88" i="6"/>
  <c r="AJ88" i="6"/>
  <c r="AI88" i="6"/>
  <c r="AH88" i="6"/>
  <c r="AG88" i="6"/>
  <c r="AF88" i="6"/>
  <c r="AE88" i="6"/>
  <c r="AD88" i="6"/>
  <c r="AC88" i="6"/>
  <c r="AB88" i="6"/>
  <c r="AA88" i="6"/>
  <c r="Z88" i="6"/>
  <c r="AK76" i="6"/>
  <c r="AJ76" i="6"/>
  <c r="AI76" i="6"/>
  <c r="AH76" i="6"/>
  <c r="AG76" i="6"/>
  <c r="AF76" i="6"/>
  <c r="AD76" i="6"/>
  <c r="AE76" i="6"/>
  <c r="AC76" i="6"/>
  <c r="AB76" i="6"/>
  <c r="AA76" i="6"/>
  <c r="Z76" i="6"/>
  <c r="AK64" i="6"/>
  <c r="AJ64" i="6"/>
  <c r="AI64" i="6"/>
  <c r="AH64" i="6"/>
  <c r="AG64" i="6"/>
  <c r="AF64" i="6"/>
  <c r="AD64" i="6"/>
  <c r="AE64" i="6"/>
  <c r="AC64" i="6"/>
  <c r="AB64" i="6"/>
  <c r="AA64" i="6"/>
  <c r="Z64" i="6"/>
  <c r="AJ52" i="6"/>
  <c r="AI52" i="6"/>
  <c r="AH52" i="6"/>
  <c r="AG52" i="6"/>
  <c r="AF52" i="6"/>
  <c r="AE52" i="6"/>
  <c r="AD52" i="6"/>
  <c r="AC52" i="6"/>
  <c r="AB52" i="6"/>
  <c r="AA52" i="6"/>
  <c r="Z52" i="6"/>
  <c r="AK40" i="6"/>
  <c r="AJ40" i="6"/>
  <c r="AI40" i="6"/>
  <c r="AH40" i="6"/>
  <c r="AG40" i="6"/>
  <c r="AF40" i="6"/>
  <c r="AD40" i="6"/>
  <c r="AE40" i="6"/>
  <c r="AC40" i="6"/>
  <c r="AB40" i="6"/>
  <c r="AA40" i="6"/>
  <c r="Z40" i="6"/>
  <c r="AK28" i="6"/>
  <c r="AJ28" i="6"/>
  <c r="AI28" i="6"/>
  <c r="AH28" i="6"/>
  <c r="AG28" i="6"/>
  <c r="AF28" i="6"/>
  <c r="AD28" i="6"/>
  <c r="AE28" i="6"/>
  <c r="AC28" i="6"/>
  <c r="AB28" i="6"/>
  <c r="AA28" i="6"/>
  <c r="Z28" i="6"/>
  <c r="AK255" i="6"/>
  <c r="AJ255" i="6"/>
  <c r="AI255" i="6"/>
  <c r="AG255" i="6"/>
  <c r="AH255" i="6"/>
  <c r="AF255" i="6"/>
  <c r="AE255" i="6"/>
  <c r="AC255" i="6"/>
  <c r="AB255" i="6"/>
  <c r="AD255" i="6"/>
  <c r="AA255" i="6"/>
  <c r="Z255" i="6"/>
  <c r="AK243" i="6"/>
  <c r="AJ243" i="6"/>
  <c r="AI243" i="6"/>
  <c r="AH243" i="6"/>
  <c r="AG243" i="6"/>
  <c r="AF243" i="6"/>
  <c r="AE243" i="6"/>
  <c r="AD243" i="6"/>
  <c r="AC243" i="6"/>
  <c r="AB243" i="6"/>
  <c r="AA243" i="6"/>
  <c r="Z243" i="6"/>
  <c r="AK231" i="6"/>
  <c r="AJ231" i="6"/>
  <c r="AI231" i="6"/>
  <c r="AH231" i="6"/>
  <c r="AG231" i="6"/>
  <c r="AF231" i="6"/>
  <c r="AE231" i="6"/>
  <c r="AC231" i="6"/>
  <c r="AB231" i="6"/>
  <c r="AD231" i="6"/>
  <c r="AA231" i="6"/>
  <c r="Z231" i="6"/>
  <c r="AK219" i="6"/>
  <c r="AJ219" i="6"/>
  <c r="AI219" i="6"/>
  <c r="AH219" i="6"/>
  <c r="AG219" i="6"/>
  <c r="AF219" i="6"/>
  <c r="AE219" i="6"/>
  <c r="AD219" i="6"/>
  <c r="AC219" i="6"/>
  <c r="AB219" i="6"/>
  <c r="AA219" i="6"/>
  <c r="Z219" i="6"/>
  <c r="AK207" i="6"/>
  <c r="AJ207" i="6"/>
  <c r="AI207" i="6"/>
  <c r="AH207" i="6"/>
  <c r="AG207" i="6"/>
  <c r="AF207" i="6"/>
  <c r="AE207" i="6"/>
  <c r="AD207" i="6"/>
  <c r="AC207" i="6"/>
  <c r="AB207" i="6"/>
  <c r="AA207" i="6"/>
  <c r="Z207" i="6"/>
  <c r="AK195" i="6"/>
  <c r="AJ195" i="6"/>
  <c r="AI195" i="6"/>
  <c r="AH195" i="6"/>
  <c r="AG195" i="6"/>
  <c r="AF195" i="6"/>
  <c r="AE195" i="6"/>
  <c r="AD195" i="6"/>
  <c r="AB195" i="6"/>
  <c r="AC195" i="6"/>
  <c r="AA195" i="6"/>
  <c r="Z195" i="6"/>
  <c r="AK183" i="6"/>
  <c r="AJ183" i="6"/>
  <c r="AI183" i="6"/>
  <c r="AG183" i="6"/>
  <c r="AH183" i="6"/>
  <c r="AF183" i="6"/>
  <c r="AE183" i="6"/>
  <c r="AC183" i="6"/>
  <c r="AD183" i="6"/>
  <c r="AB183" i="6"/>
  <c r="AA183" i="6"/>
  <c r="Z183" i="6"/>
  <c r="AK171" i="6"/>
  <c r="AJ171" i="6"/>
  <c r="AI171" i="6"/>
  <c r="AH171" i="6"/>
  <c r="AG171" i="6"/>
  <c r="AF171" i="6"/>
  <c r="AE171" i="6"/>
  <c r="AD171" i="6"/>
  <c r="AC171" i="6"/>
  <c r="AB171" i="6"/>
  <c r="AA171" i="6"/>
  <c r="Z171" i="6"/>
  <c r="AK159" i="6"/>
  <c r="AJ159" i="6"/>
  <c r="AI159" i="6"/>
  <c r="AH159" i="6"/>
  <c r="AG159" i="6"/>
  <c r="AF159" i="6"/>
  <c r="AE159" i="6"/>
  <c r="AD159" i="6"/>
  <c r="AC159" i="6"/>
  <c r="AB159" i="6"/>
  <c r="AA159" i="6"/>
  <c r="Z159" i="6"/>
  <c r="AK147" i="6"/>
  <c r="AJ147" i="6"/>
  <c r="AI147" i="6"/>
  <c r="AH147" i="6"/>
  <c r="AG147" i="6"/>
  <c r="AF147" i="6"/>
  <c r="AE147" i="6"/>
  <c r="AB147" i="6"/>
  <c r="AD147" i="6"/>
  <c r="AC147" i="6"/>
  <c r="AA147" i="6"/>
  <c r="Z147" i="6"/>
  <c r="AK135" i="6"/>
  <c r="AJ135" i="6"/>
  <c r="AI135" i="6"/>
  <c r="AH135" i="6"/>
  <c r="AG135" i="6"/>
  <c r="AF135" i="6"/>
  <c r="AE135" i="6"/>
  <c r="AC135" i="6"/>
  <c r="AD135" i="6"/>
  <c r="AB135" i="6"/>
  <c r="AA135" i="6"/>
  <c r="Z135" i="6"/>
  <c r="AK123" i="6"/>
  <c r="AJ123" i="6"/>
  <c r="AI123" i="6"/>
  <c r="AH123" i="6"/>
  <c r="AG123" i="6"/>
  <c r="AF123" i="6"/>
  <c r="AE123" i="6"/>
  <c r="AC123" i="6"/>
  <c r="AD123" i="6"/>
  <c r="AB123" i="6"/>
  <c r="AA123" i="6"/>
  <c r="Z123" i="6"/>
  <c r="AK111" i="6"/>
  <c r="AJ111" i="6"/>
  <c r="AI111" i="6"/>
  <c r="AH111" i="6"/>
  <c r="AG111" i="6"/>
  <c r="AF111" i="6"/>
  <c r="AE111" i="6"/>
  <c r="AD111" i="6"/>
  <c r="AC111" i="6"/>
  <c r="AB111" i="6"/>
  <c r="AA111" i="6"/>
  <c r="Z111" i="6"/>
  <c r="AK99" i="6"/>
  <c r="AJ99" i="6"/>
  <c r="AI99" i="6"/>
  <c r="AG99" i="6"/>
  <c r="AH99" i="6"/>
  <c r="AF99" i="6"/>
  <c r="AE99" i="6"/>
  <c r="AD99" i="6"/>
  <c r="AB99" i="6"/>
  <c r="AC99" i="6"/>
  <c r="AA99" i="6"/>
  <c r="Z99" i="6"/>
  <c r="AK87" i="6"/>
  <c r="AJ87" i="6"/>
  <c r="AI87" i="6"/>
  <c r="AH87" i="6"/>
  <c r="AG87" i="6"/>
  <c r="AF87" i="6"/>
  <c r="AE87" i="6"/>
  <c r="AD87" i="6"/>
  <c r="AC87" i="6"/>
  <c r="AB87" i="6"/>
  <c r="AA87" i="6"/>
  <c r="Z87" i="6"/>
  <c r="AK75" i="6"/>
  <c r="AJ75" i="6"/>
  <c r="AI75" i="6"/>
  <c r="AH75" i="6"/>
  <c r="AG75" i="6"/>
  <c r="AF75" i="6"/>
  <c r="AE75" i="6"/>
  <c r="AD75" i="6"/>
  <c r="AC75" i="6"/>
  <c r="AB75" i="6"/>
  <c r="AA75" i="6"/>
  <c r="Z75" i="6"/>
  <c r="AK63" i="6"/>
  <c r="AJ63" i="6"/>
  <c r="AI63" i="6"/>
  <c r="AH63" i="6"/>
  <c r="AG63" i="6"/>
  <c r="AF63" i="6"/>
  <c r="AE63" i="6"/>
  <c r="AD63" i="6"/>
  <c r="AC63" i="6"/>
  <c r="AB63" i="6"/>
  <c r="AA63" i="6"/>
  <c r="Z63" i="6"/>
  <c r="AK51" i="6"/>
  <c r="AJ51" i="6"/>
  <c r="AI51" i="6"/>
  <c r="AH51" i="6"/>
  <c r="AG51" i="6"/>
  <c r="AF51" i="6"/>
  <c r="AE51" i="6"/>
  <c r="AD51" i="6"/>
  <c r="AB51" i="6"/>
  <c r="AC51" i="6"/>
  <c r="AA51" i="6"/>
  <c r="Z51" i="6"/>
  <c r="AK39" i="6"/>
  <c r="AJ39" i="6"/>
  <c r="AI39" i="6"/>
  <c r="AH39" i="6"/>
  <c r="AG39" i="6"/>
  <c r="AF39" i="6"/>
  <c r="AE39" i="6"/>
  <c r="AD39" i="6"/>
  <c r="AC39" i="6"/>
  <c r="AB39" i="6"/>
  <c r="AA39" i="6"/>
  <c r="Z39" i="6"/>
  <c r="AK27" i="6"/>
  <c r="AJ27" i="6"/>
  <c r="AI27" i="6"/>
  <c r="AG27" i="6"/>
  <c r="AH27" i="6"/>
  <c r="AF27" i="6"/>
  <c r="AE27" i="6"/>
  <c r="AD27" i="6"/>
  <c r="AC27" i="6"/>
  <c r="AB27" i="6"/>
  <c r="AA27" i="6"/>
  <c r="Z27" i="6"/>
  <c r="AK254" i="6"/>
  <c r="AJ254" i="6"/>
  <c r="AI254" i="6"/>
  <c r="AH254" i="6"/>
  <c r="AG254" i="6"/>
  <c r="AF254" i="6"/>
  <c r="AE254" i="6"/>
  <c r="AC254" i="6"/>
  <c r="AB254" i="6"/>
  <c r="AD254" i="6"/>
  <c r="AA254" i="6"/>
  <c r="Z254" i="6"/>
  <c r="AK242" i="6"/>
  <c r="AJ242" i="6"/>
  <c r="AI242" i="6"/>
  <c r="AH242" i="6"/>
  <c r="AG242" i="6"/>
  <c r="AF242" i="6"/>
  <c r="AE242" i="6"/>
  <c r="AD242" i="6"/>
  <c r="AC242" i="6"/>
  <c r="AB242" i="6"/>
  <c r="AA242" i="6"/>
  <c r="Z242" i="6"/>
  <c r="AK230" i="6"/>
  <c r="AJ230" i="6"/>
  <c r="AI230" i="6"/>
  <c r="AH230" i="6"/>
  <c r="AG230" i="6"/>
  <c r="AF230" i="6"/>
  <c r="AE230" i="6"/>
  <c r="AC230" i="6"/>
  <c r="AB230" i="6"/>
  <c r="AD230" i="6"/>
  <c r="AA230" i="6"/>
  <c r="Z230" i="6"/>
  <c r="AK218" i="6"/>
  <c r="AJ218" i="6"/>
  <c r="AI218" i="6"/>
  <c r="AH218" i="6"/>
  <c r="AG218" i="6"/>
  <c r="AF218" i="6"/>
  <c r="AE218" i="6"/>
  <c r="AD218" i="6"/>
  <c r="AC218" i="6"/>
  <c r="AB218" i="6"/>
  <c r="AA218" i="6"/>
  <c r="Z218" i="6"/>
  <c r="AK206" i="6"/>
  <c r="AJ206" i="6"/>
  <c r="AI206" i="6"/>
  <c r="AH206" i="6"/>
  <c r="AG206" i="6"/>
  <c r="AF206" i="6"/>
  <c r="AE206" i="6"/>
  <c r="AD206" i="6"/>
  <c r="AC206" i="6"/>
  <c r="AB206" i="6"/>
  <c r="AA206" i="6"/>
  <c r="Z206" i="6"/>
  <c r="AK194" i="6"/>
  <c r="AJ194" i="6"/>
  <c r="AI194" i="6"/>
  <c r="AG194" i="6"/>
  <c r="AH194" i="6"/>
  <c r="AF194" i="6"/>
  <c r="AE194" i="6"/>
  <c r="AD194" i="6"/>
  <c r="AB194" i="6"/>
  <c r="AC194" i="6"/>
  <c r="AA194" i="6"/>
  <c r="Z194" i="6"/>
  <c r="AK182" i="6"/>
  <c r="AJ182" i="6"/>
  <c r="AI182" i="6"/>
  <c r="AH182" i="6"/>
  <c r="AG182" i="6"/>
  <c r="AF182" i="6"/>
  <c r="AE182" i="6"/>
  <c r="AC182" i="6"/>
  <c r="AD182" i="6"/>
  <c r="AB182" i="6"/>
  <c r="AA182" i="6"/>
  <c r="Z182" i="6"/>
  <c r="AK170" i="6"/>
  <c r="AJ170" i="6"/>
  <c r="AI170" i="6"/>
  <c r="AH170" i="6"/>
  <c r="AG170" i="6"/>
  <c r="AF170" i="6"/>
  <c r="AE170" i="6"/>
  <c r="AD170" i="6"/>
  <c r="AC170" i="6"/>
  <c r="AB170" i="6"/>
  <c r="AA170" i="6"/>
  <c r="Z170" i="6"/>
  <c r="AK158" i="6"/>
  <c r="AJ158" i="6"/>
  <c r="AI158" i="6"/>
  <c r="AH158" i="6"/>
  <c r="AG158" i="6"/>
  <c r="AF158" i="6"/>
  <c r="AE158" i="6"/>
  <c r="AC158" i="6"/>
  <c r="AB158" i="6"/>
  <c r="AD158" i="6"/>
  <c r="AA158" i="6"/>
  <c r="Z158" i="6"/>
  <c r="AK146" i="6"/>
  <c r="AJ146" i="6"/>
  <c r="AI146" i="6"/>
  <c r="AH146" i="6"/>
  <c r="AG146" i="6"/>
  <c r="AF146" i="6"/>
  <c r="AE146" i="6"/>
  <c r="AB146" i="6"/>
  <c r="AD146" i="6"/>
  <c r="AC146" i="6"/>
  <c r="AA146" i="6"/>
  <c r="Z146" i="6"/>
  <c r="AK134" i="6"/>
  <c r="AJ134" i="6"/>
  <c r="AI134" i="6"/>
  <c r="AH134" i="6"/>
  <c r="AG134" i="6"/>
  <c r="AF134" i="6"/>
  <c r="AE134" i="6"/>
  <c r="AC134" i="6"/>
  <c r="AD134" i="6"/>
  <c r="AB134" i="6"/>
  <c r="AA134" i="6"/>
  <c r="Z134" i="6"/>
  <c r="AK122" i="6"/>
  <c r="AJ122" i="6"/>
  <c r="AI122" i="6"/>
  <c r="AH122" i="6"/>
  <c r="AG122" i="6"/>
  <c r="AF122" i="6"/>
  <c r="AE122" i="6"/>
  <c r="AC122" i="6"/>
  <c r="AD122" i="6"/>
  <c r="AB122" i="6"/>
  <c r="AA122" i="6"/>
  <c r="Z122" i="6"/>
  <c r="AK110" i="6"/>
  <c r="AJ110" i="6"/>
  <c r="AI110" i="6"/>
  <c r="AG110" i="6"/>
  <c r="AH110" i="6"/>
  <c r="AF110" i="6"/>
  <c r="AE110" i="6"/>
  <c r="AD110" i="6"/>
  <c r="AC110" i="6"/>
  <c r="AB110" i="6"/>
  <c r="AA110" i="6"/>
  <c r="Z110" i="6"/>
  <c r="AK98" i="6"/>
  <c r="AJ98" i="6"/>
  <c r="AI98" i="6"/>
  <c r="AH98" i="6"/>
  <c r="AG98" i="6"/>
  <c r="AF98" i="6"/>
  <c r="AE98" i="6"/>
  <c r="AD98" i="6"/>
  <c r="AB98" i="6"/>
  <c r="AC98" i="6"/>
  <c r="AA98" i="6"/>
  <c r="Z98" i="6"/>
  <c r="AK86" i="6"/>
  <c r="AJ86" i="6"/>
  <c r="AI86" i="6"/>
  <c r="AH86" i="6"/>
  <c r="AG86" i="6"/>
  <c r="AF86" i="6"/>
  <c r="AE86" i="6"/>
  <c r="AD86" i="6"/>
  <c r="AC86" i="6"/>
  <c r="AB86" i="6"/>
  <c r="AA86" i="6"/>
  <c r="Z86" i="6"/>
  <c r="AK74" i="6"/>
  <c r="AJ74" i="6"/>
  <c r="AI74" i="6"/>
  <c r="AH74" i="6"/>
  <c r="AG74" i="6"/>
  <c r="AF74" i="6"/>
  <c r="AE74" i="6"/>
  <c r="AD74" i="6"/>
  <c r="AC74" i="6"/>
  <c r="AB74" i="6"/>
  <c r="AA74" i="6"/>
  <c r="Z74" i="6"/>
  <c r="AK62" i="6"/>
  <c r="AJ62" i="6"/>
  <c r="AI62" i="6"/>
  <c r="AH62" i="6"/>
  <c r="AG62" i="6"/>
  <c r="AF62" i="6"/>
  <c r="AE62" i="6"/>
  <c r="AD62" i="6"/>
  <c r="AC62" i="6"/>
  <c r="AB62" i="6"/>
  <c r="AA62" i="6"/>
  <c r="Z62" i="6"/>
  <c r="AK50" i="6"/>
  <c r="AJ50" i="6"/>
  <c r="AI50" i="6"/>
  <c r="AH50" i="6"/>
  <c r="AG50" i="6"/>
  <c r="AF50" i="6"/>
  <c r="AE50" i="6"/>
  <c r="AD50" i="6"/>
  <c r="AB50" i="6"/>
  <c r="AC50" i="6"/>
  <c r="AA50" i="6"/>
  <c r="Z50" i="6"/>
  <c r="AK38" i="6"/>
  <c r="AJ38" i="6"/>
  <c r="AI38" i="6"/>
  <c r="AG38" i="6"/>
  <c r="AH38" i="6"/>
  <c r="AF38" i="6"/>
  <c r="AE38" i="6"/>
  <c r="AD38" i="6"/>
  <c r="AC38" i="6"/>
  <c r="AB38" i="6"/>
  <c r="AA38" i="6"/>
  <c r="Z38" i="6"/>
  <c r="AK26" i="6"/>
  <c r="AJ26" i="6"/>
  <c r="AI26" i="6"/>
  <c r="AG26" i="6"/>
  <c r="AH26" i="6"/>
  <c r="AF26" i="6"/>
  <c r="AE26" i="6"/>
  <c r="AD26" i="6"/>
  <c r="AC26" i="6"/>
  <c r="AB26" i="6"/>
  <c r="Z26" i="6"/>
  <c r="AA26" i="6"/>
  <c r="AM249" i="6"/>
  <c r="AM237" i="6"/>
  <c r="AM225" i="6"/>
  <c r="AM213" i="6"/>
  <c r="AM201" i="6"/>
  <c r="AM189" i="6"/>
  <c r="AM177" i="6"/>
  <c r="AM165" i="6"/>
  <c r="AM153" i="6"/>
  <c r="AM141" i="6"/>
  <c r="AM129" i="6"/>
  <c r="AM117" i="6"/>
  <c r="AM105" i="6"/>
  <c r="AM93" i="6"/>
  <c r="AM81" i="6"/>
  <c r="AM69" i="6"/>
  <c r="AM57" i="6"/>
  <c r="AM45" i="6"/>
  <c r="AM33" i="6"/>
  <c r="AM21" i="6"/>
  <c r="AK253" i="6"/>
  <c r="AJ253" i="6"/>
  <c r="AI253" i="6"/>
  <c r="AH253" i="6"/>
  <c r="AG253" i="6"/>
  <c r="AF253" i="6"/>
  <c r="AE253" i="6"/>
  <c r="AD253" i="6"/>
  <c r="AC253" i="6"/>
  <c r="AB253" i="6"/>
  <c r="AA253" i="6"/>
  <c r="Z253" i="6"/>
  <c r="AK241" i="6"/>
  <c r="AJ241" i="6"/>
  <c r="AI241" i="6"/>
  <c r="AH241" i="6"/>
  <c r="AG241" i="6"/>
  <c r="AF241" i="6"/>
  <c r="AE241" i="6"/>
  <c r="AD241" i="6"/>
  <c r="AC241" i="6"/>
  <c r="AB241" i="6"/>
  <c r="AA241" i="6"/>
  <c r="Z241" i="6"/>
  <c r="AK229" i="6"/>
  <c r="AJ229" i="6"/>
  <c r="AI229" i="6"/>
  <c r="AH229" i="6"/>
  <c r="AG229" i="6"/>
  <c r="AF229" i="6"/>
  <c r="AE229" i="6"/>
  <c r="AD229" i="6"/>
  <c r="AC229" i="6"/>
  <c r="AB229" i="6"/>
  <c r="AA229" i="6"/>
  <c r="Z229" i="6"/>
  <c r="AK217" i="6"/>
  <c r="AJ217" i="6"/>
  <c r="AI217" i="6"/>
  <c r="AH217" i="6"/>
  <c r="AG217" i="6"/>
  <c r="AF217" i="6"/>
  <c r="AE217" i="6"/>
  <c r="AD217" i="6"/>
  <c r="AC217" i="6"/>
  <c r="AB217" i="6"/>
  <c r="AA217" i="6"/>
  <c r="Z217" i="6"/>
  <c r="AK205" i="6"/>
  <c r="AJ205" i="6"/>
  <c r="AI205" i="6"/>
  <c r="AH205" i="6"/>
  <c r="AG205" i="6"/>
  <c r="AF205" i="6"/>
  <c r="AE205" i="6"/>
  <c r="AD205" i="6"/>
  <c r="AC205" i="6"/>
  <c r="AB205" i="6"/>
  <c r="AA205" i="6"/>
  <c r="Z205" i="6"/>
  <c r="AK193" i="6"/>
  <c r="AJ193" i="6"/>
  <c r="AI193" i="6"/>
  <c r="AH193" i="6"/>
  <c r="AG193" i="6"/>
  <c r="AF193" i="6"/>
  <c r="AE193" i="6"/>
  <c r="AD193" i="6"/>
  <c r="AB193" i="6"/>
  <c r="AC193" i="6"/>
  <c r="AA193" i="6"/>
  <c r="Z193" i="6"/>
  <c r="AK181" i="6"/>
  <c r="AJ181" i="6"/>
  <c r="AI181" i="6"/>
  <c r="AH181" i="6"/>
  <c r="AG181" i="6"/>
  <c r="AF181" i="6"/>
  <c r="AE181" i="6"/>
  <c r="AD181" i="6"/>
  <c r="AC181" i="6"/>
  <c r="AB181" i="6"/>
  <c r="AA181" i="6"/>
  <c r="Z181" i="6"/>
  <c r="AK169" i="6"/>
  <c r="AJ169" i="6"/>
  <c r="AI169" i="6"/>
  <c r="AH169" i="6"/>
  <c r="AG169" i="6"/>
  <c r="AF169" i="6"/>
  <c r="AE169" i="6"/>
  <c r="AD169" i="6"/>
  <c r="AC169" i="6"/>
  <c r="AB169" i="6"/>
  <c r="AA169" i="6"/>
  <c r="Z169" i="6"/>
  <c r="AK157" i="6"/>
  <c r="AJ157" i="6"/>
  <c r="AI157" i="6"/>
  <c r="AH157" i="6"/>
  <c r="AG157" i="6"/>
  <c r="AF157" i="6"/>
  <c r="AE157" i="6"/>
  <c r="AD157" i="6"/>
  <c r="AC157" i="6"/>
  <c r="AB157" i="6"/>
  <c r="AA157" i="6"/>
  <c r="Z157" i="6"/>
  <c r="AK145" i="6"/>
  <c r="AJ145" i="6"/>
  <c r="AI145" i="6"/>
  <c r="AH145" i="6"/>
  <c r="AG145" i="6"/>
  <c r="AF145" i="6"/>
  <c r="AE145" i="6"/>
  <c r="AD145" i="6"/>
  <c r="AB145" i="6"/>
  <c r="AC145" i="6"/>
  <c r="AA145" i="6"/>
  <c r="Z145" i="6"/>
  <c r="AK133" i="6"/>
  <c r="AJ133" i="6"/>
  <c r="AI133" i="6"/>
  <c r="AH133" i="6"/>
  <c r="AG133" i="6"/>
  <c r="AF133" i="6"/>
  <c r="AE133" i="6"/>
  <c r="AD133" i="6"/>
  <c r="AC133" i="6"/>
  <c r="AB133" i="6"/>
  <c r="AA133" i="6"/>
  <c r="Z133" i="6"/>
  <c r="AK121" i="6"/>
  <c r="AJ121" i="6"/>
  <c r="AI121" i="6"/>
  <c r="AH121" i="6"/>
  <c r="AG121" i="6"/>
  <c r="AF121" i="6"/>
  <c r="AE121" i="6"/>
  <c r="AD121" i="6"/>
  <c r="AC121" i="6"/>
  <c r="AB121" i="6"/>
  <c r="AA121" i="6"/>
  <c r="Z121" i="6"/>
  <c r="AK109" i="6"/>
  <c r="AJ109" i="6"/>
  <c r="AI109" i="6"/>
  <c r="AH109" i="6"/>
  <c r="AG109" i="6"/>
  <c r="AF109" i="6"/>
  <c r="AE109" i="6"/>
  <c r="AD109" i="6"/>
  <c r="AC109" i="6"/>
  <c r="AB109" i="6"/>
  <c r="AA109" i="6"/>
  <c r="Z109" i="6"/>
  <c r="AK97" i="6"/>
  <c r="AJ97" i="6"/>
  <c r="AI97" i="6"/>
  <c r="AH97" i="6"/>
  <c r="AG97" i="6"/>
  <c r="AF97" i="6"/>
  <c r="AE97" i="6"/>
  <c r="AD97" i="6"/>
  <c r="AB97" i="6"/>
  <c r="AC97" i="6"/>
  <c r="AA97" i="6"/>
  <c r="Z97" i="6"/>
  <c r="AK85" i="6"/>
  <c r="AJ85" i="6"/>
  <c r="AI85" i="6"/>
  <c r="AH85" i="6"/>
  <c r="AG85" i="6"/>
  <c r="AF85" i="6"/>
  <c r="AE85" i="6"/>
  <c r="AD85" i="6"/>
  <c r="AC85" i="6"/>
  <c r="AB85" i="6"/>
  <c r="AA85" i="6"/>
  <c r="Z85" i="6"/>
  <c r="AK73" i="6"/>
  <c r="AJ73" i="6"/>
  <c r="AI73" i="6"/>
  <c r="AH73" i="6"/>
  <c r="AG73" i="6"/>
  <c r="AF73" i="6"/>
  <c r="AE73" i="6"/>
  <c r="AD73" i="6"/>
  <c r="AC73" i="6"/>
  <c r="AB73" i="6"/>
  <c r="AA73" i="6"/>
  <c r="Z73" i="6"/>
  <c r="AK61" i="6"/>
  <c r="AJ61" i="6"/>
  <c r="AI61" i="6"/>
  <c r="AH61" i="6"/>
  <c r="AG61" i="6"/>
  <c r="AF61" i="6"/>
  <c r="AE61" i="6"/>
  <c r="AD61" i="6"/>
  <c r="AC61" i="6"/>
  <c r="AB61" i="6"/>
  <c r="AA61" i="6"/>
  <c r="AK49" i="6"/>
  <c r="AJ49" i="6"/>
  <c r="AI49" i="6"/>
  <c r="AH49" i="6"/>
  <c r="AG49" i="6"/>
  <c r="AF49" i="6"/>
  <c r="AE49" i="6"/>
  <c r="AD49" i="6"/>
  <c r="AB49" i="6"/>
  <c r="AC49" i="6"/>
  <c r="Z49" i="6"/>
  <c r="AA49" i="6"/>
  <c r="AK37" i="6"/>
  <c r="AJ37" i="6"/>
  <c r="AI37" i="6"/>
  <c r="AH37" i="6"/>
  <c r="AG37" i="6"/>
  <c r="AE37" i="6"/>
  <c r="AD37" i="6"/>
  <c r="AC37" i="6"/>
  <c r="AB37" i="6"/>
  <c r="Z37" i="6"/>
  <c r="AA37" i="6"/>
  <c r="AK25" i="6"/>
  <c r="AJ25" i="6"/>
  <c r="AI25" i="6"/>
  <c r="AH25" i="6"/>
  <c r="AG25" i="6"/>
  <c r="AF25" i="6"/>
  <c r="AE25" i="6"/>
  <c r="AD25" i="6"/>
  <c r="AC25" i="6"/>
  <c r="AB25" i="6"/>
  <c r="Z25" i="6"/>
  <c r="AA25" i="6"/>
  <c r="AK252" i="6"/>
  <c r="AJ252" i="6"/>
  <c r="AI252" i="6"/>
  <c r="AH252" i="6"/>
  <c r="AG252" i="6"/>
  <c r="AF252" i="6"/>
  <c r="AD252" i="6"/>
  <c r="AE252" i="6"/>
  <c r="AC252" i="6"/>
  <c r="AB252" i="6"/>
  <c r="AA252" i="6"/>
  <c r="Z252" i="6"/>
  <c r="AK240" i="6"/>
  <c r="AJ240" i="6"/>
  <c r="AI240" i="6"/>
  <c r="AG240" i="6"/>
  <c r="AH240" i="6"/>
  <c r="AF240" i="6"/>
  <c r="AD240" i="6"/>
  <c r="AE240" i="6"/>
  <c r="AC240" i="6"/>
  <c r="AB240" i="6"/>
  <c r="AA240" i="6"/>
  <c r="Z240" i="6"/>
  <c r="AK228" i="6"/>
  <c r="AJ228" i="6"/>
  <c r="AI228" i="6"/>
  <c r="AH228" i="6"/>
  <c r="AG228" i="6"/>
  <c r="AF228" i="6"/>
  <c r="AD228" i="6"/>
  <c r="AE228" i="6"/>
  <c r="AC228" i="6"/>
  <c r="AB228" i="6"/>
  <c r="AA228" i="6"/>
  <c r="Z228" i="6"/>
  <c r="AK216" i="6"/>
  <c r="AJ216" i="6"/>
  <c r="AI216" i="6"/>
  <c r="AH216" i="6"/>
  <c r="AG216" i="6"/>
  <c r="AF216" i="6"/>
  <c r="AD216" i="6"/>
  <c r="AE216" i="6"/>
  <c r="AC216" i="6"/>
  <c r="AB216" i="6"/>
  <c r="AA216" i="6"/>
  <c r="Z216" i="6"/>
  <c r="AK204" i="6"/>
  <c r="AJ204" i="6"/>
  <c r="AI204" i="6"/>
  <c r="AG204" i="6"/>
  <c r="AH204" i="6"/>
  <c r="AF204" i="6"/>
  <c r="AD204" i="6"/>
  <c r="AE204" i="6"/>
  <c r="AC204" i="6"/>
  <c r="AB204" i="6"/>
  <c r="AA204" i="6"/>
  <c r="Z204" i="6"/>
  <c r="AK192" i="6"/>
  <c r="AJ192" i="6"/>
  <c r="AI192" i="6"/>
  <c r="AH192" i="6"/>
  <c r="AG192" i="6"/>
  <c r="AF192" i="6"/>
  <c r="AD192" i="6"/>
  <c r="AE192" i="6"/>
  <c r="AB192" i="6"/>
  <c r="AC192" i="6"/>
  <c r="AA192" i="6"/>
  <c r="Z192" i="6"/>
  <c r="AK180" i="6"/>
  <c r="AJ180" i="6"/>
  <c r="AI180" i="6"/>
  <c r="AH180" i="6"/>
  <c r="AG180" i="6"/>
  <c r="AF180" i="6"/>
  <c r="AD180" i="6"/>
  <c r="AE180" i="6"/>
  <c r="AB180" i="6"/>
  <c r="AC180" i="6"/>
  <c r="AA180" i="6"/>
  <c r="Z180" i="6"/>
  <c r="AK168" i="6"/>
  <c r="AJ168" i="6"/>
  <c r="AI168" i="6"/>
  <c r="AG168" i="6"/>
  <c r="AH168" i="6"/>
  <c r="AF168" i="6"/>
  <c r="AD168" i="6"/>
  <c r="AE168" i="6"/>
  <c r="AC168" i="6"/>
  <c r="AB168" i="6"/>
  <c r="AA168" i="6"/>
  <c r="Z168" i="6"/>
  <c r="AK156" i="6"/>
  <c r="AJ156" i="6"/>
  <c r="AI156" i="6"/>
  <c r="AH156" i="6"/>
  <c r="AG156" i="6"/>
  <c r="AF156" i="6"/>
  <c r="AD156" i="6"/>
  <c r="AE156" i="6"/>
  <c r="AC156" i="6"/>
  <c r="AB156" i="6"/>
  <c r="AA156" i="6"/>
  <c r="Z156" i="6"/>
  <c r="AK144" i="6"/>
  <c r="AJ144" i="6"/>
  <c r="AI144" i="6"/>
  <c r="AH144" i="6"/>
  <c r="AG144" i="6"/>
  <c r="AF144" i="6"/>
  <c r="AD144" i="6"/>
  <c r="AE144" i="6"/>
  <c r="AB144" i="6"/>
  <c r="AC144" i="6"/>
  <c r="AA144" i="6"/>
  <c r="Z144" i="6"/>
  <c r="AK132" i="6"/>
  <c r="AJ132" i="6"/>
  <c r="AI132" i="6"/>
  <c r="AH132" i="6"/>
  <c r="AG132" i="6"/>
  <c r="AF132" i="6"/>
  <c r="AD132" i="6"/>
  <c r="AE132" i="6"/>
  <c r="AB132" i="6"/>
  <c r="AC132" i="6"/>
  <c r="AA132" i="6"/>
  <c r="Z132" i="6"/>
  <c r="AK120" i="6"/>
  <c r="AJ120" i="6"/>
  <c r="AI120" i="6"/>
  <c r="AG120" i="6"/>
  <c r="AH120" i="6"/>
  <c r="AF120" i="6"/>
  <c r="AD120" i="6"/>
  <c r="AE120" i="6"/>
  <c r="AC120" i="6"/>
  <c r="AB120" i="6"/>
  <c r="AA120" i="6"/>
  <c r="Z120" i="6"/>
  <c r="AK108" i="6"/>
  <c r="AJ108" i="6"/>
  <c r="AI108" i="6"/>
  <c r="AG108" i="6"/>
  <c r="AH108" i="6"/>
  <c r="AF108" i="6"/>
  <c r="AE108" i="6"/>
  <c r="AD108" i="6"/>
  <c r="AC108" i="6"/>
  <c r="AB108" i="6"/>
  <c r="AA108" i="6"/>
  <c r="Z108" i="6"/>
  <c r="AK96" i="6"/>
  <c r="AJ96" i="6"/>
  <c r="AI96" i="6"/>
  <c r="AH96" i="6"/>
  <c r="AG96" i="6"/>
  <c r="AF96" i="6"/>
  <c r="AD96" i="6"/>
  <c r="AE96" i="6"/>
  <c r="AB96" i="6"/>
  <c r="AC96" i="6"/>
  <c r="AA96" i="6"/>
  <c r="Z96" i="6"/>
  <c r="AK84" i="6"/>
  <c r="AJ84" i="6"/>
  <c r="AI84" i="6"/>
  <c r="AH84" i="6"/>
  <c r="AG84" i="6"/>
  <c r="AF84" i="6"/>
  <c r="AD84" i="6"/>
  <c r="AE84" i="6"/>
  <c r="AB84" i="6"/>
  <c r="AC84" i="6"/>
  <c r="AA84" i="6"/>
  <c r="Z84" i="6"/>
  <c r="AK72" i="6"/>
  <c r="AJ72" i="6"/>
  <c r="AI72" i="6"/>
  <c r="AH72" i="6"/>
  <c r="AG72" i="6"/>
  <c r="AF72" i="6"/>
  <c r="AD72" i="6"/>
  <c r="AE72" i="6"/>
  <c r="AC72" i="6"/>
  <c r="AB72" i="6"/>
  <c r="AA72" i="6"/>
  <c r="Z72" i="6"/>
  <c r="AK60" i="6"/>
  <c r="AJ60" i="6"/>
  <c r="AI60" i="6"/>
  <c r="AH60" i="6"/>
  <c r="AG60" i="6"/>
  <c r="AF60" i="6"/>
  <c r="AE60" i="6"/>
  <c r="AD60" i="6"/>
  <c r="AC60" i="6"/>
  <c r="AB60" i="6"/>
  <c r="AA60" i="6"/>
  <c r="Z60" i="6"/>
  <c r="AK48" i="6"/>
  <c r="AJ48" i="6"/>
  <c r="AI48" i="6"/>
  <c r="AG48" i="6"/>
  <c r="AH48" i="6"/>
  <c r="AF48" i="6"/>
  <c r="AE48" i="6"/>
  <c r="AD48" i="6"/>
  <c r="AB48" i="6"/>
  <c r="AC48" i="6"/>
  <c r="AA48" i="6"/>
  <c r="Z48" i="6"/>
  <c r="AK36" i="6"/>
  <c r="AJ36" i="6"/>
  <c r="AI36" i="6"/>
  <c r="AH36" i="6"/>
  <c r="AG36" i="6"/>
  <c r="AF36" i="6"/>
  <c r="AE36" i="6"/>
  <c r="AD36" i="6"/>
  <c r="AB36" i="6"/>
  <c r="AC36" i="6"/>
  <c r="AA36" i="6"/>
  <c r="Z36" i="6"/>
  <c r="AK24" i="6"/>
  <c r="AJ24" i="6"/>
  <c r="AI24" i="6"/>
  <c r="AG24" i="6"/>
  <c r="AH24" i="6"/>
  <c r="AF24" i="6"/>
  <c r="AE24" i="6"/>
  <c r="AD24" i="6"/>
  <c r="AC24" i="6"/>
  <c r="AB24" i="6"/>
  <c r="AA24" i="6"/>
  <c r="Z24" i="6"/>
  <c r="AK251" i="6"/>
  <c r="AJ251" i="6"/>
  <c r="AI251" i="6"/>
  <c r="AH251" i="6"/>
  <c r="AG251" i="6"/>
  <c r="AF251" i="6"/>
  <c r="AE251" i="6"/>
  <c r="AD251" i="6"/>
  <c r="AC251" i="6"/>
  <c r="AB251" i="6"/>
  <c r="AA251" i="6"/>
  <c r="Z251" i="6"/>
  <c r="AK239" i="6"/>
  <c r="AJ239" i="6"/>
  <c r="AI239" i="6"/>
  <c r="AG239" i="6"/>
  <c r="AH239" i="6"/>
  <c r="AF239" i="6"/>
  <c r="AE239" i="6"/>
  <c r="AD239" i="6"/>
  <c r="AC239" i="6"/>
  <c r="AB239" i="6"/>
  <c r="AA239" i="6"/>
  <c r="Z239" i="6"/>
  <c r="AK227" i="6"/>
  <c r="AJ227" i="6"/>
  <c r="AI227" i="6"/>
  <c r="AH227" i="6"/>
  <c r="AG227" i="6"/>
  <c r="AF227" i="6"/>
  <c r="AE227" i="6"/>
  <c r="AD227" i="6"/>
  <c r="AC227" i="6"/>
  <c r="AB227" i="6"/>
  <c r="AA227" i="6"/>
  <c r="Z227" i="6"/>
  <c r="AK215" i="6"/>
  <c r="AJ215" i="6"/>
  <c r="AI215" i="6"/>
  <c r="AH215" i="6"/>
  <c r="AG215" i="6"/>
  <c r="AF215" i="6"/>
  <c r="AE215" i="6"/>
  <c r="AD215" i="6"/>
  <c r="AC215" i="6"/>
  <c r="AB215" i="6"/>
  <c r="AA215" i="6"/>
  <c r="Z215" i="6"/>
  <c r="AK203" i="6"/>
  <c r="AJ203" i="6"/>
  <c r="AI203" i="6"/>
  <c r="AG203" i="6"/>
  <c r="AH203" i="6"/>
  <c r="AF203" i="6"/>
  <c r="AE203" i="6"/>
  <c r="AD203" i="6"/>
  <c r="AC203" i="6"/>
  <c r="AB203" i="6"/>
  <c r="AA203" i="6"/>
  <c r="Z203" i="6"/>
  <c r="AK191" i="6"/>
  <c r="AJ191" i="6"/>
  <c r="AI191" i="6"/>
  <c r="AH191" i="6"/>
  <c r="AG191" i="6"/>
  <c r="AF191" i="6"/>
  <c r="AE191" i="6"/>
  <c r="AD191" i="6"/>
  <c r="AB191" i="6"/>
  <c r="AC191" i="6"/>
  <c r="AA191" i="6"/>
  <c r="Z191" i="6"/>
  <c r="AK179" i="6"/>
  <c r="AJ179" i="6"/>
  <c r="AI179" i="6"/>
  <c r="AH179" i="6"/>
  <c r="AG179" i="6"/>
  <c r="AF179" i="6"/>
  <c r="AE179" i="6"/>
  <c r="AD179" i="6"/>
  <c r="AB179" i="6"/>
  <c r="AC179" i="6"/>
  <c r="AA179" i="6"/>
  <c r="Z179" i="6"/>
  <c r="AK167" i="6"/>
  <c r="AJ167" i="6"/>
  <c r="AI167" i="6"/>
  <c r="AG167" i="6"/>
  <c r="AH167" i="6"/>
  <c r="AF167" i="6"/>
  <c r="AE167" i="6"/>
  <c r="AD167" i="6"/>
  <c r="AC167" i="6"/>
  <c r="AB167" i="6"/>
  <c r="AA167" i="6"/>
  <c r="Z167" i="6"/>
  <c r="AK155" i="6"/>
  <c r="AJ155" i="6"/>
  <c r="AI155" i="6"/>
  <c r="AH155" i="6"/>
  <c r="AG155" i="6"/>
  <c r="AF155" i="6"/>
  <c r="AE155" i="6"/>
  <c r="AD155" i="6"/>
  <c r="AC155" i="6"/>
  <c r="AB155" i="6"/>
  <c r="AA155" i="6"/>
  <c r="Z155" i="6"/>
  <c r="AK143" i="6"/>
  <c r="AJ143" i="6"/>
  <c r="AI143" i="6"/>
  <c r="AH143" i="6"/>
  <c r="AG143" i="6"/>
  <c r="AF143" i="6"/>
  <c r="AE143" i="6"/>
  <c r="AD143" i="6"/>
  <c r="AB143" i="6"/>
  <c r="AC143" i="6"/>
  <c r="AA143" i="6"/>
  <c r="Z143" i="6"/>
  <c r="AK131" i="6"/>
  <c r="AJ131" i="6"/>
  <c r="AI131" i="6"/>
  <c r="AG131" i="6"/>
  <c r="AH131" i="6"/>
  <c r="AF131" i="6"/>
  <c r="AE131" i="6"/>
  <c r="AD131" i="6"/>
  <c r="AB131" i="6"/>
  <c r="AC131" i="6"/>
  <c r="AA131" i="6"/>
  <c r="Z131" i="6"/>
  <c r="AK119" i="6"/>
  <c r="AJ119" i="6"/>
  <c r="AI119" i="6"/>
  <c r="AH119" i="6"/>
  <c r="AG119" i="6"/>
  <c r="AF119" i="6"/>
  <c r="AE119" i="6"/>
  <c r="AD119" i="6"/>
  <c r="AC119" i="6"/>
  <c r="AB119" i="6"/>
  <c r="AA119" i="6"/>
  <c r="Z119" i="6"/>
  <c r="AK107" i="6"/>
  <c r="AJ107" i="6"/>
  <c r="AI107" i="6"/>
  <c r="AH107" i="6"/>
  <c r="AG107" i="6"/>
  <c r="AF107" i="6"/>
  <c r="AE107" i="6"/>
  <c r="AD107" i="6"/>
  <c r="AC107" i="6"/>
  <c r="AB107" i="6"/>
  <c r="AA107" i="6"/>
  <c r="Z107" i="6"/>
  <c r="AK95" i="6"/>
  <c r="AJ95" i="6"/>
  <c r="AI95" i="6"/>
  <c r="AH95" i="6"/>
  <c r="AG95" i="6"/>
  <c r="AF95" i="6"/>
  <c r="AE95" i="6"/>
  <c r="AD95" i="6"/>
  <c r="AB95" i="6"/>
  <c r="AC95" i="6"/>
  <c r="AA95" i="6"/>
  <c r="Z95" i="6"/>
  <c r="AK83" i="6"/>
  <c r="AJ83" i="6"/>
  <c r="AI83" i="6"/>
  <c r="AH83" i="6"/>
  <c r="AG83" i="6"/>
  <c r="AF83" i="6"/>
  <c r="AE83" i="6"/>
  <c r="AD83" i="6"/>
  <c r="AB83" i="6"/>
  <c r="AC83" i="6"/>
  <c r="AA83" i="6"/>
  <c r="Z83" i="6"/>
  <c r="AK71" i="6"/>
  <c r="AJ71" i="6"/>
  <c r="AI71" i="6"/>
  <c r="AH71" i="6"/>
  <c r="AG71" i="6"/>
  <c r="AF71" i="6"/>
  <c r="AE71" i="6"/>
  <c r="AD71" i="6"/>
  <c r="AC71" i="6"/>
  <c r="AB71" i="6"/>
  <c r="AA71" i="6"/>
  <c r="Z71" i="6"/>
  <c r="AK59" i="6"/>
  <c r="AJ59" i="6"/>
  <c r="AI59" i="6"/>
  <c r="AH59" i="6"/>
  <c r="AG59" i="6"/>
  <c r="AF59" i="6"/>
  <c r="AE59" i="6"/>
  <c r="AD59" i="6"/>
  <c r="AC59" i="6"/>
  <c r="AB59" i="6"/>
  <c r="Z59" i="6"/>
  <c r="AA59" i="6"/>
  <c r="AK47" i="6"/>
  <c r="AJ47" i="6"/>
  <c r="AI47" i="6"/>
  <c r="AG47" i="6"/>
  <c r="AH47" i="6"/>
  <c r="AF47" i="6"/>
  <c r="AE47" i="6"/>
  <c r="AD47" i="6"/>
  <c r="AB47" i="6"/>
  <c r="AC47" i="6"/>
  <c r="Z47" i="6"/>
  <c r="AA47" i="6"/>
  <c r="AK35" i="6"/>
  <c r="AJ35" i="6"/>
  <c r="AI35" i="6"/>
  <c r="AH35" i="6"/>
  <c r="AG35" i="6"/>
  <c r="AF35" i="6"/>
  <c r="AE35" i="6"/>
  <c r="AD35" i="6"/>
  <c r="AB35" i="6"/>
  <c r="AC35" i="6"/>
  <c r="Z35" i="6"/>
  <c r="AA35" i="6"/>
  <c r="AK23" i="6"/>
  <c r="AJ23" i="6"/>
  <c r="AI23" i="6"/>
  <c r="AG23" i="6"/>
  <c r="AH23" i="6"/>
  <c r="AF23" i="6"/>
  <c r="AE23" i="6"/>
  <c r="AD23" i="6"/>
  <c r="AC23" i="6"/>
  <c r="AB23" i="6"/>
  <c r="Z23" i="6"/>
  <c r="AA23" i="6"/>
  <c r="AK250" i="6"/>
  <c r="AJ250" i="6"/>
  <c r="AI250" i="6"/>
  <c r="AH250" i="6"/>
  <c r="AF250" i="6"/>
  <c r="AE250" i="6"/>
  <c r="AG250" i="6"/>
  <c r="AD250" i="6"/>
  <c r="AC250" i="6"/>
  <c r="AB250" i="6"/>
  <c r="AA250" i="6"/>
  <c r="Z250" i="6"/>
  <c r="AK238" i="6"/>
  <c r="AJ238" i="6"/>
  <c r="AI238" i="6"/>
  <c r="AH238" i="6"/>
  <c r="AF238" i="6"/>
  <c r="AE238" i="6"/>
  <c r="AG238" i="6"/>
  <c r="AD238" i="6"/>
  <c r="AC238" i="6"/>
  <c r="AB238" i="6"/>
  <c r="AA238" i="6"/>
  <c r="Z238" i="6"/>
  <c r="AK226" i="6"/>
  <c r="AJ226" i="6"/>
  <c r="AI226" i="6"/>
  <c r="AH226" i="6"/>
  <c r="AF226" i="6"/>
  <c r="AE226" i="6"/>
  <c r="AG226" i="6"/>
  <c r="AD226" i="6"/>
  <c r="AC226" i="6"/>
  <c r="AB226" i="6"/>
  <c r="AA226" i="6"/>
  <c r="Z226" i="6"/>
  <c r="AK214" i="6"/>
  <c r="AJ214" i="6"/>
  <c r="AI214" i="6"/>
  <c r="AH214" i="6"/>
  <c r="AF214" i="6"/>
  <c r="AG214" i="6"/>
  <c r="AE214" i="6"/>
  <c r="AC214" i="6"/>
  <c r="AD214" i="6"/>
  <c r="AB214" i="6"/>
  <c r="AA214" i="6"/>
  <c r="Z214" i="6"/>
  <c r="AK202" i="6"/>
  <c r="AJ202" i="6"/>
  <c r="AI202" i="6"/>
  <c r="AH202" i="6"/>
  <c r="AF202" i="6"/>
  <c r="AG202" i="6"/>
  <c r="AE202" i="6"/>
  <c r="AC202" i="6"/>
  <c r="AD202" i="6"/>
  <c r="AB202" i="6"/>
  <c r="AA202" i="6"/>
  <c r="Z202" i="6"/>
  <c r="AK190" i="6"/>
  <c r="AI190" i="6"/>
  <c r="AJ190" i="6"/>
  <c r="AH190" i="6"/>
  <c r="AF190" i="6"/>
  <c r="AG190" i="6"/>
  <c r="AE190" i="6"/>
  <c r="AC190" i="6"/>
  <c r="AD190" i="6"/>
  <c r="AB190" i="6"/>
  <c r="AA190" i="6"/>
  <c r="Z190" i="6"/>
  <c r="AK178" i="6"/>
  <c r="AJ178" i="6"/>
  <c r="AI178" i="6"/>
  <c r="AH178" i="6"/>
  <c r="AG178" i="6"/>
  <c r="AF178" i="6"/>
  <c r="AE178" i="6"/>
  <c r="AC178" i="6"/>
  <c r="AD178" i="6"/>
  <c r="AB178" i="6"/>
  <c r="AA178" i="6"/>
  <c r="Z178" i="6"/>
  <c r="AK166" i="6"/>
  <c r="AJ166" i="6"/>
  <c r="AI166" i="6"/>
  <c r="AH166" i="6"/>
  <c r="AG166" i="6"/>
  <c r="AF166" i="6"/>
  <c r="AE166" i="6"/>
  <c r="AC166" i="6"/>
  <c r="AD166" i="6"/>
  <c r="AB166" i="6"/>
  <c r="AA166" i="6"/>
  <c r="Z166" i="6"/>
  <c r="AK154" i="6"/>
  <c r="AJ154" i="6"/>
  <c r="AI154" i="6"/>
  <c r="AH154" i="6"/>
  <c r="AF154" i="6"/>
  <c r="AE154" i="6"/>
  <c r="AG154" i="6"/>
  <c r="AC154" i="6"/>
  <c r="AD154" i="6"/>
  <c r="AB154" i="6"/>
  <c r="AA154" i="6"/>
  <c r="Z154" i="6"/>
  <c r="AK142" i="6"/>
  <c r="AJ142" i="6"/>
  <c r="AI142" i="6"/>
  <c r="AH142" i="6"/>
  <c r="AF142" i="6"/>
  <c r="AE142" i="6"/>
  <c r="AG142" i="6"/>
  <c r="AC142" i="6"/>
  <c r="AD142" i="6"/>
  <c r="AB142" i="6"/>
  <c r="AA142" i="6"/>
  <c r="Z142" i="6"/>
  <c r="AK130" i="6"/>
  <c r="AJ130" i="6"/>
  <c r="AI130" i="6"/>
  <c r="AH130" i="6"/>
  <c r="AF130" i="6"/>
  <c r="AE130" i="6"/>
  <c r="AG130" i="6"/>
  <c r="AC130" i="6"/>
  <c r="AD130" i="6"/>
  <c r="AB130" i="6"/>
  <c r="AA130" i="6"/>
  <c r="Z130" i="6"/>
  <c r="AK118" i="6"/>
  <c r="AI118" i="6"/>
  <c r="AJ118" i="6"/>
  <c r="AH118" i="6"/>
  <c r="AF118" i="6"/>
  <c r="AE118" i="6"/>
  <c r="AG118" i="6"/>
  <c r="AC118" i="6"/>
  <c r="AD118" i="6"/>
  <c r="AB118" i="6"/>
  <c r="AA118" i="6"/>
  <c r="Z118" i="6"/>
  <c r="AK106" i="6"/>
  <c r="AJ106" i="6"/>
  <c r="AI106" i="6"/>
  <c r="AH106" i="6"/>
  <c r="AF106" i="6"/>
  <c r="AE106" i="6"/>
  <c r="AG106" i="6"/>
  <c r="AC106" i="6"/>
  <c r="AD106" i="6"/>
  <c r="AB106" i="6"/>
  <c r="AA106" i="6"/>
  <c r="Z106" i="6"/>
  <c r="AK94" i="6"/>
  <c r="AJ94" i="6"/>
  <c r="AI94" i="6"/>
  <c r="AH94" i="6"/>
  <c r="AF94" i="6"/>
  <c r="AE94" i="6"/>
  <c r="AG94" i="6"/>
  <c r="AC94" i="6"/>
  <c r="AD94" i="6"/>
  <c r="AB94" i="6"/>
  <c r="AA94" i="6"/>
  <c r="Z94" i="6"/>
  <c r="AK82" i="6"/>
  <c r="AJ82" i="6"/>
  <c r="AI82" i="6"/>
  <c r="AH82" i="6"/>
  <c r="AF82" i="6"/>
  <c r="AE82" i="6"/>
  <c r="AG82" i="6"/>
  <c r="AC82" i="6"/>
  <c r="AD82" i="6"/>
  <c r="AB82" i="6"/>
  <c r="AA82" i="6"/>
  <c r="Z82" i="6"/>
  <c r="AK70" i="6"/>
  <c r="AJ70" i="6"/>
  <c r="AI70" i="6"/>
  <c r="AH70" i="6"/>
  <c r="AF70" i="6"/>
  <c r="AG70" i="6"/>
  <c r="AE70" i="6"/>
  <c r="AC70" i="6"/>
  <c r="AD70" i="6"/>
  <c r="AB70" i="6"/>
  <c r="AA70" i="6"/>
  <c r="Z70" i="6"/>
  <c r="AK58" i="6"/>
  <c r="AJ58" i="6"/>
  <c r="AI58" i="6"/>
  <c r="AH58" i="6"/>
  <c r="AF58" i="6"/>
  <c r="AG58" i="6"/>
  <c r="AE58" i="6"/>
  <c r="AC58" i="6"/>
  <c r="AD58" i="6"/>
  <c r="AB58" i="6"/>
  <c r="AA58" i="6"/>
  <c r="Z58" i="6"/>
  <c r="AK46" i="6"/>
  <c r="AI46" i="6"/>
  <c r="AJ46" i="6"/>
  <c r="AH46" i="6"/>
  <c r="AF46" i="6"/>
  <c r="AG46" i="6"/>
  <c r="AE46" i="6"/>
  <c r="AC46" i="6"/>
  <c r="AD46" i="6"/>
  <c r="AB46" i="6"/>
  <c r="AA46" i="6"/>
  <c r="Z46" i="6"/>
  <c r="AK34" i="6"/>
  <c r="AJ34" i="6"/>
  <c r="AI34" i="6"/>
  <c r="AH34" i="6"/>
  <c r="AG34" i="6"/>
  <c r="AF34" i="6"/>
  <c r="AE34" i="6"/>
  <c r="AC34" i="6"/>
  <c r="AD34" i="6"/>
  <c r="AB34" i="6"/>
  <c r="AA34" i="6"/>
  <c r="Z34" i="6"/>
  <c r="AK22" i="6"/>
  <c r="AJ22" i="6"/>
  <c r="AI22" i="6"/>
  <c r="AH22" i="6"/>
  <c r="AG22" i="6"/>
  <c r="AF22" i="6"/>
  <c r="AE22" i="6"/>
  <c r="AC22" i="6"/>
  <c r="AD22" i="6"/>
  <c r="AB22" i="6"/>
  <c r="AA22" i="6"/>
  <c r="Z22" i="6"/>
  <c r="B309" i="10" l="1" a="1"/>
  <c r="B309" i="10" s="1"/>
  <c r="B201" i="10" a="1"/>
  <c r="B201" i="10" s="1"/>
  <c r="DW24" i="6"/>
  <c r="DW25" i="6"/>
  <c r="DW31" i="6"/>
  <c r="DW36" i="6"/>
  <c r="DW38" i="6"/>
  <c r="DW43" i="6"/>
  <c r="DW45" i="6"/>
  <c r="DW47" i="6"/>
  <c r="DW48" i="6"/>
  <c r="DW49" i="6"/>
  <c r="DW50" i="6"/>
  <c r="DW51" i="6"/>
  <c r="DW52" i="6"/>
  <c r="DW53" i="6"/>
  <c r="DW54" i="6"/>
  <c r="DW56" i="6"/>
  <c r="DW59" i="6"/>
  <c r="DW60" i="6"/>
  <c r="DW62" i="6"/>
  <c r="DW63" i="6"/>
  <c r="DW64" i="6"/>
  <c r="DW65" i="6"/>
  <c r="DW68" i="6"/>
  <c r="DW69" i="6"/>
  <c r="DW71" i="6"/>
  <c r="DW72" i="6"/>
  <c r="DW73" i="6"/>
  <c r="DW74" i="6"/>
  <c r="DW75" i="6"/>
  <c r="DW76" i="6"/>
  <c r="DW77" i="6"/>
  <c r="DW78" i="6"/>
  <c r="DW79" i="6"/>
  <c r="DW80" i="6"/>
  <c r="DW83" i="6"/>
  <c r="DW84" i="6"/>
  <c r="DW85" i="6"/>
  <c r="DW86" i="6"/>
  <c r="DW87" i="6"/>
  <c r="DW88" i="6"/>
  <c r="DW89" i="6"/>
  <c r="DW90" i="6"/>
  <c r="DW91" i="6"/>
  <c r="DW92" i="6"/>
  <c r="DW95" i="6"/>
  <c r="DW96" i="6"/>
  <c r="DW97" i="6"/>
  <c r="DW98" i="6"/>
  <c r="DW99" i="6"/>
  <c r="DW100" i="6"/>
  <c r="DW101" i="6"/>
  <c r="DW102" i="6"/>
  <c r="DW103" i="6"/>
  <c r="DW104" i="6"/>
  <c r="DW105" i="6"/>
  <c r="DW107" i="6"/>
  <c r="DW108" i="6"/>
  <c r="DW109" i="6"/>
  <c r="DW110" i="6"/>
  <c r="DW111" i="6"/>
  <c r="DW112" i="6"/>
  <c r="DW113" i="6"/>
  <c r="DW114" i="6"/>
  <c r="DW116" i="6"/>
  <c r="DW117" i="6"/>
  <c r="DW119" i="6"/>
  <c r="DW120" i="6"/>
  <c r="DW121" i="6"/>
  <c r="DW122" i="6"/>
  <c r="DW123" i="6"/>
  <c r="DW124" i="6"/>
  <c r="DW125" i="6"/>
  <c r="DW126" i="6"/>
  <c r="DW128" i="6"/>
  <c r="DW129" i="6"/>
  <c r="DW131" i="6"/>
  <c r="DW132" i="6"/>
  <c r="DW133" i="6"/>
  <c r="DW134" i="6"/>
  <c r="DW135" i="6"/>
  <c r="DW136" i="6"/>
  <c r="DW137" i="6"/>
  <c r="DW138" i="6"/>
  <c r="DW139" i="6"/>
  <c r="DW140" i="6"/>
  <c r="DW141" i="6"/>
  <c r="DW143" i="6"/>
  <c r="DW144" i="6"/>
  <c r="DW145" i="6"/>
  <c r="DW146" i="6"/>
  <c r="DW147" i="6"/>
  <c r="DW148" i="6"/>
  <c r="DW149" i="6"/>
  <c r="DW150" i="6"/>
  <c r="DW151" i="6"/>
  <c r="DW152" i="6"/>
  <c r="DW153" i="6"/>
  <c r="DW155" i="6"/>
  <c r="DW156" i="6"/>
  <c r="DW157" i="6"/>
  <c r="DW158" i="6"/>
  <c r="DW159" i="6"/>
  <c r="DW160" i="6"/>
  <c r="DW161" i="6"/>
  <c r="DW162" i="6"/>
  <c r="DW163" i="6"/>
  <c r="DW164" i="6"/>
  <c r="DW165" i="6"/>
  <c r="DW167" i="6"/>
  <c r="DW168" i="6"/>
  <c r="DW169" i="6"/>
  <c r="DW170" i="6"/>
  <c r="DW171" i="6"/>
  <c r="DW172" i="6"/>
  <c r="DW173" i="6"/>
  <c r="DW174" i="6"/>
  <c r="DW175" i="6"/>
  <c r="DW176" i="6"/>
  <c r="DW177" i="6"/>
  <c r="DW179" i="6"/>
  <c r="DW180" i="6"/>
  <c r="DW181" i="6"/>
  <c r="DW182" i="6"/>
  <c r="DW183" i="6"/>
  <c r="DW184" i="6"/>
  <c r="DW185" i="6"/>
  <c r="DW186" i="6"/>
  <c r="DW187" i="6"/>
  <c r="DW188" i="6"/>
  <c r="DW189" i="6"/>
  <c r="DW191" i="6"/>
  <c r="DW192" i="6"/>
  <c r="DW193" i="6"/>
  <c r="DW194" i="6"/>
  <c r="DW195" i="6"/>
  <c r="DW196" i="6"/>
  <c r="DW197" i="6"/>
  <c r="DW198" i="6"/>
  <c r="DW199" i="6"/>
  <c r="DW200" i="6"/>
  <c r="DW203" i="6"/>
  <c r="DW204" i="6"/>
  <c r="DW205" i="6"/>
  <c r="DW206" i="6"/>
  <c r="DW207" i="6"/>
  <c r="DW208" i="6"/>
  <c r="DW209" i="6"/>
  <c r="DW210" i="6"/>
  <c r="DW211" i="6"/>
  <c r="DW212" i="6"/>
  <c r="DW215" i="6"/>
  <c r="DW216" i="6"/>
  <c r="DW217" i="6"/>
  <c r="DW218" i="6"/>
  <c r="DW219" i="6"/>
  <c r="DW220" i="6"/>
  <c r="DW221" i="6"/>
  <c r="DW222" i="6"/>
  <c r="DW223" i="6"/>
  <c r="DW224" i="6"/>
  <c r="DW225" i="6"/>
  <c r="DW227" i="6"/>
  <c r="DW228" i="6"/>
  <c r="DW229" i="6"/>
  <c r="DW230" i="6"/>
  <c r="DW231" i="6"/>
  <c r="DW232" i="6"/>
  <c r="DW233" i="6"/>
  <c r="DW234" i="6"/>
  <c r="DW235" i="6"/>
  <c r="DW236" i="6"/>
  <c r="DW239" i="6"/>
  <c r="DW240" i="6"/>
  <c r="DW241" i="6"/>
  <c r="DW242" i="6"/>
  <c r="DW243" i="6"/>
  <c r="DW244" i="6"/>
  <c r="DW245" i="6"/>
  <c r="DW246" i="6"/>
  <c r="DW247" i="6"/>
  <c r="DW248" i="6"/>
  <c r="DW249" i="6"/>
  <c r="DW251" i="6"/>
  <c r="DW252" i="6"/>
  <c r="DW253" i="6"/>
  <c r="DW254" i="6"/>
  <c r="DW255" i="6"/>
  <c r="DW256" i="6"/>
  <c r="DW257" i="6"/>
  <c r="DW258" i="6"/>
  <c r="B101" i="10" a="1"/>
  <c r="B101" i="10" s="1"/>
  <c r="HU261" i="6" a="1"/>
  <c r="HU261" i="6" s="1"/>
  <c r="HS261" i="6" a="1"/>
  <c r="HS261" i="6" s="1"/>
  <c r="HT261" i="6" a="1"/>
  <c r="HT261" i="6" s="1"/>
  <c r="ED25" i="6"/>
  <c r="DX37" i="6"/>
  <c r="AD45" i="6"/>
  <c r="AK52" i="6"/>
  <c r="ED24" i="6"/>
  <c r="ED60" i="6"/>
  <c r="ED28" i="6"/>
  <c r="DX64" i="6"/>
  <c r="ED33" i="6"/>
  <c r="ED30" i="6"/>
  <c r="AM54" i="6"/>
  <c r="ED29" i="6"/>
  <c r="ED22" i="6"/>
  <c r="ED26" i="6"/>
  <c r="ED21" i="6"/>
  <c r="ED27" i="6"/>
  <c r="EB59" i="6"/>
  <c r="ED53" i="6"/>
  <c r="ED65" i="6"/>
  <c r="ED23" i="6"/>
  <c r="ED63" i="6"/>
  <c r="ED34" i="6"/>
  <c r="ED46" i="6"/>
  <c r="ED58" i="6"/>
  <c r="DX66" i="6"/>
  <c r="ED31" i="6"/>
  <c r="DX55" i="6"/>
  <c r="DX67" i="6"/>
  <c r="ED32" i="6"/>
  <c r="ED56" i="6"/>
  <c r="ED62" i="6"/>
  <c r="EC62" i="6"/>
  <c r="DX61" i="6"/>
  <c r="Z61" i="6"/>
  <c r="DX57" i="6"/>
  <c r="AA57" i="6"/>
  <c r="ED36" i="6"/>
  <c r="DX36" i="6"/>
  <c r="ED40" i="6"/>
  <c r="DX40" i="6"/>
  <c r="ED38" i="6"/>
  <c r="DX38" i="6"/>
  <c r="ED39" i="6"/>
  <c r="DX39" i="6"/>
  <c r="ED41" i="6"/>
  <c r="DX41" i="6"/>
  <c r="ED42" i="6"/>
  <c r="DX42" i="6"/>
  <c r="ED43" i="6"/>
  <c r="DX43" i="6"/>
  <c r="ED44" i="6"/>
  <c r="DX44" i="6"/>
  <c r="ED35" i="6"/>
  <c r="DX35" i="6"/>
  <c r="ED37" i="6"/>
  <c r="AF37" i="6"/>
  <c r="ED45" i="6"/>
  <c r="AN45" i="6"/>
  <c r="ED52" i="6"/>
  <c r="AU52" i="6"/>
  <c r="ED48" i="6"/>
  <c r="AQ48" i="6"/>
  <c r="ED47" i="6"/>
  <c r="AP47" i="6"/>
  <c r="ED54" i="6"/>
  <c r="AW54" i="6"/>
  <c r="ED50" i="6"/>
  <c r="AS50" i="6"/>
  <c r="ED51" i="6"/>
  <c r="AT51" i="6"/>
  <c r="ED49" i="6"/>
  <c r="AR49" i="6"/>
  <c r="K23" i="3"/>
  <c r="DX25" i="6"/>
  <c r="AN25" i="6"/>
  <c r="DX24" i="6"/>
  <c r="AM24" i="6"/>
  <c r="DX28" i="6"/>
  <c r="K26" i="3"/>
  <c r="AQ28" i="6"/>
  <c r="AV33" i="6"/>
  <c r="K31" i="3"/>
  <c r="DX33" i="6"/>
  <c r="DX30" i="6"/>
  <c r="K28" i="3"/>
  <c r="AS30" i="6"/>
  <c r="DX29" i="6"/>
  <c r="K27" i="3"/>
  <c r="AR29" i="6"/>
  <c r="K20" i="3"/>
  <c r="DX22" i="6"/>
  <c r="DX26" i="6"/>
  <c r="K24" i="3"/>
  <c r="AO26" i="6"/>
  <c r="K19" i="3"/>
  <c r="DX21" i="6"/>
  <c r="DX27" i="6"/>
  <c r="K25" i="3"/>
  <c r="DX23" i="6"/>
  <c r="K21" i="3"/>
  <c r="K32" i="3"/>
  <c r="DX34" i="6"/>
  <c r="K29" i="3"/>
  <c r="DX31" i="6"/>
  <c r="DX32" i="6"/>
  <c r="K30" i="3"/>
  <c r="D8" i="10" a="1"/>
  <c r="R16" i="6"/>
  <c r="G16" i="6"/>
  <c r="H16" i="6" s="1"/>
  <c r="L16" i="6"/>
  <c r="M16" i="6" s="1"/>
  <c r="N16" i="6" s="1"/>
  <c r="AL9" i="6"/>
  <c r="R15" i="6"/>
  <c r="G15" i="6"/>
  <c r="H15" i="6" s="1"/>
  <c r="L15" i="6"/>
  <c r="M15" i="6" s="1"/>
  <c r="N15" i="6" s="1"/>
  <c r="B5" i="6"/>
  <c r="C4" i="6"/>
  <c r="B4" i="6"/>
  <c r="C3" i="6"/>
  <c r="B3" i="6"/>
  <c r="B2" i="6"/>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B5" i="5"/>
  <c r="C4" i="5"/>
  <c r="B4" i="5"/>
  <c r="C3" i="5"/>
  <c r="B3" i="5"/>
  <c r="R10" i="6"/>
  <c r="R11" i="6"/>
  <c r="R12" i="6"/>
  <c r="R13" i="6"/>
  <c r="R14" i="6"/>
  <c r="L9" i="6"/>
  <c r="M9" i="6" s="1"/>
  <c r="L10" i="6"/>
  <c r="M10" i="6" s="1"/>
  <c r="N10" i="6" s="1"/>
  <c r="L11" i="6"/>
  <c r="M11" i="6" s="1"/>
  <c r="N11" i="6" s="1"/>
  <c r="L12" i="6"/>
  <c r="M12" i="6" s="1"/>
  <c r="N12" i="6" s="1"/>
  <c r="L13" i="6"/>
  <c r="M13" i="6" s="1"/>
  <c r="N13" i="6" s="1"/>
  <c r="L14" i="6"/>
  <c r="M14" i="6" s="1"/>
  <c r="N14" i="6" s="1"/>
  <c r="G10" i="6"/>
  <c r="H10" i="6" s="1"/>
  <c r="G11" i="6"/>
  <c r="H11" i="6" s="1"/>
  <c r="G14" i="6"/>
  <c r="H14" i="6" s="1"/>
  <c r="K9" i="7"/>
  <c r="D8" i="10" l="1"/>
  <c r="E298" i="10"/>
  <c r="F298" i="10"/>
  <c r="E198" i="10"/>
  <c r="F198" i="10"/>
  <c r="E98" i="10"/>
  <c r="F98" i="10"/>
  <c r="DY258" i="6"/>
  <c r="DZ258" i="6"/>
  <c r="EA258" i="6"/>
  <c r="EB258" i="6"/>
  <c r="EC258" i="6"/>
  <c r="ED258" i="6"/>
  <c r="EE258" i="6"/>
  <c r="EH258" i="6"/>
  <c r="EG258" i="6"/>
  <c r="EF258" i="6"/>
  <c r="EK258" i="6"/>
  <c r="EL258" i="6"/>
  <c r="EI258" i="6"/>
  <c r="EJ258" i="6"/>
  <c r="EM258" i="6"/>
  <c r="EN258" i="6"/>
  <c r="EO258" i="6"/>
  <c r="EQ258" i="6"/>
  <c r="EP258" i="6"/>
  <c r="DX258" i="6"/>
  <c r="DX257" i="6"/>
  <c r="DZ257" i="6"/>
  <c r="EA257" i="6"/>
  <c r="EC257" i="6"/>
  <c r="DY257" i="6"/>
  <c r="ED257" i="6"/>
  <c r="EH257" i="6"/>
  <c r="EG257" i="6"/>
  <c r="EF257" i="6"/>
  <c r="EI257" i="6"/>
  <c r="EE257" i="6"/>
  <c r="EK257" i="6"/>
  <c r="EL257" i="6"/>
  <c r="EM257" i="6"/>
  <c r="EJ257" i="6"/>
  <c r="EN257" i="6"/>
  <c r="EO257" i="6"/>
  <c r="EP257" i="6"/>
  <c r="EQ257" i="6"/>
  <c r="EB257" i="6"/>
  <c r="DZ256" i="6"/>
  <c r="EA256" i="6"/>
  <c r="DY256" i="6"/>
  <c r="ED256" i="6"/>
  <c r="EB256" i="6"/>
  <c r="EE256" i="6"/>
  <c r="EH256" i="6"/>
  <c r="EG256" i="6"/>
  <c r="EF256" i="6"/>
  <c r="EC256" i="6"/>
  <c r="EI256" i="6"/>
  <c r="EJ256" i="6"/>
  <c r="EM256" i="6"/>
  <c r="EN256" i="6"/>
  <c r="EL256" i="6"/>
  <c r="EO256" i="6"/>
  <c r="EK256" i="6"/>
  <c r="EQ256" i="6"/>
  <c r="EP256" i="6"/>
  <c r="DX256" i="6"/>
  <c r="DZ255" i="6"/>
  <c r="EA255" i="6"/>
  <c r="EC255" i="6"/>
  <c r="ED255" i="6"/>
  <c r="DY255" i="6"/>
  <c r="EB255" i="6"/>
  <c r="EE255" i="6"/>
  <c r="EF255" i="6"/>
  <c r="EG255" i="6"/>
  <c r="EH255" i="6"/>
  <c r="EL255" i="6"/>
  <c r="EI255" i="6"/>
  <c r="EJ255" i="6"/>
  <c r="EK255" i="6"/>
  <c r="EN255" i="6"/>
  <c r="EO255" i="6"/>
  <c r="EP255" i="6"/>
  <c r="EQ255" i="6"/>
  <c r="EM255" i="6"/>
  <c r="DX255" i="6"/>
  <c r="EA254" i="6"/>
  <c r="DZ254" i="6"/>
  <c r="ED254" i="6"/>
  <c r="DY254" i="6"/>
  <c r="EB254" i="6"/>
  <c r="EE254" i="6"/>
  <c r="EC254" i="6"/>
  <c r="EH254" i="6"/>
  <c r="EG254" i="6"/>
  <c r="EF254" i="6"/>
  <c r="EI254" i="6"/>
  <c r="EL254" i="6"/>
  <c r="EJ254" i="6"/>
  <c r="EN254" i="6"/>
  <c r="EO254" i="6"/>
  <c r="EK254" i="6"/>
  <c r="EM254" i="6"/>
  <c r="EQ254" i="6"/>
  <c r="EP254" i="6"/>
  <c r="DX254" i="6"/>
  <c r="EP253" i="6"/>
  <c r="EA253" i="6"/>
  <c r="EB253" i="6"/>
  <c r="DZ253" i="6"/>
  <c r="DY253" i="6"/>
  <c r="EE253" i="6"/>
  <c r="EH253" i="6"/>
  <c r="EG253" i="6"/>
  <c r="EF253" i="6"/>
  <c r="EI253" i="6"/>
  <c r="EC253" i="6"/>
  <c r="ED253" i="6"/>
  <c r="EJ253" i="6"/>
  <c r="EK253" i="6"/>
  <c r="EN253" i="6"/>
  <c r="EO253" i="6"/>
  <c r="EL253" i="6"/>
  <c r="EQ253" i="6"/>
  <c r="EM253" i="6"/>
  <c r="DX253" i="6"/>
  <c r="EQ252" i="6"/>
  <c r="EP252" i="6"/>
  <c r="EN252" i="6"/>
  <c r="EA252" i="6"/>
  <c r="EB252" i="6"/>
  <c r="DY252" i="6"/>
  <c r="ED252" i="6"/>
  <c r="DZ252" i="6"/>
  <c r="EE252" i="6"/>
  <c r="EC252" i="6"/>
  <c r="EG252" i="6"/>
  <c r="EF252" i="6"/>
  <c r="EI252" i="6"/>
  <c r="EJ252" i="6"/>
  <c r="EK252" i="6"/>
  <c r="EL252" i="6"/>
  <c r="EO252" i="6"/>
  <c r="EH252" i="6"/>
  <c r="EM252" i="6"/>
  <c r="DX252" i="6"/>
  <c r="EQ251" i="6"/>
  <c r="DY251" i="6"/>
  <c r="DZ251" i="6"/>
  <c r="EB251" i="6"/>
  <c r="EC251" i="6"/>
  <c r="EE251" i="6"/>
  <c r="EF251" i="6"/>
  <c r="EA251" i="6"/>
  <c r="ED251" i="6"/>
  <c r="EG251" i="6"/>
  <c r="EI251" i="6"/>
  <c r="EJ251" i="6"/>
  <c r="EK251" i="6"/>
  <c r="EH251" i="6"/>
  <c r="EO251" i="6"/>
  <c r="EL251" i="6"/>
  <c r="EP251" i="6"/>
  <c r="EM251" i="6"/>
  <c r="EN251" i="6"/>
  <c r="DX251" i="6"/>
  <c r="EP249" i="6"/>
  <c r="EO249" i="6"/>
  <c r="DY249" i="6"/>
  <c r="DZ249" i="6"/>
  <c r="EB249" i="6"/>
  <c r="EC249" i="6"/>
  <c r="EA249" i="6"/>
  <c r="ED249" i="6"/>
  <c r="EF249" i="6"/>
  <c r="EE249" i="6"/>
  <c r="EH249" i="6"/>
  <c r="EJ249" i="6"/>
  <c r="EI249" i="6"/>
  <c r="EK249" i="6"/>
  <c r="EG249" i="6"/>
  <c r="EL249" i="6"/>
  <c r="EM249" i="6"/>
  <c r="EN249" i="6"/>
  <c r="DX249" i="6"/>
  <c r="EQ249" i="6"/>
  <c r="DY248" i="6"/>
  <c r="DZ248" i="6"/>
  <c r="EB248" i="6"/>
  <c r="EC248" i="6"/>
  <c r="EA248" i="6"/>
  <c r="EG248" i="6"/>
  <c r="EE248" i="6"/>
  <c r="EF248" i="6"/>
  <c r="ED248" i="6"/>
  <c r="EH248" i="6"/>
  <c r="EJ248" i="6"/>
  <c r="EI248" i="6"/>
  <c r="EK248" i="6"/>
  <c r="EL248" i="6"/>
  <c r="EM248" i="6"/>
  <c r="EN248" i="6"/>
  <c r="EO248" i="6"/>
  <c r="EP248" i="6"/>
  <c r="EQ248" i="6"/>
  <c r="DX248" i="6"/>
  <c r="DX247" i="6"/>
  <c r="EO247" i="6"/>
  <c r="DY247" i="6"/>
  <c r="DZ247" i="6"/>
  <c r="EB247" i="6"/>
  <c r="EC247" i="6"/>
  <c r="EA247" i="6"/>
  <c r="EF247" i="6"/>
  <c r="EG247" i="6"/>
  <c r="ED247" i="6"/>
  <c r="EE247" i="6"/>
  <c r="EI247" i="6"/>
  <c r="EK247" i="6"/>
  <c r="EL247" i="6"/>
  <c r="EP247" i="6"/>
  <c r="EJ247" i="6"/>
  <c r="EM247" i="6"/>
  <c r="EH247" i="6"/>
  <c r="EN247" i="6"/>
  <c r="EQ247" i="6"/>
  <c r="DY246" i="6"/>
  <c r="DZ246" i="6"/>
  <c r="EA246" i="6"/>
  <c r="EB246" i="6"/>
  <c r="EC246" i="6"/>
  <c r="ED246" i="6"/>
  <c r="EE246" i="6"/>
  <c r="EH246" i="6"/>
  <c r="EG246" i="6"/>
  <c r="EK246" i="6"/>
  <c r="EF246" i="6"/>
  <c r="EL246" i="6"/>
  <c r="EJ246" i="6"/>
  <c r="EM246" i="6"/>
  <c r="EI246" i="6"/>
  <c r="EN246" i="6"/>
  <c r="EO246" i="6"/>
  <c r="EP246" i="6"/>
  <c r="EQ246" i="6"/>
  <c r="DX246" i="6"/>
  <c r="DZ245" i="6"/>
  <c r="EA245" i="6"/>
  <c r="DY245" i="6"/>
  <c r="EB245" i="6"/>
  <c r="EC245" i="6"/>
  <c r="ED245" i="6"/>
  <c r="EH245" i="6"/>
  <c r="EE245" i="6"/>
  <c r="EI245" i="6"/>
  <c r="EG245" i="6"/>
  <c r="EK245" i="6"/>
  <c r="EF245" i="6"/>
  <c r="EL245" i="6"/>
  <c r="EJ245" i="6"/>
  <c r="EM245" i="6"/>
  <c r="EN245" i="6"/>
  <c r="EO245" i="6"/>
  <c r="EP245" i="6"/>
  <c r="EQ245" i="6"/>
  <c r="DX245" i="6"/>
  <c r="DX244" i="6"/>
  <c r="DZ244" i="6"/>
  <c r="EA244" i="6"/>
  <c r="DY244" i="6"/>
  <c r="EB244" i="6"/>
  <c r="ED244" i="6"/>
  <c r="EC244" i="6"/>
  <c r="EE244" i="6"/>
  <c r="EH244" i="6"/>
  <c r="EG244" i="6"/>
  <c r="EF244" i="6"/>
  <c r="EJ244" i="6"/>
  <c r="EI244" i="6"/>
  <c r="EL244" i="6"/>
  <c r="EM244" i="6"/>
  <c r="EN244" i="6"/>
  <c r="EK244" i="6"/>
  <c r="EO244" i="6"/>
  <c r="EQ244" i="6"/>
  <c r="EP244" i="6"/>
  <c r="EM243" i="6"/>
  <c r="DZ243" i="6"/>
  <c r="EA243" i="6"/>
  <c r="EB243" i="6"/>
  <c r="EC243" i="6"/>
  <c r="DY243" i="6"/>
  <c r="ED243" i="6"/>
  <c r="EE243" i="6"/>
  <c r="EF243" i="6"/>
  <c r="EG243" i="6"/>
  <c r="EL243" i="6"/>
  <c r="EJ243" i="6"/>
  <c r="EH243" i="6"/>
  <c r="EK243" i="6"/>
  <c r="EI243" i="6"/>
  <c r="EN243" i="6"/>
  <c r="EO243" i="6"/>
  <c r="EP243" i="6"/>
  <c r="EQ243" i="6"/>
  <c r="DX243" i="6"/>
  <c r="DX242" i="6"/>
  <c r="EA242" i="6"/>
  <c r="DY242" i="6"/>
  <c r="ED242" i="6"/>
  <c r="EB242" i="6"/>
  <c r="EE242" i="6"/>
  <c r="EC242" i="6"/>
  <c r="EH242" i="6"/>
  <c r="DZ242" i="6"/>
  <c r="EI242" i="6"/>
  <c r="EG242" i="6"/>
  <c r="EF242" i="6"/>
  <c r="EL242" i="6"/>
  <c r="EJ242" i="6"/>
  <c r="EN242" i="6"/>
  <c r="EK242" i="6"/>
  <c r="EO242" i="6"/>
  <c r="EM242" i="6"/>
  <c r="EQ242" i="6"/>
  <c r="EP242" i="6"/>
  <c r="EM241" i="6"/>
  <c r="DX241" i="6"/>
  <c r="EP241" i="6"/>
  <c r="EA241" i="6"/>
  <c r="EB241" i="6"/>
  <c r="DZ241" i="6"/>
  <c r="DY241" i="6"/>
  <c r="ED241" i="6"/>
  <c r="EE241" i="6"/>
  <c r="EC241" i="6"/>
  <c r="EH241" i="6"/>
  <c r="EI241" i="6"/>
  <c r="EG241" i="6"/>
  <c r="EF241" i="6"/>
  <c r="EJ241" i="6"/>
  <c r="EK241" i="6"/>
  <c r="EN241" i="6"/>
  <c r="EO241" i="6"/>
  <c r="EQ241" i="6"/>
  <c r="EL241" i="6"/>
  <c r="EQ240" i="6"/>
  <c r="DX240" i="6"/>
  <c r="EP240" i="6"/>
  <c r="EA240" i="6"/>
  <c r="EB240" i="6"/>
  <c r="DY240" i="6"/>
  <c r="ED240" i="6"/>
  <c r="EE240" i="6"/>
  <c r="EC240" i="6"/>
  <c r="DZ240" i="6"/>
  <c r="EG240" i="6"/>
  <c r="EF240" i="6"/>
  <c r="EJ240" i="6"/>
  <c r="EH240" i="6"/>
  <c r="EK240" i="6"/>
  <c r="EI240" i="6"/>
  <c r="EL240" i="6"/>
  <c r="EO240" i="6"/>
  <c r="EM240" i="6"/>
  <c r="EN240" i="6"/>
  <c r="EQ239" i="6"/>
  <c r="DY239" i="6"/>
  <c r="EA239" i="6"/>
  <c r="DZ239" i="6"/>
  <c r="EC239" i="6"/>
  <c r="EE239" i="6"/>
  <c r="ED239" i="6"/>
  <c r="EB239" i="6"/>
  <c r="EF239" i="6"/>
  <c r="EG239" i="6"/>
  <c r="EJ239" i="6"/>
  <c r="EH239" i="6"/>
  <c r="EK239" i="6"/>
  <c r="EI239" i="6"/>
  <c r="EO239" i="6"/>
  <c r="EP239" i="6"/>
  <c r="EM239" i="6"/>
  <c r="EL239" i="6"/>
  <c r="EN239" i="6"/>
  <c r="DX239" i="6"/>
  <c r="DY236" i="6"/>
  <c r="DZ236" i="6"/>
  <c r="EA236" i="6"/>
  <c r="EC236" i="6"/>
  <c r="EB236" i="6"/>
  <c r="EG236" i="6"/>
  <c r="EE236" i="6"/>
  <c r="ED236" i="6"/>
  <c r="EF236" i="6"/>
  <c r="EH236" i="6"/>
  <c r="EJ236" i="6"/>
  <c r="EK236" i="6"/>
  <c r="EI236" i="6"/>
  <c r="EM236" i="6"/>
  <c r="EN236" i="6"/>
  <c r="EL236" i="6"/>
  <c r="EO236" i="6"/>
  <c r="EQ236" i="6"/>
  <c r="EP236" i="6"/>
  <c r="DX236" i="6"/>
  <c r="DX235" i="6"/>
  <c r="EJ235" i="6"/>
  <c r="EQ235" i="6"/>
  <c r="DY235" i="6"/>
  <c r="DZ235" i="6"/>
  <c r="EB235" i="6"/>
  <c r="EA235" i="6"/>
  <c r="EC235" i="6"/>
  <c r="EF235" i="6"/>
  <c r="EG235" i="6"/>
  <c r="ED235" i="6"/>
  <c r="EE235" i="6"/>
  <c r="EK235" i="6"/>
  <c r="EI235" i="6"/>
  <c r="EH235" i="6"/>
  <c r="EL235" i="6"/>
  <c r="EP235" i="6"/>
  <c r="EM235" i="6"/>
  <c r="EN235" i="6"/>
  <c r="EO235" i="6"/>
  <c r="DY234" i="6"/>
  <c r="DZ234" i="6"/>
  <c r="EA234" i="6"/>
  <c r="EC234" i="6"/>
  <c r="EB234" i="6"/>
  <c r="EE234" i="6"/>
  <c r="EG234" i="6"/>
  <c r="ED234" i="6"/>
  <c r="EF234" i="6"/>
  <c r="EH234" i="6"/>
  <c r="EK234" i="6"/>
  <c r="EI234" i="6"/>
  <c r="EL234" i="6"/>
  <c r="EJ234" i="6"/>
  <c r="EM234" i="6"/>
  <c r="EN234" i="6"/>
  <c r="EO234" i="6"/>
  <c r="EQ234" i="6"/>
  <c r="EP234" i="6"/>
  <c r="DX234" i="6"/>
  <c r="DZ233" i="6"/>
  <c r="EA233" i="6"/>
  <c r="EC233" i="6"/>
  <c r="EB233" i="6"/>
  <c r="DY233" i="6"/>
  <c r="ED233" i="6"/>
  <c r="EE233" i="6"/>
  <c r="EF233" i="6"/>
  <c r="EH233" i="6"/>
  <c r="EI233" i="6"/>
  <c r="EK233" i="6"/>
  <c r="EL233" i="6"/>
  <c r="EG233" i="6"/>
  <c r="EM233" i="6"/>
  <c r="EN233" i="6"/>
  <c r="EO233" i="6"/>
  <c r="EJ233" i="6"/>
  <c r="EP233" i="6"/>
  <c r="EQ233" i="6"/>
  <c r="DX233" i="6"/>
  <c r="EP232" i="6"/>
  <c r="DZ232" i="6"/>
  <c r="EA232" i="6"/>
  <c r="DY232" i="6"/>
  <c r="EB232" i="6"/>
  <c r="ED232" i="6"/>
  <c r="EC232" i="6"/>
  <c r="EE232" i="6"/>
  <c r="EF232" i="6"/>
  <c r="EH232" i="6"/>
  <c r="EI232" i="6"/>
  <c r="EG232" i="6"/>
  <c r="EJ232" i="6"/>
  <c r="EM232" i="6"/>
  <c r="EK232" i="6"/>
  <c r="EN232" i="6"/>
  <c r="EO232" i="6"/>
  <c r="EL232" i="6"/>
  <c r="EQ232" i="6"/>
  <c r="DX232" i="6"/>
  <c r="EM231" i="6"/>
  <c r="DZ231" i="6"/>
  <c r="EA231" i="6"/>
  <c r="EC231" i="6"/>
  <c r="EB231" i="6"/>
  <c r="ED231" i="6"/>
  <c r="EE231" i="6"/>
  <c r="EF231" i="6"/>
  <c r="DY231" i="6"/>
  <c r="EG231" i="6"/>
  <c r="EI231" i="6"/>
  <c r="EL231" i="6"/>
  <c r="EH231" i="6"/>
  <c r="EJ231" i="6"/>
  <c r="EK231" i="6"/>
  <c r="EN231" i="6"/>
  <c r="EO231" i="6"/>
  <c r="EP231" i="6"/>
  <c r="EQ231" i="6"/>
  <c r="DX231" i="6"/>
  <c r="EP230" i="6"/>
  <c r="EA230" i="6"/>
  <c r="EB230" i="6"/>
  <c r="ED230" i="6"/>
  <c r="DZ230" i="6"/>
  <c r="DY230" i="6"/>
  <c r="EC230" i="6"/>
  <c r="EE230" i="6"/>
  <c r="EF230" i="6"/>
  <c r="EH230" i="6"/>
  <c r="EI230" i="6"/>
  <c r="EG230" i="6"/>
  <c r="EL230" i="6"/>
  <c r="EJ230" i="6"/>
  <c r="EN230" i="6"/>
  <c r="EK230" i="6"/>
  <c r="EO230" i="6"/>
  <c r="EM230" i="6"/>
  <c r="EQ230" i="6"/>
  <c r="DX230" i="6"/>
  <c r="EP229" i="6"/>
  <c r="EM229" i="6"/>
  <c r="EA229" i="6"/>
  <c r="EB229" i="6"/>
  <c r="DZ229" i="6"/>
  <c r="DY229" i="6"/>
  <c r="EE229" i="6"/>
  <c r="EH229" i="6"/>
  <c r="ED229" i="6"/>
  <c r="EI229" i="6"/>
  <c r="EC229" i="6"/>
  <c r="EG229" i="6"/>
  <c r="EF229" i="6"/>
  <c r="EJ229" i="6"/>
  <c r="EK229" i="6"/>
  <c r="EN229" i="6"/>
  <c r="EO229" i="6"/>
  <c r="EL229" i="6"/>
  <c r="EQ229" i="6"/>
  <c r="DX229" i="6"/>
  <c r="EQ228" i="6"/>
  <c r="EP228" i="6"/>
  <c r="EA228" i="6"/>
  <c r="EB228" i="6"/>
  <c r="DY228" i="6"/>
  <c r="ED228" i="6"/>
  <c r="DZ228" i="6"/>
  <c r="EE228" i="6"/>
  <c r="EG228" i="6"/>
  <c r="EC228" i="6"/>
  <c r="EF228" i="6"/>
  <c r="EI228" i="6"/>
  <c r="EH228" i="6"/>
  <c r="EJ228" i="6"/>
  <c r="EK228" i="6"/>
  <c r="EL228" i="6"/>
  <c r="EO228" i="6"/>
  <c r="EM228" i="6"/>
  <c r="EN228" i="6"/>
  <c r="DX228" i="6"/>
  <c r="EQ227" i="6"/>
  <c r="DY227" i="6"/>
  <c r="EA227" i="6"/>
  <c r="EB227" i="6"/>
  <c r="DZ227" i="6"/>
  <c r="EC227" i="6"/>
  <c r="EE227" i="6"/>
  <c r="EF227" i="6"/>
  <c r="ED227" i="6"/>
  <c r="EG227" i="6"/>
  <c r="EH227" i="6"/>
  <c r="EJ227" i="6"/>
  <c r="EK227" i="6"/>
  <c r="EI227" i="6"/>
  <c r="EO227" i="6"/>
  <c r="EP227" i="6"/>
  <c r="EL227" i="6"/>
  <c r="EM227" i="6"/>
  <c r="EN227" i="6"/>
  <c r="DX227" i="6"/>
  <c r="EQ225" i="6"/>
  <c r="DY225" i="6"/>
  <c r="DZ225" i="6"/>
  <c r="EB225" i="6"/>
  <c r="EA225" i="6"/>
  <c r="EC225" i="6"/>
  <c r="ED225" i="6"/>
  <c r="EE225" i="6"/>
  <c r="EG225" i="6"/>
  <c r="EH225" i="6"/>
  <c r="EF225" i="6"/>
  <c r="EJ225" i="6"/>
  <c r="EK225" i="6"/>
  <c r="EI225" i="6"/>
  <c r="EL225" i="6"/>
  <c r="EM225" i="6"/>
  <c r="EN225" i="6"/>
  <c r="EO225" i="6"/>
  <c r="DX225" i="6"/>
  <c r="EP225" i="6"/>
  <c r="DY224" i="6"/>
  <c r="DZ224" i="6"/>
  <c r="EA224" i="6"/>
  <c r="EC224" i="6"/>
  <c r="EB224" i="6"/>
  <c r="ED224" i="6"/>
  <c r="EG224" i="6"/>
  <c r="EE224" i="6"/>
  <c r="EH224" i="6"/>
  <c r="EF224" i="6"/>
  <c r="EJ224" i="6"/>
  <c r="EK224" i="6"/>
  <c r="EI224" i="6"/>
  <c r="EL224" i="6"/>
  <c r="EM224" i="6"/>
  <c r="EN224" i="6"/>
  <c r="EO224" i="6"/>
  <c r="EQ224" i="6"/>
  <c r="EP224" i="6"/>
  <c r="DX224" i="6"/>
  <c r="DX223" i="6"/>
  <c r="EJ223" i="6"/>
  <c r="DY223" i="6"/>
  <c r="DZ223" i="6"/>
  <c r="EB223" i="6"/>
  <c r="EC223" i="6"/>
  <c r="EF223" i="6"/>
  <c r="ED223" i="6"/>
  <c r="EG223" i="6"/>
  <c r="EA223" i="6"/>
  <c r="EE223" i="6"/>
  <c r="EH223" i="6"/>
  <c r="EK223" i="6"/>
  <c r="EL223" i="6"/>
  <c r="EI223" i="6"/>
  <c r="EP223" i="6"/>
  <c r="EM223" i="6"/>
  <c r="EN223" i="6"/>
  <c r="EO223" i="6"/>
  <c r="EQ223" i="6"/>
  <c r="DY222" i="6"/>
  <c r="DZ222" i="6"/>
  <c r="EA222" i="6"/>
  <c r="EC222" i="6"/>
  <c r="EB222" i="6"/>
  <c r="ED222" i="6"/>
  <c r="EE222" i="6"/>
  <c r="EG222" i="6"/>
  <c r="EH222" i="6"/>
  <c r="EF222" i="6"/>
  <c r="EK222" i="6"/>
  <c r="EL222" i="6"/>
  <c r="EI222" i="6"/>
  <c r="EJ222" i="6"/>
  <c r="EM222" i="6"/>
  <c r="EN222" i="6"/>
  <c r="EO222" i="6"/>
  <c r="EQ222" i="6"/>
  <c r="EP222" i="6"/>
  <c r="DX222" i="6"/>
  <c r="DZ221" i="6"/>
  <c r="EA221" i="6"/>
  <c r="EC221" i="6"/>
  <c r="DY221" i="6"/>
  <c r="ED221" i="6"/>
  <c r="EB221" i="6"/>
  <c r="EG221" i="6"/>
  <c r="EH221" i="6"/>
  <c r="EF221" i="6"/>
  <c r="EI221" i="6"/>
  <c r="EK221" i="6"/>
  <c r="EE221" i="6"/>
  <c r="EL221" i="6"/>
  <c r="EM221" i="6"/>
  <c r="EN221" i="6"/>
  <c r="EO221" i="6"/>
  <c r="EJ221" i="6"/>
  <c r="EP221" i="6"/>
  <c r="EQ221" i="6"/>
  <c r="DX221" i="6"/>
  <c r="DZ220" i="6"/>
  <c r="EA220" i="6"/>
  <c r="DY220" i="6"/>
  <c r="ED220" i="6"/>
  <c r="EB220" i="6"/>
  <c r="EE220" i="6"/>
  <c r="EC220" i="6"/>
  <c r="EG220" i="6"/>
  <c r="EH220" i="6"/>
  <c r="EF220" i="6"/>
  <c r="EI220" i="6"/>
  <c r="EJ220" i="6"/>
  <c r="EM220" i="6"/>
  <c r="EK220" i="6"/>
  <c r="EL220" i="6"/>
  <c r="EN220" i="6"/>
  <c r="EO220" i="6"/>
  <c r="EP220" i="6"/>
  <c r="EQ220" i="6"/>
  <c r="DX220" i="6"/>
  <c r="EM219" i="6"/>
  <c r="DZ219" i="6"/>
  <c r="EA219" i="6"/>
  <c r="EC219" i="6"/>
  <c r="ED219" i="6"/>
  <c r="DY219" i="6"/>
  <c r="EB219" i="6"/>
  <c r="EE219" i="6"/>
  <c r="EF219" i="6"/>
  <c r="EG219" i="6"/>
  <c r="EH219" i="6"/>
  <c r="EL219" i="6"/>
  <c r="EI219" i="6"/>
  <c r="EJ219" i="6"/>
  <c r="EK219" i="6"/>
  <c r="EN219" i="6"/>
  <c r="EO219" i="6"/>
  <c r="EP219" i="6"/>
  <c r="EQ219" i="6"/>
  <c r="DX219" i="6"/>
  <c r="EA218" i="6"/>
  <c r="EB218" i="6"/>
  <c r="DZ218" i="6"/>
  <c r="ED218" i="6"/>
  <c r="DY218" i="6"/>
  <c r="EE218" i="6"/>
  <c r="EH218" i="6"/>
  <c r="EC218" i="6"/>
  <c r="EF218" i="6"/>
  <c r="EI218" i="6"/>
  <c r="EL218" i="6"/>
  <c r="EG218" i="6"/>
  <c r="EJ218" i="6"/>
  <c r="EK218" i="6"/>
  <c r="EN218" i="6"/>
  <c r="EO218" i="6"/>
  <c r="EM218" i="6"/>
  <c r="EP218" i="6"/>
  <c r="EQ218" i="6"/>
  <c r="DX218" i="6"/>
  <c r="EM217" i="6"/>
  <c r="EA217" i="6"/>
  <c r="EB217" i="6"/>
  <c r="DZ217" i="6"/>
  <c r="DY217" i="6"/>
  <c r="EE217" i="6"/>
  <c r="EC217" i="6"/>
  <c r="EH217" i="6"/>
  <c r="ED217" i="6"/>
  <c r="EF217" i="6"/>
  <c r="EI217" i="6"/>
  <c r="EG217" i="6"/>
  <c r="EJ217" i="6"/>
  <c r="EK217" i="6"/>
  <c r="EN217" i="6"/>
  <c r="EL217" i="6"/>
  <c r="EO217" i="6"/>
  <c r="EP217" i="6"/>
  <c r="EQ217" i="6"/>
  <c r="DX217" i="6"/>
  <c r="EQ216" i="6"/>
  <c r="EN216" i="6"/>
  <c r="EA216" i="6"/>
  <c r="EB216" i="6"/>
  <c r="DY216" i="6"/>
  <c r="ED216" i="6"/>
  <c r="DZ216" i="6"/>
  <c r="EE216" i="6"/>
  <c r="EC216" i="6"/>
  <c r="EG216" i="6"/>
  <c r="EF216" i="6"/>
  <c r="EI216" i="6"/>
  <c r="EJ216" i="6"/>
  <c r="EK216" i="6"/>
  <c r="EL216" i="6"/>
  <c r="EO216" i="6"/>
  <c r="EH216" i="6"/>
  <c r="EM216" i="6"/>
  <c r="EP216" i="6"/>
  <c r="DX216" i="6"/>
  <c r="EQ215" i="6"/>
  <c r="DY215" i="6"/>
  <c r="DZ215" i="6"/>
  <c r="EB215" i="6"/>
  <c r="EC215" i="6"/>
  <c r="EE215" i="6"/>
  <c r="EA215" i="6"/>
  <c r="EF215" i="6"/>
  <c r="ED215" i="6"/>
  <c r="EG215" i="6"/>
  <c r="EI215" i="6"/>
  <c r="EJ215" i="6"/>
  <c r="EK215" i="6"/>
  <c r="EH215" i="6"/>
  <c r="EL215" i="6"/>
  <c r="EO215" i="6"/>
  <c r="EP215" i="6"/>
  <c r="EM215" i="6"/>
  <c r="EN215" i="6"/>
  <c r="DX215" i="6"/>
  <c r="DX212" i="6"/>
  <c r="DY212" i="6"/>
  <c r="DZ212" i="6"/>
  <c r="EB212" i="6"/>
  <c r="EC212" i="6"/>
  <c r="EA212" i="6"/>
  <c r="EG212" i="6"/>
  <c r="EE212" i="6"/>
  <c r="EF212" i="6"/>
  <c r="EH212" i="6"/>
  <c r="EJ212" i="6"/>
  <c r="EI212" i="6"/>
  <c r="EK212" i="6"/>
  <c r="EL212" i="6"/>
  <c r="ED212" i="6"/>
  <c r="EM212" i="6"/>
  <c r="EN212" i="6"/>
  <c r="EO212" i="6"/>
  <c r="EQ212" i="6"/>
  <c r="EP212" i="6"/>
  <c r="DX211" i="6"/>
  <c r="DY211" i="6"/>
  <c r="DZ211" i="6"/>
  <c r="EB211" i="6"/>
  <c r="EC211" i="6"/>
  <c r="EA211" i="6"/>
  <c r="EF211" i="6"/>
  <c r="EG211" i="6"/>
  <c r="ED211" i="6"/>
  <c r="EE211" i="6"/>
  <c r="EI211" i="6"/>
  <c r="EK211" i="6"/>
  <c r="EL211" i="6"/>
  <c r="EP211" i="6"/>
  <c r="EM211" i="6"/>
  <c r="EH211" i="6"/>
  <c r="EN211" i="6"/>
  <c r="EJ211" i="6"/>
  <c r="EO211" i="6"/>
  <c r="EQ211" i="6"/>
  <c r="EP210" i="6"/>
  <c r="DY210" i="6"/>
  <c r="DZ210" i="6"/>
  <c r="EA210" i="6"/>
  <c r="EB210" i="6"/>
  <c r="EC210" i="6"/>
  <c r="ED210" i="6"/>
  <c r="EE210" i="6"/>
  <c r="EH210" i="6"/>
  <c r="EG210" i="6"/>
  <c r="EK210" i="6"/>
  <c r="EL210" i="6"/>
  <c r="EJ210" i="6"/>
  <c r="EM210" i="6"/>
  <c r="EF210" i="6"/>
  <c r="EN210" i="6"/>
  <c r="EO210" i="6"/>
  <c r="EQ210" i="6"/>
  <c r="EI210" i="6"/>
  <c r="DX210" i="6"/>
  <c r="DZ209" i="6"/>
  <c r="EA209" i="6"/>
  <c r="EB209" i="6"/>
  <c r="DY209" i="6"/>
  <c r="EC209" i="6"/>
  <c r="ED209" i="6"/>
  <c r="EH209" i="6"/>
  <c r="EG209" i="6"/>
  <c r="EI209" i="6"/>
  <c r="EE209" i="6"/>
  <c r="EK209" i="6"/>
  <c r="EL209" i="6"/>
  <c r="EF209" i="6"/>
  <c r="EM209" i="6"/>
  <c r="EN209" i="6"/>
  <c r="EJ209" i="6"/>
  <c r="EO209" i="6"/>
  <c r="EP209" i="6"/>
  <c r="EQ209" i="6"/>
  <c r="DX209" i="6"/>
  <c r="EP208" i="6"/>
  <c r="DZ208" i="6"/>
  <c r="EA208" i="6"/>
  <c r="DY208" i="6"/>
  <c r="EB208" i="6"/>
  <c r="ED208" i="6"/>
  <c r="EC208" i="6"/>
  <c r="EE208" i="6"/>
  <c r="EH208" i="6"/>
  <c r="EG208" i="6"/>
  <c r="EF208" i="6"/>
  <c r="EJ208" i="6"/>
  <c r="EI208" i="6"/>
  <c r="EM208" i="6"/>
  <c r="EN208" i="6"/>
  <c r="EO208" i="6"/>
  <c r="EL208" i="6"/>
  <c r="EQ208" i="6"/>
  <c r="EK208" i="6"/>
  <c r="DX208" i="6"/>
  <c r="DX207" i="6"/>
  <c r="DZ207" i="6"/>
  <c r="EA207" i="6"/>
  <c r="EC207" i="6"/>
  <c r="DY207" i="6"/>
  <c r="ED207" i="6"/>
  <c r="EE207" i="6"/>
  <c r="EF207" i="6"/>
  <c r="EB207" i="6"/>
  <c r="EG207" i="6"/>
  <c r="EL207" i="6"/>
  <c r="EJ207" i="6"/>
  <c r="EH207" i="6"/>
  <c r="EK207" i="6"/>
  <c r="EN207" i="6"/>
  <c r="EO207" i="6"/>
  <c r="EP207" i="6"/>
  <c r="EI207" i="6"/>
  <c r="EQ207" i="6"/>
  <c r="EM207" i="6"/>
  <c r="EP206" i="6"/>
  <c r="EA206" i="6"/>
  <c r="EB206" i="6"/>
  <c r="DY206" i="6"/>
  <c r="ED206" i="6"/>
  <c r="EC206" i="6"/>
  <c r="EE206" i="6"/>
  <c r="DZ206" i="6"/>
  <c r="EH206" i="6"/>
  <c r="EG206" i="6"/>
  <c r="EI206" i="6"/>
  <c r="EF206" i="6"/>
  <c r="EL206" i="6"/>
  <c r="EJ206" i="6"/>
  <c r="EN206" i="6"/>
  <c r="EO206" i="6"/>
  <c r="EK206" i="6"/>
  <c r="EM206" i="6"/>
  <c r="EQ206" i="6"/>
  <c r="DX206" i="6"/>
  <c r="EP205" i="6"/>
  <c r="DX205" i="6"/>
  <c r="EA205" i="6"/>
  <c r="EB205" i="6"/>
  <c r="DZ205" i="6"/>
  <c r="EC205" i="6"/>
  <c r="ED205" i="6"/>
  <c r="EE205" i="6"/>
  <c r="DY205" i="6"/>
  <c r="EH205" i="6"/>
  <c r="EG205" i="6"/>
  <c r="EI205" i="6"/>
  <c r="EF205" i="6"/>
  <c r="EJ205" i="6"/>
  <c r="EK205" i="6"/>
  <c r="EN205" i="6"/>
  <c r="EO205" i="6"/>
  <c r="EQ205" i="6"/>
  <c r="EL205" i="6"/>
  <c r="EM205" i="6"/>
  <c r="EQ204" i="6"/>
  <c r="EN204" i="6"/>
  <c r="EP204" i="6"/>
  <c r="EA204" i="6"/>
  <c r="EB204" i="6"/>
  <c r="DY204" i="6"/>
  <c r="ED204" i="6"/>
  <c r="EC204" i="6"/>
  <c r="EE204" i="6"/>
  <c r="DZ204" i="6"/>
  <c r="EG204" i="6"/>
  <c r="EF204" i="6"/>
  <c r="EJ204" i="6"/>
  <c r="EH204" i="6"/>
  <c r="EK204" i="6"/>
  <c r="EI204" i="6"/>
  <c r="EL204" i="6"/>
  <c r="EO204" i="6"/>
  <c r="EM204" i="6"/>
  <c r="DX204" i="6"/>
  <c r="EQ203" i="6"/>
  <c r="DY203" i="6"/>
  <c r="EA203" i="6"/>
  <c r="DZ203" i="6"/>
  <c r="EC203" i="6"/>
  <c r="EE203" i="6"/>
  <c r="ED203" i="6"/>
  <c r="EF203" i="6"/>
  <c r="EG203" i="6"/>
  <c r="EJ203" i="6"/>
  <c r="EH203" i="6"/>
  <c r="EK203" i="6"/>
  <c r="EI203" i="6"/>
  <c r="EB203" i="6"/>
  <c r="EO203" i="6"/>
  <c r="EP203" i="6"/>
  <c r="EM203" i="6"/>
  <c r="EL203" i="6"/>
  <c r="EN203" i="6"/>
  <c r="DX203" i="6"/>
  <c r="DY200" i="6"/>
  <c r="DZ200" i="6"/>
  <c r="EA200" i="6"/>
  <c r="EC200" i="6"/>
  <c r="EB200" i="6"/>
  <c r="ED200" i="6"/>
  <c r="EG200" i="6"/>
  <c r="EE200" i="6"/>
  <c r="EF200" i="6"/>
  <c r="EH200" i="6"/>
  <c r="EJ200" i="6"/>
  <c r="EK200" i="6"/>
  <c r="EI200" i="6"/>
  <c r="EL200" i="6"/>
  <c r="EM200" i="6"/>
  <c r="EN200" i="6"/>
  <c r="EO200" i="6"/>
  <c r="EQ200" i="6"/>
  <c r="EP200" i="6"/>
  <c r="DX200" i="6"/>
  <c r="DX199" i="6"/>
  <c r="DY199" i="6"/>
  <c r="DZ199" i="6"/>
  <c r="EB199" i="6"/>
  <c r="EA199" i="6"/>
  <c r="EC199" i="6"/>
  <c r="EF199" i="6"/>
  <c r="EG199" i="6"/>
  <c r="EE199" i="6"/>
  <c r="EK199" i="6"/>
  <c r="EI199" i="6"/>
  <c r="EH199" i="6"/>
  <c r="EL199" i="6"/>
  <c r="ED199" i="6"/>
  <c r="EP199" i="6"/>
  <c r="EM199" i="6"/>
  <c r="EJ199" i="6"/>
  <c r="EN199" i="6"/>
  <c r="EO199" i="6"/>
  <c r="EQ199" i="6"/>
  <c r="DY198" i="6"/>
  <c r="DZ198" i="6"/>
  <c r="EA198" i="6"/>
  <c r="EC198" i="6"/>
  <c r="EB198" i="6"/>
  <c r="EE198" i="6"/>
  <c r="ED198" i="6"/>
  <c r="EF198" i="6"/>
  <c r="EH198" i="6"/>
  <c r="EG198" i="6"/>
  <c r="EK198" i="6"/>
  <c r="EI198" i="6"/>
  <c r="EL198" i="6"/>
  <c r="EJ198" i="6"/>
  <c r="EM198" i="6"/>
  <c r="EN198" i="6"/>
  <c r="EO198" i="6"/>
  <c r="EQ198" i="6"/>
  <c r="EP198" i="6"/>
  <c r="DX198" i="6"/>
  <c r="DZ197" i="6"/>
  <c r="EA197" i="6"/>
  <c r="EC197" i="6"/>
  <c r="EB197" i="6"/>
  <c r="EF197" i="6"/>
  <c r="EH197" i="6"/>
  <c r="EE197" i="6"/>
  <c r="EI197" i="6"/>
  <c r="EG197" i="6"/>
  <c r="ED197" i="6"/>
  <c r="EK197" i="6"/>
  <c r="EL197" i="6"/>
  <c r="DY197" i="6"/>
  <c r="EM197" i="6"/>
  <c r="EJ197" i="6"/>
  <c r="EN197" i="6"/>
  <c r="EO197" i="6"/>
  <c r="EP197" i="6"/>
  <c r="EQ197" i="6"/>
  <c r="DX197" i="6"/>
  <c r="DZ196" i="6"/>
  <c r="EA196" i="6"/>
  <c r="DY196" i="6"/>
  <c r="EB196" i="6"/>
  <c r="ED196" i="6"/>
  <c r="EG196" i="6"/>
  <c r="EE196" i="6"/>
  <c r="EC196" i="6"/>
  <c r="EF196" i="6"/>
  <c r="EH196" i="6"/>
  <c r="EI196" i="6"/>
  <c r="EJ196" i="6"/>
  <c r="EM196" i="6"/>
  <c r="EN196" i="6"/>
  <c r="EL196" i="6"/>
  <c r="EO196" i="6"/>
  <c r="EQ196" i="6"/>
  <c r="EP196" i="6"/>
  <c r="EK196" i="6"/>
  <c r="DX196" i="6"/>
  <c r="DZ195" i="6"/>
  <c r="EA195" i="6"/>
  <c r="EC195" i="6"/>
  <c r="EB195" i="6"/>
  <c r="ED195" i="6"/>
  <c r="EE195" i="6"/>
  <c r="DY195" i="6"/>
  <c r="EF195" i="6"/>
  <c r="EG195" i="6"/>
  <c r="EI195" i="6"/>
  <c r="EL195" i="6"/>
  <c r="EH195" i="6"/>
  <c r="EJ195" i="6"/>
  <c r="EK195" i="6"/>
  <c r="EN195" i="6"/>
  <c r="EO195" i="6"/>
  <c r="EP195" i="6"/>
  <c r="EM195" i="6"/>
  <c r="EQ195" i="6"/>
  <c r="DX195" i="6"/>
  <c r="EA194" i="6"/>
  <c r="EB194" i="6"/>
  <c r="ED194" i="6"/>
  <c r="DZ194" i="6"/>
  <c r="DY194" i="6"/>
  <c r="EE194" i="6"/>
  <c r="EC194" i="6"/>
  <c r="EF194" i="6"/>
  <c r="EH194" i="6"/>
  <c r="EI194" i="6"/>
  <c r="EG194" i="6"/>
  <c r="EL194" i="6"/>
  <c r="EJ194" i="6"/>
  <c r="EN194" i="6"/>
  <c r="EO194" i="6"/>
  <c r="EK194" i="6"/>
  <c r="EM194" i="6"/>
  <c r="EQ194" i="6"/>
  <c r="EP194" i="6"/>
  <c r="DX194" i="6"/>
  <c r="EA193" i="6"/>
  <c r="EB193" i="6"/>
  <c r="DZ193" i="6"/>
  <c r="DY193" i="6"/>
  <c r="EE193" i="6"/>
  <c r="EC193" i="6"/>
  <c r="ED193" i="6"/>
  <c r="EH193" i="6"/>
  <c r="EI193" i="6"/>
  <c r="EG193" i="6"/>
  <c r="EJ193" i="6"/>
  <c r="EK193" i="6"/>
  <c r="EN193" i="6"/>
  <c r="EF193" i="6"/>
  <c r="EO193" i="6"/>
  <c r="EL193" i="6"/>
  <c r="EM193" i="6"/>
  <c r="EQ193" i="6"/>
  <c r="EP193" i="6"/>
  <c r="DX193" i="6"/>
  <c r="EQ192" i="6"/>
  <c r="EP192" i="6"/>
  <c r="EN192" i="6"/>
  <c r="EA192" i="6"/>
  <c r="EB192" i="6"/>
  <c r="DY192" i="6"/>
  <c r="ED192" i="6"/>
  <c r="DZ192" i="6"/>
  <c r="EE192" i="6"/>
  <c r="EG192" i="6"/>
  <c r="EI192" i="6"/>
  <c r="EC192" i="6"/>
  <c r="EH192" i="6"/>
  <c r="EJ192" i="6"/>
  <c r="EK192" i="6"/>
  <c r="EF192" i="6"/>
  <c r="EL192" i="6"/>
  <c r="EO192" i="6"/>
  <c r="EM192" i="6"/>
  <c r="DX192" i="6"/>
  <c r="EQ191" i="6"/>
  <c r="DX191" i="6"/>
  <c r="DY191" i="6"/>
  <c r="EA191" i="6"/>
  <c r="EB191" i="6"/>
  <c r="DZ191" i="6"/>
  <c r="EC191" i="6"/>
  <c r="EE191" i="6"/>
  <c r="EF191" i="6"/>
  <c r="EG191" i="6"/>
  <c r="ED191" i="6"/>
  <c r="EH191" i="6"/>
  <c r="EJ191" i="6"/>
  <c r="EK191" i="6"/>
  <c r="EO191" i="6"/>
  <c r="EL191" i="6"/>
  <c r="EP191" i="6"/>
  <c r="EM191" i="6"/>
  <c r="EN191" i="6"/>
  <c r="EI191" i="6"/>
  <c r="EO189" i="6"/>
  <c r="EP189" i="6"/>
  <c r="DY189" i="6"/>
  <c r="DZ189" i="6"/>
  <c r="EB189" i="6"/>
  <c r="EA189" i="6"/>
  <c r="EC189" i="6"/>
  <c r="ED189" i="6"/>
  <c r="EG189" i="6"/>
  <c r="EE189" i="6"/>
  <c r="EH189" i="6"/>
  <c r="EF189" i="6"/>
  <c r="EJ189" i="6"/>
  <c r="EK189" i="6"/>
  <c r="EI189" i="6"/>
  <c r="EL189" i="6"/>
  <c r="EM189" i="6"/>
  <c r="EN189" i="6"/>
  <c r="DX189" i="6"/>
  <c r="EQ189" i="6"/>
  <c r="DY188" i="6"/>
  <c r="DZ188" i="6"/>
  <c r="EA188" i="6"/>
  <c r="EC188" i="6"/>
  <c r="ED188" i="6"/>
  <c r="EG188" i="6"/>
  <c r="EE188" i="6"/>
  <c r="EH188" i="6"/>
  <c r="EF188" i="6"/>
  <c r="EB188" i="6"/>
  <c r="EJ188" i="6"/>
  <c r="EK188" i="6"/>
  <c r="EL188" i="6"/>
  <c r="EM188" i="6"/>
  <c r="EN188" i="6"/>
  <c r="EI188" i="6"/>
  <c r="EO188" i="6"/>
  <c r="EP188" i="6"/>
  <c r="EQ188" i="6"/>
  <c r="DX188" i="6"/>
  <c r="DX187" i="6"/>
  <c r="DY187" i="6"/>
  <c r="DZ187" i="6"/>
  <c r="EB187" i="6"/>
  <c r="EC187" i="6"/>
  <c r="EF187" i="6"/>
  <c r="EA187" i="6"/>
  <c r="EG187" i="6"/>
  <c r="ED187" i="6"/>
  <c r="EE187" i="6"/>
  <c r="EH187" i="6"/>
  <c r="EK187" i="6"/>
  <c r="EL187" i="6"/>
  <c r="EI187" i="6"/>
  <c r="EP187" i="6"/>
  <c r="EJ187" i="6"/>
  <c r="EM187" i="6"/>
  <c r="EN187" i="6"/>
  <c r="EQ187" i="6"/>
  <c r="EO187" i="6"/>
  <c r="DX186" i="6"/>
  <c r="DY186" i="6"/>
  <c r="DZ186" i="6"/>
  <c r="EA186" i="6"/>
  <c r="EC186" i="6"/>
  <c r="ED186" i="6"/>
  <c r="EB186" i="6"/>
  <c r="EE186" i="6"/>
  <c r="EG186" i="6"/>
  <c r="EH186" i="6"/>
  <c r="EF186" i="6"/>
  <c r="EK186" i="6"/>
  <c r="EL186" i="6"/>
  <c r="EI186" i="6"/>
  <c r="EJ186" i="6"/>
  <c r="EM186" i="6"/>
  <c r="EN186" i="6"/>
  <c r="EO186" i="6"/>
  <c r="EQ186" i="6"/>
  <c r="EP186" i="6"/>
  <c r="DZ185" i="6"/>
  <c r="EA185" i="6"/>
  <c r="EC185" i="6"/>
  <c r="DY185" i="6"/>
  <c r="ED185" i="6"/>
  <c r="EB185" i="6"/>
  <c r="EG185" i="6"/>
  <c r="EE185" i="6"/>
  <c r="EH185" i="6"/>
  <c r="EF185" i="6"/>
  <c r="EI185" i="6"/>
  <c r="EK185" i="6"/>
  <c r="EL185" i="6"/>
  <c r="EM185" i="6"/>
  <c r="EJ185" i="6"/>
  <c r="EN185" i="6"/>
  <c r="EO185" i="6"/>
  <c r="EP185" i="6"/>
  <c r="EQ185" i="6"/>
  <c r="DX185" i="6"/>
  <c r="DX184" i="6"/>
  <c r="DZ184" i="6"/>
  <c r="EA184" i="6"/>
  <c r="DY184" i="6"/>
  <c r="ED184" i="6"/>
  <c r="EB184" i="6"/>
  <c r="EG184" i="6"/>
  <c r="EC184" i="6"/>
  <c r="EE184" i="6"/>
  <c r="EH184" i="6"/>
  <c r="EF184" i="6"/>
  <c r="EI184" i="6"/>
  <c r="EJ184" i="6"/>
  <c r="EM184" i="6"/>
  <c r="EL184" i="6"/>
  <c r="EN184" i="6"/>
  <c r="EO184" i="6"/>
  <c r="EK184" i="6"/>
  <c r="EQ184" i="6"/>
  <c r="EP184" i="6"/>
  <c r="DZ183" i="6"/>
  <c r="EA183" i="6"/>
  <c r="EC183" i="6"/>
  <c r="ED183" i="6"/>
  <c r="DY183" i="6"/>
  <c r="EB183" i="6"/>
  <c r="EE183" i="6"/>
  <c r="EF183" i="6"/>
  <c r="EH183" i="6"/>
  <c r="EL183" i="6"/>
  <c r="EI183" i="6"/>
  <c r="EJ183" i="6"/>
  <c r="EK183" i="6"/>
  <c r="EN183" i="6"/>
  <c r="EO183" i="6"/>
  <c r="EG183" i="6"/>
  <c r="EP183" i="6"/>
  <c r="EQ183" i="6"/>
  <c r="EM183" i="6"/>
  <c r="DX183" i="6"/>
  <c r="EP182" i="6"/>
  <c r="EA182" i="6"/>
  <c r="EB182" i="6"/>
  <c r="DZ182" i="6"/>
  <c r="ED182" i="6"/>
  <c r="DY182" i="6"/>
  <c r="EC182" i="6"/>
  <c r="EE182" i="6"/>
  <c r="EH182" i="6"/>
  <c r="EF182" i="6"/>
  <c r="EI182" i="6"/>
  <c r="EL182" i="6"/>
  <c r="EJ182" i="6"/>
  <c r="EG182" i="6"/>
  <c r="EN182" i="6"/>
  <c r="EO182" i="6"/>
  <c r="EK182" i="6"/>
  <c r="EM182" i="6"/>
  <c r="EQ182" i="6"/>
  <c r="DX182" i="6"/>
  <c r="EP181" i="6"/>
  <c r="EA181" i="6"/>
  <c r="EB181" i="6"/>
  <c r="DZ181" i="6"/>
  <c r="DY181" i="6"/>
  <c r="ED181" i="6"/>
  <c r="EC181" i="6"/>
  <c r="EE181" i="6"/>
  <c r="EH181" i="6"/>
  <c r="EF181" i="6"/>
  <c r="EI181" i="6"/>
  <c r="EG181" i="6"/>
  <c r="EJ181" i="6"/>
  <c r="EK181" i="6"/>
  <c r="EN181" i="6"/>
  <c r="EL181" i="6"/>
  <c r="EO181" i="6"/>
  <c r="EQ181" i="6"/>
  <c r="EM181" i="6"/>
  <c r="DX181" i="6"/>
  <c r="EQ180" i="6"/>
  <c r="EN180" i="6"/>
  <c r="EP180" i="6"/>
  <c r="EA180" i="6"/>
  <c r="EB180" i="6"/>
  <c r="DY180" i="6"/>
  <c r="ED180" i="6"/>
  <c r="DZ180" i="6"/>
  <c r="EC180" i="6"/>
  <c r="EE180" i="6"/>
  <c r="EG180" i="6"/>
  <c r="EF180" i="6"/>
  <c r="EI180" i="6"/>
  <c r="EJ180" i="6"/>
  <c r="EK180" i="6"/>
  <c r="EL180" i="6"/>
  <c r="EO180" i="6"/>
  <c r="EH180" i="6"/>
  <c r="EM180" i="6"/>
  <c r="DX180" i="6"/>
  <c r="EQ179" i="6"/>
  <c r="DY179" i="6"/>
  <c r="DZ179" i="6"/>
  <c r="EE179" i="6"/>
  <c r="EB179" i="6"/>
  <c r="EC179" i="6"/>
  <c r="EA179" i="6"/>
  <c r="ED179" i="6"/>
  <c r="EF179" i="6"/>
  <c r="EG179" i="6"/>
  <c r="EI179" i="6"/>
  <c r="EJ179" i="6"/>
  <c r="EK179" i="6"/>
  <c r="EH179" i="6"/>
  <c r="EL179" i="6"/>
  <c r="EO179" i="6"/>
  <c r="EP179" i="6"/>
  <c r="EM179" i="6"/>
  <c r="EN179" i="6"/>
  <c r="DX179" i="6"/>
  <c r="EL177" i="6"/>
  <c r="EO177" i="6"/>
  <c r="DY177" i="6"/>
  <c r="DZ177" i="6"/>
  <c r="EB177" i="6"/>
  <c r="EC177" i="6"/>
  <c r="EE177" i="6"/>
  <c r="ED177" i="6"/>
  <c r="EA177" i="6"/>
  <c r="EF177" i="6"/>
  <c r="EG177" i="6"/>
  <c r="EH177" i="6"/>
  <c r="EJ177" i="6"/>
  <c r="EI177" i="6"/>
  <c r="EK177" i="6"/>
  <c r="EP177" i="6"/>
  <c r="EM177" i="6"/>
  <c r="EN177" i="6"/>
  <c r="DX177" i="6"/>
  <c r="EQ177" i="6"/>
  <c r="DY176" i="6"/>
  <c r="DZ176" i="6"/>
  <c r="EB176" i="6"/>
  <c r="EC176" i="6"/>
  <c r="EA176" i="6"/>
  <c r="ED176" i="6"/>
  <c r="EG176" i="6"/>
  <c r="EF176" i="6"/>
  <c r="EE176" i="6"/>
  <c r="EH176" i="6"/>
  <c r="EJ176" i="6"/>
  <c r="EI176" i="6"/>
  <c r="EK176" i="6"/>
  <c r="EL176" i="6"/>
  <c r="EP176" i="6"/>
  <c r="EM176" i="6"/>
  <c r="EN176" i="6"/>
  <c r="EO176" i="6"/>
  <c r="EQ176" i="6"/>
  <c r="DX176" i="6"/>
  <c r="DX175" i="6"/>
  <c r="EO175" i="6"/>
  <c r="DY175" i="6"/>
  <c r="DZ175" i="6"/>
  <c r="EB175" i="6"/>
  <c r="EC175" i="6"/>
  <c r="EA175" i="6"/>
  <c r="EF175" i="6"/>
  <c r="EG175" i="6"/>
  <c r="EE175" i="6"/>
  <c r="ED175" i="6"/>
  <c r="EI175" i="6"/>
  <c r="EK175" i="6"/>
  <c r="EL175" i="6"/>
  <c r="EP175" i="6"/>
  <c r="EJ175" i="6"/>
  <c r="EH175" i="6"/>
  <c r="EM175" i="6"/>
  <c r="EN175" i="6"/>
  <c r="EQ175" i="6"/>
  <c r="DY174" i="6"/>
  <c r="DZ174" i="6"/>
  <c r="EA174" i="6"/>
  <c r="EB174" i="6"/>
  <c r="EC174" i="6"/>
  <c r="ED174" i="6"/>
  <c r="EE174" i="6"/>
  <c r="EG174" i="6"/>
  <c r="EH174" i="6"/>
  <c r="EK174" i="6"/>
  <c r="EL174" i="6"/>
  <c r="EF174" i="6"/>
  <c r="EJ174" i="6"/>
  <c r="EM174" i="6"/>
  <c r="EN174" i="6"/>
  <c r="EI174" i="6"/>
  <c r="EO174" i="6"/>
  <c r="EQ174" i="6"/>
  <c r="EP174" i="6"/>
  <c r="DX174" i="6"/>
  <c r="DZ173" i="6"/>
  <c r="EA173" i="6"/>
  <c r="EB173" i="6"/>
  <c r="DY173" i="6"/>
  <c r="EC173" i="6"/>
  <c r="EE173" i="6"/>
  <c r="EG173" i="6"/>
  <c r="EH173" i="6"/>
  <c r="ED173" i="6"/>
  <c r="EI173" i="6"/>
  <c r="EK173" i="6"/>
  <c r="EL173" i="6"/>
  <c r="EF173" i="6"/>
  <c r="EJ173" i="6"/>
  <c r="EM173" i="6"/>
  <c r="EN173" i="6"/>
  <c r="EO173" i="6"/>
  <c r="EP173" i="6"/>
  <c r="EQ173" i="6"/>
  <c r="DX173" i="6"/>
  <c r="DZ172" i="6"/>
  <c r="EA172" i="6"/>
  <c r="DY172" i="6"/>
  <c r="EB172" i="6"/>
  <c r="ED172" i="6"/>
  <c r="EC172" i="6"/>
  <c r="EG172" i="6"/>
  <c r="EH172" i="6"/>
  <c r="EF172" i="6"/>
  <c r="EE172" i="6"/>
  <c r="EJ172" i="6"/>
  <c r="EI172" i="6"/>
  <c r="EM172" i="6"/>
  <c r="EN172" i="6"/>
  <c r="EK172" i="6"/>
  <c r="EO172" i="6"/>
  <c r="EL172" i="6"/>
  <c r="EQ172" i="6"/>
  <c r="EP172" i="6"/>
  <c r="DX172" i="6"/>
  <c r="EM171" i="6"/>
  <c r="DZ171" i="6"/>
  <c r="EA171" i="6"/>
  <c r="EC171" i="6"/>
  <c r="DY171" i="6"/>
  <c r="ED171" i="6"/>
  <c r="EB171" i="6"/>
  <c r="EE171" i="6"/>
  <c r="EF171" i="6"/>
  <c r="EG171" i="6"/>
  <c r="EL171" i="6"/>
  <c r="EJ171" i="6"/>
  <c r="EH171" i="6"/>
  <c r="EK171" i="6"/>
  <c r="EN171" i="6"/>
  <c r="EO171" i="6"/>
  <c r="EI171" i="6"/>
  <c r="EP171" i="6"/>
  <c r="EQ171" i="6"/>
  <c r="DX171" i="6"/>
  <c r="EA170" i="6"/>
  <c r="EB170" i="6"/>
  <c r="DY170" i="6"/>
  <c r="ED170" i="6"/>
  <c r="DZ170" i="6"/>
  <c r="EE170" i="6"/>
  <c r="EH170" i="6"/>
  <c r="EG170" i="6"/>
  <c r="EI170" i="6"/>
  <c r="EF170" i="6"/>
  <c r="EC170" i="6"/>
  <c r="EL170" i="6"/>
  <c r="EJ170" i="6"/>
  <c r="EN170" i="6"/>
  <c r="EK170" i="6"/>
  <c r="EO170" i="6"/>
  <c r="EM170" i="6"/>
  <c r="EQ170" i="6"/>
  <c r="EP170" i="6"/>
  <c r="DX170" i="6"/>
  <c r="EM169" i="6"/>
  <c r="EL169" i="6"/>
  <c r="EA169" i="6"/>
  <c r="EB169" i="6"/>
  <c r="DZ169" i="6"/>
  <c r="EE169" i="6"/>
  <c r="ED169" i="6"/>
  <c r="EC169" i="6"/>
  <c r="EH169" i="6"/>
  <c r="EG169" i="6"/>
  <c r="EI169" i="6"/>
  <c r="EF169" i="6"/>
  <c r="DY169" i="6"/>
  <c r="EJ169" i="6"/>
  <c r="EK169" i="6"/>
  <c r="EN169" i="6"/>
  <c r="EO169" i="6"/>
  <c r="EQ169" i="6"/>
  <c r="EP169" i="6"/>
  <c r="DX169" i="6"/>
  <c r="EQ168" i="6"/>
  <c r="DX168" i="6"/>
  <c r="EA168" i="6"/>
  <c r="EB168" i="6"/>
  <c r="DY168" i="6"/>
  <c r="ED168" i="6"/>
  <c r="EE168" i="6"/>
  <c r="DZ168" i="6"/>
  <c r="EG168" i="6"/>
  <c r="EF168" i="6"/>
  <c r="EC168" i="6"/>
  <c r="EJ168" i="6"/>
  <c r="EH168" i="6"/>
  <c r="EK168" i="6"/>
  <c r="EI168" i="6"/>
  <c r="EL168" i="6"/>
  <c r="EO168" i="6"/>
  <c r="EP168" i="6"/>
  <c r="EM168" i="6"/>
  <c r="EN168" i="6"/>
  <c r="EQ167" i="6"/>
  <c r="DY167" i="6"/>
  <c r="EE167" i="6"/>
  <c r="EA167" i="6"/>
  <c r="DZ167" i="6"/>
  <c r="EC167" i="6"/>
  <c r="EB167" i="6"/>
  <c r="EF167" i="6"/>
  <c r="ED167" i="6"/>
  <c r="EG167" i="6"/>
  <c r="EJ167" i="6"/>
  <c r="EH167" i="6"/>
  <c r="EK167" i="6"/>
  <c r="EI167" i="6"/>
  <c r="EO167" i="6"/>
  <c r="EP167" i="6"/>
  <c r="EM167" i="6"/>
  <c r="EL167" i="6"/>
  <c r="EN167" i="6"/>
  <c r="DX167" i="6"/>
  <c r="EQ165" i="6"/>
  <c r="DY165" i="6"/>
  <c r="DZ165" i="6"/>
  <c r="EE165" i="6"/>
  <c r="EA165" i="6"/>
  <c r="EC165" i="6"/>
  <c r="EB165" i="6"/>
  <c r="ED165" i="6"/>
  <c r="EF165" i="6"/>
  <c r="EH165" i="6"/>
  <c r="EJ165" i="6"/>
  <c r="EK165" i="6"/>
  <c r="EI165" i="6"/>
  <c r="EG165" i="6"/>
  <c r="EP165" i="6"/>
  <c r="EM165" i="6"/>
  <c r="EL165" i="6"/>
  <c r="EN165" i="6"/>
  <c r="DX165" i="6"/>
  <c r="EO165" i="6"/>
  <c r="DY164" i="6"/>
  <c r="DZ164" i="6"/>
  <c r="EA164" i="6"/>
  <c r="EC164" i="6"/>
  <c r="EB164" i="6"/>
  <c r="ED164" i="6"/>
  <c r="EE164" i="6"/>
  <c r="EG164" i="6"/>
  <c r="EF164" i="6"/>
  <c r="EH164" i="6"/>
  <c r="EJ164" i="6"/>
  <c r="EK164" i="6"/>
  <c r="EI164" i="6"/>
  <c r="EL164" i="6"/>
  <c r="EP164" i="6"/>
  <c r="EM164" i="6"/>
  <c r="EN164" i="6"/>
  <c r="EO164" i="6"/>
  <c r="EQ164" i="6"/>
  <c r="DX164" i="6"/>
  <c r="DX163" i="6"/>
  <c r="EJ163" i="6"/>
  <c r="EQ163" i="6"/>
  <c r="DY163" i="6"/>
  <c r="DZ163" i="6"/>
  <c r="EB163" i="6"/>
  <c r="EA163" i="6"/>
  <c r="EC163" i="6"/>
  <c r="EF163" i="6"/>
  <c r="EE163" i="6"/>
  <c r="ED163" i="6"/>
  <c r="EG163" i="6"/>
  <c r="EK163" i="6"/>
  <c r="EI163" i="6"/>
  <c r="EH163" i="6"/>
  <c r="EL163" i="6"/>
  <c r="EP163" i="6"/>
  <c r="EM163" i="6"/>
  <c r="EN163" i="6"/>
  <c r="EO163" i="6"/>
  <c r="EP162" i="6"/>
  <c r="DY162" i="6"/>
  <c r="DZ162" i="6"/>
  <c r="EA162" i="6"/>
  <c r="EC162" i="6"/>
  <c r="EB162" i="6"/>
  <c r="EE162" i="6"/>
  <c r="ED162" i="6"/>
  <c r="EF162" i="6"/>
  <c r="EH162" i="6"/>
  <c r="EG162" i="6"/>
  <c r="EK162" i="6"/>
  <c r="EI162" i="6"/>
  <c r="EL162" i="6"/>
  <c r="EJ162" i="6"/>
  <c r="EM162" i="6"/>
  <c r="EN162" i="6"/>
  <c r="EO162" i="6"/>
  <c r="EQ162" i="6"/>
  <c r="DX162" i="6"/>
  <c r="DZ161" i="6"/>
  <c r="EA161" i="6"/>
  <c r="EC161" i="6"/>
  <c r="EB161" i="6"/>
  <c r="ED161" i="6"/>
  <c r="DY161" i="6"/>
  <c r="EF161" i="6"/>
  <c r="EH161" i="6"/>
  <c r="EI161" i="6"/>
  <c r="EG161" i="6"/>
  <c r="EE161" i="6"/>
  <c r="EK161" i="6"/>
  <c r="EL161" i="6"/>
  <c r="EM161" i="6"/>
  <c r="EN161" i="6"/>
  <c r="EO161" i="6"/>
  <c r="EJ161" i="6"/>
  <c r="EP161" i="6"/>
  <c r="EQ161" i="6"/>
  <c r="DX161" i="6"/>
  <c r="EP160" i="6"/>
  <c r="DZ160" i="6"/>
  <c r="EA160" i="6"/>
  <c r="DY160" i="6"/>
  <c r="EB160" i="6"/>
  <c r="ED160" i="6"/>
  <c r="EG160" i="6"/>
  <c r="EE160" i="6"/>
  <c r="EF160" i="6"/>
  <c r="EH160" i="6"/>
  <c r="EC160" i="6"/>
  <c r="EI160" i="6"/>
  <c r="EJ160" i="6"/>
  <c r="EM160" i="6"/>
  <c r="EK160" i="6"/>
  <c r="EN160" i="6"/>
  <c r="EL160" i="6"/>
  <c r="EO160" i="6"/>
  <c r="EQ160" i="6"/>
  <c r="DX160" i="6"/>
  <c r="EM159" i="6"/>
  <c r="DZ159" i="6"/>
  <c r="EA159" i="6"/>
  <c r="EC159" i="6"/>
  <c r="EB159" i="6"/>
  <c r="ED159" i="6"/>
  <c r="DY159" i="6"/>
  <c r="EF159" i="6"/>
  <c r="EG159" i="6"/>
  <c r="EE159" i="6"/>
  <c r="EI159" i="6"/>
  <c r="EL159" i="6"/>
  <c r="EH159" i="6"/>
  <c r="EJ159" i="6"/>
  <c r="EK159" i="6"/>
  <c r="EQ159" i="6"/>
  <c r="EN159" i="6"/>
  <c r="EO159" i="6"/>
  <c r="EP159" i="6"/>
  <c r="DX159" i="6"/>
  <c r="EA158" i="6"/>
  <c r="EB158" i="6"/>
  <c r="ED158" i="6"/>
  <c r="DZ158" i="6"/>
  <c r="DY158" i="6"/>
  <c r="EC158" i="6"/>
  <c r="EE158" i="6"/>
  <c r="EF158" i="6"/>
  <c r="EH158" i="6"/>
  <c r="EI158" i="6"/>
  <c r="EG158" i="6"/>
  <c r="EL158" i="6"/>
  <c r="EJ158" i="6"/>
  <c r="EN158" i="6"/>
  <c r="EK158" i="6"/>
  <c r="EO158" i="6"/>
  <c r="EP158" i="6"/>
  <c r="EM158" i="6"/>
  <c r="EQ158" i="6"/>
  <c r="DX158" i="6"/>
  <c r="EM157" i="6"/>
  <c r="EA157" i="6"/>
  <c r="EB157" i="6"/>
  <c r="DZ157" i="6"/>
  <c r="DY157" i="6"/>
  <c r="EC157" i="6"/>
  <c r="EH157" i="6"/>
  <c r="EI157" i="6"/>
  <c r="ED157" i="6"/>
  <c r="EG157" i="6"/>
  <c r="EE157" i="6"/>
  <c r="EF157" i="6"/>
  <c r="EJ157" i="6"/>
  <c r="EK157" i="6"/>
  <c r="EN157" i="6"/>
  <c r="EO157" i="6"/>
  <c r="EL157" i="6"/>
  <c r="EP157" i="6"/>
  <c r="EQ157" i="6"/>
  <c r="DX157" i="6"/>
  <c r="EA156" i="6"/>
  <c r="EB156" i="6"/>
  <c r="DY156" i="6"/>
  <c r="ED156" i="6"/>
  <c r="EE156" i="6"/>
  <c r="DZ156" i="6"/>
  <c r="EC156" i="6"/>
  <c r="EG156" i="6"/>
  <c r="EI156" i="6"/>
  <c r="EH156" i="6"/>
  <c r="EF156" i="6"/>
  <c r="EJ156" i="6"/>
  <c r="EK156" i="6"/>
  <c r="EL156" i="6"/>
  <c r="EO156" i="6"/>
  <c r="EP156" i="6"/>
  <c r="EM156" i="6"/>
  <c r="EQ156" i="6"/>
  <c r="EN156" i="6"/>
  <c r="DX156" i="6"/>
  <c r="DY155" i="6"/>
  <c r="EA155" i="6"/>
  <c r="EB155" i="6"/>
  <c r="EE155" i="6"/>
  <c r="DZ155" i="6"/>
  <c r="EC155" i="6"/>
  <c r="EF155" i="6"/>
  <c r="ED155" i="6"/>
  <c r="EG155" i="6"/>
  <c r="EH155" i="6"/>
  <c r="EJ155" i="6"/>
  <c r="EK155" i="6"/>
  <c r="EO155" i="6"/>
  <c r="EL155" i="6"/>
  <c r="EP155" i="6"/>
  <c r="EI155" i="6"/>
  <c r="EM155" i="6"/>
  <c r="EQ155" i="6"/>
  <c r="EN155" i="6"/>
  <c r="DX155" i="6"/>
  <c r="DY153" i="6"/>
  <c r="DZ153" i="6"/>
  <c r="EB153" i="6"/>
  <c r="EE153" i="6"/>
  <c r="EA153" i="6"/>
  <c r="EC153" i="6"/>
  <c r="ED153" i="6"/>
  <c r="EG153" i="6"/>
  <c r="EH153" i="6"/>
  <c r="EF153" i="6"/>
  <c r="EJ153" i="6"/>
  <c r="EK153" i="6"/>
  <c r="EI153" i="6"/>
  <c r="EP153" i="6"/>
  <c r="EL153" i="6"/>
  <c r="EM153" i="6"/>
  <c r="EN153" i="6"/>
  <c r="EO153" i="6"/>
  <c r="DX153" i="6"/>
  <c r="EQ153" i="6"/>
  <c r="DX152" i="6"/>
  <c r="DY152" i="6"/>
  <c r="DZ152" i="6"/>
  <c r="EA152" i="6"/>
  <c r="EC152" i="6"/>
  <c r="ED152" i="6"/>
  <c r="EB152" i="6"/>
  <c r="EG152" i="6"/>
  <c r="EE152" i="6"/>
  <c r="EH152" i="6"/>
  <c r="EF152" i="6"/>
  <c r="EJ152" i="6"/>
  <c r="EK152" i="6"/>
  <c r="EL152" i="6"/>
  <c r="EP152" i="6"/>
  <c r="EI152" i="6"/>
  <c r="EM152" i="6"/>
  <c r="EN152" i="6"/>
  <c r="EO152" i="6"/>
  <c r="EQ152" i="6"/>
  <c r="DX151" i="6"/>
  <c r="EJ151" i="6"/>
  <c r="DY151" i="6"/>
  <c r="DZ151" i="6"/>
  <c r="EB151" i="6"/>
  <c r="EC151" i="6"/>
  <c r="EF151" i="6"/>
  <c r="EG151" i="6"/>
  <c r="EE151" i="6"/>
  <c r="EA151" i="6"/>
  <c r="ED151" i="6"/>
  <c r="EH151" i="6"/>
  <c r="EK151" i="6"/>
  <c r="EL151" i="6"/>
  <c r="EI151" i="6"/>
  <c r="EP151" i="6"/>
  <c r="EM151" i="6"/>
  <c r="EQ151" i="6"/>
  <c r="EN151" i="6"/>
  <c r="EO151" i="6"/>
  <c r="DX150" i="6"/>
  <c r="DY150" i="6"/>
  <c r="DZ150" i="6"/>
  <c r="EA150" i="6"/>
  <c r="EC150" i="6"/>
  <c r="EB150" i="6"/>
  <c r="EE150" i="6"/>
  <c r="ED150" i="6"/>
  <c r="EG150" i="6"/>
  <c r="EH150" i="6"/>
  <c r="EF150" i="6"/>
  <c r="EK150" i="6"/>
  <c r="EL150" i="6"/>
  <c r="EI150" i="6"/>
  <c r="EJ150" i="6"/>
  <c r="EM150" i="6"/>
  <c r="EQ150" i="6"/>
  <c r="EN150" i="6"/>
  <c r="EO150" i="6"/>
  <c r="EP150" i="6"/>
  <c r="EQ149" i="6"/>
  <c r="DZ149" i="6"/>
  <c r="EA149" i="6"/>
  <c r="EC149" i="6"/>
  <c r="DY149" i="6"/>
  <c r="EE149" i="6"/>
  <c r="ED149" i="6"/>
  <c r="EB149" i="6"/>
  <c r="EG149" i="6"/>
  <c r="EH149" i="6"/>
  <c r="EF149" i="6"/>
  <c r="EI149" i="6"/>
  <c r="EK149" i="6"/>
  <c r="EL149" i="6"/>
  <c r="EM149" i="6"/>
  <c r="EN149" i="6"/>
  <c r="EO149" i="6"/>
  <c r="EJ149" i="6"/>
  <c r="EP149" i="6"/>
  <c r="DX149" i="6"/>
  <c r="EQ148" i="6"/>
  <c r="EP148" i="6"/>
  <c r="DZ148" i="6"/>
  <c r="EA148" i="6"/>
  <c r="DY148" i="6"/>
  <c r="ED148" i="6"/>
  <c r="EB148" i="6"/>
  <c r="EG148" i="6"/>
  <c r="EE148" i="6"/>
  <c r="EC148" i="6"/>
  <c r="EH148" i="6"/>
  <c r="EF148" i="6"/>
  <c r="EI148" i="6"/>
  <c r="EJ148" i="6"/>
  <c r="EM148" i="6"/>
  <c r="EK148" i="6"/>
  <c r="EL148" i="6"/>
  <c r="EN148" i="6"/>
  <c r="EO148" i="6"/>
  <c r="DX148" i="6"/>
  <c r="EM147" i="6"/>
  <c r="DZ147" i="6"/>
  <c r="EA147" i="6"/>
  <c r="EC147" i="6"/>
  <c r="ED147" i="6"/>
  <c r="DY147" i="6"/>
  <c r="EB147" i="6"/>
  <c r="EE147" i="6"/>
  <c r="EF147" i="6"/>
  <c r="EH147" i="6"/>
  <c r="EL147" i="6"/>
  <c r="EI147" i="6"/>
  <c r="EG147" i="6"/>
  <c r="EJ147" i="6"/>
  <c r="EK147" i="6"/>
  <c r="EQ147" i="6"/>
  <c r="EN147" i="6"/>
  <c r="EO147" i="6"/>
  <c r="EP147" i="6"/>
  <c r="DX147" i="6"/>
  <c r="EQ146" i="6"/>
  <c r="EA146" i="6"/>
  <c r="EB146" i="6"/>
  <c r="DZ146" i="6"/>
  <c r="ED146" i="6"/>
  <c r="DY146" i="6"/>
  <c r="EC146" i="6"/>
  <c r="EH146" i="6"/>
  <c r="EF146" i="6"/>
  <c r="EI146" i="6"/>
  <c r="EE146" i="6"/>
  <c r="EL146" i="6"/>
  <c r="EG146" i="6"/>
  <c r="EJ146" i="6"/>
  <c r="EK146" i="6"/>
  <c r="EN146" i="6"/>
  <c r="EO146" i="6"/>
  <c r="EP146" i="6"/>
  <c r="EM146" i="6"/>
  <c r="DX146" i="6"/>
  <c r="EM145" i="6"/>
  <c r="EA145" i="6"/>
  <c r="EB145" i="6"/>
  <c r="DZ145" i="6"/>
  <c r="DY145" i="6"/>
  <c r="EC145" i="6"/>
  <c r="ED145" i="6"/>
  <c r="EE145" i="6"/>
  <c r="EH145" i="6"/>
  <c r="EF145" i="6"/>
  <c r="EI145" i="6"/>
  <c r="EG145" i="6"/>
  <c r="EJ145" i="6"/>
  <c r="EK145" i="6"/>
  <c r="EN145" i="6"/>
  <c r="EL145" i="6"/>
  <c r="EO145" i="6"/>
  <c r="EP145" i="6"/>
  <c r="EQ145" i="6"/>
  <c r="DX145" i="6"/>
  <c r="EN144" i="6"/>
  <c r="EQ144" i="6"/>
  <c r="EA144" i="6"/>
  <c r="EB144" i="6"/>
  <c r="DY144" i="6"/>
  <c r="ED144" i="6"/>
  <c r="DZ144" i="6"/>
  <c r="EE144" i="6"/>
  <c r="EG144" i="6"/>
  <c r="EF144" i="6"/>
  <c r="EC144" i="6"/>
  <c r="EI144" i="6"/>
  <c r="EJ144" i="6"/>
  <c r="EK144" i="6"/>
  <c r="EL144" i="6"/>
  <c r="EH144" i="6"/>
  <c r="EO144" i="6"/>
  <c r="EP144" i="6"/>
  <c r="EM144" i="6"/>
  <c r="DX144" i="6"/>
  <c r="DY143" i="6"/>
  <c r="DZ143" i="6"/>
  <c r="EE143" i="6"/>
  <c r="EB143" i="6"/>
  <c r="EC143" i="6"/>
  <c r="ED143" i="6"/>
  <c r="EF143" i="6"/>
  <c r="EA143" i="6"/>
  <c r="EG143" i="6"/>
  <c r="EI143" i="6"/>
  <c r="EJ143" i="6"/>
  <c r="EK143" i="6"/>
  <c r="EH143" i="6"/>
  <c r="EL143" i="6"/>
  <c r="EO143" i="6"/>
  <c r="EP143" i="6"/>
  <c r="EM143" i="6"/>
  <c r="EQ143" i="6"/>
  <c r="EN143" i="6"/>
  <c r="DX143" i="6"/>
  <c r="EL141" i="6"/>
  <c r="EQ141" i="6"/>
  <c r="DY141" i="6"/>
  <c r="DZ141" i="6"/>
  <c r="EE141" i="6"/>
  <c r="EB141" i="6"/>
  <c r="EC141" i="6"/>
  <c r="ED141" i="6"/>
  <c r="EA141" i="6"/>
  <c r="EF141" i="6"/>
  <c r="EG141" i="6"/>
  <c r="EH141" i="6"/>
  <c r="EJ141" i="6"/>
  <c r="EI141" i="6"/>
  <c r="EK141" i="6"/>
  <c r="EP141" i="6"/>
  <c r="EM141" i="6"/>
  <c r="EN141" i="6"/>
  <c r="DX141" i="6"/>
  <c r="EO141" i="6"/>
  <c r="DY140" i="6"/>
  <c r="DZ140" i="6"/>
  <c r="EB140" i="6"/>
  <c r="EC140" i="6"/>
  <c r="EA140" i="6"/>
  <c r="ED140" i="6"/>
  <c r="EG140" i="6"/>
  <c r="EE140" i="6"/>
  <c r="EF140" i="6"/>
  <c r="EH140" i="6"/>
  <c r="EJ140" i="6"/>
  <c r="EI140" i="6"/>
  <c r="EK140" i="6"/>
  <c r="EL140" i="6"/>
  <c r="EP140" i="6"/>
  <c r="EM140" i="6"/>
  <c r="EN140" i="6"/>
  <c r="EO140" i="6"/>
  <c r="EQ140" i="6"/>
  <c r="DX140" i="6"/>
  <c r="DX139" i="6"/>
  <c r="DY139" i="6"/>
  <c r="DZ139" i="6"/>
  <c r="EB139" i="6"/>
  <c r="EC139" i="6"/>
  <c r="EA139" i="6"/>
  <c r="ED139" i="6"/>
  <c r="EF139" i="6"/>
  <c r="EG139" i="6"/>
  <c r="EE139" i="6"/>
  <c r="EI139" i="6"/>
  <c r="EK139" i="6"/>
  <c r="EL139" i="6"/>
  <c r="EH139" i="6"/>
  <c r="EP139" i="6"/>
  <c r="EM139" i="6"/>
  <c r="EQ139" i="6"/>
  <c r="EN139" i="6"/>
  <c r="EJ139" i="6"/>
  <c r="EO139" i="6"/>
  <c r="DY138" i="6"/>
  <c r="DZ138" i="6"/>
  <c r="EA138" i="6"/>
  <c r="EB138" i="6"/>
  <c r="EC138" i="6"/>
  <c r="EE138" i="6"/>
  <c r="ED138" i="6"/>
  <c r="EG138" i="6"/>
  <c r="EH138" i="6"/>
  <c r="EK138" i="6"/>
  <c r="EF138" i="6"/>
  <c r="EL138" i="6"/>
  <c r="EJ138" i="6"/>
  <c r="EM138" i="6"/>
  <c r="EI138" i="6"/>
  <c r="EQ138" i="6"/>
  <c r="EN138" i="6"/>
  <c r="EO138" i="6"/>
  <c r="EP138" i="6"/>
  <c r="DX138" i="6"/>
  <c r="DZ137" i="6"/>
  <c r="EA137" i="6"/>
  <c r="EB137" i="6"/>
  <c r="DY137" i="6"/>
  <c r="EC137" i="6"/>
  <c r="EE137" i="6"/>
  <c r="ED137" i="6"/>
  <c r="EG137" i="6"/>
  <c r="EH137" i="6"/>
  <c r="EI137" i="6"/>
  <c r="EK137" i="6"/>
  <c r="EF137" i="6"/>
  <c r="EL137" i="6"/>
  <c r="EM137" i="6"/>
  <c r="EN137" i="6"/>
  <c r="EJ137" i="6"/>
  <c r="EO137" i="6"/>
  <c r="EP137" i="6"/>
  <c r="EQ137" i="6"/>
  <c r="DX137" i="6"/>
  <c r="DX136" i="6"/>
  <c r="DZ136" i="6"/>
  <c r="EA136" i="6"/>
  <c r="DY136" i="6"/>
  <c r="EB136" i="6"/>
  <c r="EC136" i="6"/>
  <c r="ED136" i="6"/>
  <c r="EG136" i="6"/>
  <c r="EE136" i="6"/>
  <c r="EH136" i="6"/>
  <c r="EF136" i="6"/>
  <c r="EJ136" i="6"/>
  <c r="EI136" i="6"/>
  <c r="EM136" i="6"/>
  <c r="EN136" i="6"/>
  <c r="EO136" i="6"/>
  <c r="EL136" i="6"/>
  <c r="EQ136" i="6"/>
  <c r="EK136" i="6"/>
  <c r="EP136" i="6"/>
  <c r="DX135" i="6"/>
  <c r="DZ135" i="6"/>
  <c r="EA135" i="6"/>
  <c r="EC135" i="6"/>
  <c r="DY135" i="6"/>
  <c r="ED135" i="6"/>
  <c r="EE135" i="6"/>
  <c r="EF135" i="6"/>
  <c r="EB135" i="6"/>
  <c r="EG135" i="6"/>
  <c r="EL135" i="6"/>
  <c r="EJ135" i="6"/>
  <c r="EH135" i="6"/>
  <c r="EK135" i="6"/>
  <c r="EQ135" i="6"/>
  <c r="EI135" i="6"/>
  <c r="EN135" i="6"/>
  <c r="EO135" i="6"/>
  <c r="EP135" i="6"/>
  <c r="EM135" i="6"/>
  <c r="EA134" i="6"/>
  <c r="EB134" i="6"/>
  <c r="DY134" i="6"/>
  <c r="ED134" i="6"/>
  <c r="DZ134" i="6"/>
  <c r="EE134" i="6"/>
  <c r="EC134" i="6"/>
  <c r="EH134" i="6"/>
  <c r="EG134" i="6"/>
  <c r="EI134" i="6"/>
  <c r="EF134" i="6"/>
  <c r="EL134" i="6"/>
  <c r="EJ134" i="6"/>
  <c r="EN134" i="6"/>
  <c r="EO134" i="6"/>
  <c r="EP134" i="6"/>
  <c r="EK134" i="6"/>
  <c r="EM134" i="6"/>
  <c r="EQ134" i="6"/>
  <c r="DX134" i="6"/>
  <c r="EL133" i="6"/>
  <c r="DX133" i="6"/>
  <c r="EA133" i="6"/>
  <c r="EB133" i="6"/>
  <c r="DY133" i="6"/>
  <c r="DZ133" i="6"/>
  <c r="EE133" i="6"/>
  <c r="ED133" i="6"/>
  <c r="EH133" i="6"/>
  <c r="EG133" i="6"/>
  <c r="EI133" i="6"/>
  <c r="EC133" i="6"/>
  <c r="EF133" i="6"/>
  <c r="EJ133" i="6"/>
  <c r="EK133" i="6"/>
  <c r="EN133" i="6"/>
  <c r="EO133" i="6"/>
  <c r="EP133" i="6"/>
  <c r="EQ133" i="6"/>
  <c r="EM133" i="6"/>
  <c r="EQ132" i="6"/>
  <c r="EN132" i="6"/>
  <c r="EA132" i="6"/>
  <c r="EB132" i="6"/>
  <c r="DY132" i="6"/>
  <c r="ED132" i="6"/>
  <c r="EE132" i="6"/>
  <c r="EC132" i="6"/>
  <c r="EG132" i="6"/>
  <c r="DZ132" i="6"/>
  <c r="EF132" i="6"/>
  <c r="EJ132" i="6"/>
  <c r="EH132" i="6"/>
  <c r="EK132" i="6"/>
  <c r="EI132" i="6"/>
  <c r="EL132" i="6"/>
  <c r="EO132" i="6"/>
  <c r="EP132" i="6"/>
  <c r="EM132" i="6"/>
  <c r="DX132" i="6"/>
  <c r="DY131" i="6"/>
  <c r="EE131" i="6"/>
  <c r="EA131" i="6"/>
  <c r="DZ131" i="6"/>
  <c r="EC131" i="6"/>
  <c r="EF131" i="6"/>
  <c r="ED131" i="6"/>
  <c r="EG131" i="6"/>
  <c r="EB131" i="6"/>
  <c r="EJ131" i="6"/>
  <c r="EH131" i="6"/>
  <c r="EK131" i="6"/>
  <c r="EI131" i="6"/>
  <c r="EO131" i="6"/>
  <c r="EP131" i="6"/>
  <c r="EM131" i="6"/>
  <c r="EL131" i="6"/>
  <c r="EQ131" i="6"/>
  <c r="EN131" i="6"/>
  <c r="DX131" i="6"/>
  <c r="DY129" i="6"/>
  <c r="DZ129" i="6"/>
  <c r="EE129" i="6"/>
  <c r="EA129" i="6"/>
  <c r="EC129" i="6"/>
  <c r="EB129" i="6"/>
  <c r="ED129" i="6"/>
  <c r="EF129" i="6"/>
  <c r="EH129" i="6"/>
  <c r="EJ129" i="6"/>
  <c r="EG129" i="6"/>
  <c r="EK129" i="6"/>
  <c r="EI129" i="6"/>
  <c r="EP129" i="6"/>
  <c r="EM129" i="6"/>
  <c r="EL129" i="6"/>
  <c r="EN129" i="6"/>
  <c r="EO129" i="6"/>
  <c r="DX129" i="6"/>
  <c r="EQ129" i="6"/>
  <c r="DY128" i="6"/>
  <c r="DZ128" i="6"/>
  <c r="EA128" i="6"/>
  <c r="EC128" i="6"/>
  <c r="EB128" i="6"/>
  <c r="ED128" i="6"/>
  <c r="EG128" i="6"/>
  <c r="EE128" i="6"/>
  <c r="EF128" i="6"/>
  <c r="EH128" i="6"/>
  <c r="EJ128" i="6"/>
  <c r="EK128" i="6"/>
  <c r="EI128" i="6"/>
  <c r="EL128" i="6"/>
  <c r="EP128" i="6"/>
  <c r="EM128" i="6"/>
  <c r="EN128" i="6"/>
  <c r="EO128" i="6"/>
  <c r="EQ128" i="6"/>
  <c r="DX128" i="6"/>
  <c r="DY126" i="6"/>
  <c r="DZ126" i="6"/>
  <c r="EA126" i="6"/>
  <c r="EC126" i="6"/>
  <c r="EB126" i="6"/>
  <c r="ED126" i="6"/>
  <c r="EE126" i="6"/>
  <c r="EF126" i="6"/>
  <c r="EH126" i="6"/>
  <c r="EI126" i="6"/>
  <c r="EG126" i="6"/>
  <c r="EK126" i="6"/>
  <c r="EL126" i="6"/>
  <c r="EJ126" i="6"/>
  <c r="EM126" i="6"/>
  <c r="EQ126" i="6"/>
  <c r="EN126" i="6"/>
  <c r="EO126" i="6"/>
  <c r="EP126" i="6"/>
  <c r="DX126" i="6"/>
  <c r="DX125" i="6"/>
  <c r="DZ125" i="6"/>
  <c r="EA125" i="6"/>
  <c r="EC125" i="6"/>
  <c r="EB125" i="6"/>
  <c r="ED125" i="6"/>
  <c r="DY125" i="6"/>
  <c r="EE125" i="6"/>
  <c r="EF125" i="6"/>
  <c r="EH125" i="6"/>
  <c r="EI125" i="6"/>
  <c r="EG125" i="6"/>
  <c r="EK125" i="6"/>
  <c r="EL125" i="6"/>
  <c r="EM125" i="6"/>
  <c r="EJ125" i="6"/>
  <c r="EN125" i="6"/>
  <c r="EO125" i="6"/>
  <c r="EP125" i="6"/>
  <c r="EQ125" i="6"/>
  <c r="DX124" i="6"/>
  <c r="DZ124" i="6"/>
  <c r="EA124" i="6"/>
  <c r="DY124" i="6"/>
  <c r="EC124" i="6"/>
  <c r="EB124" i="6"/>
  <c r="ED124" i="6"/>
  <c r="EG124" i="6"/>
  <c r="EF124" i="6"/>
  <c r="EE124" i="6"/>
  <c r="EH124" i="6"/>
  <c r="EI124" i="6"/>
  <c r="EJ124" i="6"/>
  <c r="EM124" i="6"/>
  <c r="EN124" i="6"/>
  <c r="EL124" i="6"/>
  <c r="EO124" i="6"/>
  <c r="EP124" i="6"/>
  <c r="EK124" i="6"/>
  <c r="EQ124" i="6"/>
  <c r="DZ123" i="6"/>
  <c r="EA123" i="6"/>
  <c r="EC123" i="6"/>
  <c r="EB123" i="6"/>
  <c r="ED123" i="6"/>
  <c r="DY123" i="6"/>
  <c r="EE123" i="6"/>
  <c r="EF123" i="6"/>
  <c r="EI123" i="6"/>
  <c r="EG123" i="6"/>
  <c r="EL123" i="6"/>
  <c r="EH123" i="6"/>
  <c r="EJ123" i="6"/>
  <c r="EK123" i="6"/>
  <c r="EQ123" i="6"/>
  <c r="EN123" i="6"/>
  <c r="EO123" i="6"/>
  <c r="EP123" i="6"/>
  <c r="EM123" i="6"/>
  <c r="DX123" i="6"/>
  <c r="DX122" i="6"/>
  <c r="EA122" i="6"/>
  <c r="EB122" i="6"/>
  <c r="ED122" i="6"/>
  <c r="DZ122" i="6"/>
  <c r="DY122" i="6"/>
  <c r="EE122" i="6"/>
  <c r="EF122" i="6"/>
  <c r="EH122" i="6"/>
  <c r="EI122" i="6"/>
  <c r="EC122" i="6"/>
  <c r="EG122" i="6"/>
  <c r="EJ122" i="6"/>
  <c r="EL122" i="6"/>
  <c r="EN122" i="6"/>
  <c r="EO122" i="6"/>
  <c r="EP122" i="6"/>
  <c r="EK122" i="6"/>
  <c r="EM122" i="6"/>
  <c r="EQ122" i="6"/>
  <c r="EA121" i="6"/>
  <c r="EB121" i="6"/>
  <c r="DY121" i="6"/>
  <c r="DZ121" i="6"/>
  <c r="ED121" i="6"/>
  <c r="EE121" i="6"/>
  <c r="EC121" i="6"/>
  <c r="EH121" i="6"/>
  <c r="EI121" i="6"/>
  <c r="EG121" i="6"/>
  <c r="EF121" i="6"/>
  <c r="EJ121" i="6"/>
  <c r="EK121" i="6"/>
  <c r="EN121" i="6"/>
  <c r="EO121" i="6"/>
  <c r="EL121" i="6"/>
  <c r="EP121" i="6"/>
  <c r="EQ121" i="6"/>
  <c r="EM121" i="6"/>
  <c r="DX121" i="6"/>
  <c r="EN120" i="6"/>
  <c r="EQ120" i="6"/>
  <c r="EA120" i="6"/>
  <c r="EB120" i="6"/>
  <c r="DY120" i="6"/>
  <c r="ED120" i="6"/>
  <c r="EE120" i="6"/>
  <c r="DZ120" i="6"/>
  <c r="EC120" i="6"/>
  <c r="EG120" i="6"/>
  <c r="EF120" i="6"/>
  <c r="EI120" i="6"/>
  <c r="EH120" i="6"/>
  <c r="EJ120" i="6"/>
  <c r="EK120" i="6"/>
  <c r="EL120" i="6"/>
  <c r="EO120" i="6"/>
  <c r="EP120" i="6"/>
  <c r="EM120" i="6"/>
  <c r="DX120" i="6"/>
  <c r="DY119" i="6"/>
  <c r="EA119" i="6"/>
  <c r="EB119" i="6"/>
  <c r="EE119" i="6"/>
  <c r="DZ119" i="6"/>
  <c r="EC119" i="6"/>
  <c r="ED119" i="6"/>
  <c r="EF119" i="6"/>
  <c r="EI119" i="6"/>
  <c r="EG119" i="6"/>
  <c r="EJ119" i="6"/>
  <c r="EH119" i="6"/>
  <c r="EK119" i="6"/>
  <c r="EO119" i="6"/>
  <c r="EL119" i="6"/>
  <c r="EP119" i="6"/>
  <c r="EM119" i="6"/>
  <c r="EQ119" i="6"/>
  <c r="EN119" i="6"/>
  <c r="DX119" i="6"/>
  <c r="EO117" i="6"/>
  <c r="DY117" i="6"/>
  <c r="DZ117" i="6"/>
  <c r="EB117" i="6"/>
  <c r="EE117" i="6"/>
  <c r="EA117" i="6"/>
  <c r="EC117" i="6"/>
  <c r="EG117" i="6"/>
  <c r="EH117" i="6"/>
  <c r="EF117" i="6"/>
  <c r="EI117" i="6"/>
  <c r="ED117" i="6"/>
  <c r="EJ117" i="6"/>
  <c r="EK117" i="6"/>
  <c r="EP117" i="6"/>
  <c r="EL117" i="6"/>
  <c r="EM117" i="6"/>
  <c r="EN117" i="6"/>
  <c r="DX117" i="6"/>
  <c r="EQ117" i="6"/>
  <c r="DY116" i="6"/>
  <c r="DZ116" i="6"/>
  <c r="EA116" i="6"/>
  <c r="EC116" i="6"/>
  <c r="ED116" i="6"/>
  <c r="EE116" i="6"/>
  <c r="EG116" i="6"/>
  <c r="EB116" i="6"/>
  <c r="EH116" i="6"/>
  <c r="EF116" i="6"/>
  <c r="EI116" i="6"/>
  <c r="EJ116" i="6"/>
  <c r="EK116" i="6"/>
  <c r="EL116" i="6"/>
  <c r="EP116" i="6"/>
  <c r="EM116" i="6"/>
  <c r="EN116" i="6"/>
  <c r="EO116" i="6"/>
  <c r="EQ116" i="6"/>
  <c r="DX116" i="6"/>
  <c r="DY114" i="6"/>
  <c r="DZ114" i="6"/>
  <c r="EA114" i="6"/>
  <c r="EC114" i="6"/>
  <c r="EE114" i="6"/>
  <c r="EB114" i="6"/>
  <c r="EG114" i="6"/>
  <c r="EH114" i="6"/>
  <c r="EF114" i="6"/>
  <c r="EI114" i="6"/>
  <c r="ED114" i="6"/>
  <c r="EK114" i="6"/>
  <c r="EJ114" i="6"/>
  <c r="EL114" i="6"/>
  <c r="EM114" i="6"/>
  <c r="EQ114" i="6"/>
  <c r="EN114" i="6"/>
  <c r="EO114" i="6"/>
  <c r="EP114" i="6"/>
  <c r="DX114" i="6"/>
  <c r="DZ113" i="6"/>
  <c r="EA113" i="6"/>
  <c r="EC113" i="6"/>
  <c r="DY113" i="6"/>
  <c r="EB113" i="6"/>
  <c r="ED113" i="6"/>
  <c r="EG113" i="6"/>
  <c r="EE113" i="6"/>
  <c r="EH113" i="6"/>
  <c r="EF113" i="6"/>
  <c r="EI113" i="6"/>
  <c r="EK113" i="6"/>
  <c r="EJ113" i="6"/>
  <c r="EL113" i="6"/>
  <c r="EM113" i="6"/>
  <c r="EN113" i="6"/>
  <c r="EO113" i="6"/>
  <c r="EP113" i="6"/>
  <c r="EQ113" i="6"/>
  <c r="DX113" i="6"/>
  <c r="EQ112" i="6"/>
  <c r="DZ112" i="6"/>
  <c r="EA112" i="6"/>
  <c r="DY112" i="6"/>
  <c r="EC112" i="6"/>
  <c r="ED112" i="6"/>
  <c r="EB112" i="6"/>
  <c r="EG112" i="6"/>
  <c r="EE112" i="6"/>
  <c r="EH112" i="6"/>
  <c r="EF112" i="6"/>
  <c r="EJ112" i="6"/>
  <c r="EI112" i="6"/>
  <c r="EM112" i="6"/>
  <c r="EL112" i="6"/>
  <c r="EN112" i="6"/>
  <c r="EO112" i="6"/>
  <c r="EK112" i="6"/>
  <c r="EP112" i="6"/>
  <c r="DX112" i="6"/>
  <c r="DZ111" i="6"/>
  <c r="EA111" i="6"/>
  <c r="EC111" i="6"/>
  <c r="ED111" i="6"/>
  <c r="DY111" i="6"/>
  <c r="EB111" i="6"/>
  <c r="EF111" i="6"/>
  <c r="EE111" i="6"/>
  <c r="EI111" i="6"/>
  <c r="EH111" i="6"/>
  <c r="EL111" i="6"/>
  <c r="EG111" i="6"/>
  <c r="EK111" i="6"/>
  <c r="EQ111" i="6"/>
  <c r="EN111" i="6"/>
  <c r="EJ111" i="6"/>
  <c r="EO111" i="6"/>
  <c r="EP111" i="6"/>
  <c r="EM111" i="6"/>
  <c r="DX111" i="6"/>
  <c r="EQ110" i="6"/>
  <c r="EA110" i="6"/>
  <c r="EB110" i="6"/>
  <c r="DZ110" i="6"/>
  <c r="ED110" i="6"/>
  <c r="DY110" i="6"/>
  <c r="EC110" i="6"/>
  <c r="EE110" i="6"/>
  <c r="EH110" i="6"/>
  <c r="EF110" i="6"/>
  <c r="EI110" i="6"/>
  <c r="EJ110" i="6"/>
  <c r="EL110" i="6"/>
  <c r="EG110" i="6"/>
  <c r="EN110" i="6"/>
  <c r="EO110" i="6"/>
  <c r="EK110" i="6"/>
  <c r="EP110" i="6"/>
  <c r="EM110" i="6"/>
  <c r="DX110" i="6"/>
  <c r="EE109" i="6"/>
  <c r="EA109" i="6"/>
  <c r="EB109" i="6"/>
  <c r="DY109" i="6"/>
  <c r="DZ109" i="6"/>
  <c r="EC109" i="6"/>
  <c r="EH109" i="6"/>
  <c r="EF109" i="6"/>
  <c r="EI109" i="6"/>
  <c r="ED109" i="6"/>
  <c r="EG109" i="6"/>
  <c r="EK109" i="6"/>
  <c r="EJ109" i="6"/>
  <c r="EN109" i="6"/>
  <c r="EL109" i="6"/>
  <c r="EO109" i="6"/>
  <c r="EP109" i="6"/>
  <c r="EQ109" i="6"/>
  <c r="EM109" i="6"/>
  <c r="DX109" i="6"/>
  <c r="EH108" i="6"/>
  <c r="EQ108" i="6"/>
  <c r="EN108" i="6"/>
  <c r="EA108" i="6"/>
  <c r="EB108" i="6"/>
  <c r="DY108" i="6"/>
  <c r="ED108" i="6"/>
  <c r="DZ108" i="6"/>
  <c r="EE108" i="6"/>
  <c r="EC108" i="6"/>
  <c r="EG108" i="6"/>
  <c r="EF108" i="6"/>
  <c r="EK108" i="6"/>
  <c r="EL108" i="6"/>
  <c r="EI108" i="6"/>
  <c r="EJ108" i="6"/>
  <c r="EO108" i="6"/>
  <c r="EP108" i="6"/>
  <c r="EM108" i="6"/>
  <c r="DX108" i="6"/>
  <c r="DY107" i="6"/>
  <c r="DZ107" i="6"/>
  <c r="EE107" i="6"/>
  <c r="EB107" i="6"/>
  <c r="EC107" i="6"/>
  <c r="EF107" i="6"/>
  <c r="EA107" i="6"/>
  <c r="ED107" i="6"/>
  <c r="EI107" i="6"/>
  <c r="EJ107" i="6"/>
  <c r="EG107" i="6"/>
  <c r="EK107" i="6"/>
  <c r="EH107" i="6"/>
  <c r="EL107" i="6"/>
  <c r="EO107" i="6"/>
  <c r="EP107" i="6"/>
  <c r="EM107" i="6"/>
  <c r="EQ107" i="6"/>
  <c r="EN107" i="6"/>
  <c r="DX107" i="6"/>
  <c r="DY105" i="6"/>
  <c r="DZ105" i="6"/>
  <c r="EE105" i="6"/>
  <c r="EB105" i="6"/>
  <c r="EC105" i="6"/>
  <c r="ED105" i="6"/>
  <c r="EA105" i="6"/>
  <c r="EF105" i="6"/>
  <c r="EG105" i="6"/>
  <c r="EH105" i="6"/>
  <c r="EK105" i="6"/>
  <c r="EI105" i="6"/>
  <c r="EJ105" i="6"/>
  <c r="EP105" i="6"/>
  <c r="EM105" i="6"/>
  <c r="EN105" i="6"/>
  <c r="EQ105" i="6"/>
  <c r="EL105" i="6"/>
  <c r="DX105" i="6"/>
  <c r="EO105" i="6"/>
  <c r="DY104" i="6"/>
  <c r="DZ104" i="6"/>
  <c r="EB104" i="6"/>
  <c r="EC104" i="6"/>
  <c r="EA104" i="6"/>
  <c r="ED104" i="6"/>
  <c r="EG104" i="6"/>
  <c r="EE104" i="6"/>
  <c r="EF104" i="6"/>
  <c r="EH104" i="6"/>
  <c r="EK104" i="6"/>
  <c r="EL104" i="6"/>
  <c r="EI104" i="6"/>
  <c r="EJ104" i="6"/>
  <c r="EP104" i="6"/>
  <c r="EM104" i="6"/>
  <c r="EN104" i="6"/>
  <c r="EO104" i="6"/>
  <c r="EQ104" i="6"/>
  <c r="DX104" i="6"/>
  <c r="DX103" i="6"/>
  <c r="DY103" i="6"/>
  <c r="DZ103" i="6"/>
  <c r="EB103" i="6"/>
  <c r="EC103" i="6"/>
  <c r="EA103" i="6"/>
  <c r="EF103" i="6"/>
  <c r="ED103" i="6"/>
  <c r="EG103" i="6"/>
  <c r="EE103" i="6"/>
  <c r="EJ103" i="6"/>
  <c r="EH103" i="6"/>
  <c r="EK103" i="6"/>
  <c r="EL103" i="6"/>
  <c r="EI103" i="6"/>
  <c r="EP103" i="6"/>
  <c r="EM103" i="6"/>
  <c r="EQ103" i="6"/>
  <c r="EN103" i="6"/>
  <c r="EO103" i="6"/>
  <c r="DY102" i="6"/>
  <c r="DZ102" i="6"/>
  <c r="EA102" i="6"/>
  <c r="EB102" i="6"/>
  <c r="EC102" i="6"/>
  <c r="ED102" i="6"/>
  <c r="EE102" i="6"/>
  <c r="EG102" i="6"/>
  <c r="EH102" i="6"/>
  <c r="EI102" i="6"/>
  <c r="EK102" i="6"/>
  <c r="EL102" i="6"/>
  <c r="EJ102" i="6"/>
  <c r="EF102" i="6"/>
  <c r="EM102" i="6"/>
  <c r="EQ102" i="6"/>
  <c r="EN102" i="6"/>
  <c r="EO102" i="6"/>
  <c r="EP102" i="6"/>
  <c r="DX102" i="6"/>
  <c r="DZ101" i="6"/>
  <c r="EA101" i="6"/>
  <c r="EB101" i="6"/>
  <c r="EC101" i="6"/>
  <c r="DY101" i="6"/>
  <c r="ED101" i="6"/>
  <c r="EE101" i="6"/>
  <c r="EG101" i="6"/>
  <c r="EH101" i="6"/>
  <c r="EI101" i="6"/>
  <c r="EK101" i="6"/>
  <c r="EL101" i="6"/>
  <c r="EJ101" i="6"/>
  <c r="EF101" i="6"/>
  <c r="EM101" i="6"/>
  <c r="EN101" i="6"/>
  <c r="EO101" i="6"/>
  <c r="EP101" i="6"/>
  <c r="EQ101" i="6"/>
  <c r="DX101" i="6"/>
  <c r="DZ100" i="6"/>
  <c r="EA100" i="6"/>
  <c r="DY100" i="6"/>
  <c r="EB100" i="6"/>
  <c r="EC100" i="6"/>
  <c r="ED100" i="6"/>
  <c r="EG100" i="6"/>
  <c r="EE100" i="6"/>
  <c r="EH100" i="6"/>
  <c r="EF100" i="6"/>
  <c r="EJ100" i="6"/>
  <c r="EI100" i="6"/>
  <c r="EM100" i="6"/>
  <c r="EN100" i="6"/>
  <c r="EK100" i="6"/>
  <c r="EO100" i="6"/>
  <c r="EL100" i="6"/>
  <c r="EQ100" i="6"/>
  <c r="EP100" i="6"/>
  <c r="DX100" i="6"/>
  <c r="EM99" i="6"/>
  <c r="DZ99" i="6"/>
  <c r="EA99" i="6"/>
  <c r="EB99" i="6"/>
  <c r="EC99" i="6"/>
  <c r="ED99" i="6"/>
  <c r="DY99" i="6"/>
  <c r="EE99" i="6"/>
  <c r="EF99" i="6"/>
  <c r="EH99" i="6"/>
  <c r="EG99" i="6"/>
  <c r="EI99" i="6"/>
  <c r="EL99" i="6"/>
  <c r="EJ99" i="6"/>
  <c r="EK99" i="6"/>
  <c r="EQ99" i="6"/>
  <c r="EN99" i="6"/>
  <c r="EO99" i="6"/>
  <c r="EP99" i="6"/>
  <c r="DX99" i="6"/>
  <c r="EA98" i="6"/>
  <c r="EB98" i="6"/>
  <c r="ED98" i="6"/>
  <c r="DY98" i="6"/>
  <c r="EC98" i="6"/>
  <c r="DZ98" i="6"/>
  <c r="EH98" i="6"/>
  <c r="EG98" i="6"/>
  <c r="EI98" i="6"/>
  <c r="EJ98" i="6"/>
  <c r="EF98" i="6"/>
  <c r="EL98" i="6"/>
  <c r="EE98" i="6"/>
  <c r="EN98" i="6"/>
  <c r="EK98" i="6"/>
  <c r="EO98" i="6"/>
  <c r="EP98" i="6"/>
  <c r="EM98" i="6"/>
  <c r="EQ98" i="6"/>
  <c r="DX98" i="6"/>
  <c r="EM97" i="6"/>
  <c r="EL97" i="6"/>
  <c r="EA97" i="6"/>
  <c r="EB97" i="6"/>
  <c r="DY97" i="6"/>
  <c r="DZ97" i="6"/>
  <c r="EC97" i="6"/>
  <c r="ED97" i="6"/>
  <c r="EE97" i="6"/>
  <c r="EH97" i="6"/>
  <c r="EG97" i="6"/>
  <c r="EI97" i="6"/>
  <c r="EF97" i="6"/>
  <c r="EJ97" i="6"/>
  <c r="EK97" i="6"/>
  <c r="EN97" i="6"/>
  <c r="EO97" i="6"/>
  <c r="EP97" i="6"/>
  <c r="EQ97" i="6"/>
  <c r="DX97" i="6"/>
  <c r="DX96" i="6"/>
  <c r="EN96" i="6"/>
  <c r="EA96" i="6"/>
  <c r="EB96" i="6"/>
  <c r="DY96" i="6"/>
  <c r="ED96" i="6"/>
  <c r="EE96" i="6"/>
  <c r="DZ96" i="6"/>
  <c r="EG96" i="6"/>
  <c r="EC96" i="6"/>
  <c r="EF96" i="6"/>
  <c r="EJ96" i="6"/>
  <c r="EI96" i="6"/>
  <c r="EK96" i="6"/>
  <c r="EL96" i="6"/>
  <c r="EO96" i="6"/>
  <c r="EP96" i="6"/>
  <c r="EM96" i="6"/>
  <c r="EH96" i="6"/>
  <c r="EQ96" i="6"/>
  <c r="DY95" i="6"/>
  <c r="EE95" i="6"/>
  <c r="EA95" i="6"/>
  <c r="DZ95" i="6"/>
  <c r="EC95" i="6"/>
  <c r="EB95" i="6"/>
  <c r="EF95" i="6"/>
  <c r="EG95" i="6"/>
  <c r="EI95" i="6"/>
  <c r="EJ95" i="6"/>
  <c r="ED95" i="6"/>
  <c r="EK95" i="6"/>
  <c r="EH95" i="6"/>
  <c r="EO95" i="6"/>
  <c r="EP95" i="6"/>
  <c r="EM95" i="6"/>
  <c r="EL95" i="6"/>
  <c r="EQ95" i="6"/>
  <c r="EN95" i="6"/>
  <c r="DX95" i="6"/>
  <c r="DX92" i="6"/>
  <c r="DY92" i="6"/>
  <c r="DZ92" i="6"/>
  <c r="EA92" i="6"/>
  <c r="EC92" i="6"/>
  <c r="EB92" i="6"/>
  <c r="ED92" i="6"/>
  <c r="EG92" i="6"/>
  <c r="EE92" i="6"/>
  <c r="EF92" i="6"/>
  <c r="EH92" i="6"/>
  <c r="EI92" i="6"/>
  <c r="EK92" i="6"/>
  <c r="EL92" i="6"/>
  <c r="EJ92" i="6"/>
  <c r="EP92" i="6"/>
  <c r="EM92" i="6"/>
  <c r="EN92" i="6"/>
  <c r="EO92" i="6"/>
  <c r="EQ92" i="6"/>
  <c r="DY91" i="6"/>
  <c r="DZ91" i="6"/>
  <c r="EB91" i="6"/>
  <c r="EA91" i="6"/>
  <c r="EC91" i="6"/>
  <c r="EF91" i="6"/>
  <c r="EG91" i="6"/>
  <c r="ED91" i="6"/>
  <c r="EJ91" i="6"/>
  <c r="EH91" i="6"/>
  <c r="EE91" i="6"/>
  <c r="EI91" i="6"/>
  <c r="EK91" i="6"/>
  <c r="EL91" i="6"/>
  <c r="EM91" i="6"/>
  <c r="EP91" i="6"/>
  <c r="EQ91" i="6"/>
  <c r="EN91" i="6"/>
  <c r="EO91" i="6"/>
  <c r="DX91" i="6"/>
  <c r="EP90" i="6"/>
  <c r="DY90" i="6"/>
  <c r="DZ90" i="6"/>
  <c r="EA90" i="6"/>
  <c r="EC90" i="6"/>
  <c r="EB90" i="6"/>
  <c r="EE90" i="6"/>
  <c r="EF90" i="6"/>
  <c r="ED90" i="6"/>
  <c r="EH90" i="6"/>
  <c r="EI90" i="6"/>
  <c r="EG90" i="6"/>
  <c r="EK90" i="6"/>
  <c r="EL90" i="6"/>
  <c r="EJ90" i="6"/>
  <c r="EM90" i="6"/>
  <c r="EQ90" i="6"/>
  <c r="EN90" i="6"/>
  <c r="EO90" i="6"/>
  <c r="DX90" i="6"/>
  <c r="EQ89" i="6"/>
  <c r="DZ89" i="6"/>
  <c r="EA89" i="6"/>
  <c r="DY89" i="6"/>
  <c r="EC89" i="6"/>
  <c r="EB89" i="6"/>
  <c r="EE89" i="6"/>
  <c r="ED89" i="6"/>
  <c r="EF89" i="6"/>
  <c r="EH89" i="6"/>
  <c r="EI89" i="6"/>
  <c r="EG89" i="6"/>
  <c r="EK89" i="6"/>
  <c r="EL89" i="6"/>
  <c r="EJ89" i="6"/>
  <c r="EM89" i="6"/>
  <c r="EN89" i="6"/>
  <c r="EO89" i="6"/>
  <c r="EP89" i="6"/>
  <c r="DX89" i="6"/>
  <c r="EP88" i="6"/>
  <c r="EQ88" i="6"/>
  <c r="DZ88" i="6"/>
  <c r="EA88" i="6"/>
  <c r="DY88" i="6"/>
  <c r="EC88" i="6"/>
  <c r="ED88" i="6"/>
  <c r="EB88" i="6"/>
  <c r="EG88" i="6"/>
  <c r="EE88" i="6"/>
  <c r="EF88" i="6"/>
  <c r="EH88" i="6"/>
  <c r="EI88" i="6"/>
  <c r="EL88" i="6"/>
  <c r="EJ88" i="6"/>
  <c r="EM88" i="6"/>
  <c r="EK88" i="6"/>
  <c r="EN88" i="6"/>
  <c r="EO88" i="6"/>
  <c r="DX88" i="6"/>
  <c r="DZ87" i="6"/>
  <c r="EA87" i="6"/>
  <c r="EB87" i="6"/>
  <c r="EC87" i="6"/>
  <c r="DY87" i="6"/>
  <c r="ED87" i="6"/>
  <c r="EE87" i="6"/>
  <c r="EF87" i="6"/>
  <c r="EH87" i="6"/>
  <c r="EI87" i="6"/>
  <c r="EG87" i="6"/>
  <c r="EL87" i="6"/>
  <c r="EM87" i="6"/>
  <c r="EJ87" i="6"/>
  <c r="EK87" i="6"/>
  <c r="EQ87" i="6"/>
  <c r="EN87" i="6"/>
  <c r="EO87" i="6"/>
  <c r="EP87" i="6"/>
  <c r="DX87" i="6"/>
  <c r="EQ86" i="6"/>
  <c r="EA86" i="6"/>
  <c r="EB86" i="6"/>
  <c r="DY86" i="6"/>
  <c r="ED86" i="6"/>
  <c r="DZ86" i="6"/>
  <c r="EE86" i="6"/>
  <c r="EC86" i="6"/>
  <c r="EF86" i="6"/>
  <c r="EH86" i="6"/>
  <c r="EI86" i="6"/>
  <c r="EG86" i="6"/>
  <c r="EJ86" i="6"/>
  <c r="EL86" i="6"/>
  <c r="EM86" i="6"/>
  <c r="EN86" i="6"/>
  <c r="EK86" i="6"/>
  <c r="EO86" i="6"/>
  <c r="EP86" i="6"/>
  <c r="DX86" i="6"/>
  <c r="EA85" i="6"/>
  <c r="EB85" i="6"/>
  <c r="DY85" i="6"/>
  <c r="DZ85" i="6"/>
  <c r="EE85" i="6"/>
  <c r="ED85" i="6"/>
  <c r="EH85" i="6"/>
  <c r="EC85" i="6"/>
  <c r="EI85" i="6"/>
  <c r="EG85" i="6"/>
  <c r="EJ85" i="6"/>
  <c r="EK85" i="6"/>
  <c r="EF85" i="6"/>
  <c r="EM85" i="6"/>
  <c r="EN85" i="6"/>
  <c r="EO85" i="6"/>
  <c r="EP85" i="6"/>
  <c r="EL85" i="6"/>
  <c r="EQ85" i="6"/>
  <c r="DX85" i="6"/>
  <c r="EM84" i="6"/>
  <c r="EQ84" i="6"/>
  <c r="EA84" i="6"/>
  <c r="EB84" i="6"/>
  <c r="DY84" i="6"/>
  <c r="ED84" i="6"/>
  <c r="EE84" i="6"/>
  <c r="DZ84" i="6"/>
  <c r="EC84" i="6"/>
  <c r="EG84" i="6"/>
  <c r="EI84" i="6"/>
  <c r="EJ84" i="6"/>
  <c r="EH84" i="6"/>
  <c r="EK84" i="6"/>
  <c r="EF84" i="6"/>
  <c r="EL84" i="6"/>
  <c r="EO84" i="6"/>
  <c r="EP84" i="6"/>
  <c r="EN84" i="6"/>
  <c r="DX84" i="6"/>
  <c r="DY83" i="6"/>
  <c r="EA83" i="6"/>
  <c r="EE83" i="6"/>
  <c r="DZ83" i="6"/>
  <c r="EB83" i="6"/>
  <c r="EC83" i="6"/>
  <c r="ED83" i="6"/>
  <c r="EF83" i="6"/>
  <c r="EI83" i="6"/>
  <c r="EG83" i="6"/>
  <c r="EJ83" i="6"/>
  <c r="EM83" i="6"/>
  <c r="EH83" i="6"/>
  <c r="EK83" i="6"/>
  <c r="EO83" i="6"/>
  <c r="EP83" i="6"/>
  <c r="EL83" i="6"/>
  <c r="EQ83" i="6"/>
  <c r="EN83" i="6"/>
  <c r="DX83" i="6"/>
  <c r="DY80" i="6"/>
  <c r="DZ80" i="6"/>
  <c r="EA80" i="6"/>
  <c r="EB80" i="6"/>
  <c r="EC80" i="6"/>
  <c r="ED80" i="6"/>
  <c r="EG80" i="6"/>
  <c r="EE80" i="6"/>
  <c r="EH80" i="6"/>
  <c r="EF80" i="6"/>
  <c r="EJ80" i="6"/>
  <c r="EK80" i="6"/>
  <c r="EL80" i="6"/>
  <c r="EI80" i="6"/>
  <c r="EP80" i="6"/>
  <c r="EN80" i="6"/>
  <c r="EO80" i="6"/>
  <c r="EM80" i="6"/>
  <c r="EQ80" i="6"/>
  <c r="DX80" i="6"/>
  <c r="DX79" i="6"/>
  <c r="DY79" i="6"/>
  <c r="DZ79" i="6"/>
  <c r="EB79" i="6"/>
  <c r="EC79" i="6"/>
  <c r="EF79" i="6"/>
  <c r="ED79" i="6"/>
  <c r="EG79" i="6"/>
  <c r="EA79" i="6"/>
  <c r="EE79" i="6"/>
  <c r="EJ79" i="6"/>
  <c r="EH79" i="6"/>
  <c r="EI79" i="6"/>
  <c r="EK79" i="6"/>
  <c r="EL79" i="6"/>
  <c r="EM79" i="6"/>
  <c r="EP79" i="6"/>
  <c r="EQ79" i="6"/>
  <c r="EN79" i="6"/>
  <c r="EO79" i="6"/>
  <c r="DX78" i="6"/>
  <c r="DY78" i="6"/>
  <c r="DZ78" i="6"/>
  <c r="EA78" i="6"/>
  <c r="EB78" i="6"/>
  <c r="EC78" i="6"/>
  <c r="ED78" i="6"/>
  <c r="EG78" i="6"/>
  <c r="EH78" i="6"/>
  <c r="EE78" i="6"/>
  <c r="EF78" i="6"/>
  <c r="EI78" i="6"/>
  <c r="EK78" i="6"/>
  <c r="EJ78" i="6"/>
  <c r="EL78" i="6"/>
  <c r="EQ78" i="6"/>
  <c r="EN78" i="6"/>
  <c r="EM78" i="6"/>
  <c r="EO78" i="6"/>
  <c r="EP78" i="6"/>
  <c r="DZ77" i="6"/>
  <c r="EA77" i="6"/>
  <c r="EB77" i="6"/>
  <c r="EC77" i="6"/>
  <c r="DY77" i="6"/>
  <c r="EE77" i="6"/>
  <c r="EG77" i="6"/>
  <c r="ED77" i="6"/>
  <c r="EH77" i="6"/>
  <c r="EF77" i="6"/>
  <c r="EI77" i="6"/>
  <c r="EK77" i="6"/>
  <c r="EJ77" i="6"/>
  <c r="EL77" i="6"/>
  <c r="EN77" i="6"/>
  <c r="EM77" i="6"/>
  <c r="EO77" i="6"/>
  <c r="EP77" i="6"/>
  <c r="EQ77" i="6"/>
  <c r="DX77" i="6"/>
  <c r="EP76" i="6"/>
  <c r="DZ76" i="6"/>
  <c r="EA76" i="6"/>
  <c r="DY76" i="6"/>
  <c r="EC76" i="6"/>
  <c r="ED76" i="6"/>
  <c r="EG76" i="6"/>
  <c r="EB76" i="6"/>
  <c r="EH76" i="6"/>
  <c r="EE76" i="6"/>
  <c r="EF76" i="6"/>
  <c r="EJ76" i="6"/>
  <c r="EL76" i="6"/>
  <c r="EM76" i="6"/>
  <c r="EK76" i="6"/>
  <c r="EN76" i="6"/>
  <c r="EO76" i="6"/>
  <c r="EI76" i="6"/>
  <c r="EQ76" i="6"/>
  <c r="DX76" i="6"/>
  <c r="DX75" i="6"/>
  <c r="DZ75" i="6"/>
  <c r="EA75" i="6"/>
  <c r="EB75" i="6"/>
  <c r="EC75" i="6"/>
  <c r="ED75" i="6"/>
  <c r="DY75" i="6"/>
  <c r="EE75" i="6"/>
  <c r="EF75" i="6"/>
  <c r="EH75" i="6"/>
  <c r="EI75" i="6"/>
  <c r="EL75" i="6"/>
  <c r="EM75" i="6"/>
  <c r="EK75" i="6"/>
  <c r="EQ75" i="6"/>
  <c r="EN75" i="6"/>
  <c r="EG75" i="6"/>
  <c r="EO75" i="6"/>
  <c r="EP75" i="6"/>
  <c r="EJ75" i="6"/>
  <c r="EA74" i="6"/>
  <c r="EB74" i="6"/>
  <c r="DZ74" i="6"/>
  <c r="ED74" i="6"/>
  <c r="EE74" i="6"/>
  <c r="DY74" i="6"/>
  <c r="EH74" i="6"/>
  <c r="EC74" i="6"/>
  <c r="EF74" i="6"/>
  <c r="EI74" i="6"/>
  <c r="EJ74" i="6"/>
  <c r="EL74" i="6"/>
  <c r="EM74" i="6"/>
  <c r="EG74" i="6"/>
  <c r="EK74" i="6"/>
  <c r="EN74" i="6"/>
  <c r="EO74" i="6"/>
  <c r="EP74" i="6"/>
  <c r="EQ74" i="6"/>
  <c r="DX74" i="6"/>
  <c r="EA73" i="6"/>
  <c r="EB73" i="6"/>
  <c r="DY73" i="6"/>
  <c r="DZ73" i="6"/>
  <c r="EE73" i="6"/>
  <c r="EC73" i="6"/>
  <c r="ED73" i="6"/>
  <c r="EH73" i="6"/>
  <c r="EF73" i="6"/>
  <c r="EI73" i="6"/>
  <c r="EG73" i="6"/>
  <c r="EK73" i="6"/>
  <c r="EJ73" i="6"/>
  <c r="EN73" i="6"/>
  <c r="EO73" i="6"/>
  <c r="EL73" i="6"/>
  <c r="EM73" i="6"/>
  <c r="EP73" i="6"/>
  <c r="EQ73" i="6"/>
  <c r="DX73" i="6"/>
  <c r="EN72" i="6"/>
  <c r="EA72" i="6"/>
  <c r="EB72" i="6"/>
  <c r="DY72" i="6"/>
  <c r="ED72" i="6"/>
  <c r="DZ72" i="6"/>
  <c r="EE72" i="6"/>
  <c r="EC72" i="6"/>
  <c r="EF72" i="6"/>
  <c r="EG72" i="6"/>
  <c r="EM72" i="6"/>
  <c r="EH72" i="6"/>
  <c r="EK72" i="6"/>
  <c r="EI72" i="6"/>
  <c r="EL72" i="6"/>
  <c r="EO72" i="6"/>
  <c r="EP72" i="6"/>
  <c r="EJ72" i="6"/>
  <c r="EQ72" i="6"/>
  <c r="DX72" i="6"/>
  <c r="DY71" i="6"/>
  <c r="DZ71" i="6"/>
  <c r="EE71" i="6"/>
  <c r="EC71" i="6"/>
  <c r="EB71" i="6"/>
  <c r="EA71" i="6"/>
  <c r="EF71" i="6"/>
  <c r="EI71" i="6"/>
  <c r="ED71" i="6"/>
  <c r="EJ71" i="6"/>
  <c r="EG71" i="6"/>
  <c r="EM71" i="6"/>
  <c r="EH71" i="6"/>
  <c r="EK71" i="6"/>
  <c r="EO71" i="6"/>
  <c r="EL71" i="6"/>
  <c r="EP71" i="6"/>
  <c r="EQ71" i="6"/>
  <c r="EN71" i="6"/>
  <c r="DX71" i="6"/>
  <c r="EB69" i="6"/>
  <c r="DY69" i="6"/>
  <c r="DZ69" i="6"/>
  <c r="EE69" i="6"/>
  <c r="EC69" i="6"/>
  <c r="EA69" i="6"/>
  <c r="ED69" i="6"/>
  <c r="EF69" i="6"/>
  <c r="EG69" i="6"/>
  <c r="EH69" i="6"/>
  <c r="EK69" i="6"/>
  <c r="EI69" i="6"/>
  <c r="EL69" i="6"/>
  <c r="EJ69" i="6"/>
  <c r="EM69" i="6"/>
  <c r="EP69" i="6"/>
  <c r="EN69" i="6"/>
  <c r="EO69" i="6"/>
  <c r="DX69" i="6"/>
  <c r="EQ69" i="6"/>
  <c r="DY68" i="6"/>
  <c r="DZ68" i="6"/>
  <c r="EC68" i="6"/>
  <c r="EA68" i="6"/>
  <c r="EB68" i="6"/>
  <c r="ED68" i="6"/>
  <c r="EE68" i="6"/>
  <c r="EG68" i="6"/>
  <c r="EF68" i="6"/>
  <c r="EH68" i="6"/>
  <c r="EK68" i="6"/>
  <c r="EI68" i="6"/>
  <c r="EL68" i="6"/>
  <c r="EJ68" i="6"/>
  <c r="EP68" i="6"/>
  <c r="EM68" i="6"/>
  <c r="EN68" i="6"/>
  <c r="EO68" i="6"/>
  <c r="EQ68" i="6"/>
  <c r="DX68" i="6"/>
  <c r="DX65" i="6"/>
  <c r="DZ65" i="6"/>
  <c r="EA65" i="6"/>
  <c r="EC65" i="6"/>
  <c r="EB65" i="6"/>
  <c r="DY65" i="6"/>
  <c r="EF65" i="6"/>
  <c r="EE65" i="6"/>
  <c r="EG65" i="6"/>
  <c r="EH65" i="6"/>
  <c r="EI65" i="6"/>
  <c r="EK65" i="6"/>
  <c r="EL65" i="6"/>
  <c r="EJ65" i="6"/>
  <c r="EM65" i="6"/>
  <c r="EN65" i="6"/>
  <c r="EO65" i="6"/>
  <c r="EP65" i="6"/>
  <c r="EQ65" i="6"/>
  <c r="EK64" i="6"/>
  <c r="EQ64" i="6"/>
  <c r="DZ64" i="6"/>
  <c r="EA64" i="6"/>
  <c r="DY64" i="6"/>
  <c r="EC64" i="6"/>
  <c r="ED64" i="6"/>
  <c r="EB64" i="6"/>
  <c r="EG64" i="6"/>
  <c r="EE64" i="6"/>
  <c r="EH64" i="6"/>
  <c r="EL64" i="6"/>
  <c r="EJ64" i="6"/>
  <c r="EI64" i="6"/>
  <c r="EM64" i="6"/>
  <c r="EF64" i="6"/>
  <c r="EN64" i="6"/>
  <c r="EO64" i="6"/>
  <c r="EP64" i="6"/>
  <c r="DZ63" i="6"/>
  <c r="EA63" i="6"/>
  <c r="EB63" i="6"/>
  <c r="EC63" i="6"/>
  <c r="DY63" i="6"/>
  <c r="EF63" i="6"/>
  <c r="EH63" i="6"/>
  <c r="EE63" i="6"/>
  <c r="EG63" i="6"/>
  <c r="EI63" i="6"/>
  <c r="EL63" i="6"/>
  <c r="EJ63" i="6"/>
  <c r="EM63" i="6"/>
  <c r="EK63" i="6"/>
  <c r="EQ63" i="6"/>
  <c r="EN63" i="6"/>
  <c r="EO63" i="6"/>
  <c r="EP63" i="6"/>
  <c r="DX63" i="6"/>
  <c r="EQ62" i="6"/>
  <c r="EA62" i="6"/>
  <c r="EB62" i="6"/>
  <c r="DY62" i="6"/>
  <c r="DZ62" i="6"/>
  <c r="EE62" i="6"/>
  <c r="EH62" i="6"/>
  <c r="EG62" i="6"/>
  <c r="EI62" i="6"/>
  <c r="EJ62" i="6"/>
  <c r="EL62" i="6"/>
  <c r="EM62" i="6"/>
  <c r="EF62" i="6"/>
  <c r="EN62" i="6"/>
  <c r="EO62" i="6"/>
  <c r="EP62" i="6"/>
  <c r="EK62" i="6"/>
  <c r="DX62" i="6"/>
  <c r="EN60" i="6"/>
  <c r="EQ60" i="6"/>
  <c r="EA60" i="6"/>
  <c r="EB60" i="6"/>
  <c r="DY60" i="6"/>
  <c r="EE60" i="6"/>
  <c r="EC60" i="6"/>
  <c r="DZ60" i="6"/>
  <c r="EF60" i="6"/>
  <c r="EG60" i="6"/>
  <c r="EJ60" i="6"/>
  <c r="EM60" i="6"/>
  <c r="EH60" i="6"/>
  <c r="EI60" i="6"/>
  <c r="EK60" i="6"/>
  <c r="EL60" i="6"/>
  <c r="EO60" i="6"/>
  <c r="EP60" i="6"/>
  <c r="DX60" i="6"/>
  <c r="DY59" i="6"/>
  <c r="EE59" i="6"/>
  <c r="EA59" i="6"/>
  <c r="DZ59" i="6"/>
  <c r="EC59" i="6"/>
  <c r="ED59" i="6"/>
  <c r="EF59" i="6"/>
  <c r="EG59" i="6"/>
  <c r="EI59" i="6"/>
  <c r="EJ59" i="6"/>
  <c r="EM59" i="6"/>
  <c r="EH59" i="6"/>
  <c r="EK59" i="6"/>
  <c r="EO59" i="6"/>
  <c r="EL59" i="6"/>
  <c r="EP59" i="6"/>
  <c r="EQ59" i="6"/>
  <c r="EN59" i="6"/>
  <c r="DX59" i="6"/>
  <c r="DY56" i="6"/>
  <c r="DZ56" i="6"/>
  <c r="EB56" i="6"/>
  <c r="EA56" i="6"/>
  <c r="EC56" i="6"/>
  <c r="EG56" i="6"/>
  <c r="EE56" i="6"/>
  <c r="EH56" i="6"/>
  <c r="EF56" i="6"/>
  <c r="EI56" i="6"/>
  <c r="EK56" i="6"/>
  <c r="EL56" i="6"/>
  <c r="EP56" i="6"/>
  <c r="EN56" i="6"/>
  <c r="EO56" i="6"/>
  <c r="EM56" i="6"/>
  <c r="EJ56" i="6"/>
  <c r="EQ56" i="6"/>
  <c r="DX56" i="6"/>
  <c r="DY54" i="6"/>
  <c r="DZ54" i="6"/>
  <c r="EA54" i="6"/>
  <c r="EB54" i="6"/>
  <c r="EC54" i="6"/>
  <c r="EE54" i="6"/>
  <c r="EH54" i="6"/>
  <c r="EF54" i="6"/>
  <c r="EI54" i="6"/>
  <c r="EG54" i="6"/>
  <c r="EK54" i="6"/>
  <c r="EL54" i="6"/>
  <c r="EJ54" i="6"/>
  <c r="EQ54" i="6"/>
  <c r="EN54" i="6"/>
  <c r="EO54" i="6"/>
  <c r="EM54" i="6"/>
  <c r="EP54" i="6"/>
  <c r="DX54" i="6"/>
  <c r="DZ53" i="6"/>
  <c r="EA53" i="6"/>
  <c r="EB53" i="6"/>
  <c r="EC53" i="6"/>
  <c r="DY53" i="6"/>
  <c r="EE53" i="6"/>
  <c r="EF53" i="6"/>
  <c r="EH53" i="6"/>
  <c r="EI53" i="6"/>
  <c r="EG53" i="6"/>
  <c r="EK53" i="6"/>
  <c r="EL53" i="6"/>
  <c r="EN53" i="6"/>
  <c r="EO53" i="6"/>
  <c r="EJ53" i="6"/>
  <c r="EP53" i="6"/>
  <c r="EM53" i="6"/>
  <c r="EQ53" i="6"/>
  <c r="DX53" i="6"/>
  <c r="EK52" i="6"/>
  <c r="DZ52" i="6"/>
  <c r="EA52" i="6"/>
  <c r="DY52" i="6"/>
  <c r="EC52" i="6"/>
  <c r="EG52" i="6"/>
  <c r="EE52" i="6"/>
  <c r="EB52" i="6"/>
  <c r="EH52" i="6"/>
  <c r="EF52" i="6"/>
  <c r="EI52" i="6"/>
  <c r="EL52" i="6"/>
  <c r="EM52" i="6"/>
  <c r="EJ52" i="6"/>
  <c r="EN52" i="6"/>
  <c r="EO52" i="6"/>
  <c r="EP52" i="6"/>
  <c r="EQ52" i="6"/>
  <c r="DX52" i="6"/>
  <c r="DZ51" i="6"/>
  <c r="EA51" i="6"/>
  <c r="EB51" i="6"/>
  <c r="EC51" i="6"/>
  <c r="DY51" i="6"/>
  <c r="EE51" i="6"/>
  <c r="EF51" i="6"/>
  <c r="EH51" i="6"/>
  <c r="EI51" i="6"/>
  <c r="EG51" i="6"/>
  <c r="EL51" i="6"/>
  <c r="EM51" i="6"/>
  <c r="EJ51" i="6"/>
  <c r="EK51" i="6"/>
  <c r="EQ51" i="6"/>
  <c r="EN51" i="6"/>
  <c r="EO51" i="6"/>
  <c r="EP51" i="6"/>
  <c r="DX51" i="6"/>
  <c r="EQ50" i="6"/>
  <c r="EA50" i="6"/>
  <c r="EB50" i="6"/>
  <c r="EC50" i="6"/>
  <c r="DY50" i="6"/>
  <c r="DZ50" i="6"/>
  <c r="EE50" i="6"/>
  <c r="EH50" i="6"/>
  <c r="EI50" i="6"/>
  <c r="EF50" i="6"/>
  <c r="EG50" i="6"/>
  <c r="EJ50" i="6"/>
  <c r="EL50" i="6"/>
  <c r="EM50" i="6"/>
  <c r="EN50" i="6"/>
  <c r="EO50" i="6"/>
  <c r="EP50" i="6"/>
  <c r="EK50" i="6"/>
  <c r="DX50" i="6"/>
  <c r="EA49" i="6"/>
  <c r="EB49" i="6"/>
  <c r="DY49" i="6"/>
  <c r="DZ49" i="6"/>
  <c r="EC49" i="6"/>
  <c r="EE49" i="6"/>
  <c r="EF49" i="6"/>
  <c r="EH49" i="6"/>
  <c r="EI49" i="6"/>
  <c r="EG49" i="6"/>
  <c r="EJ49" i="6"/>
  <c r="EK49" i="6"/>
  <c r="EN49" i="6"/>
  <c r="EL49" i="6"/>
  <c r="EO49" i="6"/>
  <c r="EP49" i="6"/>
  <c r="EM49" i="6"/>
  <c r="EQ49" i="6"/>
  <c r="DX49" i="6"/>
  <c r="EQ48" i="6"/>
  <c r="EN48" i="6"/>
  <c r="EA48" i="6"/>
  <c r="EB48" i="6"/>
  <c r="DY48" i="6"/>
  <c r="EC48" i="6"/>
  <c r="EE48" i="6"/>
  <c r="DZ48" i="6"/>
  <c r="EF48" i="6"/>
  <c r="EG48" i="6"/>
  <c r="EI48" i="6"/>
  <c r="EH48" i="6"/>
  <c r="EM48" i="6"/>
  <c r="EJ48" i="6"/>
  <c r="EK48" i="6"/>
  <c r="EL48" i="6"/>
  <c r="EO48" i="6"/>
  <c r="EP48" i="6"/>
  <c r="DX48" i="6"/>
  <c r="EB47" i="6"/>
  <c r="DY47" i="6"/>
  <c r="EA47" i="6"/>
  <c r="EE47" i="6"/>
  <c r="DZ47" i="6"/>
  <c r="EC47" i="6"/>
  <c r="EF47" i="6"/>
  <c r="EI47" i="6"/>
  <c r="EG47" i="6"/>
  <c r="EJ47" i="6"/>
  <c r="EH47" i="6"/>
  <c r="EM47" i="6"/>
  <c r="EK47" i="6"/>
  <c r="EL47" i="6"/>
  <c r="EO47" i="6"/>
  <c r="EP47" i="6"/>
  <c r="EQ47" i="6"/>
  <c r="EN47" i="6"/>
  <c r="DX47" i="6"/>
  <c r="EB45" i="6"/>
  <c r="DY45" i="6"/>
  <c r="EC45" i="6"/>
  <c r="DZ45" i="6"/>
  <c r="EE45" i="6"/>
  <c r="EA45" i="6"/>
  <c r="EF45" i="6"/>
  <c r="EG45" i="6"/>
  <c r="EH45" i="6"/>
  <c r="EJ45" i="6"/>
  <c r="EK45" i="6"/>
  <c r="EL45" i="6"/>
  <c r="EM45" i="6"/>
  <c r="EP45" i="6"/>
  <c r="EN45" i="6"/>
  <c r="EQ45" i="6"/>
  <c r="DX45" i="6"/>
  <c r="EI45" i="6"/>
  <c r="EO45" i="6"/>
  <c r="DY43" i="6"/>
  <c r="DZ43" i="6"/>
  <c r="EB43" i="6"/>
  <c r="EF43" i="6"/>
  <c r="EA43" i="6"/>
  <c r="EG43" i="6"/>
  <c r="EE43" i="6"/>
  <c r="EJ43" i="6"/>
  <c r="EC43" i="6"/>
  <c r="EH43" i="6"/>
  <c r="EI43" i="6"/>
  <c r="EK43" i="6"/>
  <c r="EL43" i="6"/>
  <c r="EM43" i="6"/>
  <c r="EP43" i="6"/>
  <c r="EQ43" i="6"/>
  <c r="EN43" i="6"/>
  <c r="EO43" i="6"/>
  <c r="EA38" i="6"/>
  <c r="EB38" i="6"/>
  <c r="DY38" i="6"/>
  <c r="DZ38" i="6"/>
  <c r="EC38" i="6"/>
  <c r="EE38" i="6"/>
  <c r="EH38" i="6"/>
  <c r="EF38" i="6"/>
  <c r="EI38" i="6"/>
  <c r="EJ38" i="6"/>
  <c r="EL38" i="6"/>
  <c r="EM38" i="6"/>
  <c r="EG38" i="6"/>
  <c r="EN38" i="6"/>
  <c r="EO38" i="6"/>
  <c r="EK38" i="6"/>
  <c r="EP38" i="6"/>
  <c r="EQ38" i="6"/>
  <c r="EH36" i="6"/>
  <c r="EN36" i="6"/>
  <c r="EA36" i="6"/>
  <c r="EB36" i="6"/>
  <c r="DY36" i="6"/>
  <c r="DZ36" i="6"/>
  <c r="EC36" i="6"/>
  <c r="EE36" i="6"/>
  <c r="EF36" i="6"/>
  <c r="EG36" i="6"/>
  <c r="EM36" i="6"/>
  <c r="EK36" i="6"/>
  <c r="EI36" i="6"/>
  <c r="EL36" i="6"/>
  <c r="EO36" i="6"/>
  <c r="EP36" i="6"/>
  <c r="EJ36" i="6"/>
  <c r="EQ36" i="6"/>
  <c r="DY31" i="6"/>
  <c r="DZ31" i="6"/>
  <c r="EB31" i="6"/>
  <c r="EC31" i="6"/>
  <c r="EA31" i="6"/>
  <c r="EF31" i="6"/>
  <c r="EE31" i="6"/>
  <c r="EG31" i="6"/>
  <c r="EJ31" i="6"/>
  <c r="EH31" i="6"/>
  <c r="EI31" i="6"/>
  <c r="EK31" i="6"/>
  <c r="EL31" i="6"/>
  <c r="EM31" i="6"/>
  <c r="EP31" i="6"/>
  <c r="EQ31" i="6"/>
  <c r="EN31" i="6"/>
  <c r="EO31" i="6"/>
  <c r="EA25" i="6"/>
  <c r="EB25" i="6"/>
  <c r="DY25" i="6"/>
  <c r="DZ25" i="6"/>
  <c r="EE25" i="6"/>
  <c r="EC25" i="6"/>
  <c r="EF25" i="6"/>
  <c r="EG25" i="6"/>
  <c r="EH25" i="6"/>
  <c r="EI25" i="6"/>
  <c r="EJ25" i="6"/>
  <c r="EK25" i="6"/>
  <c r="EN25" i="6"/>
  <c r="EO25" i="6"/>
  <c r="EP25" i="6"/>
  <c r="EM25" i="6"/>
  <c r="EQ25" i="6"/>
  <c r="EL25" i="6"/>
  <c r="EQ24" i="6"/>
  <c r="EA24" i="6"/>
  <c r="EB24" i="6"/>
  <c r="DY24" i="6"/>
  <c r="EE24" i="6"/>
  <c r="EC24" i="6"/>
  <c r="DZ24" i="6"/>
  <c r="EF24" i="6"/>
  <c r="EG24" i="6"/>
  <c r="EH24" i="6"/>
  <c r="EJ24" i="6"/>
  <c r="EM24" i="6"/>
  <c r="EI24" i="6"/>
  <c r="EK24" i="6"/>
  <c r="EL24" i="6"/>
  <c r="EO24" i="6"/>
  <c r="EP24" i="6"/>
  <c r="EN24" i="6"/>
  <c r="S14" i="6"/>
  <c r="S11" i="6"/>
  <c r="S10" i="6"/>
  <c r="S15" i="6"/>
  <c r="S16" i="6"/>
  <c r="I14" i="6"/>
  <c r="U14" i="6" a="1"/>
  <c r="U14" i="6" s="1"/>
  <c r="DW14" i="6" s="1"/>
  <c r="I11" i="6"/>
  <c r="U11" i="6" a="1"/>
  <c r="U11" i="6" s="1"/>
  <c r="DW11" i="6" s="1"/>
  <c r="I15" i="6"/>
  <c r="U15" i="6" a="1"/>
  <c r="U15" i="6" s="1"/>
  <c r="DW15" i="6" s="1"/>
  <c r="I16" i="6"/>
  <c r="U16" i="6" a="1"/>
  <c r="U16" i="6" s="1"/>
  <c r="DW16" i="6" s="1"/>
  <c r="I10" i="6"/>
  <c r="U10" i="6" a="1"/>
  <c r="U10" i="6" s="1"/>
  <c r="DW10" i="6" s="1"/>
  <c r="N9" i="6"/>
  <c r="AK15" i="6"/>
  <c r="AJ15" i="6"/>
  <c r="AI15" i="6"/>
  <c r="AH15" i="6"/>
  <c r="AG15" i="6"/>
  <c r="AF15" i="6"/>
  <c r="AE15" i="6"/>
  <c r="AC15" i="6"/>
  <c r="AB15" i="6"/>
  <c r="AA15" i="6"/>
  <c r="Z15" i="6"/>
  <c r="AK14" i="6"/>
  <c r="AJ14" i="6"/>
  <c r="AI14" i="6"/>
  <c r="AG14" i="6"/>
  <c r="AF14" i="6"/>
  <c r="AE14" i="6"/>
  <c r="AD14" i="6"/>
  <c r="AC14" i="6"/>
  <c r="AB14" i="6"/>
  <c r="AA14" i="6"/>
  <c r="AK13" i="6"/>
  <c r="AJ13" i="6"/>
  <c r="AI13" i="6"/>
  <c r="AH13" i="6"/>
  <c r="AF13" i="6"/>
  <c r="AE13" i="6"/>
  <c r="AD13" i="6"/>
  <c r="AK12" i="6"/>
  <c r="AJ12" i="6"/>
  <c r="AI12" i="6"/>
  <c r="AH12" i="6"/>
  <c r="AG12" i="6"/>
  <c r="AE12" i="6"/>
  <c r="AD12" i="6"/>
  <c r="AC12" i="6"/>
  <c r="AK11" i="6"/>
  <c r="AJ11" i="6"/>
  <c r="AI11" i="6"/>
  <c r="AH11" i="6"/>
  <c r="AG11" i="6"/>
  <c r="AF11" i="6"/>
  <c r="AD11" i="6"/>
  <c r="AC11" i="6"/>
  <c r="AA11" i="6"/>
  <c r="AK10" i="6"/>
  <c r="AJ10" i="6"/>
  <c r="AI10" i="6"/>
  <c r="AH10" i="6"/>
  <c r="AG10" i="6"/>
  <c r="AF10" i="6"/>
  <c r="AE10" i="6"/>
  <c r="AC10" i="6"/>
  <c r="AB10" i="6"/>
  <c r="AK16" i="6"/>
  <c r="AJ16" i="6"/>
  <c r="AI16" i="6"/>
  <c r="AH16" i="6"/>
  <c r="AG16" i="6"/>
  <c r="AF16" i="6"/>
  <c r="AD16" i="6"/>
  <c r="AC16" i="6"/>
  <c r="AA16" i="6"/>
  <c r="Z16" i="6"/>
  <c r="AV13" i="6"/>
  <c r="BN13" i="6"/>
  <c r="BK14" i="6"/>
  <c r="AS14" i="6"/>
  <c r="AC9" i="6"/>
  <c r="BK13" i="6"/>
  <c r="AS13" i="6"/>
  <c r="BH14" i="6"/>
  <c r="AP14" i="6"/>
  <c r="BH13" i="6"/>
  <c r="AP13" i="6"/>
  <c r="AA9" i="6"/>
  <c r="BW14" i="6"/>
  <c r="BE14" i="6"/>
  <c r="AM14" i="6"/>
  <c r="BW13" i="6"/>
  <c r="BE13" i="6"/>
  <c r="AM13" i="6"/>
  <c r="BT14" i="6"/>
  <c r="BB14" i="6"/>
  <c r="BT13" i="6"/>
  <c r="BB13" i="6"/>
  <c r="BQ14" i="6"/>
  <c r="AY14" i="6"/>
  <c r="BQ13" i="6"/>
  <c r="AY13" i="6"/>
  <c r="BN14" i="6"/>
  <c r="AV14" i="6"/>
  <c r="BP10" i="6"/>
  <c r="BJ10" i="6"/>
  <c r="BJ9" i="6"/>
  <c r="BA9" i="6"/>
  <c r="AF9" i="6"/>
  <c r="BW12" i="6"/>
  <c r="BU16" i="6"/>
  <c r="BT12" i="6"/>
  <c r="BR16" i="6"/>
  <c r="BQ12" i="6"/>
  <c r="BO16" i="6"/>
  <c r="BN12" i="6"/>
  <c r="BL16" i="6"/>
  <c r="BK12" i="6"/>
  <c r="BI16" i="6"/>
  <c r="BH12" i="6"/>
  <c r="BF16" i="6"/>
  <c r="BE12" i="6"/>
  <c r="BC16" i="6"/>
  <c r="BB12" i="6"/>
  <c r="AZ16" i="6"/>
  <c r="AY12" i="6"/>
  <c r="AW16" i="6"/>
  <c r="AV12" i="6"/>
  <c r="AT16" i="6"/>
  <c r="AS12" i="6"/>
  <c r="AQ16" i="6"/>
  <c r="AP12" i="6"/>
  <c r="AN16" i="6"/>
  <c r="AM12" i="6"/>
  <c r="BG10" i="6"/>
  <c r="AX10" i="6"/>
  <c r="BS9" i="6"/>
  <c r="BG9" i="6"/>
  <c r="AX9" i="6"/>
  <c r="AU9" i="6"/>
  <c r="AI9" i="6"/>
  <c r="BW11" i="6"/>
  <c r="BU15" i="6"/>
  <c r="BT11" i="6"/>
  <c r="BR15" i="6"/>
  <c r="BQ11" i="6"/>
  <c r="BO15" i="6"/>
  <c r="BN11" i="6"/>
  <c r="BL15" i="6"/>
  <c r="BK11" i="6"/>
  <c r="BI15" i="6"/>
  <c r="BH11" i="6"/>
  <c r="BF15" i="6"/>
  <c r="BE11" i="6"/>
  <c r="BC15" i="6"/>
  <c r="BB11" i="6"/>
  <c r="AZ15" i="6"/>
  <c r="AY11" i="6"/>
  <c r="AW15" i="6"/>
  <c r="AV11" i="6"/>
  <c r="AT15" i="6"/>
  <c r="AS11" i="6"/>
  <c r="AQ15" i="6"/>
  <c r="AP11" i="6"/>
  <c r="AN15" i="6"/>
  <c r="AM11" i="6"/>
  <c r="BA10" i="6"/>
  <c r="BM9" i="6"/>
  <c r="BW10" i="6"/>
  <c r="BU14" i="6"/>
  <c r="BT10" i="6"/>
  <c r="BR14" i="6"/>
  <c r="BQ10" i="6"/>
  <c r="BO14" i="6"/>
  <c r="BN10" i="6"/>
  <c r="BL14" i="6"/>
  <c r="BK10" i="6"/>
  <c r="BI14" i="6"/>
  <c r="BH10" i="6"/>
  <c r="BF14" i="6"/>
  <c r="BE10" i="6"/>
  <c r="BC14" i="6"/>
  <c r="BB10" i="6"/>
  <c r="AZ14" i="6"/>
  <c r="AY10" i="6"/>
  <c r="AW14" i="6"/>
  <c r="AV10" i="6"/>
  <c r="AT14" i="6"/>
  <c r="AS10" i="6"/>
  <c r="AQ14" i="6"/>
  <c r="AP10" i="6"/>
  <c r="AN14" i="6"/>
  <c r="AM10" i="6"/>
  <c r="BW9" i="6"/>
  <c r="BU13" i="6"/>
  <c r="BT9" i="6"/>
  <c r="BR13" i="6"/>
  <c r="BQ9" i="6"/>
  <c r="BO13" i="6"/>
  <c r="BN9" i="6"/>
  <c r="BL13" i="6"/>
  <c r="BK9" i="6"/>
  <c r="BI13" i="6"/>
  <c r="BH9" i="6"/>
  <c r="BF13" i="6"/>
  <c r="BE9" i="6"/>
  <c r="BC13" i="6"/>
  <c r="BB9" i="6"/>
  <c r="AZ13" i="6"/>
  <c r="AY9" i="6"/>
  <c r="AW13" i="6"/>
  <c r="AV9" i="6"/>
  <c r="AT13" i="6"/>
  <c r="AS9" i="6"/>
  <c r="AQ13" i="6"/>
  <c r="AP9" i="6"/>
  <c r="AN13" i="6"/>
  <c r="AM9" i="6"/>
  <c r="AJ9" i="6"/>
  <c r="AG9" i="6"/>
  <c r="AD9" i="6"/>
  <c r="AU10" i="6"/>
  <c r="AO10" i="6"/>
  <c r="BD9" i="6"/>
  <c r="AR9" i="6"/>
  <c r="BV16" i="6"/>
  <c r="BU12" i="6"/>
  <c r="BS16" i="6"/>
  <c r="BR12" i="6"/>
  <c r="BP16" i="6"/>
  <c r="BO12" i="6"/>
  <c r="BM16" i="6"/>
  <c r="BL12" i="6"/>
  <c r="BJ16" i="6"/>
  <c r="BI12" i="6"/>
  <c r="BG16" i="6"/>
  <c r="BF12" i="6"/>
  <c r="BD16" i="6"/>
  <c r="BC12" i="6"/>
  <c r="BA16" i="6"/>
  <c r="AZ12" i="6"/>
  <c r="AX16" i="6"/>
  <c r="AW12" i="6"/>
  <c r="AU16" i="6"/>
  <c r="AT12" i="6"/>
  <c r="AR16" i="6"/>
  <c r="AQ12" i="6"/>
  <c r="AO16" i="6"/>
  <c r="AN12" i="6"/>
  <c r="AL16" i="6"/>
  <c r="AL10" i="6"/>
  <c r="BP9" i="6"/>
  <c r="BV15" i="6"/>
  <c r="BU11" i="6"/>
  <c r="BS15" i="6"/>
  <c r="BR11" i="6"/>
  <c r="BP15" i="6"/>
  <c r="BO11" i="6"/>
  <c r="BM15" i="6"/>
  <c r="BL11" i="6"/>
  <c r="BJ15" i="6"/>
  <c r="BI11" i="6"/>
  <c r="BG15" i="6"/>
  <c r="BF11" i="6"/>
  <c r="BD15" i="6"/>
  <c r="BC11" i="6"/>
  <c r="BA15" i="6"/>
  <c r="AZ11" i="6"/>
  <c r="AX15" i="6"/>
  <c r="AW11" i="6"/>
  <c r="AU15" i="6"/>
  <c r="AT11" i="6"/>
  <c r="AR15" i="6"/>
  <c r="AQ11" i="6"/>
  <c r="AO15" i="6"/>
  <c r="AN11" i="6"/>
  <c r="AL15" i="6"/>
  <c r="BV14" i="6"/>
  <c r="BU10" i="6"/>
  <c r="BS14" i="6"/>
  <c r="BR10" i="6"/>
  <c r="BP14" i="6"/>
  <c r="BO10" i="6"/>
  <c r="BM14" i="6"/>
  <c r="BL10" i="6"/>
  <c r="BJ14" i="6"/>
  <c r="BI10" i="6"/>
  <c r="BG14" i="6"/>
  <c r="BF10" i="6"/>
  <c r="BD14" i="6"/>
  <c r="BC10" i="6"/>
  <c r="BA14" i="6"/>
  <c r="AZ10" i="6"/>
  <c r="AX14" i="6"/>
  <c r="AW10" i="6"/>
  <c r="AU14" i="6"/>
  <c r="AT10" i="6"/>
  <c r="AR14" i="6"/>
  <c r="AQ10" i="6"/>
  <c r="AO14" i="6"/>
  <c r="AN10" i="6"/>
  <c r="AL14" i="6"/>
  <c r="BS10" i="6"/>
  <c r="AO9" i="6"/>
  <c r="BV13" i="6"/>
  <c r="BU9" i="6"/>
  <c r="BS13" i="6"/>
  <c r="BR9" i="6"/>
  <c r="BP13" i="6"/>
  <c r="BO9" i="6"/>
  <c r="BM13" i="6"/>
  <c r="BL9" i="6"/>
  <c r="BJ13" i="6"/>
  <c r="BI9" i="6"/>
  <c r="BG13" i="6"/>
  <c r="BF9" i="6"/>
  <c r="BD13" i="6"/>
  <c r="BC9" i="6"/>
  <c r="BA13" i="6"/>
  <c r="AZ9" i="6"/>
  <c r="AX13" i="6"/>
  <c r="AW9" i="6"/>
  <c r="AU13" i="6"/>
  <c r="AT9" i="6"/>
  <c r="AR13" i="6"/>
  <c r="AQ9" i="6"/>
  <c r="AO13" i="6"/>
  <c r="AN9" i="6"/>
  <c r="AL13" i="6"/>
  <c r="AK9" i="6"/>
  <c r="AH9" i="6"/>
  <c r="AE9" i="6"/>
  <c r="BV10" i="6"/>
  <c r="BM10" i="6"/>
  <c r="BD10" i="6"/>
  <c r="AR10" i="6"/>
  <c r="BV9" i="6"/>
  <c r="BW16" i="6"/>
  <c r="BV12" i="6"/>
  <c r="BT16" i="6"/>
  <c r="BS12" i="6"/>
  <c r="BQ16" i="6"/>
  <c r="BP12" i="6"/>
  <c r="BN16" i="6"/>
  <c r="BM12" i="6"/>
  <c r="BK16" i="6"/>
  <c r="BJ12" i="6"/>
  <c r="BH16" i="6"/>
  <c r="BG12" i="6"/>
  <c r="BE16" i="6"/>
  <c r="BD12" i="6"/>
  <c r="BB16" i="6"/>
  <c r="BA12" i="6"/>
  <c r="AY16" i="6"/>
  <c r="AX12" i="6"/>
  <c r="AV16" i="6"/>
  <c r="AU12" i="6"/>
  <c r="AS16" i="6"/>
  <c r="AR12" i="6"/>
  <c r="AP16" i="6"/>
  <c r="AO12" i="6"/>
  <c r="AL12" i="6"/>
  <c r="BW15" i="6"/>
  <c r="BV11" i="6"/>
  <c r="BT15" i="6"/>
  <c r="BS11" i="6"/>
  <c r="BQ15" i="6"/>
  <c r="BP11" i="6"/>
  <c r="BN15" i="6"/>
  <c r="BM11" i="6"/>
  <c r="BK15" i="6"/>
  <c r="BJ11" i="6"/>
  <c r="BH15" i="6"/>
  <c r="BG11" i="6"/>
  <c r="BE15" i="6"/>
  <c r="BD11" i="6"/>
  <c r="BB15" i="6"/>
  <c r="BA11" i="6"/>
  <c r="AY15" i="6"/>
  <c r="AX11" i="6"/>
  <c r="AV15" i="6"/>
  <c r="AU11" i="6"/>
  <c r="AS15" i="6"/>
  <c r="AR11" i="6"/>
  <c r="AP15" i="6"/>
  <c r="AO11" i="6"/>
  <c r="AM15" i="6"/>
  <c r="AL11" i="6"/>
  <c r="D298" i="10" l="1"/>
  <c r="D198" i="10"/>
  <c r="D98" i="10"/>
  <c r="AO259" i="6"/>
  <c r="R145" i="11" s="1"/>
  <c r="R147" i="11" s="1"/>
  <c r="EP16" i="6"/>
  <c r="DZ16" i="6"/>
  <c r="EA16" i="6"/>
  <c r="DY16" i="6"/>
  <c r="EC16" i="6"/>
  <c r="EG16" i="6"/>
  <c r="EE16" i="6"/>
  <c r="EH16" i="6"/>
  <c r="EB16" i="6"/>
  <c r="EF16" i="6"/>
  <c r="EI16" i="6"/>
  <c r="EL16" i="6"/>
  <c r="EM16" i="6"/>
  <c r="EJ16" i="6"/>
  <c r="EK16" i="6"/>
  <c r="EN16" i="6"/>
  <c r="EO16" i="6"/>
  <c r="EQ16" i="6"/>
  <c r="EQ15" i="6"/>
  <c r="EK15" i="6"/>
  <c r="DY15" i="6"/>
  <c r="EL15" i="6"/>
  <c r="EF15" i="6"/>
  <c r="DZ15" i="6"/>
  <c r="EM15" i="6"/>
  <c r="EG15" i="6"/>
  <c r="EA15" i="6"/>
  <c r="EN15" i="6"/>
  <c r="EH15" i="6"/>
  <c r="EB15" i="6"/>
  <c r="EO15" i="6"/>
  <c r="EI15" i="6"/>
  <c r="EC15" i="6"/>
  <c r="EP15" i="6"/>
  <c r="EJ15" i="6"/>
  <c r="EA11" i="6"/>
  <c r="EQ11" i="6"/>
  <c r="EN11" i="6"/>
  <c r="EK11" i="6"/>
  <c r="EH11" i="6"/>
  <c r="EE11" i="6"/>
  <c r="EB11" i="6"/>
  <c r="DY11" i="6"/>
  <c r="EO11" i="6"/>
  <c r="EL11" i="6"/>
  <c r="EI11" i="6"/>
  <c r="EF11" i="6"/>
  <c r="EC11" i="6"/>
  <c r="DZ11" i="6"/>
  <c r="EP11" i="6"/>
  <c r="EM11" i="6"/>
  <c r="EJ11" i="6"/>
  <c r="EG11" i="6"/>
  <c r="ED11" i="6"/>
  <c r="EB14" i="6"/>
  <c r="EO14" i="6"/>
  <c r="EK14" i="6"/>
  <c r="EG14" i="6"/>
  <c r="EP14" i="6"/>
  <c r="EL14" i="6"/>
  <c r="EH14" i="6"/>
  <c r="ED14" i="6"/>
  <c r="DZ14" i="6"/>
  <c r="EQ14" i="6"/>
  <c r="EM14" i="6"/>
  <c r="EI14" i="6"/>
  <c r="EE14" i="6"/>
  <c r="EA14" i="6"/>
  <c r="EN14" i="6"/>
  <c r="EJ14" i="6"/>
  <c r="EF14" i="6"/>
  <c r="DZ10" i="6"/>
  <c r="EP10" i="6"/>
  <c r="EG10" i="6"/>
  <c r="EA10" i="6"/>
  <c r="EM10" i="6"/>
  <c r="EJ10" i="6"/>
  <c r="ED10" i="6"/>
  <c r="EQ10" i="6"/>
  <c r="EN10" i="6"/>
  <c r="EK10" i="6"/>
  <c r="EH10" i="6"/>
  <c r="EE10" i="6"/>
  <c r="EB10" i="6"/>
  <c r="EO10" i="6"/>
  <c r="EL10" i="6"/>
  <c r="EI10" i="6"/>
  <c r="EF10" i="6"/>
  <c r="EC10" i="6"/>
  <c r="DX14" i="6"/>
  <c r="AD10" i="6"/>
  <c r="DX10" i="6"/>
  <c r="EC14" i="6"/>
  <c r="AH14" i="6"/>
  <c r="AE11" i="6"/>
  <c r="AB11" i="6"/>
  <c r="DX11" i="6"/>
  <c r="AA10" i="6"/>
  <c r="DY10" i="6"/>
  <c r="Z11" i="6"/>
  <c r="Z10" i="6"/>
  <c r="G9" i="6"/>
  <c r="H9" i="6" s="1"/>
  <c r="S9" i="6" s="1"/>
  <c r="BG259" i="6"/>
  <c r="AJ145" i="11" s="1"/>
  <c r="AJ147" i="11" s="1"/>
  <c r="AU259" i="6"/>
  <c r="X145" i="11" s="1"/>
  <c r="X147" i="11" s="1"/>
  <c r="BM259" i="6"/>
  <c r="AP145" i="11" s="1"/>
  <c r="AP147" i="11" s="1"/>
  <c r="AT259" i="6"/>
  <c r="W145" i="11" s="1"/>
  <c r="W147" i="11" s="1"/>
  <c r="BL259" i="6"/>
  <c r="AO145" i="11" s="1"/>
  <c r="AO147" i="11" s="1"/>
  <c r="AV259" i="6"/>
  <c r="Y145" i="11" s="1"/>
  <c r="Y147" i="11" s="1"/>
  <c r="AS259" i="6"/>
  <c r="V145" i="11" s="1"/>
  <c r="V147" i="11" s="1"/>
  <c r="AX259" i="6"/>
  <c r="AA145" i="11" s="1"/>
  <c r="AA147" i="11" s="1"/>
  <c r="BP259" i="6"/>
  <c r="AS145" i="11" s="1"/>
  <c r="AS147" i="11" s="1"/>
  <c r="BN259" i="6"/>
  <c r="AQ145" i="11" s="1"/>
  <c r="AQ147" i="11" s="1"/>
  <c r="BK259" i="6"/>
  <c r="AN145" i="11" s="1"/>
  <c r="AN147" i="11" s="1"/>
  <c r="AW259" i="6"/>
  <c r="Z145" i="11" s="1"/>
  <c r="Z147" i="11" s="1"/>
  <c r="BO259" i="6"/>
  <c r="AR145" i="11" s="1"/>
  <c r="AR147" i="11" s="1"/>
  <c r="BE259" i="6"/>
  <c r="AH145" i="11" s="1"/>
  <c r="AH147" i="11" s="1"/>
  <c r="BA259" i="6"/>
  <c r="AD145" i="11" s="1"/>
  <c r="AD147" i="11" s="1"/>
  <c r="BS259" i="6"/>
  <c r="AV145" i="11" s="1"/>
  <c r="AV147" i="11" s="1"/>
  <c r="BW259" i="6"/>
  <c r="AZ145" i="11" s="1"/>
  <c r="AZ147" i="11" s="1"/>
  <c r="AZ259" i="6"/>
  <c r="AC145" i="11" s="1"/>
  <c r="AC147" i="11" s="1"/>
  <c r="BR259" i="6"/>
  <c r="AU145" i="11" s="1"/>
  <c r="AU147" i="11" s="1"/>
  <c r="AY259" i="6"/>
  <c r="AB145" i="11" s="1"/>
  <c r="AB147" i="11" s="1"/>
  <c r="BD259" i="6"/>
  <c r="AG145" i="11" s="1"/>
  <c r="AG147" i="11" s="1"/>
  <c r="BV259" i="6"/>
  <c r="AY145" i="11" s="1"/>
  <c r="AY147" i="11" s="1"/>
  <c r="BQ259" i="6"/>
  <c r="AT145" i="11" s="1"/>
  <c r="AT147" i="11" s="1"/>
  <c r="BC259" i="6"/>
  <c r="AF145" i="11" s="1"/>
  <c r="AF147" i="11" s="1"/>
  <c r="BU259" i="6"/>
  <c r="AX145" i="11" s="1"/>
  <c r="AX147" i="11" s="1"/>
  <c r="AN259" i="6"/>
  <c r="Q145" i="11" s="1"/>
  <c r="Q147" i="11" s="1"/>
  <c r="BF259" i="6"/>
  <c r="AI145" i="11" s="1"/>
  <c r="AI147" i="11" s="1"/>
  <c r="BB259" i="6"/>
  <c r="AE145" i="11" s="1"/>
  <c r="AE147" i="11" s="1"/>
  <c r="BH259" i="6"/>
  <c r="AK145" i="11" s="1"/>
  <c r="AK147" i="11" s="1"/>
  <c r="AP259" i="6"/>
  <c r="S145" i="11" s="1"/>
  <c r="S147" i="11" s="1"/>
  <c r="AR259" i="6"/>
  <c r="U145" i="11" s="1"/>
  <c r="U147" i="11" s="1"/>
  <c r="BJ259" i="6"/>
  <c r="AM145" i="11" s="1"/>
  <c r="AM147" i="11" s="1"/>
  <c r="BT259" i="6"/>
  <c r="AW145" i="11" s="1"/>
  <c r="AW147" i="11" s="1"/>
  <c r="AJ259" i="6"/>
  <c r="M145" i="11" s="1"/>
  <c r="M147" i="11" s="1"/>
  <c r="AQ259" i="6"/>
  <c r="T145" i="11" s="1"/>
  <c r="T147" i="11" s="1"/>
  <c r="BI259" i="6"/>
  <c r="AL145" i="11" s="1"/>
  <c r="AL147" i="11" s="1"/>
  <c r="AK259" i="6"/>
  <c r="N145" i="11" s="1"/>
  <c r="N147" i="11" s="1"/>
  <c r="Z14" i="6"/>
  <c r="DY14" i="6"/>
  <c r="AL259" i="6"/>
  <c r="O145" i="11" s="1"/>
  <c r="O147" i="11" s="1"/>
  <c r="G12" i="6"/>
  <c r="G13" i="6"/>
  <c r="E9" i="5"/>
  <c r="E10" i="5"/>
  <c r="E11" i="5"/>
  <c r="E12" i="5"/>
  <c r="E13" i="5"/>
  <c r="B2" i="5"/>
  <c r="C3" i="4"/>
  <c r="C4" i="4"/>
  <c r="B3" i="4"/>
  <c r="B4" i="4"/>
  <c r="B5" i="4"/>
  <c r="B2" i="4"/>
  <c r="C5" i="6"/>
  <c r="Z9" i="6" l="1"/>
  <c r="AB9" i="6"/>
  <c r="FW9" i="6"/>
  <c r="V9" i="6"/>
  <c r="FW10" i="6"/>
  <c r="FW11" i="6"/>
  <c r="FW12" i="6"/>
  <c r="FW13" i="6"/>
  <c r="FW14" i="6"/>
  <c r="FW15" i="6"/>
  <c r="FW16" i="6"/>
  <c r="FW17" i="6"/>
  <c r="FW18" i="6"/>
  <c r="FW19" i="6"/>
  <c r="FW20" i="6"/>
  <c r="FW21" i="6"/>
  <c r="FW22" i="6"/>
  <c r="FW23" i="6"/>
  <c r="FW24" i="6"/>
  <c r="FW25" i="6"/>
  <c r="FW26" i="6"/>
  <c r="FW27" i="6"/>
  <c r="FW28" i="6"/>
  <c r="FW29" i="6"/>
  <c r="FW30" i="6"/>
  <c r="FW31" i="6"/>
  <c r="FW32" i="6"/>
  <c r="FW33" i="6"/>
  <c r="FW34" i="6"/>
  <c r="FW35" i="6"/>
  <c r="FW36" i="6"/>
  <c r="FW37" i="6"/>
  <c r="FW38" i="6"/>
  <c r="FW39" i="6"/>
  <c r="FW40" i="6"/>
  <c r="FW41" i="6"/>
  <c r="FW42" i="6"/>
  <c r="FW43" i="6"/>
  <c r="FW44" i="6"/>
  <c r="FW45" i="6"/>
  <c r="FW46" i="6"/>
  <c r="FW47" i="6"/>
  <c r="FW48" i="6"/>
  <c r="FW49" i="6"/>
  <c r="FW50" i="6"/>
  <c r="FW51" i="6"/>
  <c r="FW52" i="6"/>
  <c r="FW53" i="6"/>
  <c r="FW54" i="6"/>
  <c r="FW55" i="6"/>
  <c r="FW56" i="6"/>
  <c r="FW57" i="6"/>
  <c r="FW58" i="6"/>
  <c r="FW59" i="6"/>
  <c r="FW60" i="6"/>
  <c r="FW61" i="6"/>
  <c r="FW62" i="6"/>
  <c r="FW63" i="6"/>
  <c r="FW64" i="6"/>
  <c r="FW65" i="6"/>
  <c r="FW66" i="6"/>
  <c r="FW67" i="6"/>
  <c r="FW68" i="6"/>
  <c r="FW69" i="6"/>
  <c r="FW70" i="6"/>
  <c r="FW71" i="6"/>
  <c r="FW72" i="6"/>
  <c r="FW73" i="6"/>
  <c r="FW74" i="6"/>
  <c r="FW75" i="6"/>
  <c r="FW76" i="6"/>
  <c r="FW77" i="6"/>
  <c r="FW78" i="6"/>
  <c r="FW79" i="6"/>
  <c r="FW80" i="6"/>
  <c r="FW81" i="6"/>
  <c r="FW82" i="6"/>
  <c r="FW83" i="6"/>
  <c r="FW84" i="6"/>
  <c r="FW85" i="6"/>
  <c r="FW86" i="6"/>
  <c r="FW87" i="6"/>
  <c r="FW88" i="6"/>
  <c r="FW89" i="6"/>
  <c r="FW90" i="6"/>
  <c r="FW91" i="6"/>
  <c r="FW92" i="6"/>
  <c r="FW93" i="6"/>
  <c r="FW94" i="6"/>
  <c r="FW95" i="6"/>
  <c r="FW96" i="6"/>
  <c r="FW97" i="6"/>
  <c r="FW98" i="6"/>
  <c r="FW99" i="6"/>
  <c r="FW100" i="6"/>
  <c r="FW101" i="6"/>
  <c r="FW102" i="6"/>
  <c r="FW103" i="6"/>
  <c r="FW104" i="6"/>
  <c r="FW105" i="6"/>
  <c r="FW106" i="6"/>
  <c r="FW107" i="6"/>
  <c r="FW108" i="6"/>
  <c r="FW109" i="6"/>
  <c r="FW110" i="6"/>
  <c r="FW111" i="6"/>
  <c r="FW112" i="6"/>
  <c r="FW113" i="6"/>
  <c r="FW114" i="6"/>
  <c r="FW115" i="6"/>
  <c r="FW116" i="6"/>
  <c r="FW117" i="6"/>
  <c r="FW118" i="6"/>
  <c r="FW119" i="6"/>
  <c r="FW120" i="6"/>
  <c r="FW121" i="6"/>
  <c r="FW122" i="6"/>
  <c r="FW123" i="6"/>
  <c r="FW124" i="6"/>
  <c r="FW125" i="6"/>
  <c r="FW126" i="6"/>
  <c r="FW127" i="6"/>
  <c r="FW128" i="6"/>
  <c r="FW129" i="6"/>
  <c r="FW130" i="6"/>
  <c r="FW131" i="6"/>
  <c r="FW132" i="6"/>
  <c r="FW133" i="6"/>
  <c r="FW134" i="6"/>
  <c r="FW135" i="6"/>
  <c r="FW136" i="6"/>
  <c r="FW137" i="6"/>
  <c r="FW138" i="6"/>
  <c r="FW139" i="6"/>
  <c r="FW140" i="6"/>
  <c r="FW141" i="6"/>
  <c r="FW142" i="6"/>
  <c r="FW143" i="6"/>
  <c r="FW144" i="6"/>
  <c r="FW145" i="6"/>
  <c r="FW146" i="6"/>
  <c r="FW147" i="6"/>
  <c r="FW148" i="6"/>
  <c r="FW149" i="6"/>
  <c r="FW150" i="6"/>
  <c r="FW151" i="6"/>
  <c r="FW152" i="6"/>
  <c r="FW153" i="6"/>
  <c r="FW154" i="6"/>
  <c r="FW155" i="6"/>
  <c r="FW156" i="6"/>
  <c r="FW157" i="6"/>
  <c r="FW158" i="6"/>
  <c r="FW159" i="6"/>
  <c r="FW160" i="6"/>
  <c r="FW161" i="6"/>
  <c r="FW162" i="6"/>
  <c r="FW163" i="6"/>
  <c r="FW164" i="6"/>
  <c r="FW165" i="6"/>
  <c r="FW166" i="6"/>
  <c r="FW167" i="6"/>
  <c r="FW168" i="6"/>
  <c r="FW169" i="6"/>
  <c r="FW170" i="6"/>
  <c r="FW171" i="6"/>
  <c r="FW172" i="6"/>
  <c r="FW173" i="6"/>
  <c r="FW174" i="6"/>
  <c r="FW175" i="6"/>
  <c r="FW176" i="6"/>
  <c r="FW177" i="6"/>
  <c r="FW178" i="6"/>
  <c r="FW179" i="6"/>
  <c r="FW180" i="6"/>
  <c r="FW181" i="6"/>
  <c r="FW182" i="6"/>
  <c r="FW183" i="6"/>
  <c r="FW184" i="6"/>
  <c r="FW185" i="6"/>
  <c r="FW186" i="6"/>
  <c r="FW187" i="6"/>
  <c r="FW188" i="6"/>
  <c r="FW189" i="6"/>
  <c r="FW190" i="6"/>
  <c r="FW191" i="6"/>
  <c r="FW192" i="6"/>
  <c r="FW193" i="6"/>
  <c r="FW194" i="6"/>
  <c r="FW195" i="6"/>
  <c r="FW196" i="6"/>
  <c r="FW197" i="6"/>
  <c r="FW198" i="6"/>
  <c r="FW199" i="6"/>
  <c r="FW200" i="6"/>
  <c r="FW201" i="6"/>
  <c r="FW202" i="6"/>
  <c r="FW203" i="6"/>
  <c r="FW204" i="6"/>
  <c r="FW205" i="6"/>
  <c r="FW206" i="6"/>
  <c r="FW207" i="6"/>
  <c r="FW208" i="6"/>
  <c r="FW209" i="6"/>
  <c r="FW210" i="6"/>
  <c r="FW211" i="6"/>
  <c r="FW212" i="6"/>
  <c r="FW213" i="6"/>
  <c r="FW214" i="6"/>
  <c r="FW215" i="6"/>
  <c r="FW216" i="6"/>
  <c r="FW217" i="6"/>
  <c r="FW218" i="6"/>
  <c r="FW219" i="6"/>
  <c r="FW220" i="6"/>
  <c r="FW221" i="6"/>
  <c r="FW222" i="6"/>
  <c r="FW223" i="6"/>
  <c r="FW224" i="6"/>
  <c r="FW225" i="6"/>
  <c r="FW226" i="6"/>
  <c r="FW227" i="6"/>
  <c r="FW228" i="6"/>
  <c r="FW229" i="6"/>
  <c r="FW230" i="6"/>
  <c r="FW231" i="6"/>
  <c r="FW232" i="6"/>
  <c r="FW233" i="6"/>
  <c r="FW234" i="6"/>
  <c r="FW235" i="6"/>
  <c r="FW236" i="6"/>
  <c r="FW237" i="6"/>
  <c r="FW238" i="6"/>
  <c r="FW239" i="6"/>
  <c r="FW240" i="6"/>
  <c r="FW241" i="6"/>
  <c r="FW242" i="6"/>
  <c r="FW243" i="6"/>
  <c r="FW244" i="6"/>
  <c r="FW245" i="6"/>
  <c r="FW246" i="6"/>
  <c r="FW247" i="6"/>
  <c r="FW248" i="6"/>
  <c r="FW249" i="6"/>
  <c r="FW250" i="6"/>
  <c r="FW251" i="6"/>
  <c r="FW252" i="6"/>
  <c r="FW253" i="6"/>
  <c r="FW254" i="6"/>
  <c r="FW255" i="6"/>
  <c r="FW256" i="6"/>
  <c r="FW257" i="6"/>
  <c r="FW258"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I9" i="6"/>
  <c r="U9" i="6" s="1" a="1"/>
  <c r="U9" i="6" s="1"/>
  <c r="DW9" i="6" s="1"/>
  <c r="ED9" i="6"/>
  <c r="DZ9" i="6"/>
  <c r="EB9" i="6"/>
  <c r="EC9" i="6"/>
  <c r="DY9" i="6"/>
  <c r="DX9" i="6"/>
  <c r="O77" i="11"/>
  <c r="O54" i="11"/>
  <c r="O1" i="11"/>
  <c r="O148" i="11" s="1"/>
  <c r="O150" i="11" s="1"/>
  <c r="AK77" i="11"/>
  <c r="AK54" i="11"/>
  <c r="AB77" i="11"/>
  <c r="AB54" i="11"/>
  <c r="AS77" i="11"/>
  <c r="AS54" i="11"/>
  <c r="AE77" i="11"/>
  <c r="AE54" i="11"/>
  <c r="AU77" i="11"/>
  <c r="AU54" i="11"/>
  <c r="AA77" i="11"/>
  <c r="AA54" i="11"/>
  <c r="R77" i="11"/>
  <c r="R54" i="11"/>
  <c r="R1" i="11"/>
  <c r="R148" i="11" s="1"/>
  <c r="R150" i="11" s="1"/>
  <c r="AI77" i="11"/>
  <c r="AI54" i="11"/>
  <c r="AC77" i="11"/>
  <c r="AC54" i="11"/>
  <c r="V77" i="11"/>
  <c r="V54" i="11"/>
  <c r="N77" i="11"/>
  <c r="N54" i="11"/>
  <c r="N1" i="11"/>
  <c r="N148" i="11" s="1"/>
  <c r="N150" i="11" s="1"/>
  <c r="Q77" i="11"/>
  <c r="Q54" i="11"/>
  <c r="Q1" i="11"/>
  <c r="Q148" i="11" s="1"/>
  <c r="Q150" i="11" s="1"/>
  <c r="AZ77" i="11"/>
  <c r="AZ54" i="11"/>
  <c r="Y77" i="11"/>
  <c r="Y54" i="11"/>
  <c r="AL77" i="11"/>
  <c r="AL54" i="11"/>
  <c r="AV77" i="11"/>
  <c r="AV54" i="11"/>
  <c r="AO77" i="11"/>
  <c r="AO54" i="11"/>
  <c r="AQ77" i="11"/>
  <c r="AQ54" i="11"/>
  <c r="T54" i="11"/>
  <c r="T1" i="11"/>
  <c r="T148" i="11" s="1"/>
  <c r="T150" i="11" s="1"/>
  <c r="T77" i="11"/>
  <c r="AX77" i="11"/>
  <c r="AX54" i="11"/>
  <c r="AD77" i="11"/>
  <c r="AD54" i="11"/>
  <c r="W77" i="11"/>
  <c r="W54" i="11"/>
  <c r="M77" i="11"/>
  <c r="M54" i="11"/>
  <c r="M1" i="11"/>
  <c r="M148" i="11" s="1"/>
  <c r="M150" i="11" s="1"/>
  <c r="AF77" i="11"/>
  <c r="AF54" i="11"/>
  <c r="AH77" i="11"/>
  <c r="AH54" i="11"/>
  <c r="AP77" i="11"/>
  <c r="AP54" i="11"/>
  <c r="AW77" i="11"/>
  <c r="AW54" i="11"/>
  <c r="AR77" i="11"/>
  <c r="AR54" i="11"/>
  <c r="X77" i="11"/>
  <c r="X54" i="11"/>
  <c r="AT77" i="11"/>
  <c r="AT54" i="11"/>
  <c r="Z77" i="11"/>
  <c r="Z54" i="11"/>
  <c r="AM77" i="11"/>
  <c r="AM54" i="11"/>
  <c r="AY77" i="11"/>
  <c r="AY54" i="11"/>
  <c r="AN77" i="11"/>
  <c r="AN54" i="11"/>
  <c r="AJ77" i="11"/>
  <c r="AJ54" i="11"/>
  <c r="U77" i="11"/>
  <c r="U54" i="11"/>
  <c r="U1" i="11"/>
  <c r="U148" i="11" s="1"/>
  <c r="U150" i="11" s="1"/>
  <c r="S77" i="11"/>
  <c r="S1" i="11"/>
  <c r="S148" i="11" s="1"/>
  <c r="S150" i="11" s="1"/>
  <c r="S54" i="11"/>
  <c r="AG77" i="11"/>
  <c r="AG54" i="11"/>
  <c r="AX1" i="11"/>
  <c r="AX148" i="11" s="1"/>
  <c r="AX150" i="11" s="1"/>
  <c r="AW1" i="11"/>
  <c r="AW148" i="11" s="1"/>
  <c r="AW150" i="11" s="1"/>
  <c r="AR1" i="11"/>
  <c r="AR148" i="11" s="1"/>
  <c r="AR150" i="11" s="1"/>
  <c r="X1" i="11"/>
  <c r="X148" i="11" s="1"/>
  <c r="X150" i="11" s="1"/>
  <c r="AF1" i="11"/>
  <c r="AF148" i="11" s="1"/>
  <c r="AF150" i="11" s="1"/>
  <c r="AM1" i="11"/>
  <c r="AM148" i="11" s="1"/>
  <c r="AM150" i="11" s="1"/>
  <c r="AT1" i="11"/>
  <c r="AT148" i="11" s="1"/>
  <c r="AT150" i="11" s="1"/>
  <c r="Z1" i="11"/>
  <c r="Z148" i="11" s="1"/>
  <c r="Z150" i="11" s="1"/>
  <c r="AP1" i="11"/>
  <c r="AP148" i="11" s="1"/>
  <c r="AP150" i="11" s="1"/>
  <c r="AY1" i="11"/>
  <c r="AY148" i="11" s="1"/>
  <c r="AY150" i="11" s="1"/>
  <c r="AN1" i="11"/>
  <c r="AN148" i="11" s="1"/>
  <c r="AN150" i="11" s="1"/>
  <c r="AJ1" i="11"/>
  <c r="AJ148" i="11" s="1"/>
  <c r="AJ150" i="11" s="1"/>
  <c r="AG1" i="11"/>
  <c r="AG148" i="11" s="1"/>
  <c r="AG150" i="11" s="1"/>
  <c r="AH1" i="11"/>
  <c r="AH148" i="11" s="1"/>
  <c r="AH150" i="11" s="1"/>
  <c r="AQ1" i="11"/>
  <c r="AQ148" i="11" s="1"/>
  <c r="AQ150" i="11" s="1"/>
  <c r="AK1" i="11"/>
  <c r="AK148" i="11" s="1"/>
  <c r="AK150" i="11" s="1"/>
  <c r="AB1" i="11"/>
  <c r="AB148" i="11" s="1"/>
  <c r="AB150" i="11" s="1"/>
  <c r="AS1" i="11"/>
  <c r="AS148" i="11" s="1"/>
  <c r="AS150" i="11" s="1"/>
  <c r="AE1" i="11"/>
  <c r="AE148" i="11" s="1"/>
  <c r="AE150" i="11" s="1"/>
  <c r="AU1" i="11"/>
  <c r="AU148" i="11" s="1"/>
  <c r="AU150" i="11" s="1"/>
  <c r="AA1" i="11"/>
  <c r="AA148" i="11" s="1"/>
  <c r="AA150" i="11" s="1"/>
  <c r="AD1" i="11"/>
  <c r="AD148" i="11" s="1"/>
  <c r="AD150" i="11" s="1"/>
  <c r="AI1" i="11"/>
  <c r="AI148" i="11" s="1"/>
  <c r="AI150" i="11" s="1"/>
  <c r="AC1" i="11"/>
  <c r="AC148" i="11" s="1"/>
  <c r="AC150" i="11" s="1"/>
  <c r="V1" i="11"/>
  <c r="V148" i="11" s="1"/>
  <c r="V150" i="11" s="1"/>
  <c r="AZ1" i="11"/>
  <c r="AZ148" i="11" s="1"/>
  <c r="AZ150" i="11" s="1"/>
  <c r="Y1" i="11"/>
  <c r="Y148" i="11" s="1"/>
  <c r="Y150" i="11" s="1"/>
  <c r="W1" i="11"/>
  <c r="W148" i="11" s="1"/>
  <c r="W150" i="11" s="1"/>
  <c r="AL1" i="11"/>
  <c r="AL148" i="11" s="1"/>
  <c r="AL150" i="11" s="1"/>
  <c r="AV1" i="11"/>
  <c r="AV148" i="11" s="1"/>
  <c r="AV150" i="11" s="1"/>
  <c r="AO1" i="11"/>
  <c r="AO148" i="11" s="1"/>
  <c r="AO150" i="11" s="1"/>
  <c r="H12" i="6"/>
  <c r="H13" i="6"/>
  <c r="C5" i="4"/>
  <c r="C5" i="5"/>
  <c r="BX258" i="6" l="1"/>
  <c r="W258" i="6"/>
  <c r="ER258" i="6" s="1"/>
  <c r="X258" i="6" s="1"/>
  <c r="BX257" i="6"/>
  <c r="W257" i="6"/>
  <c r="ER257" i="6" s="1"/>
  <c r="X257" i="6" s="1"/>
  <c r="BX256" i="6"/>
  <c r="W256" i="6"/>
  <c r="ER256" i="6" s="1"/>
  <c r="X256" i="6" s="1"/>
  <c r="BX255" i="6"/>
  <c r="W255" i="6"/>
  <c r="ER255" i="6" s="1"/>
  <c r="X255" i="6" s="1"/>
  <c r="BX254" i="6"/>
  <c r="W254" i="6"/>
  <c r="ER254" i="6" s="1"/>
  <c r="X254" i="6" s="1"/>
  <c r="BX253" i="6"/>
  <c r="W253" i="6"/>
  <c r="ER253" i="6" s="1"/>
  <c r="X253" i="6" s="1"/>
  <c r="BX252" i="6"/>
  <c r="W252" i="6"/>
  <c r="ER252" i="6" s="1"/>
  <c r="X252" i="6" s="1"/>
  <c r="BX251" i="6"/>
  <c r="W251" i="6"/>
  <c r="ER251" i="6" s="1"/>
  <c r="X251" i="6" s="1"/>
  <c r="BX250" i="6"/>
  <c r="W250" i="6"/>
  <c r="ER250" i="6" s="1"/>
  <c r="X250" i="6" s="1"/>
  <c r="BX249" i="6"/>
  <c r="W249" i="6"/>
  <c r="ER249" i="6" s="1"/>
  <c r="X249" i="6" s="1"/>
  <c r="BX248" i="6"/>
  <c r="W248" i="6"/>
  <c r="ER248" i="6" s="1"/>
  <c r="X248" i="6" s="1"/>
  <c r="BX247" i="6"/>
  <c r="W247" i="6"/>
  <c r="ER247" i="6" s="1"/>
  <c r="X247" i="6" s="1"/>
  <c r="BX246" i="6"/>
  <c r="W246" i="6"/>
  <c r="ER246" i="6" s="1"/>
  <c r="X246" i="6" s="1"/>
  <c r="BX245" i="6"/>
  <c r="W245" i="6"/>
  <c r="ER245" i="6" s="1"/>
  <c r="X245" i="6" s="1"/>
  <c r="BX244" i="6"/>
  <c r="W244" i="6"/>
  <c r="ER244" i="6" s="1"/>
  <c r="X244" i="6" s="1"/>
  <c r="BX243" i="6"/>
  <c r="W243" i="6"/>
  <c r="ER243" i="6" s="1"/>
  <c r="X243" i="6" s="1"/>
  <c r="BX242" i="6"/>
  <c r="W242" i="6"/>
  <c r="ER242" i="6" s="1"/>
  <c r="X242" i="6" s="1"/>
  <c r="BX241" i="6"/>
  <c r="W241" i="6"/>
  <c r="ER241" i="6" s="1"/>
  <c r="X241" i="6" s="1"/>
  <c r="BX240" i="6"/>
  <c r="W240" i="6"/>
  <c r="ER240" i="6" s="1"/>
  <c r="X240" i="6" s="1"/>
  <c r="BX239" i="6"/>
  <c r="W239" i="6"/>
  <c r="ER239" i="6" s="1"/>
  <c r="X239" i="6" s="1"/>
  <c r="BX238" i="6"/>
  <c r="W238" i="6"/>
  <c r="ER238" i="6" s="1"/>
  <c r="X238" i="6" s="1"/>
  <c r="BX237" i="6"/>
  <c r="W237" i="6"/>
  <c r="ER237" i="6" s="1"/>
  <c r="X237" i="6" s="1"/>
  <c r="BX236" i="6"/>
  <c r="W236" i="6"/>
  <c r="ER236" i="6" s="1"/>
  <c r="X236" i="6" s="1"/>
  <c r="BX235" i="6"/>
  <c r="W235" i="6"/>
  <c r="ER235" i="6" s="1"/>
  <c r="X235" i="6" s="1"/>
  <c r="BX234" i="6"/>
  <c r="W234" i="6"/>
  <c r="ER234" i="6" s="1"/>
  <c r="X234" i="6" s="1"/>
  <c r="BX233" i="6"/>
  <c r="W233" i="6"/>
  <c r="ER233" i="6" s="1"/>
  <c r="X233" i="6" s="1"/>
  <c r="BX232" i="6"/>
  <c r="W232" i="6"/>
  <c r="ER232" i="6" s="1"/>
  <c r="X232" i="6" s="1"/>
  <c r="BX231" i="6"/>
  <c r="W231" i="6"/>
  <c r="ER231" i="6" s="1"/>
  <c r="X231" i="6" s="1"/>
  <c r="BX230" i="6"/>
  <c r="W230" i="6"/>
  <c r="ER230" i="6" s="1"/>
  <c r="X230" i="6" s="1"/>
  <c r="BX229" i="6"/>
  <c r="W229" i="6"/>
  <c r="ER229" i="6" s="1"/>
  <c r="X229" i="6" s="1"/>
  <c r="BX228" i="6"/>
  <c r="W228" i="6"/>
  <c r="ER228" i="6" s="1"/>
  <c r="X228" i="6" s="1"/>
  <c r="BX227" i="6"/>
  <c r="W227" i="6"/>
  <c r="ER227" i="6" s="1"/>
  <c r="X227" i="6" s="1"/>
  <c r="BX226" i="6"/>
  <c r="W226" i="6"/>
  <c r="ER226" i="6" s="1"/>
  <c r="X226" i="6" s="1"/>
  <c r="BX225" i="6"/>
  <c r="W225" i="6"/>
  <c r="ER225" i="6" s="1"/>
  <c r="X225" i="6" s="1"/>
  <c r="BX224" i="6"/>
  <c r="W224" i="6"/>
  <c r="ER224" i="6" s="1"/>
  <c r="X224" i="6" s="1"/>
  <c r="BX223" i="6"/>
  <c r="W223" i="6"/>
  <c r="ER223" i="6" s="1"/>
  <c r="X223" i="6" s="1"/>
  <c r="BX222" i="6"/>
  <c r="W222" i="6"/>
  <c r="ER222" i="6" s="1"/>
  <c r="X222" i="6" s="1"/>
  <c r="BX221" i="6"/>
  <c r="W221" i="6"/>
  <c r="ER221" i="6" s="1"/>
  <c r="X221" i="6" s="1"/>
  <c r="BX220" i="6"/>
  <c r="W220" i="6"/>
  <c r="ER220" i="6" s="1"/>
  <c r="X220" i="6" s="1"/>
  <c r="BX219" i="6"/>
  <c r="W219" i="6"/>
  <c r="ER219" i="6" s="1"/>
  <c r="X219" i="6" s="1"/>
  <c r="BX218" i="6"/>
  <c r="W218" i="6"/>
  <c r="ER218" i="6" s="1"/>
  <c r="X218" i="6" s="1"/>
  <c r="BX217" i="6"/>
  <c r="W217" i="6"/>
  <c r="ER217" i="6" s="1"/>
  <c r="X217" i="6" s="1"/>
  <c r="BX216" i="6"/>
  <c r="W216" i="6"/>
  <c r="ER216" i="6" s="1"/>
  <c r="X216" i="6" s="1"/>
  <c r="BX215" i="6"/>
  <c r="W215" i="6"/>
  <c r="ER215" i="6" s="1"/>
  <c r="X215" i="6" s="1"/>
  <c r="BX214" i="6"/>
  <c r="W214" i="6"/>
  <c r="ER214" i="6" s="1"/>
  <c r="X214" i="6" s="1"/>
  <c r="BX213" i="6"/>
  <c r="W213" i="6"/>
  <c r="ER213" i="6" s="1"/>
  <c r="X213" i="6" s="1"/>
  <c r="BX212" i="6"/>
  <c r="W212" i="6"/>
  <c r="ER212" i="6" s="1"/>
  <c r="X212" i="6" s="1"/>
  <c r="BX211" i="6"/>
  <c r="W211" i="6"/>
  <c r="ER211" i="6" s="1"/>
  <c r="X211" i="6" s="1"/>
  <c r="BX210" i="6"/>
  <c r="W210" i="6"/>
  <c r="ER210" i="6" s="1"/>
  <c r="X210" i="6" s="1"/>
  <c r="BX209" i="6"/>
  <c r="W209" i="6"/>
  <c r="ER209" i="6" s="1"/>
  <c r="X209" i="6" s="1"/>
  <c r="BX208" i="6"/>
  <c r="W208" i="6"/>
  <c r="ER208" i="6" s="1"/>
  <c r="X208" i="6" s="1"/>
  <c r="BX207" i="6"/>
  <c r="W207" i="6"/>
  <c r="ER207" i="6" s="1"/>
  <c r="X207" i="6" s="1"/>
  <c r="BX206" i="6"/>
  <c r="W206" i="6"/>
  <c r="ER206" i="6" s="1"/>
  <c r="X206" i="6" s="1"/>
  <c r="BX205" i="6"/>
  <c r="W205" i="6"/>
  <c r="ER205" i="6" s="1"/>
  <c r="X205" i="6" s="1"/>
  <c r="BX204" i="6"/>
  <c r="W204" i="6"/>
  <c r="ER204" i="6" s="1"/>
  <c r="X204" i="6" s="1"/>
  <c r="BX203" i="6"/>
  <c r="W203" i="6"/>
  <c r="ER203" i="6" s="1"/>
  <c r="X203" i="6" s="1"/>
  <c r="BX202" i="6"/>
  <c r="W202" i="6"/>
  <c r="ER202" i="6" s="1"/>
  <c r="X202" i="6" s="1"/>
  <c r="BX201" i="6"/>
  <c r="W201" i="6"/>
  <c r="ER201" i="6" s="1"/>
  <c r="X201" i="6" s="1"/>
  <c r="BX200" i="6"/>
  <c r="W200" i="6"/>
  <c r="ER200" i="6" s="1"/>
  <c r="X200" i="6" s="1"/>
  <c r="BX199" i="6"/>
  <c r="W199" i="6"/>
  <c r="ER199" i="6" s="1"/>
  <c r="X199" i="6" s="1"/>
  <c r="BX198" i="6"/>
  <c r="W198" i="6"/>
  <c r="ER198" i="6" s="1"/>
  <c r="X198" i="6" s="1"/>
  <c r="BX197" i="6"/>
  <c r="W197" i="6"/>
  <c r="ER197" i="6" s="1"/>
  <c r="X197" i="6" s="1"/>
  <c r="BX196" i="6"/>
  <c r="W196" i="6"/>
  <c r="ER196" i="6" s="1"/>
  <c r="X196" i="6" s="1"/>
  <c r="BX195" i="6"/>
  <c r="W195" i="6"/>
  <c r="ER195" i="6" s="1"/>
  <c r="X195" i="6" s="1"/>
  <c r="BX194" i="6"/>
  <c r="W194" i="6"/>
  <c r="ER194" i="6" s="1"/>
  <c r="X194" i="6" s="1"/>
  <c r="BX193" i="6"/>
  <c r="W193" i="6"/>
  <c r="ER193" i="6" s="1"/>
  <c r="X193" i="6" s="1"/>
  <c r="BX192" i="6"/>
  <c r="W192" i="6"/>
  <c r="ER192" i="6" s="1"/>
  <c r="X192" i="6" s="1"/>
  <c r="BX191" i="6"/>
  <c r="W191" i="6"/>
  <c r="ER191" i="6" s="1"/>
  <c r="X191" i="6" s="1"/>
  <c r="BX190" i="6"/>
  <c r="W190" i="6"/>
  <c r="ER190" i="6" s="1"/>
  <c r="X190" i="6" s="1"/>
  <c r="BX189" i="6"/>
  <c r="W189" i="6"/>
  <c r="ER189" i="6" s="1"/>
  <c r="X189" i="6" s="1"/>
  <c r="BX188" i="6"/>
  <c r="W188" i="6"/>
  <c r="ER188" i="6" s="1"/>
  <c r="X188" i="6" s="1"/>
  <c r="BX187" i="6"/>
  <c r="W187" i="6"/>
  <c r="ER187" i="6" s="1"/>
  <c r="X187" i="6" s="1"/>
  <c r="BX186" i="6"/>
  <c r="W186" i="6"/>
  <c r="ER186" i="6" s="1"/>
  <c r="X186" i="6" s="1"/>
  <c r="BX185" i="6"/>
  <c r="W185" i="6"/>
  <c r="ER185" i="6" s="1"/>
  <c r="X185" i="6" s="1"/>
  <c r="BX184" i="6"/>
  <c r="W184" i="6"/>
  <c r="ER184" i="6" s="1"/>
  <c r="X184" i="6" s="1"/>
  <c r="BX183" i="6"/>
  <c r="W183" i="6"/>
  <c r="ER183" i="6" s="1"/>
  <c r="X183" i="6" s="1"/>
  <c r="BX182" i="6"/>
  <c r="W182" i="6"/>
  <c r="ER182" i="6" s="1"/>
  <c r="X182" i="6" s="1"/>
  <c r="BX181" i="6"/>
  <c r="W181" i="6"/>
  <c r="ER181" i="6" s="1"/>
  <c r="X181" i="6" s="1"/>
  <c r="BX180" i="6"/>
  <c r="W180" i="6"/>
  <c r="ER180" i="6" s="1"/>
  <c r="X180" i="6" s="1"/>
  <c r="BX179" i="6"/>
  <c r="W179" i="6"/>
  <c r="ER179" i="6" s="1"/>
  <c r="X179" i="6" s="1"/>
  <c r="BX178" i="6"/>
  <c r="W178" i="6"/>
  <c r="ER178" i="6" s="1"/>
  <c r="X178" i="6" s="1"/>
  <c r="BX177" i="6"/>
  <c r="W177" i="6"/>
  <c r="ER177" i="6" s="1"/>
  <c r="X177" i="6" s="1"/>
  <c r="BX176" i="6"/>
  <c r="W176" i="6"/>
  <c r="ER176" i="6" s="1"/>
  <c r="X176" i="6" s="1"/>
  <c r="BX175" i="6"/>
  <c r="W175" i="6"/>
  <c r="ER175" i="6" s="1"/>
  <c r="X175" i="6" s="1"/>
  <c r="BX174" i="6"/>
  <c r="W174" i="6"/>
  <c r="ER174" i="6" s="1"/>
  <c r="X174" i="6" s="1"/>
  <c r="BX173" i="6"/>
  <c r="W173" i="6"/>
  <c r="ER173" i="6" s="1"/>
  <c r="X173" i="6" s="1"/>
  <c r="BX172" i="6"/>
  <c r="W172" i="6"/>
  <c r="ER172" i="6" s="1"/>
  <c r="X172" i="6" s="1"/>
  <c r="BX171" i="6"/>
  <c r="W171" i="6"/>
  <c r="ER171" i="6" s="1"/>
  <c r="X171" i="6" s="1"/>
  <c r="BX170" i="6"/>
  <c r="W170" i="6"/>
  <c r="ER170" i="6" s="1"/>
  <c r="X170" i="6" s="1"/>
  <c r="BX169" i="6"/>
  <c r="W169" i="6"/>
  <c r="ER169" i="6" s="1"/>
  <c r="X169" i="6" s="1"/>
  <c r="BX168" i="6"/>
  <c r="W168" i="6"/>
  <c r="ER168" i="6" s="1"/>
  <c r="X168" i="6" s="1"/>
  <c r="BX167" i="6"/>
  <c r="W167" i="6"/>
  <c r="ER167" i="6" s="1"/>
  <c r="X167" i="6" s="1"/>
  <c r="BX166" i="6"/>
  <c r="W166" i="6"/>
  <c r="ER166" i="6" s="1"/>
  <c r="X166" i="6" s="1"/>
  <c r="BX165" i="6"/>
  <c r="W165" i="6"/>
  <c r="ER165" i="6" s="1"/>
  <c r="X165" i="6" s="1"/>
  <c r="BX164" i="6"/>
  <c r="W164" i="6"/>
  <c r="ER164" i="6" s="1"/>
  <c r="X164" i="6" s="1"/>
  <c r="BX163" i="6"/>
  <c r="W163" i="6"/>
  <c r="ER163" i="6" s="1"/>
  <c r="X163" i="6" s="1"/>
  <c r="BX162" i="6"/>
  <c r="W162" i="6"/>
  <c r="ER162" i="6" s="1"/>
  <c r="X162" i="6" s="1"/>
  <c r="BX161" i="6"/>
  <c r="W161" i="6"/>
  <c r="ER161" i="6" s="1"/>
  <c r="X161" i="6" s="1"/>
  <c r="BX160" i="6"/>
  <c r="W160" i="6"/>
  <c r="ER160" i="6" s="1"/>
  <c r="X160" i="6" s="1"/>
  <c r="BX159" i="6"/>
  <c r="W159" i="6"/>
  <c r="ER159" i="6" s="1"/>
  <c r="X159" i="6" s="1"/>
  <c r="BX158" i="6"/>
  <c r="W158" i="6"/>
  <c r="ER158" i="6" s="1"/>
  <c r="X158" i="6" s="1"/>
  <c r="BX157" i="6"/>
  <c r="W157" i="6"/>
  <c r="ER157" i="6" s="1"/>
  <c r="X157" i="6" s="1"/>
  <c r="BX156" i="6"/>
  <c r="W156" i="6"/>
  <c r="ER156" i="6" s="1"/>
  <c r="X156" i="6" s="1"/>
  <c r="BX155" i="6"/>
  <c r="W155" i="6"/>
  <c r="ER155" i="6" s="1"/>
  <c r="X155" i="6" s="1"/>
  <c r="BX154" i="6"/>
  <c r="W154" i="6"/>
  <c r="ER154" i="6" s="1"/>
  <c r="X154" i="6" s="1"/>
  <c r="BX153" i="6"/>
  <c r="W153" i="6"/>
  <c r="ER153" i="6" s="1"/>
  <c r="X153" i="6" s="1"/>
  <c r="BX152" i="6"/>
  <c r="W152" i="6"/>
  <c r="ER152" i="6" s="1"/>
  <c r="X152" i="6" s="1"/>
  <c r="BX151" i="6"/>
  <c r="W151" i="6"/>
  <c r="ER151" i="6" s="1"/>
  <c r="X151" i="6" s="1"/>
  <c r="BX150" i="6"/>
  <c r="W150" i="6"/>
  <c r="ER150" i="6" s="1"/>
  <c r="X150" i="6" s="1"/>
  <c r="BX149" i="6"/>
  <c r="W149" i="6"/>
  <c r="ER149" i="6" s="1"/>
  <c r="X149" i="6" s="1"/>
  <c r="BX148" i="6"/>
  <c r="W148" i="6"/>
  <c r="ER148" i="6" s="1"/>
  <c r="X148" i="6" s="1"/>
  <c r="BX147" i="6"/>
  <c r="W147" i="6"/>
  <c r="ER147" i="6" s="1"/>
  <c r="X147" i="6" s="1"/>
  <c r="BX146" i="6"/>
  <c r="W146" i="6"/>
  <c r="ER146" i="6" s="1"/>
  <c r="X146" i="6" s="1"/>
  <c r="BX145" i="6"/>
  <c r="W145" i="6"/>
  <c r="ER145" i="6" s="1"/>
  <c r="X145" i="6" s="1"/>
  <c r="BX144" i="6"/>
  <c r="W144" i="6"/>
  <c r="ER144" i="6" s="1"/>
  <c r="X144" i="6" s="1"/>
  <c r="BX143" i="6"/>
  <c r="W143" i="6"/>
  <c r="ER143" i="6" s="1"/>
  <c r="X143" i="6" s="1"/>
  <c r="BX142" i="6"/>
  <c r="W142" i="6"/>
  <c r="ER142" i="6" s="1"/>
  <c r="X142" i="6" s="1"/>
  <c r="BX141" i="6"/>
  <c r="W141" i="6"/>
  <c r="ER141" i="6" s="1"/>
  <c r="X141" i="6" s="1"/>
  <c r="BX140" i="6"/>
  <c r="W140" i="6"/>
  <c r="ER140" i="6" s="1"/>
  <c r="X140" i="6" s="1"/>
  <c r="BX139" i="6"/>
  <c r="W139" i="6"/>
  <c r="ER139" i="6" s="1"/>
  <c r="X139" i="6" s="1"/>
  <c r="BX138" i="6"/>
  <c r="W138" i="6"/>
  <c r="ER138" i="6" s="1"/>
  <c r="X138" i="6" s="1"/>
  <c r="BX137" i="6"/>
  <c r="W137" i="6"/>
  <c r="ER137" i="6" s="1"/>
  <c r="X137" i="6" s="1"/>
  <c r="BX136" i="6"/>
  <c r="W136" i="6"/>
  <c r="ER136" i="6" s="1"/>
  <c r="X136" i="6" s="1"/>
  <c r="BX135" i="6"/>
  <c r="W135" i="6"/>
  <c r="ER135" i="6" s="1"/>
  <c r="X135" i="6" s="1"/>
  <c r="BX134" i="6"/>
  <c r="W134" i="6"/>
  <c r="ER134" i="6" s="1"/>
  <c r="X134" i="6" s="1"/>
  <c r="BX133" i="6"/>
  <c r="W133" i="6"/>
  <c r="ER133" i="6" s="1"/>
  <c r="X133" i="6" s="1"/>
  <c r="BX132" i="6"/>
  <c r="W132" i="6"/>
  <c r="ER132" i="6" s="1"/>
  <c r="X132" i="6" s="1"/>
  <c r="BX131" i="6"/>
  <c r="W131" i="6"/>
  <c r="ER131" i="6" s="1"/>
  <c r="X131" i="6" s="1"/>
  <c r="BX130" i="6"/>
  <c r="W130" i="6"/>
  <c r="ER130" i="6" s="1"/>
  <c r="X130" i="6" s="1"/>
  <c r="BX129" i="6"/>
  <c r="W129" i="6"/>
  <c r="ER129" i="6" s="1"/>
  <c r="X129" i="6" s="1"/>
  <c r="BX128" i="6"/>
  <c r="W128" i="6"/>
  <c r="ER128" i="6" s="1"/>
  <c r="X128" i="6" s="1"/>
  <c r="BX127" i="6"/>
  <c r="W127" i="6"/>
  <c r="ER127" i="6" s="1"/>
  <c r="X127" i="6" s="1"/>
  <c r="BX126" i="6"/>
  <c r="W126" i="6"/>
  <c r="ER126" i="6" s="1"/>
  <c r="X126" i="6" s="1"/>
  <c r="BX125" i="6"/>
  <c r="W125" i="6"/>
  <c r="ER125" i="6" s="1"/>
  <c r="X125" i="6" s="1"/>
  <c r="BX124" i="6"/>
  <c r="W124" i="6"/>
  <c r="ER124" i="6" s="1"/>
  <c r="X124" i="6" s="1"/>
  <c r="BX123" i="6"/>
  <c r="W123" i="6"/>
  <c r="ER123" i="6" s="1"/>
  <c r="X123" i="6" s="1"/>
  <c r="BX122" i="6"/>
  <c r="W122" i="6"/>
  <c r="ER122" i="6" s="1"/>
  <c r="X122" i="6" s="1"/>
  <c r="BX121" i="6"/>
  <c r="W121" i="6"/>
  <c r="ER121" i="6" s="1"/>
  <c r="X121" i="6" s="1"/>
  <c r="BX120" i="6"/>
  <c r="W120" i="6"/>
  <c r="ER120" i="6" s="1"/>
  <c r="X120" i="6" s="1"/>
  <c r="BX119" i="6"/>
  <c r="W119" i="6"/>
  <c r="ER119" i="6" s="1"/>
  <c r="X119" i="6" s="1"/>
  <c r="BX118" i="6"/>
  <c r="W118" i="6"/>
  <c r="ER118" i="6" s="1"/>
  <c r="X118" i="6" s="1"/>
  <c r="BX117" i="6"/>
  <c r="W117" i="6"/>
  <c r="ER117" i="6" s="1"/>
  <c r="X117" i="6" s="1"/>
  <c r="BX116" i="6"/>
  <c r="W116" i="6"/>
  <c r="ER116" i="6" s="1"/>
  <c r="X116" i="6" s="1"/>
  <c r="BX115" i="6"/>
  <c r="W115" i="6"/>
  <c r="ER115" i="6" s="1"/>
  <c r="X115" i="6" s="1"/>
  <c r="BX114" i="6"/>
  <c r="W114" i="6"/>
  <c r="ER114" i="6" s="1"/>
  <c r="X114" i="6" s="1"/>
  <c r="BX113" i="6"/>
  <c r="W113" i="6"/>
  <c r="ER113" i="6" s="1"/>
  <c r="X113" i="6" s="1"/>
  <c r="BX112" i="6"/>
  <c r="W112" i="6"/>
  <c r="ER112" i="6" s="1"/>
  <c r="X112" i="6" s="1"/>
  <c r="BX111" i="6"/>
  <c r="W111" i="6"/>
  <c r="ER111" i="6" s="1"/>
  <c r="X111" i="6" s="1"/>
  <c r="BX110" i="6"/>
  <c r="W110" i="6"/>
  <c r="ER110" i="6" s="1"/>
  <c r="X110" i="6" s="1"/>
  <c r="BX109" i="6"/>
  <c r="W109" i="6"/>
  <c r="ER109" i="6" s="1"/>
  <c r="X109" i="6" s="1"/>
  <c r="BX108" i="6"/>
  <c r="W108" i="6"/>
  <c r="ER108" i="6" s="1"/>
  <c r="X108" i="6" s="1"/>
  <c r="BX107" i="6"/>
  <c r="W107" i="6"/>
  <c r="ER107" i="6" s="1"/>
  <c r="X107" i="6" s="1"/>
  <c r="BX106" i="6"/>
  <c r="W106" i="6"/>
  <c r="ER106" i="6" s="1"/>
  <c r="X106" i="6" s="1"/>
  <c r="BX105" i="6"/>
  <c r="W105" i="6"/>
  <c r="ER105" i="6" s="1"/>
  <c r="X105" i="6" s="1"/>
  <c r="BX104" i="6"/>
  <c r="W104" i="6"/>
  <c r="ER104" i="6" s="1"/>
  <c r="X104" i="6" s="1"/>
  <c r="BX103" i="6"/>
  <c r="W103" i="6"/>
  <c r="ER103" i="6" s="1"/>
  <c r="X103" i="6" s="1"/>
  <c r="BX102" i="6"/>
  <c r="W102" i="6"/>
  <c r="ER102" i="6" s="1"/>
  <c r="X102" i="6" s="1"/>
  <c r="BX101" i="6"/>
  <c r="W101" i="6"/>
  <c r="ER101" i="6" s="1"/>
  <c r="X101" i="6" s="1"/>
  <c r="BX100" i="6"/>
  <c r="W100" i="6"/>
  <c r="ER100" i="6" s="1"/>
  <c r="X100" i="6" s="1"/>
  <c r="BX99" i="6"/>
  <c r="W99" i="6"/>
  <c r="ER99" i="6" s="1"/>
  <c r="X99" i="6" s="1"/>
  <c r="BX98" i="6"/>
  <c r="W98" i="6"/>
  <c r="ER98" i="6" s="1"/>
  <c r="X98" i="6" s="1"/>
  <c r="BX97" i="6"/>
  <c r="W97" i="6"/>
  <c r="ER97" i="6" s="1"/>
  <c r="X97" i="6" s="1"/>
  <c r="BX96" i="6"/>
  <c r="W96" i="6"/>
  <c r="ER96" i="6" s="1"/>
  <c r="X96" i="6" s="1"/>
  <c r="BX95" i="6"/>
  <c r="W95" i="6"/>
  <c r="ER95" i="6" s="1"/>
  <c r="X95" i="6" s="1"/>
  <c r="BX94" i="6"/>
  <c r="W94" i="6"/>
  <c r="ER94" i="6" s="1"/>
  <c r="X94" i="6" s="1"/>
  <c r="BX93" i="6"/>
  <c r="W93" i="6"/>
  <c r="ER93" i="6" s="1"/>
  <c r="X93" i="6" s="1"/>
  <c r="BX92" i="6"/>
  <c r="W92" i="6"/>
  <c r="ER92" i="6" s="1"/>
  <c r="X92" i="6" s="1"/>
  <c r="BX91" i="6"/>
  <c r="W91" i="6"/>
  <c r="ER91" i="6" s="1"/>
  <c r="X91" i="6" s="1"/>
  <c r="BX90" i="6"/>
  <c r="W90" i="6"/>
  <c r="ER90" i="6" s="1"/>
  <c r="X90" i="6" s="1"/>
  <c r="BX89" i="6"/>
  <c r="W89" i="6"/>
  <c r="ER89" i="6" s="1"/>
  <c r="X89" i="6" s="1"/>
  <c r="BX88" i="6"/>
  <c r="W88" i="6"/>
  <c r="ER88" i="6" s="1"/>
  <c r="X88" i="6" s="1"/>
  <c r="BX87" i="6"/>
  <c r="W87" i="6"/>
  <c r="ER87" i="6" s="1"/>
  <c r="X87" i="6" s="1"/>
  <c r="BX86" i="6"/>
  <c r="W86" i="6"/>
  <c r="ER86" i="6" s="1"/>
  <c r="X86" i="6" s="1"/>
  <c r="BX85" i="6"/>
  <c r="W85" i="6"/>
  <c r="ER85" i="6" s="1"/>
  <c r="X85" i="6" s="1"/>
  <c r="BX84" i="6"/>
  <c r="W84" i="6"/>
  <c r="ER84" i="6" s="1"/>
  <c r="X84" i="6" s="1"/>
  <c r="BX83" i="6"/>
  <c r="W83" i="6"/>
  <c r="ER83" i="6" s="1"/>
  <c r="X83" i="6" s="1"/>
  <c r="BX82" i="6"/>
  <c r="W82" i="6"/>
  <c r="ER82" i="6" s="1"/>
  <c r="X82" i="6" s="1"/>
  <c r="BX81" i="6"/>
  <c r="W81" i="6"/>
  <c r="ER81" i="6" s="1"/>
  <c r="X81" i="6" s="1"/>
  <c r="BX80" i="6"/>
  <c r="W80" i="6"/>
  <c r="ER80" i="6" s="1"/>
  <c r="X80" i="6" s="1"/>
  <c r="BX79" i="6"/>
  <c r="W79" i="6"/>
  <c r="ER79" i="6" s="1"/>
  <c r="X79" i="6" s="1"/>
  <c r="BX78" i="6"/>
  <c r="W78" i="6"/>
  <c r="ER78" i="6" s="1"/>
  <c r="X78" i="6" s="1"/>
  <c r="BX77" i="6"/>
  <c r="W77" i="6"/>
  <c r="ER77" i="6" s="1"/>
  <c r="X77" i="6" s="1"/>
  <c r="BX76" i="6"/>
  <c r="W76" i="6"/>
  <c r="ER76" i="6" s="1"/>
  <c r="X76" i="6" s="1"/>
  <c r="BX75" i="6"/>
  <c r="W75" i="6"/>
  <c r="ER75" i="6" s="1"/>
  <c r="X75" i="6" s="1"/>
  <c r="BX74" i="6"/>
  <c r="W74" i="6"/>
  <c r="ER74" i="6" s="1"/>
  <c r="X74" i="6" s="1"/>
  <c r="BX73" i="6"/>
  <c r="W73" i="6"/>
  <c r="ER73" i="6" s="1"/>
  <c r="X73" i="6" s="1"/>
  <c r="BX72" i="6"/>
  <c r="W72" i="6"/>
  <c r="ER72" i="6" s="1"/>
  <c r="X72" i="6" s="1"/>
  <c r="BX71" i="6"/>
  <c r="W71" i="6"/>
  <c r="ER71" i="6" s="1"/>
  <c r="X71" i="6" s="1"/>
  <c r="BX70" i="6"/>
  <c r="W70" i="6"/>
  <c r="ER70" i="6" s="1"/>
  <c r="X70" i="6" s="1"/>
  <c r="BX69" i="6"/>
  <c r="W69" i="6"/>
  <c r="ER69" i="6" s="1"/>
  <c r="X69" i="6" s="1"/>
  <c r="BX68" i="6"/>
  <c r="W68" i="6"/>
  <c r="ER68" i="6" s="1"/>
  <c r="X68" i="6" s="1"/>
  <c r="BX67" i="6"/>
  <c r="W67" i="6"/>
  <c r="ER67" i="6" s="1"/>
  <c r="X67" i="6" s="1"/>
  <c r="BX66" i="6"/>
  <c r="W66" i="6"/>
  <c r="ER66" i="6" s="1"/>
  <c r="X66" i="6" s="1"/>
  <c r="BX65" i="6"/>
  <c r="W65" i="6"/>
  <c r="ER65" i="6" s="1"/>
  <c r="X65" i="6" s="1"/>
  <c r="BX64" i="6"/>
  <c r="W64" i="6"/>
  <c r="ER64" i="6" s="1"/>
  <c r="X64" i="6" s="1"/>
  <c r="BX63" i="6"/>
  <c r="W63" i="6"/>
  <c r="ER63" i="6" s="1"/>
  <c r="X63" i="6" s="1"/>
  <c r="BX62" i="6"/>
  <c r="W62" i="6"/>
  <c r="ER62" i="6" s="1"/>
  <c r="X62" i="6" s="1"/>
  <c r="BX61" i="6"/>
  <c r="W61" i="6"/>
  <c r="ER61" i="6" s="1"/>
  <c r="X61" i="6" s="1"/>
  <c r="BX60" i="6"/>
  <c r="W60" i="6"/>
  <c r="ER60" i="6" s="1"/>
  <c r="X60" i="6" s="1"/>
  <c r="BX59" i="6"/>
  <c r="W59" i="6"/>
  <c r="ER59" i="6" s="1"/>
  <c r="X59" i="6" s="1"/>
  <c r="BX58" i="6"/>
  <c r="W58" i="6"/>
  <c r="ER58" i="6" s="1"/>
  <c r="X58" i="6" s="1"/>
  <c r="BX57" i="6"/>
  <c r="W57" i="6"/>
  <c r="ER57" i="6" s="1"/>
  <c r="X57" i="6" s="1"/>
  <c r="BX56" i="6"/>
  <c r="W56" i="6"/>
  <c r="ER56" i="6" s="1"/>
  <c r="X56" i="6" s="1"/>
  <c r="BX55" i="6"/>
  <c r="W55" i="6"/>
  <c r="ER55" i="6" s="1"/>
  <c r="X55" i="6" s="1"/>
  <c r="BX54" i="6"/>
  <c r="W54" i="6"/>
  <c r="ER54" i="6" s="1"/>
  <c r="X54" i="6" s="1"/>
  <c r="BX53" i="6"/>
  <c r="W53" i="6"/>
  <c r="ER53" i="6" s="1"/>
  <c r="X53" i="6" s="1"/>
  <c r="BX52" i="6"/>
  <c r="W52" i="6"/>
  <c r="ER52" i="6" s="1"/>
  <c r="X52" i="6" s="1"/>
  <c r="BX51" i="6"/>
  <c r="W51" i="6"/>
  <c r="ER51" i="6" s="1"/>
  <c r="X51" i="6" s="1"/>
  <c r="BX50" i="6"/>
  <c r="W50" i="6"/>
  <c r="ER50" i="6" s="1"/>
  <c r="X50" i="6" s="1"/>
  <c r="BX49" i="6"/>
  <c r="W49" i="6"/>
  <c r="ER49" i="6" s="1"/>
  <c r="X49" i="6" s="1"/>
  <c r="BX48" i="6"/>
  <c r="W48" i="6"/>
  <c r="ER48" i="6" s="1"/>
  <c r="X48" i="6" s="1"/>
  <c r="BX47" i="6"/>
  <c r="W47" i="6"/>
  <c r="ER47" i="6" s="1"/>
  <c r="X47" i="6" s="1"/>
  <c r="BX46" i="6"/>
  <c r="W46" i="6"/>
  <c r="ER46" i="6" s="1"/>
  <c r="X46" i="6" s="1"/>
  <c r="BX45" i="6"/>
  <c r="W45" i="6"/>
  <c r="ER45" i="6" s="1"/>
  <c r="X45" i="6" s="1"/>
  <c r="BX44" i="6"/>
  <c r="W44" i="6"/>
  <c r="ER44" i="6" s="1"/>
  <c r="X44" i="6" s="1"/>
  <c r="BX43" i="6"/>
  <c r="W43" i="6"/>
  <c r="ER43" i="6" s="1"/>
  <c r="X43" i="6" s="1"/>
  <c r="BX42" i="6"/>
  <c r="W42" i="6"/>
  <c r="ER42" i="6" s="1"/>
  <c r="X42" i="6" s="1"/>
  <c r="BX41" i="6"/>
  <c r="W41" i="6"/>
  <c r="ER41" i="6" s="1"/>
  <c r="X41" i="6" s="1"/>
  <c r="BX40" i="6"/>
  <c r="W40" i="6"/>
  <c r="ER40" i="6" s="1"/>
  <c r="X40" i="6" s="1"/>
  <c r="BX39" i="6"/>
  <c r="W39" i="6"/>
  <c r="ER39" i="6" s="1"/>
  <c r="X39" i="6" s="1"/>
  <c r="BX38" i="6"/>
  <c r="W38" i="6"/>
  <c r="ER38" i="6" s="1"/>
  <c r="X38" i="6" s="1"/>
  <c r="BX37" i="6"/>
  <c r="W37" i="6"/>
  <c r="ER37" i="6" s="1"/>
  <c r="X37" i="6" s="1"/>
  <c r="BX36" i="6"/>
  <c r="W36" i="6"/>
  <c r="ER36" i="6" s="1"/>
  <c r="X36" i="6" s="1"/>
  <c r="BX35" i="6"/>
  <c r="W35" i="6"/>
  <c r="ER35" i="6" s="1"/>
  <c r="X35" i="6" s="1"/>
  <c r="BX34" i="6"/>
  <c r="W34" i="6"/>
  <c r="ER34" i="6" s="1"/>
  <c r="X34" i="6" s="1"/>
  <c r="BX33" i="6"/>
  <c r="W33" i="6"/>
  <c r="ER33" i="6" s="1"/>
  <c r="X33" i="6" s="1"/>
  <c r="BX32" i="6"/>
  <c r="W32" i="6"/>
  <c r="ER32" i="6" s="1"/>
  <c r="X32" i="6" s="1"/>
  <c r="BX31" i="6"/>
  <c r="W31" i="6"/>
  <c r="ER31" i="6" s="1"/>
  <c r="X31" i="6" s="1"/>
  <c r="BX30" i="6"/>
  <c r="W30" i="6"/>
  <c r="ER30" i="6" s="1"/>
  <c r="X30" i="6" s="1"/>
  <c r="BX29" i="6"/>
  <c r="W29" i="6"/>
  <c r="ER29" i="6" s="1"/>
  <c r="X29" i="6" s="1"/>
  <c r="BX28" i="6"/>
  <c r="W28" i="6"/>
  <c r="ER28" i="6" s="1"/>
  <c r="X28" i="6" s="1"/>
  <c r="BX27" i="6"/>
  <c r="W27" i="6"/>
  <c r="ER27" i="6" s="1"/>
  <c r="X27" i="6" s="1"/>
  <c r="BX26" i="6"/>
  <c r="W26" i="6"/>
  <c r="ER26" i="6" s="1"/>
  <c r="X26" i="6" s="1"/>
  <c r="BX25" i="6"/>
  <c r="W25" i="6"/>
  <c r="ER25" i="6" s="1"/>
  <c r="X25" i="6" s="1"/>
  <c r="BX24" i="6"/>
  <c r="W24" i="6"/>
  <c r="ER24" i="6" s="1"/>
  <c r="X24" i="6" s="1"/>
  <c r="BX23" i="6"/>
  <c r="W23" i="6"/>
  <c r="ER23" i="6" s="1"/>
  <c r="X23" i="6" s="1"/>
  <c r="BX22" i="6"/>
  <c r="W22" i="6"/>
  <c r="ER22" i="6" s="1"/>
  <c r="X22" i="6" s="1"/>
  <c r="BX21" i="6"/>
  <c r="W21" i="6"/>
  <c r="ER21" i="6" s="1"/>
  <c r="X21" i="6" s="1"/>
  <c r="BX20" i="6"/>
  <c r="W20" i="6"/>
  <c r="ER20" i="6" s="1"/>
  <c r="X20" i="6" s="1"/>
  <c r="BX19" i="6"/>
  <c r="W19" i="6"/>
  <c r="ER19" i="6" s="1"/>
  <c r="X19" i="6" s="1"/>
  <c r="BX18" i="6"/>
  <c r="W18" i="6"/>
  <c r="ER18" i="6" s="1"/>
  <c r="X18" i="6" s="1"/>
  <c r="BX17" i="6"/>
  <c r="W17" i="6"/>
  <c r="ER17" i="6" s="1"/>
  <c r="X17" i="6" s="1"/>
  <c r="BX16" i="6"/>
  <c r="W16" i="6"/>
  <c r="ER16" i="6" s="1"/>
  <c r="X16" i="6" s="1"/>
  <c r="BX15" i="6"/>
  <c r="W15" i="6"/>
  <c r="ER15" i="6" s="1"/>
  <c r="X15" i="6" s="1"/>
  <c r="BX14" i="6"/>
  <c r="W14" i="6"/>
  <c r="ER14" i="6" s="1"/>
  <c r="X14" i="6" s="1"/>
  <c r="BX13" i="6"/>
  <c r="W13" i="6"/>
  <c r="ER13" i="6" s="1"/>
  <c r="X13" i="6" s="1"/>
  <c r="BX12" i="6"/>
  <c r="W12" i="6"/>
  <c r="ER12" i="6" s="1"/>
  <c r="X12" i="6" s="1"/>
  <c r="BX11" i="6"/>
  <c r="W11" i="6"/>
  <c r="ER11" i="6" s="1"/>
  <c r="X11" i="6" s="1"/>
  <c r="BX10" i="6"/>
  <c r="W10" i="6"/>
  <c r="ER10" i="6" s="1"/>
  <c r="X10" i="6" s="1"/>
  <c r="BX9" i="6"/>
  <c r="W9" i="6"/>
  <c r="ER9" i="6" s="1"/>
  <c r="U13" i="6" a="1"/>
  <c r="U13" i="6" s="1"/>
  <c r="DW13" i="6" s="1"/>
  <c r="S13" i="6"/>
  <c r="U12" i="6" a="1"/>
  <c r="U12" i="6" s="1"/>
  <c r="DW12" i="6" s="1"/>
  <c r="S12" i="6"/>
  <c r="EA13" i="6"/>
  <c r="EQ13" i="6"/>
  <c r="EN13" i="6"/>
  <c r="EK13" i="6"/>
  <c r="EH13" i="6"/>
  <c r="EE13" i="6"/>
  <c r="EB13" i="6"/>
  <c r="DY13" i="6"/>
  <c r="EO13" i="6"/>
  <c r="EL13" i="6"/>
  <c r="EI13" i="6"/>
  <c r="EF13" i="6"/>
  <c r="EC13" i="6"/>
  <c r="DZ13" i="6"/>
  <c r="EP13" i="6"/>
  <c r="EM13" i="6"/>
  <c r="EJ13" i="6"/>
  <c r="EG13" i="6"/>
  <c r="ED13" i="6"/>
  <c r="EQ12" i="6"/>
  <c r="EN12" i="6"/>
  <c r="EK12" i="6"/>
  <c r="EH12" i="6"/>
  <c r="EE12" i="6"/>
  <c r="EB12" i="6"/>
  <c r="DY12" i="6"/>
  <c r="EO12" i="6"/>
  <c r="EL12" i="6"/>
  <c r="EI12" i="6"/>
  <c r="EF12" i="6"/>
  <c r="EC12" i="6"/>
  <c r="DZ12" i="6"/>
  <c r="EP12" i="6"/>
  <c r="EM12" i="6"/>
  <c r="EJ12" i="6"/>
  <c r="EG12" i="6"/>
  <c r="ED12" i="6"/>
  <c r="D57" i="11"/>
  <c r="DY259" i="6"/>
  <c r="B57" i="11" s="1"/>
  <c r="EC259" i="6"/>
  <c r="B61" i="11" s="1"/>
  <c r="EB259" i="6"/>
  <c r="B60" i="11" s="1"/>
  <c r="DZ259" i="6"/>
  <c r="B58" i="11" s="1"/>
  <c r="O58" i="11"/>
  <c r="O60" i="11"/>
  <c r="O59" i="11"/>
  <c r="R59" i="11"/>
  <c r="U59" i="11"/>
  <c r="X59" i="11"/>
  <c r="AA59" i="11"/>
  <c r="AD59" i="11"/>
  <c r="AG59" i="11"/>
  <c r="AJ59" i="11"/>
  <c r="AM59" i="11"/>
  <c r="AP59" i="11"/>
  <c r="AS59" i="11"/>
  <c r="AV59" i="11"/>
  <c r="AY59" i="11"/>
  <c r="U57" i="11"/>
  <c r="AG57" i="11"/>
  <c r="AP57" i="11"/>
  <c r="R62" i="11"/>
  <c r="AV57" i="11"/>
  <c r="O61" i="11"/>
  <c r="U61" i="11"/>
  <c r="X61" i="11"/>
  <c r="AA61" i="11"/>
  <c r="AD61" i="11"/>
  <c r="AG61" i="11"/>
  <c r="AJ61" i="11"/>
  <c r="AM61" i="11"/>
  <c r="AP61" i="11"/>
  <c r="AS61" i="11"/>
  <c r="AV61" i="11"/>
  <c r="O62" i="11"/>
  <c r="Q59" i="11"/>
  <c r="T59" i="11"/>
  <c r="W59" i="11"/>
  <c r="Z59" i="11"/>
  <c r="AC59" i="11"/>
  <c r="AF59" i="11"/>
  <c r="AI59" i="11"/>
  <c r="AL59" i="11"/>
  <c r="AO59" i="11"/>
  <c r="AR59" i="11"/>
  <c r="AU59" i="11"/>
  <c r="AX59" i="11"/>
  <c r="X57" i="11"/>
  <c r="AD57" i="11"/>
  <c r="P59" i="11"/>
  <c r="S59" i="11"/>
  <c r="V59" i="11"/>
  <c r="Y59" i="11"/>
  <c r="AB59" i="11"/>
  <c r="AE59" i="11"/>
  <c r="AH59" i="11"/>
  <c r="AK59" i="11"/>
  <c r="AN59" i="11"/>
  <c r="AQ59" i="11"/>
  <c r="AT59" i="11"/>
  <c r="AW59" i="11"/>
  <c r="AZ59" i="11"/>
  <c r="C59" i="11"/>
  <c r="F59" i="11"/>
  <c r="G59" i="11"/>
  <c r="H59" i="11"/>
  <c r="J59" i="11"/>
  <c r="K59" i="11"/>
  <c r="L59" i="11"/>
  <c r="M59" i="11"/>
  <c r="N59" i="11"/>
  <c r="AR73" i="11"/>
  <c r="AD71" i="11"/>
  <c r="P69" i="11"/>
  <c r="AW66" i="11"/>
  <c r="AU64" i="11"/>
  <c r="D69" i="11"/>
  <c r="H74" i="11"/>
  <c r="AO71" i="11"/>
  <c r="AA69" i="11"/>
  <c r="Y67" i="11"/>
  <c r="K65" i="11"/>
  <c r="H75" i="11"/>
  <c r="F73" i="11"/>
  <c r="AM70" i="11"/>
  <c r="Y68" i="11"/>
  <c r="L67" i="11"/>
  <c r="J65" i="11"/>
  <c r="I64" i="11"/>
  <c r="C69" i="11"/>
  <c r="D74" i="11"/>
  <c r="D68" i="11"/>
  <c r="AQ75" i="11"/>
  <c r="AE75" i="11"/>
  <c r="S75" i="11"/>
  <c r="G75" i="11"/>
  <c r="AP74" i="11"/>
  <c r="AD74" i="11"/>
  <c r="R74" i="11"/>
  <c r="F74" i="11"/>
  <c r="AO73" i="11"/>
  <c r="AC73" i="11"/>
  <c r="Q73" i="11"/>
  <c r="AZ72" i="11"/>
  <c r="AN72" i="11"/>
  <c r="AB72" i="11"/>
  <c r="P72" i="11"/>
  <c r="AY71" i="11"/>
  <c r="AM71" i="11"/>
  <c r="AA71" i="11"/>
  <c r="O71" i="11"/>
  <c r="AX70" i="11"/>
  <c r="AL70" i="11"/>
  <c r="Z70" i="11"/>
  <c r="N70" i="11"/>
  <c r="AW69" i="11"/>
  <c r="AK69" i="11"/>
  <c r="Y69" i="11"/>
  <c r="M69" i="11"/>
  <c r="AV68" i="11"/>
  <c r="AJ68" i="11"/>
  <c r="X68" i="11"/>
  <c r="L68" i="11"/>
  <c r="AU67" i="11"/>
  <c r="AI67" i="11"/>
  <c r="W67" i="11"/>
  <c r="K67" i="11"/>
  <c r="AT66" i="11"/>
  <c r="AH66" i="11"/>
  <c r="V66" i="11"/>
  <c r="J66" i="11"/>
  <c r="AS65" i="11"/>
  <c r="AG65" i="11"/>
  <c r="U65" i="11"/>
  <c r="I65" i="11"/>
  <c r="AR64" i="11"/>
  <c r="AF64" i="11"/>
  <c r="T64" i="11"/>
  <c r="H64" i="11"/>
  <c r="V75" i="11"/>
  <c r="H73" i="11"/>
  <c r="AY68" i="11"/>
  <c r="AK66" i="11"/>
  <c r="W64" i="11"/>
  <c r="U75" i="11"/>
  <c r="AE73" i="11"/>
  <c r="Q71" i="11"/>
  <c r="AX68" i="11"/>
  <c r="AJ66" i="11"/>
  <c r="AH64" i="11"/>
  <c r="C70" i="11"/>
  <c r="AE74" i="11"/>
  <c r="Q72" i="11"/>
  <c r="AX69" i="11"/>
  <c r="AJ67" i="11"/>
  <c r="V65" i="11"/>
  <c r="U64" i="11"/>
  <c r="C68" i="11"/>
  <c r="E73" i="11"/>
  <c r="E67" i="11"/>
  <c r="AP75" i="11"/>
  <c r="AD75" i="11"/>
  <c r="R75" i="11"/>
  <c r="F75" i="11"/>
  <c r="AO74" i="11"/>
  <c r="AC74" i="11"/>
  <c r="Q74" i="11"/>
  <c r="AZ73" i="11"/>
  <c r="AN73" i="11"/>
  <c r="AB73" i="11"/>
  <c r="P73" i="11"/>
  <c r="AY72" i="11"/>
  <c r="AM72" i="11"/>
  <c r="AA72" i="11"/>
  <c r="O72" i="11"/>
  <c r="AX71" i="11"/>
  <c r="AL71" i="11"/>
  <c r="Z71" i="11"/>
  <c r="N71" i="11"/>
  <c r="AW70" i="11"/>
  <c r="AK70" i="11"/>
  <c r="Y70" i="11"/>
  <c r="M70" i="11"/>
  <c r="AV69" i="11"/>
  <c r="AJ69" i="11"/>
  <c r="X69" i="11"/>
  <c r="L69" i="11"/>
  <c r="AU68" i="11"/>
  <c r="AI68" i="11"/>
  <c r="W68" i="11"/>
  <c r="K68" i="11"/>
  <c r="AT67" i="11"/>
  <c r="AH67" i="11"/>
  <c r="V67" i="11"/>
  <c r="J67" i="11"/>
  <c r="AS66" i="11"/>
  <c r="AG66" i="11"/>
  <c r="U66" i="11"/>
  <c r="I66" i="11"/>
  <c r="AR65" i="11"/>
  <c r="AF65" i="11"/>
  <c r="T65" i="11"/>
  <c r="H65" i="11"/>
  <c r="AQ64" i="11"/>
  <c r="AE64" i="11"/>
  <c r="S64" i="11"/>
  <c r="G64" i="11"/>
  <c r="AS74" i="11"/>
  <c r="AQ72" i="11"/>
  <c r="AO70" i="11"/>
  <c r="AM68" i="11"/>
  <c r="Y66" i="11"/>
  <c r="C71" i="11"/>
  <c r="AR74" i="11"/>
  <c r="AD72" i="11"/>
  <c r="AY69" i="11"/>
  <c r="AK67" i="11"/>
  <c r="AI65" i="11"/>
  <c r="AR75" i="11"/>
  <c r="AD73" i="11"/>
  <c r="P71" i="11"/>
  <c r="AK68" i="11"/>
  <c r="W66" i="11"/>
  <c r="C67" i="11"/>
  <c r="D73" i="11"/>
  <c r="D67" i="11"/>
  <c r="AO75" i="11"/>
  <c r="AC75" i="11"/>
  <c r="Q75" i="11"/>
  <c r="AZ74" i="11"/>
  <c r="AN74" i="11"/>
  <c r="AB74" i="11"/>
  <c r="P74" i="11"/>
  <c r="AY73" i="11"/>
  <c r="AM73" i="11"/>
  <c r="AA73" i="11"/>
  <c r="O73" i="11"/>
  <c r="AX72" i="11"/>
  <c r="AL72" i="11"/>
  <c r="Z72" i="11"/>
  <c r="N72" i="11"/>
  <c r="AW71" i="11"/>
  <c r="AK71" i="11"/>
  <c r="Y71" i="11"/>
  <c r="M71" i="11"/>
  <c r="AV70" i="11"/>
  <c r="AJ70" i="11"/>
  <c r="X70" i="11"/>
  <c r="L70" i="11"/>
  <c r="AU69" i="11"/>
  <c r="AI69" i="11"/>
  <c r="W69" i="11"/>
  <c r="K69" i="11"/>
  <c r="AT68" i="11"/>
  <c r="AH68" i="11"/>
  <c r="V68" i="11"/>
  <c r="J68" i="11"/>
  <c r="AS67" i="11"/>
  <c r="AG67" i="11"/>
  <c r="U67" i="11"/>
  <c r="I67" i="11"/>
  <c r="AR66" i="11"/>
  <c r="AF66" i="11"/>
  <c r="T66" i="11"/>
  <c r="H66" i="11"/>
  <c r="AQ65" i="11"/>
  <c r="AE65" i="11"/>
  <c r="S65" i="11"/>
  <c r="G65" i="11"/>
  <c r="AP64" i="11"/>
  <c r="AD64" i="11"/>
  <c r="R64" i="11"/>
  <c r="F64" i="11"/>
  <c r="J75" i="11"/>
  <c r="AE72" i="11"/>
  <c r="AC70" i="11"/>
  <c r="O68" i="11"/>
  <c r="M66" i="11"/>
  <c r="I75" i="11"/>
  <c r="G73" i="11"/>
  <c r="AN70" i="11"/>
  <c r="Z68" i="11"/>
  <c r="L66" i="11"/>
  <c r="J64" i="11"/>
  <c r="AP73" i="11"/>
  <c r="AB71" i="11"/>
  <c r="N69" i="11"/>
  <c r="AI66" i="11"/>
  <c r="C66" i="11"/>
  <c r="E72" i="11"/>
  <c r="E66" i="11"/>
  <c r="AZ75" i="11"/>
  <c r="AN75" i="11"/>
  <c r="AB75" i="11"/>
  <c r="P75" i="11"/>
  <c r="AY74" i="11"/>
  <c r="AM74" i="11"/>
  <c r="AA74" i="11"/>
  <c r="O74" i="11"/>
  <c r="AX73" i="11"/>
  <c r="AL73" i="11"/>
  <c r="Z73" i="11"/>
  <c r="N73" i="11"/>
  <c r="AW72" i="11"/>
  <c r="AK72" i="11"/>
  <c r="Y72" i="11"/>
  <c r="M72" i="11"/>
  <c r="AV71" i="11"/>
  <c r="AJ71" i="11"/>
  <c r="X71" i="11"/>
  <c r="L71" i="11"/>
  <c r="AU70" i="11"/>
  <c r="AI70" i="11"/>
  <c r="W70" i="11"/>
  <c r="K70" i="11"/>
  <c r="AT69" i="11"/>
  <c r="AH69" i="11"/>
  <c r="V69" i="11"/>
  <c r="J69" i="11"/>
  <c r="AS68" i="11"/>
  <c r="AG68" i="11"/>
  <c r="U68" i="11"/>
  <c r="I68" i="11"/>
  <c r="AR67" i="11"/>
  <c r="AF67" i="11"/>
  <c r="T67" i="11"/>
  <c r="H67" i="11"/>
  <c r="AQ66" i="11"/>
  <c r="AE66" i="11"/>
  <c r="S66" i="11"/>
  <c r="G66" i="11"/>
  <c r="AP65" i="11"/>
  <c r="AD65" i="11"/>
  <c r="R65" i="11"/>
  <c r="F65" i="11"/>
  <c r="AO64" i="11"/>
  <c r="AC64" i="11"/>
  <c r="Q64" i="11"/>
  <c r="AH75" i="11"/>
  <c r="AF73" i="11"/>
  <c r="R71" i="11"/>
  <c r="AB69" i="11"/>
  <c r="N67" i="11"/>
  <c r="L65" i="11"/>
  <c r="AQ73" i="11"/>
  <c r="AC71" i="11"/>
  <c r="O69" i="11"/>
  <c r="AV66" i="11"/>
  <c r="V64" i="11"/>
  <c r="AQ74" i="11"/>
  <c r="AC72" i="11"/>
  <c r="O70" i="11"/>
  <c r="AV67" i="11"/>
  <c r="AH65" i="11"/>
  <c r="AG64" i="11"/>
  <c r="C65" i="11"/>
  <c r="D72" i="11"/>
  <c r="D66" i="11"/>
  <c r="AY75" i="11"/>
  <c r="AM75" i="11"/>
  <c r="AA75" i="11"/>
  <c r="O75" i="11"/>
  <c r="AX74" i="11"/>
  <c r="AL74" i="11"/>
  <c r="Z74" i="11"/>
  <c r="N74" i="11"/>
  <c r="AW73" i="11"/>
  <c r="AK73" i="11"/>
  <c r="Y73" i="11"/>
  <c r="M73" i="11"/>
  <c r="AV72" i="11"/>
  <c r="AJ72" i="11"/>
  <c r="X72" i="11"/>
  <c r="L72" i="11"/>
  <c r="AU71" i="11"/>
  <c r="AI71" i="11"/>
  <c r="W71" i="11"/>
  <c r="K71" i="11"/>
  <c r="AT70" i="11"/>
  <c r="AH70" i="11"/>
  <c r="V70" i="11"/>
  <c r="J70" i="11"/>
  <c r="AS69" i="11"/>
  <c r="AG69" i="11"/>
  <c r="U69" i="11"/>
  <c r="I69" i="11"/>
  <c r="AR68" i="11"/>
  <c r="AF68" i="11"/>
  <c r="T68" i="11"/>
  <c r="H68" i="11"/>
  <c r="AQ67" i="11"/>
  <c r="AE67" i="11"/>
  <c r="S67" i="11"/>
  <c r="G67" i="11"/>
  <c r="AP66" i="11"/>
  <c r="AD66" i="11"/>
  <c r="R66" i="11"/>
  <c r="F66" i="11"/>
  <c r="AO65" i="11"/>
  <c r="AC65" i="11"/>
  <c r="Q65" i="11"/>
  <c r="AZ64" i="11"/>
  <c r="AN64" i="11"/>
  <c r="AB64" i="11"/>
  <c r="P64" i="11"/>
  <c r="E69" i="11"/>
  <c r="I74" i="11"/>
  <c r="AP71" i="11"/>
  <c r="AN69" i="11"/>
  <c r="Z67" i="11"/>
  <c r="AI64" i="11"/>
  <c r="D75" i="11"/>
  <c r="T74" i="11"/>
  <c r="F72" i="11"/>
  <c r="AM69" i="11"/>
  <c r="M67" i="11"/>
  <c r="AT64" i="11"/>
  <c r="T75" i="11"/>
  <c r="AO72" i="11"/>
  <c r="AA70" i="11"/>
  <c r="M68" i="11"/>
  <c r="AT65" i="11"/>
  <c r="AS64" i="11"/>
  <c r="C64" i="11"/>
  <c r="E71" i="11"/>
  <c r="E65" i="11"/>
  <c r="AX75" i="11"/>
  <c r="AL75" i="11"/>
  <c r="Z75" i="11"/>
  <c r="N75" i="11"/>
  <c r="AW74" i="11"/>
  <c r="AK74" i="11"/>
  <c r="Y74" i="11"/>
  <c r="M74" i="11"/>
  <c r="AV73" i="11"/>
  <c r="AJ73" i="11"/>
  <c r="X73" i="11"/>
  <c r="L73" i="11"/>
  <c r="AU72" i="11"/>
  <c r="AI72" i="11"/>
  <c r="W72" i="11"/>
  <c r="K72" i="11"/>
  <c r="AT71" i="11"/>
  <c r="AH71" i="11"/>
  <c r="V71" i="11"/>
  <c r="J71" i="11"/>
  <c r="AS70" i="11"/>
  <c r="AG70" i="11"/>
  <c r="U70" i="11"/>
  <c r="I70" i="11"/>
  <c r="AR69" i="11"/>
  <c r="AF69" i="11"/>
  <c r="T69" i="11"/>
  <c r="H69" i="11"/>
  <c r="AQ68" i="11"/>
  <c r="AE68" i="11"/>
  <c r="S68" i="11"/>
  <c r="G68" i="11"/>
  <c r="AP67" i="11"/>
  <c r="AD67" i="11"/>
  <c r="R67" i="11"/>
  <c r="F67" i="11"/>
  <c r="AO66" i="11"/>
  <c r="AC66" i="11"/>
  <c r="Q66" i="11"/>
  <c r="AZ65" i="11"/>
  <c r="AN65" i="11"/>
  <c r="AB65" i="11"/>
  <c r="P65" i="11"/>
  <c r="AY64" i="11"/>
  <c r="AM64" i="11"/>
  <c r="AA64" i="11"/>
  <c r="O64" i="11"/>
  <c r="E75" i="11"/>
  <c r="AG74" i="11"/>
  <c r="G72" i="11"/>
  <c r="AZ69" i="11"/>
  <c r="AL67" i="11"/>
  <c r="X65" i="11"/>
  <c r="AG75" i="11"/>
  <c r="S73" i="11"/>
  <c r="AZ70" i="11"/>
  <c r="AL68" i="11"/>
  <c r="X66" i="11"/>
  <c r="E68" i="11"/>
  <c r="S74" i="11"/>
  <c r="AZ71" i="11"/>
  <c r="AL69" i="11"/>
  <c r="X67" i="11"/>
  <c r="C75" i="11"/>
  <c r="D71" i="11"/>
  <c r="D65" i="11"/>
  <c r="AW75" i="11"/>
  <c r="AK75" i="11"/>
  <c r="Y75" i="11"/>
  <c r="M75" i="11"/>
  <c r="AV74" i="11"/>
  <c r="AJ74" i="11"/>
  <c r="X74" i="11"/>
  <c r="L74" i="11"/>
  <c r="AU73" i="11"/>
  <c r="AI73" i="11"/>
  <c r="W73" i="11"/>
  <c r="K73" i="11"/>
  <c r="AT72" i="11"/>
  <c r="AH72" i="11"/>
  <c r="V72" i="11"/>
  <c r="J72" i="11"/>
  <c r="AS71" i="11"/>
  <c r="AG71" i="11"/>
  <c r="U71" i="11"/>
  <c r="I71" i="11"/>
  <c r="AR70" i="11"/>
  <c r="AF70" i="11"/>
  <c r="T70" i="11"/>
  <c r="H70" i="11"/>
  <c r="AQ69" i="11"/>
  <c r="AE69" i="11"/>
  <c r="S69" i="11"/>
  <c r="G69" i="11"/>
  <c r="AP68" i="11"/>
  <c r="AD68" i="11"/>
  <c r="R68" i="11"/>
  <c r="F68" i="11"/>
  <c r="AO67" i="11"/>
  <c r="AC67" i="11"/>
  <c r="Q67" i="11"/>
  <c r="AZ66" i="11"/>
  <c r="AN66" i="11"/>
  <c r="AB66" i="11"/>
  <c r="P66" i="11"/>
  <c r="AY65" i="11"/>
  <c r="AM65" i="11"/>
  <c r="AA65" i="11"/>
  <c r="O65" i="11"/>
  <c r="AX64" i="11"/>
  <c r="AL64" i="11"/>
  <c r="Z64" i="11"/>
  <c r="N64" i="11"/>
  <c r="C72" i="11"/>
  <c r="U74" i="11"/>
  <c r="S72" i="11"/>
  <c r="Q70" i="11"/>
  <c r="AX67" i="11"/>
  <c r="AJ65" i="11"/>
  <c r="AF74" i="11"/>
  <c r="R72" i="11"/>
  <c r="P70" i="11"/>
  <c r="AW67" i="11"/>
  <c r="W65" i="11"/>
  <c r="AF75" i="11"/>
  <c r="R73" i="11"/>
  <c r="AY70" i="11"/>
  <c r="AW68" i="11"/>
  <c r="K66" i="11"/>
  <c r="C74" i="11"/>
  <c r="E70" i="11"/>
  <c r="E64" i="11"/>
  <c r="AV75" i="11"/>
  <c r="AJ75" i="11"/>
  <c r="X75" i="11"/>
  <c r="L75" i="11"/>
  <c r="AU74" i="11"/>
  <c r="AI74" i="11"/>
  <c r="W74" i="11"/>
  <c r="K74" i="11"/>
  <c r="AT73" i="11"/>
  <c r="AH73" i="11"/>
  <c r="V73" i="11"/>
  <c r="J73" i="11"/>
  <c r="AS72" i="11"/>
  <c r="AG72" i="11"/>
  <c r="U72" i="11"/>
  <c r="I72" i="11"/>
  <c r="AR71" i="11"/>
  <c r="AF71" i="11"/>
  <c r="T71" i="11"/>
  <c r="H71" i="11"/>
  <c r="AQ70" i="11"/>
  <c r="AE70" i="11"/>
  <c r="S70" i="11"/>
  <c r="G70" i="11"/>
  <c r="AP69" i="11"/>
  <c r="AD69" i="11"/>
  <c r="R69" i="11"/>
  <c r="F69" i="11"/>
  <c r="AO68" i="11"/>
  <c r="AC68" i="11"/>
  <c r="Q68" i="11"/>
  <c r="AZ67" i="11"/>
  <c r="AN67" i="11"/>
  <c r="AB67" i="11"/>
  <c r="P67" i="11"/>
  <c r="AY66" i="11"/>
  <c r="AM66" i="11"/>
  <c r="AA66" i="11"/>
  <c r="O66" i="11"/>
  <c r="AX65" i="11"/>
  <c r="AL65" i="11"/>
  <c r="Z65" i="11"/>
  <c r="N65" i="11"/>
  <c r="AW64" i="11"/>
  <c r="AK64" i="11"/>
  <c r="Y64" i="11"/>
  <c r="M64" i="11"/>
  <c r="AT75" i="11"/>
  <c r="T73" i="11"/>
  <c r="F71" i="11"/>
  <c r="AA68" i="11"/>
  <c r="AV65" i="11"/>
  <c r="K64" i="11"/>
  <c r="AS75" i="11"/>
  <c r="AP72" i="11"/>
  <c r="AB70" i="11"/>
  <c r="N68" i="11"/>
  <c r="AU65" i="11"/>
  <c r="E74" i="11"/>
  <c r="G74" i="11"/>
  <c r="AN71" i="11"/>
  <c r="Z69" i="11"/>
  <c r="AU66" i="11"/>
  <c r="C73" i="11"/>
  <c r="D70" i="11"/>
  <c r="D64" i="11"/>
  <c r="AU75" i="11"/>
  <c r="AI75" i="11"/>
  <c r="W75" i="11"/>
  <c r="K75" i="11"/>
  <c r="AT74" i="11"/>
  <c r="AH74" i="11"/>
  <c r="V74" i="11"/>
  <c r="J74" i="11"/>
  <c r="AS73" i="11"/>
  <c r="AG73" i="11"/>
  <c r="U73" i="11"/>
  <c r="I73" i="11"/>
  <c r="AR72" i="11"/>
  <c r="AF72" i="11"/>
  <c r="T72" i="11"/>
  <c r="H72" i="11"/>
  <c r="AQ71" i="11"/>
  <c r="AE71" i="11"/>
  <c r="S71" i="11"/>
  <c r="G71" i="11"/>
  <c r="AP70" i="11"/>
  <c r="AD70" i="11"/>
  <c r="R70" i="11"/>
  <c r="F70" i="11"/>
  <c r="AO69" i="11"/>
  <c r="AC69" i="11"/>
  <c r="Q69" i="11"/>
  <c r="AZ68" i="11"/>
  <c r="AN68" i="11"/>
  <c r="AB68" i="11"/>
  <c r="P68" i="11"/>
  <c r="AY67" i="11"/>
  <c r="AM67" i="11"/>
  <c r="AA67" i="11"/>
  <c r="O67" i="11"/>
  <c r="AX66" i="11"/>
  <c r="AL66" i="11"/>
  <c r="Z66" i="11"/>
  <c r="N66" i="11"/>
  <c r="AW65" i="11"/>
  <c r="AK65" i="11"/>
  <c r="Y65" i="11"/>
  <c r="M65" i="11"/>
  <c r="AV64" i="11"/>
  <c r="AJ64" i="11"/>
  <c r="X64" i="11"/>
  <c r="L64" i="11"/>
  <c r="EQ9" i="6"/>
  <c r="EQ259" i="6" s="1"/>
  <c r="B75" i="11" s="1"/>
  <c r="EP9" i="6"/>
  <c r="EP259" i="6" s="1"/>
  <c r="B74" i="11" s="1"/>
  <c r="EM9" i="6"/>
  <c r="EM259" i="6" s="1"/>
  <c r="B71" i="11" s="1"/>
  <c r="EJ9" i="6"/>
  <c r="EJ259" i="6" s="1"/>
  <c r="B68" i="11" s="1"/>
  <c r="EG9" i="6"/>
  <c r="EG259" i="6" s="1"/>
  <c r="B65" i="11" s="1"/>
  <c r="EA9" i="6"/>
  <c r="EN9" i="6"/>
  <c r="EN259" i="6" s="1"/>
  <c r="B72" i="11" s="1"/>
  <c r="EK9" i="6"/>
  <c r="EK259" i="6" s="1"/>
  <c r="B69" i="11" s="1"/>
  <c r="EH9" i="6"/>
  <c r="EH259" i="6" s="1"/>
  <c r="B66" i="11" s="1"/>
  <c r="EE9" i="6"/>
  <c r="EO9" i="6"/>
  <c r="EO259" i="6" s="1"/>
  <c r="B73" i="11" s="1"/>
  <c r="EL9" i="6"/>
  <c r="EL259" i="6" s="1"/>
  <c r="B70" i="11" s="1"/>
  <c r="EI9" i="6"/>
  <c r="EI259" i="6" s="1"/>
  <c r="B67" i="11" s="1"/>
  <c r="EF9" i="6"/>
  <c r="EF259" i="6" s="1"/>
  <c r="B64" i="11" s="1"/>
  <c r="AY62" i="11"/>
  <c r="N62" i="11"/>
  <c r="Q62" i="11"/>
  <c r="T62" i="11"/>
  <c r="W62" i="11"/>
  <c r="Z62" i="11"/>
  <c r="AC62" i="11"/>
  <c r="AF62" i="11"/>
  <c r="AI62" i="11"/>
  <c r="AL62" i="11"/>
  <c r="AO62" i="11"/>
  <c r="AR62" i="11"/>
  <c r="AU62" i="11"/>
  <c r="AX62" i="11"/>
  <c r="O57" i="11"/>
  <c r="M62" i="11"/>
  <c r="D62" i="11"/>
  <c r="F62" i="11"/>
  <c r="AS62" i="11"/>
  <c r="U62" i="11"/>
  <c r="AG62" i="11"/>
  <c r="S62" i="11"/>
  <c r="V62" i="11"/>
  <c r="Y62" i="11"/>
  <c r="AB62" i="11"/>
  <c r="AE62" i="11"/>
  <c r="AH62" i="11"/>
  <c r="AK62" i="11"/>
  <c r="AN62" i="11"/>
  <c r="AQ62" i="11"/>
  <c r="AT62" i="11"/>
  <c r="AW62" i="11"/>
  <c r="AZ62" i="11"/>
  <c r="AP62" i="11"/>
  <c r="X62" i="11"/>
  <c r="AA62" i="11"/>
  <c r="AJ62" i="11"/>
  <c r="AV62" i="11"/>
  <c r="AD62" i="11"/>
  <c r="AM62" i="11"/>
  <c r="AY58" i="11"/>
  <c r="AY60" i="11"/>
  <c r="H58" i="11"/>
  <c r="H60" i="11"/>
  <c r="K58" i="11"/>
  <c r="K60" i="11"/>
  <c r="N58" i="11"/>
  <c r="N60" i="11"/>
  <c r="Q58" i="11"/>
  <c r="Q60" i="11"/>
  <c r="T58" i="11"/>
  <c r="T60" i="11"/>
  <c r="W58" i="11"/>
  <c r="W60" i="11"/>
  <c r="Z58" i="11"/>
  <c r="Z60" i="11"/>
  <c r="AC58" i="11"/>
  <c r="AC60" i="11"/>
  <c r="AF58" i="11"/>
  <c r="AF60" i="11"/>
  <c r="AI58" i="11"/>
  <c r="AI60" i="11"/>
  <c r="AL58" i="11"/>
  <c r="AL60" i="11"/>
  <c r="AO58" i="11"/>
  <c r="AO60" i="11"/>
  <c r="AR58" i="11"/>
  <c r="AR60" i="11"/>
  <c r="AU58" i="11"/>
  <c r="AU60" i="11"/>
  <c r="AX58" i="11"/>
  <c r="AX60" i="11"/>
  <c r="R58" i="11"/>
  <c r="R60" i="11"/>
  <c r="E58" i="11"/>
  <c r="E60" i="11"/>
  <c r="AS58" i="11"/>
  <c r="AS60" i="11"/>
  <c r="U58" i="11"/>
  <c r="U60" i="11"/>
  <c r="AG58" i="11"/>
  <c r="AG60" i="11"/>
  <c r="G58" i="11"/>
  <c r="G60" i="11"/>
  <c r="J58" i="11"/>
  <c r="J60" i="11"/>
  <c r="M58" i="11"/>
  <c r="M60" i="11"/>
  <c r="P58" i="11"/>
  <c r="P60" i="11"/>
  <c r="S58" i="11"/>
  <c r="S60" i="11"/>
  <c r="V58" i="11"/>
  <c r="V60" i="11"/>
  <c r="Y58" i="11"/>
  <c r="Y60" i="11"/>
  <c r="AB58" i="11"/>
  <c r="AB60" i="11"/>
  <c r="AE58" i="11"/>
  <c r="AE60" i="11"/>
  <c r="AH58" i="11"/>
  <c r="AH60" i="11"/>
  <c r="AK58" i="11"/>
  <c r="AK60" i="11"/>
  <c r="AN58" i="11"/>
  <c r="AN60" i="11"/>
  <c r="AQ58" i="11"/>
  <c r="AQ60" i="11"/>
  <c r="AT58" i="11"/>
  <c r="AT60" i="11"/>
  <c r="AW58" i="11"/>
  <c r="AW60" i="11"/>
  <c r="AZ58" i="11"/>
  <c r="AZ60" i="11"/>
  <c r="AP58" i="11"/>
  <c r="AP60" i="11"/>
  <c r="L58" i="11"/>
  <c r="L60" i="11"/>
  <c r="X58" i="11"/>
  <c r="X60" i="11"/>
  <c r="AA58" i="11"/>
  <c r="AA60" i="11"/>
  <c r="AJ58" i="11"/>
  <c r="AJ60" i="11"/>
  <c r="AV58" i="11"/>
  <c r="AV60" i="11"/>
  <c r="I58" i="11"/>
  <c r="I60" i="11"/>
  <c r="AD58" i="11"/>
  <c r="AD60" i="11"/>
  <c r="AM58" i="11"/>
  <c r="AM60" i="11"/>
  <c r="D58" i="11"/>
  <c r="D60" i="11"/>
  <c r="F58" i="11"/>
  <c r="F60" i="11"/>
  <c r="AY57" i="11"/>
  <c r="Q57" i="11"/>
  <c r="T57" i="11"/>
  <c r="W57" i="11"/>
  <c r="Z57" i="11"/>
  <c r="AC57" i="11"/>
  <c r="AF57" i="11"/>
  <c r="AI57" i="11"/>
  <c r="AL57" i="11"/>
  <c r="AO57" i="11"/>
  <c r="AR57" i="11"/>
  <c r="AU57" i="11"/>
  <c r="AX57" i="11"/>
  <c r="R57" i="11"/>
  <c r="P57" i="11"/>
  <c r="S57" i="11"/>
  <c r="V57" i="11"/>
  <c r="Y57" i="11"/>
  <c r="AB57" i="11"/>
  <c r="AE57" i="11"/>
  <c r="AH57" i="11"/>
  <c r="AK57" i="11"/>
  <c r="AN57" i="11"/>
  <c r="AQ57" i="11"/>
  <c r="AT57" i="11"/>
  <c r="AW57" i="11"/>
  <c r="AZ57" i="11"/>
  <c r="AA57" i="11"/>
  <c r="AJ57" i="11"/>
  <c r="AM57" i="11"/>
  <c r="AS57" i="11"/>
  <c r="E57" i="11"/>
  <c r="G57" i="11"/>
  <c r="F57" i="11"/>
  <c r="H57" i="11"/>
  <c r="I57" i="11"/>
  <c r="J57" i="11"/>
  <c r="K57" i="11"/>
  <c r="L57" i="11"/>
  <c r="M57" i="11"/>
  <c r="N57" i="11"/>
  <c r="R61" i="11"/>
  <c r="AY61" i="11"/>
  <c r="Q61" i="11"/>
  <c r="T61" i="11"/>
  <c r="W61" i="11"/>
  <c r="Z61" i="11"/>
  <c r="AC61" i="11"/>
  <c r="AF61" i="11"/>
  <c r="AI61" i="11"/>
  <c r="AL61" i="11"/>
  <c r="AO61" i="11"/>
  <c r="AR61" i="11"/>
  <c r="AU61" i="11"/>
  <c r="AX61" i="11"/>
  <c r="Y61" i="11"/>
  <c r="AQ61" i="11"/>
  <c r="AB61" i="11"/>
  <c r="AT61" i="11"/>
  <c r="AE61" i="11"/>
  <c r="AW61" i="11"/>
  <c r="P61" i="11"/>
  <c r="AH61" i="11"/>
  <c r="AZ61" i="11"/>
  <c r="S61" i="11"/>
  <c r="AK61" i="11"/>
  <c r="V61" i="11"/>
  <c r="AN61" i="11"/>
  <c r="D61" i="11"/>
  <c r="E61" i="11"/>
  <c r="F61" i="11"/>
  <c r="G61" i="11"/>
  <c r="H61" i="11"/>
  <c r="I61" i="11"/>
  <c r="J61" i="11"/>
  <c r="K61" i="11"/>
  <c r="L61" i="11"/>
  <c r="M61" i="11"/>
  <c r="N61" i="11"/>
  <c r="AS56" i="11"/>
  <c r="AK56" i="11"/>
  <c r="AP56" i="11"/>
  <c r="E63" i="11"/>
  <c r="Y63" i="11"/>
  <c r="AQ63" i="11"/>
  <c r="Z56" i="11"/>
  <c r="AR56" i="11"/>
  <c r="R63" i="11"/>
  <c r="AJ63" i="11"/>
  <c r="AF63" i="11"/>
  <c r="AX63" i="11"/>
  <c r="AM56" i="11"/>
  <c r="F63" i="11"/>
  <c r="V56" i="11"/>
  <c r="AN56" i="11"/>
  <c r="H63" i="11"/>
  <c r="S56" i="11"/>
  <c r="AB63" i="11"/>
  <c r="AT63" i="11"/>
  <c r="AC56" i="11"/>
  <c r="AU56" i="11"/>
  <c r="U63" i="11"/>
  <c r="AM63" i="11"/>
  <c r="U56" i="11"/>
  <c r="U76" i="11" s="1"/>
  <c r="Q63" i="11"/>
  <c r="AI63" i="11"/>
  <c r="I63" i="11"/>
  <c r="AG56" i="11"/>
  <c r="Y56" i="11"/>
  <c r="Y76" i="11" s="1"/>
  <c r="AQ56" i="11"/>
  <c r="AQ76" i="11" s="1"/>
  <c r="X56" i="11"/>
  <c r="J63" i="11"/>
  <c r="AW63" i="11"/>
  <c r="N56" i="11"/>
  <c r="AF56" i="11"/>
  <c r="AF76" i="11" s="1"/>
  <c r="AX56" i="11"/>
  <c r="AX76" i="11" s="1"/>
  <c r="X63" i="11"/>
  <c r="AP63" i="11"/>
  <c r="T63" i="11"/>
  <c r="AL63" i="11"/>
  <c r="AA56" i="11"/>
  <c r="K63" i="11"/>
  <c r="AB56" i="11"/>
  <c r="AB76" i="11" s="1"/>
  <c r="AT56" i="11"/>
  <c r="AT76" i="11" s="1"/>
  <c r="AJ56" i="11"/>
  <c r="AJ76" i="11" s="1"/>
  <c r="L63" i="11"/>
  <c r="AD56" i="11"/>
  <c r="AE63" i="11"/>
  <c r="P63" i="11"/>
  <c r="AH63" i="11"/>
  <c r="AZ63" i="11"/>
  <c r="Q56" i="11"/>
  <c r="Q76" i="11" s="1"/>
  <c r="AI56" i="11"/>
  <c r="AI76" i="11" s="1"/>
  <c r="R56" i="11"/>
  <c r="R76" i="11" s="1"/>
  <c r="AA63" i="11"/>
  <c r="AS63" i="11"/>
  <c r="W63" i="11"/>
  <c r="AO63" i="11"/>
  <c r="AV56" i="11"/>
  <c r="M63" i="11"/>
  <c r="AE56" i="11"/>
  <c r="AE76" i="11" s="1"/>
  <c r="AW56" i="11"/>
  <c r="AW76" i="11" s="1"/>
  <c r="N63" i="11"/>
  <c r="S63" i="11"/>
  <c r="T56" i="11"/>
  <c r="T76" i="11" s="1"/>
  <c r="AL56" i="11"/>
  <c r="AL76" i="11" s="1"/>
  <c r="AD63" i="11"/>
  <c r="AV63" i="11"/>
  <c r="M56" i="11"/>
  <c r="M76" i="11" s="1"/>
  <c r="Z63" i="11"/>
  <c r="AR63" i="11"/>
  <c r="AK63" i="11"/>
  <c r="AY56" i="11"/>
  <c r="AH56" i="11"/>
  <c r="AH76" i="11" s="1"/>
  <c r="AZ56" i="11"/>
  <c r="AZ76" i="11" s="1"/>
  <c r="C63" i="11"/>
  <c r="O56" i="11"/>
  <c r="V63" i="11"/>
  <c r="AN63" i="11"/>
  <c r="W56" i="11"/>
  <c r="W76" i="11" s="1"/>
  <c r="AO56" i="11"/>
  <c r="AO76" i="11" s="1"/>
  <c r="O63" i="11"/>
  <c r="AG63" i="11"/>
  <c r="AY63" i="11"/>
  <c r="AC63" i="11"/>
  <c r="AU63" i="11"/>
  <c r="D63" i="11"/>
  <c r="I13" i="6"/>
  <c r="I12" i="6"/>
  <c r="ED16" i="6"/>
  <c r="DX12" i="6"/>
  <c r="C62" i="11"/>
  <c r="DX15" i="6"/>
  <c r="ED15" i="6"/>
  <c r="AE16" i="6"/>
  <c r="K14" i="3"/>
  <c r="K22" i="3"/>
  <c r="AM16" i="6"/>
  <c r="AG13" i="6"/>
  <c r="AF12" i="6"/>
  <c r="C58" i="11"/>
  <c r="C60" i="11"/>
  <c r="C61" i="11"/>
  <c r="C57" i="11"/>
  <c r="H44" i="5"/>
  <c r="H68" i="5"/>
  <c r="H104" i="5"/>
  <c r="H116" i="5"/>
  <c r="H140" i="5"/>
  <c r="H20" i="5"/>
  <c r="H19" i="5"/>
  <c r="H30" i="5"/>
  <c r="H29" i="5"/>
  <c r="H28" i="5"/>
  <c r="H39" i="5"/>
  <c r="H50" i="5"/>
  <c r="H85" i="5"/>
  <c r="H96" i="5"/>
  <c r="H107" i="5"/>
  <c r="H118" i="5"/>
  <c r="G141" i="5"/>
  <c r="G103" i="5"/>
  <c r="G102" i="5"/>
  <c r="G101" i="5"/>
  <c r="G112" i="5"/>
  <c r="G123" i="5"/>
  <c r="G146" i="5"/>
  <c r="G157" i="5"/>
  <c r="G80" i="5"/>
  <c r="G24" i="5"/>
  <c r="G47" i="5"/>
  <c r="G70" i="5"/>
  <c r="G57" i="5"/>
  <c r="G35" i="5"/>
  <c r="G45" i="5"/>
  <c r="H23" i="5"/>
  <c r="G107" i="5"/>
  <c r="H87" i="5"/>
  <c r="G150" i="5"/>
  <c r="G49" i="5"/>
  <c r="H64" i="5"/>
  <c r="H21" i="5"/>
  <c r="G68" i="5"/>
  <c r="G93" i="5"/>
  <c r="H109" i="5"/>
  <c r="G127" i="5"/>
  <c r="G26" i="5"/>
  <c r="H151" i="5"/>
  <c r="H32" i="5"/>
  <c r="H18" i="5"/>
  <c r="H17" i="5"/>
  <c r="H27" i="5"/>
  <c r="H38" i="5"/>
  <c r="H73" i="5"/>
  <c r="H84" i="5"/>
  <c r="H95" i="5"/>
  <c r="H106" i="5"/>
  <c r="H117" i="5"/>
  <c r="G91" i="5"/>
  <c r="G90" i="5"/>
  <c r="G89" i="5"/>
  <c r="G100" i="5"/>
  <c r="G111" i="5"/>
  <c r="G134" i="5"/>
  <c r="G133" i="5"/>
  <c r="G156" i="5"/>
  <c r="G12" i="5"/>
  <c r="G58" i="5"/>
  <c r="H133" i="5"/>
  <c r="H132" i="5"/>
  <c r="H120" i="5"/>
  <c r="H139" i="5"/>
  <c r="H150" i="5"/>
  <c r="H149" i="5"/>
  <c r="H148" i="5"/>
  <c r="H80" i="5"/>
  <c r="H26" i="5"/>
  <c r="H61" i="5"/>
  <c r="H72" i="5"/>
  <c r="H83" i="5"/>
  <c r="H94" i="5"/>
  <c r="H105" i="5"/>
  <c r="G128" i="5"/>
  <c r="G79" i="5"/>
  <c r="G78" i="5"/>
  <c r="G77" i="5"/>
  <c r="G88" i="5"/>
  <c r="G99" i="5"/>
  <c r="G122" i="5"/>
  <c r="G121" i="5"/>
  <c r="G144" i="5"/>
  <c r="G44" i="5"/>
  <c r="G23" i="5"/>
  <c r="G46" i="5"/>
  <c r="G33" i="5"/>
  <c r="H99" i="5"/>
  <c r="H45" i="5"/>
  <c r="G62" i="5"/>
  <c r="H78" i="5"/>
  <c r="G151" i="5"/>
  <c r="G95" i="5"/>
  <c r="H86" i="5"/>
  <c r="G138" i="5"/>
  <c r="G83" i="5"/>
  <c r="H74" i="5"/>
  <c r="G125" i="5"/>
  <c r="G94" i="5"/>
  <c r="H127" i="5"/>
  <c r="H138" i="5"/>
  <c r="H137" i="5"/>
  <c r="H147" i="5"/>
  <c r="H158" i="5"/>
  <c r="H49" i="5"/>
  <c r="H60" i="5"/>
  <c r="H71" i="5"/>
  <c r="H82" i="5"/>
  <c r="H93" i="5"/>
  <c r="G32" i="5"/>
  <c r="G67" i="5"/>
  <c r="G66" i="5"/>
  <c r="G65" i="5"/>
  <c r="G76" i="5"/>
  <c r="G87" i="5"/>
  <c r="G110" i="5"/>
  <c r="G109" i="5"/>
  <c r="G132" i="5"/>
  <c r="G155" i="5"/>
  <c r="G11" i="5"/>
  <c r="G34" i="5"/>
  <c r="G21" i="5"/>
  <c r="H79" i="5"/>
  <c r="H145" i="5"/>
  <c r="G19" i="5"/>
  <c r="G28" i="5"/>
  <c r="G130" i="5"/>
  <c r="H98" i="5"/>
  <c r="H22" i="5"/>
  <c r="G104" i="5"/>
  <c r="G118" i="5"/>
  <c r="H75" i="5"/>
  <c r="H143" i="5"/>
  <c r="G148" i="5"/>
  <c r="G106" i="5"/>
  <c r="H52" i="5"/>
  <c r="G136" i="5"/>
  <c r="G71" i="5"/>
  <c r="H115" i="5"/>
  <c r="H126" i="5"/>
  <c r="H125" i="5"/>
  <c r="H124" i="5"/>
  <c r="H135" i="5"/>
  <c r="H146" i="5"/>
  <c r="H152" i="5"/>
  <c r="H37" i="5"/>
  <c r="H48" i="5"/>
  <c r="H59" i="5"/>
  <c r="H70" i="5"/>
  <c r="H81" i="5"/>
  <c r="G140" i="5"/>
  <c r="G55" i="5"/>
  <c r="G54" i="5"/>
  <c r="G53" i="5"/>
  <c r="G64" i="5"/>
  <c r="G75" i="5"/>
  <c r="G98" i="5"/>
  <c r="G97" i="5"/>
  <c r="G120" i="5"/>
  <c r="G143" i="5"/>
  <c r="G152" i="5"/>
  <c r="G22" i="5"/>
  <c r="H90" i="5"/>
  <c r="H110" i="5"/>
  <c r="H156" i="5"/>
  <c r="G20" i="5"/>
  <c r="G39" i="5"/>
  <c r="H67" i="5"/>
  <c r="G50" i="5"/>
  <c r="H65" i="5"/>
  <c r="G38" i="5"/>
  <c r="H63" i="5"/>
  <c r="G145" i="5"/>
  <c r="G25" i="5"/>
  <c r="H103" i="5"/>
  <c r="H114" i="5"/>
  <c r="H113" i="5"/>
  <c r="H112" i="5"/>
  <c r="H123" i="5"/>
  <c r="H56" i="5"/>
  <c r="H25" i="5"/>
  <c r="H36" i="5"/>
  <c r="H47" i="5"/>
  <c r="H58" i="5"/>
  <c r="H69" i="5"/>
  <c r="G116" i="5"/>
  <c r="G43" i="5"/>
  <c r="G42" i="5"/>
  <c r="G41" i="5"/>
  <c r="G52" i="5"/>
  <c r="G63" i="5"/>
  <c r="G86" i="5"/>
  <c r="G85" i="5"/>
  <c r="G108" i="5"/>
  <c r="G131" i="5"/>
  <c r="G154" i="5"/>
  <c r="H88" i="5"/>
  <c r="G18" i="5"/>
  <c r="G61" i="5"/>
  <c r="H77" i="5"/>
  <c r="H155" i="5"/>
  <c r="G16" i="5"/>
  <c r="H55" i="5"/>
  <c r="H154" i="5"/>
  <c r="G15" i="5"/>
  <c r="H53" i="5"/>
  <c r="G126" i="5"/>
  <c r="G48" i="5"/>
  <c r="H91" i="5"/>
  <c r="H102" i="5"/>
  <c r="H101" i="5"/>
  <c r="H100" i="5"/>
  <c r="H111" i="5"/>
  <c r="H122" i="5"/>
  <c r="H157" i="5"/>
  <c r="H24" i="5"/>
  <c r="H35" i="5"/>
  <c r="H46" i="5"/>
  <c r="H57" i="5"/>
  <c r="G92" i="5"/>
  <c r="G31" i="5"/>
  <c r="G30" i="5"/>
  <c r="G29" i="5"/>
  <c r="G40" i="5"/>
  <c r="G51" i="5"/>
  <c r="G74" i="5"/>
  <c r="G73" i="5"/>
  <c r="G96" i="5"/>
  <c r="G119" i="5"/>
  <c r="G142" i="5"/>
  <c r="G129" i="5"/>
  <c r="H89" i="5"/>
  <c r="G17" i="5"/>
  <c r="G84" i="5"/>
  <c r="H76" i="5"/>
  <c r="H33" i="5"/>
  <c r="G27" i="5"/>
  <c r="G105" i="5"/>
  <c r="H121" i="5"/>
  <c r="G137" i="5"/>
  <c r="G60" i="5"/>
  <c r="H54" i="5"/>
  <c r="H153" i="5"/>
  <c r="G147" i="5"/>
  <c r="H31" i="5"/>
  <c r="H42" i="5"/>
  <c r="H41" i="5"/>
  <c r="H40" i="5"/>
  <c r="H51" i="5"/>
  <c r="H62" i="5"/>
  <c r="H97" i="5"/>
  <c r="H108" i="5"/>
  <c r="H119" i="5"/>
  <c r="H141" i="5"/>
  <c r="G153" i="5"/>
  <c r="G115" i="5"/>
  <c r="G114" i="5"/>
  <c r="G113" i="5"/>
  <c r="G124" i="5"/>
  <c r="G135" i="5"/>
  <c r="G158" i="5"/>
  <c r="G14" i="5"/>
  <c r="G13" i="5"/>
  <c r="G36" i="5"/>
  <c r="G59" i="5"/>
  <c r="G82" i="5"/>
  <c r="G69" i="5"/>
  <c r="H34" i="5"/>
  <c r="G117" i="5"/>
  <c r="H144" i="5"/>
  <c r="G149" i="5"/>
  <c r="G72" i="5"/>
  <c r="H66" i="5"/>
  <c r="G139" i="5"/>
  <c r="G37" i="5"/>
  <c r="H43" i="5"/>
  <c r="H142" i="5"/>
  <c r="G56" i="5"/>
  <c r="G81" i="5"/>
  <c r="H92" i="5"/>
  <c r="H128" i="5"/>
  <c r="DX13" i="6"/>
  <c r="K12" i="3"/>
  <c r="EA12" i="6"/>
  <c r="EA259" i="6" s="1"/>
  <c r="B59" i="11" s="1"/>
  <c r="K11" i="3"/>
  <c r="I21" i="4"/>
  <c r="I33" i="4"/>
  <c r="I45" i="4"/>
  <c r="I57" i="4"/>
  <c r="I22" i="4"/>
  <c r="I34" i="4"/>
  <c r="I46" i="4"/>
  <c r="I58" i="4"/>
  <c r="I41" i="4"/>
  <c r="I23" i="4"/>
  <c r="I35" i="4"/>
  <c r="I47" i="4"/>
  <c r="I24" i="4"/>
  <c r="I36" i="4"/>
  <c r="I48" i="4"/>
  <c r="I53" i="4"/>
  <c r="I25" i="4"/>
  <c r="I37" i="4"/>
  <c r="I49" i="4"/>
  <c r="I26" i="4"/>
  <c r="I38" i="4"/>
  <c r="I50" i="4"/>
  <c r="I15" i="4"/>
  <c r="I27" i="4"/>
  <c r="I39" i="4"/>
  <c r="I51" i="4"/>
  <c r="I29" i="4"/>
  <c r="I16" i="4"/>
  <c r="I28" i="4"/>
  <c r="I40" i="4"/>
  <c r="I52" i="4"/>
  <c r="I17" i="4"/>
  <c r="I18" i="4"/>
  <c r="I30" i="4"/>
  <c r="I42" i="4"/>
  <c r="I54" i="4"/>
  <c r="I20" i="4"/>
  <c r="I44" i="4"/>
  <c r="I56" i="4"/>
  <c r="I19" i="4"/>
  <c r="I31" i="4"/>
  <c r="I43" i="4"/>
  <c r="I55" i="4"/>
  <c r="I32" i="4"/>
  <c r="H21" i="4"/>
  <c r="H33" i="4"/>
  <c r="H45" i="4"/>
  <c r="H57" i="4"/>
  <c r="H22" i="4"/>
  <c r="H34" i="4"/>
  <c r="H46" i="4"/>
  <c r="H58" i="4"/>
  <c r="H11" i="4"/>
  <c r="H23" i="4"/>
  <c r="H35" i="4"/>
  <c r="H47" i="4"/>
  <c r="H12" i="4"/>
  <c r="H24" i="4"/>
  <c r="H36" i="4"/>
  <c r="H48" i="4"/>
  <c r="H13" i="4"/>
  <c r="H25" i="4"/>
  <c r="H37" i="4"/>
  <c r="H49" i="4"/>
  <c r="H56" i="4"/>
  <c r="H14" i="4"/>
  <c r="H26" i="4"/>
  <c r="H38" i="4"/>
  <c r="H50" i="4"/>
  <c r="H15" i="4"/>
  <c r="H27" i="4"/>
  <c r="H39" i="4"/>
  <c r="H51" i="4"/>
  <c r="H16" i="4"/>
  <c r="H28" i="4"/>
  <c r="H40" i="4"/>
  <c r="H52" i="4"/>
  <c r="H17" i="4"/>
  <c r="H29" i="4"/>
  <c r="H41" i="4"/>
  <c r="H53" i="4"/>
  <c r="H44" i="4"/>
  <c r="H18" i="4"/>
  <c r="H30" i="4"/>
  <c r="H42" i="4"/>
  <c r="H54" i="4"/>
  <c r="H32" i="4"/>
  <c r="H19" i="4"/>
  <c r="H31" i="4"/>
  <c r="H43" i="4"/>
  <c r="H55" i="4"/>
  <c r="H20" i="4"/>
  <c r="C4" i="11"/>
  <c r="AZ16" i="11"/>
  <c r="AZ28" i="11"/>
  <c r="AZ40" i="11"/>
  <c r="AZ52" i="11"/>
  <c r="AY17" i="11"/>
  <c r="AY29" i="11"/>
  <c r="AY41" i="11"/>
  <c r="AX5" i="11"/>
  <c r="AX18" i="11"/>
  <c r="AX30" i="11"/>
  <c r="AX42" i="11"/>
  <c r="AW7" i="11"/>
  <c r="AZ17" i="11"/>
  <c r="AZ29" i="11"/>
  <c r="AZ41" i="11"/>
  <c r="AY5" i="11"/>
  <c r="AY18" i="11"/>
  <c r="AY30" i="11"/>
  <c r="AY42" i="11"/>
  <c r="AX7" i="11"/>
  <c r="AX19" i="11"/>
  <c r="AX31" i="11"/>
  <c r="AX43" i="11"/>
  <c r="AW8" i="11"/>
  <c r="AW20" i="11"/>
  <c r="AW32" i="11"/>
  <c r="AW44" i="11"/>
  <c r="AV9" i="11"/>
  <c r="AV21" i="11"/>
  <c r="AV33" i="11"/>
  <c r="AV45" i="11"/>
  <c r="AU10" i="11"/>
  <c r="AU22" i="11"/>
  <c r="AU34" i="11"/>
  <c r="AU46" i="11"/>
  <c r="AT11" i="11"/>
  <c r="AZ5" i="11"/>
  <c r="AZ18" i="11"/>
  <c r="AZ30" i="11"/>
  <c r="AZ42" i="11"/>
  <c r="AY7" i="11"/>
  <c r="AY19" i="11"/>
  <c r="AY31" i="11"/>
  <c r="AY43" i="11"/>
  <c r="AX8" i="11"/>
  <c r="AX20" i="11"/>
  <c r="AX32" i="11"/>
  <c r="AX44" i="11"/>
  <c r="AW9" i="11"/>
  <c r="AW21" i="11"/>
  <c r="AW33" i="11"/>
  <c r="AW45" i="11"/>
  <c r="AV10" i="11"/>
  <c r="AV22" i="11"/>
  <c r="AV34" i="11"/>
  <c r="AV46" i="11"/>
  <c r="AU11" i="11"/>
  <c r="AU23" i="11"/>
  <c r="AU35" i="11"/>
  <c r="AU47" i="11"/>
  <c r="AZ7" i="11"/>
  <c r="AZ19" i="11"/>
  <c r="AZ31" i="11"/>
  <c r="AZ43" i="11"/>
  <c r="AY8" i="11"/>
  <c r="AY20" i="11"/>
  <c r="AY32" i="11"/>
  <c r="AY44" i="11"/>
  <c r="AX9" i="11"/>
  <c r="AX21" i="11"/>
  <c r="AX33" i="11"/>
  <c r="AX45" i="11"/>
  <c r="AW10" i="11"/>
  <c r="AW22" i="11"/>
  <c r="AW34" i="11"/>
  <c r="AW46" i="11"/>
  <c r="AV11" i="11"/>
  <c r="AV23" i="11"/>
  <c r="AV35" i="11"/>
  <c r="AV47" i="11"/>
  <c r="AZ8" i="11"/>
  <c r="AZ20" i="11"/>
  <c r="AZ32" i="11"/>
  <c r="AZ44" i="11"/>
  <c r="AY9" i="11"/>
  <c r="AY21" i="11"/>
  <c r="AY33" i="11"/>
  <c r="AY45" i="11"/>
  <c r="AX10" i="11"/>
  <c r="AX22" i="11"/>
  <c r="AX34" i="11"/>
  <c r="AX46" i="11"/>
  <c r="AW11" i="11"/>
  <c r="AW23" i="11"/>
  <c r="AW35" i="11"/>
  <c r="AW47" i="11"/>
  <c r="AV12" i="11"/>
  <c r="AV24" i="11"/>
  <c r="AV36" i="11"/>
  <c r="AV48" i="11"/>
  <c r="AU13" i="11"/>
  <c r="AU25" i="11"/>
  <c r="AU37" i="11"/>
  <c r="AU49" i="11"/>
  <c r="AT14" i="11"/>
  <c r="AZ9" i="11"/>
  <c r="AZ21" i="11"/>
  <c r="AZ33" i="11"/>
  <c r="AZ45" i="11"/>
  <c r="AY10" i="11"/>
  <c r="AY22" i="11"/>
  <c r="AY34" i="11"/>
  <c r="AY46" i="11"/>
  <c r="AX11" i="11"/>
  <c r="AX23" i="11"/>
  <c r="AX35" i="11"/>
  <c r="AX47" i="11"/>
  <c r="AW12" i="11"/>
  <c r="AW24" i="11"/>
  <c r="AW36" i="11"/>
  <c r="AW48" i="11"/>
  <c r="AV13" i="11"/>
  <c r="AV25" i="11"/>
  <c r="AV37" i="11"/>
  <c r="AV49" i="11"/>
  <c r="AU14" i="11"/>
  <c r="AU26" i="11"/>
  <c r="AU38" i="11"/>
  <c r="AU50" i="11"/>
  <c r="AZ10" i="11"/>
  <c r="AZ22" i="11"/>
  <c r="AZ34" i="11"/>
  <c r="AZ46" i="11"/>
  <c r="AY11" i="11"/>
  <c r="AY23" i="11"/>
  <c r="AY35" i="11"/>
  <c r="AY47" i="11"/>
  <c r="AX12" i="11"/>
  <c r="AX24" i="11"/>
  <c r="AX36" i="11"/>
  <c r="AX48" i="11"/>
  <c r="AW13" i="11"/>
  <c r="AW25" i="11"/>
  <c r="AW37" i="11"/>
  <c r="AW49" i="11"/>
  <c r="AV14" i="11"/>
  <c r="AV26" i="11"/>
  <c r="AV38" i="11"/>
  <c r="AV50" i="11"/>
  <c r="AU15" i="11"/>
  <c r="AZ13" i="11"/>
  <c r="AZ25" i="11"/>
  <c r="AZ37" i="11"/>
  <c r="AZ49" i="11"/>
  <c r="AY14" i="11"/>
  <c r="AY26" i="11"/>
  <c r="AY38" i="11"/>
  <c r="AY50" i="11"/>
  <c r="AX15" i="11"/>
  <c r="AX27" i="11"/>
  <c r="AX39" i="11"/>
  <c r="AX51" i="11"/>
  <c r="AW16" i="11"/>
  <c r="AW28" i="11"/>
  <c r="AW40" i="11"/>
  <c r="AW52" i="11"/>
  <c r="AV17" i="11"/>
  <c r="AV29" i="11"/>
  <c r="AV41" i="11"/>
  <c r="AU5" i="11"/>
  <c r="AZ24" i="11"/>
  <c r="AY13" i="11"/>
  <c r="AY49" i="11"/>
  <c r="AX38" i="11"/>
  <c r="AW26" i="11"/>
  <c r="AV5" i="11"/>
  <c r="AV32" i="11"/>
  <c r="AU16" i="11"/>
  <c r="AU32" i="11"/>
  <c r="AU52" i="11"/>
  <c r="AT19" i="11"/>
  <c r="AT31" i="11"/>
  <c r="AT43" i="11"/>
  <c r="AS8" i="11"/>
  <c r="AS20" i="11"/>
  <c r="AS32" i="11"/>
  <c r="AS44" i="11"/>
  <c r="AR9" i="11"/>
  <c r="AR21" i="11"/>
  <c r="AR33" i="11"/>
  <c r="AR45" i="11"/>
  <c r="AQ10" i="11"/>
  <c r="AQ22" i="11"/>
  <c r="AQ34" i="11"/>
  <c r="AQ46" i="11"/>
  <c r="AP11" i="11"/>
  <c r="AP23" i="11"/>
  <c r="AP35" i="11"/>
  <c r="AP47" i="11"/>
  <c r="AO12" i="11"/>
  <c r="AO24" i="11"/>
  <c r="AO36" i="11"/>
  <c r="AO48" i="11"/>
  <c r="AN13" i="11"/>
  <c r="AN25" i="11"/>
  <c r="AN37" i="11"/>
  <c r="AN49" i="11"/>
  <c r="AM14" i="11"/>
  <c r="AM26" i="11"/>
  <c r="AM38" i="11"/>
  <c r="AM50" i="11"/>
  <c r="AL15" i="11"/>
  <c r="AL27" i="11"/>
  <c r="AL39" i="11"/>
  <c r="AL51" i="11"/>
  <c r="AK16" i="11"/>
  <c r="AK28" i="11"/>
  <c r="AK40" i="11"/>
  <c r="AK52" i="11"/>
  <c r="AJ17" i="11"/>
  <c r="AJ29" i="11"/>
  <c r="AJ41" i="11"/>
  <c r="AI5" i="11"/>
  <c r="AI18" i="11"/>
  <c r="AI30" i="11"/>
  <c r="AI42" i="11"/>
  <c r="AZ26" i="11"/>
  <c r="AY15" i="11"/>
  <c r="AY51" i="11"/>
  <c r="AX40" i="11"/>
  <c r="AW27" i="11"/>
  <c r="AV7" i="11"/>
  <c r="AV39" i="11"/>
  <c r="AU17" i="11"/>
  <c r="AU33" i="11"/>
  <c r="AT5" i="11"/>
  <c r="AT20" i="11"/>
  <c r="AT32" i="11"/>
  <c r="AT44" i="11"/>
  <c r="AS9" i="11"/>
  <c r="AS21" i="11"/>
  <c r="AS33" i="11"/>
  <c r="AS45" i="11"/>
  <c r="AR10" i="11"/>
  <c r="AR22" i="11"/>
  <c r="AR34" i="11"/>
  <c r="AR46" i="11"/>
  <c r="AQ11" i="11"/>
  <c r="AQ23" i="11"/>
  <c r="AQ35" i="11"/>
  <c r="AQ47" i="11"/>
  <c r="AP12" i="11"/>
  <c r="AP24" i="11"/>
  <c r="AP36" i="11"/>
  <c r="AP48" i="11"/>
  <c r="AO13" i="11"/>
  <c r="AO25" i="11"/>
  <c r="AO37" i="11"/>
  <c r="AO49" i="11"/>
  <c r="AN14" i="11"/>
  <c r="AN26" i="11"/>
  <c r="AN38" i="11"/>
  <c r="AN50" i="11"/>
  <c r="AM15" i="11"/>
  <c r="AM27" i="11"/>
  <c r="AM39" i="11"/>
  <c r="AM51" i="11"/>
  <c r="AL16" i="11"/>
  <c r="AL28" i="11"/>
  <c r="AL40" i="11"/>
  <c r="AL52" i="11"/>
  <c r="AK17" i="11"/>
  <c r="AK29" i="11"/>
  <c r="AK41" i="11"/>
  <c r="AJ5" i="11"/>
  <c r="AJ18" i="11"/>
  <c r="AJ30" i="11"/>
  <c r="AJ42" i="11"/>
  <c r="AI7" i="11"/>
  <c r="AI19" i="11"/>
  <c r="AI31" i="11"/>
  <c r="AI43" i="11"/>
  <c r="AH8" i="11"/>
  <c r="AH20" i="11"/>
  <c r="AZ27" i="11"/>
  <c r="AY16" i="11"/>
  <c r="AY52" i="11"/>
  <c r="AX41" i="11"/>
  <c r="AW29" i="11"/>
  <c r="AV8" i="11"/>
  <c r="AV40" i="11"/>
  <c r="AU18" i="11"/>
  <c r="AU36" i="11"/>
  <c r="AT7" i="11"/>
  <c r="AT21" i="11"/>
  <c r="AT33" i="11"/>
  <c r="AT45" i="11"/>
  <c r="AS10" i="11"/>
  <c r="AS22" i="11"/>
  <c r="AS34" i="11"/>
  <c r="AS46" i="11"/>
  <c r="AR11" i="11"/>
  <c r="AR23" i="11"/>
  <c r="AR35" i="11"/>
  <c r="AR47" i="11"/>
  <c r="AQ12" i="11"/>
  <c r="AQ24" i="11"/>
  <c r="AQ36" i="11"/>
  <c r="AQ48" i="11"/>
  <c r="AP13" i="11"/>
  <c r="AP25" i="11"/>
  <c r="AP37" i="11"/>
  <c r="AP49" i="11"/>
  <c r="AO14" i="11"/>
  <c r="AO26" i="11"/>
  <c r="AO38" i="11"/>
  <c r="AO50" i="11"/>
  <c r="AN15" i="11"/>
  <c r="AN27" i="11"/>
  <c r="AN39" i="11"/>
  <c r="AN51" i="11"/>
  <c r="AM16" i="11"/>
  <c r="AM28" i="11"/>
  <c r="AM40" i="11"/>
  <c r="AM52" i="11"/>
  <c r="AL17" i="11"/>
  <c r="AL29" i="11"/>
  <c r="AL41" i="11"/>
  <c r="AK5" i="11"/>
  <c r="AK18" i="11"/>
  <c r="AK30" i="11"/>
  <c r="AK42" i="11"/>
  <c r="AJ7" i="11"/>
  <c r="AJ19" i="11"/>
  <c r="AJ31" i="11"/>
  <c r="AZ35" i="11"/>
  <c r="AY24" i="11"/>
  <c r="AX13" i="11"/>
  <c r="AX49" i="11"/>
  <c r="AW30" i="11"/>
  <c r="AV15" i="11"/>
  <c r="AV42" i="11"/>
  <c r="AU19" i="11"/>
  <c r="AU39" i="11"/>
  <c r="AT8" i="11"/>
  <c r="AT22" i="11"/>
  <c r="AT34" i="11"/>
  <c r="AT46" i="11"/>
  <c r="AS11" i="11"/>
  <c r="AS23" i="11"/>
  <c r="AS35" i="11"/>
  <c r="AS47" i="11"/>
  <c r="AR12" i="11"/>
  <c r="AR24" i="11"/>
  <c r="AR36" i="11"/>
  <c r="AR48" i="11"/>
  <c r="AQ13" i="11"/>
  <c r="AQ25" i="11"/>
  <c r="AQ37" i="11"/>
  <c r="AQ49" i="11"/>
  <c r="AP14" i="11"/>
  <c r="AP26" i="11"/>
  <c r="AP38" i="11"/>
  <c r="AP50" i="11"/>
  <c r="AO15" i="11"/>
  <c r="AO27" i="11"/>
  <c r="AO39" i="11"/>
  <c r="AO51" i="11"/>
  <c r="AN16" i="11"/>
  <c r="AN28" i="11"/>
  <c r="AN40" i="11"/>
  <c r="AN52" i="11"/>
  <c r="AM17" i="11"/>
  <c r="AM29" i="11"/>
  <c r="AM41" i="11"/>
  <c r="AL5" i="11"/>
  <c r="AL18" i="11"/>
  <c r="AL30" i="11"/>
  <c r="AL42" i="11"/>
  <c r="AK7" i="11"/>
  <c r="AK19" i="11"/>
  <c r="AK31" i="11"/>
  <c r="AK43" i="11"/>
  <c r="AJ8" i="11"/>
  <c r="AJ20" i="11"/>
  <c r="AJ32" i="11"/>
  <c r="AJ44" i="11"/>
  <c r="AI9" i="11"/>
  <c r="AI21" i="11"/>
  <c r="AI33" i="11"/>
  <c r="AI45" i="11"/>
  <c r="AH10" i="11"/>
  <c r="AH22" i="11"/>
  <c r="AH34" i="11"/>
  <c r="AH46" i="11"/>
  <c r="AG11" i="11"/>
  <c r="AG23" i="11"/>
  <c r="AG35" i="11"/>
  <c r="AG47" i="11"/>
  <c r="AF12" i="11"/>
  <c r="AF24" i="11"/>
  <c r="AZ36" i="11"/>
  <c r="AY25" i="11"/>
  <c r="AX14" i="11"/>
  <c r="AX50" i="11"/>
  <c r="AW31" i="11"/>
  <c r="AV16" i="11"/>
  <c r="AV43" i="11"/>
  <c r="AU20" i="11"/>
  <c r="AU40" i="11"/>
  <c r="AT9" i="11"/>
  <c r="AT23" i="11"/>
  <c r="AT35" i="11"/>
  <c r="AT47" i="11"/>
  <c r="AS12" i="11"/>
  <c r="AS24" i="11"/>
  <c r="AS36" i="11"/>
  <c r="AS48" i="11"/>
  <c r="AR13" i="11"/>
  <c r="AR25" i="11"/>
  <c r="AR37" i="11"/>
  <c r="AR49" i="11"/>
  <c r="AQ14" i="11"/>
  <c r="AQ26" i="11"/>
  <c r="AQ38" i="11"/>
  <c r="AQ50" i="11"/>
  <c r="AP15" i="11"/>
  <c r="AP27" i="11"/>
  <c r="AP39" i="11"/>
  <c r="AP51" i="11"/>
  <c r="AO16" i="11"/>
  <c r="AO28" i="11"/>
  <c r="AO40" i="11"/>
  <c r="AO52" i="11"/>
  <c r="AN17" i="11"/>
  <c r="AN29" i="11"/>
  <c r="AN41" i="11"/>
  <c r="AM5" i="11"/>
  <c r="AM18" i="11"/>
  <c r="AM30" i="11"/>
  <c r="AM42" i="11"/>
  <c r="AL7" i="11"/>
  <c r="AL19" i="11"/>
  <c r="AL31" i="11"/>
  <c r="AL43" i="11"/>
  <c r="AK8" i="11"/>
  <c r="AK20" i="11"/>
  <c r="AK32" i="11"/>
  <c r="AK44" i="11"/>
  <c r="AJ9" i="11"/>
  <c r="AJ21" i="11"/>
  <c r="AJ33" i="11"/>
  <c r="AJ45" i="11"/>
  <c r="AI10" i="11"/>
  <c r="AI22" i="11"/>
  <c r="AZ38" i="11"/>
  <c r="AY27" i="11"/>
  <c r="AX16" i="11"/>
  <c r="AX52" i="11"/>
  <c r="AW38" i="11"/>
  <c r="AV18" i="11"/>
  <c r="AV44" i="11"/>
  <c r="AU21" i="11"/>
  <c r="AU41" i="11"/>
  <c r="AT10" i="11"/>
  <c r="AT24" i="11"/>
  <c r="AT36" i="11"/>
  <c r="AT48" i="11"/>
  <c r="AS13" i="11"/>
  <c r="AS25" i="11"/>
  <c r="AS37" i="11"/>
  <c r="AS49" i="11"/>
  <c r="AR14" i="11"/>
  <c r="AR26" i="11"/>
  <c r="AR38" i="11"/>
  <c r="AR50" i="11"/>
  <c r="AQ15" i="11"/>
  <c r="AQ27" i="11"/>
  <c r="AQ39" i="11"/>
  <c r="AQ51" i="11"/>
  <c r="AP16" i="11"/>
  <c r="AP28" i="11"/>
  <c r="AP40" i="11"/>
  <c r="AP52" i="11"/>
  <c r="AO17" i="11"/>
  <c r="AO29" i="11"/>
  <c r="AO41" i="11"/>
  <c r="AN5" i="11"/>
  <c r="AN18" i="11"/>
  <c r="AN30" i="11"/>
  <c r="AN42" i="11"/>
  <c r="AM7" i="11"/>
  <c r="AM19" i="11"/>
  <c r="AM31" i="11"/>
  <c r="AM43" i="11"/>
  <c r="AL8" i="11"/>
  <c r="AL20" i="11"/>
  <c r="AL32" i="11"/>
  <c r="AL44" i="11"/>
  <c r="AK9" i="11"/>
  <c r="AK21" i="11"/>
  <c r="AK33" i="11"/>
  <c r="AK45" i="11"/>
  <c r="AJ10" i="11"/>
  <c r="AJ22" i="11"/>
  <c r="AJ34" i="11"/>
  <c r="AJ46" i="11"/>
  <c r="AI11" i="11"/>
  <c r="AI23" i="11"/>
  <c r="AI35" i="11"/>
  <c r="AI47" i="11"/>
  <c r="AH12" i="11"/>
  <c r="AH24" i="11"/>
  <c r="AZ39" i="11"/>
  <c r="AY28" i="11"/>
  <c r="AX17" i="11"/>
  <c r="AW5" i="11"/>
  <c r="AW39" i="11"/>
  <c r="AV19" i="11"/>
  <c r="AV51" i="11"/>
  <c r="AU24" i="11"/>
  <c r="AU42" i="11"/>
  <c r="AT12" i="11"/>
  <c r="AT25" i="11"/>
  <c r="AT37" i="11"/>
  <c r="AT49" i="11"/>
  <c r="AS14" i="11"/>
  <c r="AS26" i="11"/>
  <c r="AS38" i="11"/>
  <c r="AS50" i="11"/>
  <c r="AR15" i="11"/>
  <c r="AR27" i="11"/>
  <c r="AR39" i="11"/>
  <c r="AR51" i="11"/>
  <c r="AQ16" i="11"/>
  <c r="AQ28" i="11"/>
  <c r="AQ40" i="11"/>
  <c r="AQ52" i="11"/>
  <c r="AP17" i="11"/>
  <c r="AP29" i="11"/>
  <c r="AP41" i="11"/>
  <c r="AO5" i="11"/>
  <c r="AO18" i="11"/>
  <c r="AO30" i="11"/>
  <c r="AO42" i="11"/>
  <c r="AN7" i="11"/>
  <c r="AN19" i="11"/>
  <c r="AN31" i="11"/>
  <c r="AN43" i="11"/>
  <c r="AM8" i="11"/>
  <c r="AM20" i="11"/>
  <c r="AM32" i="11"/>
  <c r="AM44" i="11"/>
  <c r="AL9" i="11"/>
  <c r="AL21" i="11"/>
  <c r="AL33" i="11"/>
  <c r="AL45" i="11"/>
  <c r="AK10" i="11"/>
  <c r="AK22" i="11"/>
  <c r="AK34" i="11"/>
  <c r="AK46" i="11"/>
  <c r="AJ11" i="11"/>
  <c r="AJ23" i="11"/>
  <c r="AJ35" i="11"/>
  <c r="AJ47" i="11"/>
  <c r="AI12" i="11"/>
  <c r="AI24" i="11"/>
  <c r="AI36" i="11"/>
  <c r="AI48" i="11"/>
  <c r="AH13" i="11"/>
  <c r="AH25" i="11"/>
  <c r="AH37" i="11"/>
  <c r="AH49" i="11"/>
  <c r="AG14" i="11"/>
  <c r="AG26" i="11"/>
  <c r="AG38" i="11"/>
  <c r="AG50" i="11"/>
  <c r="AF15" i="11"/>
  <c r="AF27" i="11"/>
  <c r="AZ11" i="11"/>
  <c r="AZ47" i="11"/>
  <c r="AY36" i="11"/>
  <c r="AX25" i="11"/>
  <c r="AW14" i="11"/>
  <c r="AW41" i="11"/>
  <c r="AV20" i="11"/>
  <c r="AV52" i="11"/>
  <c r="AU27" i="11"/>
  <c r="AU43" i="11"/>
  <c r="AT13" i="11"/>
  <c r="AT26" i="11"/>
  <c r="AT38" i="11"/>
  <c r="AT50" i="11"/>
  <c r="AS15" i="11"/>
  <c r="AS27" i="11"/>
  <c r="AS39" i="11"/>
  <c r="AS51" i="11"/>
  <c r="AR16" i="11"/>
  <c r="AR28" i="11"/>
  <c r="AR40" i="11"/>
  <c r="AR52" i="11"/>
  <c r="AQ17" i="11"/>
  <c r="AQ29" i="11"/>
  <c r="AQ41" i="11"/>
  <c r="AP5" i="11"/>
  <c r="AP18" i="11"/>
  <c r="AP30" i="11"/>
  <c r="AP42" i="11"/>
  <c r="AO7" i="11"/>
  <c r="AO19" i="11"/>
  <c r="AO31" i="11"/>
  <c r="AO43" i="11"/>
  <c r="AN8" i="11"/>
  <c r="AN20" i="11"/>
  <c r="AN32" i="11"/>
  <c r="AN44" i="11"/>
  <c r="AM9" i="11"/>
  <c r="AM21" i="11"/>
  <c r="AM33" i="11"/>
  <c r="AM45" i="11"/>
  <c r="AL10" i="11"/>
  <c r="AL22" i="11"/>
  <c r="AL34" i="11"/>
  <c r="AL46" i="11"/>
  <c r="AK11" i="11"/>
  <c r="AK23" i="11"/>
  <c r="AZ23" i="11"/>
  <c r="AY12" i="11"/>
  <c r="AY48" i="11"/>
  <c r="AX37" i="11"/>
  <c r="AW19" i="11"/>
  <c r="AW51" i="11"/>
  <c r="AV31" i="11"/>
  <c r="AU12" i="11"/>
  <c r="AU31" i="11"/>
  <c r="AU51" i="11"/>
  <c r="AT18" i="11"/>
  <c r="AT30" i="11"/>
  <c r="AT42" i="11"/>
  <c r="AS7" i="11"/>
  <c r="AS19" i="11"/>
  <c r="AS31" i="11"/>
  <c r="AS43" i="11"/>
  <c r="AR8" i="11"/>
  <c r="AR20" i="11"/>
  <c r="AR32" i="11"/>
  <c r="AR44" i="11"/>
  <c r="AQ9" i="11"/>
  <c r="AQ21" i="11"/>
  <c r="AQ33" i="11"/>
  <c r="AQ45" i="11"/>
  <c r="AP10" i="11"/>
  <c r="AP22" i="11"/>
  <c r="AP34" i="11"/>
  <c r="AP46" i="11"/>
  <c r="AO11" i="11"/>
  <c r="AO23" i="11"/>
  <c r="AO35" i="11"/>
  <c r="AO47" i="11"/>
  <c r="AN12" i="11"/>
  <c r="AN24" i="11"/>
  <c r="AN36" i="11"/>
  <c r="AN48" i="11"/>
  <c r="AM13" i="11"/>
  <c r="AM25" i="11"/>
  <c r="AM37" i="11"/>
  <c r="AM49" i="11"/>
  <c r="AL14" i="11"/>
  <c r="AL26" i="11"/>
  <c r="AL38" i="11"/>
  <c r="AL50" i="11"/>
  <c r="AK15" i="11"/>
  <c r="AK27" i="11"/>
  <c r="AK39" i="11"/>
  <c r="AK51" i="11"/>
  <c r="AJ16" i="11"/>
  <c r="AJ28" i="11"/>
  <c r="AJ40" i="11"/>
  <c r="AJ52" i="11"/>
  <c r="AI17" i="11"/>
  <c r="AI29" i="11"/>
  <c r="AI41" i="11"/>
  <c r="AH5" i="11"/>
  <c r="AH18" i="11"/>
  <c r="AX28" i="11"/>
  <c r="AU8" i="11"/>
  <c r="AT28" i="11"/>
  <c r="AS29" i="11"/>
  <c r="AR30" i="11"/>
  <c r="AQ31" i="11"/>
  <c r="AP32" i="11"/>
  <c r="AO33" i="11"/>
  <c r="AN34" i="11"/>
  <c r="AM35" i="11"/>
  <c r="AL36" i="11"/>
  <c r="AK36" i="11"/>
  <c r="AJ25" i="11"/>
  <c r="AI8" i="11"/>
  <c r="AI37" i="11"/>
  <c r="AH11" i="11"/>
  <c r="AH30" i="11"/>
  <c r="AH44" i="11"/>
  <c r="AG12" i="11"/>
  <c r="AG27" i="11"/>
  <c r="AG41" i="11"/>
  <c r="AF8" i="11"/>
  <c r="AF22" i="11"/>
  <c r="AF36" i="11"/>
  <c r="AF48" i="11"/>
  <c r="AE13" i="11"/>
  <c r="AE25" i="11"/>
  <c r="AE37" i="11"/>
  <c r="AE49" i="11"/>
  <c r="AD14" i="11"/>
  <c r="AD26" i="11"/>
  <c r="AD38" i="11"/>
  <c r="AD50" i="11"/>
  <c r="AC15" i="11"/>
  <c r="AC27" i="11"/>
  <c r="AC39" i="11"/>
  <c r="AC51" i="11"/>
  <c r="AB16" i="11"/>
  <c r="AB28" i="11"/>
  <c r="AB40" i="11"/>
  <c r="AB52" i="11"/>
  <c r="AA17" i="11"/>
  <c r="AA29" i="11"/>
  <c r="AA41" i="11"/>
  <c r="Z5" i="11"/>
  <c r="AX29" i="11"/>
  <c r="AU9" i="11"/>
  <c r="AT29" i="11"/>
  <c r="AS30" i="11"/>
  <c r="AR31" i="11"/>
  <c r="AQ32" i="11"/>
  <c r="AP33" i="11"/>
  <c r="AO34" i="11"/>
  <c r="AN35" i="11"/>
  <c r="AM36" i="11"/>
  <c r="AL37" i="11"/>
  <c r="AK37" i="11"/>
  <c r="AJ26" i="11"/>
  <c r="AI13" i="11"/>
  <c r="AI38" i="11"/>
  <c r="AH14" i="11"/>
  <c r="AH31" i="11"/>
  <c r="AH45" i="11"/>
  <c r="AG13" i="11"/>
  <c r="AG28" i="11"/>
  <c r="AG42" i="11"/>
  <c r="AF9" i="11"/>
  <c r="AF23" i="11"/>
  <c r="AF37" i="11"/>
  <c r="AF49" i="11"/>
  <c r="AE14" i="11"/>
  <c r="AE26" i="11"/>
  <c r="AE38" i="11"/>
  <c r="AE50" i="11"/>
  <c r="AD15" i="11"/>
  <c r="AD27" i="11"/>
  <c r="AD39" i="11"/>
  <c r="AD51" i="11"/>
  <c r="AC16" i="11"/>
  <c r="AC28" i="11"/>
  <c r="AC40" i="11"/>
  <c r="AC52" i="11"/>
  <c r="AB17" i="11"/>
  <c r="AB29" i="11"/>
  <c r="AB41" i="11"/>
  <c r="AA5" i="11"/>
  <c r="AA18" i="11"/>
  <c r="AA30" i="11"/>
  <c r="AA42" i="11"/>
  <c r="Z7" i="11"/>
  <c r="Z19" i="11"/>
  <c r="Z31" i="11"/>
  <c r="Z43" i="11"/>
  <c r="Y8" i="11"/>
  <c r="Y20" i="11"/>
  <c r="Y32" i="11"/>
  <c r="Y44" i="11"/>
  <c r="X9" i="11"/>
  <c r="X21" i="11"/>
  <c r="X33" i="11"/>
  <c r="X45" i="11"/>
  <c r="W10" i="11"/>
  <c r="W22" i="11"/>
  <c r="W34" i="11"/>
  <c r="W46" i="11"/>
  <c r="V11" i="11"/>
  <c r="V23" i="11"/>
  <c r="V35" i="11"/>
  <c r="V47" i="11"/>
  <c r="U12" i="11"/>
  <c r="U24" i="11"/>
  <c r="U36" i="11"/>
  <c r="U48" i="11"/>
  <c r="T13" i="11"/>
  <c r="T25" i="11"/>
  <c r="T37" i="11"/>
  <c r="T49" i="11"/>
  <c r="S14" i="11"/>
  <c r="S26" i="11"/>
  <c r="S38" i="11"/>
  <c r="S50" i="11"/>
  <c r="R15" i="11"/>
  <c r="R27" i="11"/>
  <c r="R39" i="11"/>
  <c r="R51" i="11"/>
  <c r="Q16" i="11"/>
  <c r="Q28" i="11"/>
  <c r="AZ12" i="11"/>
  <c r="AW15" i="11"/>
  <c r="AU28" i="11"/>
  <c r="AT39" i="11"/>
  <c r="AS40" i="11"/>
  <c r="AR41" i="11"/>
  <c r="AQ42" i="11"/>
  <c r="AP43" i="11"/>
  <c r="AO44" i="11"/>
  <c r="AN45" i="11"/>
  <c r="AM46" i="11"/>
  <c r="AL47" i="11"/>
  <c r="AK38" i="11"/>
  <c r="AJ27" i="11"/>
  <c r="AI14" i="11"/>
  <c r="AI39" i="11"/>
  <c r="AH15" i="11"/>
  <c r="AH32" i="11"/>
  <c r="AH47" i="11"/>
  <c r="AG15" i="11"/>
  <c r="AG29" i="11"/>
  <c r="AG43" i="11"/>
  <c r="AF10" i="11"/>
  <c r="AF25" i="11"/>
  <c r="AF38" i="11"/>
  <c r="AF50" i="11"/>
  <c r="AE15" i="11"/>
  <c r="AE27" i="11"/>
  <c r="AE39" i="11"/>
  <c r="AE51" i="11"/>
  <c r="AD16" i="11"/>
  <c r="AD28" i="11"/>
  <c r="AD40" i="11"/>
  <c r="AD52" i="11"/>
  <c r="AC17" i="11"/>
  <c r="AC29" i="11"/>
  <c r="AC41" i="11"/>
  <c r="AB5" i="11"/>
  <c r="AB18" i="11"/>
  <c r="AB30" i="11"/>
  <c r="AB42" i="11"/>
  <c r="AA7" i="11"/>
  <c r="AA19" i="11"/>
  <c r="AA31" i="11"/>
  <c r="AA43" i="11"/>
  <c r="Z8" i="11"/>
  <c r="Z20" i="11"/>
  <c r="Z32" i="11"/>
  <c r="Z44" i="11"/>
  <c r="Y9" i="11"/>
  <c r="Y21" i="11"/>
  <c r="Y33" i="11"/>
  <c r="Y45" i="11"/>
  <c r="X10" i="11"/>
  <c r="X22" i="11"/>
  <c r="X34" i="11"/>
  <c r="X46" i="11"/>
  <c r="W11" i="11"/>
  <c r="W23" i="11"/>
  <c r="W35" i="11"/>
  <c r="W47" i="11"/>
  <c r="V12" i="11"/>
  <c r="V24" i="11"/>
  <c r="V36" i="11"/>
  <c r="V48" i="11"/>
  <c r="U13" i="11"/>
  <c r="U25" i="11"/>
  <c r="U37" i="11"/>
  <c r="AZ14" i="11"/>
  <c r="AW17" i="11"/>
  <c r="AU29" i="11"/>
  <c r="AT40" i="11"/>
  <c r="AS41" i="11"/>
  <c r="AR42" i="11"/>
  <c r="AQ43" i="11"/>
  <c r="AP44" i="11"/>
  <c r="AO45" i="11"/>
  <c r="AN46" i="11"/>
  <c r="AM47" i="11"/>
  <c r="AL48" i="11"/>
  <c r="AK47" i="11"/>
  <c r="AJ36" i="11"/>
  <c r="AI15" i="11"/>
  <c r="AI40" i="11"/>
  <c r="AH16" i="11"/>
  <c r="AH33" i="11"/>
  <c r="AH48" i="11"/>
  <c r="AG16" i="11"/>
  <c r="AG30" i="11"/>
  <c r="AG44" i="11"/>
  <c r="AF11" i="11"/>
  <c r="AF26" i="11"/>
  <c r="AF39" i="11"/>
  <c r="AF51" i="11"/>
  <c r="AE16" i="11"/>
  <c r="AE28" i="11"/>
  <c r="AE40" i="11"/>
  <c r="AE52" i="11"/>
  <c r="AD17" i="11"/>
  <c r="AD29" i="11"/>
  <c r="AD41" i="11"/>
  <c r="AC5" i="11"/>
  <c r="AC18" i="11"/>
  <c r="AC30" i="11"/>
  <c r="AC42" i="11"/>
  <c r="AB7" i="11"/>
  <c r="AB19" i="11"/>
  <c r="AB31" i="11"/>
  <c r="AB43" i="11"/>
  <c r="AA8" i="11"/>
  <c r="AA20" i="11"/>
  <c r="AA32" i="11"/>
  <c r="AA44" i="11"/>
  <c r="Z9" i="11"/>
  <c r="Z21" i="11"/>
  <c r="Z33" i="11"/>
  <c r="Z45" i="11"/>
  <c r="Y10" i="11"/>
  <c r="Y22" i="11"/>
  <c r="Y34" i="11"/>
  <c r="Y46" i="11"/>
  <c r="X11" i="11"/>
  <c r="X23" i="11"/>
  <c r="X35" i="11"/>
  <c r="X47" i="11"/>
  <c r="W12" i="11"/>
  <c r="W24" i="11"/>
  <c r="W36" i="11"/>
  <c r="W48" i="11"/>
  <c r="V13" i="11"/>
  <c r="V25" i="11"/>
  <c r="V37" i="11"/>
  <c r="V49" i="11"/>
  <c r="U14" i="11"/>
  <c r="U26" i="11"/>
  <c r="U38" i="11"/>
  <c r="U50" i="11"/>
  <c r="T15" i="11"/>
  <c r="T27" i="11"/>
  <c r="T39" i="11"/>
  <c r="T51" i="11"/>
  <c r="S16" i="11"/>
  <c r="S28" i="11"/>
  <c r="S40" i="11"/>
  <c r="S52" i="11"/>
  <c r="R17" i="11"/>
  <c r="R29" i="11"/>
  <c r="R41" i="11"/>
  <c r="Q5" i="11"/>
  <c r="Q18" i="11"/>
  <c r="Q30" i="11"/>
  <c r="AZ15" i="11"/>
  <c r="AW18" i="11"/>
  <c r="AU30" i="11"/>
  <c r="AT41" i="11"/>
  <c r="AS42" i="11"/>
  <c r="AR43" i="11"/>
  <c r="AQ44" i="11"/>
  <c r="AP45" i="11"/>
  <c r="AO46" i="11"/>
  <c r="AN47" i="11"/>
  <c r="AM48" i="11"/>
  <c r="AL49" i="11"/>
  <c r="AK48" i="11"/>
  <c r="AJ37" i="11"/>
  <c r="AI16" i="11"/>
  <c r="AI44" i="11"/>
  <c r="AH17" i="11"/>
  <c r="AH35" i="11"/>
  <c r="AH50" i="11"/>
  <c r="AG17" i="11"/>
  <c r="AG31" i="11"/>
  <c r="AG45" i="11"/>
  <c r="AF13" i="11"/>
  <c r="AF28" i="11"/>
  <c r="AF40" i="11"/>
  <c r="AF52" i="11"/>
  <c r="AE17" i="11"/>
  <c r="AE29" i="11"/>
  <c r="AE41" i="11"/>
  <c r="AD5" i="11"/>
  <c r="AD18" i="11"/>
  <c r="AD30" i="11"/>
  <c r="AD42" i="11"/>
  <c r="AC7" i="11"/>
  <c r="AC19" i="11"/>
  <c r="AC31" i="11"/>
  <c r="AC43" i="11"/>
  <c r="AB8" i="11"/>
  <c r="AB20" i="11"/>
  <c r="AB32" i="11"/>
  <c r="AB44" i="11"/>
  <c r="AA9" i="11"/>
  <c r="AA21" i="11"/>
  <c r="AA33" i="11"/>
  <c r="AA45" i="11"/>
  <c r="Z10" i="11"/>
  <c r="Z22" i="11"/>
  <c r="Z34" i="11"/>
  <c r="Z46" i="11"/>
  <c r="Y11" i="11"/>
  <c r="Y23" i="11"/>
  <c r="Y35" i="11"/>
  <c r="Y47" i="11"/>
  <c r="X12" i="11"/>
  <c r="X24" i="11"/>
  <c r="X36" i="11"/>
  <c r="X48" i="11"/>
  <c r="W13" i="11"/>
  <c r="W25" i="11"/>
  <c r="W37" i="11"/>
  <c r="W49" i="11"/>
  <c r="V14" i="11"/>
  <c r="V26" i="11"/>
  <c r="V38" i="11"/>
  <c r="V50" i="11"/>
  <c r="U15" i="11"/>
  <c r="U27" i="11"/>
  <c r="U39" i="11"/>
  <c r="U51" i="11"/>
  <c r="T16" i="11"/>
  <c r="T28" i="11"/>
  <c r="T40" i="11"/>
  <c r="AZ48" i="11"/>
  <c r="AW42" i="11"/>
  <c r="AU44" i="11"/>
  <c r="AT51" i="11"/>
  <c r="AS52" i="11"/>
  <c r="AQ5" i="11"/>
  <c r="AP7" i="11"/>
  <c r="AO8" i="11"/>
  <c r="AN9" i="11"/>
  <c r="AM10" i="11"/>
  <c r="AL11" i="11"/>
  <c r="AK12" i="11"/>
  <c r="AK49" i="11"/>
  <c r="AJ38" i="11"/>
  <c r="AI20" i="11"/>
  <c r="AI46" i="11"/>
  <c r="AH19" i="11"/>
  <c r="AH36" i="11"/>
  <c r="AH51" i="11"/>
  <c r="AG18" i="11"/>
  <c r="AG32" i="11"/>
  <c r="AG46" i="11"/>
  <c r="AF14" i="11"/>
  <c r="AF29" i="11"/>
  <c r="AF41" i="11"/>
  <c r="AE5" i="11"/>
  <c r="AE18" i="11"/>
  <c r="AE30" i="11"/>
  <c r="AE42" i="11"/>
  <c r="AD7" i="11"/>
  <c r="AD19" i="11"/>
  <c r="AD31" i="11"/>
  <c r="AD43" i="11"/>
  <c r="AC8" i="11"/>
  <c r="AC20" i="11"/>
  <c r="AC32" i="11"/>
  <c r="AC44" i="11"/>
  <c r="AB9" i="11"/>
  <c r="AB21" i="11"/>
  <c r="AB33" i="11"/>
  <c r="AB45" i="11"/>
  <c r="AA10" i="11"/>
  <c r="AA22" i="11"/>
  <c r="AA34" i="11"/>
  <c r="AA46" i="11"/>
  <c r="Z11" i="11"/>
  <c r="Z23" i="11"/>
  <c r="Z35" i="11"/>
  <c r="Z47" i="11"/>
  <c r="Y12" i="11"/>
  <c r="Y24" i="11"/>
  <c r="Y36" i="11"/>
  <c r="Y48" i="11"/>
  <c r="X13" i="11"/>
  <c r="X25" i="11"/>
  <c r="X37" i="11"/>
  <c r="X49" i="11"/>
  <c r="W14" i="11"/>
  <c r="W26" i="11"/>
  <c r="W38" i="11"/>
  <c r="W50" i="11"/>
  <c r="V15" i="11"/>
  <c r="V27" i="11"/>
  <c r="V39" i="11"/>
  <c r="V51" i="11"/>
  <c r="U16" i="11"/>
  <c r="U28" i="11"/>
  <c r="U40" i="11"/>
  <c r="U52" i="11"/>
  <c r="T17" i="11"/>
  <c r="T29" i="11"/>
  <c r="T41" i="11"/>
  <c r="S5" i="11"/>
  <c r="S18" i="11"/>
  <c r="S30" i="11"/>
  <c r="AY39" i="11"/>
  <c r="AV28" i="11"/>
  <c r="AT16" i="11"/>
  <c r="AS17" i="11"/>
  <c r="AR18" i="11"/>
  <c r="AQ19" i="11"/>
  <c r="AP20" i="11"/>
  <c r="AO21" i="11"/>
  <c r="AN22" i="11"/>
  <c r="AM23" i="11"/>
  <c r="AL24" i="11"/>
  <c r="AK25" i="11"/>
  <c r="AJ14" i="11"/>
  <c r="AJ49" i="11"/>
  <c r="AI28" i="11"/>
  <c r="AI52" i="11"/>
  <c r="AH27" i="11"/>
  <c r="AH41" i="11"/>
  <c r="AG8" i="11"/>
  <c r="AG22" i="11"/>
  <c r="AG37" i="11"/>
  <c r="AG52" i="11"/>
  <c r="AF19" i="11"/>
  <c r="AF33" i="11"/>
  <c r="AF45" i="11"/>
  <c r="AE10" i="11"/>
  <c r="AE22" i="11"/>
  <c r="AE34" i="11"/>
  <c r="AE46" i="11"/>
  <c r="AD11" i="11"/>
  <c r="AD23" i="11"/>
  <c r="AD35" i="11"/>
  <c r="AD47" i="11"/>
  <c r="AC12" i="11"/>
  <c r="AC24" i="11"/>
  <c r="AC36" i="11"/>
  <c r="AC48" i="11"/>
  <c r="AB13" i="11"/>
  <c r="AB25" i="11"/>
  <c r="AB37" i="11"/>
  <c r="AB49" i="11"/>
  <c r="AA14" i="11"/>
  <c r="AA26" i="11"/>
  <c r="AA38" i="11"/>
  <c r="AA50" i="11"/>
  <c r="Z15" i="11"/>
  <c r="Z27" i="11"/>
  <c r="Z39" i="11"/>
  <c r="Z51" i="11"/>
  <c r="Y16" i="11"/>
  <c r="Y28" i="11"/>
  <c r="Y40" i="11"/>
  <c r="Y52" i="11"/>
  <c r="X17" i="11"/>
  <c r="X29" i="11"/>
  <c r="X41" i="11"/>
  <c r="W5" i="11"/>
  <c r="W18" i="11"/>
  <c r="W30" i="11"/>
  <c r="W42" i="11"/>
  <c r="V7" i="11"/>
  <c r="V19" i="11"/>
  <c r="V31" i="11"/>
  <c r="V43" i="11"/>
  <c r="U8" i="11"/>
  <c r="U20" i="11"/>
  <c r="U32" i="11"/>
  <c r="U44" i="11"/>
  <c r="T9" i="11"/>
  <c r="T21" i="11"/>
  <c r="T33" i="11"/>
  <c r="T45" i="11"/>
  <c r="S10" i="11"/>
  <c r="S22" i="11"/>
  <c r="S34" i="11"/>
  <c r="S46" i="11"/>
  <c r="R11" i="11"/>
  <c r="R23" i="11"/>
  <c r="R35" i="11"/>
  <c r="R47" i="11"/>
  <c r="Q12" i="11"/>
  <c r="AY40" i="11"/>
  <c r="AV30" i="11"/>
  <c r="AT17" i="11"/>
  <c r="AS18" i="11"/>
  <c r="AR19" i="11"/>
  <c r="AQ20" i="11"/>
  <c r="AP21" i="11"/>
  <c r="AO22" i="11"/>
  <c r="AN23" i="11"/>
  <c r="AM24" i="11"/>
  <c r="AL25" i="11"/>
  <c r="AK26" i="11"/>
  <c r="AJ15" i="11"/>
  <c r="AJ50" i="11"/>
  <c r="AI32" i="11"/>
  <c r="AH7" i="11"/>
  <c r="AH28" i="11"/>
  <c r="AH42" i="11"/>
  <c r="AG9" i="11"/>
  <c r="AG24" i="11"/>
  <c r="AG39" i="11"/>
  <c r="AF5" i="11"/>
  <c r="AZ51" i="11"/>
  <c r="AS5" i="11"/>
  <c r="AP9" i="11"/>
  <c r="AM12" i="11"/>
  <c r="AJ12" i="11"/>
  <c r="AI50" i="11"/>
  <c r="AG5" i="11"/>
  <c r="AG49" i="11"/>
  <c r="AF35" i="11"/>
  <c r="AE20" i="11"/>
  <c r="AE47" i="11"/>
  <c r="AD32" i="11"/>
  <c r="AC11" i="11"/>
  <c r="AC38" i="11"/>
  <c r="AB23" i="11"/>
  <c r="AB50" i="11"/>
  <c r="AA35" i="11"/>
  <c r="Z14" i="11"/>
  <c r="Z38" i="11"/>
  <c r="Y15" i="11"/>
  <c r="Y39" i="11"/>
  <c r="X16" i="11"/>
  <c r="X40" i="11"/>
  <c r="W17" i="11"/>
  <c r="W41" i="11"/>
  <c r="V18" i="11"/>
  <c r="V42" i="11"/>
  <c r="U19" i="11"/>
  <c r="U43" i="11"/>
  <c r="T18" i="11"/>
  <c r="T36" i="11"/>
  <c r="S9" i="11"/>
  <c r="S27" i="11"/>
  <c r="S44" i="11"/>
  <c r="R13" i="11"/>
  <c r="R30" i="11"/>
  <c r="R45" i="11"/>
  <c r="Q14" i="11"/>
  <c r="Q29" i="11"/>
  <c r="Q42" i="11"/>
  <c r="P7" i="11"/>
  <c r="P19" i="11"/>
  <c r="P31" i="11"/>
  <c r="P43" i="11"/>
  <c r="O8" i="11"/>
  <c r="O20" i="11"/>
  <c r="O32" i="11"/>
  <c r="O44" i="11"/>
  <c r="N9" i="11"/>
  <c r="AY37" i="11"/>
  <c r="AS16" i="11"/>
  <c r="AP19" i="11"/>
  <c r="AM22" i="11"/>
  <c r="AJ13" i="11"/>
  <c r="AI51" i="11"/>
  <c r="AG7" i="11"/>
  <c r="AG51" i="11"/>
  <c r="AF42" i="11"/>
  <c r="AE21" i="11"/>
  <c r="AE48" i="11"/>
  <c r="AD33" i="11"/>
  <c r="AC13" i="11"/>
  <c r="AC45" i="11"/>
  <c r="AB24" i="11"/>
  <c r="AB51" i="11"/>
  <c r="AA36" i="11"/>
  <c r="Z16" i="11"/>
  <c r="Z40" i="11"/>
  <c r="Y17" i="11"/>
  <c r="Y41" i="11"/>
  <c r="X18" i="11"/>
  <c r="X42" i="11"/>
  <c r="W19" i="11"/>
  <c r="W43" i="11"/>
  <c r="V20" i="11"/>
  <c r="V44" i="11"/>
  <c r="U21" i="11"/>
  <c r="U45" i="11"/>
  <c r="T19" i="11"/>
  <c r="T38" i="11"/>
  <c r="S11" i="11"/>
  <c r="S29" i="11"/>
  <c r="S45" i="11"/>
  <c r="R14" i="11"/>
  <c r="R31" i="11"/>
  <c r="R46" i="11"/>
  <c r="Q15" i="11"/>
  <c r="Q31" i="11"/>
  <c r="Q43" i="11"/>
  <c r="P8" i="11"/>
  <c r="P20" i="11"/>
  <c r="P32" i="11"/>
  <c r="P44" i="11"/>
  <c r="O9" i="11"/>
  <c r="O21" i="11"/>
  <c r="O33" i="11"/>
  <c r="O45" i="11"/>
  <c r="N10" i="11"/>
  <c r="N22" i="11"/>
  <c r="N34" i="11"/>
  <c r="N46" i="11"/>
  <c r="M11" i="11"/>
  <c r="M23" i="11"/>
  <c r="M35" i="11"/>
  <c r="M47" i="11"/>
  <c r="L12" i="11"/>
  <c r="L24" i="11"/>
  <c r="L36" i="11"/>
  <c r="L48" i="11"/>
  <c r="K13" i="11"/>
  <c r="K25" i="11"/>
  <c r="K37" i="11"/>
  <c r="K49" i="11"/>
  <c r="J14" i="11"/>
  <c r="J26" i="11"/>
  <c r="J38" i="11"/>
  <c r="J50" i="11"/>
  <c r="I15" i="11"/>
  <c r="I27" i="11"/>
  <c r="I39" i="11"/>
  <c r="I51" i="11"/>
  <c r="H16" i="11"/>
  <c r="H28" i="11"/>
  <c r="H40" i="11"/>
  <c r="H52" i="11"/>
  <c r="G17" i="11"/>
  <c r="G29" i="11"/>
  <c r="G41" i="11"/>
  <c r="F5" i="11"/>
  <c r="F18" i="11"/>
  <c r="F30" i="11"/>
  <c r="F42" i="11"/>
  <c r="E7" i="11"/>
  <c r="E19" i="11"/>
  <c r="E31" i="11"/>
  <c r="AX26" i="11"/>
  <c r="AS28" i="11"/>
  <c r="AP31" i="11"/>
  <c r="AM34" i="11"/>
  <c r="AJ24" i="11"/>
  <c r="AH9" i="11"/>
  <c r="AG10" i="11"/>
  <c r="AF7" i="11"/>
  <c r="AF43" i="11"/>
  <c r="AE23" i="11"/>
  <c r="AD8" i="11"/>
  <c r="AD34" i="11"/>
  <c r="AC14" i="11"/>
  <c r="AC46" i="11"/>
  <c r="AB26" i="11"/>
  <c r="AA11" i="11"/>
  <c r="AA37" i="11"/>
  <c r="Z17" i="11"/>
  <c r="Z41" i="11"/>
  <c r="Y18" i="11"/>
  <c r="Y42" i="11"/>
  <c r="X19" i="11"/>
  <c r="X43" i="11"/>
  <c r="W20" i="11"/>
  <c r="W44" i="11"/>
  <c r="V21" i="11"/>
  <c r="V45" i="11"/>
  <c r="U22" i="11"/>
  <c r="U46" i="11"/>
  <c r="T20" i="11"/>
  <c r="T42" i="11"/>
  <c r="S12" i="11"/>
  <c r="S31" i="11"/>
  <c r="S47" i="11"/>
  <c r="R16" i="11"/>
  <c r="R32" i="11"/>
  <c r="R48" i="11"/>
  <c r="Q17" i="11"/>
  <c r="Q32" i="11"/>
  <c r="Q44" i="11"/>
  <c r="P9" i="11"/>
  <c r="P21" i="11"/>
  <c r="P33" i="11"/>
  <c r="P45" i="11"/>
  <c r="O10" i="11"/>
  <c r="O22" i="11"/>
  <c r="O34" i="11"/>
  <c r="O46" i="11"/>
  <c r="N11" i="11"/>
  <c r="N23" i="11"/>
  <c r="N35" i="11"/>
  <c r="N47" i="11"/>
  <c r="M12" i="11"/>
  <c r="M24" i="11"/>
  <c r="M36" i="11"/>
  <c r="M48" i="11"/>
  <c r="L13" i="11"/>
  <c r="L25" i="11"/>
  <c r="L37" i="11"/>
  <c r="L49" i="11"/>
  <c r="K14" i="11"/>
  <c r="K26" i="11"/>
  <c r="K38" i="11"/>
  <c r="K50" i="11"/>
  <c r="J15" i="11"/>
  <c r="J27" i="11"/>
  <c r="J39" i="11"/>
  <c r="J51" i="11"/>
  <c r="AW43" i="11"/>
  <c r="AR5" i="11"/>
  <c r="AO9" i="11"/>
  <c r="AL12" i="11"/>
  <c r="AJ39" i="11"/>
  <c r="AH21" i="11"/>
  <c r="AG19" i="11"/>
  <c r="AF16" i="11"/>
  <c r="AF44" i="11"/>
  <c r="AE24" i="11"/>
  <c r="AD9" i="11"/>
  <c r="AD36" i="11"/>
  <c r="AC21" i="11"/>
  <c r="AC47" i="11"/>
  <c r="AB27" i="11"/>
  <c r="AA12" i="11"/>
  <c r="AA39" i="11"/>
  <c r="Z18" i="11"/>
  <c r="Z42" i="11"/>
  <c r="Y19" i="11"/>
  <c r="Y43" i="11"/>
  <c r="X20" i="11"/>
  <c r="X44" i="11"/>
  <c r="W21" i="11"/>
  <c r="W45" i="11"/>
  <c r="V22" i="11"/>
  <c r="V46" i="11"/>
  <c r="U23" i="11"/>
  <c r="U47" i="11"/>
  <c r="T22" i="11"/>
  <c r="T43" i="11"/>
  <c r="S13" i="11"/>
  <c r="S32" i="11"/>
  <c r="S48" i="11"/>
  <c r="R18" i="11"/>
  <c r="R33" i="11"/>
  <c r="R49" i="11"/>
  <c r="Q19" i="11"/>
  <c r="Q33" i="11"/>
  <c r="Q45" i="11"/>
  <c r="P10" i="11"/>
  <c r="P22" i="11"/>
  <c r="P34" i="11"/>
  <c r="P46" i="11"/>
  <c r="O11" i="11"/>
  <c r="O23" i="11"/>
  <c r="O35" i="11"/>
  <c r="O47" i="11"/>
  <c r="N12" i="11"/>
  <c r="N24" i="11"/>
  <c r="N36" i="11"/>
  <c r="N48" i="11"/>
  <c r="M13" i="11"/>
  <c r="M25" i="11"/>
  <c r="M37" i="11"/>
  <c r="M49" i="11"/>
  <c r="L14" i="11"/>
  <c r="L26" i="11"/>
  <c r="L38" i="11"/>
  <c r="L50" i="11"/>
  <c r="K15" i="11"/>
  <c r="K27" i="11"/>
  <c r="K39" i="11"/>
  <c r="K51" i="11"/>
  <c r="J16" i="11"/>
  <c r="J28" i="11"/>
  <c r="J40" i="11"/>
  <c r="J52" i="11"/>
  <c r="I17" i="11"/>
  <c r="I29" i="11"/>
  <c r="I41" i="11"/>
  <c r="H5" i="11"/>
  <c r="H18" i="11"/>
  <c r="H30" i="11"/>
  <c r="H42" i="11"/>
  <c r="G7" i="11"/>
  <c r="G19" i="11"/>
  <c r="G31" i="11"/>
  <c r="G43" i="11"/>
  <c r="F20" i="11"/>
  <c r="F32" i="11"/>
  <c r="F44" i="11"/>
  <c r="E9" i="11"/>
  <c r="E21" i="11"/>
  <c r="E33" i="11"/>
  <c r="AW50" i="11"/>
  <c r="AR7" i="11"/>
  <c r="AO10" i="11"/>
  <c r="AL13" i="11"/>
  <c r="AJ43" i="11"/>
  <c r="AH23" i="11"/>
  <c r="AG20" i="11"/>
  <c r="AF17" i="11"/>
  <c r="AF46" i="11"/>
  <c r="AE31" i="11"/>
  <c r="AD10" i="11"/>
  <c r="AD37" i="11"/>
  <c r="AC22" i="11"/>
  <c r="AC49" i="11"/>
  <c r="AB34" i="11"/>
  <c r="AA13" i="11"/>
  <c r="AA40" i="11"/>
  <c r="Z24" i="11"/>
  <c r="Z48" i="11"/>
  <c r="Y25" i="11"/>
  <c r="Y49" i="11"/>
  <c r="X26" i="11"/>
  <c r="X50" i="11"/>
  <c r="W27" i="11"/>
  <c r="W51" i="11"/>
  <c r="V28" i="11"/>
  <c r="V52" i="11"/>
  <c r="U29" i="11"/>
  <c r="U49" i="11"/>
  <c r="T23" i="11"/>
  <c r="T44" i="11"/>
  <c r="S15" i="11"/>
  <c r="S33" i="11"/>
  <c r="S49" i="11"/>
  <c r="R19" i="11"/>
  <c r="R34" i="11"/>
  <c r="R50" i="11"/>
  <c r="Q20" i="11"/>
  <c r="Q34" i="11"/>
  <c r="Q46" i="11"/>
  <c r="P11" i="11"/>
  <c r="P23" i="11"/>
  <c r="P35" i="11"/>
  <c r="P47" i="11"/>
  <c r="O12" i="11"/>
  <c r="O24" i="11"/>
  <c r="O36" i="11"/>
  <c r="O48" i="11"/>
  <c r="N13" i="11"/>
  <c r="N25" i="11"/>
  <c r="N37" i="11"/>
  <c r="N49" i="11"/>
  <c r="M14" i="11"/>
  <c r="M26" i="11"/>
  <c r="M38" i="11"/>
  <c r="M50" i="11"/>
  <c r="L15" i="11"/>
  <c r="L27" i="11"/>
  <c r="L39" i="11"/>
  <c r="L51" i="11"/>
  <c r="K16" i="11"/>
  <c r="K28" i="11"/>
  <c r="K40" i="11"/>
  <c r="K52" i="11"/>
  <c r="J17" i="11"/>
  <c r="J29" i="11"/>
  <c r="J41" i="11"/>
  <c r="I5" i="11"/>
  <c r="I18" i="11"/>
  <c r="I30" i="11"/>
  <c r="I42" i="11"/>
  <c r="H7" i="11"/>
  <c r="H19" i="11"/>
  <c r="H31" i="11"/>
  <c r="H43" i="11"/>
  <c r="G8" i="11"/>
  <c r="G20" i="11"/>
  <c r="G32" i="11"/>
  <c r="G44" i="11"/>
  <c r="F9" i="11"/>
  <c r="F21" i="11"/>
  <c r="AV27" i="11"/>
  <c r="AR17" i="11"/>
  <c r="AO20" i="11"/>
  <c r="AL23" i="11"/>
  <c r="AJ48" i="11"/>
  <c r="AH26" i="11"/>
  <c r="AG21" i="11"/>
  <c r="AF18" i="11"/>
  <c r="AF47" i="11"/>
  <c r="AE32" i="11"/>
  <c r="AD12" i="11"/>
  <c r="AD44" i="11"/>
  <c r="AC23" i="11"/>
  <c r="AC50" i="11"/>
  <c r="AB35" i="11"/>
  <c r="AA15" i="11"/>
  <c r="AA47" i="11"/>
  <c r="Z25" i="11"/>
  <c r="Z49" i="11"/>
  <c r="Y26" i="11"/>
  <c r="Y50" i="11"/>
  <c r="AU45" i="11"/>
  <c r="AQ7" i="11"/>
  <c r="AN10" i="11"/>
  <c r="AK13" i="11"/>
  <c r="AI25" i="11"/>
  <c r="AH38" i="11"/>
  <c r="AG33" i="11"/>
  <c r="AF21" i="11"/>
  <c r="AE8" i="11"/>
  <c r="AE35" i="11"/>
  <c r="AD20" i="11"/>
  <c r="AD46" i="11"/>
  <c r="AC26" i="11"/>
  <c r="AB11" i="11"/>
  <c r="AB38" i="11"/>
  <c r="AA23" i="11"/>
  <c r="AA49" i="11"/>
  <c r="Z28" i="11"/>
  <c r="Z52" i="11"/>
  <c r="Y29" i="11"/>
  <c r="X5" i="11"/>
  <c r="X30" i="11"/>
  <c r="W7" i="11"/>
  <c r="W31" i="11"/>
  <c r="V8" i="11"/>
  <c r="V32" i="11"/>
  <c r="U9" i="11"/>
  <c r="U33" i="11"/>
  <c r="T8" i="11"/>
  <c r="T30" i="11"/>
  <c r="T48" i="11"/>
  <c r="S20" i="11"/>
  <c r="S37" i="11"/>
  <c r="R7" i="11"/>
  <c r="R22" i="11"/>
  <c r="R38" i="11"/>
  <c r="Q8" i="11"/>
  <c r="Q23" i="11"/>
  <c r="Q37" i="11"/>
  <c r="Q49" i="11"/>
  <c r="P14" i="11"/>
  <c r="P26" i="11"/>
  <c r="P38" i="11"/>
  <c r="P50" i="11"/>
  <c r="O15" i="11"/>
  <c r="O27" i="11"/>
  <c r="O39" i="11"/>
  <c r="O51" i="11"/>
  <c r="N16" i="11"/>
  <c r="N28" i="11"/>
  <c r="N40" i="11"/>
  <c r="N52" i="11"/>
  <c r="M17" i="11"/>
  <c r="M29" i="11"/>
  <c r="M41" i="11"/>
  <c r="L5" i="11"/>
  <c r="L18" i="11"/>
  <c r="L30" i="11"/>
  <c r="L42" i="11"/>
  <c r="K7" i="11"/>
  <c r="K19" i="11"/>
  <c r="K31" i="11"/>
  <c r="K43" i="11"/>
  <c r="J8" i="11"/>
  <c r="J20" i="11"/>
  <c r="J32" i="11"/>
  <c r="J44" i="11"/>
  <c r="I9" i="11"/>
  <c r="I21" i="11"/>
  <c r="I33" i="11"/>
  <c r="I45" i="11"/>
  <c r="AT15" i="11"/>
  <c r="AQ18" i="11"/>
  <c r="AN21" i="11"/>
  <c r="AK24" i="11"/>
  <c r="AI27" i="11"/>
  <c r="AH40" i="11"/>
  <c r="AG36" i="11"/>
  <c r="AF31" i="11"/>
  <c r="AE11" i="11"/>
  <c r="AE43" i="11"/>
  <c r="AD22" i="11"/>
  <c r="AD49" i="11"/>
  <c r="AC34" i="11"/>
  <c r="AB14" i="11"/>
  <c r="AB46" i="11"/>
  <c r="AA25" i="11"/>
  <c r="AA52" i="11"/>
  <c r="Z30" i="11"/>
  <c r="Y7" i="11"/>
  <c r="Y31" i="11"/>
  <c r="X8" i="11"/>
  <c r="X32" i="11"/>
  <c r="W9" i="11"/>
  <c r="W33" i="11"/>
  <c r="V10" i="11"/>
  <c r="V34" i="11"/>
  <c r="U11" i="11"/>
  <c r="U35" i="11"/>
  <c r="T11" i="11"/>
  <c r="T32" i="11"/>
  <c r="T52" i="11"/>
  <c r="S23" i="11"/>
  <c r="S41" i="11"/>
  <c r="R9" i="11"/>
  <c r="R25" i="11"/>
  <c r="R42" i="11"/>
  <c r="Q10" i="11"/>
  <c r="Q25" i="11"/>
  <c r="Q39" i="11"/>
  <c r="Q51" i="11"/>
  <c r="P16" i="11"/>
  <c r="P28" i="11"/>
  <c r="P40" i="11"/>
  <c r="P52" i="11"/>
  <c r="O17" i="11"/>
  <c r="O29" i="11"/>
  <c r="O41" i="11"/>
  <c r="N5" i="11"/>
  <c r="N18" i="11"/>
  <c r="N30" i="11"/>
  <c r="N42" i="11"/>
  <c r="M7" i="11"/>
  <c r="M19" i="11"/>
  <c r="M31" i="11"/>
  <c r="M43" i="11"/>
  <c r="L8" i="11"/>
  <c r="L20" i="11"/>
  <c r="L32" i="11"/>
  <c r="L44" i="11"/>
  <c r="K9" i="11"/>
  <c r="K21" i="11"/>
  <c r="K33" i="11"/>
  <c r="K45" i="11"/>
  <c r="J10" i="11"/>
  <c r="J22" i="11"/>
  <c r="J34" i="11"/>
  <c r="J46" i="11"/>
  <c r="I11" i="11"/>
  <c r="I23" i="11"/>
  <c r="I35" i="11"/>
  <c r="I47" i="11"/>
  <c r="H12" i="11"/>
  <c r="H24" i="11"/>
  <c r="H36" i="11"/>
  <c r="H48" i="11"/>
  <c r="G13" i="11"/>
  <c r="G25" i="11"/>
  <c r="G37" i="11"/>
  <c r="G49" i="11"/>
  <c r="F14" i="11"/>
  <c r="F26" i="11"/>
  <c r="F38" i="11"/>
  <c r="F50" i="11"/>
  <c r="E15" i="11"/>
  <c r="E27" i="11"/>
  <c r="AT27" i="11"/>
  <c r="AQ30" i="11"/>
  <c r="AN33" i="11"/>
  <c r="AK35" i="11"/>
  <c r="AI34" i="11"/>
  <c r="AH43" i="11"/>
  <c r="AG40" i="11"/>
  <c r="AF32" i="11"/>
  <c r="AE12" i="11"/>
  <c r="AE44" i="11"/>
  <c r="AD24" i="11"/>
  <c r="AC9" i="11"/>
  <c r="AC35" i="11"/>
  <c r="AB15" i="11"/>
  <c r="AB47" i="11"/>
  <c r="AA27" i="11"/>
  <c r="Z12" i="11"/>
  <c r="Z36" i="11"/>
  <c r="Y13" i="11"/>
  <c r="Y37" i="11"/>
  <c r="X14" i="11"/>
  <c r="X38" i="11"/>
  <c r="W15" i="11"/>
  <c r="W39" i="11"/>
  <c r="V16" i="11"/>
  <c r="V40" i="11"/>
  <c r="U17" i="11"/>
  <c r="U41" i="11"/>
  <c r="T12" i="11"/>
  <c r="T34" i="11"/>
  <c r="S7" i="11"/>
  <c r="S24" i="11"/>
  <c r="S42" i="11"/>
  <c r="R10" i="11"/>
  <c r="R26" i="11"/>
  <c r="R43" i="11"/>
  <c r="Q11" i="11"/>
  <c r="Q26" i="11"/>
  <c r="Q40" i="11"/>
  <c r="Q52" i="11"/>
  <c r="P17" i="11"/>
  <c r="P29" i="11"/>
  <c r="P41" i="11"/>
  <c r="O5" i="11"/>
  <c r="O18" i="11"/>
  <c r="O30" i="11"/>
  <c r="O42" i="11"/>
  <c r="N7" i="11"/>
  <c r="N19" i="11"/>
  <c r="N31" i="11"/>
  <c r="N43" i="11"/>
  <c r="M8" i="11"/>
  <c r="M20" i="11"/>
  <c r="M32" i="11"/>
  <c r="M44" i="11"/>
  <c r="L9" i="11"/>
  <c r="L21" i="11"/>
  <c r="L33" i="11"/>
  <c r="L45" i="11"/>
  <c r="K10" i="11"/>
  <c r="K22" i="11"/>
  <c r="K34" i="11"/>
  <c r="K46" i="11"/>
  <c r="J11" i="11"/>
  <c r="J23" i="11"/>
  <c r="J35" i="11"/>
  <c r="J47" i="11"/>
  <c r="I12" i="11"/>
  <c r="I24" i="11"/>
  <c r="I36" i="11"/>
  <c r="I48" i="11"/>
  <c r="H13" i="11"/>
  <c r="H25" i="11"/>
  <c r="H37" i="11"/>
  <c r="H49" i="11"/>
  <c r="G14" i="11"/>
  <c r="G26" i="11"/>
  <c r="G38" i="11"/>
  <c r="G50" i="11"/>
  <c r="F15" i="11"/>
  <c r="F27" i="11"/>
  <c r="F39" i="11"/>
  <c r="F51" i="11"/>
  <c r="AQ8" i="11"/>
  <c r="AH39" i="11"/>
  <c r="AE36" i="11"/>
  <c r="AB12" i="11"/>
  <c r="Z29" i="11"/>
  <c r="X28" i="11"/>
  <c r="V5" i="11"/>
  <c r="U31" i="11"/>
  <c r="T47" i="11"/>
  <c r="R5" i="11"/>
  <c r="Q7" i="11"/>
  <c r="Q48" i="11"/>
  <c r="P37" i="11"/>
  <c r="O26" i="11"/>
  <c r="N15" i="11"/>
  <c r="N44" i="11"/>
  <c r="M27" i="11"/>
  <c r="L7" i="11"/>
  <c r="L35" i="11"/>
  <c r="K18" i="11"/>
  <c r="K47" i="11"/>
  <c r="J30" i="11"/>
  <c r="I10" i="11"/>
  <c r="I34" i="11"/>
  <c r="H10" i="11"/>
  <c r="H32" i="11"/>
  <c r="H51" i="11"/>
  <c r="G24" i="11"/>
  <c r="G46" i="11"/>
  <c r="F19" i="11"/>
  <c r="F37" i="11"/>
  <c r="E10" i="11"/>
  <c r="E25" i="11"/>
  <c r="E40" i="11"/>
  <c r="E52" i="11"/>
  <c r="D18" i="11"/>
  <c r="D30" i="11"/>
  <c r="D42" i="11"/>
  <c r="C52" i="11"/>
  <c r="C40" i="11"/>
  <c r="C28" i="11"/>
  <c r="AP8" i="11"/>
  <c r="AH52" i="11"/>
  <c r="AE45" i="11"/>
  <c r="AB22" i="11"/>
  <c r="Z37" i="11"/>
  <c r="X31" i="11"/>
  <c r="V9" i="11"/>
  <c r="U34" i="11"/>
  <c r="T50" i="11"/>
  <c r="R8" i="11"/>
  <c r="Q9" i="11"/>
  <c r="Q50" i="11"/>
  <c r="P39" i="11"/>
  <c r="O28" i="11"/>
  <c r="N17" i="11"/>
  <c r="N45" i="11"/>
  <c r="M28" i="11"/>
  <c r="L10" i="11"/>
  <c r="L40" i="11"/>
  <c r="K20" i="11"/>
  <c r="K48" i="11"/>
  <c r="J31" i="11"/>
  <c r="I13" i="11"/>
  <c r="I37" i="11"/>
  <c r="H11" i="11"/>
  <c r="H33" i="11"/>
  <c r="G5" i="11"/>
  <c r="G27" i="11"/>
  <c r="G47" i="11"/>
  <c r="F22" i="11"/>
  <c r="F40" i="11"/>
  <c r="E11" i="11"/>
  <c r="E26" i="11"/>
  <c r="E41" i="11"/>
  <c r="D7" i="11"/>
  <c r="D19" i="11"/>
  <c r="D31" i="11"/>
  <c r="D43" i="11"/>
  <c r="C51" i="11"/>
  <c r="C39" i="11"/>
  <c r="C27" i="11"/>
  <c r="C18" i="11"/>
  <c r="C12" i="11"/>
  <c r="AO32" i="11"/>
  <c r="AG25" i="11"/>
  <c r="AD13" i="11"/>
  <c r="AB36" i="11"/>
  <c r="Z50" i="11"/>
  <c r="X39" i="11"/>
  <c r="V17" i="11"/>
  <c r="U42" i="11"/>
  <c r="S8" i="11"/>
  <c r="R12" i="11"/>
  <c r="Q13" i="11"/>
  <c r="P5" i="11"/>
  <c r="P42" i="11"/>
  <c r="O31" i="11"/>
  <c r="N20" i="11"/>
  <c r="N50" i="11"/>
  <c r="M30" i="11"/>
  <c r="L11" i="11"/>
  <c r="L41" i="11"/>
  <c r="K23" i="11"/>
  <c r="J5" i="11"/>
  <c r="J33" i="11"/>
  <c r="I14" i="11"/>
  <c r="I38" i="11"/>
  <c r="H14" i="11"/>
  <c r="H34" i="11"/>
  <c r="G9" i="11"/>
  <c r="G28" i="11"/>
  <c r="G48" i="11"/>
  <c r="F23" i="11"/>
  <c r="F41" i="11"/>
  <c r="E12" i="11"/>
  <c r="E28" i="11"/>
  <c r="E42" i="11"/>
  <c r="D20" i="11"/>
  <c r="D32" i="11"/>
  <c r="D44" i="11"/>
  <c r="C50" i="11"/>
  <c r="C38" i="11"/>
  <c r="C26" i="11"/>
  <c r="AN11" i="11"/>
  <c r="AG34" i="11"/>
  <c r="AD21" i="11"/>
  <c r="AB39" i="11"/>
  <c r="Y5" i="11"/>
  <c r="X51" i="11"/>
  <c r="V29" i="11"/>
  <c r="T5" i="11"/>
  <c r="S17" i="11"/>
  <c r="R20" i="11"/>
  <c r="Q21" i="11"/>
  <c r="P12" i="11"/>
  <c r="P48" i="11"/>
  <c r="O37" i="11"/>
  <c r="N21" i="11"/>
  <c r="N51" i="11"/>
  <c r="M33" i="11"/>
  <c r="L16" i="11"/>
  <c r="L43" i="11"/>
  <c r="K24" i="11"/>
  <c r="J7" i="11"/>
  <c r="J36" i="11"/>
  <c r="I16" i="11"/>
  <c r="I40" i="11"/>
  <c r="H15" i="11"/>
  <c r="H35" i="11"/>
  <c r="G10" i="11"/>
  <c r="G30" i="11"/>
  <c r="G51" i="11"/>
  <c r="F24" i="11"/>
  <c r="F43" i="11"/>
  <c r="E13" i="11"/>
  <c r="E29" i="11"/>
  <c r="E43" i="11"/>
  <c r="D9" i="11"/>
  <c r="D21" i="11"/>
  <c r="D33" i="11"/>
  <c r="D45" i="11"/>
  <c r="C49" i="11"/>
  <c r="C37" i="11"/>
  <c r="C25" i="11"/>
  <c r="C17" i="11"/>
  <c r="C11" i="11"/>
  <c r="AM11" i="11"/>
  <c r="AG48" i="11"/>
  <c r="AD25" i="11"/>
  <c r="AB48" i="11"/>
  <c r="Y14" i="11"/>
  <c r="X52" i="11"/>
  <c r="V30" i="11"/>
  <c r="T7" i="11"/>
  <c r="S19" i="11"/>
  <c r="R21" i="11"/>
  <c r="Q22" i="11"/>
  <c r="P13" i="11"/>
  <c r="P49" i="11"/>
  <c r="O38" i="11"/>
  <c r="N26" i="11"/>
  <c r="M5" i="11"/>
  <c r="M34" i="11"/>
  <c r="L17" i="11"/>
  <c r="L46" i="11"/>
  <c r="K29" i="11"/>
  <c r="J9" i="11"/>
  <c r="J37" i="11"/>
  <c r="I19" i="11"/>
  <c r="I43" i="11"/>
  <c r="H17" i="11"/>
  <c r="H38" i="11"/>
  <c r="G11" i="11"/>
  <c r="G33" i="11"/>
  <c r="G52" i="11"/>
  <c r="F25" i="11"/>
  <c r="F45" i="11"/>
  <c r="E14" i="11"/>
  <c r="E30" i="11"/>
  <c r="E44" i="11"/>
  <c r="D10" i="11"/>
  <c r="D22" i="11"/>
  <c r="D34" i="11"/>
  <c r="D46" i="11"/>
  <c r="C48" i="11"/>
  <c r="C36" i="11"/>
  <c r="C24" i="11"/>
  <c r="C10" i="11"/>
  <c r="AL35" i="11"/>
  <c r="AF20" i="11"/>
  <c r="AD45" i="11"/>
  <c r="AA16" i="11"/>
  <c r="Y27" i="11"/>
  <c r="W8" i="11"/>
  <c r="V33" i="11"/>
  <c r="T10" i="11"/>
  <c r="S21" i="11"/>
  <c r="R24" i="11"/>
  <c r="Q24" i="11"/>
  <c r="P15" i="11"/>
  <c r="P51" i="11"/>
  <c r="O40" i="11"/>
  <c r="N27" i="11"/>
  <c r="M9" i="11"/>
  <c r="M39" i="11"/>
  <c r="L19" i="11"/>
  <c r="L47" i="11"/>
  <c r="K30" i="11"/>
  <c r="J12" i="11"/>
  <c r="J42" i="11"/>
  <c r="I20" i="11"/>
  <c r="I44" i="11"/>
  <c r="H20" i="11"/>
  <c r="H39" i="11"/>
  <c r="G12" i="11"/>
  <c r="G34" i="11"/>
  <c r="F7" i="11"/>
  <c r="F28" i="11"/>
  <c r="F46" i="11"/>
  <c r="E16" i="11"/>
  <c r="E32" i="11"/>
  <c r="E45" i="11"/>
  <c r="D11" i="11"/>
  <c r="D23" i="11"/>
  <c r="D35" i="11"/>
  <c r="D47" i="11"/>
  <c r="C47" i="11"/>
  <c r="C35" i="11"/>
  <c r="C23" i="11"/>
  <c r="C16" i="11"/>
  <c r="C9" i="11"/>
  <c r="AK14" i="11"/>
  <c r="AF30" i="11"/>
  <c r="AD48" i="11"/>
  <c r="AA24" i="11"/>
  <c r="Y30" i="11"/>
  <c r="W16" i="11"/>
  <c r="V41" i="11"/>
  <c r="T14" i="11"/>
  <c r="S25" i="11"/>
  <c r="R28" i="11"/>
  <c r="Q27" i="11"/>
  <c r="P18" i="11"/>
  <c r="O7" i="11"/>
  <c r="O43" i="11"/>
  <c r="N29" i="11"/>
  <c r="M10" i="11"/>
  <c r="M40" i="11"/>
  <c r="L22" i="11"/>
  <c r="L52" i="11"/>
  <c r="K32" i="11"/>
  <c r="J13" i="11"/>
  <c r="J43" i="11"/>
  <c r="I22" i="11"/>
  <c r="I46" i="11"/>
  <c r="H21" i="11"/>
  <c r="H41" i="11"/>
  <c r="G15" i="11"/>
  <c r="G35" i="11"/>
  <c r="F10" i="11"/>
  <c r="F29" i="11"/>
  <c r="F47" i="11"/>
  <c r="E17" i="11"/>
  <c r="E34" i="11"/>
  <c r="E46" i="11"/>
  <c r="D12" i="11"/>
  <c r="D24" i="11"/>
  <c r="D36" i="11"/>
  <c r="D48" i="11"/>
  <c r="C46" i="11"/>
  <c r="C34" i="11"/>
  <c r="C22" i="11"/>
  <c r="C8" i="11"/>
  <c r="AU7" i="11"/>
  <c r="AJ51" i="11"/>
  <c r="AE7" i="11"/>
  <c r="AC25" i="11"/>
  <c r="AA48" i="11"/>
  <c r="Y51" i="11"/>
  <c r="W29" i="11"/>
  <c r="U7" i="11"/>
  <c r="T26" i="11"/>
  <c r="S36" i="11"/>
  <c r="R37" i="11"/>
  <c r="Q36" i="11"/>
  <c r="P25" i="11"/>
  <c r="O14" i="11"/>
  <c r="O50" i="11"/>
  <c r="N33" i="11"/>
  <c r="M16" i="11"/>
  <c r="M45" i="11"/>
  <c r="L28" i="11"/>
  <c r="K8" i="11"/>
  <c r="K36" i="11"/>
  <c r="J19" i="11"/>
  <c r="J48" i="11"/>
  <c r="I26" i="11"/>
  <c r="I50" i="11"/>
  <c r="H23" i="11"/>
  <c r="H45" i="11"/>
  <c r="G18" i="11"/>
  <c r="G39" i="11"/>
  <c r="F12" i="11"/>
  <c r="F33" i="11"/>
  <c r="F49" i="11"/>
  <c r="E20" i="11"/>
  <c r="E36" i="11"/>
  <c r="E48" i="11"/>
  <c r="D14" i="11"/>
  <c r="D26" i="11"/>
  <c r="D38" i="11"/>
  <c r="D50" i="11"/>
  <c r="C44" i="11"/>
  <c r="C32" i="11"/>
  <c r="C5" i="11"/>
  <c r="AU48" i="11"/>
  <c r="AI26" i="11"/>
  <c r="AE9" i="11"/>
  <c r="AC33" i="11"/>
  <c r="AA51" i="11"/>
  <c r="X7" i="11"/>
  <c r="W32" i="11"/>
  <c r="U10" i="11"/>
  <c r="T31" i="11"/>
  <c r="S39" i="11"/>
  <c r="R40" i="11"/>
  <c r="Q38" i="11"/>
  <c r="P27" i="11"/>
  <c r="O16" i="11"/>
  <c r="O52" i="11"/>
  <c r="N38" i="11"/>
  <c r="M18" i="11"/>
  <c r="M46" i="11"/>
  <c r="L29" i="11"/>
  <c r="K11" i="11"/>
  <c r="K41" i="11"/>
  <c r="J21" i="11"/>
  <c r="J49" i="11"/>
  <c r="I28" i="11"/>
  <c r="I52" i="11"/>
  <c r="H26" i="11"/>
  <c r="H46" i="11"/>
  <c r="G21" i="11"/>
  <c r="G40" i="11"/>
  <c r="F13" i="11"/>
  <c r="F34" i="11"/>
  <c r="F52" i="11"/>
  <c r="E22" i="11"/>
  <c r="E37" i="11"/>
  <c r="E49" i="11"/>
  <c r="D15" i="11"/>
  <c r="D27" i="11"/>
  <c r="D39" i="11"/>
  <c r="D51" i="11"/>
  <c r="C43" i="11"/>
  <c r="C31" i="11"/>
  <c r="C20" i="11"/>
  <c r="C14" i="11"/>
  <c r="AE19" i="11"/>
  <c r="W40" i="11"/>
  <c r="R44" i="11"/>
  <c r="N8" i="11"/>
  <c r="L31" i="11"/>
  <c r="I7" i="11"/>
  <c r="H47" i="11"/>
  <c r="F35" i="11"/>
  <c r="E50" i="11"/>
  <c r="D52" i="11"/>
  <c r="AE33" i="11"/>
  <c r="W52" i="11"/>
  <c r="R52" i="11"/>
  <c r="N14" i="11"/>
  <c r="L34" i="11"/>
  <c r="I8" i="11"/>
  <c r="H50" i="11"/>
  <c r="F36" i="11"/>
  <c r="E51" i="11"/>
  <c r="D5" i="11"/>
  <c r="C13" i="11"/>
  <c r="AC10" i="11"/>
  <c r="U5" i="11"/>
  <c r="Q35" i="11"/>
  <c r="N32" i="11"/>
  <c r="K5" i="11"/>
  <c r="I25" i="11"/>
  <c r="G16" i="11"/>
  <c r="F48" i="11"/>
  <c r="D13" i="11"/>
  <c r="C45" i="11"/>
  <c r="C7" i="11"/>
  <c r="AC37" i="11"/>
  <c r="U18" i="11"/>
  <c r="Q41" i="11"/>
  <c r="N39" i="11"/>
  <c r="K12" i="11"/>
  <c r="I31" i="11"/>
  <c r="G22" i="11"/>
  <c r="E5" i="11"/>
  <c r="D16" i="11"/>
  <c r="C42" i="11"/>
  <c r="AB10" i="11"/>
  <c r="U30" i="11"/>
  <c r="Q47" i="11"/>
  <c r="N41" i="11"/>
  <c r="K17" i="11"/>
  <c r="I32" i="11"/>
  <c r="G23" i="11"/>
  <c r="D17" i="11"/>
  <c r="C41" i="11"/>
  <c r="AZ50" i="11"/>
  <c r="AA28" i="11"/>
  <c r="T24" i="11"/>
  <c r="P24" i="11"/>
  <c r="M15" i="11"/>
  <c r="K35" i="11"/>
  <c r="I49" i="11"/>
  <c r="G36" i="11"/>
  <c r="E18" i="11"/>
  <c r="D25" i="11"/>
  <c r="C33" i="11"/>
  <c r="AT52" i="11"/>
  <c r="Z13" i="11"/>
  <c r="T35" i="11"/>
  <c r="P30" i="11"/>
  <c r="M21" i="11"/>
  <c r="K42" i="11"/>
  <c r="H8" i="11"/>
  <c r="G42" i="11"/>
  <c r="E23" i="11"/>
  <c r="D28" i="11"/>
  <c r="C30" i="11"/>
  <c r="AR29" i="11"/>
  <c r="Z26" i="11"/>
  <c r="T46" i="11"/>
  <c r="P36" i="11"/>
  <c r="M22" i="11"/>
  <c r="K44" i="11"/>
  <c r="H9" i="11"/>
  <c r="G45" i="11"/>
  <c r="E24" i="11"/>
  <c r="D29" i="11"/>
  <c r="C29" i="11"/>
  <c r="AK50" i="11"/>
  <c r="Y38" i="11"/>
  <c r="S35" i="11"/>
  <c r="O13" i="11"/>
  <c r="M42" i="11"/>
  <c r="J18" i="11"/>
  <c r="H22" i="11"/>
  <c r="F11" i="11"/>
  <c r="E35" i="11"/>
  <c r="D37" i="11"/>
  <c r="C21" i="11"/>
  <c r="AI49" i="11"/>
  <c r="X15" i="11"/>
  <c r="S43" i="11"/>
  <c r="O19" i="11"/>
  <c r="M51" i="11"/>
  <c r="J24" i="11"/>
  <c r="H27" i="11"/>
  <c r="F16" i="11"/>
  <c r="E38" i="11"/>
  <c r="D40" i="11"/>
  <c r="O49" i="11"/>
  <c r="D49" i="11"/>
  <c r="M52" i="11"/>
  <c r="C19" i="11"/>
  <c r="L23" i="11"/>
  <c r="C15" i="11"/>
  <c r="J25" i="11"/>
  <c r="J45" i="11"/>
  <c r="AH29" i="11"/>
  <c r="H29" i="11"/>
  <c r="AF34" i="11"/>
  <c r="H44" i="11"/>
  <c r="S51" i="11"/>
  <c r="E39" i="11"/>
  <c r="R36" i="11"/>
  <c r="E47" i="11"/>
  <c r="X27" i="11"/>
  <c r="W28" i="11"/>
  <c r="O25" i="11"/>
  <c r="F17" i="11"/>
  <c r="F31" i="11"/>
  <c r="D41" i="11"/>
  <c r="R6" i="11"/>
  <c r="AM3" i="11"/>
  <c r="T4" i="11"/>
  <c r="Z4" i="11"/>
  <c r="AN4" i="11"/>
  <c r="AZ6" i="11"/>
  <c r="AA6" i="11"/>
  <c r="AC4" i="11"/>
  <c r="AW3" i="11"/>
  <c r="AD6" i="11"/>
  <c r="AR6" i="11"/>
  <c r="AH3" i="11"/>
  <c r="W3" i="11"/>
  <c r="AI4" i="11"/>
  <c r="AD3" i="11"/>
  <c r="AS3" i="11"/>
  <c r="AQ6" i="11"/>
  <c r="AH4" i="11"/>
  <c r="S3" i="11"/>
  <c r="F3" i="11"/>
  <c r="AK4" i="11"/>
  <c r="AP6" i="11"/>
  <c r="K6" i="11"/>
  <c r="AV3" i="11"/>
  <c r="S6" i="11"/>
  <c r="AY3" i="11"/>
  <c r="C6" i="11"/>
  <c r="AA4" i="11"/>
  <c r="AS4" i="11"/>
  <c r="N6" i="11"/>
  <c r="M4" i="11"/>
  <c r="AL4" i="11"/>
  <c r="AZ4" i="11"/>
  <c r="U3" i="11"/>
  <c r="AG3" i="11"/>
  <c r="AR4" i="11"/>
  <c r="AD4" i="11"/>
  <c r="Y4" i="11"/>
  <c r="AZ3" i="11"/>
  <c r="P3" i="11"/>
  <c r="AY4" i="11"/>
  <c r="AJ6" i="11"/>
  <c r="AE4" i="11"/>
  <c r="AC3" i="11"/>
  <c r="X3" i="11"/>
  <c r="AF3" i="11"/>
  <c r="AJ3" i="11"/>
  <c r="AE6" i="11"/>
  <c r="AU4" i="11"/>
  <c r="AV6" i="11"/>
  <c r="O3" i="11"/>
  <c r="AC6" i="11"/>
  <c r="H6" i="11"/>
  <c r="Z3" i="11"/>
  <c r="N4" i="11"/>
  <c r="AB6" i="11"/>
  <c r="T6" i="11"/>
  <c r="AB3" i="11"/>
  <c r="AQ4" i="11"/>
  <c r="AK6" i="11"/>
  <c r="AF4" i="11"/>
  <c r="R4" i="11"/>
  <c r="AO3" i="11"/>
  <c r="P4" i="11"/>
  <c r="AO6" i="11"/>
  <c r="AK3" i="11"/>
  <c r="F6" i="11"/>
  <c r="V3" i="11"/>
  <c r="AU3" i="11"/>
  <c r="Q6" i="11"/>
  <c r="I6" i="11"/>
  <c r="AX3" i="11"/>
  <c r="AV4" i="11"/>
  <c r="Q3" i="11"/>
  <c r="AS6" i="11"/>
  <c r="M6" i="11"/>
  <c r="T3" i="11"/>
  <c r="AB4" i="11"/>
  <c r="O6" i="11"/>
  <c r="AT3" i="11"/>
  <c r="AP3" i="11"/>
  <c r="AF6" i="11"/>
  <c r="Y3" i="11"/>
  <c r="O4" i="11"/>
  <c r="P6" i="11"/>
  <c r="H4" i="11"/>
  <c r="M3" i="11"/>
  <c r="AX4" i="11"/>
  <c r="AW6" i="11"/>
  <c r="W6" i="11"/>
  <c r="AN6" i="11"/>
  <c r="X6" i="11"/>
  <c r="AX6" i="11"/>
  <c r="AP4" i="11"/>
  <c r="AN3" i="11"/>
  <c r="J6" i="11"/>
  <c r="AL6" i="11"/>
  <c r="L6" i="11"/>
  <c r="AI3" i="11"/>
  <c r="AL3" i="11"/>
  <c r="U4" i="11"/>
  <c r="V6" i="11"/>
  <c r="AU6" i="11"/>
  <c r="AR3" i="11"/>
  <c r="AG4" i="11"/>
  <c r="AT4" i="11"/>
  <c r="AA3" i="11"/>
  <c r="AG6" i="11"/>
  <c r="AT6" i="11"/>
  <c r="U6" i="11"/>
  <c r="AI6" i="11"/>
  <c r="AQ3" i="11"/>
  <c r="X4" i="11"/>
  <c r="R3" i="11"/>
  <c r="AW4" i="11"/>
  <c r="AE3" i="11"/>
  <c r="Z6" i="11"/>
  <c r="AM4" i="11"/>
  <c r="Y6" i="11"/>
  <c r="W4" i="11"/>
  <c r="H3" i="11"/>
  <c r="AO4" i="11"/>
  <c r="S4" i="11"/>
  <c r="N3" i="11"/>
  <c r="V4" i="11"/>
  <c r="AH6" i="11"/>
  <c r="AJ4" i="11"/>
  <c r="Q4" i="11"/>
  <c r="AY6" i="11"/>
  <c r="D6" i="11"/>
  <c r="AM6" i="11"/>
  <c r="D3" i="11"/>
  <c r="C56" i="11"/>
  <c r="C3" i="11"/>
  <c r="AB16" i="6"/>
  <c r="DX16" i="6"/>
  <c r="AD15" i="6"/>
  <c r="EE15" i="6"/>
  <c r="EE259" i="6" s="1"/>
  <c r="B63" i="11" s="1"/>
  <c r="AC13" i="6"/>
  <c r="AB13" i="6"/>
  <c r="AA12" i="6"/>
  <c r="AB12" i="6"/>
  <c r="DQ216" i="6"/>
  <c r="DV216" i="6"/>
  <c r="DP216" i="6"/>
  <c r="DL216" i="6"/>
  <c r="BY216" i="6"/>
  <c r="CG216" i="6"/>
  <c r="CR216" i="6"/>
  <c r="DB216" i="6"/>
  <c r="CK216" i="6"/>
  <c r="CT216" i="6"/>
  <c r="DH216" i="6"/>
  <c r="CI216" i="6"/>
  <c r="CY216" i="6"/>
  <c r="DG216" i="6"/>
  <c r="CO216" i="6"/>
  <c r="CX216" i="6"/>
  <c r="DK216" i="6"/>
  <c r="CA216" i="6"/>
  <c r="CM216" i="6"/>
  <c r="CW216" i="6"/>
  <c r="DI216" i="6"/>
  <c r="BZ216" i="6"/>
  <c r="CS216" i="6"/>
  <c r="CV216" i="6"/>
  <c r="DO216" i="6"/>
  <c r="CC216" i="6"/>
  <c r="CL216" i="6"/>
  <c r="CZ216" i="6"/>
  <c r="DA216" i="6"/>
  <c r="CE216" i="6"/>
  <c r="CF216" i="6"/>
  <c r="DF216" i="6"/>
  <c r="DN216" i="6"/>
  <c r="CD216" i="6"/>
  <c r="CQ216" i="6"/>
  <c r="DE216" i="6"/>
  <c r="DM216" i="6"/>
  <c r="CB216" i="6"/>
  <c r="CJ216" i="6"/>
  <c r="DD216" i="6"/>
  <c r="CU216" i="6"/>
  <c r="DC216" i="6"/>
  <c r="DR216" i="6"/>
  <c r="DJ216" i="6"/>
  <c r="CH216" i="6"/>
  <c r="CN216" i="6"/>
  <c r="CP216" i="6"/>
  <c r="DT216" i="6"/>
  <c r="DS216" i="6"/>
  <c r="DU216" i="6"/>
  <c r="DQ115" i="6"/>
  <c r="BY115" i="6"/>
  <c r="DS115" i="6"/>
  <c r="DT115" i="6"/>
  <c r="DU115" i="6"/>
  <c r="DP115" i="6"/>
  <c r="DV115" i="6"/>
  <c r="CJ115" i="6"/>
  <c r="CS115" i="6"/>
  <c r="DE115" i="6"/>
  <c r="CI115" i="6"/>
  <c r="CW115" i="6"/>
  <c r="DI115" i="6"/>
  <c r="CA115" i="6"/>
  <c r="CL115" i="6"/>
  <c r="CX115" i="6"/>
  <c r="DN115" i="6"/>
  <c r="BZ115" i="6"/>
  <c r="CO115" i="6"/>
  <c r="DA115" i="6"/>
  <c r="DM115" i="6"/>
  <c r="CE115" i="6"/>
  <c r="CN115" i="6"/>
  <c r="DD115" i="6"/>
  <c r="DL115" i="6"/>
  <c r="CQ115" i="6"/>
  <c r="DF115" i="6"/>
  <c r="DR115" i="6"/>
  <c r="CU115" i="6"/>
  <c r="DO115" i="6"/>
  <c r="CT115" i="6"/>
  <c r="DH115" i="6"/>
  <c r="CP115" i="6"/>
  <c r="DK115" i="6"/>
  <c r="CK115" i="6"/>
  <c r="DJ115" i="6"/>
  <c r="CB115" i="6"/>
  <c r="CM115" i="6"/>
  <c r="CC115" i="6"/>
  <c r="CV115" i="6"/>
  <c r="CD115" i="6"/>
  <c r="CY115" i="6"/>
  <c r="CH115" i="6"/>
  <c r="DC115" i="6"/>
  <c r="CF115" i="6"/>
  <c r="DB115" i="6"/>
  <c r="CZ115" i="6"/>
  <c r="DG115" i="6"/>
  <c r="CR115" i="6"/>
  <c r="CG115" i="6"/>
  <c r="DQ11" i="6"/>
  <c r="DU11" i="6"/>
  <c r="BY11" i="6"/>
  <c r="DV11" i="6"/>
  <c r="CD11" i="6"/>
  <c r="CP11" i="6"/>
  <c r="CY11" i="6"/>
  <c r="DM11" i="6"/>
  <c r="CE11" i="6"/>
  <c r="CR11" i="6"/>
  <c r="DD11" i="6"/>
  <c r="DL11" i="6"/>
  <c r="CH11" i="6"/>
  <c r="CW11" i="6"/>
  <c r="DC11" i="6"/>
  <c r="CG11" i="6"/>
  <c r="CV11" i="6"/>
  <c r="DB11" i="6"/>
  <c r="CL11" i="6"/>
  <c r="CO11" i="6"/>
  <c r="DH11" i="6"/>
  <c r="CK11" i="6"/>
  <c r="CU11" i="6"/>
  <c r="DG11" i="6"/>
  <c r="CJ11" i="6"/>
  <c r="CT11" i="6"/>
  <c r="DK11" i="6"/>
  <c r="CA11" i="6"/>
  <c r="CI11" i="6"/>
  <c r="CX11" i="6"/>
  <c r="DJ11" i="6"/>
  <c r="BZ11" i="6"/>
  <c r="CN11" i="6"/>
  <c r="DA11" i="6"/>
  <c r="DP11" i="6"/>
  <c r="CB11" i="6"/>
  <c r="CM11" i="6"/>
  <c r="CZ11" i="6"/>
  <c r="DI11" i="6"/>
  <c r="DO11" i="6"/>
  <c r="DN11" i="6"/>
  <c r="DR11" i="6"/>
  <c r="CF11" i="6"/>
  <c r="CC11" i="6"/>
  <c r="CS11" i="6"/>
  <c r="CQ11" i="6"/>
  <c r="DF11" i="6"/>
  <c r="DS11" i="6"/>
  <c r="DE11" i="6"/>
  <c r="DT11" i="6"/>
  <c r="DQ63" i="6"/>
  <c r="BY63" i="6"/>
  <c r="CJ63" i="6"/>
  <c r="CZ63" i="6"/>
  <c r="DM63" i="6"/>
  <c r="CB63" i="6"/>
  <c r="CP63" i="6"/>
  <c r="CY63" i="6"/>
  <c r="DL63" i="6"/>
  <c r="CA63" i="6"/>
  <c r="CG63" i="6"/>
  <c r="CW63" i="6"/>
  <c r="DK63" i="6"/>
  <c r="BZ63" i="6"/>
  <c r="CO63" i="6"/>
  <c r="CX63" i="6"/>
  <c r="DJ63" i="6"/>
  <c r="CC63" i="6"/>
  <c r="CN63" i="6"/>
  <c r="DB63" i="6"/>
  <c r="DP63" i="6"/>
  <c r="CF63" i="6"/>
  <c r="CM63" i="6"/>
  <c r="DH63" i="6"/>
  <c r="DI63" i="6"/>
  <c r="CE63" i="6"/>
  <c r="CS63" i="6"/>
  <c r="DG63" i="6"/>
  <c r="DN63" i="6"/>
  <c r="CD63" i="6"/>
  <c r="CR63" i="6"/>
  <c r="DA63" i="6"/>
  <c r="CI63" i="6"/>
  <c r="CV63" i="6"/>
  <c r="DF63" i="6"/>
  <c r="CH63" i="6"/>
  <c r="CQ63" i="6"/>
  <c r="DE63" i="6"/>
  <c r="CL63" i="6"/>
  <c r="CK63" i="6"/>
  <c r="CU63" i="6"/>
  <c r="DR63" i="6"/>
  <c r="CT63" i="6"/>
  <c r="DD63" i="6"/>
  <c r="DC63" i="6"/>
  <c r="DS63" i="6"/>
  <c r="DT63" i="6"/>
  <c r="DO63" i="6"/>
  <c r="DU63" i="6"/>
  <c r="DV63" i="6"/>
  <c r="DQ158" i="6"/>
  <c r="BY158" i="6"/>
  <c r="CI158" i="6"/>
  <c r="CU158" i="6"/>
  <c r="DK158" i="6"/>
  <c r="CP158" i="6"/>
  <c r="CW158" i="6"/>
  <c r="DJ158" i="6"/>
  <c r="CB158" i="6"/>
  <c r="CO158" i="6"/>
  <c r="CT158" i="6"/>
  <c r="DI158" i="6"/>
  <c r="CA158" i="6"/>
  <c r="CN158" i="6"/>
  <c r="CV158" i="6"/>
  <c r="DO158" i="6"/>
  <c r="BZ158" i="6"/>
  <c r="CG158" i="6"/>
  <c r="CQ158" i="6"/>
  <c r="DH158" i="6"/>
  <c r="CC158" i="6"/>
  <c r="CM158" i="6"/>
  <c r="DA158" i="6"/>
  <c r="DN158" i="6"/>
  <c r="CE158" i="6"/>
  <c r="CK158" i="6"/>
  <c r="DG158" i="6"/>
  <c r="CD158" i="6"/>
  <c r="CR158" i="6"/>
  <c r="DF158" i="6"/>
  <c r="CH158" i="6"/>
  <c r="CZ158" i="6"/>
  <c r="DD158" i="6"/>
  <c r="CJ158" i="6"/>
  <c r="CX158" i="6"/>
  <c r="DL158" i="6"/>
  <c r="CF158" i="6"/>
  <c r="CL158" i="6"/>
  <c r="CS158" i="6"/>
  <c r="CY158" i="6"/>
  <c r="DR158" i="6"/>
  <c r="DE158" i="6"/>
  <c r="DC158" i="6"/>
  <c r="DS158" i="6"/>
  <c r="DU158" i="6"/>
  <c r="DM158" i="6"/>
  <c r="DT158" i="6"/>
  <c r="DB158" i="6"/>
  <c r="DV158" i="6"/>
  <c r="DP158" i="6"/>
  <c r="DQ253" i="6"/>
  <c r="DP253" i="6"/>
  <c r="DV253" i="6"/>
  <c r="BY253" i="6"/>
  <c r="CH253" i="6"/>
  <c r="CQ253" i="6"/>
  <c r="DE253" i="6"/>
  <c r="DM253" i="6"/>
  <c r="CG253" i="6"/>
  <c r="CP253" i="6"/>
  <c r="DD253" i="6"/>
  <c r="CK253" i="6"/>
  <c r="CU253" i="6"/>
  <c r="CZ253" i="6"/>
  <c r="CI253" i="6"/>
  <c r="CY253" i="6"/>
  <c r="DL253" i="6"/>
  <c r="CC253" i="6"/>
  <c r="CV253" i="6"/>
  <c r="DK253" i="6"/>
  <c r="CO253" i="6"/>
  <c r="DC253" i="6"/>
  <c r="CN253" i="6"/>
  <c r="DB253" i="6"/>
  <c r="CM253" i="6"/>
  <c r="DJ253" i="6"/>
  <c r="CL253" i="6"/>
  <c r="DI253" i="6"/>
  <c r="CR253" i="6"/>
  <c r="DO253" i="6"/>
  <c r="CA253" i="6"/>
  <c r="CT253" i="6"/>
  <c r="DH253" i="6"/>
  <c r="BZ253" i="6"/>
  <c r="CS253" i="6"/>
  <c r="DN253" i="6"/>
  <c r="CE253" i="6"/>
  <c r="CX253" i="6"/>
  <c r="CB253" i="6"/>
  <c r="CW253" i="6"/>
  <c r="CD253" i="6"/>
  <c r="DA253" i="6"/>
  <c r="CF253" i="6"/>
  <c r="DG253" i="6"/>
  <c r="DF253" i="6"/>
  <c r="CJ253" i="6"/>
  <c r="DR253" i="6"/>
  <c r="DS253" i="6"/>
  <c r="DT253" i="6"/>
  <c r="DU253" i="6"/>
  <c r="DQ109" i="6"/>
  <c r="BY109" i="6"/>
  <c r="DP109" i="6"/>
  <c r="DV109" i="6"/>
  <c r="CB109" i="6"/>
  <c r="CO109" i="6"/>
  <c r="CV109" i="6"/>
  <c r="DK109" i="6"/>
  <c r="CA109" i="6"/>
  <c r="CN109" i="6"/>
  <c r="CX109" i="6"/>
  <c r="DJ109" i="6"/>
  <c r="BZ109" i="6"/>
  <c r="CL109" i="6"/>
  <c r="DG109" i="6"/>
  <c r="DI109" i="6"/>
  <c r="CE109" i="6"/>
  <c r="CC109" i="6"/>
  <c r="CD109" i="6"/>
  <c r="CQ109" i="6"/>
  <c r="CZ109" i="6"/>
  <c r="DM109" i="6"/>
  <c r="CH109" i="6"/>
  <c r="CW109" i="6"/>
  <c r="DD109" i="6"/>
  <c r="CG109" i="6"/>
  <c r="CI109" i="6"/>
  <c r="CS109" i="6"/>
  <c r="DC109" i="6"/>
  <c r="DE109" i="6"/>
  <c r="DA109" i="6"/>
  <c r="CK109" i="6"/>
  <c r="DB109" i="6"/>
  <c r="CJ109" i="6"/>
  <c r="DH109" i="6"/>
  <c r="CM109" i="6"/>
  <c r="DO109" i="6"/>
  <c r="CR109" i="6"/>
  <c r="DN109" i="6"/>
  <c r="CP109" i="6"/>
  <c r="CU109" i="6"/>
  <c r="CT109" i="6"/>
  <c r="CY109" i="6"/>
  <c r="CF109" i="6"/>
  <c r="DF109" i="6"/>
  <c r="DL109" i="6"/>
  <c r="DS109" i="6"/>
  <c r="DT109" i="6"/>
  <c r="DR109" i="6"/>
  <c r="DU109" i="6"/>
  <c r="DQ204" i="6"/>
  <c r="BY204" i="6"/>
  <c r="DV204" i="6"/>
  <c r="DP204" i="6"/>
  <c r="DG204" i="6"/>
  <c r="DL204" i="6"/>
  <c r="CC204" i="6"/>
  <c r="CM204" i="6"/>
  <c r="CZ204" i="6"/>
  <c r="DN204" i="6"/>
  <c r="CB204" i="6"/>
  <c r="CS204" i="6"/>
  <c r="DF204" i="6"/>
  <c r="DM204" i="6"/>
  <c r="CE204" i="6"/>
  <c r="CL204" i="6"/>
  <c r="DE204" i="6"/>
  <c r="CD204" i="6"/>
  <c r="CR204" i="6"/>
  <c r="DD204" i="6"/>
  <c r="CG204" i="6"/>
  <c r="CT204" i="6"/>
  <c r="DB204" i="6"/>
  <c r="CK204" i="6"/>
  <c r="CQ204" i="6"/>
  <c r="DH204" i="6"/>
  <c r="CJ204" i="6"/>
  <c r="CY204" i="6"/>
  <c r="DK204" i="6"/>
  <c r="CF204" i="6"/>
  <c r="CX204" i="6"/>
  <c r="DJ204" i="6"/>
  <c r="CI204" i="6"/>
  <c r="CW204" i="6"/>
  <c r="DI204" i="6"/>
  <c r="CA204" i="6"/>
  <c r="CO204" i="6"/>
  <c r="CU204" i="6"/>
  <c r="DO204" i="6"/>
  <c r="DR204" i="6"/>
  <c r="BZ204" i="6"/>
  <c r="CH204" i="6"/>
  <c r="CN204" i="6"/>
  <c r="CP204" i="6"/>
  <c r="CV204" i="6"/>
  <c r="DC204" i="6"/>
  <c r="DA204" i="6"/>
  <c r="DT204" i="6"/>
  <c r="DS204" i="6"/>
  <c r="DU204" i="6"/>
  <c r="DQ60" i="6"/>
  <c r="BY60" i="6"/>
  <c r="DL60" i="6"/>
  <c r="DV60" i="6"/>
  <c r="DG60" i="6"/>
  <c r="CA60" i="6"/>
  <c r="CJ60" i="6"/>
  <c r="CX60" i="6"/>
  <c r="DP60" i="6"/>
  <c r="BZ60" i="6"/>
  <c r="CO60" i="6"/>
  <c r="DA60" i="6"/>
  <c r="DI60" i="6"/>
  <c r="CC60" i="6"/>
  <c r="CN60" i="6"/>
  <c r="CV60" i="6"/>
  <c r="DO60" i="6"/>
  <c r="CD60" i="6"/>
  <c r="CQ60" i="6"/>
  <c r="DE60" i="6"/>
  <c r="CH60" i="6"/>
  <c r="CR60" i="6"/>
  <c r="DD60" i="6"/>
  <c r="CF60" i="6"/>
  <c r="CP60" i="6"/>
  <c r="DC60" i="6"/>
  <c r="CT60" i="6"/>
  <c r="CY60" i="6"/>
  <c r="CW60" i="6"/>
  <c r="DR60" i="6"/>
  <c r="CE60" i="6"/>
  <c r="CZ60" i="6"/>
  <c r="CB60" i="6"/>
  <c r="DF60" i="6"/>
  <c r="CG60" i="6"/>
  <c r="DB60" i="6"/>
  <c r="CL60" i="6"/>
  <c r="DH60" i="6"/>
  <c r="CK60" i="6"/>
  <c r="DK60" i="6"/>
  <c r="CI60" i="6"/>
  <c r="DJ60" i="6"/>
  <c r="CM60" i="6"/>
  <c r="DN60" i="6"/>
  <c r="DM60" i="6"/>
  <c r="DS60" i="6"/>
  <c r="CS60" i="6"/>
  <c r="CU60" i="6"/>
  <c r="DT60" i="6"/>
  <c r="DU60" i="6"/>
  <c r="DQ155" i="6"/>
  <c r="BY155" i="6"/>
  <c r="DU155" i="6"/>
  <c r="DP155" i="6"/>
  <c r="DV155" i="6"/>
  <c r="CJ155" i="6"/>
  <c r="CX155" i="6"/>
  <c r="DK155" i="6"/>
  <c r="CA155" i="6"/>
  <c r="CI155" i="6"/>
  <c r="CU155" i="6"/>
  <c r="DJ155" i="6"/>
  <c r="BZ155" i="6"/>
  <c r="CN155" i="6"/>
  <c r="DA155" i="6"/>
  <c r="DI155" i="6"/>
  <c r="CB155" i="6"/>
  <c r="CM155" i="6"/>
  <c r="CZ155" i="6"/>
  <c r="DO155" i="6"/>
  <c r="CC155" i="6"/>
  <c r="CS155" i="6"/>
  <c r="DF155" i="6"/>
  <c r="DN155" i="6"/>
  <c r="CD155" i="6"/>
  <c r="CQ155" i="6"/>
  <c r="DE155" i="6"/>
  <c r="DM155" i="6"/>
  <c r="CE155" i="6"/>
  <c r="CP155" i="6"/>
  <c r="CY155" i="6"/>
  <c r="DL155" i="6"/>
  <c r="CH155" i="6"/>
  <c r="CR155" i="6"/>
  <c r="DD155" i="6"/>
  <c r="CG155" i="6"/>
  <c r="CW155" i="6"/>
  <c r="DC155" i="6"/>
  <c r="CF155" i="6"/>
  <c r="CV155" i="6"/>
  <c r="DB155" i="6"/>
  <c r="DR155" i="6"/>
  <c r="CL155" i="6"/>
  <c r="CK155" i="6"/>
  <c r="CO155" i="6"/>
  <c r="CT155" i="6"/>
  <c r="DH155" i="6"/>
  <c r="DG155" i="6"/>
  <c r="DS155" i="6"/>
  <c r="DT155" i="6"/>
  <c r="DQ250" i="6"/>
  <c r="DU250" i="6"/>
  <c r="DP250" i="6"/>
  <c r="DV250" i="6"/>
  <c r="CK250" i="6"/>
  <c r="CX250" i="6"/>
  <c r="DJ250" i="6"/>
  <c r="CJ250" i="6"/>
  <c r="CV250" i="6"/>
  <c r="DI250" i="6"/>
  <c r="BY250" i="6"/>
  <c r="CI250" i="6"/>
  <c r="CW250" i="6"/>
  <c r="DO250" i="6"/>
  <c r="CE250" i="6"/>
  <c r="CL250" i="6"/>
  <c r="CU250" i="6"/>
  <c r="DH250" i="6"/>
  <c r="CA250" i="6"/>
  <c r="CR250" i="6"/>
  <c r="DE250" i="6"/>
  <c r="DM250" i="6"/>
  <c r="CD250" i="6"/>
  <c r="CP250" i="6"/>
  <c r="DD250" i="6"/>
  <c r="DL250" i="6"/>
  <c r="CN250" i="6"/>
  <c r="DN250" i="6"/>
  <c r="CM250" i="6"/>
  <c r="DF250" i="6"/>
  <c r="DR250" i="6"/>
  <c r="CO250" i="6"/>
  <c r="CT250" i="6"/>
  <c r="DK250" i="6"/>
  <c r="CQ250" i="6"/>
  <c r="CS250" i="6"/>
  <c r="BZ250" i="6"/>
  <c r="CZ250" i="6"/>
  <c r="CB250" i="6"/>
  <c r="CY250" i="6"/>
  <c r="CC250" i="6"/>
  <c r="DC250" i="6"/>
  <c r="CH250" i="6"/>
  <c r="DB250" i="6"/>
  <c r="CG250" i="6"/>
  <c r="CF250" i="6"/>
  <c r="DA250" i="6"/>
  <c r="DG250" i="6"/>
  <c r="DS250" i="6"/>
  <c r="DT250" i="6"/>
  <c r="DQ106" i="6"/>
  <c r="BY106" i="6"/>
  <c r="DU106" i="6"/>
  <c r="DV106" i="6"/>
  <c r="CC106" i="6"/>
  <c r="CS106" i="6"/>
  <c r="DD106" i="6"/>
  <c r="DL106" i="6"/>
  <c r="CH106" i="6"/>
  <c r="CT106" i="6"/>
  <c r="DC106" i="6"/>
  <c r="CG106" i="6"/>
  <c r="CI106" i="6"/>
  <c r="DB106" i="6"/>
  <c r="CJ106" i="6"/>
  <c r="CX106" i="6"/>
  <c r="DJ106" i="6"/>
  <c r="CN106" i="6"/>
  <c r="CV106" i="6"/>
  <c r="DP106" i="6"/>
  <c r="BZ106" i="6"/>
  <c r="CM106" i="6"/>
  <c r="CU106" i="6"/>
  <c r="DI106" i="6"/>
  <c r="CO106" i="6"/>
  <c r="CQ106" i="6"/>
  <c r="DR106" i="6"/>
  <c r="CB106" i="6"/>
  <c r="DA106" i="6"/>
  <c r="CA106" i="6"/>
  <c r="CZ106" i="6"/>
  <c r="CE106" i="6"/>
  <c r="CY106" i="6"/>
  <c r="DK106" i="6"/>
  <c r="CD106" i="6"/>
  <c r="DE106" i="6"/>
  <c r="CF106" i="6"/>
  <c r="DH106" i="6"/>
  <c r="CK106" i="6"/>
  <c r="DG106" i="6"/>
  <c r="CL106" i="6"/>
  <c r="DO106" i="6"/>
  <c r="CR106" i="6"/>
  <c r="DN106" i="6"/>
  <c r="DF106" i="6"/>
  <c r="DM106" i="6"/>
  <c r="CP106" i="6"/>
  <c r="CW106" i="6"/>
  <c r="DS106" i="6"/>
  <c r="DT106" i="6"/>
  <c r="DQ201" i="6"/>
  <c r="DT201" i="6"/>
  <c r="DU201" i="6"/>
  <c r="DP201" i="6"/>
  <c r="DV201" i="6"/>
  <c r="CI201" i="6"/>
  <c r="CQ201" i="6"/>
  <c r="DF201" i="6"/>
  <c r="BY201" i="6"/>
  <c r="CH201" i="6"/>
  <c r="CW201" i="6"/>
  <c r="DJ201" i="6"/>
  <c r="BZ201" i="6"/>
  <c r="CM201" i="6"/>
  <c r="CZ201" i="6"/>
  <c r="DI201" i="6"/>
  <c r="CE201" i="6"/>
  <c r="CL201" i="6"/>
  <c r="DE201" i="6"/>
  <c r="DN201" i="6"/>
  <c r="CC201" i="6"/>
  <c r="CR201" i="6"/>
  <c r="DD201" i="6"/>
  <c r="DM201" i="6"/>
  <c r="CB201" i="6"/>
  <c r="CP201" i="6"/>
  <c r="DC201" i="6"/>
  <c r="DL201" i="6"/>
  <c r="CG201" i="6"/>
  <c r="DH201" i="6"/>
  <c r="CF201" i="6"/>
  <c r="DG201" i="6"/>
  <c r="DR201" i="6"/>
  <c r="CK201" i="6"/>
  <c r="CX201" i="6"/>
  <c r="CJ201" i="6"/>
  <c r="DA201" i="6"/>
  <c r="CS201" i="6"/>
  <c r="DO201" i="6"/>
  <c r="CO201" i="6"/>
  <c r="DK201" i="6"/>
  <c r="CV201" i="6"/>
  <c r="CU201" i="6"/>
  <c r="CT201" i="6"/>
  <c r="CN201" i="6"/>
  <c r="CA201" i="6"/>
  <c r="CD201" i="6"/>
  <c r="CY201" i="6"/>
  <c r="DB201" i="6"/>
  <c r="DS201" i="6"/>
  <c r="DQ57" i="6"/>
  <c r="DT57" i="6"/>
  <c r="DU57" i="6"/>
  <c r="DV57" i="6"/>
  <c r="CD57" i="6"/>
  <c r="CU57" i="6"/>
  <c r="DB57" i="6"/>
  <c r="DK57" i="6"/>
  <c r="CI57" i="6"/>
  <c r="CT57" i="6"/>
  <c r="DH57" i="6"/>
  <c r="CG57" i="6"/>
  <c r="CQ57" i="6"/>
  <c r="DG57" i="6"/>
  <c r="CK57" i="6"/>
  <c r="CN57" i="6"/>
  <c r="DF57" i="6"/>
  <c r="BY57" i="6"/>
  <c r="CJ57" i="6"/>
  <c r="CW57" i="6"/>
  <c r="DJ57" i="6"/>
  <c r="BZ57" i="6"/>
  <c r="CM57" i="6"/>
  <c r="CZ57" i="6"/>
  <c r="DP57" i="6"/>
  <c r="CR57" i="6"/>
  <c r="DO57" i="6"/>
  <c r="CP57" i="6"/>
  <c r="DN57" i="6"/>
  <c r="DR57" i="6"/>
  <c r="CO57" i="6"/>
  <c r="DM57" i="6"/>
  <c r="CV57" i="6"/>
  <c r="DL57" i="6"/>
  <c r="CL57" i="6"/>
  <c r="CB57" i="6"/>
  <c r="CY57" i="6"/>
  <c r="CA57" i="6"/>
  <c r="DE57" i="6"/>
  <c r="CF57" i="6"/>
  <c r="DA57" i="6"/>
  <c r="CE57" i="6"/>
  <c r="DD57" i="6"/>
  <c r="CC57" i="6"/>
  <c r="DC57" i="6"/>
  <c r="CH57" i="6"/>
  <c r="DS57" i="6"/>
  <c r="CS57" i="6"/>
  <c r="CX57" i="6"/>
  <c r="DI57" i="6"/>
  <c r="DQ152" i="6"/>
  <c r="BY152" i="6"/>
  <c r="DT152" i="6"/>
  <c r="DU152" i="6"/>
  <c r="DV152" i="6"/>
  <c r="DP152" i="6"/>
  <c r="CC152" i="6"/>
  <c r="CQ152" i="6"/>
  <c r="CX152" i="6"/>
  <c r="DM152" i="6"/>
  <c r="CB152" i="6"/>
  <c r="CP152" i="6"/>
  <c r="DA152" i="6"/>
  <c r="DL152" i="6"/>
  <c r="CE152" i="6"/>
  <c r="CO152" i="6"/>
  <c r="DD152" i="6"/>
  <c r="DK152" i="6"/>
  <c r="CD152" i="6"/>
  <c r="CK152" i="6"/>
  <c r="DC152" i="6"/>
  <c r="CH152" i="6"/>
  <c r="CR152" i="6"/>
  <c r="DB152" i="6"/>
  <c r="CG152" i="6"/>
  <c r="CV152" i="6"/>
  <c r="DH152" i="6"/>
  <c r="CF152" i="6"/>
  <c r="CU152" i="6"/>
  <c r="DG152" i="6"/>
  <c r="CJ152" i="6"/>
  <c r="CW152" i="6"/>
  <c r="DF152" i="6"/>
  <c r="CI152" i="6"/>
  <c r="CZ152" i="6"/>
  <c r="DE152" i="6"/>
  <c r="CL152" i="6"/>
  <c r="CN152" i="6"/>
  <c r="DI152" i="6"/>
  <c r="CT152" i="6"/>
  <c r="CY152" i="6"/>
  <c r="DO152" i="6"/>
  <c r="DR152" i="6"/>
  <c r="DN152" i="6"/>
  <c r="DJ152" i="6"/>
  <c r="CA152" i="6"/>
  <c r="BZ152" i="6"/>
  <c r="CM152" i="6"/>
  <c r="CS152" i="6"/>
  <c r="DS152" i="6"/>
  <c r="DQ247" i="6"/>
  <c r="DS247" i="6"/>
  <c r="BY247" i="6"/>
  <c r="DT247" i="6"/>
  <c r="DU247" i="6"/>
  <c r="DP247" i="6"/>
  <c r="DV247" i="6"/>
  <c r="CB247" i="6"/>
  <c r="CK247" i="6"/>
  <c r="DB247" i="6"/>
  <c r="DL247" i="6"/>
  <c r="CD247" i="6"/>
  <c r="CN247" i="6"/>
  <c r="CW247" i="6"/>
  <c r="DK247" i="6"/>
  <c r="CC247" i="6"/>
  <c r="CU247" i="6"/>
  <c r="CZ247" i="6"/>
  <c r="DJ247" i="6"/>
  <c r="CH247" i="6"/>
  <c r="CP247" i="6"/>
  <c r="DA247" i="6"/>
  <c r="CF247" i="6"/>
  <c r="CT247" i="6"/>
  <c r="DG247" i="6"/>
  <c r="CJ247" i="6"/>
  <c r="CS247" i="6"/>
  <c r="DF247" i="6"/>
  <c r="CI247" i="6"/>
  <c r="CM247" i="6"/>
  <c r="DE247" i="6"/>
  <c r="CG247" i="6"/>
  <c r="CV247" i="6"/>
  <c r="DI247" i="6"/>
  <c r="CL247" i="6"/>
  <c r="CR247" i="6"/>
  <c r="DR247" i="6"/>
  <c r="CQ247" i="6"/>
  <c r="CO247" i="6"/>
  <c r="CY247" i="6"/>
  <c r="CX247" i="6"/>
  <c r="DD247" i="6"/>
  <c r="DC247" i="6"/>
  <c r="DO247" i="6"/>
  <c r="CA247" i="6"/>
  <c r="DN247" i="6"/>
  <c r="BZ247" i="6"/>
  <c r="CE247" i="6"/>
  <c r="DH247" i="6"/>
  <c r="DM247" i="6"/>
  <c r="DQ103" i="6"/>
  <c r="BY103" i="6"/>
  <c r="DS103" i="6"/>
  <c r="DT103" i="6"/>
  <c r="DP103" i="6"/>
  <c r="DU103" i="6"/>
  <c r="DV103" i="6"/>
  <c r="CE103" i="6"/>
  <c r="CN103" i="6"/>
  <c r="DC103" i="6"/>
  <c r="DL103" i="6"/>
  <c r="CD103" i="6"/>
  <c r="CU103" i="6"/>
  <c r="CZ103" i="6"/>
  <c r="DK103" i="6"/>
  <c r="CF103" i="6"/>
  <c r="CS103" i="6"/>
  <c r="DH103" i="6"/>
  <c r="CJ103" i="6"/>
  <c r="CI103" i="6"/>
  <c r="DG103" i="6"/>
  <c r="CG103" i="6"/>
  <c r="CM103" i="6"/>
  <c r="DF103" i="6"/>
  <c r="CQ103" i="6"/>
  <c r="DE103" i="6"/>
  <c r="CO103" i="6"/>
  <c r="DI103" i="6"/>
  <c r="DR103" i="6"/>
  <c r="CK103" i="6"/>
  <c r="DO103" i="6"/>
  <c r="CP103" i="6"/>
  <c r="DN103" i="6"/>
  <c r="CT103" i="6"/>
  <c r="DM103" i="6"/>
  <c r="CB103" i="6"/>
  <c r="CV103" i="6"/>
  <c r="DJ103" i="6"/>
  <c r="CA103" i="6"/>
  <c r="CW103" i="6"/>
  <c r="BZ103" i="6"/>
  <c r="CY103" i="6"/>
  <c r="CC103" i="6"/>
  <c r="CX103" i="6"/>
  <c r="CH103" i="6"/>
  <c r="DD103" i="6"/>
  <c r="CL103" i="6"/>
  <c r="CR103" i="6"/>
  <c r="DA103" i="6"/>
  <c r="DB103" i="6"/>
  <c r="DQ210" i="6"/>
  <c r="BY210" i="6"/>
  <c r="DS210" i="6"/>
  <c r="DT210" i="6"/>
  <c r="DI210" i="6"/>
  <c r="DU210" i="6"/>
  <c r="DV210" i="6"/>
  <c r="DO210" i="6"/>
  <c r="CC210" i="6"/>
  <c r="CN210" i="6"/>
  <c r="DC210" i="6"/>
  <c r="DJ210" i="6"/>
  <c r="CA210" i="6"/>
  <c r="CJ210" i="6"/>
  <c r="DB210" i="6"/>
  <c r="DP210" i="6"/>
  <c r="CF210" i="6"/>
  <c r="CM210" i="6"/>
  <c r="DG210" i="6"/>
  <c r="CE210" i="6"/>
  <c r="CT210" i="6"/>
  <c r="DF210" i="6"/>
  <c r="CI210" i="6"/>
  <c r="CV210" i="6"/>
  <c r="DE210" i="6"/>
  <c r="CD210" i="6"/>
  <c r="CY210" i="6"/>
  <c r="DR210" i="6"/>
  <c r="CB210" i="6"/>
  <c r="CX210" i="6"/>
  <c r="CH210" i="6"/>
  <c r="CS210" i="6"/>
  <c r="CG210" i="6"/>
  <c r="CW210" i="6"/>
  <c r="CK210" i="6"/>
  <c r="DH210" i="6"/>
  <c r="CL210" i="6"/>
  <c r="DA210" i="6"/>
  <c r="CR210" i="6"/>
  <c r="DN210" i="6"/>
  <c r="CP210" i="6"/>
  <c r="DM210" i="6"/>
  <c r="CO210" i="6"/>
  <c r="DL210" i="6"/>
  <c r="CQ210" i="6"/>
  <c r="DK210" i="6"/>
  <c r="BZ210" i="6"/>
  <c r="CU210" i="6"/>
  <c r="CZ210" i="6"/>
  <c r="DD210" i="6"/>
  <c r="DQ66" i="6"/>
  <c r="BY66" i="6"/>
  <c r="DS66" i="6"/>
  <c r="DT66" i="6"/>
  <c r="DI66" i="6"/>
  <c r="DU66" i="6"/>
  <c r="DV66" i="6"/>
  <c r="DO66" i="6"/>
  <c r="BZ66" i="6"/>
  <c r="CR66" i="6"/>
  <c r="CZ66" i="6"/>
  <c r="DL66" i="6"/>
  <c r="DR66" i="6"/>
  <c r="CD66" i="6"/>
  <c r="CQ66" i="6"/>
  <c r="CW66" i="6"/>
  <c r="DK66" i="6"/>
  <c r="CC66" i="6"/>
  <c r="CP66" i="6"/>
  <c r="CY66" i="6"/>
  <c r="DD66" i="6"/>
  <c r="CA66" i="6"/>
  <c r="CO66" i="6"/>
  <c r="CX66" i="6"/>
  <c r="DJ66" i="6"/>
  <c r="CB66" i="6"/>
  <c r="CN66" i="6"/>
  <c r="DC66" i="6"/>
  <c r="DP66" i="6"/>
  <c r="CF66" i="6"/>
  <c r="CJ66" i="6"/>
  <c r="DB66" i="6"/>
  <c r="CH66" i="6"/>
  <c r="CU66" i="6"/>
  <c r="DH66" i="6"/>
  <c r="CG66" i="6"/>
  <c r="CM66" i="6"/>
  <c r="DG66" i="6"/>
  <c r="CE66" i="6"/>
  <c r="CT66" i="6"/>
  <c r="DF66" i="6"/>
  <c r="CL66" i="6"/>
  <c r="CV66" i="6"/>
  <c r="DE66" i="6"/>
  <c r="CI66" i="6"/>
  <c r="CK66" i="6"/>
  <c r="DA66" i="6"/>
  <c r="CS66" i="6"/>
  <c r="DN66" i="6"/>
  <c r="DM66" i="6"/>
  <c r="DQ173" i="6"/>
  <c r="BY173" i="6"/>
  <c r="DR173" i="6"/>
  <c r="DS173" i="6"/>
  <c r="DT173" i="6"/>
  <c r="DO173" i="6"/>
  <c r="DU173" i="6"/>
  <c r="DV173" i="6"/>
  <c r="CC173" i="6"/>
  <c r="CN173" i="6"/>
  <c r="DA173" i="6"/>
  <c r="DI173" i="6"/>
  <c r="DP173" i="6"/>
  <c r="CG173" i="6"/>
  <c r="CM173" i="6"/>
  <c r="DB173" i="6"/>
  <c r="CE173" i="6"/>
  <c r="CS173" i="6"/>
  <c r="DH173" i="6"/>
  <c r="CI173" i="6"/>
  <c r="CV173" i="6"/>
  <c r="DF173" i="6"/>
  <c r="CL173" i="6"/>
  <c r="CR173" i="6"/>
  <c r="DE173" i="6"/>
  <c r="CH173" i="6"/>
  <c r="CU173" i="6"/>
  <c r="DD173" i="6"/>
  <c r="CO173" i="6"/>
  <c r="DJ173" i="6"/>
  <c r="CT173" i="6"/>
  <c r="CZ173" i="6"/>
  <c r="CA173" i="6"/>
  <c r="CY173" i="6"/>
  <c r="BZ173" i="6"/>
  <c r="CX173" i="6"/>
  <c r="CD173" i="6"/>
  <c r="CW173" i="6"/>
  <c r="CB173" i="6"/>
  <c r="DC173" i="6"/>
  <c r="CF173" i="6"/>
  <c r="DG173" i="6"/>
  <c r="CP173" i="6"/>
  <c r="CK173" i="6"/>
  <c r="DN173" i="6"/>
  <c r="CQ173" i="6"/>
  <c r="DM173" i="6"/>
  <c r="CJ173" i="6"/>
  <c r="DL173" i="6"/>
  <c r="DK173" i="6"/>
  <c r="DQ29" i="6"/>
  <c r="BY29" i="6"/>
  <c r="DR29" i="6"/>
  <c r="DP29" i="6"/>
  <c r="DS29" i="6"/>
  <c r="DT29" i="6"/>
  <c r="DU29" i="6"/>
  <c r="DV29" i="6"/>
  <c r="CD29" i="6"/>
  <c r="CO29" i="6"/>
  <c r="DC29" i="6"/>
  <c r="DJ29" i="6"/>
  <c r="CC29" i="6"/>
  <c r="CN29" i="6"/>
  <c r="DB29" i="6"/>
  <c r="DI29" i="6"/>
  <c r="CF29" i="6"/>
  <c r="CM29" i="6"/>
  <c r="DH29" i="6"/>
  <c r="DO29" i="6"/>
  <c r="CE29" i="6"/>
  <c r="CT29" i="6"/>
  <c r="DG29" i="6"/>
  <c r="CH29" i="6"/>
  <c r="CW29" i="6"/>
  <c r="DF29" i="6"/>
  <c r="CL29" i="6"/>
  <c r="CV29" i="6"/>
  <c r="DE29" i="6"/>
  <c r="BZ29" i="6"/>
  <c r="CX29" i="6"/>
  <c r="CG29" i="6"/>
  <c r="DA29" i="6"/>
  <c r="CI29" i="6"/>
  <c r="DD29" i="6"/>
  <c r="CK29" i="6"/>
  <c r="DN29" i="6"/>
  <c r="CQ29" i="6"/>
  <c r="DM29" i="6"/>
  <c r="CJ29" i="6"/>
  <c r="DL29" i="6"/>
  <c r="CP29" i="6"/>
  <c r="DK29" i="6"/>
  <c r="CS29" i="6"/>
  <c r="CA29" i="6"/>
  <c r="CR29" i="6"/>
  <c r="CU29" i="6"/>
  <c r="CB29" i="6"/>
  <c r="CZ29" i="6"/>
  <c r="CY29" i="6"/>
  <c r="DP136" i="6"/>
  <c r="BY136" i="6"/>
  <c r="DR136" i="6"/>
  <c r="DN136" i="6"/>
  <c r="DS136" i="6"/>
  <c r="DT136" i="6"/>
  <c r="DU136" i="6"/>
  <c r="CA136" i="6"/>
  <c r="CO136" i="6"/>
  <c r="CV136" i="6"/>
  <c r="DJ136" i="6"/>
  <c r="CC136" i="6"/>
  <c r="CL136" i="6"/>
  <c r="CU136" i="6"/>
  <c r="DI136" i="6"/>
  <c r="DV136" i="6"/>
  <c r="CE136" i="6"/>
  <c r="CN136" i="6"/>
  <c r="DB136" i="6"/>
  <c r="DO136" i="6"/>
  <c r="CG136" i="6"/>
  <c r="CM136" i="6"/>
  <c r="DH136" i="6"/>
  <c r="CF136" i="6"/>
  <c r="CT136" i="6"/>
  <c r="DG136" i="6"/>
  <c r="CD136" i="6"/>
  <c r="CR136" i="6"/>
  <c r="DF136" i="6"/>
  <c r="CH136" i="6"/>
  <c r="CS136" i="6"/>
  <c r="DE136" i="6"/>
  <c r="CK136" i="6"/>
  <c r="DA136" i="6"/>
  <c r="DD136" i="6"/>
  <c r="CJ136" i="6"/>
  <c r="CZ136" i="6"/>
  <c r="DM136" i="6"/>
  <c r="CQ136" i="6"/>
  <c r="CY136" i="6"/>
  <c r="DL136" i="6"/>
  <c r="DQ136" i="6"/>
  <c r="CB136" i="6"/>
  <c r="BZ136" i="6"/>
  <c r="CP136" i="6"/>
  <c r="CI136" i="6"/>
  <c r="CW136" i="6"/>
  <c r="CX136" i="6"/>
  <c r="DK136" i="6"/>
  <c r="DC136" i="6"/>
  <c r="DQ121" i="6"/>
  <c r="BY121" i="6"/>
  <c r="DP121" i="6"/>
  <c r="DV121" i="6"/>
  <c r="CH121" i="6"/>
  <c r="CW121" i="6"/>
  <c r="DD121" i="6"/>
  <c r="CG121" i="6"/>
  <c r="CU121" i="6"/>
  <c r="CZ121" i="6"/>
  <c r="CK121" i="6"/>
  <c r="CP121" i="6"/>
  <c r="DC121" i="6"/>
  <c r="CJ121" i="6"/>
  <c r="CT121" i="6"/>
  <c r="DB121" i="6"/>
  <c r="CI121" i="6"/>
  <c r="CL121" i="6"/>
  <c r="DH121" i="6"/>
  <c r="CO121" i="6"/>
  <c r="CY121" i="6"/>
  <c r="DL121" i="6"/>
  <c r="CB121" i="6"/>
  <c r="CN121" i="6"/>
  <c r="CX121" i="6"/>
  <c r="DK121" i="6"/>
  <c r="CA121" i="6"/>
  <c r="CM121" i="6"/>
  <c r="CV121" i="6"/>
  <c r="DJ121" i="6"/>
  <c r="BZ121" i="6"/>
  <c r="CF121" i="6"/>
  <c r="DG121" i="6"/>
  <c r="DI121" i="6"/>
  <c r="CE121" i="6"/>
  <c r="CR121" i="6"/>
  <c r="DF121" i="6"/>
  <c r="DO121" i="6"/>
  <c r="DN121" i="6"/>
  <c r="DM121" i="6"/>
  <c r="CC121" i="6"/>
  <c r="CD121" i="6"/>
  <c r="CQ121" i="6"/>
  <c r="CS121" i="6"/>
  <c r="DA121" i="6"/>
  <c r="DE121" i="6"/>
  <c r="DR121" i="6"/>
  <c r="DS121" i="6"/>
  <c r="DT121" i="6"/>
  <c r="DU121" i="6"/>
  <c r="DQ185" i="6"/>
  <c r="DR185" i="6"/>
  <c r="BY185" i="6"/>
  <c r="DO185" i="6"/>
  <c r="DS185" i="6"/>
  <c r="DT185" i="6"/>
  <c r="DU185" i="6"/>
  <c r="DV185" i="6"/>
  <c r="DP185" i="6"/>
  <c r="CE185" i="6"/>
  <c r="CV185" i="6"/>
  <c r="DA185" i="6"/>
  <c r="CK185" i="6"/>
  <c r="CZ185" i="6"/>
  <c r="DD185" i="6"/>
  <c r="CQ185" i="6"/>
  <c r="CY185" i="6"/>
  <c r="DN185" i="6"/>
  <c r="BZ185" i="6"/>
  <c r="CJ185" i="6"/>
  <c r="CW185" i="6"/>
  <c r="DL185" i="6"/>
  <c r="CD185" i="6"/>
  <c r="CO185" i="6"/>
  <c r="CU185" i="6"/>
  <c r="DK185" i="6"/>
  <c r="CC185" i="6"/>
  <c r="CN185" i="6"/>
  <c r="DC185" i="6"/>
  <c r="DJ185" i="6"/>
  <c r="CF185" i="6"/>
  <c r="DE185" i="6"/>
  <c r="CP185" i="6"/>
  <c r="DM185" i="6"/>
  <c r="CM185" i="6"/>
  <c r="DI185" i="6"/>
  <c r="CS185" i="6"/>
  <c r="CT185" i="6"/>
  <c r="CB185" i="6"/>
  <c r="CL185" i="6"/>
  <c r="CR185" i="6"/>
  <c r="DF185" i="6"/>
  <c r="CA185" i="6"/>
  <c r="CX185" i="6"/>
  <c r="CG185" i="6"/>
  <c r="DB185" i="6"/>
  <c r="CH185" i="6"/>
  <c r="DH185" i="6"/>
  <c r="CI185" i="6"/>
  <c r="DG185" i="6"/>
  <c r="DQ207" i="6"/>
  <c r="BY207" i="6"/>
  <c r="CI207" i="6"/>
  <c r="CZ207" i="6"/>
  <c r="DM207" i="6"/>
  <c r="CA207" i="6"/>
  <c r="CO207" i="6"/>
  <c r="CY207" i="6"/>
  <c r="DL207" i="6"/>
  <c r="BZ207" i="6"/>
  <c r="CN207" i="6"/>
  <c r="CX207" i="6"/>
  <c r="DK207" i="6"/>
  <c r="CB207" i="6"/>
  <c r="CM207" i="6"/>
  <c r="CW207" i="6"/>
  <c r="DJ207" i="6"/>
  <c r="CC207" i="6"/>
  <c r="CS207" i="6"/>
  <c r="DB207" i="6"/>
  <c r="DI207" i="6"/>
  <c r="CE207" i="6"/>
  <c r="CG207" i="6"/>
  <c r="DH207" i="6"/>
  <c r="DN207" i="6"/>
  <c r="CF207" i="6"/>
  <c r="CL207" i="6"/>
  <c r="DA207" i="6"/>
  <c r="CD207" i="6"/>
  <c r="CR207" i="6"/>
  <c r="DG207" i="6"/>
  <c r="CK207" i="6"/>
  <c r="CV207" i="6"/>
  <c r="DF207" i="6"/>
  <c r="CP207" i="6"/>
  <c r="CT207" i="6"/>
  <c r="DC207" i="6"/>
  <c r="CH207" i="6"/>
  <c r="CJ207" i="6"/>
  <c r="CU207" i="6"/>
  <c r="CQ207" i="6"/>
  <c r="DE207" i="6"/>
  <c r="DD207" i="6"/>
  <c r="DR207" i="6"/>
  <c r="DS207" i="6"/>
  <c r="DT207" i="6"/>
  <c r="DO207" i="6"/>
  <c r="DU207" i="6"/>
  <c r="DV207" i="6"/>
  <c r="DP207" i="6"/>
  <c r="DQ195" i="6"/>
  <c r="CF195" i="6"/>
  <c r="CL195" i="6"/>
  <c r="DG195" i="6"/>
  <c r="CH195" i="6"/>
  <c r="CR195" i="6"/>
  <c r="DF195" i="6"/>
  <c r="CK195" i="6"/>
  <c r="CQ195" i="6"/>
  <c r="DA195" i="6"/>
  <c r="CD195" i="6"/>
  <c r="CV195" i="6"/>
  <c r="DE195" i="6"/>
  <c r="CG195" i="6"/>
  <c r="CU195" i="6"/>
  <c r="DD195" i="6"/>
  <c r="CJ195" i="6"/>
  <c r="CT195" i="6"/>
  <c r="DC195" i="6"/>
  <c r="BY195" i="6"/>
  <c r="CI195" i="6"/>
  <c r="CZ195" i="6"/>
  <c r="DM195" i="6"/>
  <c r="CB195" i="6"/>
  <c r="CP195" i="6"/>
  <c r="CY195" i="6"/>
  <c r="DL195" i="6"/>
  <c r="CA195" i="6"/>
  <c r="CO195" i="6"/>
  <c r="CX195" i="6"/>
  <c r="DK195" i="6"/>
  <c r="CE195" i="6"/>
  <c r="CS195" i="6"/>
  <c r="DH195" i="6"/>
  <c r="DN195" i="6"/>
  <c r="DJ195" i="6"/>
  <c r="DI195" i="6"/>
  <c r="BZ195" i="6"/>
  <c r="CC195" i="6"/>
  <c r="CN195" i="6"/>
  <c r="CM195" i="6"/>
  <c r="DR195" i="6"/>
  <c r="CW195" i="6"/>
  <c r="DB195" i="6"/>
  <c r="DS195" i="6"/>
  <c r="DT195" i="6"/>
  <c r="DU195" i="6"/>
  <c r="DV195" i="6"/>
  <c r="DO195" i="6"/>
  <c r="DP195" i="6"/>
  <c r="DQ51" i="6"/>
  <c r="BY51" i="6"/>
  <c r="CE51" i="6"/>
  <c r="CS51" i="6"/>
  <c r="DG51" i="6"/>
  <c r="DN51" i="6"/>
  <c r="CI51" i="6"/>
  <c r="CR51" i="6"/>
  <c r="DF51" i="6"/>
  <c r="CH51" i="6"/>
  <c r="CQ51" i="6"/>
  <c r="DE51" i="6"/>
  <c r="CD51" i="6"/>
  <c r="CV51" i="6"/>
  <c r="DD51" i="6"/>
  <c r="CL51" i="6"/>
  <c r="CU51" i="6"/>
  <c r="DC51" i="6"/>
  <c r="CK51" i="6"/>
  <c r="CT51" i="6"/>
  <c r="DM51" i="6"/>
  <c r="CG51" i="6"/>
  <c r="CZ51" i="6"/>
  <c r="DL51" i="6"/>
  <c r="CB51" i="6"/>
  <c r="CJ51" i="6"/>
  <c r="CY51" i="6"/>
  <c r="DK51" i="6"/>
  <c r="CA51" i="6"/>
  <c r="CP51" i="6"/>
  <c r="CX51" i="6"/>
  <c r="DJ51" i="6"/>
  <c r="BZ51" i="6"/>
  <c r="CO51" i="6"/>
  <c r="CW51" i="6"/>
  <c r="DP51" i="6"/>
  <c r="DI51" i="6"/>
  <c r="DA51" i="6"/>
  <c r="DR51" i="6"/>
  <c r="CC51" i="6"/>
  <c r="CF51" i="6"/>
  <c r="CM51" i="6"/>
  <c r="DH51" i="6"/>
  <c r="CN51" i="6"/>
  <c r="DB51" i="6"/>
  <c r="DS51" i="6"/>
  <c r="DT51" i="6"/>
  <c r="DU51" i="6"/>
  <c r="DV51" i="6"/>
  <c r="DO51" i="6"/>
  <c r="DQ146" i="6"/>
  <c r="BY146" i="6"/>
  <c r="CF146" i="6"/>
  <c r="CQ146" i="6"/>
  <c r="DD146" i="6"/>
  <c r="CH146" i="6"/>
  <c r="CU146" i="6"/>
  <c r="CW146" i="6"/>
  <c r="CL146" i="6"/>
  <c r="CR146" i="6"/>
  <c r="DC146" i="6"/>
  <c r="CG146" i="6"/>
  <c r="CZ146" i="6"/>
  <c r="DL146" i="6"/>
  <c r="CJ146" i="6"/>
  <c r="CV146" i="6"/>
  <c r="DK146" i="6"/>
  <c r="CI146" i="6"/>
  <c r="CY146" i="6"/>
  <c r="DJ146" i="6"/>
  <c r="CB146" i="6"/>
  <c r="CP146" i="6"/>
  <c r="CX146" i="6"/>
  <c r="DH146" i="6"/>
  <c r="CA146" i="6"/>
  <c r="CO146" i="6"/>
  <c r="CT146" i="6"/>
  <c r="DI146" i="6"/>
  <c r="CC146" i="6"/>
  <c r="CM146" i="6"/>
  <c r="DG146" i="6"/>
  <c r="DN146" i="6"/>
  <c r="CD146" i="6"/>
  <c r="CS146" i="6"/>
  <c r="DE146" i="6"/>
  <c r="BZ146" i="6"/>
  <c r="CE146" i="6"/>
  <c r="CN146" i="6"/>
  <c r="CK146" i="6"/>
  <c r="DA146" i="6"/>
  <c r="DF146" i="6"/>
  <c r="DO146" i="6"/>
  <c r="DB146" i="6"/>
  <c r="DR146" i="6"/>
  <c r="DS146" i="6"/>
  <c r="DT146" i="6"/>
  <c r="DU146" i="6"/>
  <c r="DV146" i="6"/>
  <c r="DM146" i="6"/>
  <c r="DP146" i="6"/>
  <c r="DQ241" i="6"/>
  <c r="BY241" i="6"/>
  <c r="DP241" i="6"/>
  <c r="DV241" i="6"/>
  <c r="CI241" i="6"/>
  <c r="CX241" i="6"/>
  <c r="DL241" i="6"/>
  <c r="CA241" i="6"/>
  <c r="CO241" i="6"/>
  <c r="CW241" i="6"/>
  <c r="DK241" i="6"/>
  <c r="BZ241" i="6"/>
  <c r="CN241" i="6"/>
  <c r="CV241" i="6"/>
  <c r="DJ241" i="6"/>
  <c r="CD241" i="6"/>
  <c r="CR241" i="6"/>
  <c r="DF241" i="6"/>
  <c r="DN241" i="6"/>
  <c r="CH241" i="6"/>
  <c r="CQ241" i="6"/>
  <c r="CZ241" i="6"/>
  <c r="DM241" i="6"/>
  <c r="CF241" i="6"/>
  <c r="DD241" i="6"/>
  <c r="CJ241" i="6"/>
  <c r="DC241" i="6"/>
  <c r="CM241" i="6"/>
  <c r="DB241" i="6"/>
  <c r="CL241" i="6"/>
  <c r="DH241" i="6"/>
  <c r="CP241" i="6"/>
  <c r="DI241" i="6"/>
  <c r="CU241" i="6"/>
  <c r="DO241" i="6"/>
  <c r="CT241" i="6"/>
  <c r="CE241" i="6"/>
  <c r="CS241" i="6"/>
  <c r="CB241" i="6"/>
  <c r="CY241" i="6"/>
  <c r="CC241" i="6"/>
  <c r="DA241" i="6"/>
  <c r="DR241" i="6"/>
  <c r="CG241" i="6"/>
  <c r="CK241" i="6"/>
  <c r="DG241" i="6"/>
  <c r="DE241" i="6"/>
  <c r="DS241" i="6"/>
  <c r="DT241" i="6"/>
  <c r="DU241" i="6"/>
  <c r="DQ97" i="6"/>
  <c r="BY97" i="6"/>
  <c r="DV97" i="6"/>
  <c r="CH97" i="6"/>
  <c r="CP97" i="6"/>
  <c r="DE97" i="6"/>
  <c r="DM97" i="6"/>
  <c r="CG97" i="6"/>
  <c r="CW97" i="6"/>
  <c r="DD97" i="6"/>
  <c r="CK97" i="6"/>
  <c r="CU97" i="6"/>
  <c r="DC97" i="6"/>
  <c r="CJ97" i="6"/>
  <c r="CY97" i="6"/>
  <c r="DL97" i="6"/>
  <c r="CB97" i="6"/>
  <c r="CO97" i="6"/>
  <c r="CX97" i="6"/>
  <c r="DK97" i="6"/>
  <c r="BZ97" i="6"/>
  <c r="CM97" i="6"/>
  <c r="DA97" i="6"/>
  <c r="DP97" i="6"/>
  <c r="CI97" i="6"/>
  <c r="DH97" i="6"/>
  <c r="CN97" i="6"/>
  <c r="DJ97" i="6"/>
  <c r="CR97" i="6"/>
  <c r="DI97" i="6"/>
  <c r="CQ97" i="6"/>
  <c r="DO97" i="6"/>
  <c r="CL97" i="6"/>
  <c r="DR97" i="6"/>
  <c r="CT97" i="6"/>
  <c r="CA97" i="6"/>
  <c r="CV97" i="6"/>
  <c r="CE97" i="6"/>
  <c r="DG97" i="6"/>
  <c r="CD97" i="6"/>
  <c r="DF97" i="6"/>
  <c r="CC97" i="6"/>
  <c r="CZ97" i="6"/>
  <c r="CF97" i="6"/>
  <c r="CS97" i="6"/>
  <c r="DB97" i="6"/>
  <c r="DN97" i="6"/>
  <c r="DS97" i="6"/>
  <c r="DT97" i="6"/>
  <c r="DU97" i="6"/>
  <c r="DQ192" i="6"/>
  <c r="BY192" i="6"/>
  <c r="DV192" i="6"/>
  <c r="DP192" i="6"/>
  <c r="DL192" i="6"/>
  <c r="CJ192" i="6"/>
  <c r="CU192" i="6"/>
  <c r="DK192" i="6"/>
  <c r="CI192" i="6"/>
  <c r="CX192" i="6"/>
  <c r="DJ192" i="6"/>
  <c r="CA192" i="6"/>
  <c r="CO192" i="6"/>
  <c r="CV192" i="6"/>
  <c r="DI192" i="6"/>
  <c r="BZ192" i="6"/>
  <c r="CN192" i="6"/>
  <c r="CW192" i="6"/>
  <c r="DO192" i="6"/>
  <c r="CB192" i="6"/>
  <c r="CS192" i="6"/>
  <c r="DF192" i="6"/>
  <c r="DM192" i="6"/>
  <c r="CE192" i="6"/>
  <c r="CL192" i="6"/>
  <c r="DA192" i="6"/>
  <c r="DG192" i="6"/>
  <c r="CD192" i="6"/>
  <c r="CP192" i="6"/>
  <c r="DE192" i="6"/>
  <c r="CH192" i="6"/>
  <c r="CQ192" i="6"/>
  <c r="DD192" i="6"/>
  <c r="CG192" i="6"/>
  <c r="CR192" i="6"/>
  <c r="DC192" i="6"/>
  <c r="CK192" i="6"/>
  <c r="CT192" i="6"/>
  <c r="DB192" i="6"/>
  <c r="CM192" i="6"/>
  <c r="CY192" i="6"/>
  <c r="CZ192" i="6"/>
  <c r="DH192" i="6"/>
  <c r="DN192" i="6"/>
  <c r="CC192" i="6"/>
  <c r="CF192" i="6"/>
  <c r="DR192" i="6"/>
  <c r="DT192" i="6"/>
  <c r="DS192" i="6"/>
  <c r="DU192" i="6"/>
  <c r="DQ48" i="6"/>
  <c r="BY48" i="6"/>
  <c r="DV48" i="6"/>
  <c r="DL48" i="6"/>
  <c r="CH48" i="6"/>
  <c r="CU48" i="6"/>
  <c r="DC48" i="6"/>
  <c r="CG48" i="6"/>
  <c r="CR48" i="6"/>
  <c r="DB48" i="6"/>
  <c r="CL48" i="6"/>
  <c r="CT48" i="6"/>
  <c r="DH48" i="6"/>
  <c r="CA48" i="6"/>
  <c r="CI48" i="6"/>
  <c r="CV48" i="6"/>
  <c r="DP48" i="6"/>
  <c r="BZ48" i="6"/>
  <c r="CO48" i="6"/>
  <c r="CW48" i="6"/>
  <c r="DI48" i="6"/>
  <c r="CC48" i="6"/>
  <c r="CN48" i="6"/>
  <c r="DA48" i="6"/>
  <c r="DO48" i="6"/>
  <c r="CB48" i="6"/>
  <c r="DF48" i="6"/>
  <c r="CE48" i="6"/>
  <c r="DE48" i="6"/>
  <c r="CD48" i="6"/>
  <c r="DD48" i="6"/>
  <c r="CK48" i="6"/>
  <c r="DK48" i="6"/>
  <c r="CJ48" i="6"/>
  <c r="DJ48" i="6"/>
  <c r="CM48" i="6"/>
  <c r="DN48" i="6"/>
  <c r="CS48" i="6"/>
  <c r="DM48" i="6"/>
  <c r="CQ48" i="6"/>
  <c r="DG48" i="6"/>
  <c r="CP48" i="6"/>
  <c r="CY48" i="6"/>
  <c r="DR48" i="6"/>
  <c r="CF48" i="6"/>
  <c r="CX48" i="6"/>
  <c r="CZ48" i="6"/>
  <c r="DS48" i="6"/>
  <c r="DT48" i="6"/>
  <c r="DU48" i="6"/>
  <c r="DQ143" i="6"/>
  <c r="BY143" i="6"/>
  <c r="DU143" i="6"/>
  <c r="DP143" i="6"/>
  <c r="DV143" i="6"/>
  <c r="CE143" i="6"/>
  <c r="CP143" i="6"/>
  <c r="DE143" i="6"/>
  <c r="DL143" i="6"/>
  <c r="CH143" i="6"/>
  <c r="CW143" i="6"/>
  <c r="DD143" i="6"/>
  <c r="CG143" i="6"/>
  <c r="CO143" i="6"/>
  <c r="DC143" i="6"/>
  <c r="CF143" i="6"/>
  <c r="CV143" i="6"/>
  <c r="DB143" i="6"/>
  <c r="CL143" i="6"/>
  <c r="CU143" i="6"/>
  <c r="DH143" i="6"/>
  <c r="CK143" i="6"/>
  <c r="CR143" i="6"/>
  <c r="DG143" i="6"/>
  <c r="CJ143" i="6"/>
  <c r="CT143" i="6"/>
  <c r="DK143" i="6"/>
  <c r="CA143" i="6"/>
  <c r="CI143" i="6"/>
  <c r="CX143" i="6"/>
  <c r="DJ143" i="6"/>
  <c r="BZ143" i="6"/>
  <c r="CN143" i="6"/>
  <c r="DA143" i="6"/>
  <c r="DI143" i="6"/>
  <c r="CC143" i="6"/>
  <c r="CM143" i="6"/>
  <c r="CZ143" i="6"/>
  <c r="DO143" i="6"/>
  <c r="CD143" i="6"/>
  <c r="CB143" i="6"/>
  <c r="CS143" i="6"/>
  <c r="DR143" i="6"/>
  <c r="CQ143" i="6"/>
  <c r="DF143" i="6"/>
  <c r="CY143" i="6"/>
  <c r="DN143" i="6"/>
  <c r="DM143" i="6"/>
  <c r="DS143" i="6"/>
  <c r="DT143" i="6"/>
  <c r="DQ238" i="6"/>
  <c r="DU238" i="6"/>
  <c r="DP238" i="6"/>
  <c r="DV238" i="6"/>
  <c r="CE238" i="6"/>
  <c r="CR238" i="6"/>
  <c r="DE238" i="6"/>
  <c r="DM238" i="6"/>
  <c r="CD238" i="6"/>
  <c r="CP238" i="6"/>
  <c r="DD238" i="6"/>
  <c r="DL238" i="6"/>
  <c r="CC238" i="6"/>
  <c r="CQ238" i="6"/>
  <c r="DC238" i="6"/>
  <c r="CF238" i="6"/>
  <c r="CO238" i="6"/>
  <c r="DG238" i="6"/>
  <c r="CK238" i="6"/>
  <c r="CX238" i="6"/>
  <c r="DH238" i="6"/>
  <c r="CJ238" i="6"/>
  <c r="CW238" i="6"/>
  <c r="DJ238" i="6"/>
  <c r="CT238" i="6"/>
  <c r="CS238" i="6"/>
  <c r="BY238" i="6"/>
  <c r="CU238" i="6"/>
  <c r="BZ238" i="6"/>
  <c r="CV238" i="6"/>
  <c r="CB238" i="6"/>
  <c r="CZ238" i="6"/>
  <c r="CA238" i="6"/>
  <c r="CY238" i="6"/>
  <c r="CH238" i="6"/>
  <c r="DB238" i="6"/>
  <c r="CG238" i="6"/>
  <c r="DA238" i="6"/>
  <c r="CI238" i="6"/>
  <c r="DI238" i="6"/>
  <c r="CN238" i="6"/>
  <c r="DO238" i="6"/>
  <c r="DK238" i="6"/>
  <c r="DR238" i="6"/>
  <c r="CM238" i="6"/>
  <c r="CL238" i="6"/>
  <c r="DT238" i="6"/>
  <c r="DF238" i="6"/>
  <c r="DN238" i="6"/>
  <c r="DS238" i="6"/>
  <c r="DQ94" i="6"/>
  <c r="BY94" i="6"/>
  <c r="DU94" i="6"/>
  <c r="DV94" i="6"/>
  <c r="CJ94" i="6"/>
  <c r="CX94" i="6"/>
  <c r="DP94" i="6"/>
  <c r="BZ94" i="6"/>
  <c r="CN94" i="6"/>
  <c r="CV94" i="6"/>
  <c r="DI94" i="6"/>
  <c r="CB94" i="6"/>
  <c r="CM94" i="6"/>
  <c r="DA94" i="6"/>
  <c r="DO94" i="6"/>
  <c r="CD94" i="6"/>
  <c r="CP94" i="6"/>
  <c r="DE94" i="6"/>
  <c r="DM94" i="6"/>
  <c r="CC94" i="6"/>
  <c r="CL94" i="6"/>
  <c r="DD94" i="6"/>
  <c r="DL94" i="6"/>
  <c r="CH94" i="6"/>
  <c r="CS94" i="6"/>
  <c r="DC94" i="6"/>
  <c r="CA94" i="6"/>
  <c r="CZ94" i="6"/>
  <c r="CE94" i="6"/>
  <c r="CY94" i="6"/>
  <c r="CG94" i="6"/>
  <c r="DB94" i="6"/>
  <c r="CF94" i="6"/>
  <c r="DH94" i="6"/>
  <c r="CK94" i="6"/>
  <c r="DG94" i="6"/>
  <c r="CI94" i="6"/>
  <c r="DJ94" i="6"/>
  <c r="CR94" i="6"/>
  <c r="DF94" i="6"/>
  <c r="CQ94" i="6"/>
  <c r="DN94" i="6"/>
  <c r="CW94" i="6"/>
  <c r="CO94" i="6"/>
  <c r="DK94" i="6"/>
  <c r="CT94" i="6"/>
  <c r="CU94" i="6"/>
  <c r="DR94" i="6"/>
  <c r="DT94" i="6"/>
  <c r="DS94" i="6"/>
  <c r="DQ189" i="6"/>
  <c r="DT189" i="6"/>
  <c r="DU189" i="6"/>
  <c r="DP189" i="6"/>
  <c r="DV189" i="6"/>
  <c r="CE189" i="6"/>
  <c r="CR189" i="6"/>
  <c r="DA189" i="6"/>
  <c r="DM189" i="6"/>
  <c r="CC189" i="6"/>
  <c r="CP189" i="6"/>
  <c r="DD189" i="6"/>
  <c r="DL189" i="6"/>
  <c r="CG189" i="6"/>
  <c r="CO189" i="6"/>
  <c r="DC189" i="6"/>
  <c r="DK189" i="6"/>
  <c r="CK189" i="6"/>
  <c r="CV189" i="6"/>
  <c r="DH189" i="6"/>
  <c r="CH189" i="6"/>
  <c r="CU189" i="6"/>
  <c r="DG189" i="6"/>
  <c r="CJ189" i="6"/>
  <c r="CN189" i="6"/>
  <c r="CX189" i="6"/>
  <c r="CD189" i="6"/>
  <c r="DJ189" i="6"/>
  <c r="CM189" i="6"/>
  <c r="DI189" i="6"/>
  <c r="CS189" i="6"/>
  <c r="DO189" i="6"/>
  <c r="DR189" i="6"/>
  <c r="CL189" i="6"/>
  <c r="DN189" i="6"/>
  <c r="CQ189" i="6"/>
  <c r="CT189" i="6"/>
  <c r="BY189" i="6"/>
  <c r="CW189" i="6"/>
  <c r="BZ189" i="6"/>
  <c r="CZ189" i="6"/>
  <c r="CA189" i="6"/>
  <c r="CY189" i="6"/>
  <c r="CB189" i="6"/>
  <c r="DE189" i="6"/>
  <c r="CF189" i="6"/>
  <c r="CI189" i="6"/>
  <c r="DB189" i="6"/>
  <c r="DF189" i="6"/>
  <c r="DS189" i="6"/>
  <c r="DQ45" i="6"/>
  <c r="DT45" i="6"/>
  <c r="DU45" i="6"/>
  <c r="DV45" i="6"/>
  <c r="CJ45" i="6"/>
  <c r="CT45" i="6"/>
  <c r="DF45" i="6"/>
  <c r="BY45" i="6"/>
  <c r="CH45" i="6"/>
  <c r="CW45" i="6"/>
  <c r="DJ45" i="6"/>
  <c r="BZ45" i="6"/>
  <c r="CM45" i="6"/>
  <c r="CZ45" i="6"/>
  <c r="DP45" i="6"/>
  <c r="CA45" i="6"/>
  <c r="CR45" i="6"/>
  <c r="DE45" i="6"/>
  <c r="DO45" i="6"/>
  <c r="CF45" i="6"/>
  <c r="CP45" i="6"/>
  <c r="DD45" i="6"/>
  <c r="DN45" i="6"/>
  <c r="CE45" i="6"/>
  <c r="CL45" i="6"/>
  <c r="DC45" i="6"/>
  <c r="DM45" i="6"/>
  <c r="CV45" i="6"/>
  <c r="DK45" i="6"/>
  <c r="CQ45" i="6"/>
  <c r="CU45" i="6"/>
  <c r="DR45" i="6"/>
  <c r="CN45" i="6"/>
  <c r="CB45" i="6"/>
  <c r="CY45" i="6"/>
  <c r="CI45" i="6"/>
  <c r="DB45" i="6"/>
  <c r="CC45" i="6"/>
  <c r="DH45" i="6"/>
  <c r="CG45" i="6"/>
  <c r="DG45" i="6"/>
  <c r="CD45" i="6"/>
  <c r="CX45" i="6"/>
  <c r="CK45" i="6"/>
  <c r="DA45" i="6"/>
  <c r="CS45" i="6"/>
  <c r="CO45" i="6"/>
  <c r="DI45" i="6"/>
  <c r="DL45" i="6"/>
  <c r="DS45" i="6"/>
  <c r="DQ140" i="6"/>
  <c r="BY140" i="6"/>
  <c r="DJ140" i="6"/>
  <c r="DT140" i="6"/>
  <c r="DU140" i="6"/>
  <c r="DP140" i="6"/>
  <c r="DV140" i="6"/>
  <c r="CJ140" i="6"/>
  <c r="CT140" i="6"/>
  <c r="DF140" i="6"/>
  <c r="CI140" i="6"/>
  <c r="CZ140" i="6"/>
  <c r="DE140" i="6"/>
  <c r="CL140" i="6"/>
  <c r="CW140" i="6"/>
  <c r="DI140" i="6"/>
  <c r="CA140" i="6"/>
  <c r="CM140" i="6"/>
  <c r="CY140" i="6"/>
  <c r="DO140" i="6"/>
  <c r="BZ140" i="6"/>
  <c r="CS140" i="6"/>
  <c r="CX140" i="6"/>
  <c r="DN140" i="6"/>
  <c r="CC140" i="6"/>
  <c r="CQ140" i="6"/>
  <c r="DD140" i="6"/>
  <c r="DM140" i="6"/>
  <c r="DR140" i="6"/>
  <c r="CE140" i="6"/>
  <c r="CK140" i="6"/>
  <c r="DC140" i="6"/>
  <c r="DL140" i="6"/>
  <c r="CD140" i="6"/>
  <c r="CP140" i="6"/>
  <c r="DA140" i="6"/>
  <c r="DK140" i="6"/>
  <c r="CB140" i="6"/>
  <c r="CO140" i="6"/>
  <c r="DB140" i="6"/>
  <c r="CH140" i="6"/>
  <c r="CV140" i="6"/>
  <c r="DH140" i="6"/>
  <c r="CG140" i="6"/>
  <c r="CF140" i="6"/>
  <c r="CR140" i="6"/>
  <c r="CN140" i="6"/>
  <c r="DG140" i="6"/>
  <c r="CU140" i="6"/>
  <c r="DS140" i="6"/>
  <c r="DQ235" i="6"/>
  <c r="BY235" i="6"/>
  <c r="DS235" i="6"/>
  <c r="DT235" i="6"/>
  <c r="DU235" i="6"/>
  <c r="DP235" i="6"/>
  <c r="DV235" i="6"/>
  <c r="CI235" i="6"/>
  <c r="CM235" i="6"/>
  <c r="DE235" i="6"/>
  <c r="CG235" i="6"/>
  <c r="CV235" i="6"/>
  <c r="DI235" i="6"/>
  <c r="CL235" i="6"/>
  <c r="CY235" i="6"/>
  <c r="DO235" i="6"/>
  <c r="CA235" i="6"/>
  <c r="CR235" i="6"/>
  <c r="CX235" i="6"/>
  <c r="DN235" i="6"/>
  <c r="BZ235" i="6"/>
  <c r="CQ235" i="6"/>
  <c r="DD235" i="6"/>
  <c r="DM235" i="6"/>
  <c r="CE235" i="6"/>
  <c r="CK235" i="6"/>
  <c r="CZ235" i="6"/>
  <c r="DL235" i="6"/>
  <c r="CD235" i="6"/>
  <c r="CO235" i="6"/>
  <c r="DC235" i="6"/>
  <c r="DK235" i="6"/>
  <c r="CB235" i="6"/>
  <c r="CN235" i="6"/>
  <c r="CW235" i="6"/>
  <c r="DH235" i="6"/>
  <c r="CC235" i="6"/>
  <c r="DJ235" i="6"/>
  <c r="CH235" i="6"/>
  <c r="CF235" i="6"/>
  <c r="DR235" i="6"/>
  <c r="CJ235" i="6"/>
  <c r="CP235" i="6"/>
  <c r="CU235" i="6"/>
  <c r="CT235" i="6"/>
  <c r="CS235" i="6"/>
  <c r="DB235" i="6"/>
  <c r="DA235" i="6"/>
  <c r="DG235" i="6"/>
  <c r="DF235" i="6"/>
  <c r="DQ91" i="6"/>
  <c r="BY91" i="6"/>
  <c r="DS91" i="6"/>
  <c r="DT91" i="6"/>
  <c r="DU91" i="6"/>
  <c r="DV91" i="6"/>
  <c r="CI91" i="6"/>
  <c r="CS91" i="6"/>
  <c r="DF91" i="6"/>
  <c r="CG91" i="6"/>
  <c r="CV91" i="6"/>
  <c r="DE91" i="6"/>
  <c r="CA91" i="6"/>
  <c r="CQ91" i="6"/>
  <c r="DD91" i="6"/>
  <c r="DN91" i="6"/>
  <c r="BZ91" i="6"/>
  <c r="CK91" i="6"/>
  <c r="CZ91" i="6"/>
  <c r="DM91" i="6"/>
  <c r="CE91" i="6"/>
  <c r="CO91" i="6"/>
  <c r="DC91" i="6"/>
  <c r="DL91" i="6"/>
  <c r="CL91" i="6"/>
  <c r="DG91" i="6"/>
  <c r="CR91" i="6"/>
  <c r="DA91" i="6"/>
  <c r="CN91" i="6"/>
  <c r="DI91" i="6"/>
  <c r="DR91" i="6"/>
  <c r="CP91" i="6"/>
  <c r="DO91" i="6"/>
  <c r="DP91" i="6"/>
  <c r="CU91" i="6"/>
  <c r="DK91" i="6"/>
  <c r="CT91" i="6"/>
  <c r="DJ91" i="6"/>
  <c r="CB91" i="6"/>
  <c r="CM91" i="6"/>
  <c r="CD91" i="6"/>
  <c r="CY91" i="6"/>
  <c r="CC91" i="6"/>
  <c r="CX91" i="6"/>
  <c r="CH91" i="6"/>
  <c r="DB91" i="6"/>
  <c r="CF91" i="6"/>
  <c r="CJ91" i="6"/>
  <c r="DH91" i="6"/>
  <c r="CW91" i="6"/>
  <c r="DO198" i="6"/>
  <c r="BY198" i="6"/>
  <c r="DS198" i="6"/>
  <c r="DI198" i="6"/>
  <c r="DT198" i="6"/>
  <c r="DU198" i="6"/>
  <c r="DV198" i="6"/>
  <c r="CL198" i="6"/>
  <c r="BZ198" i="6"/>
  <c r="CR198" i="6"/>
  <c r="DP198" i="6"/>
  <c r="DQ198" i="6"/>
  <c r="CC198" i="6"/>
  <c r="CB198" i="6"/>
  <c r="CN198" i="6"/>
  <c r="CH198" i="6"/>
  <c r="CM198" i="6"/>
  <c r="CA198" i="6"/>
  <c r="CQ198" i="6"/>
  <c r="DE198" i="6"/>
  <c r="CG198" i="6"/>
  <c r="CZ198" i="6"/>
  <c r="DN198" i="6"/>
  <c r="DR198" i="6"/>
  <c r="CE198" i="6"/>
  <c r="CY198" i="6"/>
  <c r="DM198" i="6"/>
  <c r="CF198" i="6"/>
  <c r="CV198" i="6"/>
  <c r="DL198" i="6"/>
  <c r="CI198" i="6"/>
  <c r="CX198" i="6"/>
  <c r="DK198" i="6"/>
  <c r="CK198" i="6"/>
  <c r="CW198" i="6"/>
  <c r="DD198" i="6"/>
  <c r="CP198" i="6"/>
  <c r="DC198" i="6"/>
  <c r="DJ198" i="6"/>
  <c r="CO198" i="6"/>
  <c r="DB198" i="6"/>
  <c r="CJ198" i="6"/>
  <c r="DH198" i="6"/>
  <c r="CU198" i="6"/>
  <c r="DG198" i="6"/>
  <c r="CT198" i="6"/>
  <c r="CS198" i="6"/>
  <c r="DA198" i="6"/>
  <c r="DF198" i="6"/>
  <c r="CD198" i="6"/>
  <c r="DO54" i="6"/>
  <c r="BY54" i="6"/>
  <c r="DS54" i="6"/>
  <c r="DT54" i="6"/>
  <c r="DI54" i="6"/>
  <c r="DU54" i="6"/>
  <c r="DV54" i="6"/>
  <c r="CG54" i="6"/>
  <c r="CU54" i="6"/>
  <c r="DG54" i="6"/>
  <c r="CE54" i="6"/>
  <c r="CT54" i="6"/>
  <c r="DF54" i="6"/>
  <c r="DR54" i="6"/>
  <c r="CI54" i="6"/>
  <c r="CS54" i="6"/>
  <c r="DE54" i="6"/>
  <c r="CL54" i="6"/>
  <c r="DA54" i="6"/>
  <c r="DN54" i="6"/>
  <c r="CK54" i="6"/>
  <c r="CZ54" i="6"/>
  <c r="DM54" i="6"/>
  <c r="BZ54" i="6"/>
  <c r="CR54" i="6"/>
  <c r="CY54" i="6"/>
  <c r="DL54" i="6"/>
  <c r="CD54" i="6"/>
  <c r="CQ54" i="6"/>
  <c r="CV54" i="6"/>
  <c r="DK54" i="6"/>
  <c r="CA54" i="6"/>
  <c r="CP54" i="6"/>
  <c r="CX54" i="6"/>
  <c r="DD54" i="6"/>
  <c r="CB54" i="6"/>
  <c r="CO54" i="6"/>
  <c r="CW54" i="6"/>
  <c r="DJ54" i="6"/>
  <c r="CC54" i="6"/>
  <c r="CJ54" i="6"/>
  <c r="DC54" i="6"/>
  <c r="DP54" i="6"/>
  <c r="CF54" i="6"/>
  <c r="DH54" i="6"/>
  <c r="CH54" i="6"/>
  <c r="CN54" i="6"/>
  <c r="DQ54" i="6"/>
  <c r="CM54" i="6"/>
  <c r="DB54" i="6"/>
  <c r="DQ161" i="6"/>
  <c r="BY161" i="6"/>
  <c r="DR161" i="6"/>
  <c r="DS161" i="6"/>
  <c r="DT161" i="6"/>
  <c r="DP161" i="6"/>
  <c r="DU161" i="6"/>
  <c r="DO161" i="6"/>
  <c r="DV161" i="6"/>
  <c r="CF161" i="6"/>
  <c r="CZ161" i="6"/>
  <c r="DN161" i="6"/>
  <c r="CA161" i="6"/>
  <c r="CJ161" i="6"/>
  <c r="CY161" i="6"/>
  <c r="DM161" i="6"/>
  <c r="BZ161" i="6"/>
  <c r="CQ161" i="6"/>
  <c r="CX161" i="6"/>
  <c r="DL161" i="6"/>
  <c r="CB161" i="6"/>
  <c r="CO161" i="6"/>
  <c r="DC161" i="6"/>
  <c r="DJ161" i="6"/>
  <c r="CC161" i="6"/>
  <c r="CN161" i="6"/>
  <c r="DB161" i="6"/>
  <c r="DI161" i="6"/>
  <c r="CG161" i="6"/>
  <c r="CM161" i="6"/>
  <c r="DH161" i="6"/>
  <c r="CV161" i="6"/>
  <c r="CD161" i="6"/>
  <c r="CU161" i="6"/>
  <c r="CE161" i="6"/>
  <c r="DG161" i="6"/>
  <c r="CI161" i="6"/>
  <c r="DA161" i="6"/>
  <c r="CH161" i="6"/>
  <c r="DF161" i="6"/>
  <c r="CW161" i="6"/>
  <c r="CL161" i="6"/>
  <c r="DE161" i="6"/>
  <c r="CK161" i="6"/>
  <c r="DD161" i="6"/>
  <c r="CP161" i="6"/>
  <c r="DK161" i="6"/>
  <c r="CS161" i="6"/>
  <c r="CT161" i="6"/>
  <c r="CR161" i="6"/>
  <c r="DQ17" i="6"/>
  <c r="DR17" i="6"/>
  <c r="DS17" i="6"/>
  <c r="DT17" i="6"/>
  <c r="DP17" i="6"/>
  <c r="DU17" i="6"/>
  <c r="DV17" i="6"/>
  <c r="CH17" i="6"/>
  <c r="CW17" i="6"/>
  <c r="DE17" i="6"/>
  <c r="CL17" i="6"/>
  <c r="CV17" i="6"/>
  <c r="DD17" i="6"/>
  <c r="CK17" i="6"/>
  <c r="CU17" i="6"/>
  <c r="DN17" i="6"/>
  <c r="CA17" i="6"/>
  <c r="CQ17" i="6"/>
  <c r="CY17" i="6"/>
  <c r="DL17" i="6"/>
  <c r="CP17" i="6"/>
  <c r="CX17" i="6"/>
  <c r="DK17" i="6"/>
  <c r="CD17" i="6"/>
  <c r="CO17" i="6"/>
  <c r="DA17" i="6"/>
  <c r="DJ17" i="6"/>
  <c r="CI17" i="6"/>
  <c r="DF17" i="6"/>
  <c r="CJ17" i="6"/>
  <c r="DM17" i="6"/>
  <c r="CN17" i="6"/>
  <c r="DI17" i="6"/>
  <c r="CM17" i="6"/>
  <c r="DO17" i="6"/>
  <c r="CS17" i="6"/>
  <c r="CE17" i="6"/>
  <c r="CT17" i="6"/>
  <c r="CR17" i="6"/>
  <c r="DG17" i="6"/>
  <c r="CB17" i="6"/>
  <c r="CZ17" i="6"/>
  <c r="CC17" i="6"/>
  <c r="DC17" i="6"/>
  <c r="CF17" i="6"/>
  <c r="DB17" i="6"/>
  <c r="CG17" i="6"/>
  <c r="DH17" i="6"/>
  <c r="DN124" i="6"/>
  <c r="DR124" i="6"/>
  <c r="CC124" i="6"/>
  <c r="CT124" i="6"/>
  <c r="DG124" i="6"/>
  <c r="CD124" i="6"/>
  <c r="CS124" i="6"/>
  <c r="DF124" i="6"/>
  <c r="CH124" i="6"/>
  <c r="CV124" i="6"/>
  <c r="DE124" i="6"/>
  <c r="CL124" i="6"/>
  <c r="CY124" i="6"/>
  <c r="DL124" i="6"/>
  <c r="CB124" i="6"/>
  <c r="CQ124" i="6"/>
  <c r="CX124" i="6"/>
  <c r="DC124" i="6"/>
  <c r="CP124" i="6"/>
  <c r="DM124" i="6"/>
  <c r="CO124" i="6"/>
  <c r="DK124" i="6"/>
  <c r="CN124" i="6"/>
  <c r="DJ124" i="6"/>
  <c r="CM124" i="6"/>
  <c r="DI124" i="6"/>
  <c r="CA124" i="6"/>
  <c r="DA124" i="6"/>
  <c r="DO124" i="6"/>
  <c r="CE124" i="6"/>
  <c r="CZ124" i="6"/>
  <c r="CG124" i="6"/>
  <c r="CR124" i="6"/>
  <c r="BZ124" i="6"/>
  <c r="CU124" i="6"/>
  <c r="CF124" i="6"/>
  <c r="CW124" i="6"/>
  <c r="CK124" i="6"/>
  <c r="DB124" i="6"/>
  <c r="CJ124" i="6"/>
  <c r="CI124" i="6"/>
  <c r="DS124" i="6"/>
  <c r="DH124" i="6"/>
  <c r="DD124" i="6"/>
  <c r="DT124" i="6"/>
  <c r="DU124" i="6"/>
  <c r="DP124" i="6"/>
  <c r="DV124" i="6"/>
  <c r="DQ124" i="6"/>
  <c r="BY124" i="6"/>
  <c r="DQ170" i="6"/>
  <c r="BY170" i="6"/>
  <c r="CC170" i="6"/>
  <c r="CO170" i="6"/>
  <c r="CT170" i="6"/>
  <c r="DO170" i="6"/>
  <c r="BZ170" i="6"/>
  <c r="CN170" i="6"/>
  <c r="DA170" i="6"/>
  <c r="DN170" i="6"/>
  <c r="CE170" i="6"/>
  <c r="CM170" i="6"/>
  <c r="DG170" i="6"/>
  <c r="CD170" i="6"/>
  <c r="CS170" i="6"/>
  <c r="DF170" i="6"/>
  <c r="CF170" i="6"/>
  <c r="CQ170" i="6"/>
  <c r="DE170" i="6"/>
  <c r="CG170" i="6"/>
  <c r="CR170" i="6"/>
  <c r="DD170" i="6"/>
  <c r="CL170" i="6"/>
  <c r="CZ170" i="6"/>
  <c r="DC170" i="6"/>
  <c r="CH170" i="6"/>
  <c r="CU170" i="6"/>
  <c r="DB170" i="6"/>
  <c r="CI170" i="6"/>
  <c r="CV170" i="6"/>
  <c r="DK170" i="6"/>
  <c r="CA170" i="6"/>
  <c r="CK170" i="6"/>
  <c r="CW170" i="6"/>
  <c r="DI170" i="6"/>
  <c r="CJ170" i="6"/>
  <c r="CP170" i="6"/>
  <c r="CY170" i="6"/>
  <c r="CX170" i="6"/>
  <c r="DL170" i="6"/>
  <c r="DJ170" i="6"/>
  <c r="DR170" i="6"/>
  <c r="CB170" i="6"/>
  <c r="DS170" i="6"/>
  <c r="DT170" i="6"/>
  <c r="DM170" i="6"/>
  <c r="DU170" i="6"/>
  <c r="DV170" i="6"/>
  <c r="DH170" i="6"/>
  <c r="DP170" i="6"/>
  <c r="CB148" i="6"/>
  <c r="CP148" i="6"/>
  <c r="CZ148" i="6"/>
  <c r="DK148" i="6"/>
  <c r="BZ148" i="6"/>
  <c r="CH148" i="6"/>
  <c r="CY148" i="6"/>
  <c r="DC148" i="6"/>
  <c r="CA148" i="6"/>
  <c r="CO148" i="6"/>
  <c r="CX148" i="6"/>
  <c r="DJ148" i="6"/>
  <c r="CC148" i="6"/>
  <c r="CI148" i="6"/>
  <c r="CR148" i="6"/>
  <c r="DI148" i="6"/>
  <c r="CE148" i="6"/>
  <c r="CN148" i="6"/>
  <c r="DB148" i="6"/>
  <c r="DO148" i="6"/>
  <c r="CD148" i="6"/>
  <c r="CM148" i="6"/>
  <c r="DH148" i="6"/>
  <c r="CG148" i="6"/>
  <c r="CT148" i="6"/>
  <c r="DG148" i="6"/>
  <c r="CF148" i="6"/>
  <c r="CS148" i="6"/>
  <c r="DF148" i="6"/>
  <c r="CK148" i="6"/>
  <c r="DA148" i="6"/>
  <c r="DE148" i="6"/>
  <c r="CQ148" i="6"/>
  <c r="CV148" i="6"/>
  <c r="DL148" i="6"/>
  <c r="BY148" i="6"/>
  <c r="DR148" i="6"/>
  <c r="DN148" i="6"/>
  <c r="CJ148" i="6"/>
  <c r="CL148" i="6"/>
  <c r="CU148" i="6"/>
  <c r="CW148" i="6"/>
  <c r="DM148" i="6"/>
  <c r="DD148" i="6"/>
  <c r="DS148" i="6"/>
  <c r="DT148" i="6"/>
  <c r="DV148" i="6"/>
  <c r="DU148" i="6"/>
  <c r="DQ148" i="6"/>
  <c r="DP148" i="6"/>
  <c r="DQ14" i="6"/>
  <c r="BY14" i="6"/>
  <c r="CD14" i="6"/>
  <c r="CQ14" i="6"/>
  <c r="DE14" i="6"/>
  <c r="CI14" i="6"/>
  <c r="CS14" i="6"/>
  <c r="DD14" i="6"/>
  <c r="CH14" i="6"/>
  <c r="CU14" i="6"/>
  <c r="DC14" i="6"/>
  <c r="CL14" i="6"/>
  <c r="CZ14" i="6"/>
  <c r="DL14" i="6"/>
  <c r="CJ14" i="6"/>
  <c r="CT14" i="6"/>
  <c r="DK14" i="6"/>
  <c r="CG14" i="6"/>
  <c r="CY14" i="6"/>
  <c r="DH14" i="6"/>
  <c r="CB14" i="6"/>
  <c r="CP14" i="6"/>
  <c r="CX14" i="6"/>
  <c r="DJ14" i="6"/>
  <c r="CA14" i="6"/>
  <c r="CO14" i="6"/>
  <c r="CV14" i="6"/>
  <c r="DP14" i="6"/>
  <c r="CC14" i="6"/>
  <c r="CM14" i="6"/>
  <c r="DA14" i="6"/>
  <c r="DO14" i="6"/>
  <c r="DG14" i="6"/>
  <c r="DF14" i="6"/>
  <c r="DI14" i="6"/>
  <c r="DN14" i="6"/>
  <c r="BZ14" i="6"/>
  <c r="CF14" i="6"/>
  <c r="CE14" i="6"/>
  <c r="CN14" i="6"/>
  <c r="CR14" i="6"/>
  <c r="DR14" i="6"/>
  <c r="CK14" i="6"/>
  <c r="CW14" i="6"/>
  <c r="DS14" i="6"/>
  <c r="DU14" i="6"/>
  <c r="DM14" i="6"/>
  <c r="DT14" i="6"/>
  <c r="DV14" i="6"/>
  <c r="DB14" i="6"/>
  <c r="DQ183" i="6"/>
  <c r="CB183" i="6"/>
  <c r="CN183" i="6"/>
  <c r="CY183" i="6"/>
  <c r="DL183" i="6"/>
  <c r="CA183" i="6"/>
  <c r="CH183" i="6"/>
  <c r="CX183" i="6"/>
  <c r="DK183" i="6"/>
  <c r="BZ183" i="6"/>
  <c r="CM183" i="6"/>
  <c r="CW183" i="6"/>
  <c r="DJ183" i="6"/>
  <c r="CC183" i="6"/>
  <c r="CS183" i="6"/>
  <c r="DB183" i="6"/>
  <c r="DI183" i="6"/>
  <c r="CE183" i="6"/>
  <c r="CL183" i="6"/>
  <c r="DH183" i="6"/>
  <c r="DN183" i="6"/>
  <c r="CF183" i="6"/>
  <c r="CR183" i="6"/>
  <c r="DG183" i="6"/>
  <c r="CD183" i="6"/>
  <c r="CV183" i="6"/>
  <c r="DF183" i="6"/>
  <c r="CG183" i="6"/>
  <c r="CI183" i="6"/>
  <c r="DE183" i="6"/>
  <c r="CK183" i="6"/>
  <c r="CU183" i="6"/>
  <c r="DD183" i="6"/>
  <c r="BY183" i="6"/>
  <c r="CO183" i="6"/>
  <c r="CZ183" i="6"/>
  <c r="DM183" i="6"/>
  <c r="CJ183" i="6"/>
  <c r="CP183" i="6"/>
  <c r="CQ183" i="6"/>
  <c r="CT183" i="6"/>
  <c r="DA183" i="6"/>
  <c r="DC183" i="6"/>
  <c r="DR183" i="6"/>
  <c r="DS183" i="6"/>
  <c r="DO183" i="6"/>
  <c r="DT183" i="6"/>
  <c r="DU183" i="6"/>
  <c r="DV183" i="6"/>
  <c r="DP183" i="6"/>
  <c r="DQ39" i="6"/>
  <c r="BY39" i="6"/>
  <c r="CK39" i="6"/>
  <c r="CW39" i="6"/>
  <c r="DM39" i="6"/>
  <c r="CB39" i="6"/>
  <c r="CJ39" i="6"/>
  <c r="CZ39" i="6"/>
  <c r="DL39" i="6"/>
  <c r="CA39" i="6"/>
  <c r="CP39" i="6"/>
  <c r="CY39" i="6"/>
  <c r="DK39" i="6"/>
  <c r="BZ39" i="6"/>
  <c r="CO39" i="6"/>
  <c r="CX39" i="6"/>
  <c r="DJ39" i="6"/>
  <c r="CC39" i="6"/>
  <c r="CN39" i="6"/>
  <c r="DB39" i="6"/>
  <c r="DP39" i="6"/>
  <c r="CF39" i="6"/>
  <c r="CM39" i="6"/>
  <c r="DH39" i="6"/>
  <c r="DI39" i="6"/>
  <c r="CE39" i="6"/>
  <c r="CS39" i="6"/>
  <c r="DG39" i="6"/>
  <c r="DO39" i="6"/>
  <c r="CI39" i="6"/>
  <c r="CR39" i="6"/>
  <c r="DF39" i="6"/>
  <c r="DN39" i="6"/>
  <c r="CD39" i="6"/>
  <c r="CQ39" i="6"/>
  <c r="DE39" i="6"/>
  <c r="CH39" i="6"/>
  <c r="CV39" i="6"/>
  <c r="DA39" i="6"/>
  <c r="CL39" i="6"/>
  <c r="CG39" i="6"/>
  <c r="CU39" i="6"/>
  <c r="DR39" i="6"/>
  <c r="CT39" i="6"/>
  <c r="DD39" i="6"/>
  <c r="DC39" i="6"/>
  <c r="DS39" i="6"/>
  <c r="DT39" i="6"/>
  <c r="DU39" i="6"/>
  <c r="DV39" i="6"/>
  <c r="DQ134" i="6"/>
  <c r="BY134" i="6"/>
  <c r="CA134" i="6"/>
  <c r="CO134" i="6"/>
  <c r="CV134" i="6"/>
  <c r="DI134" i="6"/>
  <c r="CC134" i="6"/>
  <c r="CK134" i="6"/>
  <c r="CQ134" i="6"/>
  <c r="DO134" i="6"/>
  <c r="CE134" i="6"/>
  <c r="CN134" i="6"/>
  <c r="DA134" i="6"/>
  <c r="DB134" i="6"/>
  <c r="CD134" i="6"/>
  <c r="CM134" i="6"/>
  <c r="DG134" i="6"/>
  <c r="DN134" i="6"/>
  <c r="CF134" i="6"/>
  <c r="CR134" i="6"/>
  <c r="DF134" i="6"/>
  <c r="BZ134" i="6"/>
  <c r="CS134" i="6"/>
  <c r="DE134" i="6"/>
  <c r="CH134" i="6"/>
  <c r="CU134" i="6"/>
  <c r="DD134" i="6"/>
  <c r="CL134" i="6"/>
  <c r="CZ134" i="6"/>
  <c r="DC134" i="6"/>
  <c r="CJ134" i="6"/>
  <c r="CW134" i="6"/>
  <c r="DK134" i="6"/>
  <c r="CB134" i="6"/>
  <c r="CP134" i="6"/>
  <c r="CX134" i="6"/>
  <c r="DJ134" i="6"/>
  <c r="DL134" i="6"/>
  <c r="DH134" i="6"/>
  <c r="CG134" i="6"/>
  <c r="CI134" i="6"/>
  <c r="DR134" i="6"/>
  <c r="CY134" i="6"/>
  <c r="CT134" i="6"/>
  <c r="DS134" i="6"/>
  <c r="DT134" i="6"/>
  <c r="DP134" i="6"/>
  <c r="DU134" i="6"/>
  <c r="DM134" i="6"/>
  <c r="DV134" i="6"/>
  <c r="DQ229" i="6"/>
  <c r="DP229" i="6"/>
  <c r="DV229" i="6"/>
  <c r="BY229" i="6"/>
  <c r="CC229" i="6"/>
  <c r="CQ229" i="6"/>
  <c r="DF229" i="6"/>
  <c r="DM229" i="6"/>
  <c r="CH229" i="6"/>
  <c r="CU229" i="6"/>
  <c r="DE229" i="6"/>
  <c r="CG229" i="6"/>
  <c r="CT229" i="6"/>
  <c r="DD229" i="6"/>
  <c r="CJ229" i="6"/>
  <c r="CV229" i="6"/>
  <c r="DH229" i="6"/>
  <c r="CI229" i="6"/>
  <c r="CY229" i="6"/>
  <c r="DL229" i="6"/>
  <c r="CK229" i="6"/>
  <c r="CZ229" i="6"/>
  <c r="CO229" i="6"/>
  <c r="DC229" i="6"/>
  <c r="CN229" i="6"/>
  <c r="DB229" i="6"/>
  <c r="CM229" i="6"/>
  <c r="DK229" i="6"/>
  <c r="CL229" i="6"/>
  <c r="DJ229" i="6"/>
  <c r="CR229" i="6"/>
  <c r="DI229" i="6"/>
  <c r="CA229" i="6"/>
  <c r="CP229" i="6"/>
  <c r="DO229" i="6"/>
  <c r="BZ229" i="6"/>
  <c r="CS229" i="6"/>
  <c r="DN229" i="6"/>
  <c r="CE229" i="6"/>
  <c r="CX229" i="6"/>
  <c r="CD229" i="6"/>
  <c r="CW229" i="6"/>
  <c r="CB229" i="6"/>
  <c r="CF229" i="6"/>
  <c r="DA229" i="6"/>
  <c r="DG229" i="6"/>
  <c r="DR229" i="6"/>
  <c r="DT229" i="6"/>
  <c r="DS229" i="6"/>
  <c r="DU229" i="6"/>
  <c r="DQ85" i="6"/>
  <c r="BY85" i="6"/>
  <c r="DV85" i="6"/>
  <c r="CJ85" i="6"/>
  <c r="CV85" i="6"/>
  <c r="DL85" i="6"/>
  <c r="CB85" i="6"/>
  <c r="CO85" i="6"/>
  <c r="CY85" i="6"/>
  <c r="DK85" i="6"/>
  <c r="CA85" i="6"/>
  <c r="CN85" i="6"/>
  <c r="CX85" i="6"/>
  <c r="DJ85" i="6"/>
  <c r="CD85" i="6"/>
  <c r="CI85" i="6"/>
  <c r="DF85" i="6"/>
  <c r="DO85" i="6"/>
  <c r="CH85" i="6"/>
  <c r="CQ85" i="6"/>
  <c r="DA85" i="6"/>
  <c r="DN85" i="6"/>
  <c r="CG85" i="6"/>
  <c r="CS85" i="6"/>
  <c r="DD85" i="6"/>
  <c r="CR85" i="6"/>
  <c r="DI85" i="6"/>
  <c r="CW85" i="6"/>
  <c r="DM85" i="6"/>
  <c r="CU85" i="6"/>
  <c r="CT85" i="6"/>
  <c r="BZ85" i="6"/>
  <c r="DG85" i="6"/>
  <c r="CE85" i="6"/>
  <c r="CZ85" i="6"/>
  <c r="DR85" i="6"/>
  <c r="CC85" i="6"/>
  <c r="DE85" i="6"/>
  <c r="CF85" i="6"/>
  <c r="DC85" i="6"/>
  <c r="CL85" i="6"/>
  <c r="DB85" i="6"/>
  <c r="CK85" i="6"/>
  <c r="DH85" i="6"/>
  <c r="CP85" i="6"/>
  <c r="DP85" i="6"/>
  <c r="CM85" i="6"/>
  <c r="DT85" i="6"/>
  <c r="DU85" i="6"/>
  <c r="DS85" i="6"/>
  <c r="DL180" i="6"/>
  <c r="BY180" i="6"/>
  <c r="DV180" i="6"/>
  <c r="DP180" i="6"/>
  <c r="CB180" i="6"/>
  <c r="CR180" i="6"/>
  <c r="DD180" i="6"/>
  <c r="CH180" i="6"/>
  <c r="CT180" i="6"/>
  <c r="DA180" i="6"/>
  <c r="CG180" i="6"/>
  <c r="CQ180" i="6"/>
  <c r="DC180" i="6"/>
  <c r="CF180" i="6"/>
  <c r="CY180" i="6"/>
  <c r="DB180" i="6"/>
  <c r="CJ180" i="6"/>
  <c r="CP180" i="6"/>
  <c r="DK180" i="6"/>
  <c r="CI180" i="6"/>
  <c r="CW180" i="6"/>
  <c r="DJ180" i="6"/>
  <c r="CA180" i="6"/>
  <c r="CO180" i="6"/>
  <c r="CU180" i="6"/>
  <c r="DI180" i="6"/>
  <c r="BZ180" i="6"/>
  <c r="CN180" i="6"/>
  <c r="CV180" i="6"/>
  <c r="DO180" i="6"/>
  <c r="CC180" i="6"/>
  <c r="CM180" i="6"/>
  <c r="CZ180" i="6"/>
  <c r="DN180" i="6"/>
  <c r="CE180" i="6"/>
  <c r="CS180" i="6"/>
  <c r="DF180" i="6"/>
  <c r="DG180" i="6"/>
  <c r="CD180" i="6"/>
  <c r="DQ180" i="6"/>
  <c r="CK180" i="6"/>
  <c r="CL180" i="6"/>
  <c r="CX180" i="6"/>
  <c r="DE180" i="6"/>
  <c r="DH180" i="6"/>
  <c r="DM180" i="6"/>
  <c r="DR180" i="6"/>
  <c r="DS180" i="6"/>
  <c r="DU180" i="6"/>
  <c r="DT180" i="6"/>
  <c r="DL36" i="6"/>
  <c r="BY36" i="6"/>
  <c r="DV36" i="6"/>
  <c r="BZ36" i="6"/>
  <c r="CO36" i="6"/>
  <c r="DA36" i="6"/>
  <c r="DI36" i="6"/>
  <c r="CC36" i="6"/>
  <c r="CN36" i="6"/>
  <c r="CW36" i="6"/>
  <c r="DO36" i="6"/>
  <c r="CB36" i="6"/>
  <c r="CM36" i="6"/>
  <c r="CZ36" i="6"/>
  <c r="DN36" i="6"/>
  <c r="DQ36" i="6"/>
  <c r="CD36" i="6"/>
  <c r="CR36" i="6"/>
  <c r="DD36" i="6"/>
  <c r="CH36" i="6"/>
  <c r="CU36" i="6"/>
  <c r="DC36" i="6"/>
  <c r="CG36" i="6"/>
  <c r="CT36" i="6"/>
  <c r="DB36" i="6"/>
  <c r="CL36" i="6"/>
  <c r="DK36" i="6"/>
  <c r="CK36" i="6"/>
  <c r="DJ36" i="6"/>
  <c r="CJ36" i="6"/>
  <c r="DP36" i="6"/>
  <c r="CS36" i="6"/>
  <c r="DG36" i="6"/>
  <c r="CQ36" i="6"/>
  <c r="DM36" i="6"/>
  <c r="CY36" i="6"/>
  <c r="CP36" i="6"/>
  <c r="CX36" i="6"/>
  <c r="CA36" i="6"/>
  <c r="CV36" i="6"/>
  <c r="CF36" i="6"/>
  <c r="DF36" i="6"/>
  <c r="DR36" i="6"/>
  <c r="CE36" i="6"/>
  <c r="CI36" i="6"/>
  <c r="DE36" i="6"/>
  <c r="DH36" i="6"/>
  <c r="DS36" i="6"/>
  <c r="DU36" i="6"/>
  <c r="DT36" i="6"/>
  <c r="DQ131" i="6"/>
  <c r="BY131" i="6"/>
  <c r="DU131" i="6"/>
  <c r="DP131" i="6"/>
  <c r="DV131" i="6"/>
  <c r="CJ131" i="6"/>
  <c r="CT131" i="6"/>
  <c r="DK131" i="6"/>
  <c r="CA131" i="6"/>
  <c r="CI131" i="6"/>
  <c r="CX131" i="6"/>
  <c r="DJ131" i="6"/>
  <c r="BZ131" i="6"/>
  <c r="CN131" i="6"/>
  <c r="DA131" i="6"/>
  <c r="DI131" i="6"/>
  <c r="CB131" i="6"/>
  <c r="CM131" i="6"/>
  <c r="CZ131" i="6"/>
  <c r="DO131" i="6"/>
  <c r="CC131" i="6"/>
  <c r="CS131" i="6"/>
  <c r="DF131" i="6"/>
  <c r="DN131" i="6"/>
  <c r="CD131" i="6"/>
  <c r="CQ131" i="6"/>
  <c r="CY131" i="6"/>
  <c r="DM131" i="6"/>
  <c r="CH131" i="6"/>
  <c r="CP131" i="6"/>
  <c r="DE131" i="6"/>
  <c r="DL131" i="6"/>
  <c r="CG131" i="6"/>
  <c r="CO131" i="6"/>
  <c r="DD131" i="6"/>
  <c r="CF131" i="6"/>
  <c r="CR131" i="6"/>
  <c r="DC131" i="6"/>
  <c r="CL131" i="6"/>
  <c r="CW131" i="6"/>
  <c r="DB131" i="6"/>
  <c r="DH131" i="6"/>
  <c r="DG131" i="6"/>
  <c r="DR131" i="6"/>
  <c r="CE131" i="6"/>
  <c r="CK131" i="6"/>
  <c r="CV131" i="6"/>
  <c r="CU131" i="6"/>
  <c r="DS131" i="6"/>
  <c r="DT131" i="6"/>
  <c r="DQ226" i="6"/>
  <c r="DU226" i="6"/>
  <c r="DP226" i="6"/>
  <c r="DV226" i="6"/>
  <c r="CK226" i="6"/>
  <c r="CX226" i="6"/>
  <c r="DJ226" i="6"/>
  <c r="CJ226" i="6"/>
  <c r="CW226" i="6"/>
  <c r="DI226" i="6"/>
  <c r="BY226" i="6"/>
  <c r="CI226" i="6"/>
  <c r="CZ226" i="6"/>
  <c r="DO226" i="6"/>
  <c r="CE226" i="6"/>
  <c r="CL226" i="6"/>
  <c r="CV226" i="6"/>
  <c r="DN226" i="6"/>
  <c r="CD226" i="6"/>
  <c r="CR226" i="6"/>
  <c r="DE226" i="6"/>
  <c r="DM226" i="6"/>
  <c r="CC226" i="6"/>
  <c r="CP226" i="6"/>
  <c r="DD226" i="6"/>
  <c r="DL226" i="6"/>
  <c r="BZ226" i="6"/>
  <c r="CU226" i="6"/>
  <c r="CB226" i="6"/>
  <c r="CY226" i="6"/>
  <c r="CH226" i="6"/>
  <c r="DC226" i="6"/>
  <c r="CG226" i="6"/>
  <c r="DB226" i="6"/>
  <c r="CF226" i="6"/>
  <c r="DA226" i="6"/>
  <c r="CA226" i="6"/>
  <c r="DG226" i="6"/>
  <c r="CN226" i="6"/>
  <c r="DF226" i="6"/>
  <c r="CM226" i="6"/>
  <c r="DH226" i="6"/>
  <c r="CT226" i="6"/>
  <c r="CO226" i="6"/>
  <c r="CQ226" i="6"/>
  <c r="CS226" i="6"/>
  <c r="DS226" i="6"/>
  <c r="DK226" i="6"/>
  <c r="DR226" i="6"/>
  <c r="DT226" i="6"/>
  <c r="DQ82" i="6"/>
  <c r="BY82" i="6"/>
  <c r="DU82" i="6"/>
  <c r="DV82" i="6"/>
  <c r="CC82" i="6"/>
  <c r="CP82" i="6"/>
  <c r="CV82" i="6"/>
  <c r="DL82" i="6"/>
  <c r="CH82" i="6"/>
  <c r="CW82" i="6"/>
  <c r="DC82" i="6"/>
  <c r="CG82" i="6"/>
  <c r="CO82" i="6"/>
  <c r="DB82" i="6"/>
  <c r="CJ82" i="6"/>
  <c r="CX82" i="6"/>
  <c r="DJ82" i="6"/>
  <c r="CI82" i="6"/>
  <c r="DA82" i="6"/>
  <c r="DP82" i="6"/>
  <c r="BZ82" i="6"/>
  <c r="CN82" i="6"/>
  <c r="CZ82" i="6"/>
  <c r="DI82" i="6"/>
  <c r="CF82" i="6"/>
  <c r="DH82" i="6"/>
  <c r="CK82" i="6"/>
  <c r="DG82" i="6"/>
  <c r="CM82" i="6"/>
  <c r="DO82" i="6"/>
  <c r="CR82" i="6"/>
  <c r="DF82" i="6"/>
  <c r="CL82" i="6"/>
  <c r="DN82" i="6"/>
  <c r="CQ82" i="6"/>
  <c r="DM82" i="6"/>
  <c r="CS82" i="6"/>
  <c r="CT82" i="6"/>
  <c r="CB82" i="6"/>
  <c r="CU82" i="6"/>
  <c r="CA82" i="6"/>
  <c r="CY82" i="6"/>
  <c r="DS82" i="6"/>
  <c r="CE82" i="6"/>
  <c r="DR82" i="6"/>
  <c r="CD82" i="6"/>
  <c r="DE82" i="6"/>
  <c r="DD82" i="6"/>
  <c r="DK82" i="6"/>
  <c r="DT82" i="6"/>
  <c r="DQ177" i="6"/>
  <c r="DT177" i="6"/>
  <c r="DU177" i="6"/>
  <c r="DP177" i="6"/>
  <c r="DV177" i="6"/>
  <c r="CK177" i="6"/>
  <c r="CU177" i="6"/>
  <c r="CX177" i="6"/>
  <c r="CJ177" i="6"/>
  <c r="CT177" i="6"/>
  <c r="DG177" i="6"/>
  <c r="CI177" i="6"/>
  <c r="CQ177" i="6"/>
  <c r="DF177" i="6"/>
  <c r="BZ177" i="6"/>
  <c r="CM177" i="6"/>
  <c r="CZ177" i="6"/>
  <c r="DI177" i="6"/>
  <c r="CA177" i="6"/>
  <c r="CS177" i="6"/>
  <c r="CY177" i="6"/>
  <c r="DO177" i="6"/>
  <c r="CE177" i="6"/>
  <c r="CL177" i="6"/>
  <c r="DE177" i="6"/>
  <c r="DN177" i="6"/>
  <c r="CP177" i="6"/>
  <c r="DL177" i="6"/>
  <c r="CO177" i="6"/>
  <c r="DK177" i="6"/>
  <c r="CV177" i="6"/>
  <c r="CN177" i="6"/>
  <c r="DR177" i="6"/>
  <c r="BY177" i="6"/>
  <c r="CW177" i="6"/>
  <c r="CB177" i="6"/>
  <c r="DD177" i="6"/>
  <c r="CC177" i="6"/>
  <c r="DC177" i="6"/>
  <c r="CG177" i="6"/>
  <c r="DA177" i="6"/>
  <c r="CD177" i="6"/>
  <c r="DB177" i="6"/>
  <c r="CF177" i="6"/>
  <c r="DH177" i="6"/>
  <c r="CH177" i="6"/>
  <c r="CR177" i="6"/>
  <c r="DJ177" i="6"/>
  <c r="DM177" i="6"/>
  <c r="DS177" i="6"/>
  <c r="DQ33" i="6"/>
  <c r="DT33" i="6"/>
  <c r="DU33" i="6"/>
  <c r="DV33" i="6"/>
  <c r="CA33" i="6"/>
  <c r="CR33" i="6"/>
  <c r="DE33" i="6"/>
  <c r="DO33" i="6"/>
  <c r="CF33" i="6"/>
  <c r="CL33" i="6"/>
  <c r="DD33" i="6"/>
  <c r="DN33" i="6"/>
  <c r="CE33" i="6"/>
  <c r="CP33" i="6"/>
  <c r="DC33" i="6"/>
  <c r="DM33" i="6"/>
  <c r="CC33" i="6"/>
  <c r="CQ33" i="6"/>
  <c r="DB33" i="6"/>
  <c r="DK33" i="6"/>
  <c r="CG33" i="6"/>
  <c r="CV33" i="6"/>
  <c r="DH33" i="6"/>
  <c r="CD33" i="6"/>
  <c r="CN33" i="6"/>
  <c r="CX33" i="6"/>
  <c r="CT33" i="6"/>
  <c r="BY33" i="6"/>
  <c r="CZ33" i="6"/>
  <c r="BZ33" i="6"/>
  <c r="CW33" i="6"/>
  <c r="CB33" i="6"/>
  <c r="CY33" i="6"/>
  <c r="DR33" i="6"/>
  <c r="CI33" i="6"/>
  <c r="DA33" i="6"/>
  <c r="CK33" i="6"/>
  <c r="DG33" i="6"/>
  <c r="CJ33" i="6"/>
  <c r="DF33" i="6"/>
  <c r="CH33" i="6"/>
  <c r="DJ33" i="6"/>
  <c r="CM33" i="6"/>
  <c r="DP33" i="6"/>
  <c r="CS33" i="6"/>
  <c r="DI33" i="6"/>
  <c r="CO33" i="6"/>
  <c r="CU33" i="6"/>
  <c r="DL33" i="6"/>
  <c r="DS33" i="6"/>
  <c r="DQ128" i="6"/>
  <c r="BY128" i="6"/>
  <c r="DT128" i="6"/>
  <c r="DJ128" i="6"/>
  <c r="DU128" i="6"/>
  <c r="DV128" i="6"/>
  <c r="DE128" i="6"/>
  <c r="DP128" i="6"/>
  <c r="CC128" i="6"/>
  <c r="CP128" i="6"/>
  <c r="DC128" i="6"/>
  <c r="CD128" i="6"/>
  <c r="CO128" i="6"/>
  <c r="DB128" i="6"/>
  <c r="CH128" i="6"/>
  <c r="CR128" i="6"/>
  <c r="DH128" i="6"/>
  <c r="CG128" i="6"/>
  <c r="CV128" i="6"/>
  <c r="DG128" i="6"/>
  <c r="CF128" i="6"/>
  <c r="CN128" i="6"/>
  <c r="DA128" i="6"/>
  <c r="CJ128" i="6"/>
  <c r="CW128" i="6"/>
  <c r="DF128" i="6"/>
  <c r="CI128" i="6"/>
  <c r="CT128" i="6"/>
  <c r="DI128" i="6"/>
  <c r="DR128" i="6"/>
  <c r="CL128" i="6"/>
  <c r="CZ128" i="6"/>
  <c r="DO128" i="6"/>
  <c r="CA128" i="6"/>
  <c r="CM128" i="6"/>
  <c r="CU128" i="6"/>
  <c r="DN128" i="6"/>
  <c r="BZ128" i="6"/>
  <c r="CS128" i="6"/>
  <c r="CY128" i="6"/>
  <c r="DM128" i="6"/>
  <c r="CK128" i="6"/>
  <c r="CQ128" i="6"/>
  <c r="CX128" i="6"/>
  <c r="DD128" i="6"/>
  <c r="DL128" i="6"/>
  <c r="DK128" i="6"/>
  <c r="CE128" i="6"/>
  <c r="CB128" i="6"/>
  <c r="DS128" i="6"/>
  <c r="DQ223" i="6"/>
  <c r="DS223" i="6"/>
  <c r="BY223" i="6"/>
  <c r="DT223" i="6"/>
  <c r="DU223" i="6"/>
  <c r="DP223" i="6"/>
  <c r="DV223" i="6"/>
  <c r="CD223" i="6"/>
  <c r="CO223" i="6"/>
  <c r="DC223" i="6"/>
  <c r="DL223" i="6"/>
  <c r="CB223" i="6"/>
  <c r="CN223" i="6"/>
  <c r="CW223" i="6"/>
  <c r="DK223" i="6"/>
  <c r="CC223" i="6"/>
  <c r="CU223" i="6"/>
  <c r="DB223" i="6"/>
  <c r="DJ223" i="6"/>
  <c r="CH223" i="6"/>
  <c r="CT223" i="6"/>
  <c r="DA223" i="6"/>
  <c r="CF223" i="6"/>
  <c r="CM223" i="6"/>
  <c r="DG223" i="6"/>
  <c r="CJ223" i="6"/>
  <c r="CS223" i="6"/>
  <c r="DF223" i="6"/>
  <c r="CI223" i="6"/>
  <c r="CP223" i="6"/>
  <c r="DE223" i="6"/>
  <c r="CG223" i="6"/>
  <c r="CY223" i="6"/>
  <c r="DI223" i="6"/>
  <c r="DO223" i="6"/>
  <c r="CA223" i="6"/>
  <c r="DH223" i="6"/>
  <c r="BZ223" i="6"/>
  <c r="DN223" i="6"/>
  <c r="CE223" i="6"/>
  <c r="DM223" i="6"/>
  <c r="DR223" i="6"/>
  <c r="CL223" i="6"/>
  <c r="CR223" i="6"/>
  <c r="CK223" i="6"/>
  <c r="CQ223" i="6"/>
  <c r="CX223" i="6"/>
  <c r="CV223" i="6"/>
  <c r="DD223" i="6"/>
  <c r="CZ223" i="6"/>
  <c r="DQ79" i="6"/>
  <c r="BY79" i="6"/>
  <c r="DS79" i="6"/>
  <c r="DP79" i="6"/>
  <c r="DT79" i="6"/>
  <c r="DU79" i="6"/>
  <c r="DV79" i="6"/>
  <c r="CE79" i="6"/>
  <c r="CO79" i="6"/>
  <c r="DA79" i="6"/>
  <c r="DL79" i="6"/>
  <c r="CD79" i="6"/>
  <c r="CN79" i="6"/>
  <c r="DD79" i="6"/>
  <c r="DK79" i="6"/>
  <c r="CF79" i="6"/>
  <c r="CM79" i="6"/>
  <c r="DH79" i="6"/>
  <c r="CJ79" i="6"/>
  <c r="CS79" i="6"/>
  <c r="DG79" i="6"/>
  <c r="CG79" i="6"/>
  <c r="CP79" i="6"/>
  <c r="DF79" i="6"/>
  <c r="CL79" i="6"/>
  <c r="DB79" i="6"/>
  <c r="CR79" i="6"/>
  <c r="DE79" i="6"/>
  <c r="CK79" i="6"/>
  <c r="DI79" i="6"/>
  <c r="CQ79" i="6"/>
  <c r="DO79" i="6"/>
  <c r="DR79" i="6"/>
  <c r="CU79" i="6"/>
  <c r="DN79" i="6"/>
  <c r="CT79" i="6"/>
  <c r="DM79" i="6"/>
  <c r="CB79" i="6"/>
  <c r="CW79" i="6"/>
  <c r="DJ79" i="6"/>
  <c r="CA79" i="6"/>
  <c r="CY79" i="6"/>
  <c r="BZ79" i="6"/>
  <c r="CX79" i="6"/>
  <c r="CC79" i="6"/>
  <c r="CV79" i="6"/>
  <c r="CZ79" i="6"/>
  <c r="DC79" i="6"/>
  <c r="CI79" i="6"/>
  <c r="CH79" i="6"/>
  <c r="DQ186" i="6"/>
  <c r="BY186" i="6"/>
  <c r="DO186" i="6"/>
  <c r="DS186" i="6"/>
  <c r="DT186" i="6"/>
  <c r="DU186" i="6"/>
  <c r="DI186" i="6"/>
  <c r="DP186" i="6"/>
  <c r="CE186" i="6"/>
  <c r="CQ186" i="6"/>
  <c r="DH186" i="6"/>
  <c r="CH186" i="6"/>
  <c r="CU186" i="6"/>
  <c r="DG186" i="6"/>
  <c r="CG186" i="6"/>
  <c r="CT186" i="6"/>
  <c r="DF186" i="6"/>
  <c r="DR186" i="6"/>
  <c r="CF186" i="6"/>
  <c r="CV186" i="6"/>
  <c r="DE186" i="6"/>
  <c r="CI186" i="6"/>
  <c r="CM186" i="6"/>
  <c r="DN186" i="6"/>
  <c r="CK186" i="6"/>
  <c r="CZ186" i="6"/>
  <c r="DM186" i="6"/>
  <c r="CL186" i="6"/>
  <c r="CY186" i="6"/>
  <c r="DA186" i="6"/>
  <c r="BZ186" i="6"/>
  <c r="CR186" i="6"/>
  <c r="CS186" i="6"/>
  <c r="DL186" i="6"/>
  <c r="CD186" i="6"/>
  <c r="CP186" i="6"/>
  <c r="CX186" i="6"/>
  <c r="DD186" i="6"/>
  <c r="CA186" i="6"/>
  <c r="CJ186" i="6"/>
  <c r="CW186" i="6"/>
  <c r="DK186" i="6"/>
  <c r="DV186" i="6"/>
  <c r="CC186" i="6"/>
  <c r="CB186" i="6"/>
  <c r="CO186" i="6"/>
  <c r="CN186" i="6"/>
  <c r="DC186" i="6"/>
  <c r="DB186" i="6"/>
  <c r="DJ186" i="6"/>
  <c r="DQ42" i="6"/>
  <c r="BY42" i="6"/>
  <c r="DS42" i="6"/>
  <c r="DO42" i="6"/>
  <c r="DT42" i="6"/>
  <c r="DU42" i="6"/>
  <c r="DI42" i="6"/>
  <c r="DV42" i="6"/>
  <c r="CA42" i="6"/>
  <c r="CP42" i="6"/>
  <c r="CY42" i="6"/>
  <c r="DK42" i="6"/>
  <c r="CB42" i="6"/>
  <c r="CJ42" i="6"/>
  <c r="CX42" i="6"/>
  <c r="DJ42" i="6"/>
  <c r="CC42" i="6"/>
  <c r="CO42" i="6"/>
  <c r="DC42" i="6"/>
  <c r="DP42" i="6"/>
  <c r="DR42" i="6"/>
  <c r="CF42" i="6"/>
  <c r="CN42" i="6"/>
  <c r="DB42" i="6"/>
  <c r="CE42" i="6"/>
  <c r="CU42" i="6"/>
  <c r="DH42" i="6"/>
  <c r="CH42" i="6"/>
  <c r="CT42" i="6"/>
  <c r="DG42" i="6"/>
  <c r="CG42" i="6"/>
  <c r="CV42" i="6"/>
  <c r="DF42" i="6"/>
  <c r="CI42" i="6"/>
  <c r="CM42" i="6"/>
  <c r="DE42" i="6"/>
  <c r="CL42" i="6"/>
  <c r="CS42" i="6"/>
  <c r="DN42" i="6"/>
  <c r="CK42" i="6"/>
  <c r="CW42" i="6"/>
  <c r="DM42" i="6"/>
  <c r="BZ42" i="6"/>
  <c r="CD42" i="6"/>
  <c r="CR42" i="6"/>
  <c r="CQ42" i="6"/>
  <c r="DA42" i="6"/>
  <c r="CZ42" i="6"/>
  <c r="DL42" i="6"/>
  <c r="DD42" i="6"/>
  <c r="DO149" i="6"/>
  <c r="DR149" i="6"/>
  <c r="BY149" i="6"/>
  <c r="DS149" i="6"/>
  <c r="DT149" i="6"/>
  <c r="DP149" i="6"/>
  <c r="DU149" i="6"/>
  <c r="DV149" i="6"/>
  <c r="CB149" i="6"/>
  <c r="CT149" i="6"/>
  <c r="DG149" i="6"/>
  <c r="CI149" i="6"/>
  <c r="CJ149" i="6"/>
  <c r="DF149" i="6"/>
  <c r="CF149" i="6"/>
  <c r="CW149" i="6"/>
  <c r="DE149" i="6"/>
  <c r="CK149" i="6"/>
  <c r="CR149" i="6"/>
  <c r="DD149" i="6"/>
  <c r="CQ149" i="6"/>
  <c r="CU149" i="6"/>
  <c r="DN149" i="6"/>
  <c r="CA149" i="6"/>
  <c r="CP149" i="6"/>
  <c r="CZ149" i="6"/>
  <c r="DM149" i="6"/>
  <c r="CE149" i="6"/>
  <c r="DH149" i="6"/>
  <c r="CL149" i="6"/>
  <c r="DA149" i="6"/>
  <c r="CH149" i="6"/>
  <c r="DL149" i="6"/>
  <c r="DQ149" i="6"/>
  <c r="CO149" i="6"/>
  <c r="DK149" i="6"/>
  <c r="CN149" i="6"/>
  <c r="DJ149" i="6"/>
  <c r="DB149" i="6"/>
  <c r="CM149" i="6"/>
  <c r="DI149" i="6"/>
  <c r="CS149" i="6"/>
  <c r="CV149" i="6"/>
  <c r="BZ149" i="6"/>
  <c r="CY149" i="6"/>
  <c r="CD149" i="6"/>
  <c r="CX149" i="6"/>
  <c r="CC149" i="6"/>
  <c r="DC149" i="6"/>
  <c r="CG149" i="6"/>
  <c r="DR256" i="6"/>
  <c r="CE256" i="6"/>
  <c r="CM256" i="6"/>
  <c r="DB256" i="6"/>
  <c r="DO256" i="6"/>
  <c r="CG256" i="6"/>
  <c r="CT256" i="6"/>
  <c r="DA256" i="6"/>
  <c r="CF256" i="6"/>
  <c r="CS256" i="6"/>
  <c r="DG256" i="6"/>
  <c r="CD256" i="6"/>
  <c r="CL256" i="6"/>
  <c r="DF256" i="6"/>
  <c r="CB256" i="6"/>
  <c r="CR256" i="6"/>
  <c r="DE256" i="6"/>
  <c r="CH256" i="6"/>
  <c r="CI256" i="6"/>
  <c r="DD256" i="6"/>
  <c r="CK256" i="6"/>
  <c r="CZ256" i="6"/>
  <c r="DM256" i="6"/>
  <c r="CJ256" i="6"/>
  <c r="CU256" i="6"/>
  <c r="DL256" i="6"/>
  <c r="BY256" i="6"/>
  <c r="CQ256" i="6"/>
  <c r="CY256" i="6"/>
  <c r="DC256" i="6"/>
  <c r="CC256" i="6"/>
  <c r="CP256" i="6"/>
  <c r="CV256" i="6"/>
  <c r="DK256" i="6"/>
  <c r="CX256" i="6"/>
  <c r="CW256" i="6"/>
  <c r="DJ256" i="6"/>
  <c r="DI256" i="6"/>
  <c r="BZ256" i="6"/>
  <c r="CN256" i="6"/>
  <c r="CA256" i="6"/>
  <c r="CO256" i="6"/>
  <c r="DN256" i="6"/>
  <c r="DS256" i="6"/>
  <c r="DT256" i="6"/>
  <c r="DU256" i="6"/>
  <c r="DP256" i="6"/>
  <c r="DQ256" i="6"/>
  <c r="DH256" i="6"/>
  <c r="DV256" i="6"/>
  <c r="DR112" i="6"/>
  <c r="CF112" i="6"/>
  <c r="CT112" i="6"/>
  <c r="DG112" i="6"/>
  <c r="CD112" i="6"/>
  <c r="CR112" i="6"/>
  <c r="DF112" i="6"/>
  <c r="CH112" i="6"/>
  <c r="CS112" i="6"/>
  <c r="DE112" i="6"/>
  <c r="CI112" i="6"/>
  <c r="DA112" i="6"/>
  <c r="DD112" i="6"/>
  <c r="CK112" i="6"/>
  <c r="CW112" i="6"/>
  <c r="DM112" i="6"/>
  <c r="CJ112" i="6"/>
  <c r="CZ112" i="6"/>
  <c r="DL112" i="6"/>
  <c r="CB112" i="6"/>
  <c r="CQ112" i="6"/>
  <c r="CU112" i="6"/>
  <c r="DC112" i="6"/>
  <c r="CA112" i="6"/>
  <c r="CP112" i="6"/>
  <c r="CY112" i="6"/>
  <c r="DK112" i="6"/>
  <c r="BZ112" i="6"/>
  <c r="CO112" i="6"/>
  <c r="CV112" i="6"/>
  <c r="DJ112" i="6"/>
  <c r="CE112" i="6"/>
  <c r="CL112" i="6"/>
  <c r="CX112" i="6"/>
  <c r="DI112" i="6"/>
  <c r="CN112" i="6"/>
  <c r="CM112" i="6"/>
  <c r="DB112" i="6"/>
  <c r="DH112" i="6"/>
  <c r="DO112" i="6"/>
  <c r="CC112" i="6"/>
  <c r="CG112" i="6"/>
  <c r="DN112" i="6"/>
  <c r="DS112" i="6"/>
  <c r="DT112" i="6"/>
  <c r="DU112" i="6"/>
  <c r="DP112" i="6"/>
  <c r="BY112" i="6"/>
  <c r="DV112" i="6"/>
  <c r="DQ112" i="6"/>
  <c r="DQ219" i="6"/>
  <c r="CF219" i="6"/>
  <c r="CL219" i="6"/>
  <c r="DA219" i="6"/>
  <c r="CD219" i="6"/>
  <c r="CR219" i="6"/>
  <c r="DG219" i="6"/>
  <c r="CH219" i="6"/>
  <c r="CQ219" i="6"/>
  <c r="DF219" i="6"/>
  <c r="CG219" i="6"/>
  <c r="CV219" i="6"/>
  <c r="DE219" i="6"/>
  <c r="CK219" i="6"/>
  <c r="CU219" i="6"/>
  <c r="DD219" i="6"/>
  <c r="CJ219" i="6"/>
  <c r="CT219" i="6"/>
  <c r="DC219" i="6"/>
  <c r="BY219" i="6"/>
  <c r="CP219" i="6"/>
  <c r="CZ219" i="6"/>
  <c r="DM219" i="6"/>
  <c r="CA219" i="6"/>
  <c r="CO219" i="6"/>
  <c r="CY219" i="6"/>
  <c r="DL219" i="6"/>
  <c r="BZ219" i="6"/>
  <c r="CI219" i="6"/>
  <c r="CX219" i="6"/>
  <c r="DK219" i="6"/>
  <c r="CE219" i="6"/>
  <c r="CS219" i="6"/>
  <c r="DH219" i="6"/>
  <c r="DN219" i="6"/>
  <c r="CB219" i="6"/>
  <c r="CC219" i="6"/>
  <c r="CN219" i="6"/>
  <c r="CM219" i="6"/>
  <c r="CW219" i="6"/>
  <c r="DB219" i="6"/>
  <c r="DR219" i="6"/>
  <c r="DJ219" i="6"/>
  <c r="DI219" i="6"/>
  <c r="DS219" i="6"/>
  <c r="DT219" i="6"/>
  <c r="DO219" i="6"/>
  <c r="DU219" i="6"/>
  <c r="DV219" i="6"/>
  <c r="DP219" i="6"/>
  <c r="DQ213" i="6"/>
  <c r="DT213" i="6"/>
  <c r="DU213" i="6"/>
  <c r="DP213" i="6"/>
  <c r="CD213" i="6"/>
  <c r="CO213" i="6"/>
  <c r="DB213" i="6"/>
  <c r="DK213" i="6"/>
  <c r="CG213" i="6"/>
  <c r="CQ213" i="6"/>
  <c r="DH213" i="6"/>
  <c r="CF213" i="6"/>
  <c r="CV213" i="6"/>
  <c r="DA213" i="6"/>
  <c r="DV213" i="6"/>
  <c r="CJ213" i="6"/>
  <c r="CT213" i="6"/>
  <c r="DF213" i="6"/>
  <c r="CI213" i="6"/>
  <c r="CN213" i="6"/>
  <c r="DJ213" i="6"/>
  <c r="BY213" i="6"/>
  <c r="CM213" i="6"/>
  <c r="CW213" i="6"/>
  <c r="DI213" i="6"/>
  <c r="CA213" i="6"/>
  <c r="CY213" i="6"/>
  <c r="CE213" i="6"/>
  <c r="DE213" i="6"/>
  <c r="CB213" i="6"/>
  <c r="DD213" i="6"/>
  <c r="CC213" i="6"/>
  <c r="DC213" i="6"/>
  <c r="CK213" i="6"/>
  <c r="DG213" i="6"/>
  <c r="CS213" i="6"/>
  <c r="DO213" i="6"/>
  <c r="CL213" i="6"/>
  <c r="CX213" i="6"/>
  <c r="CR213" i="6"/>
  <c r="DN213" i="6"/>
  <c r="CP213" i="6"/>
  <c r="DM213" i="6"/>
  <c r="CH213" i="6"/>
  <c r="DL213" i="6"/>
  <c r="DR213" i="6"/>
  <c r="DS213" i="6"/>
  <c r="BZ213" i="6"/>
  <c r="CU213" i="6"/>
  <c r="CZ213" i="6"/>
  <c r="DQ222" i="6"/>
  <c r="BY222" i="6"/>
  <c r="DS222" i="6"/>
  <c r="DI222" i="6"/>
  <c r="DO222" i="6"/>
  <c r="DU222" i="6"/>
  <c r="DT222" i="6"/>
  <c r="DV222" i="6"/>
  <c r="CF222" i="6"/>
  <c r="CM222" i="6"/>
  <c r="DF222" i="6"/>
  <c r="DP222" i="6"/>
  <c r="CE222" i="6"/>
  <c r="CS222" i="6"/>
  <c r="DE222" i="6"/>
  <c r="CJ222" i="6"/>
  <c r="CY222" i="6"/>
  <c r="DM222" i="6"/>
  <c r="BZ222" i="6"/>
  <c r="CL222" i="6"/>
  <c r="CX222" i="6"/>
  <c r="DL222" i="6"/>
  <c r="CD222" i="6"/>
  <c r="CR222" i="6"/>
  <c r="CV222" i="6"/>
  <c r="DK222" i="6"/>
  <c r="CB222" i="6"/>
  <c r="CQ222" i="6"/>
  <c r="CC222" i="6"/>
  <c r="CZ222" i="6"/>
  <c r="CA222" i="6"/>
  <c r="CW222" i="6"/>
  <c r="CH222" i="6"/>
  <c r="DC222" i="6"/>
  <c r="CG222" i="6"/>
  <c r="DB222" i="6"/>
  <c r="CI222" i="6"/>
  <c r="DA222" i="6"/>
  <c r="CK222" i="6"/>
  <c r="DG222" i="6"/>
  <c r="CP222" i="6"/>
  <c r="DH222" i="6"/>
  <c r="CO222" i="6"/>
  <c r="DN222" i="6"/>
  <c r="CN222" i="6"/>
  <c r="DJ222" i="6"/>
  <c r="DR222" i="6"/>
  <c r="CU222" i="6"/>
  <c r="CT222" i="6"/>
  <c r="DD222" i="6"/>
  <c r="DQ171" i="6"/>
  <c r="CG171" i="6"/>
  <c r="CQ171" i="6"/>
  <c r="DF171" i="6"/>
  <c r="CH171" i="6"/>
  <c r="CV171" i="6"/>
  <c r="DE171" i="6"/>
  <c r="BY171" i="6"/>
  <c r="CK171" i="6"/>
  <c r="CU171" i="6"/>
  <c r="DD171" i="6"/>
  <c r="CJ171" i="6"/>
  <c r="CT171" i="6"/>
  <c r="DC171" i="6"/>
  <c r="CP171" i="6"/>
  <c r="CZ171" i="6"/>
  <c r="DM171" i="6"/>
  <c r="CB171" i="6"/>
  <c r="CO171" i="6"/>
  <c r="CY171" i="6"/>
  <c r="DL171" i="6"/>
  <c r="CA171" i="6"/>
  <c r="CN171" i="6"/>
  <c r="CX171" i="6"/>
  <c r="DK171" i="6"/>
  <c r="BZ171" i="6"/>
  <c r="CM171" i="6"/>
  <c r="CW171" i="6"/>
  <c r="DJ171" i="6"/>
  <c r="CC171" i="6"/>
  <c r="CS171" i="6"/>
  <c r="DB171" i="6"/>
  <c r="DI171" i="6"/>
  <c r="CD171" i="6"/>
  <c r="CL171" i="6"/>
  <c r="DG171" i="6"/>
  <c r="DH171" i="6"/>
  <c r="DA171" i="6"/>
  <c r="DN171" i="6"/>
  <c r="CE171" i="6"/>
  <c r="CF171" i="6"/>
  <c r="DR171" i="6"/>
  <c r="CI171" i="6"/>
  <c r="CR171" i="6"/>
  <c r="DS171" i="6"/>
  <c r="DO171" i="6"/>
  <c r="DT171" i="6"/>
  <c r="DU171" i="6"/>
  <c r="DV171" i="6"/>
  <c r="DP171" i="6"/>
  <c r="DQ27" i="6"/>
  <c r="BY27" i="6"/>
  <c r="CF27" i="6"/>
  <c r="CM27" i="6"/>
  <c r="DH27" i="6"/>
  <c r="DI27" i="6"/>
  <c r="CE27" i="6"/>
  <c r="CS27" i="6"/>
  <c r="DG27" i="6"/>
  <c r="DO27" i="6"/>
  <c r="CD27" i="6"/>
  <c r="CR27" i="6"/>
  <c r="DA27" i="6"/>
  <c r="DN27" i="6"/>
  <c r="CI27" i="6"/>
  <c r="CV27" i="6"/>
  <c r="DF27" i="6"/>
  <c r="CH27" i="6"/>
  <c r="CU27" i="6"/>
  <c r="DE27" i="6"/>
  <c r="CG27" i="6"/>
  <c r="CQ27" i="6"/>
  <c r="DD27" i="6"/>
  <c r="CL27" i="6"/>
  <c r="CT27" i="6"/>
  <c r="DC27" i="6"/>
  <c r="CK27" i="6"/>
  <c r="CZ27" i="6"/>
  <c r="DM27" i="6"/>
  <c r="CB27" i="6"/>
  <c r="CJ27" i="6"/>
  <c r="CY27" i="6"/>
  <c r="DL27" i="6"/>
  <c r="CA27" i="6"/>
  <c r="CP27" i="6"/>
  <c r="CW27" i="6"/>
  <c r="DK27" i="6"/>
  <c r="CX27" i="6"/>
  <c r="DB27" i="6"/>
  <c r="DJ27" i="6"/>
  <c r="DP27" i="6"/>
  <c r="DR27" i="6"/>
  <c r="CC27" i="6"/>
  <c r="CN27" i="6"/>
  <c r="BZ27" i="6"/>
  <c r="CO27" i="6"/>
  <c r="DS27" i="6"/>
  <c r="DT27" i="6"/>
  <c r="DU27" i="6"/>
  <c r="DV27" i="6"/>
  <c r="DQ122" i="6"/>
  <c r="BY122" i="6"/>
  <c r="CH122" i="6"/>
  <c r="CR122" i="6"/>
  <c r="DC122" i="6"/>
  <c r="CG122" i="6"/>
  <c r="CZ122" i="6"/>
  <c r="DL122" i="6"/>
  <c r="CL122" i="6"/>
  <c r="CT122" i="6"/>
  <c r="DH122" i="6"/>
  <c r="CJ122" i="6"/>
  <c r="CY122" i="6"/>
  <c r="DK122" i="6"/>
  <c r="CB122" i="6"/>
  <c r="CP122" i="6"/>
  <c r="CX122" i="6"/>
  <c r="DJ122" i="6"/>
  <c r="CA122" i="6"/>
  <c r="CK122" i="6"/>
  <c r="CW122" i="6"/>
  <c r="DI122" i="6"/>
  <c r="CE122" i="6"/>
  <c r="CO122" i="6"/>
  <c r="DA122" i="6"/>
  <c r="DO122" i="6"/>
  <c r="CC122" i="6"/>
  <c r="CN122" i="6"/>
  <c r="DG122" i="6"/>
  <c r="DB122" i="6"/>
  <c r="CD122" i="6"/>
  <c r="CS122" i="6"/>
  <c r="DE122" i="6"/>
  <c r="CI122" i="6"/>
  <c r="CU122" i="6"/>
  <c r="DD122" i="6"/>
  <c r="BZ122" i="6"/>
  <c r="CF122" i="6"/>
  <c r="CM122" i="6"/>
  <c r="CQ122" i="6"/>
  <c r="DF122" i="6"/>
  <c r="CV122" i="6"/>
  <c r="DN122" i="6"/>
  <c r="DR122" i="6"/>
  <c r="DS122" i="6"/>
  <c r="DT122" i="6"/>
  <c r="DM122" i="6"/>
  <c r="DP122" i="6"/>
  <c r="DU122" i="6"/>
  <c r="DV122" i="6"/>
  <c r="DQ217" i="6"/>
  <c r="BY217" i="6"/>
  <c r="DP217" i="6"/>
  <c r="DV217" i="6"/>
  <c r="CO217" i="6"/>
  <c r="CX217" i="6"/>
  <c r="DK217" i="6"/>
  <c r="CA217" i="6"/>
  <c r="CN217" i="6"/>
  <c r="CW217" i="6"/>
  <c r="DJ217" i="6"/>
  <c r="BZ217" i="6"/>
  <c r="CM217" i="6"/>
  <c r="CV217" i="6"/>
  <c r="DI217" i="6"/>
  <c r="CB217" i="6"/>
  <c r="CQ217" i="6"/>
  <c r="DF217" i="6"/>
  <c r="DN217" i="6"/>
  <c r="CC217" i="6"/>
  <c r="CF217" i="6"/>
  <c r="DE217" i="6"/>
  <c r="DM217" i="6"/>
  <c r="CK217" i="6"/>
  <c r="DD217" i="6"/>
  <c r="CJ217" i="6"/>
  <c r="DC217" i="6"/>
  <c r="CI217" i="6"/>
  <c r="DB217" i="6"/>
  <c r="CL217" i="6"/>
  <c r="DH217" i="6"/>
  <c r="CR217" i="6"/>
  <c r="DL217" i="6"/>
  <c r="CS217" i="6"/>
  <c r="DO217" i="6"/>
  <c r="CU217" i="6"/>
  <c r="CZ217" i="6"/>
  <c r="CP217" i="6"/>
  <c r="CE217" i="6"/>
  <c r="CT217" i="6"/>
  <c r="CD217" i="6"/>
  <c r="CY217" i="6"/>
  <c r="CG217" i="6"/>
  <c r="DA217" i="6"/>
  <c r="DG217" i="6"/>
  <c r="DR217" i="6"/>
  <c r="CH217" i="6"/>
  <c r="DT217" i="6"/>
  <c r="DS217" i="6"/>
  <c r="DU217" i="6"/>
  <c r="DQ73" i="6"/>
  <c r="DV73" i="6"/>
  <c r="BY73" i="6"/>
  <c r="CD73" i="6"/>
  <c r="CR73" i="6"/>
  <c r="DE73" i="6"/>
  <c r="DO73" i="6"/>
  <c r="CH73" i="6"/>
  <c r="CQ73" i="6"/>
  <c r="DD73" i="6"/>
  <c r="DN73" i="6"/>
  <c r="CC73" i="6"/>
  <c r="CS73" i="6"/>
  <c r="DA73" i="6"/>
  <c r="DM73" i="6"/>
  <c r="CI73" i="6"/>
  <c r="CP73" i="6"/>
  <c r="DH73" i="6"/>
  <c r="CL73" i="6"/>
  <c r="CT73" i="6"/>
  <c r="DL73" i="6"/>
  <c r="CB73" i="6"/>
  <c r="CJ73" i="6"/>
  <c r="CX73" i="6"/>
  <c r="DJ73" i="6"/>
  <c r="CU73" i="6"/>
  <c r="CY73" i="6"/>
  <c r="CA73" i="6"/>
  <c r="CV73" i="6"/>
  <c r="BZ73" i="6"/>
  <c r="DG73" i="6"/>
  <c r="CG73" i="6"/>
  <c r="DC73" i="6"/>
  <c r="CF73" i="6"/>
  <c r="DB73" i="6"/>
  <c r="CK73" i="6"/>
  <c r="DK73" i="6"/>
  <c r="DR73" i="6"/>
  <c r="CO73" i="6"/>
  <c r="DP73" i="6"/>
  <c r="CN73" i="6"/>
  <c r="CZ73" i="6"/>
  <c r="CM73" i="6"/>
  <c r="DI73" i="6"/>
  <c r="CE73" i="6"/>
  <c r="CW73" i="6"/>
  <c r="DF73" i="6"/>
  <c r="DT73" i="6"/>
  <c r="DU73" i="6"/>
  <c r="DS73" i="6"/>
  <c r="DQ168" i="6"/>
  <c r="BY168" i="6"/>
  <c r="DV168" i="6"/>
  <c r="DP168" i="6"/>
  <c r="CA168" i="6"/>
  <c r="CO168" i="6"/>
  <c r="CX168" i="6"/>
  <c r="DI168" i="6"/>
  <c r="DL168" i="6"/>
  <c r="BZ168" i="6"/>
  <c r="CN168" i="6"/>
  <c r="CW168" i="6"/>
  <c r="DO168" i="6"/>
  <c r="CC168" i="6"/>
  <c r="CM168" i="6"/>
  <c r="CZ168" i="6"/>
  <c r="DN168" i="6"/>
  <c r="CB168" i="6"/>
  <c r="CS168" i="6"/>
  <c r="DF168" i="6"/>
  <c r="DG168" i="6"/>
  <c r="CD168" i="6"/>
  <c r="CQ168" i="6"/>
  <c r="DD168" i="6"/>
  <c r="CH168" i="6"/>
  <c r="CP168" i="6"/>
  <c r="DC168" i="6"/>
  <c r="CG168" i="6"/>
  <c r="CR168" i="6"/>
  <c r="DB168" i="6"/>
  <c r="CL168" i="6"/>
  <c r="CT168" i="6"/>
  <c r="DH168" i="6"/>
  <c r="CK168" i="6"/>
  <c r="CU168" i="6"/>
  <c r="DK168" i="6"/>
  <c r="CJ168" i="6"/>
  <c r="CY168" i="6"/>
  <c r="DJ168" i="6"/>
  <c r="CE168" i="6"/>
  <c r="CI168" i="6"/>
  <c r="CF168" i="6"/>
  <c r="CV168" i="6"/>
  <c r="DE168" i="6"/>
  <c r="DA168" i="6"/>
  <c r="DR168" i="6"/>
  <c r="DM168" i="6"/>
  <c r="DT168" i="6"/>
  <c r="DU168" i="6"/>
  <c r="DS168" i="6"/>
  <c r="DQ24" i="6"/>
  <c r="BY24" i="6"/>
  <c r="DV24" i="6"/>
  <c r="CH24" i="6"/>
  <c r="CP24" i="6"/>
  <c r="DC24" i="6"/>
  <c r="CG24" i="6"/>
  <c r="CR24" i="6"/>
  <c r="DB24" i="6"/>
  <c r="DL24" i="6"/>
  <c r="CL24" i="6"/>
  <c r="CT24" i="6"/>
  <c r="DH24" i="6"/>
  <c r="CA24" i="6"/>
  <c r="CJ24" i="6"/>
  <c r="CX24" i="6"/>
  <c r="DP24" i="6"/>
  <c r="BZ24" i="6"/>
  <c r="CO24" i="6"/>
  <c r="CW24" i="6"/>
  <c r="DI24" i="6"/>
  <c r="CC24" i="6"/>
  <c r="CN24" i="6"/>
  <c r="DA24" i="6"/>
  <c r="DO24" i="6"/>
  <c r="CS24" i="6"/>
  <c r="DG24" i="6"/>
  <c r="CQ24" i="6"/>
  <c r="DM24" i="6"/>
  <c r="CU24" i="6"/>
  <c r="CY24" i="6"/>
  <c r="CV24" i="6"/>
  <c r="CF24" i="6"/>
  <c r="CZ24" i="6"/>
  <c r="DR24" i="6"/>
  <c r="CE24" i="6"/>
  <c r="DF24" i="6"/>
  <c r="CD24" i="6"/>
  <c r="DE24" i="6"/>
  <c r="CB24" i="6"/>
  <c r="DD24" i="6"/>
  <c r="CK24" i="6"/>
  <c r="DK24" i="6"/>
  <c r="CI24" i="6"/>
  <c r="CM24" i="6"/>
  <c r="DS24" i="6"/>
  <c r="DJ24" i="6"/>
  <c r="DN24" i="6"/>
  <c r="DU24" i="6"/>
  <c r="DT24" i="6"/>
  <c r="DQ119" i="6"/>
  <c r="BY119" i="6"/>
  <c r="DU119" i="6"/>
  <c r="DP119" i="6"/>
  <c r="DV119" i="6"/>
  <c r="CH119" i="6"/>
  <c r="CP119" i="6"/>
  <c r="DE119" i="6"/>
  <c r="DL119" i="6"/>
  <c r="CE119" i="6"/>
  <c r="CW119" i="6"/>
  <c r="DD119" i="6"/>
  <c r="CG119" i="6"/>
  <c r="CV119" i="6"/>
  <c r="DC119" i="6"/>
  <c r="CF119" i="6"/>
  <c r="CU119" i="6"/>
  <c r="DB119" i="6"/>
  <c r="CL119" i="6"/>
  <c r="CR119" i="6"/>
  <c r="DH119" i="6"/>
  <c r="CK119" i="6"/>
  <c r="CT119" i="6"/>
  <c r="DG119" i="6"/>
  <c r="CJ119" i="6"/>
  <c r="CO119" i="6"/>
  <c r="DK119" i="6"/>
  <c r="CA119" i="6"/>
  <c r="CI119" i="6"/>
  <c r="CX119" i="6"/>
  <c r="DJ119" i="6"/>
  <c r="BZ119" i="6"/>
  <c r="CN119" i="6"/>
  <c r="DA119" i="6"/>
  <c r="DI119" i="6"/>
  <c r="CB119" i="6"/>
  <c r="CM119" i="6"/>
  <c r="CZ119" i="6"/>
  <c r="DO119" i="6"/>
  <c r="CC119" i="6"/>
  <c r="CD119" i="6"/>
  <c r="CS119" i="6"/>
  <c r="DR119" i="6"/>
  <c r="CQ119" i="6"/>
  <c r="CY119" i="6"/>
  <c r="DF119" i="6"/>
  <c r="DN119" i="6"/>
  <c r="DM119" i="6"/>
  <c r="DS119" i="6"/>
  <c r="DT119" i="6"/>
  <c r="DQ214" i="6"/>
  <c r="DU214" i="6"/>
  <c r="DP214" i="6"/>
  <c r="CD214" i="6"/>
  <c r="CR214" i="6"/>
  <c r="DE214" i="6"/>
  <c r="DM214" i="6"/>
  <c r="DV214" i="6"/>
  <c r="CA214" i="6"/>
  <c r="CP214" i="6"/>
  <c r="DD214" i="6"/>
  <c r="DL214" i="6"/>
  <c r="CC214" i="6"/>
  <c r="CS214" i="6"/>
  <c r="DC214" i="6"/>
  <c r="CF214" i="6"/>
  <c r="CT214" i="6"/>
  <c r="DA214" i="6"/>
  <c r="CK214" i="6"/>
  <c r="CX214" i="6"/>
  <c r="DG214" i="6"/>
  <c r="CJ214" i="6"/>
  <c r="CU214" i="6"/>
  <c r="DJ214" i="6"/>
  <c r="CH214" i="6"/>
  <c r="DB214" i="6"/>
  <c r="CG214" i="6"/>
  <c r="DH214" i="6"/>
  <c r="CI214" i="6"/>
  <c r="DF214" i="6"/>
  <c r="CN214" i="6"/>
  <c r="DI214" i="6"/>
  <c r="CM214" i="6"/>
  <c r="DO214" i="6"/>
  <c r="CL214" i="6"/>
  <c r="DN214" i="6"/>
  <c r="CQ214" i="6"/>
  <c r="CO214" i="6"/>
  <c r="BY214" i="6"/>
  <c r="CW214" i="6"/>
  <c r="BZ214" i="6"/>
  <c r="CV214" i="6"/>
  <c r="CB214" i="6"/>
  <c r="DS214" i="6"/>
  <c r="DK214" i="6"/>
  <c r="CE214" i="6"/>
  <c r="CZ214" i="6"/>
  <c r="CY214" i="6"/>
  <c r="DR214" i="6"/>
  <c r="DT214" i="6"/>
  <c r="DQ70" i="6"/>
  <c r="BY70" i="6"/>
  <c r="DU70" i="6"/>
  <c r="CN70" i="6"/>
  <c r="CV70" i="6"/>
  <c r="DP70" i="6"/>
  <c r="BZ70" i="6"/>
  <c r="CM70" i="6"/>
  <c r="CU70" i="6"/>
  <c r="DF70" i="6"/>
  <c r="CB70" i="6"/>
  <c r="CL70" i="6"/>
  <c r="DA70" i="6"/>
  <c r="DI70" i="6"/>
  <c r="DV70" i="6"/>
  <c r="CD70" i="6"/>
  <c r="CI70" i="6"/>
  <c r="DE70" i="6"/>
  <c r="DM70" i="6"/>
  <c r="CC70" i="6"/>
  <c r="CP70" i="6"/>
  <c r="DD70" i="6"/>
  <c r="DL70" i="6"/>
  <c r="CF70" i="6"/>
  <c r="CS70" i="6"/>
  <c r="DC70" i="6"/>
  <c r="CR70" i="6"/>
  <c r="DO70" i="6"/>
  <c r="CQ70" i="6"/>
  <c r="DN70" i="6"/>
  <c r="CW70" i="6"/>
  <c r="CO70" i="6"/>
  <c r="CT70" i="6"/>
  <c r="CX70" i="6"/>
  <c r="CA70" i="6"/>
  <c r="CZ70" i="6"/>
  <c r="CE70" i="6"/>
  <c r="CY70" i="6"/>
  <c r="CH70" i="6"/>
  <c r="DB70" i="6"/>
  <c r="CG70" i="6"/>
  <c r="DH70" i="6"/>
  <c r="DS70" i="6"/>
  <c r="DR70" i="6"/>
  <c r="CK70" i="6"/>
  <c r="CJ70" i="6"/>
  <c r="DG70" i="6"/>
  <c r="DJ70" i="6"/>
  <c r="DT70" i="6"/>
  <c r="DK70" i="6"/>
  <c r="DQ165" i="6"/>
  <c r="DT165" i="6"/>
  <c r="DU165" i="6"/>
  <c r="DV165" i="6"/>
  <c r="DP165" i="6"/>
  <c r="CA165" i="6"/>
  <c r="CS165" i="6"/>
  <c r="CY165" i="6"/>
  <c r="DO165" i="6"/>
  <c r="CC165" i="6"/>
  <c r="CR165" i="6"/>
  <c r="DE165" i="6"/>
  <c r="DN165" i="6"/>
  <c r="CE165" i="6"/>
  <c r="CP165" i="6"/>
  <c r="DD165" i="6"/>
  <c r="DM165" i="6"/>
  <c r="CG165" i="6"/>
  <c r="CO165" i="6"/>
  <c r="DB165" i="6"/>
  <c r="DK165" i="6"/>
  <c r="CF165" i="6"/>
  <c r="CN165" i="6"/>
  <c r="DH165" i="6"/>
  <c r="CB165" i="6"/>
  <c r="CQ165" i="6"/>
  <c r="CX165" i="6"/>
  <c r="CU165" i="6"/>
  <c r="CT165" i="6"/>
  <c r="BY165" i="6"/>
  <c r="CW165" i="6"/>
  <c r="BZ165" i="6"/>
  <c r="CZ165" i="6"/>
  <c r="CD165" i="6"/>
  <c r="DC165" i="6"/>
  <c r="DR165" i="6"/>
  <c r="CK165" i="6"/>
  <c r="DG165" i="6"/>
  <c r="CJ165" i="6"/>
  <c r="DA165" i="6"/>
  <c r="CH165" i="6"/>
  <c r="DF165" i="6"/>
  <c r="CI165" i="6"/>
  <c r="DJ165" i="6"/>
  <c r="CM165" i="6"/>
  <c r="DI165" i="6"/>
  <c r="CL165" i="6"/>
  <c r="CV165" i="6"/>
  <c r="DL165" i="6"/>
  <c r="DS165" i="6"/>
  <c r="DQ21" i="6"/>
  <c r="DT21" i="6"/>
  <c r="DU21" i="6"/>
  <c r="DV21" i="6"/>
  <c r="CI21" i="6"/>
  <c r="CN21" i="6"/>
  <c r="DB21" i="6"/>
  <c r="DK21" i="6"/>
  <c r="CD21" i="6"/>
  <c r="CV21" i="6"/>
  <c r="DH21" i="6"/>
  <c r="CG21" i="6"/>
  <c r="CU21" i="6"/>
  <c r="CX21" i="6"/>
  <c r="CJ21" i="6"/>
  <c r="CQ21" i="6"/>
  <c r="DF21" i="6"/>
  <c r="BY21" i="6"/>
  <c r="CH21" i="6"/>
  <c r="CW21" i="6"/>
  <c r="DJ21" i="6"/>
  <c r="BZ21" i="6"/>
  <c r="CM21" i="6"/>
  <c r="CZ21" i="6"/>
  <c r="DP21" i="6"/>
  <c r="CA21" i="6"/>
  <c r="DE21" i="6"/>
  <c r="CC21" i="6"/>
  <c r="DA21" i="6"/>
  <c r="CF21" i="6"/>
  <c r="DD21" i="6"/>
  <c r="CE21" i="6"/>
  <c r="DC21" i="6"/>
  <c r="CK21" i="6"/>
  <c r="DG21" i="6"/>
  <c r="DR21" i="6"/>
  <c r="CS21" i="6"/>
  <c r="DI21" i="6"/>
  <c r="CL21" i="6"/>
  <c r="DO21" i="6"/>
  <c r="CR21" i="6"/>
  <c r="DN21" i="6"/>
  <c r="CP21" i="6"/>
  <c r="DM21" i="6"/>
  <c r="CO21" i="6"/>
  <c r="DL21" i="6"/>
  <c r="CB21" i="6"/>
  <c r="CT21" i="6"/>
  <c r="CY21" i="6"/>
  <c r="DS21" i="6"/>
  <c r="DQ116" i="6"/>
  <c r="BY116" i="6"/>
  <c r="DT116" i="6"/>
  <c r="DJ116" i="6"/>
  <c r="DV116" i="6"/>
  <c r="DU116" i="6"/>
  <c r="DP116" i="6"/>
  <c r="CA116" i="6"/>
  <c r="CK116" i="6"/>
  <c r="CZ116" i="6"/>
  <c r="DN116" i="6"/>
  <c r="BZ116" i="6"/>
  <c r="CM116" i="6"/>
  <c r="CY116" i="6"/>
  <c r="DM116" i="6"/>
  <c r="CE116" i="6"/>
  <c r="CS116" i="6"/>
  <c r="CX116" i="6"/>
  <c r="DL116" i="6"/>
  <c r="CC116" i="6"/>
  <c r="CQ116" i="6"/>
  <c r="DA116" i="6"/>
  <c r="DK116" i="6"/>
  <c r="CD116" i="6"/>
  <c r="CP116" i="6"/>
  <c r="DD116" i="6"/>
  <c r="DE116" i="6"/>
  <c r="CI116" i="6"/>
  <c r="CO116" i="6"/>
  <c r="DC116" i="6"/>
  <c r="CH116" i="6"/>
  <c r="CV116" i="6"/>
  <c r="DB116" i="6"/>
  <c r="CG116" i="6"/>
  <c r="CN116" i="6"/>
  <c r="DH116" i="6"/>
  <c r="DR116" i="6"/>
  <c r="CB116" i="6"/>
  <c r="CR116" i="6"/>
  <c r="DG116" i="6"/>
  <c r="CF116" i="6"/>
  <c r="CT116" i="6"/>
  <c r="DF116" i="6"/>
  <c r="CJ116" i="6"/>
  <c r="CL116" i="6"/>
  <c r="CW116" i="6"/>
  <c r="CU116" i="6"/>
  <c r="DI116" i="6"/>
  <c r="DS116" i="6"/>
  <c r="DO116" i="6"/>
  <c r="DQ211" i="6"/>
  <c r="BY211" i="6"/>
  <c r="DS211" i="6"/>
  <c r="DT211" i="6"/>
  <c r="DU211" i="6"/>
  <c r="DP211" i="6"/>
  <c r="DV211" i="6"/>
  <c r="CJ211" i="6"/>
  <c r="CS211" i="6"/>
  <c r="DE211" i="6"/>
  <c r="CI211" i="6"/>
  <c r="CV211" i="6"/>
  <c r="DI211" i="6"/>
  <c r="CL211" i="6"/>
  <c r="CY211" i="6"/>
  <c r="DO211" i="6"/>
  <c r="CA211" i="6"/>
  <c r="CR211" i="6"/>
  <c r="CX211" i="6"/>
  <c r="DN211" i="6"/>
  <c r="BZ211" i="6"/>
  <c r="CQ211" i="6"/>
  <c r="DD211" i="6"/>
  <c r="DM211" i="6"/>
  <c r="CE211" i="6"/>
  <c r="CO211" i="6"/>
  <c r="CW211" i="6"/>
  <c r="DL211" i="6"/>
  <c r="CD211" i="6"/>
  <c r="CN211" i="6"/>
  <c r="DC211" i="6"/>
  <c r="DK211" i="6"/>
  <c r="CB211" i="6"/>
  <c r="CU211" i="6"/>
  <c r="DB211" i="6"/>
  <c r="DH211" i="6"/>
  <c r="DA211" i="6"/>
  <c r="DG211" i="6"/>
  <c r="DF211" i="6"/>
  <c r="CZ211" i="6"/>
  <c r="CC211" i="6"/>
  <c r="DJ211" i="6"/>
  <c r="DR211" i="6"/>
  <c r="CH211" i="6"/>
  <c r="CF211" i="6"/>
  <c r="CG211" i="6"/>
  <c r="CK211" i="6"/>
  <c r="CM211" i="6"/>
  <c r="CT211" i="6"/>
  <c r="CP211" i="6"/>
  <c r="DQ67" i="6"/>
  <c r="BY67" i="6"/>
  <c r="DS67" i="6"/>
  <c r="DT67" i="6"/>
  <c r="DP67" i="6"/>
  <c r="DU67" i="6"/>
  <c r="DV67" i="6"/>
  <c r="CL67" i="6"/>
  <c r="CS67" i="6"/>
  <c r="CZ67" i="6"/>
  <c r="CR67" i="6"/>
  <c r="CV67" i="6"/>
  <c r="DE67" i="6"/>
  <c r="CA67" i="6"/>
  <c r="CI67" i="6"/>
  <c r="CY67" i="6"/>
  <c r="DN67" i="6"/>
  <c r="BZ67" i="6"/>
  <c r="CO67" i="6"/>
  <c r="CX67" i="6"/>
  <c r="DM67" i="6"/>
  <c r="CE67" i="6"/>
  <c r="CN67" i="6"/>
  <c r="DD67" i="6"/>
  <c r="DL67" i="6"/>
  <c r="CJ67" i="6"/>
  <c r="DH67" i="6"/>
  <c r="CQ67" i="6"/>
  <c r="DG67" i="6"/>
  <c r="CF67" i="6"/>
  <c r="DF67" i="6"/>
  <c r="CU67" i="6"/>
  <c r="DI67" i="6"/>
  <c r="CM67" i="6"/>
  <c r="DO67" i="6"/>
  <c r="DR67" i="6"/>
  <c r="CT67" i="6"/>
  <c r="DK67" i="6"/>
  <c r="CP67" i="6"/>
  <c r="DJ67" i="6"/>
  <c r="CB67" i="6"/>
  <c r="CK67" i="6"/>
  <c r="CD67" i="6"/>
  <c r="DA67" i="6"/>
  <c r="CC67" i="6"/>
  <c r="CW67" i="6"/>
  <c r="CH67" i="6"/>
  <c r="CG67" i="6"/>
  <c r="DC67" i="6"/>
  <c r="DB67" i="6"/>
  <c r="DQ174" i="6"/>
  <c r="BY174" i="6"/>
  <c r="DS174" i="6"/>
  <c r="DT174" i="6"/>
  <c r="DO174" i="6"/>
  <c r="DU174" i="6"/>
  <c r="DI174" i="6"/>
  <c r="DV174" i="6"/>
  <c r="DP174" i="6"/>
  <c r="CA174" i="6"/>
  <c r="CJ174" i="6"/>
  <c r="CX174" i="6"/>
  <c r="DD174" i="6"/>
  <c r="CD174" i="6"/>
  <c r="CP174" i="6"/>
  <c r="CW174" i="6"/>
  <c r="DK174" i="6"/>
  <c r="CB174" i="6"/>
  <c r="CO174" i="6"/>
  <c r="DC174" i="6"/>
  <c r="DJ174" i="6"/>
  <c r="CC174" i="6"/>
  <c r="CN174" i="6"/>
  <c r="DA174" i="6"/>
  <c r="CH174" i="6"/>
  <c r="CU174" i="6"/>
  <c r="DB174" i="6"/>
  <c r="CG174" i="6"/>
  <c r="CT174" i="6"/>
  <c r="DH174" i="6"/>
  <c r="CF174" i="6"/>
  <c r="CS174" i="6"/>
  <c r="DG174" i="6"/>
  <c r="CE174" i="6"/>
  <c r="CQ174" i="6"/>
  <c r="DF174" i="6"/>
  <c r="CI174" i="6"/>
  <c r="CM174" i="6"/>
  <c r="DE174" i="6"/>
  <c r="CL174" i="6"/>
  <c r="CZ174" i="6"/>
  <c r="DN174" i="6"/>
  <c r="CK174" i="6"/>
  <c r="CR174" i="6"/>
  <c r="DR174" i="6"/>
  <c r="CV174" i="6"/>
  <c r="CY174" i="6"/>
  <c r="DM174" i="6"/>
  <c r="DL174" i="6"/>
  <c r="BZ174" i="6"/>
  <c r="DQ30" i="6"/>
  <c r="BY30" i="6"/>
  <c r="DS30" i="6"/>
  <c r="DO30" i="6"/>
  <c r="DT30" i="6"/>
  <c r="DU30" i="6"/>
  <c r="DI30" i="6"/>
  <c r="DV30" i="6"/>
  <c r="CL30" i="6"/>
  <c r="CM30" i="6"/>
  <c r="DE30" i="6"/>
  <c r="CI30" i="6"/>
  <c r="DA30" i="6"/>
  <c r="DN30" i="6"/>
  <c r="CK30" i="6"/>
  <c r="CZ30" i="6"/>
  <c r="DM30" i="6"/>
  <c r="BZ30" i="6"/>
  <c r="CR30" i="6"/>
  <c r="CV30" i="6"/>
  <c r="DL30" i="6"/>
  <c r="CA30" i="6"/>
  <c r="CQ30" i="6"/>
  <c r="CY30" i="6"/>
  <c r="DD30" i="6"/>
  <c r="CD30" i="6"/>
  <c r="CJ30" i="6"/>
  <c r="CW30" i="6"/>
  <c r="DK30" i="6"/>
  <c r="CC30" i="6"/>
  <c r="CP30" i="6"/>
  <c r="CX30" i="6"/>
  <c r="DJ30" i="6"/>
  <c r="CF30" i="6"/>
  <c r="CO30" i="6"/>
  <c r="DC30" i="6"/>
  <c r="DP30" i="6"/>
  <c r="CH30" i="6"/>
  <c r="CN30" i="6"/>
  <c r="DB30" i="6"/>
  <c r="CB30" i="6"/>
  <c r="CU30" i="6"/>
  <c r="DH30" i="6"/>
  <c r="DG30" i="6"/>
  <c r="DF30" i="6"/>
  <c r="CS30" i="6"/>
  <c r="DR30" i="6"/>
  <c r="CG30" i="6"/>
  <c r="CE30" i="6"/>
  <c r="CT30" i="6"/>
  <c r="DQ137" i="6"/>
  <c r="BY137" i="6"/>
  <c r="DR137" i="6"/>
  <c r="DO137" i="6"/>
  <c r="DS137" i="6"/>
  <c r="DU137" i="6"/>
  <c r="DT137" i="6"/>
  <c r="DP137" i="6"/>
  <c r="DV137" i="6"/>
  <c r="BZ137" i="6"/>
  <c r="CP137" i="6"/>
  <c r="CY137" i="6"/>
  <c r="DL137" i="6"/>
  <c r="CD137" i="6"/>
  <c r="CO137" i="6"/>
  <c r="CX137" i="6"/>
  <c r="DK137" i="6"/>
  <c r="CB137" i="6"/>
  <c r="CN137" i="6"/>
  <c r="DC137" i="6"/>
  <c r="DJ137" i="6"/>
  <c r="CC137" i="6"/>
  <c r="CM137" i="6"/>
  <c r="DB137" i="6"/>
  <c r="CI137" i="6"/>
  <c r="CS137" i="6"/>
  <c r="DH137" i="6"/>
  <c r="CE137" i="6"/>
  <c r="CT137" i="6"/>
  <c r="DG137" i="6"/>
  <c r="CQ137" i="6"/>
  <c r="DM137" i="6"/>
  <c r="CJ137" i="6"/>
  <c r="DI137" i="6"/>
  <c r="CR137" i="6"/>
  <c r="DD137" i="6"/>
  <c r="CW137" i="6"/>
  <c r="CV137" i="6"/>
  <c r="CU137" i="6"/>
  <c r="CA137" i="6"/>
  <c r="CZ137" i="6"/>
  <c r="DN137" i="6"/>
  <c r="CG137" i="6"/>
  <c r="DA137" i="6"/>
  <c r="CK137" i="6"/>
  <c r="CF137" i="6"/>
  <c r="DF137" i="6"/>
  <c r="CL137" i="6"/>
  <c r="DE137" i="6"/>
  <c r="CH137" i="6"/>
  <c r="DT244" i="6"/>
  <c r="DR244" i="6"/>
  <c r="CA244" i="6"/>
  <c r="CO244" i="6"/>
  <c r="CW244" i="6"/>
  <c r="DK244" i="6"/>
  <c r="DN244" i="6"/>
  <c r="BZ244" i="6"/>
  <c r="CN244" i="6"/>
  <c r="CV244" i="6"/>
  <c r="DJ244" i="6"/>
  <c r="CE244" i="6"/>
  <c r="CM244" i="6"/>
  <c r="DB244" i="6"/>
  <c r="DI244" i="6"/>
  <c r="CD244" i="6"/>
  <c r="CI244" i="6"/>
  <c r="DH244" i="6"/>
  <c r="DO244" i="6"/>
  <c r="CG244" i="6"/>
  <c r="CT244" i="6"/>
  <c r="DA244" i="6"/>
  <c r="CF244" i="6"/>
  <c r="CL244" i="6"/>
  <c r="DG244" i="6"/>
  <c r="CB244" i="6"/>
  <c r="CS244" i="6"/>
  <c r="DF244" i="6"/>
  <c r="CH244" i="6"/>
  <c r="CR244" i="6"/>
  <c r="DE244" i="6"/>
  <c r="CK244" i="6"/>
  <c r="CZ244" i="6"/>
  <c r="DD244" i="6"/>
  <c r="DS244" i="6"/>
  <c r="CJ244" i="6"/>
  <c r="CY244" i="6"/>
  <c r="DM244" i="6"/>
  <c r="CX244" i="6"/>
  <c r="CU244" i="6"/>
  <c r="DC244" i="6"/>
  <c r="DL244" i="6"/>
  <c r="BY244" i="6"/>
  <c r="CC244" i="6"/>
  <c r="DU244" i="6"/>
  <c r="CQ244" i="6"/>
  <c r="CP244" i="6"/>
  <c r="DP244" i="6"/>
  <c r="DQ244" i="6"/>
  <c r="DV244" i="6"/>
  <c r="DV100" i="6"/>
  <c r="DR100" i="6"/>
  <c r="DN100" i="6"/>
  <c r="DS100" i="6"/>
  <c r="DT100" i="6"/>
  <c r="BY100" i="6"/>
  <c r="CA100" i="6"/>
  <c r="CS100" i="6"/>
  <c r="DF100" i="6"/>
  <c r="CI100" i="6"/>
  <c r="DA100" i="6"/>
  <c r="DE100" i="6"/>
  <c r="DU100" i="6"/>
  <c r="CL100" i="6"/>
  <c r="CY100" i="6"/>
  <c r="DC100" i="6"/>
  <c r="CB100" i="6"/>
  <c r="CQ100" i="6"/>
  <c r="CW100" i="6"/>
  <c r="DL100" i="6"/>
  <c r="CC100" i="6"/>
  <c r="CH100" i="6"/>
  <c r="CR100" i="6"/>
  <c r="DK100" i="6"/>
  <c r="CT100" i="6"/>
  <c r="DI100" i="6"/>
  <c r="BZ100" i="6"/>
  <c r="CU100" i="6"/>
  <c r="DO100" i="6"/>
  <c r="CE100" i="6"/>
  <c r="CZ100" i="6"/>
  <c r="CD100" i="6"/>
  <c r="CX100" i="6"/>
  <c r="CG100" i="6"/>
  <c r="CV100" i="6"/>
  <c r="CF100" i="6"/>
  <c r="DB100" i="6"/>
  <c r="CK100" i="6"/>
  <c r="DH100" i="6"/>
  <c r="DQ100" i="6"/>
  <c r="CJ100" i="6"/>
  <c r="DG100" i="6"/>
  <c r="CP100" i="6"/>
  <c r="DD100" i="6"/>
  <c r="CO100" i="6"/>
  <c r="DM100" i="6"/>
  <c r="DP100" i="6"/>
  <c r="CN100" i="6"/>
  <c r="CM100" i="6"/>
  <c r="DJ100" i="6"/>
  <c r="DK118" i="6"/>
  <c r="BY118" i="6"/>
  <c r="DU118" i="6"/>
  <c r="DP118" i="6"/>
  <c r="DV118" i="6"/>
  <c r="CJ118" i="6"/>
  <c r="CU118" i="6"/>
  <c r="DJ118" i="6"/>
  <c r="CI118" i="6"/>
  <c r="DA118" i="6"/>
  <c r="DI118" i="6"/>
  <c r="BZ118" i="6"/>
  <c r="CN118" i="6"/>
  <c r="CV118" i="6"/>
  <c r="DO118" i="6"/>
  <c r="CE118" i="6"/>
  <c r="CP118" i="6"/>
  <c r="CY118" i="6"/>
  <c r="DM118" i="6"/>
  <c r="CC118" i="6"/>
  <c r="CL118" i="6"/>
  <c r="DE118" i="6"/>
  <c r="DL118" i="6"/>
  <c r="DQ118" i="6"/>
  <c r="CD118" i="6"/>
  <c r="CS118" i="6"/>
  <c r="DD118" i="6"/>
  <c r="CM118" i="6"/>
  <c r="DN118" i="6"/>
  <c r="CR118" i="6"/>
  <c r="DF118" i="6"/>
  <c r="CW118" i="6"/>
  <c r="CQ118" i="6"/>
  <c r="CT118" i="6"/>
  <c r="CX118" i="6"/>
  <c r="CB118" i="6"/>
  <c r="CZ118" i="6"/>
  <c r="CA118" i="6"/>
  <c r="CO118" i="6"/>
  <c r="CH118" i="6"/>
  <c r="DC118" i="6"/>
  <c r="CG118" i="6"/>
  <c r="DB118" i="6"/>
  <c r="DR118" i="6"/>
  <c r="CF118" i="6"/>
  <c r="CK118" i="6"/>
  <c r="DH118" i="6"/>
  <c r="DG118" i="6"/>
  <c r="DT118" i="6"/>
  <c r="DS118" i="6"/>
  <c r="DQ78" i="6"/>
  <c r="DA78" i="6"/>
  <c r="BY78" i="6"/>
  <c r="DS78" i="6"/>
  <c r="DI78" i="6"/>
  <c r="DO78" i="6"/>
  <c r="DU78" i="6"/>
  <c r="DV78" i="6"/>
  <c r="DT78" i="6"/>
  <c r="CF78" i="6"/>
  <c r="CN78" i="6"/>
  <c r="DB78" i="6"/>
  <c r="CH78" i="6"/>
  <c r="CU78" i="6"/>
  <c r="DH78" i="6"/>
  <c r="CG78" i="6"/>
  <c r="CJ78" i="6"/>
  <c r="DG78" i="6"/>
  <c r="CB78" i="6"/>
  <c r="CT78" i="6"/>
  <c r="DF78" i="6"/>
  <c r="CE78" i="6"/>
  <c r="CM78" i="6"/>
  <c r="DE78" i="6"/>
  <c r="CI78" i="6"/>
  <c r="CS78" i="6"/>
  <c r="DN78" i="6"/>
  <c r="CL78" i="6"/>
  <c r="CW78" i="6"/>
  <c r="DM78" i="6"/>
  <c r="CK78" i="6"/>
  <c r="CZ78" i="6"/>
  <c r="DL78" i="6"/>
  <c r="BZ78" i="6"/>
  <c r="CR78" i="6"/>
  <c r="CY78" i="6"/>
  <c r="DK78" i="6"/>
  <c r="CD78" i="6"/>
  <c r="CQ78" i="6"/>
  <c r="CX78" i="6"/>
  <c r="DJ78" i="6"/>
  <c r="CC78" i="6"/>
  <c r="CA78" i="6"/>
  <c r="CP78" i="6"/>
  <c r="DR78" i="6"/>
  <c r="CO78" i="6"/>
  <c r="DD78" i="6"/>
  <c r="CV78" i="6"/>
  <c r="DC78" i="6"/>
  <c r="DP78" i="6"/>
  <c r="DQ159" i="6"/>
  <c r="BY159" i="6"/>
  <c r="BZ159" i="6"/>
  <c r="CI159" i="6"/>
  <c r="CW159" i="6"/>
  <c r="DJ159" i="6"/>
  <c r="CC159" i="6"/>
  <c r="CG159" i="6"/>
  <c r="DB159" i="6"/>
  <c r="DI159" i="6"/>
  <c r="CE159" i="6"/>
  <c r="CM159" i="6"/>
  <c r="DH159" i="6"/>
  <c r="DN159" i="6"/>
  <c r="CF159" i="6"/>
  <c r="CS159" i="6"/>
  <c r="DG159" i="6"/>
  <c r="CD159" i="6"/>
  <c r="CR159" i="6"/>
  <c r="DF159" i="6"/>
  <c r="CH159" i="6"/>
  <c r="CV159" i="6"/>
  <c r="DA159" i="6"/>
  <c r="CK159" i="6"/>
  <c r="CU159" i="6"/>
  <c r="DE159" i="6"/>
  <c r="CJ159" i="6"/>
  <c r="CQ159" i="6"/>
  <c r="DD159" i="6"/>
  <c r="CP159" i="6"/>
  <c r="CT159" i="6"/>
  <c r="DC159" i="6"/>
  <c r="CA159" i="6"/>
  <c r="CN159" i="6"/>
  <c r="CX159" i="6"/>
  <c r="DK159" i="6"/>
  <c r="CB159" i="6"/>
  <c r="CO159" i="6"/>
  <c r="CL159" i="6"/>
  <c r="CZ159" i="6"/>
  <c r="CY159" i="6"/>
  <c r="DM159" i="6"/>
  <c r="DL159" i="6"/>
  <c r="DR159" i="6"/>
  <c r="DS159" i="6"/>
  <c r="DT159" i="6"/>
  <c r="DU159" i="6"/>
  <c r="DO159" i="6"/>
  <c r="DV159" i="6"/>
  <c r="DP159" i="6"/>
  <c r="DQ254" i="6"/>
  <c r="DM254" i="6"/>
  <c r="CD254" i="6"/>
  <c r="CG254" i="6"/>
  <c r="DG254" i="6"/>
  <c r="DN254" i="6"/>
  <c r="CC254" i="6"/>
  <c r="CR254" i="6"/>
  <c r="DF254" i="6"/>
  <c r="CF254" i="6"/>
  <c r="CK254" i="6"/>
  <c r="DE254" i="6"/>
  <c r="CH254" i="6"/>
  <c r="CZ254" i="6"/>
  <c r="DD254" i="6"/>
  <c r="CJ254" i="6"/>
  <c r="CT254" i="6"/>
  <c r="DC254" i="6"/>
  <c r="CI254" i="6"/>
  <c r="CQ254" i="6"/>
  <c r="DL254" i="6"/>
  <c r="CP254" i="6"/>
  <c r="CU254" i="6"/>
  <c r="DK254" i="6"/>
  <c r="CO254" i="6"/>
  <c r="CY254" i="6"/>
  <c r="DJ254" i="6"/>
  <c r="CA254" i="6"/>
  <c r="CN254" i="6"/>
  <c r="CV254" i="6"/>
  <c r="DB254" i="6"/>
  <c r="BZ254" i="6"/>
  <c r="CM254" i="6"/>
  <c r="CX254" i="6"/>
  <c r="DI254" i="6"/>
  <c r="CE254" i="6"/>
  <c r="CB254" i="6"/>
  <c r="CL254" i="6"/>
  <c r="CS254" i="6"/>
  <c r="CW254" i="6"/>
  <c r="DA254" i="6"/>
  <c r="DO254" i="6"/>
  <c r="DH254" i="6"/>
  <c r="DR254" i="6"/>
  <c r="DS254" i="6"/>
  <c r="BY254" i="6"/>
  <c r="DT254" i="6"/>
  <c r="DU254" i="6"/>
  <c r="DP254" i="6"/>
  <c r="DV254" i="6"/>
  <c r="DQ110" i="6"/>
  <c r="BY110" i="6"/>
  <c r="DM110" i="6"/>
  <c r="CE110" i="6"/>
  <c r="CM110" i="6"/>
  <c r="DF110" i="6"/>
  <c r="DO110" i="6"/>
  <c r="CC110" i="6"/>
  <c r="CR110" i="6"/>
  <c r="DE110" i="6"/>
  <c r="DN110" i="6"/>
  <c r="CD110" i="6"/>
  <c r="CS110" i="6"/>
  <c r="CW110" i="6"/>
  <c r="CF110" i="6"/>
  <c r="CU110" i="6"/>
  <c r="DD110" i="6"/>
  <c r="CI110" i="6"/>
  <c r="CT110" i="6"/>
  <c r="DC110" i="6"/>
  <c r="CH110" i="6"/>
  <c r="CZ110" i="6"/>
  <c r="CK110" i="6"/>
  <c r="CL110" i="6"/>
  <c r="CY110" i="6"/>
  <c r="DH110" i="6"/>
  <c r="CJ110" i="6"/>
  <c r="CV110" i="6"/>
  <c r="DL110" i="6"/>
  <c r="CB110" i="6"/>
  <c r="CO110" i="6"/>
  <c r="CQ110" i="6"/>
  <c r="DJ110" i="6"/>
  <c r="BZ110" i="6"/>
  <c r="CN110" i="6"/>
  <c r="DG110" i="6"/>
  <c r="DI110" i="6"/>
  <c r="CX110" i="6"/>
  <c r="DA110" i="6"/>
  <c r="DK110" i="6"/>
  <c r="DB110" i="6"/>
  <c r="CA110" i="6"/>
  <c r="CP110" i="6"/>
  <c r="CG110" i="6"/>
  <c r="DR110" i="6"/>
  <c r="DS110" i="6"/>
  <c r="DU110" i="6"/>
  <c r="DP110" i="6"/>
  <c r="DT110" i="6"/>
  <c r="DV110" i="6"/>
  <c r="DQ205" i="6"/>
  <c r="BY205" i="6"/>
  <c r="DV205" i="6"/>
  <c r="DP205" i="6"/>
  <c r="CD205" i="6"/>
  <c r="CQ205" i="6"/>
  <c r="DD205" i="6"/>
  <c r="DM205" i="6"/>
  <c r="CH205" i="6"/>
  <c r="CP205" i="6"/>
  <c r="DC205" i="6"/>
  <c r="CG205" i="6"/>
  <c r="CS205" i="6"/>
  <c r="CZ205" i="6"/>
  <c r="CF205" i="6"/>
  <c r="CY205" i="6"/>
  <c r="CV205" i="6"/>
  <c r="CI205" i="6"/>
  <c r="CX205" i="6"/>
  <c r="DL205" i="6"/>
  <c r="CK205" i="6"/>
  <c r="DF205" i="6"/>
  <c r="CJ205" i="6"/>
  <c r="DE205" i="6"/>
  <c r="CO205" i="6"/>
  <c r="DB205" i="6"/>
  <c r="CN205" i="6"/>
  <c r="DH205" i="6"/>
  <c r="CM205" i="6"/>
  <c r="DK205" i="6"/>
  <c r="CL205" i="6"/>
  <c r="DJ205" i="6"/>
  <c r="CR205" i="6"/>
  <c r="DI205" i="6"/>
  <c r="CA205" i="6"/>
  <c r="CU205" i="6"/>
  <c r="DO205" i="6"/>
  <c r="BZ205" i="6"/>
  <c r="CT205" i="6"/>
  <c r="DN205" i="6"/>
  <c r="CC205" i="6"/>
  <c r="CW205" i="6"/>
  <c r="CB205" i="6"/>
  <c r="CE205" i="6"/>
  <c r="DA205" i="6"/>
  <c r="DR205" i="6"/>
  <c r="DG205" i="6"/>
  <c r="DS205" i="6"/>
  <c r="DT205" i="6"/>
  <c r="DU205" i="6"/>
  <c r="DQ61" i="6"/>
  <c r="DV61" i="6"/>
  <c r="BY61" i="6"/>
  <c r="CL61" i="6"/>
  <c r="CU61" i="6"/>
  <c r="DB61" i="6"/>
  <c r="CK61" i="6"/>
  <c r="CT61" i="6"/>
  <c r="DH61" i="6"/>
  <c r="CI61" i="6"/>
  <c r="CY61" i="6"/>
  <c r="DL61" i="6"/>
  <c r="BZ61" i="6"/>
  <c r="CN61" i="6"/>
  <c r="DG61" i="6"/>
  <c r="DP61" i="6"/>
  <c r="CC61" i="6"/>
  <c r="CM61" i="6"/>
  <c r="DF61" i="6"/>
  <c r="DI61" i="6"/>
  <c r="CD61" i="6"/>
  <c r="CQ61" i="6"/>
  <c r="DE61" i="6"/>
  <c r="DN61" i="6"/>
  <c r="CA61" i="6"/>
  <c r="DA61" i="6"/>
  <c r="CE61" i="6"/>
  <c r="CV61" i="6"/>
  <c r="CH61" i="6"/>
  <c r="DD61" i="6"/>
  <c r="CF61" i="6"/>
  <c r="DC61" i="6"/>
  <c r="CJ61" i="6"/>
  <c r="DK61" i="6"/>
  <c r="CO61" i="6"/>
  <c r="DJ61" i="6"/>
  <c r="CR61" i="6"/>
  <c r="DO61" i="6"/>
  <c r="CW61" i="6"/>
  <c r="DM61" i="6"/>
  <c r="CP61" i="6"/>
  <c r="CS61" i="6"/>
  <c r="CB61" i="6"/>
  <c r="CG61" i="6"/>
  <c r="CX61" i="6"/>
  <c r="CZ61" i="6"/>
  <c r="DS61" i="6"/>
  <c r="DT61" i="6"/>
  <c r="DR61" i="6"/>
  <c r="DU61" i="6"/>
  <c r="DQ156" i="6"/>
  <c r="BY156" i="6"/>
  <c r="DV156" i="6"/>
  <c r="DP156" i="6"/>
  <c r="CG156" i="6"/>
  <c r="CU156" i="6"/>
  <c r="DC156" i="6"/>
  <c r="CL156" i="6"/>
  <c r="CT156" i="6"/>
  <c r="DB156" i="6"/>
  <c r="CK156" i="6"/>
  <c r="CQ156" i="6"/>
  <c r="DH156" i="6"/>
  <c r="CJ156" i="6"/>
  <c r="CY156" i="6"/>
  <c r="DK156" i="6"/>
  <c r="CA156" i="6"/>
  <c r="CI156" i="6"/>
  <c r="CV156" i="6"/>
  <c r="DI156" i="6"/>
  <c r="BZ156" i="6"/>
  <c r="CO156" i="6"/>
  <c r="CW156" i="6"/>
  <c r="DO156" i="6"/>
  <c r="CC156" i="6"/>
  <c r="CN156" i="6"/>
  <c r="CZ156" i="6"/>
  <c r="DG156" i="6"/>
  <c r="CB156" i="6"/>
  <c r="CM156" i="6"/>
  <c r="DF156" i="6"/>
  <c r="DN156" i="6"/>
  <c r="CE156" i="6"/>
  <c r="CS156" i="6"/>
  <c r="DA156" i="6"/>
  <c r="DM156" i="6"/>
  <c r="CD156" i="6"/>
  <c r="CR156" i="6"/>
  <c r="DE156" i="6"/>
  <c r="DJ156" i="6"/>
  <c r="DR156" i="6"/>
  <c r="DL156" i="6"/>
  <c r="CH156" i="6"/>
  <c r="CF156" i="6"/>
  <c r="CP156" i="6"/>
  <c r="DS156" i="6"/>
  <c r="CX156" i="6"/>
  <c r="DD156" i="6"/>
  <c r="DT156" i="6"/>
  <c r="DU156" i="6"/>
  <c r="DQ251" i="6"/>
  <c r="DU251" i="6"/>
  <c r="BY251" i="6"/>
  <c r="DP251" i="6"/>
  <c r="DV251" i="6"/>
  <c r="CD251" i="6"/>
  <c r="CQ251" i="6"/>
  <c r="DE251" i="6"/>
  <c r="DN251" i="6"/>
  <c r="CC251" i="6"/>
  <c r="CP251" i="6"/>
  <c r="DD251" i="6"/>
  <c r="DM251" i="6"/>
  <c r="CE251" i="6"/>
  <c r="CR251" i="6"/>
  <c r="DC251" i="6"/>
  <c r="DL251" i="6"/>
  <c r="CF251" i="6"/>
  <c r="CT251" i="6"/>
  <c r="DA251" i="6"/>
  <c r="CK251" i="6"/>
  <c r="CS251" i="6"/>
  <c r="DG251" i="6"/>
  <c r="CJ251" i="6"/>
  <c r="CU251" i="6"/>
  <c r="DK251" i="6"/>
  <c r="CN251" i="6"/>
  <c r="DI251" i="6"/>
  <c r="CM251" i="6"/>
  <c r="DO251" i="6"/>
  <c r="CL251" i="6"/>
  <c r="CY251" i="6"/>
  <c r="CO251" i="6"/>
  <c r="CV251" i="6"/>
  <c r="CX251" i="6"/>
  <c r="CA251" i="6"/>
  <c r="CW251" i="6"/>
  <c r="BZ251" i="6"/>
  <c r="CZ251" i="6"/>
  <c r="CB251" i="6"/>
  <c r="DF251" i="6"/>
  <c r="CH251" i="6"/>
  <c r="DB251" i="6"/>
  <c r="CG251" i="6"/>
  <c r="CI251" i="6"/>
  <c r="DH251" i="6"/>
  <c r="DJ251" i="6"/>
  <c r="DR251" i="6"/>
  <c r="DS251" i="6"/>
  <c r="DT251" i="6"/>
  <c r="DQ107" i="6"/>
  <c r="BY107" i="6"/>
  <c r="DU107" i="6"/>
  <c r="DP107" i="6"/>
  <c r="DV107" i="6"/>
  <c r="CK107" i="6"/>
  <c r="CO107" i="6"/>
  <c r="DJ107" i="6"/>
  <c r="CA107" i="6"/>
  <c r="CJ107" i="6"/>
  <c r="CX107" i="6"/>
  <c r="CY107" i="6"/>
  <c r="BZ107" i="6"/>
  <c r="CN107" i="6"/>
  <c r="DA107" i="6"/>
  <c r="DI107" i="6"/>
  <c r="CB107" i="6"/>
  <c r="CM107" i="6"/>
  <c r="CZ107" i="6"/>
  <c r="DO107" i="6"/>
  <c r="CD107" i="6"/>
  <c r="CS107" i="6"/>
  <c r="DF107" i="6"/>
  <c r="DN107" i="6"/>
  <c r="CC107" i="6"/>
  <c r="CQ107" i="6"/>
  <c r="DE107" i="6"/>
  <c r="DM107" i="6"/>
  <c r="CE107" i="6"/>
  <c r="CP107" i="6"/>
  <c r="DD107" i="6"/>
  <c r="DL107" i="6"/>
  <c r="CH107" i="6"/>
  <c r="CR107" i="6"/>
  <c r="DC107" i="6"/>
  <c r="CG107" i="6"/>
  <c r="CW107" i="6"/>
  <c r="DB107" i="6"/>
  <c r="CF107" i="6"/>
  <c r="CV107" i="6"/>
  <c r="DH107" i="6"/>
  <c r="CU107" i="6"/>
  <c r="CT107" i="6"/>
  <c r="DG107" i="6"/>
  <c r="DK107" i="6"/>
  <c r="DR107" i="6"/>
  <c r="CI107" i="6"/>
  <c r="CL107" i="6"/>
  <c r="DS107" i="6"/>
  <c r="DT107" i="6"/>
  <c r="DQ202" i="6"/>
  <c r="DU202" i="6"/>
  <c r="DV202" i="6"/>
  <c r="DP202" i="6"/>
  <c r="CK202" i="6"/>
  <c r="CX202" i="6"/>
  <c r="DG202" i="6"/>
  <c r="CJ202" i="6"/>
  <c r="CW202" i="6"/>
  <c r="DJ202" i="6"/>
  <c r="BY202" i="6"/>
  <c r="CI202" i="6"/>
  <c r="DA202" i="6"/>
  <c r="DF202" i="6"/>
  <c r="CA202" i="6"/>
  <c r="CL202" i="6"/>
  <c r="CV202" i="6"/>
  <c r="DN202" i="6"/>
  <c r="CE202" i="6"/>
  <c r="CR202" i="6"/>
  <c r="CY202" i="6"/>
  <c r="DM202" i="6"/>
  <c r="CD202" i="6"/>
  <c r="CP202" i="6"/>
  <c r="DE202" i="6"/>
  <c r="DL202" i="6"/>
  <c r="CN202" i="6"/>
  <c r="DI202" i="6"/>
  <c r="CM202" i="6"/>
  <c r="DO202" i="6"/>
  <c r="CO202" i="6"/>
  <c r="CS202" i="6"/>
  <c r="CT202" i="6"/>
  <c r="CQ202" i="6"/>
  <c r="DR202" i="6"/>
  <c r="BZ202" i="6"/>
  <c r="CU202" i="6"/>
  <c r="CB202" i="6"/>
  <c r="CZ202" i="6"/>
  <c r="CC202" i="6"/>
  <c r="DD202" i="6"/>
  <c r="CH202" i="6"/>
  <c r="DC202" i="6"/>
  <c r="CG202" i="6"/>
  <c r="CF202" i="6"/>
  <c r="DB202" i="6"/>
  <c r="DH202" i="6"/>
  <c r="DT202" i="6"/>
  <c r="DS202" i="6"/>
  <c r="DK202" i="6"/>
  <c r="DQ58" i="6"/>
  <c r="BY58" i="6"/>
  <c r="DU58" i="6"/>
  <c r="DV58" i="6"/>
  <c r="BZ58" i="6"/>
  <c r="CJ58" i="6"/>
  <c r="CU58" i="6"/>
  <c r="DP58" i="6"/>
  <c r="CL58" i="6"/>
  <c r="DA58" i="6"/>
  <c r="DF58" i="6"/>
  <c r="CB58" i="6"/>
  <c r="CN58" i="6"/>
  <c r="CZ58" i="6"/>
  <c r="DI58" i="6"/>
  <c r="CA58" i="6"/>
  <c r="CM58" i="6"/>
  <c r="CV58" i="6"/>
  <c r="DO58" i="6"/>
  <c r="CE58" i="6"/>
  <c r="CR58" i="6"/>
  <c r="CY58" i="6"/>
  <c r="DN58" i="6"/>
  <c r="CD58" i="6"/>
  <c r="CQ58" i="6"/>
  <c r="DE58" i="6"/>
  <c r="DM58" i="6"/>
  <c r="DR58" i="6"/>
  <c r="CH58" i="6"/>
  <c r="CP58" i="6"/>
  <c r="DD58" i="6"/>
  <c r="DL58" i="6"/>
  <c r="CC58" i="6"/>
  <c r="CO58" i="6"/>
  <c r="DC58" i="6"/>
  <c r="CG58" i="6"/>
  <c r="CW58" i="6"/>
  <c r="DB58" i="6"/>
  <c r="CF58" i="6"/>
  <c r="CS58" i="6"/>
  <c r="DH58" i="6"/>
  <c r="CK58" i="6"/>
  <c r="CI58" i="6"/>
  <c r="CT58" i="6"/>
  <c r="CX58" i="6"/>
  <c r="DG58" i="6"/>
  <c r="DJ58" i="6"/>
  <c r="DS58" i="6"/>
  <c r="DK58" i="6"/>
  <c r="DT58" i="6"/>
  <c r="DQ153" i="6"/>
  <c r="DT153" i="6"/>
  <c r="DU153" i="6"/>
  <c r="DV153" i="6"/>
  <c r="DP153" i="6"/>
  <c r="CG153" i="6"/>
  <c r="CV153" i="6"/>
  <c r="CX153" i="6"/>
  <c r="CF153" i="6"/>
  <c r="CU153" i="6"/>
  <c r="DB153" i="6"/>
  <c r="CH153" i="6"/>
  <c r="CT153" i="6"/>
  <c r="DH153" i="6"/>
  <c r="CJ153" i="6"/>
  <c r="CN153" i="6"/>
  <c r="DF153" i="6"/>
  <c r="BY153" i="6"/>
  <c r="CI153" i="6"/>
  <c r="CW153" i="6"/>
  <c r="DJ153" i="6"/>
  <c r="BZ153" i="6"/>
  <c r="CM153" i="6"/>
  <c r="CZ153" i="6"/>
  <c r="DI153" i="6"/>
  <c r="CC153" i="6"/>
  <c r="DE153" i="6"/>
  <c r="CB153" i="6"/>
  <c r="DA153" i="6"/>
  <c r="CE153" i="6"/>
  <c r="DD153" i="6"/>
  <c r="CD153" i="6"/>
  <c r="DC153" i="6"/>
  <c r="CK153" i="6"/>
  <c r="DG153" i="6"/>
  <c r="CS153" i="6"/>
  <c r="DO153" i="6"/>
  <c r="DR153" i="6"/>
  <c r="CL153" i="6"/>
  <c r="DN153" i="6"/>
  <c r="CR153" i="6"/>
  <c r="DM153" i="6"/>
  <c r="CP153" i="6"/>
  <c r="DL153" i="6"/>
  <c r="CO153" i="6"/>
  <c r="DK153" i="6"/>
  <c r="DS153" i="6"/>
  <c r="CA153" i="6"/>
  <c r="CQ153" i="6"/>
  <c r="CY153" i="6"/>
  <c r="DQ248" i="6"/>
  <c r="BY248" i="6"/>
  <c r="DT248" i="6"/>
  <c r="DU248" i="6"/>
  <c r="DJ248" i="6"/>
  <c r="DV248" i="6"/>
  <c r="DP248" i="6"/>
  <c r="CH248" i="6"/>
  <c r="CV248" i="6"/>
  <c r="DA248" i="6"/>
  <c r="CG248" i="6"/>
  <c r="CN248" i="6"/>
  <c r="DG248" i="6"/>
  <c r="CF248" i="6"/>
  <c r="CS248" i="6"/>
  <c r="DF248" i="6"/>
  <c r="CJ248" i="6"/>
  <c r="CT248" i="6"/>
  <c r="DI248" i="6"/>
  <c r="CI248" i="6"/>
  <c r="CW248" i="6"/>
  <c r="DO248" i="6"/>
  <c r="CM248" i="6"/>
  <c r="CZ248" i="6"/>
  <c r="DN248" i="6"/>
  <c r="CA248" i="6"/>
  <c r="CL248" i="6"/>
  <c r="CY248" i="6"/>
  <c r="DH248" i="6"/>
  <c r="BZ248" i="6"/>
  <c r="CQ248" i="6"/>
  <c r="CU248" i="6"/>
  <c r="DM248" i="6"/>
  <c r="CE248" i="6"/>
  <c r="CP248" i="6"/>
  <c r="CX248" i="6"/>
  <c r="DL248" i="6"/>
  <c r="CB248" i="6"/>
  <c r="CO248" i="6"/>
  <c r="DD248" i="6"/>
  <c r="DE248" i="6"/>
  <c r="DS248" i="6"/>
  <c r="CD248" i="6"/>
  <c r="CC248" i="6"/>
  <c r="CK248" i="6"/>
  <c r="CR248" i="6"/>
  <c r="DC248" i="6"/>
  <c r="DB248" i="6"/>
  <c r="DK248" i="6"/>
  <c r="DR248" i="6"/>
  <c r="DQ104" i="6"/>
  <c r="BY104" i="6"/>
  <c r="DT104" i="6"/>
  <c r="DU104" i="6"/>
  <c r="DP104" i="6"/>
  <c r="DJ104" i="6"/>
  <c r="DV104" i="6"/>
  <c r="CH104" i="6"/>
  <c r="CG104" i="6"/>
  <c r="CN104" i="6"/>
  <c r="DG104" i="6"/>
  <c r="CF104" i="6"/>
  <c r="CU104" i="6"/>
  <c r="DF104" i="6"/>
  <c r="CJ104" i="6"/>
  <c r="CZ104" i="6"/>
  <c r="DI104" i="6"/>
  <c r="CL104" i="6"/>
  <c r="CW104" i="6"/>
  <c r="DO104" i="6"/>
  <c r="CA104" i="6"/>
  <c r="CM104" i="6"/>
  <c r="CY104" i="6"/>
  <c r="DN104" i="6"/>
  <c r="BZ104" i="6"/>
  <c r="CS104" i="6"/>
  <c r="CX104" i="6"/>
  <c r="DM104" i="6"/>
  <c r="CE104" i="6"/>
  <c r="CQ104" i="6"/>
  <c r="DD104" i="6"/>
  <c r="DL104" i="6"/>
  <c r="CD104" i="6"/>
  <c r="CP104" i="6"/>
  <c r="CT104" i="6"/>
  <c r="DE104" i="6"/>
  <c r="CC104" i="6"/>
  <c r="CO104" i="6"/>
  <c r="DC104" i="6"/>
  <c r="DK104" i="6"/>
  <c r="CB104" i="6"/>
  <c r="DS104" i="6"/>
  <c r="CI104" i="6"/>
  <c r="CK104" i="6"/>
  <c r="CR104" i="6"/>
  <c r="DR104" i="6"/>
  <c r="CV104" i="6"/>
  <c r="DA104" i="6"/>
  <c r="DB104" i="6"/>
  <c r="DH104" i="6"/>
  <c r="DQ199" i="6"/>
  <c r="DS199" i="6"/>
  <c r="BY199" i="6"/>
  <c r="DT199" i="6"/>
  <c r="DU199" i="6"/>
  <c r="DP199" i="6"/>
  <c r="CD199" i="6"/>
  <c r="CK199" i="6"/>
  <c r="DC199" i="6"/>
  <c r="DL199" i="6"/>
  <c r="CC199" i="6"/>
  <c r="CN199" i="6"/>
  <c r="DB199" i="6"/>
  <c r="DK199" i="6"/>
  <c r="CB199" i="6"/>
  <c r="CM199" i="6"/>
  <c r="DG199" i="6"/>
  <c r="DJ199" i="6"/>
  <c r="CH199" i="6"/>
  <c r="CU199" i="6"/>
  <c r="CZ199" i="6"/>
  <c r="CF199" i="6"/>
  <c r="CP199" i="6"/>
  <c r="DA199" i="6"/>
  <c r="CJ199" i="6"/>
  <c r="CT199" i="6"/>
  <c r="DF199" i="6"/>
  <c r="CI199" i="6"/>
  <c r="CS199" i="6"/>
  <c r="DE199" i="6"/>
  <c r="CG199" i="6"/>
  <c r="CY199" i="6"/>
  <c r="DI199" i="6"/>
  <c r="CV199" i="6"/>
  <c r="CX199" i="6"/>
  <c r="DD199" i="6"/>
  <c r="CW199" i="6"/>
  <c r="DO199" i="6"/>
  <c r="CA199" i="6"/>
  <c r="DN199" i="6"/>
  <c r="DR199" i="6"/>
  <c r="BZ199" i="6"/>
  <c r="DM199" i="6"/>
  <c r="CE199" i="6"/>
  <c r="DH199" i="6"/>
  <c r="DV199" i="6"/>
  <c r="CL199" i="6"/>
  <c r="CR199" i="6"/>
  <c r="CQ199" i="6"/>
  <c r="CO199" i="6"/>
  <c r="DQ55" i="6"/>
  <c r="BY55" i="6"/>
  <c r="DS55" i="6"/>
  <c r="DT55" i="6"/>
  <c r="DU55" i="6"/>
  <c r="DV55" i="6"/>
  <c r="DP55" i="6"/>
  <c r="CE55" i="6"/>
  <c r="CK55" i="6"/>
  <c r="DC55" i="6"/>
  <c r="DL55" i="6"/>
  <c r="CD55" i="6"/>
  <c r="CN55" i="6"/>
  <c r="CW55" i="6"/>
  <c r="DK55" i="6"/>
  <c r="CF55" i="6"/>
  <c r="CP55" i="6"/>
  <c r="DG55" i="6"/>
  <c r="CJ55" i="6"/>
  <c r="CT55" i="6"/>
  <c r="CZ55" i="6"/>
  <c r="CI55" i="6"/>
  <c r="CS55" i="6"/>
  <c r="DF55" i="6"/>
  <c r="CL55" i="6"/>
  <c r="DB55" i="6"/>
  <c r="CG55" i="6"/>
  <c r="DH55" i="6"/>
  <c r="CR55" i="6"/>
  <c r="DE55" i="6"/>
  <c r="CQ55" i="6"/>
  <c r="DI55" i="6"/>
  <c r="CO55" i="6"/>
  <c r="DO55" i="6"/>
  <c r="CM55" i="6"/>
  <c r="DN55" i="6"/>
  <c r="DR55" i="6"/>
  <c r="CU55" i="6"/>
  <c r="DM55" i="6"/>
  <c r="CB55" i="6"/>
  <c r="DA55" i="6"/>
  <c r="DJ55" i="6"/>
  <c r="CA55" i="6"/>
  <c r="CY55" i="6"/>
  <c r="BZ55" i="6"/>
  <c r="CV55" i="6"/>
  <c r="CC55" i="6"/>
  <c r="CH55" i="6"/>
  <c r="CX55" i="6"/>
  <c r="DD55" i="6"/>
  <c r="DQ162" i="6"/>
  <c r="BY162" i="6"/>
  <c r="DS162" i="6"/>
  <c r="DT162" i="6"/>
  <c r="DU162" i="6"/>
  <c r="DO162" i="6"/>
  <c r="DV162" i="6"/>
  <c r="DI162" i="6"/>
  <c r="DP162" i="6"/>
  <c r="CI162" i="6"/>
  <c r="CZ162" i="6"/>
  <c r="DE162" i="6"/>
  <c r="CL162" i="6"/>
  <c r="CY162" i="6"/>
  <c r="DN162" i="6"/>
  <c r="CK162" i="6"/>
  <c r="CS162" i="6"/>
  <c r="DM162" i="6"/>
  <c r="BZ162" i="6"/>
  <c r="CR162" i="6"/>
  <c r="CX162" i="6"/>
  <c r="DD162" i="6"/>
  <c r="CD162" i="6"/>
  <c r="CJ162" i="6"/>
  <c r="CV162" i="6"/>
  <c r="DL162" i="6"/>
  <c r="DR162" i="6"/>
  <c r="CB162" i="6"/>
  <c r="CP162" i="6"/>
  <c r="CW162" i="6"/>
  <c r="DK162" i="6"/>
  <c r="CC162" i="6"/>
  <c r="CO162" i="6"/>
  <c r="DC162" i="6"/>
  <c r="DJ162" i="6"/>
  <c r="CH162" i="6"/>
  <c r="CN162" i="6"/>
  <c r="DB162" i="6"/>
  <c r="CG162" i="6"/>
  <c r="CQ162" i="6"/>
  <c r="DH162" i="6"/>
  <c r="CF162" i="6"/>
  <c r="CU162" i="6"/>
  <c r="DG162" i="6"/>
  <c r="CE162" i="6"/>
  <c r="DF162" i="6"/>
  <c r="CA162" i="6"/>
  <c r="CT162" i="6"/>
  <c r="CM162" i="6"/>
  <c r="DA162" i="6"/>
  <c r="DQ18" i="6"/>
  <c r="DS18" i="6"/>
  <c r="DO18" i="6"/>
  <c r="DT18" i="6"/>
  <c r="DU18" i="6"/>
  <c r="DI18" i="6"/>
  <c r="DV18" i="6"/>
  <c r="CF18" i="6"/>
  <c r="CO18" i="6"/>
  <c r="DC18" i="6"/>
  <c r="DP18" i="6"/>
  <c r="CH18" i="6"/>
  <c r="CN18" i="6"/>
  <c r="DB18" i="6"/>
  <c r="CG18" i="6"/>
  <c r="CU18" i="6"/>
  <c r="DH18" i="6"/>
  <c r="CA18" i="6"/>
  <c r="CT18" i="6"/>
  <c r="DG18" i="6"/>
  <c r="CE18" i="6"/>
  <c r="CM18" i="6"/>
  <c r="DF18" i="6"/>
  <c r="DR18" i="6"/>
  <c r="CI18" i="6"/>
  <c r="CW18" i="6"/>
  <c r="DE18" i="6"/>
  <c r="CL18" i="6"/>
  <c r="CS18" i="6"/>
  <c r="DN18" i="6"/>
  <c r="CK18" i="6"/>
  <c r="DA18" i="6"/>
  <c r="DM18" i="6"/>
  <c r="CR18" i="6"/>
  <c r="CZ18" i="6"/>
  <c r="DD18" i="6"/>
  <c r="CD18" i="6"/>
  <c r="CJ18" i="6"/>
  <c r="CY18" i="6"/>
  <c r="DL18" i="6"/>
  <c r="CB18" i="6"/>
  <c r="CC18" i="6"/>
  <c r="CQ18" i="6"/>
  <c r="CP18" i="6"/>
  <c r="CX18" i="6"/>
  <c r="CV18" i="6"/>
  <c r="DK18" i="6"/>
  <c r="DJ18" i="6"/>
  <c r="DQ125" i="6"/>
  <c r="BY125" i="6"/>
  <c r="DR125" i="6"/>
  <c r="DS125" i="6"/>
  <c r="DO125" i="6"/>
  <c r="DT125" i="6"/>
  <c r="DU125" i="6"/>
  <c r="DP125" i="6"/>
  <c r="DV125" i="6"/>
  <c r="CI125" i="6"/>
  <c r="CW125" i="6"/>
  <c r="DF125" i="6"/>
  <c r="CH125" i="6"/>
  <c r="CV125" i="6"/>
  <c r="DE125" i="6"/>
  <c r="CL125" i="6"/>
  <c r="CR125" i="6"/>
  <c r="DD125" i="6"/>
  <c r="CA125" i="6"/>
  <c r="CQ125" i="6"/>
  <c r="CZ125" i="6"/>
  <c r="DM125" i="6"/>
  <c r="BZ125" i="6"/>
  <c r="CP125" i="6"/>
  <c r="CY125" i="6"/>
  <c r="DL125" i="6"/>
  <c r="CB125" i="6"/>
  <c r="CO125" i="6"/>
  <c r="CX125" i="6"/>
  <c r="DK125" i="6"/>
  <c r="CT125" i="6"/>
  <c r="CU125" i="6"/>
  <c r="CD125" i="6"/>
  <c r="DC125" i="6"/>
  <c r="CG125" i="6"/>
  <c r="DB125" i="6"/>
  <c r="CC125" i="6"/>
  <c r="DH125" i="6"/>
  <c r="CS125" i="6"/>
  <c r="CE125" i="6"/>
  <c r="DG125" i="6"/>
  <c r="CF125" i="6"/>
  <c r="DA125" i="6"/>
  <c r="CK125" i="6"/>
  <c r="DN125" i="6"/>
  <c r="CJ125" i="6"/>
  <c r="DJ125" i="6"/>
  <c r="CN125" i="6"/>
  <c r="DI125" i="6"/>
  <c r="CM125" i="6"/>
  <c r="DP232" i="6"/>
  <c r="DR232" i="6"/>
  <c r="DS232" i="6"/>
  <c r="DT232" i="6"/>
  <c r="DN232" i="6"/>
  <c r="DU232" i="6"/>
  <c r="CG232" i="6"/>
  <c r="CL232" i="6"/>
  <c r="DA232" i="6"/>
  <c r="CF232" i="6"/>
  <c r="CT232" i="6"/>
  <c r="DG232" i="6"/>
  <c r="CK232" i="6"/>
  <c r="CU232" i="6"/>
  <c r="DD232" i="6"/>
  <c r="CJ232" i="6"/>
  <c r="CZ232" i="6"/>
  <c r="DM232" i="6"/>
  <c r="BY232" i="6"/>
  <c r="CQ232" i="6"/>
  <c r="CV232" i="6"/>
  <c r="DC232" i="6"/>
  <c r="CB232" i="6"/>
  <c r="CS232" i="6"/>
  <c r="DI232" i="6"/>
  <c r="CC232" i="6"/>
  <c r="CR232" i="6"/>
  <c r="DO232" i="6"/>
  <c r="BZ232" i="6"/>
  <c r="CY232" i="6"/>
  <c r="CE232" i="6"/>
  <c r="CX232" i="6"/>
  <c r="CA232" i="6"/>
  <c r="CW232" i="6"/>
  <c r="CD232" i="6"/>
  <c r="DB232" i="6"/>
  <c r="CH232" i="6"/>
  <c r="DH232" i="6"/>
  <c r="CP232" i="6"/>
  <c r="DF232" i="6"/>
  <c r="CO232" i="6"/>
  <c r="DE232" i="6"/>
  <c r="CN232" i="6"/>
  <c r="DL232" i="6"/>
  <c r="CI232" i="6"/>
  <c r="CM232" i="6"/>
  <c r="DK232" i="6"/>
  <c r="DJ232" i="6"/>
  <c r="DV232" i="6"/>
  <c r="DQ232" i="6"/>
  <c r="DN88" i="6"/>
  <c r="DR88" i="6"/>
  <c r="DS88" i="6"/>
  <c r="DT88" i="6"/>
  <c r="CA88" i="6"/>
  <c r="CL88" i="6"/>
  <c r="CU88" i="6"/>
  <c r="DP88" i="6"/>
  <c r="DU88" i="6"/>
  <c r="CE88" i="6"/>
  <c r="CM88" i="6"/>
  <c r="DB88" i="6"/>
  <c r="DI88" i="6"/>
  <c r="CG88" i="6"/>
  <c r="CI88" i="6"/>
  <c r="DH88" i="6"/>
  <c r="DO88" i="6"/>
  <c r="CF88" i="6"/>
  <c r="CT88" i="6"/>
  <c r="DG88" i="6"/>
  <c r="CD88" i="6"/>
  <c r="CR88" i="6"/>
  <c r="DF88" i="6"/>
  <c r="CH88" i="6"/>
  <c r="CS88" i="6"/>
  <c r="DE88" i="6"/>
  <c r="CK88" i="6"/>
  <c r="DA88" i="6"/>
  <c r="DD88" i="6"/>
  <c r="CJ88" i="6"/>
  <c r="CZ88" i="6"/>
  <c r="DM88" i="6"/>
  <c r="CQ88" i="6"/>
  <c r="CV88" i="6"/>
  <c r="DC88" i="6"/>
  <c r="CB88" i="6"/>
  <c r="CP88" i="6"/>
  <c r="CY88" i="6"/>
  <c r="DL88" i="6"/>
  <c r="CO88" i="6"/>
  <c r="CN88" i="6"/>
  <c r="CX88" i="6"/>
  <c r="CW88" i="6"/>
  <c r="DK88" i="6"/>
  <c r="DJ88" i="6"/>
  <c r="BY88" i="6"/>
  <c r="CC88" i="6"/>
  <c r="BZ88" i="6"/>
  <c r="DV88" i="6"/>
  <c r="DQ88" i="6"/>
  <c r="DQ75" i="6"/>
  <c r="BY75" i="6"/>
  <c r="CE75" i="6"/>
  <c r="CS75" i="6"/>
  <c r="DG75" i="6"/>
  <c r="DN75" i="6"/>
  <c r="CD75" i="6"/>
  <c r="CR75" i="6"/>
  <c r="DF75" i="6"/>
  <c r="CI75" i="6"/>
  <c r="CV75" i="6"/>
  <c r="DE75" i="6"/>
  <c r="CH75" i="6"/>
  <c r="CU75" i="6"/>
  <c r="DD75" i="6"/>
  <c r="CG75" i="6"/>
  <c r="CQ75" i="6"/>
  <c r="DA75" i="6"/>
  <c r="CL75" i="6"/>
  <c r="CT75" i="6"/>
  <c r="DC75" i="6"/>
  <c r="CK75" i="6"/>
  <c r="CW75" i="6"/>
  <c r="DM75" i="6"/>
  <c r="CB75" i="6"/>
  <c r="CJ75" i="6"/>
  <c r="CZ75" i="6"/>
  <c r="DL75" i="6"/>
  <c r="CA75" i="6"/>
  <c r="CP75" i="6"/>
  <c r="CY75" i="6"/>
  <c r="DK75" i="6"/>
  <c r="BZ75" i="6"/>
  <c r="CO75" i="6"/>
  <c r="CX75" i="6"/>
  <c r="DJ75" i="6"/>
  <c r="DR75" i="6"/>
  <c r="CC75" i="6"/>
  <c r="CF75" i="6"/>
  <c r="CN75" i="6"/>
  <c r="CM75" i="6"/>
  <c r="DH75" i="6"/>
  <c r="DI75" i="6"/>
  <c r="DB75" i="6"/>
  <c r="DP75" i="6"/>
  <c r="DS75" i="6"/>
  <c r="DO75" i="6"/>
  <c r="DT75" i="6"/>
  <c r="DU75" i="6"/>
  <c r="DV75" i="6"/>
  <c r="DQ69" i="6"/>
  <c r="DT69" i="6"/>
  <c r="DU69" i="6"/>
  <c r="DV69" i="6"/>
  <c r="CA69" i="6"/>
  <c r="CL69" i="6"/>
  <c r="DE69" i="6"/>
  <c r="DO69" i="6"/>
  <c r="CF69" i="6"/>
  <c r="CR69" i="6"/>
  <c r="DD69" i="6"/>
  <c r="DN69" i="6"/>
  <c r="CE69" i="6"/>
  <c r="CP69" i="6"/>
  <c r="DC69" i="6"/>
  <c r="DM69" i="6"/>
  <c r="CI69" i="6"/>
  <c r="CV69" i="6"/>
  <c r="DB69" i="6"/>
  <c r="DK69" i="6"/>
  <c r="CD69" i="6"/>
  <c r="CU69" i="6"/>
  <c r="DH69" i="6"/>
  <c r="CG69" i="6"/>
  <c r="CT69" i="6"/>
  <c r="DG69" i="6"/>
  <c r="CJ69" i="6"/>
  <c r="DJ69" i="6"/>
  <c r="CH69" i="6"/>
  <c r="DP69" i="6"/>
  <c r="CM69" i="6"/>
  <c r="CX69" i="6"/>
  <c r="CS69" i="6"/>
  <c r="DI69" i="6"/>
  <c r="CO69" i="6"/>
  <c r="DL69" i="6"/>
  <c r="CN69" i="6"/>
  <c r="CQ69" i="6"/>
  <c r="BY69" i="6"/>
  <c r="CZ69" i="6"/>
  <c r="BZ69" i="6"/>
  <c r="CW69" i="6"/>
  <c r="CB69" i="6"/>
  <c r="CY69" i="6"/>
  <c r="CC69" i="6"/>
  <c r="CK69" i="6"/>
  <c r="DA69" i="6"/>
  <c r="DF69" i="6"/>
  <c r="DS69" i="6"/>
  <c r="DR69" i="6"/>
  <c r="DV16" i="6"/>
  <c r="BY16" i="6"/>
  <c r="DR16" i="6"/>
  <c r="DS16" i="6"/>
  <c r="DT16" i="6"/>
  <c r="DU16" i="6"/>
  <c r="BZ16" i="6"/>
  <c r="CL16" i="6"/>
  <c r="CX16" i="6"/>
  <c r="DJ16" i="6"/>
  <c r="CC16" i="6"/>
  <c r="CP16" i="6"/>
  <c r="CV16" i="6"/>
  <c r="DP16" i="6"/>
  <c r="CE16" i="6"/>
  <c r="CM16" i="6"/>
  <c r="CW16" i="6"/>
  <c r="DO16" i="6"/>
  <c r="CG16" i="6"/>
  <c r="CT16" i="6"/>
  <c r="DG16" i="6"/>
  <c r="CD16" i="6"/>
  <c r="CR16" i="6"/>
  <c r="DF16" i="6"/>
  <c r="CS16" i="6"/>
  <c r="DC16" i="6"/>
  <c r="DA16" i="6"/>
  <c r="DI16" i="6"/>
  <c r="DQ16" i="6"/>
  <c r="CB16" i="6"/>
  <c r="CZ16" i="6"/>
  <c r="CF16" i="6"/>
  <c r="CU16" i="6"/>
  <c r="CA16" i="6"/>
  <c r="CY16" i="6"/>
  <c r="CH16" i="6"/>
  <c r="DB16" i="6"/>
  <c r="CK16" i="6"/>
  <c r="DH16" i="6"/>
  <c r="CJ16" i="6"/>
  <c r="DE16" i="6"/>
  <c r="CQ16" i="6"/>
  <c r="DD16" i="6"/>
  <c r="CI16" i="6"/>
  <c r="DM16" i="6"/>
  <c r="CO16" i="6"/>
  <c r="CN16" i="6"/>
  <c r="DL16" i="6"/>
  <c r="DK16" i="6"/>
  <c r="DN16" i="6"/>
  <c r="DQ147" i="6"/>
  <c r="BY147" i="6"/>
  <c r="CG147" i="6"/>
  <c r="CU147" i="6"/>
  <c r="DA147" i="6"/>
  <c r="CJ147" i="6"/>
  <c r="CT147" i="6"/>
  <c r="DC147" i="6"/>
  <c r="CP147" i="6"/>
  <c r="CW147" i="6"/>
  <c r="DM147" i="6"/>
  <c r="CB147" i="6"/>
  <c r="CO147" i="6"/>
  <c r="CZ147" i="6"/>
  <c r="CA147" i="6"/>
  <c r="CI147" i="6"/>
  <c r="CY147" i="6"/>
  <c r="DK147" i="6"/>
  <c r="BZ147" i="6"/>
  <c r="CN147" i="6"/>
  <c r="CX147" i="6"/>
  <c r="DJ147" i="6"/>
  <c r="CC147" i="6"/>
  <c r="CM147" i="6"/>
  <c r="DB147" i="6"/>
  <c r="DI147" i="6"/>
  <c r="CE147" i="6"/>
  <c r="CS147" i="6"/>
  <c r="DH147" i="6"/>
  <c r="CF147" i="6"/>
  <c r="CR147" i="6"/>
  <c r="DG147" i="6"/>
  <c r="CK147" i="6"/>
  <c r="CV147" i="6"/>
  <c r="DD147" i="6"/>
  <c r="CL147" i="6"/>
  <c r="CQ147" i="6"/>
  <c r="DF147" i="6"/>
  <c r="DE147" i="6"/>
  <c r="DL147" i="6"/>
  <c r="DN147" i="6"/>
  <c r="DR147" i="6"/>
  <c r="CD147" i="6"/>
  <c r="CH147" i="6"/>
  <c r="DS147" i="6"/>
  <c r="DT147" i="6"/>
  <c r="DU147" i="6"/>
  <c r="DO147" i="6"/>
  <c r="DP147" i="6"/>
  <c r="DV147" i="6"/>
  <c r="DM242" i="6"/>
  <c r="BY242" i="6"/>
  <c r="DQ242" i="6"/>
  <c r="CO242" i="6"/>
  <c r="CW242" i="6"/>
  <c r="DK242" i="6"/>
  <c r="CA242" i="6"/>
  <c r="CN242" i="6"/>
  <c r="CU242" i="6"/>
  <c r="DJ242" i="6"/>
  <c r="BZ242" i="6"/>
  <c r="CM242" i="6"/>
  <c r="CV242" i="6"/>
  <c r="DB242" i="6"/>
  <c r="CE242" i="6"/>
  <c r="CK242" i="6"/>
  <c r="CB242" i="6"/>
  <c r="CL242" i="6"/>
  <c r="CD242" i="6"/>
  <c r="CS242" i="6"/>
  <c r="DG242" i="6"/>
  <c r="DN242" i="6"/>
  <c r="CF242" i="6"/>
  <c r="CH242" i="6"/>
  <c r="DF242" i="6"/>
  <c r="CG242" i="6"/>
  <c r="CQ242" i="6"/>
  <c r="DE242" i="6"/>
  <c r="CJ242" i="6"/>
  <c r="CI242" i="6"/>
  <c r="CY242" i="6"/>
  <c r="CX242" i="6"/>
  <c r="CT242" i="6"/>
  <c r="DA242" i="6"/>
  <c r="DD242" i="6"/>
  <c r="DC242" i="6"/>
  <c r="DH242" i="6"/>
  <c r="DL242" i="6"/>
  <c r="CP242" i="6"/>
  <c r="DO242" i="6"/>
  <c r="CZ242" i="6"/>
  <c r="DI242" i="6"/>
  <c r="CC242" i="6"/>
  <c r="CR242" i="6"/>
  <c r="DR242" i="6"/>
  <c r="DS242" i="6"/>
  <c r="DT242" i="6"/>
  <c r="DU242" i="6"/>
  <c r="DV242" i="6"/>
  <c r="DP242" i="6"/>
  <c r="DM98" i="6"/>
  <c r="DH98" i="6"/>
  <c r="BY98" i="6"/>
  <c r="DQ98" i="6"/>
  <c r="CG98" i="6"/>
  <c r="CY98" i="6"/>
  <c r="DK98" i="6"/>
  <c r="CJ98" i="6"/>
  <c r="CW98" i="6"/>
  <c r="DJ98" i="6"/>
  <c r="CB98" i="6"/>
  <c r="CP98" i="6"/>
  <c r="CX98" i="6"/>
  <c r="DB98" i="6"/>
  <c r="CA98" i="6"/>
  <c r="CO98" i="6"/>
  <c r="CV98" i="6"/>
  <c r="DI98" i="6"/>
  <c r="BZ98" i="6"/>
  <c r="CN98" i="6"/>
  <c r="CT98" i="6"/>
  <c r="DO98" i="6"/>
  <c r="CE98" i="6"/>
  <c r="CM98" i="6"/>
  <c r="DA98" i="6"/>
  <c r="DN98" i="6"/>
  <c r="CD98" i="6"/>
  <c r="CK98" i="6"/>
  <c r="DG98" i="6"/>
  <c r="CF98" i="6"/>
  <c r="CS98" i="6"/>
  <c r="DF98" i="6"/>
  <c r="CH98" i="6"/>
  <c r="CU98" i="6"/>
  <c r="DD98" i="6"/>
  <c r="CC98" i="6"/>
  <c r="CZ98" i="6"/>
  <c r="DL98" i="6"/>
  <c r="CI98" i="6"/>
  <c r="CL98" i="6"/>
  <c r="CQ98" i="6"/>
  <c r="CR98" i="6"/>
  <c r="DE98" i="6"/>
  <c r="DC98" i="6"/>
  <c r="DR98" i="6"/>
  <c r="DS98" i="6"/>
  <c r="DT98" i="6"/>
  <c r="DP98" i="6"/>
  <c r="DU98" i="6"/>
  <c r="DV98" i="6"/>
  <c r="DQ193" i="6"/>
  <c r="BY193" i="6"/>
  <c r="DV193" i="6"/>
  <c r="DP193" i="6"/>
  <c r="CA193" i="6"/>
  <c r="BZ193" i="6"/>
  <c r="CD193" i="6"/>
  <c r="CH193" i="6"/>
  <c r="CS193" i="6"/>
  <c r="DD193" i="6"/>
  <c r="CG193" i="6"/>
  <c r="CP193" i="6"/>
  <c r="CZ193" i="6"/>
  <c r="CK193" i="6"/>
  <c r="CU193" i="6"/>
  <c r="DC193" i="6"/>
  <c r="CF193" i="6"/>
  <c r="CT193" i="6"/>
  <c r="DB193" i="6"/>
  <c r="CJ193" i="6"/>
  <c r="CY193" i="6"/>
  <c r="DH193" i="6"/>
  <c r="CI193" i="6"/>
  <c r="CX193" i="6"/>
  <c r="DL193" i="6"/>
  <c r="CO193" i="6"/>
  <c r="CV193" i="6"/>
  <c r="DK193" i="6"/>
  <c r="CN193" i="6"/>
  <c r="CW193" i="6"/>
  <c r="DJ193" i="6"/>
  <c r="CM193" i="6"/>
  <c r="DG193" i="6"/>
  <c r="DI193" i="6"/>
  <c r="CC193" i="6"/>
  <c r="CL193" i="6"/>
  <c r="DF193" i="6"/>
  <c r="DO193" i="6"/>
  <c r="CB193" i="6"/>
  <c r="CE193" i="6"/>
  <c r="CR193" i="6"/>
  <c r="CQ193" i="6"/>
  <c r="DE193" i="6"/>
  <c r="DN193" i="6"/>
  <c r="DM193" i="6"/>
  <c r="DR193" i="6"/>
  <c r="DA193" i="6"/>
  <c r="DS193" i="6"/>
  <c r="DT193" i="6"/>
  <c r="DU193" i="6"/>
  <c r="DQ49" i="6"/>
  <c r="BY49" i="6"/>
  <c r="DV49" i="6"/>
  <c r="BZ49" i="6"/>
  <c r="CI49" i="6"/>
  <c r="DA49" i="6"/>
  <c r="DP49" i="6"/>
  <c r="CC49" i="6"/>
  <c r="CM49" i="6"/>
  <c r="DG49" i="6"/>
  <c r="DI49" i="6"/>
  <c r="CE49" i="6"/>
  <c r="CR49" i="6"/>
  <c r="DF49" i="6"/>
  <c r="DO49" i="6"/>
  <c r="CH49" i="6"/>
  <c r="CP49" i="6"/>
  <c r="CZ49" i="6"/>
  <c r="CG49" i="6"/>
  <c r="CW49" i="6"/>
  <c r="DC49" i="6"/>
  <c r="CK49" i="6"/>
  <c r="CT49" i="6"/>
  <c r="DH49" i="6"/>
  <c r="CF49" i="6"/>
  <c r="DD49" i="6"/>
  <c r="CL49" i="6"/>
  <c r="DB49" i="6"/>
  <c r="CJ49" i="6"/>
  <c r="DL49" i="6"/>
  <c r="CO49" i="6"/>
  <c r="DK49" i="6"/>
  <c r="CQ49" i="6"/>
  <c r="DN49" i="6"/>
  <c r="CS49" i="6"/>
  <c r="DM49" i="6"/>
  <c r="CU49" i="6"/>
  <c r="CY49" i="6"/>
  <c r="CB49" i="6"/>
  <c r="CX49" i="6"/>
  <c r="CA49" i="6"/>
  <c r="CV49" i="6"/>
  <c r="DJ49" i="6"/>
  <c r="DR49" i="6"/>
  <c r="CD49" i="6"/>
  <c r="DS49" i="6"/>
  <c r="CN49" i="6"/>
  <c r="DE49" i="6"/>
  <c r="DT49" i="6"/>
  <c r="DU49" i="6"/>
  <c r="DQ144" i="6"/>
  <c r="BY144" i="6"/>
  <c r="DV144" i="6"/>
  <c r="DP144" i="6"/>
  <c r="CC144" i="6"/>
  <c r="CN144" i="6"/>
  <c r="DF144" i="6"/>
  <c r="DG144" i="6"/>
  <c r="CE144" i="6"/>
  <c r="CM144" i="6"/>
  <c r="DE144" i="6"/>
  <c r="DN144" i="6"/>
  <c r="CD144" i="6"/>
  <c r="CS144" i="6"/>
  <c r="DD144" i="6"/>
  <c r="DM144" i="6"/>
  <c r="CB144" i="6"/>
  <c r="CP144" i="6"/>
  <c r="DA144" i="6"/>
  <c r="CG144" i="6"/>
  <c r="CU144" i="6"/>
  <c r="CV144" i="6"/>
  <c r="CL144" i="6"/>
  <c r="CR144" i="6"/>
  <c r="DB144" i="6"/>
  <c r="CK144" i="6"/>
  <c r="CT144" i="6"/>
  <c r="DH144" i="6"/>
  <c r="CF144" i="6"/>
  <c r="CY144" i="6"/>
  <c r="DK144" i="6"/>
  <c r="CJ144" i="6"/>
  <c r="CX144" i="6"/>
  <c r="DJ144" i="6"/>
  <c r="CA144" i="6"/>
  <c r="CI144" i="6"/>
  <c r="CW144" i="6"/>
  <c r="DI144" i="6"/>
  <c r="BZ144" i="6"/>
  <c r="CH144" i="6"/>
  <c r="CO144" i="6"/>
  <c r="CQ144" i="6"/>
  <c r="CZ144" i="6"/>
  <c r="DC144" i="6"/>
  <c r="DO144" i="6"/>
  <c r="DR144" i="6"/>
  <c r="DS144" i="6"/>
  <c r="DL144" i="6"/>
  <c r="DT144" i="6"/>
  <c r="DU144" i="6"/>
  <c r="DQ239" i="6"/>
  <c r="DU239" i="6"/>
  <c r="BY239" i="6"/>
  <c r="DV239" i="6"/>
  <c r="DP239" i="6"/>
  <c r="CK239" i="6"/>
  <c r="CJ239" i="6"/>
  <c r="CI239" i="6"/>
  <c r="CB239" i="6"/>
  <c r="CL239" i="6"/>
  <c r="CD239" i="6"/>
  <c r="CQ239" i="6"/>
  <c r="CC239" i="6"/>
  <c r="CV239" i="6"/>
  <c r="DC239" i="6"/>
  <c r="DL239" i="6"/>
  <c r="CR239" i="6"/>
  <c r="DB239" i="6"/>
  <c r="CT239" i="6"/>
  <c r="DH239" i="6"/>
  <c r="CA239" i="6"/>
  <c r="CS239" i="6"/>
  <c r="CY239" i="6"/>
  <c r="BZ239" i="6"/>
  <c r="CO239" i="6"/>
  <c r="DA239" i="6"/>
  <c r="CE239" i="6"/>
  <c r="CX239" i="6"/>
  <c r="DG239" i="6"/>
  <c r="CH239" i="6"/>
  <c r="CW239" i="6"/>
  <c r="DK239" i="6"/>
  <c r="CG239" i="6"/>
  <c r="CU239" i="6"/>
  <c r="DJ239" i="6"/>
  <c r="CF239" i="6"/>
  <c r="CZ239" i="6"/>
  <c r="DI239" i="6"/>
  <c r="CN239" i="6"/>
  <c r="DF239" i="6"/>
  <c r="DO239" i="6"/>
  <c r="CM239" i="6"/>
  <c r="DR239" i="6"/>
  <c r="CP239" i="6"/>
  <c r="DE239" i="6"/>
  <c r="DD239" i="6"/>
  <c r="DS239" i="6"/>
  <c r="DN239" i="6"/>
  <c r="DM239" i="6"/>
  <c r="DT239" i="6"/>
  <c r="DQ95" i="6"/>
  <c r="DU95" i="6"/>
  <c r="BY95" i="6"/>
  <c r="DV95" i="6"/>
  <c r="CE95" i="6"/>
  <c r="CP95" i="6"/>
  <c r="DD95" i="6"/>
  <c r="DL95" i="6"/>
  <c r="CH95" i="6"/>
  <c r="CW95" i="6"/>
  <c r="DC95" i="6"/>
  <c r="CG95" i="6"/>
  <c r="CV95" i="6"/>
  <c r="DB95" i="6"/>
  <c r="CF95" i="6"/>
  <c r="CU95" i="6"/>
  <c r="DH95" i="6"/>
  <c r="CL95" i="6"/>
  <c r="CO95" i="6"/>
  <c r="CY95" i="6"/>
  <c r="CK95" i="6"/>
  <c r="CR95" i="6"/>
  <c r="DG95" i="6"/>
  <c r="CI95" i="6"/>
  <c r="CT95" i="6"/>
  <c r="DK95" i="6"/>
  <c r="CA95" i="6"/>
  <c r="CJ95" i="6"/>
  <c r="CX95" i="6"/>
  <c r="DJ95" i="6"/>
  <c r="BZ95" i="6"/>
  <c r="CN95" i="6"/>
  <c r="DA95" i="6"/>
  <c r="DI95" i="6"/>
  <c r="CB95" i="6"/>
  <c r="CM95" i="6"/>
  <c r="CZ95" i="6"/>
  <c r="DO95" i="6"/>
  <c r="CD95" i="6"/>
  <c r="CC95" i="6"/>
  <c r="CS95" i="6"/>
  <c r="DR95" i="6"/>
  <c r="CQ95" i="6"/>
  <c r="DF95" i="6"/>
  <c r="DE95" i="6"/>
  <c r="DN95" i="6"/>
  <c r="DM95" i="6"/>
  <c r="DS95" i="6"/>
  <c r="DP95" i="6"/>
  <c r="DT95" i="6"/>
  <c r="DQ190" i="6"/>
  <c r="DU190" i="6"/>
  <c r="DV190" i="6"/>
  <c r="CE190" i="6"/>
  <c r="CR190" i="6"/>
  <c r="DE190" i="6"/>
  <c r="DL190" i="6"/>
  <c r="CD190" i="6"/>
  <c r="CP190" i="6"/>
  <c r="DD190" i="6"/>
  <c r="CO190" i="6"/>
  <c r="CC190" i="6"/>
  <c r="CS190" i="6"/>
  <c r="DC190" i="6"/>
  <c r="CF190" i="6"/>
  <c r="CU190" i="6"/>
  <c r="DG190" i="6"/>
  <c r="CK190" i="6"/>
  <c r="CX190" i="6"/>
  <c r="DF190" i="6"/>
  <c r="DP190" i="6"/>
  <c r="CJ190" i="6"/>
  <c r="CV190" i="6"/>
  <c r="DJ190" i="6"/>
  <c r="CQ190" i="6"/>
  <c r="CT190" i="6"/>
  <c r="BY190" i="6"/>
  <c r="CW190" i="6"/>
  <c r="BZ190" i="6"/>
  <c r="DA190" i="6"/>
  <c r="CB190" i="6"/>
  <c r="CZ190" i="6"/>
  <c r="CA190" i="6"/>
  <c r="CY190" i="6"/>
  <c r="CH190" i="6"/>
  <c r="DB190" i="6"/>
  <c r="DR190" i="6"/>
  <c r="CG190" i="6"/>
  <c r="DH190" i="6"/>
  <c r="CI190" i="6"/>
  <c r="DI190" i="6"/>
  <c r="CN190" i="6"/>
  <c r="DO190" i="6"/>
  <c r="DN190" i="6"/>
  <c r="DM190" i="6"/>
  <c r="DS190" i="6"/>
  <c r="CM190" i="6"/>
  <c r="CL190" i="6"/>
  <c r="DT190" i="6"/>
  <c r="DK190" i="6"/>
  <c r="DQ46" i="6"/>
  <c r="BY46" i="6"/>
  <c r="DU46" i="6"/>
  <c r="DV46" i="6"/>
  <c r="CD46" i="6"/>
  <c r="CL46" i="6"/>
  <c r="DD46" i="6"/>
  <c r="DL46" i="6"/>
  <c r="CC46" i="6"/>
  <c r="CS46" i="6"/>
  <c r="DC46" i="6"/>
  <c r="CH46" i="6"/>
  <c r="CW46" i="6"/>
  <c r="DB46" i="6"/>
  <c r="CG46" i="6"/>
  <c r="CT46" i="6"/>
  <c r="DH46" i="6"/>
  <c r="CK46" i="6"/>
  <c r="CU46" i="6"/>
  <c r="DG46" i="6"/>
  <c r="CJ46" i="6"/>
  <c r="CX46" i="6"/>
  <c r="DF46" i="6"/>
  <c r="CI46" i="6"/>
  <c r="CV46" i="6"/>
  <c r="DJ46" i="6"/>
  <c r="DR46" i="6"/>
  <c r="BZ46" i="6"/>
  <c r="CN46" i="6"/>
  <c r="DA46" i="6"/>
  <c r="DP46" i="6"/>
  <c r="CB46" i="6"/>
  <c r="CM46" i="6"/>
  <c r="CZ46" i="6"/>
  <c r="DI46" i="6"/>
  <c r="CA46" i="6"/>
  <c r="CR46" i="6"/>
  <c r="CO46" i="6"/>
  <c r="DO46" i="6"/>
  <c r="DN46" i="6"/>
  <c r="DM46" i="6"/>
  <c r="CF46" i="6"/>
  <c r="CE46" i="6"/>
  <c r="CQ46" i="6"/>
  <c r="CP46" i="6"/>
  <c r="CY46" i="6"/>
  <c r="DK46" i="6"/>
  <c r="DE46" i="6"/>
  <c r="DS46" i="6"/>
  <c r="DT46" i="6"/>
  <c r="DQ141" i="6"/>
  <c r="DT141" i="6"/>
  <c r="DU141" i="6"/>
  <c r="DV141" i="6"/>
  <c r="DP141" i="6"/>
  <c r="BY141" i="6"/>
  <c r="CH141" i="6"/>
  <c r="CZ141" i="6"/>
  <c r="DJ141" i="6"/>
  <c r="BZ141" i="6"/>
  <c r="CM141" i="6"/>
  <c r="CW141" i="6"/>
  <c r="DI141" i="6"/>
  <c r="CA141" i="6"/>
  <c r="CS141" i="6"/>
  <c r="CY141" i="6"/>
  <c r="DO141" i="6"/>
  <c r="CE141" i="6"/>
  <c r="CP141" i="6"/>
  <c r="DD141" i="6"/>
  <c r="DM141" i="6"/>
  <c r="CB141" i="6"/>
  <c r="CL141" i="6"/>
  <c r="DC141" i="6"/>
  <c r="DL141" i="6"/>
  <c r="CG141" i="6"/>
  <c r="CO141" i="6"/>
  <c r="CX141" i="6"/>
  <c r="DK141" i="6"/>
  <c r="CK141" i="6"/>
  <c r="DB141" i="6"/>
  <c r="CJ141" i="6"/>
  <c r="DH141" i="6"/>
  <c r="CD141" i="6"/>
  <c r="DG141" i="6"/>
  <c r="CI141" i="6"/>
  <c r="DF141" i="6"/>
  <c r="CR141" i="6"/>
  <c r="DN141" i="6"/>
  <c r="CQ141" i="6"/>
  <c r="CV141" i="6"/>
  <c r="DR141" i="6"/>
  <c r="CU141" i="6"/>
  <c r="CT141" i="6"/>
  <c r="CN141" i="6"/>
  <c r="DS141" i="6"/>
  <c r="CC141" i="6"/>
  <c r="CF141" i="6"/>
  <c r="DE141" i="6"/>
  <c r="DA141" i="6"/>
  <c r="DQ236" i="6"/>
  <c r="BY236" i="6"/>
  <c r="DT236" i="6"/>
  <c r="DU236" i="6"/>
  <c r="DJ236" i="6"/>
  <c r="DV236" i="6"/>
  <c r="DP236" i="6"/>
  <c r="BZ236" i="6"/>
  <c r="CQ236" i="6"/>
  <c r="CT236" i="6"/>
  <c r="DL236" i="6"/>
  <c r="CE236" i="6"/>
  <c r="CK236" i="6"/>
  <c r="CX236" i="6"/>
  <c r="DE236" i="6"/>
  <c r="CD236" i="6"/>
  <c r="CP236" i="6"/>
  <c r="DD236" i="6"/>
  <c r="DK236" i="6"/>
  <c r="CB236" i="6"/>
  <c r="CO236" i="6"/>
  <c r="DC236" i="6"/>
  <c r="DH236" i="6"/>
  <c r="CC236" i="6"/>
  <c r="CN236" i="6"/>
  <c r="DB236" i="6"/>
  <c r="CH236" i="6"/>
  <c r="CV236" i="6"/>
  <c r="DA236" i="6"/>
  <c r="CG236" i="6"/>
  <c r="CR236" i="6"/>
  <c r="DG236" i="6"/>
  <c r="CF236" i="6"/>
  <c r="CS236" i="6"/>
  <c r="DF236" i="6"/>
  <c r="CJ236" i="6"/>
  <c r="CW236" i="6"/>
  <c r="DI236" i="6"/>
  <c r="CI236" i="6"/>
  <c r="CU236" i="6"/>
  <c r="DO236" i="6"/>
  <c r="CZ236" i="6"/>
  <c r="CY236" i="6"/>
  <c r="DS236" i="6"/>
  <c r="DN236" i="6"/>
  <c r="DM236" i="6"/>
  <c r="CA236" i="6"/>
  <c r="DR236" i="6"/>
  <c r="CM236" i="6"/>
  <c r="CL236" i="6"/>
  <c r="DQ92" i="6"/>
  <c r="BY92" i="6"/>
  <c r="DT92" i="6"/>
  <c r="DU92" i="6"/>
  <c r="DV92" i="6"/>
  <c r="DJ92" i="6"/>
  <c r="CB92" i="6"/>
  <c r="CK92" i="6"/>
  <c r="DC92" i="6"/>
  <c r="DE92" i="6"/>
  <c r="CD92" i="6"/>
  <c r="CP92" i="6"/>
  <c r="DB92" i="6"/>
  <c r="DK92" i="6"/>
  <c r="CC92" i="6"/>
  <c r="CO92" i="6"/>
  <c r="DH92" i="6"/>
  <c r="CI92" i="6"/>
  <c r="CN92" i="6"/>
  <c r="CU92" i="6"/>
  <c r="CH92" i="6"/>
  <c r="CV92" i="6"/>
  <c r="DG92" i="6"/>
  <c r="CG92" i="6"/>
  <c r="CR92" i="6"/>
  <c r="DA92" i="6"/>
  <c r="CF92" i="6"/>
  <c r="CW92" i="6"/>
  <c r="DF92" i="6"/>
  <c r="DP92" i="6"/>
  <c r="CJ92" i="6"/>
  <c r="CZ92" i="6"/>
  <c r="DI92" i="6"/>
  <c r="CL92" i="6"/>
  <c r="CY92" i="6"/>
  <c r="DO92" i="6"/>
  <c r="CS92" i="6"/>
  <c r="CQ92" i="6"/>
  <c r="DS92" i="6"/>
  <c r="CT92" i="6"/>
  <c r="CX92" i="6"/>
  <c r="DD92" i="6"/>
  <c r="DR92" i="6"/>
  <c r="DN92" i="6"/>
  <c r="DM92" i="6"/>
  <c r="DL92" i="6"/>
  <c r="CA92" i="6"/>
  <c r="BZ92" i="6"/>
  <c r="CE92" i="6"/>
  <c r="CM92" i="6"/>
  <c r="DQ187" i="6"/>
  <c r="BY187" i="6"/>
  <c r="DS187" i="6"/>
  <c r="DT187" i="6"/>
  <c r="DU187" i="6"/>
  <c r="DP187" i="6"/>
  <c r="CI187" i="6"/>
  <c r="CS187" i="6"/>
  <c r="DE187" i="6"/>
  <c r="CG187" i="6"/>
  <c r="CV187" i="6"/>
  <c r="DI187" i="6"/>
  <c r="CL187" i="6"/>
  <c r="CY187" i="6"/>
  <c r="DO187" i="6"/>
  <c r="CA187" i="6"/>
  <c r="CR187" i="6"/>
  <c r="CX187" i="6"/>
  <c r="DN187" i="6"/>
  <c r="BZ187" i="6"/>
  <c r="CQ187" i="6"/>
  <c r="CW187" i="6"/>
  <c r="DH187" i="6"/>
  <c r="CB187" i="6"/>
  <c r="CK187" i="6"/>
  <c r="DA187" i="6"/>
  <c r="DM187" i="6"/>
  <c r="CE187" i="6"/>
  <c r="CO187" i="6"/>
  <c r="DD187" i="6"/>
  <c r="DL187" i="6"/>
  <c r="CD187" i="6"/>
  <c r="CN187" i="6"/>
  <c r="DC187" i="6"/>
  <c r="DK187" i="6"/>
  <c r="CP187" i="6"/>
  <c r="CU187" i="6"/>
  <c r="CT187" i="6"/>
  <c r="CM187" i="6"/>
  <c r="DB187" i="6"/>
  <c r="CZ187" i="6"/>
  <c r="DG187" i="6"/>
  <c r="DR187" i="6"/>
  <c r="DF187" i="6"/>
  <c r="CC187" i="6"/>
  <c r="DJ187" i="6"/>
  <c r="DV187" i="6"/>
  <c r="CH187" i="6"/>
  <c r="CF187" i="6"/>
  <c r="CJ187" i="6"/>
  <c r="DQ43" i="6"/>
  <c r="DS43" i="6"/>
  <c r="BY43" i="6"/>
  <c r="DT43" i="6"/>
  <c r="DU43" i="6"/>
  <c r="DV43" i="6"/>
  <c r="CG43" i="6"/>
  <c r="CS43" i="6"/>
  <c r="DF43" i="6"/>
  <c r="CI43" i="6"/>
  <c r="CV43" i="6"/>
  <c r="DE43" i="6"/>
  <c r="CA43" i="6"/>
  <c r="CQ43" i="6"/>
  <c r="CY43" i="6"/>
  <c r="DN43" i="6"/>
  <c r="BZ43" i="6"/>
  <c r="CK43" i="6"/>
  <c r="CX43" i="6"/>
  <c r="DM43" i="6"/>
  <c r="CE43" i="6"/>
  <c r="CO43" i="6"/>
  <c r="DD43" i="6"/>
  <c r="DL43" i="6"/>
  <c r="CF43" i="6"/>
  <c r="DB43" i="6"/>
  <c r="CJ43" i="6"/>
  <c r="DH43" i="6"/>
  <c r="CL43" i="6"/>
  <c r="CZ43" i="6"/>
  <c r="CR43" i="6"/>
  <c r="DG43" i="6"/>
  <c r="CN43" i="6"/>
  <c r="DI43" i="6"/>
  <c r="DP43" i="6"/>
  <c r="CP43" i="6"/>
  <c r="DO43" i="6"/>
  <c r="CU43" i="6"/>
  <c r="DK43" i="6"/>
  <c r="DR43" i="6"/>
  <c r="CT43" i="6"/>
  <c r="DJ43" i="6"/>
  <c r="CB43" i="6"/>
  <c r="CM43" i="6"/>
  <c r="CD43" i="6"/>
  <c r="CW43" i="6"/>
  <c r="DA43" i="6"/>
  <c r="DC43" i="6"/>
  <c r="CH43" i="6"/>
  <c r="CC43" i="6"/>
  <c r="DO150" i="6"/>
  <c r="BY150" i="6"/>
  <c r="DS150" i="6"/>
  <c r="DT150" i="6"/>
  <c r="DU150" i="6"/>
  <c r="DV150" i="6"/>
  <c r="DQ150" i="6"/>
  <c r="DP150" i="6"/>
  <c r="CE150" i="6"/>
  <c r="CT150" i="6"/>
  <c r="DH150" i="6"/>
  <c r="CF150" i="6"/>
  <c r="CJ150" i="6"/>
  <c r="DG150" i="6"/>
  <c r="CC150" i="6"/>
  <c r="CM150" i="6"/>
  <c r="DF150" i="6"/>
  <c r="CB150" i="6"/>
  <c r="CS150" i="6"/>
  <c r="DE150" i="6"/>
  <c r="CI150" i="6"/>
  <c r="CQ150" i="6"/>
  <c r="DN150" i="6"/>
  <c r="DI150" i="6"/>
  <c r="CL150" i="6"/>
  <c r="CW150" i="6"/>
  <c r="DA150" i="6"/>
  <c r="DR150" i="6"/>
  <c r="CK150" i="6"/>
  <c r="CV150" i="6"/>
  <c r="DM150" i="6"/>
  <c r="BZ150" i="6"/>
  <c r="CR150" i="6"/>
  <c r="CZ150" i="6"/>
  <c r="DD150" i="6"/>
  <c r="CD150" i="6"/>
  <c r="CP150" i="6"/>
  <c r="CY150" i="6"/>
  <c r="DL150" i="6"/>
  <c r="CA150" i="6"/>
  <c r="CO150" i="6"/>
  <c r="CX150" i="6"/>
  <c r="DK150" i="6"/>
  <c r="CH150" i="6"/>
  <c r="CG150" i="6"/>
  <c r="CN150" i="6"/>
  <c r="CU150" i="6"/>
  <c r="DC150" i="6"/>
  <c r="DB150" i="6"/>
  <c r="DJ150" i="6"/>
  <c r="DQ257" i="6"/>
  <c r="BY257" i="6"/>
  <c r="DR257" i="6"/>
  <c r="DS257" i="6"/>
  <c r="DT257" i="6"/>
  <c r="DU257" i="6"/>
  <c r="DO257" i="6"/>
  <c r="DP257" i="6"/>
  <c r="DV257" i="6"/>
  <c r="CC257" i="6"/>
  <c r="CM257" i="6"/>
  <c r="DC257" i="6"/>
  <c r="DJ257" i="6"/>
  <c r="CG257" i="6"/>
  <c r="CT257" i="6"/>
  <c r="DB257" i="6"/>
  <c r="DI257" i="6"/>
  <c r="CE257" i="6"/>
  <c r="CO257" i="6"/>
  <c r="DA257" i="6"/>
  <c r="CI257" i="6"/>
  <c r="CS257" i="6"/>
  <c r="DG257" i="6"/>
  <c r="CB257" i="6"/>
  <c r="CL257" i="6"/>
  <c r="DF257" i="6"/>
  <c r="CH257" i="6"/>
  <c r="CR257" i="6"/>
  <c r="DE257" i="6"/>
  <c r="CK257" i="6"/>
  <c r="CV257" i="6"/>
  <c r="DD257" i="6"/>
  <c r="CF257" i="6"/>
  <c r="CZ257" i="6"/>
  <c r="DH257" i="6"/>
  <c r="CQ257" i="6"/>
  <c r="CU257" i="6"/>
  <c r="DN257" i="6"/>
  <c r="CA257" i="6"/>
  <c r="CP257" i="6"/>
  <c r="CX257" i="6"/>
  <c r="DM257" i="6"/>
  <c r="BZ257" i="6"/>
  <c r="CD257" i="6"/>
  <c r="CN257" i="6"/>
  <c r="CJ257" i="6"/>
  <c r="CW257" i="6"/>
  <c r="CY257" i="6"/>
  <c r="DL257" i="6"/>
  <c r="DK257" i="6"/>
  <c r="DQ113" i="6"/>
  <c r="BY113" i="6"/>
  <c r="DR113" i="6"/>
  <c r="DS113" i="6"/>
  <c r="DT113" i="6"/>
  <c r="DU113" i="6"/>
  <c r="DO113" i="6"/>
  <c r="DP113" i="6"/>
  <c r="DV113" i="6"/>
  <c r="CD113" i="6"/>
  <c r="CO113" i="6"/>
  <c r="DC113" i="6"/>
  <c r="DJ113" i="6"/>
  <c r="CB113" i="6"/>
  <c r="CN113" i="6"/>
  <c r="DB113" i="6"/>
  <c r="DI113" i="6"/>
  <c r="CG113" i="6"/>
  <c r="CM113" i="6"/>
  <c r="DH113" i="6"/>
  <c r="CH113" i="6"/>
  <c r="CT113" i="6"/>
  <c r="DF113" i="6"/>
  <c r="CI113" i="6"/>
  <c r="CR113" i="6"/>
  <c r="DE113" i="6"/>
  <c r="CL113" i="6"/>
  <c r="CW113" i="6"/>
  <c r="DA113" i="6"/>
  <c r="CC113" i="6"/>
  <c r="CX113" i="6"/>
  <c r="CE113" i="6"/>
  <c r="DG113" i="6"/>
  <c r="CK113" i="6"/>
  <c r="DD113" i="6"/>
  <c r="CF113" i="6"/>
  <c r="DN113" i="6"/>
  <c r="CQ113" i="6"/>
  <c r="DM113" i="6"/>
  <c r="CP113" i="6"/>
  <c r="DL113" i="6"/>
  <c r="CJ113" i="6"/>
  <c r="DK113" i="6"/>
  <c r="CS113" i="6"/>
  <c r="CY113" i="6"/>
  <c r="CV113" i="6"/>
  <c r="CU113" i="6"/>
  <c r="CA113" i="6"/>
  <c r="CZ113" i="6"/>
  <c r="BZ113" i="6"/>
  <c r="CG220" i="6"/>
  <c r="CT220" i="6"/>
  <c r="DA220" i="6"/>
  <c r="CF220" i="6"/>
  <c r="CS220" i="6"/>
  <c r="DG220" i="6"/>
  <c r="CD220" i="6"/>
  <c r="CL220" i="6"/>
  <c r="DF220" i="6"/>
  <c r="CH220" i="6"/>
  <c r="CZ220" i="6"/>
  <c r="DE220" i="6"/>
  <c r="CK220" i="6"/>
  <c r="CY220" i="6"/>
  <c r="DD220" i="6"/>
  <c r="CJ220" i="6"/>
  <c r="CU220" i="6"/>
  <c r="DC220" i="6"/>
  <c r="BY220" i="6"/>
  <c r="CQ220" i="6"/>
  <c r="CX220" i="6"/>
  <c r="DM220" i="6"/>
  <c r="CB220" i="6"/>
  <c r="CP220" i="6"/>
  <c r="CV220" i="6"/>
  <c r="DL220" i="6"/>
  <c r="BZ220" i="6"/>
  <c r="CO220" i="6"/>
  <c r="CW220" i="6"/>
  <c r="DK220" i="6"/>
  <c r="CE220" i="6"/>
  <c r="CM220" i="6"/>
  <c r="DH220" i="6"/>
  <c r="DO220" i="6"/>
  <c r="CI220" i="6"/>
  <c r="CN220" i="6"/>
  <c r="CR220" i="6"/>
  <c r="DB220" i="6"/>
  <c r="DJ220" i="6"/>
  <c r="DI220" i="6"/>
  <c r="DR220" i="6"/>
  <c r="CC220" i="6"/>
  <c r="CA220" i="6"/>
  <c r="DS220" i="6"/>
  <c r="DT220" i="6"/>
  <c r="DU220" i="6"/>
  <c r="DV220" i="6"/>
  <c r="DN220" i="6"/>
  <c r="DP220" i="6"/>
  <c r="DQ220" i="6"/>
  <c r="CD76" i="6"/>
  <c r="CS76" i="6"/>
  <c r="DF76" i="6"/>
  <c r="CI76" i="6"/>
  <c r="DA76" i="6"/>
  <c r="DE76" i="6"/>
  <c r="CH76" i="6"/>
  <c r="CW76" i="6"/>
  <c r="DD76" i="6"/>
  <c r="CK76" i="6"/>
  <c r="CZ76" i="6"/>
  <c r="DC76" i="6"/>
  <c r="CJ76" i="6"/>
  <c r="CY76" i="6"/>
  <c r="DM76" i="6"/>
  <c r="CB76" i="6"/>
  <c r="CQ76" i="6"/>
  <c r="CR76" i="6"/>
  <c r="DL76" i="6"/>
  <c r="BZ76" i="6"/>
  <c r="CP76" i="6"/>
  <c r="CX76" i="6"/>
  <c r="DK76" i="6"/>
  <c r="CC76" i="6"/>
  <c r="CL76" i="6"/>
  <c r="CU76" i="6"/>
  <c r="DJ76" i="6"/>
  <c r="CA76" i="6"/>
  <c r="CO76" i="6"/>
  <c r="CV76" i="6"/>
  <c r="DP76" i="6"/>
  <c r="CF76" i="6"/>
  <c r="CT76" i="6"/>
  <c r="DG76" i="6"/>
  <c r="CE76" i="6"/>
  <c r="CG76" i="6"/>
  <c r="CN76" i="6"/>
  <c r="CM76" i="6"/>
  <c r="DB76" i="6"/>
  <c r="DH76" i="6"/>
  <c r="DI76" i="6"/>
  <c r="DO76" i="6"/>
  <c r="DR76" i="6"/>
  <c r="DS76" i="6"/>
  <c r="DT76" i="6"/>
  <c r="DU76" i="6"/>
  <c r="BY76" i="6"/>
  <c r="DN76" i="6"/>
  <c r="DV76" i="6"/>
  <c r="DQ76" i="6"/>
  <c r="DR9" i="6"/>
  <c r="DT9" i="6"/>
  <c r="DU9" i="6"/>
  <c r="DV9" i="6"/>
  <c r="DQ9" i="6"/>
  <c r="CK9" i="6"/>
  <c r="CN9" i="6"/>
  <c r="DF9" i="6"/>
  <c r="BY9" i="6"/>
  <c r="CJ9" i="6"/>
  <c r="CW9" i="6"/>
  <c r="DJ9" i="6"/>
  <c r="BZ9" i="6"/>
  <c r="CM9" i="6"/>
  <c r="CZ9" i="6"/>
  <c r="DP9" i="6"/>
  <c r="CB9" i="6"/>
  <c r="CS9" i="6"/>
  <c r="CY9" i="6"/>
  <c r="DI9" i="6"/>
  <c r="CA9" i="6"/>
  <c r="CR9" i="6"/>
  <c r="DE9" i="6"/>
  <c r="DO9" i="6"/>
  <c r="CF9" i="6"/>
  <c r="CP9" i="6"/>
  <c r="DD9" i="6"/>
  <c r="DN9" i="6"/>
  <c r="CC9" i="6"/>
  <c r="CO9" i="6"/>
  <c r="DC9" i="6"/>
  <c r="DM9" i="6"/>
  <c r="CE9" i="6"/>
  <c r="CV9" i="6"/>
  <c r="CX9" i="6"/>
  <c r="DL9" i="6"/>
  <c r="CU9" i="6"/>
  <c r="DS9" i="6"/>
  <c r="CL9" i="6"/>
  <c r="CT9" i="6"/>
  <c r="CQ9" i="6"/>
  <c r="DB9" i="6"/>
  <c r="DH9" i="6"/>
  <c r="DG9" i="6"/>
  <c r="DA9" i="6"/>
  <c r="CD9" i="6"/>
  <c r="DK9" i="6"/>
  <c r="CI9" i="6"/>
  <c r="CG9" i="6"/>
  <c r="CH9" i="6"/>
  <c r="DQ20" i="6"/>
  <c r="DT20" i="6"/>
  <c r="DU20" i="6"/>
  <c r="DP20" i="6"/>
  <c r="DV20" i="6"/>
  <c r="CF20" i="6"/>
  <c r="CR20" i="6"/>
  <c r="DF20" i="6"/>
  <c r="CJ20" i="6"/>
  <c r="CW20" i="6"/>
  <c r="DI20" i="6"/>
  <c r="CL20" i="6"/>
  <c r="CU20" i="6"/>
  <c r="DO20" i="6"/>
  <c r="CA20" i="6"/>
  <c r="CK20" i="6"/>
  <c r="CZ20" i="6"/>
  <c r="DE20" i="6"/>
  <c r="CM20" i="6"/>
  <c r="CY20" i="6"/>
  <c r="DN20" i="6"/>
  <c r="CE20" i="6"/>
  <c r="CS20" i="6"/>
  <c r="CX20" i="6"/>
  <c r="DM20" i="6"/>
  <c r="CD20" i="6"/>
  <c r="CQ20" i="6"/>
  <c r="DA20" i="6"/>
  <c r="DL20" i="6"/>
  <c r="CB20" i="6"/>
  <c r="CP20" i="6"/>
  <c r="DD20" i="6"/>
  <c r="DK20" i="6"/>
  <c r="CC20" i="6"/>
  <c r="CO20" i="6"/>
  <c r="DC20" i="6"/>
  <c r="CH20" i="6"/>
  <c r="CG20" i="6"/>
  <c r="DJ20" i="6"/>
  <c r="CN20" i="6"/>
  <c r="CV20" i="6"/>
  <c r="CT20" i="6"/>
  <c r="DB20" i="6"/>
  <c r="DH20" i="6"/>
  <c r="DG20" i="6"/>
  <c r="DR20" i="6"/>
  <c r="CI20" i="6"/>
  <c r="DS20" i="6"/>
  <c r="DQ15" i="6"/>
  <c r="BY15" i="6"/>
  <c r="CL15" i="6"/>
  <c r="CU15" i="6"/>
  <c r="DC15" i="6"/>
  <c r="CK15" i="6"/>
  <c r="CT15" i="6"/>
  <c r="DM15" i="6"/>
  <c r="CJ15" i="6"/>
  <c r="CZ15" i="6"/>
  <c r="DL15" i="6"/>
  <c r="CB15" i="6"/>
  <c r="CG15" i="6"/>
  <c r="CY15" i="6"/>
  <c r="DK15" i="6"/>
  <c r="CA15" i="6"/>
  <c r="CP15" i="6"/>
  <c r="CX15" i="6"/>
  <c r="DJ15" i="6"/>
  <c r="BZ15" i="6"/>
  <c r="CO15" i="6"/>
  <c r="CW15" i="6"/>
  <c r="DP15" i="6"/>
  <c r="CC15" i="6"/>
  <c r="CN15" i="6"/>
  <c r="DB15" i="6"/>
  <c r="DI15" i="6"/>
  <c r="CF15" i="6"/>
  <c r="CM15" i="6"/>
  <c r="DH15" i="6"/>
  <c r="DO15" i="6"/>
  <c r="CE15" i="6"/>
  <c r="CS15" i="6"/>
  <c r="DG15" i="6"/>
  <c r="DA15" i="6"/>
  <c r="CD15" i="6"/>
  <c r="CR15" i="6"/>
  <c r="DF15" i="6"/>
  <c r="DN15" i="6"/>
  <c r="CI15" i="6"/>
  <c r="CH15" i="6"/>
  <c r="CV15" i="6"/>
  <c r="DR15" i="6"/>
  <c r="CQ15" i="6"/>
  <c r="DD15" i="6"/>
  <c r="DE15" i="6"/>
  <c r="DS15" i="6"/>
  <c r="DT15" i="6"/>
  <c r="DU15" i="6"/>
  <c r="DV15" i="6"/>
  <c r="DQ135" i="6"/>
  <c r="BY135" i="6"/>
  <c r="CF135" i="6"/>
  <c r="CS135" i="6"/>
  <c r="DA135" i="6"/>
  <c r="CD135" i="6"/>
  <c r="CR135" i="6"/>
  <c r="DG135" i="6"/>
  <c r="CG135" i="6"/>
  <c r="CU135" i="6"/>
  <c r="DE135" i="6"/>
  <c r="CK135" i="6"/>
  <c r="CQ135" i="6"/>
  <c r="DD135" i="6"/>
  <c r="CJ135" i="6"/>
  <c r="CT135" i="6"/>
  <c r="DC135" i="6"/>
  <c r="CC135" i="6"/>
  <c r="CN135" i="6"/>
  <c r="DB135" i="6"/>
  <c r="DI135" i="6"/>
  <c r="CI135" i="6"/>
  <c r="DL135" i="6"/>
  <c r="CO135" i="6"/>
  <c r="DK135" i="6"/>
  <c r="CL135" i="6"/>
  <c r="DJ135" i="6"/>
  <c r="CM135" i="6"/>
  <c r="DN135" i="6"/>
  <c r="CV135" i="6"/>
  <c r="CZ135" i="6"/>
  <c r="CB135" i="6"/>
  <c r="CY135" i="6"/>
  <c r="CA135" i="6"/>
  <c r="CW135" i="6"/>
  <c r="BZ135" i="6"/>
  <c r="CX135" i="6"/>
  <c r="CE135" i="6"/>
  <c r="DH135" i="6"/>
  <c r="DF135" i="6"/>
  <c r="DO135" i="6"/>
  <c r="DM135" i="6"/>
  <c r="CP135" i="6"/>
  <c r="DR135" i="6"/>
  <c r="CH135" i="6"/>
  <c r="DS135" i="6"/>
  <c r="DT135" i="6"/>
  <c r="DU135" i="6"/>
  <c r="DP135" i="6"/>
  <c r="DV135" i="6"/>
  <c r="DQ230" i="6"/>
  <c r="BY230" i="6"/>
  <c r="CC230" i="6"/>
  <c r="CR230" i="6"/>
  <c r="DE230" i="6"/>
  <c r="CG230" i="6"/>
  <c r="CU230" i="6"/>
  <c r="DD230" i="6"/>
  <c r="CH230" i="6"/>
  <c r="CZ230" i="6"/>
  <c r="DC230" i="6"/>
  <c r="CP230" i="6"/>
  <c r="CY230" i="6"/>
  <c r="DB230" i="6"/>
  <c r="CA230" i="6"/>
  <c r="CO230" i="6"/>
  <c r="CX230" i="6"/>
  <c r="DJ230" i="6"/>
  <c r="BZ230" i="6"/>
  <c r="CK230" i="6"/>
  <c r="CW230" i="6"/>
  <c r="DH230" i="6"/>
  <c r="CF230" i="6"/>
  <c r="DG230" i="6"/>
  <c r="CB230" i="6"/>
  <c r="DF230" i="6"/>
  <c r="CJ230" i="6"/>
  <c r="DL230" i="6"/>
  <c r="CI230" i="6"/>
  <c r="DK230" i="6"/>
  <c r="DM230" i="6"/>
  <c r="CN230" i="6"/>
  <c r="DI230" i="6"/>
  <c r="CM230" i="6"/>
  <c r="DO230" i="6"/>
  <c r="CL230" i="6"/>
  <c r="DN230" i="6"/>
  <c r="CS230" i="6"/>
  <c r="CV230" i="6"/>
  <c r="CD230" i="6"/>
  <c r="DA230" i="6"/>
  <c r="CE230" i="6"/>
  <c r="CQ230" i="6"/>
  <c r="CT230" i="6"/>
  <c r="DR230" i="6"/>
  <c r="DS230" i="6"/>
  <c r="DT230" i="6"/>
  <c r="DU230" i="6"/>
  <c r="DP230" i="6"/>
  <c r="DV230" i="6"/>
  <c r="DQ86" i="6"/>
  <c r="BY86" i="6"/>
  <c r="CI86" i="6"/>
  <c r="CR86" i="6"/>
  <c r="DE86" i="6"/>
  <c r="CH86" i="6"/>
  <c r="CS86" i="6"/>
  <c r="DD86" i="6"/>
  <c r="CL86" i="6"/>
  <c r="CU86" i="6"/>
  <c r="DC86" i="6"/>
  <c r="CG86" i="6"/>
  <c r="CZ86" i="6"/>
  <c r="DL86" i="6"/>
  <c r="CC86" i="6"/>
  <c r="CV86" i="6"/>
  <c r="DK86" i="6"/>
  <c r="DM86" i="6"/>
  <c r="CJ86" i="6"/>
  <c r="CY86" i="6"/>
  <c r="DB86" i="6"/>
  <c r="CB86" i="6"/>
  <c r="CP86" i="6"/>
  <c r="CX86" i="6"/>
  <c r="DJ86" i="6"/>
  <c r="CA86" i="6"/>
  <c r="CO86" i="6"/>
  <c r="CW86" i="6"/>
  <c r="DP86" i="6"/>
  <c r="CE86" i="6"/>
  <c r="CN86" i="6"/>
  <c r="DA86" i="6"/>
  <c r="DO86" i="6"/>
  <c r="CF86" i="6"/>
  <c r="CQ86" i="6"/>
  <c r="DF86" i="6"/>
  <c r="DH86" i="6"/>
  <c r="CK86" i="6"/>
  <c r="CM86" i="6"/>
  <c r="CT86" i="6"/>
  <c r="DG86" i="6"/>
  <c r="DI86" i="6"/>
  <c r="DN86" i="6"/>
  <c r="BZ86" i="6"/>
  <c r="CD86" i="6"/>
  <c r="DR86" i="6"/>
  <c r="DS86" i="6"/>
  <c r="DT86" i="6"/>
  <c r="DU86" i="6"/>
  <c r="DV86" i="6"/>
  <c r="DQ181" i="6"/>
  <c r="DV181" i="6"/>
  <c r="DP181" i="6"/>
  <c r="BY181" i="6"/>
  <c r="CA181" i="6"/>
  <c r="CO181" i="6"/>
  <c r="CW181" i="6"/>
  <c r="DK181" i="6"/>
  <c r="BZ181" i="6"/>
  <c r="CN181" i="6"/>
  <c r="CV181" i="6"/>
  <c r="DJ181" i="6"/>
  <c r="CC181" i="6"/>
  <c r="CM181" i="6"/>
  <c r="DG181" i="6"/>
  <c r="DI181" i="6"/>
  <c r="CE181" i="6"/>
  <c r="CL181" i="6"/>
  <c r="DF181" i="6"/>
  <c r="DO181" i="6"/>
  <c r="CD181" i="6"/>
  <c r="CR181" i="6"/>
  <c r="DE181" i="6"/>
  <c r="DN181" i="6"/>
  <c r="CB181" i="6"/>
  <c r="CQ181" i="6"/>
  <c r="CZ181" i="6"/>
  <c r="DM181" i="6"/>
  <c r="CH181" i="6"/>
  <c r="CS181" i="6"/>
  <c r="DD181" i="6"/>
  <c r="CG181" i="6"/>
  <c r="CU181" i="6"/>
  <c r="DA181" i="6"/>
  <c r="CF181" i="6"/>
  <c r="CT181" i="6"/>
  <c r="DC181" i="6"/>
  <c r="CK181" i="6"/>
  <c r="CP181" i="6"/>
  <c r="DB181" i="6"/>
  <c r="DH181" i="6"/>
  <c r="DL181" i="6"/>
  <c r="CJ181" i="6"/>
  <c r="CI181" i="6"/>
  <c r="CY181" i="6"/>
  <c r="DR181" i="6"/>
  <c r="CX181" i="6"/>
  <c r="DS181" i="6"/>
  <c r="DT181" i="6"/>
  <c r="DU181" i="6"/>
  <c r="DQ37" i="6"/>
  <c r="DV37" i="6"/>
  <c r="BY37" i="6"/>
  <c r="CH37" i="6"/>
  <c r="CS37" i="6"/>
  <c r="DD37" i="6"/>
  <c r="CG37" i="6"/>
  <c r="CU37" i="6"/>
  <c r="DC37" i="6"/>
  <c r="CI37" i="6"/>
  <c r="CT37" i="6"/>
  <c r="DB37" i="6"/>
  <c r="CB37" i="6"/>
  <c r="CJ37" i="6"/>
  <c r="CX37" i="6"/>
  <c r="DK37" i="6"/>
  <c r="CA37" i="6"/>
  <c r="CO37" i="6"/>
  <c r="CV37" i="6"/>
  <c r="DJ37" i="6"/>
  <c r="CC37" i="6"/>
  <c r="CM37" i="6"/>
  <c r="DG37" i="6"/>
  <c r="DI37" i="6"/>
  <c r="CK37" i="6"/>
  <c r="DL37" i="6"/>
  <c r="CN37" i="6"/>
  <c r="DP37" i="6"/>
  <c r="CR37" i="6"/>
  <c r="DO37" i="6"/>
  <c r="CQ37" i="6"/>
  <c r="DN37" i="6"/>
  <c r="CP37" i="6"/>
  <c r="CY37" i="6"/>
  <c r="BZ37" i="6"/>
  <c r="DA37" i="6"/>
  <c r="CE37" i="6"/>
  <c r="DF37" i="6"/>
  <c r="CD37" i="6"/>
  <c r="DE37" i="6"/>
  <c r="CF37" i="6"/>
  <c r="CZ37" i="6"/>
  <c r="CL37" i="6"/>
  <c r="DR37" i="6"/>
  <c r="CW37" i="6"/>
  <c r="DH37" i="6"/>
  <c r="DM37" i="6"/>
  <c r="DS37" i="6"/>
  <c r="DT37" i="6"/>
  <c r="DU37" i="6"/>
  <c r="DQ132" i="6"/>
  <c r="BY132" i="6"/>
  <c r="DP132" i="6"/>
  <c r="DV132" i="6"/>
  <c r="CL132" i="6"/>
  <c r="CY132" i="6"/>
  <c r="DK132" i="6"/>
  <c r="CK132" i="6"/>
  <c r="CW132" i="6"/>
  <c r="DA132" i="6"/>
  <c r="CJ132" i="6"/>
  <c r="CX132" i="6"/>
  <c r="DJ132" i="6"/>
  <c r="CA132" i="6"/>
  <c r="CI132" i="6"/>
  <c r="CP132" i="6"/>
  <c r="DG132" i="6"/>
  <c r="CC132" i="6"/>
  <c r="CN132" i="6"/>
  <c r="CZ132" i="6"/>
  <c r="DO132" i="6"/>
  <c r="CB132" i="6"/>
  <c r="CM132" i="6"/>
  <c r="DF132" i="6"/>
  <c r="DN132" i="6"/>
  <c r="CE132" i="6"/>
  <c r="CS132" i="6"/>
  <c r="DE132" i="6"/>
  <c r="DM132" i="6"/>
  <c r="CD132" i="6"/>
  <c r="CR132" i="6"/>
  <c r="DD132" i="6"/>
  <c r="CH132" i="6"/>
  <c r="CU132" i="6"/>
  <c r="DC132" i="6"/>
  <c r="CG132" i="6"/>
  <c r="CT132" i="6"/>
  <c r="DB132" i="6"/>
  <c r="CV132" i="6"/>
  <c r="DH132" i="6"/>
  <c r="DI132" i="6"/>
  <c r="BZ132" i="6"/>
  <c r="CF132" i="6"/>
  <c r="DR132" i="6"/>
  <c r="CO132" i="6"/>
  <c r="CQ132" i="6"/>
  <c r="DL132" i="6"/>
  <c r="DT132" i="6"/>
  <c r="DU132" i="6"/>
  <c r="DS132" i="6"/>
  <c r="DQ227" i="6"/>
  <c r="DU227" i="6"/>
  <c r="BY227" i="6"/>
  <c r="DV227" i="6"/>
  <c r="DP227" i="6"/>
  <c r="CI227" i="6"/>
  <c r="CW227" i="6"/>
  <c r="DK227" i="6"/>
  <c r="CA227" i="6"/>
  <c r="CN227" i="6"/>
  <c r="CZ227" i="6"/>
  <c r="DJ227" i="6"/>
  <c r="BZ227" i="6"/>
  <c r="CM227" i="6"/>
  <c r="CU227" i="6"/>
  <c r="DI227" i="6"/>
  <c r="CD227" i="6"/>
  <c r="CL227" i="6"/>
  <c r="DF227" i="6"/>
  <c r="DO227" i="6"/>
  <c r="CB227" i="6"/>
  <c r="CQ227" i="6"/>
  <c r="DE227" i="6"/>
  <c r="DN227" i="6"/>
  <c r="CC227" i="6"/>
  <c r="CP227" i="6"/>
  <c r="DD227" i="6"/>
  <c r="DM227" i="6"/>
  <c r="CH227" i="6"/>
  <c r="CR227" i="6"/>
  <c r="DC227" i="6"/>
  <c r="DL227" i="6"/>
  <c r="CG227" i="6"/>
  <c r="CV227" i="6"/>
  <c r="DB227" i="6"/>
  <c r="CF227" i="6"/>
  <c r="CT227" i="6"/>
  <c r="DH227" i="6"/>
  <c r="CK227" i="6"/>
  <c r="CO227" i="6"/>
  <c r="CY227" i="6"/>
  <c r="CJ227" i="6"/>
  <c r="CE227" i="6"/>
  <c r="CS227" i="6"/>
  <c r="CX227" i="6"/>
  <c r="DA227" i="6"/>
  <c r="DG227" i="6"/>
  <c r="DR227" i="6"/>
  <c r="DS227" i="6"/>
  <c r="DT227" i="6"/>
  <c r="DQ83" i="6"/>
  <c r="BY83" i="6"/>
  <c r="DU83" i="6"/>
  <c r="DV83" i="6"/>
  <c r="CJ83" i="6"/>
  <c r="CT83" i="6"/>
  <c r="DK83" i="6"/>
  <c r="CA83" i="6"/>
  <c r="CI83" i="6"/>
  <c r="CX83" i="6"/>
  <c r="DJ83" i="6"/>
  <c r="BZ83" i="6"/>
  <c r="CN83" i="6"/>
  <c r="DA83" i="6"/>
  <c r="DP83" i="6"/>
  <c r="CB83" i="6"/>
  <c r="CM83" i="6"/>
  <c r="CZ83" i="6"/>
  <c r="DI83" i="6"/>
  <c r="CD83" i="6"/>
  <c r="CS83" i="6"/>
  <c r="DF83" i="6"/>
  <c r="DO83" i="6"/>
  <c r="CC83" i="6"/>
  <c r="CQ83" i="6"/>
  <c r="DE83" i="6"/>
  <c r="DN83" i="6"/>
  <c r="CH83" i="6"/>
  <c r="CP83" i="6"/>
  <c r="DD83" i="6"/>
  <c r="DM83" i="6"/>
  <c r="CG83" i="6"/>
  <c r="CR83" i="6"/>
  <c r="DC83" i="6"/>
  <c r="DL83" i="6"/>
  <c r="CF83" i="6"/>
  <c r="CW83" i="6"/>
  <c r="DB83" i="6"/>
  <c r="CE83" i="6"/>
  <c r="CV83" i="6"/>
  <c r="DH83" i="6"/>
  <c r="CL83" i="6"/>
  <c r="CK83" i="6"/>
  <c r="CO83" i="6"/>
  <c r="CU83" i="6"/>
  <c r="CY83" i="6"/>
  <c r="DG83" i="6"/>
  <c r="DR83" i="6"/>
  <c r="DS83" i="6"/>
  <c r="DT83" i="6"/>
  <c r="DQ178" i="6"/>
  <c r="BY178" i="6"/>
  <c r="DK178" i="6"/>
  <c r="DU178" i="6"/>
  <c r="DP178" i="6"/>
  <c r="DV178" i="6"/>
  <c r="CJ178" i="6"/>
  <c r="CW178" i="6"/>
  <c r="DF178" i="6"/>
  <c r="CI178" i="6"/>
  <c r="CU178" i="6"/>
  <c r="DJ178" i="6"/>
  <c r="BZ178" i="6"/>
  <c r="CN178" i="6"/>
  <c r="DA178" i="6"/>
  <c r="DI178" i="6"/>
  <c r="CC178" i="6"/>
  <c r="CR178" i="6"/>
  <c r="CY178" i="6"/>
  <c r="DM178" i="6"/>
  <c r="CE178" i="6"/>
  <c r="CP178" i="6"/>
  <c r="DE178" i="6"/>
  <c r="DL178" i="6"/>
  <c r="CD178" i="6"/>
  <c r="CS178" i="6"/>
  <c r="DD178" i="6"/>
  <c r="CB178" i="6"/>
  <c r="CV178" i="6"/>
  <c r="CA178" i="6"/>
  <c r="CZ178" i="6"/>
  <c r="CH178" i="6"/>
  <c r="DC178" i="6"/>
  <c r="CG178" i="6"/>
  <c r="DB178" i="6"/>
  <c r="CF178" i="6"/>
  <c r="DH178" i="6"/>
  <c r="CK178" i="6"/>
  <c r="DG178" i="6"/>
  <c r="CM178" i="6"/>
  <c r="DO178" i="6"/>
  <c r="CL178" i="6"/>
  <c r="DN178" i="6"/>
  <c r="CT178" i="6"/>
  <c r="CO178" i="6"/>
  <c r="CQ178" i="6"/>
  <c r="CX178" i="6"/>
  <c r="DS178" i="6"/>
  <c r="DR178" i="6"/>
  <c r="DT178" i="6"/>
  <c r="DQ34" i="6"/>
  <c r="BY34" i="6"/>
  <c r="DK34" i="6"/>
  <c r="DU34" i="6"/>
  <c r="DV34" i="6"/>
  <c r="CN34" i="6"/>
  <c r="DA34" i="6"/>
  <c r="DJ34" i="6"/>
  <c r="BZ34" i="6"/>
  <c r="CM34" i="6"/>
  <c r="CV34" i="6"/>
  <c r="DP34" i="6"/>
  <c r="CB34" i="6"/>
  <c r="CI34" i="6"/>
  <c r="CZ34" i="6"/>
  <c r="DI34" i="6"/>
  <c r="CA34" i="6"/>
  <c r="CR34" i="6"/>
  <c r="CU34" i="6"/>
  <c r="DO34" i="6"/>
  <c r="CC34" i="6"/>
  <c r="CL34" i="6"/>
  <c r="CY34" i="6"/>
  <c r="DN34" i="6"/>
  <c r="CF34" i="6"/>
  <c r="CQ34" i="6"/>
  <c r="DE34" i="6"/>
  <c r="DM34" i="6"/>
  <c r="CE34" i="6"/>
  <c r="CP34" i="6"/>
  <c r="DD34" i="6"/>
  <c r="DL34" i="6"/>
  <c r="CD34" i="6"/>
  <c r="CW34" i="6"/>
  <c r="DC34" i="6"/>
  <c r="CH34" i="6"/>
  <c r="CS34" i="6"/>
  <c r="DB34" i="6"/>
  <c r="CG34" i="6"/>
  <c r="CT34" i="6"/>
  <c r="DH34" i="6"/>
  <c r="CK34" i="6"/>
  <c r="CJ34" i="6"/>
  <c r="CO34" i="6"/>
  <c r="CX34" i="6"/>
  <c r="DS34" i="6"/>
  <c r="DG34" i="6"/>
  <c r="DR34" i="6"/>
  <c r="DF34" i="6"/>
  <c r="DT34" i="6"/>
  <c r="DQ129" i="6"/>
  <c r="DT129" i="6"/>
  <c r="DU129" i="6"/>
  <c r="DV129" i="6"/>
  <c r="DP129" i="6"/>
  <c r="CC129" i="6"/>
  <c r="CP129" i="6"/>
  <c r="CX129" i="6"/>
  <c r="DL129" i="6"/>
  <c r="CG129" i="6"/>
  <c r="CO129" i="6"/>
  <c r="DC129" i="6"/>
  <c r="DK129" i="6"/>
  <c r="CD129" i="6"/>
  <c r="CV129" i="6"/>
  <c r="DB129" i="6"/>
  <c r="CK129" i="6"/>
  <c r="CT129" i="6"/>
  <c r="DG129" i="6"/>
  <c r="CJ129" i="6"/>
  <c r="CN129" i="6"/>
  <c r="DA129" i="6"/>
  <c r="CI129" i="6"/>
  <c r="CQ129" i="6"/>
  <c r="DF129" i="6"/>
  <c r="CM129" i="6"/>
  <c r="DI129" i="6"/>
  <c r="CS129" i="6"/>
  <c r="DO129" i="6"/>
  <c r="CL129" i="6"/>
  <c r="DN129" i="6"/>
  <c r="CR129" i="6"/>
  <c r="DM129" i="6"/>
  <c r="CU129" i="6"/>
  <c r="BY129" i="6"/>
  <c r="CW129" i="6"/>
  <c r="BZ129" i="6"/>
  <c r="CZ129" i="6"/>
  <c r="CB129" i="6"/>
  <c r="CY129" i="6"/>
  <c r="DR129" i="6"/>
  <c r="CA129" i="6"/>
  <c r="DE129" i="6"/>
  <c r="CE129" i="6"/>
  <c r="DD129" i="6"/>
  <c r="DH129" i="6"/>
  <c r="DJ129" i="6"/>
  <c r="DS129" i="6"/>
  <c r="CF129" i="6"/>
  <c r="CH129" i="6"/>
  <c r="DQ224" i="6"/>
  <c r="BY224" i="6"/>
  <c r="DT224" i="6"/>
  <c r="DU224" i="6"/>
  <c r="DV224" i="6"/>
  <c r="DJ224" i="6"/>
  <c r="DP224" i="6"/>
  <c r="CF224" i="6"/>
  <c r="CW224" i="6"/>
  <c r="DF224" i="6"/>
  <c r="CJ224" i="6"/>
  <c r="CZ224" i="6"/>
  <c r="DI224" i="6"/>
  <c r="CI224" i="6"/>
  <c r="CT224" i="6"/>
  <c r="DO224" i="6"/>
  <c r="CM224" i="6"/>
  <c r="CN224" i="6"/>
  <c r="DH224" i="6"/>
  <c r="CA224" i="6"/>
  <c r="CL224" i="6"/>
  <c r="CU224" i="6"/>
  <c r="DN224" i="6"/>
  <c r="BZ224" i="6"/>
  <c r="CK224" i="6"/>
  <c r="CY224" i="6"/>
  <c r="DM224" i="6"/>
  <c r="CE224" i="6"/>
  <c r="CQ224" i="6"/>
  <c r="CX224" i="6"/>
  <c r="DE224" i="6"/>
  <c r="CD224" i="6"/>
  <c r="CP224" i="6"/>
  <c r="DD224" i="6"/>
  <c r="DL224" i="6"/>
  <c r="CB224" i="6"/>
  <c r="CO224" i="6"/>
  <c r="DC224" i="6"/>
  <c r="DK224" i="6"/>
  <c r="CC224" i="6"/>
  <c r="CR224" i="6"/>
  <c r="DB224" i="6"/>
  <c r="DS224" i="6"/>
  <c r="CH224" i="6"/>
  <c r="CG224" i="6"/>
  <c r="CV224" i="6"/>
  <c r="CS224" i="6"/>
  <c r="DA224" i="6"/>
  <c r="DG224" i="6"/>
  <c r="DR224" i="6"/>
  <c r="DQ80" i="6"/>
  <c r="BY80" i="6"/>
  <c r="DP80" i="6"/>
  <c r="DT80" i="6"/>
  <c r="DU80" i="6"/>
  <c r="DV80" i="6"/>
  <c r="DJ80" i="6"/>
  <c r="CJ80" i="6"/>
  <c r="CZ80" i="6"/>
  <c r="DI80" i="6"/>
  <c r="CL80" i="6"/>
  <c r="CT80" i="6"/>
  <c r="DO80" i="6"/>
  <c r="CA80" i="6"/>
  <c r="CM80" i="6"/>
  <c r="CU80" i="6"/>
  <c r="DN80" i="6"/>
  <c r="BZ80" i="6"/>
  <c r="CS80" i="6"/>
  <c r="CY80" i="6"/>
  <c r="DM80" i="6"/>
  <c r="CB80" i="6"/>
  <c r="CK80" i="6"/>
  <c r="CX80" i="6"/>
  <c r="DE80" i="6"/>
  <c r="CE80" i="6"/>
  <c r="CQ80" i="6"/>
  <c r="DA80" i="6"/>
  <c r="DL80" i="6"/>
  <c r="CD80" i="6"/>
  <c r="CP80" i="6"/>
  <c r="DD80" i="6"/>
  <c r="DK80" i="6"/>
  <c r="CC80" i="6"/>
  <c r="CO80" i="6"/>
  <c r="DC80" i="6"/>
  <c r="CI80" i="6"/>
  <c r="CR80" i="6"/>
  <c r="DB80" i="6"/>
  <c r="CW80" i="6"/>
  <c r="CN80" i="6"/>
  <c r="DH80" i="6"/>
  <c r="DS80" i="6"/>
  <c r="DG80" i="6"/>
  <c r="DF80" i="6"/>
  <c r="DR80" i="6"/>
  <c r="CH80" i="6"/>
  <c r="CG80" i="6"/>
  <c r="CF80" i="6"/>
  <c r="CV80" i="6"/>
  <c r="DQ175" i="6"/>
  <c r="DS175" i="6"/>
  <c r="BY175" i="6"/>
  <c r="DT175" i="6"/>
  <c r="DV175" i="6"/>
  <c r="DU175" i="6"/>
  <c r="DP175" i="6"/>
  <c r="CD175" i="6"/>
  <c r="CO175" i="6"/>
  <c r="CZ175" i="6"/>
  <c r="DL175" i="6"/>
  <c r="CB175" i="6"/>
  <c r="CN175" i="6"/>
  <c r="DA175" i="6"/>
  <c r="DK175" i="6"/>
  <c r="CC175" i="6"/>
  <c r="CU175" i="6"/>
  <c r="DB175" i="6"/>
  <c r="DJ175" i="6"/>
  <c r="CH175" i="6"/>
  <c r="CT175" i="6"/>
  <c r="DG175" i="6"/>
  <c r="CF175" i="6"/>
  <c r="CS175" i="6"/>
  <c r="DF175" i="6"/>
  <c r="CJ175" i="6"/>
  <c r="CM175" i="6"/>
  <c r="DE175" i="6"/>
  <c r="CI175" i="6"/>
  <c r="CP175" i="6"/>
  <c r="DH175" i="6"/>
  <c r="CG175" i="6"/>
  <c r="CV175" i="6"/>
  <c r="DI175" i="6"/>
  <c r="CL175" i="6"/>
  <c r="CR175" i="6"/>
  <c r="CK175" i="6"/>
  <c r="CQ175" i="6"/>
  <c r="CY175" i="6"/>
  <c r="CX175" i="6"/>
  <c r="DD175" i="6"/>
  <c r="DC175" i="6"/>
  <c r="DR175" i="6"/>
  <c r="DO175" i="6"/>
  <c r="CA175" i="6"/>
  <c r="CW175" i="6"/>
  <c r="BZ175" i="6"/>
  <c r="CE175" i="6"/>
  <c r="DN175" i="6"/>
  <c r="DM175" i="6"/>
  <c r="DQ31" i="6"/>
  <c r="BY31" i="6"/>
  <c r="DS31" i="6"/>
  <c r="DP31" i="6"/>
  <c r="DT31" i="6"/>
  <c r="DU31" i="6"/>
  <c r="DV31" i="6"/>
  <c r="CE31" i="6"/>
  <c r="CO31" i="6"/>
  <c r="DD31" i="6"/>
  <c r="DL31" i="6"/>
  <c r="CD31" i="6"/>
  <c r="CN31" i="6"/>
  <c r="DC31" i="6"/>
  <c r="DK31" i="6"/>
  <c r="CJ31" i="6"/>
  <c r="CS31" i="6"/>
  <c r="DH31" i="6"/>
  <c r="CG31" i="6"/>
  <c r="CM31" i="6"/>
  <c r="DG31" i="6"/>
  <c r="CL31" i="6"/>
  <c r="CP31" i="6"/>
  <c r="DF31" i="6"/>
  <c r="CH31" i="6"/>
  <c r="CX31" i="6"/>
  <c r="CF31" i="6"/>
  <c r="CZ31" i="6"/>
  <c r="CR31" i="6"/>
  <c r="DB31" i="6"/>
  <c r="CI31" i="6"/>
  <c r="DE31" i="6"/>
  <c r="CK31" i="6"/>
  <c r="DI31" i="6"/>
  <c r="CQ31" i="6"/>
  <c r="DO31" i="6"/>
  <c r="CU31" i="6"/>
  <c r="DN31" i="6"/>
  <c r="CT31" i="6"/>
  <c r="DM31" i="6"/>
  <c r="DR31" i="6"/>
  <c r="CB31" i="6"/>
  <c r="CW31" i="6"/>
  <c r="DJ31" i="6"/>
  <c r="CA31" i="6"/>
  <c r="DA31" i="6"/>
  <c r="BZ31" i="6"/>
  <c r="CC31" i="6"/>
  <c r="CV31" i="6"/>
  <c r="CY31" i="6"/>
  <c r="DI138" i="6"/>
  <c r="DO138" i="6"/>
  <c r="BY138" i="6"/>
  <c r="DS138" i="6"/>
  <c r="DU138" i="6"/>
  <c r="DT138" i="6"/>
  <c r="DV138" i="6"/>
  <c r="DQ138" i="6"/>
  <c r="DP138" i="6"/>
  <c r="CD138" i="6"/>
  <c r="CP138" i="6"/>
  <c r="CV138" i="6"/>
  <c r="DL138" i="6"/>
  <c r="CB138" i="6"/>
  <c r="CO138" i="6"/>
  <c r="CX138" i="6"/>
  <c r="DK138" i="6"/>
  <c r="CA138" i="6"/>
  <c r="CN138" i="6"/>
  <c r="DC138" i="6"/>
  <c r="DJ138" i="6"/>
  <c r="CE138" i="6"/>
  <c r="CJ138" i="6"/>
  <c r="DA138" i="6"/>
  <c r="CH138" i="6"/>
  <c r="CQ138" i="6"/>
  <c r="DB138" i="6"/>
  <c r="CG138" i="6"/>
  <c r="CU138" i="6"/>
  <c r="DH138" i="6"/>
  <c r="CF138" i="6"/>
  <c r="CM138" i="6"/>
  <c r="DG138" i="6"/>
  <c r="DR138" i="6"/>
  <c r="CC138" i="6"/>
  <c r="CT138" i="6"/>
  <c r="DF138" i="6"/>
  <c r="CI138" i="6"/>
  <c r="CZ138" i="6"/>
  <c r="DE138" i="6"/>
  <c r="CL138" i="6"/>
  <c r="CS138" i="6"/>
  <c r="DN138" i="6"/>
  <c r="DD138" i="6"/>
  <c r="DM138" i="6"/>
  <c r="CY138" i="6"/>
  <c r="BZ138" i="6"/>
  <c r="CK138" i="6"/>
  <c r="CR138" i="6"/>
  <c r="CW138" i="6"/>
  <c r="DO245" i="6"/>
  <c r="DR245" i="6"/>
  <c r="BY245" i="6"/>
  <c r="DS245" i="6"/>
  <c r="DT245" i="6"/>
  <c r="DU245" i="6"/>
  <c r="DP245" i="6"/>
  <c r="CK245" i="6"/>
  <c r="CZ245" i="6"/>
  <c r="DN245" i="6"/>
  <c r="CQ245" i="6"/>
  <c r="CY245" i="6"/>
  <c r="DH245" i="6"/>
  <c r="CA245" i="6"/>
  <c r="CP245" i="6"/>
  <c r="CX245" i="6"/>
  <c r="DM245" i="6"/>
  <c r="BZ245" i="6"/>
  <c r="CJ245" i="6"/>
  <c r="CU245" i="6"/>
  <c r="DL245" i="6"/>
  <c r="CB245" i="6"/>
  <c r="CN245" i="6"/>
  <c r="CW245" i="6"/>
  <c r="DK245" i="6"/>
  <c r="CD245" i="6"/>
  <c r="CM245" i="6"/>
  <c r="DC245" i="6"/>
  <c r="DJ245" i="6"/>
  <c r="CC245" i="6"/>
  <c r="CO245" i="6"/>
  <c r="DB245" i="6"/>
  <c r="DI245" i="6"/>
  <c r="CG245" i="6"/>
  <c r="CT245" i="6"/>
  <c r="DA245" i="6"/>
  <c r="DV245" i="6"/>
  <c r="CE245" i="6"/>
  <c r="CL245" i="6"/>
  <c r="DG245" i="6"/>
  <c r="DQ245" i="6"/>
  <c r="CI245" i="6"/>
  <c r="CS245" i="6"/>
  <c r="DF245" i="6"/>
  <c r="CH245" i="6"/>
  <c r="CF245" i="6"/>
  <c r="CV245" i="6"/>
  <c r="CR245" i="6"/>
  <c r="DE245" i="6"/>
  <c r="DD245" i="6"/>
  <c r="DO101" i="6"/>
  <c r="BY101" i="6"/>
  <c r="DR101" i="6"/>
  <c r="DS101" i="6"/>
  <c r="DT101" i="6"/>
  <c r="DU101" i="6"/>
  <c r="DP101" i="6"/>
  <c r="DQ101" i="6"/>
  <c r="CK101" i="6"/>
  <c r="CR101" i="6"/>
  <c r="DD101" i="6"/>
  <c r="CQ101" i="6"/>
  <c r="CU101" i="6"/>
  <c r="DN101" i="6"/>
  <c r="CB101" i="6"/>
  <c r="CJ101" i="6"/>
  <c r="CZ101" i="6"/>
  <c r="DM101" i="6"/>
  <c r="BZ101" i="6"/>
  <c r="CP101" i="6"/>
  <c r="CX101" i="6"/>
  <c r="DK101" i="6"/>
  <c r="CD101" i="6"/>
  <c r="CO101" i="6"/>
  <c r="DC101" i="6"/>
  <c r="DJ101" i="6"/>
  <c r="CC101" i="6"/>
  <c r="CN101" i="6"/>
  <c r="DA101" i="6"/>
  <c r="DI101" i="6"/>
  <c r="CI101" i="6"/>
  <c r="DE101" i="6"/>
  <c r="CH101" i="6"/>
  <c r="DL101" i="6"/>
  <c r="CM101" i="6"/>
  <c r="CS101" i="6"/>
  <c r="CT101" i="6"/>
  <c r="CL101" i="6"/>
  <c r="CW101" i="6"/>
  <c r="CV101" i="6"/>
  <c r="DF101" i="6"/>
  <c r="CA101" i="6"/>
  <c r="CY101" i="6"/>
  <c r="CG101" i="6"/>
  <c r="DB101" i="6"/>
  <c r="DV101" i="6"/>
  <c r="CE101" i="6"/>
  <c r="DH101" i="6"/>
  <c r="CF101" i="6"/>
  <c r="DG101" i="6"/>
  <c r="DP208" i="6"/>
  <c r="DR208" i="6"/>
  <c r="CU208" i="6"/>
  <c r="DS208" i="6"/>
  <c r="DU208" i="6"/>
  <c r="DT208" i="6"/>
  <c r="DV208" i="6"/>
  <c r="DN208" i="6"/>
  <c r="CF208" i="6"/>
  <c r="CR208" i="6"/>
  <c r="DF208" i="6"/>
  <c r="CD208" i="6"/>
  <c r="CL208" i="6"/>
  <c r="DE208" i="6"/>
  <c r="CK208" i="6"/>
  <c r="CS208" i="6"/>
  <c r="DD208" i="6"/>
  <c r="CH208" i="6"/>
  <c r="CV208" i="6"/>
  <c r="DC208" i="6"/>
  <c r="CJ208" i="6"/>
  <c r="CZ208" i="6"/>
  <c r="DM208" i="6"/>
  <c r="BY208" i="6"/>
  <c r="CQ208" i="6"/>
  <c r="CY208" i="6"/>
  <c r="DL208" i="6"/>
  <c r="CB208" i="6"/>
  <c r="CP208" i="6"/>
  <c r="CX208" i="6"/>
  <c r="DK208" i="6"/>
  <c r="BZ208" i="6"/>
  <c r="CI208" i="6"/>
  <c r="CW208" i="6"/>
  <c r="DJ208" i="6"/>
  <c r="CC208" i="6"/>
  <c r="CO208" i="6"/>
  <c r="DB208" i="6"/>
  <c r="DI208" i="6"/>
  <c r="CA208" i="6"/>
  <c r="CN208" i="6"/>
  <c r="DH208" i="6"/>
  <c r="DO208" i="6"/>
  <c r="DA208" i="6"/>
  <c r="DG208" i="6"/>
  <c r="CT208" i="6"/>
  <c r="CE208" i="6"/>
  <c r="CG208" i="6"/>
  <c r="CM208" i="6"/>
  <c r="DQ208" i="6"/>
  <c r="DR64" i="6"/>
  <c r="BZ64" i="6"/>
  <c r="CP64" i="6"/>
  <c r="CY64" i="6"/>
  <c r="DK64" i="6"/>
  <c r="CC64" i="6"/>
  <c r="CF64" i="6"/>
  <c r="CW64" i="6"/>
  <c r="DJ64" i="6"/>
  <c r="CA64" i="6"/>
  <c r="CO64" i="6"/>
  <c r="CX64" i="6"/>
  <c r="DP64" i="6"/>
  <c r="CE64" i="6"/>
  <c r="CN64" i="6"/>
  <c r="DB64" i="6"/>
  <c r="DI64" i="6"/>
  <c r="CG64" i="6"/>
  <c r="CM64" i="6"/>
  <c r="DH64" i="6"/>
  <c r="DO64" i="6"/>
  <c r="CD64" i="6"/>
  <c r="CT64" i="6"/>
  <c r="DG64" i="6"/>
  <c r="CH64" i="6"/>
  <c r="CR64" i="6"/>
  <c r="DF64" i="6"/>
  <c r="CI64" i="6"/>
  <c r="CS64" i="6"/>
  <c r="DE64" i="6"/>
  <c r="CK64" i="6"/>
  <c r="DA64" i="6"/>
  <c r="DD64" i="6"/>
  <c r="CJ64" i="6"/>
  <c r="CV64" i="6"/>
  <c r="DC64" i="6"/>
  <c r="CB64" i="6"/>
  <c r="CQ64" i="6"/>
  <c r="CL64" i="6"/>
  <c r="CU64" i="6"/>
  <c r="DL64" i="6"/>
  <c r="CZ64" i="6"/>
  <c r="DM64" i="6"/>
  <c r="DS64" i="6"/>
  <c r="BY64" i="6"/>
  <c r="DT64" i="6"/>
  <c r="DU64" i="6"/>
  <c r="DV64" i="6"/>
  <c r="DN64" i="6"/>
  <c r="DQ64" i="6"/>
  <c r="DQ23" i="6"/>
  <c r="BY23" i="6"/>
  <c r="DU23" i="6"/>
  <c r="DV23" i="6"/>
  <c r="CA23" i="6"/>
  <c r="CJ23" i="6"/>
  <c r="CX23" i="6"/>
  <c r="DJ23" i="6"/>
  <c r="BZ23" i="6"/>
  <c r="CN23" i="6"/>
  <c r="DA23" i="6"/>
  <c r="DP23" i="6"/>
  <c r="CB23" i="6"/>
  <c r="CM23" i="6"/>
  <c r="CZ23" i="6"/>
  <c r="DI23" i="6"/>
  <c r="CC23" i="6"/>
  <c r="CS23" i="6"/>
  <c r="DF23" i="6"/>
  <c r="DO23" i="6"/>
  <c r="CF23" i="6"/>
  <c r="CQ23" i="6"/>
  <c r="DE23" i="6"/>
  <c r="DN23" i="6"/>
  <c r="CD23" i="6"/>
  <c r="CP23" i="6"/>
  <c r="CY23" i="6"/>
  <c r="DM23" i="6"/>
  <c r="CH23" i="6"/>
  <c r="CW23" i="6"/>
  <c r="DD23" i="6"/>
  <c r="DL23" i="6"/>
  <c r="CE23" i="6"/>
  <c r="CV23" i="6"/>
  <c r="DC23" i="6"/>
  <c r="CG23" i="6"/>
  <c r="CU23" i="6"/>
  <c r="DB23" i="6"/>
  <c r="CL23" i="6"/>
  <c r="CO23" i="6"/>
  <c r="DH23" i="6"/>
  <c r="CK23" i="6"/>
  <c r="DR23" i="6"/>
  <c r="CI23" i="6"/>
  <c r="CR23" i="6"/>
  <c r="CT23" i="6"/>
  <c r="DG23" i="6"/>
  <c r="DK23" i="6"/>
  <c r="DS23" i="6"/>
  <c r="DT23" i="6"/>
  <c r="DQ41" i="6"/>
  <c r="DR41" i="6"/>
  <c r="BY41" i="6"/>
  <c r="DS41" i="6"/>
  <c r="DT41" i="6"/>
  <c r="DU41" i="6"/>
  <c r="DV41" i="6"/>
  <c r="CH41" i="6"/>
  <c r="CW41" i="6"/>
  <c r="DE41" i="6"/>
  <c r="CK41" i="6"/>
  <c r="CV41" i="6"/>
  <c r="DD41" i="6"/>
  <c r="CQ41" i="6"/>
  <c r="CU41" i="6"/>
  <c r="DN41" i="6"/>
  <c r="CA41" i="6"/>
  <c r="CP41" i="6"/>
  <c r="CY41" i="6"/>
  <c r="DL41" i="6"/>
  <c r="DP41" i="6"/>
  <c r="BZ41" i="6"/>
  <c r="CJ41" i="6"/>
  <c r="CX41" i="6"/>
  <c r="DK41" i="6"/>
  <c r="CD41" i="6"/>
  <c r="CO41" i="6"/>
  <c r="DC41" i="6"/>
  <c r="DJ41" i="6"/>
  <c r="CR41" i="6"/>
  <c r="CB41" i="6"/>
  <c r="CZ41" i="6"/>
  <c r="CC41" i="6"/>
  <c r="DB41" i="6"/>
  <c r="CF41" i="6"/>
  <c r="DH41" i="6"/>
  <c r="CG41" i="6"/>
  <c r="DG41" i="6"/>
  <c r="CI41" i="6"/>
  <c r="DF41" i="6"/>
  <c r="CL41" i="6"/>
  <c r="DA41" i="6"/>
  <c r="CE41" i="6"/>
  <c r="DM41" i="6"/>
  <c r="CN41" i="6"/>
  <c r="DI41" i="6"/>
  <c r="CM41" i="6"/>
  <c r="DO41" i="6"/>
  <c r="CS41" i="6"/>
  <c r="CT41" i="6"/>
  <c r="DQ123" i="6"/>
  <c r="CB123" i="6"/>
  <c r="CP123" i="6"/>
  <c r="CY123" i="6"/>
  <c r="DL123" i="6"/>
  <c r="CA123" i="6"/>
  <c r="CO123" i="6"/>
  <c r="CX123" i="6"/>
  <c r="DK123" i="6"/>
  <c r="CE123" i="6"/>
  <c r="CM123" i="6"/>
  <c r="DB123" i="6"/>
  <c r="DI123" i="6"/>
  <c r="BY123" i="6"/>
  <c r="CC123" i="6"/>
  <c r="CS123" i="6"/>
  <c r="DH123" i="6"/>
  <c r="DN123" i="6"/>
  <c r="CF123" i="6"/>
  <c r="CR123" i="6"/>
  <c r="DG123" i="6"/>
  <c r="CK123" i="6"/>
  <c r="CT123" i="6"/>
  <c r="DC123" i="6"/>
  <c r="CV123" i="6"/>
  <c r="CU123" i="6"/>
  <c r="CL123" i="6"/>
  <c r="CZ123" i="6"/>
  <c r="BZ123" i="6"/>
  <c r="CW123" i="6"/>
  <c r="CD123" i="6"/>
  <c r="DF123" i="6"/>
  <c r="CI123" i="6"/>
  <c r="DA123" i="6"/>
  <c r="CH123" i="6"/>
  <c r="DE123" i="6"/>
  <c r="CG123" i="6"/>
  <c r="DD123" i="6"/>
  <c r="CJ123" i="6"/>
  <c r="DM123" i="6"/>
  <c r="CN123" i="6"/>
  <c r="CQ123" i="6"/>
  <c r="DJ123" i="6"/>
  <c r="DR123" i="6"/>
  <c r="DS123" i="6"/>
  <c r="DO123" i="6"/>
  <c r="DU123" i="6"/>
  <c r="DT123" i="6"/>
  <c r="DV123" i="6"/>
  <c r="DP123" i="6"/>
  <c r="DQ218" i="6"/>
  <c r="CC218" i="6"/>
  <c r="CO218" i="6"/>
  <c r="CW218" i="6"/>
  <c r="DI218" i="6"/>
  <c r="BZ218" i="6"/>
  <c r="CN218" i="6"/>
  <c r="CV218" i="6"/>
  <c r="DO218" i="6"/>
  <c r="CE218" i="6"/>
  <c r="CM218" i="6"/>
  <c r="DA218" i="6"/>
  <c r="DN218" i="6"/>
  <c r="CB218" i="6"/>
  <c r="CQ218" i="6"/>
  <c r="DE218" i="6"/>
  <c r="BY218" i="6"/>
  <c r="CH218" i="6"/>
  <c r="CR218" i="6"/>
  <c r="DD218" i="6"/>
  <c r="CG218" i="6"/>
  <c r="CZ218" i="6"/>
  <c r="DC218" i="6"/>
  <c r="CP218" i="6"/>
  <c r="DB218" i="6"/>
  <c r="CK218" i="6"/>
  <c r="DJ218" i="6"/>
  <c r="CL218" i="6"/>
  <c r="CS218" i="6"/>
  <c r="CY218" i="6"/>
  <c r="CX218" i="6"/>
  <c r="CU218" i="6"/>
  <c r="CA218" i="6"/>
  <c r="CT218" i="6"/>
  <c r="CF218" i="6"/>
  <c r="DF218" i="6"/>
  <c r="CI218" i="6"/>
  <c r="DK218" i="6"/>
  <c r="CD218" i="6"/>
  <c r="CJ218" i="6"/>
  <c r="DG218" i="6"/>
  <c r="DL218" i="6"/>
  <c r="DM218" i="6"/>
  <c r="DR218" i="6"/>
  <c r="DS218" i="6"/>
  <c r="DT218" i="6"/>
  <c r="DV218" i="6"/>
  <c r="DH218" i="6"/>
  <c r="DP218" i="6"/>
  <c r="DU218" i="6"/>
  <c r="DQ74" i="6"/>
  <c r="BY74" i="6"/>
  <c r="CB74" i="6"/>
  <c r="CP74" i="6"/>
  <c r="CQ74" i="6"/>
  <c r="DJ74" i="6"/>
  <c r="CA74" i="6"/>
  <c r="CK74" i="6"/>
  <c r="CV74" i="6"/>
  <c r="DP74" i="6"/>
  <c r="CC74" i="6"/>
  <c r="CO74" i="6"/>
  <c r="DA74" i="6"/>
  <c r="DI74" i="6"/>
  <c r="BZ74" i="6"/>
  <c r="CN74" i="6"/>
  <c r="DG74" i="6"/>
  <c r="DO74" i="6"/>
  <c r="CF74" i="6"/>
  <c r="CM74" i="6"/>
  <c r="DF74" i="6"/>
  <c r="DH74" i="6"/>
  <c r="CE74" i="6"/>
  <c r="CS74" i="6"/>
  <c r="CW74" i="6"/>
  <c r="DN74" i="6"/>
  <c r="CD74" i="6"/>
  <c r="CU74" i="6"/>
  <c r="DE74" i="6"/>
  <c r="CI74" i="6"/>
  <c r="CR74" i="6"/>
  <c r="DD74" i="6"/>
  <c r="CG74" i="6"/>
  <c r="CY74" i="6"/>
  <c r="DL74" i="6"/>
  <c r="CJ74" i="6"/>
  <c r="CT74" i="6"/>
  <c r="DB74" i="6"/>
  <c r="CH74" i="6"/>
  <c r="CL74" i="6"/>
  <c r="CZ74" i="6"/>
  <c r="CX74" i="6"/>
  <c r="DC74" i="6"/>
  <c r="DK74" i="6"/>
  <c r="DR74" i="6"/>
  <c r="DS74" i="6"/>
  <c r="DM74" i="6"/>
  <c r="DT74" i="6"/>
  <c r="DV74" i="6"/>
  <c r="DU74" i="6"/>
  <c r="DQ169" i="6"/>
  <c r="BY169" i="6"/>
  <c r="DV169" i="6"/>
  <c r="DP169" i="6"/>
  <c r="CH169" i="6"/>
  <c r="CL169" i="6"/>
  <c r="DE169" i="6"/>
  <c r="CG169" i="6"/>
  <c r="CU169" i="6"/>
  <c r="DD169" i="6"/>
  <c r="CK169" i="6"/>
  <c r="CP169" i="6"/>
  <c r="DC169" i="6"/>
  <c r="CJ169" i="6"/>
  <c r="CT169" i="6"/>
  <c r="DB169" i="6"/>
  <c r="CI169" i="6"/>
  <c r="CY169" i="6"/>
  <c r="DH169" i="6"/>
  <c r="CO169" i="6"/>
  <c r="CV169" i="6"/>
  <c r="DL169" i="6"/>
  <c r="CA169" i="6"/>
  <c r="CN169" i="6"/>
  <c r="CX169" i="6"/>
  <c r="DK169" i="6"/>
  <c r="BZ169" i="6"/>
  <c r="CM169" i="6"/>
  <c r="CW169" i="6"/>
  <c r="DJ169" i="6"/>
  <c r="CB169" i="6"/>
  <c r="CR169" i="6"/>
  <c r="DA169" i="6"/>
  <c r="DI169" i="6"/>
  <c r="CC169" i="6"/>
  <c r="CF169" i="6"/>
  <c r="DG169" i="6"/>
  <c r="DO169" i="6"/>
  <c r="CE169" i="6"/>
  <c r="CD169" i="6"/>
  <c r="CS169" i="6"/>
  <c r="DF169" i="6"/>
  <c r="CZ169" i="6"/>
  <c r="DN169" i="6"/>
  <c r="DM169" i="6"/>
  <c r="DR169" i="6"/>
  <c r="CQ169" i="6"/>
  <c r="DS169" i="6"/>
  <c r="DU169" i="6"/>
  <c r="DT169" i="6"/>
  <c r="DQ25" i="6"/>
  <c r="BY25" i="6"/>
  <c r="DV25" i="6"/>
  <c r="CB25" i="6"/>
  <c r="CF25" i="6"/>
  <c r="CV25" i="6"/>
  <c r="DK25" i="6"/>
  <c r="CA25" i="6"/>
  <c r="CO25" i="6"/>
  <c r="CX25" i="6"/>
  <c r="DJ25" i="6"/>
  <c r="BZ25" i="6"/>
  <c r="CN25" i="6"/>
  <c r="DA25" i="6"/>
  <c r="DP25" i="6"/>
  <c r="CD25" i="6"/>
  <c r="CQ25" i="6"/>
  <c r="CZ25" i="6"/>
  <c r="DN25" i="6"/>
  <c r="CH25" i="6"/>
  <c r="CS25" i="6"/>
  <c r="DE25" i="6"/>
  <c r="DM25" i="6"/>
  <c r="CL25" i="6"/>
  <c r="CU25" i="6"/>
  <c r="DC25" i="6"/>
  <c r="CR25" i="6"/>
  <c r="DO25" i="6"/>
  <c r="CW25" i="6"/>
  <c r="CP25" i="6"/>
  <c r="CT25" i="6"/>
  <c r="CC25" i="6"/>
  <c r="DG25" i="6"/>
  <c r="CE25" i="6"/>
  <c r="DF25" i="6"/>
  <c r="CG25" i="6"/>
  <c r="DD25" i="6"/>
  <c r="CK25" i="6"/>
  <c r="DB25" i="6"/>
  <c r="CI25" i="6"/>
  <c r="DH25" i="6"/>
  <c r="CJ25" i="6"/>
  <c r="DL25" i="6"/>
  <c r="DR25" i="6"/>
  <c r="CM25" i="6"/>
  <c r="CY25" i="6"/>
  <c r="DI25" i="6"/>
  <c r="DS25" i="6"/>
  <c r="DU25" i="6"/>
  <c r="DT25" i="6"/>
  <c r="DQ120" i="6"/>
  <c r="BY120" i="6"/>
  <c r="DP120" i="6"/>
  <c r="DV120" i="6"/>
  <c r="CD120" i="6"/>
  <c r="CF120" i="6"/>
  <c r="DA120" i="6"/>
  <c r="DM120" i="6"/>
  <c r="CB120" i="6"/>
  <c r="CQ120" i="6"/>
  <c r="DE120" i="6"/>
  <c r="CH120" i="6"/>
  <c r="CU120" i="6"/>
  <c r="DD120" i="6"/>
  <c r="CG120" i="6"/>
  <c r="CP120" i="6"/>
  <c r="DC120" i="6"/>
  <c r="CK120" i="6"/>
  <c r="CT120" i="6"/>
  <c r="DH120" i="6"/>
  <c r="CJ120" i="6"/>
  <c r="CY120" i="6"/>
  <c r="DK120" i="6"/>
  <c r="CI120" i="6"/>
  <c r="CX120" i="6"/>
  <c r="DJ120" i="6"/>
  <c r="CA120" i="6"/>
  <c r="CO120" i="6"/>
  <c r="CW120" i="6"/>
  <c r="DG120" i="6"/>
  <c r="BZ120" i="6"/>
  <c r="CN120" i="6"/>
  <c r="CV120" i="6"/>
  <c r="DI120" i="6"/>
  <c r="CC120" i="6"/>
  <c r="CM120" i="6"/>
  <c r="CZ120" i="6"/>
  <c r="DO120" i="6"/>
  <c r="CE120" i="6"/>
  <c r="CL120" i="6"/>
  <c r="CS120" i="6"/>
  <c r="CR120" i="6"/>
  <c r="DF120" i="6"/>
  <c r="DB120" i="6"/>
  <c r="DN120" i="6"/>
  <c r="DR120" i="6"/>
  <c r="DS120" i="6"/>
  <c r="DT120" i="6"/>
  <c r="DL120" i="6"/>
  <c r="DU120" i="6"/>
  <c r="DQ215" i="6"/>
  <c r="BY215" i="6"/>
  <c r="DU215" i="6"/>
  <c r="DV215" i="6"/>
  <c r="DP215" i="6"/>
  <c r="CH215" i="6"/>
  <c r="CP215" i="6"/>
  <c r="DC215" i="6"/>
  <c r="DL215" i="6"/>
  <c r="CE215" i="6"/>
  <c r="CV215" i="6"/>
  <c r="CY215" i="6"/>
  <c r="CG215" i="6"/>
  <c r="CO215" i="6"/>
  <c r="DB215" i="6"/>
  <c r="CF215" i="6"/>
  <c r="CR215" i="6"/>
  <c r="DH215" i="6"/>
  <c r="CK215" i="6"/>
  <c r="CT215" i="6"/>
  <c r="DA215" i="6"/>
  <c r="CJ215" i="6"/>
  <c r="CX215" i="6"/>
  <c r="DG215" i="6"/>
  <c r="CI215" i="6"/>
  <c r="CU215" i="6"/>
  <c r="DK215" i="6"/>
  <c r="CA215" i="6"/>
  <c r="CN215" i="6"/>
  <c r="CW215" i="6"/>
  <c r="DJ215" i="6"/>
  <c r="BZ215" i="6"/>
  <c r="CM215" i="6"/>
  <c r="CZ215" i="6"/>
  <c r="DI215" i="6"/>
  <c r="CD215" i="6"/>
  <c r="CS215" i="6"/>
  <c r="DF215" i="6"/>
  <c r="DO215" i="6"/>
  <c r="DN215" i="6"/>
  <c r="DM215" i="6"/>
  <c r="CB215" i="6"/>
  <c r="CC215" i="6"/>
  <c r="CL215" i="6"/>
  <c r="DR215" i="6"/>
  <c r="CQ215" i="6"/>
  <c r="DE215" i="6"/>
  <c r="DD215" i="6"/>
  <c r="DS215" i="6"/>
  <c r="DT215" i="6"/>
  <c r="DQ71" i="6"/>
  <c r="BY71" i="6"/>
  <c r="DU71" i="6"/>
  <c r="DV71" i="6"/>
  <c r="CD71" i="6"/>
  <c r="CQ71" i="6"/>
  <c r="DE71" i="6"/>
  <c r="DN71" i="6"/>
  <c r="CH71" i="6"/>
  <c r="CP71" i="6"/>
  <c r="DD71" i="6"/>
  <c r="DM71" i="6"/>
  <c r="CC71" i="6"/>
  <c r="CW71" i="6"/>
  <c r="DC71" i="6"/>
  <c r="DL71" i="6"/>
  <c r="CE71" i="6"/>
  <c r="CO71" i="6"/>
  <c r="CY71" i="6"/>
  <c r="CG71" i="6"/>
  <c r="CV71" i="6"/>
  <c r="DB71" i="6"/>
  <c r="CI71" i="6"/>
  <c r="CU71" i="6"/>
  <c r="DH71" i="6"/>
  <c r="CL71" i="6"/>
  <c r="CR71" i="6"/>
  <c r="DG71" i="6"/>
  <c r="CK71" i="6"/>
  <c r="CT71" i="6"/>
  <c r="DK71" i="6"/>
  <c r="CA71" i="6"/>
  <c r="CJ71" i="6"/>
  <c r="CX71" i="6"/>
  <c r="DJ71" i="6"/>
  <c r="BZ71" i="6"/>
  <c r="CN71" i="6"/>
  <c r="DA71" i="6"/>
  <c r="DP71" i="6"/>
  <c r="DI71" i="6"/>
  <c r="DO71" i="6"/>
  <c r="CB71" i="6"/>
  <c r="CF71" i="6"/>
  <c r="CM71" i="6"/>
  <c r="DR71" i="6"/>
  <c r="CS71" i="6"/>
  <c r="CZ71" i="6"/>
  <c r="DF71" i="6"/>
  <c r="DS71" i="6"/>
  <c r="DT71" i="6"/>
  <c r="DQ166" i="6"/>
  <c r="BY166" i="6"/>
  <c r="DK166" i="6"/>
  <c r="DU166" i="6"/>
  <c r="DP166" i="6"/>
  <c r="DV166" i="6"/>
  <c r="DF166" i="6"/>
  <c r="CD166" i="6"/>
  <c r="CS166" i="6"/>
  <c r="DD166" i="6"/>
  <c r="CH166" i="6"/>
  <c r="CQ166" i="6"/>
  <c r="DC166" i="6"/>
  <c r="CG166" i="6"/>
  <c r="CO166" i="6"/>
  <c r="DB166" i="6"/>
  <c r="CJ166" i="6"/>
  <c r="CX166" i="6"/>
  <c r="DJ166" i="6"/>
  <c r="CI166" i="6"/>
  <c r="CW166" i="6"/>
  <c r="DI166" i="6"/>
  <c r="BZ166" i="6"/>
  <c r="CN166" i="6"/>
  <c r="DA166" i="6"/>
  <c r="DO166" i="6"/>
  <c r="CF166" i="6"/>
  <c r="DH166" i="6"/>
  <c r="CK166" i="6"/>
  <c r="DG166" i="6"/>
  <c r="CM166" i="6"/>
  <c r="DN166" i="6"/>
  <c r="CR166" i="6"/>
  <c r="DM166" i="6"/>
  <c r="CP166" i="6"/>
  <c r="DL166" i="6"/>
  <c r="CL166" i="6"/>
  <c r="CT166" i="6"/>
  <c r="CV166" i="6"/>
  <c r="CB166" i="6"/>
  <c r="CZ166" i="6"/>
  <c r="CA166" i="6"/>
  <c r="CU166" i="6"/>
  <c r="CC166" i="6"/>
  <c r="CE166" i="6"/>
  <c r="CY166" i="6"/>
  <c r="DS166" i="6"/>
  <c r="DE166" i="6"/>
  <c r="DR166" i="6"/>
  <c r="DT166" i="6"/>
  <c r="DQ22" i="6"/>
  <c r="DU22" i="6"/>
  <c r="DK22" i="6"/>
  <c r="BY22" i="6"/>
  <c r="DV22" i="6"/>
  <c r="DF22" i="6"/>
  <c r="CE22" i="6"/>
  <c r="CP22" i="6"/>
  <c r="DD22" i="6"/>
  <c r="CD22" i="6"/>
  <c r="CS22" i="6"/>
  <c r="DC22" i="6"/>
  <c r="CH22" i="6"/>
  <c r="CW22" i="6"/>
  <c r="DB22" i="6"/>
  <c r="CG22" i="6"/>
  <c r="CO22" i="6"/>
  <c r="DH22" i="6"/>
  <c r="CK22" i="6"/>
  <c r="CT22" i="6"/>
  <c r="DG22" i="6"/>
  <c r="CI22" i="6"/>
  <c r="CV22" i="6"/>
  <c r="DJ22" i="6"/>
  <c r="CJ22" i="6"/>
  <c r="CX22" i="6"/>
  <c r="DP22" i="6"/>
  <c r="BZ22" i="6"/>
  <c r="CN22" i="6"/>
  <c r="CU22" i="6"/>
  <c r="DI22" i="6"/>
  <c r="CB22" i="6"/>
  <c r="CM22" i="6"/>
  <c r="DA22" i="6"/>
  <c r="DO22" i="6"/>
  <c r="CA22" i="6"/>
  <c r="CL22" i="6"/>
  <c r="CZ22" i="6"/>
  <c r="DN22" i="6"/>
  <c r="CY22" i="6"/>
  <c r="DE22" i="6"/>
  <c r="DM22" i="6"/>
  <c r="DL22" i="6"/>
  <c r="DS22" i="6"/>
  <c r="DR22" i="6"/>
  <c r="CC22" i="6"/>
  <c r="CF22" i="6"/>
  <c r="CR22" i="6"/>
  <c r="CQ22" i="6"/>
  <c r="DT22" i="6"/>
  <c r="DQ117" i="6"/>
  <c r="DT117" i="6"/>
  <c r="DU117" i="6"/>
  <c r="DP117" i="6"/>
  <c r="DV117" i="6"/>
  <c r="CK117" i="6"/>
  <c r="CN117" i="6"/>
  <c r="DG117" i="6"/>
  <c r="CJ117" i="6"/>
  <c r="CT117" i="6"/>
  <c r="DF117" i="6"/>
  <c r="BY117" i="6"/>
  <c r="CH117" i="6"/>
  <c r="CW117" i="6"/>
  <c r="DJ117" i="6"/>
  <c r="CB117" i="6"/>
  <c r="CS117" i="6"/>
  <c r="CY117" i="6"/>
  <c r="DO117" i="6"/>
  <c r="CA117" i="6"/>
  <c r="CR117" i="6"/>
  <c r="DE117" i="6"/>
  <c r="DN117" i="6"/>
  <c r="CE117" i="6"/>
  <c r="CP117" i="6"/>
  <c r="DA117" i="6"/>
  <c r="DM117" i="6"/>
  <c r="CO117" i="6"/>
  <c r="DK117" i="6"/>
  <c r="CQ117" i="6"/>
  <c r="CV117" i="6"/>
  <c r="CU117" i="6"/>
  <c r="BZ117" i="6"/>
  <c r="CZ117" i="6"/>
  <c r="CC117" i="6"/>
  <c r="DD117" i="6"/>
  <c r="CI117" i="6"/>
  <c r="CX117" i="6"/>
  <c r="CD117" i="6"/>
  <c r="DC117" i="6"/>
  <c r="CG117" i="6"/>
  <c r="DB117" i="6"/>
  <c r="DR117" i="6"/>
  <c r="CF117" i="6"/>
  <c r="DH117" i="6"/>
  <c r="CM117" i="6"/>
  <c r="CL117" i="6"/>
  <c r="DS117" i="6"/>
  <c r="DI117" i="6"/>
  <c r="DL117" i="6"/>
  <c r="DQ212" i="6"/>
  <c r="BY212" i="6"/>
  <c r="DT212" i="6"/>
  <c r="DU212" i="6"/>
  <c r="DV212" i="6"/>
  <c r="DP212" i="6"/>
  <c r="DJ212" i="6"/>
  <c r="CD212" i="6"/>
  <c r="CQ212" i="6"/>
  <c r="DD212" i="6"/>
  <c r="DK212" i="6"/>
  <c r="CB212" i="6"/>
  <c r="CP212" i="6"/>
  <c r="DC212" i="6"/>
  <c r="DH212" i="6"/>
  <c r="CC212" i="6"/>
  <c r="CO212" i="6"/>
  <c r="DB212" i="6"/>
  <c r="CH212" i="6"/>
  <c r="CV212" i="6"/>
  <c r="DA212" i="6"/>
  <c r="CG212" i="6"/>
  <c r="CR212" i="6"/>
  <c r="DG212" i="6"/>
  <c r="CF212" i="6"/>
  <c r="CN212" i="6"/>
  <c r="DF212" i="6"/>
  <c r="CJ212" i="6"/>
  <c r="CW212" i="6"/>
  <c r="DI212" i="6"/>
  <c r="CI212" i="6"/>
  <c r="CU212" i="6"/>
  <c r="DO212" i="6"/>
  <c r="CK212" i="6"/>
  <c r="CT212" i="6"/>
  <c r="DN212" i="6"/>
  <c r="CA212" i="6"/>
  <c r="CM212" i="6"/>
  <c r="CZ212" i="6"/>
  <c r="DM212" i="6"/>
  <c r="CS212" i="6"/>
  <c r="CL212" i="6"/>
  <c r="CY212" i="6"/>
  <c r="CX212" i="6"/>
  <c r="DE212" i="6"/>
  <c r="DL212" i="6"/>
  <c r="DS212" i="6"/>
  <c r="DR212" i="6"/>
  <c r="BZ212" i="6"/>
  <c r="CE212" i="6"/>
  <c r="DQ68" i="6"/>
  <c r="BY68" i="6"/>
  <c r="DT68" i="6"/>
  <c r="DP68" i="6"/>
  <c r="DU68" i="6"/>
  <c r="DV68" i="6"/>
  <c r="DJ68" i="6"/>
  <c r="CB68" i="6"/>
  <c r="CO68" i="6"/>
  <c r="DA68" i="6"/>
  <c r="CF68" i="6"/>
  <c r="CV68" i="6"/>
  <c r="DB68" i="6"/>
  <c r="CI68" i="6"/>
  <c r="CT68" i="6"/>
  <c r="DH68" i="6"/>
  <c r="CH68" i="6"/>
  <c r="CR68" i="6"/>
  <c r="DG68" i="6"/>
  <c r="CG68" i="6"/>
  <c r="CN68" i="6"/>
  <c r="DF68" i="6"/>
  <c r="CJ68" i="6"/>
  <c r="CU68" i="6"/>
  <c r="DI68" i="6"/>
  <c r="CL68" i="6"/>
  <c r="CZ68" i="6"/>
  <c r="DO68" i="6"/>
  <c r="CA68" i="6"/>
  <c r="CK68" i="6"/>
  <c r="CW68" i="6"/>
  <c r="DN68" i="6"/>
  <c r="BZ68" i="6"/>
  <c r="CM68" i="6"/>
  <c r="CY68" i="6"/>
  <c r="DM68" i="6"/>
  <c r="DD68" i="6"/>
  <c r="DC68" i="6"/>
  <c r="DE68" i="6"/>
  <c r="DL68" i="6"/>
  <c r="DK68" i="6"/>
  <c r="CE68" i="6"/>
  <c r="CD68" i="6"/>
  <c r="DR68" i="6"/>
  <c r="CC68" i="6"/>
  <c r="CS68" i="6"/>
  <c r="CQ68" i="6"/>
  <c r="CP68" i="6"/>
  <c r="CX68" i="6"/>
  <c r="DS68" i="6"/>
  <c r="DQ163" i="6"/>
  <c r="BY163" i="6"/>
  <c r="DS163" i="6"/>
  <c r="DT163" i="6"/>
  <c r="DU163" i="6"/>
  <c r="DV163" i="6"/>
  <c r="CJ163" i="6"/>
  <c r="CS163" i="6"/>
  <c r="DE163" i="6"/>
  <c r="CI163" i="6"/>
  <c r="CY163" i="6"/>
  <c r="DI163" i="6"/>
  <c r="CR163" i="6"/>
  <c r="CX163" i="6"/>
  <c r="DO163" i="6"/>
  <c r="DP163" i="6"/>
  <c r="CA163" i="6"/>
  <c r="CQ163" i="6"/>
  <c r="DD163" i="6"/>
  <c r="DN163" i="6"/>
  <c r="BZ163" i="6"/>
  <c r="CL163" i="6"/>
  <c r="CZ163" i="6"/>
  <c r="DM163" i="6"/>
  <c r="CE163" i="6"/>
  <c r="CO163" i="6"/>
  <c r="DC163" i="6"/>
  <c r="DL163" i="6"/>
  <c r="CD163" i="6"/>
  <c r="CN163" i="6"/>
  <c r="DB163" i="6"/>
  <c r="DK163" i="6"/>
  <c r="CB163" i="6"/>
  <c r="CK163" i="6"/>
  <c r="DG163" i="6"/>
  <c r="DH163" i="6"/>
  <c r="CH163" i="6"/>
  <c r="DJ163" i="6"/>
  <c r="CF163" i="6"/>
  <c r="CC163" i="6"/>
  <c r="CG163" i="6"/>
  <c r="CU163" i="6"/>
  <c r="CT163" i="6"/>
  <c r="CP163" i="6"/>
  <c r="CM163" i="6"/>
  <c r="DA163" i="6"/>
  <c r="DR163" i="6"/>
  <c r="DF163" i="6"/>
  <c r="CW163" i="6"/>
  <c r="CV163" i="6"/>
  <c r="DQ19" i="6"/>
  <c r="DS19" i="6"/>
  <c r="DT19" i="6"/>
  <c r="DU19" i="6"/>
  <c r="DP19" i="6"/>
  <c r="DV19" i="6"/>
  <c r="CI19" i="6"/>
  <c r="CW19" i="6"/>
  <c r="DF19" i="6"/>
  <c r="CC19" i="6"/>
  <c r="CS19" i="6"/>
  <c r="DE19" i="6"/>
  <c r="CA19" i="6"/>
  <c r="CQ19" i="6"/>
  <c r="CX19" i="6"/>
  <c r="DN19" i="6"/>
  <c r="CO19" i="6"/>
  <c r="DD19" i="6"/>
  <c r="DM19" i="6"/>
  <c r="CE19" i="6"/>
  <c r="CN19" i="6"/>
  <c r="CV19" i="6"/>
  <c r="DL19" i="6"/>
  <c r="CF19" i="6"/>
  <c r="CZ19" i="6"/>
  <c r="CG19" i="6"/>
  <c r="DC19" i="6"/>
  <c r="CJ19" i="6"/>
  <c r="DB19" i="6"/>
  <c r="CL19" i="6"/>
  <c r="DH19" i="6"/>
  <c r="CR19" i="6"/>
  <c r="DG19" i="6"/>
  <c r="CU19" i="6"/>
  <c r="DI19" i="6"/>
  <c r="CT19" i="6"/>
  <c r="DO19" i="6"/>
  <c r="CP19" i="6"/>
  <c r="DK19" i="6"/>
  <c r="CK19" i="6"/>
  <c r="DJ19" i="6"/>
  <c r="DR19" i="6"/>
  <c r="CB19" i="6"/>
  <c r="CM19" i="6"/>
  <c r="CD19" i="6"/>
  <c r="CH19" i="6"/>
  <c r="DA19" i="6"/>
  <c r="CY19" i="6"/>
  <c r="DQ126" i="6"/>
  <c r="BY126" i="6"/>
  <c r="DS126" i="6"/>
  <c r="DT126" i="6"/>
  <c r="DO126" i="6"/>
  <c r="DU126" i="6"/>
  <c r="DV126" i="6"/>
  <c r="CI126" i="6"/>
  <c r="CQ126" i="6"/>
  <c r="DE126" i="6"/>
  <c r="CL126" i="6"/>
  <c r="CV126" i="6"/>
  <c r="DN126" i="6"/>
  <c r="CK126" i="6"/>
  <c r="CZ126" i="6"/>
  <c r="DD126" i="6"/>
  <c r="DI126" i="6"/>
  <c r="BZ126" i="6"/>
  <c r="CR126" i="6"/>
  <c r="CY126" i="6"/>
  <c r="DM126" i="6"/>
  <c r="CC126" i="6"/>
  <c r="CP126" i="6"/>
  <c r="CX126" i="6"/>
  <c r="DL126" i="6"/>
  <c r="CB126" i="6"/>
  <c r="CO126" i="6"/>
  <c r="CW126" i="6"/>
  <c r="DK126" i="6"/>
  <c r="CD126" i="6"/>
  <c r="CJ126" i="6"/>
  <c r="DC126" i="6"/>
  <c r="DJ126" i="6"/>
  <c r="CA126" i="6"/>
  <c r="CN126" i="6"/>
  <c r="DB126" i="6"/>
  <c r="CH126" i="6"/>
  <c r="CM126" i="6"/>
  <c r="DH126" i="6"/>
  <c r="CG126" i="6"/>
  <c r="CU126" i="6"/>
  <c r="DG126" i="6"/>
  <c r="CF126" i="6"/>
  <c r="DR126" i="6"/>
  <c r="CE126" i="6"/>
  <c r="DP126" i="6"/>
  <c r="CT126" i="6"/>
  <c r="CS126" i="6"/>
  <c r="DA126" i="6"/>
  <c r="DF126" i="6"/>
  <c r="DQ233" i="6"/>
  <c r="BY233" i="6"/>
  <c r="DR233" i="6"/>
  <c r="DO233" i="6"/>
  <c r="DS233" i="6"/>
  <c r="DT233" i="6"/>
  <c r="DU233" i="6"/>
  <c r="DP233" i="6"/>
  <c r="CG233" i="6"/>
  <c r="CT233" i="6"/>
  <c r="DA233" i="6"/>
  <c r="CI233" i="6"/>
  <c r="CS233" i="6"/>
  <c r="DG233" i="6"/>
  <c r="CF233" i="6"/>
  <c r="CR233" i="6"/>
  <c r="DF233" i="6"/>
  <c r="CE233" i="6"/>
  <c r="CO233" i="6"/>
  <c r="DE233" i="6"/>
  <c r="CH233" i="6"/>
  <c r="CV233" i="6"/>
  <c r="DD233" i="6"/>
  <c r="CK233" i="6"/>
  <c r="CU233" i="6"/>
  <c r="DN233" i="6"/>
  <c r="CQ233" i="6"/>
  <c r="CZ233" i="6"/>
  <c r="DM233" i="6"/>
  <c r="CA233" i="6"/>
  <c r="CJ233" i="6"/>
  <c r="CY233" i="6"/>
  <c r="DL233" i="6"/>
  <c r="BZ233" i="6"/>
  <c r="CP233" i="6"/>
  <c r="CX233" i="6"/>
  <c r="DK233" i="6"/>
  <c r="DV233" i="6"/>
  <c r="CD233" i="6"/>
  <c r="CN233" i="6"/>
  <c r="CW233" i="6"/>
  <c r="DH233" i="6"/>
  <c r="DJ233" i="6"/>
  <c r="DI233" i="6"/>
  <c r="CB233" i="6"/>
  <c r="DB233" i="6"/>
  <c r="CC233" i="6"/>
  <c r="CM233" i="6"/>
  <c r="CL233" i="6"/>
  <c r="DC233" i="6"/>
  <c r="DQ89" i="6"/>
  <c r="BY89" i="6"/>
  <c r="DR89" i="6"/>
  <c r="DO89" i="6"/>
  <c r="DS89" i="6"/>
  <c r="DT89" i="6"/>
  <c r="DU89" i="6"/>
  <c r="DV89" i="6"/>
  <c r="CG89" i="6"/>
  <c r="CM89" i="6"/>
  <c r="DH89" i="6"/>
  <c r="CI89" i="6"/>
  <c r="CS89" i="6"/>
  <c r="DG89" i="6"/>
  <c r="CE89" i="6"/>
  <c r="CT89" i="6"/>
  <c r="DA89" i="6"/>
  <c r="CL89" i="6"/>
  <c r="CW89" i="6"/>
  <c r="DE89" i="6"/>
  <c r="CH89" i="6"/>
  <c r="CV89" i="6"/>
  <c r="DD89" i="6"/>
  <c r="CK89" i="6"/>
  <c r="CU89" i="6"/>
  <c r="DN89" i="6"/>
  <c r="CN89" i="6"/>
  <c r="DI89" i="6"/>
  <c r="CR89" i="6"/>
  <c r="DP89" i="6"/>
  <c r="CB89" i="6"/>
  <c r="CZ89" i="6"/>
  <c r="CA89" i="6"/>
  <c r="CY89" i="6"/>
  <c r="BZ89" i="6"/>
  <c r="CX89" i="6"/>
  <c r="CD89" i="6"/>
  <c r="DC89" i="6"/>
  <c r="CC89" i="6"/>
  <c r="DB89" i="6"/>
  <c r="CF89" i="6"/>
  <c r="DF89" i="6"/>
  <c r="DJ89" i="6"/>
  <c r="CJ89" i="6"/>
  <c r="DM89" i="6"/>
  <c r="CQ89" i="6"/>
  <c r="DL89" i="6"/>
  <c r="CP89" i="6"/>
  <c r="DK89" i="6"/>
  <c r="CO89" i="6"/>
  <c r="DR196" i="6"/>
  <c r="CJ196" i="6"/>
  <c r="CU196" i="6"/>
  <c r="DM196" i="6"/>
  <c r="BY196" i="6"/>
  <c r="CQ196" i="6"/>
  <c r="CY196" i="6"/>
  <c r="DL196" i="6"/>
  <c r="CB196" i="6"/>
  <c r="CI196" i="6"/>
  <c r="CV196" i="6"/>
  <c r="DK196" i="6"/>
  <c r="CA196" i="6"/>
  <c r="CP196" i="6"/>
  <c r="CC196" i="6"/>
  <c r="CO196" i="6"/>
  <c r="CW196" i="6"/>
  <c r="CE196" i="6"/>
  <c r="CN196" i="6"/>
  <c r="CR196" i="6"/>
  <c r="DO196" i="6"/>
  <c r="CD196" i="6"/>
  <c r="CM196" i="6"/>
  <c r="DB196" i="6"/>
  <c r="CG196" i="6"/>
  <c r="CT196" i="6"/>
  <c r="BZ196" i="6"/>
  <c r="CL196" i="6"/>
  <c r="DE196" i="6"/>
  <c r="DD196" i="6"/>
  <c r="CF196" i="6"/>
  <c r="DJ196" i="6"/>
  <c r="CH196" i="6"/>
  <c r="DI196" i="6"/>
  <c r="CK196" i="6"/>
  <c r="CS196" i="6"/>
  <c r="DA196" i="6"/>
  <c r="CZ196" i="6"/>
  <c r="CX196" i="6"/>
  <c r="DH196" i="6"/>
  <c r="DS196" i="6"/>
  <c r="DG196" i="6"/>
  <c r="DF196" i="6"/>
  <c r="DT196" i="6"/>
  <c r="DN196" i="6"/>
  <c r="DP196" i="6"/>
  <c r="DU196" i="6"/>
  <c r="DV196" i="6"/>
  <c r="DC196" i="6"/>
  <c r="DQ196" i="6"/>
  <c r="DC52" i="6"/>
  <c r="DR52" i="6"/>
  <c r="DS52" i="6"/>
  <c r="BY52" i="6"/>
  <c r="DN52" i="6"/>
  <c r="DV52" i="6"/>
  <c r="DU52" i="6"/>
  <c r="CH52" i="6"/>
  <c r="CU52" i="6"/>
  <c r="DD52" i="6"/>
  <c r="CQ52" i="6"/>
  <c r="CZ52" i="6"/>
  <c r="DM52" i="6"/>
  <c r="CP52" i="6"/>
  <c r="CR52" i="6"/>
  <c r="DL52" i="6"/>
  <c r="CB52" i="6"/>
  <c r="CO52" i="6"/>
  <c r="CY52" i="6"/>
  <c r="DK52" i="6"/>
  <c r="DT52" i="6"/>
  <c r="CA52" i="6"/>
  <c r="CI52" i="6"/>
  <c r="CV52" i="6"/>
  <c r="DJ52" i="6"/>
  <c r="CC52" i="6"/>
  <c r="CN52" i="6"/>
  <c r="CX52" i="6"/>
  <c r="DP52" i="6"/>
  <c r="CF52" i="6"/>
  <c r="CM52" i="6"/>
  <c r="CW52" i="6"/>
  <c r="DI52" i="6"/>
  <c r="CE52" i="6"/>
  <c r="CT52" i="6"/>
  <c r="DB52" i="6"/>
  <c r="DO52" i="6"/>
  <c r="CD52" i="6"/>
  <c r="CS52" i="6"/>
  <c r="DH52" i="6"/>
  <c r="CG52" i="6"/>
  <c r="CL52" i="6"/>
  <c r="DG52" i="6"/>
  <c r="BZ52" i="6"/>
  <c r="DA52" i="6"/>
  <c r="DF52" i="6"/>
  <c r="DE52" i="6"/>
  <c r="CJ52" i="6"/>
  <c r="DQ52" i="6"/>
  <c r="CK52" i="6"/>
  <c r="DQ72" i="6"/>
  <c r="DL72" i="6"/>
  <c r="BY72" i="6"/>
  <c r="DV72" i="6"/>
  <c r="CB72" i="6"/>
  <c r="CU72" i="6"/>
  <c r="DA72" i="6"/>
  <c r="CH72" i="6"/>
  <c r="CP72" i="6"/>
  <c r="DC72" i="6"/>
  <c r="CG72" i="6"/>
  <c r="CR72" i="6"/>
  <c r="DB72" i="6"/>
  <c r="CK72" i="6"/>
  <c r="CX72" i="6"/>
  <c r="DK72" i="6"/>
  <c r="CA72" i="6"/>
  <c r="CJ72" i="6"/>
  <c r="CV72" i="6"/>
  <c r="DJ72" i="6"/>
  <c r="BZ72" i="6"/>
  <c r="CO72" i="6"/>
  <c r="CW72" i="6"/>
  <c r="DP72" i="6"/>
  <c r="CM72" i="6"/>
  <c r="DO72" i="6"/>
  <c r="CS72" i="6"/>
  <c r="DN72" i="6"/>
  <c r="DR72" i="6"/>
  <c r="CQ72" i="6"/>
  <c r="DM72" i="6"/>
  <c r="CT72" i="6"/>
  <c r="CY72" i="6"/>
  <c r="CC72" i="6"/>
  <c r="CZ72" i="6"/>
  <c r="CE72" i="6"/>
  <c r="DF72" i="6"/>
  <c r="CD72" i="6"/>
  <c r="DE72" i="6"/>
  <c r="CF72" i="6"/>
  <c r="DD72" i="6"/>
  <c r="CI72" i="6"/>
  <c r="DH72" i="6"/>
  <c r="CL72" i="6"/>
  <c r="CN72" i="6"/>
  <c r="DG72" i="6"/>
  <c r="DI72" i="6"/>
  <c r="DS72" i="6"/>
  <c r="DT72" i="6"/>
  <c r="DU72" i="6"/>
  <c r="DQ255" i="6"/>
  <c r="BY255" i="6"/>
  <c r="CO255" i="6"/>
  <c r="CX255" i="6"/>
  <c r="DL255" i="6"/>
  <c r="CA255" i="6"/>
  <c r="CN255" i="6"/>
  <c r="CW255" i="6"/>
  <c r="DK255" i="6"/>
  <c r="BZ255" i="6"/>
  <c r="CM255" i="6"/>
  <c r="CI255" i="6"/>
  <c r="DJ255" i="6"/>
  <c r="CC255" i="6"/>
  <c r="CL255" i="6"/>
  <c r="DB255" i="6"/>
  <c r="DI255" i="6"/>
  <c r="CE255" i="6"/>
  <c r="CR255" i="6"/>
  <c r="DA255" i="6"/>
  <c r="DH255" i="6"/>
  <c r="CB255" i="6"/>
  <c r="CS255" i="6"/>
  <c r="DG255" i="6"/>
  <c r="DN255" i="6"/>
  <c r="CF255" i="6"/>
  <c r="CG255" i="6"/>
  <c r="DF255" i="6"/>
  <c r="CD255" i="6"/>
  <c r="CV255" i="6"/>
  <c r="DE255" i="6"/>
  <c r="CH255" i="6"/>
  <c r="CU255" i="6"/>
  <c r="CZ255" i="6"/>
  <c r="CP255" i="6"/>
  <c r="CY255" i="6"/>
  <c r="DM255" i="6"/>
  <c r="DD255" i="6"/>
  <c r="DC255" i="6"/>
  <c r="CK255" i="6"/>
  <c r="CJ255" i="6"/>
  <c r="CT255" i="6"/>
  <c r="DR255" i="6"/>
  <c r="CQ255" i="6"/>
  <c r="DS255" i="6"/>
  <c r="DT255" i="6"/>
  <c r="DU255" i="6"/>
  <c r="DO255" i="6"/>
  <c r="DV255" i="6"/>
  <c r="DP255" i="6"/>
  <c r="DQ111" i="6"/>
  <c r="CI111" i="6"/>
  <c r="CV111" i="6"/>
  <c r="DE111" i="6"/>
  <c r="CH111" i="6"/>
  <c r="CU111" i="6"/>
  <c r="DD111" i="6"/>
  <c r="BY111" i="6"/>
  <c r="CJ111" i="6"/>
  <c r="CT111" i="6"/>
  <c r="DC111" i="6"/>
  <c r="CP111" i="6"/>
  <c r="CW111" i="6"/>
  <c r="DM111" i="6"/>
  <c r="CB111" i="6"/>
  <c r="CO111" i="6"/>
  <c r="CZ111" i="6"/>
  <c r="DL111" i="6"/>
  <c r="CF111" i="6"/>
  <c r="CS111" i="6"/>
  <c r="DG111" i="6"/>
  <c r="BZ111" i="6"/>
  <c r="CX111" i="6"/>
  <c r="CE111" i="6"/>
  <c r="DB111" i="6"/>
  <c r="CC111" i="6"/>
  <c r="DH111" i="6"/>
  <c r="CD111" i="6"/>
  <c r="DF111" i="6"/>
  <c r="CK111" i="6"/>
  <c r="DA111" i="6"/>
  <c r="CG111" i="6"/>
  <c r="DK111" i="6"/>
  <c r="CL111" i="6"/>
  <c r="DJ111" i="6"/>
  <c r="CN111" i="6"/>
  <c r="DI111" i="6"/>
  <c r="CM111" i="6"/>
  <c r="DN111" i="6"/>
  <c r="CR111" i="6"/>
  <c r="CA111" i="6"/>
  <c r="CQ111" i="6"/>
  <c r="CY111" i="6"/>
  <c r="DR111" i="6"/>
  <c r="DS111" i="6"/>
  <c r="DU111" i="6"/>
  <c r="DT111" i="6"/>
  <c r="DV111" i="6"/>
  <c r="DP111" i="6"/>
  <c r="DO111" i="6"/>
  <c r="DQ206" i="6"/>
  <c r="BY206" i="6"/>
  <c r="CI206" i="6"/>
  <c r="CZ206" i="6"/>
  <c r="DL206" i="6"/>
  <c r="CP206" i="6"/>
  <c r="CY206" i="6"/>
  <c r="DB206" i="6"/>
  <c r="CO206" i="6"/>
  <c r="CT206" i="6"/>
  <c r="DK206" i="6"/>
  <c r="CC206" i="6"/>
  <c r="CG206" i="6"/>
  <c r="CU206" i="6"/>
  <c r="DO206" i="6"/>
  <c r="CE206" i="6"/>
  <c r="CL206" i="6"/>
  <c r="DA206" i="6"/>
  <c r="DH206" i="6"/>
  <c r="CD206" i="6"/>
  <c r="CK206" i="6"/>
  <c r="DG206" i="6"/>
  <c r="DN206" i="6"/>
  <c r="CQ206" i="6"/>
  <c r="CV206" i="6"/>
  <c r="CB206" i="6"/>
  <c r="CX206" i="6"/>
  <c r="CA206" i="6"/>
  <c r="CW206" i="6"/>
  <c r="CF206" i="6"/>
  <c r="DF206" i="6"/>
  <c r="BZ206" i="6"/>
  <c r="DE206" i="6"/>
  <c r="CH206" i="6"/>
  <c r="DD206" i="6"/>
  <c r="CJ206" i="6"/>
  <c r="DC206" i="6"/>
  <c r="CM206" i="6"/>
  <c r="DI206" i="6"/>
  <c r="CS206" i="6"/>
  <c r="CN206" i="6"/>
  <c r="CR206" i="6"/>
  <c r="DJ206" i="6"/>
  <c r="DM206" i="6"/>
  <c r="DR206" i="6"/>
  <c r="DS206" i="6"/>
  <c r="DT206" i="6"/>
  <c r="DV206" i="6"/>
  <c r="DP206" i="6"/>
  <c r="DU206" i="6"/>
  <c r="DQ62" i="6"/>
  <c r="BY62" i="6"/>
  <c r="BZ62" i="6"/>
  <c r="CK62" i="6"/>
  <c r="DE62" i="6"/>
  <c r="CI62" i="6"/>
  <c r="CS62" i="6"/>
  <c r="DD62" i="6"/>
  <c r="CH62" i="6"/>
  <c r="CU62" i="6"/>
  <c r="DC62" i="6"/>
  <c r="CL62" i="6"/>
  <c r="CV62" i="6"/>
  <c r="DL62" i="6"/>
  <c r="CJ62" i="6"/>
  <c r="CZ62" i="6"/>
  <c r="DB62" i="6"/>
  <c r="CP62" i="6"/>
  <c r="CY62" i="6"/>
  <c r="DK62" i="6"/>
  <c r="CB62" i="6"/>
  <c r="CG62" i="6"/>
  <c r="CW62" i="6"/>
  <c r="DJ62" i="6"/>
  <c r="CA62" i="6"/>
  <c r="CO62" i="6"/>
  <c r="CX62" i="6"/>
  <c r="DP62" i="6"/>
  <c r="CF62" i="6"/>
  <c r="CM62" i="6"/>
  <c r="DA62" i="6"/>
  <c r="DO62" i="6"/>
  <c r="CD62" i="6"/>
  <c r="CQ62" i="6"/>
  <c r="DF62" i="6"/>
  <c r="DN62" i="6"/>
  <c r="CC62" i="6"/>
  <c r="CE62" i="6"/>
  <c r="CN62" i="6"/>
  <c r="CR62" i="6"/>
  <c r="CT62" i="6"/>
  <c r="DG62" i="6"/>
  <c r="DI62" i="6"/>
  <c r="DH62" i="6"/>
  <c r="DM62" i="6"/>
  <c r="DR62" i="6"/>
  <c r="DS62" i="6"/>
  <c r="DT62" i="6"/>
  <c r="DV62" i="6"/>
  <c r="DU62" i="6"/>
  <c r="DQ157" i="6"/>
  <c r="BY157" i="6"/>
  <c r="DP157" i="6"/>
  <c r="DV157" i="6"/>
  <c r="CA157" i="6"/>
  <c r="CO157" i="6"/>
  <c r="CX157" i="6"/>
  <c r="DK157" i="6"/>
  <c r="BZ157" i="6"/>
  <c r="CN157" i="6"/>
  <c r="CV157" i="6"/>
  <c r="DJ157" i="6"/>
  <c r="CC157" i="6"/>
  <c r="CL157" i="6"/>
  <c r="DG157" i="6"/>
  <c r="DI157" i="6"/>
  <c r="CB157" i="6"/>
  <c r="CM157" i="6"/>
  <c r="CZ157" i="6"/>
  <c r="DO157" i="6"/>
  <c r="CE157" i="6"/>
  <c r="CR157" i="6"/>
  <c r="DF157" i="6"/>
  <c r="DN157" i="6"/>
  <c r="CD157" i="6"/>
  <c r="CQ157" i="6"/>
  <c r="DA157" i="6"/>
  <c r="DM157" i="6"/>
  <c r="CH157" i="6"/>
  <c r="CW157" i="6"/>
  <c r="DE157" i="6"/>
  <c r="CG157" i="6"/>
  <c r="CP157" i="6"/>
  <c r="DD157" i="6"/>
  <c r="CK157" i="6"/>
  <c r="CS157" i="6"/>
  <c r="DC157" i="6"/>
  <c r="CJ157" i="6"/>
  <c r="CU157" i="6"/>
  <c r="DB157" i="6"/>
  <c r="CT157" i="6"/>
  <c r="DR157" i="6"/>
  <c r="CY157" i="6"/>
  <c r="DH157" i="6"/>
  <c r="DL157" i="6"/>
  <c r="CF157" i="6"/>
  <c r="CI157" i="6"/>
  <c r="DS157" i="6"/>
  <c r="DU157" i="6"/>
  <c r="DT157" i="6"/>
  <c r="DQ252" i="6"/>
  <c r="BY252" i="6"/>
  <c r="DP252" i="6"/>
  <c r="DV252" i="6"/>
  <c r="CI252" i="6"/>
  <c r="CU252" i="6"/>
  <c r="DG252" i="6"/>
  <c r="CO252" i="6"/>
  <c r="CV252" i="6"/>
  <c r="DJ252" i="6"/>
  <c r="CA252" i="6"/>
  <c r="CN252" i="6"/>
  <c r="CX252" i="6"/>
  <c r="DI252" i="6"/>
  <c r="BZ252" i="6"/>
  <c r="CM252" i="6"/>
  <c r="CW252" i="6"/>
  <c r="DO252" i="6"/>
  <c r="CB252" i="6"/>
  <c r="CJ252" i="6"/>
  <c r="DF252" i="6"/>
  <c r="DM252" i="6"/>
  <c r="CD252" i="6"/>
  <c r="CR252" i="6"/>
  <c r="DE252" i="6"/>
  <c r="DA252" i="6"/>
  <c r="CC252" i="6"/>
  <c r="CP252" i="6"/>
  <c r="DD252" i="6"/>
  <c r="CH252" i="6"/>
  <c r="CT252" i="6"/>
  <c r="DC252" i="6"/>
  <c r="CG252" i="6"/>
  <c r="CQ252" i="6"/>
  <c r="DB252" i="6"/>
  <c r="CK252" i="6"/>
  <c r="CS252" i="6"/>
  <c r="DH252" i="6"/>
  <c r="CE252" i="6"/>
  <c r="CF252" i="6"/>
  <c r="CL252" i="6"/>
  <c r="CY252" i="6"/>
  <c r="CZ252" i="6"/>
  <c r="DK252" i="6"/>
  <c r="DN252" i="6"/>
  <c r="DR252" i="6"/>
  <c r="DS252" i="6"/>
  <c r="DT252" i="6"/>
  <c r="DU252" i="6"/>
  <c r="DL252" i="6"/>
  <c r="DQ108" i="6"/>
  <c r="BY108" i="6"/>
  <c r="DP108" i="6"/>
  <c r="DV108" i="6"/>
  <c r="CJ108" i="6"/>
  <c r="CV108" i="6"/>
  <c r="DG108" i="6"/>
  <c r="CA108" i="6"/>
  <c r="CF108" i="6"/>
  <c r="CX108" i="6"/>
  <c r="DJ108" i="6"/>
  <c r="BZ108" i="6"/>
  <c r="CO108" i="6"/>
  <c r="CW108" i="6"/>
  <c r="DI108" i="6"/>
  <c r="CC108" i="6"/>
  <c r="CN108" i="6"/>
  <c r="CZ108" i="6"/>
  <c r="DO108" i="6"/>
  <c r="CB108" i="6"/>
  <c r="CS108" i="6"/>
  <c r="DE108" i="6"/>
  <c r="DM108" i="6"/>
  <c r="CD108" i="6"/>
  <c r="CR108" i="6"/>
  <c r="DD108" i="6"/>
  <c r="CH108" i="6"/>
  <c r="CP108" i="6"/>
  <c r="DA108" i="6"/>
  <c r="CG108" i="6"/>
  <c r="CU108" i="6"/>
  <c r="DC108" i="6"/>
  <c r="CI108" i="6"/>
  <c r="CT108" i="6"/>
  <c r="DB108" i="6"/>
  <c r="CL108" i="6"/>
  <c r="CQ108" i="6"/>
  <c r="DH108" i="6"/>
  <c r="CM108" i="6"/>
  <c r="CY108" i="6"/>
  <c r="DF108" i="6"/>
  <c r="DK108" i="6"/>
  <c r="DN108" i="6"/>
  <c r="CE108" i="6"/>
  <c r="CK108" i="6"/>
  <c r="DS108" i="6"/>
  <c r="DR108" i="6"/>
  <c r="DL108" i="6"/>
  <c r="DT108" i="6"/>
  <c r="DU108" i="6"/>
  <c r="DQ203" i="6"/>
  <c r="DU203" i="6"/>
  <c r="BY203" i="6"/>
  <c r="DV203" i="6"/>
  <c r="DP203" i="6"/>
  <c r="CI203" i="6"/>
  <c r="CW203" i="6"/>
  <c r="DK203" i="6"/>
  <c r="CA203" i="6"/>
  <c r="CN203" i="6"/>
  <c r="DA203" i="6"/>
  <c r="DJ203" i="6"/>
  <c r="BZ203" i="6"/>
  <c r="CM203" i="6"/>
  <c r="CU203" i="6"/>
  <c r="DI203" i="6"/>
  <c r="CD203" i="6"/>
  <c r="CS203" i="6"/>
  <c r="CZ203" i="6"/>
  <c r="DO203" i="6"/>
  <c r="CB203" i="6"/>
  <c r="CL203" i="6"/>
  <c r="DF203" i="6"/>
  <c r="DN203" i="6"/>
  <c r="CC203" i="6"/>
  <c r="CQ203" i="6"/>
  <c r="DE203" i="6"/>
  <c r="DM203" i="6"/>
  <c r="CE203" i="6"/>
  <c r="CP203" i="6"/>
  <c r="DD203" i="6"/>
  <c r="DL203" i="6"/>
  <c r="CH203" i="6"/>
  <c r="CR203" i="6"/>
  <c r="DC203" i="6"/>
  <c r="CG203" i="6"/>
  <c r="CO203" i="6"/>
  <c r="CY203" i="6"/>
  <c r="CF203" i="6"/>
  <c r="CV203" i="6"/>
  <c r="DB203" i="6"/>
  <c r="CK203" i="6"/>
  <c r="CJ203" i="6"/>
  <c r="CT203" i="6"/>
  <c r="CX203" i="6"/>
  <c r="DH203" i="6"/>
  <c r="DG203" i="6"/>
  <c r="DR203" i="6"/>
  <c r="DS203" i="6"/>
  <c r="DT203" i="6"/>
  <c r="DQ59" i="6"/>
  <c r="BY59" i="6"/>
  <c r="DU59" i="6"/>
  <c r="DV59" i="6"/>
  <c r="CL59" i="6"/>
  <c r="CV59" i="6"/>
  <c r="DH59" i="6"/>
  <c r="CK59" i="6"/>
  <c r="CU59" i="6"/>
  <c r="DG59" i="6"/>
  <c r="CI59" i="6"/>
  <c r="CT59" i="6"/>
  <c r="DK59" i="6"/>
  <c r="CA59" i="6"/>
  <c r="CJ59" i="6"/>
  <c r="CX59" i="6"/>
  <c r="DJ59" i="6"/>
  <c r="BZ59" i="6"/>
  <c r="CN59" i="6"/>
  <c r="DA59" i="6"/>
  <c r="DP59" i="6"/>
  <c r="CB59" i="6"/>
  <c r="CM59" i="6"/>
  <c r="CZ59" i="6"/>
  <c r="DI59" i="6"/>
  <c r="CF59" i="6"/>
  <c r="CS59" i="6"/>
  <c r="DF59" i="6"/>
  <c r="DO59" i="6"/>
  <c r="CD59" i="6"/>
  <c r="CQ59" i="6"/>
  <c r="DE59" i="6"/>
  <c r="DN59" i="6"/>
  <c r="CE59" i="6"/>
  <c r="CP59" i="6"/>
  <c r="DD59" i="6"/>
  <c r="DM59" i="6"/>
  <c r="CH59" i="6"/>
  <c r="CO59" i="6"/>
  <c r="DC59" i="6"/>
  <c r="DL59" i="6"/>
  <c r="CC59" i="6"/>
  <c r="CG59" i="6"/>
  <c r="CR59" i="6"/>
  <c r="CW59" i="6"/>
  <c r="CY59" i="6"/>
  <c r="DB59" i="6"/>
  <c r="DR59" i="6"/>
  <c r="DS59" i="6"/>
  <c r="DT59" i="6"/>
  <c r="DQ154" i="6"/>
  <c r="BY154" i="6"/>
  <c r="DU154" i="6"/>
  <c r="DK154" i="6"/>
  <c r="DP154" i="6"/>
  <c r="CB154" i="6"/>
  <c r="CM154" i="6"/>
  <c r="DA154" i="6"/>
  <c r="DN154" i="6"/>
  <c r="CA154" i="6"/>
  <c r="CL154" i="6"/>
  <c r="CZ154" i="6"/>
  <c r="DM154" i="6"/>
  <c r="DV154" i="6"/>
  <c r="CC154" i="6"/>
  <c r="CR154" i="6"/>
  <c r="CY154" i="6"/>
  <c r="DL154" i="6"/>
  <c r="CH154" i="6"/>
  <c r="CO154" i="6"/>
  <c r="DC154" i="6"/>
  <c r="CG154" i="6"/>
  <c r="CS154" i="6"/>
  <c r="DB154" i="6"/>
  <c r="CF154" i="6"/>
  <c r="CT154" i="6"/>
  <c r="DH154" i="6"/>
  <c r="CP154" i="6"/>
  <c r="DF154" i="6"/>
  <c r="CW154" i="6"/>
  <c r="CQ154" i="6"/>
  <c r="CX154" i="6"/>
  <c r="CU154" i="6"/>
  <c r="BZ154" i="6"/>
  <c r="CV154" i="6"/>
  <c r="CE154" i="6"/>
  <c r="DE154" i="6"/>
  <c r="CD154" i="6"/>
  <c r="DD154" i="6"/>
  <c r="CK154" i="6"/>
  <c r="DG154" i="6"/>
  <c r="CJ154" i="6"/>
  <c r="DJ154" i="6"/>
  <c r="DS154" i="6"/>
  <c r="CI154" i="6"/>
  <c r="CN154" i="6"/>
  <c r="DR154" i="6"/>
  <c r="DI154" i="6"/>
  <c r="DO154" i="6"/>
  <c r="DT154" i="6"/>
  <c r="DQ249" i="6"/>
  <c r="DT249" i="6"/>
  <c r="DU249" i="6"/>
  <c r="DP249" i="6"/>
  <c r="DV249" i="6"/>
  <c r="CA249" i="6"/>
  <c r="CL249" i="6"/>
  <c r="CY249" i="6"/>
  <c r="DN249" i="6"/>
  <c r="CE249" i="6"/>
  <c r="CR249" i="6"/>
  <c r="DE249" i="6"/>
  <c r="DH249" i="6"/>
  <c r="CB249" i="6"/>
  <c r="CP249" i="6"/>
  <c r="CX249" i="6"/>
  <c r="DM249" i="6"/>
  <c r="CC249" i="6"/>
  <c r="CO249" i="6"/>
  <c r="DD249" i="6"/>
  <c r="DL249" i="6"/>
  <c r="CD249" i="6"/>
  <c r="CV249" i="6"/>
  <c r="DC249" i="6"/>
  <c r="DK249" i="6"/>
  <c r="CG249" i="6"/>
  <c r="CN249" i="6"/>
  <c r="DB249" i="6"/>
  <c r="CF249" i="6"/>
  <c r="CU249" i="6"/>
  <c r="DA249" i="6"/>
  <c r="CK249" i="6"/>
  <c r="CT249" i="6"/>
  <c r="DG249" i="6"/>
  <c r="CH249" i="6"/>
  <c r="CQ249" i="6"/>
  <c r="DF249" i="6"/>
  <c r="CJ249" i="6"/>
  <c r="CS249" i="6"/>
  <c r="DJ249" i="6"/>
  <c r="BY249" i="6"/>
  <c r="BZ249" i="6"/>
  <c r="CI249" i="6"/>
  <c r="CM249" i="6"/>
  <c r="CW249" i="6"/>
  <c r="CZ249" i="6"/>
  <c r="DI249" i="6"/>
  <c r="DO249" i="6"/>
  <c r="DR249" i="6"/>
  <c r="DS249" i="6"/>
  <c r="DQ105" i="6"/>
  <c r="DT105" i="6"/>
  <c r="DU105" i="6"/>
  <c r="DV105" i="6"/>
  <c r="CA105" i="6"/>
  <c r="CL105" i="6"/>
  <c r="DE105" i="6"/>
  <c r="DO105" i="6"/>
  <c r="CE105" i="6"/>
  <c r="CR105" i="6"/>
  <c r="CX105" i="6"/>
  <c r="DN105" i="6"/>
  <c r="CC105" i="6"/>
  <c r="CP105" i="6"/>
  <c r="DD105" i="6"/>
  <c r="DM105" i="6"/>
  <c r="CI105" i="6"/>
  <c r="CV105" i="6"/>
  <c r="DA105" i="6"/>
  <c r="DK105" i="6"/>
  <c r="CG105" i="6"/>
  <c r="CN105" i="6"/>
  <c r="DB105" i="6"/>
  <c r="CF105" i="6"/>
  <c r="CU105" i="6"/>
  <c r="DH105" i="6"/>
  <c r="CQ105" i="6"/>
  <c r="BY105" i="6"/>
  <c r="CZ105" i="6"/>
  <c r="BZ105" i="6"/>
  <c r="CW105" i="6"/>
  <c r="CB105" i="6"/>
  <c r="CY105" i="6"/>
  <c r="CD105" i="6"/>
  <c r="DC105" i="6"/>
  <c r="CH105" i="6"/>
  <c r="DG105" i="6"/>
  <c r="CK105" i="6"/>
  <c r="DF105" i="6"/>
  <c r="CJ105" i="6"/>
  <c r="DJ105" i="6"/>
  <c r="CM105" i="6"/>
  <c r="DP105" i="6"/>
  <c r="CS105" i="6"/>
  <c r="DI105" i="6"/>
  <c r="DR105" i="6"/>
  <c r="DS105" i="6"/>
  <c r="CO105" i="6"/>
  <c r="CT105" i="6"/>
  <c r="DL105" i="6"/>
  <c r="DJ200" i="6"/>
  <c r="BY200" i="6"/>
  <c r="DT200" i="6"/>
  <c r="DU200" i="6"/>
  <c r="DP200" i="6"/>
  <c r="DV200" i="6"/>
  <c r="CI200" i="6"/>
  <c r="CT200" i="6"/>
  <c r="DO200" i="6"/>
  <c r="CM200" i="6"/>
  <c r="CU200" i="6"/>
  <c r="DN200" i="6"/>
  <c r="CA200" i="6"/>
  <c r="CS200" i="6"/>
  <c r="CZ200" i="6"/>
  <c r="DE200" i="6"/>
  <c r="BZ200" i="6"/>
  <c r="CL200" i="6"/>
  <c r="CY200" i="6"/>
  <c r="DM200" i="6"/>
  <c r="CE200" i="6"/>
  <c r="CQ200" i="6"/>
  <c r="CX200" i="6"/>
  <c r="DH200" i="6"/>
  <c r="CD200" i="6"/>
  <c r="CP200" i="6"/>
  <c r="DD200" i="6"/>
  <c r="DL200" i="6"/>
  <c r="CC200" i="6"/>
  <c r="CO200" i="6"/>
  <c r="DC200" i="6"/>
  <c r="DK200" i="6"/>
  <c r="CB200" i="6"/>
  <c r="CK200" i="6"/>
  <c r="DB200" i="6"/>
  <c r="CH200" i="6"/>
  <c r="CR200" i="6"/>
  <c r="DG200" i="6"/>
  <c r="DQ200" i="6"/>
  <c r="CG200" i="6"/>
  <c r="CV200" i="6"/>
  <c r="DA200" i="6"/>
  <c r="DR200" i="6"/>
  <c r="DS200" i="6"/>
  <c r="CF200" i="6"/>
  <c r="CJ200" i="6"/>
  <c r="CN200" i="6"/>
  <c r="CW200" i="6"/>
  <c r="DI200" i="6"/>
  <c r="DF200" i="6"/>
  <c r="DJ56" i="6"/>
  <c r="BY56" i="6"/>
  <c r="DT56" i="6"/>
  <c r="DU56" i="6"/>
  <c r="DV56" i="6"/>
  <c r="DP56" i="6"/>
  <c r="CA56" i="6"/>
  <c r="CM56" i="6"/>
  <c r="CZ56" i="6"/>
  <c r="DN56" i="6"/>
  <c r="BZ56" i="6"/>
  <c r="CS56" i="6"/>
  <c r="CY56" i="6"/>
  <c r="DE56" i="6"/>
  <c r="CE56" i="6"/>
  <c r="CQ56" i="6"/>
  <c r="CX56" i="6"/>
  <c r="DM56" i="6"/>
  <c r="CD56" i="6"/>
  <c r="CP56" i="6"/>
  <c r="DA56" i="6"/>
  <c r="DL56" i="6"/>
  <c r="CB56" i="6"/>
  <c r="CO56" i="6"/>
  <c r="DD56" i="6"/>
  <c r="DK56" i="6"/>
  <c r="CC56" i="6"/>
  <c r="CK56" i="6"/>
  <c r="DC56" i="6"/>
  <c r="CI56" i="6"/>
  <c r="CR56" i="6"/>
  <c r="DB56" i="6"/>
  <c r="CH56" i="6"/>
  <c r="CV56" i="6"/>
  <c r="DH56" i="6"/>
  <c r="CG56" i="6"/>
  <c r="CT56" i="6"/>
  <c r="DG56" i="6"/>
  <c r="DI56" i="6"/>
  <c r="DO56" i="6"/>
  <c r="DS56" i="6"/>
  <c r="CF56" i="6"/>
  <c r="CJ56" i="6"/>
  <c r="CL56" i="6"/>
  <c r="DR56" i="6"/>
  <c r="DQ56" i="6"/>
  <c r="CN56" i="6"/>
  <c r="CW56" i="6"/>
  <c r="CU56" i="6"/>
  <c r="DF56" i="6"/>
  <c r="DQ151" i="6"/>
  <c r="BY151" i="6"/>
  <c r="DT151" i="6"/>
  <c r="DS151" i="6"/>
  <c r="DU151" i="6"/>
  <c r="DV151" i="6"/>
  <c r="CE151" i="6"/>
  <c r="CK151" i="6"/>
  <c r="DA151" i="6"/>
  <c r="DH151" i="6"/>
  <c r="CD151" i="6"/>
  <c r="CN151" i="6"/>
  <c r="DD151" i="6"/>
  <c r="DK151" i="6"/>
  <c r="CH151" i="6"/>
  <c r="CU151" i="6"/>
  <c r="DC151" i="6"/>
  <c r="CF151" i="6"/>
  <c r="CP151" i="6"/>
  <c r="DB151" i="6"/>
  <c r="DP151" i="6"/>
  <c r="CC151" i="6"/>
  <c r="CT151" i="6"/>
  <c r="DG151" i="6"/>
  <c r="CJ151" i="6"/>
  <c r="CM151" i="6"/>
  <c r="DF151" i="6"/>
  <c r="CI151" i="6"/>
  <c r="CS151" i="6"/>
  <c r="DE151" i="6"/>
  <c r="CG151" i="6"/>
  <c r="CW151" i="6"/>
  <c r="DI151" i="6"/>
  <c r="DO151" i="6"/>
  <c r="CA151" i="6"/>
  <c r="DN151" i="6"/>
  <c r="BZ151" i="6"/>
  <c r="DM151" i="6"/>
  <c r="CB151" i="6"/>
  <c r="DL151" i="6"/>
  <c r="CL151" i="6"/>
  <c r="DJ151" i="6"/>
  <c r="CR151" i="6"/>
  <c r="CQ151" i="6"/>
  <c r="CO151" i="6"/>
  <c r="CV151" i="6"/>
  <c r="CY151" i="6"/>
  <c r="DR151" i="6"/>
  <c r="CX151" i="6"/>
  <c r="CZ151" i="6"/>
  <c r="DQ258" i="6"/>
  <c r="BY258" i="6"/>
  <c r="DS258" i="6"/>
  <c r="DT258" i="6"/>
  <c r="DV258" i="6"/>
  <c r="DU258" i="6"/>
  <c r="DO258" i="6"/>
  <c r="CG258" i="6"/>
  <c r="CU258" i="6"/>
  <c r="DF258" i="6"/>
  <c r="CF258" i="6"/>
  <c r="CS258" i="6"/>
  <c r="CZ258" i="6"/>
  <c r="CK258" i="6"/>
  <c r="CV258" i="6"/>
  <c r="DH258" i="6"/>
  <c r="CL258" i="6"/>
  <c r="CY258" i="6"/>
  <c r="DN258" i="6"/>
  <c r="BZ258" i="6"/>
  <c r="CR258" i="6"/>
  <c r="CX258" i="6"/>
  <c r="DM258" i="6"/>
  <c r="CJ258" i="6"/>
  <c r="DK258" i="6"/>
  <c r="CQ258" i="6"/>
  <c r="DJ258" i="6"/>
  <c r="CB258" i="6"/>
  <c r="CT258" i="6"/>
  <c r="CD258" i="6"/>
  <c r="CM258" i="6"/>
  <c r="CC258" i="6"/>
  <c r="CW258" i="6"/>
  <c r="CA258" i="6"/>
  <c r="DC258" i="6"/>
  <c r="CH258" i="6"/>
  <c r="DB258" i="6"/>
  <c r="DI258" i="6"/>
  <c r="CE258" i="6"/>
  <c r="DA258" i="6"/>
  <c r="CI258" i="6"/>
  <c r="DG258" i="6"/>
  <c r="DP258" i="6"/>
  <c r="CP258" i="6"/>
  <c r="DE258" i="6"/>
  <c r="CO258" i="6"/>
  <c r="CN258" i="6"/>
  <c r="DD258" i="6"/>
  <c r="DL258" i="6"/>
  <c r="DR258" i="6"/>
  <c r="DQ114" i="6"/>
  <c r="BY114" i="6"/>
  <c r="DS114" i="6"/>
  <c r="DT114" i="6"/>
  <c r="DV114" i="6"/>
  <c r="DU114" i="6"/>
  <c r="DO114" i="6"/>
  <c r="CH114" i="6"/>
  <c r="CQ114" i="6"/>
  <c r="DH114" i="6"/>
  <c r="CG114" i="6"/>
  <c r="CU114" i="6"/>
  <c r="DG114" i="6"/>
  <c r="CF114" i="6"/>
  <c r="CT114" i="6"/>
  <c r="DF114" i="6"/>
  <c r="CE114" i="6"/>
  <c r="CW114" i="6"/>
  <c r="DE114" i="6"/>
  <c r="CI114" i="6"/>
  <c r="CM114" i="6"/>
  <c r="DA114" i="6"/>
  <c r="CL114" i="6"/>
  <c r="CZ114" i="6"/>
  <c r="DD114" i="6"/>
  <c r="CK114" i="6"/>
  <c r="CS114" i="6"/>
  <c r="DN114" i="6"/>
  <c r="BZ114" i="6"/>
  <c r="CR114" i="6"/>
  <c r="CV114" i="6"/>
  <c r="DM114" i="6"/>
  <c r="CC114" i="6"/>
  <c r="CP114" i="6"/>
  <c r="CY114" i="6"/>
  <c r="DL114" i="6"/>
  <c r="CD114" i="6"/>
  <c r="CJ114" i="6"/>
  <c r="CX114" i="6"/>
  <c r="DK114" i="6"/>
  <c r="DC114" i="6"/>
  <c r="DB114" i="6"/>
  <c r="DJ114" i="6"/>
  <c r="DR114" i="6"/>
  <c r="DP114" i="6"/>
  <c r="CN114" i="6"/>
  <c r="CA114" i="6"/>
  <c r="DI114" i="6"/>
  <c r="CB114" i="6"/>
  <c r="CO114" i="6"/>
  <c r="DQ221" i="6"/>
  <c r="BY221" i="6"/>
  <c r="DR221" i="6"/>
  <c r="DS221" i="6"/>
  <c r="DT221" i="6"/>
  <c r="DO221" i="6"/>
  <c r="DU221" i="6"/>
  <c r="DP221" i="6"/>
  <c r="CA221" i="6"/>
  <c r="CP221" i="6"/>
  <c r="CU221" i="6"/>
  <c r="DM221" i="6"/>
  <c r="BZ221" i="6"/>
  <c r="CN221" i="6"/>
  <c r="CX221" i="6"/>
  <c r="DL221" i="6"/>
  <c r="CD221" i="6"/>
  <c r="CM221" i="6"/>
  <c r="CW221" i="6"/>
  <c r="DK221" i="6"/>
  <c r="CB221" i="6"/>
  <c r="CS221" i="6"/>
  <c r="CC221" i="6"/>
  <c r="CT221" i="6"/>
  <c r="DB221" i="6"/>
  <c r="DI221" i="6"/>
  <c r="CG221" i="6"/>
  <c r="CJ221" i="6"/>
  <c r="DA221" i="6"/>
  <c r="CE221" i="6"/>
  <c r="CO221" i="6"/>
  <c r="DG221" i="6"/>
  <c r="CF221" i="6"/>
  <c r="CV221" i="6"/>
  <c r="CI221" i="6"/>
  <c r="CL221" i="6"/>
  <c r="CH221" i="6"/>
  <c r="DN221" i="6"/>
  <c r="DJ221" i="6"/>
  <c r="CK221" i="6"/>
  <c r="CQ221" i="6"/>
  <c r="CR221" i="6"/>
  <c r="DH221" i="6"/>
  <c r="CZ221" i="6"/>
  <c r="CY221" i="6"/>
  <c r="DC221" i="6"/>
  <c r="DV221" i="6"/>
  <c r="DF221" i="6"/>
  <c r="DE221" i="6"/>
  <c r="DD221" i="6"/>
  <c r="DQ77" i="6"/>
  <c r="BY77" i="6"/>
  <c r="DR77" i="6"/>
  <c r="DS77" i="6"/>
  <c r="DP77" i="6"/>
  <c r="DT77" i="6"/>
  <c r="DO77" i="6"/>
  <c r="DU77" i="6"/>
  <c r="CB77" i="6"/>
  <c r="CQ77" i="6"/>
  <c r="CZ77" i="6"/>
  <c r="DM77" i="6"/>
  <c r="DV77" i="6"/>
  <c r="CA77" i="6"/>
  <c r="CP77" i="6"/>
  <c r="CY77" i="6"/>
  <c r="DL77" i="6"/>
  <c r="BZ77" i="6"/>
  <c r="CO77" i="6"/>
  <c r="CX77" i="6"/>
  <c r="DK77" i="6"/>
  <c r="CC77" i="6"/>
  <c r="CM77" i="6"/>
  <c r="DB77" i="6"/>
  <c r="DI77" i="6"/>
  <c r="CF77" i="6"/>
  <c r="CS77" i="6"/>
  <c r="DH77" i="6"/>
  <c r="CG77" i="6"/>
  <c r="CJ77" i="6"/>
  <c r="DG77" i="6"/>
  <c r="CU77" i="6"/>
  <c r="CD77" i="6"/>
  <c r="DC77" i="6"/>
  <c r="CE77" i="6"/>
  <c r="DF77" i="6"/>
  <c r="CI77" i="6"/>
  <c r="DE77" i="6"/>
  <c r="CH77" i="6"/>
  <c r="DA77" i="6"/>
  <c r="CR77" i="6"/>
  <c r="CL77" i="6"/>
  <c r="DD77" i="6"/>
  <c r="CK77" i="6"/>
  <c r="DN77" i="6"/>
  <c r="CN77" i="6"/>
  <c r="DJ77" i="6"/>
  <c r="CT77" i="6"/>
  <c r="CW77" i="6"/>
  <c r="CV77" i="6"/>
  <c r="DR184" i="6"/>
  <c r="CP184" i="6"/>
  <c r="CY184" i="6"/>
  <c r="DL184" i="6"/>
  <c r="CB184" i="6"/>
  <c r="CO184" i="6"/>
  <c r="CX184" i="6"/>
  <c r="DK184" i="6"/>
  <c r="CA184" i="6"/>
  <c r="CN184" i="6"/>
  <c r="CW184" i="6"/>
  <c r="DJ184" i="6"/>
  <c r="CC184" i="6"/>
  <c r="CH184" i="6"/>
  <c r="CU184" i="6"/>
  <c r="DI184" i="6"/>
  <c r="BZ184" i="6"/>
  <c r="CM184" i="6"/>
  <c r="DB184" i="6"/>
  <c r="DO184" i="6"/>
  <c r="CE184" i="6"/>
  <c r="CT184" i="6"/>
  <c r="DH184" i="6"/>
  <c r="DC184" i="6"/>
  <c r="CG184" i="6"/>
  <c r="CL184" i="6"/>
  <c r="DG184" i="6"/>
  <c r="CF184" i="6"/>
  <c r="CR184" i="6"/>
  <c r="DF184" i="6"/>
  <c r="CD184" i="6"/>
  <c r="CI184" i="6"/>
  <c r="DE184" i="6"/>
  <c r="CK184" i="6"/>
  <c r="CS184" i="6"/>
  <c r="DD184" i="6"/>
  <c r="CJ184" i="6"/>
  <c r="CQ184" i="6"/>
  <c r="DA184" i="6"/>
  <c r="CZ184" i="6"/>
  <c r="DM184" i="6"/>
  <c r="CV184" i="6"/>
  <c r="BY184" i="6"/>
  <c r="DS184" i="6"/>
  <c r="DT184" i="6"/>
  <c r="DU184" i="6"/>
  <c r="DP184" i="6"/>
  <c r="DV184" i="6"/>
  <c r="DN184" i="6"/>
  <c r="DQ184" i="6"/>
  <c r="DR40" i="6"/>
  <c r="CA40" i="6"/>
  <c r="CP40" i="6"/>
  <c r="CX40" i="6"/>
  <c r="DJ40" i="6"/>
  <c r="CC40" i="6"/>
  <c r="CO40" i="6"/>
  <c r="CU40" i="6"/>
  <c r="DP40" i="6"/>
  <c r="CF40" i="6"/>
  <c r="CN40" i="6"/>
  <c r="DB40" i="6"/>
  <c r="DI40" i="6"/>
  <c r="CG40" i="6"/>
  <c r="CT40" i="6"/>
  <c r="DG40" i="6"/>
  <c r="CD40" i="6"/>
  <c r="CR40" i="6"/>
  <c r="DF40" i="6"/>
  <c r="CQ40" i="6"/>
  <c r="DM40" i="6"/>
  <c r="CL40" i="6"/>
  <c r="DL40" i="6"/>
  <c r="CM40" i="6"/>
  <c r="DK40" i="6"/>
  <c r="CS40" i="6"/>
  <c r="DO40" i="6"/>
  <c r="DA40" i="6"/>
  <c r="DC40" i="6"/>
  <c r="CB40" i="6"/>
  <c r="CW40" i="6"/>
  <c r="BZ40" i="6"/>
  <c r="CZ40" i="6"/>
  <c r="CE40" i="6"/>
  <c r="CY40" i="6"/>
  <c r="CI40" i="6"/>
  <c r="DH40" i="6"/>
  <c r="CH40" i="6"/>
  <c r="CV40" i="6"/>
  <c r="CK40" i="6"/>
  <c r="CJ40" i="6"/>
  <c r="BY40" i="6"/>
  <c r="DE40" i="6"/>
  <c r="DD40" i="6"/>
  <c r="DS40" i="6"/>
  <c r="DU40" i="6"/>
  <c r="DT40" i="6"/>
  <c r="DV40" i="6"/>
  <c r="DN40" i="6"/>
  <c r="DQ40" i="6"/>
  <c r="DQ26" i="6"/>
  <c r="BY26" i="6"/>
  <c r="CB26" i="6"/>
  <c r="CP26" i="6"/>
  <c r="CW26" i="6"/>
  <c r="DH26" i="6"/>
  <c r="CA26" i="6"/>
  <c r="CK26" i="6"/>
  <c r="CX26" i="6"/>
  <c r="DJ26" i="6"/>
  <c r="CC26" i="6"/>
  <c r="CO26" i="6"/>
  <c r="CQ26" i="6"/>
  <c r="DP26" i="6"/>
  <c r="BZ26" i="6"/>
  <c r="CN26" i="6"/>
  <c r="DA26" i="6"/>
  <c r="DI26" i="6"/>
  <c r="CF26" i="6"/>
  <c r="CM26" i="6"/>
  <c r="DG26" i="6"/>
  <c r="DO26" i="6"/>
  <c r="CE26" i="6"/>
  <c r="CS26" i="6"/>
  <c r="DF26" i="6"/>
  <c r="DN26" i="6"/>
  <c r="CD26" i="6"/>
  <c r="CU26" i="6"/>
  <c r="DE26" i="6"/>
  <c r="CI26" i="6"/>
  <c r="CR26" i="6"/>
  <c r="DD26" i="6"/>
  <c r="CG26" i="6"/>
  <c r="CT26" i="6"/>
  <c r="DB26" i="6"/>
  <c r="CJ26" i="6"/>
  <c r="CV26" i="6"/>
  <c r="CZ26" i="6"/>
  <c r="CY26" i="6"/>
  <c r="DC26" i="6"/>
  <c r="DL26" i="6"/>
  <c r="DK26" i="6"/>
  <c r="DR26" i="6"/>
  <c r="CH26" i="6"/>
  <c r="CL26" i="6"/>
  <c r="DS26" i="6"/>
  <c r="DT26" i="6"/>
  <c r="DM26" i="6"/>
  <c r="DV26" i="6"/>
  <c r="DU26" i="6"/>
  <c r="DQ164" i="6"/>
  <c r="BY164" i="6"/>
  <c r="DT164" i="6"/>
  <c r="DU164" i="6"/>
  <c r="DV164" i="6"/>
  <c r="DP164" i="6"/>
  <c r="CF164" i="6"/>
  <c r="CV164" i="6"/>
  <c r="DA164" i="6"/>
  <c r="CJ164" i="6"/>
  <c r="CR164" i="6"/>
  <c r="DF164" i="6"/>
  <c r="CI164" i="6"/>
  <c r="CW164" i="6"/>
  <c r="DI164" i="6"/>
  <c r="CC164" i="6"/>
  <c r="CZ164" i="6"/>
  <c r="DO164" i="6"/>
  <c r="CL164" i="6"/>
  <c r="CY164" i="6"/>
  <c r="DE164" i="6"/>
  <c r="CA164" i="6"/>
  <c r="CK164" i="6"/>
  <c r="CT164" i="6"/>
  <c r="DN164" i="6"/>
  <c r="BZ164" i="6"/>
  <c r="CM164" i="6"/>
  <c r="CU164" i="6"/>
  <c r="DM164" i="6"/>
  <c r="CE164" i="6"/>
  <c r="CS164" i="6"/>
  <c r="CX164" i="6"/>
  <c r="DL164" i="6"/>
  <c r="CD164" i="6"/>
  <c r="CQ164" i="6"/>
  <c r="DD164" i="6"/>
  <c r="DK164" i="6"/>
  <c r="CB164" i="6"/>
  <c r="CP164" i="6"/>
  <c r="DC164" i="6"/>
  <c r="DH164" i="6"/>
  <c r="DJ164" i="6"/>
  <c r="DR164" i="6"/>
  <c r="CH164" i="6"/>
  <c r="CG164" i="6"/>
  <c r="CO164" i="6"/>
  <c r="CN164" i="6"/>
  <c r="DB164" i="6"/>
  <c r="DG164" i="6"/>
  <c r="DS164" i="6"/>
  <c r="DQ243" i="6"/>
  <c r="CB243" i="6"/>
  <c r="CS243" i="6"/>
  <c r="DG243" i="6"/>
  <c r="CK243" i="6"/>
  <c r="CH243" i="6"/>
  <c r="CZ243" i="6"/>
  <c r="CG243" i="6"/>
  <c r="CQ243" i="6"/>
  <c r="DF243" i="6"/>
  <c r="CJ243" i="6"/>
  <c r="CV243" i="6"/>
  <c r="DE243" i="6"/>
  <c r="CD243" i="6"/>
  <c r="CU243" i="6"/>
  <c r="DD243" i="6"/>
  <c r="CP243" i="6"/>
  <c r="CT243" i="6"/>
  <c r="DC243" i="6"/>
  <c r="BY243" i="6"/>
  <c r="CO243" i="6"/>
  <c r="CY243" i="6"/>
  <c r="DM243" i="6"/>
  <c r="CA243" i="6"/>
  <c r="CN243" i="6"/>
  <c r="CX243" i="6"/>
  <c r="DL243" i="6"/>
  <c r="BZ243" i="6"/>
  <c r="CM243" i="6"/>
  <c r="CW243" i="6"/>
  <c r="DK243" i="6"/>
  <c r="CF243" i="6"/>
  <c r="CR243" i="6"/>
  <c r="DA243" i="6"/>
  <c r="DN243" i="6"/>
  <c r="CC243" i="6"/>
  <c r="CE243" i="6"/>
  <c r="CI243" i="6"/>
  <c r="CL243" i="6"/>
  <c r="DB243" i="6"/>
  <c r="DH243" i="6"/>
  <c r="DJ243" i="6"/>
  <c r="DI243" i="6"/>
  <c r="DR243" i="6"/>
  <c r="DS243" i="6"/>
  <c r="DT243" i="6"/>
  <c r="DU243" i="6"/>
  <c r="DV243" i="6"/>
  <c r="DP243" i="6"/>
  <c r="DO243" i="6"/>
  <c r="DQ99" i="6"/>
  <c r="BZ99" i="6"/>
  <c r="CN99" i="6"/>
  <c r="CX99" i="6"/>
  <c r="DJ99" i="6"/>
  <c r="CE99" i="6"/>
  <c r="CM99" i="6"/>
  <c r="DB99" i="6"/>
  <c r="DI99" i="6"/>
  <c r="CF99" i="6"/>
  <c r="CR99" i="6"/>
  <c r="DA99" i="6"/>
  <c r="CI99" i="6"/>
  <c r="CQ99" i="6"/>
  <c r="DG99" i="6"/>
  <c r="CH99" i="6"/>
  <c r="CV99" i="6"/>
  <c r="DF99" i="6"/>
  <c r="BY99" i="6"/>
  <c r="CB99" i="6"/>
  <c r="CP99" i="6"/>
  <c r="CY99" i="6"/>
  <c r="DL99" i="6"/>
  <c r="CK99" i="6"/>
  <c r="DD99" i="6"/>
  <c r="CG99" i="6"/>
  <c r="DC99" i="6"/>
  <c r="CJ99" i="6"/>
  <c r="DM99" i="6"/>
  <c r="CO99" i="6"/>
  <c r="DK99" i="6"/>
  <c r="CS99" i="6"/>
  <c r="DN99" i="6"/>
  <c r="CL99" i="6"/>
  <c r="CU99" i="6"/>
  <c r="CT99" i="6"/>
  <c r="CZ99" i="6"/>
  <c r="CA99" i="6"/>
  <c r="CW99" i="6"/>
  <c r="CD99" i="6"/>
  <c r="DE99" i="6"/>
  <c r="CC99" i="6"/>
  <c r="DR99" i="6"/>
  <c r="DH99" i="6"/>
  <c r="DT99" i="6"/>
  <c r="DP99" i="6"/>
  <c r="DS99" i="6"/>
  <c r="DU99" i="6"/>
  <c r="DV99" i="6"/>
  <c r="DO99" i="6"/>
  <c r="DQ194" i="6"/>
  <c r="BY194" i="6"/>
  <c r="BZ194" i="6"/>
  <c r="CD194" i="6"/>
  <c r="CS194" i="6"/>
  <c r="CF194" i="6"/>
  <c r="CQ194" i="6"/>
  <c r="CJ194" i="6"/>
  <c r="CT194" i="6"/>
  <c r="CI194" i="6"/>
  <c r="CY194" i="6"/>
  <c r="CP194" i="6"/>
  <c r="CC194" i="6"/>
  <c r="CX194" i="6"/>
  <c r="DH194" i="6"/>
  <c r="CE194" i="6"/>
  <c r="CV194" i="6"/>
  <c r="DJ194" i="6"/>
  <c r="CH194" i="6"/>
  <c r="CW194" i="6"/>
  <c r="DI194" i="6"/>
  <c r="CG194" i="6"/>
  <c r="DA194" i="6"/>
  <c r="DO194" i="6"/>
  <c r="CO194" i="6"/>
  <c r="DG194" i="6"/>
  <c r="DN194" i="6"/>
  <c r="CN194" i="6"/>
  <c r="DF194" i="6"/>
  <c r="CM194" i="6"/>
  <c r="DE194" i="6"/>
  <c r="CK194" i="6"/>
  <c r="DD194" i="6"/>
  <c r="CR194" i="6"/>
  <c r="DL194" i="6"/>
  <c r="CA194" i="6"/>
  <c r="CU194" i="6"/>
  <c r="DK194" i="6"/>
  <c r="CL194" i="6"/>
  <c r="CZ194" i="6"/>
  <c r="DC194" i="6"/>
  <c r="DB194" i="6"/>
  <c r="DR194" i="6"/>
  <c r="CB194" i="6"/>
  <c r="DS194" i="6"/>
  <c r="DT194" i="6"/>
  <c r="DM194" i="6"/>
  <c r="DV194" i="6"/>
  <c r="DU194" i="6"/>
  <c r="DP194" i="6"/>
  <c r="DQ50" i="6"/>
  <c r="BY50" i="6"/>
  <c r="CB50" i="6"/>
  <c r="CP50" i="6"/>
  <c r="CX50" i="6"/>
  <c r="DJ50" i="6"/>
  <c r="CA50" i="6"/>
  <c r="CO50" i="6"/>
  <c r="CV50" i="6"/>
  <c r="DP50" i="6"/>
  <c r="CC50" i="6"/>
  <c r="CN50" i="6"/>
  <c r="CW50" i="6"/>
  <c r="DH50" i="6"/>
  <c r="CF50" i="6"/>
  <c r="CM50" i="6"/>
  <c r="DA50" i="6"/>
  <c r="DI50" i="6"/>
  <c r="CE50" i="6"/>
  <c r="CK50" i="6"/>
  <c r="DG50" i="6"/>
  <c r="DO50" i="6"/>
  <c r="BZ50" i="6"/>
  <c r="CS50" i="6"/>
  <c r="DF50" i="6"/>
  <c r="DN50" i="6"/>
  <c r="CD50" i="6"/>
  <c r="CQ50" i="6"/>
  <c r="DE50" i="6"/>
  <c r="CI50" i="6"/>
  <c r="CU50" i="6"/>
  <c r="DD50" i="6"/>
  <c r="CL50" i="6"/>
  <c r="CZ50" i="6"/>
  <c r="DL50" i="6"/>
  <c r="CJ50" i="6"/>
  <c r="CT50" i="6"/>
  <c r="DK50" i="6"/>
  <c r="DC50" i="6"/>
  <c r="DB50" i="6"/>
  <c r="CH50" i="6"/>
  <c r="CG50" i="6"/>
  <c r="DR50" i="6"/>
  <c r="CR50" i="6"/>
  <c r="CY50" i="6"/>
  <c r="DM50" i="6"/>
  <c r="DS50" i="6"/>
  <c r="DT50" i="6"/>
  <c r="DV50" i="6"/>
  <c r="DU50" i="6"/>
  <c r="DQ145" i="6"/>
  <c r="DP145" i="6"/>
  <c r="DV145" i="6"/>
  <c r="BY145" i="6"/>
  <c r="CH145" i="6"/>
  <c r="CS145" i="6"/>
  <c r="DA145" i="6"/>
  <c r="CG145" i="6"/>
  <c r="CP145" i="6"/>
  <c r="DC145" i="6"/>
  <c r="CK145" i="6"/>
  <c r="CW145" i="6"/>
  <c r="DB145" i="6"/>
  <c r="CF145" i="6"/>
  <c r="CU145" i="6"/>
  <c r="DH145" i="6"/>
  <c r="CJ145" i="6"/>
  <c r="CT145" i="6"/>
  <c r="DL145" i="6"/>
  <c r="CI145" i="6"/>
  <c r="CV145" i="6"/>
  <c r="DK145" i="6"/>
  <c r="CB145" i="6"/>
  <c r="CO145" i="6"/>
  <c r="CY145" i="6"/>
  <c r="DJ145" i="6"/>
  <c r="CA145" i="6"/>
  <c r="CN145" i="6"/>
  <c r="CX145" i="6"/>
  <c r="DI145" i="6"/>
  <c r="BZ145" i="6"/>
  <c r="CM145" i="6"/>
  <c r="DG145" i="6"/>
  <c r="DO145" i="6"/>
  <c r="CC145" i="6"/>
  <c r="CR145" i="6"/>
  <c r="DF145" i="6"/>
  <c r="CZ145" i="6"/>
  <c r="DR145" i="6"/>
  <c r="CD145" i="6"/>
  <c r="CQ145" i="6"/>
  <c r="CL145" i="6"/>
  <c r="DE145" i="6"/>
  <c r="DD145" i="6"/>
  <c r="DN145" i="6"/>
  <c r="CE145" i="6"/>
  <c r="DM145" i="6"/>
  <c r="DS145" i="6"/>
  <c r="DU145" i="6"/>
  <c r="DT145" i="6"/>
  <c r="DQ240" i="6"/>
  <c r="BY240" i="6"/>
  <c r="DP240" i="6"/>
  <c r="DV240" i="6"/>
  <c r="CC240" i="6"/>
  <c r="CQ240" i="6"/>
  <c r="DD240" i="6"/>
  <c r="CH240" i="6"/>
  <c r="CR240" i="6"/>
  <c r="DC240" i="6"/>
  <c r="CG240" i="6"/>
  <c r="CT240" i="6"/>
  <c r="DB240" i="6"/>
  <c r="CK240" i="6"/>
  <c r="CY240" i="6"/>
  <c r="DH240" i="6"/>
  <c r="CI240" i="6"/>
  <c r="CW240" i="6"/>
  <c r="DG240" i="6"/>
  <c r="CO240" i="6"/>
  <c r="CU240" i="6"/>
  <c r="DJ240" i="6"/>
  <c r="CA240" i="6"/>
  <c r="CN240" i="6"/>
  <c r="CV240" i="6"/>
  <c r="DI240" i="6"/>
  <c r="BZ240" i="6"/>
  <c r="CJ240" i="6"/>
  <c r="CZ240" i="6"/>
  <c r="DO240" i="6"/>
  <c r="CE240" i="6"/>
  <c r="CM240" i="6"/>
  <c r="DF240" i="6"/>
  <c r="DN240" i="6"/>
  <c r="CB240" i="6"/>
  <c r="CL240" i="6"/>
  <c r="CS240" i="6"/>
  <c r="DA240" i="6"/>
  <c r="DK240" i="6"/>
  <c r="DM240" i="6"/>
  <c r="CD240" i="6"/>
  <c r="CF240" i="6"/>
  <c r="CP240" i="6"/>
  <c r="CX240" i="6"/>
  <c r="DE240" i="6"/>
  <c r="DR240" i="6"/>
  <c r="DS240" i="6"/>
  <c r="DL240" i="6"/>
  <c r="DT240" i="6"/>
  <c r="DU240" i="6"/>
  <c r="DQ96" i="6"/>
  <c r="DV96" i="6"/>
  <c r="BY96" i="6"/>
  <c r="CH96" i="6"/>
  <c r="CP96" i="6"/>
  <c r="DC96" i="6"/>
  <c r="CG96" i="6"/>
  <c r="CU96" i="6"/>
  <c r="DB96" i="6"/>
  <c r="CL96" i="6"/>
  <c r="CR96" i="6"/>
  <c r="DH96" i="6"/>
  <c r="CK96" i="6"/>
  <c r="CT96" i="6"/>
  <c r="DA96" i="6"/>
  <c r="CI96" i="6"/>
  <c r="CW96" i="6"/>
  <c r="DG96" i="6"/>
  <c r="CA96" i="6"/>
  <c r="CJ96" i="6"/>
  <c r="CX96" i="6"/>
  <c r="DJ96" i="6"/>
  <c r="BZ96" i="6"/>
  <c r="CO96" i="6"/>
  <c r="CV96" i="6"/>
  <c r="DP96" i="6"/>
  <c r="CC96" i="6"/>
  <c r="CN96" i="6"/>
  <c r="CZ96" i="6"/>
  <c r="DI96" i="6"/>
  <c r="CB96" i="6"/>
  <c r="CM96" i="6"/>
  <c r="DF96" i="6"/>
  <c r="DO96" i="6"/>
  <c r="CE96" i="6"/>
  <c r="CS96" i="6"/>
  <c r="DE96" i="6"/>
  <c r="DN96" i="6"/>
  <c r="CD96" i="6"/>
  <c r="CF96" i="6"/>
  <c r="CQ96" i="6"/>
  <c r="CY96" i="6"/>
  <c r="DD96" i="6"/>
  <c r="DK96" i="6"/>
  <c r="DM96" i="6"/>
  <c r="DS96" i="6"/>
  <c r="DR96" i="6"/>
  <c r="DT96" i="6"/>
  <c r="DL96" i="6"/>
  <c r="DU96" i="6"/>
  <c r="DQ191" i="6"/>
  <c r="BY191" i="6"/>
  <c r="DU191" i="6"/>
  <c r="DP191" i="6"/>
  <c r="DV191" i="6"/>
  <c r="CE191" i="6"/>
  <c r="CP191" i="6"/>
  <c r="DD191" i="6"/>
  <c r="DL191" i="6"/>
  <c r="CH191" i="6"/>
  <c r="CV191" i="6"/>
  <c r="CY191" i="6"/>
  <c r="CG191" i="6"/>
  <c r="CR191" i="6"/>
  <c r="DC191" i="6"/>
  <c r="CF191" i="6"/>
  <c r="CT191" i="6"/>
  <c r="DB191" i="6"/>
  <c r="CK191" i="6"/>
  <c r="CO191" i="6"/>
  <c r="DH191" i="6"/>
  <c r="CJ191" i="6"/>
  <c r="CU191" i="6"/>
  <c r="DG191" i="6"/>
  <c r="CI191" i="6"/>
  <c r="CX191" i="6"/>
  <c r="DK191" i="6"/>
  <c r="CA191" i="6"/>
  <c r="CN191" i="6"/>
  <c r="CW191" i="6"/>
  <c r="DJ191" i="6"/>
  <c r="BZ191" i="6"/>
  <c r="CM191" i="6"/>
  <c r="DA191" i="6"/>
  <c r="DI191" i="6"/>
  <c r="CC191" i="6"/>
  <c r="CS191" i="6"/>
  <c r="CZ191" i="6"/>
  <c r="DO191" i="6"/>
  <c r="DF191" i="6"/>
  <c r="DE191" i="6"/>
  <c r="DN191" i="6"/>
  <c r="DM191" i="6"/>
  <c r="CB191" i="6"/>
  <c r="CD191" i="6"/>
  <c r="DR191" i="6"/>
  <c r="CL191" i="6"/>
  <c r="CQ191" i="6"/>
  <c r="DS191" i="6"/>
  <c r="DT191" i="6"/>
  <c r="DQ47" i="6"/>
  <c r="BY47" i="6"/>
  <c r="DU47" i="6"/>
  <c r="DV47" i="6"/>
  <c r="CB47" i="6"/>
  <c r="CM47" i="6"/>
  <c r="CZ47" i="6"/>
  <c r="DI47" i="6"/>
  <c r="CC47" i="6"/>
  <c r="CS47" i="6"/>
  <c r="DF47" i="6"/>
  <c r="DO47" i="6"/>
  <c r="CF47" i="6"/>
  <c r="CQ47" i="6"/>
  <c r="DE47" i="6"/>
  <c r="DN47" i="6"/>
  <c r="CD47" i="6"/>
  <c r="CP47" i="6"/>
  <c r="DD47" i="6"/>
  <c r="DM47" i="6"/>
  <c r="CE47" i="6"/>
  <c r="CW47" i="6"/>
  <c r="CY47" i="6"/>
  <c r="DL47" i="6"/>
  <c r="CH47" i="6"/>
  <c r="CV47" i="6"/>
  <c r="DC47" i="6"/>
  <c r="CG47" i="6"/>
  <c r="CU47" i="6"/>
  <c r="DB47" i="6"/>
  <c r="CL47" i="6"/>
  <c r="CR47" i="6"/>
  <c r="DH47" i="6"/>
  <c r="CK47" i="6"/>
  <c r="CT47" i="6"/>
  <c r="DG47" i="6"/>
  <c r="CJ47" i="6"/>
  <c r="CO47" i="6"/>
  <c r="DK47" i="6"/>
  <c r="CX47" i="6"/>
  <c r="DA47" i="6"/>
  <c r="DJ47" i="6"/>
  <c r="DP47" i="6"/>
  <c r="CA47" i="6"/>
  <c r="BZ47" i="6"/>
  <c r="DR47" i="6"/>
  <c r="CI47" i="6"/>
  <c r="CN47" i="6"/>
  <c r="DS47" i="6"/>
  <c r="DT47" i="6"/>
  <c r="DQ142" i="6"/>
  <c r="BY142" i="6"/>
  <c r="DU142" i="6"/>
  <c r="DP142" i="6"/>
  <c r="DV142" i="6"/>
  <c r="DK142" i="6"/>
  <c r="CF142" i="6"/>
  <c r="CQ142" i="6"/>
  <c r="DH142" i="6"/>
  <c r="CK142" i="6"/>
  <c r="CT142" i="6"/>
  <c r="DG142" i="6"/>
  <c r="CJ142" i="6"/>
  <c r="CU142" i="6"/>
  <c r="DJ142" i="6"/>
  <c r="CB142" i="6"/>
  <c r="CM142" i="6"/>
  <c r="CZ142" i="6"/>
  <c r="DN142" i="6"/>
  <c r="CA142" i="6"/>
  <c r="CR142" i="6"/>
  <c r="CV142" i="6"/>
  <c r="DM142" i="6"/>
  <c r="CC142" i="6"/>
  <c r="CP142" i="6"/>
  <c r="CY142" i="6"/>
  <c r="DF142" i="6"/>
  <c r="CX142" i="6"/>
  <c r="BZ142" i="6"/>
  <c r="DA142" i="6"/>
  <c r="CE142" i="6"/>
  <c r="DE142" i="6"/>
  <c r="CD142" i="6"/>
  <c r="DD142" i="6"/>
  <c r="CH142" i="6"/>
  <c r="DC142" i="6"/>
  <c r="CG142" i="6"/>
  <c r="DB142" i="6"/>
  <c r="CI142" i="6"/>
  <c r="DI142" i="6"/>
  <c r="CN142" i="6"/>
  <c r="DO142" i="6"/>
  <c r="CL142" i="6"/>
  <c r="DL142" i="6"/>
  <c r="CS142" i="6"/>
  <c r="CW142" i="6"/>
  <c r="DR142" i="6"/>
  <c r="CO142" i="6"/>
  <c r="DT142" i="6"/>
  <c r="DS142" i="6"/>
  <c r="DQ237" i="6"/>
  <c r="DT237" i="6"/>
  <c r="DU237" i="6"/>
  <c r="DP237" i="6"/>
  <c r="DV237" i="6"/>
  <c r="CF237" i="6"/>
  <c r="CQ237" i="6"/>
  <c r="DB237" i="6"/>
  <c r="CK237" i="6"/>
  <c r="CV237" i="6"/>
  <c r="DA237" i="6"/>
  <c r="CJ237" i="6"/>
  <c r="CU237" i="6"/>
  <c r="DG237" i="6"/>
  <c r="CI237" i="6"/>
  <c r="CT237" i="6"/>
  <c r="DF237" i="6"/>
  <c r="CD237" i="6"/>
  <c r="CS237" i="6"/>
  <c r="DJ237" i="6"/>
  <c r="BY237" i="6"/>
  <c r="CH237" i="6"/>
  <c r="CW237" i="6"/>
  <c r="DI237" i="6"/>
  <c r="BZ237" i="6"/>
  <c r="CM237" i="6"/>
  <c r="CZ237" i="6"/>
  <c r="DO237" i="6"/>
  <c r="CA237" i="6"/>
  <c r="CL237" i="6"/>
  <c r="CY237" i="6"/>
  <c r="DN237" i="6"/>
  <c r="CE237" i="6"/>
  <c r="CR237" i="6"/>
  <c r="DE237" i="6"/>
  <c r="DM237" i="6"/>
  <c r="CB237" i="6"/>
  <c r="CP237" i="6"/>
  <c r="CX237" i="6"/>
  <c r="DL237" i="6"/>
  <c r="DD237" i="6"/>
  <c r="DC237" i="6"/>
  <c r="DK237" i="6"/>
  <c r="DH237" i="6"/>
  <c r="CC237" i="6"/>
  <c r="CG237" i="6"/>
  <c r="DR237" i="6"/>
  <c r="DS237" i="6"/>
  <c r="CO237" i="6"/>
  <c r="CN237" i="6"/>
  <c r="DQ93" i="6"/>
  <c r="DT93" i="6"/>
  <c r="DU93" i="6"/>
  <c r="DV93" i="6"/>
  <c r="CG93" i="6"/>
  <c r="CN93" i="6"/>
  <c r="DB93" i="6"/>
  <c r="DK93" i="6"/>
  <c r="CF93" i="6"/>
  <c r="CV93" i="6"/>
  <c r="DH93" i="6"/>
  <c r="CK93" i="6"/>
  <c r="CQ93" i="6"/>
  <c r="DG93" i="6"/>
  <c r="CJ93" i="6"/>
  <c r="CT93" i="6"/>
  <c r="DF93" i="6"/>
  <c r="BY93" i="6"/>
  <c r="CH93" i="6"/>
  <c r="CW93" i="6"/>
  <c r="DJ93" i="6"/>
  <c r="BZ93" i="6"/>
  <c r="CM93" i="6"/>
  <c r="CZ93" i="6"/>
  <c r="DP93" i="6"/>
  <c r="CA93" i="6"/>
  <c r="DE93" i="6"/>
  <c r="CE93" i="6"/>
  <c r="CX93" i="6"/>
  <c r="CC93" i="6"/>
  <c r="DD93" i="6"/>
  <c r="CI93" i="6"/>
  <c r="DC93" i="6"/>
  <c r="CD93" i="6"/>
  <c r="DA93" i="6"/>
  <c r="CS93" i="6"/>
  <c r="DI93" i="6"/>
  <c r="CR93" i="6"/>
  <c r="DO93" i="6"/>
  <c r="CP93" i="6"/>
  <c r="DN93" i="6"/>
  <c r="CL93" i="6"/>
  <c r="DM93" i="6"/>
  <c r="CO93" i="6"/>
  <c r="DL93" i="6"/>
  <c r="DS93" i="6"/>
  <c r="DR93" i="6"/>
  <c r="CB93" i="6"/>
  <c r="CY93" i="6"/>
  <c r="CU93" i="6"/>
  <c r="DQ188" i="6"/>
  <c r="BY188" i="6"/>
  <c r="DT188" i="6"/>
  <c r="DU188" i="6"/>
  <c r="DP188" i="6"/>
  <c r="DV188" i="6"/>
  <c r="CC188" i="6"/>
  <c r="CO188" i="6"/>
  <c r="DB188" i="6"/>
  <c r="CH188" i="6"/>
  <c r="CV188" i="6"/>
  <c r="DG188" i="6"/>
  <c r="DR188" i="6"/>
  <c r="CG188" i="6"/>
  <c r="CN188" i="6"/>
  <c r="DF188" i="6"/>
  <c r="CF188" i="6"/>
  <c r="CR188" i="6"/>
  <c r="CU188" i="6"/>
  <c r="CJ188" i="6"/>
  <c r="CW188" i="6"/>
  <c r="DI188" i="6"/>
  <c r="CI188" i="6"/>
  <c r="CT188" i="6"/>
  <c r="DO188" i="6"/>
  <c r="CM188" i="6"/>
  <c r="CZ188" i="6"/>
  <c r="DN188" i="6"/>
  <c r="CA188" i="6"/>
  <c r="CS188" i="6"/>
  <c r="CY188" i="6"/>
  <c r="DE188" i="6"/>
  <c r="BZ188" i="6"/>
  <c r="CL188" i="6"/>
  <c r="CX188" i="6"/>
  <c r="DH188" i="6"/>
  <c r="DJ188" i="6"/>
  <c r="CB188" i="6"/>
  <c r="CQ188" i="6"/>
  <c r="DA188" i="6"/>
  <c r="DM188" i="6"/>
  <c r="CE188" i="6"/>
  <c r="CD188" i="6"/>
  <c r="CK188" i="6"/>
  <c r="CP188" i="6"/>
  <c r="DD188" i="6"/>
  <c r="DC188" i="6"/>
  <c r="DS188" i="6"/>
  <c r="DL188" i="6"/>
  <c r="DK188" i="6"/>
  <c r="DQ44" i="6"/>
  <c r="BY44" i="6"/>
  <c r="DT44" i="6"/>
  <c r="DU44" i="6"/>
  <c r="DV44" i="6"/>
  <c r="CH44" i="6"/>
  <c r="CN44" i="6"/>
  <c r="DG44" i="6"/>
  <c r="DR44" i="6"/>
  <c r="CF44" i="6"/>
  <c r="CT44" i="6"/>
  <c r="DA44" i="6"/>
  <c r="CG44" i="6"/>
  <c r="CR44" i="6"/>
  <c r="DF44" i="6"/>
  <c r="CJ44" i="6"/>
  <c r="CW44" i="6"/>
  <c r="DI44" i="6"/>
  <c r="CL44" i="6"/>
  <c r="CZ44" i="6"/>
  <c r="DO44" i="6"/>
  <c r="CA44" i="6"/>
  <c r="CM44" i="6"/>
  <c r="CY44" i="6"/>
  <c r="DN44" i="6"/>
  <c r="BZ44" i="6"/>
  <c r="CS44" i="6"/>
  <c r="CX44" i="6"/>
  <c r="DE44" i="6"/>
  <c r="CE44" i="6"/>
  <c r="CQ44" i="6"/>
  <c r="DD44" i="6"/>
  <c r="DM44" i="6"/>
  <c r="CB44" i="6"/>
  <c r="CK44" i="6"/>
  <c r="DC44" i="6"/>
  <c r="DL44" i="6"/>
  <c r="DJ44" i="6"/>
  <c r="CD44" i="6"/>
  <c r="CC44" i="6"/>
  <c r="CI44" i="6"/>
  <c r="CP44" i="6"/>
  <c r="DP44" i="6"/>
  <c r="DS44" i="6"/>
  <c r="CO44" i="6"/>
  <c r="CV44" i="6"/>
  <c r="DB44" i="6"/>
  <c r="DH44" i="6"/>
  <c r="CU44" i="6"/>
  <c r="DK44" i="6"/>
  <c r="DQ139" i="6"/>
  <c r="BY139" i="6"/>
  <c r="DS139" i="6"/>
  <c r="DT139" i="6"/>
  <c r="DU139" i="6"/>
  <c r="DP139" i="6"/>
  <c r="DV139" i="6"/>
  <c r="CI139" i="6"/>
  <c r="CS139" i="6"/>
  <c r="DE139" i="6"/>
  <c r="CG139" i="6"/>
  <c r="CW139" i="6"/>
  <c r="DI139" i="6"/>
  <c r="CB139" i="6"/>
  <c r="CA139" i="6"/>
  <c r="CK139" i="6"/>
  <c r="CX139" i="6"/>
  <c r="DM139" i="6"/>
  <c r="BZ139" i="6"/>
  <c r="CL139" i="6"/>
  <c r="DD139" i="6"/>
  <c r="DH139" i="6"/>
  <c r="CC139" i="6"/>
  <c r="CO139" i="6"/>
  <c r="DC139" i="6"/>
  <c r="DL139" i="6"/>
  <c r="CN139" i="6"/>
  <c r="DO139" i="6"/>
  <c r="CP139" i="6"/>
  <c r="DN139" i="6"/>
  <c r="CU139" i="6"/>
  <c r="DK139" i="6"/>
  <c r="CM139" i="6"/>
  <c r="DJ139" i="6"/>
  <c r="CT139" i="6"/>
  <c r="CE139" i="6"/>
  <c r="CY139" i="6"/>
  <c r="CD139" i="6"/>
  <c r="CV139" i="6"/>
  <c r="CH139" i="6"/>
  <c r="DA139" i="6"/>
  <c r="CF139" i="6"/>
  <c r="DB139" i="6"/>
  <c r="CJ139" i="6"/>
  <c r="DG139" i="6"/>
  <c r="DR139" i="6"/>
  <c r="CR139" i="6"/>
  <c r="CQ139" i="6"/>
  <c r="DF139" i="6"/>
  <c r="CZ139" i="6"/>
  <c r="DO246" i="6"/>
  <c r="DI246" i="6"/>
  <c r="BY246" i="6"/>
  <c r="DS246" i="6"/>
  <c r="DT246" i="6"/>
  <c r="DV246" i="6"/>
  <c r="DU246" i="6"/>
  <c r="DP246" i="6"/>
  <c r="CD246" i="6"/>
  <c r="CJ246" i="6"/>
  <c r="DB246" i="6"/>
  <c r="DK246" i="6"/>
  <c r="CA246" i="6"/>
  <c r="CO246" i="6"/>
  <c r="CT246" i="6"/>
  <c r="DJ246" i="6"/>
  <c r="CG246" i="6"/>
  <c r="CS246" i="6"/>
  <c r="DG246" i="6"/>
  <c r="CE246" i="6"/>
  <c r="CQ246" i="6"/>
  <c r="DF246" i="6"/>
  <c r="CF246" i="6"/>
  <c r="CM246" i="6"/>
  <c r="DE246" i="6"/>
  <c r="CU246" i="6"/>
  <c r="DL246" i="6"/>
  <c r="CY246" i="6"/>
  <c r="BZ246" i="6"/>
  <c r="CX246" i="6"/>
  <c r="CB246" i="6"/>
  <c r="CW246" i="6"/>
  <c r="CC246" i="6"/>
  <c r="CV246" i="6"/>
  <c r="CH246" i="6"/>
  <c r="DC246" i="6"/>
  <c r="CI246" i="6"/>
  <c r="CZ246" i="6"/>
  <c r="CK246" i="6"/>
  <c r="DA246" i="6"/>
  <c r="CL246" i="6"/>
  <c r="DD246" i="6"/>
  <c r="DQ246" i="6"/>
  <c r="CR246" i="6"/>
  <c r="DN246" i="6"/>
  <c r="DM246" i="6"/>
  <c r="CP246" i="6"/>
  <c r="CN246" i="6"/>
  <c r="DH246" i="6"/>
  <c r="DR246" i="6"/>
  <c r="DO102" i="6"/>
  <c r="BY102" i="6"/>
  <c r="DI102" i="6"/>
  <c r="DS102" i="6"/>
  <c r="DT102" i="6"/>
  <c r="DV102" i="6"/>
  <c r="DU102" i="6"/>
  <c r="CA102" i="6"/>
  <c r="CJ102" i="6"/>
  <c r="CX102" i="6"/>
  <c r="DL102" i="6"/>
  <c r="CD102" i="6"/>
  <c r="CP102" i="6"/>
  <c r="DC102" i="6"/>
  <c r="DK102" i="6"/>
  <c r="CC102" i="6"/>
  <c r="CO102" i="6"/>
  <c r="DA102" i="6"/>
  <c r="DJ102" i="6"/>
  <c r="CB102" i="6"/>
  <c r="CN102" i="6"/>
  <c r="DB102" i="6"/>
  <c r="DP102" i="6"/>
  <c r="CH102" i="6"/>
  <c r="CU102" i="6"/>
  <c r="DH102" i="6"/>
  <c r="CG102" i="6"/>
  <c r="CT102" i="6"/>
  <c r="DG102" i="6"/>
  <c r="CE102" i="6"/>
  <c r="CS102" i="6"/>
  <c r="CV102" i="6"/>
  <c r="CF102" i="6"/>
  <c r="CQ102" i="6"/>
  <c r="DF102" i="6"/>
  <c r="CL102" i="6"/>
  <c r="CM102" i="6"/>
  <c r="DE102" i="6"/>
  <c r="CI102" i="6"/>
  <c r="CZ102" i="6"/>
  <c r="DD102" i="6"/>
  <c r="BZ102" i="6"/>
  <c r="CK102" i="6"/>
  <c r="DR102" i="6"/>
  <c r="CR102" i="6"/>
  <c r="CW102" i="6"/>
  <c r="CY102" i="6"/>
  <c r="DQ102" i="6"/>
  <c r="DN102" i="6"/>
  <c r="DM102" i="6"/>
  <c r="DQ209" i="6"/>
  <c r="BY209" i="6"/>
  <c r="DR209" i="6"/>
  <c r="DS209" i="6"/>
  <c r="DT209" i="6"/>
  <c r="DU209" i="6"/>
  <c r="DV209" i="6"/>
  <c r="DO209" i="6"/>
  <c r="DP209" i="6"/>
  <c r="CI209" i="6"/>
  <c r="CR209" i="6"/>
  <c r="DG209" i="6"/>
  <c r="CK209" i="6"/>
  <c r="CL209" i="6"/>
  <c r="DF209" i="6"/>
  <c r="CF209" i="6"/>
  <c r="CV209" i="6"/>
  <c r="DE209" i="6"/>
  <c r="CP209" i="6"/>
  <c r="CZ209" i="6"/>
  <c r="DN209" i="6"/>
  <c r="CA209" i="6"/>
  <c r="CN209" i="6"/>
  <c r="CY209" i="6"/>
  <c r="DM209" i="6"/>
  <c r="BZ209" i="6"/>
  <c r="CH209" i="6"/>
  <c r="CX209" i="6"/>
  <c r="DL209" i="6"/>
  <c r="CO209" i="6"/>
  <c r="CU209" i="6"/>
  <c r="CD209" i="6"/>
  <c r="CW209" i="6"/>
  <c r="CB209" i="6"/>
  <c r="DC209" i="6"/>
  <c r="CC209" i="6"/>
  <c r="DB209" i="6"/>
  <c r="CG209" i="6"/>
  <c r="DH209" i="6"/>
  <c r="CE209" i="6"/>
  <c r="DA209" i="6"/>
  <c r="CQ209" i="6"/>
  <c r="DD209" i="6"/>
  <c r="CJ209" i="6"/>
  <c r="DK209" i="6"/>
  <c r="CM209" i="6"/>
  <c r="DJ209" i="6"/>
  <c r="CS209" i="6"/>
  <c r="DI209" i="6"/>
  <c r="CT209" i="6"/>
  <c r="DQ65" i="6"/>
  <c r="BY65" i="6"/>
  <c r="DR65" i="6"/>
  <c r="DS65" i="6"/>
  <c r="DT65" i="6"/>
  <c r="DU65" i="6"/>
  <c r="DP65" i="6"/>
  <c r="DV65" i="6"/>
  <c r="DO65" i="6"/>
  <c r="CE65" i="6"/>
  <c r="CT65" i="6"/>
  <c r="DG65" i="6"/>
  <c r="CH65" i="6"/>
  <c r="CR65" i="6"/>
  <c r="DF65" i="6"/>
  <c r="CL65" i="6"/>
  <c r="CW65" i="6"/>
  <c r="DE65" i="6"/>
  <c r="CK65" i="6"/>
  <c r="CU65" i="6"/>
  <c r="DN65" i="6"/>
  <c r="CB65" i="6"/>
  <c r="CQ65" i="6"/>
  <c r="CZ65" i="6"/>
  <c r="DM65" i="6"/>
  <c r="CA65" i="6"/>
  <c r="CP65" i="6"/>
  <c r="CY65" i="6"/>
  <c r="DL65" i="6"/>
  <c r="CG65" i="6"/>
  <c r="DA65" i="6"/>
  <c r="CI65" i="6"/>
  <c r="DD65" i="6"/>
  <c r="CO65" i="6"/>
  <c r="DK65" i="6"/>
  <c r="CN65" i="6"/>
  <c r="DJ65" i="6"/>
  <c r="CJ65" i="6"/>
  <c r="DI65" i="6"/>
  <c r="CM65" i="6"/>
  <c r="CS65" i="6"/>
  <c r="CV65" i="6"/>
  <c r="DH65" i="6"/>
  <c r="BZ65" i="6"/>
  <c r="CX65" i="6"/>
  <c r="CD65" i="6"/>
  <c r="DC65" i="6"/>
  <c r="CC65" i="6"/>
  <c r="DB65" i="6"/>
  <c r="CF65" i="6"/>
  <c r="DP172" i="6"/>
  <c r="DR172" i="6"/>
  <c r="BY172" i="6"/>
  <c r="DS172" i="6"/>
  <c r="DT172" i="6"/>
  <c r="DU172" i="6"/>
  <c r="CB172" i="6"/>
  <c r="CQ172" i="6"/>
  <c r="CY172" i="6"/>
  <c r="DK172" i="6"/>
  <c r="BZ172" i="6"/>
  <c r="CP172" i="6"/>
  <c r="CX172" i="6"/>
  <c r="DJ172" i="6"/>
  <c r="DV172" i="6"/>
  <c r="CG172" i="6"/>
  <c r="CM172" i="6"/>
  <c r="DB172" i="6"/>
  <c r="DO172" i="6"/>
  <c r="CF172" i="6"/>
  <c r="CI172" i="6"/>
  <c r="DH172" i="6"/>
  <c r="CD172" i="6"/>
  <c r="CT172" i="6"/>
  <c r="DG172" i="6"/>
  <c r="DA172" i="6"/>
  <c r="DI172" i="6"/>
  <c r="DQ172" i="6"/>
  <c r="CU172" i="6"/>
  <c r="CC172" i="6"/>
  <c r="CZ172" i="6"/>
  <c r="CE172" i="6"/>
  <c r="CV172" i="6"/>
  <c r="CA172" i="6"/>
  <c r="CW172" i="6"/>
  <c r="CH172" i="6"/>
  <c r="CR172" i="6"/>
  <c r="DN172" i="6"/>
  <c r="CK172" i="6"/>
  <c r="DF172" i="6"/>
  <c r="CJ172" i="6"/>
  <c r="DE172" i="6"/>
  <c r="CL172" i="6"/>
  <c r="DD172" i="6"/>
  <c r="CO172" i="6"/>
  <c r="DM172" i="6"/>
  <c r="CN172" i="6"/>
  <c r="CS172" i="6"/>
  <c r="DL172" i="6"/>
  <c r="DC172" i="6"/>
  <c r="DT28" i="6"/>
  <c r="DR28" i="6"/>
  <c r="BY28" i="6"/>
  <c r="DS28" i="6"/>
  <c r="CI28" i="6"/>
  <c r="CZ28" i="6"/>
  <c r="DD28" i="6"/>
  <c r="CK28" i="6"/>
  <c r="CR28" i="6"/>
  <c r="DM28" i="6"/>
  <c r="CJ28" i="6"/>
  <c r="CV28" i="6"/>
  <c r="DL28" i="6"/>
  <c r="CB28" i="6"/>
  <c r="CQ28" i="6"/>
  <c r="CY28" i="6"/>
  <c r="DK28" i="6"/>
  <c r="BZ28" i="6"/>
  <c r="CP28" i="6"/>
  <c r="CW28" i="6"/>
  <c r="DJ28" i="6"/>
  <c r="CC28" i="6"/>
  <c r="CL28" i="6"/>
  <c r="CX28" i="6"/>
  <c r="DP28" i="6"/>
  <c r="DU28" i="6"/>
  <c r="CF28" i="6"/>
  <c r="CO28" i="6"/>
  <c r="CU28" i="6"/>
  <c r="DC28" i="6"/>
  <c r="CE28" i="6"/>
  <c r="CN28" i="6"/>
  <c r="DB28" i="6"/>
  <c r="DI28" i="6"/>
  <c r="CG28" i="6"/>
  <c r="CM28" i="6"/>
  <c r="DH28" i="6"/>
  <c r="DO28" i="6"/>
  <c r="CA28" i="6"/>
  <c r="CT28" i="6"/>
  <c r="DG28" i="6"/>
  <c r="CD28" i="6"/>
  <c r="CH28" i="6"/>
  <c r="CS28" i="6"/>
  <c r="DA28" i="6"/>
  <c r="DQ28" i="6"/>
  <c r="DF28" i="6"/>
  <c r="DE28" i="6"/>
  <c r="DN28" i="6"/>
  <c r="DV28" i="6"/>
  <c r="DQ167" i="6"/>
  <c r="BY167" i="6"/>
  <c r="DU167" i="6"/>
  <c r="DP167" i="6"/>
  <c r="DV167" i="6"/>
  <c r="CE167" i="6"/>
  <c r="CP167" i="6"/>
  <c r="DD167" i="6"/>
  <c r="DL167" i="6"/>
  <c r="CG167" i="6"/>
  <c r="CV167" i="6"/>
  <c r="DC167" i="6"/>
  <c r="CF167" i="6"/>
  <c r="CO167" i="6"/>
  <c r="DB167" i="6"/>
  <c r="CL167" i="6"/>
  <c r="CR167" i="6"/>
  <c r="DH167" i="6"/>
  <c r="CB167" i="6"/>
  <c r="CT167" i="6"/>
  <c r="CU167" i="6"/>
  <c r="CK167" i="6"/>
  <c r="CX167" i="6"/>
  <c r="DG167" i="6"/>
  <c r="CJ167" i="6"/>
  <c r="CW167" i="6"/>
  <c r="DK167" i="6"/>
  <c r="CA167" i="6"/>
  <c r="CI167" i="6"/>
  <c r="DA167" i="6"/>
  <c r="DJ167" i="6"/>
  <c r="BZ167" i="6"/>
  <c r="CN167" i="6"/>
  <c r="CZ167" i="6"/>
  <c r="DI167" i="6"/>
  <c r="CC167" i="6"/>
  <c r="CM167" i="6"/>
  <c r="DF167" i="6"/>
  <c r="DO167" i="6"/>
  <c r="CS167" i="6"/>
  <c r="DR167" i="6"/>
  <c r="CQ167" i="6"/>
  <c r="DE167" i="6"/>
  <c r="CY167" i="6"/>
  <c r="DN167" i="6"/>
  <c r="DM167" i="6"/>
  <c r="CD167" i="6"/>
  <c r="CH167" i="6"/>
  <c r="DS167" i="6"/>
  <c r="DT167" i="6"/>
  <c r="DQ13" i="6"/>
  <c r="BY13" i="6"/>
  <c r="DV13" i="6"/>
  <c r="CD13" i="6"/>
  <c r="CQ13" i="6"/>
  <c r="CF13" i="6"/>
  <c r="CW13" i="6"/>
  <c r="CH13" i="6"/>
  <c r="CP13" i="6"/>
  <c r="CK13" i="6"/>
  <c r="CT13" i="6"/>
  <c r="CJ13" i="6"/>
  <c r="CY13" i="6"/>
  <c r="CA13" i="6"/>
  <c r="CO13" i="6"/>
  <c r="CU13" i="6"/>
  <c r="DL13" i="6"/>
  <c r="DR13" i="6"/>
  <c r="CB13" i="6"/>
  <c r="CX13" i="6"/>
  <c r="DK13" i="6"/>
  <c r="BZ13" i="6"/>
  <c r="CV13" i="6"/>
  <c r="DJ13" i="6"/>
  <c r="CC13" i="6"/>
  <c r="DA13" i="6"/>
  <c r="DP13" i="6"/>
  <c r="CG13" i="6"/>
  <c r="CZ13" i="6"/>
  <c r="DO13" i="6"/>
  <c r="CL13" i="6"/>
  <c r="DF13" i="6"/>
  <c r="DN13" i="6"/>
  <c r="CI13" i="6"/>
  <c r="DE13" i="6"/>
  <c r="DM13" i="6"/>
  <c r="CN13" i="6"/>
  <c r="DD13" i="6"/>
  <c r="CM13" i="6"/>
  <c r="DC13" i="6"/>
  <c r="CR13" i="6"/>
  <c r="DB13" i="6"/>
  <c r="DI13" i="6"/>
  <c r="CE13" i="6"/>
  <c r="CS13" i="6"/>
  <c r="DS13" i="6"/>
  <c r="DG13" i="6"/>
  <c r="DH13" i="6"/>
  <c r="DT13" i="6"/>
  <c r="DU13" i="6"/>
  <c r="DQ12" i="6"/>
  <c r="BY12" i="6"/>
  <c r="DV12" i="6"/>
  <c r="BZ12" i="6"/>
  <c r="CO12" i="6"/>
  <c r="CW12" i="6"/>
  <c r="DI12" i="6"/>
  <c r="CC12" i="6"/>
  <c r="CN12" i="6"/>
  <c r="DA12" i="6"/>
  <c r="DO12" i="6"/>
  <c r="CF12" i="6"/>
  <c r="CM12" i="6"/>
  <c r="CZ12" i="6"/>
  <c r="DG12" i="6"/>
  <c r="CD12" i="6"/>
  <c r="CR12" i="6"/>
  <c r="DD12" i="6"/>
  <c r="CH12" i="6"/>
  <c r="CP12" i="6"/>
  <c r="DC12" i="6"/>
  <c r="CG12" i="6"/>
  <c r="CU12" i="6"/>
  <c r="DB12" i="6"/>
  <c r="CY12" i="6"/>
  <c r="CX12" i="6"/>
  <c r="CA12" i="6"/>
  <c r="CV12" i="6"/>
  <c r="CE12" i="6"/>
  <c r="DF12" i="6"/>
  <c r="CB12" i="6"/>
  <c r="DE12" i="6"/>
  <c r="CL12" i="6"/>
  <c r="DH12" i="6"/>
  <c r="CK12" i="6"/>
  <c r="DK12" i="6"/>
  <c r="DR12" i="6"/>
  <c r="CJ12" i="6"/>
  <c r="DJ12" i="6"/>
  <c r="DL12" i="6"/>
  <c r="CI12" i="6"/>
  <c r="DP12" i="6"/>
  <c r="CS12" i="6"/>
  <c r="DN12" i="6"/>
  <c r="CQ12" i="6"/>
  <c r="DS12" i="6"/>
  <c r="CT12" i="6"/>
  <c r="DM12" i="6"/>
  <c r="DU12" i="6"/>
  <c r="DT12" i="6"/>
  <c r="DQ10" i="6"/>
  <c r="BY10" i="6"/>
  <c r="DU10" i="6"/>
  <c r="DK10" i="6"/>
  <c r="DV10" i="6"/>
  <c r="BZ10" i="6"/>
  <c r="CL10" i="6"/>
  <c r="CV10" i="6"/>
  <c r="DI10" i="6"/>
  <c r="CB10" i="6"/>
  <c r="CN10" i="6"/>
  <c r="DA10" i="6"/>
  <c r="DO10" i="6"/>
  <c r="CA10" i="6"/>
  <c r="CM10" i="6"/>
  <c r="CZ10" i="6"/>
  <c r="DN10" i="6"/>
  <c r="CF10" i="6"/>
  <c r="CR10" i="6"/>
  <c r="CY10" i="6"/>
  <c r="DM10" i="6"/>
  <c r="CC10" i="6"/>
  <c r="CQ10" i="6"/>
  <c r="DE10" i="6"/>
  <c r="DL10" i="6"/>
  <c r="CE10" i="6"/>
  <c r="CP10" i="6"/>
  <c r="DD10" i="6"/>
  <c r="DF10" i="6"/>
  <c r="CD10" i="6"/>
  <c r="CW10" i="6"/>
  <c r="DC10" i="6"/>
  <c r="CH10" i="6"/>
  <c r="CO10" i="6"/>
  <c r="DB10" i="6"/>
  <c r="CG10" i="6"/>
  <c r="CS10" i="6"/>
  <c r="DH10" i="6"/>
  <c r="CK10" i="6"/>
  <c r="CT10" i="6"/>
  <c r="DG10" i="6"/>
  <c r="CJ10" i="6"/>
  <c r="CI10" i="6"/>
  <c r="CX10" i="6"/>
  <c r="CU10" i="6"/>
  <c r="DS10" i="6"/>
  <c r="DJ10" i="6"/>
  <c r="DR10" i="6"/>
  <c r="DP10" i="6"/>
  <c r="DT10" i="6"/>
  <c r="DQ231" i="6"/>
  <c r="BY231" i="6"/>
  <c r="CP231" i="6"/>
  <c r="CZ231" i="6"/>
  <c r="DM231" i="6"/>
  <c r="CA231" i="6"/>
  <c r="CO231" i="6"/>
  <c r="CY231" i="6"/>
  <c r="DL231" i="6"/>
  <c r="BZ231" i="6"/>
  <c r="CN231" i="6"/>
  <c r="CX231" i="6"/>
  <c r="DK231" i="6"/>
  <c r="CC231" i="6"/>
  <c r="CI231" i="6"/>
  <c r="CW231" i="6"/>
  <c r="DJ231" i="6"/>
  <c r="CE231" i="6"/>
  <c r="CM231" i="6"/>
  <c r="DB231" i="6"/>
  <c r="DI231" i="6"/>
  <c r="CF231" i="6"/>
  <c r="CL231" i="6"/>
  <c r="DH231" i="6"/>
  <c r="DN231" i="6"/>
  <c r="CB231" i="6"/>
  <c r="CR231" i="6"/>
  <c r="DA231" i="6"/>
  <c r="CD231" i="6"/>
  <c r="CS231" i="6"/>
  <c r="DG231" i="6"/>
  <c r="CG231" i="6"/>
  <c r="CV231" i="6"/>
  <c r="DF231" i="6"/>
  <c r="CJ231" i="6"/>
  <c r="CT231" i="6"/>
  <c r="DC231" i="6"/>
  <c r="CU231" i="6"/>
  <c r="CQ231" i="6"/>
  <c r="DE231" i="6"/>
  <c r="DD231" i="6"/>
  <c r="CH231" i="6"/>
  <c r="DR231" i="6"/>
  <c r="CK231" i="6"/>
  <c r="DO231" i="6"/>
  <c r="DS231" i="6"/>
  <c r="DT231" i="6"/>
  <c r="DU231" i="6"/>
  <c r="DV231" i="6"/>
  <c r="DP231" i="6"/>
  <c r="DQ87" i="6"/>
  <c r="CL87" i="6"/>
  <c r="CU87" i="6"/>
  <c r="CG87" i="6"/>
  <c r="CT87" i="6"/>
  <c r="CB87" i="6"/>
  <c r="CJ87" i="6"/>
  <c r="CY87" i="6"/>
  <c r="CA87" i="6"/>
  <c r="CP87" i="6"/>
  <c r="CX87" i="6"/>
  <c r="BZ87" i="6"/>
  <c r="CO87" i="6"/>
  <c r="CW87" i="6"/>
  <c r="CD87" i="6"/>
  <c r="CQ87" i="6"/>
  <c r="DA87" i="6"/>
  <c r="CM87" i="6"/>
  <c r="DM87" i="6"/>
  <c r="CS87" i="6"/>
  <c r="DL87" i="6"/>
  <c r="CR87" i="6"/>
  <c r="DK87" i="6"/>
  <c r="BY87" i="6"/>
  <c r="CV87" i="6"/>
  <c r="DJ87" i="6"/>
  <c r="CZ87" i="6"/>
  <c r="DP87" i="6"/>
  <c r="CC87" i="6"/>
  <c r="DB87" i="6"/>
  <c r="DI87" i="6"/>
  <c r="CE87" i="6"/>
  <c r="DH87" i="6"/>
  <c r="DN87" i="6"/>
  <c r="CF87" i="6"/>
  <c r="DG87" i="6"/>
  <c r="CI87" i="6"/>
  <c r="DF87" i="6"/>
  <c r="CH87" i="6"/>
  <c r="DE87" i="6"/>
  <c r="CK87" i="6"/>
  <c r="DR87" i="6"/>
  <c r="CN87" i="6"/>
  <c r="DO87" i="6"/>
  <c r="DD87" i="6"/>
  <c r="DC87" i="6"/>
  <c r="DS87" i="6"/>
  <c r="DT87" i="6"/>
  <c r="DU87" i="6"/>
  <c r="DV87" i="6"/>
  <c r="DQ182" i="6"/>
  <c r="BY182" i="6"/>
  <c r="CG182" i="6"/>
  <c r="CT182" i="6"/>
  <c r="DD182" i="6"/>
  <c r="CJ182" i="6"/>
  <c r="CZ182" i="6"/>
  <c r="DC182" i="6"/>
  <c r="CH182" i="6"/>
  <c r="CY182" i="6"/>
  <c r="DB182" i="6"/>
  <c r="CI182" i="6"/>
  <c r="CX182" i="6"/>
  <c r="DL182" i="6"/>
  <c r="CP182" i="6"/>
  <c r="CW182" i="6"/>
  <c r="DH182" i="6"/>
  <c r="CB182" i="6"/>
  <c r="CO182" i="6"/>
  <c r="CU182" i="6"/>
  <c r="DK182" i="6"/>
  <c r="CA182" i="6"/>
  <c r="CK182" i="6"/>
  <c r="CV182" i="6"/>
  <c r="DJ182" i="6"/>
  <c r="CC182" i="6"/>
  <c r="CN182" i="6"/>
  <c r="DA182" i="6"/>
  <c r="DI182" i="6"/>
  <c r="CE182" i="6"/>
  <c r="CL182" i="6"/>
  <c r="DG182" i="6"/>
  <c r="DN182" i="6"/>
  <c r="CF182" i="6"/>
  <c r="CS182" i="6"/>
  <c r="DE182" i="6"/>
  <c r="BZ182" i="6"/>
  <c r="CD182" i="6"/>
  <c r="CM182" i="6"/>
  <c r="CR182" i="6"/>
  <c r="CQ182" i="6"/>
  <c r="DF182" i="6"/>
  <c r="DR182" i="6"/>
  <c r="DO182" i="6"/>
  <c r="DS182" i="6"/>
  <c r="DM182" i="6"/>
  <c r="DT182" i="6"/>
  <c r="DU182" i="6"/>
  <c r="DV182" i="6"/>
  <c r="DP182" i="6"/>
  <c r="DQ38" i="6"/>
  <c r="BY38" i="6"/>
  <c r="CD38" i="6"/>
  <c r="CR38" i="6"/>
  <c r="DE38" i="6"/>
  <c r="CI38" i="6"/>
  <c r="CS38" i="6"/>
  <c r="DD38" i="6"/>
  <c r="CH38" i="6"/>
  <c r="CU38" i="6"/>
  <c r="DC38" i="6"/>
  <c r="CL38" i="6"/>
  <c r="CZ38" i="6"/>
  <c r="DB38" i="6"/>
  <c r="CG38" i="6"/>
  <c r="CY38" i="6"/>
  <c r="DL38" i="6"/>
  <c r="CJ38" i="6"/>
  <c r="CT38" i="6"/>
  <c r="DK38" i="6"/>
  <c r="CB38" i="6"/>
  <c r="CP38" i="6"/>
  <c r="CX38" i="6"/>
  <c r="DJ38" i="6"/>
  <c r="CA38" i="6"/>
  <c r="CO38" i="6"/>
  <c r="CV38" i="6"/>
  <c r="DP38" i="6"/>
  <c r="CF38" i="6"/>
  <c r="CN38" i="6"/>
  <c r="DG38" i="6"/>
  <c r="DI38" i="6"/>
  <c r="CE38" i="6"/>
  <c r="CQ38" i="6"/>
  <c r="DF38" i="6"/>
  <c r="DN38" i="6"/>
  <c r="CC38" i="6"/>
  <c r="BZ38" i="6"/>
  <c r="CK38" i="6"/>
  <c r="CM38" i="6"/>
  <c r="DA38" i="6"/>
  <c r="CW38" i="6"/>
  <c r="DH38" i="6"/>
  <c r="DO38" i="6"/>
  <c r="DR38" i="6"/>
  <c r="DS38" i="6"/>
  <c r="DM38" i="6"/>
  <c r="DT38" i="6"/>
  <c r="DU38" i="6"/>
  <c r="DV38" i="6"/>
  <c r="DQ133" i="6"/>
  <c r="BY133" i="6"/>
  <c r="DV133" i="6"/>
  <c r="DP133" i="6"/>
  <c r="CB133" i="6"/>
  <c r="CO133" i="6"/>
  <c r="CX133" i="6"/>
  <c r="DK133" i="6"/>
  <c r="CA133" i="6"/>
  <c r="CN133" i="6"/>
  <c r="CV133" i="6"/>
  <c r="DJ133" i="6"/>
  <c r="BZ133" i="6"/>
  <c r="CL133" i="6"/>
  <c r="DA133" i="6"/>
  <c r="DI133" i="6"/>
  <c r="CC133" i="6"/>
  <c r="CM133" i="6"/>
  <c r="DG133" i="6"/>
  <c r="DO133" i="6"/>
  <c r="CE133" i="6"/>
  <c r="CR133" i="6"/>
  <c r="DF133" i="6"/>
  <c r="DN133" i="6"/>
  <c r="CD133" i="6"/>
  <c r="CQ133" i="6"/>
  <c r="DE133" i="6"/>
  <c r="DM133" i="6"/>
  <c r="CH133" i="6"/>
  <c r="CW133" i="6"/>
  <c r="DD133" i="6"/>
  <c r="CG133" i="6"/>
  <c r="CS133" i="6"/>
  <c r="DC133" i="6"/>
  <c r="CF133" i="6"/>
  <c r="CU133" i="6"/>
  <c r="CZ133" i="6"/>
  <c r="CK133" i="6"/>
  <c r="CT133" i="6"/>
  <c r="DB133" i="6"/>
  <c r="CJ133" i="6"/>
  <c r="CI133" i="6"/>
  <c r="CP133" i="6"/>
  <c r="DR133" i="6"/>
  <c r="CY133" i="6"/>
  <c r="DL133" i="6"/>
  <c r="DH133" i="6"/>
  <c r="DS133" i="6"/>
  <c r="DT133" i="6"/>
  <c r="DU133" i="6"/>
  <c r="DQ228" i="6"/>
  <c r="BY228" i="6"/>
  <c r="DV228" i="6"/>
  <c r="DP228" i="6"/>
  <c r="CA228" i="6"/>
  <c r="CJ228" i="6"/>
  <c r="CS228" i="6"/>
  <c r="DI228" i="6"/>
  <c r="BZ228" i="6"/>
  <c r="CN228" i="6"/>
  <c r="CZ228" i="6"/>
  <c r="DO228" i="6"/>
  <c r="CC228" i="6"/>
  <c r="CM228" i="6"/>
  <c r="CU228" i="6"/>
  <c r="DN228" i="6"/>
  <c r="CE228" i="6"/>
  <c r="CL228" i="6"/>
  <c r="DF228" i="6"/>
  <c r="DA228" i="6"/>
  <c r="CB228" i="6"/>
  <c r="CT228" i="6"/>
  <c r="DD228" i="6"/>
  <c r="CH228" i="6"/>
  <c r="CQ228" i="6"/>
  <c r="DC228" i="6"/>
  <c r="CG228" i="6"/>
  <c r="CV228" i="6"/>
  <c r="DB228" i="6"/>
  <c r="CF228" i="6"/>
  <c r="CY228" i="6"/>
  <c r="DH228" i="6"/>
  <c r="CK228" i="6"/>
  <c r="CX228" i="6"/>
  <c r="DG228" i="6"/>
  <c r="CI228" i="6"/>
  <c r="CW228" i="6"/>
  <c r="DK228" i="6"/>
  <c r="DR228" i="6"/>
  <c r="CD228" i="6"/>
  <c r="CO228" i="6"/>
  <c r="CR228" i="6"/>
  <c r="CP228" i="6"/>
  <c r="DE228" i="6"/>
  <c r="DJ228" i="6"/>
  <c r="DM228" i="6"/>
  <c r="DS228" i="6"/>
  <c r="DL228" i="6"/>
  <c r="DT228" i="6"/>
  <c r="DU228" i="6"/>
  <c r="DQ84" i="6"/>
  <c r="BY84" i="6"/>
  <c r="DV84" i="6"/>
  <c r="CA84" i="6"/>
  <c r="CI84" i="6"/>
  <c r="CX84" i="6"/>
  <c r="DJ84" i="6"/>
  <c r="BZ84" i="6"/>
  <c r="CO84" i="6"/>
  <c r="CW84" i="6"/>
  <c r="DP84" i="6"/>
  <c r="CC84" i="6"/>
  <c r="CN84" i="6"/>
  <c r="CZ84" i="6"/>
  <c r="DI84" i="6"/>
  <c r="CB84" i="6"/>
  <c r="CD84" i="6"/>
  <c r="CQ84" i="6"/>
  <c r="DE84" i="6"/>
  <c r="DM84" i="6"/>
  <c r="CH84" i="6"/>
  <c r="CR84" i="6"/>
  <c r="DD84" i="6"/>
  <c r="CG84" i="6"/>
  <c r="CU84" i="6"/>
  <c r="DC84" i="6"/>
  <c r="CF84" i="6"/>
  <c r="CL84" i="6"/>
  <c r="CE84" i="6"/>
  <c r="DH84" i="6"/>
  <c r="DR84" i="6"/>
  <c r="CK84" i="6"/>
  <c r="DG84" i="6"/>
  <c r="CJ84" i="6"/>
  <c r="DK84" i="6"/>
  <c r="CM84" i="6"/>
  <c r="DO84" i="6"/>
  <c r="CS84" i="6"/>
  <c r="DN84" i="6"/>
  <c r="CT84" i="6"/>
  <c r="CV84" i="6"/>
  <c r="CY84" i="6"/>
  <c r="CP84" i="6"/>
  <c r="DF84" i="6"/>
  <c r="DA84" i="6"/>
  <c r="DB84" i="6"/>
  <c r="DS84" i="6"/>
  <c r="DL84" i="6"/>
  <c r="DT84" i="6"/>
  <c r="DU84" i="6"/>
  <c r="DQ179" i="6"/>
  <c r="DU179" i="6"/>
  <c r="BY179" i="6"/>
  <c r="DP179" i="6"/>
  <c r="DV179" i="6"/>
  <c r="CI179" i="6"/>
  <c r="CW179" i="6"/>
  <c r="DK179" i="6"/>
  <c r="CA179" i="6"/>
  <c r="CN179" i="6"/>
  <c r="CU179" i="6"/>
  <c r="DJ179" i="6"/>
  <c r="BZ179" i="6"/>
  <c r="CM179" i="6"/>
  <c r="DA179" i="6"/>
  <c r="DI179" i="6"/>
  <c r="CC179" i="6"/>
  <c r="CS179" i="6"/>
  <c r="CZ179" i="6"/>
  <c r="DO179" i="6"/>
  <c r="CD179" i="6"/>
  <c r="CL179" i="6"/>
  <c r="DF179" i="6"/>
  <c r="DN179" i="6"/>
  <c r="CB179" i="6"/>
  <c r="CQ179" i="6"/>
  <c r="DE179" i="6"/>
  <c r="DM179" i="6"/>
  <c r="CH179" i="6"/>
  <c r="CP179" i="6"/>
  <c r="DD179" i="6"/>
  <c r="DL179" i="6"/>
  <c r="CG179" i="6"/>
  <c r="CR179" i="6"/>
  <c r="CY179" i="6"/>
  <c r="CF179" i="6"/>
  <c r="CV179" i="6"/>
  <c r="DC179" i="6"/>
  <c r="CK179" i="6"/>
  <c r="CT179" i="6"/>
  <c r="DB179" i="6"/>
  <c r="CE179" i="6"/>
  <c r="CJ179" i="6"/>
  <c r="CO179" i="6"/>
  <c r="CX179" i="6"/>
  <c r="DH179" i="6"/>
  <c r="DG179" i="6"/>
  <c r="DR179" i="6"/>
  <c r="DS179" i="6"/>
  <c r="DT179" i="6"/>
  <c r="DQ35" i="6"/>
  <c r="DU35" i="6"/>
  <c r="BY35" i="6"/>
  <c r="DV35" i="6"/>
  <c r="CG35" i="6"/>
  <c r="CW35" i="6"/>
  <c r="DC35" i="6"/>
  <c r="CI35" i="6"/>
  <c r="CV35" i="6"/>
  <c r="DB35" i="6"/>
  <c r="CL35" i="6"/>
  <c r="CU35" i="6"/>
  <c r="DH35" i="6"/>
  <c r="CK35" i="6"/>
  <c r="CT35" i="6"/>
  <c r="DG35" i="6"/>
  <c r="CJ35" i="6"/>
  <c r="CO35" i="6"/>
  <c r="DK35" i="6"/>
  <c r="CA35" i="6"/>
  <c r="CN35" i="6"/>
  <c r="CX35" i="6"/>
  <c r="DJ35" i="6"/>
  <c r="BZ35" i="6"/>
  <c r="CE35" i="6"/>
  <c r="DA35" i="6"/>
  <c r="DP35" i="6"/>
  <c r="CB35" i="6"/>
  <c r="CM35" i="6"/>
  <c r="CZ35" i="6"/>
  <c r="DI35" i="6"/>
  <c r="CC35" i="6"/>
  <c r="CS35" i="6"/>
  <c r="DF35" i="6"/>
  <c r="DO35" i="6"/>
  <c r="CF35" i="6"/>
  <c r="CQ35" i="6"/>
  <c r="DE35" i="6"/>
  <c r="DN35" i="6"/>
  <c r="CD35" i="6"/>
  <c r="CH35" i="6"/>
  <c r="CP35" i="6"/>
  <c r="CR35" i="6"/>
  <c r="DD35" i="6"/>
  <c r="CY35" i="6"/>
  <c r="DR35" i="6"/>
  <c r="DM35" i="6"/>
  <c r="DS35" i="6"/>
  <c r="DL35" i="6"/>
  <c r="DT35" i="6"/>
  <c r="DQ130" i="6"/>
  <c r="BY130" i="6"/>
  <c r="DU130" i="6"/>
  <c r="DK130" i="6"/>
  <c r="DV130" i="6"/>
  <c r="CE130" i="6"/>
  <c r="CR130" i="6"/>
  <c r="CY130" i="6"/>
  <c r="DF130" i="6"/>
  <c r="CC130" i="6"/>
  <c r="CP130" i="6"/>
  <c r="DE130" i="6"/>
  <c r="DL130" i="6"/>
  <c r="CD130" i="6"/>
  <c r="CO130" i="6"/>
  <c r="DD130" i="6"/>
  <c r="CF130" i="6"/>
  <c r="CT130" i="6"/>
  <c r="DH130" i="6"/>
  <c r="CK130" i="6"/>
  <c r="CQ130" i="6"/>
  <c r="DG130" i="6"/>
  <c r="CJ130" i="6"/>
  <c r="CX130" i="6"/>
  <c r="DJ130" i="6"/>
  <c r="DP130" i="6"/>
  <c r="CH130" i="6"/>
  <c r="DC130" i="6"/>
  <c r="CG130" i="6"/>
  <c r="DB130" i="6"/>
  <c r="CI130" i="6"/>
  <c r="DI130" i="6"/>
  <c r="CN130" i="6"/>
  <c r="DO130" i="6"/>
  <c r="CM130" i="6"/>
  <c r="DN130" i="6"/>
  <c r="CL130" i="6"/>
  <c r="DM130" i="6"/>
  <c r="CW130" i="6"/>
  <c r="CS130" i="6"/>
  <c r="CV130" i="6"/>
  <c r="BZ130" i="6"/>
  <c r="DA130" i="6"/>
  <c r="DR130" i="6"/>
  <c r="CB130" i="6"/>
  <c r="CA130" i="6"/>
  <c r="CZ130" i="6"/>
  <c r="CU130" i="6"/>
  <c r="DT130" i="6"/>
  <c r="DS130" i="6"/>
  <c r="DQ225" i="6"/>
  <c r="DT225" i="6"/>
  <c r="DU225" i="6"/>
  <c r="DV225" i="6"/>
  <c r="DP225" i="6"/>
  <c r="BZ225" i="6"/>
  <c r="CM225" i="6"/>
  <c r="CZ225" i="6"/>
  <c r="DO225" i="6"/>
  <c r="CA225" i="6"/>
  <c r="CL225" i="6"/>
  <c r="CY225" i="6"/>
  <c r="DH225" i="6"/>
  <c r="CE225" i="6"/>
  <c r="CR225" i="6"/>
  <c r="CX225" i="6"/>
  <c r="DN225" i="6"/>
  <c r="CB225" i="6"/>
  <c r="CP225" i="6"/>
  <c r="DE225" i="6"/>
  <c r="CC225" i="6"/>
  <c r="CO225" i="6"/>
  <c r="DD225" i="6"/>
  <c r="DL225" i="6"/>
  <c r="CG225" i="6"/>
  <c r="CV225" i="6"/>
  <c r="DC225" i="6"/>
  <c r="DK225" i="6"/>
  <c r="CD225" i="6"/>
  <c r="CU225" i="6"/>
  <c r="DB225" i="6"/>
  <c r="CF225" i="6"/>
  <c r="CT225" i="6"/>
  <c r="DA225" i="6"/>
  <c r="CK225" i="6"/>
  <c r="CQ225" i="6"/>
  <c r="DG225" i="6"/>
  <c r="CJ225" i="6"/>
  <c r="CS225" i="6"/>
  <c r="DF225" i="6"/>
  <c r="BY225" i="6"/>
  <c r="CH225" i="6"/>
  <c r="CI225" i="6"/>
  <c r="CN225" i="6"/>
  <c r="CW225" i="6"/>
  <c r="DJ225" i="6"/>
  <c r="DI225" i="6"/>
  <c r="DR225" i="6"/>
  <c r="DS225" i="6"/>
  <c r="DM225" i="6"/>
  <c r="DQ81" i="6"/>
  <c r="DT81" i="6"/>
  <c r="DU81" i="6"/>
  <c r="DV81" i="6"/>
  <c r="CJ81" i="6"/>
  <c r="CN81" i="6"/>
  <c r="DF81" i="6"/>
  <c r="BY81" i="6"/>
  <c r="CH81" i="6"/>
  <c r="CW81" i="6"/>
  <c r="DJ81" i="6"/>
  <c r="BZ81" i="6"/>
  <c r="CM81" i="6"/>
  <c r="CZ81" i="6"/>
  <c r="DP81" i="6"/>
  <c r="CA81" i="6"/>
  <c r="CR81" i="6"/>
  <c r="CX81" i="6"/>
  <c r="DO81" i="6"/>
  <c r="CE81" i="6"/>
  <c r="CL81" i="6"/>
  <c r="DE81" i="6"/>
  <c r="DN81" i="6"/>
  <c r="CC81" i="6"/>
  <c r="CP81" i="6"/>
  <c r="DA81" i="6"/>
  <c r="DM81" i="6"/>
  <c r="CG81" i="6"/>
  <c r="DC81" i="6"/>
  <c r="CD81" i="6"/>
  <c r="DB81" i="6"/>
  <c r="CF81" i="6"/>
  <c r="DH81" i="6"/>
  <c r="CK81" i="6"/>
  <c r="DG81" i="6"/>
  <c r="CS81" i="6"/>
  <c r="DI81" i="6"/>
  <c r="CO81" i="6"/>
  <c r="DL81" i="6"/>
  <c r="CQ81" i="6"/>
  <c r="DK81" i="6"/>
  <c r="CV81" i="6"/>
  <c r="CU81" i="6"/>
  <c r="CT81" i="6"/>
  <c r="CB81" i="6"/>
  <c r="CI81" i="6"/>
  <c r="CY81" i="6"/>
  <c r="DD81" i="6"/>
  <c r="DS81" i="6"/>
  <c r="DR81" i="6"/>
  <c r="DQ176" i="6"/>
  <c r="BY176" i="6"/>
  <c r="DT176" i="6"/>
  <c r="DP176" i="6"/>
  <c r="DU176" i="6"/>
  <c r="DV176" i="6"/>
  <c r="CA176" i="6"/>
  <c r="CS176" i="6"/>
  <c r="CY176" i="6"/>
  <c r="DE176" i="6"/>
  <c r="BZ176" i="6"/>
  <c r="CL176" i="6"/>
  <c r="CX176" i="6"/>
  <c r="DN176" i="6"/>
  <c r="CE176" i="6"/>
  <c r="CK176" i="6"/>
  <c r="DD176" i="6"/>
  <c r="DM176" i="6"/>
  <c r="DR176" i="6"/>
  <c r="CD176" i="6"/>
  <c r="CQ176" i="6"/>
  <c r="DC176" i="6"/>
  <c r="DL176" i="6"/>
  <c r="CB176" i="6"/>
  <c r="CP176" i="6"/>
  <c r="CT176" i="6"/>
  <c r="DK176" i="6"/>
  <c r="CH176" i="6"/>
  <c r="CO176" i="6"/>
  <c r="DA176" i="6"/>
  <c r="CG176" i="6"/>
  <c r="CR176" i="6"/>
  <c r="DB176" i="6"/>
  <c r="CF176" i="6"/>
  <c r="CV176" i="6"/>
  <c r="DG176" i="6"/>
  <c r="CJ176" i="6"/>
  <c r="CN176" i="6"/>
  <c r="DF176" i="6"/>
  <c r="CI176" i="6"/>
  <c r="CW176" i="6"/>
  <c r="DH176" i="6"/>
  <c r="DI176" i="6"/>
  <c r="DO176" i="6"/>
  <c r="DS176" i="6"/>
  <c r="CC176" i="6"/>
  <c r="CM176" i="6"/>
  <c r="CU176" i="6"/>
  <c r="CZ176" i="6"/>
  <c r="DJ176" i="6"/>
  <c r="DQ32" i="6"/>
  <c r="BY32" i="6"/>
  <c r="DP32" i="6"/>
  <c r="DT32" i="6"/>
  <c r="DU32" i="6"/>
  <c r="DV32" i="6"/>
  <c r="CB32" i="6"/>
  <c r="CK32" i="6"/>
  <c r="CX32" i="6"/>
  <c r="DM32" i="6"/>
  <c r="CE32" i="6"/>
  <c r="CQ32" i="6"/>
  <c r="DD32" i="6"/>
  <c r="DL32" i="6"/>
  <c r="DR32" i="6"/>
  <c r="CD32" i="6"/>
  <c r="CP32" i="6"/>
  <c r="DC32" i="6"/>
  <c r="DK32" i="6"/>
  <c r="CF32" i="6"/>
  <c r="CO32" i="6"/>
  <c r="DA32" i="6"/>
  <c r="CI32" i="6"/>
  <c r="CR32" i="6"/>
  <c r="DB32" i="6"/>
  <c r="DJ32" i="6"/>
  <c r="CC32" i="6"/>
  <c r="CV32" i="6"/>
  <c r="DH32" i="6"/>
  <c r="CH32" i="6"/>
  <c r="CN32" i="6"/>
  <c r="DG32" i="6"/>
  <c r="CG32" i="6"/>
  <c r="CT32" i="6"/>
  <c r="DF32" i="6"/>
  <c r="CJ32" i="6"/>
  <c r="CZ32" i="6"/>
  <c r="DI32" i="6"/>
  <c r="CA32" i="6"/>
  <c r="BZ32" i="6"/>
  <c r="CL32" i="6"/>
  <c r="CM32" i="6"/>
  <c r="CS32" i="6"/>
  <c r="CU32" i="6"/>
  <c r="CW32" i="6"/>
  <c r="DS32" i="6"/>
  <c r="CY32" i="6"/>
  <c r="DO32" i="6"/>
  <c r="DE32" i="6"/>
  <c r="DN32" i="6"/>
  <c r="DQ127" i="6"/>
  <c r="BY127" i="6"/>
  <c r="DS127" i="6"/>
  <c r="DT127" i="6"/>
  <c r="DU127" i="6"/>
  <c r="DP127" i="6"/>
  <c r="DV127" i="6"/>
  <c r="CE127" i="6"/>
  <c r="CO127" i="6"/>
  <c r="DB127" i="6"/>
  <c r="DL127" i="6"/>
  <c r="CC127" i="6"/>
  <c r="CN127" i="6"/>
  <c r="DG127" i="6"/>
  <c r="DK127" i="6"/>
  <c r="CF127" i="6"/>
  <c r="CT127" i="6"/>
  <c r="DA127" i="6"/>
  <c r="CJ127" i="6"/>
  <c r="CS127" i="6"/>
  <c r="DF127" i="6"/>
  <c r="CI127" i="6"/>
  <c r="CP127" i="6"/>
  <c r="DE127" i="6"/>
  <c r="CK127" i="6"/>
  <c r="DO127" i="6"/>
  <c r="CQ127" i="6"/>
  <c r="DN127" i="6"/>
  <c r="CM127" i="6"/>
  <c r="DH127" i="6"/>
  <c r="CU127" i="6"/>
  <c r="DM127" i="6"/>
  <c r="CB127" i="6"/>
  <c r="CV127" i="6"/>
  <c r="DJ127" i="6"/>
  <c r="CA127" i="6"/>
  <c r="CY127" i="6"/>
  <c r="BZ127" i="6"/>
  <c r="CX127" i="6"/>
  <c r="CD127" i="6"/>
  <c r="DD127" i="6"/>
  <c r="CH127" i="6"/>
  <c r="DC127" i="6"/>
  <c r="CG127" i="6"/>
  <c r="CW127" i="6"/>
  <c r="DR127" i="6"/>
  <c r="CL127" i="6"/>
  <c r="CR127" i="6"/>
  <c r="CZ127" i="6"/>
  <c r="DI127" i="6"/>
  <c r="DQ234" i="6"/>
  <c r="DO234" i="6"/>
  <c r="DS234" i="6"/>
  <c r="DI234" i="6"/>
  <c r="BY234" i="6"/>
  <c r="DT234" i="6"/>
  <c r="DU234" i="6"/>
  <c r="DD234" i="6"/>
  <c r="DP234" i="6"/>
  <c r="CK234" i="6"/>
  <c r="CV234" i="6"/>
  <c r="DM234" i="6"/>
  <c r="CL234" i="6"/>
  <c r="CZ234" i="6"/>
  <c r="DL234" i="6"/>
  <c r="CD234" i="6"/>
  <c r="CP234" i="6"/>
  <c r="CW234" i="6"/>
  <c r="DJ234" i="6"/>
  <c r="CB234" i="6"/>
  <c r="CO234" i="6"/>
  <c r="DC234" i="6"/>
  <c r="CC234" i="6"/>
  <c r="CN234" i="6"/>
  <c r="DB234" i="6"/>
  <c r="CT234" i="6"/>
  <c r="BZ234" i="6"/>
  <c r="CS234" i="6"/>
  <c r="CA234" i="6"/>
  <c r="CM234" i="6"/>
  <c r="CE234" i="6"/>
  <c r="CY234" i="6"/>
  <c r="CH234" i="6"/>
  <c r="CX234" i="6"/>
  <c r="CG234" i="6"/>
  <c r="DA234" i="6"/>
  <c r="CF234" i="6"/>
  <c r="DG234" i="6"/>
  <c r="CI234" i="6"/>
  <c r="DF234" i="6"/>
  <c r="CR234" i="6"/>
  <c r="DE234" i="6"/>
  <c r="CJ234" i="6"/>
  <c r="DN234" i="6"/>
  <c r="CQ234" i="6"/>
  <c r="CU234" i="6"/>
  <c r="DV234" i="6"/>
  <c r="DK234" i="6"/>
  <c r="DH234" i="6"/>
  <c r="DR234" i="6"/>
  <c r="DQ90" i="6"/>
  <c r="BY90" i="6"/>
  <c r="DO90" i="6"/>
  <c r="DS90" i="6"/>
  <c r="DI90" i="6"/>
  <c r="DT90" i="6"/>
  <c r="DU90" i="6"/>
  <c r="DV90" i="6"/>
  <c r="DD90" i="6"/>
  <c r="CA90" i="6"/>
  <c r="CM90" i="6"/>
  <c r="DF90" i="6"/>
  <c r="CI90" i="6"/>
  <c r="CS90" i="6"/>
  <c r="DE90" i="6"/>
  <c r="CL90" i="6"/>
  <c r="CV90" i="6"/>
  <c r="DN90" i="6"/>
  <c r="CK90" i="6"/>
  <c r="CZ90" i="6"/>
  <c r="DM90" i="6"/>
  <c r="BZ90" i="6"/>
  <c r="CR90" i="6"/>
  <c r="CY90" i="6"/>
  <c r="DL90" i="6"/>
  <c r="CD90" i="6"/>
  <c r="CJ90" i="6"/>
  <c r="CX90" i="6"/>
  <c r="DK90" i="6"/>
  <c r="CB90" i="6"/>
  <c r="CQ90" i="6"/>
  <c r="CW90" i="6"/>
  <c r="DJ90" i="6"/>
  <c r="CC90" i="6"/>
  <c r="CP90" i="6"/>
  <c r="DC90" i="6"/>
  <c r="DP90" i="6"/>
  <c r="CE90" i="6"/>
  <c r="CO90" i="6"/>
  <c r="DB90" i="6"/>
  <c r="CH90" i="6"/>
  <c r="CN90" i="6"/>
  <c r="DH90" i="6"/>
  <c r="CU90" i="6"/>
  <c r="CT90" i="6"/>
  <c r="DG90" i="6"/>
  <c r="DA90" i="6"/>
  <c r="DR90" i="6"/>
  <c r="CG90" i="6"/>
  <c r="CF90" i="6"/>
  <c r="DO197" i="6"/>
  <c r="BY197" i="6"/>
  <c r="DR197" i="6"/>
  <c r="DS197" i="6"/>
  <c r="DT197" i="6"/>
  <c r="DU197" i="6"/>
  <c r="DV197" i="6"/>
  <c r="CD197" i="6"/>
  <c r="CN197" i="6"/>
  <c r="CW197" i="6"/>
  <c r="DK197" i="6"/>
  <c r="CC197" i="6"/>
  <c r="CM197" i="6"/>
  <c r="DC197" i="6"/>
  <c r="DJ197" i="6"/>
  <c r="CB197" i="6"/>
  <c r="CS197" i="6"/>
  <c r="DB197" i="6"/>
  <c r="DI197" i="6"/>
  <c r="CE197" i="6"/>
  <c r="CT197" i="6"/>
  <c r="DG197" i="6"/>
  <c r="CI197" i="6"/>
  <c r="CL197" i="6"/>
  <c r="DA197" i="6"/>
  <c r="CH197" i="6"/>
  <c r="CV197" i="6"/>
  <c r="DF197" i="6"/>
  <c r="BZ197" i="6"/>
  <c r="CX197" i="6"/>
  <c r="DP197" i="6"/>
  <c r="CG197" i="6"/>
  <c r="DH197" i="6"/>
  <c r="DQ197" i="6"/>
  <c r="CF197" i="6"/>
  <c r="DE197" i="6"/>
  <c r="CK197" i="6"/>
  <c r="DD197" i="6"/>
  <c r="CQ197" i="6"/>
  <c r="DN197" i="6"/>
  <c r="CP197" i="6"/>
  <c r="DM197" i="6"/>
  <c r="CJ197" i="6"/>
  <c r="DL197" i="6"/>
  <c r="CO197" i="6"/>
  <c r="CA197" i="6"/>
  <c r="CR197" i="6"/>
  <c r="CZ197" i="6"/>
  <c r="CU197" i="6"/>
  <c r="CY197" i="6"/>
  <c r="DO53" i="6"/>
  <c r="BY53" i="6"/>
  <c r="DR53" i="6"/>
  <c r="DS53" i="6"/>
  <c r="DT53" i="6"/>
  <c r="DU53" i="6"/>
  <c r="DV53" i="6"/>
  <c r="DP53" i="6"/>
  <c r="BZ53" i="6"/>
  <c r="CO53" i="6"/>
  <c r="CX53" i="6"/>
  <c r="DK53" i="6"/>
  <c r="DQ53" i="6"/>
  <c r="CD53" i="6"/>
  <c r="CJ53" i="6"/>
  <c r="DA53" i="6"/>
  <c r="DJ53" i="6"/>
  <c r="CC53" i="6"/>
  <c r="CN53" i="6"/>
  <c r="DC53" i="6"/>
  <c r="DI53" i="6"/>
  <c r="CG53" i="6"/>
  <c r="CS53" i="6"/>
  <c r="DH53" i="6"/>
  <c r="CE53" i="6"/>
  <c r="CT53" i="6"/>
  <c r="DG53" i="6"/>
  <c r="CI53" i="6"/>
  <c r="CW53" i="6"/>
  <c r="DF53" i="6"/>
  <c r="CP53" i="6"/>
  <c r="DL53" i="6"/>
  <c r="CM53" i="6"/>
  <c r="CV53" i="6"/>
  <c r="CR53" i="6"/>
  <c r="CU53" i="6"/>
  <c r="DM53" i="6"/>
  <c r="CB53" i="6"/>
  <c r="CZ53" i="6"/>
  <c r="CA53" i="6"/>
  <c r="CY53" i="6"/>
  <c r="CQ53" i="6"/>
  <c r="CF53" i="6"/>
  <c r="DB53" i="6"/>
  <c r="CL53" i="6"/>
  <c r="DE53" i="6"/>
  <c r="CK53" i="6"/>
  <c r="DD53" i="6"/>
  <c r="CH53" i="6"/>
  <c r="DN53" i="6"/>
  <c r="DT160" i="6"/>
  <c r="DR160" i="6"/>
  <c r="BY160" i="6"/>
  <c r="DS160" i="6"/>
  <c r="CH160" i="6"/>
  <c r="CS160" i="6"/>
  <c r="DE160" i="6"/>
  <c r="CK160" i="6"/>
  <c r="DA160" i="6"/>
  <c r="DD160" i="6"/>
  <c r="CJ160" i="6"/>
  <c r="CZ160" i="6"/>
  <c r="DM160" i="6"/>
  <c r="CQ160" i="6"/>
  <c r="CY160" i="6"/>
  <c r="DL160" i="6"/>
  <c r="CB160" i="6"/>
  <c r="CP160" i="6"/>
  <c r="CX160" i="6"/>
  <c r="DK160" i="6"/>
  <c r="BZ160" i="6"/>
  <c r="CO160" i="6"/>
  <c r="CU160" i="6"/>
  <c r="DJ160" i="6"/>
  <c r="CC160" i="6"/>
  <c r="CL160" i="6"/>
  <c r="CV160" i="6"/>
  <c r="DC160" i="6"/>
  <c r="DU160" i="6"/>
  <c r="CA160" i="6"/>
  <c r="CN160" i="6"/>
  <c r="CW160" i="6"/>
  <c r="DI160" i="6"/>
  <c r="CE160" i="6"/>
  <c r="CI160" i="6"/>
  <c r="DB160" i="6"/>
  <c r="DO160" i="6"/>
  <c r="CG160" i="6"/>
  <c r="CM160" i="6"/>
  <c r="DH160" i="6"/>
  <c r="CF160" i="6"/>
  <c r="CD160" i="6"/>
  <c r="CT160" i="6"/>
  <c r="DV160" i="6"/>
  <c r="CR160" i="6"/>
  <c r="DG160" i="6"/>
  <c r="DF160" i="6"/>
  <c r="DQ160" i="6"/>
  <c r="DP160" i="6"/>
  <c r="DN160" i="6"/>
  <c r="AZ142" i="11" l="1"/>
  <c r="AY142"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AZ141" i="11"/>
  <c r="AY141" i="11"/>
  <c r="AX141" i="11"/>
  <c r="AW141" i="11"/>
  <c r="AV141" i="11"/>
  <c r="AU141" i="11"/>
  <c r="AT141" i="11"/>
  <c r="AS141" i="11"/>
  <c r="AR141" i="11"/>
  <c r="AQ141"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AZ140" i="11"/>
  <c r="AY140"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AZ139" i="11"/>
  <c r="AY139" i="11"/>
  <c r="AX139" i="11"/>
  <c r="AW139" i="11"/>
  <c r="AV139" i="11"/>
  <c r="AU139" i="11"/>
  <c r="AT139" i="11"/>
  <c r="AS139" i="11"/>
  <c r="AR139" i="11"/>
  <c r="AQ139"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AZ138" i="11"/>
  <c r="AY138"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AZ137" i="11"/>
  <c r="AY137" i="11"/>
  <c r="AX137" i="11"/>
  <c r="AW137" i="11"/>
  <c r="AV137" i="11"/>
  <c r="AU137" i="11"/>
  <c r="AT137" i="11"/>
  <c r="AS137" i="11"/>
  <c r="AR137" i="11"/>
  <c r="AQ137"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AZ136" i="11"/>
  <c r="AY136"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AZ135" i="11"/>
  <c r="AY135" i="11"/>
  <c r="AX135" i="11"/>
  <c r="AW135" i="11"/>
  <c r="AV135" i="11"/>
  <c r="AU135" i="11"/>
  <c r="AT135" i="11"/>
  <c r="AS135" i="11"/>
  <c r="AR135" i="11"/>
  <c r="AQ135"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AZ134" i="11"/>
  <c r="AY134" i="11"/>
  <c r="AX134"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AZ133" i="11"/>
  <c r="AY133" i="11"/>
  <c r="AX133" i="11"/>
  <c r="AW133" i="11"/>
  <c r="AV133" i="11"/>
  <c r="AU133" i="11"/>
  <c r="AT133" i="11"/>
  <c r="AS133" i="11"/>
  <c r="AR133" i="11"/>
  <c r="AQ133"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AZ132" i="11"/>
  <c r="AY132" i="11"/>
  <c r="AX132" i="11"/>
  <c r="AW132" i="1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AZ131" i="11"/>
  <c r="AY131" i="11"/>
  <c r="AX131"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AZ130" i="11"/>
  <c r="AY130" i="11"/>
  <c r="AX130" i="11"/>
  <c r="AW130" i="11"/>
  <c r="AV130" i="11"/>
  <c r="AU130" i="11"/>
  <c r="AT130" i="11"/>
  <c r="AS130" i="11"/>
  <c r="AR130" i="11"/>
  <c r="AQ130"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AZ128" i="11"/>
  <c r="AY128" i="11"/>
  <c r="AX128"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AZ127" i="11"/>
  <c r="AY127" i="11"/>
  <c r="AX127" i="11"/>
  <c r="AW127" i="11"/>
  <c r="AV127" i="11"/>
  <c r="AU127" i="11"/>
  <c r="AT127" i="11"/>
  <c r="AS127" i="11"/>
  <c r="AR127" i="11"/>
  <c r="AQ127"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AZ126" i="11"/>
  <c r="AY126"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AZ125" i="11"/>
  <c r="AY125"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AZ124" i="11"/>
  <c r="AY124" i="11"/>
  <c r="AX124"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AZ123" i="11"/>
  <c r="AY123"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AZ122" i="11"/>
  <c r="AY122"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AZ121" i="11"/>
  <c r="AY121" i="11"/>
  <c r="AX121" i="11"/>
  <c r="AW121" i="11"/>
  <c r="AV121" i="11"/>
  <c r="AU121" i="11"/>
  <c r="AT121" i="11"/>
  <c r="AS121" i="11"/>
  <c r="AR121" i="11"/>
  <c r="AQ121"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AZ120" i="11"/>
  <c r="AY120"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AZ119" i="11"/>
  <c r="AY119"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AZ118" i="11"/>
  <c r="AY118"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AZ117" i="11"/>
  <c r="AY117"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AZ116" i="11"/>
  <c r="AY116"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AZ115" i="11"/>
  <c r="AY115" i="11"/>
  <c r="AX115" i="11"/>
  <c r="AW115" i="1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AZ114" i="11"/>
  <c r="AY114"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AZ113" i="11"/>
  <c r="AY113"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X9" i="6"/>
  <c r="K10" i="3"/>
  <c r="Z12" i="6"/>
  <c r="K9" i="3"/>
  <c r="AA13" i="6"/>
  <c r="Z13" i="6"/>
  <c r="O76" i="11"/>
  <c r="AY76" i="11"/>
  <c r="AV76" i="11"/>
  <c r="AD76" i="11"/>
  <c r="AA76" i="11"/>
  <c r="N76" i="11"/>
  <c r="X76" i="11"/>
  <c r="AG76" i="11"/>
  <c r="AU76" i="11"/>
  <c r="AC76" i="11"/>
  <c r="S76" i="11"/>
  <c r="AN76" i="11"/>
  <c r="V76" i="11"/>
  <c r="AM76" i="11"/>
  <c r="AR76" i="11"/>
  <c r="Z76" i="11"/>
  <c r="AP76" i="11"/>
  <c r="AK76" i="11"/>
  <c r="AS76" i="11"/>
  <c r="FX14" i="6"/>
  <c r="GG261" i="6" a="1"/>
  <c r="GG261" i="6" s="1"/>
  <c r="GH261" i="6" a="1"/>
  <c r="GH261" i="6" s="1"/>
  <c r="GE261" i="6" a="1"/>
  <c r="GE261" i="6" s="1"/>
  <c r="GF261" i="6" a="1"/>
  <c r="GF261" i="6" s="1"/>
  <c r="GI261" i="6" a="1"/>
  <c r="GI261" i="6" s="1"/>
  <c r="GJ261" i="6" a="1"/>
  <c r="GJ261" i="6" s="1"/>
  <c r="GK261" i="6" a="1"/>
  <c r="GK261" i="6" s="1"/>
  <c r="GL261" i="6" a="1"/>
  <c r="GL261" i="6" s="1"/>
  <c r="HE261" i="6" a="1"/>
  <c r="HE261" i="6" s="1"/>
  <c r="HF261" i="6" a="1"/>
  <c r="HF261" i="6" s="1"/>
  <c r="GS261" i="6" a="1"/>
  <c r="GS261" i="6" s="1"/>
  <c r="GT261" i="6" a="1"/>
  <c r="GT261" i="6" s="1"/>
  <c r="GY261" i="6" a="1"/>
  <c r="GY261" i="6" s="1"/>
  <c r="GZ261" i="6" a="1"/>
  <c r="GZ261" i="6" s="1"/>
  <c r="GC261" i="6" a="1"/>
  <c r="GC261" i="6" s="1"/>
  <c r="GD261" i="6" a="1"/>
  <c r="GD261" i="6" s="1"/>
  <c r="HK261" i="6" a="1"/>
  <c r="HK261" i="6" s="1"/>
  <c r="HL261" i="6" a="1"/>
  <c r="HL261" i="6" s="1"/>
  <c r="HQ261" i="6" a="1"/>
  <c r="HQ261" i="6" s="1"/>
  <c r="HR261" i="6" a="1"/>
  <c r="HR261" i="6" s="1"/>
  <c r="HC261" i="6" a="1"/>
  <c r="HC261" i="6" s="1"/>
  <c r="HD261" i="6" a="1"/>
  <c r="HD261" i="6" s="1"/>
  <c r="HI261" i="6" a="1"/>
  <c r="HI261" i="6" s="1"/>
  <c r="HJ261" i="6" a="1"/>
  <c r="HJ261" i="6" s="1"/>
  <c r="GQ261" i="6" a="1"/>
  <c r="GQ261" i="6" s="1"/>
  <c r="GR261" i="6" a="1"/>
  <c r="GR261" i="6" s="1"/>
  <c r="GW261" i="6" a="1"/>
  <c r="GW261" i="6" s="1"/>
  <c r="GX261" i="6" a="1"/>
  <c r="GX261" i="6" s="1"/>
  <c r="HO261" i="6" a="1"/>
  <c r="HO261" i="6" s="1"/>
  <c r="HP261" i="6" a="1"/>
  <c r="HP261" i="6" s="1"/>
  <c r="HG261" i="6" a="1"/>
  <c r="HG261" i="6" s="1"/>
  <c r="HH261" i="6" a="1"/>
  <c r="HH261" i="6" s="1"/>
  <c r="GU261" i="6" a="1"/>
  <c r="GU261" i="6" s="1"/>
  <c r="GV261" i="6" a="1"/>
  <c r="GV261" i="6" s="1"/>
  <c r="HA261" i="6" a="1"/>
  <c r="HA261" i="6" s="1"/>
  <c r="HB261" i="6" a="1"/>
  <c r="HB261" i="6" s="1"/>
  <c r="GO261" i="6" a="1"/>
  <c r="GO261" i="6" s="1"/>
  <c r="GP261" i="6" a="1"/>
  <c r="GP261" i="6" s="1"/>
  <c r="HM261" i="6" a="1"/>
  <c r="HM261" i="6" s="1"/>
  <c r="HN261" i="6" a="1"/>
  <c r="HN261" i="6" s="1"/>
  <c r="E8" i="11"/>
  <c r="F8" i="11"/>
  <c r="P62" i="11"/>
  <c r="H62" i="11"/>
  <c r="FV9" i="6"/>
  <c r="FX9" i="6"/>
  <c r="E3" i="11"/>
  <c r="E62" i="11"/>
  <c r="AM259" i="6"/>
  <c r="P145" i="11" s="1"/>
  <c r="P147" i="11" s="1"/>
  <c r="P56" i="11"/>
  <c r="AE259" i="6"/>
  <c r="H145" i="11" s="1"/>
  <c r="H147" i="11" s="1"/>
  <c r="H56" i="11"/>
  <c r="H54" i="11"/>
  <c r="H76" i="11" s="1"/>
  <c r="H77" i="11"/>
  <c r="H1" i="11"/>
  <c r="H148" i="11" s="1"/>
  <c r="H150" i="11" s="1"/>
  <c r="P77" i="11"/>
  <c r="P54" i="11"/>
  <c r="P76" i="11" s="1"/>
  <c r="P1" i="11"/>
  <c r="P148" i="11" s="1"/>
  <c r="P150" i="11" s="1"/>
  <c r="D56" i="11"/>
  <c r="D8" i="11"/>
  <c r="I59" i="11"/>
  <c r="S53" i="11"/>
  <c r="U53" i="11"/>
  <c r="AF53" i="11"/>
  <c r="AV53" i="11"/>
  <c r="E56" i="11"/>
  <c r="AU53" i="11"/>
  <c r="AB53" i="11"/>
  <c r="AQ53" i="11"/>
  <c r="AL53" i="11"/>
  <c r="T53" i="11"/>
  <c r="AK53" i="11"/>
  <c r="X53" i="11"/>
  <c r="AH53" i="11"/>
  <c r="AI53" i="11"/>
  <c r="Z53" i="11"/>
  <c r="AC53" i="11"/>
  <c r="H53" i="11"/>
  <c r="AS53" i="11"/>
  <c r="AO53" i="11"/>
  <c r="AW53" i="11"/>
  <c r="AA53" i="11"/>
  <c r="AN53" i="11"/>
  <c r="Y53" i="11"/>
  <c r="AX53" i="11"/>
  <c r="P53" i="11"/>
  <c r="AZ53" i="11"/>
  <c r="AE53" i="11"/>
  <c r="AR53" i="11"/>
  <c r="AP53" i="11"/>
  <c r="AY53" i="11"/>
  <c r="AD53" i="11"/>
  <c r="AT53" i="11"/>
  <c r="AJ53" i="11"/>
  <c r="R53" i="11"/>
  <c r="V53" i="11"/>
  <c r="AM53" i="11"/>
  <c r="M53" i="11"/>
  <c r="Q53" i="11"/>
  <c r="O53" i="11"/>
  <c r="N53" i="11"/>
  <c r="ET14" i="6"/>
  <c r="EU14" i="6"/>
  <c r="EV14" i="6"/>
  <c r="FC14" i="6"/>
  <c r="EX14" i="6"/>
  <c r="FA14" i="6"/>
  <c r="EZ14" i="6"/>
  <c r="EW14" i="6"/>
  <c r="FH14" i="6"/>
  <c r="FD14" i="6"/>
  <c r="EY14" i="6"/>
  <c r="FB14" i="6"/>
  <c r="FE14" i="6"/>
  <c r="FL14" i="6"/>
  <c r="FF14" i="6"/>
  <c r="FG14" i="6"/>
  <c r="FI14" i="6"/>
  <c r="FQ14" i="6"/>
  <c r="FJ14" i="6"/>
  <c r="FO14" i="6"/>
  <c r="FK14" i="6"/>
  <c r="FN14" i="6"/>
  <c r="FR14" i="6"/>
  <c r="FM14" i="6"/>
  <c r="FP14" i="6"/>
  <c r="FT14" i="6"/>
  <c r="FS14" i="6"/>
  <c r="FU14" i="6"/>
  <c r="FV14" i="6"/>
  <c r="ES14" i="6"/>
  <c r="EU9" i="6"/>
  <c r="ET9" i="6"/>
  <c r="EX9" i="6"/>
  <c r="EZ9" i="6"/>
  <c r="EY9" i="6"/>
  <c r="FB9" i="6"/>
  <c r="FG9" i="6"/>
  <c r="FC9" i="6"/>
  <c r="EV9" i="6"/>
  <c r="EW9" i="6"/>
  <c r="FA9" i="6"/>
  <c r="FE9" i="6"/>
  <c r="FI9" i="6"/>
  <c r="FH9" i="6"/>
  <c r="FD9" i="6"/>
  <c r="FF9" i="6"/>
  <c r="FK9" i="6"/>
  <c r="FJ9" i="6"/>
  <c r="FL9" i="6"/>
  <c r="FN9" i="6"/>
  <c r="FM9" i="6"/>
  <c r="FT9" i="6"/>
  <c r="FS9" i="6"/>
  <c r="FO9" i="6"/>
  <c r="FQ9" i="6"/>
  <c r="FR9" i="6"/>
  <c r="FU9" i="6"/>
  <c r="ES9" i="6"/>
  <c r="FP9" i="6"/>
  <c r="AG53" i="11"/>
  <c r="W53" i="11"/>
  <c r="AA259" i="6"/>
  <c r="D1" i="11" s="1"/>
  <c r="D59" i="11"/>
  <c r="D4" i="11"/>
  <c r="AC259" i="6"/>
  <c r="F4" i="11"/>
  <c r="F56" i="11"/>
  <c r="G6" i="11"/>
  <c r="G63" i="11"/>
  <c r="E6" i="11"/>
  <c r="E59" i="11"/>
  <c r="E4" i="11"/>
  <c r="AB259" i="6"/>
  <c r="CL259" i="6"/>
  <c r="B16" i="11" s="1"/>
  <c r="DD259" i="6"/>
  <c r="B34" i="11" s="1"/>
  <c r="CZ259" i="6"/>
  <c r="B30" i="11" s="1"/>
  <c r="DU259" i="6"/>
  <c r="B51" i="11" s="1"/>
  <c r="CH259" i="6"/>
  <c r="B12" i="11" s="1"/>
  <c r="DS259" i="6"/>
  <c r="B49" i="11" s="1"/>
  <c r="CP259" i="6"/>
  <c r="B20" i="11" s="1"/>
  <c r="CM259" i="6"/>
  <c r="B17" i="11" s="1"/>
  <c r="DT259" i="6"/>
  <c r="B50" i="11" s="1"/>
  <c r="CG259" i="6"/>
  <c r="B11" i="11" s="1"/>
  <c r="CU259" i="6"/>
  <c r="B25" i="11" s="1"/>
  <c r="CF259" i="6"/>
  <c r="B10" i="11" s="1"/>
  <c r="DR259" i="6"/>
  <c r="B48" i="11" s="1"/>
  <c r="CI259" i="6"/>
  <c r="B13" i="11" s="1"/>
  <c r="DL259" i="6"/>
  <c r="B42" i="11" s="1"/>
  <c r="DO259" i="6"/>
  <c r="B45" i="11" s="1"/>
  <c r="DJ259" i="6"/>
  <c r="B40" i="11" s="1"/>
  <c r="DV259" i="6"/>
  <c r="B52" i="11" s="1"/>
  <c r="DK259" i="6"/>
  <c r="B41" i="11" s="1"/>
  <c r="CX259" i="6"/>
  <c r="B28" i="11" s="1"/>
  <c r="DE259" i="6"/>
  <c r="B35" i="11" s="1"/>
  <c r="CW259" i="6"/>
  <c r="B27" i="11" s="1"/>
  <c r="CT259" i="6"/>
  <c r="B24" i="11" s="1"/>
  <c r="CD259" i="6"/>
  <c r="B8" i="11" s="1"/>
  <c r="CV259" i="6"/>
  <c r="B26" i="11" s="1"/>
  <c r="CR259" i="6"/>
  <c r="B22" i="11" s="1"/>
  <c r="CJ259" i="6"/>
  <c r="B14" i="11" s="1"/>
  <c r="DN259" i="6"/>
  <c r="B44" i="11" s="1"/>
  <c r="DA259" i="6"/>
  <c r="B31" i="11" s="1"/>
  <c r="CE259" i="6"/>
  <c r="B9" i="11" s="1"/>
  <c r="CA259" i="6"/>
  <c r="B5" i="11" s="1"/>
  <c r="DG259" i="6"/>
  <c r="B37" i="11" s="1"/>
  <c r="DM259" i="6"/>
  <c r="B43" i="11" s="1"/>
  <c r="DI259" i="6"/>
  <c r="B39" i="11" s="1"/>
  <c r="DF259" i="6"/>
  <c r="B36" i="11" s="1"/>
  <c r="DH259" i="6"/>
  <c r="B38" i="11" s="1"/>
  <c r="DC259" i="6"/>
  <c r="B33" i="11" s="1"/>
  <c r="CY259" i="6"/>
  <c r="B29" i="11" s="1"/>
  <c r="CN259" i="6"/>
  <c r="B18" i="11" s="1"/>
  <c r="DB259" i="6"/>
  <c r="B32" i="11" s="1"/>
  <c r="CO259" i="6"/>
  <c r="B19" i="11" s="1"/>
  <c r="CS259" i="6"/>
  <c r="B23" i="11" s="1"/>
  <c r="CK259" i="6"/>
  <c r="B15" i="11" s="1"/>
  <c r="DP259" i="6"/>
  <c r="B46" i="11" s="1"/>
  <c r="CQ259" i="6"/>
  <c r="B21" i="11" s="1"/>
  <c r="CC259" i="6"/>
  <c r="B7" i="11" s="1"/>
  <c r="CB259" i="6"/>
  <c r="B6" i="11" s="1"/>
  <c r="DQ259" i="6"/>
  <c r="B47" i="11" s="1"/>
  <c r="FX184" i="6"/>
  <c r="T184" i="6"/>
  <c r="FY184" i="6" s="1"/>
  <c r="GB184" i="6" s="1"/>
  <c r="FX31" i="6"/>
  <c r="T31" i="6"/>
  <c r="FY31" i="6" s="1"/>
  <c r="GB31" i="6" s="1"/>
  <c r="T137" i="6"/>
  <c r="FY137" i="6" s="1"/>
  <c r="GB137" i="6" s="1"/>
  <c r="FX137" i="6"/>
  <c r="FX198" i="6"/>
  <c r="T198" i="6"/>
  <c r="FY198" i="6" s="1"/>
  <c r="GB198" i="6" s="1"/>
  <c r="FX210" i="6"/>
  <c r="T210" i="6"/>
  <c r="FY210" i="6" s="1"/>
  <c r="GB210" i="6" s="1"/>
  <c r="FX118" i="6"/>
  <c r="T118" i="6"/>
  <c r="FY118" i="6" s="1"/>
  <c r="GB118" i="6" s="1"/>
  <c r="FX200" i="6"/>
  <c r="T200" i="6"/>
  <c r="FY200" i="6" s="1"/>
  <c r="GB200" i="6" s="1"/>
  <c r="FX218" i="6"/>
  <c r="T218" i="6"/>
  <c r="FY218" i="6" s="1"/>
  <c r="GB218" i="6" s="1"/>
  <c r="T178" i="6"/>
  <c r="FY178" i="6" s="1"/>
  <c r="GB178" i="6" s="1"/>
  <c r="FX178" i="6"/>
  <c r="T229" i="6"/>
  <c r="FY229" i="6" s="1"/>
  <c r="GB229" i="6" s="1"/>
  <c r="FX229" i="6"/>
  <c r="T42" i="6"/>
  <c r="FY42" i="6" s="1"/>
  <c r="GB42" i="6" s="1"/>
  <c r="FX42" i="6"/>
  <c r="FX130" i="6"/>
  <c r="T130" i="6"/>
  <c r="FY130" i="6" s="1"/>
  <c r="GB130" i="6" s="1"/>
  <c r="T216" i="6"/>
  <c r="FY216" i="6" s="1"/>
  <c r="GB216" i="6" s="1"/>
  <c r="FX216" i="6"/>
  <c r="T53" i="6"/>
  <c r="FY53" i="6" s="1"/>
  <c r="GB53" i="6" s="1"/>
  <c r="FX53" i="6"/>
  <c r="FX117" i="6"/>
  <c r="T117" i="6"/>
  <c r="FY117" i="6" s="1"/>
  <c r="GB117" i="6" s="1"/>
  <c r="FX95" i="6"/>
  <c r="T95" i="6"/>
  <c r="FY95" i="6" s="1"/>
  <c r="GB95" i="6" s="1"/>
  <c r="FX159" i="6"/>
  <c r="T159" i="6"/>
  <c r="FY159" i="6" s="1"/>
  <c r="GB159" i="6" s="1"/>
  <c r="FX177" i="6"/>
  <c r="T177" i="6"/>
  <c r="FY177" i="6" s="1"/>
  <c r="GB177" i="6" s="1"/>
  <c r="FX195" i="6"/>
  <c r="T195" i="6"/>
  <c r="FY195" i="6" s="1"/>
  <c r="GB195" i="6" s="1"/>
  <c r="FX94" i="6"/>
  <c r="T94" i="6"/>
  <c r="FY94" i="6" s="1"/>
  <c r="GB94" i="6" s="1"/>
  <c r="FX106" i="6"/>
  <c r="T106" i="6"/>
  <c r="FY106" i="6" s="1"/>
  <c r="GB106" i="6" s="1"/>
  <c r="FX253" i="6"/>
  <c r="T253" i="6"/>
  <c r="FY253" i="6" s="1"/>
  <c r="GB253" i="6" s="1"/>
  <c r="T87" i="6"/>
  <c r="FY87" i="6" s="1"/>
  <c r="GB87" i="6" s="1"/>
  <c r="FX87" i="6"/>
  <c r="FX222" i="6"/>
  <c r="T222" i="6"/>
  <c r="FY222" i="6" s="1"/>
  <c r="GB222" i="6" s="1"/>
  <c r="FX77" i="6"/>
  <c r="T77" i="6"/>
  <c r="FY77" i="6" s="1"/>
  <c r="GB77" i="6" s="1"/>
  <c r="FX108" i="6"/>
  <c r="T108" i="6"/>
  <c r="FY108" i="6" s="1"/>
  <c r="GB108" i="6" s="1"/>
  <c r="FX147" i="6"/>
  <c r="T147" i="6"/>
  <c r="FY147" i="6" s="1"/>
  <c r="GB147" i="6" s="1"/>
  <c r="FX76" i="6"/>
  <c r="T76" i="6"/>
  <c r="FY76" i="6" s="1"/>
  <c r="GB76" i="6" s="1"/>
  <c r="T187" i="6"/>
  <c r="FY187" i="6" s="1"/>
  <c r="GB187" i="6" s="1"/>
  <c r="FX187" i="6"/>
  <c r="T209" i="6"/>
  <c r="FY209" i="6" s="1"/>
  <c r="GB209" i="6" s="1"/>
  <c r="FX209" i="6"/>
  <c r="FX93" i="6"/>
  <c r="T93" i="6"/>
  <c r="FY93" i="6" s="1"/>
  <c r="GB93" i="6" s="1"/>
  <c r="FX240" i="6"/>
  <c r="T240" i="6"/>
  <c r="FY240" i="6" s="1"/>
  <c r="GB240" i="6" s="1"/>
  <c r="FX105" i="6"/>
  <c r="T105" i="6"/>
  <c r="FY105" i="6" s="1"/>
  <c r="GB105" i="6" s="1"/>
  <c r="FX166" i="6"/>
  <c r="T166" i="6"/>
  <c r="FY166" i="6" s="1"/>
  <c r="GB166" i="6" s="1"/>
  <c r="FX225" i="6"/>
  <c r="T225" i="6"/>
  <c r="FY225" i="6" s="1"/>
  <c r="GB225" i="6" s="1"/>
  <c r="FX22" i="6"/>
  <c r="T22" i="6"/>
  <c r="FY22" i="6" s="1"/>
  <c r="GB22" i="6" s="1"/>
  <c r="FX83" i="6"/>
  <c r="T83" i="6"/>
  <c r="FY83" i="6" s="1"/>
  <c r="GB83" i="6" s="1"/>
  <c r="FX92" i="6"/>
  <c r="T92" i="6"/>
  <c r="FY92" i="6" s="1"/>
  <c r="GB92" i="6" s="1"/>
  <c r="FX239" i="6"/>
  <c r="T239" i="6"/>
  <c r="FY239" i="6" s="1"/>
  <c r="GB239" i="6" s="1"/>
  <c r="T125" i="6"/>
  <c r="FY125" i="6" s="1"/>
  <c r="GB125" i="6" s="1"/>
  <c r="FX125" i="6"/>
  <c r="FX248" i="6"/>
  <c r="T248" i="6"/>
  <c r="FY248" i="6" s="1"/>
  <c r="GB248" i="6" s="1"/>
  <c r="T156" i="6"/>
  <c r="FY156" i="6" s="1"/>
  <c r="GB156" i="6" s="1"/>
  <c r="FX156" i="6"/>
  <c r="FX214" i="6"/>
  <c r="T214" i="6"/>
  <c r="FY214" i="6" s="1"/>
  <c r="GB214" i="6" s="1"/>
  <c r="FX36" i="6"/>
  <c r="T36" i="6"/>
  <c r="FY36" i="6" s="1"/>
  <c r="GB36" i="6" s="1"/>
  <c r="FX176" i="6"/>
  <c r="T176" i="6"/>
  <c r="FY176" i="6" s="1"/>
  <c r="GB176" i="6" s="1"/>
  <c r="FX30" i="6"/>
  <c r="T30" i="6"/>
  <c r="FY30" i="6" s="1"/>
  <c r="GB30" i="6" s="1"/>
  <c r="T165" i="6"/>
  <c r="FY165" i="6" s="1"/>
  <c r="GB165" i="6" s="1"/>
  <c r="FX165" i="6"/>
  <c r="FX186" i="6"/>
  <c r="T186" i="6"/>
  <c r="FY186" i="6" s="1"/>
  <c r="GB186" i="6" s="1"/>
  <c r="T82" i="6"/>
  <c r="FY82" i="6" s="1"/>
  <c r="GB82" i="6" s="1"/>
  <c r="FX82" i="6"/>
  <c r="FX182" i="6"/>
  <c r="T182" i="6"/>
  <c r="FY182" i="6" s="1"/>
  <c r="GB182" i="6" s="1"/>
  <c r="FX99" i="6"/>
  <c r="T99" i="6"/>
  <c r="FY99" i="6" s="1"/>
  <c r="GB99" i="6" s="1"/>
  <c r="T158" i="6"/>
  <c r="FY158" i="6" s="1"/>
  <c r="GB158" i="6" s="1"/>
  <c r="FX158" i="6"/>
  <c r="FX243" i="6"/>
  <c r="T243" i="6"/>
  <c r="FY243" i="6" s="1"/>
  <c r="GB243" i="6" s="1"/>
  <c r="T72" i="6"/>
  <c r="FY72" i="6" s="1"/>
  <c r="GB72" i="6" s="1"/>
  <c r="FX72" i="6"/>
  <c r="T65" i="6"/>
  <c r="FY65" i="6" s="1"/>
  <c r="GB65" i="6" s="1"/>
  <c r="FX65" i="6"/>
  <c r="T126" i="6"/>
  <c r="FY126" i="6" s="1"/>
  <c r="GB126" i="6" s="1"/>
  <c r="FX126" i="6"/>
  <c r="FX64" i="6"/>
  <c r="T64" i="6"/>
  <c r="FY64" i="6" s="1"/>
  <c r="GB64" i="6" s="1"/>
  <c r="FX175" i="6"/>
  <c r="T175" i="6"/>
  <c r="FY175" i="6" s="1"/>
  <c r="GB175" i="6" s="1"/>
  <c r="FX220" i="6"/>
  <c r="T220" i="6"/>
  <c r="FY220" i="6" s="1"/>
  <c r="GB220" i="6" s="1"/>
  <c r="FX97" i="6"/>
  <c r="T97" i="6"/>
  <c r="FY97" i="6" s="1"/>
  <c r="GB97" i="6" s="1"/>
  <c r="T91" i="6"/>
  <c r="FY91" i="6" s="1"/>
  <c r="GB91" i="6" s="1"/>
  <c r="FX91" i="6"/>
  <c r="FX238" i="6"/>
  <c r="T238" i="6"/>
  <c r="FY238" i="6" s="1"/>
  <c r="GB238" i="6" s="1"/>
  <c r="FX103" i="6"/>
  <c r="T103" i="6"/>
  <c r="FY103" i="6" s="1"/>
  <c r="GB103" i="6" s="1"/>
  <c r="FX250" i="6"/>
  <c r="T250" i="6"/>
  <c r="FY250" i="6" s="1"/>
  <c r="GB250" i="6" s="1"/>
  <c r="T121" i="6"/>
  <c r="FY121" i="6" s="1"/>
  <c r="GB121" i="6" s="1"/>
  <c r="FX121" i="6"/>
  <c r="FX90" i="6"/>
  <c r="T90" i="6"/>
  <c r="FY90" i="6" s="1"/>
  <c r="GB90" i="6" s="1"/>
  <c r="FX115" i="6"/>
  <c r="T115" i="6"/>
  <c r="FY115" i="6" s="1"/>
  <c r="GB115" i="6" s="1"/>
  <c r="FX188" i="6"/>
  <c r="T188" i="6"/>
  <c r="FY188" i="6" s="1"/>
  <c r="GB188" i="6" s="1"/>
  <c r="T221" i="6"/>
  <c r="FY221" i="6" s="1"/>
  <c r="GB221" i="6" s="1"/>
  <c r="FX221" i="6"/>
  <c r="FX37" i="6"/>
  <c r="T37" i="6"/>
  <c r="FY37" i="6" s="1"/>
  <c r="GB37" i="6" s="1"/>
  <c r="FX236" i="6"/>
  <c r="T236" i="6"/>
  <c r="FY236" i="6" s="1"/>
  <c r="GB236" i="6" s="1"/>
  <c r="FX18" i="6"/>
  <c r="FX153" i="6"/>
  <c r="T153" i="6"/>
  <c r="FY153" i="6" s="1"/>
  <c r="GB153" i="6" s="1"/>
  <c r="FX61" i="6"/>
  <c r="T61" i="6"/>
  <c r="FY61" i="6" s="1"/>
  <c r="GB61" i="6" s="1"/>
  <c r="FX180" i="6"/>
  <c r="T180" i="6"/>
  <c r="FY180" i="6" s="1"/>
  <c r="GB180" i="6" s="1"/>
  <c r="T174" i="6"/>
  <c r="FY174" i="6" s="1"/>
  <c r="GB174" i="6" s="1"/>
  <c r="FX174" i="6"/>
  <c r="FX70" i="6"/>
  <c r="T70" i="6"/>
  <c r="FY70" i="6" s="1"/>
  <c r="GB70" i="6" s="1"/>
  <c r="T226" i="6"/>
  <c r="FY226" i="6" s="1"/>
  <c r="GB226" i="6" s="1"/>
  <c r="FX226" i="6"/>
  <c r="T247" i="6"/>
  <c r="FY247" i="6" s="1"/>
  <c r="GB247" i="6" s="1"/>
  <c r="FX247" i="6"/>
  <c r="FX155" i="6"/>
  <c r="T155" i="6"/>
  <c r="FY155" i="6" s="1"/>
  <c r="GB155" i="6" s="1"/>
  <c r="FX63" i="6"/>
  <c r="T63" i="6"/>
  <c r="FY63" i="6" s="1"/>
  <c r="GB63" i="6" s="1"/>
  <c r="FX234" i="6"/>
  <c r="T234" i="6"/>
  <c r="FY234" i="6" s="1"/>
  <c r="GB234" i="6" s="1"/>
  <c r="FX20" i="6"/>
  <c r="T233" i="6"/>
  <c r="FY233" i="6" s="1"/>
  <c r="GB233" i="6" s="1"/>
  <c r="FX233" i="6"/>
  <c r="T27" i="6"/>
  <c r="FY27" i="6" s="1"/>
  <c r="GB27" i="6" s="1"/>
  <c r="FX27" i="6"/>
  <c r="FX249" i="6"/>
  <c r="T249" i="6"/>
  <c r="FY249" i="6" s="1"/>
  <c r="GB249" i="6" s="1"/>
  <c r="FX19" i="6"/>
  <c r="T157" i="6"/>
  <c r="FY157" i="6" s="1"/>
  <c r="GB157" i="6" s="1"/>
  <c r="FX157" i="6"/>
  <c r="T208" i="6"/>
  <c r="FY208" i="6" s="1"/>
  <c r="GB208" i="6" s="1"/>
  <c r="FX208" i="6"/>
  <c r="FX113" i="6"/>
  <c r="T113" i="6"/>
  <c r="FY113" i="6" s="1"/>
  <c r="GB113" i="6" s="1"/>
  <c r="FX119" i="6"/>
  <c r="T119" i="6"/>
  <c r="FY119" i="6" s="1"/>
  <c r="GB119" i="6" s="1"/>
  <c r="FX84" i="6"/>
  <c r="T84" i="6"/>
  <c r="FY84" i="6" s="1"/>
  <c r="GB84" i="6" s="1"/>
  <c r="T50" i="6"/>
  <c r="FY50" i="6" s="1"/>
  <c r="GB50" i="6" s="1"/>
  <c r="FX50" i="6"/>
  <c r="FX79" i="6"/>
  <c r="T79" i="6"/>
  <c r="FY79" i="6" s="1"/>
  <c r="GB79" i="6" s="1"/>
  <c r="FX124" i="6"/>
  <c r="T124" i="6"/>
  <c r="FY124" i="6" s="1"/>
  <c r="GB124" i="6" s="1"/>
  <c r="FX235" i="6"/>
  <c r="T235" i="6"/>
  <c r="FY235" i="6" s="1"/>
  <c r="GB235" i="6" s="1"/>
  <c r="FX143" i="6"/>
  <c r="T143" i="6"/>
  <c r="FY143" i="6" s="1"/>
  <c r="GB143" i="6" s="1"/>
  <c r="FX136" i="6"/>
  <c r="T136" i="6"/>
  <c r="FY136" i="6" s="1"/>
  <c r="GB136" i="6" s="1"/>
  <c r="T26" i="6"/>
  <c r="FY26" i="6" s="1"/>
  <c r="GB26" i="6" s="1"/>
  <c r="FX26" i="6"/>
  <c r="FX148" i="6"/>
  <c r="T148" i="6"/>
  <c r="FY148" i="6" s="1"/>
  <c r="GB148" i="6" s="1"/>
  <c r="FX170" i="6"/>
  <c r="T170" i="6"/>
  <c r="FY170" i="6" s="1"/>
  <c r="GB170" i="6" s="1"/>
  <c r="T44" i="6"/>
  <c r="FY44" i="6" s="1"/>
  <c r="GB44" i="6" s="1"/>
  <c r="FX44" i="6"/>
  <c r="FX104" i="6"/>
  <c r="T104" i="6"/>
  <c r="FY104" i="6" s="1"/>
  <c r="GB104" i="6" s="1"/>
  <c r="T252" i="6"/>
  <c r="FY252" i="6" s="1"/>
  <c r="GB252" i="6" s="1"/>
  <c r="FX252" i="6"/>
  <c r="FX227" i="6"/>
  <c r="T227" i="6"/>
  <c r="FY227" i="6" s="1"/>
  <c r="GB227" i="6" s="1"/>
  <c r="FX145" i="6"/>
  <c r="T145" i="6"/>
  <c r="FY145" i="6" s="1"/>
  <c r="GB145" i="6" s="1"/>
  <c r="T228" i="6"/>
  <c r="FY228" i="6" s="1"/>
  <c r="GB228" i="6" s="1"/>
  <c r="FX228" i="6"/>
  <c r="FX71" i="6"/>
  <c r="T71" i="6"/>
  <c r="FY71" i="6" s="1"/>
  <c r="GB71" i="6" s="1"/>
  <c r="FX102" i="6"/>
  <c r="T102" i="6"/>
  <c r="FY102" i="6" s="1"/>
  <c r="GB102" i="6" s="1"/>
  <c r="FX237" i="6"/>
  <c r="T237" i="6"/>
  <c r="FY237" i="6" s="1"/>
  <c r="GB237" i="6" s="1"/>
  <c r="FX114" i="6"/>
  <c r="T114" i="6"/>
  <c r="FY114" i="6" s="1"/>
  <c r="GB114" i="6" s="1"/>
  <c r="FX215" i="6"/>
  <c r="T215" i="6"/>
  <c r="FY215" i="6" s="1"/>
  <c r="GB215" i="6" s="1"/>
  <c r="FX80" i="6"/>
  <c r="T80" i="6"/>
  <c r="FY80" i="6" s="1"/>
  <c r="GB80" i="6" s="1"/>
  <c r="T132" i="6"/>
  <c r="FY132" i="6" s="1"/>
  <c r="GB132" i="6" s="1"/>
  <c r="FX132" i="6"/>
  <c r="FX144" i="6"/>
  <c r="T144" i="6"/>
  <c r="FY144" i="6" s="1"/>
  <c r="GB144" i="6" s="1"/>
  <c r="FX246" i="6"/>
  <c r="T246" i="6"/>
  <c r="FY246" i="6" s="1"/>
  <c r="GB246" i="6" s="1"/>
  <c r="FX258" i="6"/>
  <c r="T258" i="6"/>
  <c r="FY258" i="6" s="1"/>
  <c r="GB258" i="6" s="1"/>
  <c r="FX154" i="6"/>
  <c r="T154" i="6"/>
  <c r="FY154" i="6" s="1"/>
  <c r="GB154" i="6" s="1"/>
  <c r="FX86" i="6"/>
  <c r="T86" i="6"/>
  <c r="FY86" i="6" s="1"/>
  <c r="GB86" i="6" s="1"/>
  <c r="FX230" i="6"/>
  <c r="T230" i="6"/>
  <c r="FY230" i="6" s="1"/>
  <c r="GB230" i="6" s="1"/>
  <c r="FX141" i="6"/>
  <c r="T141" i="6"/>
  <c r="FY141" i="6" s="1"/>
  <c r="GB141" i="6" s="1"/>
  <c r="FX98" i="6"/>
  <c r="T98" i="6"/>
  <c r="FY98" i="6" s="1"/>
  <c r="GB98" i="6" s="1"/>
  <c r="FX162" i="6"/>
  <c r="T162" i="6"/>
  <c r="FY162" i="6" s="1"/>
  <c r="GB162" i="6" s="1"/>
  <c r="FX168" i="6"/>
  <c r="T168" i="6"/>
  <c r="FY168" i="6" s="1"/>
  <c r="GB168" i="6" s="1"/>
  <c r="FX134" i="6"/>
  <c r="T134" i="6"/>
  <c r="FY134" i="6" s="1"/>
  <c r="GB134" i="6" s="1"/>
  <c r="FX231" i="6"/>
  <c r="T231" i="6"/>
  <c r="FY231" i="6" s="1"/>
  <c r="GB231" i="6" s="1"/>
  <c r="FX17" i="6"/>
  <c r="FX140" i="6"/>
  <c r="T140" i="6"/>
  <c r="FY140" i="6" s="1"/>
  <c r="GB140" i="6" s="1"/>
  <c r="T48" i="6"/>
  <c r="FY48" i="6" s="1"/>
  <c r="GB48" i="6" s="1"/>
  <c r="FX48" i="6"/>
  <c r="FX207" i="6"/>
  <c r="T207" i="6"/>
  <c r="FY207" i="6" s="1"/>
  <c r="GB207" i="6" s="1"/>
  <c r="T75" i="6"/>
  <c r="FY75" i="6" s="1"/>
  <c r="GB75" i="6" s="1"/>
  <c r="FX75" i="6"/>
  <c r="T164" i="6"/>
  <c r="FY164" i="6" s="1"/>
  <c r="GB164" i="6" s="1"/>
  <c r="FX164" i="6"/>
  <c r="FX96" i="6"/>
  <c r="T96" i="6"/>
  <c r="FY96" i="6" s="1"/>
  <c r="GB96" i="6" s="1"/>
  <c r="T163" i="6"/>
  <c r="FY163" i="6" s="1"/>
  <c r="GB163" i="6" s="1"/>
  <c r="FX163" i="6"/>
  <c r="FX25" i="6"/>
  <c r="T25" i="6"/>
  <c r="FY25" i="6" s="1"/>
  <c r="GB25" i="6" s="1"/>
  <c r="FX101" i="6"/>
  <c r="T101" i="6"/>
  <c r="FY101" i="6" s="1"/>
  <c r="GB101" i="6" s="1"/>
  <c r="FX224" i="6"/>
  <c r="T224" i="6"/>
  <c r="FY224" i="6" s="1"/>
  <c r="GB224" i="6" s="1"/>
  <c r="FX257" i="6"/>
  <c r="T257" i="6"/>
  <c r="FY257" i="6" s="1"/>
  <c r="GB257" i="6" s="1"/>
  <c r="FX58" i="6"/>
  <c r="T58" i="6"/>
  <c r="FY58" i="6" s="1"/>
  <c r="GB58" i="6" s="1"/>
  <c r="T205" i="6"/>
  <c r="FY205" i="6" s="1"/>
  <c r="GB205" i="6" s="1"/>
  <c r="FX205" i="6"/>
  <c r="T67" i="6"/>
  <c r="FY67" i="6" s="1"/>
  <c r="GB67" i="6" s="1"/>
  <c r="FX67" i="6"/>
  <c r="FX24" i="6"/>
  <c r="T24" i="6"/>
  <c r="FY24" i="6" s="1"/>
  <c r="GB24" i="6" s="1"/>
  <c r="FX112" i="6"/>
  <c r="T112" i="6"/>
  <c r="FY112" i="6" s="1"/>
  <c r="GB112" i="6" s="1"/>
  <c r="T223" i="6"/>
  <c r="FY223" i="6" s="1"/>
  <c r="GB223" i="6" s="1"/>
  <c r="FX223" i="6"/>
  <c r="FX131" i="6"/>
  <c r="T131" i="6"/>
  <c r="FY131" i="6" s="1"/>
  <c r="GB131" i="6" s="1"/>
  <c r="FX29" i="6"/>
  <c r="T29" i="6"/>
  <c r="FY29" i="6" s="1"/>
  <c r="GB29" i="6" s="1"/>
  <c r="FX152" i="6"/>
  <c r="T152" i="6"/>
  <c r="FY152" i="6" s="1"/>
  <c r="GB152" i="6" s="1"/>
  <c r="T60" i="6"/>
  <c r="FY60" i="6" s="1"/>
  <c r="GB60" i="6" s="1"/>
  <c r="FX60" i="6"/>
  <c r="FX127" i="6"/>
  <c r="T127" i="6"/>
  <c r="FY127" i="6" s="1"/>
  <c r="GB127" i="6" s="1"/>
  <c r="FX41" i="6"/>
  <c r="T41" i="6"/>
  <c r="FY41" i="6" s="1"/>
  <c r="GB41" i="6" s="1"/>
  <c r="T197" i="6"/>
  <c r="FY197" i="6" s="1"/>
  <c r="GB197" i="6" s="1"/>
  <c r="FX197" i="6"/>
  <c r="T172" i="6"/>
  <c r="FY172" i="6" s="1"/>
  <c r="GB172" i="6" s="1"/>
  <c r="FX172" i="6"/>
  <c r="FX51" i="6"/>
  <c r="T51" i="6"/>
  <c r="FY51" i="6" s="1"/>
  <c r="GB51" i="6" s="1"/>
  <c r="FX52" i="6"/>
  <c r="T52" i="6"/>
  <c r="FY52" i="6" s="1"/>
  <c r="GB52" i="6" s="1"/>
  <c r="FX169" i="6"/>
  <c r="T169" i="6"/>
  <c r="FY169" i="6" s="1"/>
  <c r="GB169" i="6" s="1"/>
  <c r="FX129" i="6"/>
  <c r="T129" i="6"/>
  <c r="FY129" i="6" s="1"/>
  <c r="GB129" i="6" s="1"/>
  <c r="FX46" i="6"/>
  <c r="T46" i="6"/>
  <c r="FY46" i="6" s="1"/>
  <c r="GB46" i="6" s="1"/>
  <c r="FX35" i="6"/>
  <c r="T35" i="6"/>
  <c r="FY35" i="6" s="1"/>
  <c r="GB35" i="6" s="1"/>
  <c r="T202" i="6"/>
  <c r="FY202" i="6" s="1"/>
  <c r="GB202" i="6" s="1"/>
  <c r="FX202" i="6"/>
  <c r="FX110" i="6"/>
  <c r="T110" i="6"/>
  <c r="FY110" i="6" s="1"/>
  <c r="GB110" i="6" s="1"/>
  <c r="FX73" i="6"/>
  <c r="T73" i="6"/>
  <c r="FY73" i="6" s="1"/>
  <c r="GB73" i="6" s="1"/>
  <c r="FX39" i="6"/>
  <c r="T39" i="6"/>
  <c r="FY39" i="6" s="1"/>
  <c r="GB39" i="6" s="1"/>
  <c r="T256" i="6"/>
  <c r="FY256" i="6" s="1"/>
  <c r="GB256" i="6" s="1"/>
  <c r="FX256" i="6"/>
  <c r="FX128" i="6"/>
  <c r="T128" i="6"/>
  <c r="FY128" i="6" s="1"/>
  <c r="GB128" i="6" s="1"/>
  <c r="T85" i="6"/>
  <c r="FY85" i="6" s="1"/>
  <c r="GB85" i="6" s="1"/>
  <c r="FX85" i="6"/>
  <c r="T45" i="6"/>
  <c r="FY45" i="6" s="1"/>
  <c r="GB45" i="6" s="1"/>
  <c r="FX45" i="6"/>
  <c r="FX57" i="6"/>
  <c r="T57" i="6"/>
  <c r="FY57" i="6" s="1"/>
  <c r="GB57" i="6" s="1"/>
  <c r="T204" i="6"/>
  <c r="FY204" i="6" s="1"/>
  <c r="GB204" i="6" s="1"/>
  <c r="FX204" i="6"/>
  <c r="FX219" i="6"/>
  <c r="T219" i="6"/>
  <c r="FY219" i="6" s="1"/>
  <c r="GB219" i="6" s="1"/>
  <c r="FX81" i="6"/>
  <c r="T81" i="6"/>
  <c r="FY81" i="6" s="1"/>
  <c r="GB81" i="6" s="1"/>
  <c r="FX185" i="6"/>
  <c r="T185" i="6"/>
  <c r="FY185" i="6" s="1"/>
  <c r="GB185" i="6" s="1"/>
  <c r="FX69" i="6"/>
  <c r="T69" i="6"/>
  <c r="FY69" i="6" s="1"/>
  <c r="GB69" i="6" s="1"/>
  <c r="T32" i="6"/>
  <c r="FX32" i="6"/>
  <c r="FX255" i="6"/>
  <c r="T255" i="6"/>
  <c r="FY255" i="6" s="1"/>
  <c r="GB255" i="6" s="1"/>
  <c r="FX251" i="6"/>
  <c r="T251" i="6"/>
  <c r="FY251" i="6" s="1"/>
  <c r="GB251" i="6" s="1"/>
  <c r="T142" i="6"/>
  <c r="FY142" i="6" s="1"/>
  <c r="GB142" i="6" s="1"/>
  <c r="FX142" i="6"/>
  <c r="T120" i="6"/>
  <c r="FY120" i="6" s="1"/>
  <c r="GB120" i="6" s="1"/>
  <c r="FX120" i="6"/>
  <c r="FX123" i="6"/>
  <c r="T123" i="6"/>
  <c r="FY123" i="6" s="1"/>
  <c r="GB123" i="6" s="1"/>
  <c r="FX150" i="6"/>
  <c r="T150" i="6"/>
  <c r="FY150" i="6" s="1"/>
  <c r="GB150" i="6" s="1"/>
  <c r="FX151" i="6"/>
  <c r="T151" i="6"/>
  <c r="FY151" i="6" s="1"/>
  <c r="GB151" i="6" s="1"/>
  <c r="T68" i="6"/>
  <c r="FY68" i="6" s="1"/>
  <c r="GB68" i="6" s="1"/>
  <c r="FX68" i="6"/>
  <c r="T100" i="6"/>
  <c r="FY100" i="6" s="1"/>
  <c r="GB100" i="6" s="1"/>
  <c r="FX100" i="6"/>
  <c r="T211" i="6"/>
  <c r="FY211" i="6" s="1"/>
  <c r="GB211" i="6" s="1"/>
  <c r="FX211" i="6"/>
  <c r="FX217" i="6"/>
  <c r="T217" i="6"/>
  <c r="FY217" i="6" s="1"/>
  <c r="GB217" i="6" s="1"/>
  <c r="T161" i="6"/>
  <c r="FY161" i="6" s="1"/>
  <c r="GB161" i="6" s="1"/>
  <c r="FX161" i="6"/>
  <c r="T192" i="6"/>
  <c r="FY192" i="6" s="1"/>
  <c r="GB192" i="6" s="1"/>
  <c r="FX192" i="6"/>
  <c r="FX173" i="6"/>
  <c r="T173" i="6"/>
  <c r="FY173" i="6" s="1"/>
  <c r="GB173" i="6" s="1"/>
  <c r="FX23" i="6"/>
  <c r="T23" i="6"/>
  <c r="FY23" i="6" s="1"/>
  <c r="GB23" i="6" s="1"/>
  <c r="FX191" i="6"/>
  <c r="T191" i="6"/>
  <c r="FY191" i="6" s="1"/>
  <c r="GB191" i="6" s="1"/>
  <c r="T49" i="6"/>
  <c r="FY49" i="6" s="1"/>
  <c r="GB49" i="6" s="1"/>
  <c r="FX49" i="6"/>
  <c r="FX232" i="6"/>
  <c r="T232" i="6"/>
  <c r="FY232" i="6" s="1"/>
  <c r="GB232" i="6" s="1"/>
  <c r="FX21" i="6"/>
  <c r="T21" i="6"/>
  <c r="FX194" i="6"/>
  <c r="T194" i="6"/>
  <c r="FY194" i="6" s="1"/>
  <c r="GB194" i="6" s="1"/>
  <c r="FX62" i="6"/>
  <c r="T62" i="6"/>
  <c r="FY62" i="6" s="1"/>
  <c r="GB62" i="6" s="1"/>
  <c r="T47" i="6"/>
  <c r="FY47" i="6" s="1"/>
  <c r="GB47" i="6" s="1"/>
  <c r="FX47" i="6"/>
  <c r="FX59" i="6"/>
  <c r="T59" i="6"/>
  <c r="FY59" i="6" s="1"/>
  <c r="GB59" i="6" s="1"/>
  <c r="FX135" i="6"/>
  <c r="T135" i="6"/>
  <c r="FY135" i="6" s="1"/>
  <c r="GB135" i="6" s="1"/>
  <c r="FX245" i="6"/>
  <c r="T245" i="6"/>
  <c r="FY245" i="6" s="1"/>
  <c r="GB245" i="6" s="1"/>
  <c r="T242" i="6"/>
  <c r="FY242" i="6" s="1"/>
  <c r="GB242" i="6" s="1"/>
  <c r="FX242" i="6"/>
  <c r="FX28" i="6"/>
  <c r="T28" i="6"/>
  <c r="T139" i="6"/>
  <c r="FY139" i="6" s="1"/>
  <c r="GB139" i="6" s="1"/>
  <c r="FX139" i="6"/>
  <c r="FX40" i="6"/>
  <c r="T40" i="6"/>
  <c r="FY40" i="6" s="1"/>
  <c r="GB40" i="6" s="1"/>
  <c r="T206" i="6"/>
  <c r="FY206" i="6" s="1"/>
  <c r="GB206" i="6" s="1"/>
  <c r="FX206" i="6"/>
  <c r="FX196" i="6"/>
  <c r="T196" i="6"/>
  <c r="FY196" i="6" s="1"/>
  <c r="GB196" i="6" s="1"/>
  <c r="FX55" i="6"/>
  <c r="T55" i="6"/>
  <c r="FY55" i="6" s="1"/>
  <c r="GB55" i="6" s="1"/>
  <c r="FX56" i="6"/>
  <c r="T56" i="6"/>
  <c r="FY56" i="6" s="1"/>
  <c r="GB56" i="6" s="1"/>
  <c r="FX203" i="6"/>
  <c r="T203" i="6"/>
  <c r="FY203" i="6" s="1"/>
  <c r="GB203" i="6" s="1"/>
  <c r="T111" i="6"/>
  <c r="FY111" i="6" s="1"/>
  <c r="GB111" i="6" s="1"/>
  <c r="FX111" i="6"/>
  <c r="FX74" i="6"/>
  <c r="T74" i="6"/>
  <c r="FY74" i="6" s="1"/>
  <c r="GB74" i="6" s="1"/>
  <c r="T193" i="6"/>
  <c r="FY193" i="6" s="1"/>
  <c r="GB193" i="6" s="1"/>
  <c r="FX193" i="6"/>
  <c r="FX89" i="6"/>
  <c r="T89" i="6"/>
  <c r="FY89" i="6" s="1"/>
  <c r="GB89" i="6" s="1"/>
  <c r="FX181" i="6"/>
  <c r="T181" i="6"/>
  <c r="FY181" i="6" s="1"/>
  <c r="GB181" i="6" s="1"/>
  <c r="FX138" i="6"/>
  <c r="T138" i="6"/>
  <c r="FY138" i="6" s="1"/>
  <c r="GB138" i="6" s="1"/>
  <c r="T34" i="6"/>
  <c r="FY34" i="6" s="1"/>
  <c r="GB34" i="6" s="1"/>
  <c r="FX34" i="6"/>
  <c r="FX107" i="6"/>
  <c r="T107" i="6"/>
  <c r="FY107" i="6" s="1"/>
  <c r="GB107" i="6" s="1"/>
  <c r="T254" i="6"/>
  <c r="FY254" i="6" s="1"/>
  <c r="GB254" i="6" s="1"/>
  <c r="FX254" i="6"/>
  <c r="T122" i="6"/>
  <c r="FY122" i="6" s="1"/>
  <c r="GB122" i="6" s="1"/>
  <c r="FX122" i="6"/>
  <c r="FX241" i="6"/>
  <c r="T241" i="6"/>
  <c r="FY241" i="6" s="1"/>
  <c r="GB241" i="6" s="1"/>
  <c r="FX244" i="6"/>
  <c r="T244" i="6"/>
  <c r="FY244" i="6" s="1"/>
  <c r="GB244" i="6" s="1"/>
  <c r="T171" i="6"/>
  <c r="FY171" i="6" s="1"/>
  <c r="GB171" i="6" s="1"/>
  <c r="FX171" i="6"/>
  <c r="FX149" i="6"/>
  <c r="T149" i="6"/>
  <c r="FY149" i="6" s="1"/>
  <c r="GB149" i="6" s="1"/>
  <c r="FX33" i="6"/>
  <c r="T33" i="6"/>
  <c r="T183" i="6"/>
  <c r="FY183" i="6" s="1"/>
  <c r="GB183" i="6" s="1"/>
  <c r="FX183" i="6"/>
  <c r="FX54" i="6"/>
  <c r="T54" i="6"/>
  <c r="FY54" i="6" s="1"/>
  <c r="GB54" i="6" s="1"/>
  <c r="FX189" i="6"/>
  <c r="T189" i="6"/>
  <c r="FY189" i="6" s="1"/>
  <c r="GB189" i="6" s="1"/>
  <c r="FX66" i="6"/>
  <c r="T66" i="6"/>
  <c r="FY66" i="6" s="1"/>
  <c r="GB66" i="6" s="1"/>
  <c r="FX201" i="6"/>
  <c r="T201" i="6"/>
  <c r="FY201" i="6" s="1"/>
  <c r="GB201" i="6" s="1"/>
  <c r="T109" i="6"/>
  <c r="FY109" i="6" s="1"/>
  <c r="GB109" i="6" s="1"/>
  <c r="FX109" i="6"/>
  <c r="FX167" i="6"/>
  <c r="T167" i="6"/>
  <c r="FY167" i="6" s="1"/>
  <c r="GB167" i="6" s="1"/>
  <c r="FX179" i="6"/>
  <c r="T179" i="6"/>
  <c r="FY179" i="6" s="1"/>
  <c r="GB179" i="6" s="1"/>
  <c r="FX78" i="6"/>
  <c r="T78" i="6"/>
  <c r="FY78" i="6" s="1"/>
  <c r="GB78" i="6" s="1"/>
  <c r="FX213" i="6"/>
  <c r="T213" i="6"/>
  <c r="FY213" i="6" s="1"/>
  <c r="GB213" i="6" s="1"/>
  <c r="T38" i="6"/>
  <c r="FY38" i="6" s="1"/>
  <c r="GB38" i="6" s="1"/>
  <c r="FX38" i="6"/>
  <c r="FX212" i="6"/>
  <c r="T212" i="6"/>
  <c r="FY212" i="6" s="1"/>
  <c r="GB212" i="6" s="1"/>
  <c r="FX133" i="6"/>
  <c r="T133" i="6"/>
  <c r="FY133" i="6" s="1"/>
  <c r="GB133" i="6" s="1"/>
  <c r="FX43" i="6"/>
  <c r="T43" i="6"/>
  <c r="FY43" i="6" s="1"/>
  <c r="GB43" i="6" s="1"/>
  <c r="FX190" i="6"/>
  <c r="T190" i="6"/>
  <c r="FY190" i="6" s="1"/>
  <c r="GB190" i="6" s="1"/>
  <c r="T88" i="6"/>
  <c r="FY88" i="6" s="1"/>
  <c r="GB88" i="6" s="1"/>
  <c r="FX88" i="6"/>
  <c r="T199" i="6"/>
  <c r="FY199" i="6" s="1"/>
  <c r="GB199" i="6" s="1"/>
  <c r="FX199" i="6"/>
  <c r="T116" i="6"/>
  <c r="FY116" i="6" s="1"/>
  <c r="GB116" i="6" s="1"/>
  <c r="FX116" i="6"/>
  <c r="FX146" i="6"/>
  <c r="T146" i="6"/>
  <c r="FY146" i="6" s="1"/>
  <c r="GB146" i="6" s="1"/>
  <c r="T160" i="6"/>
  <c r="FY160" i="6" s="1"/>
  <c r="GB160" i="6" s="1"/>
  <c r="FX160" i="6"/>
  <c r="T12" i="6"/>
  <c r="FY12" i="6" s="1"/>
  <c r="GB12" i="6" s="1"/>
  <c r="FX12" i="6"/>
  <c r="FX13" i="6"/>
  <c r="T15" i="6"/>
  <c r="FY15" i="6" s="1"/>
  <c r="GB15" i="6" s="1"/>
  <c r="FX15" i="6"/>
  <c r="T16" i="6"/>
  <c r="FX16" i="6"/>
  <c r="FX11" i="6"/>
  <c r="T14" i="6"/>
  <c r="FY14" i="6" s="1"/>
  <c r="GB14" i="6" s="1"/>
  <c r="T9" i="6"/>
  <c r="F1" i="11" l="1"/>
  <c r="F145" i="11"/>
  <c r="F147" i="11" s="1"/>
  <c r="Z259" i="6"/>
  <c r="FY9" i="6"/>
  <c r="H134" i="5"/>
  <c r="FZ14" i="6"/>
  <c r="GA14" i="6"/>
  <c r="FZ15" i="6"/>
  <c r="GA15" i="6"/>
  <c r="FZ12" i="6"/>
  <c r="GA12" i="6"/>
  <c r="FZ160" i="6"/>
  <c r="GA160" i="6"/>
  <c r="FZ146" i="6"/>
  <c r="GA146" i="6"/>
  <c r="FZ116" i="6"/>
  <c r="GA116" i="6"/>
  <c r="FZ199" i="6"/>
  <c r="GA199" i="6"/>
  <c r="FZ88" i="6"/>
  <c r="GA88" i="6"/>
  <c r="FZ190" i="6"/>
  <c r="GA190" i="6"/>
  <c r="FZ43" i="6"/>
  <c r="GA43" i="6"/>
  <c r="FZ133" i="6"/>
  <c r="GA133" i="6"/>
  <c r="FZ212" i="6"/>
  <c r="GA212" i="6"/>
  <c r="FZ38" i="6"/>
  <c r="GA38" i="6"/>
  <c r="FZ213" i="6"/>
  <c r="GA213" i="6"/>
  <c r="FZ78" i="6"/>
  <c r="GA78" i="6"/>
  <c r="FZ179" i="6"/>
  <c r="GA179" i="6"/>
  <c r="FZ167" i="6"/>
  <c r="GA167" i="6"/>
  <c r="FZ109" i="6"/>
  <c r="GA109" i="6"/>
  <c r="FZ201" i="6"/>
  <c r="GA201" i="6"/>
  <c r="FZ66" i="6"/>
  <c r="GA66" i="6"/>
  <c r="FZ189" i="6"/>
  <c r="GA189" i="6"/>
  <c r="FZ54" i="6"/>
  <c r="GA54" i="6"/>
  <c r="FZ183" i="6"/>
  <c r="GA183" i="6"/>
  <c r="FZ149" i="6"/>
  <c r="GA149" i="6"/>
  <c r="FZ171" i="6"/>
  <c r="GA171" i="6"/>
  <c r="FZ244" i="6"/>
  <c r="GA244" i="6"/>
  <c r="FZ241" i="6"/>
  <c r="GA241" i="6"/>
  <c r="FZ122" i="6"/>
  <c r="GA122" i="6"/>
  <c r="FZ254" i="6"/>
  <c r="GA254" i="6"/>
  <c r="FZ107" i="6"/>
  <c r="GA107" i="6"/>
  <c r="FZ34" i="6"/>
  <c r="GA34" i="6"/>
  <c r="FZ138" i="6"/>
  <c r="GA138" i="6"/>
  <c r="FZ181" i="6"/>
  <c r="GA181" i="6"/>
  <c r="FZ89" i="6"/>
  <c r="GA89" i="6"/>
  <c r="FZ193" i="6"/>
  <c r="GA193" i="6"/>
  <c r="FZ74" i="6"/>
  <c r="GA74" i="6"/>
  <c r="FZ111" i="6"/>
  <c r="GA111" i="6"/>
  <c r="FZ203" i="6"/>
  <c r="GA203" i="6"/>
  <c r="FZ56" i="6"/>
  <c r="GA56" i="6"/>
  <c r="FZ55" i="6"/>
  <c r="GA55" i="6"/>
  <c r="FZ196" i="6"/>
  <c r="GA196" i="6"/>
  <c r="FZ206" i="6"/>
  <c r="GA206" i="6"/>
  <c r="FZ40" i="6"/>
  <c r="GA40" i="6"/>
  <c r="FZ139" i="6"/>
  <c r="GA139" i="6"/>
  <c r="FZ242" i="6"/>
  <c r="GA242" i="6"/>
  <c r="FZ245" i="6"/>
  <c r="GA245" i="6"/>
  <c r="FZ135" i="6"/>
  <c r="GA135" i="6"/>
  <c r="FZ59" i="6"/>
  <c r="GA59" i="6"/>
  <c r="FZ47" i="6"/>
  <c r="GA47" i="6"/>
  <c r="FZ62" i="6"/>
  <c r="GA62" i="6"/>
  <c r="FZ194" i="6"/>
  <c r="GA194" i="6"/>
  <c r="FZ232" i="6"/>
  <c r="GA232" i="6"/>
  <c r="FZ49" i="6"/>
  <c r="GA49" i="6"/>
  <c r="FZ191" i="6"/>
  <c r="GA191" i="6"/>
  <c r="FZ23" i="6"/>
  <c r="GA23" i="6"/>
  <c r="FZ173" i="6"/>
  <c r="GA173" i="6"/>
  <c r="FZ192" i="6"/>
  <c r="GA192" i="6"/>
  <c r="FZ161" i="6"/>
  <c r="GA161" i="6"/>
  <c r="FZ217" i="6"/>
  <c r="GA217" i="6"/>
  <c r="FZ211" i="6"/>
  <c r="GA211" i="6"/>
  <c r="FZ100" i="6"/>
  <c r="GA100" i="6"/>
  <c r="FZ68" i="6"/>
  <c r="GA68" i="6"/>
  <c r="FZ151" i="6"/>
  <c r="GA151" i="6"/>
  <c r="FZ150" i="6"/>
  <c r="GA150" i="6"/>
  <c r="FZ123" i="6"/>
  <c r="GA123" i="6"/>
  <c r="FZ120" i="6"/>
  <c r="GA120" i="6"/>
  <c r="FZ142" i="6"/>
  <c r="GA142" i="6"/>
  <c r="FZ251" i="6"/>
  <c r="GA251" i="6"/>
  <c r="FZ255" i="6"/>
  <c r="GA255" i="6"/>
  <c r="FZ69" i="6"/>
  <c r="GA69" i="6"/>
  <c r="FZ185" i="6"/>
  <c r="GA185" i="6"/>
  <c r="FZ81" i="6"/>
  <c r="GA81" i="6"/>
  <c r="FZ219" i="6"/>
  <c r="GA219" i="6"/>
  <c r="FZ204" i="6"/>
  <c r="GA204" i="6"/>
  <c r="FZ57" i="6"/>
  <c r="GA57" i="6"/>
  <c r="FZ45" i="6"/>
  <c r="GA45" i="6"/>
  <c r="FZ85" i="6"/>
  <c r="GA85" i="6"/>
  <c r="FZ128" i="6"/>
  <c r="GA128" i="6"/>
  <c r="FZ256" i="6"/>
  <c r="GA256" i="6"/>
  <c r="FZ39" i="6"/>
  <c r="GA39" i="6"/>
  <c r="FZ73" i="6"/>
  <c r="GA73" i="6"/>
  <c r="FZ110" i="6"/>
  <c r="GA110" i="6"/>
  <c r="FZ202" i="6"/>
  <c r="GA202" i="6"/>
  <c r="FZ35" i="6"/>
  <c r="GA35" i="6"/>
  <c r="FZ46" i="6"/>
  <c r="GA46" i="6"/>
  <c r="FZ129" i="6"/>
  <c r="GA129" i="6"/>
  <c r="FZ169" i="6"/>
  <c r="GA169" i="6"/>
  <c r="FZ52" i="6"/>
  <c r="GA52" i="6"/>
  <c r="FZ51" i="6"/>
  <c r="GA51" i="6"/>
  <c r="FZ172" i="6"/>
  <c r="GA172" i="6"/>
  <c r="FZ197" i="6"/>
  <c r="GA197" i="6"/>
  <c r="FZ41" i="6"/>
  <c r="GA41" i="6"/>
  <c r="FZ127" i="6"/>
  <c r="GA127" i="6"/>
  <c r="FZ60" i="6"/>
  <c r="GA60" i="6"/>
  <c r="FZ152" i="6"/>
  <c r="GA152" i="6"/>
  <c r="FZ29" i="6"/>
  <c r="GA29" i="6"/>
  <c r="FZ131" i="6"/>
  <c r="GA131" i="6"/>
  <c r="FZ223" i="6"/>
  <c r="GA223" i="6"/>
  <c r="FZ112" i="6"/>
  <c r="GA112" i="6"/>
  <c r="FZ24" i="6"/>
  <c r="GA24" i="6"/>
  <c r="FZ67" i="6"/>
  <c r="GA67" i="6"/>
  <c r="FZ205" i="6"/>
  <c r="GA205" i="6"/>
  <c r="FZ58" i="6"/>
  <c r="GA58" i="6"/>
  <c r="FZ257" i="6"/>
  <c r="GA257" i="6"/>
  <c r="FZ224" i="6"/>
  <c r="GA224" i="6"/>
  <c r="FZ101" i="6"/>
  <c r="GA101" i="6"/>
  <c r="FZ25" i="6"/>
  <c r="GA25" i="6"/>
  <c r="FZ163" i="6"/>
  <c r="GA163" i="6"/>
  <c r="FZ96" i="6"/>
  <c r="GA96" i="6"/>
  <c r="FZ164" i="6"/>
  <c r="GA164" i="6"/>
  <c r="FZ75" i="6"/>
  <c r="GA75" i="6"/>
  <c r="FZ207" i="6"/>
  <c r="GA207" i="6"/>
  <c r="FZ48" i="6"/>
  <c r="GA48" i="6"/>
  <c r="FZ140" i="6"/>
  <c r="GA140" i="6"/>
  <c r="FZ231" i="6"/>
  <c r="GA231" i="6"/>
  <c r="FZ134" i="6"/>
  <c r="GA134" i="6"/>
  <c r="FZ168" i="6"/>
  <c r="GA168" i="6"/>
  <c r="FZ162" i="6"/>
  <c r="GA162" i="6"/>
  <c r="FZ98" i="6"/>
  <c r="GA98" i="6"/>
  <c r="FZ141" i="6"/>
  <c r="GA141" i="6"/>
  <c r="FZ230" i="6"/>
  <c r="GA230" i="6"/>
  <c r="FZ86" i="6"/>
  <c r="GA86" i="6"/>
  <c r="FZ154" i="6"/>
  <c r="GA154" i="6"/>
  <c r="FZ258" i="6"/>
  <c r="GA258" i="6"/>
  <c r="FZ246" i="6"/>
  <c r="GA246" i="6"/>
  <c r="FZ144" i="6"/>
  <c r="GA144" i="6"/>
  <c r="FZ132" i="6"/>
  <c r="GA132" i="6"/>
  <c r="FZ80" i="6"/>
  <c r="GA80" i="6"/>
  <c r="FZ215" i="6"/>
  <c r="GA215" i="6"/>
  <c r="FZ114" i="6"/>
  <c r="GA114" i="6"/>
  <c r="FZ237" i="6"/>
  <c r="GA237" i="6"/>
  <c r="FZ102" i="6"/>
  <c r="GA102" i="6"/>
  <c r="FZ71" i="6"/>
  <c r="GA71" i="6"/>
  <c r="FZ228" i="6"/>
  <c r="GA228" i="6"/>
  <c r="FZ145" i="6"/>
  <c r="GA145" i="6"/>
  <c r="FZ227" i="6"/>
  <c r="GA227" i="6"/>
  <c r="FZ252" i="6"/>
  <c r="GA252" i="6"/>
  <c r="FZ104" i="6"/>
  <c r="GA104" i="6"/>
  <c r="FZ44" i="6"/>
  <c r="GA44" i="6"/>
  <c r="FZ170" i="6"/>
  <c r="GA170" i="6"/>
  <c r="FZ148" i="6"/>
  <c r="GA148" i="6"/>
  <c r="FZ26" i="6"/>
  <c r="GA26" i="6"/>
  <c r="FZ136" i="6"/>
  <c r="GA136" i="6"/>
  <c r="FZ143" i="6"/>
  <c r="GA143" i="6"/>
  <c r="FZ235" i="6"/>
  <c r="GA235" i="6"/>
  <c r="FZ124" i="6"/>
  <c r="GA124" i="6"/>
  <c r="FZ79" i="6"/>
  <c r="GA79" i="6"/>
  <c r="FZ50" i="6"/>
  <c r="GA50" i="6"/>
  <c r="FZ84" i="6"/>
  <c r="GA84" i="6"/>
  <c r="FZ119" i="6"/>
  <c r="GA119" i="6"/>
  <c r="FZ113" i="6"/>
  <c r="GA113" i="6"/>
  <c r="FZ208" i="6"/>
  <c r="GA208" i="6"/>
  <c r="FZ157" i="6"/>
  <c r="GA157" i="6"/>
  <c r="FZ249" i="6"/>
  <c r="GA249" i="6"/>
  <c r="FZ27" i="6"/>
  <c r="GA27" i="6"/>
  <c r="FZ233" i="6"/>
  <c r="GA233" i="6"/>
  <c r="FZ234" i="6"/>
  <c r="GA234" i="6"/>
  <c r="FZ63" i="6"/>
  <c r="GA63" i="6"/>
  <c r="FZ155" i="6"/>
  <c r="GA155" i="6"/>
  <c r="FZ247" i="6"/>
  <c r="GA247" i="6"/>
  <c r="FZ226" i="6"/>
  <c r="GA226" i="6"/>
  <c r="FZ70" i="6"/>
  <c r="GA70" i="6"/>
  <c r="FZ174" i="6"/>
  <c r="GA174" i="6"/>
  <c r="FZ180" i="6"/>
  <c r="GA180" i="6"/>
  <c r="FZ61" i="6"/>
  <c r="GA61" i="6"/>
  <c r="FZ153" i="6"/>
  <c r="GA153" i="6"/>
  <c r="FZ236" i="6"/>
  <c r="GA236" i="6"/>
  <c r="FZ37" i="6"/>
  <c r="GA37" i="6"/>
  <c r="FZ221" i="6"/>
  <c r="GA221" i="6"/>
  <c r="FZ188" i="6"/>
  <c r="GA188" i="6"/>
  <c r="FZ115" i="6"/>
  <c r="GA115" i="6"/>
  <c r="FZ90" i="6"/>
  <c r="GA90" i="6"/>
  <c r="FZ121" i="6"/>
  <c r="GA121" i="6"/>
  <c r="FZ250" i="6"/>
  <c r="GA250" i="6"/>
  <c r="FZ103" i="6"/>
  <c r="GA103" i="6"/>
  <c r="FZ238" i="6"/>
  <c r="GA238" i="6"/>
  <c r="FZ91" i="6"/>
  <c r="GA91" i="6"/>
  <c r="FZ97" i="6"/>
  <c r="GA97" i="6"/>
  <c r="FZ220" i="6"/>
  <c r="GA220" i="6"/>
  <c r="FZ175" i="6"/>
  <c r="GA175" i="6"/>
  <c r="FZ64" i="6"/>
  <c r="GA64" i="6"/>
  <c r="FZ126" i="6"/>
  <c r="GA126" i="6"/>
  <c r="FZ65" i="6"/>
  <c r="GA65" i="6"/>
  <c r="FZ72" i="6"/>
  <c r="GA72" i="6"/>
  <c r="FZ243" i="6"/>
  <c r="GA243" i="6"/>
  <c r="FZ158" i="6"/>
  <c r="GA158" i="6"/>
  <c r="FZ99" i="6"/>
  <c r="GA99" i="6"/>
  <c r="FZ182" i="6"/>
  <c r="GA182" i="6"/>
  <c r="FZ82" i="6"/>
  <c r="GA82" i="6"/>
  <c r="FZ186" i="6"/>
  <c r="GA186" i="6"/>
  <c r="FZ165" i="6"/>
  <c r="GA165" i="6"/>
  <c r="FZ30" i="6"/>
  <c r="GA30" i="6"/>
  <c r="FZ176" i="6"/>
  <c r="GA176" i="6"/>
  <c r="FZ36" i="6"/>
  <c r="GA36" i="6"/>
  <c r="FZ214" i="6"/>
  <c r="GA214" i="6"/>
  <c r="FZ156" i="6"/>
  <c r="GA156" i="6"/>
  <c r="FZ248" i="6"/>
  <c r="GA248" i="6"/>
  <c r="FZ125" i="6"/>
  <c r="GA125" i="6"/>
  <c r="FZ239" i="6"/>
  <c r="GA239" i="6"/>
  <c r="FZ92" i="6"/>
  <c r="GA92" i="6"/>
  <c r="FZ83" i="6"/>
  <c r="GA83" i="6"/>
  <c r="FZ22" i="6"/>
  <c r="GA22" i="6"/>
  <c r="FZ225" i="6"/>
  <c r="GA225" i="6"/>
  <c r="FZ166" i="6"/>
  <c r="GA166" i="6"/>
  <c r="FZ105" i="6"/>
  <c r="GA105" i="6"/>
  <c r="FZ240" i="6"/>
  <c r="GA240" i="6"/>
  <c r="FZ93" i="6"/>
  <c r="GA93" i="6"/>
  <c r="FZ209" i="6"/>
  <c r="GA209" i="6"/>
  <c r="FZ187" i="6"/>
  <c r="GA187" i="6"/>
  <c r="FZ76" i="6"/>
  <c r="GA76" i="6"/>
  <c r="FZ147" i="6"/>
  <c r="GA147" i="6"/>
  <c r="FZ108" i="6"/>
  <c r="GA108" i="6"/>
  <c r="FZ77" i="6"/>
  <c r="GA77" i="6"/>
  <c r="FZ222" i="6"/>
  <c r="GA222" i="6"/>
  <c r="FZ87" i="6"/>
  <c r="GA87" i="6"/>
  <c r="FZ253" i="6"/>
  <c r="GA253" i="6"/>
  <c r="FZ106" i="6"/>
  <c r="GA106" i="6"/>
  <c r="FZ94" i="6"/>
  <c r="GA94" i="6"/>
  <c r="FZ195" i="6"/>
  <c r="GA195" i="6"/>
  <c r="FZ177" i="6"/>
  <c r="GA177" i="6"/>
  <c r="FZ159" i="6"/>
  <c r="GA159" i="6"/>
  <c r="FZ95" i="6"/>
  <c r="GA95" i="6"/>
  <c r="FZ117" i="6"/>
  <c r="GA117" i="6"/>
  <c r="FZ53" i="6"/>
  <c r="GA53" i="6"/>
  <c r="FZ216" i="6"/>
  <c r="GA216" i="6"/>
  <c r="FZ130" i="6"/>
  <c r="GA130" i="6"/>
  <c r="FZ42" i="6"/>
  <c r="GA42" i="6"/>
  <c r="FZ229" i="6"/>
  <c r="GA229" i="6"/>
  <c r="FZ178" i="6"/>
  <c r="GA178" i="6"/>
  <c r="FZ218" i="6"/>
  <c r="GA218" i="6"/>
  <c r="FZ200" i="6"/>
  <c r="GA200" i="6"/>
  <c r="FZ118" i="6"/>
  <c r="GA118" i="6"/>
  <c r="FZ210" i="6"/>
  <c r="GA210" i="6"/>
  <c r="FZ198" i="6"/>
  <c r="GA198" i="6"/>
  <c r="FZ137" i="6"/>
  <c r="GA137" i="6"/>
  <c r="FZ31" i="6"/>
  <c r="GA31" i="6"/>
  <c r="FZ184" i="6"/>
  <c r="GA184" i="6"/>
  <c r="AY143" i="11"/>
  <c r="AW143" i="11"/>
  <c r="AU143" i="11"/>
  <c r="AS143" i="11"/>
  <c r="AQ143" i="11"/>
  <c r="AO143" i="11"/>
  <c r="AM143" i="11"/>
  <c r="AK143" i="11"/>
  <c r="AI143" i="11"/>
  <c r="AG143" i="11"/>
  <c r="AE143" i="11"/>
  <c r="AC143" i="11"/>
  <c r="AA143" i="11"/>
  <c r="Y143" i="11"/>
  <c r="W143" i="11"/>
  <c r="U143" i="11"/>
  <c r="S143" i="11"/>
  <c r="Q143" i="11"/>
  <c r="O143" i="11"/>
  <c r="M143" i="11"/>
  <c r="K143" i="11"/>
  <c r="I143" i="11"/>
  <c r="G143" i="11"/>
  <c r="GM261" i="6" a="1"/>
  <c r="GM261" i="6" s="1"/>
  <c r="GN261" i="6" a="1"/>
  <c r="GN261" i="6" s="1"/>
  <c r="FX10" i="6"/>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7" i="11"/>
  <c r="B116" i="11"/>
  <c r="L22" i="3"/>
  <c r="FY16" i="6"/>
  <c r="GB16" i="6" s="1"/>
  <c r="L31" i="3"/>
  <c r="FY33" i="6"/>
  <c r="GB33" i="6" s="1"/>
  <c r="L26" i="3"/>
  <c r="FY28" i="6"/>
  <c r="GB28" i="6" s="1"/>
  <c r="L19" i="3"/>
  <c r="FY21" i="6"/>
  <c r="GB21" i="6" s="1"/>
  <c r="L30" i="3"/>
  <c r="FY32" i="6"/>
  <c r="GB32" i="6" s="1"/>
  <c r="H14" i="5"/>
  <c r="H15" i="5"/>
  <c r="I13" i="4"/>
  <c r="L20" i="3"/>
  <c r="ED18" i="6"/>
  <c r="BY18" i="6"/>
  <c r="ED20" i="6"/>
  <c r="BY20" i="6"/>
  <c r="ED17" i="6"/>
  <c r="G9" i="5"/>
  <c r="ED19" i="6"/>
  <c r="BY19" i="6"/>
  <c r="L32" i="3"/>
  <c r="L21" i="3"/>
  <c r="L27" i="3"/>
  <c r="L23" i="3"/>
  <c r="L24" i="3"/>
  <c r="L25" i="3"/>
  <c r="L28" i="3"/>
  <c r="L29" i="3"/>
  <c r="DX18" i="6"/>
  <c r="AG18" i="6"/>
  <c r="K16" i="3"/>
  <c r="BZ18" i="6"/>
  <c r="DX20" i="6"/>
  <c r="K18" i="3"/>
  <c r="AI20" i="6"/>
  <c r="BZ20" i="6"/>
  <c r="AF17" i="6"/>
  <c r="K15" i="3"/>
  <c r="G10" i="5"/>
  <c r="G7" i="5" s="1"/>
  <c r="G5" i="5" s="1"/>
  <c r="H10" i="4"/>
  <c r="BZ17" i="6"/>
  <c r="DX19" i="6"/>
  <c r="AH19" i="6"/>
  <c r="K17" i="3"/>
  <c r="BZ19" i="6"/>
  <c r="H136" i="5"/>
  <c r="I11" i="4"/>
  <c r="H129" i="5"/>
  <c r="AQ79" i="11"/>
  <c r="H131" i="5"/>
  <c r="S7" i="6"/>
  <c r="T19" i="6"/>
  <c r="FY19" i="6" s="1"/>
  <c r="GB19" i="6" s="1"/>
  <c r="T20" i="6"/>
  <c r="T18" i="6"/>
  <c r="T17" i="6"/>
  <c r="T10" i="6"/>
  <c r="T13" i="6"/>
  <c r="FY13" i="6" s="1"/>
  <c r="GB13" i="6" s="1"/>
  <c r="T11" i="6"/>
  <c r="FY11" i="6" s="1"/>
  <c r="GB11" i="6" s="1"/>
  <c r="E113" i="11" s="1"/>
  <c r="H11" i="5"/>
  <c r="I12" i="4"/>
  <c r="H13" i="5"/>
  <c r="K13" i="3"/>
  <c r="K7" i="3" s="1"/>
  <c r="K5" i="3" s="1"/>
  <c r="H9" i="4"/>
  <c r="H7" i="4" s="1"/>
  <c r="H5" i="4" s="1"/>
  <c r="I10" i="4"/>
  <c r="L9" i="3"/>
  <c r="L11" i="3"/>
  <c r="AN81" i="11"/>
  <c r="ET11" i="6"/>
  <c r="EV11" i="6"/>
  <c r="FA11" i="6"/>
  <c r="EU11" i="6"/>
  <c r="EX11" i="6"/>
  <c r="EZ11" i="6"/>
  <c r="EY11" i="6"/>
  <c r="FH11" i="6"/>
  <c r="FD11" i="6"/>
  <c r="FC11" i="6"/>
  <c r="EW11" i="6"/>
  <c r="FE11" i="6"/>
  <c r="FB11" i="6"/>
  <c r="FG11" i="6"/>
  <c r="FI11" i="6"/>
  <c r="FJ11" i="6"/>
  <c r="FK11" i="6"/>
  <c r="FL11" i="6"/>
  <c r="FN11" i="6"/>
  <c r="FM11" i="6"/>
  <c r="FF11" i="6"/>
  <c r="FP11" i="6"/>
  <c r="FU11" i="6"/>
  <c r="FT11" i="6"/>
  <c r="FO11" i="6"/>
  <c r="FS11" i="6"/>
  <c r="FQ11" i="6"/>
  <c r="FR11" i="6"/>
  <c r="FV11" i="6"/>
  <c r="ES11" i="6"/>
  <c r="EU183" i="6"/>
  <c r="ET183" i="6"/>
  <c r="EV183" i="6"/>
  <c r="EW183" i="6"/>
  <c r="FC183" i="6"/>
  <c r="FB183" i="6"/>
  <c r="EY183" i="6"/>
  <c r="EZ183" i="6"/>
  <c r="FA183" i="6"/>
  <c r="EX183" i="6"/>
  <c r="FD183" i="6"/>
  <c r="FG183" i="6"/>
  <c r="FK183" i="6"/>
  <c r="FI183" i="6"/>
  <c r="FH183" i="6"/>
  <c r="FE183" i="6"/>
  <c r="FL183" i="6"/>
  <c r="FP183" i="6"/>
  <c r="FM183" i="6"/>
  <c r="FN183" i="6"/>
  <c r="FJ183" i="6"/>
  <c r="FO183" i="6"/>
  <c r="FF183" i="6"/>
  <c r="FQ183" i="6"/>
  <c r="FT183" i="6"/>
  <c r="FR183" i="6"/>
  <c r="FS183" i="6"/>
  <c r="FU183" i="6"/>
  <c r="ES183" i="6"/>
  <c r="FV183" i="6"/>
  <c r="ET122" i="6"/>
  <c r="EV122" i="6"/>
  <c r="EU122" i="6"/>
  <c r="FC122" i="6"/>
  <c r="EW122" i="6"/>
  <c r="FA122" i="6"/>
  <c r="EZ122" i="6"/>
  <c r="EX122" i="6"/>
  <c r="FD122" i="6"/>
  <c r="EY122" i="6"/>
  <c r="FL122" i="6"/>
  <c r="FI122" i="6"/>
  <c r="FF122" i="6"/>
  <c r="FH122" i="6"/>
  <c r="FQ122" i="6"/>
  <c r="FG122" i="6"/>
  <c r="FO122" i="6"/>
  <c r="FE122" i="6"/>
  <c r="FN122" i="6"/>
  <c r="FB122" i="6"/>
  <c r="FJ122" i="6"/>
  <c r="FK122" i="6"/>
  <c r="FR122" i="6"/>
  <c r="FM122" i="6"/>
  <c r="FT122" i="6"/>
  <c r="FS122" i="6"/>
  <c r="FP122" i="6"/>
  <c r="FU122" i="6"/>
  <c r="ES122" i="6"/>
  <c r="FV122" i="6"/>
  <c r="ET242" i="6"/>
  <c r="EV242" i="6"/>
  <c r="EU242" i="6"/>
  <c r="FC242" i="6"/>
  <c r="EW242" i="6"/>
  <c r="FA242" i="6"/>
  <c r="EX242" i="6"/>
  <c r="FB242" i="6"/>
  <c r="EZ242" i="6"/>
  <c r="EY242" i="6"/>
  <c r="FL242" i="6"/>
  <c r="FD242" i="6"/>
  <c r="FG242" i="6"/>
  <c r="FI242" i="6"/>
  <c r="FE242" i="6"/>
  <c r="FH242" i="6"/>
  <c r="FJ242" i="6"/>
  <c r="FK242" i="6"/>
  <c r="FM242" i="6"/>
  <c r="FQ242" i="6"/>
  <c r="FO242" i="6"/>
  <c r="FN242" i="6"/>
  <c r="FF242" i="6"/>
  <c r="FP242" i="6"/>
  <c r="FT242" i="6"/>
  <c r="FS242" i="6"/>
  <c r="FR242" i="6"/>
  <c r="ES242" i="6"/>
  <c r="FU242" i="6"/>
  <c r="FV242" i="6"/>
  <c r="ET68" i="6"/>
  <c r="EW68" i="6"/>
  <c r="EU68" i="6"/>
  <c r="EV68" i="6"/>
  <c r="EZ68" i="6"/>
  <c r="EY68" i="6"/>
  <c r="FD68" i="6"/>
  <c r="FA68" i="6"/>
  <c r="FE68" i="6"/>
  <c r="FB68" i="6"/>
  <c r="FC68" i="6"/>
  <c r="EX68" i="6"/>
  <c r="FI68" i="6"/>
  <c r="FH68" i="6"/>
  <c r="FG68" i="6"/>
  <c r="FN68" i="6"/>
  <c r="FL68" i="6"/>
  <c r="FF68" i="6"/>
  <c r="FM68" i="6"/>
  <c r="FJ68" i="6"/>
  <c r="FT68" i="6"/>
  <c r="FQ68" i="6"/>
  <c r="FS68" i="6"/>
  <c r="FO68" i="6"/>
  <c r="FP68" i="6"/>
  <c r="FK68" i="6"/>
  <c r="ES68" i="6"/>
  <c r="FU68" i="6"/>
  <c r="FR68" i="6"/>
  <c r="FV68" i="6"/>
  <c r="EW256" i="6"/>
  <c r="EU256" i="6"/>
  <c r="ET256" i="6"/>
  <c r="EX256" i="6"/>
  <c r="FB256" i="6"/>
  <c r="EV256" i="6"/>
  <c r="EY256" i="6"/>
  <c r="FD256" i="6"/>
  <c r="EZ256" i="6"/>
  <c r="FA256" i="6"/>
  <c r="FM256" i="6"/>
  <c r="FG256" i="6"/>
  <c r="FJ256" i="6"/>
  <c r="FC256" i="6"/>
  <c r="FE256" i="6"/>
  <c r="FI256" i="6"/>
  <c r="FH256" i="6"/>
  <c r="FL256" i="6"/>
  <c r="FP256" i="6"/>
  <c r="FN256" i="6"/>
  <c r="FF256" i="6"/>
  <c r="FR256" i="6"/>
  <c r="FK256" i="6"/>
  <c r="FQ256" i="6"/>
  <c r="FO256" i="6"/>
  <c r="FS256" i="6"/>
  <c r="FV256" i="6"/>
  <c r="ES256" i="6"/>
  <c r="FT256" i="6"/>
  <c r="FU256" i="6"/>
  <c r="ET197" i="6"/>
  <c r="EW197" i="6"/>
  <c r="EU197" i="6"/>
  <c r="EX197" i="6"/>
  <c r="FD197" i="6"/>
  <c r="FC197" i="6"/>
  <c r="EZ197" i="6"/>
  <c r="EY197" i="6"/>
  <c r="FE197" i="6"/>
  <c r="FA197" i="6"/>
  <c r="EV197" i="6"/>
  <c r="FB197" i="6"/>
  <c r="FG197" i="6"/>
  <c r="FL197" i="6"/>
  <c r="FJ197" i="6"/>
  <c r="FI197" i="6"/>
  <c r="FF197" i="6"/>
  <c r="FH197" i="6"/>
  <c r="FM197" i="6"/>
  <c r="FN197" i="6"/>
  <c r="FR197" i="6"/>
  <c r="FK197" i="6"/>
  <c r="FQ197" i="6"/>
  <c r="FP197" i="6"/>
  <c r="FO197" i="6"/>
  <c r="FU197" i="6"/>
  <c r="FT197" i="6"/>
  <c r="FV197" i="6"/>
  <c r="FS197" i="6"/>
  <c r="ES197" i="6"/>
  <c r="EU27" i="6"/>
  <c r="ET27" i="6"/>
  <c r="EX27" i="6"/>
  <c r="EV27" i="6"/>
  <c r="FC27" i="6"/>
  <c r="FB27" i="6"/>
  <c r="EW27" i="6"/>
  <c r="EY27" i="6"/>
  <c r="FA27" i="6"/>
  <c r="FD27" i="6"/>
  <c r="EZ27" i="6"/>
  <c r="FF27" i="6"/>
  <c r="FK27" i="6"/>
  <c r="FG27" i="6"/>
  <c r="FJ27" i="6"/>
  <c r="FI27" i="6"/>
  <c r="FH27" i="6"/>
  <c r="FP27" i="6"/>
  <c r="FL27" i="6"/>
  <c r="FN27" i="6"/>
  <c r="FM27" i="6"/>
  <c r="FV27" i="6"/>
  <c r="FQ27" i="6"/>
  <c r="FT27" i="6"/>
  <c r="FE27" i="6"/>
  <c r="FO27" i="6"/>
  <c r="FR27" i="6"/>
  <c r="FS27" i="6"/>
  <c r="ES27" i="6"/>
  <c r="FU27" i="6"/>
  <c r="ET247" i="6"/>
  <c r="EV247" i="6"/>
  <c r="EY247" i="6"/>
  <c r="EX247" i="6"/>
  <c r="EW247" i="6"/>
  <c r="FA247" i="6"/>
  <c r="FF247" i="6"/>
  <c r="EU247" i="6"/>
  <c r="FC247" i="6"/>
  <c r="FD247" i="6"/>
  <c r="FB247" i="6"/>
  <c r="EZ247" i="6"/>
  <c r="FH247" i="6"/>
  <c r="FG247" i="6"/>
  <c r="FJ247" i="6"/>
  <c r="FK247" i="6"/>
  <c r="FM247" i="6"/>
  <c r="FL247" i="6"/>
  <c r="FE247" i="6"/>
  <c r="FO247" i="6"/>
  <c r="FS247" i="6"/>
  <c r="FR247" i="6"/>
  <c r="FI247" i="6"/>
  <c r="FP247" i="6"/>
  <c r="FN247" i="6"/>
  <c r="FQ247" i="6"/>
  <c r="FV247" i="6"/>
  <c r="FU247" i="6"/>
  <c r="FT247" i="6"/>
  <c r="ES247" i="6"/>
  <c r="EU91" i="6"/>
  <c r="ET91" i="6"/>
  <c r="EV91" i="6"/>
  <c r="EY91" i="6"/>
  <c r="FD91" i="6"/>
  <c r="EX91" i="6"/>
  <c r="FA91" i="6"/>
  <c r="EZ91" i="6"/>
  <c r="FF91" i="6"/>
  <c r="FE91" i="6"/>
  <c r="EW91" i="6"/>
  <c r="FB91" i="6"/>
  <c r="FC91" i="6"/>
  <c r="FH91" i="6"/>
  <c r="FJ91" i="6"/>
  <c r="FI91" i="6"/>
  <c r="FM91" i="6"/>
  <c r="FK91" i="6"/>
  <c r="FG91" i="6"/>
  <c r="FL91" i="6"/>
  <c r="FN91" i="6"/>
  <c r="FO91" i="6"/>
  <c r="FS91" i="6"/>
  <c r="FQ91" i="6"/>
  <c r="FR91" i="6"/>
  <c r="FP91" i="6"/>
  <c r="FV91" i="6"/>
  <c r="ES91" i="6"/>
  <c r="FT91" i="6"/>
  <c r="FU91" i="6"/>
  <c r="ET65" i="6"/>
  <c r="EW65" i="6"/>
  <c r="EU65" i="6"/>
  <c r="EV65" i="6"/>
  <c r="FD65" i="6"/>
  <c r="FC65" i="6"/>
  <c r="EX65" i="6"/>
  <c r="EZ65" i="6"/>
  <c r="FA65" i="6"/>
  <c r="FE65" i="6"/>
  <c r="FB65" i="6"/>
  <c r="EY65" i="6"/>
  <c r="FG65" i="6"/>
  <c r="FL65" i="6"/>
  <c r="FJ65" i="6"/>
  <c r="FF65" i="6"/>
  <c r="FI65" i="6"/>
  <c r="FQ65" i="6"/>
  <c r="FH65" i="6"/>
  <c r="FM65" i="6"/>
  <c r="FO65" i="6"/>
  <c r="FK65" i="6"/>
  <c r="FP65" i="6"/>
  <c r="FN65" i="6"/>
  <c r="FR65" i="6"/>
  <c r="FS65" i="6"/>
  <c r="FT65" i="6"/>
  <c r="FV65" i="6"/>
  <c r="FU65" i="6"/>
  <c r="ES65" i="6"/>
  <c r="EU82" i="6"/>
  <c r="ET82" i="6"/>
  <c r="EW82" i="6"/>
  <c r="FA82" i="6"/>
  <c r="EZ82" i="6"/>
  <c r="EY82" i="6"/>
  <c r="EV82" i="6"/>
  <c r="FB82" i="6"/>
  <c r="FD82" i="6"/>
  <c r="FC82" i="6"/>
  <c r="FF82" i="6"/>
  <c r="EX82" i="6"/>
  <c r="FJ82" i="6"/>
  <c r="FG82" i="6"/>
  <c r="FI82" i="6"/>
  <c r="FH82" i="6"/>
  <c r="FO82" i="6"/>
  <c r="FE82" i="6"/>
  <c r="FN82" i="6"/>
  <c r="FL82" i="6"/>
  <c r="FM82" i="6"/>
  <c r="FQ82" i="6"/>
  <c r="FU82" i="6"/>
  <c r="FK82" i="6"/>
  <c r="FT82" i="6"/>
  <c r="FP82" i="6"/>
  <c r="FR82" i="6"/>
  <c r="ES82" i="6"/>
  <c r="FS82" i="6"/>
  <c r="FV82" i="6"/>
  <c r="EU216" i="6"/>
  <c r="ET216" i="6"/>
  <c r="FB216" i="6"/>
  <c r="EZ216" i="6"/>
  <c r="EV216" i="6"/>
  <c r="EY216" i="6"/>
  <c r="FG216" i="6"/>
  <c r="FA216" i="6"/>
  <c r="EX216" i="6"/>
  <c r="FC216" i="6"/>
  <c r="FK216" i="6"/>
  <c r="FF216" i="6"/>
  <c r="EW216" i="6"/>
  <c r="FH216" i="6"/>
  <c r="FD216" i="6"/>
  <c r="FE216" i="6"/>
  <c r="FI216" i="6"/>
  <c r="FM216" i="6"/>
  <c r="FP216" i="6"/>
  <c r="FN216" i="6"/>
  <c r="FJ216" i="6"/>
  <c r="FL216" i="6"/>
  <c r="FO216" i="6"/>
  <c r="FS216" i="6"/>
  <c r="FQ216" i="6"/>
  <c r="FR216" i="6"/>
  <c r="FU216" i="6"/>
  <c r="ES216" i="6"/>
  <c r="FV216" i="6"/>
  <c r="FT216" i="6"/>
  <c r="E82" i="11"/>
  <c r="AY80" i="11"/>
  <c r="J80" i="11"/>
  <c r="Z82" i="11"/>
  <c r="AB80" i="11"/>
  <c r="V80" i="11"/>
  <c r="Y79" i="11"/>
  <c r="AF79" i="11"/>
  <c r="Q79" i="11"/>
  <c r="E79" i="11"/>
  <c r="W79" i="11"/>
  <c r="M80" i="11"/>
  <c r="AH80" i="11"/>
  <c r="I85" i="11"/>
  <c r="AW105" i="11"/>
  <c r="AT105" i="11"/>
  <c r="AB97" i="11"/>
  <c r="S107" i="11"/>
  <c r="AP103" i="11"/>
  <c r="AM81" i="11"/>
  <c r="Z100" i="11"/>
  <c r="AK105" i="11"/>
  <c r="R90" i="11"/>
  <c r="C102" i="11"/>
  <c r="F107" i="11"/>
  <c r="AA94" i="11"/>
  <c r="R103" i="11"/>
  <c r="S108" i="11"/>
  <c r="R98" i="11"/>
  <c r="AK104" i="11"/>
  <c r="G86" i="11"/>
  <c r="AM101" i="11"/>
  <c r="AX88" i="11"/>
  <c r="R108" i="11"/>
  <c r="X105" i="11"/>
  <c r="AD102" i="11"/>
  <c r="P98" i="11"/>
  <c r="AH89" i="11"/>
  <c r="AA108" i="11"/>
  <c r="AG105" i="11"/>
  <c r="AM102" i="11"/>
  <c r="AP98" i="11"/>
  <c r="J90" i="11"/>
  <c r="AL108" i="11"/>
  <c r="AR105" i="11"/>
  <c r="AX102" i="11"/>
  <c r="X99" i="11"/>
  <c r="AR90" i="11"/>
  <c r="AW108" i="11"/>
  <c r="E106" i="11"/>
  <c r="K103" i="11"/>
  <c r="AR99" i="11"/>
  <c r="AB91" i="11"/>
  <c r="AA81" i="11"/>
  <c r="P106" i="11"/>
  <c r="V103" i="11"/>
  <c r="M100" i="11"/>
  <c r="G92" i="11"/>
  <c r="X83" i="11"/>
  <c r="AA106" i="11"/>
  <c r="AG103" i="11"/>
  <c r="AD100" i="11"/>
  <c r="AP92" i="11"/>
  <c r="J84" i="11"/>
  <c r="AL106" i="11"/>
  <c r="AR103" i="11"/>
  <c r="AQ100" i="11"/>
  <c r="Z93" i="11"/>
  <c r="AR84" i="11"/>
  <c r="AW106" i="11"/>
  <c r="E104" i="11"/>
  <c r="E101" i="11"/>
  <c r="J94" i="11"/>
  <c r="AB85" i="11"/>
  <c r="AE97" i="11"/>
  <c r="AK94" i="11"/>
  <c r="AQ91" i="11"/>
  <c r="AW88" i="11"/>
  <c r="E86" i="11"/>
  <c r="K83" i="11"/>
  <c r="AM98" i="11"/>
  <c r="AS95" i="11"/>
  <c r="AY92" i="11"/>
  <c r="G90" i="11"/>
  <c r="M87" i="11"/>
  <c r="S84" i="11"/>
  <c r="H83" i="11"/>
  <c r="AW98" i="11"/>
  <c r="E96" i="11"/>
  <c r="K93" i="11"/>
  <c r="Q90" i="11"/>
  <c r="W87" i="11"/>
  <c r="AC84" i="11"/>
  <c r="D102" i="11"/>
  <c r="J99" i="11"/>
  <c r="P96" i="11"/>
  <c r="V93" i="11"/>
  <c r="AB90" i="11"/>
  <c r="AH87" i="11"/>
  <c r="AN84" i="11"/>
  <c r="I99" i="11"/>
  <c r="O96" i="11"/>
  <c r="U93" i="11"/>
  <c r="AA90" i="11"/>
  <c r="AG87" i="11"/>
  <c r="AM84" i="11"/>
  <c r="AF99" i="11"/>
  <c r="AL96" i="11"/>
  <c r="AR93" i="11"/>
  <c r="AX90" i="11"/>
  <c r="F88" i="11"/>
  <c r="L85" i="11"/>
  <c r="R81" i="11"/>
  <c r="AU97" i="11"/>
  <c r="C95" i="11"/>
  <c r="I92" i="11"/>
  <c r="O89" i="11"/>
  <c r="U86" i="11"/>
  <c r="AA83" i="11"/>
  <c r="R99" i="11"/>
  <c r="X96" i="11"/>
  <c r="AD93" i="11"/>
  <c r="AJ90" i="11"/>
  <c r="AP87" i="11"/>
  <c r="AV84" i="11"/>
  <c r="D81" i="11"/>
  <c r="ET146" i="6"/>
  <c r="EV146" i="6"/>
  <c r="EU146" i="6"/>
  <c r="FC146" i="6"/>
  <c r="EW146" i="6"/>
  <c r="FA146" i="6"/>
  <c r="EZ146" i="6"/>
  <c r="EX146" i="6"/>
  <c r="FB146" i="6"/>
  <c r="EY146" i="6"/>
  <c r="FD146" i="6"/>
  <c r="FE146" i="6"/>
  <c r="FL146" i="6"/>
  <c r="FF146" i="6"/>
  <c r="FI146" i="6"/>
  <c r="FG146" i="6"/>
  <c r="FH146" i="6"/>
  <c r="FQ146" i="6"/>
  <c r="FK146" i="6"/>
  <c r="FO146" i="6"/>
  <c r="FN146" i="6"/>
  <c r="FJ146" i="6"/>
  <c r="FM146" i="6"/>
  <c r="FP146" i="6"/>
  <c r="FT146" i="6"/>
  <c r="FS146" i="6"/>
  <c r="FU146" i="6"/>
  <c r="ES146" i="6"/>
  <c r="FV146" i="6"/>
  <c r="FR146" i="6"/>
  <c r="ET133" i="6"/>
  <c r="EW133" i="6"/>
  <c r="FB133" i="6"/>
  <c r="FA133" i="6"/>
  <c r="EX133" i="6"/>
  <c r="EY133" i="6"/>
  <c r="FC133" i="6"/>
  <c r="EZ133" i="6"/>
  <c r="EU133" i="6"/>
  <c r="FJ133" i="6"/>
  <c r="FE133" i="6"/>
  <c r="FF133" i="6"/>
  <c r="FD133" i="6"/>
  <c r="FI133" i="6"/>
  <c r="FH133" i="6"/>
  <c r="FG133" i="6"/>
  <c r="EV133" i="6"/>
  <c r="FO133" i="6"/>
  <c r="FK133" i="6"/>
  <c r="FM133" i="6"/>
  <c r="FQ133" i="6"/>
  <c r="FU133" i="6"/>
  <c r="FT133" i="6"/>
  <c r="FL133" i="6"/>
  <c r="FP133" i="6"/>
  <c r="FS133" i="6"/>
  <c r="FN133" i="6"/>
  <c r="ES133" i="6"/>
  <c r="FV133" i="6"/>
  <c r="FR133" i="6"/>
  <c r="EV167" i="6"/>
  <c r="ET167" i="6"/>
  <c r="EU167" i="6"/>
  <c r="FA167" i="6"/>
  <c r="EW167" i="6"/>
  <c r="EZ167" i="6"/>
  <c r="EY167" i="6"/>
  <c r="FB167" i="6"/>
  <c r="EX167" i="6"/>
  <c r="FE167" i="6"/>
  <c r="FG167" i="6"/>
  <c r="FI167" i="6"/>
  <c r="FH167" i="6"/>
  <c r="FC167" i="6"/>
  <c r="FF167" i="6"/>
  <c r="FL167" i="6"/>
  <c r="FM167" i="6"/>
  <c r="FN167" i="6"/>
  <c r="FD167" i="6"/>
  <c r="FJ167" i="6"/>
  <c r="FK167" i="6"/>
  <c r="FO167" i="6"/>
  <c r="FU167" i="6"/>
  <c r="FT167" i="6"/>
  <c r="FQ167" i="6"/>
  <c r="FS167" i="6"/>
  <c r="FR167" i="6"/>
  <c r="ES167" i="6"/>
  <c r="FV167" i="6"/>
  <c r="FP167" i="6"/>
  <c r="ET89" i="6"/>
  <c r="EW89" i="6"/>
  <c r="EV89" i="6"/>
  <c r="EU89" i="6"/>
  <c r="FD89" i="6"/>
  <c r="FC89" i="6"/>
  <c r="EX89" i="6"/>
  <c r="EZ89" i="6"/>
  <c r="EY89" i="6"/>
  <c r="FE89" i="6"/>
  <c r="FA89" i="6"/>
  <c r="FB89" i="6"/>
  <c r="FL89" i="6"/>
  <c r="FF89" i="6"/>
  <c r="FJ89" i="6"/>
  <c r="FG89" i="6"/>
  <c r="FI89" i="6"/>
  <c r="FM89" i="6"/>
  <c r="FQ89" i="6"/>
  <c r="FK89" i="6"/>
  <c r="FO89" i="6"/>
  <c r="FH89" i="6"/>
  <c r="FR89" i="6"/>
  <c r="FV89" i="6"/>
  <c r="FT89" i="6"/>
  <c r="FP89" i="6"/>
  <c r="FS89" i="6"/>
  <c r="FU89" i="6"/>
  <c r="ES89" i="6"/>
  <c r="FN89" i="6"/>
  <c r="EU55" i="6"/>
  <c r="ET55" i="6"/>
  <c r="EV55" i="6"/>
  <c r="EX55" i="6"/>
  <c r="EY55" i="6"/>
  <c r="FD55" i="6"/>
  <c r="FA55" i="6"/>
  <c r="EW55" i="6"/>
  <c r="FF55" i="6"/>
  <c r="FE55" i="6"/>
  <c r="FC55" i="6"/>
  <c r="FB55" i="6"/>
  <c r="EZ55" i="6"/>
  <c r="FH55" i="6"/>
  <c r="FM55" i="6"/>
  <c r="FG55" i="6"/>
  <c r="FJ55" i="6"/>
  <c r="FK55" i="6"/>
  <c r="FL55" i="6"/>
  <c r="FI55" i="6"/>
  <c r="FS55" i="6"/>
  <c r="FN55" i="6"/>
  <c r="FQ55" i="6"/>
  <c r="FP55" i="6"/>
  <c r="FO55" i="6"/>
  <c r="FU55" i="6"/>
  <c r="ES55" i="6"/>
  <c r="FT55" i="6"/>
  <c r="FR55" i="6"/>
  <c r="FV55" i="6"/>
  <c r="ET194" i="6"/>
  <c r="EV194" i="6"/>
  <c r="EU194" i="6"/>
  <c r="FC194" i="6"/>
  <c r="FA194" i="6"/>
  <c r="EZ194" i="6"/>
  <c r="EX194" i="6"/>
  <c r="FB194" i="6"/>
  <c r="EW194" i="6"/>
  <c r="FD194" i="6"/>
  <c r="EY194" i="6"/>
  <c r="FL194" i="6"/>
  <c r="FE194" i="6"/>
  <c r="FI194" i="6"/>
  <c r="FF194" i="6"/>
  <c r="FH194" i="6"/>
  <c r="FQ194" i="6"/>
  <c r="FJ194" i="6"/>
  <c r="FM194" i="6"/>
  <c r="FO194" i="6"/>
  <c r="FN194" i="6"/>
  <c r="FK194" i="6"/>
  <c r="FP194" i="6"/>
  <c r="FT194" i="6"/>
  <c r="FS194" i="6"/>
  <c r="FG194" i="6"/>
  <c r="ES194" i="6"/>
  <c r="FR194" i="6"/>
  <c r="FU194" i="6"/>
  <c r="FV194" i="6"/>
  <c r="ET173" i="6"/>
  <c r="EU173" i="6"/>
  <c r="EW173" i="6"/>
  <c r="EX173" i="6"/>
  <c r="FD173" i="6"/>
  <c r="FC173" i="6"/>
  <c r="EV173" i="6"/>
  <c r="EZ173" i="6"/>
  <c r="FE173" i="6"/>
  <c r="EY173" i="6"/>
  <c r="FA173" i="6"/>
  <c r="FB173" i="6"/>
  <c r="FF173" i="6"/>
  <c r="FL173" i="6"/>
  <c r="FG173" i="6"/>
  <c r="FJ173" i="6"/>
  <c r="FI173" i="6"/>
  <c r="FK173" i="6"/>
  <c r="FQ173" i="6"/>
  <c r="FM173" i="6"/>
  <c r="FP173" i="6"/>
  <c r="FR173" i="6"/>
  <c r="FN173" i="6"/>
  <c r="FH173" i="6"/>
  <c r="FO173" i="6"/>
  <c r="FS173" i="6"/>
  <c r="FU173" i="6"/>
  <c r="FT173" i="6"/>
  <c r="FV173" i="6"/>
  <c r="ES173" i="6"/>
  <c r="EV251" i="6"/>
  <c r="ET251" i="6"/>
  <c r="FA251" i="6"/>
  <c r="EZ251" i="6"/>
  <c r="EU251" i="6"/>
  <c r="EX251" i="6"/>
  <c r="EW251" i="6"/>
  <c r="FC251" i="6"/>
  <c r="FD251" i="6"/>
  <c r="EY251" i="6"/>
  <c r="FB251" i="6"/>
  <c r="FE251" i="6"/>
  <c r="FI251" i="6"/>
  <c r="FH251" i="6"/>
  <c r="FF251" i="6"/>
  <c r="FL251" i="6"/>
  <c r="FN251" i="6"/>
  <c r="FG251" i="6"/>
  <c r="FJ251" i="6"/>
  <c r="FK251" i="6"/>
  <c r="FM251" i="6"/>
  <c r="FP251" i="6"/>
  <c r="FQ251" i="6"/>
  <c r="FU251" i="6"/>
  <c r="FT251" i="6"/>
  <c r="FO251" i="6"/>
  <c r="FS251" i="6"/>
  <c r="FR251" i="6"/>
  <c r="ES251" i="6"/>
  <c r="FV251" i="6"/>
  <c r="EV219" i="6"/>
  <c r="EU219" i="6"/>
  <c r="FC219" i="6"/>
  <c r="FB219" i="6"/>
  <c r="EY219" i="6"/>
  <c r="EW219" i="6"/>
  <c r="ET219" i="6"/>
  <c r="FD219" i="6"/>
  <c r="EZ219" i="6"/>
  <c r="FA219" i="6"/>
  <c r="EX219" i="6"/>
  <c r="FE219" i="6"/>
  <c r="FK219" i="6"/>
  <c r="FF219" i="6"/>
  <c r="FI219" i="6"/>
  <c r="FG219" i="6"/>
  <c r="FH219" i="6"/>
  <c r="FM219" i="6"/>
  <c r="FP219" i="6"/>
  <c r="FN219" i="6"/>
  <c r="FJ219" i="6"/>
  <c r="FL219" i="6"/>
  <c r="FO219" i="6"/>
  <c r="FR219" i="6"/>
  <c r="FS219" i="6"/>
  <c r="FU219" i="6"/>
  <c r="ES219" i="6"/>
  <c r="FQ219" i="6"/>
  <c r="FV219" i="6"/>
  <c r="FT219" i="6"/>
  <c r="EU46" i="6"/>
  <c r="ET46" i="6"/>
  <c r="EW46" i="6"/>
  <c r="FA46" i="6"/>
  <c r="EZ46" i="6"/>
  <c r="EY46" i="6"/>
  <c r="EX46" i="6"/>
  <c r="EV46" i="6"/>
  <c r="FD46" i="6"/>
  <c r="FC46" i="6"/>
  <c r="FB46" i="6"/>
  <c r="FF46" i="6"/>
  <c r="FJ46" i="6"/>
  <c r="FI46" i="6"/>
  <c r="FE46" i="6"/>
  <c r="FH46" i="6"/>
  <c r="FG46" i="6"/>
  <c r="FO46" i="6"/>
  <c r="FM46" i="6"/>
  <c r="FN46" i="6"/>
  <c r="FK46" i="6"/>
  <c r="FL46" i="6"/>
  <c r="FU46" i="6"/>
  <c r="FP46" i="6"/>
  <c r="FR46" i="6"/>
  <c r="FT46" i="6"/>
  <c r="ES46" i="6"/>
  <c r="FV46" i="6"/>
  <c r="FS46" i="6"/>
  <c r="FQ46" i="6"/>
  <c r="ET131" i="6"/>
  <c r="EV131" i="6"/>
  <c r="EU131" i="6"/>
  <c r="FA131" i="6"/>
  <c r="EZ131" i="6"/>
  <c r="EY131" i="6"/>
  <c r="EW131" i="6"/>
  <c r="FB131" i="6"/>
  <c r="EX131" i="6"/>
  <c r="FD131" i="6"/>
  <c r="FF131" i="6"/>
  <c r="FC131" i="6"/>
  <c r="FE131" i="6"/>
  <c r="FI131" i="6"/>
  <c r="FH131" i="6"/>
  <c r="FG131" i="6"/>
  <c r="FJ131" i="6"/>
  <c r="FN131" i="6"/>
  <c r="FK131" i="6"/>
  <c r="FM131" i="6"/>
  <c r="FL131" i="6"/>
  <c r="FO131" i="6"/>
  <c r="FQ131" i="6"/>
  <c r="FU131" i="6"/>
  <c r="FT131" i="6"/>
  <c r="FS131" i="6"/>
  <c r="FP131" i="6"/>
  <c r="FR131" i="6"/>
  <c r="ES131" i="6"/>
  <c r="FV131" i="6"/>
  <c r="EU58" i="6"/>
  <c r="ET58" i="6"/>
  <c r="EW58" i="6"/>
  <c r="EV58" i="6"/>
  <c r="FA58" i="6"/>
  <c r="EZ58" i="6"/>
  <c r="EX58" i="6"/>
  <c r="EY58" i="6"/>
  <c r="FF58" i="6"/>
  <c r="FD58" i="6"/>
  <c r="FJ58" i="6"/>
  <c r="FI58" i="6"/>
  <c r="FB58" i="6"/>
  <c r="FH58" i="6"/>
  <c r="FC58" i="6"/>
  <c r="FG58" i="6"/>
  <c r="FE58" i="6"/>
  <c r="FO58" i="6"/>
  <c r="FN58" i="6"/>
  <c r="FK58" i="6"/>
  <c r="FL58" i="6"/>
  <c r="FU58" i="6"/>
  <c r="FR58" i="6"/>
  <c r="FT58" i="6"/>
  <c r="FQ58" i="6"/>
  <c r="FM58" i="6"/>
  <c r="FP58" i="6"/>
  <c r="FV58" i="6"/>
  <c r="ES58" i="6"/>
  <c r="FS58" i="6"/>
  <c r="ET96" i="6"/>
  <c r="EU96" i="6"/>
  <c r="EV96" i="6"/>
  <c r="FB96" i="6"/>
  <c r="EZ96" i="6"/>
  <c r="EY96" i="6"/>
  <c r="EW96" i="6"/>
  <c r="EX96" i="6"/>
  <c r="FC96" i="6"/>
  <c r="FG96" i="6"/>
  <c r="FA96" i="6"/>
  <c r="FE96" i="6"/>
  <c r="FK96" i="6"/>
  <c r="FJ96" i="6"/>
  <c r="FI96" i="6"/>
  <c r="FH96" i="6"/>
  <c r="FF96" i="6"/>
  <c r="FP96" i="6"/>
  <c r="FL96" i="6"/>
  <c r="FD96" i="6"/>
  <c r="FN96" i="6"/>
  <c r="FM96" i="6"/>
  <c r="FR96" i="6"/>
  <c r="FU96" i="6"/>
  <c r="FO96" i="6"/>
  <c r="FS96" i="6"/>
  <c r="FQ96" i="6"/>
  <c r="ES96" i="6"/>
  <c r="FV96" i="6"/>
  <c r="FT96" i="6"/>
  <c r="ET17" i="6"/>
  <c r="EW17" i="6"/>
  <c r="EV17" i="6"/>
  <c r="FD17" i="6"/>
  <c r="FC17" i="6"/>
  <c r="EU17" i="6"/>
  <c r="EX17" i="6"/>
  <c r="EZ17" i="6"/>
  <c r="FE17" i="6"/>
  <c r="EY17" i="6"/>
  <c r="FA17" i="6"/>
  <c r="FB17" i="6"/>
  <c r="FH17" i="6"/>
  <c r="FL17" i="6"/>
  <c r="FF17" i="6"/>
  <c r="FJ17" i="6"/>
  <c r="FG17" i="6"/>
  <c r="FI17" i="6"/>
  <c r="FM17" i="6"/>
  <c r="FQ17" i="6"/>
  <c r="FK17" i="6"/>
  <c r="FO17" i="6"/>
  <c r="FR17" i="6"/>
  <c r="FP17" i="6"/>
  <c r="FN17" i="6"/>
  <c r="FU17" i="6"/>
  <c r="FV17" i="6"/>
  <c r="FT17" i="6"/>
  <c r="FS17" i="6"/>
  <c r="ES17" i="6"/>
  <c r="EU141" i="6"/>
  <c r="ET141" i="6"/>
  <c r="EW141" i="6"/>
  <c r="EZ141" i="6"/>
  <c r="EY141" i="6"/>
  <c r="EX141" i="6"/>
  <c r="FB141" i="6"/>
  <c r="EV141" i="6"/>
  <c r="FG141" i="6"/>
  <c r="FD141" i="6"/>
  <c r="FE141" i="6"/>
  <c r="FC141" i="6"/>
  <c r="FA141" i="6"/>
  <c r="FI141" i="6"/>
  <c r="FH141" i="6"/>
  <c r="FK141" i="6"/>
  <c r="FM141" i="6"/>
  <c r="FL141" i="6"/>
  <c r="FF141" i="6"/>
  <c r="FJ141" i="6"/>
  <c r="FP141" i="6"/>
  <c r="FT141" i="6"/>
  <c r="FN141" i="6"/>
  <c r="FS141" i="6"/>
  <c r="FR141" i="6"/>
  <c r="FO141" i="6"/>
  <c r="FQ141" i="6"/>
  <c r="ES141" i="6"/>
  <c r="FV141" i="6"/>
  <c r="FU141" i="6"/>
  <c r="ET144" i="6"/>
  <c r="EV144" i="6"/>
  <c r="EU144" i="6"/>
  <c r="FB144" i="6"/>
  <c r="EW144" i="6"/>
  <c r="EZ144" i="6"/>
  <c r="EY144" i="6"/>
  <c r="FG144" i="6"/>
  <c r="FD144" i="6"/>
  <c r="FE144" i="6"/>
  <c r="FC144" i="6"/>
  <c r="FA144" i="6"/>
  <c r="FK144" i="6"/>
  <c r="FF144" i="6"/>
  <c r="FJ144" i="6"/>
  <c r="FH144" i="6"/>
  <c r="FP144" i="6"/>
  <c r="FI144" i="6"/>
  <c r="FN144" i="6"/>
  <c r="FM144" i="6"/>
  <c r="EX144" i="6"/>
  <c r="FL144" i="6"/>
  <c r="FS144" i="6"/>
  <c r="FR144" i="6"/>
  <c r="FQ144" i="6"/>
  <c r="FT144" i="6"/>
  <c r="ES144" i="6"/>
  <c r="FV144" i="6"/>
  <c r="FO144" i="6"/>
  <c r="FU144" i="6"/>
  <c r="EX102" i="6"/>
  <c r="EU102" i="6"/>
  <c r="ET102" i="6"/>
  <c r="EV102" i="6"/>
  <c r="EY102" i="6"/>
  <c r="EW102" i="6"/>
  <c r="FC102" i="6"/>
  <c r="FD102" i="6"/>
  <c r="EZ102" i="6"/>
  <c r="FH102" i="6"/>
  <c r="FF102" i="6"/>
  <c r="FG102" i="6"/>
  <c r="FA102" i="6"/>
  <c r="FJ102" i="6"/>
  <c r="FB102" i="6"/>
  <c r="FK102" i="6"/>
  <c r="FM102" i="6"/>
  <c r="FI102" i="6"/>
  <c r="FQ102" i="6"/>
  <c r="FE102" i="6"/>
  <c r="FL102" i="6"/>
  <c r="FO102" i="6"/>
  <c r="FS102" i="6"/>
  <c r="FN102" i="6"/>
  <c r="FR102" i="6"/>
  <c r="FP102" i="6"/>
  <c r="FV102" i="6"/>
  <c r="FU102" i="6"/>
  <c r="ES102" i="6"/>
  <c r="FT102" i="6"/>
  <c r="ET104" i="6"/>
  <c r="EU104" i="6"/>
  <c r="EW104" i="6"/>
  <c r="EV104" i="6"/>
  <c r="EZ104" i="6"/>
  <c r="EY104" i="6"/>
  <c r="FD104" i="6"/>
  <c r="EX104" i="6"/>
  <c r="FB104" i="6"/>
  <c r="FE104" i="6"/>
  <c r="FC104" i="6"/>
  <c r="FI104" i="6"/>
  <c r="FH104" i="6"/>
  <c r="FF104" i="6"/>
  <c r="FA104" i="6"/>
  <c r="FG104" i="6"/>
  <c r="FN104" i="6"/>
  <c r="FK104" i="6"/>
  <c r="FM104" i="6"/>
  <c r="FL104" i="6"/>
  <c r="FT104" i="6"/>
  <c r="FS104" i="6"/>
  <c r="FQ104" i="6"/>
  <c r="FR104" i="6"/>
  <c r="FO104" i="6"/>
  <c r="FJ104" i="6"/>
  <c r="ES104" i="6"/>
  <c r="FV104" i="6"/>
  <c r="FP104" i="6"/>
  <c r="FU104" i="6"/>
  <c r="ET143" i="6"/>
  <c r="EV143" i="6"/>
  <c r="EU143" i="6"/>
  <c r="EW143" i="6"/>
  <c r="FA143" i="6"/>
  <c r="EZ143" i="6"/>
  <c r="EY143" i="6"/>
  <c r="FB143" i="6"/>
  <c r="FC143" i="6"/>
  <c r="FF143" i="6"/>
  <c r="FI143" i="6"/>
  <c r="FG143" i="6"/>
  <c r="FH143" i="6"/>
  <c r="FD143" i="6"/>
  <c r="FK143" i="6"/>
  <c r="FN143" i="6"/>
  <c r="FM143" i="6"/>
  <c r="EX143" i="6"/>
  <c r="FL143" i="6"/>
  <c r="FJ143" i="6"/>
  <c r="FE143" i="6"/>
  <c r="FU143" i="6"/>
  <c r="FP143" i="6"/>
  <c r="FT143" i="6"/>
  <c r="FS143" i="6"/>
  <c r="FR143" i="6"/>
  <c r="FO143" i="6"/>
  <c r="FQ143" i="6"/>
  <c r="ES143" i="6"/>
  <c r="FV143" i="6"/>
  <c r="ET119" i="6"/>
  <c r="EV119" i="6"/>
  <c r="EU119" i="6"/>
  <c r="FA119" i="6"/>
  <c r="EZ119" i="6"/>
  <c r="EY119" i="6"/>
  <c r="FD119" i="6"/>
  <c r="FC119" i="6"/>
  <c r="EX119" i="6"/>
  <c r="EW119" i="6"/>
  <c r="FI119" i="6"/>
  <c r="FF119" i="6"/>
  <c r="FH119" i="6"/>
  <c r="FE119" i="6"/>
  <c r="FG119" i="6"/>
  <c r="FN119" i="6"/>
  <c r="FB119" i="6"/>
  <c r="FK119" i="6"/>
  <c r="FJ119" i="6"/>
  <c r="FM119" i="6"/>
  <c r="FU119" i="6"/>
  <c r="FT119" i="6"/>
  <c r="FL119" i="6"/>
  <c r="FO119" i="6"/>
  <c r="FQ119" i="6"/>
  <c r="FS119" i="6"/>
  <c r="FP119" i="6"/>
  <c r="ES119" i="6"/>
  <c r="FV119" i="6"/>
  <c r="FR119" i="6"/>
  <c r="EU153" i="6"/>
  <c r="ET153" i="6"/>
  <c r="EZ153" i="6"/>
  <c r="EY153" i="6"/>
  <c r="EV153" i="6"/>
  <c r="EX153" i="6"/>
  <c r="FB153" i="6"/>
  <c r="FG153" i="6"/>
  <c r="EW153" i="6"/>
  <c r="FC153" i="6"/>
  <c r="FA153" i="6"/>
  <c r="FE153" i="6"/>
  <c r="FI153" i="6"/>
  <c r="FH153" i="6"/>
  <c r="FD153" i="6"/>
  <c r="FF153" i="6"/>
  <c r="FJ153" i="6"/>
  <c r="FL153" i="6"/>
  <c r="FM153" i="6"/>
  <c r="FT153" i="6"/>
  <c r="FO153" i="6"/>
  <c r="FS153" i="6"/>
  <c r="FQ153" i="6"/>
  <c r="FR153" i="6"/>
  <c r="FN153" i="6"/>
  <c r="ES153" i="6"/>
  <c r="FV153" i="6"/>
  <c r="FK153" i="6"/>
  <c r="FP153" i="6"/>
  <c r="FU153" i="6"/>
  <c r="EU115" i="6"/>
  <c r="ET115" i="6"/>
  <c r="EV115" i="6"/>
  <c r="EY115" i="6"/>
  <c r="EX115" i="6"/>
  <c r="FD115" i="6"/>
  <c r="EW115" i="6"/>
  <c r="FA115" i="6"/>
  <c r="FF115" i="6"/>
  <c r="FE115" i="6"/>
  <c r="FB115" i="6"/>
  <c r="EZ115" i="6"/>
  <c r="FC115" i="6"/>
  <c r="FH115" i="6"/>
  <c r="FG115" i="6"/>
  <c r="FK115" i="6"/>
  <c r="FM115" i="6"/>
  <c r="FJ115" i="6"/>
  <c r="FL115" i="6"/>
  <c r="FI115" i="6"/>
  <c r="FQ115" i="6"/>
  <c r="FO115" i="6"/>
  <c r="FS115" i="6"/>
  <c r="FP115" i="6"/>
  <c r="FR115" i="6"/>
  <c r="FN115" i="6"/>
  <c r="ES115" i="6"/>
  <c r="FU115" i="6"/>
  <c r="FV115" i="6"/>
  <c r="FT115" i="6"/>
  <c r="EU214" i="6"/>
  <c r="ET214" i="6"/>
  <c r="EW214" i="6"/>
  <c r="FA214" i="6"/>
  <c r="EY214" i="6"/>
  <c r="EV214" i="6"/>
  <c r="EX214" i="6"/>
  <c r="EZ214" i="6"/>
  <c r="FF214" i="6"/>
  <c r="FC214" i="6"/>
  <c r="FB214" i="6"/>
  <c r="FD214" i="6"/>
  <c r="FJ214" i="6"/>
  <c r="FI214" i="6"/>
  <c r="FG214" i="6"/>
  <c r="FH214" i="6"/>
  <c r="FE214" i="6"/>
  <c r="FO214" i="6"/>
  <c r="FK214" i="6"/>
  <c r="FN214" i="6"/>
  <c r="FL214" i="6"/>
  <c r="FU214" i="6"/>
  <c r="FT214" i="6"/>
  <c r="FM214" i="6"/>
  <c r="FQ214" i="6"/>
  <c r="FR214" i="6"/>
  <c r="FP214" i="6"/>
  <c r="FS214" i="6"/>
  <c r="ES214" i="6"/>
  <c r="FV214" i="6"/>
  <c r="ET83" i="6"/>
  <c r="EV83" i="6"/>
  <c r="EU83" i="6"/>
  <c r="EX83" i="6"/>
  <c r="FA83" i="6"/>
  <c r="EW83" i="6"/>
  <c r="EZ83" i="6"/>
  <c r="EY83" i="6"/>
  <c r="FB83" i="6"/>
  <c r="FD83" i="6"/>
  <c r="FC83" i="6"/>
  <c r="FG83" i="6"/>
  <c r="FI83" i="6"/>
  <c r="FH83" i="6"/>
  <c r="FK83" i="6"/>
  <c r="FE83" i="6"/>
  <c r="FJ83" i="6"/>
  <c r="FN83" i="6"/>
  <c r="FL83" i="6"/>
  <c r="FF83" i="6"/>
  <c r="FR83" i="6"/>
  <c r="FQ83" i="6"/>
  <c r="FU83" i="6"/>
  <c r="FT83" i="6"/>
  <c r="FS83" i="6"/>
  <c r="FP83" i="6"/>
  <c r="FO83" i="6"/>
  <c r="FM83" i="6"/>
  <c r="ES83" i="6"/>
  <c r="FV83" i="6"/>
  <c r="EU93" i="6"/>
  <c r="ET93" i="6"/>
  <c r="EZ93" i="6"/>
  <c r="EY93" i="6"/>
  <c r="FB93" i="6"/>
  <c r="FG93" i="6"/>
  <c r="FE93" i="6"/>
  <c r="EW93" i="6"/>
  <c r="FA93" i="6"/>
  <c r="FD93" i="6"/>
  <c r="EV93" i="6"/>
  <c r="FC93" i="6"/>
  <c r="FI93" i="6"/>
  <c r="FH93" i="6"/>
  <c r="FF93" i="6"/>
  <c r="EX93" i="6"/>
  <c r="FL93" i="6"/>
  <c r="FN93" i="6"/>
  <c r="FJ93" i="6"/>
  <c r="FM93" i="6"/>
  <c r="FK93" i="6"/>
  <c r="FP93" i="6"/>
  <c r="FT93" i="6"/>
  <c r="FO93" i="6"/>
  <c r="FS93" i="6"/>
  <c r="FQ93" i="6"/>
  <c r="FU93" i="6"/>
  <c r="ES93" i="6"/>
  <c r="FR93" i="6"/>
  <c r="FV93" i="6"/>
  <c r="ET77" i="6"/>
  <c r="EU77" i="6"/>
  <c r="EW77" i="6"/>
  <c r="EV77" i="6"/>
  <c r="FD77" i="6"/>
  <c r="FC77" i="6"/>
  <c r="EZ77" i="6"/>
  <c r="FE77" i="6"/>
  <c r="EX77" i="6"/>
  <c r="FA77" i="6"/>
  <c r="FB77" i="6"/>
  <c r="EY77" i="6"/>
  <c r="FL77" i="6"/>
  <c r="FF77" i="6"/>
  <c r="FJ77" i="6"/>
  <c r="FI77" i="6"/>
  <c r="FQ77" i="6"/>
  <c r="FM77" i="6"/>
  <c r="FG77" i="6"/>
  <c r="FK77" i="6"/>
  <c r="FH77" i="6"/>
  <c r="FO77" i="6"/>
  <c r="FP77" i="6"/>
  <c r="FR77" i="6"/>
  <c r="FN77" i="6"/>
  <c r="FT77" i="6"/>
  <c r="FU77" i="6"/>
  <c r="FV77" i="6"/>
  <c r="FS77" i="6"/>
  <c r="ES77" i="6"/>
  <c r="EV195" i="6"/>
  <c r="EU195" i="6"/>
  <c r="ET195" i="6"/>
  <c r="FC195" i="6"/>
  <c r="FB195" i="6"/>
  <c r="EY195" i="6"/>
  <c r="EX195" i="6"/>
  <c r="FA195" i="6"/>
  <c r="EZ195" i="6"/>
  <c r="EW195" i="6"/>
  <c r="FD195" i="6"/>
  <c r="FG195" i="6"/>
  <c r="FK195" i="6"/>
  <c r="FE195" i="6"/>
  <c r="FI195" i="6"/>
  <c r="FF195" i="6"/>
  <c r="FH195" i="6"/>
  <c r="FL195" i="6"/>
  <c r="FP195" i="6"/>
  <c r="FJ195" i="6"/>
  <c r="FM195" i="6"/>
  <c r="FN195" i="6"/>
  <c r="FQ195" i="6"/>
  <c r="FR195" i="6"/>
  <c r="FO195" i="6"/>
  <c r="FU195" i="6"/>
  <c r="FS195" i="6"/>
  <c r="ES195" i="6"/>
  <c r="FT195" i="6"/>
  <c r="FV195" i="6"/>
  <c r="ET200" i="6"/>
  <c r="EW200" i="6"/>
  <c r="EV200" i="6"/>
  <c r="EZ200" i="6"/>
  <c r="EY200" i="6"/>
  <c r="EX200" i="6"/>
  <c r="FD200" i="6"/>
  <c r="EU200" i="6"/>
  <c r="FE200" i="6"/>
  <c r="FA200" i="6"/>
  <c r="FC200" i="6"/>
  <c r="FF200" i="6"/>
  <c r="FI200" i="6"/>
  <c r="FH200" i="6"/>
  <c r="FG200" i="6"/>
  <c r="FB200" i="6"/>
  <c r="FN200" i="6"/>
  <c r="FK200" i="6"/>
  <c r="FL200" i="6"/>
  <c r="FJ200" i="6"/>
  <c r="FM200" i="6"/>
  <c r="FT200" i="6"/>
  <c r="FO200" i="6"/>
  <c r="FS200" i="6"/>
  <c r="FR200" i="6"/>
  <c r="FQ200" i="6"/>
  <c r="ES200" i="6"/>
  <c r="FV200" i="6"/>
  <c r="FU200" i="6"/>
  <c r="FP200" i="6"/>
  <c r="EW184" i="6"/>
  <c r="EU184" i="6"/>
  <c r="EX184" i="6"/>
  <c r="FD184" i="6"/>
  <c r="ET184" i="6"/>
  <c r="FB184" i="6"/>
  <c r="EZ184" i="6"/>
  <c r="EV184" i="6"/>
  <c r="EY184" i="6"/>
  <c r="FA184" i="6"/>
  <c r="FE184" i="6"/>
  <c r="FM184" i="6"/>
  <c r="FG184" i="6"/>
  <c r="FJ184" i="6"/>
  <c r="FC184" i="6"/>
  <c r="FI184" i="6"/>
  <c r="FH184" i="6"/>
  <c r="FL184" i="6"/>
  <c r="FP184" i="6"/>
  <c r="FN184" i="6"/>
  <c r="FR184" i="6"/>
  <c r="FO184" i="6"/>
  <c r="FK184" i="6"/>
  <c r="FF184" i="6"/>
  <c r="FQ184" i="6"/>
  <c r="FT184" i="6"/>
  <c r="FS184" i="6"/>
  <c r="FU184" i="6"/>
  <c r="ES184" i="6"/>
  <c r="FV184" i="6"/>
  <c r="K82" i="11"/>
  <c r="P79" i="11"/>
  <c r="H80" i="11"/>
  <c r="T79" i="11"/>
  <c r="AG82" i="11"/>
  <c r="AB82" i="11"/>
  <c r="X79" i="11"/>
  <c r="AR80" i="11"/>
  <c r="I80" i="11"/>
  <c r="AH79" i="11"/>
  <c r="AJ82" i="11"/>
  <c r="Z101" i="11"/>
  <c r="AL103" i="11"/>
  <c r="H91" i="11"/>
  <c r="AZ102" i="11"/>
  <c r="J88" i="11"/>
  <c r="Y104" i="11"/>
  <c r="F103" i="11"/>
  <c r="AF108" i="11"/>
  <c r="E99" i="11"/>
  <c r="AY104" i="11"/>
  <c r="X87" i="11"/>
  <c r="N101" i="11"/>
  <c r="T106" i="11"/>
  <c r="S92" i="11"/>
  <c r="AF102" i="11"/>
  <c r="AG107" i="11"/>
  <c r="J96" i="11"/>
  <c r="AY103" i="11"/>
  <c r="J83" i="11"/>
  <c r="AX100" i="11"/>
  <c r="N88" i="11"/>
  <c r="F108" i="11"/>
  <c r="L105" i="11"/>
  <c r="R102" i="11"/>
  <c r="AD97" i="11"/>
  <c r="AV88" i="11"/>
  <c r="O108" i="11"/>
  <c r="U105" i="11"/>
  <c r="AA102" i="11"/>
  <c r="F98" i="11"/>
  <c r="X89" i="11"/>
  <c r="Z108" i="11"/>
  <c r="AF105" i="11"/>
  <c r="AL102" i="11"/>
  <c r="AN98" i="11"/>
  <c r="H90" i="11"/>
  <c r="AK108" i="11"/>
  <c r="AQ105" i="11"/>
  <c r="AW102" i="11"/>
  <c r="U99" i="11"/>
  <c r="AP90" i="11"/>
  <c r="AV108" i="11"/>
  <c r="D106" i="11"/>
  <c r="J103" i="11"/>
  <c r="AO99" i="11"/>
  <c r="U91" i="11"/>
  <c r="Z81" i="11"/>
  <c r="O106" i="11"/>
  <c r="U103" i="11"/>
  <c r="L100" i="11"/>
  <c r="F92" i="11"/>
  <c r="V83" i="11"/>
  <c r="Z106" i="11"/>
  <c r="AF103" i="11"/>
  <c r="AC100" i="11"/>
  <c r="AN92" i="11"/>
  <c r="H84" i="11"/>
  <c r="AK106" i="11"/>
  <c r="AQ103" i="11"/>
  <c r="AP100" i="11"/>
  <c r="X93" i="11"/>
  <c r="AP84" i="11"/>
  <c r="S97" i="11"/>
  <c r="Y94" i="11"/>
  <c r="AE91" i="11"/>
  <c r="AK88" i="11"/>
  <c r="AQ85" i="11"/>
  <c r="AW81" i="11"/>
  <c r="AA98" i="11"/>
  <c r="AG95" i="11"/>
  <c r="AM92" i="11"/>
  <c r="AS89" i="11"/>
  <c r="AY86" i="11"/>
  <c r="G84" i="11"/>
  <c r="AT81" i="11"/>
  <c r="AK98" i="11"/>
  <c r="AQ95" i="11"/>
  <c r="AW92" i="11"/>
  <c r="E90" i="11"/>
  <c r="K87" i="11"/>
  <c r="Q84" i="11"/>
  <c r="AP101" i="11"/>
  <c r="AV98" i="11"/>
  <c r="D96" i="11"/>
  <c r="J93" i="11"/>
  <c r="P90" i="11"/>
  <c r="V87" i="11"/>
  <c r="AB84" i="11"/>
  <c r="AU98" i="11"/>
  <c r="C96" i="11"/>
  <c r="I93" i="11"/>
  <c r="O90" i="11"/>
  <c r="U87" i="11"/>
  <c r="AA84" i="11"/>
  <c r="T99" i="11"/>
  <c r="Z96" i="11"/>
  <c r="AF93" i="11"/>
  <c r="AL90" i="11"/>
  <c r="AR87" i="11"/>
  <c r="AX84" i="11"/>
  <c r="F81" i="11"/>
  <c r="AI97" i="11"/>
  <c r="AO94" i="11"/>
  <c r="AU91" i="11"/>
  <c r="C89" i="11"/>
  <c r="I86" i="11"/>
  <c r="O83" i="11"/>
  <c r="F99" i="11"/>
  <c r="L96" i="11"/>
  <c r="R93" i="11"/>
  <c r="X90" i="11"/>
  <c r="AD87" i="11"/>
  <c r="AJ84" i="11"/>
  <c r="EU204" i="6"/>
  <c r="FB204" i="6"/>
  <c r="EW204" i="6"/>
  <c r="EZ204" i="6"/>
  <c r="EY204" i="6"/>
  <c r="FC204" i="6"/>
  <c r="ET204" i="6"/>
  <c r="EX204" i="6"/>
  <c r="FD204" i="6"/>
  <c r="FG204" i="6"/>
  <c r="EV204" i="6"/>
  <c r="FA204" i="6"/>
  <c r="FE204" i="6"/>
  <c r="FK204" i="6"/>
  <c r="FF204" i="6"/>
  <c r="FH204" i="6"/>
  <c r="FP204" i="6"/>
  <c r="FM204" i="6"/>
  <c r="FN204" i="6"/>
  <c r="FI204" i="6"/>
  <c r="FL204" i="6"/>
  <c r="FO204" i="6"/>
  <c r="FS204" i="6"/>
  <c r="FJ204" i="6"/>
  <c r="FR204" i="6"/>
  <c r="FT204" i="6"/>
  <c r="ES204" i="6"/>
  <c r="FU204" i="6"/>
  <c r="FV204" i="6"/>
  <c r="FQ204" i="6"/>
  <c r="ET223" i="6"/>
  <c r="EW223" i="6"/>
  <c r="EY223" i="6"/>
  <c r="EU223" i="6"/>
  <c r="EX223" i="6"/>
  <c r="FA223" i="6"/>
  <c r="EV223" i="6"/>
  <c r="FF223" i="6"/>
  <c r="FB223" i="6"/>
  <c r="FD223" i="6"/>
  <c r="EZ223" i="6"/>
  <c r="FG223" i="6"/>
  <c r="FH223" i="6"/>
  <c r="FC223" i="6"/>
  <c r="FE223" i="6"/>
  <c r="FL223" i="6"/>
  <c r="FI223" i="6"/>
  <c r="FM223" i="6"/>
  <c r="FK223" i="6"/>
  <c r="FN223" i="6"/>
  <c r="FQ223" i="6"/>
  <c r="FS223" i="6"/>
  <c r="FP223" i="6"/>
  <c r="FR223" i="6"/>
  <c r="FO223" i="6"/>
  <c r="FJ223" i="6"/>
  <c r="FV223" i="6"/>
  <c r="FT223" i="6"/>
  <c r="FU223" i="6"/>
  <c r="ES223" i="6"/>
  <c r="ET164" i="6"/>
  <c r="EU164" i="6"/>
  <c r="EW164" i="6"/>
  <c r="EV164" i="6"/>
  <c r="EZ164" i="6"/>
  <c r="EY164" i="6"/>
  <c r="EX164" i="6"/>
  <c r="FD164" i="6"/>
  <c r="FB164" i="6"/>
  <c r="FE164" i="6"/>
  <c r="FC164" i="6"/>
  <c r="FI164" i="6"/>
  <c r="FA164" i="6"/>
  <c r="FH164" i="6"/>
  <c r="FF164" i="6"/>
  <c r="FM164" i="6"/>
  <c r="FN164" i="6"/>
  <c r="FG164" i="6"/>
  <c r="FJ164" i="6"/>
  <c r="FK164" i="6"/>
  <c r="FT164" i="6"/>
  <c r="FQ164" i="6"/>
  <c r="FS164" i="6"/>
  <c r="FR164" i="6"/>
  <c r="FP164" i="6"/>
  <c r="FL164" i="6"/>
  <c r="FO164" i="6"/>
  <c r="ES164" i="6"/>
  <c r="FU164" i="6"/>
  <c r="FV164" i="6"/>
  <c r="ET132" i="6"/>
  <c r="EV132" i="6"/>
  <c r="EU132" i="6"/>
  <c r="FB132" i="6"/>
  <c r="EZ132" i="6"/>
  <c r="EY132" i="6"/>
  <c r="FC132" i="6"/>
  <c r="FA132" i="6"/>
  <c r="FG132" i="6"/>
  <c r="FE132" i="6"/>
  <c r="EX132" i="6"/>
  <c r="FK132" i="6"/>
  <c r="EW132" i="6"/>
  <c r="FJ132" i="6"/>
  <c r="FF132" i="6"/>
  <c r="FD132" i="6"/>
  <c r="FH132" i="6"/>
  <c r="FP132" i="6"/>
  <c r="FN132" i="6"/>
  <c r="FM132" i="6"/>
  <c r="FL132" i="6"/>
  <c r="FO132" i="6"/>
  <c r="FQ132" i="6"/>
  <c r="FS132" i="6"/>
  <c r="FI132" i="6"/>
  <c r="FU132" i="6"/>
  <c r="ES132" i="6"/>
  <c r="FV132" i="6"/>
  <c r="FR132" i="6"/>
  <c r="FT132" i="6"/>
  <c r="ET44" i="6"/>
  <c r="EU44" i="6"/>
  <c r="EW44" i="6"/>
  <c r="EV44" i="6"/>
  <c r="EZ44" i="6"/>
  <c r="EY44" i="6"/>
  <c r="EX44" i="6"/>
  <c r="FD44" i="6"/>
  <c r="FA44" i="6"/>
  <c r="FC44" i="6"/>
  <c r="FB44" i="6"/>
  <c r="FE44" i="6"/>
  <c r="FI44" i="6"/>
  <c r="FF44" i="6"/>
  <c r="FH44" i="6"/>
  <c r="FG44" i="6"/>
  <c r="FN44" i="6"/>
  <c r="FJ44" i="6"/>
  <c r="FK44" i="6"/>
  <c r="FR44" i="6"/>
  <c r="FL44" i="6"/>
  <c r="FP44" i="6"/>
  <c r="FT44" i="6"/>
  <c r="FS44" i="6"/>
  <c r="FM44" i="6"/>
  <c r="FO44" i="6"/>
  <c r="FQ44" i="6"/>
  <c r="ES44" i="6"/>
  <c r="FV44" i="6"/>
  <c r="FU44" i="6"/>
  <c r="ET233" i="6"/>
  <c r="EW233" i="6"/>
  <c r="EU233" i="6"/>
  <c r="EX233" i="6"/>
  <c r="FC233" i="6"/>
  <c r="EV233" i="6"/>
  <c r="EZ233" i="6"/>
  <c r="FE233" i="6"/>
  <c r="FA233" i="6"/>
  <c r="FD233" i="6"/>
  <c r="EY233" i="6"/>
  <c r="FB233" i="6"/>
  <c r="FL233" i="6"/>
  <c r="FF233" i="6"/>
  <c r="FG233" i="6"/>
  <c r="FI233" i="6"/>
  <c r="FM233" i="6"/>
  <c r="FK233" i="6"/>
  <c r="FJ233" i="6"/>
  <c r="FH233" i="6"/>
  <c r="FR233" i="6"/>
  <c r="FO233" i="6"/>
  <c r="FN233" i="6"/>
  <c r="FP233" i="6"/>
  <c r="FU233" i="6"/>
  <c r="FQ233" i="6"/>
  <c r="FS233" i="6"/>
  <c r="FT233" i="6"/>
  <c r="ES233" i="6"/>
  <c r="FV233" i="6"/>
  <c r="EU226" i="6"/>
  <c r="EW226" i="6"/>
  <c r="EV226" i="6"/>
  <c r="FA226" i="6"/>
  <c r="EY226" i="6"/>
  <c r="EX226" i="6"/>
  <c r="ET226" i="6"/>
  <c r="FC226" i="6"/>
  <c r="FF226" i="6"/>
  <c r="FB226" i="6"/>
  <c r="FD226" i="6"/>
  <c r="EZ226" i="6"/>
  <c r="FJ226" i="6"/>
  <c r="FG226" i="6"/>
  <c r="FI226" i="6"/>
  <c r="FH226" i="6"/>
  <c r="FE226" i="6"/>
  <c r="FO226" i="6"/>
  <c r="FN226" i="6"/>
  <c r="FL226" i="6"/>
  <c r="FM226" i="6"/>
  <c r="FU226" i="6"/>
  <c r="FT226" i="6"/>
  <c r="FQ226" i="6"/>
  <c r="FP226" i="6"/>
  <c r="FR226" i="6"/>
  <c r="ES226" i="6"/>
  <c r="FV226" i="6"/>
  <c r="FS226" i="6"/>
  <c r="FK226" i="6"/>
  <c r="ET72" i="6"/>
  <c r="EV72" i="6"/>
  <c r="FB72" i="6"/>
  <c r="EX72" i="6"/>
  <c r="EZ72" i="6"/>
  <c r="EY72" i="6"/>
  <c r="EW72" i="6"/>
  <c r="FG72" i="6"/>
  <c r="FA72" i="6"/>
  <c r="EU72" i="6"/>
  <c r="FD72" i="6"/>
  <c r="FE72" i="6"/>
  <c r="FC72" i="6"/>
  <c r="FK72" i="6"/>
  <c r="FF72" i="6"/>
  <c r="FJ72" i="6"/>
  <c r="FI72" i="6"/>
  <c r="FH72" i="6"/>
  <c r="FM72" i="6"/>
  <c r="FP72" i="6"/>
  <c r="FO72" i="6"/>
  <c r="FN72" i="6"/>
  <c r="FL72" i="6"/>
  <c r="FV72" i="6"/>
  <c r="FR72" i="6"/>
  <c r="FU72" i="6"/>
  <c r="FQ72" i="6"/>
  <c r="FS72" i="6"/>
  <c r="FT72" i="6"/>
  <c r="ES72" i="6"/>
  <c r="EU156" i="6"/>
  <c r="FB156" i="6"/>
  <c r="EZ156" i="6"/>
  <c r="EY156" i="6"/>
  <c r="EW156" i="6"/>
  <c r="ET156" i="6"/>
  <c r="EV156" i="6"/>
  <c r="EX156" i="6"/>
  <c r="FD156" i="6"/>
  <c r="FG156" i="6"/>
  <c r="FC156" i="6"/>
  <c r="FA156" i="6"/>
  <c r="FE156" i="6"/>
  <c r="FK156" i="6"/>
  <c r="FH156" i="6"/>
  <c r="FP156" i="6"/>
  <c r="FJ156" i="6"/>
  <c r="FN156" i="6"/>
  <c r="FI156" i="6"/>
  <c r="FL156" i="6"/>
  <c r="FM156" i="6"/>
  <c r="FF156" i="6"/>
  <c r="FO156" i="6"/>
  <c r="FS156" i="6"/>
  <c r="FQ156" i="6"/>
  <c r="FR156" i="6"/>
  <c r="ES156" i="6"/>
  <c r="FT156" i="6"/>
  <c r="FU156" i="6"/>
  <c r="FV156" i="6"/>
  <c r="ET209" i="6"/>
  <c r="EW209" i="6"/>
  <c r="EU209" i="6"/>
  <c r="EX209" i="6"/>
  <c r="FD209" i="6"/>
  <c r="EV209" i="6"/>
  <c r="FC209" i="6"/>
  <c r="EZ209" i="6"/>
  <c r="FA209" i="6"/>
  <c r="FE209" i="6"/>
  <c r="FB209" i="6"/>
  <c r="EY209" i="6"/>
  <c r="FG209" i="6"/>
  <c r="FL209" i="6"/>
  <c r="FJ209" i="6"/>
  <c r="FF209" i="6"/>
  <c r="FI209" i="6"/>
  <c r="FH209" i="6"/>
  <c r="FM209" i="6"/>
  <c r="FK209" i="6"/>
  <c r="FR209" i="6"/>
  <c r="FQ209" i="6"/>
  <c r="FP209" i="6"/>
  <c r="FN209" i="6"/>
  <c r="FO209" i="6"/>
  <c r="FS209" i="6"/>
  <c r="FT209" i="6"/>
  <c r="FV209" i="6"/>
  <c r="ES209" i="6"/>
  <c r="FU209" i="6"/>
  <c r="D79" i="11"/>
  <c r="AP82" i="11"/>
  <c r="AH82" i="11"/>
  <c r="AE79" i="11"/>
  <c r="J79" i="11"/>
  <c r="AN79" i="11"/>
  <c r="N80" i="11"/>
  <c r="AF82" i="11"/>
  <c r="AG79" i="11"/>
  <c r="S82" i="11"/>
  <c r="AV82" i="11"/>
  <c r="AL79" i="11"/>
  <c r="C103" i="11"/>
  <c r="AI106" i="11"/>
  <c r="AA99" i="11"/>
  <c r="D108" i="11"/>
  <c r="AA101" i="11"/>
  <c r="T102" i="11"/>
  <c r="AT107" i="11"/>
  <c r="AU96" i="11"/>
  <c r="O104" i="11"/>
  <c r="AD84" i="11"/>
  <c r="V100" i="11"/>
  <c r="AH105" i="11"/>
  <c r="AK89" i="11"/>
  <c r="AR101" i="11"/>
  <c r="AU106" i="11"/>
  <c r="AZ93" i="11"/>
  <c r="O103" i="11"/>
  <c r="AZ108" i="11"/>
  <c r="AX99" i="11"/>
  <c r="AB87" i="11"/>
  <c r="AR107" i="11"/>
  <c r="AX104" i="11"/>
  <c r="E102" i="11"/>
  <c r="AR96" i="11"/>
  <c r="L88" i="11"/>
  <c r="C108" i="11"/>
  <c r="I105" i="11"/>
  <c r="N102" i="11"/>
  <c r="T97" i="11"/>
  <c r="AL88" i="11"/>
  <c r="N108" i="11"/>
  <c r="T105" i="11"/>
  <c r="Z102" i="11"/>
  <c r="D98" i="11"/>
  <c r="V89" i="11"/>
  <c r="Y108" i="11"/>
  <c r="AE105" i="11"/>
  <c r="AK102" i="11"/>
  <c r="AL98" i="11"/>
  <c r="F90" i="11"/>
  <c r="AJ108" i="11"/>
  <c r="AP105" i="11"/>
  <c r="AV102" i="11"/>
  <c r="Q99" i="11"/>
  <c r="AI90" i="11"/>
  <c r="AU108" i="11"/>
  <c r="C106" i="11"/>
  <c r="I103" i="11"/>
  <c r="AN99" i="11"/>
  <c r="T91" i="11"/>
  <c r="X81" i="11"/>
  <c r="N106" i="11"/>
  <c r="T103" i="11"/>
  <c r="J100" i="11"/>
  <c r="D92" i="11"/>
  <c r="M83" i="11"/>
  <c r="Y106" i="11"/>
  <c r="AE103" i="11"/>
  <c r="AA100" i="11"/>
  <c r="AL92" i="11"/>
  <c r="F84" i="11"/>
  <c r="G97" i="11"/>
  <c r="M94" i="11"/>
  <c r="S91" i="11"/>
  <c r="Y88" i="11"/>
  <c r="AE85" i="11"/>
  <c r="AK81" i="11"/>
  <c r="O98" i="11"/>
  <c r="U95" i="11"/>
  <c r="AA92" i="11"/>
  <c r="AG89" i="11"/>
  <c r="AM86" i="11"/>
  <c r="AS83" i="11"/>
  <c r="AH81" i="11"/>
  <c r="Y98" i="11"/>
  <c r="AE95" i="11"/>
  <c r="AK92" i="11"/>
  <c r="AQ89" i="11"/>
  <c r="AW86" i="11"/>
  <c r="E84" i="11"/>
  <c r="AD101" i="11"/>
  <c r="AJ98" i="11"/>
  <c r="AP95" i="11"/>
  <c r="AV92" i="11"/>
  <c r="D90" i="11"/>
  <c r="J87" i="11"/>
  <c r="P84" i="11"/>
  <c r="AI98" i="11"/>
  <c r="AO95" i="11"/>
  <c r="AU92" i="11"/>
  <c r="C90" i="11"/>
  <c r="I87" i="11"/>
  <c r="O84" i="11"/>
  <c r="H99" i="11"/>
  <c r="N96" i="11"/>
  <c r="T93" i="11"/>
  <c r="Z90" i="11"/>
  <c r="AF87" i="11"/>
  <c r="AL84" i="11"/>
  <c r="Q100" i="11"/>
  <c r="W97" i="11"/>
  <c r="AC94" i="11"/>
  <c r="AI91" i="11"/>
  <c r="AO88" i="11"/>
  <c r="AU85" i="11"/>
  <c r="C83" i="11"/>
  <c r="AR98" i="11"/>
  <c r="AX95" i="11"/>
  <c r="F93" i="11"/>
  <c r="L90" i="11"/>
  <c r="R87" i="11"/>
  <c r="X84" i="11"/>
  <c r="ET109" i="6"/>
  <c r="EW109" i="6"/>
  <c r="EU109" i="6"/>
  <c r="EV109" i="6"/>
  <c r="FB109" i="6"/>
  <c r="FA109" i="6"/>
  <c r="EX109" i="6"/>
  <c r="EY109" i="6"/>
  <c r="EZ109" i="6"/>
  <c r="FD109" i="6"/>
  <c r="FC109" i="6"/>
  <c r="FG109" i="6"/>
  <c r="FE109" i="6"/>
  <c r="FJ109" i="6"/>
  <c r="FI109" i="6"/>
  <c r="FH109" i="6"/>
  <c r="FF109" i="6"/>
  <c r="FL109" i="6"/>
  <c r="FO109" i="6"/>
  <c r="FN109" i="6"/>
  <c r="FK109" i="6"/>
  <c r="FR109" i="6"/>
  <c r="FP109" i="6"/>
  <c r="FM109" i="6"/>
  <c r="FU109" i="6"/>
  <c r="FT109" i="6"/>
  <c r="FS109" i="6"/>
  <c r="ES109" i="6"/>
  <c r="FQ109" i="6"/>
  <c r="FV109" i="6"/>
  <c r="ET212" i="6"/>
  <c r="EW212" i="6"/>
  <c r="EV212" i="6"/>
  <c r="EU212" i="6"/>
  <c r="EZ212" i="6"/>
  <c r="EY212" i="6"/>
  <c r="EX212" i="6"/>
  <c r="FD212" i="6"/>
  <c r="FA212" i="6"/>
  <c r="FE212" i="6"/>
  <c r="FC212" i="6"/>
  <c r="FB212" i="6"/>
  <c r="FI212" i="6"/>
  <c r="FH212" i="6"/>
  <c r="FG212" i="6"/>
  <c r="FN212" i="6"/>
  <c r="FF212" i="6"/>
  <c r="FJ212" i="6"/>
  <c r="FL212" i="6"/>
  <c r="FM212" i="6"/>
  <c r="FT212" i="6"/>
  <c r="FS212" i="6"/>
  <c r="FQ212" i="6"/>
  <c r="FR212" i="6"/>
  <c r="FP212" i="6"/>
  <c r="FK212" i="6"/>
  <c r="FO212" i="6"/>
  <c r="ES212" i="6"/>
  <c r="FU212" i="6"/>
  <c r="FV212" i="6"/>
  <c r="EU33" i="6"/>
  <c r="ET33" i="6"/>
  <c r="EZ33" i="6"/>
  <c r="EY33" i="6"/>
  <c r="EV33" i="6"/>
  <c r="EX33" i="6"/>
  <c r="EW33" i="6"/>
  <c r="FB33" i="6"/>
  <c r="FG33" i="6"/>
  <c r="FD33" i="6"/>
  <c r="FE33" i="6"/>
  <c r="FC33" i="6"/>
  <c r="FA33" i="6"/>
  <c r="FI33" i="6"/>
  <c r="FH33" i="6"/>
  <c r="FF33" i="6"/>
  <c r="FN33" i="6"/>
  <c r="FM33" i="6"/>
  <c r="FK33" i="6"/>
  <c r="FT33" i="6"/>
  <c r="FO33" i="6"/>
  <c r="FR33" i="6"/>
  <c r="FS33" i="6"/>
  <c r="FL33" i="6"/>
  <c r="FP33" i="6"/>
  <c r="FJ33" i="6"/>
  <c r="FQ33" i="6"/>
  <c r="ES33" i="6"/>
  <c r="FU33" i="6"/>
  <c r="FV33" i="6"/>
  <c r="EW196" i="6"/>
  <c r="EU196" i="6"/>
  <c r="ET196" i="6"/>
  <c r="EX196" i="6"/>
  <c r="FD196" i="6"/>
  <c r="FB196" i="6"/>
  <c r="EV196" i="6"/>
  <c r="FA196" i="6"/>
  <c r="FC196" i="6"/>
  <c r="EZ196" i="6"/>
  <c r="FM196" i="6"/>
  <c r="EY196" i="6"/>
  <c r="FG196" i="6"/>
  <c r="FJ196" i="6"/>
  <c r="FE196" i="6"/>
  <c r="FI196" i="6"/>
  <c r="FF196" i="6"/>
  <c r="FH196" i="6"/>
  <c r="FL196" i="6"/>
  <c r="FP196" i="6"/>
  <c r="FN196" i="6"/>
  <c r="FK196" i="6"/>
  <c r="FR196" i="6"/>
  <c r="FQ196" i="6"/>
  <c r="FU196" i="6"/>
  <c r="FO196" i="6"/>
  <c r="FS196" i="6"/>
  <c r="FT196" i="6"/>
  <c r="ES196" i="6"/>
  <c r="FV196" i="6"/>
  <c r="ET245" i="6"/>
  <c r="EW245" i="6"/>
  <c r="EU245" i="6"/>
  <c r="EX245" i="6"/>
  <c r="FC245" i="6"/>
  <c r="EZ245" i="6"/>
  <c r="FE245" i="6"/>
  <c r="FD245" i="6"/>
  <c r="EV245" i="6"/>
  <c r="FB245" i="6"/>
  <c r="EY245" i="6"/>
  <c r="FA245" i="6"/>
  <c r="FF245" i="6"/>
  <c r="FL245" i="6"/>
  <c r="FG245" i="6"/>
  <c r="FI245" i="6"/>
  <c r="FJ245" i="6"/>
  <c r="FK245" i="6"/>
  <c r="FM245" i="6"/>
  <c r="FR245" i="6"/>
  <c r="FP245" i="6"/>
  <c r="FH245" i="6"/>
  <c r="FQ245" i="6"/>
  <c r="FO245" i="6"/>
  <c r="FS245" i="6"/>
  <c r="FU245" i="6"/>
  <c r="FT245" i="6"/>
  <c r="FV245" i="6"/>
  <c r="FN245" i="6"/>
  <c r="ES245" i="6"/>
  <c r="EU21" i="6"/>
  <c r="ET21" i="6"/>
  <c r="EZ21" i="6"/>
  <c r="EV21" i="6"/>
  <c r="EW21" i="6"/>
  <c r="EY21" i="6"/>
  <c r="EX21" i="6"/>
  <c r="FB21" i="6"/>
  <c r="FG21" i="6"/>
  <c r="FE21" i="6"/>
  <c r="FD21" i="6"/>
  <c r="FC21" i="6"/>
  <c r="FA21" i="6"/>
  <c r="FI21" i="6"/>
  <c r="FH21" i="6"/>
  <c r="FF21" i="6"/>
  <c r="FL21" i="6"/>
  <c r="FN21" i="6"/>
  <c r="FM21" i="6"/>
  <c r="FJ21" i="6"/>
  <c r="FT21" i="6"/>
  <c r="FQ21" i="6"/>
  <c r="FS21" i="6"/>
  <c r="FK21" i="6"/>
  <c r="FR21" i="6"/>
  <c r="FP21" i="6"/>
  <c r="ES21" i="6"/>
  <c r="FU21" i="6"/>
  <c r="FO21" i="6"/>
  <c r="FV21" i="6"/>
  <c r="EU151" i="6"/>
  <c r="ET151" i="6"/>
  <c r="EY151" i="6"/>
  <c r="EX151" i="6"/>
  <c r="FD151" i="6"/>
  <c r="EV151" i="6"/>
  <c r="EW151" i="6"/>
  <c r="FA151" i="6"/>
  <c r="FF151" i="6"/>
  <c r="EZ151" i="6"/>
  <c r="FE151" i="6"/>
  <c r="FB151" i="6"/>
  <c r="FG151" i="6"/>
  <c r="FH151" i="6"/>
  <c r="FC151" i="6"/>
  <c r="FL151" i="6"/>
  <c r="FM151" i="6"/>
  <c r="FI151" i="6"/>
  <c r="FK151" i="6"/>
  <c r="FO151" i="6"/>
  <c r="FS151" i="6"/>
  <c r="FJ151" i="6"/>
  <c r="FQ151" i="6"/>
  <c r="FR151" i="6"/>
  <c r="FN151" i="6"/>
  <c r="FP151" i="6"/>
  <c r="FV151" i="6"/>
  <c r="FU151" i="6"/>
  <c r="ES151" i="6"/>
  <c r="FT151" i="6"/>
  <c r="EV255" i="6"/>
  <c r="EU255" i="6"/>
  <c r="ET255" i="6"/>
  <c r="FC255" i="6"/>
  <c r="FB255" i="6"/>
  <c r="EY255" i="6"/>
  <c r="EW255" i="6"/>
  <c r="FD255" i="6"/>
  <c r="EZ255" i="6"/>
  <c r="FA255" i="6"/>
  <c r="EX255" i="6"/>
  <c r="FG255" i="6"/>
  <c r="FK255" i="6"/>
  <c r="FE255" i="6"/>
  <c r="FI255" i="6"/>
  <c r="FH255" i="6"/>
  <c r="FM255" i="6"/>
  <c r="FL255" i="6"/>
  <c r="FP255" i="6"/>
  <c r="FN255" i="6"/>
  <c r="FF255" i="6"/>
  <c r="FJ255" i="6"/>
  <c r="FQ255" i="6"/>
  <c r="FO255" i="6"/>
  <c r="FR255" i="6"/>
  <c r="FS255" i="6"/>
  <c r="ES255" i="6"/>
  <c r="FT255" i="6"/>
  <c r="FU255" i="6"/>
  <c r="FV255" i="6"/>
  <c r="EU39" i="6"/>
  <c r="ET39" i="6"/>
  <c r="EX39" i="6"/>
  <c r="EV39" i="6"/>
  <c r="EW39" i="6"/>
  <c r="FC39" i="6"/>
  <c r="FB39" i="6"/>
  <c r="EY39" i="6"/>
  <c r="EZ39" i="6"/>
  <c r="FA39" i="6"/>
  <c r="FD39" i="6"/>
  <c r="FE39" i="6"/>
  <c r="FG39" i="6"/>
  <c r="FK39" i="6"/>
  <c r="FJ39" i="6"/>
  <c r="FI39" i="6"/>
  <c r="FH39" i="6"/>
  <c r="FF39" i="6"/>
  <c r="FL39" i="6"/>
  <c r="FP39" i="6"/>
  <c r="FN39" i="6"/>
  <c r="FM39" i="6"/>
  <c r="FV39" i="6"/>
  <c r="FO39" i="6"/>
  <c r="FQ39" i="6"/>
  <c r="FT39" i="6"/>
  <c r="FS39" i="6"/>
  <c r="FU39" i="6"/>
  <c r="FR39" i="6"/>
  <c r="ES39" i="6"/>
  <c r="EU129" i="6"/>
  <c r="ET129" i="6"/>
  <c r="EZ129" i="6"/>
  <c r="EY129" i="6"/>
  <c r="EW129" i="6"/>
  <c r="EX129" i="6"/>
  <c r="EV129" i="6"/>
  <c r="FB129" i="6"/>
  <c r="FG129" i="6"/>
  <c r="FA129" i="6"/>
  <c r="FE129" i="6"/>
  <c r="FD129" i="6"/>
  <c r="FC129" i="6"/>
  <c r="FF129" i="6"/>
  <c r="FI129" i="6"/>
  <c r="FH129" i="6"/>
  <c r="FJ129" i="6"/>
  <c r="FN129" i="6"/>
  <c r="FK129" i="6"/>
  <c r="FM129" i="6"/>
  <c r="FL129" i="6"/>
  <c r="FT129" i="6"/>
  <c r="FS129" i="6"/>
  <c r="FP129" i="6"/>
  <c r="FR129" i="6"/>
  <c r="FO129" i="6"/>
  <c r="FQ129" i="6"/>
  <c r="FU129" i="6"/>
  <c r="ES129" i="6"/>
  <c r="FV129" i="6"/>
  <c r="ET41" i="6"/>
  <c r="EU41" i="6"/>
  <c r="EW41" i="6"/>
  <c r="EV41" i="6"/>
  <c r="EX41" i="6"/>
  <c r="FD41" i="6"/>
  <c r="FC41" i="6"/>
  <c r="EZ41" i="6"/>
  <c r="EY41" i="6"/>
  <c r="FE41" i="6"/>
  <c r="FF41" i="6"/>
  <c r="FA41" i="6"/>
  <c r="FB41" i="6"/>
  <c r="FL41" i="6"/>
  <c r="FG41" i="6"/>
  <c r="FJ41" i="6"/>
  <c r="FI41" i="6"/>
  <c r="FH41" i="6"/>
  <c r="FK41" i="6"/>
  <c r="FQ41" i="6"/>
  <c r="FO41" i="6"/>
  <c r="FM41" i="6"/>
  <c r="FP41" i="6"/>
  <c r="FT41" i="6"/>
  <c r="FS41" i="6"/>
  <c r="FU41" i="6"/>
  <c r="FR41" i="6"/>
  <c r="FV41" i="6"/>
  <c r="FN41" i="6"/>
  <c r="ES41" i="6"/>
  <c r="ET257" i="6"/>
  <c r="EW257" i="6"/>
  <c r="EU257" i="6"/>
  <c r="EX257" i="6"/>
  <c r="FC257" i="6"/>
  <c r="EV257" i="6"/>
  <c r="EZ257" i="6"/>
  <c r="FE257" i="6"/>
  <c r="EY257" i="6"/>
  <c r="FD257" i="6"/>
  <c r="FA257" i="6"/>
  <c r="FF257" i="6"/>
  <c r="FB257" i="6"/>
  <c r="FL257" i="6"/>
  <c r="FG257" i="6"/>
  <c r="FI257" i="6"/>
  <c r="FK257" i="6"/>
  <c r="FH257" i="6"/>
  <c r="FM257" i="6"/>
  <c r="FR257" i="6"/>
  <c r="FN257" i="6"/>
  <c r="FJ257" i="6"/>
  <c r="FP257" i="6"/>
  <c r="FQ257" i="6"/>
  <c r="FO257" i="6"/>
  <c r="FU257" i="6"/>
  <c r="FS257" i="6"/>
  <c r="FV257" i="6"/>
  <c r="FT257" i="6"/>
  <c r="ES257" i="6"/>
  <c r="EV231" i="6"/>
  <c r="ET231" i="6"/>
  <c r="EU231" i="6"/>
  <c r="FC231" i="6"/>
  <c r="FB231" i="6"/>
  <c r="EW231" i="6"/>
  <c r="EY231" i="6"/>
  <c r="FA231" i="6"/>
  <c r="FD231" i="6"/>
  <c r="EX231" i="6"/>
  <c r="FF231" i="6"/>
  <c r="FK231" i="6"/>
  <c r="FG231" i="6"/>
  <c r="FI231" i="6"/>
  <c r="EZ231" i="6"/>
  <c r="FH231" i="6"/>
  <c r="FM231" i="6"/>
  <c r="FP231" i="6"/>
  <c r="FJ231" i="6"/>
  <c r="FE231" i="6"/>
  <c r="FL231" i="6"/>
  <c r="FN231" i="6"/>
  <c r="FO231" i="6"/>
  <c r="FQ231" i="6"/>
  <c r="FR231" i="6"/>
  <c r="FU231" i="6"/>
  <c r="FS231" i="6"/>
  <c r="FT231" i="6"/>
  <c r="ES231" i="6"/>
  <c r="FV231" i="6"/>
  <c r="ET230" i="6"/>
  <c r="EV230" i="6"/>
  <c r="EU230" i="6"/>
  <c r="FC230" i="6"/>
  <c r="FA230" i="6"/>
  <c r="EW230" i="6"/>
  <c r="EZ230" i="6"/>
  <c r="EX230" i="6"/>
  <c r="EY230" i="6"/>
  <c r="FB230" i="6"/>
  <c r="FL230" i="6"/>
  <c r="FF230" i="6"/>
  <c r="FG230" i="6"/>
  <c r="FI230" i="6"/>
  <c r="FH230" i="6"/>
  <c r="FE230" i="6"/>
  <c r="FQ230" i="6"/>
  <c r="FM230" i="6"/>
  <c r="FK230" i="6"/>
  <c r="FJ230" i="6"/>
  <c r="FO230" i="6"/>
  <c r="FN230" i="6"/>
  <c r="FD230" i="6"/>
  <c r="FT230" i="6"/>
  <c r="FP230" i="6"/>
  <c r="FS230" i="6"/>
  <c r="FR230" i="6"/>
  <c r="FU230" i="6"/>
  <c r="ES230" i="6"/>
  <c r="FV230" i="6"/>
  <c r="ET71" i="6"/>
  <c r="EV71" i="6"/>
  <c r="EU71" i="6"/>
  <c r="FA71" i="6"/>
  <c r="EX71" i="6"/>
  <c r="EZ71" i="6"/>
  <c r="EY71" i="6"/>
  <c r="EW71" i="6"/>
  <c r="FB71" i="6"/>
  <c r="FC71" i="6"/>
  <c r="FF71" i="6"/>
  <c r="FI71" i="6"/>
  <c r="FE71" i="6"/>
  <c r="FG71" i="6"/>
  <c r="FH71" i="6"/>
  <c r="FD71" i="6"/>
  <c r="FK71" i="6"/>
  <c r="FN71" i="6"/>
  <c r="FL71" i="6"/>
  <c r="FR71" i="6"/>
  <c r="FU71" i="6"/>
  <c r="FT71" i="6"/>
  <c r="FQ71" i="6"/>
  <c r="FS71" i="6"/>
  <c r="FO71" i="6"/>
  <c r="FM71" i="6"/>
  <c r="ES71" i="6"/>
  <c r="FP71" i="6"/>
  <c r="FJ71" i="6"/>
  <c r="FV71" i="6"/>
  <c r="ET235" i="6"/>
  <c r="EY235" i="6"/>
  <c r="EX235" i="6"/>
  <c r="EU235" i="6"/>
  <c r="EV235" i="6"/>
  <c r="FA235" i="6"/>
  <c r="FF235" i="6"/>
  <c r="EW235" i="6"/>
  <c r="EZ235" i="6"/>
  <c r="FD235" i="6"/>
  <c r="FC235" i="6"/>
  <c r="FB235" i="6"/>
  <c r="FE235" i="6"/>
  <c r="FH235" i="6"/>
  <c r="FG235" i="6"/>
  <c r="FM235" i="6"/>
  <c r="FI235" i="6"/>
  <c r="FK235" i="6"/>
  <c r="FJ235" i="6"/>
  <c r="FS235" i="6"/>
  <c r="FR235" i="6"/>
  <c r="FO235" i="6"/>
  <c r="FN235" i="6"/>
  <c r="FL235" i="6"/>
  <c r="FP235" i="6"/>
  <c r="FQ235" i="6"/>
  <c r="FV235" i="6"/>
  <c r="FT235" i="6"/>
  <c r="FU235" i="6"/>
  <c r="ES235" i="6"/>
  <c r="ET113" i="6"/>
  <c r="EW113" i="6"/>
  <c r="EV113" i="6"/>
  <c r="FD113" i="6"/>
  <c r="EX113" i="6"/>
  <c r="FC113" i="6"/>
  <c r="EU113" i="6"/>
  <c r="EZ113" i="6"/>
  <c r="FE113" i="6"/>
  <c r="FA113" i="6"/>
  <c r="FB113" i="6"/>
  <c r="EY113" i="6"/>
  <c r="FF113" i="6"/>
  <c r="FL113" i="6"/>
  <c r="FG113" i="6"/>
  <c r="FJ113" i="6"/>
  <c r="FI113" i="6"/>
  <c r="FK113" i="6"/>
  <c r="FH113" i="6"/>
  <c r="FM113" i="6"/>
  <c r="FQ113" i="6"/>
  <c r="FO113" i="6"/>
  <c r="FP113" i="6"/>
  <c r="FR113" i="6"/>
  <c r="FN113" i="6"/>
  <c r="FT113" i="6"/>
  <c r="FS113" i="6"/>
  <c r="FU113" i="6"/>
  <c r="FV113" i="6"/>
  <c r="ES113" i="6"/>
  <c r="EU18" i="6"/>
  <c r="EX18" i="6"/>
  <c r="EV18" i="6"/>
  <c r="ET18" i="6"/>
  <c r="EW18" i="6"/>
  <c r="EY18" i="6"/>
  <c r="FC18" i="6"/>
  <c r="FE18" i="6"/>
  <c r="EZ18" i="6"/>
  <c r="FD18" i="6"/>
  <c r="FA18" i="6"/>
  <c r="FB18" i="6"/>
  <c r="FN18" i="6"/>
  <c r="FH18" i="6"/>
  <c r="FF18" i="6"/>
  <c r="FK18" i="6"/>
  <c r="FJ18" i="6"/>
  <c r="FG18" i="6"/>
  <c r="FI18" i="6"/>
  <c r="FM18" i="6"/>
  <c r="FQ18" i="6"/>
  <c r="FO18" i="6"/>
  <c r="FL18" i="6"/>
  <c r="FS18" i="6"/>
  <c r="FR18" i="6"/>
  <c r="FP18" i="6"/>
  <c r="FU18" i="6"/>
  <c r="FV18" i="6"/>
  <c r="FT18" i="6"/>
  <c r="ES18" i="6"/>
  <c r="ET90" i="6"/>
  <c r="EX90" i="6"/>
  <c r="EV90" i="6"/>
  <c r="EU90" i="6"/>
  <c r="EY90" i="6"/>
  <c r="FC90" i="6"/>
  <c r="EW90" i="6"/>
  <c r="FA90" i="6"/>
  <c r="FB90" i="6"/>
  <c r="FD90" i="6"/>
  <c r="FH90" i="6"/>
  <c r="FE90" i="6"/>
  <c r="FF90" i="6"/>
  <c r="FJ90" i="6"/>
  <c r="FG90" i="6"/>
  <c r="FI90" i="6"/>
  <c r="FM90" i="6"/>
  <c r="FQ90" i="6"/>
  <c r="FK90" i="6"/>
  <c r="FO90" i="6"/>
  <c r="FL90" i="6"/>
  <c r="FS90" i="6"/>
  <c r="EZ90" i="6"/>
  <c r="FR90" i="6"/>
  <c r="FN90" i="6"/>
  <c r="FV90" i="6"/>
  <c r="FU90" i="6"/>
  <c r="ES90" i="6"/>
  <c r="FT90" i="6"/>
  <c r="FP90" i="6"/>
  <c r="ET97" i="6"/>
  <c r="EW97" i="6"/>
  <c r="EU97" i="6"/>
  <c r="EX97" i="6"/>
  <c r="FB97" i="6"/>
  <c r="FA97" i="6"/>
  <c r="EV97" i="6"/>
  <c r="EY97" i="6"/>
  <c r="EZ97" i="6"/>
  <c r="FC97" i="6"/>
  <c r="FG97" i="6"/>
  <c r="FJ97" i="6"/>
  <c r="FI97" i="6"/>
  <c r="FE97" i="6"/>
  <c r="FH97" i="6"/>
  <c r="FO97" i="6"/>
  <c r="FL97" i="6"/>
  <c r="FD97" i="6"/>
  <c r="FN97" i="6"/>
  <c r="FQ97" i="6"/>
  <c r="FM97" i="6"/>
  <c r="FR97" i="6"/>
  <c r="FV97" i="6"/>
  <c r="FF97" i="6"/>
  <c r="FK97" i="6"/>
  <c r="FU97" i="6"/>
  <c r="FP97" i="6"/>
  <c r="FT97" i="6"/>
  <c r="FS97" i="6"/>
  <c r="ES97" i="6"/>
  <c r="ET186" i="6"/>
  <c r="EV186" i="6"/>
  <c r="EY186" i="6"/>
  <c r="EW186" i="6"/>
  <c r="EX186" i="6"/>
  <c r="FC186" i="6"/>
  <c r="EU186" i="6"/>
  <c r="FB186" i="6"/>
  <c r="FD186" i="6"/>
  <c r="EZ186" i="6"/>
  <c r="FH186" i="6"/>
  <c r="FE186" i="6"/>
  <c r="FF186" i="6"/>
  <c r="FA186" i="6"/>
  <c r="FG186" i="6"/>
  <c r="FI186" i="6"/>
  <c r="FK186" i="6"/>
  <c r="FQ186" i="6"/>
  <c r="FL186" i="6"/>
  <c r="FM186" i="6"/>
  <c r="FJ186" i="6"/>
  <c r="FS186" i="6"/>
  <c r="FR186" i="6"/>
  <c r="FO186" i="6"/>
  <c r="FV186" i="6"/>
  <c r="ES186" i="6"/>
  <c r="FN186" i="6"/>
  <c r="FT186" i="6"/>
  <c r="FU186" i="6"/>
  <c r="FP186" i="6"/>
  <c r="EU22" i="6"/>
  <c r="EW22" i="6"/>
  <c r="FA22" i="6"/>
  <c r="EZ22" i="6"/>
  <c r="EV22" i="6"/>
  <c r="EY22" i="6"/>
  <c r="ET22" i="6"/>
  <c r="EX22" i="6"/>
  <c r="FB22" i="6"/>
  <c r="FF22" i="6"/>
  <c r="FD22" i="6"/>
  <c r="FG22" i="6"/>
  <c r="FJ22" i="6"/>
  <c r="FC22" i="6"/>
  <c r="FI22" i="6"/>
  <c r="FH22" i="6"/>
  <c r="FE22" i="6"/>
  <c r="FO22" i="6"/>
  <c r="FL22" i="6"/>
  <c r="FN22" i="6"/>
  <c r="FM22" i="6"/>
  <c r="FU22" i="6"/>
  <c r="FT22" i="6"/>
  <c r="FQ22" i="6"/>
  <c r="FK22" i="6"/>
  <c r="FR22" i="6"/>
  <c r="FP22" i="6"/>
  <c r="ES22" i="6"/>
  <c r="FV22" i="6"/>
  <c r="FS22" i="6"/>
  <c r="ET222" i="6"/>
  <c r="EV222" i="6"/>
  <c r="EU222" i="6"/>
  <c r="EY222" i="6"/>
  <c r="EX222" i="6"/>
  <c r="FC222" i="6"/>
  <c r="EW222" i="6"/>
  <c r="FB222" i="6"/>
  <c r="FD222" i="6"/>
  <c r="EZ222" i="6"/>
  <c r="FA222" i="6"/>
  <c r="FH222" i="6"/>
  <c r="FE222" i="6"/>
  <c r="FF222" i="6"/>
  <c r="FI222" i="6"/>
  <c r="FG222" i="6"/>
  <c r="FQ222" i="6"/>
  <c r="FM222" i="6"/>
  <c r="FK222" i="6"/>
  <c r="FJ222" i="6"/>
  <c r="FN222" i="6"/>
  <c r="FS222" i="6"/>
  <c r="FP222" i="6"/>
  <c r="FR222" i="6"/>
  <c r="FO222" i="6"/>
  <c r="FL222" i="6"/>
  <c r="FV222" i="6"/>
  <c r="ES222" i="6"/>
  <c r="FT222" i="6"/>
  <c r="FU222" i="6"/>
  <c r="EU177" i="6"/>
  <c r="ET177" i="6"/>
  <c r="EZ177" i="6"/>
  <c r="EY177" i="6"/>
  <c r="EX177" i="6"/>
  <c r="EW177" i="6"/>
  <c r="FB177" i="6"/>
  <c r="FG177" i="6"/>
  <c r="EV177" i="6"/>
  <c r="FE177" i="6"/>
  <c r="FC177" i="6"/>
  <c r="FA177" i="6"/>
  <c r="FD177" i="6"/>
  <c r="FH177" i="6"/>
  <c r="FF177" i="6"/>
  <c r="FM177" i="6"/>
  <c r="FJ177" i="6"/>
  <c r="FK177" i="6"/>
  <c r="FL177" i="6"/>
  <c r="FI177" i="6"/>
  <c r="FT177" i="6"/>
  <c r="FS177" i="6"/>
  <c r="FP177" i="6"/>
  <c r="FR177" i="6"/>
  <c r="FN177" i="6"/>
  <c r="FQ177" i="6"/>
  <c r="FO177" i="6"/>
  <c r="ES177" i="6"/>
  <c r="FV177" i="6"/>
  <c r="FU177" i="6"/>
  <c r="EU130" i="6"/>
  <c r="ET130" i="6"/>
  <c r="EW130" i="6"/>
  <c r="FA130" i="6"/>
  <c r="EZ130" i="6"/>
  <c r="EY130" i="6"/>
  <c r="EX130" i="6"/>
  <c r="FF130" i="6"/>
  <c r="FB130" i="6"/>
  <c r="FD130" i="6"/>
  <c r="FJ130" i="6"/>
  <c r="FC130" i="6"/>
  <c r="FE130" i="6"/>
  <c r="FI130" i="6"/>
  <c r="FH130" i="6"/>
  <c r="FG130" i="6"/>
  <c r="EV130" i="6"/>
  <c r="FO130" i="6"/>
  <c r="FN130" i="6"/>
  <c r="FK130" i="6"/>
  <c r="FM130" i="6"/>
  <c r="FL130" i="6"/>
  <c r="FQ130" i="6"/>
  <c r="FU130" i="6"/>
  <c r="FT130" i="6"/>
  <c r="FP130" i="6"/>
  <c r="FR130" i="6"/>
  <c r="ES130" i="6"/>
  <c r="FV130" i="6"/>
  <c r="FS130" i="6"/>
  <c r="EU118" i="6"/>
  <c r="EW118" i="6"/>
  <c r="FA118" i="6"/>
  <c r="EZ118" i="6"/>
  <c r="EV118" i="6"/>
  <c r="EY118" i="6"/>
  <c r="EX118" i="6"/>
  <c r="ET118" i="6"/>
  <c r="FD118" i="6"/>
  <c r="FC118" i="6"/>
  <c r="FF118" i="6"/>
  <c r="FB118" i="6"/>
  <c r="FJ118" i="6"/>
  <c r="FI118" i="6"/>
  <c r="FH118" i="6"/>
  <c r="FE118" i="6"/>
  <c r="FG118" i="6"/>
  <c r="FO118" i="6"/>
  <c r="FN118" i="6"/>
  <c r="FK118" i="6"/>
  <c r="FM118" i="6"/>
  <c r="FL118" i="6"/>
  <c r="FU118" i="6"/>
  <c r="FT118" i="6"/>
  <c r="FQ118" i="6"/>
  <c r="FP118" i="6"/>
  <c r="FR118" i="6"/>
  <c r="ES118" i="6"/>
  <c r="FV118" i="6"/>
  <c r="FS118" i="6"/>
  <c r="C80" i="11"/>
  <c r="AM82" i="11"/>
  <c r="AT79" i="11"/>
  <c r="P82" i="11"/>
  <c r="M82" i="11"/>
  <c r="AU82" i="11"/>
  <c r="Z79" i="11"/>
  <c r="AK79" i="11"/>
  <c r="I82" i="11"/>
  <c r="AU80" i="11"/>
  <c r="Y80" i="11"/>
  <c r="X82" i="11"/>
  <c r="AK100" i="11"/>
  <c r="AO103" i="11"/>
  <c r="AU90" i="11"/>
  <c r="J105" i="11"/>
  <c r="T95" i="11"/>
  <c r="AE101" i="11"/>
  <c r="J107" i="11"/>
  <c r="AM94" i="11"/>
  <c r="AC103" i="11"/>
  <c r="AC108" i="11"/>
  <c r="AX98" i="11"/>
  <c r="AV104" i="11"/>
  <c r="AQ86" i="11"/>
  <c r="D101" i="11"/>
  <c r="K106" i="11"/>
  <c r="AR91" i="11"/>
  <c r="AC102" i="11"/>
  <c r="P108" i="11"/>
  <c r="G98" i="11"/>
  <c r="AP86" i="11"/>
  <c r="AF107" i="11"/>
  <c r="AL104" i="11"/>
  <c r="AO101" i="11"/>
  <c r="H96" i="11"/>
  <c r="Z87" i="11"/>
  <c r="AO107" i="11"/>
  <c r="AU104" i="11"/>
  <c r="AY101" i="11"/>
  <c r="AH96" i="11"/>
  <c r="AZ87" i="11"/>
  <c r="AZ107" i="11"/>
  <c r="H105" i="11"/>
  <c r="M102" i="11"/>
  <c r="R97" i="11"/>
  <c r="AJ88" i="11"/>
  <c r="M108" i="11"/>
  <c r="S105" i="11"/>
  <c r="Y102" i="11"/>
  <c r="AZ97" i="11"/>
  <c r="T89" i="11"/>
  <c r="X108" i="11"/>
  <c r="AD105" i="11"/>
  <c r="AJ102" i="11"/>
  <c r="AE98" i="11"/>
  <c r="AW89" i="11"/>
  <c r="AI108" i="11"/>
  <c r="AO105" i="11"/>
  <c r="AU102" i="11"/>
  <c r="P99" i="11"/>
  <c r="AH90" i="11"/>
  <c r="AT108" i="11"/>
  <c r="AZ105" i="11"/>
  <c r="H103" i="11"/>
  <c r="AM99" i="11"/>
  <c r="R91" i="11"/>
  <c r="O81" i="11"/>
  <c r="M106" i="11"/>
  <c r="S103" i="11"/>
  <c r="G100" i="11"/>
  <c r="AZ91" i="11"/>
  <c r="L83" i="11"/>
  <c r="AS96" i="11"/>
  <c r="AY93" i="11"/>
  <c r="G91" i="11"/>
  <c r="M88" i="11"/>
  <c r="S85" i="11"/>
  <c r="Y81" i="11"/>
  <c r="C98" i="11"/>
  <c r="I95" i="11"/>
  <c r="O92" i="11"/>
  <c r="U89" i="11"/>
  <c r="AA86" i="11"/>
  <c r="AG83" i="11"/>
  <c r="V81" i="11"/>
  <c r="M98" i="11"/>
  <c r="S95" i="11"/>
  <c r="Y92" i="11"/>
  <c r="AE89" i="11"/>
  <c r="AK86" i="11"/>
  <c r="AQ83" i="11"/>
  <c r="R101" i="11"/>
  <c r="X98" i="11"/>
  <c r="AD95" i="11"/>
  <c r="AJ92" i="11"/>
  <c r="AP89" i="11"/>
  <c r="AV86" i="11"/>
  <c r="D84" i="11"/>
  <c r="W98" i="11"/>
  <c r="AC95" i="11"/>
  <c r="AI92" i="11"/>
  <c r="AO89" i="11"/>
  <c r="AU86" i="11"/>
  <c r="C84" i="11"/>
  <c r="AT98" i="11"/>
  <c r="AZ95" i="11"/>
  <c r="H93" i="11"/>
  <c r="N90" i="11"/>
  <c r="T87" i="11"/>
  <c r="Z84" i="11"/>
  <c r="E100" i="11"/>
  <c r="K97" i="11"/>
  <c r="Q94" i="11"/>
  <c r="W91" i="11"/>
  <c r="AC88" i="11"/>
  <c r="AI85" i="11"/>
  <c r="AO81" i="11"/>
  <c r="AF98" i="11"/>
  <c r="AL95" i="11"/>
  <c r="AR92" i="11"/>
  <c r="AX89" i="11"/>
  <c r="F87" i="11"/>
  <c r="L84" i="11"/>
  <c r="EU192" i="6"/>
  <c r="ET192" i="6"/>
  <c r="FB192" i="6"/>
  <c r="EV192" i="6"/>
  <c r="EZ192" i="6"/>
  <c r="EW192" i="6"/>
  <c r="EY192" i="6"/>
  <c r="FA192" i="6"/>
  <c r="FG192" i="6"/>
  <c r="FC192" i="6"/>
  <c r="FK192" i="6"/>
  <c r="EX192" i="6"/>
  <c r="FD192" i="6"/>
  <c r="FE192" i="6"/>
  <c r="FF192" i="6"/>
  <c r="FH192" i="6"/>
  <c r="FP192" i="6"/>
  <c r="FJ192" i="6"/>
  <c r="FM192" i="6"/>
  <c r="FI192" i="6"/>
  <c r="FN192" i="6"/>
  <c r="FQ192" i="6"/>
  <c r="FL192" i="6"/>
  <c r="FS192" i="6"/>
  <c r="FO192" i="6"/>
  <c r="FR192" i="6"/>
  <c r="ES192" i="6"/>
  <c r="FV192" i="6"/>
  <c r="FT192" i="6"/>
  <c r="FU192" i="6"/>
  <c r="ET206" i="6"/>
  <c r="EV206" i="6"/>
  <c r="EU206" i="6"/>
  <c r="FC206" i="6"/>
  <c r="EW206" i="6"/>
  <c r="FA206" i="6"/>
  <c r="EZ206" i="6"/>
  <c r="EX206" i="6"/>
  <c r="FB206" i="6"/>
  <c r="EY206" i="6"/>
  <c r="FD206" i="6"/>
  <c r="FL206" i="6"/>
  <c r="FE206" i="6"/>
  <c r="FF206" i="6"/>
  <c r="FI206" i="6"/>
  <c r="FH206" i="6"/>
  <c r="FG206" i="6"/>
  <c r="FQ206" i="6"/>
  <c r="FM206" i="6"/>
  <c r="FO206" i="6"/>
  <c r="FK206" i="6"/>
  <c r="FN206" i="6"/>
  <c r="FP206" i="6"/>
  <c r="FT206" i="6"/>
  <c r="FS206" i="6"/>
  <c r="FJ206" i="6"/>
  <c r="ES206" i="6"/>
  <c r="FU206" i="6"/>
  <c r="FV206" i="6"/>
  <c r="FR206" i="6"/>
  <c r="ET161" i="6"/>
  <c r="EU161" i="6"/>
  <c r="EW161" i="6"/>
  <c r="EX161" i="6"/>
  <c r="FD161" i="6"/>
  <c r="FC161" i="6"/>
  <c r="EZ161" i="6"/>
  <c r="EV161" i="6"/>
  <c r="FE161" i="6"/>
  <c r="FA161" i="6"/>
  <c r="FB161" i="6"/>
  <c r="FL161" i="6"/>
  <c r="FF161" i="6"/>
  <c r="FJ161" i="6"/>
  <c r="FG161" i="6"/>
  <c r="FI161" i="6"/>
  <c r="FQ161" i="6"/>
  <c r="FK161" i="6"/>
  <c r="EY161" i="6"/>
  <c r="FH161" i="6"/>
  <c r="FM161" i="6"/>
  <c r="FR161" i="6"/>
  <c r="FP161" i="6"/>
  <c r="FO161" i="6"/>
  <c r="FN161" i="6"/>
  <c r="FV161" i="6"/>
  <c r="FT161" i="6"/>
  <c r="FU161" i="6"/>
  <c r="FS161" i="6"/>
  <c r="ES161" i="6"/>
  <c r="ET32" i="6"/>
  <c r="EW32" i="6"/>
  <c r="EV32" i="6"/>
  <c r="EZ32" i="6"/>
  <c r="EY32" i="6"/>
  <c r="FD32" i="6"/>
  <c r="EX32" i="6"/>
  <c r="EU32" i="6"/>
  <c r="FE32" i="6"/>
  <c r="FC32" i="6"/>
  <c r="FA32" i="6"/>
  <c r="FB32" i="6"/>
  <c r="FI32" i="6"/>
  <c r="FH32" i="6"/>
  <c r="FF32" i="6"/>
  <c r="FG32" i="6"/>
  <c r="FN32" i="6"/>
  <c r="FM32" i="6"/>
  <c r="FR32" i="6"/>
  <c r="FK32" i="6"/>
  <c r="FJ32" i="6"/>
  <c r="FL32" i="6"/>
  <c r="FT32" i="6"/>
  <c r="FO32" i="6"/>
  <c r="FS32" i="6"/>
  <c r="FP32" i="6"/>
  <c r="ES32" i="6"/>
  <c r="FU32" i="6"/>
  <c r="FV32" i="6"/>
  <c r="FQ32" i="6"/>
  <c r="EU75" i="6"/>
  <c r="ET75" i="6"/>
  <c r="EX75" i="6"/>
  <c r="EV75" i="6"/>
  <c r="FC75" i="6"/>
  <c r="FB75" i="6"/>
  <c r="EY75" i="6"/>
  <c r="EW75" i="6"/>
  <c r="EZ75" i="6"/>
  <c r="FA75" i="6"/>
  <c r="FD75" i="6"/>
  <c r="FK75" i="6"/>
  <c r="FF75" i="6"/>
  <c r="FJ75" i="6"/>
  <c r="FE75" i="6"/>
  <c r="FI75" i="6"/>
  <c r="FG75" i="6"/>
  <c r="FH75" i="6"/>
  <c r="FM75" i="6"/>
  <c r="FP75" i="6"/>
  <c r="FN75" i="6"/>
  <c r="FL75" i="6"/>
  <c r="FV75" i="6"/>
  <c r="FR75" i="6"/>
  <c r="FO75" i="6"/>
  <c r="FQ75" i="6"/>
  <c r="FT75" i="6"/>
  <c r="FU75" i="6"/>
  <c r="FS75" i="6"/>
  <c r="ES75" i="6"/>
  <c r="EU228" i="6"/>
  <c r="ET228" i="6"/>
  <c r="FB228" i="6"/>
  <c r="EV228" i="6"/>
  <c r="EW228" i="6"/>
  <c r="EZ228" i="6"/>
  <c r="EY228" i="6"/>
  <c r="FG228" i="6"/>
  <c r="FC228" i="6"/>
  <c r="EX228" i="6"/>
  <c r="FD228" i="6"/>
  <c r="FK228" i="6"/>
  <c r="FH228" i="6"/>
  <c r="FE228" i="6"/>
  <c r="FA228" i="6"/>
  <c r="FP228" i="6"/>
  <c r="FJ228" i="6"/>
  <c r="FI228" i="6"/>
  <c r="FN228" i="6"/>
  <c r="FF228" i="6"/>
  <c r="FL228" i="6"/>
  <c r="FQ228" i="6"/>
  <c r="FS228" i="6"/>
  <c r="FR228" i="6"/>
  <c r="FO228" i="6"/>
  <c r="FU228" i="6"/>
  <c r="FT228" i="6"/>
  <c r="ES228" i="6"/>
  <c r="FM228" i="6"/>
  <c r="FV228" i="6"/>
  <c r="EW208" i="6"/>
  <c r="ET208" i="6"/>
  <c r="EU208" i="6"/>
  <c r="EX208" i="6"/>
  <c r="FD208" i="6"/>
  <c r="EV208" i="6"/>
  <c r="FB208" i="6"/>
  <c r="EZ208" i="6"/>
  <c r="FC208" i="6"/>
  <c r="EY208" i="6"/>
  <c r="FM208" i="6"/>
  <c r="FE208" i="6"/>
  <c r="FJ208" i="6"/>
  <c r="FA208" i="6"/>
  <c r="FF208" i="6"/>
  <c r="FI208" i="6"/>
  <c r="FL208" i="6"/>
  <c r="FG208" i="6"/>
  <c r="FH208" i="6"/>
  <c r="FP208" i="6"/>
  <c r="FK208" i="6"/>
  <c r="FN208" i="6"/>
  <c r="FR208" i="6"/>
  <c r="FQ208" i="6"/>
  <c r="FO208" i="6"/>
  <c r="FV208" i="6"/>
  <c r="FS208" i="6"/>
  <c r="FT208" i="6"/>
  <c r="ES208" i="6"/>
  <c r="FU208" i="6"/>
  <c r="ET20" i="6"/>
  <c r="EU20" i="6"/>
  <c r="EW20" i="6"/>
  <c r="EV20" i="6"/>
  <c r="EZ20" i="6"/>
  <c r="EY20" i="6"/>
  <c r="FD20" i="6"/>
  <c r="FB20" i="6"/>
  <c r="FE20" i="6"/>
  <c r="EX20" i="6"/>
  <c r="FC20" i="6"/>
  <c r="FA20" i="6"/>
  <c r="FI20" i="6"/>
  <c r="FH20" i="6"/>
  <c r="FF20" i="6"/>
  <c r="FN20" i="6"/>
  <c r="FM20" i="6"/>
  <c r="FR20" i="6"/>
  <c r="FJ20" i="6"/>
  <c r="FK20" i="6"/>
  <c r="FT20" i="6"/>
  <c r="FQ20" i="6"/>
  <c r="FS20" i="6"/>
  <c r="FL20" i="6"/>
  <c r="FP20" i="6"/>
  <c r="FG20" i="6"/>
  <c r="FO20" i="6"/>
  <c r="ES20" i="6"/>
  <c r="FU20" i="6"/>
  <c r="FV20" i="6"/>
  <c r="ET121" i="6"/>
  <c r="EW121" i="6"/>
  <c r="EU121" i="6"/>
  <c r="FB121" i="6"/>
  <c r="FA121" i="6"/>
  <c r="EV121" i="6"/>
  <c r="EX121" i="6"/>
  <c r="FD121" i="6"/>
  <c r="FC121" i="6"/>
  <c r="EY121" i="6"/>
  <c r="EZ121" i="6"/>
  <c r="FJ121" i="6"/>
  <c r="FI121" i="6"/>
  <c r="FF121" i="6"/>
  <c r="FH121" i="6"/>
  <c r="FE121" i="6"/>
  <c r="FG121" i="6"/>
  <c r="FL121" i="6"/>
  <c r="FO121" i="6"/>
  <c r="FK121" i="6"/>
  <c r="FM121" i="6"/>
  <c r="FU121" i="6"/>
  <c r="FT121" i="6"/>
  <c r="FQ121" i="6"/>
  <c r="FN121" i="6"/>
  <c r="FS121" i="6"/>
  <c r="FR121" i="6"/>
  <c r="FP121" i="6"/>
  <c r="ES121" i="6"/>
  <c r="FV121" i="6"/>
  <c r="EU165" i="6"/>
  <c r="EV165" i="6"/>
  <c r="ET165" i="6"/>
  <c r="EZ165" i="6"/>
  <c r="EW165" i="6"/>
  <c r="EY165" i="6"/>
  <c r="EX165" i="6"/>
  <c r="FB165" i="6"/>
  <c r="FG165" i="6"/>
  <c r="FE165" i="6"/>
  <c r="FD165" i="6"/>
  <c r="FC165" i="6"/>
  <c r="FI165" i="6"/>
  <c r="FA165" i="6"/>
  <c r="FH165" i="6"/>
  <c r="FF165" i="6"/>
  <c r="FL165" i="6"/>
  <c r="FM165" i="6"/>
  <c r="FJ165" i="6"/>
  <c r="FK165" i="6"/>
  <c r="FO165" i="6"/>
  <c r="FN165" i="6"/>
  <c r="FT165" i="6"/>
  <c r="FQ165" i="6"/>
  <c r="FS165" i="6"/>
  <c r="FR165" i="6"/>
  <c r="FP165" i="6"/>
  <c r="ES165" i="6"/>
  <c r="FU165" i="6"/>
  <c r="FV165" i="6"/>
  <c r="EU187" i="6"/>
  <c r="ET187" i="6"/>
  <c r="EV187" i="6"/>
  <c r="EY187" i="6"/>
  <c r="EW187" i="6"/>
  <c r="EX187" i="6"/>
  <c r="FA187" i="6"/>
  <c r="FF187" i="6"/>
  <c r="FB187" i="6"/>
  <c r="FD187" i="6"/>
  <c r="FE187" i="6"/>
  <c r="EZ187" i="6"/>
  <c r="FH187" i="6"/>
  <c r="FG187" i="6"/>
  <c r="FC187" i="6"/>
  <c r="FI187" i="6"/>
  <c r="FK187" i="6"/>
  <c r="FL187" i="6"/>
  <c r="FM187" i="6"/>
  <c r="FS187" i="6"/>
  <c r="FR187" i="6"/>
  <c r="FO187" i="6"/>
  <c r="FJ187" i="6"/>
  <c r="FQ187" i="6"/>
  <c r="FP187" i="6"/>
  <c r="FV187" i="6"/>
  <c r="FN187" i="6"/>
  <c r="FT187" i="6"/>
  <c r="FU187" i="6"/>
  <c r="ES187" i="6"/>
  <c r="EU87" i="6"/>
  <c r="ET87" i="6"/>
  <c r="EX87" i="6"/>
  <c r="EV87" i="6"/>
  <c r="FC87" i="6"/>
  <c r="FB87" i="6"/>
  <c r="EW87" i="6"/>
  <c r="EY87" i="6"/>
  <c r="FA87" i="6"/>
  <c r="EZ87" i="6"/>
  <c r="FE87" i="6"/>
  <c r="FF87" i="6"/>
  <c r="FK87" i="6"/>
  <c r="FJ87" i="6"/>
  <c r="FG87" i="6"/>
  <c r="FI87" i="6"/>
  <c r="FD87" i="6"/>
  <c r="FH87" i="6"/>
  <c r="FM87" i="6"/>
  <c r="FP87" i="6"/>
  <c r="FL87" i="6"/>
  <c r="FN87" i="6"/>
  <c r="FO87" i="6"/>
  <c r="FV87" i="6"/>
  <c r="FQ87" i="6"/>
  <c r="FR87" i="6"/>
  <c r="FT87" i="6"/>
  <c r="FS87" i="6"/>
  <c r="ES87" i="6"/>
  <c r="FU87" i="6"/>
  <c r="ET42" i="6"/>
  <c r="EX42" i="6"/>
  <c r="EU42" i="6"/>
  <c r="EV42" i="6"/>
  <c r="EY42" i="6"/>
  <c r="EW42" i="6"/>
  <c r="FC42" i="6"/>
  <c r="FB42" i="6"/>
  <c r="EZ42" i="6"/>
  <c r="FH42" i="6"/>
  <c r="FD42" i="6"/>
  <c r="FF42" i="6"/>
  <c r="FA42" i="6"/>
  <c r="FE42" i="6"/>
  <c r="FG42" i="6"/>
  <c r="FK42" i="6"/>
  <c r="FJ42" i="6"/>
  <c r="FQ42" i="6"/>
  <c r="FL42" i="6"/>
  <c r="FI42" i="6"/>
  <c r="FO42" i="6"/>
  <c r="FS42" i="6"/>
  <c r="FM42" i="6"/>
  <c r="FN42" i="6"/>
  <c r="FR42" i="6"/>
  <c r="FV42" i="6"/>
  <c r="FP42" i="6"/>
  <c r="FT42" i="6"/>
  <c r="FU42" i="6"/>
  <c r="ES42" i="6"/>
  <c r="F80" i="11"/>
  <c r="AR82" i="11"/>
  <c r="S79" i="11"/>
  <c r="AG80" i="11"/>
  <c r="O80" i="11"/>
  <c r="W82" i="11"/>
  <c r="V82" i="11"/>
  <c r="I79" i="11"/>
  <c r="R79" i="11"/>
  <c r="U79" i="11"/>
  <c r="AV79" i="11"/>
  <c r="AC80" i="11"/>
  <c r="AY82" i="11"/>
  <c r="AQ108" i="11"/>
  <c r="AN100" i="11"/>
  <c r="G108" i="11"/>
  <c r="O102" i="11"/>
  <c r="P85" i="11"/>
  <c r="AO100" i="11"/>
  <c r="X106" i="11"/>
  <c r="AE92" i="11"/>
  <c r="AQ102" i="11"/>
  <c r="AQ107" i="11"/>
  <c r="AP96" i="11"/>
  <c r="L104" i="11"/>
  <c r="AW83" i="11"/>
  <c r="F100" i="11"/>
  <c r="Y105" i="11"/>
  <c r="Y89" i="11"/>
  <c r="AN101" i="11"/>
  <c r="AD107" i="11"/>
  <c r="AW95" i="11"/>
  <c r="F86" i="11"/>
  <c r="T107" i="11"/>
  <c r="Z104" i="11"/>
  <c r="AB101" i="11"/>
  <c r="V95" i="11"/>
  <c r="AN86" i="11"/>
  <c r="AC107" i="11"/>
  <c r="AI104" i="11"/>
  <c r="AL101" i="11"/>
  <c r="AV95" i="11"/>
  <c r="P87" i="11"/>
  <c r="AN107" i="11"/>
  <c r="AT104" i="11"/>
  <c r="AX101" i="11"/>
  <c r="AF96" i="11"/>
  <c r="AX87" i="11"/>
  <c r="AY107" i="11"/>
  <c r="G105" i="11"/>
  <c r="L102" i="11"/>
  <c r="P97" i="11"/>
  <c r="AH88" i="11"/>
  <c r="L108" i="11"/>
  <c r="R105" i="11"/>
  <c r="X102" i="11"/>
  <c r="AS97" i="11"/>
  <c r="M89" i="11"/>
  <c r="W108" i="11"/>
  <c r="AC105" i="11"/>
  <c r="AI102" i="11"/>
  <c r="AD98" i="11"/>
  <c r="AV89" i="11"/>
  <c r="AH108" i="11"/>
  <c r="AN105" i="11"/>
  <c r="AT102" i="11"/>
  <c r="N99" i="11"/>
  <c r="AF90" i="11"/>
  <c r="AS108" i="11"/>
  <c r="AY105" i="11"/>
  <c r="G103" i="11"/>
  <c r="AL99" i="11"/>
  <c r="P91" i="11"/>
  <c r="N81" i="11"/>
  <c r="AG96" i="11"/>
  <c r="AM93" i="11"/>
  <c r="AS90" i="11"/>
  <c r="AY87" i="11"/>
  <c r="G85" i="11"/>
  <c r="M81" i="11"/>
  <c r="AO97" i="11"/>
  <c r="AU94" i="11"/>
  <c r="C92" i="11"/>
  <c r="I89" i="11"/>
  <c r="O86" i="11"/>
  <c r="U83" i="11"/>
  <c r="J81" i="11"/>
  <c r="AY97" i="11"/>
  <c r="G95" i="11"/>
  <c r="M92" i="11"/>
  <c r="S89" i="11"/>
  <c r="Y86" i="11"/>
  <c r="AE83" i="11"/>
  <c r="F101" i="11"/>
  <c r="L98" i="11"/>
  <c r="R95" i="11"/>
  <c r="X92" i="11"/>
  <c r="AD89" i="11"/>
  <c r="AJ86" i="11"/>
  <c r="AP83" i="11"/>
  <c r="K98" i="11"/>
  <c r="Q95" i="11"/>
  <c r="W92" i="11"/>
  <c r="AC89" i="11"/>
  <c r="AI86" i="11"/>
  <c r="AO83" i="11"/>
  <c r="AH98" i="11"/>
  <c r="AN95" i="11"/>
  <c r="AT92" i="11"/>
  <c r="AZ89" i="11"/>
  <c r="H87" i="11"/>
  <c r="N84" i="11"/>
  <c r="AQ99" i="11"/>
  <c r="AW96" i="11"/>
  <c r="E94" i="11"/>
  <c r="K91" i="11"/>
  <c r="Q88" i="11"/>
  <c r="W85" i="11"/>
  <c r="AC81" i="11"/>
  <c r="T98" i="11"/>
  <c r="Z95" i="11"/>
  <c r="AF92" i="11"/>
  <c r="AL89" i="11"/>
  <c r="AR86" i="11"/>
  <c r="AX83" i="11"/>
  <c r="ET116" i="6"/>
  <c r="EU116" i="6"/>
  <c r="EW116" i="6"/>
  <c r="EV116" i="6"/>
  <c r="EZ116" i="6"/>
  <c r="EY116" i="6"/>
  <c r="EX116" i="6"/>
  <c r="FD116" i="6"/>
  <c r="FC116" i="6"/>
  <c r="FE116" i="6"/>
  <c r="FA116" i="6"/>
  <c r="FB116" i="6"/>
  <c r="FI116" i="6"/>
  <c r="FF116" i="6"/>
  <c r="FH116" i="6"/>
  <c r="FG116" i="6"/>
  <c r="FN116" i="6"/>
  <c r="FK116" i="6"/>
  <c r="FM116" i="6"/>
  <c r="FJ116" i="6"/>
  <c r="FL116" i="6"/>
  <c r="FT116" i="6"/>
  <c r="FQ116" i="6"/>
  <c r="FO116" i="6"/>
  <c r="FS116" i="6"/>
  <c r="FP116" i="6"/>
  <c r="FR116" i="6"/>
  <c r="ES116" i="6"/>
  <c r="FU116" i="6"/>
  <c r="FV116" i="6"/>
  <c r="ET254" i="6"/>
  <c r="EV254" i="6"/>
  <c r="EU254" i="6"/>
  <c r="FC254" i="6"/>
  <c r="FA254" i="6"/>
  <c r="EW254" i="6"/>
  <c r="EX254" i="6"/>
  <c r="EZ254" i="6"/>
  <c r="FB254" i="6"/>
  <c r="FL254" i="6"/>
  <c r="FG254" i="6"/>
  <c r="EY254" i="6"/>
  <c r="FD254" i="6"/>
  <c r="FE254" i="6"/>
  <c r="FI254" i="6"/>
  <c r="FH254" i="6"/>
  <c r="FF254" i="6"/>
  <c r="FQ254" i="6"/>
  <c r="FO254" i="6"/>
  <c r="FN254" i="6"/>
  <c r="FJ254" i="6"/>
  <c r="FK254" i="6"/>
  <c r="FP254" i="6"/>
  <c r="FM254" i="6"/>
  <c r="FT254" i="6"/>
  <c r="FS254" i="6"/>
  <c r="FR254" i="6"/>
  <c r="ES254" i="6"/>
  <c r="FU254" i="6"/>
  <c r="FV254" i="6"/>
  <c r="ET193" i="6"/>
  <c r="EW193" i="6"/>
  <c r="EU193" i="6"/>
  <c r="FB193" i="6"/>
  <c r="FA193" i="6"/>
  <c r="EV193" i="6"/>
  <c r="EX193" i="6"/>
  <c r="EZ193" i="6"/>
  <c r="FC193" i="6"/>
  <c r="FD193" i="6"/>
  <c r="EY193" i="6"/>
  <c r="FJ193" i="6"/>
  <c r="FE193" i="6"/>
  <c r="FI193" i="6"/>
  <c r="FF193" i="6"/>
  <c r="FH193" i="6"/>
  <c r="FL193" i="6"/>
  <c r="FM193" i="6"/>
  <c r="FO193" i="6"/>
  <c r="FK193" i="6"/>
  <c r="FN193" i="6"/>
  <c r="FQ193" i="6"/>
  <c r="FU193" i="6"/>
  <c r="FP193" i="6"/>
  <c r="FS193" i="6"/>
  <c r="ES193" i="6"/>
  <c r="FR193" i="6"/>
  <c r="FG193" i="6"/>
  <c r="FV193" i="6"/>
  <c r="FT193" i="6"/>
  <c r="EU15" i="6"/>
  <c r="ET15" i="6"/>
  <c r="EX15" i="6"/>
  <c r="EV15" i="6"/>
  <c r="FC15" i="6"/>
  <c r="FB15" i="6"/>
  <c r="EY15" i="6"/>
  <c r="EZ15" i="6"/>
  <c r="EW15" i="6"/>
  <c r="FA15" i="6"/>
  <c r="FF15" i="6"/>
  <c r="FK15" i="6"/>
  <c r="FJ15" i="6"/>
  <c r="FG15" i="6"/>
  <c r="FE15" i="6"/>
  <c r="FI15" i="6"/>
  <c r="FD15" i="6"/>
  <c r="FM15" i="6"/>
  <c r="FP15" i="6"/>
  <c r="FL15" i="6"/>
  <c r="FH15" i="6"/>
  <c r="FR15" i="6"/>
  <c r="FV15" i="6"/>
  <c r="FN15" i="6"/>
  <c r="FO15" i="6"/>
  <c r="FT15" i="6"/>
  <c r="FU15" i="6"/>
  <c r="FS15" i="6"/>
  <c r="FQ15" i="6"/>
  <c r="ES15" i="6"/>
  <c r="EU199" i="6"/>
  <c r="ET199" i="6"/>
  <c r="EY199" i="6"/>
  <c r="EX199" i="6"/>
  <c r="FA199" i="6"/>
  <c r="EW199" i="6"/>
  <c r="FF199" i="6"/>
  <c r="FE199" i="6"/>
  <c r="FC199" i="6"/>
  <c r="EV199" i="6"/>
  <c r="EZ199" i="6"/>
  <c r="FB199" i="6"/>
  <c r="FH199" i="6"/>
  <c r="FD199" i="6"/>
  <c r="FG199" i="6"/>
  <c r="FK199" i="6"/>
  <c r="FL199" i="6"/>
  <c r="FI199" i="6"/>
  <c r="FJ199" i="6"/>
  <c r="FM199" i="6"/>
  <c r="FO199" i="6"/>
  <c r="FS199" i="6"/>
  <c r="FN199" i="6"/>
  <c r="FR199" i="6"/>
  <c r="FQ199" i="6"/>
  <c r="FP199" i="6"/>
  <c r="FT199" i="6"/>
  <c r="FV199" i="6"/>
  <c r="FU199" i="6"/>
  <c r="ES199" i="6"/>
  <c r="ET38" i="6"/>
  <c r="EU38" i="6"/>
  <c r="EV38" i="6"/>
  <c r="EW38" i="6"/>
  <c r="FC38" i="6"/>
  <c r="FA38" i="6"/>
  <c r="EZ38" i="6"/>
  <c r="EX38" i="6"/>
  <c r="FD38" i="6"/>
  <c r="FE38" i="6"/>
  <c r="FL38" i="6"/>
  <c r="FG38" i="6"/>
  <c r="FB38" i="6"/>
  <c r="EY38" i="6"/>
  <c r="FI38" i="6"/>
  <c r="FH38" i="6"/>
  <c r="FF38" i="6"/>
  <c r="FJ38" i="6"/>
  <c r="FQ38" i="6"/>
  <c r="FO38" i="6"/>
  <c r="FN38" i="6"/>
  <c r="FM38" i="6"/>
  <c r="FT38" i="6"/>
  <c r="FK38" i="6"/>
  <c r="FP38" i="6"/>
  <c r="FR38" i="6"/>
  <c r="FS38" i="6"/>
  <c r="FU38" i="6"/>
  <c r="ES38" i="6"/>
  <c r="FV38" i="6"/>
  <c r="EU201" i="6"/>
  <c r="EZ201" i="6"/>
  <c r="EY201" i="6"/>
  <c r="EX201" i="6"/>
  <c r="ET201" i="6"/>
  <c r="EV201" i="6"/>
  <c r="FG201" i="6"/>
  <c r="FE201" i="6"/>
  <c r="FA201" i="6"/>
  <c r="EW201" i="6"/>
  <c r="FC201" i="6"/>
  <c r="FF201" i="6"/>
  <c r="FH201" i="6"/>
  <c r="FD201" i="6"/>
  <c r="FB201" i="6"/>
  <c r="FK201" i="6"/>
  <c r="FL201" i="6"/>
  <c r="FI201" i="6"/>
  <c r="FJ201" i="6"/>
  <c r="FT201" i="6"/>
  <c r="FO201" i="6"/>
  <c r="FS201" i="6"/>
  <c r="FM201" i="6"/>
  <c r="FN201" i="6"/>
  <c r="FR201" i="6"/>
  <c r="FQ201" i="6"/>
  <c r="FP201" i="6"/>
  <c r="ES201" i="6"/>
  <c r="FV201" i="6"/>
  <c r="FU201" i="6"/>
  <c r="ET149" i="6"/>
  <c r="EW149" i="6"/>
  <c r="EU149" i="6"/>
  <c r="EX149" i="6"/>
  <c r="FD149" i="6"/>
  <c r="EV149" i="6"/>
  <c r="FC149" i="6"/>
  <c r="EZ149" i="6"/>
  <c r="FE149" i="6"/>
  <c r="FA149" i="6"/>
  <c r="FB149" i="6"/>
  <c r="EY149" i="6"/>
  <c r="FL149" i="6"/>
  <c r="FF149" i="6"/>
  <c r="FJ149" i="6"/>
  <c r="FI149" i="6"/>
  <c r="FQ149" i="6"/>
  <c r="FG149" i="6"/>
  <c r="FK149" i="6"/>
  <c r="FH149" i="6"/>
  <c r="FO149" i="6"/>
  <c r="FR149" i="6"/>
  <c r="FN149" i="6"/>
  <c r="FP149" i="6"/>
  <c r="FM149" i="6"/>
  <c r="FU149" i="6"/>
  <c r="FT149" i="6"/>
  <c r="FS149" i="6"/>
  <c r="ES149" i="6"/>
  <c r="FV149" i="6"/>
  <c r="ET107" i="6"/>
  <c r="EV107" i="6"/>
  <c r="EU107" i="6"/>
  <c r="FA107" i="6"/>
  <c r="EZ107" i="6"/>
  <c r="EW107" i="6"/>
  <c r="EY107" i="6"/>
  <c r="EX107" i="6"/>
  <c r="FB107" i="6"/>
  <c r="FC107" i="6"/>
  <c r="FD107" i="6"/>
  <c r="FE107" i="6"/>
  <c r="FI107" i="6"/>
  <c r="FH107" i="6"/>
  <c r="FF107" i="6"/>
  <c r="FL107" i="6"/>
  <c r="FJ107" i="6"/>
  <c r="FN107" i="6"/>
  <c r="FK107" i="6"/>
  <c r="FM107" i="6"/>
  <c r="FP107" i="6"/>
  <c r="FU107" i="6"/>
  <c r="FT107" i="6"/>
  <c r="FS107" i="6"/>
  <c r="FQ107" i="6"/>
  <c r="ES107" i="6"/>
  <c r="FO107" i="6"/>
  <c r="FR107" i="6"/>
  <c r="FV107" i="6"/>
  <c r="FG107" i="6"/>
  <c r="ET74" i="6"/>
  <c r="EU74" i="6"/>
  <c r="EV74" i="6"/>
  <c r="FC74" i="6"/>
  <c r="FA74" i="6"/>
  <c r="EX74" i="6"/>
  <c r="EZ74" i="6"/>
  <c r="EW74" i="6"/>
  <c r="FB74" i="6"/>
  <c r="EY74" i="6"/>
  <c r="FD74" i="6"/>
  <c r="FL74" i="6"/>
  <c r="FF74" i="6"/>
  <c r="FE74" i="6"/>
  <c r="FI74" i="6"/>
  <c r="FG74" i="6"/>
  <c r="FH74" i="6"/>
  <c r="FJ74" i="6"/>
  <c r="FQ74" i="6"/>
  <c r="FM74" i="6"/>
  <c r="FK74" i="6"/>
  <c r="FO74" i="6"/>
  <c r="FN74" i="6"/>
  <c r="FR74" i="6"/>
  <c r="FT74" i="6"/>
  <c r="FS74" i="6"/>
  <c r="FP74" i="6"/>
  <c r="FU74" i="6"/>
  <c r="FV74" i="6"/>
  <c r="ES74" i="6"/>
  <c r="EU135" i="6"/>
  <c r="ET135" i="6"/>
  <c r="EV135" i="6"/>
  <c r="FC135" i="6"/>
  <c r="FB135" i="6"/>
  <c r="EW135" i="6"/>
  <c r="EY135" i="6"/>
  <c r="FD135" i="6"/>
  <c r="FA135" i="6"/>
  <c r="EZ135" i="6"/>
  <c r="EX135" i="6"/>
  <c r="FK135" i="6"/>
  <c r="FE135" i="6"/>
  <c r="FF135" i="6"/>
  <c r="FI135" i="6"/>
  <c r="FH135" i="6"/>
  <c r="FG135" i="6"/>
  <c r="FJ135" i="6"/>
  <c r="FP135" i="6"/>
  <c r="FN135" i="6"/>
  <c r="FR135" i="6"/>
  <c r="FO135" i="6"/>
  <c r="FQ135" i="6"/>
  <c r="FM135" i="6"/>
  <c r="FL135" i="6"/>
  <c r="FT135" i="6"/>
  <c r="FS135" i="6"/>
  <c r="FU135" i="6"/>
  <c r="ES135" i="6"/>
  <c r="FV135" i="6"/>
  <c r="EW232" i="6"/>
  <c r="ET232" i="6"/>
  <c r="EU232" i="6"/>
  <c r="EX232" i="6"/>
  <c r="EV232" i="6"/>
  <c r="FB232" i="6"/>
  <c r="EZ232" i="6"/>
  <c r="FA232" i="6"/>
  <c r="FD232" i="6"/>
  <c r="EY232" i="6"/>
  <c r="FC232" i="6"/>
  <c r="FM232" i="6"/>
  <c r="FF232" i="6"/>
  <c r="FJ232" i="6"/>
  <c r="FG232" i="6"/>
  <c r="FI232" i="6"/>
  <c r="FK232" i="6"/>
  <c r="FP232" i="6"/>
  <c r="FE232" i="6"/>
  <c r="FH232" i="6"/>
  <c r="FL232" i="6"/>
  <c r="FN232" i="6"/>
  <c r="FR232" i="6"/>
  <c r="FO232" i="6"/>
  <c r="FU232" i="6"/>
  <c r="FQ232" i="6"/>
  <c r="FV232" i="6"/>
  <c r="FS232" i="6"/>
  <c r="FT232" i="6"/>
  <c r="ES232" i="6"/>
  <c r="ET150" i="6"/>
  <c r="EV150" i="6"/>
  <c r="EU150" i="6"/>
  <c r="EY150" i="6"/>
  <c r="EX150" i="6"/>
  <c r="FC150" i="6"/>
  <c r="EW150" i="6"/>
  <c r="EZ150" i="6"/>
  <c r="FA150" i="6"/>
  <c r="FB150" i="6"/>
  <c r="FH150" i="6"/>
  <c r="FE150" i="6"/>
  <c r="FD150" i="6"/>
  <c r="FF150" i="6"/>
  <c r="FJ150" i="6"/>
  <c r="FI150" i="6"/>
  <c r="FQ150" i="6"/>
  <c r="FG150" i="6"/>
  <c r="FK150" i="6"/>
  <c r="FO150" i="6"/>
  <c r="FS150" i="6"/>
  <c r="FR150" i="6"/>
  <c r="FN150" i="6"/>
  <c r="FP150" i="6"/>
  <c r="FV150" i="6"/>
  <c r="ES150" i="6"/>
  <c r="FU150" i="6"/>
  <c r="FT150" i="6"/>
  <c r="FM150" i="6"/>
  <c r="FL150" i="6"/>
  <c r="EU57" i="6"/>
  <c r="ET57" i="6"/>
  <c r="EZ57" i="6"/>
  <c r="EX57" i="6"/>
  <c r="EY57" i="6"/>
  <c r="FB57" i="6"/>
  <c r="EW57" i="6"/>
  <c r="FG57" i="6"/>
  <c r="FE57" i="6"/>
  <c r="EV57" i="6"/>
  <c r="FD57" i="6"/>
  <c r="FA57" i="6"/>
  <c r="FC57" i="6"/>
  <c r="FF57" i="6"/>
  <c r="FI57" i="6"/>
  <c r="FH57" i="6"/>
  <c r="FN57" i="6"/>
  <c r="FK57" i="6"/>
  <c r="FJ57" i="6"/>
  <c r="FL57" i="6"/>
  <c r="FO57" i="6"/>
  <c r="FR57" i="6"/>
  <c r="FT57" i="6"/>
  <c r="FS57" i="6"/>
  <c r="FQ57" i="6"/>
  <c r="FM57" i="6"/>
  <c r="FV57" i="6"/>
  <c r="ES57" i="6"/>
  <c r="FU57" i="6"/>
  <c r="FP57" i="6"/>
  <c r="ET73" i="6"/>
  <c r="EW73" i="6"/>
  <c r="EU73" i="6"/>
  <c r="FB73" i="6"/>
  <c r="FA73" i="6"/>
  <c r="EV73" i="6"/>
  <c r="EX73" i="6"/>
  <c r="EZ73" i="6"/>
  <c r="EY73" i="6"/>
  <c r="FD73" i="6"/>
  <c r="FC73" i="6"/>
  <c r="FF73" i="6"/>
  <c r="FJ73" i="6"/>
  <c r="FE73" i="6"/>
  <c r="FI73" i="6"/>
  <c r="FG73" i="6"/>
  <c r="FH73" i="6"/>
  <c r="FM73" i="6"/>
  <c r="FK73" i="6"/>
  <c r="FO73" i="6"/>
  <c r="FN73" i="6"/>
  <c r="FL73" i="6"/>
  <c r="FV73" i="6"/>
  <c r="FR73" i="6"/>
  <c r="FU73" i="6"/>
  <c r="FT73" i="6"/>
  <c r="FQ73" i="6"/>
  <c r="FS73" i="6"/>
  <c r="ES73" i="6"/>
  <c r="FP73" i="6"/>
  <c r="ET169" i="6"/>
  <c r="EW169" i="6"/>
  <c r="FB169" i="6"/>
  <c r="EU169" i="6"/>
  <c r="EV169" i="6"/>
  <c r="FA169" i="6"/>
  <c r="EX169" i="6"/>
  <c r="EY169" i="6"/>
  <c r="FD169" i="6"/>
  <c r="FC169" i="6"/>
  <c r="EZ169" i="6"/>
  <c r="FE169" i="6"/>
  <c r="FG169" i="6"/>
  <c r="FJ169" i="6"/>
  <c r="FI169" i="6"/>
  <c r="FH169" i="6"/>
  <c r="FO169" i="6"/>
  <c r="FL169" i="6"/>
  <c r="FM169" i="6"/>
  <c r="FF169" i="6"/>
  <c r="FK169" i="6"/>
  <c r="FN169" i="6"/>
  <c r="FU169" i="6"/>
  <c r="FQ169" i="6"/>
  <c r="FS169" i="6"/>
  <c r="FR169" i="6"/>
  <c r="FT169" i="6"/>
  <c r="ES169" i="6"/>
  <c r="FP169" i="6"/>
  <c r="FV169" i="6"/>
  <c r="EU127" i="6"/>
  <c r="ET127" i="6"/>
  <c r="EV127" i="6"/>
  <c r="EY127" i="6"/>
  <c r="EX127" i="6"/>
  <c r="FD127" i="6"/>
  <c r="EW127" i="6"/>
  <c r="FA127" i="6"/>
  <c r="FF127" i="6"/>
  <c r="FB127" i="6"/>
  <c r="FE127" i="6"/>
  <c r="EZ127" i="6"/>
  <c r="FC127" i="6"/>
  <c r="FH127" i="6"/>
  <c r="FG127" i="6"/>
  <c r="FK127" i="6"/>
  <c r="FM127" i="6"/>
  <c r="FL127" i="6"/>
  <c r="FJ127" i="6"/>
  <c r="FS127" i="6"/>
  <c r="FP127" i="6"/>
  <c r="FR127" i="6"/>
  <c r="FN127" i="6"/>
  <c r="FV127" i="6"/>
  <c r="FO127" i="6"/>
  <c r="ES127" i="6"/>
  <c r="FQ127" i="6"/>
  <c r="FT127" i="6"/>
  <c r="FI127" i="6"/>
  <c r="FU127" i="6"/>
  <c r="EU112" i="6"/>
  <c r="ET112" i="6"/>
  <c r="EW112" i="6"/>
  <c r="EV112" i="6"/>
  <c r="FD112" i="6"/>
  <c r="EX112" i="6"/>
  <c r="FB112" i="6"/>
  <c r="FA112" i="6"/>
  <c r="EY112" i="6"/>
  <c r="EZ112" i="6"/>
  <c r="FC112" i="6"/>
  <c r="FM112" i="6"/>
  <c r="FG112" i="6"/>
  <c r="FE112" i="6"/>
  <c r="FJ112" i="6"/>
  <c r="FI112" i="6"/>
  <c r="FH112" i="6"/>
  <c r="FR112" i="6"/>
  <c r="FF112" i="6"/>
  <c r="FL112" i="6"/>
  <c r="FP112" i="6"/>
  <c r="FO112" i="6"/>
  <c r="FN112" i="6"/>
  <c r="FK112" i="6"/>
  <c r="FU112" i="6"/>
  <c r="FT112" i="6"/>
  <c r="FQ112" i="6"/>
  <c r="FS112" i="6"/>
  <c r="FV112" i="6"/>
  <c r="ES112" i="6"/>
  <c r="ET224" i="6"/>
  <c r="EV224" i="6"/>
  <c r="EZ224" i="6"/>
  <c r="EW224" i="6"/>
  <c r="EY224" i="6"/>
  <c r="EU224" i="6"/>
  <c r="EX224" i="6"/>
  <c r="FC224" i="6"/>
  <c r="FB224" i="6"/>
  <c r="FE224" i="6"/>
  <c r="FA224" i="6"/>
  <c r="FI224" i="6"/>
  <c r="FG224" i="6"/>
  <c r="FH224" i="6"/>
  <c r="FF224" i="6"/>
  <c r="FD224" i="6"/>
  <c r="FN224" i="6"/>
  <c r="FL224" i="6"/>
  <c r="FM224" i="6"/>
  <c r="FK224" i="6"/>
  <c r="FT224" i="6"/>
  <c r="FQ224" i="6"/>
  <c r="FS224" i="6"/>
  <c r="FP224" i="6"/>
  <c r="FR224" i="6"/>
  <c r="FO224" i="6"/>
  <c r="FJ224" i="6"/>
  <c r="ES224" i="6"/>
  <c r="FU224" i="6"/>
  <c r="FV224" i="6"/>
  <c r="ET134" i="6"/>
  <c r="EV134" i="6"/>
  <c r="FC134" i="6"/>
  <c r="FA134" i="6"/>
  <c r="EZ134" i="6"/>
  <c r="EU134" i="6"/>
  <c r="EX134" i="6"/>
  <c r="FD134" i="6"/>
  <c r="EY134" i="6"/>
  <c r="FB134" i="6"/>
  <c r="FL134" i="6"/>
  <c r="EW134" i="6"/>
  <c r="FE134" i="6"/>
  <c r="FF134" i="6"/>
  <c r="FI134" i="6"/>
  <c r="FH134" i="6"/>
  <c r="FG134" i="6"/>
  <c r="FQ134" i="6"/>
  <c r="FJ134" i="6"/>
  <c r="FO134" i="6"/>
  <c r="FK134" i="6"/>
  <c r="FN134" i="6"/>
  <c r="FM134" i="6"/>
  <c r="FT134" i="6"/>
  <c r="FP134" i="6"/>
  <c r="FS134" i="6"/>
  <c r="FR134" i="6"/>
  <c r="FU134" i="6"/>
  <c r="ES134" i="6"/>
  <c r="FV134" i="6"/>
  <c r="ET86" i="6"/>
  <c r="EV86" i="6"/>
  <c r="EU86" i="6"/>
  <c r="FC86" i="6"/>
  <c r="EX86" i="6"/>
  <c r="EW86" i="6"/>
  <c r="FA86" i="6"/>
  <c r="EZ86" i="6"/>
  <c r="FB86" i="6"/>
  <c r="FD86" i="6"/>
  <c r="FL86" i="6"/>
  <c r="FE86" i="6"/>
  <c r="FF86" i="6"/>
  <c r="FG86" i="6"/>
  <c r="FI86" i="6"/>
  <c r="EY86" i="6"/>
  <c r="FH86" i="6"/>
  <c r="FQ86" i="6"/>
  <c r="FM86" i="6"/>
  <c r="FK86" i="6"/>
  <c r="FJ86" i="6"/>
  <c r="FO86" i="6"/>
  <c r="FN86" i="6"/>
  <c r="FR86" i="6"/>
  <c r="FT86" i="6"/>
  <c r="FP86" i="6"/>
  <c r="FS86" i="6"/>
  <c r="FV86" i="6"/>
  <c r="ES86" i="6"/>
  <c r="FU86" i="6"/>
  <c r="ET80" i="6"/>
  <c r="EU80" i="6"/>
  <c r="EW80" i="6"/>
  <c r="EV80" i="6"/>
  <c r="EZ80" i="6"/>
  <c r="EY80" i="6"/>
  <c r="FD80" i="6"/>
  <c r="EX80" i="6"/>
  <c r="FC80" i="6"/>
  <c r="FE80" i="6"/>
  <c r="FA80" i="6"/>
  <c r="FI80" i="6"/>
  <c r="FG80" i="6"/>
  <c r="FH80" i="6"/>
  <c r="FB80" i="6"/>
  <c r="FF80" i="6"/>
  <c r="FN80" i="6"/>
  <c r="FJ80" i="6"/>
  <c r="FL80" i="6"/>
  <c r="FM80" i="6"/>
  <c r="FK80" i="6"/>
  <c r="FT80" i="6"/>
  <c r="FS80" i="6"/>
  <c r="FP80" i="6"/>
  <c r="FR80" i="6"/>
  <c r="ES80" i="6"/>
  <c r="FO80" i="6"/>
  <c r="FQ80" i="6"/>
  <c r="FU80" i="6"/>
  <c r="FV80" i="6"/>
  <c r="ET170" i="6"/>
  <c r="EV170" i="6"/>
  <c r="FC170" i="6"/>
  <c r="EU170" i="6"/>
  <c r="FA170" i="6"/>
  <c r="EW170" i="6"/>
  <c r="EZ170" i="6"/>
  <c r="EX170" i="6"/>
  <c r="EY170" i="6"/>
  <c r="FD170" i="6"/>
  <c r="FB170" i="6"/>
  <c r="FL170" i="6"/>
  <c r="FE170" i="6"/>
  <c r="FG170" i="6"/>
  <c r="FI170" i="6"/>
  <c r="FH170" i="6"/>
  <c r="FK170" i="6"/>
  <c r="FQ170" i="6"/>
  <c r="FO170" i="6"/>
  <c r="FM170" i="6"/>
  <c r="FN170" i="6"/>
  <c r="FF170" i="6"/>
  <c r="FJ170" i="6"/>
  <c r="FT170" i="6"/>
  <c r="FS170" i="6"/>
  <c r="FP170" i="6"/>
  <c r="FR170" i="6"/>
  <c r="FU170" i="6"/>
  <c r="ES170" i="6"/>
  <c r="FV170" i="6"/>
  <c r="EU124" i="6"/>
  <c r="ET124" i="6"/>
  <c r="EW124" i="6"/>
  <c r="EX124" i="6"/>
  <c r="FD124" i="6"/>
  <c r="FB124" i="6"/>
  <c r="EV124" i="6"/>
  <c r="EZ124" i="6"/>
  <c r="FC124" i="6"/>
  <c r="FE124" i="6"/>
  <c r="FM124" i="6"/>
  <c r="FG124" i="6"/>
  <c r="FJ124" i="6"/>
  <c r="EY124" i="6"/>
  <c r="FI124" i="6"/>
  <c r="FF124" i="6"/>
  <c r="FR124" i="6"/>
  <c r="FA124" i="6"/>
  <c r="FH124" i="6"/>
  <c r="FL124" i="6"/>
  <c r="FP124" i="6"/>
  <c r="FN124" i="6"/>
  <c r="FK124" i="6"/>
  <c r="FO124" i="6"/>
  <c r="FQ124" i="6"/>
  <c r="FT124" i="6"/>
  <c r="FU124" i="6"/>
  <c r="FS124" i="6"/>
  <c r="ES124" i="6"/>
  <c r="FV124" i="6"/>
  <c r="EU70" i="6"/>
  <c r="EW70" i="6"/>
  <c r="FA70" i="6"/>
  <c r="EX70" i="6"/>
  <c r="EZ70" i="6"/>
  <c r="EV70" i="6"/>
  <c r="EY70" i="6"/>
  <c r="FF70" i="6"/>
  <c r="FD70" i="6"/>
  <c r="FB70" i="6"/>
  <c r="FC70" i="6"/>
  <c r="FJ70" i="6"/>
  <c r="FI70" i="6"/>
  <c r="FE70" i="6"/>
  <c r="ET70" i="6"/>
  <c r="FG70" i="6"/>
  <c r="FH70" i="6"/>
  <c r="FO70" i="6"/>
  <c r="FK70" i="6"/>
  <c r="FN70" i="6"/>
  <c r="FL70" i="6"/>
  <c r="FR70" i="6"/>
  <c r="FU70" i="6"/>
  <c r="FT70" i="6"/>
  <c r="FQ70" i="6"/>
  <c r="FM70" i="6"/>
  <c r="FP70" i="6"/>
  <c r="FV70" i="6"/>
  <c r="FS70" i="6"/>
  <c r="ES70" i="6"/>
  <c r="ET236" i="6"/>
  <c r="EV236" i="6"/>
  <c r="EZ236" i="6"/>
  <c r="EY236" i="6"/>
  <c r="EX236" i="6"/>
  <c r="EU236" i="6"/>
  <c r="EW236" i="6"/>
  <c r="FE236" i="6"/>
  <c r="FA236" i="6"/>
  <c r="FC236" i="6"/>
  <c r="FD236" i="6"/>
  <c r="FI236" i="6"/>
  <c r="FH236" i="6"/>
  <c r="FF236" i="6"/>
  <c r="FN236" i="6"/>
  <c r="FG236" i="6"/>
  <c r="FM236" i="6"/>
  <c r="FK236" i="6"/>
  <c r="FB236" i="6"/>
  <c r="FJ236" i="6"/>
  <c r="FP236" i="6"/>
  <c r="FQ236" i="6"/>
  <c r="FT236" i="6"/>
  <c r="FS236" i="6"/>
  <c r="FR236" i="6"/>
  <c r="FO236" i="6"/>
  <c r="FL236" i="6"/>
  <c r="ES236" i="6"/>
  <c r="FV236" i="6"/>
  <c r="FU236" i="6"/>
  <c r="EW220" i="6"/>
  <c r="EU220" i="6"/>
  <c r="EX220" i="6"/>
  <c r="FD220" i="6"/>
  <c r="FB220" i="6"/>
  <c r="ET220" i="6"/>
  <c r="EZ220" i="6"/>
  <c r="FA220" i="6"/>
  <c r="EY220" i="6"/>
  <c r="FM220" i="6"/>
  <c r="FC220" i="6"/>
  <c r="FE220" i="6"/>
  <c r="FF220" i="6"/>
  <c r="FJ220" i="6"/>
  <c r="FI220" i="6"/>
  <c r="FG220" i="6"/>
  <c r="FP220" i="6"/>
  <c r="EV220" i="6"/>
  <c r="FK220" i="6"/>
  <c r="FH220" i="6"/>
  <c r="FN220" i="6"/>
  <c r="FR220" i="6"/>
  <c r="FO220" i="6"/>
  <c r="FL220" i="6"/>
  <c r="FQ220" i="6"/>
  <c r="FT220" i="6"/>
  <c r="FS220" i="6"/>
  <c r="FV220" i="6"/>
  <c r="FU220" i="6"/>
  <c r="ES220" i="6"/>
  <c r="ET243" i="6"/>
  <c r="EV243" i="6"/>
  <c r="EU243" i="6"/>
  <c r="FC243" i="6"/>
  <c r="EW243" i="6"/>
  <c r="FB243" i="6"/>
  <c r="EY243" i="6"/>
  <c r="EX243" i="6"/>
  <c r="FD243" i="6"/>
  <c r="EZ243" i="6"/>
  <c r="FA243" i="6"/>
  <c r="FF243" i="6"/>
  <c r="FK243" i="6"/>
  <c r="FG243" i="6"/>
  <c r="FI243" i="6"/>
  <c r="FE243" i="6"/>
  <c r="FH243" i="6"/>
  <c r="FJ243" i="6"/>
  <c r="FM243" i="6"/>
  <c r="FP243" i="6"/>
  <c r="FL243" i="6"/>
  <c r="FN243" i="6"/>
  <c r="FQ243" i="6"/>
  <c r="FR243" i="6"/>
  <c r="FT243" i="6"/>
  <c r="FU243" i="6"/>
  <c r="ES243" i="6"/>
  <c r="FO243" i="6"/>
  <c r="FV243" i="6"/>
  <c r="FS243" i="6"/>
  <c r="ET248" i="6"/>
  <c r="EV248" i="6"/>
  <c r="EZ248" i="6"/>
  <c r="EY248" i="6"/>
  <c r="EX248" i="6"/>
  <c r="EW248" i="6"/>
  <c r="EU248" i="6"/>
  <c r="FE248" i="6"/>
  <c r="FC248" i="6"/>
  <c r="FB248" i="6"/>
  <c r="FI248" i="6"/>
  <c r="FH248" i="6"/>
  <c r="FD248" i="6"/>
  <c r="FF248" i="6"/>
  <c r="FG248" i="6"/>
  <c r="FN248" i="6"/>
  <c r="FA248" i="6"/>
  <c r="FJ248" i="6"/>
  <c r="FK248" i="6"/>
  <c r="FM248" i="6"/>
  <c r="FL248" i="6"/>
  <c r="FT248" i="6"/>
  <c r="FO248" i="6"/>
  <c r="FS248" i="6"/>
  <c r="FR248" i="6"/>
  <c r="ES248" i="6"/>
  <c r="FQ248" i="6"/>
  <c r="FV248" i="6"/>
  <c r="FP248" i="6"/>
  <c r="FU248" i="6"/>
  <c r="EU225" i="6"/>
  <c r="ET225" i="6"/>
  <c r="EZ225" i="6"/>
  <c r="EW225" i="6"/>
  <c r="EY225" i="6"/>
  <c r="EX225" i="6"/>
  <c r="EV225" i="6"/>
  <c r="FG225" i="6"/>
  <c r="FC225" i="6"/>
  <c r="FB225" i="6"/>
  <c r="FD225" i="6"/>
  <c r="FH225" i="6"/>
  <c r="FE225" i="6"/>
  <c r="FA225" i="6"/>
  <c r="FF225" i="6"/>
  <c r="FJ225" i="6"/>
  <c r="FL225" i="6"/>
  <c r="FI225" i="6"/>
  <c r="FM225" i="6"/>
  <c r="FT225" i="6"/>
  <c r="FN225" i="6"/>
  <c r="FQ225" i="6"/>
  <c r="FS225" i="6"/>
  <c r="FP225" i="6"/>
  <c r="FR225" i="6"/>
  <c r="FK225" i="6"/>
  <c r="ES225" i="6"/>
  <c r="FV225" i="6"/>
  <c r="FO225" i="6"/>
  <c r="FU225" i="6"/>
  <c r="EU159" i="6"/>
  <c r="EV159" i="6"/>
  <c r="ET159" i="6"/>
  <c r="FC159" i="6"/>
  <c r="FB159" i="6"/>
  <c r="EY159" i="6"/>
  <c r="EW159" i="6"/>
  <c r="EX159" i="6"/>
  <c r="EZ159" i="6"/>
  <c r="FA159" i="6"/>
  <c r="FF159" i="6"/>
  <c r="FK159" i="6"/>
  <c r="FG159" i="6"/>
  <c r="FI159" i="6"/>
  <c r="FE159" i="6"/>
  <c r="FD159" i="6"/>
  <c r="FH159" i="6"/>
  <c r="FP159" i="6"/>
  <c r="FJ159" i="6"/>
  <c r="FL159" i="6"/>
  <c r="FN159" i="6"/>
  <c r="FM159" i="6"/>
  <c r="FO159" i="6"/>
  <c r="FT159" i="6"/>
  <c r="FR159" i="6"/>
  <c r="FQ159" i="6"/>
  <c r="FS159" i="6"/>
  <c r="ES159" i="6"/>
  <c r="FU159" i="6"/>
  <c r="FV159" i="6"/>
  <c r="ET210" i="6"/>
  <c r="EV210" i="6"/>
  <c r="EU210" i="6"/>
  <c r="EY210" i="6"/>
  <c r="EX210" i="6"/>
  <c r="EW210" i="6"/>
  <c r="FC210" i="6"/>
  <c r="EZ210" i="6"/>
  <c r="FA210" i="6"/>
  <c r="FB210" i="6"/>
  <c r="FD210" i="6"/>
  <c r="FH210" i="6"/>
  <c r="FG210" i="6"/>
  <c r="FE210" i="6"/>
  <c r="FF210" i="6"/>
  <c r="FJ210" i="6"/>
  <c r="FL210" i="6"/>
  <c r="FQ210" i="6"/>
  <c r="FM210" i="6"/>
  <c r="FI210" i="6"/>
  <c r="FK210" i="6"/>
  <c r="FS210" i="6"/>
  <c r="FR210" i="6"/>
  <c r="FP210" i="6"/>
  <c r="FN210" i="6"/>
  <c r="FV210" i="6"/>
  <c r="FU210" i="6"/>
  <c r="FO210" i="6"/>
  <c r="FT210" i="6"/>
  <c r="ES210" i="6"/>
  <c r="N82" i="11"/>
  <c r="P80" i="11"/>
  <c r="AW82" i="11"/>
  <c r="AX79" i="11"/>
  <c r="AF80" i="11"/>
  <c r="U80" i="11"/>
  <c r="S80" i="11"/>
  <c r="AZ80" i="11"/>
  <c r="L80" i="11"/>
  <c r="AA82" i="11"/>
  <c r="C82" i="11"/>
  <c r="AG99" i="11"/>
  <c r="P93" i="11"/>
  <c r="M105" i="11"/>
  <c r="U97" i="11"/>
  <c r="AR108" i="11"/>
  <c r="AJ99" i="11"/>
  <c r="AL105" i="11"/>
  <c r="W90" i="11"/>
  <c r="F102" i="11"/>
  <c r="G107" i="11"/>
  <c r="AH94" i="11"/>
  <c r="Z103" i="11"/>
  <c r="T108" i="11"/>
  <c r="S98" i="11"/>
  <c r="AM104" i="11"/>
  <c r="AE86" i="11"/>
  <c r="AY100" i="11"/>
  <c r="AR106" i="11"/>
  <c r="AO93" i="11"/>
  <c r="T85" i="11"/>
  <c r="H107" i="11"/>
  <c r="N104" i="11"/>
  <c r="O101" i="11"/>
  <c r="AJ94" i="11"/>
  <c r="D86" i="11"/>
  <c r="Q107" i="11"/>
  <c r="W104" i="11"/>
  <c r="Y101" i="11"/>
  <c r="L95" i="11"/>
  <c r="AD86" i="11"/>
  <c r="AB107" i="11"/>
  <c r="AH104" i="11"/>
  <c r="AK101" i="11"/>
  <c r="AT95" i="11"/>
  <c r="N87" i="11"/>
  <c r="AM107" i="11"/>
  <c r="AS104" i="11"/>
  <c r="AW101" i="11"/>
  <c r="AD96" i="11"/>
  <c r="AV87" i="11"/>
  <c r="AX107" i="11"/>
  <c r="F105" i="11"/>
  <c r="K102" i="11"/>
  <c r="I97" i="11"/>
  <c r="AA88" i="11"/>
  <c r="K108" i="11"/>
  <c r="Q105" i="11"/>
  <c r="W102" i="11"/>
  <c r="AR97" i="11"/>
  <c r="L89" i="11"/>
  <c r="V108" i="11"/>
  <c r="AB105" i="11"/>
  <c r="AH102" i="11"/>
  <c r="AB98" i="11"/>
  <c r="AT89" i="11"/>
  <c r="AG108" i="11"/>
  <c r="AM105" i="11"/>
  <c r="AS102" i="11"/>
  <c r="L99" i="11"/>
  <c r="AD90" i="11"/>
  <c r="O99" i="11"/>
  <c r="U96" i="11"/>
  <c r="AA93" i="11"/>
  <c r="AG90" i="11"/>
  <c r="AM87" i="11"/>
  <c r="AS84" i="11"/>
  <c r="W100" i="11"/>
  <c r="AC97" i="11"/>
  <c r="AI94" i="11"/>
  <c r="AO91" i="11"/>
  <c r="AU88" i="11"/>
  <c r="C86" i="11"/>
  <c r="I83" i="11"/>
  <c r="AG100" i="11"/>
  <c r="AM97" i="11"/>
  <c r="AS94" i="11"/>
  <c r="AY91" i="11"/>
  <c r="G89" i="11"/>
  <c r="M86" i="11"/>
  <c r="S83" i="11"/>
  <c r="AR100" i="11"/>
  <c r="AX97" i="11"/>
  <c r="F95" i="11"/>
  <c r="L92" i="11"/>
  <c r="R89" i="11"/>
  <c r="X86" i="11"/>
  <c r="AD83" i="11"/>
  <c r="AW97" i="11"/>
  <c r="E95" i="11"/>
  <c r="K92" i="11"/>
  <c r="Q89" i="11"/>
  <c r="W86" i="11"/>
  <c r="AC83" i="11"/>
  <c r="V98" i="11"/>
  <c r="AB95" i="11"/>
  <c r="AH92" i="11"/>
  <c r="AN89" i="11"/>
  <c r="AT86" i="11"/>
  <c r="AZ83" i="11"/>
  <c r="AE99" i="11"/>
  <c r="AK96" i="11"/>
  <c r="AQ93" i="11"/>
  <c r="AW90" i="11"/>
  <c r="E88" i="11"/>
  <c r="K85" i="11"/>
  <c r="Q81" i="11"/>
  <c r="H98" i="11"/>
  <c r="N95" i="11"/>
  <c r="T92" i="11"/>
  <c r="Z89" i="11"/>
  <c r="AF86" i="11"/>
  <c r="AL83" i="11"/>
  <c r="ET13" i="6"/>
  <c r="EU13" i="6"/>
  <c r="EW13" i="6"/>
  <c r="EV13" i="6"/>
  <c r="FB13" i="6"/>
  <c r="EX13" i="6"/>
  <c r="FA13" i="6"/>
  <c r="EZ13" i="6"/>
  <c r="FD13" i="6"/>
  <c r="EY13" i="6"/>
  <c r="FC13" i="6"/>
  <c r="FE13" i="6"/>
  <c r="FF13" i="6"/>
  <c r="FJ13" i="6"/>
  <c r="FG13" i="6"/>
  <c r="FI13" i="6"/>
  <c r="FH13" i="6"/>
  <c r="FO13" i="6"/>
  <c r="FK13" i="6"/>
  <c r="FL13" i="6"/>
  <c r="FN13" i="6"/>
  <c r="FM13" i="6"/>
  <c r="FP13" i="6"/>
  <c r="FV13" i="6"/>
  <c r="FU13" i="6"/>
  <c r="FT13" i="6"/>
  <c r="FS13" i="6"/>
  <c r="FR13" i="6"/>
  <c r="ES13" i="6"/>
  <c r="FQ13" i="6"/>
  <c r="EU171" i="6"/>
  <c r="EV171" i="6"/>
  <c r="ET171" i="6"/>
  <c r="FC171" i="6"/>
  <c r="FB171" i="6"/>
  <c r="EW171" i="6"/>
  <c r="EY171" i="6"/>
  <c r="FA171" i="6"/>
  <c r="FD171" i="6"/>
  <c r="EX171" i="6"/>
  <c r="EZ171" i="6"/>
  <c r="FF171" i="6"/>
  <c r="FE171" i="6"/>
  <c r="FK171" i="6"/>
  <c r="FG171" i="6"/>
  <c r="FI171" i="6"/>
  <c r="FH171" i="6"/>
  <c r="FJ171" i="6"/>
  <c r="FP171" i="6"/>
  <c r="FL171" i="6"/>
  <c r="FM171" i="6"/>
  <c r="FN171" i="6"/>
  <c r="FO171" i="6"/>
  <c r="FQ171" i="6"/>
  <c r="FT171" i="6"/>
  <c r="FR171" i="6"/>
  <c r="FU171" i="6"/>
  <c r="ES171" i="6"/>
  <c r="FV171" i="6"/>
  <c r="FS171" i="6"/>
  <c r="EU111" i="6"/>
  <c r="ET111" i="6"/>
  <c r="EV111" i="6"/>
  <c r="EX111" i="6"/>
  <c r="FC111" i="6"/>
  <c r="FB111" i="6"/>
  <c r="EY111" i="6"/>
  <c r="FA111" i="6"/>
  <c r="EW111" i="6"/>
  <c r="EZ111" i="6"/>
  <c r="FD111" i="6"/>
  <c r="FG111" i="6"/>
  <c r="FK111" i="6"/>
  <c r="FE111" i="6"/>
  <c r="FI111" i="6"/>
  <c r="FH111" i="6"/>
  <c r="FF111" i="6"/>
  <c r="FM111" i="6"/>
  <c r="FJ111" i="6"/>
  <c r="FL111" i="6"/>
  <c r="FP111" i="6"/>
  <c r="FN111" i="6"/>
  <c r="FO111" i="6"/>
  <c r="FR111" i="6"/>
  <c r="FT111" i="6"/>
  <c r="FS111" i="6"/>
  <c r="FU111" i="6"/>
  <c r="FQ111" i="6"/>
  <c r="ES111" i="6"/>
  <c r="FV111" i="6"/>
  <c r="ET49" i="6"/>
  <c r="EW49" i="6"/>
  <c r="EU49" i="6"/>
  <c r="FB49" i="6"/>
  <c r="FA49" i="6"/>
  <c r="EV49" i="6"/>
  <c r="EY49" i="6"/>
  <c r="EX49" i="6"/>
  <c r="FD49" i="6"/>
  <c r="EZ49" i="6"/>
  <c r="FC49" i="6"/>
  <c r="FJ49" i="6"/>
  <c r="FE49" i="6"/>
  <c r="FI49" i="6"/>
  <c r="FF49" i="6"/>
  <c r="FH49" i="6"/>
  <c r="FL49" i="6"/>
  <c r="FG49" i="6"/>
  <c r="FO49" i="6"/>
  <c r="FM49" i="6"/>
  <c r="FN49" i="6"/>
  <c r="FK49" i="6"/>
  <c r="FQ49" i="6"/>
  <c r="FV49" i="6"/>
  <c r="FU49" i="6"/>
  <c r="FP49" i="6"/>
  <c r="FR49" i="6"/>
  <c r="FT49" i="6"/>
  <c r="FS49" i="6"/>
  <c r="ES49" i="6"/>
  <c r="ET60" i="6"/>
  <c r="EV60" i="6"/>
  <c r="EU60" i="6"/>
  <c r="FB60" i="6"/>
  <c r="EW60" i="6"/>
  <c r="EZ60" i="6"/>
  <c r="EX60" i="6"/>
  <c r="EY60" i="6"/>
  <c r="FC60" i="6"/>
  <c r="FG60" i="6"/>
  <c r="FE60" i="6"/>
  <c r="FA60" i="6"/>
  <c r="FK60" i="6"/>
  <c r="FJ60" i="6"/>
  <c r="FF60" i="6"/>
  <c r="FD60" i="6"/>
  <c r="FI60" i="6"/>
  <c r="FH60" i="6"/>
  <c r="FP60" i="6"/>
  <c r="FM60" i="6"/>
  <c r="FO60" i="6"/>
  <c r="FN60" i="6"/>
  <c r="FL60" i="6"/>
  <c r="FV60" i="6"/>
  <c r="FU60" i="6"/>
  <c r="FR60" i="6"/>
  <c r="FS60" i="6"/>
  <c r="FQ60" i="6"/>
  <c r="ES60" i="6"/>
  <c r="FT60" i="6"/>
  <c r="ET157" i="6"/>
  <c r="EW157" i="6"/>
  <c r="EU157" i="6"/>
  <c r="FB157" i="6"/>
  <c r="FA157" i="6"/>
  <c r="EX157" i="6"/>
  <c r="EV157" i="6"/>
  <c r="EZ157" i="6"/>
  <c r="FD157" i="6"/>
  <c r="FC157" i="6"/>
  <c r="EY157" i="6"/>
  <c r="FF157" i="6"/>
  <c r="FJ157" i="6"/>
  <c r="FG157" i="6"/>
  <c r="FI157" i="6"/>
  <c r="FE157" i="6"/>
  <c r="FH157" i="6"/>
  <c r="FK157" i="6"/>
  <c r="FO157" i="6"/>
  <c r="FL157" i="6"/>
  <c r="FM157" i="6"/>
  <c r="FP157" i="6"/>
  <c r="FU157" i="6"/>
  <c r="FT157" i="6"/>
  <c r="FS157" i="6"/>
  <c r="FQ157" i="6"/>
  <c r="FR157" i="6"/>
  <c r="FN157" i="6"/>
  <c r="ES157" i="6"/>
  <c r="FV157" i="6"/>
  <c r="EU174" i="6"/>
  <c r="EV174" i="6"/>
  <c r="ET174" i="6"/>
  <c r="EY174" i="6"/>
  <c r="EX174" i="6"/>
  <c r="FC174" i="6"/>
  <c r="FD174" i="6"/>
  <c r="EW174" i="6"/>
  <c r="FA174" i="6"/>
  <c r="FB174" i="6"/>
  <c r="FH174" i="6"/>
  <c r="FF174" i="6"/>
  <c r="EZ174" i="6"/>
  <c r="FE174" i="6"/>
  <c r="FG174" i="6"/>
  <c r="FJ174" i="6"/>
  <c r="FK174" i="6"/>
  <c r="FQ174" i="6"/>
  <c r="FL174" i="6"/>
  <c r="FI174" i="6"/>
  <c r="FM174" i="6"/>
  <c r="FS174" i="6"/>
  <c r="FP174" i="6"/>
  <c r="FR174" i="6"/>
  <c r="FN174" i="6"/>
  <c r="FO174" i="6"/>
  <c r="FT174" i="6"/>
  <c r="FV174" i="6"/>
  <c r="FU174" i="6"/>
  <c r="ES174" i="6"/>
  <c r="ET158" i="6"/>
  <c r="EV158" i="6"/>
  <c r="FC158" i="6"/>
  <c r="EU158" i="6"/>
  <c r="FA158" i="6"/>
  <c r="EZ158" i="6"/>
  <c r="EW158" i="6"/>
  <c r="EX158" i="6"/>
  <c r="FD158" i="6"/>
  <c r="FB158" i="6"/>
  <c r="EY158" i="6"/>
  <c r="FL158" i="6"/>
  <c r="FF158" i="6"/>
  <c r="FG158" i="6"/>
  <c r="FI158" i="6"/>
  <c r="FE158" i="6"/>
  <c r="FH158" i="6"/>
  <c r="FQ158" i="6"/>
  <c r="FK158" i="6"/>
  <c r="FJ158" i="6"/>
  <c r="FO158" i="6"/>
  <c r="FN158" i="6"/>
  <c r="FM158" i="6"/>
  <c r="FP158" i="6"/>
  <c r="FT158" i="6"/>
  <c r="FS158" i="6"/>
  <c r="FR158" i="6"/>
  <c r="ES158" i="6"/>
  <c r="FU158" i="6"/>
  <c r="FV158" i="6"/>
  <c r="ET125" i="6"/>
  <c r="EW125" i="6"/>
  <c r="EU125" i="6"/>
  <c r="EV125" i="6"/>
  <c r="EX125" i="6"/>
  <c r="FD125" i="6"/>
  <c r="FC125" i="6"/>
  <c r="EZ125" i="6"/>
  <c r="FB125" i="6"/>
  <c r="FE125" i="6"/>
  <c r="FG125" i="6"/>
  <c r="FL125" i="6"/>
  <c r="FJ125" i="6"/>
  <c r="EY125" i="6"/>
  <c r="FI125" i="6"/>
  <c r="FM125" i="6"/>
  <c r="FF125" i="6"/>
  <c r="FA125" i="6"/>
  <c r="FH125" i="6"/>
  <c r="FQ125" i="6"/>
  <c r="FO125" i="6"/>
  <c r="FP125" i="6"/>
  <c r="FR125" i="6"/>
  <c r="FK125" i="6"/>
  <c r="FN125" i="6"/>
  <c r="FV125" i="6"/>
  <c r="FT125" i="6"/>
  <c r="FU125" i="6"/>
  <c r="FS125" i="6"/>
  <c r="ES125" i="6"/>
  <c r="ET229" i="6"/>
  <c r="EW229" i="6"/>
  <c r="EU229" i="6"/>
  <c r="FB229" i="6"/>
  <c r="EV229" i="6"/>
  <c r="FA229" i="6"/>
  <c r="EX229" i="6"/>
  <c r="EY229" i="6"/>
  <c r="FF229" i="6"/>
  <c r="FC229" i="6"/>
  <c r="FJ229" i="6"/>
  <c r="FG229" i="6"/>
  <c r="FI229" i="6"/>
  <c r="FH229" i="6"/>
  <c r="EZ229" i="6"/>
  <c r="FE229" i="6"/>
  <c r="FM229" i="6"/>
  <c r="FK229" i="6"/>
  <c r="FO229" i="6"/>
  <c r="FL229" i="6"/>
  <c r="FD229" i="6"/>
  <c r="FN229" i="6"/>
  <c r="FU229" i="6"/>
  <c r="FP229" i="6"/>
  <c r="FQ229" i="6"/>
  <c r="FS229" i="6"/>
  <c r="FR229" i="6"/>
  <c r="FT229" i="6"/>
  <c r="ES229" i="6"/>
  <c r="FV229" i="6"/>
  <c r="K79" i="11"/>
  <c r="AS80" i="11"/>
  <c r="W80" i="11"/>
  <c r="AI82" i="11"/>
  <c r="Q82" i="11"/>
  <c r="AK82" i="11"/>
  <c r="AA79" i="11"/>
  <c r="AI79" i="11"/>
  <c r="AL80" i="11"/>
  <c r="T82" i="11"/>
  <c r="AZ82" i="11"/>
  <c r="Q80" i="11"/>
  <c r="AO108" i="11"/>
  <c r="L81" i="11"/>
  <c r="S102" i="11"/>
  <c r="C88" i="11"/>
  <c r="H108" i="11"/>
  <c r="AG97" i="11"/>
  <c r="AZ104" i="11"/>
  <c r="AC87" i="11"/>
  <c r="P101" i="11"/>
  <c r="U106" i="11"/>
  <c r="Z92" i="11"/>
  <c r="AN102" i="11"/>
  <c r="AH107" i="11"/>
  <c r="K96" i="11"/>
  <c r="C104" i="11"/>
  <c r="AK83" i="11"/>
  <c r="AY99" i="11"/>
  <c r="H106" i="11"/>
  <c r="AG91" i="11"/>
  <c r="AH84" i="11"/>
  <c r="AT106" i="11"/>
  <c r="AZ103" i="11"/>
  <c r="AZ100" i="11"/>
  <c r="AX93" i="11"/>
  <c r="R85" i="11"/>
  <c r="E107" i="11"/>
  <c r="K104" i="11"/>
  <c r="L101" i="11"/>
  <c r="Z94" i="11"/>
  <c r="AR85" i="11"/>
  <c r="P107" i="11"/>
  <c r="V104" i="11"/>
  <c r="X101" i="11"/>
  <c r="J95" i="11"/>
  <c r="AB86" i="11"/>
  <c r="AA107" i="11"/>
  <c r="AG104" i="11"/>
  <c r="AJ101" i="11"/>
  <c r="AR95" i="11"/>
  <c r="L87" i="11"/>
  <c r="AL107" i="11"/>
  <c r="AR104" i="11"/>
  <c r="AV101" i="11"/>
  <c r="W96" i="11"/>
  <c r="AO87" i="11"/>
  <c r="AW107" i="11"/>
  <c r="E105" i="11"/>
  <c r="J102" i="11"/>
  <c r="H97" i="11"/>
  <c r="Z88" i="11"/>
  <c r="J108" i="11"/>
  <c r="P105" i="11"/>
  <c r="V102" i="11"/>
  <c r="AP97" i="11"/>
  <c r="J89" i="11"/>
  <c r="U108" i="11"/>
  <c r="AA105" i="11"/>
  <c r="AG102" i="11"/>
  <c r="Z98" i="11"/>
  <c r="AR89" i="11"/>
  <c r="C99" i="11"/>
  <c r="I96" i="11"/>
  <c r="O93" i="11"/>
  <c r="U90" i="11"/>
  <c r="AA87" i="11"/>
  <c r="AG84" i="11"/>
  <c r="K100" i="11"/>
  <c r="Q97" i="11"/>
  <c r="W94" i="11"/>
  <c r="AC91" i="11"/>
  <c r="AI88" i="11"/>
  <c r="AO85" i="11"/>
  <c r="AU81" i="11"/>
  <c r="U100" i="11"/>
  <c r="AA97" i="11"/>
  <c r="AG94" i="11"/>
  <c r="AM91" i="11"/>
  <c r="AS88" i="11"/>
  <c r="AY85" i="11"/>
  <c r="G83" i="11"/>
  <c r="AF100" i="11"/>
  <c r="AL97" i="11"/>
  <c r="AR94" i="11"/>
  <c r="AX91" i="11"/>
  <c r="F89" i="11"/>
  <c r="L86" i="11"/>
  <c r="R83" i="11"/>
  <c r="AK97" i="11"/>
  <c r="AQ94" i="11"/>
  <c r="AW91" i="11"/>
  <c r="E89" i="11"/>
  <c r="K86" i="11"/>
  <c r="Q83" i="11"/>
  <c r="J98" i="11"/>
  <c r="P95" i="11"/>
  <c r="V92" i="11"/>
  <c r="AB89" i="11"/>
  <c r="AH86" i="11"/>
  <c r="AN83" i="11"/>
  <c r="S99" i="11"/>
  <c r="Y96" i="11"/>
  <c r="AE93" i="11"/>
  <c r="AK90" i="11"/>
  <c r="AQ87" i="11"/>
  <c r="AW84" i="11"/>
  <c r="E81" i="11"/>
  <c r="AT97" i="11"/>
  <c r="AZ94" i="11"/>
  <c r="H92" i="11"/>
  <c r="N89" i="11"/>
  <c r="T86" i="11"/>
  <c r="Z83" i="11"/>
  <c r="EU88" i="6"/>
  <c r="ET88" i="6"/>
  <c r="EW88" i="6"/>
  <c r="EV88" i="6"/>
  <c r="FD88" i="6"/>
  <c r="EX88" i="6"/>
  <c r="FB88" i="6"/>
  <c r="EY88" i="6"/>
  <c r="FA88" i="6"/>
  <c r="FC88" i="6"/>
  <c r="FM88" i="6"/>
  <c r="FE88" i="6"/>
  <c r="FF88" i="6"/>
  <c r="FJ88" i="6"/>
  <c r="FG88" i="6"/>
  <c r="FI88" i="6"/>
  <c r="FR88" i="6"/>
  <c r="FK88" i="6"/>
  <c r="FP88" i="6"/>
  <c r="FO88" i="6"/>
  <c r="FH88" i="6"/>
  <c r="FL88" i="6"/>
  <c r="FN88" i="6"/>
  <c r="EZ88" i="6"/>
  <c r="FQ88" i="6"/>
  <c r="FU88" i="6"/>
  <c r="FT88" i="6"/>
  <c r="FV88" i="6"/>
  <c r="FS88" i="6"/>
  <c r="ES88" i="6"/>
  <c r="EU34" i="6"/>
  <c r="ET34" i="6"/>
  <c r="EW34" i="6"/>
  <c r="FA34" i="6"/>
  <c r="EZ34" i="6"/>
  <c r="EY34" i="6"/>
  <c r="EV34" i="6"/>
  <c r="FF34" i="6"/>
  <c r="FD34" i="6"/>
  <c r="FC34" i="6"/>
  <c r="FB34" i="6"/>
  <c r="FE34" i="6"/>
  <c r="FJ34" i="6"/>
  <c r="FI34" i="6"/>
  <c r="FH34" i="6"/>
  <c r="EX34" i="6"/>
  <c r="FG34" i="6"/>
  <c r="FO34" i="6"/>
  <c r="FN34" i="6"/>
  <c r="FM34" i="6"/>
  <c r="FK34" i="6"/>
  <c r="FQ34" i="6"/>
  <c r="FU34" i="6"/>
  <c r="FT34" i="6"/>
  <c r="FR34" i="6"/>
  <c r="FL34" i="6"/>
  <c r="FP34" i="6"/>
  <c r="FS34" i="6"/>
  <c r="ES34" i="6"/>
  <c r="FV34" i="6"/>
  <c r="EU45" i="6"/>
  <c r="ET45" i="6"/>
  <c r="EZ45" i="6"/>
  <c r="EY45" i="6"/>
  <c r="EW45" i="6"/>
  <c r="EX45" i="6"/>
  <c r="FB45" i="6"/>
  <c r="FG45" i="6"/>
  <c r="FA45" i="6"/>
  <c r="FC45" i="6"/>
  <c r="FE45" i="6"/>
  <c r="EV45" i="6"/>
  <c r="FI45" i="6"/>
  <c r="FD45" i="6"/>
  <c r="FF45" i="6"/>
  <c r="FH45" i="6"/>
  <c r="FM45" i="6"/>
  <c r="FN45" i="6"/>
  <c r="FJ45" i="6"/>
  <c r="FK45" i="6"/>
  <c r="FL45" i="6"/>
  <c r="FP45" i="6"/>
  <c r="FR45" i="6"/>
  <c r="FT45" i="6"/>
  <c r="FS45" i="6"/>
  <c r="FO45" i="6"/>
  <c r="FQ45" i="6"/>
  <c r="ES45" i="6"/>
  <c r="FV45" i="6"/>
  <c r="FU45" i="6"/>
  <c r="EU213" i="6"/>
  <c r="ET213" i="6"/>
  <c r="EZ213" i="6"/>
  <c r="EY213" i="6"/>
  <c r="EV213" i="6"/>
  <c r="EX213" i="6"/>
  <c r="EW213" i="6"/>
  <c r="FG213" i="6"/>
  <c r="FA213" i="6"/>
  <c r="FB213" i="6"/>
  <c r="FD213" i="6"/>
  <c r="FC213" i="6"/>
  <c r="FH213" i="6"/>
  <c r="FE213" i="6"/>
  <c r="FK213" i="6"/>
  <c r="FF213" i="6"/>
  <c r="FJ213" i="6"/>
  <c r="FL213" i="6"/>
  <c r="FM213" i="6"/>
  <c r="FO213" i="6"/>
  <c r="FT213" i="6"/>
  <c r="FI213" i="6"/>
  <c r="FS213" i="6"/>
  <c r="FQ213" i="6"/>
  <c r="FR213" i="6"/>
  <c r="FP213" i="6"/>
  <c r="ES213" i="6"/>
  <c r="FU213" i="6"/>
  <c r="FV213" i="6"/>
  <c r="FN213" i="6"/>
  <c r="EX66" i="6"/>
  <c r="EU66" i="6"/>
  <c r="EV66" i="6"/>
  <c r="ET66" i="6"/>
  <c r="EY66" i="6"/>
  <c r="EW66" i="6"/>
  <c r="FC66" i="6"/>
  <c r="EZ66" i="6"/>
  <c r="FA66" i="6"/>
  <c r="FB66" i="6"/>
  <c r="FD66" i="6"/>
  <c r="FH66" i="6"/>
  <c r="FG66" i="6"/>
  <c r="FE66" i="6"/>
  <c r="FJ66" i="6"/>
  <c r="FF66" i="6"/>
  <c r="FL66" i="6"/>
  <c r="FQ66" i="6"/>
  <c r="FM66" i="6"/>
  <c r="FO66" i="6"/>
  <c r="FK66" i="6"/>
  <c r="FS66" i="6"/>
  <c r="FP66" i="6"/>
  <c r="FN66" i="6"/>
  <c r="FI66" i="6"/>
  <c r="FR66" i="6"/>
  <c r="ES66" i="6"/>
  <c r="FT66" i="6"/>
  <c r="FV66" i="6"/>
  <c r="FU66" i="6"/>
  <c r="EU40" i="6"/>
  <c r="ET40" i="6"/>
  <c r="EW40" i="6"/>
  <c r="EV40" i="6"/>
  <c r="EX40" i="6"/>
  <c r="FD40" i="6"/>
  <c r="FB40" i="6"/>
  <c r="EY40" i="6"/>
  <c r="EZ40" i="6"/>
  <c r="FA40" i="6"/>
  <c r="FM40" i="6"/>
  <c r="FE40" i="6"/>
  <c r="FG40" i="6"/>
  <c r="FC40" i="6"/>
  <c r="FJ40" i="6"/>
  <c r="FI40" i="6"/>
  <c r="FH40" i="6"/>
  <c r="FK40" i="6"/>
  <c r="FR40" i="6"/>
  <c r="FF40" i="6"/>
  <c r="FL40" i="6"/>
  <c r="FP40" i="6"/>
  <c r="FO40" i="6"/>
  <c r="FN40" i="6"/>
  <c r="FQ40" i="6"/>
  <c r="FU40" i="6"/>
  <c r="FT40" i="6"/>
  <c r="FS40" i="6"/>
  <c r="FV40" i="6"/>
  <c r="ES40" i="6"/>
  <c r="ET59" i="6"/>
  <c r="EV59" i="6"/>
  <c r="EW59" i="6"/>
  <c r="FA59" i="6"/>
  <c r="EZ59" i="6"/>
  <c r="EX59" i="6"/>
  <c r="EY59" i="6"/>
  <c r="EU59" i="6"/>
  <c r="FD59" i="6"/>
  <c r="FF59" i="6"/>
  <c r="FI59" i="6"/>
  <c r="FB59" i="6"/>
  <c r="FH59" i="6"/>
  <c r="FC59" i="6"/>
  <c r="FG59" i="6"/>
  <c r="FE59" i="6"/>
  <c r="FM59" i="6"/>
  <c r="FN59" i="6"/>
  <c r="FK59" i="6"/>
  <c r="FJ59" i="6"/>
  <c r="FL59" i="6"/>
  <c r="FP59" i="6"/>
  <c r="FO59" i="6"/>
  <c r="FU59" i="6"/>
  <c r="FR59" i="6"/>
  <c r="FT59" i="6"/>
  <c r="FS59" i="6"/>
  <c r="FQ59" i="6"/>
  <c r="FV59" i="6"/>
  <c r="ES59" i="6"/>
  <c r="ET217" i="6"/>
  <c r="EW217" i="6"/>
  <c r="EU217" i="6"/>
  <c r="FB217" i="6"/>
  <c r="FA217" i="6"/>
  <c r="EX217" i="6"/>
  <c r="FD217" i="6"/>
  <c r="EZ217" i="6"/>
  <c r="EY217" i="6"/>
  <c r="FC217" i="6"/>
  <c r="FF217" i="6"/>
  <c r="FJ217" i="6"/>
  <c r="FI217" i="6"/>
  <c r="FG217" i="6"/>
  <c r="FH217" i="6"/>
  <c r="FM217" i="6"/>
  <c r="FK217" i="6"/>
  <c r="FO217" i="6"/>
  <c r="EV217" i="6"/>
  <c r="FE217" i="6"/>
  <c r="FL217" i="6"/>
  <c r="FU217" i="6"/>
  <c r="FS217" i="6"/>
  <c r="FP217" i="6"/>
  <c r="ES217" i="6"/>
  <c r="FN217" i="6"/>
  <c r="FV217" i="6"/>
  <c r="FQ217" i="6"/>
  <c r="FR217" i="6"/>
  <c r="FT217" i="6"/>
  <c r="EU123" i="6"/>
  <c r="ET123" i="6"/>
  <c r="EV123" i="6"/>
  <c r="FC123" i="6"/>
  <c r="EW123" i="6"/>
  <c r="FB123" i="6"/>
  <c r="EY123" i="6"/>
  <c r="EZ123" i="6"/>
  <c r="EX123" i="6"/>
  <c r="FA123" i="6"/>
  <c r="FG123" i="6"/>
  <c r="FD123" i="6"/>
  <c r="FK123" i="6"/>
  <c r="FI123" i="6"/>
  <c r="FF123" i="6"/>
  <c r="FH123" i="6"/>
  <c r="FL123" i="6"/>
  <c r="FP123" i="6"/>
  <c r="FE123" i="6"/>
  <c r="FN123" i="6"/>
  <c r="FJ123" i="6"/>
  <c r="FR123" i="6"/>
  <c r="FM123" i="6"/>
  <c r="FO123" i="6"/>
  <c r="FQ123" i="6"/>
  <c r="FT123" i="6"/>
  <c r="FU123" i="6"/>
  <c r="FS123" i="6"/>
  <c r="ES123" i="6"/>
  <c r="FV123" i="6"/>
  <c r="EU69" i="6"/>
  <c r="ET69" i="6"/>
  <c r="EX69" i="6"/>
  <c r="EZ69" i="6"/>
  <c r="EV69" i="6"/>
  <c r="EY69" i="6"/>
  <c r="EW69" i="6"/>
  <c r="FB69" i="6"/>
  <c r="FG69" i="6"/>
  <c r="FA69" i="6"/>
  <c r="FD69" i="6"/>
  <c r="FE69" i="6"/>
  <c r="FC69" i="6"/>
  <c r="FI69" i="6"/>
  <c r="FH69" i="6"/>
  <c r="FK69" i="6"/>
  <c r="FN69" i="6"/>
  <c r="FL69" i="6"/>
  <c r="FF69" i="6"/>
  <c r="FM69" i="6"/>
  <c r="FT69" i="6"/>
  <c r="FQ69" i="6"/>
  <c r="FS69" i="6"/>
  <c r="FO69" i="6"/>
  <c r="FP69" i="6"/>
  <c r="FJ69" i="6"/>
  <c r="FR69" i="6"/>
  <c r="ES69" i="6"/>
  <c r="FU69" i="6"/>
  <c r="FV69" i="6"/>
  <c r="ET110" i="6"/>
  <c r="EV110" i="6"/>
  <c r="EU110" i="6"/>
  <c r="FC110" i="6"/>
  <c r="FA110" i="6"/>
  <c r="EW110" i="6"/>
  <c r="EZ110" i="6"/>
  <c r="EX110" i="6"/>
  <c r="FB110" i="6"/>
  <c r="EY110" i="6"/>
  <c r="FD110" i="6"/>
  <c r="FL110" i="6"/>
  <c r="FG110" i="6"/>
  <c r="FE110" i="6"/>
  <c r="FI110" i="6"/>
  <c r="FH110" i="6"/>
  <c r="FF110" i="6"/>
  <c r="FQ110" i="6"/>
  <c r="FJ110" i="6"/>
  <c r="FO110" i="6"/>
  <c r="FN110" i="6"/>
  <c r="FR110" i="6"/>
  <c r="FP110" i="6"/>
  <c r="FM110" i="6"/>
  <c r="FK110" i="6"/>
  <c r="FT110" i="6"/>
  <c r="FS110" i="6"/>
  <c r="ES110" i="6"/>
  <c r="FV110" i="6"/>
  <c r="FU110" i="6"/>
  <c r="EU52" i="6"/>
  <c r="ET52" i="6"/>
  <c r="EW52" i="6"/>
  <c r="EV52" i="6"/>
  <c r="FD52" i="6"/>
  <c r="FB52" i="6"/>
  <c r="EX52" i="6"/>
  <c r="EY52" i="6"/>
  <c r="FA52" i="6"/>
  <c r="FC52" i="6"/>
  <c r="EZ52" i="6"/>
  <c r="FM52" i="6"/>
  <c r="FG52" i="6"/>
  <c r="FJ52" i="6"/>
  <c r="FE52" i="6"/>
  <c r="FI52" i="6"/>
  <c r="FF52" i="6"/>
  <c r="FR52" i="6"/>
  <c r="FH52" i="6"/>
  <c r="FL52" i="6"/>
  <c r="FP52" i="6"/>
  <c r="FO52" i="6"/>
  <c r="FN52" i="6"/>
  <c r="FK52" i="6"/>
  <c r="FQ52" i="6"/>
  <c r="FU52" i="6"/>
  <c r="FT52" i="6"/>
  <c r="FS52" i="6"/>
  <c r="FV52" i="6"/>
  <c r="ES52" i="6"/>
  <c r="ET24" i="6"/>
  <c r="EV24" i="6"/>
  <c r="EU24" i="6"/>
  <c r="EX24" i="6"/>
  <c r="FB24" i="6"/>
  <c r="EW24" i="6"/>
  <c r="EZ24" i="6"/>
  <c r="EY24" i="6"/>
  <c r="FA24" i="6"/>
  <c r="FC24" i="6"/>
  <c r="FG24" i="6"/>
  <c r="FE24" i="6"/>
  <c r="FK24" i="6"/>
  <c r="FJ24" i="6"/>
  <c r="FI24" i="6"/>
  <c r="FH24" i="6"/>
  <c r="FF24" i="6"/>
  <c r="FP24" i="6"/>
  <c r="FD24" i="6"/>
  <c r="FO24" i="6"/>
  <c r="FL24" i="6"/>
  <c r="FN24" i="6"/>
  <c r="FM24" i="6"/>
  <c r="FV24" i="6"/>
  <c r="FU24" i="6"/>
  <c r="FQ24" i="6"/>
  <c r="FS24" i="6"/>
  <c r="FR24" i="6"/>
  <c r="ES24" i="6"/>
  <c r="FT24" i="6"/>
  <c r="ET101" i="6"/>
  <c r="EU101" i="6"/>
  <c r="EW101" i="6"/>
  <c r="EV101" i="6"/>
  <c r="FD101" i="6"/>
  <c r="EX101" i="6"/>
  <c r="FC101" i="6"/>
  <c r="EZ101" i="6"/>
  <c r="FE101" i="6"/>
  <c r="EY101" i="6"/>
  <c r="FA101" i="6"/>
  <c r="FF101" i="6"/>
  <c r="FL101" i="6"/>
  <c r="FG101" i="6"/>
  <c r="FJ101" i="6"/>
  <c r="FB101" i="6"/>
  <c r="FI101" i="6"/>
  <c r="FK101" i="6"/>
  <c r="FM101" i="6"/>
  <c r="FQ101" i="6"/>
  <c r="FO101" i="6"/>
  <c r="FN101" i="6"/>
  <c r="FH101" i="6"/>
  <c r="FR101" i="6"/>
  <c r="FP101" i="6"/>
  <c r="FS101" i="6"/>
  <c r="FV101" i="6"/>
  <c r="FU101" i="6"/>
  <c r="ES101" i="6"/>
  <c r="FT101" i="6"/>
  <c r="ET207" i="6"/>
  <c r="EV207" i="6"/>
  <c r="EU207" i="6"/>
  <c r="FC207" i="6"/>
  <c r="EW207" i="6"/>
  <c r="FB207" i="6"/>
  <c r="EY207" i="6"/>
  <c r="EX207" i="6"/>
  <c r="FE207" i="6"/>
  <c r="FK207" i="6"/>
  <c r="FA207" i="6"/>
  <c r="FD207" i="6"/>
  <c r="FF207" i="6"/>
  <c r="EZ207" i="6"/>
  <c r="FI207" i="6"/>
  <c r="FH207" i="6"/>
  <c r="FG207" i="6"/>
  <c r="FJ207" i="6"/>
  <c r="FP207" i="6"/>
  <c r="FM207" i="6"/>
  <c r="FN207" i="6"/>
  <c r="FQ207" i="6"/>
  <c r="FL207" i="6"/>
  <c r="FO207" i="6"/>
  <c r="FR207" i="6"/>
  <c r="FT207" i="6"/>
  <c r="FS207" i="6"/>
  <c r="ES207" i="6"/>
  <c r="FU207" i="6"/>
  <c r="FV207" i="6"/>
  <c r="ET168" i="6"/>
  <c r="EU168" i="6"/>
  <c r="FB168" i="6"/>
  <c r="EV168" i="6"/>
  <c r="EW168" i="6"/>
  <c r="EZ168" i="6"/>
  <c r="EY168" i="6"/>
  <c r="FA168" i="6"/>
  <c r="FC168" i="6"/>
  <c r="FG168" i="6"/>
  <c r="EX168" i="6"/>
  <c r="FE168" i="6"/>
  <c r="FK168" i="6"/>
  <c r="FH168" i="6"/>
  <c r="FF168" i="6"/>
  <c r="FP168" i="6"/>
  <c r="FL168" i="6"/>
  <c r="FM168" i="6"/>
  <c r="FN168" i="6"/>
  <c r="FD168" i="6"/>
  <c r="FI168" i="6"/>
  <c r="FO168" i="6"/>
  <c r="FJ168" i="6"/>
  <c r="FQ168" i="6"/>
  <c r="FS168" i="6"/>
  <c r="FR168" i="6"/>
  <c r="FU168" i="6"/>
  <c r="ES168" i="6"/>
  <c r="FV168" i="6"/>
  <c r="FT168" i="6"/>
  <c r="ET154" i="6"/>
  <c r="EW154" i="6"/>
  <c r="FA154" i="6"/>
  <c r="EZ154" i="6"/>
  <c r="EY154" i="6"/>
  <c r="EV154" i="6"/>
  <c r="EX154" i="6"/>
  <c r="FD154" i="6"/>
  <c r="FC154" i="6"/>
  <c r="FF154" i="6"/>
  <c r="FB154" i="6"/>
  <c r="EU154" i="6"/>
  <c r="FJ154" i="6"/>
  <c r="FG154" i="6"/>
  <c r="FI154" i="6"/>
  <c r="FE154" i="6"/>
  <c r="FH154" i="6"/>
  <c r="FO154" i="6"/>
  <c r="FN154" i="6"/>
  <c r="FL154" i="6"/>
  <c r="FM154" i="6"/>
  <c r="FU154" i="6"/>
  <c r="FT154" i="6"/>
  <c r="FQ154" i="6"/>
  <c r="FR154" i="6"/>
  <c r="FK154" i="6"/>
  <c r="FP154" i="6"/>
  <c r="ES154" i="6"/>
  <c r="FV154" i="6"/>
  <c r="FS154" i="6"/>
  <c r="EV215" i="6"/>
  <c r="ET215" i="6"/>
  <c r="EU215" i="6"/>
  <c r="FA215" i="6"/>
  <c r="EZ215" i="6"/>
  <c r="EX215" i="6"/>
  <c r="EY215" i="6"/>
  <c r="FC215" i="6"/>
  <c r="FB215" i="6"/>
  <c r="FF215" i="6"/>
  <c r="FI215" i="6"/>
  <c r="EW215" i="6"/>
  <c r="FG215" i="6"/>
  <c r="FH215" i="6"/>
  <c r="FD215" i="6"/>
  <c r="FE215" i="6"/>
  <c r="FK215" i="6"/>
  <c r="FN215" i="6"/>
  <c r="FJ215" i="6"/>
  <c r="FL215" i="6"/>
  <c r="FO215" i="6"/>
  <c r="FU215" i="6"/>
  <c r="FT215" i="6"/>
  <c r="FS215" i="6"/>
  <c r="FM215" i="6"/>
  <c r="FQ215" i="6"/>
  <c r="FR215" i="6"/>
  <c r="FP215" i="6"/>
  <c r="ES215" i="6"/>
  <c r="FV215" i="6"/>
  <c r="ET145" i="6"/>
  <c r="EW145" i="6"/>
  <c r="EU145" i="6"/>
  <c r="EV145" i="6"/>
  <c r="FB145" i="6"/>
  <c r="FA145" i="6"/>
  <c r="EX145" i="6"/>
  <c r="EY145" i="6"/>
  <c r="FD145" i="6"/>
  <c r="EZ145" i="6"/>
  <c r="FC145" i="6"/>
  <c r="FF145" i="6"/>
  <c r="FJ145" i="6"/>
  <c r="FI145" i="6"/>
  <c r="FG145" i="6"/>
  <c r="FH145" i="6"/>
  <c r="FK145" i="6"/>
  <c r="FO145" i="6"/>
  <c r="FM145" i="6"/>
  <c r="FL145" i="6"/>
  <c r="FE145" i="6"/>
  <c r="FQ145" i="6"/>
  <c r="FU145" i="6"/>
  <c r="FN145" i="6"/>
  <c r="FP145" i="6"/>
  <c r="FT145" i="6"/>
  <c r="FS145" i="6"/>
  <c r="ES145" i="6"/>
  <c r="FV145" i="6"/>
  <c r="FR145" i="6"/>
  <c r="EU148" i="6"/>
  <c r="EW148" i="6"/>
  <c r="ET148" i="6"/>
  <c r="EX148" i="6"/>
  <c r="FD148" i="6"/>
  <c r="EV148" i="6"/>
  <c r="FB148" i="6"/>
  <c r="FA148" i="6"/>
  <c r="EY148" i="6"/>
  <c r="FM148" i="6"/>
  <c r="FE148" i="6"/>
  <c r="EZ148" i="6"/>
  <c r="FC148" i="6"/>
  <c r="FF148" i="6"/>
  <c r="FJ148" i="6"/>
  <c r="FI148" i="6"/>
  <c r="FG148" i="6"/>
  <c r="FP148" i="6"/>
  <c r="FK148" i="6"/>
  <c r="FH148" i="6"/>
  <c r="FN148" i="6"/>
  <c r="FR148" i="6"/>
  <c r="FQ148" i="6"/>
  <c r="FL148" i="6"/>
  <c r="FT148" i="6"/>
  <c r="FO148" i="6"/>
  <c r="FU148" i="6"/>
  <c r="FS148" i="6"/>
  <c r="FV148" i="6"/>
  <c r="ES148" i="6"/>
  <c r="EU79" i="6"/>
  <c r="ET79" i="6"/>
  <c r="EV79" i="6"/>
  <c r="EW79" i="6"/>
  <c r="EY79" i="6"/>
  <c r="FD79" i="6"/>
  <c r="FA79" i="6"/>
  <c r="FF79" i="6"/>
  <c r="FE79" i="6"/>
  <c r="EZ79" i="6"/>
  <c r="EX79" i="6"/>
  <c r="FG79" i="6"/>
  <c r="FH79" i="6"/>
  <c r="FB79" i="6"/>
  <c r="FC79" i="6"/>
  <c r="FJ79" i="6"/>
  <c r="FL79" i="6"/>
  <c r="FI79" i="6"/>
  <c r="FM79" i="6"/>
  <c r="FK79" i="6"/>
  <c r="FS79" i="6"/>
  <c r="FP79" i="6"/>
  <c r="FO79" i="6"/>
  <c r="FR79" i="6"/>
  <c r="FQ79" i="6"/>
  <c r="FT79" i="6"/>
  <c r="FU79" i="6"/>
  <c r="FV79" i="6"/>
  <c r="FN79" i="6"/>
  <c r="ES79" i="6"/>
  <c r="ET234" i="6"/>
  <c r="EV234" i="6"/>
  <c r="EU234" i="6"/>
  <c r="EY234" i="6"/>
  <c r="EX234" i="6"/>
  <c r="FC234" i="6"/>
  <c r="EW234" i="6"/>
  <c r="EZ234" i="6"/>
  <c r="FA234" i="6"/>
  <c r="FD234" i="6"/>
  <c r="FB234" i="6"/>
  <c r="FE234" i="6"/>
  <c r="FH234" i="6"/>
  <c r="FF234" i="6"/>
  <c r="FG234" i="6"/>
  <c r="FM234" i="6"/>
  <c r="FQ234" i="6"/>
  <c r="FI234" i="6"/>
  <c r="FK234" i="6"/>
  <c r="FJ234" i="6"/>
  <c r="FL234" i="6"/>
  <c r="FS234" i="6"/>
  <c r="FR234" i="6"/>
  <c r="FO234" i="6"/>
  <c r="FN234" i="6"/>
  <c r="FV234" i="6"/>
  <c r="FP234" i="6"/>
  <c r="ES234" i="6"/>
  <c r="FU234" i="6"/>
  <c r="FT234" i="6"/>
  <c r="ET37" i="6"/>
  <c r="EW37" i="6"/>
  <c r="FB37" i="6"/>
  <c r="FA37" i="6"/>
  <c r="EX37" i="6"/>
  <c r="EZ37" i="6"/>
  <c r="EU37" i="6"/>
  <c r="EV37" i="6"/>
  <c r="FD37" i="6"/>
  <c r="FE37" i="6"/>
  <c r="FC37" i="6"/>
  <c r="FG37" i="6"/>
  <c r="FJ37" i="6"/>
  <c r="EY37" i="6"/>
  <c r="FI37" i="6"/>
  <c r="FH37" i="6"/>
  <c r="FF37" i="6"/>
  <c r="FL37" i="6"/>
  <c r="FO37" i="6"/>
  <c r="FN37" i="6"/>
  <c r="FM37" i="6"/>
  <c r="FV37" i="6"/>
  <c r="FQ37" i="6"/>
  <c r="FU37" i="6"/>
  <c r="FT37" i="6"/>
  <c r="FK37" i="6"/>
  <c r="FP37" i="6"/>
  <c r="FR37" i="6"/>
  <c r="FS37" i="6"/>
  <c r="ES37" i="6"/>
  <c r="EU250" i="6"/>
  <c r="ET250" i="6"/>
  <c r="EW250" i="6"/>
  <c r="FA250" i="6"/>
  <c r="EV250" i="6"/>
  <c r="EY250" i="6"/>
  <c r="EX250" i="6"/>
  <c r="FF250" i="6"/>
  <c r="FC250" i="6"/>
  <c r="FD250" i="6"/>
  <c r="FB250" i="6"/>
  <c r="FJ250" i="6"/>
  <c r="FE250" i="6"/>
  <c r="FI250" i="6"/>
  <c r="FH250" i="6"/>
  <c r="EZ250" i="6"/>
  <c r="FO250" i="6"/>
  <c r="FN250" i="6"/>
  <c r="FG250" i="6"/>
  <c r="FK250" i="6"/>
  <c r="FM250" i="6"/>
  <c r="FQ250" i="6"/>
  <c r="FU250" i="6"/>
  <c r="FT250" i="6"/>
  <c r="FR250" i="6"/>
  <c r="FL250" i="6"/>
  <c r="FP250" i="6"/>
  <c r="FS250" i="6"/>
  <c r="ES250" i="6"/>
  <c r="FV250" i="6"/>
  <c r="EU175" i="6"/>
  <c r="ET175" i="6"/>
  <c r="EY175" i="6"/>
  <c r="EX175" i="6"/>
  <c r="EV175" i="6"/>
  <c r="FA175" i="6"/>
  <c r="FF175" i="6"/>
  <c r="FE175" i="6"/>
  <c r="FC175" i="6"/>
  <c r="FD175" i="6"/>
  <c r="EW175" i="6"/>
  <c r="FB175" i="6"/>
  <c r="FH175" i="6"/>
  <c r="EZ175" i="6"/>
  <c r="FG175" i="6"/>
  <c r="FJ175" i="6"/>
  <c r="FK175" i="6"/>
  <c r="FL175" i="6"/>
  <c r="FI175" i="6"/>
  <c r="FM175" i="6"/>
  <c r="FS175" i="6"/>
  <c r="FP175" i="6"/>
  <c r="FR175" i="6"/>
  <c r="FN175" i="6"/>
  <c r="FO175" i="6"/>
  <c r="ES175" i="6"/>
  <c r="FT175" i="6"/>
  <c r="FV175" i="6"/>
  <c r="FQ175" i="6"/>
  <c r="FU175" i="6"/>
  <c r="EX30" i="6"/>
  <c r="EV30" i="6"/>
  <c r="EY30" i="6"/>
  <c r="FC30" i="6"/>
  <c r="EU30" i="6"/>
  <c r="ET30" i="6"/>
  <c r="FE30" i="6"/>
  <c r="FD30" i="6"/>
  <c r="FA30" i="6"/>
  <c r="FB30" i="6"/>
  <c r="EW30" i="6"/>
  <c r="FH30" i="6"/>
  <c r="FN30" i="6"/>
  <c r="FF30" i="6"/>
  <c r="EZ30" i="6"/>
  <c r="FK30" i="6"/>
  <c r="FG30" i="6"/>
  <c r="FJ30" i="6"/>
  <c r="FM30" i="6"/>
  <c r="FI30" i="6"/>
  <c r="FQ30" i="6"/>
  <c r="FL30" i="6"/>
  <c r="FO30" i="6"/>
  <c r="FS30" i="6"/>
  <c r="FP30" i="6"/>
  <c r="FR30" i="6"/>
  <c r="FV30" i="6"/>
  <c r="ES30" i="6"/>
  <c r="FU30" i="6"/>
  <c r="FT30" i="6"/>
  <c r="ET166" i="6"/>
  <c r="EU166" i="6"/>
  <c r="EW166" i="6"/>
  <c r="FA166" i="6"/>
  <c r="EV166" i="6"/>
  <c r="EZ166" i="6"/>
  <c r="EY166" i="6"/>
  <c r="EX166" i="6"/>
  <c r="FB166" i="6"/>
  <c r="FF166" i="6"/>
  <c r="FD166" i="6"/>
  <c r="FG166" i="6"/>
  <c r="FJ166" i="6"/>
  <c r="FI166" i="6"/>
  <c r="FH166" i="6"/>
  <c r="FC166" i="6"/>
  <c r="FO166" i="6"/>
  <c r="FL166" i="6"/>
  <c r="FM166" i="6"/>
  <c r="FN166" i="6"/>
  <c r="FK166" i="6"/>
  <c r="FU166" i="6"/>
  <c r="FT166" i="6"/>
  <c r="FQ166" i="6"/>
  <c r="FR166" i="6"/>
  <c r="FP166" i="6"/>
  <c r="FE166" i="6"/>
  <c r="ES166" i="6"/>
  <c r="FV166" i="6"/>
  <c r="FS166" i="6"/>
  <c r="EU76" i="6"/>
  <c r="ET76" i="6"/>
  <c r="EW76" i="6"/>
  <c r="EV76" i="6"/>
  <c r="FD76" i="6"/>
  <c r="FB76" i="6"/>
  <c r="EX76" i="6"/>
  <c r="EY76" i="6"/>
  <c r="EZ76" i="6"/>
  <c r="FA76" i="6"/>
  <c r="FM76" i="6"/>
  <c r="FF76" i="6"/>
  <c r="FJ76" i="6"/>
  <c r="FC76" i="6"/>
  <c r="FE76" i="6"/>
  <c r="FI76" i="6"/>
  <c r="FG76" i="6"/>
  <c r="FR76" i="6"/>
  <c r="FP76" i="6"/>
  <c r="FK76" i="6"/>
  <c r="FH76" i="6"/>
  <c r="FO76" i="6"/>
  <c r="FN76" i="6"/>
  <c r="FU76" i="6"/>
  <c r="FQ76" i="6"/>
  <c r="FT76" i="6"/>
  <c r="FV76" i="6"/>
  <c r="FS76" i="6"/>
  <c r="ES76" i="6"/>
  <c r="FL76" i="6"/>
  <c r="ET253" i="6"/>
  <c r="EW253" i="6"/>
  <c r="EU253" i="6"/>
  <c r="FB253" i="6"/>
  <c r="FA253" i="6"/>
  <c r="EV253" i="6"/>
  <c r="EX253" i="6"/>
  <c r="FC253" i="6"/>
  <c r="FG253" i="6"/>
  <c r="FJ253" i="6"/>
  <c r="EY253" i="6"/>
  <c r="FD253" i="6"/>
  <c r="FE253" i="6"/>
  <c r="FI253" i="6"/>
  <c r="FH253" i="6"/>
  <c r="FF253" i="6"/>
  <c r="EZ253" i="6"/>
  <c r="FL253" i="6"/>
  <c r="FO253" i="6"/>
  <c r="FK253" i="6"/>
  <c r="FN253" i="6"/>
  <c r="FP253" i="6"/>
  <c r="FM253" i="6"/>
  <c r="FQ253" i="6"/>
  <c r="FU253" i="6"/>
  <c r="FS253" i="6"/>
  <c r="FR253" i="6"/>
  <c r="ES253" i="6"/>
  <c r="FT253" i="6"/>
  <c r="FV253" i="6"/>
  <c r="ET95" i="6"/>
  <c r="EV95" i="6"/>
  <c r="FA95" i="6"/>
  <c r="EU95" i="6"/>
  <c r="EZ95" i="6"/>
  <c r="EY95" i="6"/>
  <c r="EW95" i="6"/>
  <c r="EX95" i="6"/>
  <c r="FB95" i="6"/>
  <c r="FD95" i="6"/>
  <c r="FG95" i="6"/>
  <c r="FI95" i="6"/>
  <c r="FH95" i="6"/>
  <c r="FE95" i="6"/>
  <c r="FF95" i="6"/>
  <c r="FL95" i="6"/>
  <c r="FN95" i="6"/>
  <c r="FJ95" i="6"/>
  <c r="FM95" i="6"/>
  <c r="FU95" i="6"/>
  <c r="FK95" i="6"/>
  <c r="FP95" i="6"/>
  <c r="FT95" i="6"/>
  <c r="FO95" i="6"/>
  <c r="FS95" i="6"/>
  <c r="FC95" i="6"/>
  <c r="FR95" i="6"/>
  <c r="ES95" i="6"/>
  <c r="FQ95" i="6"/>
  <c r="FV95" i="6"/>
  <c r="EV198" i="6"/>
  <c r="EY198" i="6"/>
  <c r="EX198" i="6"/>
  <c r="FC198" i="6"/>
  <c r="ET198" i="6"/>
  <c r="EW198" i="6"/>
  <c r="FA198" i="6"/>
  <c r="EZ198" i="6"/>
  <c r="FB198" i="6"/>
  <c r="FD198" i="6"/>
  <c r="FH198" i="6"/>
  <c r="FG198" i="6"/>
  <c r="EU198" i="6"/>
  <c r="FE198" i="6"/>
  <c r="FF198" i="6"/>
  <c r="FL198" i="6"/>
  <c r="FQ198" i="6"/>
  <c r="FI198" i="6"/>
  <c r="FJ198" i="6"/>
  <c r="FM198" i="6"/>
  <c r="FO198" i="6"/>
  <c r="FS198" i="6"/>
  <c r="FN198" i="6"/>
  <c r="FR198" i="6"/>
  <c r="FK198" i="6"/>
  <c r="FP198" i="6"/>
  <c r="FT198" i="6"/>
  <c r="FV198" i="6"/>
  <c r="FU198" i="6"/>
  <c r="ES198" i="6"/>
  <c r="K80" i="11"/>
  <c r="Y82" i="11"/>
  <c r="AI80" i="11"/>
  <c r="U82" i="11"/>
  <c r="AU79" i="11"/>
  <c r="M79" i="11"/>
  <c r="O79" i="11"/>
  <c r="R80" i="11"/>
  <c r="F82" i="11"/>
  <c r="F79" i="11"/>
  <c r="AD80" i="11"/>
  <c r="N79" i="11"/>
  <c r="D91" i="11"/>
  <c r="AB99" i="11"/>
  <c r="AG106" i="11"/>
  <c r="AF97" i="11"/>
  <c r="U107" i="11"/>
  <c r="V107" i="11"/>
  <c r="Y95" i="11"/>
  <c r="P104" i="11"/>
  <c r="AI84" i="11"/>
  <c r="Y100" i="11"/>
  <c r="AI105" i="11"/>
  <c r="K90" i="11"/>
  <c r="AZ101" i="11"/>
  <c r="AV106" i="11"/>
  <c r="C94" i="11"/>
  <c r="Q103" i="11"/>
  <c r="Q108" i="11"/>
  <c r="N98" i="11"/>
  <c r="V105" i="11"/>
  <c r="AT88" i="11"/>
  <c r="AV83" i="11"/>
  <c r="AH106" i="11"/>
  <c r="AN103" i="11"/>
  <c r="AM100" i="11"/>
  <c r="N93" i="11"/>
  <c r="AF84" i="11"/>
  <c r="AQ106" i="11"/>
  <c r="AW103" i="11"/>
  <c r="AW100" i="11"/>
  <c r="AN93" i="11"/>
  <c r="H85" i="11"/>
  <c r="D107" i="11"/>
  <c r="J104" i="11"/>
  <c r="K101" i="11"/>
  <c r="X94" i="11"/>
  <c r="AP85" i="11"/>
  <c r="O107" i="11"/>
  <c r="U104" i="11"/>
  <c r="W101" i="11"/>
  <c r="H95" i="11"/>
  <c r="Z86" i="11"/>
  <c r="Z107" i="11"/>
  <c r="AF104" i="11"/>
  <c r="AI101" i="11"/>
  <c r="AK95" i="11"/>
  <c r="E87" i="11"/>
  <c r="AK107" i="11"/>
  <c r="AQ104" i="11"/>
  <c r="AU101" i="11"/>
  <c r="V96" i="11"/>
  <c r="AN87" i="11"/>
  <c r="AV107" i="11"/>
  <c r="D105" i="11"/>
  <c r="I102" i="11"/>
  <c r="F97" i="11"/>
  <c r="X88" i="11"/>
  <c r="I108" i="11"/>
  <c r="O105" i="11"/>
  <c r="U102" i="11"/>
  <c r="AN97" i="11"/>
  <c r="H89" i="11"/>
  <c r="AO98" i="11"/>
  <c r="AU95" i="11"/>
  <c r="C93" i="11"/>
  <c r="I90" i="11"/>
  <c r="O87" i="11"/>
  <c r="U84" i="11"/>
  <c r="AW99" i="11"/>
  <c r="E97" i="11"/>
  <c r="K94" i="11"/>
  <c r="Q91" i="11"/>
  <c r="W88" i="11"/>
  <c r="AC85" i="11"/>
  <c r="AI81" i="11"/>
  <c r="I100" i="11"/>
  <c r="O97" i="11"/>
  <c r="U94" i="11"/>
  <c r="AA91" i="11"/>
  <c r="AG88" i="11"/>
  <c r="AM85" i="11"/>
  <c r="AS81" i="11"/>
  <c r="T100" i="11"/>
  <c r="Z97" i="11"/>
  <c r="AF94" i="11"/>
  <c r="AL91" i="11"/>
  <c r="AR88" i="11"/>
  <c r="AX85" i="11"/>
  <c r="F83" i="11"/>
  <c r="Y97" i="11"/>
  <c r="AE94" i="11"/>
  <c r="AK91" i="11"/>
  <c r="AQ88" i="11"/>
  <c r="AW85" i="11"/>
  <c r="E83" i="11"/>
  <c r="AV97" i="11"/>
  <c r="D95" i="11"/>
  <c r="J92" i="11"/>
  <c r="P89" i="11"/>
  <c r="V86" i="11"/>
  <c r="AB83" i="11"/>
  <c r="G99" i="11"/>
  <c r="M96" i="11"/>
  <c r="S93" i="11"/>
  <c r="Y90" i="11"/>
  <c r="AE87" i="11"/>
  <c r="AK84" i="11"/>
  <c r="AB100" i="11"/>
  <c r="AH97" i="11"/>
  <c r="AN94" i="11"/>
  <c r="AT91" i="11"/>
  <c r="AZ88" i="11"/>
  <c r="H86" i="11"/>
  <c r="N83" i="11"/>
  <c r="EU16" i="6"/>
  <c r="ET16" i="6"/>
  <c r="EW16" i="6"/>
  <c r="EV16" i="6"/>
  <c r="FD16" i="6"/>
  <c r="FB16" i="6"/>
  <c r="EX16" i="6"/>
  <c r="EY16" i="6"/>
  <c r="EZ16" i="6"/>
  <c r="FC16" i="6"/>
  <c r="FA16" i="6"/>
  <c r="FM16" i="6"/>
  <c r="FF16" i="6"/>
  <c r="FJ16" i="6"/>
  <c r="FG16" i="6"/>
  <c r="FE16" i="6"/>
  <c r="FI16" i="6"/>
  <c r="FR16" i="6"/>
  <c r="FP16" i="6"/>
  <c r="FK16" i="6"/>
  <c r="FO16" i="6"/>
  <c r="FL16" i="6"/>
  <c r="FH16" i="6"/>
  <c r="FN16" i="6"/>
  <c r="FU16" i="6"/>
  <c r="FT16" i="6"/>
  <c r="FQ16" i="6"/>
  <c r="FV16" i="6"/>
  <c r="FS16" i="6"/>
  <c r="ES16" i="6"/>
  <c r="ET12" i="6"/>
  <c r="EV12" i="6"/>
  <c r="EX12" i="6"/>
  <c r="FB12" i="6"/>
  <c r="EU12" i="6"/>
  <c r="EZ12" i="6"/>
  <c r="EY12" i="6"/>
  <c r="EW12" i="6"/>
  <c r="FD12" i="6"/>
  <c r="FG12" i="6"/>
  <c r="FC12" i="6"/>
  <c r="FA12" i="6"/>
  <c r="FE12" i="6"/>
  <c r="FK12" i="6"/>
  <c r="FJ12" i="6"/>
  <c r="FI12" i="6"/>
  <c r="FH12" i="6"/>
  <c r="FP12" i="6"/>
  <c r="FO12" i="6"/>
  <c r="FL12" i="6"/>
  <c r="FN12" i="6"/>
  <c r="FM12" i="6"/>
  <c r="FV12" i="6"/>
  <c r="FF12" i="6"/>
  <c r="FU12" i="6"/>
  <c r="FS12" i="6"/>
  <c r="FQ12" i="6"/>
  <c r="FR12" i="6"/>
  <c r="ES12" i="6"/>
  <c r="FT12" i="6"/>
  <c r="EU139" i="6"/>
  <c r="ET139" i="6"/>
  <c r="EY139" i="6"/>
  <c r="EX139" i="6"/>
  <c r="FD139" i="6"/>
  <c r="FA139" i="6"/>
  <c r="EV139" i="6"/>
  <c r="EW139" i="6"/>
  <c r="FF139" i="6"/>
  <c r="FE139" i="6"/>
  <c r="FC139" i="6"/>
  <c r="EZ139" i="6"/>
  <c r="FB139" i="6"/>
  <c r="FH139" i="6"/>
  <c r="FG139" i="6"/>
  <c r="FI139" i="6"/>
  <c r="FM139" i="6"/>
  <c r="FL139" i="6"/>
  <c r="FJ139" i="6"/>
  <c r="FS139" i="6"/>
  <c r="FN139" i="6"/>
  <c r="FR139" i="6"/>
  <c r="FO139" i="6"/>
  <c r="FQ139" i="6"/>
  <c r="FK139" i="6"/>
  <c r="FP139" i="6"/>
  <c r="FT139" i="6"/>
  <c r="FV139" i="6"/>
  <c r="FU139" i="6"/>
  <c r="ES139" i="6"/>
  <c r="ET47" i="6"/>
  <c r="EV47" i="6"/>
  <c r="EU47" i="6"/>
  <c r="FA47" i="6"/>
  <c r="EZ47" i="6"/>
  <c r="EW47" i="6"/>
  <c r="EY47" i="6"/>
  <c r="EX47" i="6"/>
  <c r="FD47" i="6"/>
  <c r="FC47" i="6"/>
  <c r="FB47" i="6"/>
  <c r="FE47" i="6"/>
  <c r="FI47" i="6"/>
  <c r="FF47" i="6"/>
  <c r="FH47" i="6"/>
  <c r="FG47" i="6"/>
  <c r="FM47" i="6"/>
  <c r="FJ47" i="6"/>
  <c r="FN47" i="6"/>
  <c r="FK47" i="6"/>
  <c r="FU47" i="6"/>
  <c r="FP47" i="6"/>
  <c r="FR47" i="6"/>
  <c r="FT47" i="6"/>
  <c r="FS47" i="6"/>
  <c r="FL47" i="6"/>
  <c r="FO47" i="6"/>
  <c r="ES47" i="6"/>
  <c r="FV47" i="6"/>
  <c r="FQ47" i="6"/>
  <c r="ET211" i="6"/>
  <c r="EY211" i="6"/>
  <c r="EV211" i="6"/>
  <c r="EX211" i="6"/>
  <c r="EW211" i="6"/>
  <c r="FA211" i="6"/>
  <c r="EU211" i="6"/>
  <c r="FF211" i="6"/>
  <c r="EZ211" i="6"/>
  <c r="FE211" i="6"/>
  <c r="FC211" i="6"/>
  <c r="FB211" i="6"/>
  <c r="FD211" i="6"/>
  <c r="FH211" i="6"/>
  <c r="FG211" i="6"/>
  <c r="FJ211" i="6"/>
  <c r="FL211" i="6"/>
  <c r="FM211" i="6"/>
  <c r="FS211" i="6"/>
  <c r="FI211" i="6"/>
  <c r="FQ211" i="6"/>
  <c r="FR211" i="6"/>
  <c r="FP211" i="6"/>
  <c r="FK211" i="6"/>
  <c r="FN211" i="6"/>
  <c r="FU211" i="6"/>
  <c r="FV211" i="6"/>
  <c r="ES211" i="6"/>
  <c r="FO211" i="6"/>
  <c r="FT211" i="6"/>
  <c r="ET120" i="6"/>
  <c r="EV120" i="6"/>
  <c r="EW120" i="6"/>
  <c r="FB120" i="6"/>
  <c r="EZ120" i="6"/>
  <c r="EY120" i="6"/>
  <c r="FD120" i="6"/>
  <c r="FG120" i="6"/>
  <c r="FC120" i="6"/>
  <c r="EX120" i="6"/>
  <c r="EU120" i="6"/>
  <c r="FE120" i="6"/>
  <c r="FA120" i="6"/>
  <c r="FK120" i="6"/>
  <c r="FJ120" i="6"/>
  <c r="FF120" i="6"/>
  <c r="FH120" i="6"/>
  <c r="FP120" i="6"/>
  <c r="FN120" i="6"/>
  <c r="FI120" i="6"/>
  <c r="FM120" i="6"/>
  <c r="FU120" i="6"/>
  <c r="FL120" i="6"/>
  <c r="FO120" i="6"/>
  <c r="FQ120" i="6"/>
  <c r="FS120" i="6"/>
  <c r="ES120" i="6"/>
  <c r="FT120" i="6"/>
  <c r="FV120" i="6"/>
  <c r="FR120" i="6"/>
  <c r="ET85" i="6"/>
  <c r="EW85" i="6"/>
  <c r="EU85" i="6"/>
  <c r="FB85" i="6"/>
  <c r="EX85" i="6"/>
  <c r="FA85" i="6"/>
  <c r="FD85" i="6"/>
  <c r="FC85" i="6"/>
  <c r="EV85" i="6"/>
  <c r="EZ85" i="6"/>
  <c r="FE85" i="6"/>
  <c r="FF85" i="6"/>
  <c r="FJ85" i="6"/>
  <c r="FG85" i="6"/>
  <c r="FI85" i="6"/>
  <c r="EY85" i="6"/>
  <c r="FH85" i="6"/>
  <c r="FM85" i="6"/>
  <c r="FK85" i="6"/>
  <c r="FO85" i="6"/>
  <c r="FN85" i="6"/>
  <c r="FL85" i="6"/>
  <c r="FV85" i="6"/>
  <c r="FR85" i="6"/>
  <c r="FQ85" i="6"/>
  <c r="FU85" i="6"/>
  <c r="FT85" i="6"/>
  <c r="FP85" i="6"/>
  <c r="FS85" i="6"/>
  <c r="ES85" i="6"/>
  <c r="ET202" i="6"/>
  <c r="EU202" i="6"/>
  <c r="EW202" i="6"/>
  <c r="FA202" i="6"/>
  <c r="EZ202" i="6"/>
  <c r="EY202" i="6"/>
  <c r="EX202" i="6"/>
  <c r="EV202" i="6"/>
  <c r="FB202" i="6"/>
  <c r="FD202" i="6"/>
  <c r="FF202" i="6"/>
  <c r="FJ202" i="6"/>
  <c r="FI202" i="6"/>
  <c r="FH202" i="6"/>
  <c r="FG202" i="6"/>
  <c r="FC202" i="6"/>
  <c r="FO202" i="6"/>
  <c r="FE202" i="6"/>
  <c r="FN202" i="6"/>
  <c r="FK202" i="6"/>
  <c r="FL202" i="6"/>
  <c r="FU202" i="6"/>
  <c r="FT202" i="6"/>
  <c r="FM202" i="6"/>
  <c r="FR202" i="6"/>
  <c r="FQ202" i="6"/>
  <c r="FP202" i="6"/>
  <c r="ES202" i="6"/>
  <c r="FV202" i="6"/>
  <c r="FS202" i="6"/>
  <c r="EU67" i="6"/>
  <c r="ET67" i="6"/>
  <c r="EV67" i="6"/>
  <c r="EY67" i="6"/>
  <c r="FD67" i="6"/>
  <c r="EW67" i="6"/>
  <c r="FA67" i="6"/>
  <c r="EX67" i="6"/>
  <c r="FF67" i="6"/>
  <c r="EZ67" i="6"/>
  <c r="FE67" i="6"/>
  <c r="FB67" i="6"/>
  <c r="FC67" i="6"/>
  <c r="FH67" i="6"/>
  <c r="FG67" i="6"/>
  <c r="FJ67" i="6"/>
  <c r="FL67" i="6"/>
  <c r="FM67" i="6"/>
  <c r="FQ67" i="6"/>
  <c r="FS67" i="6"/>
  <c r="FO67" i="6"/>
  <c r="FP67" i="6"/>
  <c r="FN67" i="6"/>
  <c r="FT67" i="6"/>
  <c r="FK67" i="6"/>
  <c r="FV67" i="6"/>
  <c r="ES67" i="6"/>
  <c r="FI67" i="6"/>
  <c r="FU67" i="6"/>
  <c r="FR67" i="6"/>
  <c r="ET48" i="6"/>
  <c r="EV48" i="6"/>
  <c r="EU48" i="6"/>
  <c r="FB48" i="6"/>
  <c r="EZ48" i="6"/>
  <c r="EW48" i="6"/>
  <c r="EY48" i="6"/>
  <c r="EX48" i="6"/>
  <c r="FA48" i="6"/>
  <c r="FD48" i="6"/>
  <c r="FG48" i="6"/>
  <c r="FC48" i="6"/>
  <c r="FE48" i="6"/>
  <c r="FK48" i="6"/>
  <c r="FJ48" i="6"/>
  <c r="FI48" i="6"/>
  <c r="FF48" i="6"/>
  <c r="FH48" i="6"/>
  <c r="FP48" i="6"/>
  <c r="FO48" i="6"/>
  <c r="FM48" i="6"/>
  <c r="FN48" i="6"/>
  <c r="FV48" i="6"/>
  <c r="FU48" i="6"/>
  <c r="FR48" i="6"/>
  <c r="FS48" i="6"/>
  <c r="FL48" i="6"/>
  <c r="FQ48" i="6"/>
  <c r="ES48" i="6"/>
  <c r="FT48" i="6"/>
  <c r="ET26" i="6"/>
  <c r="EV26" i="6"/>
  <c r="EU26" i="6"/>
  <c r="FC26" i="6"/>
  <c r="EX26" i="6"/>
  <c r="FA26" i="6"/>
  <c r="EW26" i="6"/>
  <c r="EZ26" i="6"/>
  <c r="FD26" i="6"/>
  <c r="FB26" i="6"/>
  <c r="EY26" i="6"/>
  <c r="FE26" i="6"/>
  <c r="FL26" i="6"/>
  <c r="FG26" i="6"/>
  <c r="FI26" i="6"/>
  <c r="FH26" i="6"/>
  <c r="FQ26" i="6"/>
  <c r="FF26" i="6"/>
  <c r="FK26" i="6"/>
  <c r="FO26" i="6"/>
  <c r="FN26" i="6"/>
  <c r="FJ26" i="6"/>
  <c r="FM26" i="6"/>
  <c r="FT26" i="6"/>
  <c r="FS26" i="6"/>
  <c r="FP26" i="6"/>
  <c r="FV26" i="6"/>
  <c r="FR26" i="6"/>
  <c r="ES26" i="6"/>
  <c r="FU26" i="6"/>
  <c r="ET50" i="6"/>
  <c r="EV50" i="6"/>
  <c r="FC50" i="6"/>
  <c r="FA50" i="6"/>
  <c r="EZ50" i="6"/>
  <c r="EX50" i="6"/>
  <c r="EY50" i="6"/>
  <c r="FD50" i="6"/>
  <c r="EU50" i="6"/>
  <c r="FB50" i="6"/>
  <c r="FE50" i="6"/>
  <c r="EW50" i="6"/>
  <c r="FL50" i="6"/>
  <c r="FI50" i="6"/>
  <c r="FF50" i="6"/>
  <c r="FH50" i="6"/>
  <c r="FQ50" i="6"/>
  <c r="FG50" i="6"/>
  <c r="FJ50" i="6"/>
  <c r="FO50" i="6"/>
  <c r="FM50" i="6"/>
  <c r="FN50" i="6"/>
  <c r="FK50" i="6"/>
  <c r="FP50" i="6"/>
  <c r="FR50" i="6"/>
  <c r="FT50" i="6"/>
  <c r="FS50" i="6"/>
  <c r="FV50" i="6"/>
  <c r="ES50" i="6"/>
  <c r="FU50" i="6"/>
  <c r="EU19" i="6"/>
  <c r="ET19" i="6"/>
  <c r="EV19" i="6"/>
  <c r="EW19" i="6"/>
  <c r="EY19" i="6"/>
  <c r="FD19" i="6"/>
  <c r="FA19" i="6"/>
  <c r="FF19" i="6"/>
  <c r="FE19" i="6"/>
  <c r="EZ19" i="6"/>
  <c r="EX19" i="6"/>
  <c r="FC19" i="6"/>
  <c r="FB19" i="6"/>
  <c r="FH19" i="6"/>
  <c r="FM19" i="6"/>
  <c r="FJ19" i="6"/>
  <c r="FN19" i="6"/>
  <c r="FI19" i="6"/>
  <c r="FK19" i="6"/>
  <c r="FQ19" i="6"/>
  <c r="FS19" i="6"/>
  <c r="FL19" i="6"/>
  <c r="FR19" i="6"/>
  <c r="FP19" i="6"/>
  <c r="FG19" i="6"/>
  <c r="FO19" i="6"/>
  <c r="FU19" i="6"/>
  <c r="FV19" i="6"/>
  <c r="FT19" i="6"/>
  <c r="ES19" i="6"/>
  <c r="ET221" i="6"/>
  <c r="EW221" i="6"/>
  <c r="EU221" i="6"/>
  <c r="EX221" i="6"/>
  <c r="FD221" i="6"/>
  <c r="FC221" i="6"/>
  <c r="EV221" i="6"/>
  <c r="EZ221" i="6"/>
  <c r="FE221" i="6"/>
  <c r="FA221" i="6"/>
  <c r="EY221" i="6"/>
  <c r="FL221" i="6"/>
  <c r="FF221" i="6"/>
  <c r="FJ221" i="6"/>
  <c r="FB221" i="6"/>
  <c r="FI221" i="6"/>
  <c r="FG221" i="6"/>
  <c r="FM221" i="6"/>
  <c r="FK221" i="6"/>
  <c r="FH221" i="6"/>
  <c r="FP221" i="6"/>
  <c r="FQ221" i="6"/>
  <c r="FR221" i="6"/>
  <c r="FO221" i="6"/>
  <c r="FN221" i="6"/>
  <c r="FT221" i="6"/>
  <c r="FV221" i="6"/>
  <c r="FS221" i="6"/>
  <c r="FU221" i="6"/>
  <c r="ES221" i="6"/>
  <c r="EU178" i="6"/>
  <c r="EW178" i="6"/>
  <c r="FA178" i="6"/>
  <c r="ET178" i="6"/>
  <c r="EZ178" i="6"/>
  <c r="EY178" i="6"/>
  <c r="EX178" i="6"/>
  <c r="FF178" i="6"/>
  <c r="EV178" i="6"/>
  <c r="FC178" i="6"/>
  <c r="FD178" i="6"/>
  <c r="FB178" i="6"/>
  <c r="FJ178" i="6"/>
  <c r="FI178" i="6"/>
  <c r="FH178" i="6"/>
  <c r="FE178" i="6"/>
  <c r="FO178" i="6"/>
  <c r="FM178" i="6"/>
  <c r="FN178" i="6"/>
  <c r="FK178" i="6"/>
  <c r="FG178" i="6"/>
  <c r="FQ178" i="6"/>
  <c r="FU178" i="6"/>
  <c r="FL178" i="6"/>
  <c r="FT178" i="6"/>
  <c r="FP178" i="6"/>
  <c r="FR178" i="6"/>
  <c r="FS178" i="6"/>
  <c r="ES178" i="6"/>
  <c r="FV178" i="6"/>
  <c r="ET137" i="6"/>
  <c r="EU137" i="6"/>
  <c r="EW137" i="6"/>
  <c r="EV137" i="6"/>
  <c r="EX137" i="6"/>
  <c r="FD137" i="6"/>
  <c r="FC137" i="6"/>
  <c r="EZ137" i="6"/>
  <c r="FE137" i="6"/>
  <c r="EY137" i="6"/>
  <c r="FA137" i="6"/>
  <c r="FB137" i="6"/>
  <c r="FG137" i="6"/>
  <c r="FL137" i="6"/>
  <c r="FJ137" i="6"/>
  <c r="FF137" i="6"/>
  <c r="FI137" i="6"/>
  <c r="FQ137" i="6"/>
  <c r="FH137" i="6"/>
  <c r="FO137" i="6"/>
  <c r="FK137" i="6"/>
  <c r="FN137" i="6"/>
  <c r="FR137" i="6"/>
  <c r="FM137" i="6"/>
  <c r="FS137" i="6"/>
  <c r="FP137" i="6"/>
  <c r="FU137" i="6"/>
  <c r="FV137" i="6"/>
  <c r="FT137" i="6"/>
  <c r="ES137" i="6"/>
  <c r="E80" i="11"/>
  <c r="D80" i="11"/>
  <c r="AY79" i="11"/>
  <c r="AJ80" i="11"/>
  <c r="AA80" i="11"/>
  <c r="AT82" i="11"/>
  <c r="H82" i="11"/>
  <c r="L82" i="11"/>
  <c r="AC82" i="11"/>
  <c r="AZ79" i="11"/>
  <c r="X80" i="11"/>
  <c r="AE80" i="11"/>
  <c r="AN80" i="11"/>
  <c r="AK80" i="11"/>
  <c r="R107" i="11"/>
  <c r="AM103" i="11"/>
  <c r="O88" i="11"/>
  <c r="AA104" i="11"/>
  <c r="AJ106" i="11"/>
  <c r="Q93" i="11"/>
  <c r="AD103" i="11"/>
  <c r="AE108" i="11"/>
  <c r="D99" i="11"/>
  <c r="AW104" i="11"/>
  <c r="Q87" i="11"/>
  <c r="M101" i="11"/>
  <c r="L106" i="11"/>
  <c r="AS91" i="11"/>
  <c r="AE102" i="11"/>
  <c r="AE107" i="11"/>
  <c r="F96" i="11"/>
  <c r="AJ104" i="11"/>
  <c r="AZ85" i="11"/>
  <c r="AY81" i="11"/>
  <c r="V106" i="11"/>
  <c r="AB103" i="11"/>
  <c r="X100" i="11"/>
  <c r="AB92" i="11"/>
  <c r="AT83" i="11"/>
  <c r="AE106" i="11"/>
  <c r="AK103" i="11"/>
  <c r="AJ100" i="11"/>
  <c r="D93" i="11"/>
  <c r="V84" i="11"/>
  <c r="AP106" i="11"/>
  <c r="AV103" i="11"/>
  <c r="AV100" i="11"/>
  <c r="AL93" i="11"/>
  <c r="F85" i="11"/>
  <c r="C107" i="11"/>
  <c r="I104" i="11"/>
  <c r="J101" i="11"/>
  <c r="V94" i="11"/>
  <c r="AN85" i="11"/>
  <c r="N107" i="11"/>
  <c r="T104" i="11"/>
  <c r="V101" i="11"/>
  <c r="AY94" i="11"/>
  <c r="S86" i="11"/>
  <c r="Y107" i="11"/>
  <c r="AE104" i="11"/>
  <c r="AH101" i="11"/>
  <c r="AJ95" i="11"/>
  <c r="D87" i="11"/>
  <c r="AJ107" i="11"/>
  <c r="AP104" i="11"/>
  <c r="AT101" i="11"/>
  <c r="T96" i="11"/>
  <c r="AL87" i="11"/>
  <c r="AU107" i="11"/>
  <c r="C105" i="11"/>
  <c r="H102" i="11"/>
  <c r="D97" i="11"/>
  <c r="V88" i="11"/>
  <c r="AC98" i="11"/>
  <c r="AI95" i="11"/>
  <c r="AO92" i="11"/>
  <c r="AU89" i="11"/>
  <c r="C87" i="11"/>
  <c r="I84" i="11"/>
  <c r="AK99" i="11"/>
  <c r="AQ96" i="11"/>
  <c r="AW93" i="11"/>
  <c r="E91" i="11"/>
  <c r="K88" i="11"/>
  <c r="Q85" i="11"/>
  <c r="W81" i="11"/>
  <c r="AU99" i="11"/>
  <c r="C97" i="11"/>
  <c r="I94" i="11"/>
  <c r="O91" i="11"/>
  <c r="U88" i="11"/>
  <c r="AA85" i="11"/>
  <c r="AG81" i="11"/>
  <c r="H100" i="11"/>
  <c r="N97" i="11"/>
  <c r="T94" i="11"/>
  <c r="Z91" i="11"/>
  <c r="AF88" i="11"/>
  <c r="AL85" i="11"/>
  <c r="AR81" i="11"/>
  <c r="M97" i="11"/>
  <c r="S94" i="11"/>
  <c r="Y91" i="11"/>
  <c r="AE88" i="11"/>
  <c r="AK85" i="11"/>
  <c r="AQ81" i="11"/>
  <c r="AJ97" i="11"/>
  <c r="AP94" i="11"/>
  <c r="AV91" i="11"/>
  <c r="D89" i="11"/>
  <c r="J86" i="11"/>
  <c r="P83" i="11"/>
  <c r="AS98" i="11"/>
  <c r="AY95" i="11"/>
  <c r="G93" i="11"/>
  <c r="M90" i="11"/>
  <c r="S87" i="11"/>
  <c r="Y84" i="11"/>
  <c r="P100" i="11"/>
  <c r="V97" i="11"/>
  <c r="AB94" i="11"/>
  <c r="AH91" i="11"/>
  <c r="AN88" i="11"/>
  <c r="AT85" i="11"/>
  <c r="AZ81" i="11"/>
  <c r="ET190" i="6"/>
  <c r="EW190" i="6"/>
  <c r="FA190" i="6"/>
  <c r="EZ190" i="6"/>
  <c r="EV190" i="6"/>
  <c r="EY190" i="6"/>
  <c r="EX190" i="6"/>
  <c r="FC190" i="6"/>
  <c r="FD190" i="6"/>
  <c r="FF190" i="6"/>
  <c r="FB190" i="6"/>
  <c r="FJ190" i="6"/>
  <c r="FE190" i="6"/>
  <c r="FI190" i="6"/>
  <c r="FH190" i="6"/>
  <c r="EU190" i="6"/>
  <c r="FG190" i="6"/>
  <c r="FM190" i="6"/>
  <c r="FO190" i="6"/>
  <c r="FN190" i="6"/>
  <c r="FK190" i="6"/>
  <c r="FL190" i="6"/>
  <c r="FU190" i="6"/>
  <c r="FP190" i="6"/>
  <c r="FT190" i="6"/>
  <c r="FR190" i="6"/>
  <c r="ES190" i="6"/>
  <c r="FV190" i="6"/>
  <c r="FQ190" i="6"/>
  <c r="FS190" i="6"/>
  <c r="EX78" i="6"/>
  <c r="EV78" i="6"/>
  <c r="EY78" i="6"/>
  <c r="EU78" i="6"/>
  <c r="FC78" i="6"/>
  <c r="EW78" i="6"/>
  <c r="EZ78" i="6"/>
  <c r="FA78" i="6"/>
  <c r="FB78" i="6"/>
  <c r="FH78" i="6"/>
  <c r="ET78" i="6"/>
  <c r="FD78" i="6"/>
  <c r="FF78" i="6"/>
  <c r="FJ78" i="6"/>
  <c r="FE78" i="6"/>
  <c r="FI78" i="6"/>
  <c r="FQ78" i="6"/>
  <c r="FM78" i="6"/>
  <c r="FG78" i="6"/>
  <c r="FK78" i="6"/>
  <c r="FO78" i="6"/>
  <c r="FS78" i="6"/>
  <c r="FP78" i="6"/>
  <c r="FR78" i="6"/>
  <c r="FN78" i="6"/>
  <c r="FL78" i="6"/>
  <c r="FT78" i="6"/>
  <c r="FU78" i="6"/>
  <c r="FV78" i="6"/>
  <c r="ES78" i="6"/>
  <c r="EU189" i="6"/>
  <c r="ET189" i="6"/>
  <c r="EZ189" i="6"/>
  <c r="EV189" i="6"/>
  <c r="EY189" i="6"/>
  <c r="EW189" i="6"/>
  <c r="EX189" i="6"/>
  <c r="FG189" i="6"/>
  <c r="FA189" i="6"/>
  <c r="FC189" i="6"/>
  <c r="FD189" i="6"/>
  <c r="FB189" i="6"/>
  <c r="FE189" i="6"/>
  <c r="FF189" i="6"/>
  <c r="FH189" i="6"/>
  <c r="FJ189" i="6"/>
  <c r="FI189" i="6"/>
  <c r="FK189" i="6"/>
  <c r="FL189" i="6"/>
  <c r="FP189" i="6"/>
  <c r="FT189" i="6"/>
  <c r="FM189" i="6"/>
  <c r="FS189" i="6"/>
  <c r="FR189" i="6"/>
  <c r="FO189" i="6"/>
  <c r="FN189" i="6"/>
  <c r="ES189" i="6"/>
  <c r="FV189" i="6"/>
  <c r="FQ189" i="6"/>
  <c r="FU189" i="6"/>
  <c r="ET244" i="6"/>
  <c r="EW244" i="6"/>
  <c r="EU244" i="6"/>
  <c r="EX244" i="6"/>
  <c r="FB244" i="6"/>
  <c r="EV244" i="6"/>
  <c r="FD244" i="6"/>
  <c r="FC244" i="6"/>
  <c r="EY244" i="6"/>
  <c r="EZ244" i="6"/>
  <c r="FA244" i="6"/>
  <c r="FM244" i="6"/>
  <c r="FF244" i="6"/>
  <c r="FG244" i="6"/>
  <c r="FJ244" i="6"/>
  <c r="FI244" i="6"/>
  <c r="FE244" i="6"/>
  <c r="FK244" i="6"/>
  <c r="FP244" i="6"/>
  <c r="FL244" i="6"/>
  <c r="FN244" i="6"/>
  <c r="FR244" i="6"/>
  <c r="FH244" i="6"/>
  <c r="FQ244" i="6"/>
  <c r="FU244" i="6"/>
  <c r="FV244" i="6"/>
  <c r="FS244" i="6"/>
  <c r="FT244" i="6"/>
  <c r="ES244" i="6"/>
  <c r="FO244" i="6"/>
  <c r="EU138" i="6"/>
  <c r="ET138" i="6"/>
  <c r="EV138" i="6"/>
  <c r="EY138" i="6"/>
  <c r="EX138" i="6"/>
  <c r="FC138" i="6"/>
  <c r="EW138" i="6"/>
  <c r="FD138" i="6"/>
  <c r="EZ138" i="6"/>
  <c r="FA138" i="6"/>
  <c r="FB138" i="6"/>
  <c r="FH138" i="6"/>
  <c r="FG138" i="6"/>
  <c r="FE138" i="6"/>
  <c r="FJ138" i="6"/>
  <c r="FF138" i="6"/>
  <c r="FI138" i="6"/>
  <c r="FM138" i="6"/>
  <c r="FL138" i="6"/>
  <c r="FQ138" i="6"/>
  <c r="FK138" i="6"/>
  <c r="FS138" i="6"/>
  <c r="FN138" i="6"/>
  <c r="FR138" i="6"/>
  <c r="FO138" i="6"/>
  <c r="FV138" i="6"/>
  <c r="FP138" i="6"/>
  <c r="ES138" i="6"/>
  <c r="FT138" i="6"/>
  <c r="FU138" i="6"/>
  <c r="EV203" i="6"/>
  <c r="ET203" i="6"/>
  <c r="EW203" i="6"/>
  <c r="FA203" i="6"/>
  <c r="EZ203" i="6"/>
  <c r="EU203" i="6"/>
  <c r="EX203" i="6"/>
  <c r="EY203" i="6"/>
  <c r="FB203" i="6"/>
  <c r="FD203" i="6"/>
  <c r="FF203" i="6"/>
  <c r="FI203" i="6"/>
  <c r="FH203" i="6"/>
  <c r="FG203" i="6"/>
  <c r="FM203" i="6"/>
  <c r="FC203" i="6"/>
  <c r="FE203" i="6"/>
  <c r="FN203" i="6"/>
  <c r="FK203" i="6"/>
  <c r="FL203" i="6"/>
  <c r="FJ203" i="6"/>
  <c r="FP203" i="6"/>
  <c r="FU203" i="6"/>
  <c r="FT203" i="6"/>
  <c r="FO203" i="6"/>
  <c r="FS203" i="6"/>
  <c r="FR203" i="6"/>
  <c r="ES203" i="6"/>
  <c r="FV203" i="6"/>
  <c r="FQ203" i="6"/>
  <c r="EV191" i="6"/>
  <c r="EU191" i="6"/>
  <c r="ET191" i="6"/>
  <c r="FA191" i="6"/>
  <c r="EZ191" i="6"/>
  <c r="EW191" i="6"/>
  <c r="FC191" i="6"/>
  <c r="FD191" i="6"/>
  <c r="FB191" i="6"/>
  <c r="EY191" i="6"/>
  <c r="EX191" i="6"/>
  <c r="FE191" i="6"/>
  <c r="FI191" i="6"/>
  <c r="FF191" i="6"/>
  <c r="FH191" i="6"/>
  <c r="FG191" i="6"/>
  <c r="FJ191" i="6"/>
  <c r="FM191" i="6"/>
  <c r="FN191" i="6"/>
  <c r="FK191" i="6"/>
  <c r="FU191" i="6"/>
  <c r="FL191" i="6"/>
  <c r="FP191" i="6"/>
  <c r="FT191" i="6"/>
  <c r="FS191" i="6"/>
  <c r="FO191" i="6"/>
  <c r="FR191" i="6"/>
  <c r="FQ191" i="6"/>
  <c r="ES191" i="6"/>
  <c r="FV191" i="6"/>
  <c r="ET185" i="6"/>
  <c r="EW185" i="6"/>
  <c r="EV185" i="6"/>
  <c r="EX185" i="6"/>
  <c r="FD185" i="6"/>
  <c r="FC185" i="6"/>
  <c r="EU185" i="6"/>
  <c r="EZ185" i="6"/>
  <c r="FE185" i="6"/>
  <c r="EY185" i="6"/>
  <c r="FF185" i="6"/>
  <c r="FL185" i="6"/>
  <c r="FA185" i="6"/>
  <c r="FG185" i="6"/>
  <c r="FB185" i="6"/>
  <c r="FJ185" i="6"/>
  <c r="FI185" i="6"/>
  <c r="FK185" i="6"/>
  <c r="FH185" i="6"/>
  <c r="FM185" i="6"/>
  <c r="FR185" i="6"/>
  <c r="FO185" i="6"/>
  <c r="FQ185" i="6"/>
  <c r="FN185" i="6"/>
  <c r="FV185" i="6"/>
  <c r="FS185" i="6"/>
  <c r="FT185" i="6"/>
  <c r="FU185" i="6"/>
  <c r="FP185" i="6"/>
  <c r="ES185" i="6"/>
  <c r="EU51" i="6"/>
  <c r="ET51" i="6"/>
  <c r="EX51" i="6"/>
  <c r="EV51" i="6"/>
  <c r="FC51" i="6"/>
  <c r="FB51" i="6"/>
  <c r="EY51" i="6"/>
  <c r="FA51" i="6"/>
  <c r="EZ51" i="6"/>
  <c r="FG51" i="6"/>
  <c r="EW51" i="6"/>
  <c r="FD51" i="6"/>
  <c r="FK51" i="6"/>
  <c r="FJ51" i="6"/>
  <c r="FE51" i="6"/>
  <c r="FI51" i="6"/>
  <c r="FF51" i="6"/>
  <c r="FH51" i="6"/>
  <c r="FL51" i="6"/>
  <c r="FP51" i="6"/>
  <c r="FM51" i="6"/>
  <c r="FN51" i="6"/>
  <c r="FQ51" i="6"/>
  <c r="FV51" i="6"/>
  <c r="FR51" i="6"/>
  <c r="FT51" i="6"/>
  <c r="FO51" i="6"/>
  <c r="FU51" i="6"/>
  <c r="FS51" i="6"/>
  <c r="ES51" i="6"/>
  <c r="ET152" i="6"/>
  <c r="EW152" i="6"/>
  <c r="EU152" i="6"/>
  <c r="EV152" i="6"/>
  <c r="EZ152" i="6"/>
  <c r="EY152" i="6"/>
  <c r="EX152" i="6"/>
  <c r="FD152" i="6"/>
  <c r="FC152" i="6"/>
  <c r="FA152" i="6"/>
  <c r="FE152" i="6"/>
  <c r="FB152" i="6"/>
  <c r="FI152" i="6"/>
  <c r="FG152" i="6"/>
  <c r="FH152" i="6"/>
  <c r="FF152" i="6"/>
  <c r="FN152" i="6"/>
  <c r="FL152" i="6"/>
  <c r="FM152" i="6"/>
  <c r="FK152" i="6"/>
  <c r="FT152" i="6"/>
  <c r="FO152" i="6"/>
  <c r="FS152" i="6"/>
  <c r="FJ152" i="6"/>
  <c r="FQ152" i="6"/>
  <c r="FR152" i="6"/>
  <c r="ES152" i="6"/>
  <c r="FV152" i="6"/>
  <c r="FP152" i="6"/>
  <c r="FU152" i="6"/>
  <c r="ET25" i="6"/>
  <c r="EW25" i="6"/>
  <c r="EU25" i="6"/>
  <c r="EX25" i="6"/>
  <c r="FB25" i="6"/>
  <c r="FA25" i="6"/>
  <c r="EV25" i="6"/>
  <c r="FC25" i="6"/>
  <c r="EY25" i="6"/>
  <c r="EZ25" i="6"/>
  <c r="FE25" i="6"/>
  <c r="FG25" i="6"/>
  <c r="FJ25" i="6"/>
  <c r="FI25" i="6"/>
  <c r="FH25" i="6"/>
  <c r="FF25" i="6"/>
  <c r="FK25" i="6"/>
  <c r="FD25" i="6"/>
  <c r="FO25" i="6"/>
  <c r="FL25" i="6"/>
  <c r="FN25" i="6"/>
  <c r="FM25" i="6"/>
  <c r="FV25" i="6"/>
  <c r="FU25" i="6"/>
  <c r="FT25" i="6"/>
  <c r="FQ25" i="6"/>
  <c r="FS25" i="6"/>
  <c r="FP25" i="6"/>
  <c r="FR25" i="6"/>
  <c r="ES25" i="6"/>
  <c r="ET162" i="6"/>
  <c r="EU162" i="6"/>
  <c r="EV162" i="6"/>
  <c r="EW162" i="6"/>
  <c r="EY162" i="6"/>
  <c r="EX162" i="6"/>
  <c r="FC162" i="6"/>
  <c r="EZ162" i="6"/>
  <c r="FD162" i="6"/>
  <c r="FA162" i="6"/>
  <c r="FH162" i="6"/>
  <c r="FB162" i="6"/>
  <c r="FF162" i="6"/>
  <c r="FG162" i="6"/>
  <c r="FQ162" i="6"/>
  <c r="FJ162" i="6"/>
  <c r="FK162" i="6"/>
  <c r="FI162" i="6"/>
  <c r="FL162" i="6"/>
  <c r="FS162" i="6"/>
  <c r="FR162" i="6"/>
  <c r="FP162" i="6"/>
  <c r="FN162" i="6"/>
  <c r="FV162" i="6"/>
  <c r="FE162" i="6"/>
  <c r="FM162" i="6"/>
  <c r="FT162" i="6"/>
  <c r="ES162" i="6"/>
  <c r="FU162" i="6"/>
  <c r="FO162" i="6"/>
  <c r="EV258" i="6"/>
  <c r="ET258" i="6"/>
  <c r="EU258" i="6"/>
  <c r="EY258" i="6"/>
  <c r="EX258" i="6"/>
  <c r="FC258" i="6"/>
  <c r="FB258" i="6"/>
  <c r="EZ258" i="6"/>
  <c r="FD258" i="6"/>
  <c r="FA258" i="6"/>
  <c r="EW258" i="6"/>
  <c r="FH258" i="6"/>
  <c r="FF258" i="6"/>
  <c r="FG258" i="6"/>
  <c r="FE258" i="6"/>
  <c r="FJ258" i="6"/>
  <c r="FI258" i="6"/>
  <c r="FK258" i="6"/>
  <c r="FM258" i="6"/>
  <c r="FQ258" i="6"/>
  <c r="FL258" i="6"/>
  <c r="FS258" i="6"/>
  <c r="FR258" i="6"/>
  <c r="FN258" i="6"/>
  <c r="FP258" i="6"/>
  <c r="FV258" i="6"/>
  <c r="ES258" i="6"/>
  <c r="FO258" i="6"/>
  <c r="FT258" i="6"/>
  <c r="FU258" i="6"/>
  <c r="EX114" i="6"/>
  <c r="EV114" i="6"/>
  <c r="ET114" i="6"/>
  <c r="EY114" i="6"/>
  <c r="FC114" i="6"/>
  <c r="EU114" i="6"/>
  <c r="FA114" i="6"/>
  <c r="FB114" i="6"/>
  <c r="EW114" i="6"/>
  <c r="EZ114" i="6"/>
  <c r="FH114" i="6"/>
  <c r="FD114" i="6"/>
  <c r="FF114" i="6"/>
  <c r="FG114" i="6"/>
  <c r="FE114" i="6"/>
  <c r="FJ114" i="6"/>
  <c r="FK114" i="6"/>
  <c r="FM114" i="6"/>
  <c r="FQ114" i="6"/>
  <c r="FL114" i="6"/>
  <c r="FI114" i="6"/>
  <c r="FO114" i="6"/>
  <c r="FS114" i="6"/>
  <c r="FP114" i="6"/>
  <c r="FR114" i="6"/>
  <c r="FN114" i="6"/>
  <c r="FU114" i="6"/>
  <c r="FV114" i="6"/>
  <c r="FT114" i="6"/>
  <c r="ES114" i="6"/>
  <c r="EV227" i="6"/>
  <c r="ET227" i="6"/>
  <c r="FA227" i="6"/>
  <c r="EW227" i="6"/>
  <c r="EZ227" i="6"/>
  <c r="EU227" i="6"/>
  <c r="FC227" i="6"/>
  <c r="FB227" i="6"/>
  <c r="EX227" i="6"/>
  <c r="FD227" i="6"/>
  <c r="EY227" i="6"/>
  <c r="FG227" i="6"/>
  <c r="FI227" i="6"/>
  <c r="FH227" i="6"/>
  <c r="FE227" i="6"/>
  <c r="FK227" i="6"/>
  <c r="FJ227" i="6"/>
  <c r="FN227" i="6"/>
  <c r="FF227" i="6"/>
  <c r="FL227" i="6"/>
  <c r="FU227" i="6"/>
  <c r="FT227" i="6"/>
  <c r="FQ227" i="6"/>
  <c r="FS227" i="6"/>
  <c r="FP227" i="6"/>
  <c r="FR227" i="6"/>
  <c r="FM227" i="6"/>
  <c r="ES227" i="6"/>
  <c r="FV227" i="6"/>
  <c r="FO227" i="6"/>
  <c r="EU63" i="6"/>
  <c r="ET63" i="6"/>
  <c r="EX63" i="6"/>
  <c r="EV63" i="6"/>
  <c r="FC63" i="6"/>
  <c r="EW63" i="6"/>
  <c r="FB63" i="6"/>
  <c r="EY63" i="6"/>
  <c r="FD63" i="6"/>
  <c r="FE63" i="6"/>
  <c r="FK63" i="6"/>
  <c r="FA63" i="6"/>
  <c r="FJ63" i="6"/>
  <c r="FF63" i="6"/>
  <c r="FI63" i="6"/>
  <c r="EZ63" i="6"/>
  <c r="FH63" i="6"/>
  <c r="FP63" i="6"/>
  <c r="FG63" i="6"/>
  <c r="FM63" i="6"/>
  <c r="FN63" i="6"/>
  <c r="FO63" i="6"/>
  <c r="FV63" i="6"/>
  <c r="FR63" i="6"/>
  <c r="FT63" i="6"/>
  <c r="FQ63" i="6"/>
  <c r="FS63" i="6"/>
  <c r="FU63" i="6"/>
  <c r="ES63" i="6"/>
  <c r="FL63" i="6"/>
  <c r="ET180" i="6"/>
  <c r="EU180" i="6"/>
  <c r="FB180" i="6"/>
  <c r="EZ180" i="6"/>
  <c r="EY180" i="6"/>
  <c r="EV180" i="6"/>
  <c r="FG180" i="6"/>
  <c r="EW180" i="6"/>
  <c r="FA180" i="6"/>
  <c r="EX180" i="6"/>
  <c r="FC180" i="6"/>
  <c r="FD180" i="6"/>
  <c r="FK180" i="6"/>
  <c r="FH180" i="6"/>
  <c r="FF180" i="6"/>
  <c r="FE180" i="6"/>
  <c r="FI180" i="6"/>
  <c r="FP180" i="6"/>
  <c r="FL180" i="6"/>
  <c r="FM180" i="6"/>
  <c r="FN180" i="6"/>
  <c r="FJ180" i="6"/>
  <c r="FQ180" i="6"/>
  <c r="FS180" i="6"/>
  <c r="FR180" i="6"/>
  <c r="FO180" i="6"/>
  <c r="FU180" i="6"/>
  <c r="FT180" i="6"/>
  <c r="ES180" i="6"/>
  <c r="FV180" i="6"/>
  <c r="EU103" i="6"/>
  <c r="ET103" i="6"/>
  <c r="EV103" i="6"/>
  <c r="EY103" i="6"/>
  <c r="EW103" i="6"/>
  <c r="FD103" i="6"/>
  <c r="EX103" i="6"/>
  <c r="FA103" i="6"/>
  <c r="FB103" i="6"/>
  <c r="FF103" i="6"/>
  <c r="FE103" i="6"/>
  <c r="FC103" i="6"/>
  <c r="EZ103" i="6"/>
  <c r="FH103" i="6"/>
  <c r="FG103" i="6"/>
  <c r="FK103" i="6"/>
  <c r="FM103" i="6"/>
  <c r="FI103" i="6"/>
  <c r="FL103" i="6"/>
  <c r="FS103" i="6"/>
  <c r="FN103" i="6"/>
  <c r="FQ103" i="6"/>
  <c r="FR103" i="6"/>
  <c r="FO103" i="6"/>
  <c r="FP103" i="6"/>
  <c r="FT103" i="6"/>
  <c r="FV103" i="6"/>
  <c r="ES103" i="6"/>
  <c r="FU103" i="6"/>
  <c r="FJ103" i="6"/>
  <c r="EU64" i="6"/>
  <c r="ET64" i="6"/>
  <c r="EW64" i="6"/>
  <c r="EV64" i="6"/>
  <c r="FD64" i="6"/>
  <c r="FB64" i="6"/>
  <c r="EY64" i="6"/>
  <c r="EZ64" i="6"/>
  <c r="FC64" i="6"/>
  <c r="EX64" i="6"/>
  <c r="FM64" i="6"/>
  <c r="FE64" i="6"/>
  <c r="FA64" i="6"/>
  <c r="FJ64" i="6"/>
  <c r="FF64" i="6"/>
  <c r="FI64" i="6"/>
  <c r="FL64" i="6"/>
  <c r="FR64" i="6"/>
  <c r="FH64" i="6"/>
  <c r="FP64" i="6"/>
  <c r="FG64" i="6"/>
  <c r="FO64" i="6"/>
  <c r="FK64" i="6"/>
  <c r="FN64" i="6"/>
  <c r="FU64" i="6"/>
  <c r="FT64" i="6"/>
  <c r="FQ64" i="6"/>
  <c r="FV64" i="6"/>
  <c r="FS64" i="6"/>
  <c r="ES64" i="6"/>
  <c r="EU99" i="6"/>
  <c r="ET99" i="6"/>
  <c r="EX99" i="6"/>
  <c r="EV99" i="6"/>
  <c r="EW99" i="6"/>
  <c r="FC99" i="6"/>
  <c r="FB99" i="6"/>
  <c r="EY99" i="6"/>
  <c r="FD99" i="6"/>
  <c r="EZ99" i="6"/>
  <c r="FA99" i="6"/>
  <c r="FF99" i="6"/>
  <c r="FK99" i="6"/>
  <c r="FG99" i="6"/>
  <c r="FI99" i="6"/>
  <c r="FE99" i="6"/>
  <c r="FH99" i="6"/>
  <c r="FM99" i="6"/>
  <c r="FP99" i="6"/>
  <c r="FL99" i="6"/>
  <c r="FN99" i="6"/>
  <c r="FJ99" i="6"/>
  <c r="FQ99" i="6"/>
  <c r="FR99" i="6"/>
  <c r="FO99" i="6"/>
  <c r="FT99" i="6"/>
  <c r="FU99" i="6"/>
  <c r="ES99" i="6"/>
  <c r="FS99" i="6"/>
  <c r="FV99" i="6"/>
  <c r="ET176" i="6"/>
  <c r="EW176" i="6"/>
  <c r="EV176" i="6"/>
  <c r="EZ176" i="6"/>
  <c r="EY176" i="6"/>
  <c r="EU176" i="6"/>
  <c r="EX176" i="6"/>
  <c r="FD176" i="6"/>
  <c r="FE176" i="6"/>
  <c r="FC176" i="6"/>
  <c r="FA176" i="6"/>
  <c r="FB176" i="6"/>
  <c r="FI176" i="6"/>
  <c r="FH176" i="6"/>
  <c r="FF176" i="6"/>
  <c r="FG176" i="6"/>
  <c r="FN176" i="6"/>
  <c r="FJ176" i="6"/>
  <c r="FK176" i="6"/>
  <c r="FL176" i="6"/>
  <c r="FT176" i="6"/>
  <c r="FM176" i="6"/>
  <c r="FS176" i="6"/>
  <c r="FP176" i="6"/>
  <c r="FR176" i="6"/>
  <c r="FO176" i="6"/>
  <c r="ES176" i="6"/>
  <c r="FV176" i="6"/>
  <c r="FQ176" i="6"/>
  <c r="FU176" i="6"/>
  <c r="EV239" i="6"/>
  <c r="FA239" i="6"/>
  <c r="EZ239" i="6"/>
  <c r="EU239" i="6"/>
  <c r="FB239" i="6"/>
  <c r="ET239" i="6"/>
  <c r="EW239" i="6"/>
  <c r="EY239" i="6"/>
  <c r="FD239" i="6"/>
  <c r="FG239" i="6"/>
  <c r="EX239" i="6"/>
  <c r="FI239" i="6"/>
  <c r="FE239" i="6"/>
  <c r="FC239" i="6"/>
  <c r="FH239" i="6"/>
  <c r="FF239" i="6"/>
  <c r="FL239" i="6"/>
  <c r="FN239" i="6"/>
  <c r="FJ239" i="6"/>
  <c r="FU239" i="6"/>
  <c r="FP239" i="6"/>
  <c r="FQ239" i="6"/>
  <c r="FT239" i="6"/>
  <c r="FS239" i="6"/>
  <c r="FO239" i="6"/>
  <c r="FR239" i="6"/>
  <c r="ES239" i="6"/>
  <c r="FV239" i="6"/>
  <c r="FK239" i="6"/>
  <c r="FM239" i="6"/>
  <c r="EU105" i="6"/>
  <c r="ET105" i="6"/>
  <c r="EZ105" i="6"/>
  <c r="EW105" i="6"/>
  <c r="EY105" i="6"/>
  <c r="EX105" i="6"/>
  <c r="FB105" i="6"/>
  <c r="FA105" i="6"/>
  <c r="FG105" i="6"/>
  <c r="FD105" i="6"/>
  <c r="FE105" i="6"/>
  <c r="FC105" i="6"/>
  <c r="EV105" i="6"/>
  <c r="FI105" i="6"/>
  <c r="FH105" i="6"/>
  <c r="FF105" i="6"/>
  <c r="FJ105" i="6"/>
  <c r="FN105" i="6"/>
  <c r="FK105" i="6"/>
  <c r="FM105" i="6"/>
  <c r="FT105" i="6"/>
  <c r="FL105" i="6"/>
  <c r="FS105" i="6"/>
  <c r="FQ105" i="6"/>
  <c r="FR105" i="6"/>
  <c r="ES105" i="6"/>
  <c r="FV105" i="6"/>
  <c r="FO105" i="6"/>
  <c r="FU105" i="6"/>
  <c r="FP105" i="6"/>
  <c r="EU147" i="6"/>
  <c r="ET147" i="6"/>
  <c r="EV147" i="6"/>
  <c r="FC147" i="6"/>
  <c r="FB147" i="6"/>
  <c r="EW147" i="6"/>
  <c r="EY147" i="6"/>
  <c r="EX147" i="6"/>
  <c r="FD147" i="6"/>
  <c r="FA147" i="6"/>
  <c r="FE147" i="6"/>
  <c r="EZ147" i="6"/>
  <c r="FK147" i="6"/>
  <c r="FF147" i="6"/>
  <c r="FI147" i="6"/>
  <c r="FG147" i="6"/>
  <c r="FH147" i="6"/>
  <c r="FP147" i="6"/>
  <c r="FN147" i="6"/>
  <c r="FJ147" i="6"/>
  <c r="FL147" i="6"/>
  <c r="FM147" i="6"/>
  <c r="FQ147" i="6"/>
  <c r="FT147" i="6"/>
  <c r="FR147" i="6"/>
  <c r="FS147" i="6"/>
  <c r="ES147" i="6"/>
  <c r="FU147" i="6"/>
  <c r="FO147" i="6"/>
  <c r="FV147" i="6"/>
  <c r="EU106" i="6"/>
  <c r="ET106" i="6"/>
  <c r="EW106" i="6"/>
  <c r="EV106" i="6"/>
  <c r="FA106" i="6"/>
  <c r="EZ106" i="6"/>
  <c r="EY106" i="6"/>
  <c r="EX106" i="6"/>
  <c r="FB106" i="6"/>
  <c r="FF106" i="6"/>
  <c r="FD106" i="6"/>
  <c r="FC106" i="6"/>
  <c r="FE106" i="6"/>
  <c r="FJ106" i="6"/>
  <c r="FI106" i="6"/>
  <c r="FH106" i="6"/>
  <c r="FO106" i="6"/>
  <c r="FN106" i="6"/>
  <c r="FK106" i="6"/>
  <c r="FM106" i="6"/>
  <c r="FU106" i="6"/>
  <c r="FT106" i="6"/>
  <c r="FL106" i="6"/>
  <c r="FQ106" i="6"/>
  <c r="FG106" i="6"/>
  <c r="FP106" i="6"/>
  <c r="FS106" i="6"/>
  <c r="ES106" i="6"/>
  <c r="FR106" i="6"/>
  <c r="FV106" i="6"/>
  <c r="EU117" i="6"/>
  <c r="ET117" i="6"/>
  <c r="EZ117" i="6"/>
  <c r="EV117" i="6"/>
  <c r="EY117" i="6"/>
  <c r="EX117" i="6"/>
  <c r="FB117" i="6"/>
  <c r="EW117" i="6"/>
  <c r="FG117" i="6"/>
  <c r="FC117" i="6"/>
  <c r="FE117" i="6"/>
  <c r="FA117" i="6"/>
  <c r="FI117" i="6"/>
  <c r="FD117" i="6"/>
  <c r="FF117" i="6"/>
  <c r="FH117" i="6"/>
  <c r="FN117" i="6"/>
  <c r="FK117" i="6"/>
  <c r="FM117" i="6"/>
  <c r="FJ117" i="6"/>
  <c r="FL117" i="6"/>
  <c r="FT117" i="6"/>
  <c r="FQ117" i="6"/>
  <c r="FO117" i="6"/>
  <c r="FS117" i="6"/>
  <c r="FP117" i="6"/>
  <c r="FR117" i="6"/>
  <c r="ES117" i="6"/>
  <c r="FU117" i="6"/>
  <c r="FV117" i="6"/>
  <c r="AW79" i="11"/>
  <c r="AM79" i="11"/>
  <c r="AR79" i="11"/>
  <c r="AP79" i="11"/>
  <c r="V79" i="11"/>
  <c r="AB79" i="11"/>
  <c r="AE82" i="11"/>
  <c r="AQ80" i="11"/>
  <c r="AX82" i="11"/>
  <c r="AQ82" i="11"/>
  <c r="Z80" i="11"/>
  <c r="AO80" i="11"/>
  <c r="AU105" i="11"/>
  <c r="M95" i="11"/>
  <c r="AL100" i="11"/>
  <c r="E108" i="11"/>
  <c r="AC101" i="11"/>
  <c r="AX105" i="11"/>
  <c r="I91" i="11"/>
  <c r="AR102" i="11"/>
  <c r="AS107" i="11"/>
  <c r="AT96" i="11"/>
  <c r="M104" i="11"/>
  <c r="W84" i="11"/>
  <c r="S100" i="11"/>
  <c r="Z105" i="11"/>
  <c r="AF89" i="11"/>
  <c r="AQ101" i="11"/>
  <c r="AS106" i="11"/>
  <c r="AV93" i="11"/>
  <c r="AX103" i="11"/>
  <c r="AV81" i="11"/>
  <c r="C81" i="11"/>
  <c r="J106" i="11"/>
  <c r="P103" i="11"/>
  <c r="AZ99" i="11"/>
  <c r="AP91" i="11"/>
  <c r="AX81" i="11"/>
  <c r="S106" i="11"/>
  <c r="Y103" i="11"/>
  <c r="R100" i="11"/>
  <c r="R92" i="11"/>
  <c r="AJ83" i="11"/>
  <c r="AD106" i="11"/>
  <c r="AJ103" i="11"/>
  <c r="AI100" i="11"/>
  <c r="AZ92" i="11"/>
  <c r="T84" i="11"/>
  <c r="AO106" i="11"/>
  <c r="AU103" i="11"/>
  <c r="AU100" i="11"/>
  <c r="AJ93" i="11"/>
  <c r="D85" i="11"/>
  <c r="AZ106" i="11"/>
  <c r="H104" i="11"/>
  <c r="I101" i="11"/>
  <c r="O94" i="11"/>
  <c r="AG85" i="11"/>
  <c r="M107" i="11"/>
  <c r="S104" i="11"/>
  <c r="U101" i="11"/>
  <c r="AX94" i="11"/>
  <c r="R86" i="11"/>
  <c r="X107" i="11"/>
  <c r="AD104" i="11"/>
  <c r="AG101" i="11"/>
  <c r="AH95" i="11"/>
  <c r="AZ86" i="11"/>
  <c r="AI107" i="11"/>
  <c r="AO104" i="11"/>
  <c r="AS101" i="11"/>
  <c r="R96" i="11"/>
  <c r="AJ87" i="11"/>
  <c r="Q98" i="11"/>
  <c r="W95" i="11"/>
  <c r="AC92" i="11"/>
  <c r="AI89" i="11"/>
  <c r="AO86" i="11"/>
  <c r="AU83" i="11"/>
  <c r="Y99" i="11"/>
  <c r="AE96" i="11"/>
  <c r="AK93" i="11"/>
  <c r="AQ90" i="11"/>
  <c r="AW87" i="11"/>
  <c r="E85" i="11"/>
  <c r="K81" i="11"/>
  <c r="AI99" i="11"/>
  <c r="AO96" i="11"/>
  <c r="AU93" i="11"/>
  <c r="C91" i="11"/>
  <c r="I88" i="11"/>
  <c r="O85" i="11"/>
  <c r="U81" i="11"/>
  <c r="AT99" i="11"/>
  <c r="AZ96" i="11"/>
  <c r="H94" i="11"/>
  <c r="N91" i="11"/>
  <c r="T88" i="11"/>
  <c r="Z85" i="11"/>
  <c r="AF81" i="11"/>
  <c r="AY96" i="11"/>
  <c r="G94" i="11"/>
  <c r="M91" i="11"/>
  <c r="S88" i="11"/>
  <c r="Y85" i="11"/>
  <c r="AE81" i="11"/>
  <c r="X97" i="11"/>
  <c r="AD94" i="11"/>
  <c r="AJ91" i="11"/>
  <c r="AP88" i="11"/>
  <c r="AV85" i="11"/>
  <c r="D83" i="11"/>
  <c r="AG98" i="11"/>
  <c r="AM95" i="11"/>
  <c r="AS92" i="11"/>
  <c r="AY89" i="11"/>
  <c r="G87" i="11"/>
  <c r="M84" i="11"/>
  <c r="D100" i="11"/>
  <c r="J97" i="11"/>
  <c r="P94" i="11"/>
  <c r="V91" i="11"/>
  <c r="AB88" i="11"/>
  <c r="AH85" i="11"/>
  <c r="EU10" i="6"/>
  <c r="ET10" i="6"/>
  <c r="EW10" i="6"/>
  <c r="EV10" i="6"/>
  <c r="FA10" i="6"/>
  <c r="EX10" i="6"/>
  <c r="EZ10" i="6"/>
  <c r="EY10" i="6"/>
  <c r="FD10" i="6"/>
  <c r="FC10" i="6"/>
  <c r="FF10" i="6"/>
  <c r="FB10" i="6"/>
  <c r="FJ10" i="6"/>
  <c r="FG10" i="6"/>
  <c r="FI10" i="6"/>
  <c r="FE10" i="6"/>
  <c r="FH10" i="6"/>
  <c r="FO10" i="6"/>
  <c r="FK10" i="6"/>
  <c r="FL10" i="6"/>
  <c r="FN10" i="6"/>
  <c r="FM10" i="6"/>
  <c r="FU10" i="6"/>
  <c r="FT10" i="6"/>
  <c r="FS10" i="6"/>
  <c r="FQ10" i="6"/>
  <c r="FR10" i="6"/>
  <c r="FP10" i="6"/>
  <c r="FV10" i="6"/>
  <c r="ES10" i="6"/>
  <c r="EU142" i="6"/>
  <c r="ET142" i="6"/>
  <c r="EW142" i="6"/>
  <c r="EV142" i="6"/>
  <c r="FA142" i="6"/>
  <c r="EZ142" i="6"/>
  <c r="EY142" i="6"/>
  <c r="EX142" i="6"/>
  <c r="FF142" i="6"/>
  <c r="FD142" i="6"/>
  <c r="FC142" i="6"/>
  <c r="FJ142" i="6"/>
  <c r="FB142" i="6"/>
  <c r="FI142" i="6"/>
  <c r="FG142" i="6"/>
  <c r="FH142" i="6"/>
  <c r="FE142" i="6"/>
  <c r="FO142" i="6"/>
  <c r="FK142" i="6"/>
  <c r="FN142" i="6"/>
  <c r="FM142" i="6"/>
  <c r="FL142" i="6"/>
  <c r="FU142" i="6"/>
  <c r="FP142" i="6"/>
  <c r="FT142" i="6"/>
  <c r="FR142" i="6"/>
  <c r="FS142" i="6"/>
  <c r="ES142" i="6"/>
  <c r="FV142" i="6"/>
  <c r="FQ142" i="6"/>
  <c r="EU172" i="6"/>
  <c r="EW172" i="6"/>
  <c r="ET172" i="6"/>
  <c r="EX172" i="6"/>
  <c r="FD172" i="6"/>
  <c r="EV172" i="6"/>
  <c r="FB172" i="6"/>
  <c r="EY172" i="6"/>
  <c r="FA172" i="6"/>
  <c r="FC172" i="6"/>
  <c r="EZ172" i="6"/>
  <c r="FM172" i="6"/>
  <c r="FF172" i="6"/>
  <c r="FE172" i="6"/>
  <c r="FG172" i="6"/>
  <c r="FJ172" i="6"/>
  <c r="FI172" i="6"/>
  <c r="FK172" i="6"/>
  <c r="FP172" i="6"/>
  <c r="FL172" i="6"/>
  <c r="FN172" i="6"/>
  <c r="FR172" i="6"/>
  <c r="FH172" i="6"/>
  <c r="FO172" i="6"/>
  <c r="FQ172" i="6"/>
  <c r="FT172" i="6"/>
  <c r="FU172" i="6"/>
  <c r="FV172" i="6"/>
  <c r="ES172" i="6"/>
  <c r="FS172" i="6"/>
  <c r="ET205" i="6"/>
  <c r="EW205" i="6"/>
  <c r="EU205" i="6"/>
  <c r="EV205" i="6"/>
  <c r="FB205" i="6"/>
  <c r="FA205" i="6"/>
  <c r="EX205" i="6"/>
  <c r="FC205" i="6"/>
  <c r="EY205" i="6"/>
  <c r="FD205" i="6"/>
  <c r="FE205" i="6"/>
  <c r="FJ205" i="6"/>
  <c r="FF205" i="6"/>
  <c r="FI205" i="6"/>
  <c r="EZ205" i="6"/>
  <c r="FH205" i="6"/>
  <c r="FG205" i="6"/>
  <c r="FM205" i="6"/>
  <c r="FO205" i="6"/>
  <c r="FK205" i="6"/>
  <c r="FP205" i="6"/>
  <c r="FU205" i="6"/>
  <c r="FL205" i="6"/>
  <c r="FN205" i="6"/>
  <c r="FS205" i="6"/>
  <c r="FQ205" i="6"/>
  <c r="FT205" i="6"/>
  <c r="ES205" i="6"/>
  <c r="FV205" i="6"/>
  <c r="FR205" i="6"/>
  <c r="EU163" i="6"/>
  <c r="ET163" i="6"/>
  <c r="EW163" i="6"/>
  <c r="EY163" i="6"/>
  <c r="EX163" i="6"/>
  <c r="FA163" i="6"/>
  <c r="FF163" i="6"/>
  <c r="FE163" i="6"/>
  <c r="EV163" i="6"/>
  <c r="EZ163" i="6"/>
  <c r="FC163" i="6"/>
  <c r="FD163" i="6"/>
  <c r="FH163" i="6"/>
  <c r="FB163" i="6"/>
  <c r="FG163" i="6"/>
  <c r="FJ163" i="6"/>
  <c r="FK163" i="6"/>
  <c r="FI163" i="6"/>
  <c r="FN163" i="6"/>
  <c r="FQ163" i="6"/>
  <c r="FS163" i="6"/>
  <c r="FR163" i="6"/>
  <c r="FP163" i="6"/>
  <c r="FM163" i="6"/>
  <c r="FU163" i="6"/>
  <c r="FV163" i="6"/>
  <c r="FL163" i="6"/>
  <c r="ES163" i="6"/>
  <c r="FO163" i="6"/>
  <c r="FT163" i="6"/>
  <c r="EU252" i="6"/>
  <c r="ET252" i="6"/>
  <c r="FB252" i="6"/>
  <c r="EV252" i="6"/>
  <c r="EZ252" i="6"/>
  <c r="EY252" i="6"/>
  <c r="FA252" i="6"/>
  <c r="EX252" i="6"/>
  <c r="FG252" i="6"/>
  <c r="EW252" i="6"/>
  <c r="FC252" i="6"/>
  <c r="FD252" i="6"/>
  <c r="FK252" i="6"/>
  <c r="FE252" i="6"/>
  <c r="FH252" i="6"/>
  <c r="FF252" i="6"/>
  <c r="FI252" i="6"/>
  <c r="FP252" i="6"/>
  <c r="FL252" i="6"/>
  <c r="FN252" i="6"/>
  <c r="FJ252" i="6"/>
  <c r="FM252" i="6"/>
  <c r="FQ252" i="6"/>
  <c r="FO252" i="6"/>
  <c r="FS252" i="6"/>
  <c r="FR252" i="6"/>
  <c r="ES252" i="6"/>
  <c r="FT252" i="6"/>
  <c r="FU252" i="6"/>
  <c r="FV252" i="6"/>
  <c r="EU126" i="6"/>
  <c r="EV126" i="6"/>
  <c r="EY126" i="6"/>
  <c r="EX126" i="6"/>
  <c r="EW126" i="6"/>
  <c r="FC126" i="6"/>
  <c r="ET126" i="6"/>
  <c r="FA126" i="6"/>
  <c r="FB126" i="6"/>
  <c r="EZ126" i="6"/>
  <c r="FD126" i="6"/>
  <c r="FH126" i="6"/>
  <c r="FE126" i="6"/>
  <c r="FG126" i="6"/>
  <c r="FJ126" i="6"/>
  <c r="FM126" i="6"/>
  <c r="FF126" i="6"/>
  <c r="FL126" i="6"/>
  <c r="FQ126" i="6"/>
  <c r="FI126" i="6"/>
  <c r="FS126" i="6"/>
  <c r="FP126" i="6"/>
  <c r="FR126" i="6"/>
  <c r="FK126" i="6"/>
  <c r="FO126" i="6"/>
  <c r="FN126" i="6"/>
  <c r="FV126" i="6"/>
  <c r="ES126" i="6"/>
  <c r="FT126" i="6"/>
  <c r="FU126" i="6"/>
  <c r="ET53" i="6"/>
  <c r="EW53" i="6"/>
  <c r="EV53" i="6"/>
  <c r="FD53" i="6"/>
  <c r="FC53" i="6"/>
  <c r="EU53" i="6"/>
  <c r="EZ53" i="6"/>
  <c r="FE53" i="6"/>
  <c r="EX53" i="6"/>
  <c r="EY53" i="6"/>
  <c r="FA53" i="6"/>
  <c r="FB53" i="6"/>
  <c r="FG53" i="6"/>
  <c r="FL53" i="6"/>
  <c r="FJ53" i="6"/>
  <c r="FI53" i="6"/>
  <c r="FH53" i="6"/>
  <c r="FQ53" i="6"/>
  <c r="FF53" i="6"/>
  <c r="FM53" i="6"/>
  <c r="FO53" i="6"/>
  <c r="FN53" i="6"/>
  <c r="FP53" i="6"/>
  <c r="FK53" i="6"/>
  <c r="FR53" i="6"/>
  <c r="FU53" i="6"/>
  <c r="FT53" i="6"/>
  <c r="FS53" i="6"/>
  <c r="FV53" i="6"/>
  <c r="ES53" i="6"/>
  <c r="AO82" i="11"/>
  <c r="R82" i="11"/>
  <c r="AT80" i="11"/>
  <c r="AD82" i="11"/>
  <c r="AP80" i="11"/>
  <c r="AL82" i="11"/>
  <c r="AJ79" i="11"/>
  <c r="D82" i="11"/>
  <c r="AS79" i="11"/>
  <c r="AC79" i="11"/>
  <c r="L79" i="11"/>
  <c r="E103" i="11"/>
  <c r="AF106" i="11"/>
  <c r="L93" i="11"/>
  <c r="K105" i="11"/>
  <c r="X95" i="11"/>
  <c r="N105" i="11"/>
  <c r="AM88" i="11"/>
  <c r="G102" i="11"/>
  <c r="I107" i="11"/>
  <c r="AL94" i="11"/>
  <c r="AA103" i="11"/>
  <c r="AB108" i="11"/>
  <c r="AQ98" i="11"/>
  <c r="AN104" i="11"/>
  <c r="AL86" i="11"/>
  <c r="C101" i="11"/>
  <c r="I106" i="11"/>
  <c r="AN91" i="11"/>
  <c r="N103" i="11"/>
  <c r="V90" i="11"/>
  <c r="AP108" i="11"/>
  <c r="AV105" i="11"/>
  <c r="D103" i="11"/>
  <c r="AC99" i="11"/>
  <c r="F91" i="11"/>
  <c r="AY108" i="11"/>
  <c r="G106" i="11"/>
  <c r="M103" i="11"/>
  <c r="AV99" i="11"/>
  <c r="AF91" i="11"/>
  <c r="AL81" i="11"/>
  <c r="R106" i="11"/>
  <c r="X103" i="11"/>
  <c r="O100" i="11"/>
  <c r="P92" i="11"/>
  <c r="AH83" i="11"/>
  <c r="AC106" i="11"/>
  <c r="AI103" i="11"/>
  <c r="AH100" i="11"/>
  <c r="AX92" i="11"/>
  <c r="R84" i="11"/>
  <c r="AN106" i="11"/>
  <c r="AT103" i="11"/>
  <c r="AT100" i="11"/>
  <c r="AC93" i="11"/>
  <c r="AU84" i="11"/>
  <c r="AY106" i="11"/>
  <c r="G104" i="11"/>
  <c r="H101" i="11"/>
  <c r="N94" i="11"/>
  <c r="AF85" i="11"/>
  <c r="L107" i="11"/>
  <c r="R104" i="11"/>
  <c r="T101" i="11"/>
  <c r="AV94" i="11"/>
  <c r="P86" i="11"/>
  <c r="W107" i="11"/>
  <c r="AC104" i="11"/>
  <c r="AF101" i="11"/>
  <c r="AF95" i="11"/>
  <c r="AX86" i="11"/>
  <c r="E98" i="11"/>
  <c r="K95" i="11"/>
  <c r="Q92" i="11"/>
  <c r="W89" i="11"/>
  <c r="AC86" i="11"/>
  <c r="AI83" i="11"/>
  <c r="M99" i="11"/>
  <c r="S96" i="11"/>
  <c r="Y93" i="11"/>
  <c r="AE90" i="11"/>
  <c r="AK87" i="11"/>
  <c r="AQ84" i="11"/>
  <c r="AF83" i="11"/>
  <c r="W99" i="11"/>
  <c r="AC96" i="11"/>
  <c r="AI93" i="11"/>
  <c r="AO90" i="11"/>
  <c r="AU87" i="11"/>
  <c r="C85" i="11"/>
  <c r="I81" i="11"/>
  <c r="AH99" i="11"/>
  <c r="AN96" i="11"/>
  <c r="AT93" i="11"/>
  <c r="AZ90" i="11"/>
  <c r="H88" i="11"/>
  <c r="N85" i="11"/>
  <c r="T81" i="11"/>
  <c r="AM96" i="11"/>
  <c r="AS93" i="11"/>
  <c r="AY90" i="11"/>
  <c r="G88" i="11"/>
  <c r="M85" i="11"/>
  <c r="S81" i="11"/>
  <c r="L97" i="11"/>
  <c r="R94" i="11"/>
  <c r="X91" i="11"/>
  <c r="AD88" i="11"/>
  <c r="AJ85" i="11"/>
  <c r="AP81" i="11"/>
  <c r="U98" i="11"/>
  <c r="AA95" i="11"/>
  <c r="AG92" i="11"/>
  <c r="AM89" i="11"/>
  <c r="AS86" i="11"/>
  <c r="AY83" i="11"/>
  <c r="AP99" i="11"/>
  <c r="AV96" i="11"/>
  <c r="D94" i="11"/>
  <c r="J91" i="11"/>
  <c r="P88" i="11"/>
  <c r="V85" i="11"/>
  <c r="AB81" i="11"/>
  <c r="EU160" i="6"/>
  <c r="ET160" i="6"/>
  <c r="EW160" i="6"/>
  <c r="EX160" i="6"/>
  <c r="FD160" i="6"/>
  <c r="FB160" i="6"/>
  <c r="EV160" i="6"/>
  <c r="EZ160" i="6"/>
  <c r="FC160" i="6"/>
  <c r="FA160" i="6"/>
  <c r="FM160" i="6"/>
  <c r="FF160" i="6"/>
  <c r="FJ160" i="6"/>
  <c r="FG160" i="6"/>
  <c r="FI160" i="6"/>
  <c r="FE160" i="6"/>
  <c r="FK160" i="6"/>
  <c r="FP160" i="6"/>
  <c r="EY160" i="6"/>
  <c r="FH160" i="6"/>
  <c r="FL160" i="6"/>
  <c r="FN160" i="6"/>
  <c r="FR160" i="6"/>
  <c r="FO160" i="6"/>
  <c r="FT160" i="6"/>
  <c r="FQ160" i="6"/>
  <c r="FV160" i="6"/>
  <c r="FS160" i="6"/>
  <c r="ES160" i="6"/>
  <c r="FU160" i="6"/>
  <c r="EU100" i="6"/>
  <c r="ET100" i="6"/>
  <c r="EW100" i="6"/>
  <c r="EV100" i="6"/>
  <c r="FD100" i="6"/>
  <c r="EX100" i="6"/>
  <c r="FB100" i="6"/>
  <c r="EY100" i="6"/>
  <c r="FC100" i="6"/>
  <c r="EZ100" i="6"/>
  <c r="FA100" i="6"/>
  <c r="FM100" i="6"/>
  <c r="FF100" i="6"/>
  <c r="FG100" i="6"/>
  <c r="FJ100" i="6"/>
  <c r="FI100" i="6"/>
  <c r="FR100" i="6"/>
  <c r="FK100" i="6"/>
  <c r="FE100" i="6"/>
  <c r="FP100" i="6"/>
  <c r="FL100" i="6"/>
  <c r="FO100" i="6"/>
  <c r="FN100" i="6"/>
  <c r="FH100" i="6"/>
  <c r="FQ100" i="6"/>
  <c r="FU100" i="6"/>
  <c r="FT100" i="6"/>
  <c r="FS100" i="6"/>
  <c r="FV100" i="6"/>
  <c r="ES100" i="6"/>
  <c r="EU43" i="6"/>
  <c r="ET43" i="6"/>
  <c r="EV43" i="6"/>
  <c r="EY43" i="6"/>
  <c r="EX43" i="6"/>
  <c r="EW43" i="6"/>
  <c r="FD43" i="6"/>
  <c r="FA43" i="6"/>
  <c r="FF43" i="6"/>
  <c r="FB43" i="6"/>
  <c r="FE43" i="6"/>
  <c r="EZ43" i="6"/>
  <c r="FH43" i="6"/>
  <c r="FM43" i="6"/>
  <c r="FC43" i="6"/>
  <c r="FG43" i="6"/>
  <c r="FJ43" i="6"/>
  <c r="FK43" i="6"/>
  <c r="FL43" i="6"/>
  <c r="FI43" i="6"/>
  <c r="FN43" i="6"/>
  <c r="FR43" i="6"/>
  <c r="FS43" i="6"/>
  <c r="FO43" i="6"/>
  <c r="FQ43" i="6"/>
  <c r="FP43" i="6"/>
  <c r="FV43" i="6"/>
  <c r="FT43" i="6"/>
  <c r="ES43" i="6"/>
  <c r="FU43" i="6"/>
  <c r="EV179" i="6"/>
  <c r="EU179" i="6"/>
  <c r="FA179" i="6"/>
  <c r="ET179" i="6"/>
  <c r="EZ179" i="6"/>
  <c r="EY179" i="6"/>
  <c r="EW179" i="6"/>
  <c r="EX179" i="6"/>
  <c r="FC179" i="6"/>
  <c r="FD179" i="6"/>
  <c r="FB179" i="6"/>
  <c r="FI179" i="6"/>
  <c r="FH179" i="6"/>
  <c r="FF179" i="6"/>
  <c r="FE179" i="6"/>
  <c r="FL179" i="6"/>
  <c r="FM179" i="6"/>
  <c r="FN179" i="6"/>
  <c r="FJ179" i="6"/>
  <c r="FK179" i="6"/>
  <c r="FG179" i="6"/>
  <c r="FQ179" i="6"/>
  <c r="FU179" i="6"/>
  <c r="FT179" i="6"/>
  <c r="FS179" i="6"/>
  <c r="FP179" i="6"/>
  <c r="FR179" i="6"/>
  <c r="FO179" i="6"/>
  <c r="ES179" i="6"/>
  <c r="FV179" i="6"/>
  <c r="EU54" i="6"/>
  <c r="EX54" i="6"/>
  <c r="ET54" i="6"/>
  <c r="EV54" i="6"/>
  <c r="EY54" i="6"/>
  <c r="FC54" i="6"/>
  <c r="EW54" i="6"/>
  <c r="FA54" i="6"/>
  <c r="FD54" i="6"/>
  <c r="FB54" i="6"/>
  <c r="EZ54" i="6"/>
  <c r="FH54" i="6"/>
  <c r="FG54" i="6"/>
  <c r="FE54" i="6"/>
  <c r="FJ54" i="6"/>
  <c r="FL54" i="6"/>
  <c r="FQ54" i="6"/>
  <c r="FF54" i="6"/>
  <c r="FI54" i="6"/>
  <c r="FM54" i="6"/>
  <c r="FO54" i="6"/>
  <c r="FS54" i="6"/>
  <c r="FN54" i="6"/>
  <c r="FP54" i="6"/>
  <c r="FU54" i="6"/>
  <c r="FK54" i="6"/>
  <c r="ES54" i="6"/>
  <c r="FT54" i="6"/>
  <c r="FR54" i="6"/>
  <c r="FV54" i="6"/>
  <c r="ET241" i="6"/>
  <c r="EW241" i="6"/>
  <c r="EU241" i="6"/>
  <c r="FB241" i="6"/>
  <c r="FA241" i="6"/>
  <c r="EV241" i="6"/>
  <c r="EX241" i="6"/>
  <c r="FC241" i="6"/>
  <c r="EZ241" i="6"/>
  <c r="EY241" i="6"/>
  <c r="FD241" i="6"/>
  <c r="FG241" i="6"/>
  <c r="FJ241" i="6"/>
  <c r="FI241" i="6"/>
  <c r="FE241" i="6"/>
  <c r="FH241" i="6"/>
  <c r="FO241" i="6"/>
  <c r="FL241" i="6"/>
  <c r="FF241" i="6"/>
  <c r="FM241" i="6"/>
  <c r="FU241" i="6"/>
  <c r="FP241" i="6"/>
  <c r="FQ241" i="6"/>
  <c r="FS241" i="6"/>
  <c r="FN241" i="6"/>
  <c r="FK241" i="6"/>
  <c r="FT241" i="6"/>
  <c r="FR241" i="6"/>
  <c r="ES241" i="6"/>
  <c r="FV241" i="6"/>
  <c r="ET181" i="6"/>
  <c r="EW181" i="6"/>
  <c r="EU181" i="6"/>
  <c r="FB181" i="6"/>
  <c r="FA181" i="6"/>
  <c r="EX181" i="6"/>
  <c r="EV181" i="6"/>
  <c r="EZ181" i="6"/>
  <c r="EY181" i="6"/>
  <c r="FC181" i="6"/>
  <c r="FD181" i="6"/>
  <c r="FG181" i="6"/>
  <c r="FJ181" i="6"/>
  <c r="FI181" i="6"/>
  <c r="FH181" i="6"/>
  <c r="FF181" i="6"/>
  <c r="FE181" i="6"/>
  <c r="FL181" i="6"/>
  <c r="FO181" i="6"/>
  <c r="FM181" i="6"/>
  <c r="FK181" i="6"/>
  <c r="FQ181" i="6"/>
  <c r="FU181" i="6"/>
  <c r="FN181" i="6"/>
  <c r="FP181" i="6"/>
  <c r="FS181" i="6"/>
  <c r="FT181" i="6"/>
  <c r="FR181" i="6"/>
  <c r="ES181" i="6"/>
  <c r="FV181" i="6"/>
  <c r="ET56" i="6"/>
  <c r="EU56" i="6"/>
  <c r="EW56" i="6"/>
  <c r="EV56" i="6"/>
  <c r="EZ56" i="6"/>
  <c r="EX56" i="6"/>
  <c r="EY56" i="6"/>
  <c r="FD56" i="6"/>
  <c r="FE56" i="6"/>
  <c r="FA56" i="6"/>
  <c r="FC56" i="6"/>
  <c r="FB56" i="6"/>
  <c r="FF56" i="6"/>
  <c r="FI56" i="6"/>
  <c r="FH56" i="6"/>
  <c r="FG56" i="6"/>
  <c r="FN56" i="6"/>
  <c r="FK56" i="6"/>
  <c r="FJ56" i="6"/>
  <c r="FL56" i="6"/>
  <c r="FM56" i="6"/>
  <c r="FT56" i="6"/>
  <c r="FS56" i="6"/>
  <c r="FQ56" i="6"/>
  <c r="FO56" i="6"/>
  <c r="FR56" i="6"/>
  <c r="ES56" i="6"/>
  <c r="FV56" i="6"/>
  <c r="FU56" i="6"/>
  <c r="FP56" i="6"/>
  <c r="EU28" i="6"/>
  <c r="ET28" i="6"/>
  <c r="EW28" i="6"/>
  <c r="EV28" i="6"/>
  <c r="FD28" i="6"/>
  <c r="EX28" i="6"/>
  <c r="FB28" i="6"/>
  <c r="EY28" i="6"/>
  <c r="FA28" i="6"/>
  <c r="FC28" i="6"/>
  <c r="EZ28" i="6"/>
  <c r="FM28" i="6"/>
  <c r="FF28" i="6"/>
  <c r="FG28" i="6"/>
  <c r="FJ28" i="6"/>
  <c r="FI28" i="6"/>
  <c r="FR28" i="6"/>
  <c r="FK28" i="6"/>
  <c r="FP28" i="6"/>
  <c r="FL28" i="6"/>
  <c r="FO28" i="6"/>
  <c r="FH28" i="6"/>
  <c r="FU28" i="6"/>
  <c r="FN28" i="6"/>
  <c r="FQ28" i="6"/>
  <c r="FT28" i="6"/>
  <c r="FV28" i="6"/>
  <c r="FE28" i="6"/>
  <c r="ES28" i="6"/>
  <c r="FS28" i="6"/>
  <c r="ET62" i="6"/>
  <c r="EV62" i="6"/>
  <c r="EU62" i="6"/>
  <c r="FC62" i="6"/>
  <c r="EW62" i="6"/>
  <c r="FA62" i="6"/>
  <c r="EZ62" i="6"/>
  <c r="FB62" i="6"/>
  <c r="FD62" i="6"/>
  <c r="EX62" i="6"/>
  <c r="EY62" i="6"/>
  <c r="FE62" i="6"/>
  <c r="FL62" i="6"/>
  <c r="FF62" i="6"/>
  <c r="FI62" i="6"/>
  <c r="FH62" i="6"/>
  <c r="FG62" i="6"/>
  <c r="FQ62" i="6"/>
  <c r="FM62" i="6"/>
  <c r="FO62" i="6"/>
  <c r="FK62" i="6"/>
  <c r="FN62" i="6"/>
  <c r="FJ62" i="6"/>
  <c r="FP62" i="6"/>
  <c r="FR62" i="6"/>
  <c r="FT62" i="6"/>
  <c r="FS62" i="6"/>
  <c r="FV62" i="6"/>
  <c r="FU62" i="6"/>
  <c r="ES62" i="6"/>
  <c r="ET23" i="6"/>
  <c r="EV23" i="6"/>
  <c r="EU23" i="6"/>
  <c r="FA23" i="6"/>
  <c r="EW23" i="6"/>
  <c r="EZ23" i="6"/>
  <c r="EY23" i="6"/>
  <c r="FH23" i="6"/>
  <c r="FB23" i="6"/>
  <c r="FE23" i="6"/>
  <c r="EX23" i="6"/>
  <c r="FD23" i="6"/>
  <c r="FG23" i="6"/>
  <c r="FC23" i="6"/>
  <c r="FI23" i="6"/>
  <c r="FF23" i="6"/>
  <c r="FK23" i="6"/>
  <c r="FL23" i="6"/>
  <c r="FN23" i="6"/>
  <c r="FM23" i="6"/>
  <c r="FJ23" i="6"/>
  <c r="FU23" i="6"/>
  <c r="FT23" i="6"/>
  <c r="FQ23" i="6"/>
  <c r="FS23" i="6"/>
  <c r="FR23" i="6"/>
  <c r="FP23" i="6"/>
  <c r="FO23" i="6"/>
  <c r="ES23" i="6"/>
  <c r="FV23" i="6"/>
  <c r="EU81" i="6"/>
  <c r="ET81" i="6"/>
  <c r="EW81" i="6"/>
  <c r="EZ81" i="6"/>
  <c r="EY81" i="6"/>
  <c r="EV81" i="6"/>
  <c r="FB81" i="6"/>
  <c r="EX81" i="6"/>
  <c r="FG81" i="6"/>
  <c r="FC81" i="6"/>
  <c r="FE81" i="6"/>
  <c r="FI81" i="6"/>
  <c r="FH81" i="6"/>
  <c r="FA81" i="6"/>
  <c r="FD81" i="6"/>
  <c r="FF81" i="6"/>
  <c r="FN81" i="6"/>
  <c r="FJ81" i="6"/>
  <c r="FL81" i="6"/>
  <c r="FM81" i="6"/>
  <c r="FK81" i="6"/>
  <c r="FT81" i="6"/>
  <c r="FS81" i="6"/>
  <c r="FP81" i="6"/>
  <c r="FQ81" i="6"/>
  <c r="FR81" i="6"/>
  <c r="ES81" i="6"/>
  <c r="FO81" i="6"/>
  <c r="FU81" i="6"/>
  <c r="FV81" i="6"/>
  <c r="ET128" i="6"/>
  <c r="EU128" i="6"/>
  <c r="EW128" i="6"/>
  <c r="EV128" i="6"/>
  <c r="EZ128" i="6"/>
  <c r="EY128" i="6"/>
  <c r="EX128" i="6"/>
  <c r="FD128" i="6"/>
  <c r="FA128" i="6"/>
  <c r="FB128" i="6"/>
  <c r="FE128" i="6"/>
  <c r="FC128" i="6"/>
  <c r="FF128" i="6"/>
  <c r="FI128" i="6"/>
  <c r="FH128" i="6"/>
  <c r="FG128" i="6"/>
  <c r="FN128" i="6"/>
  <c r="FK128" i="6"/>
  <c r="FM128" i="6"/>
  <c r="FL128" i="6"/>
  <c r="FT128" i="6"/>
  <c r="FJ128" i="6"/>
  <c r="FS128" i="6"/>
  <c r="FP128" i="6"/>
  <c r="FR128" i="6"/>
  <c r="ES128" i="6"/>
  <c r="FV128" i="6"/>
  <c r="FO128" i="6"/>
  <c r="FQ128" i="6"/>
  <c r="FU128" i="6"/>
  <c r="ET35" i="6"/>
  <c r="EU35" i="6"/>
  <c r="EV35" i="6"/>
  <c r="FA35" i="6"/>
  <c r="EZ35" i="6"/>
  <c r="EY35" i="6"/>
  <c r="EW35" i="6"/>
  <c r="FE35" i="6"/>
  <c r="FC35" i="6"/>
  <c r="FB35" i="6"/>
  <c r="FD35" i="6"/>
  <c r="FI35" i="6"/>
  <c r="FH35" i="6"/>
  <c r="FF35" i="6"/>
  <c r="EX35" i="6"/>
  <c r="FL35" i="6"/>
  <c r="FG35" i="6"/>
  <c r="FN35" i="6"/>
  <c r="FM35" i="6"/>
  <c r="FK35" i="6"/>
  <c r="FQ35" i="6"/>
  <c r="FU35" i="6"/>
  <c r="FO35" i="6"/>
  <c r="FT35" i="6"/>
  <c r="FR35" i="6"/>
  <c r="FS35" i="6"/>
  <c r="FP35" i="6"/>
  <c r="FJ35" i="6"/>
  <c r="ES35" i="6"/>
  <c r="FV35" i="6"/>
  <c r="ET29" i="6"/>
  <c r="EW29" i="6"/>
  <c r="EV29" i="6"/>
  <c r="EU29" i="6"/>
  <c r="FD29" i="6"/>
  <c r="EX29" i="6"/>
  <c r="FC29" i="6"/>
  <c r="EZ29" i="6"/>
  <c r="FE29" i="6"/>
  <c r="FA29" i="6"/>
  <c r="FB29" i="6"/>
  <c r="EY29" i="6"/>
  <c r="FF29" i="6"/>
  <c r="FL29" i="6"/>
  <c r="FG29" i="6"/>
  <c r="FJ29" i="6"/>
  <c r="FI29" i="6"/>
  <c r="FQ29" i="6"/>
  <c r="FK29" i="6"/>
  <c r="FO29" i="6"/>
  <c r="FP29" i="6"/>
  <c r="FR29" i="6"/>
  <c r="FH29" i="6"/>
  <c r="FM29" i="6"/>
  <c r="FN29" i="6"/>
  <c r="FS29" i="6"/>
  <c r="FU29" i="6"/>
  <c r="FV29" i="6"/>
  <c r="FT29" i="6"/>
  <c r="ES29" i="6"/>
  <c r="ET140" i="6"/>
  <c r="EW140" i="6"/>
  <c r="EV140" i="6"/>
  <c r="EZ140" i="6"/>
  <c r="EY140" i="6"/>
  <c r="EX140" i="6"/>
  <c r="FD140" i="6"/>
  <c r="EU140" i="6"/>
  <c r="FE140" i="6"/>
  <c r="FC140" i="6"/>
  <c r="FA140" i="6"/>
  <c r="FB140" i="6"/>
  <c r="FI140" i="6"/>
  <c r="FH140" i="6"/>
  <c r="FG140" i="6"/>
  <c r="FN140" i="6"/>
  <c r="FM140" i="6"/>
  <c r="FL140" i="6"/>
  <c r="FF140" i="6"/>
  <c r="FJ140" i="6"/>
  <c r="FP140" i="6"/>
  <c r="FT140" i="6"/>
  <c r="FS140" i="6"/>
  <c r="FR140" i="6"/>
  <c r="FO140" i="6"/>
  <c r="FQ140" i="6"/>
  <c r="ES140" i="6"/>
  <c r="FV140" i="6"/>
  <c r="FK140" i="6"/>
  <c r="FU140" i="6"/>
  <c r="ET98" i="6"/>
  <c r="EV98" i="6"/>
  <c r="FC98" i="6"/>
  <c r="EX98" i="6"/>
  <c r="EU98" i="6"/>
  <c r="FA98" i="6"/>
  <c r="EZ98" i="6"/>
  <c r="FD98" i="6"/>
  <c r="EY98" i="6"/>
  <c r="EW98" i="6"/>
  <c r="FB98" i="6"/>
  <c r="FL98" i="6"/>
  <c r="FG98" i="6"/>
  <c r="FI98" i="6"/>
  <c r="FE98" i="6"/>
  <c r="FH98" i="6"/>
  <c r="FK98" i="6"/>
  <c r="FM98" i="6"/>
  <c r="FQ98" i="6"/>
  <c r="FO98" i="6"/>
  <c r="FN98" i="6"/>
  <c r="FJ98" i="6"/>
  <c r="FR98" i="6"/>
  <c r="FF98" i="6"/>
  <c r="FP98" i="6"/>
  <c r="FT98" i="6"/>
  <c r="FS98" i="6"/>
  <c r="FU98" i="6"/>
  <c r="ES98" i="6"/>
  <c r="FV98" i="6"/>
  <c r="EV246" i="6"/>
  <c r="EU246" i="6"/>
  <c r="EY246" i="6"/>
  <c r="ET246" i="6"/>
  <c r="EX246" i="6"/>
  <c r="EW246" i="6"/>
  <c r="FC246" i="6"/>
  <c r="FD246" i="6"/>
  <c r="FB246" i="6"/>
  <c r="EZ246" i="6"/>
  <c r="FH246" i="6"/>
  <c r="FF246" i="6"/>
  <c r="FG246" i="6"/>
  <c r="FJ246" i="6"/>
  <c r="FK246" i="6"/>
  <c r="FM246" i="6"/>
  <c r="FA246" i="6"/>
  <c r="FQ246" i="6"/>
  <c r="FL246" i="6"/>
  <c r="FE246" i="6"/>
  <c r="FI246" i="6"/>
  <c r="FO246" i="6"/>
  <c r="FS246" i="6"/>
  <c r="FR246" i="6"/>
  <c r="FP246" i="6"/>
  <c r="FV246" i="6"/>
  <c r="FU246" i="6"/>
  <c r="FT246" i="6"/>
  <c r="FN246" i="6"/>
  <c r="ES246" i="6"/>
  <c r="EU237" i="6"/>
  <c r="ET237" i="6"/>
  <c r="EZ237" i="6"/>
  <c r="EY237" i="6"/>
  <c r="EX237" i="6"/>
  <c r="EV237" i="6"/>
  <c r="EW237" i="6"/>
  <c r="FG237" i="6"/>
  <c r="FA237" i="6"/>
  <c r="FD237" i="6"/>
  <c r="FC237" i="6"/>
  <c r="FE237" i="6"/>
  <c r="FH237" i="6"/>
  <c r="FF237" i="6"/>
  <c r="FL237" i="6"/>
  <c r="FI237" i="6"/>
  <c r="FM237" i="6"/>
  <c r="FK237" i="6"/>
  <c r="FB237" i="6"/>
  <c r="FJ237" i="6"/>
  <c r="FP237" i="6"/>
  <c r="FQ237" i="6"/>
  <c r="FT237" i="6"/>
  <c r="FS237" i="6"/>
  <c r="FR237" i="6"/>
  <c r="FO237" i="6"/>
  <c r="FN237" i="6"/>
  <c r="ES237" i="6"/>
  <c r="FV237" i="6"/>
  <c r="FU237" i="6"/>
  <c r="EU136" i="6"/>
  <c r="ET136" i="6"/>
  <c r="EW136" i="6"/>
  <c r="EX136" i="6"/>
  <c r="FD136" i="6"/>
  <c r="FB136" i="6"/>
  <c r="EV136" i="6"/>
  <c r="EY136" i="6"/>
  <c r="FC136" i="6"/>
  <c r="FA136" i="6"/>
  <c r="EZ136" i="6"/>
  <c r="FM136" i="6"/>
  <c r="FJ136" i="6"/>
  <c r="FE136" i="6"/>
  <c r="FF136" i="6"/>
  <c r="FI136" i="6"/>
  <c r="FL136" i="6"/>
  <c r="FR136" i="6"/>
  <c r="FG136" i="6"/>
  <c r="FH136" i="6"/>
  <c r="FP136" i="6"/>
  <c r="FK136" i="6"/>
  <c r="FN136" i="6"/>
  <c r="FO136" i="6"/>
  <c r="FQ136" i="6"/>
  <c r="FT136" i="6"/>
  <c r="FV136" i="6"/>
  <c r="FU136" i="6"/>
  <c r="FS136" i="6"/>
  <c r="ES136" i="6"/>
  <c r="ET84" i="6"/>
  <c r="EV84" i="6"/>
  <c r="EU84" i="6"/>
  <c r="FB84" i="6"/>
  <c r="EX84" i="6"/>
  <c r="EW84" i="6"/>
  <c r="EZ84" i="6"/>
  <c r="EY84" i="6"/>
  <c r="FD84" i="6"/>
  <c r="FG84" i="6"/>
  <c r="FC84" i="6"/>
  <c r="FE84" i="6"/>
  <c r="FK84" i="6"/>
  <c r="FJ84" i="6"/>
  <c r="FI84" i="6"/>
  <c r="FH84" i="6"/>
  <c r="FA84" i="6"/>
  <c r="FP84" i="6"/>
  <c r="FO84" i="6"/>
  <c r="FN84" i="6"/>
  <c r="FL84" i="6"/>
  <c r="FF84" i="6"/>
  <c r="FR84" i="6"/>
  <c r="FQ84" i="6"/>
  <c r="FU84" i="6"/>
  <c r="FS84" i="6"/>
  <c r="FM84" i="6"/>
  <c r="ES84" i="6"/>
  <c r="FT84" i="6"/>
  <c r="FV84" i="6"/>
  <c r="EU249" i="6"/>
  <c r="ET249" i="6"/>
  <c r="EV249" i="6"/>
  <c r="EZ249" i="6"/>
  <c r="EY249" i="6"/>
  <c r="EX249" i="6"/>
  <c r="EW249" i="6"/>
  <c r="FA249" i="6"/>
  <c r="FG249" i="6"/>
  <c r="FD249" i="6"/>
  <c r="FB249" i="6"/>
  <c r="FE249" i="6"/>
  <c r="FH249" i="6"/>
  <c r="FF249" i="6"/>
  <c r="FC249" i="6"/>
  <c r="FJ249" i="6"/>
  <c r="FK249" i="6"/>
  <c r="FM249" i="6"/>
  <c r="FN249" i="6"/>
  <c r="FT249" i="6"/>
  <c r="FO249" i="6"/>
  <c r="FS249" i="6"/>
  <c r="FI249" i="6"/>
  <c r="FR249" i="6"/>
  <c r="FQ249" i="6"/>
  <c r="FL249" i="6"/>
  <c r="ES249" i="6"/>
  <c r="FV249" i="6"/>
  <c r="FP249" i="6"/>
  <c r="FU249" i="6"/>
  <c r="EV155" i="6"/>
  <c r="ET155" i="6"/>
  <c r="EU155" i="6"/>
  <c r="FA155" i="6"/>
  <c r="EZ155" i="6"/>
  <c r="EY155" i="6"/>
  <c r="EX155" i="6"/>
  <c r="FD155" i="6"/>
  <c r="EW155" i="6"/>
  <c r="FC155" i="6"/>
  <c r="FB155" i="6"/>
  <c r="FG155" i="6"/>
  <c r="FI155" i="6"/>
  <c r="FE155" i="6"/>
  <c r="FH155" i="6"/>
  <c r="FK155" i="6"/>
  <c r="FJ155" i="6"/>
  <c r="FN155" i="6"/>
  <c r="FL155" i="6"/>
  <c r="FM155" i="6"/>
  <c r="FF155" i="6"/>
  <c r="FP155" i="6"/>
  <c r="FU155" i="6"/>
  <c r="FT155" i="6"/>
  <c r="FO155" i="6"/>
  <c r="FS155" i="6"/>
  <c r="FQ155" i="6"/>
  <c r="FR155" i="6"/>
  <c r="ES155" i="6"/>
  <c r="FV155" i="6"/>
  <c r="ET61" i="6"/>
  <c r="EW61" i="6"/>
  <c r="EU61" i="6"/>
  <c r="EV61" i="6"/>
  <c r="FB61" i="6"/>
  <c r="FA61" i="6"/>
  <c r="EX61" i="6"/>
  <c r="FC61" i="6"/>
  <c r="EY61" i="6"/>
  <c r="FJ61" i="6"/>
  <c r="FF61" i="6"/>
  <c r="FD61" i="6"/>
  <c r="FI61" i="6"/>
  <c r="FH61" i="6"/>
  <c r="EZ61" i="6"/>
  <c r="FG61" i="6"/>
  <c r="FE61" i="6"/>
  <c r="FM61" i="6"/>
  <c r="FO61" i="6"/>
  <c r="FK61" i="6"/>
  <c r="FN61" i="6"/>
  <c r="FP61" i="6"/>
  <c r="FV61" i="6"/>
  <c r="FU61" i="6"/>
  <c r="FR61" i="6"/>
  <c r="FT61" i="6"/>
  <c r="FS61" i="6"/>
  <c r="FL61" i="6"/>
  <c r="FQ61" i="6"/>
  <c r="ES61" i="6"/>
  <c r="ET188" i="6"/>
  <c r="EU188" i="6"/>
  <c r="EW188" i="6"/>
  <c r="EV188" i="6"/>
  <c r="EZ188" i="6"/>
  <c r="EY188" i="6"/>
  <c r="EX188" i="6"/>
  <c r="FD188" i="6"/>
  <c r="FA188" i="6"/>
  <c r="FC188" i="6"/>
  <c r="FB188" i="6"/>
  <c r="FE188" i="6"/>
  <c r="FI188" i="6"/>
  <c r="FF188" i="6"/>
  <c r="FH188" i="6"/>
  <c r="FG188" i="6"/>
  <c r="FN188" i="6"/>
  <c r="FK188" i="6"/>
  <c r="FL188" i="6"/>
  <c r="FP188" i="6"/>
  <c r="FT188" i="6"/>
  <c r="FM188" i="6"/>
  <c r="FS188" i="6"/>
  <c r="FR188" i="6"/>
  <c r="FO188" i="6"/>
  <c r="FJ188" i="6"/>
  <c r="FQ188" i="6"/>
  <c r="ES188" i="6"/>
  <c r="FV188" i="6"/>
  <c r="FU188" i="6"/>
  <c r="EU238" i="6"/>
  <c r="ET238" i="6"/>
  <c r="EW238" i="6"/>
  <c r="FA238" i="6"/>
  <c r="EY238" i="6"/>
  <c r="EX238" i="6"/>
  <c r="FB238" i="6"/>
  <c r="EV238" i="6"/>
  <c r="EZ238" i="6"/>
  <c r="FF238" i="6"/>
  <c r="FD238" i="6"/>
  <c r="FG238" i="6"/>
  <c r="FJ238" i="6"/>
  <c r="FI238" i="6"/>
  <c r="FE238" i="6"/>
  <c r="FC238" i="6"/>
  <c r="FH238" i="6"/>
  <c r="FO238" i="6"/>
  <c r="FL238" i="6"/>
  <c r="FN238" i="6"/>
  <c r="FM238" i="6"/>
  <c r="FK238" i="6"/>
  <c r="FU238" i="6"/>
  <c r="FP238" i="6"/>
  <c r="FQ238" i="6"/>
  <c r="FT238" i="6"/>
  <c r="FR238" i="6"/>
  <c r="ES238" i="6"/>
  <c r="FV238" i="6"/>
  <c r="FS238" i="6"/>
  <c r="ET182" i="6"/>
  <c r="EV182" i="6"/>
  <c r="EU182" i="6"/>
  <c r="EW182" i="6"/>
  <c r="FC182" i="6"/>
  <c r="FA182" i="6"/>
  <c r="EZ182" i="6"/>
  <c r="EX182" i="6"/>
  <c r="EY182" i="6"/>
  <c r="FL182" i="6"/>
  <c r="FD182" i="6"/>
  <c r="FG182" i="6"/>
  <c r="FB182" i="6"/>
  <c r="FI182" i="6"/>
  <c r="FH182" i="6"/>
  <c r="FF182" i="6"/>
  <c r="FE182" i="6"/>
  <c r="FQ182" i="6"/>
  <c r="FO182" i="6"/>
  <c r="FM182" i="6"/>
  <c r="FN182" i="6"/>
  <c r="FJ182" i="6"/>
  <c r="FK182" i="6"/>
  <c r="FT182" i="6"/>
  <c r="FP182" i="6"/>
  <c r="FS182" i="6"/>
  <c r="FU182" i="6"/>
  <c r="FR182" i="6"/>
  <c r="ES182" i="6"/>
  <c r="FV182" i="6"/>
  <c r="ET36" i="6"/>
  <c r="EU36" i="6"/>
  <c r="EV36" i="6"/>
  <c r="FB36" i="6"/>
  <c r="EZ36" i="6"/>
  <c r="EY36" i="6"/>
  <c r="EX36" i="6"/>
  <c r="FG36" i="6"/>
  <c r="FD36" i="6"/>
  <c r="FA36" i="6"/>
  <c r="FE36" i="6"/>
  <c r="FC36" i="6"/>
  <c r="EW36" i="6"/>
  <c r="FK36" i="6"/>
  <c r="FJ36" i="6"/>
  <c r="FI36" i="6"/>
  <c r="FH36" i="6"/>
  <c r="FF36" i="6"/>
  <c r="FP36" i="6"/>
  <c r="FL36" i="6"/>
  <c r="FO36" i="6"/>
  <c r="FN36" i="6"/>
  <c r="FM36" i="6"/>
  <c r="FV36" i="6"/>
  <c r="FQ36" i="6"/>
  <c r="FU36" i="6"/>
  <c r="FR36" i="6"/>
  <c r="FS36" i="6"/>
  <c r="FT36" i="6"/>
  <c r="ES36" i="6"/>
  <c r="ET92" i="6"/>
  <c r="EW92" i="6"/>
  <c r="EV92" i="6"/>
  <c r="EZ92" i="6"/>
  <c r="EU92" i="6"/>
  <c r="EY92" i="6"/>
  <c r="FD92" i="6"/>
  <c r="FE92" i="6"/>
  <c r="FA92" i="6"/>
  <c r="FB92" i="6"/>
  <c r="FC92" i="6"/>
  <c r="FI92" i="6"/>
  <c r="FH92" i="6"/>
  <c r="FF92" i="6"/>
  <c r="EX92" i="6"/>
  <c r="FN92" i="6"/>
  <c r="FJ92" i="6"/>
  <c r="FM92" i="6"/>
  <c r="FK92" i="6"/>
  <c r="FG92" i="6"/>
  <c r="FP92" i="6"/>
  <c r="FT92" i="6"/>
  <c r="FL92" i="6"/>
  <c r="FO92" i="6"/>
  <c r="FS92" i="6"/>
  <c r="FQ92" i="6"/>
  <c r="FR92" i="6"/>
  <c r="FU92" i="6"/>
  <c r="ES92" i="6"/>
  <c r="FV92" i="6"/>
  <c r="EU240" i="6"/>
  <c r="ET240" i="6"/>
  <c r="EW240" i="6"/>
  <c r="FB240" i="6"/>
  <c r="EZ240" i="6"/>
  <c r="EY240" i="6"/>
  <c r="FC240" i="6"/>
  <c r="EV240" i="6"/>
  <c r="FG240" i="6"/>
  <c r="FA240" i="6"/>
  <c r="FD240" i="6"/>
  <c r="FK240" i="6"/>
  <c r="EX240" i="6"/>
  <c r="FE240" i="6"/>
  <c r="FH240" i="6"/>
  <c r="FF240" i="6"/>
  <c r="FP240" i="6"/>
  <c r="FL240" i="6"/>
  <c r="FN240" i="6"/>
  <c r="FI240" i="6"/>
  <c r="FJ240" i="6"/>
  <c r="FQ240" i="6"/>
  <c r="FS240" i="6"/>
  <c r="FO240" i="6"/>
  <c r="FR240" i="6"/>
  <c r="FM240" i="6"/>
  <c r="FT240" i="6"/>
  <c r="ES240" i="6"/>
  <c r="FV240" i="6"/>
  <c r="FU240" i="6"/>
  <c r="ET108" i="6"/>
  <c r="EV108" i="6"/>
  <c r="EU108" i="6"/>
  <c r="FB108" i="6"/>
  <c r="EZ108" i="6"/>
  <c r="EW108" i="6"/>
  <c r="EY108" i="6"/>
  <c r="EX108" i="6"/>
  <c r="FA108" i="6"/>
  <c r="FG108" i="6"/>
  <c r="FD108" i="6"/>
  <c r="FE108" i="6"/>
  <c r="FC108" i="6"/>
  <c r="FK108" i="6"/>
  <c r="FJ108" i="6"/>
  <c r="FI108" i="6"/>
  <c r="FH108" i="6"/>
  <c r="FF108" i="6"/>
  <c r="FP108" i="6"/>
  <c r="FL108" i="6"/>
  <c r="FN108" i="6"/>
  <c r="FM108" i="6"/>
  <c r="FU108" i="6"/>
  <c r="FS108" i="6"/>
  <c r="FQ108" i="6"/>
  <c r="FO108" i="6"/>
  <c r="FR108" i="6"/>
  <c r="FT108" i="6"/>
  <c r="ES108" i="6"/>
  <c r="FV108" i="6"/>
  <c r="EU94" i="6"/>
  <c r="ET94" i="6"/>
  <c r="EW94" i="6"/>
  <c r="FA94" i="6"/>
  <c r="EZ94" i="6"/>
  <c r="EY94" i="6"/>
  <c r="EV94" i="6"/>
  <c r="EX94" i="6"/>
  <c r="FF94" i="6"/>
  <c r="FB94" i="6"/>
  <c r="FD94" i="6"/>
  <c r="FG94" i="6"/>
  <c r="FJ94" i="6"/>
  <c r="FI94" i="6"/>
  <c r="FH94" i="6"/>
  <c r="FE94" i="6"/>
  <c r="FO94" i="6"/>
  <c r="FL94" i="6"/>
  <c r="FN94" i="6"/>
  <c r="FM94" i="6"/>
  <c r="FK94" i="6"/>
  <c r="FU94" i="6"/>
  <c r="FP94" i="6"/>
  <c r="FT94" i="6"/>
  <c r="FC94" i="6"/>
  <c r="ES94" i="6"/>
  <c r="FR94" i="6"/>
  <c r="FQ94" i="6"/>
  <c r="FV94" i="6"/>
  <c r="FS94" i="6"/>
  <c r="ET218" i="6"/>
  <c r="EV218" i="6"/>
  <c r="EU218" i="6"/>
  <c r="FC218" i="6"/>
  <c r="FA218" i="6"/>
  <c r="EZ218" i="6"/>
  <c r="EW218" i="6"/>
  <c r="EX218" i="6"/>
  <c r="FD218" i="6"/>
  <c r="EY218" i="6"/>
  <c r="FL218" i="6"/>
  <c r="FF218" i="6"/>
  <c r="FI218" i="6"/>
  <c r="FG218" i="6"/>
  <c r="FB218" i="6"/>
  <c r="FH218" i="6"/>
  <c r="FQ218" i="6"/>
  <c r="FM218" i="6"/>
  <c r="FK218" i="6"/>
  <c r="FO218" i="6"/>
  <c r="FE218" i="6"/>
  <c r="FN218" i="6"/>
  <c r="FJ218" i="6"/>
  <c r="FT218" i="6"/>
  <c r="FS218" i="6"/>
  <c r="FP218" i="6"/>
  <c r="FR218" i="6"/>
  <c r="FU218" i="6"/>
  <c r="ES218" i="6"/>
  <c r="FV218" i="6"/>
  <c r="EU31" i="6"/>
  <c r="ET31" i="6"/>
  <c r="EV31" i="6"/>
  <c r="EY31" i="6"/>
  <c r="FD31" i="6"/>
  <c r="EX31" i="6"/>
  <c r="FA31" i="6"/>
  <c r="FF31" i="6"/>
  <c r="FE31" i="6"/>
  <c r="FC31" i="6"/>
  <c r="FB31" i="6"/>
  <c r="EW31" i="6"/>
  <c r="FH31" i="6"/>
  <c r="FM31" i="6"/>
  <c r="EZ31" i="6"/>
  <c r="FG31" i="6"/>
  <c r="FJ31" i="6"/>
  <c r="FI31" i="6"/>
  <c r="FK31" i="6"/>
  <c r="FL31" i="6"/>
  <c r="FO31" i="6"/>
  <c r="FS31" i="6"/>
  <c r="FP31" i="6"/>
  <c r="FR31" i="6"/>
  <c r="FT31" i="6"/>
  <c r="FU31" i="6"/>
  <c r="ES31" i="6"/>
  <c r="FV31" i="6"/>
  <c r="FN31" i="6"/>
  <c r="FQ31" i="6"/>
  <c r="AD79" i="11"/>
  <c r="AN82" i="11"/>
  <c r="AX80" i="11"/>
  <c r="O82" i="11"/>
  <c r="AM80" i="11"/>
  <c r="J82" i="11"/>
  <c r="AV80" i="11"/>
  <c r="AS82" i="11"/>
  <c r="AO79" i="11"/>
  <c r="AW80" i="11"/>
  <c r="T80" i="11"/>
  <c r="H79" i="11"/>
  <c r="X104" i="11"/>
  <c r="E93" i="11"/>
  <c r="AN108" i="11"/>
  <c r="Q102" i="11"/>
  <c r="U85" i="11"/>
  <c r="AB104" i="11"/>
  <c r="AS85" i="11"/>
  <c r="Q101" i="11"/>
  <c r="W106" i="11"/>
  <c r="AD92" i="11"/>
  <c r="AO102" i="11"/>
  <c r="AP107" i="11"/>
  <c r="AI96" i="11"/>
  <c r="D104" i="11"/>
  <c r="AR83" i="11"/>
  <c r="C100" i="11"/>
  <c r="W105" i="11"/>
  <c r="AY88" i="11"/>
  <c r="AB102" i="11"/>
  <c r="AJ89" i="11"/>
  <c r="AD108" i="11"/>
  <c r="AJ105" i="11"/>
  <c r="AP102" i="11"/>
  <c r="AZ98" i="11"/>
  <c r="T90" i="11"/>
  <c r="AM108" i="11"/>
  <c r="AS105" i="11"/>
  <c r="AY102" i="11"/>
  <c r="Z99" i="11"/>
  <c r="AT90" i="11"/>
  <c r="AX108" i="11"/>
  <c r="F106" i="11"/>
  <c r="L103" i="11"/>
  <c r="AS99" i="11"/>
  <c r="AD91" i="11"/>
  <c r="AJ81" i="11"/>
  <c r="Q106" i="11"/>
  <c r="W103" i="11"/>
  <c r="N100" i="11"/>
  <c r="N92" i="11"/>
  <c r="Y83" i="11"/>
  <c r="AB106" i="11"/>
  <c r="AH103" i="11"/>
  <c r="AE100" i="11"/>
  <c r="AQ92" i="11"/>
  <c r="K84" i="11"/>
  <c r="AM106" i="11"/>
  <c r="AS103" i="11"/>
  <c r="AS100" i="11"/>
  <c r="AB93" i="11"/>
  <c r="AT84" i="11"/>
  <c r="AX106" i="11"/>
  <c r="F104" i="11"/>
  <c r="G101" i="11"/>
  <c r="L94" i="11"/>
  <c r="AD85" i="11"/>
  <c r="K107" i="11"/>
  <c r="Q104" i="11"/>
  <c r="S101" i="11"/>
  <c r="AT94" i="11"/>
  <c r="N86" i="11"/>
  <c r="AQ97" i="11"/>
  <c r="AW94" i="11"/>
  <c r="E92" i="11"/>
  <c r="K89" i="11"/>
  <c r="Q86" i="11"/>
  <c r="W83" i="11"/>
  <c r="AY98" i="11"/>
  <c r="G96" i="11"/>
  <c r="M93" i="11"/>
  <c r="S90" i="11"/>
  <c r="Y87" i="11"/>
  <c r="AE84" i="11"/>
  <c r="T83" i="11"/>
  <c r="K99" i="11"/>
  <c r="Q96" i="11"/>
  <c r="W93" i="11"/>
  <c r="AC90" i="11"/>
  <c r="AI87" i="11"/>
  <c r="AO84" i="11"/>
  <c r="P102" i="11"/>
  <c r="V99" i="11"/>
  <c r="AB96" i="11"/>
  <c r="AH93" i="11"/>
  <c r="AN90" i="11"/>
  <c r="AT87" i="11"/>
  <c r="AZ84" i="11"/>
  <c r="H81" i="11"/>
  <c r="AA96" i="11"/>
  <c r="AG93" i="11"/>
  <c r="AM90" i="11"/>
  <c r="AS87" i="11"/>
  <c r="AY84" i="11"/>
  <c r="AX96" i="11"/>
  <c r="F94" i="11"/>
  <c r="L91" i="11"/>
  <c r="R88" i="11"/>
  <c r="X85" i="11"/>
  <c r="AD81" i="11"/>
  <c r="I98" i="11"/>
  <c r="O95" i="11"/>
  <c r="U92" i="11"/>
  <c r="AA89" i="11"/>
  <c r="AG86" i="11"/>
  <c r="AM83" i="11"/>
  <c r="AD99" i="11"/>
  <c r="AJ96" i="11"/>
  <c r="AP93" i="11"/>
  <c r="AV90" i="11"/>
  <c r="D88" i="11"/>
  <c r="J85" i="11"/>
  <c r="P81" i="11"/>
  <c r="C79" i="11"/>
  <c r="D201" i="10" s="1" a="1"/>
  <c r="D201" i="10" s="1"/>
  <c r="F53" i="11"/>
  <c r="F77" i="11"/>
  <c r="F54" i="11"/>
  <c r="F76" i="11" s="1"/>
  <c r="D53" i="11"/>
  <c r="E77" i="11"/>
  <c r="E54" i="11"/>
  <c r="E76" i="11" s="1"/>
  <c r="D77" i="11"/>
  <c r="D54" i="11"/>
  <c r="D76" i="11" s="1"/>
  <c r="E1" i="11"/>
  <c r="DX17" i="6"/>
  <c r="DX259" i="6" s="1"/>
  <c r="B56" i="11" s="1"/>
  <c r="AD17" i="6"/>
  <c r="BY17" i="6"/>
  <c r="BY259" i="6" s="1"/>
  <c r="B3" i="11" s="1"/>
  <c r="L13" i="3"/>
  <c r="S259" i="6"/>
  <c r="L2" i="15" s="1"/>
  <c r="F148" i="11" l="1"/>
  <c r="F150" i="11" s="1"/>
  <c r="GA9" i="6"/>
  <c r="GB9" i="6"/>
  <c r="FV259" i="6"/>
  <c r="FP259" i="6"/>
  <c r="FR259" i="6"/>
  <c r="FQ259" i="6"/>
  <c r="FS259" i="6"/>
  <c r="FT259" i="6"/>
  <c r="FU259" i="6"/>
  <c r="FM259" i="6"/>
  <c r="FN259" i="6"/>
  <c r="FL259" i="6"/>
  <c r="FK259" i="6"/>
  <c r="FO259" i="6"/>
  <c r="FH259" i="6"/>
  <c r="FE259" i="6"/>
  <c r="FI259" i="6"/>
  <c r="FG259" i="6"/>
  <c r="FJ259" i="6"/>
  <c r="FB259" i="6"/>
  <c r="FF259" i="6"/>
  <c r="FC259" i="6"/>
  <c r="FD259" i="6"/>
  <c r="EY259" i="6"/>
  <c r="EZ259" i="6"/>
  <c r="EX259" i="6"/>
  <c r="FA259" i="6"/>
  <c r="FZ9" i="6"/>
  <c r="C77" i="11"/>
  <c r="C1" i="11"/>
  <c r="C54" i="11"/>
  <c r="C76" i="11" s="1"/>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E9" i="15"/>
  <c r="D9" i="15"/>
  <c r="G9" i="15" s="1"/>
  <c r="P9" i="15" s="1"/>
  <c r="FZ11" i="6"/>
  <c r="GA11" i="6"/>
  <c r="D113" i="11" s="1"/>
  <c r="FZ13" i="6"/>
  <c r="GA13" i="6"/>
  <c r="FZ19" i="6"/>
  <c r="GA19" i="6"/>
  <c r="FZ32" i="6"/>
  <c r="GA32" i="6"/>
  <c r="FZ21" i="6"/>
  <c r="GA21" i="6"/>
  <c r="FZ28" i="6"/>
  <c r="GA28" i="6"/>
  <c r="FZ33" i="6"/>
  <c r="GA33" i="6"/>
  <c r="FZ16" i="6"/>
  <c r="GA16" i="6"/>
  <c r="E35" i="15"/>
  <c r="E34" i="15"/>
  <c r="E33" i="15"/>
  <c r="E32" i="15"/>
  <c r="E31" i="15"/>
  <c r="E30" i="15"/>
  <c r="E29" i="15"/>
  <c r="E28" i="15"/>
  <c r="E27" i="15"/>
  <c r="E26" i="15"/>
  <c r="E25" i="15"/>
  <c r="E24" i="15"/>
  <c r="E23" i="15"/>
  <c r="E22" i="15"/>
  <c r="E21" i="15"/>
  <c r="E20" i="15"/>
  <c r="E19" i="15"/>
  <c r="E18" i="15"/>
  <c r="E17" i="15"/>
  <c r="E10" i="15"/>
  <c r="E12" i="15"/>
  <c r="FY10" i="6"/>
  <c r="GB10" i="6" s="1"/>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53" i="11"/>
  <c r="FY17" i="6"/>
  <c r="GB17" i="6" s="1"/>
  <c r="E11" i="15"/>
  <c r="G62" i="11"/>
  <c r="E14" i="15"/>
  <c r="FY18" i="6"/>
  <c r="GB18" i="6" s="1"/>
  <c r="E16" i="15"/>
  <c r="FY20" i="6"/>
  <c r="GB20" i="6" s="1"/>
  <c r="L15" i="3"/>
  <c r="E13" i="15"/>
  <c r="L17" i="3"/>
  <c r="E15" i="15"/>
  <c r="D159" i="15"/>
  <c r="L9" i="15"/>
  <c r="K3" i="11"/>
  <c r="K62" i="11"/>
  <c r="I3" i="11"/>
  <c r="I62" i="11"/>
  <c r="L3" i="11"/>
  <c r="L62" i="11"/>
  <c r="J3" i="11"/>
  <c r="J62" i="11"/>
  <c r="ED259" i="6"/>
  <c r="B62" i="11" s="1"/>
  <c r="K56" i="11"/>
  <c r="AH259" i="6"/>
  <c r="K145" i="11" s="1"/>
  <c r="K147" i="11" s="1"/>
  <c r="K4" i="11"/>
  <c r="BZ259" i="6"/>
  <c r="B4" i="11" s="1"/>
  <c r="I4" i="11"/>
  <c r="I56" i="11"/>
  <c r="AF259" i="6"/>
  <c r="I145" i="11" s="1"/>
  <c r="I147" i="11" s="1"/>
  <c r="L56" i="11"/>
  <c r="AI259" i="6"/>
  <c r="L145" i="11" s="1"/>
  <c r="L147" i="11" s="1"/>
  <c r="L4" i="11"/>
  <c r="J4" i="11"/>
  <c r="AG259" i="6"/>
  <c r="J145" i="11" s="1"/>
  <c r="J147" i="11" s="1"/>
  <c r="J56" i="11"/>
  <c r="G82" i="11"/>
  <c r="G4" i="11"/>
  <c r="G80" i="11"/>
  <c r="H12" i="5"/>
  <c r="L18" i="3"/>
  <c r="L12" i="3"/>
  <c r="L16" i="3"/>
  <c r="H10" i="5"/>
  <c r="L14" i="3"/>
  <c r="H16" i="5"/>
  <c r="I14" i="4"/>
  <c r="L10" i="3"/>
  <c r="L7" i="3" s="1"/>
  <c r="H130" i="5"/>
  <c r="T7" i="6"/>
  <c r="G81" i="11"/>
  <c r="H9" i="5"/>
  <c r="C109" i="11"/>
  <c r="I9" i="4"/>
  <c r="I7" i="4" s="1"/>
  <c r="EV259" i="6"/>
  <c r="ES259" i="6"/>
  <c r="EW259" i="6"/>
  <c r="ET259" i="6"/>
  <c r="F109" i="11"/>
  <c r="EU259" i="6"/>
  <c r="D109" i="11"/>
  <c r="AC109" i="11"/>
  <c r="V109" i="11"/>
  <c r="AX109" i="11"/>
  <c r="AG109" i="11"/>
  <c r="T109" i="11"/>
  <c r="AS109" i="11"/>
  <c r="AP109" i="11"/>
  <c r="AQ109" i="11"/>
  <c r="AR109" i="11"/>
  <c r="O109" i="11"/>
  <c r="AI109" i="11"/>
  <c r="AV109" i="11"/>
  <c r="P109" i="11"/>
  <c r="AD109" i="11"/>
  <c r="AM109" i="11"/>
  <c r="M109" i="11"/>
  <c r="AA109" i="11"/>
  <c r="U109" i="11"/>
  <c r="AN109" i="11"/>
  <c r="E109" i="11"/>
  <c r="H109" i="11"/>
  <c r="AJ109" i="11"/>
  <c r="AW109" i="11"/>
  <c r="AZ109" i="11"/>
  <c r="AU109" i="11"/>
  <c r="R109" i="11"/>
  <c r="AE109" i="11"/>
  <c r="AK109" i="11"/>
  <c r="AH109" i="11"/>
  <c r="AO109" i="11"/>
  <c r="Z109" i="11"/>
  <c r="W109" i="11"/>
  <c r="N109" i="11"/>
  <c r="AL109" i="11"/>
  <c r="X109" i="11"/>
  <c r="Q109" i="11"/>
  <c r="S109" i="11"/>
  <c r="AF109" i="11"/>
  <c r="AB109" i="11"/>
  <c r="AY109" i="11"/>
  <c r="AT109" i="11"/>
  <c r="Y109" i="11"/>
  <c r="AD259" i="6"/>
  <c r="G145" i="11" s="1"/>
  <c r="G147" i="11" s="1"/>
  <c r="G79" i="11"/>
  <c r="G56" i="11"/>
  <c r="G3" i="11"/>
  <c r="C11" i="10" s="1" a="1"/>
  <c r="C11" i="10" s="1"/>
  <c r="B77" i="11"/>
  <c r="B54" i="11"/>
  <c r="B55" i="11" s="1"/>
  <c r="B1" i="11"/>
  <c r="T259" i="6"/>
  <c r="E115" i="11" l="1"/>
  <c r="L6" i="15"/>
  <c r="L7" i="15" s="1"/>
  <c r="B145" i="11"/>
  <c r="B147" i="11" s="1"/>
  <c r="B148" i="11"/>
  <c r="C113" i="11"/>
  <c r="E114" i="11"/>
  <c r="C53" i="11"/>
  <c r="E143" i="11"/>
  <c r="GB259" i="6"/>
  <c r="E145" i="11" s="1"/>
  <c r="E147" i="11" s="1"/>
  <c r="E148" i="11" s="1"/>
  <c r="E150" i="11" s="1"/>
  <c r="FY259" i="6"/>
  <c r="G10" i="15"/>
  <c r="L10" i="15" s="1"/>
  <c r="G11" i="15"/>
  <c r="L11" i="15" s="1"/>
  <c r="G12" i="15"/>
  <c r="L12" i="15" s="1"/>
  <c r="G13" i="15"/>
  <c r="L13" i="15" s="1"/>
  <c r="G14" i="15"/>
  <c r="L14" i="15" s="1"/>
  <c r="G15" i="15"/>
  <c r="L15" i="15" s="1"/>
  <c r="G16" i="15"/>
  <c r="L16" i="15" s="1"/>
  <c r="G17" i="15"/>
  <c r="L17" i="15" s="1"/>
  <c r="G18" i="15"/>
  <c r="L18" i="15" s="1"/>
  <c r="G19" i="15"/>
  <c r="L19" i="15" s="1"/>
  <c r="G20" i="15"/>
  <c r="L20" i="15" s="1"/>
  <c r="G21" i="15"/>
  <c r="L21" i="15" s="1"/>
  <c r="G22" i="15"/>
  <c r="L22" i="15" s="1"/>
  <c r="G23" i="15"/>
  <c r="L23" i="15" s="1"/>
  <c r="G24" i="15"/>
  <c r="L24" i="15" s="1"/>
  <c r="G25" i="15"/>
  <c r="L25" i="15" s="1"/>
  <c r="G26" i="15"/>
  <c r="L26" i="15" s="1"/>
  <c r="G27" i="15"/>
  <c r="L27" i="15" s="1"/>
  <c r="G28" i="15"/>
  <c r="L28" i="15" s="1"/>
  <c r="G29" i="15"/>
  <c r="L29" i="15" s="1"/>
  <c r="G30" i="15"/>
  <c r="L30" i="15" s="1"/>
  <c r="G31" i="15"/>
  <c r="L31" i="15" s="1"/>
  <c r="G32" i="15"/>
  <c r="L32" i="15" s="1"/>
  <c r="G33" i="15"/>
  <c r="L33" i="15" s="1"/>
  <c r="G34" i="15"/>
  <c r="L34" i="15" s="1"/>
  <c r="G35" i="15"/>
  <c r="L35" i="15" s="1"/>
  <c r="G36" i="15"/>
  <c r="L36" i="15" s="1"/>
  <c r="G37" i="15"/>
  <c r="L37" i="15" s="1"/>
  <c r="G38" i="15"/>
  <c r="L38" i="15" s="1"/>
  <c r="G39" i="15"/>
  <c r="L39" i="15" s="1"/>
  <c r="G40" i="15"/>
  <c r="L40" i="15" s="1"/>
  <c r="G41" i="15"/>
  <c r="L41" i="15" s="1"/>
  <c r="G42" i="15"/>
  <c r="L42" i="15" s="1"/>
  <c r="G43" i="15"/>
  <c r="L43" i="15" s="1"/>
  <c r="G44" i="15"/>
  <c r="L44" i="15" s="1"/>
  <c r="G45" i="15"/>
  <c r="L45" i="15" s="1"/>
  <c r="G46" i="15"/>
  <c r="L46" i="15" s="1"/>
  <c r="G47" i="15"/>
  <c r="L47" i="15" s="1"/>
  <c r="G48" i="15"/>
  <c r="L48" i="15" s="1"/>
  <c r="G49" i="15"/>
  <c r="L49" i="15" s="1"/>
  <c r="G50" i="15"/>
  <c r="L50" i="15" s="1"/>
  <c r="G51" i="15"/>
  <c r="L51" i="15" s="1"/>
  <c r="G52" i="15"/>
  <c r="L52" i="15" s="1"/>
  <c r="G53" i="15"/>
  <c r="L53" i="15" s="1"/>
  <c r="G54" i="15"/>
  <c r="L54" i="15" s="1"/>
  <c r="G55" i="15"/>
  <c r="L55" i="15" s="1"/>
  <c r="G56" i="15"/>
  <c r="L56" i="15" s="1"/>
  <c r="G57" i="15"/>
  <c r="L57" i="15" s="1"/>
  <c r="G58" i="15"/>
  <c r="L58" i="15" s="1"/>
  <c r="G59" i="15"/>
  <c r="L59" i="15" s="1"/>
  <c r="G60" i="15"/>
  <c r="L60" i="15" s="1"/>
  <c r="G61" i="15"/>
  <c r="L61" i="15" s="1"/>
  <c r="G62" i="15"/>
  <c r="L62" i="15" s="1"/>
  <c r="G63" i="15"/>
  <c r="L63" i="15" s="1"/>
  <c r="G64" i="15"/>
  <c r="L64" i="15" s="1"/>
  <c r="G65" i="15"/>
  <c r="L65" i="15" s="1"/>
  <c r="G66" i="15"/>
  <c r="L66" i="15" s="1"/>
  <c r="G67" i="15"/>
  <c r="L67" i="15" s="1"/>
  <c r="G68" i="15"/>
  <c r="L68" i="15" s="1"/>
  <c r="G69" i="15"/>
  <c r="L69" i="15" s="1"/>
  <c r="G70" i="15"/>
  <c r="L70" i="15" s="1"/>
  <c r="G71" i="15"/>
  <c r="L71" i="15" s="1"/>
  <c r="G72" i="15"/>
  <c r="L72" i="15" s="1"/>
  <c r="G73" i="15"/>
  <c r="L73" i="15" s="1"/>
  <c r="G74" i="15"/>
  <c r="L74" i="15" s="1"/>
  <c r="G75" i="15"/>
  <c r="L75" i="15" s="1"/>
  <c r="G76" i="15"/>
  <c r="L76" i="15" s="1"/>
  <c r="G77" i="15"/>
  <c r="L77" i="15" s="1"/>
  <c r="G78" i="15"/>
  <c r="L78" i="15" s="1"/>
  <c r="G79" i="15"/>
  <c r="L79" i="15" s="1"/>
  <c r="G80" i="15"/>
  <c r="L80" i="15" s="1"/>
  <c r="G81" i="15"/>
  <c r="L81" i="15" s="1"/>
  <c r="G82" i="15"/>
  <c r="L82" i="15" s="1"/>
  <c r="G83" i="15"/>
  <c r="L83" i="15" s="1"/>
  <c r="G84" i="15"/>
  <c r="L84" i="15" s="1"/>
  <c r="G85" i="15"/>
  <c r="L85" i="15" s="1"/>
  <c r="G86" i="15"/>
  <c r="L86" i="15" s="1"/>
  <c r="G87" i="15"/>
  <c r="L87" i="15" s="1"/>
  <c r="G88" i="15"/>
  <c r="L88" i="15" s="1"/>
  <c r="G89" i="15"/>
  <c r="L89" i="15" s="1"/>
  <c r="G90" i="15"/>
  <c r="L90" i="15" s="1"/>
  <c r="G91" i="15"/>
  <c r="L91" i="15" s="1"/>
  <c r="G92" i="15"/>
  <c r="L92" i="15" s="1"/>
  <c r="G93" i="15"/>
  <c r="L93" i="15" s="1"/>
  <c r="G94" i="15"/>
  <c r="L94" i="15" s="1"/>
  <c r="G95" i="15"/>
  <c r="L95" i="15" s="1"/>
  <c r="G96" i="15"/>
  <c r="L96" i="15" s="1"/>
  <c r="G97" i="15"/>
  <c r="L97" i="15" s="1"/>
  <c r="G98" i="15"/>
  <c r="L98" i="15" s="1"/>
  <c r="G99" i="15"/>
  <c r="L99" i="15" s="1"/>
  <c r="G100" i="15"/>
  <c r="L100" i="15" s="1"/>
  <c r="G101" i="15"/>
  <c r="L101" i="15" s="1"/>
  <c r="G102" i="15"/>
  <c r="L102" i="15" s="1"/>
  <c r="G103" i="15"/>
  <c r="L103" i="15" s="1"/>
  <c r="G104" i="15"/>
  <c r="L104" i="15" s="1"/>
  <c r="G105" i="15"/>
  <c r="L105" i="15" s="1"/>
  <c r="G106" i="15"/>
  <c r="L106" i="15" s="1"/>
  <c r="G107" i="15"/>
  <c r="L107" i="15" s="1"/>
  <c r="G108" i="15"/>
  <c r="L108" i="15" s="1"/>
  <c r="G109" i="15"/>
  <c r="L109" i="15" s="1"/>
  <c r="G110" i="15"/>
  <c r="L110" i="15" s="1"/>
  <c r="G111" i="15"/>
  <c r="L111" i="15" s="1"/>
  <c r="G112" i="15"/>
  <c r="L112" i="15" s="1"/>
  <c r="G113" i="15"/>
  <c r="L113" i="15" s="1"/>
  <c r="G114" i="15"/>
  <c r="L114" i="15" s="1"/>
  <c r="G115" i="15"/>
  <c r="L115" i="15" s="1"/>
  <c r="G116" i="15"/>
  <c r="L116" i="15" s="1"/>
  <c r="G117" i="15"/>
  <c r="L117" i="15" s="1"/>
  <c r="G118" i="15"/>
  <c r="L118" i="15" s="1"/>
  <c r="G119" i="15"/>
  <c r="L119" i="15" s="1"/>
  <c r="G120" i="15"/>
  <c r="L120" i="15" s="1"/>
  <c r="G121" i="15"/>
  <c r="L121" i="15" s="1"/>
  <c r="G122" i="15"/>
  <c r="L122" i="15" s="1"/>
  <c r="G123" i="15"/>
  <c r="L123" i="15" s="1"/>
  <c r="G124" i="15"/>
  <c r="L124" i="15" s="1"/>
  <c r="G125" i="15"/>
  <c r="L125" i="15" s="1"/>
  <c r="G126" i="15"/>
  <c r="L126" i="15" s="1"/>
  <c r="G127" i="15"/>
  <c r="L127" i="15" s="1"/>
  <c r="G128" i="15"/>
  <c r="L128" i="15" s="1"/>
  <c r="G129" i="15"/>
  <c r="L129" i="15" s="1"/>
  <c r="G130" i="15"/>
  <c r="L130" i="15" s="1"/>
  <c r="G131" i="15"/>
  <c r="L131" i="15" s="1"/>
  <c r="G132" i="15"/>
  <c r="L132" i="15" s="1"/>
  <c r="G133" i="15"/>
  <c r="L133" i="15" s="1"/>
  <c r="G134" i="15"/>
  <c r="L134" i="15" s="1"/>
  <c r="G135" i="15"/>
  <c r="L135" i="15" s="1"/>
  <c r="G136" i="15"/>
  <c r="L136" i="15" s="1"/>
  <c r="G137" i="15"/>
  <c r="L137" i="15" s="1"/>
  <c r="G138" i="15"/>
  <c r="L138" i="15" s="1"/>
  <c r="G139" i="15"/>
  <c r="L139" i="15" s="1"/>
  <c r="G140" i="15"/>
  <c r="L140" i="15" s="1"/>
  <c r="G141" i="15"/>
  <c r="L141" i="15" s="1"/>
  <c r="G142" i="15"/>
  <c r="L142" i="15" s="1"/>
  <c r="G143" i="15"/>
  <c r="L143" i="15" s="1"/>
  <c r="G144" i="15"/>
  <c r="L144" i="15" s="1"/>
  <c r="G145" i="15"/>
  <c r="L145" i="15" s="1"/>
  <c r="G146" i="15"/>
  <c r="L146" i="15" s="1"/>
  <c r="G147" i="15"/>
  <c r="L147" i="15" s="1"/>
  <c r="G148" i="15"/>
  <c r="L148" i="15" s="1"/>
  <c r="G149" i="15"/>
  <c r="L149" i="15" s="1"/>
  <c r="G150" i="15"/>
  <c r="L150" i="15" s="1"/>
  <c r="G151" i="15"/>
  <c r="L151" i="15" s="1"/>
  <c r="G152" i="15"/>
  <c r="L152" i="15" s="1"/>
  <c r="G153" i="15"/>
  <c r="L153" i="15" s="1"/>
  <c r="G154" i="15"/>
  <c r="L154" i="15" s="1"/>
  <c r="G155" i="15"/>
  <c r="L155" i="15" s="1"/>
  <c r="G156" i="15"/>
  <c r="L156" i="15" s="1"/>
  <c r="G157" i="15"/>
  <c r="L157" i="15" s="1"/>
  <c r="G158" i="15"/>
  <c r="L158" i="15" s="1"/>
  <c r="FZ20" i="6"/>
  <c r="GA20" i="6"/>
  <c r="FZ18" i="6"/>
  <c r="GA18" i="6"/>
  <c r="FZ17" i="6"/>
  <c r="GA17" i="6"/>
  <c r="FZ10" i="6"/>
  <c r="GA10" i="6"/>
  <c r="B81" i="11"/>
  <c r="B96" i="11"/>
  <c r="B105" i="11"/>
  <c r="B80" i="11"/>
  <c r="B93" i="11"/>
  <c r="B103" i="11"/>
  <c r="B83" i="11"/>
  <c r="B95" i="11"/>
  <c r="B104" i="11"/>
  <c r="B89" i="11"/>
  <c r="B91" i="11"/>
  <c r="B102" i="11"/>
  <c r="B107" i="11"/>
  <c r="B87" i="11"/>
  <c r="B94" i="11"/>
  <c r="B108" i="11"/>
  <c r="B84" i="11"/>
  <c r="B101" i="11"/>
  <c r="B79" i="11"/>
  <c r="B99" i="11"/>
  <c r="B86" i="11"/>
  <c r="B97" i="11"/>
  <c r="B85" i="11"/>
  <c r="B98" i="11"/>
  <c r="B82" i="11"/>
  <c r="B90" i="11"/>
  <c r="B88" i="11"/>
  <c r="B106" i="11"/>
  <c r="B100" i="11"/>
  <c r="B92" i="11"/>
  <c r="L159" i="15"/>
  <c r="D101" i="10" a="1"/>
  <c r="D101" i="10" s="1"/>
  <c r="C101" i="10" a="1"/>
  <c r="C101" i="10" s="1"/>
  <c r="J77" i="11"/>
  <c r="J109" i="11" s="1"/>
  <c r="J54" i="11"/>
  <c r="J76" i="11" s="1"/>
  <c r="J1" i="11"/>
  <c r="J148" i="11" s="1"/>
  <c r="J150" i="11" s="1"/>
  <c r="J53" i="11"/>
  <c r="L54" i="11"/>
  <c r="L76" i="11" s="1"/>
  <c r="L1" i="11"/>
  <c r="L148" i="11" s="1"/>
  <c r="L150" i="11" s="1"/>
  <c r="L77" i="11"/>
  <c r="L109" i="11" s="1"/>
  <c r="I77" i="11"/>
  <c r="I109" i="11" s="1"/>
  <c r="I54" i="11"/>
  <c r="I76" i="11" s="1"/>
  <c r="I1" i="11"/>
  <c r="I148" i="11" s="1"/>
  <c r="I150" i="11" s="1"/>
  <c r="K77" i="11"/>
  <c r="K109" i="11" s="1"/>
  <c r="K54" i="11"/>
  <c r="K76" i="11" s="1"/>
  <c r="K1" i="11"/>
  <c r="K148" i="11" s="1"/>
  <c r="K150" i="11" s="1"/>
  <c r="H7" i="5"/>
  <c r="B78" i="11"/>
  <c r="G77" i="11"/>
  <c r="G54" i="11"/>
  <c r="G76" i="11" s="1"/>
  <c r="G1" i="11"/>
  <c r="G148" i="11" s="1"/>
  <c r="G150" i="11" s="1"/>
  <c r="D114" i="11" l="1"/>
  <c r="D115" i="11"/>
  <c r="C114" i="11"/>
  <c r="C115" i="11"/>
  <c r="B115" i="11" s="1"/>
  <c r="B114" i="11"/>
  <c r="BO159" i="15"/>
  <c r="D149" i="11" s="1"/>
  <c r="P159" i="15"/>
  <c r="GA259" i="6"/>
  <c r="D145" i="11" s="1"/>
  <c r="D147" i="11" s="1"/>
  <c r="D148" i="11" s="1"/>
  <c r="FZ259" i="6"/>
  <c r="C145" i="11" s="1"/>
  <c r="C147" i="11" s="1"/>
  <c r="K53" i="11"/>
  <c r="I53" i="11"/>
  <c r="L53" i="11"/>
  <c r="C201" i="10" a="1"/>
  <c r="C201" i="10" s="1"/>
  <c r="C9" i="10" a="1"/>
  <c r="G109" i="11"/>
  <c r="G53" i="11"/>
  <c r="C148" i="11" l="1"/>
  <c r="C305" i="10" s="1" a="1"/>
  <c r="C305" i="10" s="1"/>
  <c r="C303" i="10" a="1"/>
  <c r="C303" i="10" s="1"/>
  <c r="D150" i="11"/>
  <c r="Q159" i="15"/>
  <c r="BN159" i="15"/>
  <c r="C149" i="11" s="1"/>
  <c r="C9" i="10"/>
  <c r="D299" i="10"/>
  <c r="E299" i="10"/>
  <c r="F299" i="10"/>
  <c r="D199" i="10"/>
  <c r="E199" i="10"/>
  <c r="F199" i="10"/>
  <c r="D99" i="10"/>
  <c r="E99" i="10"/>
  <c r="F99" i="10"/>
  <c r="B118" i="11"/>
  <c r="C143" i="11"/>
  <c r="B149" i="11" l="1"/>
  <c r="B150" i="11" s="1"/>
  <c r="C150" i="11"/>
  <c r="C306" i="10" a="1"/>
  <c r="C306" i="10" s="1"/>
  <c r="C299" i="10"/>
  <c r="C199" i="10"/>
  <c r="C99" i="10"/>
  <c r="C301" i="10" l="1" a="1"/>
  <c r="C301" i="10"/>
  <c r="AV143" i="11"/>
  <c r="AT143" i="11"/>
  <c r="AR143" i="11"/>
  <c r="AP143" i="11"/>
  <c r="AN143" i="11"/>
  <c r="AL143" i="11"/>
  <c r="AJ143" i="11"/>
  <c r="AH143" i="11"/>
  <c r="AF143" i="11"/>
  <c r="AD143" i="11"/>
  <c r="AB143" i="11"/>
  <c r="Z143" i="11"/>
  <c r="X143" i="11"/>
  <c r="V143" i="11"/>
  <c r="T143" i="11"/>
  <c r="R143" i="11"/>
  <c r="P143" i="11"/>
  <c r="N143" i="11"/>
  <c r="L143" i="11"/>
  <c r="J143" i="11"/>
  <c r="H143" i="11"/>
  <c r="F143" i="11"/>
  <c r="D143" i="11"/>
  <c r="D309" i="10" a="1"/>
  <c r="D309" i="10" s="1"/>
  <c r="AX143" i="11"/>
  <c r="B113" i="11"/>
  <c r="AZ143" i="11"/>
  <c r="C307" i="10" l="1" a="1"/>
  <c r="C307" i="10" s="1"/>
  <c r="B143" i="11"/>
  <c r="C309" i="10" a="1"/>
  <c r="C309"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1464BC8-7234-4A96-8289-48AC0A9B4FAA}" keepAlive="1" name="ThisWorkbookDataModel" description="Gegevens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7A778C7-4B33-42F4-8D58-F39EC5BB501B}" name="WorksheetConnection_begrotingstest.xlsx!Tbl.Projectpartners" type="102" refreshedVersion="8" minRefreshableVersion="5">
    <extLst>
      <ext xmlns:x15="http://schemas.microsoft.com/office/spreadsheetml/2010/11/main" uri="{DE250136-89BD-433C-8126-D09CA5730AF9}">
        <x15:connection id="Tbl Projectpartners">
          <x15:rangePr sourceName="_xlcn.WorksheetConnection_begrotingstest.xlsxTbl.Projectpartners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<sst xmlns="http://schemas.openxmlformats.org/spreadsheetml/2006/main" count="1538" uniqueCount="549">
  <si>
    <t>Kostensoorten</t>
  </si>
  <si>
    <t>Subsidieactiviteit</t>
  </si>
  <si>
    <t>Sub. Percentage</t>
  </si>
  <si>
    <t>Subsidiabele activiteit</t>
  </si>
  <si>
    <t>Artikel</t>
  </si>
  <si>
    <t>Jaren</t>
  </si>
  <si>
    <t>Activiteit</t>
  </si>
  <si>
    <t>Beschrijving activiteit</t>
  </si>
  <si>
    <t>Werkpakketcode</t>
  </si>
  <si>
    <t>Activiteitcode</t>
  </si>
  <si>
    <t>Projectnaam</t>
  </si>
  <si>
    <t>Penvoerder</t>
  </si>
  <si>
    <t>Projectlocatie</t>
  </si>
  <si>
    <t>Projectpartners</t>
  </si>
  <si>
    <t>Naam</t>
  </si>
  <si>
    <t>Soort organisatie</t>
  </si>
  <si>
    <t>Toelichting organisatie</t>
  </si>
  <si>
    <t>Rechtsvorm</t>
  </si>
  <si>
    <t>Toelichting rechtsvorm</t>
  </si>
  <si>
    <t>Project</t>
  </si>
  <si>
    <t>Partnercode</t>
  </si>
  <si>
    <t>Onderneming (landbouwer)</t>
  </si>
  <si>
    <t>Onderneming (anders)</t>
  </si>
  <si>
    <t>Anders</t>
  </si>
  <si>
    <t>Eenmanszaak</t>
  </si>
  <si>
    <t>Vennootschap onder firma</t>
  </si>
  <si>
    <t>Maatschap</t>
  </si>
  <si>
    <t>Coöperatieve vennootschap</t>
  </si>
  <si>
    <t>Besloten vennootschap</t>
  </si>
  <si>
    <t>Stichting</t>
  </si>
  <si>
    <t>Vereniging</t>
  </si>
  <si>
    <t>Toelichting</t>
  </si>
  <si>
    <t>Werkpakketten</t>
  </si>
  <si>
    <t>WP1</t>
  </si>
  <si>
    <t>WP2</t>
  </si>
  <si>
    <t>Omschrijving</t>
  </si>
  <si>
    <t>Totaal</t>
  </si>
  <si>
    <t>WP3</t>
  </si>
  <si>
    <t>Activum</t>
  </si>
  <si>
    <t>Aanschafwaarde</t>
  </si>
  <si>
    <t>Restwaarde</t>
  </si>
  <si>
    <t>% toerekening aan project</t>
  </si>
  <si>
    <t>Per:</t>
  </si>
  <si>
    <t>Uurtarief</t>
  </si>
  <si>
    <t>Type projectmedewerker</t>
  </si>
  <si>
    <t>Loondienst</t>
  </si>
  <si>
    <t>Afschrijvingseenheden</t>
  </si>
  <si>
    <t>Jaar</t>
  </si>
  <si>
    <t>Maand</t>
  </si>
  <si>
    <t>Week</t>
  </si>
  <si>
    <t>Productie eenheid</t>
  </si>
  <si>
    <t>Subtotaal uren</t>
  </si>
  <si>
    <t>Subtotaal afschrijving</t>
  </si>
  <si>
    <t>Begroting</t>
  </si>
  <si>
    <t>Afschrijvingskosten</t>
  </si>
  <si>
    <t>Uurtarieven</t>
  </si>
  <si>
    <t>Totale begroting</t>
  </si>
  <si>
    <t>Partners</t>
  </si>
  <si>
    <t>Subsidie%</t>
  </si>
  <si>
    <t>Subsidie</t>
  </si>
  <si>
    <t xml:space="preserve">BTW </t>
  </si>
  <si>
    <t>Anders (toelichten)</t>
  </si>
  <si>
    <t>Activiteiten</t>
  </si>
  <si>
    <t>Kosten</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</si>
  <si>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</si>
  <si>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</si>
  <si>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</si>
  <si>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</si>
  <si>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</si>
  <si>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</si>
  <si>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</si>
  <si>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</si>
  <si>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</si>
  <si>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</si>
  <si>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</si>
  <si>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</si>
  <si>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</si>
  <si>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</si>
  <si>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</si>
  <si>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</si>
  <si>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</si>
  <si>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</si>
  <si>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</si>
  <si>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</si>
  <si>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</si>
  <si>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</si>
  <si>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</si>
  <si>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</si>
  <si>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</si>
  <si>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</si>
  <si>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</si>
  <si>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</si>
  <si>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</si>
  <si>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</si>
  <si>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</si>
  <si>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</si>
  <si>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</si>
  <si>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</si>
  <si>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</si>
  <si>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</si>
  <si>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</si>
  <si>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</si>
  <si>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</si>
  <si>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</si>
  <si>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</si>
  <si>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</si>
  <si>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</si>
  <si>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</si>
  <si>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</si>
  <si>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</si>
  <si>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</si>
  <si>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</si>
  <si>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</si>
  <si>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</si>
  <si>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WP4</t>
  </si>
  <si>
    <t>WP5</t>
  </si>
  <si>
    <t>WP6</t>
  </si>
  <si>
    <t>WP7</t>
  </si>
  <si>
    <t>WP8</t>
  </si>
  <si>
    <t>WP9</t>
  </si>
  <si>
    <t>WP10</t>
  </si>
  <si>
    <t>WP11</t>
  </si>
  <si>
    <t>WP12</t>
  </si>
  <si>
    <t>WP13</t>
  </si>
  <si>
    <t>WP14</t>
  </si>
  <si>
    <t>WP15</t>
  </si>
  <si>
    <t>WP16</t>
  </si>
  <si>
    <t>WP17</t>
  </si>
  <si>
    <t>WP18</t>
  </si>
  <si>
    <t>WP19</t>
  </si>
  <si>
    <t>WP20</t>
  </si>
  <si>
    <t>WP21</t>
  </si>
  <si>
    <t>WP22</t>
  </si>
  <si>
    <t>WP23</t>
  </si>
  <si>
    <t>WP24</t>
  </si>
  <si>
    <t>WP25</t>
  </si>
  <si>
    <t>WP26</t>
  </si>
  <si>
    <t>WP27</t>
  </si>
  <si>
    <t>WP28</t>
  </si>
  <si>
    <t>WP29</t>
  </si>
  <si>
    <t>WP30</t>
  </si>
  <si>
    <t>WP31</t>
  </si>
  <si>
    <t>WP32</t>
  </si>
  <si>
    <t>WP33</t>
  </si>
  <si>
    <t>WP34</t>
  </si>
  <si>
    <t>WP35</t>
  </si>
  <si>
    <t>WP36</t>
  </si>
  <si>
    <t>WP37</t>
  </si>
  <si>
    <t>WP38</t>
  </si>
  <si>
    <t>WP39</t>
  </si>
  <si>
    <t>WP40</t>
  </si>
  <si>
    <t>WP41</t>
  </si>
  <si>
    <t>WP42</t>
  </si>
  <si>
    <t>WP43</t>
  </si>
  <si>
    <t>WP44</t>
  </si>
  <si>
    <t>WP45</t>
  </si>
  <si>
    <t>WP46</t>
  </si>
  <si>
    <t>WP47</t>
  </si>
  <si>
    <t>WP48</t>
  </si>
  <si>
    <t>WP49</t>
  </si>
  <si>
    <t>WP50</t>
  </si>
  <si>
    <t>Pnr.</t>
  </si>
  <si>
    <t>WPnr.</t>
  </si>
  <si>
    <t>SAnr.</t>
  </si>
  <si>
    <t>SA1</t>
  </si>
  <si>
    <t>SA2</t>
  </si>
  <si>
    <t>SA3</t>
  </si>
  <si>
    <t>SA4</t>
  </si>
  <si>
    <t>Sanr.</t>
  </si>
  <si>
    <t>Anr.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</si>
  <si>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</si>
  <si>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</si>
  <si>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</si>
  <si>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</si>
  <si>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</si>
  <si>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</si>
  <si>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</si>
  <si>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</si>
  <si>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</si>
  <si>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</si>
  <si>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</si>
  <si>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</si>
  <si>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</si>
  <si>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</si>
  <si>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</si>
  <si>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</si>
  <si>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</si>
  <si>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</si>
  <si>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</si>
  <si>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</si>
  <si>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</si>
  <si>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</si>
  <si>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</si>
  <si>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</si>
  <si>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</si>
  <si>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</si>
  <si>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</si>
  <si>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</si>
  <si>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</si>
  <si>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</si>
  <si>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</si>
  <si>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</si>
  <si>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</si>
  <si>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</si>
  <si>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</si>
  <si>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</si>
  <si>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</si>
  <si>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</si>
  <si>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</si>
  <si>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</si>
  <si>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</si>
  <si>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</si>
  <si>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</si>
  <si>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</si>
  <si>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</si>
  <si>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</si>
  <si>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</si>
  <si>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</si>
  <si>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</si>
  <si>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</si>
  <si>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</si>
  <si>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</si>
  <si>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</si>
  <si>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</si>
  <si>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</si>
  <si>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</si>
  <si>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</si>
  <si>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</si>
  <si>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</si>
  <si>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</si>
  <si>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</si>
  <si>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</si>
  <si>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</si>
  <si>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</si>
  <si>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</si>
  <si>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</si>
  <si>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</si>
  <si>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</si>
  <si>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</si>
  <si>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</si>
  <si>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</si>
  <si>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</si>
  <si>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</si>
  <si>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</si>
  <si>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</si>
  <si>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</si>
  <si>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</si>
  <si>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</si>
  <si>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</si>
  <si>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</si>
  <si>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</si>
  <si>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</si>
  <si>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</si>
  <si>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</si>
  <si>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</si>
  <si>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</si>
  <si>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</si>
  <si>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</si>
  <si>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</si>
  <si>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</si>
  <si>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</si>
  <si>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</si>
  <si>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</si>
  <si>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</si>
  <si>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</si>
  <si>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</si>
  <si>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</si>
  <si>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</si>
  <si>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</si>
  <si>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</si>
  <si>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</si>
  <si>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</si>
  <si>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</si>
  <si>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</si>
  <si>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</si>
  <si>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</si>
  <si>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</si>
  <si>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</si>
  <si>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</si>
  <si>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</si>
  <si>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</si>
  <si>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</si>
  <si>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</si>
  <si>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</si>
  <si>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</si>
  <si>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</si>
  <si>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</si>
  <si>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</si>
  <si>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</si>
  <si>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</si>
  <si>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</si>
  <si>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</si>
  <si>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</si>
  <si>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</si>
  <si>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</si>
  <si>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</si>
  <si>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</si>
  <si>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</si>
  <si>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</si>
  <si>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</si>
  <si>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</si>
  <si>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</si>
  <si>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</si>
  <si>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</si>
  <si>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</si>
  <si>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</si>
  <si>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</si>
  <si>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</si>
  <si>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</si>
  <si>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</si>
  <si>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</si>
  <si>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</si>
  <si>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</si>
  <si>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</si>
  <si>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</si>
  <si>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</si>
  <si>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</si>
  <si>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</si>
  <si>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</si>
  <si>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</si>
  <si>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Ga snel naar invoerbladen:</t>
  </si>
  <si>
    <t>KSnr.</t>
  </si>
  <si>
    <t>KS1</t>
  </si>
  <si>
    <t>KS2</t>
  </si>
  <si>
    <t>KS3</t>
  </si>
  <si>
    <t>KS4</t>
  </si>
  <si>
    <t>KS5</t>
  </si>
  <si>
    <t>KS6</t>
  </si>
  <si>
    <t>KS7</t>
  </si>
  <si>
    <t>KS8</t>
  </si>
  <si>
    <t>KS9</t>
  </si>
  <si>
    <t>KS10</t>
  </si>
  <si>
    <t>KS11</t>
  </si>
  <si>
    <t>KS12</t>
  </si>
  <si>
    <t>KS13</t>
  </si>
  <si>
    <t>KS14</t>
  </si>
  <si>
    <t>KS15</t>
  </si>
  <si>
    <t>KS16</t>
  </si>
  <si>
    <t>KS17</t>
  </si>
  <si>
    <t>KS18</t>
  </si>
  <si>
    <t>KS19</t>
  </si>
  <si>
    <t>KS20</t>
  </si>
  <si>
    <t>Eigen arbeid</t>
  </si>
  <si>
    <t>Bijdrage in natura</t>
  </si>
  <si>
    <t>Vrijwilligers (natura)</t>
  </si>
  <si>
    <t>Inbreng van grond (natura)</t>
  </si>
  <si>
    <t>Andere kosten</t>
  </si>
  <si>
    <t>Aankoop van grond</t>
  </si>
  <si>
    <t>SA5</t>
  </si>
  <si>
    <t>SA6</t>
  </si>
  <si>
    <t>SA7</t>
  </si>
  <si>
    <t>SA8</t>
  </si>
  <si>
    <t>SA9</t>
  </si>
  <si>
    <t>SA10</t>
  </si>
  <si>
    <t>SA11</t>
  </si>
  <si>
    <t>SA12</t>
  </si>
  <si>
    <t>SA13</t>
  </si>
  <si>
    <t>SA14</t>
  </si>
  <si>
    <t>SA15</t>
  </si>
  <si>
    <t>SA16</t>
  </si>
  <si>
    <t>SA17</t>
  </si>
  <si>
    <t>SA18</t>
  </si>
  <si>
    <t>SA19</t>
  </si>
  <si>
    <t>SA20</t>
  </si>
  <si>
    <t>SA21</t>
  </si>
  <si>
    <t>SA22</t>
  </si>
  <si>
    <t>SA23</t>
  </si>
  <si>
    <t>SA24</t>
  </si>
  <si>
    <t>SA25</t>
  </si>
  <si>
    <t>SA26</t>
  </si>
  <si>
    <t>SA27</t>
  </si>
  <si>
    <t>SA28</t>
  </si>
  <si>
    <t>SA29</t>
  </si>
  <si>
    <t>SA30</t>
  </si>
  <si>
    <t>Partnernaam</t>
  </si>
  <si>
    <t>Ga snel naar overzichten:</t>
  </si>
  <si>
    <t>Werkpakketten:</t>
  </si>
  <si>
    <t>Kostensoorten:</t>
  </si>
  <si>
    <t>Subsidiabele activiteit:</t>
  </si>
  <si>
    <t>Werkweek
o.b.v.
fulltime</t>
  </si>
  <si>
    <t>Deeltijd-
factor</t>
  </si>
  <si>
    <t>Brutojaarloon
(excl.vakantiegeld)</t>
  </si>
  <si>
    <t>Uurtarief
loondienst</t>
  </si>
  <si>
    <t>Uurtarief
IKS</t>
  </si>
  <si>
    <t>Invoerblad:</t>
  </si>
  <si>
    <t>Ga terug naar:</t>
  </si>
  <si>
    <t>Afschrijvings-
eenheid</t>
  </si>
  <si>
    <t>Tarief per afschrijvings-eenheid</t>
  </si>
  <si>
    <t>Afschrijvings-eenheid anders</t>
  </si>
  <si>
    <t>Berekeningswijze</t>
  </si>
  <si>
    <t>Subsidiepercentage</t>
  </si>
  <si>
    <t>Wordt automatisch bepaald!</t>
  </si>
  <si>
    <t>Wordt automatisch berekend!</t>
  </si>
  <si>
    <t>Type financiering</t>
  </si>
  <si>
    <t>Eigen bijdrage</t>
  </si>
  <si>
    <t>Ga terug naar invoerblad:</t>
  </si>
  <si>
    <t>Medewerker en/of functie</t>
  </si>
  <si>
    <t>Saldo</t>
  </si>
  <si>
    <t>Financiering</t>
  </si>
  <si>
    <t>Totale projectkosten:</t>
  </si>
  <si>
    <t>Eigen bijdrage:</t>
  </si>
  <si>
    <t>Andere subsidies:</t>
  </si>
  <si>
    <t>Anders:</t>
  </si>
  <si>
    <t>Aan te vragen GLB subsidie:</t>
  </si>
  <si>
    <t>Onderdeel</t>
  </si>
  <si>
    <t>Werkgeverslasten</t>
  </si>
  <si>
    <t>Overhead</t>
  </si>
  <si>
    <t>Uren</t>
  </si>
  <si>
    <t>Rekeneenheid</t>
  </si>
  <si>
    <t>Werkweek</t>
  </si>
  <si>
    <t>Uurtarief
zonder
VKO</t>
  </si>
  <si>
    <t>Uurtarief
vast bedrag</t>
  </si>
  <si>
    <t>Type_projectmedewerker</t>
  </si>
  <si>
    <t>Niet prestatie-gebonden uitkering</t>
  </si>
  <si>
    <t>Met VKO voor Overige kosten (o.b.v. loonkosten)</t>
  </si>
  <si>
    <t>Met VKO voor Overige kosten (o.b.v. vaste uurtarieven)</t>
  </si>
  <si>
    <t>Zonder VKO</t>
  </si>
  <si>
    <t>Met VKO voor arbeidskosten</t>
  </si>
  <si>
    <t>Totaal gebruik in eenheden</t>
  </si>
  <si>
    <t>Instructie begrotingsformat GLB-aanvraag 2023-2027</t>
  </si>
  <si>
    <t>Klik op dit symbool om terug te keren naar dit instructieblad</t>
  </si>
  <si>
    <t>(staat linksboven op elk werkblad)</t>
  </si>
  <si>
    <t>Via onderstaande links kunt u snel naar de verschillende tabladen navigeren:</t>
  </si>
  <si>
    <t>Invoerbladen:</t>
  </si>
  <si>
    <t>Hulpbladen:</t>
  </si>
  <si>
    <t>Overzichten:</t>
  </si>
  <si>
    <t>Begroting per werkpakket</t>
  </si>
  <si>
    <t>Begroting per kostensoort</t>
  </si>
  <si>
    <t>Begroting per subsidiabele activiteit</t>
  </si>
  <si>
    <t>Kladblok</t>
  </si>
  <si>
    <t>Kennisoverdrachtsactiviteiten</t>
  </si>
  <si>
    <t>Ruilverkaveling (voorbereiding en uitvoering)</t>
  </si>
  <si>
    <t>Innovaties (ontwikkelen en beproeven)</t>
  </si>
  <si>
    <t>Draagvlakontwikkeling en samenwerkingsactiviteiten</t>
  </si>
  <si>
    <t>Publiekrechtelijke rechtspersoon</t>
  </si>
  <si>
    <t>Externe inhuur</t>
  </si>
  <si>
    <t>Uurtarief
Externe
inhuur</t>
  </si>
  <si>
    <t>Begrote kosten</t>
  </si>
  <si>
    <t>PSAnr.</t>
  </si>
  <si>
    <t>PNr.</t>
  </si>
  <si>
    <t>Berekende GLB subsidie</t>
  </si>
  <si>
    <t>Correctie GLB subsidie</t>
  </si>
  <si>
    <t>Te financieren</t>
  </si>
  <si>
    <t>Andere
subsidie(s)</t>
  </si>
  <si>
    <t>Eigen
bijdrage</t>
  </si>
  <si>
    <t>P110</t>
  </si>
  <si>
    <t>P101</t>
  </si>
  <si>
    <t>P102</t>
  </si>
  <si>
    <t>P103</t>
  </si>
  <si>
    <t>P104</t>
  </si>
  <si>
    <t>P105</t>
  </si>
  <si>
    <t>P106</t>
  </si>
  <si>
    <t>P107</t>
  </si>
  <si>
    <t>P108</t>
  </si>
  <si>
    <t>P109</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</si>
  <si>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</si>
  <si>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</si>
  <si>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</si>
  <si>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</si>
  <si>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</si>
  <si>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</si>
  <si>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</si>
  <si>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</si>
  <si>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</si>
  <si>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</si>
  <si>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</si>
  <si>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</si>
  <si>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</si>
  <si>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</si>
  <si>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</si>
  <si>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</si>
  <si>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</si>
  <si>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</si>
  <si>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</si>
  <si>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</si>
  <si>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</si>
  <si>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</si>
  <si>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</si>
  <si>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</si>
  <si>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</si>
  <si>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</si>
  <si>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</si>
  <si>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</si>
  <si>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</si>
  <si>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</si>
  <si>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</si>
  <si>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</si>
  <si>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</si>
  <si>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</si>
  <si>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</si>
  <si>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</si>
  <si>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</si>
  <si>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</si>
  <si>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</si>
  <si>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</si>
  <si>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Kostensoort</t>
  </si>
  <si>
    <t>Loonkosten</t>
  </si>
  <si>
    <t>IKS (kennisinstellingen)</t>
  </si>
  <si>
    <t>Wordt berekend!</t>
  </si>
  <si>
    <t>A R B E I D S K O S T E N</t>
  </si>
  <si>
    <t>Kostensoort arbeid</t>
  </si>
  <si>
    <t>Kostensoort afschrijving</t>
  </si>
  <si>
    <t>Kostensoort overig</t>
  </si>
  <si>
    <t>O V E R I G E   K O S T E N</t>
  </si>
  <si>
    <t>Activiteitencode</t>
  </si>
  <si>
    <t>Medewerker e/o 
functie</t>
  </si>
  <si>
    <t>Hulpblad:</t>
  </si>
  <si>
    <t>Een-
heden</t>
  </si>
  <si>
    <t>Afschrijvings-
tarief</t>
  </si>
  <si>
    <t>LET OP! BEGROOT ARBEIDSKOSTEN, AFSCHRIJVINGSKOSTEN EN OVERIGE KOSTEN OP VERSCHILLENDE REGELS !</t>
  </si>
  <si>
    <t>Aantal</t>
  </si>
  <si>
    <t>Tarief</t>
  </si>
  <si>
    <t>Totaal kosten</t>
  </si>
  <si>
    <t>Subtotaal overige kosten</t>
  </si>
  <si>
    <t>Overzicht:</t>
  </si>
  <si>
    <t>Productieve investeringen groen- blauw of dierenwelzijn</t>
  </si>
  <si>
    <t>Niet productieve investeringen op landbouwbedrijven (NIET gericht op het watersysteem)</t>
  </si>
  <si>
    <t>2.6.9 lid 2b</t>
  </si>
  <si>
    <t>2.6.9 lid 2a</t>
  </si>
  <si>
    <t>2.6.9 lid 2c</t>
  </si>
  <si>
    <t>Niet productieve investeringen op landbouwbedrijven (gericht op het watersysteem)</t>
  </si>
  <si>
    <t>2.6.9 lid 2d</t>
  </si>
  <si>
    <t>Niet productieve investeringen op niet-landbouwbedrijven (ALLEEN waterkwantiteit)</t>
  </si>
  <si>
    <t>2.6.9 lid 2e</t>
  </si>
  <si>
    <t>Niet productieve investeringen op niet-landbouwbedrijven (NIET alleen waterkwantiteit)</t>
  </si>
  <si>
    <t>2.6.9 lid 2f</t>
  </si>
  <si>
    <t>2.6.9 lid 2g</t>
  </si>
  <si>
    <t>2.6.9 lid 2h</t>
  </si>
  <si>
    <t>2.6.9 lid 2i</t>
  </si>
  <si>
    <t>Overheid</t>
  </si>
  <si>
    <t>Agrarisch collectief</t>
  </si>
  <si>
    <t>Andere Grondeigenaar</t>
  </si>
  <si>
    <t>Terrein beherende organisatie</t>
  </si>
  <si>
    <t>Ketenpartner</t>
  </si>
  <si>
    <t>Kennisaanbieder</t>
  </si>
  <si>
    <t>A F S C H R I J V I N G S K O S T E N</t>
  </si>
  <si>
    <t>Vrijwilliger (vast bedrag)</t>
  </si>
  <si>
    <t>Eigen arbeid (vast bedrag)</t>
  </si>
  <si>
    <t>Versie november 2024</t>
  </si>
  <si>
    <t>Berekende GLB-subsidie:</t>
  </si>
  <si>
    <t>Correctie GLB-subsidie:</t>
  </si>
  <si>
    <t>Gevraagde GLB-subsidie:</t>
  </si>
  <si>
    <t>Gevraagde GLB subsidie</t>
  </si>
  <si>
    <t>Totaal te financieren:</t>
  </si>
  <si>
    <t>Financieringsplan:</t>
  </si>
  <si>
    <t>Nog te financieren</t>
  </si>
  <si>
    <t>Nog te financieren:</t>
  </si>
  <si>
    <t>Financieringssplan</t>
  </si>
  <si>
    <t>Begrote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</si>
</sst>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164" formatCode="_ [$€-413]\ * #,##0.00_ ;_ [$€-413]\ * \-#,##0.00_ ;_ [$€-413]\ * &quot;-&quot;??_ ;_ @_ "/>
    <numFmt numFmtId="165" formatCode="0.0"/>
    <numFmt numFmtId="166" formatCode="0.0%"/>
  </numFmts>
  <fonts count="44" x14ac:knownFonts="1">
    <font>
      <sz val="11"/>
      <color theme="1"/>
      <name val="Aptos Narrow"/>
      <family val="2"/>
      <scheme val="minor"/>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0"/>
      <color theme="1"/>
      <name val="Trebuchet MS"/>
      <family val="2"/>
    </font>
    <font>
      <sz val="11"/>
      <color theme="1"/>
      <name val="Aptos Narrow"/>
      <family val="2"/>
      <scheme val="minor"/>
    </font>
    <font>
      <u/>
      <sz val="11"/>
      <color theme="10"/>
      <name val="Aptos Narrow"/>
      <family val="2"/>
      <scheme val="minor"/>
    </font>
    <font>
      <sz val="8"/>
      <name val="Aptos Narrow"/>
      <family val="2"/>
      <scheme val="minor"/>
    </font>
    <font>
      <b/>
      <sz val="12"/>
      <color theme="1"/>
      <name val="Trebuchet MS"/>
      <family val="2"/>
    </font>
    <font>
      <sz val="10"/>
      <color theme="1"/>
      <name val="Trebuchet MS"/>
      <family val="2"/>
    </font>
    <font>
      <sz val="10"/>
      <color theme="0"/>
      <name val="Trebuchet MS"/>
      <family val="2"/>
    </font>
    <font>
      <b/>
      <sz val="10"/>
      <name val="Trebuchet MS"/>
      <family val="2"/>
    </font>
    <font>
      <b/>
      <sz val="10"/>
      <color theme="1"/>
      <name val="Trebuchet MS"/>
      <family val="2"/>
    </font>
    <font>
      <i/>
      <sz val="10"/>
      <color theme="1"/>
      <name val="Trebuchet MS"/>
      <family val="2"/>
    </font>
    <font>
      <u/>
      <sz val="10"/>
      <color theme="10"/>
      <name val="Trebuchet MS"/>
      <family val="2"/>
    </font>
    <font>
      <b/>
      <i/>
      <sz val="10"/>
      <color theme="1"/>
      <name val="Trebuchet MS"/>
      <family val="2"/>
    </font>
    <font>
      <sz val="10"/>
      <name val="Trebuchet MS"/>
      <family val="2"/>
    </font>
    <font>
      <sz val="11"/>
      <name val="Aptos Narrow"/>
      <family val="2"/>
      <scheme val="minor"/>
    </font>
    <font>
      <sz val="12"/>
      <color theme="1"/>
      <name val="Trebuchet MS"/>
      <family val="2"/>
    </font>
    <font>
      <i/>
      <sz val="9"/>
      <color theme="1"/>
      <name val="Trebuchet MS"/>
      <family val="2"/>
    </font>
    <font>
      <sz val="12"/>
      <color rgb="FFFF0000"/>
      <name val="Trebuchet MS"/>
      <family val="2"/>
    </font>
    <font>
      <sz val="10"/>
      <color rgb="FFFCE500"/>
      <name val="Trebuchet MS"/>
      <family val="2"/>
    </font>
    <font>
      <sz val="10"/>
      <color rgb="FFFF6666"/>
      <name val="Trebuchet MS"/>
      <family val="2"/>
    </font>
    <font>
      <b/>
      <i/>
      <sz val="10"/>
      <color theme="0"/>
      <name val="Trebuchet MS"/>
      <family val="2"/>
    </font>
    <font>
      <b/>
      <sz val="10"/>
      <color theme="0"/>
      <name val="Trebuchet MS"/>
      <family val="2"/>
    </font>
    <font>
      <b/>
      <sz val="16"/>
      <color theme="1"/>
      <name val="Trebuchet MS"/>
      <family val="2"/>
    </font>
    <font>
      <u/>
      <sz val="10"/>
      <color rgb="FF004A99"/>
      <name val="Trebuchet MS"/>
      <family val="2"/>
    </font>
    <font>
      <sz val="10"/>
      <color rgb="FF004A99"/>
      <name val="Trebuchet MS"/>
      <family val="2"/>
    </font>
    <font>
      <sz val="9"/>
      <color theme="1"/>
      <name val="Trebuchet MS"/>
      <family val="2"/>
    </font>
    <font>
      <b/>
      <i/>
      <sz val="9"/>
      <color theme="1"/>
      <name val="Trebuchet MS"/>
      <family val="2"/>
    </font>
    <font>
      <sz val="9"/>
      <color theme="0"/>
      <name val="Trebuchet MS"/>
      <family val="2"/>
    </font>
    <font>
      <sz val="11"/>
      <color theme="1"/>
      <name val="Trebuchet MS"/>
      <family val="2"/>
    </font>
    <font>
      <sz val="11"/>
      <color theme="2" tint="-9.9978637043366805E-2"/>
      <name val="Trebuchet MS"/>
      <family val="2"/>
    </font>
    <font>
      <sz val="10"/>
      <color rgb="FFFF0000"/>
      <name val="Trebuchet MS"/>
      <family val="2"/>
    </font>
    <font>
      <sz val="8"/>
      <color theme="1"/>
      <name val="Trebuchet MS"/>
      <family val="2"/>
    </font>
    <font>
      <sz val="8"/>
      <color rgb="FFFF0000"/>
      <name val="Trebuchet MS"/>
      <family val="2"/>
    </font>
    <font>
      <sz val="8"/>
      <color theme="1"/>
      <name val="Aptos Narrow"/>
      <family val="2"/>
      <scheme val="minor"/>
    </font>
    <font>
      <i/>
      <sz val="10"/>
      <color theme="0"/>
      <name val="Trebuchet MS"/>
      <family val="2"/>
    </font>
    <font>
      <b/>
      <sz val="11"/>
      <color theme="1"/>
      <name val="Trebuchet MS"/>
      <family val="2"/>
    </font>
    <font>
      <sz val="11"/>
      <color theme="0"/>
      <name val="Trebuchet MS"/>
      <family val="2"/>
    </font>
    <font>
      <b/>
      <i/>
      <sz val="11"/>
      <color theme="1"/>
      <name val="Trebuchet MS"/>
      <family val="2"/>
    </font>
  </fonts>
  <fills count="19">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3"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CE500"/>
        <bgColor indexed="64"/>
      </patternFill>
    </fill>
    <fill>
      <patternFill patternType="solid">
        <fgColor theme="1"/>
        <bgColor indexed="64"/>
      </patternFill>
    </fill>
    <fill>
      <patternFill patternType="solid">
        <fgColor rgb="FF8DCCBD"/>
        <bgColor indexed="64"/>
      </patternFill>
    </fill>
    <fill>
      <patternFill patternType="solid">
        <fgColor rgb="FF697DBB"/>
        <bgColor indexed="64"/>
      </patternFill>
    </fill>
    <fill>
      <patternFill patternType="solid">
        <fgColor rgb="FFFF6666"/>
        <bgColor indexed="64"/>
      </patternFill>
    </fill>
    <fill>
      <patternFill patternType="solid">
        <fgColor rgb="FF004A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0000"/>
        <bgColor indexed="64"/>
      </patternFill>
    </fill>
  </fills>
  <borders count="10">
    <border>
      <left/>
      <right/>
      <top/>
      <bottom/>
      <diagonal/>
    </border>
    <border>
      <left/>
      <right/>
      <top style="thin">
        <color theme="1"/>
      </top>
      <bottom style="thin">
        <color theme="1"/>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bottom style="hair">
        <color theme="1"/>
      </bottom>
      <diagonal/>
    </border>
    <border>
      <left/>
      <right/>
      <top style="hair">
        <color theme="1"/>
      </top>
      <bottom style="hair">
        <color theme="1"/>
      </bottom>
      <diagonal/>
    </border>
    <border>
      <left/>
      <right/>
      <top style="hair">
        <color auto="1"/>
      </top>
      <bottom style="hair">
        <color auto="1"/>
      </bottom>
      <diagonal/>
    </border>
    <border>
      <left/>
      <right/>
      <top style="hair">
        <color auto="1"/>
      </top>
      <bottom/>
      <diagonal/>
    </border>
  </borders>
  <cellStyleXfs count="4">
    <xf numFmtId="0" fontId="0" fillId="0" borderId="0"/>
    <xf numFmtId="9" fontId="8" fillId="0" borderId="0" applyFont="0" applyFill="0" applyBorder="0" applyAlignment="0" applyProtection="0"/>
    <xf numFmtId="0" fontId="9" fillId="0" borderId="0" applyNumberFormat="0" applyFill="0" applyBorder="0" applyAlignment="0" applyProtection="0"/>
    <xf numFmtId="44" fontId="8" fillId="0" borderId="0" applyFont="0" applyFill="0" applyBorder="0" applyAlignment="0" applyProtection="0"/>
  </cellStyleXfs>
  <cellXfs count="278">
    <xf numFmtId="0" fontId="0" fillId="0" borderId="0" xfId="0"/>
    <xf numFmtId="164" fontId="0" fillId="0" borderId="0" xfId="0" applyNumberFormat="1"/>
    <xf numFmtId="0" fontId="0" fillId="0" borderId="0" xfId="0" applyProtection="1">
      <protection locked="0"/>
    </xf>
    <xf numFmtId="0" fontId="11" fillId="0" borderId="0" xfId="0" applyFont="1"/>
    <xf numFmtId="0" fontId="12" fillId="0" borderId="0" xfId="0" applyFont="1"/>
    <xf numFmtId="0" fontId="13" fillId="2" borderId="0" xfId="0" applyFont="1" applyFill="1"/>
    <xf numFmtId="0" fontId="16" fillId="0" borderId="0" xfId="0" applyFont="1"/>
    <xf numFmtId="0" fontId="12" fillId="0" borderId="0" xfId="0" applyFont="1" applyAlignment="1">
      <alignment wrapText="1"/>
    </xf>
    <xf numFmtId="164" fontId="12" fillId="0" borderId="0" xfId="0" applyNumberFormat="1" applyFont="1"/>
    <xf numFmtId="0" fontId="12" fillId="0" borderId="0" xfId="0" applyFont="1" applyProtection="1">
      <protection locked="0"/>
    </xf>
    <xf numFmtId="0" fontId="12" fillId="0" borderId="0" xfId="0" applyFont="1" applyAlignment="1" applyProtection="1">
      <alignment wrapText="1"/>
      <protection locked="0"/>
    </xf>
    <xf numFmtId="44" fontId="12" fillId="0" borderId="0" xfId="0" applyNumberFormat="1" applyFont="1" applyAlignment="1">
      <alignment wrapText="1"/>
    </xf>
    <xf numFmtId="9" fontId="12" fillId="0" borderId="0" xfId="1" applyFont="1" applyProtection="1"/>
    <xf numFmtId="0" fontId="12" fillId="0" borderId="0" xfId="0" applyFont="1" applyAlignment="1">
      <alignment horizontal="right"/>
    </xf>
    <xf numFmtId="0" fontId="12" fillId="0" borderId="0" xfId="0" applyFont="1" applyAlignment="1">
      <alignment horizontal="center"/>
    </xf>
    <xf numFmtId="49" fontId="12" fillId="0" borderId="0" xfId="0" applyNumberFormat="1" applyFont="1" applyProtection="1">
      <protection locked="0"/>
    </xf>
    <xf numFmtId="0" fontId="17" fillId="0" borderId="0" xfId="2" applyFont="1" applyProtection="1"/>
    <xf numFmtId="49" fontId="13" fillId="2" borderId="0" xfId="0" quotePrefix="1" applyNumberFormat="1" applyFont="1" applyFill="1"/>
    <xf numFmtId="0" fontId="12" fillId="0" borderId="0" xfId="0" applyFont="1" applyAlignment="1">
      <alignment horizontal="centerContinuous"/>
    </xf>
    <xf numFmtId="0" fontId="12" fillId="0" borderId="0" xfId="0" applyFont="1" applyAlignment="1" applyProtection="1">
      <alignment horizontal="center" wrapText="1"/>
      <protection locked="0"/>
    </xf>
    <xf numFmtId="0" fontId="12" fillId="0" borderId="0" xfId="0" applyFont="1" applyAlignment="1">
      <alignment horizontal="center" wrapText="1"/>
    </xf>
    <xf numFmtId="49" fontId="12" fillId="0" borderId="0" xfId="0" applyNumberFormat="1" applyFont="1" applyAlignment="1">
      <alignment wrapText="1"/>
    </xf>
    <xf numFmtId="49" fontId="12" fillId="0" borderId="0" xfId="0" applyNumberFormat="1" applyFont="1"/>
    <xf numFmtId="49" fontId="12" fillId="0" borderId="0" xfId="0" applyNumberFormat="1" applyFont="1" applyAlignment="1">
      <alignment horizontal="center"/>
    </xf>
    <xf numFmtId="0" fontId="0" fillId="0" borderId="0" xfId="0" applyAlignment="1">
      <alignment horizontal="center"/>
    </xf>
    <xf numFmtId="0" fontId="0" fillId="0" borderId="0" xfId="0" applyAlignment="1">
      <alignment wrapText="1"/>
    </xf>
    <xf numFmtId="0" fontId="9" fillId="0" borderId="0" xfId="2" applyProtection="1">
      <protection locked="0"/>
    </xf>
    <xf numFmtId="0" fontId="9" fillId="0" borderId="0" xfId="2" applyFill="1" applyProtection="1">
      <protection locked="0"/>
    </xf>
    <xf numFmtId="0" fontId="17" fillId="0" borderId="0" xfId="2" applyFont="1" applyFill="1" applyProtection="1">
      <protection locked="0"/>
    </xf>
    <xf numFmtId="0" fontId="17" fillId="0" borderId="0" xfId="2" applyFont="1" applyProtection="1">
      <protection locked="0"/>
    </xf>
    <xf numFmtId="0" fontId="13" fillId="0" borderId="0" xfId="0" applyFont="1"/>
    <xf numFmtId="0" fontId="12" fillId="8" borderId="0" xfId="0" applyFont="1" applyFill="1"/>
    <xf numFmtId="0" fontId="12" fillId="10" borderId="0" xfId="0" applyFont="1" applyFill="1"/>
    <xf numFmtId="0" fontId="12" fillId="11" borderId="0" xfId="0" applyFont="1" applyFill="1"/>
    <xf numFmtId="0" fontId="13" fillId="11" borderId="0" xfId="0" applyFont="1" applyFill="1"/>
    <xf numFmtId="0" fontId="0" fillId="0" borderId="0" xfId="0" applyAlignment="1">
      <alignment horizontal="right" wrapText="1"/>
    </xf>
    <xf numFmtId="0" fontId="0" fillId="0" borderId="0" xfId="0" applyAlignment="1">
      <alignment horizontal="center" wrapText="1"/>
    </xf>
    <xf numFmtId="0" fontId="0" fillId="11" borderId="0" xfId="0" applyFill="1"/>
    <xf numFmtId="0" fontId="20" fillId="0" borderId="0" xfId="0" applyFont="1" applyAlignment="1">
      <alignment wrapText="1"/>
    </xf>
    <xf numFmtId="0" fontId="15" fillId="0" borderId="0" xfId="0" applyFont="1" applyAlignment="1" applyProtection="1">
      <alignment wrapText="1"/>
      <protection locked="0"/>
    </xf>
    <xf numFmtId="0" fontId="24" fillId="8" borderId="0" xfId="0" applyFont="1" applyFill="1"/>
    <xf numFmtId="9" fontId="12" fillId="0" borderId="0" xfId="1" applyFont="1" applyAlignment="1" applyProtection="1">
      <alignment horizontal="center" wrapText="1"/>
    </xf>
    <xf numFmtId="0" fontId="25" fillId="12" borderId="0" xfId="0" applyFont="1" applyFill="1"/>
    <xf numFmtId="0" fontId="12" fillId="0" borderId="0" xfId="0" applyFont="1" applyAlignment="1">
      <alignment horizontal="right" wrapText="1"/>
    </xf>
    <xf numFmtId="44" fontId="12" fillId="0" borderId="0" xfId="0" applyNumberFormat="1" applyFont="1"/>
    <xf numFmtId="164" fontId="15" fillId="0" borderId="0" xfId="0" applyNumberFormat="1" applyFont="1"/>
    <xf numFmtId="0" fontId="17" fillId="0" borderId="0" xfId="2" applyFont="1" applyFill="1" applyAlignment="1" applyProtection="1">
      <alignment horizontal="right"/>
      <protection locked="0"/>
    </xf>
    <xf numFmtId="0" fontId="13" fillId="8" borderId="0" xfId="0" applyFont="1" applyFill="1"/>
    <xf numFmtId="0" fontId="12" fillId="0" borderId="2" xfId="0" applyFont="1" applyBorder="1"/>
    <xf numFmtId="0" fontId="15" fillId="0" borderId="2" xfId="0" applyFont="1" applyBorder="1" applyAlignment="1">
      <alignment horizontal="right" wrapText="1"/>
    </xf>
    <xf numFmtId="164" fontId="15" fillId="0" borderId="3" xfId="0" applyNumberFormat="1" applyFont="1" applyBorder="1"/>
    <xf numFmtId="164" fontId="18" fillId="0" borderId="3" xfId="0" applyNumberFormat="1" applyFont="1" applyBorder="1"/>
    <xf numFmtId="0" fontId="12" fillId="0" borderId="3" xfId="0" applyFont="1" applyBorder="1"/>
    <xf numFmtId="44" fontId="26" fillId="10" borderId="0" xfId="0" applyNumberFormat="1" applyFont="1" applyFill="1"/>
    <xf numFmtId="44" fontId="15" fillId="0" borderId="0" xfId="0" applyNumberFormat="1" applyFont="1"/>
    <xf numFmtId="44" fontId="12" fillId="0" borderId="0" xfId="3" applyFont="1"/>
    <xf numFmtId="44" fontId="12" fillId="0" borderId="0" xfId="0" applyNumberFormat="1" applyFont="1" applyProtection="1">
      <protection locked="0"/>
    </xf>
    <xf numFmtId="0" fontId="28" fillId="0" borderId="0" xfId="0" applyFont="1"/>
    <xf numFmtId="0" fontId="29" fillId="0" borderId="0" xfId="2" applyFont="1" applyFill="1" applyProtection="1">
      <protection locked="0"/>
    </xf>
    <xf numFmtId="0" fontId="30" fillId="0" borderId="0" xfId="0" applyFont="1"/>
    <xf numFmtId="0" fontId="29" fillId="0" borderId="4" xfId="2" applyFont="1" applyFill="1" applyBorder="1" applyProtection="1">
      <protection locked="0"/>
    </xf>
    <xf numFmtId="0" fontId="27" fillId="0" borderId="0" xfId="0" applyFont="1"/>
    <xf numFmtId="0" fontId="12" fillId="0" borderId="0" xfId="1" applyNumberFormat="1" applyFont="1" applyProtection="1">
      <protection locked="0"/>
    </xf>
    <xf numFmtId="49" fontId="12" fillId="0" borderId="0" xfId="1" applyNumberFormat="1" applyFont="1" applyProtection="1">
      <protection locked="0"/>
    </xf>
    <xf numFmtId="10" fontId="12" fillId="0" borderId="0" xfId="1" applyNumberFormat="1" applyFont="1" applyProtection="1">
      <protection locked="0"/>
    </xf>
    <xf numFmtId="0" fontId="12" fillId="0" borderId="0" xfId="1" applyNumberFormat="1" applyFont="1" applyProtection="1"/>
    <xf numFmtId="44" fontId="12" fillId="0" borderId="0" xfId="3" applyFont="1" applyProtection="1">
      <protection locked="0"/>
    </xf>
    <xf numFmtId="166" fontId="12" fillId="0" borderId="0" xfId="1" applyNumberFormat="1" applyFont="1" applyProtection="1">
      <protection locked="0"/>
    </xf>
    <xf numFmtId="165" fontId="12" fillId="0" borderId="0" xfId="1" applyNumberFormat="1" applyFont="1" applyProtection="1">
      <protection locked="0"/>
    </xf>
    <xf numFmtId="9" fontId="12" fillId="0" borderId="0" xfId="1" applyFont="1" applyProtection="1">
      <protection locked="0"/>
    </xf>
    <xf numFmtId="49" fontId="12" fillId="0" borderId="0" xfId="0" quotePrefix="1" applyNumberFormat="1" applyFont="1" applyProtection="1">
      <protection locked="0"/>
    </xf>
    <xf numFmtId="0" fontId="9" fillId="0" borderId="0" xfId="2" applyFill="1" applyAlignment="1" applyProtection="1">
      <alignment horizontal="right"/>
      <protection locked="0"/>
    </xf>
    <xf numFmtId="0" fontId="31" fillId="0" borderId="0" xfId="0" applyFont="1"/>
    <xf numFmtId="0" fontId="31" fillId="5" borderId="0" xfId="0" applyFont="1" applyFill="1"/>
    <xf numFmtId="164" fontId="31" fillId="6" borderId="0" xfId="0" applyNumberFormat="1" applyFont="1" applyFill="1"/>
    <xf numFmtId="0" fontId="31" fillId="4" borderId="0" xfId="0" applyFont="1" applyFill="1"/>
    <xf numFmtId="0" fontId="31" fillId="3" borderId="0" xfId="0" applyFont="1" applyFill="1"/>
    <xf numFmtId="0" fontId="31" fillId="7" borderId="0" xfId="0" applyFont="1" applyFill="1"/>
    <xf numFmtId="0" fontId="31" fillId="6" borderId="0" xfId="0" applyFont="1" applyFill="1"/>
    <xf numFmtId="0" fontId="33" fillId="2" borderId="0" xfId="0" applyFont="1" applyFill="1" applyAlignment="1">
      <alignment horizontal="right"/>
    </xf>
    <xf numFmtId="164" fontId="31" fillId="0" borderId="0" xfId="0" applyNumberFormat="1" applyFont="1"/>
    <xf numFmtId="164" fontId="31" fillId="0" borderId="0" xfId="0" applyNumberFormat="1" applyFont="1" applyAlignment="1">
      <alignment wrapText="1"/>
    </xf>
    <xf numFmtId="0" fontId="33" fillId="2" borderId="0" xfId="0" applyFont="1" applyFill="1"/>
    <xf numFmtId="0" fontId="13" fillId="13" borderId="0" xfId="0" applyFont="1" applyFill="1" applyProtection="1">
      <protection locked="0"/>
    </xf>
    <xf numFmtId="0" fontId="12" fillId="13" borderId="0" xfId="0" applyFont="1" applyFill="1"/>
    <xf numFmtId="49" fontId="7" fillId="0" borderId="0" xfId="0" applyNumberFormat="1" applyFont="1" applyProtection="1">
      <protection locked="0"/>
    </xf>
    <xf numFmtId="0" fontId="7" fillId="0" borderId="0" xfId="0" applyFont="1" applyAlignment="1">
      <alignment horizontal="right" wrapText="1"/>
    </xf>
    <xf numFmtId="164" fontId="31" fillId="4" borderId="0" xfId="0" applyNumberFormat="1" applyFont="1" applyFill="1"/>
    <xf numFmtId="0" fontId="12" fillId="8" borderId="0" xfId="0" applyFont="1" applyFill="1" applyAlignment="1">
      <alignment horizontal="right"/>
    </xf>
    <xf numFmtId="44" fontId="12" fillId="8" borderId="0" xfId="3" applyFont="1" applyFill="1" applyProtection="1"/>
    <xf numFmtId="0" fontId="13" fillId="0" borderId="0" xfId="0" applyFont="1" applyAlignment="1">
      <alignment horizontal="center"/>
    </xf>
    <xf numFmtId="0" fontId="13" fillId="0" borderId="0" xfId="0" applyFont="1" applyAlignment="1">
      <alignment horizontal="right"/>
    </xf>
    <xf numFmtId="0" fontId="13" fillId="0" borderId="0" xfId="0" applyFont="1" applyAlignment="1">
      <alignment horizontal="right" wrapText="1"/>
    </xf>
    <xf numFmtId="44" fontId="13" fillId="0" borderId="0" xfId="3" applyFont="1" applyAlignment="1" applyProtection="1">
      <alignment horizontal="right"/>
    </xf>
    <xf numFmtId="44" fontId="13" fillId="0" borderId="0" xfId="3" applyFont="1" applyAlignment="1" applyProtection="1">
      <alignment horizontal="right" wrapText="1"/>
    </xf>
    <xf numFmtId="49" fontId="13" fillId="0" borderId="0" xfId="3" applyNumberFormat="1" applyFont="1" applyAlignment="1" applyProtection="1"/>
    <xf numFmtId="44" fontId="12" fillId="0" borderId="0" xfId="3" applyFont="1" applyProtection="1"/>
    <xf numFmtId="44" fontId="6" fillId="0" borderId="0" xfId="3" applyFont="1" applyProtection="1"/>
    <xf numFmtId="0" fontId="3" fillId="0" borderId="0" xfId="0" applyFont="1"/>
    <xf numFmtId="44" fontId="3" fillId="0" borderId="0" xfId="3" applyFont="1" applyProtection="1">
      <protection locked="0"/>
    </xf>
    <xf numFmtId="0" fontId="3" fillId="0" borderId="0" xfId="0" applyFont="1" applyProtection="1">
      <protection locked="0"/>
    </xf>
    <xf numFmtId="49" fontId="3" fillId="0" borderId="0" xfId="0" applyNumberFormat="1" applyFont="1" applyProtection="1">
      <protection locked="0"/>
    </xf>
    <xf numFmtId="164" fontId="3" fillId="0" borderId="0" xfId="0" applyNumberFormat="1" applyFont="1"/>
    <xf numFmtId="0" fontId="12" fillId="15" borderId="0" xfId="0" applyFont="1" applyFill="1" applyProtection="1">
      <protection locked="0"/>
    </xf>
    <xf numFmtId="0" fontId="12" fillId="14" borderId="0" xfId="0" applyFont="1" applyFill="1" applyProtection="1">
      <protection locked="0"/>
    </xf>
    <xf numFmtId="0" fontId="3" fillId="14" borderId="0" xfId="0" applyFont="1" applyFill="1" applyProtection="1">
      <protection locked="0"/>
    </xf>
    <xf numFmtId="0" fontId="12" fillId="16" borderId="0" xfId="0" applyFont="1" applyFill="1" applyAlignment="1" applyProtection="1">
      <alignment horizontal="center"/>
      <protection locked="0"/>
    </xf>
    <xf numFmtId="9" fontId="12" fillId="16" borderId="0" xfId="1" applyFont="1" applyFill="1" applyAlignment="1" applyProtection="1">
      <alignment horizontal="center"/>
      <protection locked="0"/>
    </xf>
    <xf numFmtId="164" fontId="12" fillId="16" borderId="0" xfId="0" applyNumberFormat="1" applyFont="1" applyFill="1" applyProtection="1">
      <protection locked="0"/>
    </xf>
    <xf numFmtId="164" fontId="12" fillId="16" borderId="0" xfId="1" applyNumberFormat="1" applyFont="1" applyFill="1" applyProtection="1">
      <protection locked="0"/>
    </xf>
    <xf numFmtId="0" fontId="3" fillId="16" borderId="0" xfId="0" applyFont="1" applyFill="1" applyAlignment="1" applyProtection="1">
      <alignment horizontal="center"/>
      <protection locked="0"/>
    </xf>
    <xf numFmtId="9" fontId="3" fillId="16" borderId="0" xfId="1" applyFont="1" applyFill="1" applyAlignment="1" applyProtection="1">
      <alignment horizontal="center"/>
      <protection locked="0"/>
    </xf>
    <xf numFmtId="164" fontId="3" fillId="16" borderId="0" xfId="0" applyNumberFormat="1" applyFont="1" applyFill="1" applyProtection="1">
      <protection locked="0"/>
    </xf>
    <xf numFmtId="164" fontId="3" fillId="16" borderId="0" xfId="1" applyNumberFormat="1" applyFont="1" applyFill="1" applyProtection="1">
      <protection locked="0"/>
    </xf>
    <xf numFmtId="164" fontId="34" fillId="16" borderId="0" xfId="0" applyNumberFormat="1" applyFont="1" applyFill="1"/>
    <xf numFmtId="164" fontId="34" fillId="16" borderId="0" xfId="3" applyNumberFormat="1" applyFont="1" applyFill="1"/>
    <xf numFmtId="44" fontId="34" fillId="16" borderId="0" xfId="3" applyFont="1" applyFill="1" applyProtection="1">
      <protection locked="0"/>
    </xf>
    <xf numFmtId="44" fontId="35" fillId="16" borderId="0" xfId="3" applyFont="1" applyFill="1"/>
    <xf numFmtId="0" fontId="19" fillId="11" borderId="0" xfId="0" applyFont="1" applyFill="1"/>
    <xf numFmtId="0" fontId="19" fillId="2" borderId="0" xfId="0" applyFont="1" applyFill="1"/>
    <xf numFmtId="164" fontId="19" fillId="2" borderId="0" xfId="0" applyNumberFormat="1" applyFont="1" applyFill="1" applyAlignment="1">
      <alignment wrapText="1"/>
    </xf>
    <xf numFmtId="44" fontId="19" fillId="2" borderId="0" xfId="0" applyNumberFormat="1" applyFont="1" applyFill="1" applyAlignment="1">
      <alignment wrapText="1"/>
    </xf>
    <xf numFmtId="164" fontId="19" fillId="2" borderId="0" xfId="0" applyNumberFormat="1" applyFont="1" applyFill="1"/>
    <xf numFmtId="0" fontId="15" fillId="0" borderId="0" xfId="0" applyFont="1"/>
    <xf numFmtId="0" fontId="2" fillId="0" borderId="0" xfId="0" applyFont="1"/>
    <xf numFmtId="16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0" fontId="2" fillId="0" borderId="0" xfId="0" applyFont="1" applyProtection="1">
      <protection locked="0"/>
    </xf>
    <xf numFmtId="49" fontId="2" fillId="0" borderId="0" xfId="0" applyNumberFormat="1" applyFont="1" applyAlignment="1" applyProtection="1">
      <alignment wrapText="1"/>
      <protection locked="0"/>
    </xf>
    <xf numFmtId="1" fontId="2" fillId="0" borderId="0" xfId="0" applyNumberFormat="1" applyFont="1" applyAlignment="1" applyProtection="1">
      <alignment wrapText="1"/>
      <protection locked="0"/>
    </xf>
    <xf numFmtId="44" fontId="2" fillId="0" borderId="0" xfId="0" applyNumberFormat="1" applyFont="1" applyAlignment="1">
      <alignment wrapText="1"/>
    </xf>
    <xf numFmtId="1" fontId="2" fillId="0" borderId="0" xfId="0" applyNumberFormat="1" applyFont="1" applyProtection="1">
      <protection locked="0"/>
    </xf>
    <xf numFmtId="164" fontId="2" fillId="0" borderId="0" xfId="0" applyNumberFormat="1" applyFont="1"/>
    <xf numFmtId="9" fontId="2" fillId="0" borderId="0" xfId="0" applyNumberFormat="1" applyFont="1"/>
    <xf numFmtId="0" fontId="36" fillId="7" borderId="0" xfId="0" applyFont="1" applyFill="1" applyAlignment="1">
      <alignment horizontal="right" wrapText="1"/>
    </xf>
    <xf numFmtId="0" fontId="36" fillId="7" borderId="0" xfId="0" applyFont="1" applyFill="1" applyAlignment="1">
      <alignment wrapText="1"/>
    </xf>
    <xf numFmtId="0" fontId="36" fillId="7" borderId="0" xfId="0" applyFont="1" applyFill="1"/>
    <xf numFmtId="0" fontId="15" fillId="0" borderId="0" xfId="0" applyFont="1" applyAlignment="1">
      <alignment horizontal="left"/>
    </xf>
    <xf numFmtId="0" fontId="12" fillId="0" borderId="0" xfId="0" applyFont="1" applyAlignment="1">
      <alignment horizontal="left"/>
    </xf>
    <xf numFmtId="0" fontId="2" fillId="0" borderId="0" xfId="0" applyFont="1" applyAlignment="1">
      <alignment wrapText="1"/>
    </xf>
    <xf numFmtId="44" fontId="19" fillId="2" borderId="0" xfId="0" applyNumberFormat="1" applyFont="1" applyFill="1"/>
    <xf numFmtId="0" fontId="2" fillId="9" borderId="0" xfId="0" applyFont="1" applyFill="1" applyAlignment="1">
      <alignment horizontal="right" wrapText="1"/>
    </xf>
    <xf numFmtId="0" fontId="2" fillId="9" borderId="0" xfId="0" applyFont="1" applyFill="1" applyAlignment="1">
      <alignment horizontal="left" wrapText="1"/>
    </xf>
    <xf numFmtId="0" fontId="2" fillId="9" borderId="0" xfId="0" applyFont="1" applyFill="1" applyAlignment="1">
      <alignment wrapText="1"/>
    </xf>
    <xf numFmtId="164" fontId="12" fillId="15" borderId="0" xfId="0" applyNumberFormat="1" applyFont="1" applyFill="1" applyAlignment="1" applyProtection="1">
      <alignment wrapText="1"/>
      <protection locked="0"/>
    </xf>
    <xf numFmtId="0" fontId="12" fillId="14" borderId="0" xfId="0" applyFont="1" applyFill="1" applyAlignment="1" applyProtection="1">
      <alignment wrapText="1"/>
      <protection locked="0"/>
    </xf>
    <xf numFmtId="49" fontId="12" fillId="14" borderId="0" xfId="0" applyNumberFormat="1" applyFont="1" applyFill="1" applyAlignment="1" applyProtection="1">
      <alignment wrapText="1"/>
      <protection locked="0"/>
    </xf>
    <xf numFmtId="0" fontId="12" fillId="15" borderId="0" xfId="0" applyFont="1" applyFill="1" applyAlignment="1" applyProtection="1">
      <alignment wrapText="1"/>
      <protection locked="0"/>
    </xf>
    <xf numFmtId="164" fontId="12" fillId="14" borderId="0" xfId="0" applyNumberFormat="1" applyFont="1" applyFill="1" applyAlignment="1" applyProtection="1">
      <alignment wrapText="1"/>
      <protection locked="0"/>
    </xf>
    <xf numFmtId="164" fontId="12" fillId="0" borderId="0" xfId="0" applyNumberFormat="1" applyFont="1" applyAlignment="1">
      <alignment wrapText="1"/>
    </xf>
    <xf numFmtId="164" fontId="19" fillId="15" borderId="0" xfId="0" applyNumberFormat="1" applyFont="1" applyFill="1" applyAlignment="1" applyProtection="1">
      <alignment wrapText="1"/>
      <protection locked="0"/>
    </xf>
    <xf numFmtId="0" fontId="13" fillId="9" borderId="0" xfId="0" applyFont="1" applyFill="1" applyAlignment="1">
      <alignment horizontal="right" wrapText="1"/>
    </xf>
    <xf numFmtId="0" fontId="37" fillId="0" borderId="0" xfId="0" applyFont="1" applyAlignment="1">
      <alignment horizontal="center"/>
    </xf>
    <xf numFmtId="0" fontId="37" fillId="11" borderId="0" xfId="0" applyFont="1" applyFill="1"/>
    <xf numFmtId="0" fontId="37" fillId="0" borderId="0" xfId="0" applyFont="1"/>
    <xf numFmtId="0" fontId="37" fillId="0" borderId="0" xfId="0" applyFont="1" applyAlignment="1">
      <alignment horizontal="right"/>
    </xf>
    <xf numFmtId="164" fontId="38" fillId="7" borderId="0" xfId="0" applyNumberFormat="1" applyFont="1" applyFill="1"/>
    <xf numFmtId="0" fontId="38" fillId="7" borderId="0" xfId="0" applyFont="1" applyFill="1" applyAlignment="1">
      <alignment horizontal="right"/>
    </xf>
    <xf numFmtId="164" fontId="37" fillId="0" borderId="0" xfId="0" applyNumberFormat="1" applyFont="1"/>
    <xf numFmtId="0" fontId="38" fillId="7" borderId="0" xfId="0" applyFont="1" applyFill="1"/>
    <xf numFmtId="164" fontId="37" fillId="0" borderId="0" xfId="0" applyNumberFormat="1" applyFont="1" applyProtection="1">
      <protection locked="0"/>
    </xf>
    <xf numFmtId="0" fontId="15" fillId="0" borderId="0" xfId="0" applyFont="1" applyAlignment="1">
      <alignment horizontal="right"/>
    </xf>
    <xf numFmtId="49" fontId="6" fillId="14" borderId="0" xfId="3" applyNumberFormat="1" applyFont="1" applyFill="1" applyAlignment="1" applyProtection="1">
      <alignment wrapText="1"/>
      <protection locked="0"/>
    </xf>
    <xf numFmtId="49" fontId="5" fillId="14" borderId="0" xfId="3" applyNumberFormat="1" applyFont="1" applyFill="1" applyAlignment="1" applyProtection="1">
      <alignment wrapText="1"/>
      <protection locked="0"/>
    </xf>
    <xf numFmtId="44" fontId="12" fillId="0" borderId="0" xfId="3" applyFont="1" applyAlignment="1" applyProtection="1">
      <alignment wrapText="1"/>
    </xf>
    <xf numFmtId="44" fontId="12" fillId="14" borderId="0" xfId="3" applyFont="1" applyFill="1" applyAlignment="1" applyProtection="1">
      <alignment horizontal="right" wrapText="1"/>
      <protection locked="0"/>
    </xf>
    <xf numFmtId="44" fontId="6" fillId="14" borderId="0" xfId="3" applyFont="1" applyFill="1" applyAlignment="1" applyProtection="1">
      <alignment wrapText="1"/>
      <protection locked="0"/>
    </xf>
    <xf numFmtId="44" fontId="6" fillId="14" borderId="0" xfId="3" applyFont="1" applyFill="1" applyAlignment="1" applyProtection="1">
      <alignment horizontal="right" wrapText="1"/>
      <protection locked="0"/>
    </xf>
    <xf numFmtId="0" fontId="37" fillId="8" borderId="0" xfId="0" applyFont="1" applyFill="1"/>
    <xf numFmtId="0" fontId="38" fillId="7" borderId="0" xfId="0" applyFont="1" applyFill="1" applyAlignment="1">
      <alignment horizontal="center"/>
    </xf>
    <xf numFmtId="0" fontId="37" fillId="0" borderId="0" xfId="0" applyFont="1" applyAlignment="1">
      <alignment wrapText="1"/>
    </xf>
    <xf numFmtId="0" fontId="39" fillId="0" borderId="0" xfId="0" applyFont="1"/>
    <xf numFmtId="0" fontId="13" fillId="13" borderId="0" xfId="0" applyFont="1" applyFill="1"/>
    <xf numFmtId="0" fontId="16" fillId="0" borderId="0" xfId="0" applyFont="1" applyAlignment="1">
      <alignment horizontal="right"/>
    </xf>
    <xf numFmtId="0" fontId="14" fillId="0" borderId="0" xfId="0" applyFont="1"/>
    <xf numFmtId="164" fontId="16" fillId="0" borderId="0" xfId="0" applyNumberFormat="1" applyFont="1"/>
    <xf numFmtId="0" fontId="2" fillId="0" borderId="0" xfId="1" applyNumberFormat="1" applyFont="1" applyProtection="1">
      <protection locked="0"/>
    </xf>
    <xf numFmtId="49" fontId="2" fillId="0" borderId="0" xfId="1" applyNumberFormat="1" applyFont="1" applyProtection="1">
      <protection locked="0"/>
    </xf>
    <xf numFmtId="10" fontId="2" fillId="0" borderId="0" xfId="0" applyNumberFormat="1" applyFont="1"/>
    <xf numFmtId="49" fontId="2" fillId="0" borderId="0" xfId="0" applyNumberFormat="1" applyFont="1" applyProtection="1">
      <protection locked="0"/>
    </xf>
    <xf numFmtId="49" fontId="2" fillId="0" borderId="0" xfId="0" quotePrefix="1" applyNumberFormat="1" applyFont="1" applyProtection="1">
      <protection locked="0"/>
    </xf>
    <xf numFmtId="0" fontId="37" fillId="0" borderId="0" xfId="0" applyFont="1" applyProtection="1">
      <protection locked="0"/>
    </xf>
    <xf numFmtId="49" fontId="37" fillId="0" borderId="0" xfId="0" applyNumberFormat="1" applyFont="1"/>
    <xf numFmtId="0" fontId="27" fillId="18" borderId="0" xfId="0" applyFont="1" applyFill="1" applyAlignment="1">
      <alignment horizontal="centerContinuous"/>
    </xf>
    <xf numFmtId="0" fontId="13" fillId="18" borderId="0" xfId="0" applyFont="1" applyFill="1" applyAlignment="1">
      <alignment horizontal="centerContinuous"/>
    </xf>
    <xf numFmtId="0" fontId="15" fillId="0" borderId="1" xfId="0" applyFont="1" applyBorder="1" applyAlignment="1">
      <alignment horizontal="right"/>
    </xf>
    <xf numFmtId="164" fontId="15" fillId="0" borderId="1" xfId="0" applyNumberFormat="1" applyFont="1" applyBorder="1" applyAlignment="1">
      <alignment horizontal="right"/>
    </xf>
    <xf numFmtId="0" fontId="27" fillId="17" borderId="0" xfId="0" applyFont="1" applyFill="1" applyAlignment="1">
      <alignment horizontal="centerContinuous"/>
    </xf>
    <xf numFmtId="164" fontId="18" fillId="0" borderId="0" xfId="0" applyNumberFormat="1" applyFont="1"/>
    <xf numFmtId="0" fontId="12" fillId="13" borderId="0" xfId="0" applyFont="1" applyFill="1" applyAlignment="1">
      <alignment wrapText="1"/>
    </xf>
    <xf numFmtId="0" fontId="11" fillId="0" borderId="0" xfId="0" applyFont="1" applyAlignment="1">
      <alignment wrapText="1"/>
    </xf>
    <xf numFmtId="0" fontId="14" fillId="0" borderId="0" xfId="0" applyFont="1" applyAlignment="1">
      <alignment wrapText="1"/>
    </xf>
    <xf numFmtId="0" fontId="12" fillId="0" borderId="2" xfId="0" applyFont="1" applyBorder="1" applyAlignment="1">
      <alignment wrapText="1"/>
    </xf>
    <xf numFmtId="0" fontId="15" fillId="0" borderId="3" xfId="0" applyFont="1" applyBorder="1" applyAlignment="1">
      <alignment wrapText="1"/>
    </xf>
    <xf numFmtId="0" fontId="15" fillId="0" borderId="0" xfId="0" applyFont="1" applyAlignment="1">
      <alignment wrapText="1"/>
    </xf>
    <xf numFmtId="0" fontId="15" fillId="0" borderId="5" xfId="0" applyFont="1" applyBorder="1" applyAlignment="1">
      <alignment wrapText="1"/>
    </xf>
    <xf numFmtId="164" fontId="12" fillId="0" borderId="5" xfId="0" applyNumberFormat="1" applyFont="1" applyBorder="1"/>
    <xf numFmtId="0" fontId="12" fillId="0" borderId="5" xfId="0" applyFont="1" applyBorder="1"/>
    <xf numFmtId="0" fontId="13" fillId="10" borderId="6" xfId="0" applyFont="1" applyFill="1" applyBorder="1"/>
    <xf numFmtId="0" fontId="15" fillId="0" borderId="6" xfId="0" applyFont="1" applyBorder="1" applyAlignment="1">
      <alignment wrapText="1"/>
    </xf>
    <xf numFmtId="164" fontId="12" fillId="0" borderId="6" xfId="0" applyNumberFormat="1" applyFont="1" applyBorder="1"/>
    <xf numFmtId="0" fontId="12" fillId="0" borderId="6" xfId="0" applyFont="1" applyBorder="1"/>
    <xf numFmtId="0" fontId="13" fillId="10" borderId="7" xfId="0" applyFont="1" applyFill="1" applyBorder="1"/>
    <xf numFmtId="0" fontId="15" fillId="0" borderId="7" xfId="0" applyFont="1" applyBorder="1" applyAlignment="1">
      <alignment wrapText="1"/>
    </xf>
    <xf numFmtId="164" fontId="12" fillId="0" borderId="7" xfId="0" applyNumberFormat="1" applyFont="1" applyBorder="1"/>
    <xf numFmtId="0" fontId="12" fillId="0" borderId="7" xfId="0" applyFont="1" applyBorder="1"/>
    <xf numFmtId="0" fontId="13" fillId="8" borderId="5" xfId="0" applyFont="1" applyFill="1" applyBorder="1"/>
    <xf numFmtId="164" fontId="16" fillId="0" borderId="5" xfId="0" applyNumberFormat="1" applyFont="1" applyBorder="1"/>
    <xf numFmtId="0" fontId="13" fillId="11" borderId="5" xfId="0" applyFont="1" applyFill="1" applyBorder="1"/>
    <xf numFmtId="0" fontId="13" fillId="8" borderId="8" xfId="0" applyFont="1" applyFill="1" applyBorder="1"/>
    <xf numFmtId="0" fontId="15" fillId="0" borderId="8" xfId="0" applyFont="1" applyBorder="1" applyAlignment="1">
      <alignment wrapText="1"/>
    </xf>
    <xf numFmtId="164" fontId="12" fillId="0" borderId="8" xfId="0" applyNumberFormat="1" applyFont="1" applyBorder="1"/>
    <xf numFmtId="164" fontId="16" fillId="0" borderId="8" xfId="0" applyNumberFormat="1" applyFont="1" applyBorder="1"/>
    <xf numFmtId="0" fontId="13" fillId="11" borderId="8" xfId="0" applyFont="1" applyFill="1" applyBorder="1"/>
    <xf numFmtId="0" fontId="12" fillId="0" borderId="8" xfId="0" applyFont="1" applyBorder="1"/>
    <xf numFmtId="0" fontId="12" fillId="0" borderId="8" xfId="0" applyFont="1" applyBorder="1" applyAlignment="1">
      <alignment wrapText="1"/>
    </xf>
    <xf numFmtId="44" fontId="12" fillId="0" borderId="5" xfId="3" applyFont="1" applyBorder="1"/>
    <xf numFmtId="44" fontId="12" fillId="0" borderId="8" xfId="3" applyFont="1" applyBorder="1"/>
    <xf numFmtId="49" fontId="2" fillId="14" borderId="0" xfId="0" applyNumberFormat="1" applyFont="1" applyFill="1" applyAlignment="1" applyProtection="1">
      <alignment wrapText="1"/>
      <protection locked="0"/>
    </xf>
    <xf numFmtId="49" fontId="12" fillId="15" borderId="0" xfId="0" applyNumberFormat="1" applyFont="1" applyFill="1" applyAlignment="1" applyProtection="1">
      <alignment wrapText="1"/>
      <protection locked="0"/>
    </xf>
    <xf numFmtId="49" fontId="12" fillId="15" borderId="0" xfId="0" applyNumberFormat="1" applyFont="1" applyFill="1" applyAlignment="1" applyProtection="1">
      <alignment horizontal="center"/>
      <protection locked="0"/>
    </xf>
    <xf numFmtId="49" fontId="2" fillId="14" borderId="0" xfId="0" applyNumberFormat="1" applyFont="1" applyFill="1" applyAlignment="1" applyProtection="1">
      <alignment horizontal="center"/>
      <protection locked="0"/>
    </xf>
    <xf numFmtId="49" fontId="12" fillId="14" borderId="0" xfId="0" applyNumberFormat="1" applyFont="1" applyFill="1" applyAlignment="1" applyProtection="1">
      <alignment horizontal="center"/>
      <protection locked="0"/>
    </xf>
    <xf numFmtId="0" fontId="22" fillId="0" borderId="0" xfId="0" applyFont="1" applyAlignment="1">
      <alignment horizontal="centerContinuous"/>
    </xf>
    <xf numFmtId="0" fontId="21" fillId="0" borderId="0" xfId="0" applyFont="1"/>
    <xf numFmtId="164" fontId="32" fillId="0" borderId="0" xfId="0" applyNumberFormat="1" applyFont="1"/>
    <xf numFmtId="49" fontId="4" fillId="14" borderId="0" xfId="0" applyNumberFormat="1" applyFont="1" applyFill="1" applyAlignment="1" applyProtection="1">
      <alignment wrapText="1"/>
      <protection locked="0"/>
    </xf>
    <xf numFmtId="49" fontId="0" fillId="14" borderId="0" xfId="0" applyNumberFormat="1" applyFill="1" applyAlignment="1" applyProtection="1">
      <alignment wrapText="1"/>
      <protection locked="0"/>
    </xf>
    <xf numFmtId="49" fontId="0" fillId="14" borderId="0" xfId="0" applyNumberFormat="1" applyFill="1" applyAlignment="1" applyProtection="1">
      <alignment horizontal="center"/>
      <protection locked="0"/>
    </xf>
    <xf numFmtId="0" fontId="23" fillId="0" borderId="0" xfId="0" applyFont="1" applyAlignment="1">
      <alignment horizontal="left"/>
    </xf>
    <xf numFmtId="0" fontId="2" fillId="14" borderId="0" xfId="0" applyFont="1" applyFill="1" applyAlignment="1" applyProtection="1">
      <alignment wrapText="1"/>
      <protection locked="0"/>
    </xf>
    <xf numFmtId="0" fontId="15" fillId="0" borderId="1" xfId="0" applyFont="1" applyBorder="1"/>
    <xf numFmtId="0" fontId="3" fillId="15" borderId="0" xfId="0" applyFont="1" applyFill="1" applyAlignment="1" applyProtection="1">
      <alignment wrapText="1"/>
      <protection locked="0"/>
    </xf>
    <xf numFmtId="0" fontId="3" fillId="14" borderId="0" xfId="0" applyFont="1" applyFill="1" applyAlignment="1" applyProtection="1">
      <alignment wrapText="1"/>
      <protection locked="0"/>
    </xf>
    <xf numFmtId="0" fontId="22" fillId="0" borderId="0" xfId="0" quotePrefix="1" applyFont="1" applyAlignment="1">
      <alignment horizontal="centerContinuous"/>
    </xf>
    <xf numFmtId="0" fontId="16" fillId="0" borderId="0" xfId="0" applyFont="1" applyAlignment="1">
      <alignment horizontal="center"/>
    </xf>
    <xf numFmtId="0" fontId="0" fillId="14" borderId="0" xfId="0" applyFill="1" applyAlignment="1" applyProtection="1">
      <alignment wrapText="1"/>
      <protection locked="0"/>
    </xf>
    <xf numFmtId="164" fontId="0" fillId="14" borderId="0" xfId="3" applyNumberFormat="1" applyFont="1" applyFill="1" applyProtection="1">
      <protection locked="0"/>
    </xf>
    <xf numFmtId="164" fontId="0" fillId="14" borderId="0" xfId="0" applyNumberFormat="1" applyFill="1" applyProtection="1">
      <protection locked="0"/>
    </xf>
    <xf numFmtId="0" fontId="0" fillId="15" borderId="0" xfId="0" applyFill="1" applyProtection="1">
      <protection locked="0"/>
    </xf>
    <xf numFmtId="0" fontId="0" fillId="14" borderId="0" xfId="0" applyFill="1" applyAlignment="1" applyProtection="1">
      <alignment horizontal="center"/>
      <protection locked="0"/>
    </xf>
    <xf numFmtId="9" fontId="0" fillId="14" borderId="0" xfId="1" applyFont="1" applyFill="1" applyAlignment="1" applyProtection="1">
      <alignment horizontal="center"/>
      <protection locked="0"/>
    </xf>
    <xf numFmtId="0" fontId="13" fillId="11" borderId="9" xfId="0" applyFont="1" applyFill="1" applyBorder="1"/>
    <xf numFmtId="0" fontId="12" fillId="0" borderId="9" xfId="0" applyFont="1" applyBorder="1" applyAlignment="1">
      <alignment wrapText="1"/>
    </xf>
    <xf numFmtId="0" fontId="12" fillId="0" borderId="9" xfId="0" applyFont="1" applyBorder="1"/>
    <xf numFmtId="0" fontId="13" fillId="0" borderId="0" xfId="0" applyFont="1" applyFill="1" applyBorder="1"/>
    <xf numFmtId="0" fontId="12" fillId="0" borderId="0" xfId="0" applyFont="1" applyBorder="1" applyAlignment="1">
      <alignment wrapText="1"/>
    </xf>
    <xf numFmtId="0" fontId="12" fillId="0" borderId="0" xfId="0" applyFont="1" applyBorder="1"/>
    <xf numFmtId="0" fontId="15" fillId="0" borderId="0" xfId="0" applyFont="1" applyBorder="1" applyAlignment="1">
      <alignment wrapText="1"/>
    </xf>
    <xf numFmtId="164" fontId="15" fillId="0" borderId="0" xfId="0" applyNumberFormat="1" applyFont="1" applyBorder="1"/>
    <xf numFmtId="164" fontId="18" fillId="0" borderId="0" xfId="0" applyNumberFormat="1" applyFont="1" applyBorder="1"/>
    <xf numFmtId="0" fontId="31" fillId="0" borderId="0" xfId="0" applyNumberFormat="1" applyFont="1"/>
    <xf numFmtId="164" fontId="16" fillId="0" borderId="0" xfId="0" applyNumberFormat="1" applyFont="1" applyBorder="1"/>
    <xf numFmtId="0" fontId="40" fillId="8" borderId="0" xfId="0" applyFont="1" applyFill="1"/>
    <xf numFmtId="0" fontId="16" fillId="0" borderId="0" xfId="0" applyFont="1" applyBorder="1" applyAlignment="1">
      <alignment wrapText="1"/>
    </xf>
    <xf numFmtId="0" fontId="16" fillId="0" borderId="0" xfId="0" applyFont="1" applyBorder="1"/>
    <xf numFmtId="0" fontId="18" fillId="0" borderId="0" xfId="0" applyFont="1" applyBorder="1" applyAlignment="1">
      <alignment wrapText="1"/>
    </xf>
    <xf numFmtId="0" fontId="13" fillId="8" borderId="0" xfId="0" applyFont="1" applyFill="1" applyBorder="1"/>
    <xf numFmtId="0" fontId="39" fillId="0" borderId="0" xfId="0" applyFont="1" applyProtection="1"/>
    <xf numFmtId="0" fontId="1" fillId="0" borderId="0" xfId="0" applyNumberFormat="1" applyFont="1" applyProtection="1"/>
    <xf numFmtId="0" fontId="13" fillId="0" borderId="0" xfId="0" applyFont="1" applyProtection="1"/>
    <xf numFmtId="0" fontId="1" fillId="0" borderId="0" xfId="0" applyFont="1" applyAlignment="1">
      <alignment wrapText="1"/>
    </xf>
    <xf numFmtId="0" fontId="1" fillId="0" borderId="0" xfId="0" applyFont="1" applyAlignment="1">
      <alignment horizontal="left"/>
    </xf>
    <xf numFmtId="44" fontId="1" fillId="0" borderId="0" xfId="0" applyNumberFormat="1" applyFont="1"/>
    <xf numFmtId="0" fontId="1" fillId="0" borderId="0" xfId="0" applyFont="1" applyAlignment="1">
      <alignment horizontal="right"/>
    </xf>
    <xf numFmtId="44" fontId="1" fillId="0" borderId="0" xfId="0" applyNumberFormat="1" applyFont="1" applyAlignment="1">
      <alignment horizontal="right" wrapText="1"/>
    </xf>
    <xf numFmtId="0" fontId="1" fillId="0" borderId="0" xfId="0" applyFont="1"/>
    <xf numFmtId="0" fontId="12" fillId="0" borderId="0" xfId="0" applyFont="1" applyFill="1"/>
    <xf numFmtId="0" fontId="13" fillId="0" borderId="0" xfId="0" applyFont="1" applyFill="1"/>
    <xf numFmtId="0" fontId="1" fillId="0" borderId="0" xfId="0" applyFont="1" applyAlignment="1" applyProtection="1">
      <alignment wrapText="1"/>
      <protection locked="0"/>
    </xf>
    <xf numFmtId="49" fontId="1" fillId="14" borderId="0" xfId="0" applyNumberFormat="1" applyFont="1" applyFill="1" applyAlignment="1" applyProtection="1">
      <alignment wrapText="1"/>
      <protection locked="0"/>
    </xf>
    <xf numFmtId="0" fontId="41" fillId="0" borderId="0" xfId="0" applyFont="1" applyAlignment="1">
      <alignment wrapText="1"/>
    </xf>
    <xf numFmtId="0" fontId="41" fillId="0" borderId="3" xfId="0" applyFont="1" applyBorder="1" applyAlignment="1">
      <alignment wrapText="1"/>
    </xf>
    <xf numFmtId="0" fontId="42" fillId="8" borderId="0" xfId="0" applyFont="1" applyFill="1" applyBorder="1"/>
    <xf numFmtId="164" fontId="41" fillId="0" borderId="3" xfId="0" applyNumberFormat="1" applyFont="1" applyBorder="1"/>
    <xf numFmtId="164" fontId="43" fillId="0" borderId="3" xfId="0" applyNumberFormat="1" applyFont="1" applyBorder="1"/>
    <xf numFmtId="0" fontId="34" fillId="0" borderId="3" xfId="0" applyFont="1" applyBorder="1"/>
    <xf numFmtId="0" fontId="11" fillId="0" borderId="2" xfId="0" applyFont="1" applyBorder="1" applyAlignment="1">
      <alignment horizontal="right" wrapText="1"/>
    </xf>
  </cellXfs>
  <cellStyles count="4">
    <cellStyle name="Hyperlink" xfId="2" builtinId="8"/>
    <cellStyle name="Procent" xfId="1" builtinId="5"/>
    <cellStyle name="Standaard" xfId="0" builtinId="0"/>
    <cellStyle name="Valuta" xfId="3" builtinId="4"/>
  </cellStyles>
  <dxfs count="852">
    <dxf>
      <font>
        <color theme="0"/>
      </font>
    </dxf>
    <dxf>
      <font>
        <b/>
        <i val="0"/>
        <color theme="0"/>
      </font>
      <fill>
        <patternFill>
          <bgColor rgb="FFFF0000"/>
        </patternFill>
      </fill>
    </dxf>
    <dxf>
      <font>
        <color theme="0"/>
      </font>
    </dxf>
    <dxf>
      <font>
        <color theme="0"/>
      </font>
      <fill>
        <patternFill>
          <bgColor rgb="FFFF0000"/>
        </patternFill>
      </fill>
    </dxf>
    <dxf>
      <font>
        <color theme="0"/>
      </font>
    </dxf>
    <dxf>
      <font>
        <color theme="0"/>
      </font>
    </dxf>
    <dxf>
      <font>
        <color theme="0"/>
      </font>
    </dxf>
    <dxf>
      <font>
        <color rgb="FFFF0000"/>
      </font>
      <fill>
        <patternFill>
          <bgColor theme="1"/>
        </patternFill>
      </fill>
    </dxf>
    <dxf>
      <font>
        <color rgb="FFFF0000"/>
      </font>
      <fill>
        <patternFill>
          <bgColor theme="1"/>
        </patternFill>
      </fill>
    </dxf>
    <dxf>
      <font>
        <color rgb="FFFF0000"/>
      </font>
      <fill>
        <patternFill>
          <bgColor theme="1"/>
        </patternFill>
      </fill>
    </dxf>
    <dxf>
      <font>
        <b/>
        <i val="0"/>
        <color theme="1"/>
      </font>
      <fill>
        <patternFill>
          <bgColor theme="0"/>
        </patternFill>
      </fill>
    </dxf>
    <dxf>
      <font>
        <b/>
        <i val="0"/>
      </font>
      <fill>
        <patternFill>
          <bgColor theme="9" tint="0.79998168889431442"/>
        </patternFill>
      </fill>
    </dxf>
    <dxf>
      <font>
        <b/>
        <i val="0"/>
      </font>
      <fill>
        <patternFill>
          <bgColor theme="9" tint="0.79998168889431442"/>
        </patternFill>
      </fill>
    </dxf>
    <dxf>
      <font>
        <b/>
        <i val="0"/>
      </font>
      <fill>
        <patternFill>
          <bgColor theme="0"/>
        </patternFill>
      </fill>
    </dxf>
    <dxf>
      <fill>
        <patternFill>
          <bgColor theme="9" tint="0.79998168889431442"/>
        </patternFill>
      </fill>
    </dxf>
    <dxf>
      <fill>
        <patternFill>
          <bgColor rgb="FFFF0000"/>
        </patternFill>
      </fill>
    </dxf>
    <dxf>
      <font>
        <color theme="0"/>
      </font>
    </dxf>
    <dxf>
      <font>
        <color theme="0"/>
      </font>
    </dxf>
    <dxf>
      <fill>
        <patternFill>
          <bgColor rgb="FFFF0000"/>
        </patternFill>
      </fill>
    </dxf>
    <dxf>
      <fill>
        <patternFill patternType="none">
          <bgColor auto="1"/>
        </patternFill>
      </fill>
    </dxf>
    <dxf>
      <font>
        <color theme="0"/>
      </font>
    </dxf>
    <dxf>
      <font>
        <strike val="0"/>
      </font>
      <fill>
        <patternFill>
          <bgColor rgb="FFFF0000"/>
        </patternFill>
      </fill>
    </dxf>
    <dxf>
      <font>
        <color theme="0"/>
      </font>
    </dxf>
    <dxf>
      <fill>
        <patternFill>
          <bgColor rgb="FFFFFF00"/>
        </patternFill>
      </fill>
    </dxf>
    <dxf>
      <font>
        <color theme="0"/>
      </font>
    </dxf>
    <dxf>
      <font>
        <color theme="0"/>
      </font>
    </dxf>
    <dxf>
      <fill>
        <patternFill>
          <bgColor rgb="FFFF0000"/>
        </patternFill>
      </fill>
    </dxf>
    <dxf>
      <fill>
        <patternFill>
          <bgColor rgb="FFFF0000"/>
        </patternFill>
      </fill>
    </dxf>
    <dxf>
      <font>
        <b/>
        <i/>
        <strike val="0"/>
        <color rgb="FFFF0000"/>
      </font>
      <numFmt numFmtId="0" formatCode="General"/>
    </dxf>
    <dxf>
      <fill>
        <patternFill>
          <bgColor theme="9" tint="0.79998168889431442"/>
        </patternFill>
      </fill>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numFmt numFmtId="164" formatCode="_ [$€-413]\ * #,##0.00_ ;_ [$€-413]\ * \-#,##0.00_ ;_ [$€-413]\ * &quot;-&quot;??_ ;_ @_ "/>
    </dxf>
    <dxf>
      <font>
        <b val="0"/>
        <i val="0"/>
        <strike val="0"/>
        <condense val="0"/>
        <extend val="0"/>
        <outline val="0"/>
        <shadow val="0"/>
        <u val="none"/>
        <vertAlign val="baseline"/>
        <sz val="8"/>
        <color theme="1"/>
        <name val="Trebuchet MS"/>
        <family val="2"/>
        <scheme val="none"/>
      </font>
    </dxf>
    <dxf>
      <font>
        <b val="0"/>
        <i val="0"/>
        <strike val="0"/>
        <condense val="0"/>
        <extend val="0"/>
        <outline val="0"/>
        <shadow val="0"/>
        <u val="none"/>
        <vertAlign val="baseline"/>
        <sz val="10"/>
        <color theme="1"/>
        <name val="Trebuchet MS"/>
        <family val="2"/>
        <scheme val="none"/>
      </font>
      <numFmt numFmtId="13" formatCode="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164" formatCode="_ [$€-413]\ * #,##0.00_ ;_ [$€-413]\ * \-#,##0.00_ ;_ [$€-413]\ * &quot;-&quot;??_ ;_ @_ "/>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dxf>
    <dxf>
      <font>
        <b val="0"/>
        <i val="0"/>
        <strike val="0"/>
        <condense val="0"/>
        <extend val="0"/>
        <outline val="0"/>
        <shadow val="0"/>
        <u val="none"/>
        <vertAlign val="baseline"/>
        <sz val="10"/>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1"/>
        <name val="Trebuchet MS"/>
        <family val="2"/>
        <scheme val="none"/>
      </font>
      <numFmt numFmtId="1" formatCode="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rebuchet MS"/>
        <family val="2"/>
        <scheme val="none"/>
      </font>
      <numFmt numFmtId="34" formatCode="_ &quot;€&quot;\ * #,##0.00_ ;_ &quot;€&quot;\ * \-#,##0.00_ ;_ &quot;€&quot;\ * &quot;-&quot;??_ ;_ @_ "/>
      <fill>
        <patternFill patternType="solid">
          <fgColor indexed="64"/>
          <bgColor theme="0"/>
        </patternFill>
      </fill>
    </dxf>
    <dxf>
      <font>
        <b val="0"/>
        <i val="0"/>
        <strike val="0"/>
        <condense val="0"/>
        <extend val="0"/>
        <outline val="0"/>
        <shadow val="0"/>
        <u val="none"/>
        <vertAlign val="baseline"/>
        <sz val="10"/>
        <color auto="1"/>
        <name val="Trebuchet MS"/>
        <family val="2"/>
        <scheme val="none"/>
      </font>
      <numFmt numFmtId="34" formatCode="_ &quot;€&quot;\ * #,##0.00_ ;_ &quot;€&quot;\ * \-#,##0.00_ ;_ &quot;€&quot;\ * &quot;-&quot;??_ ;_ @_ "/>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1" formatCode="0"/>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64" formatCode="_ [$€-413]\ * #,##0.00_ ;_ [$€-413]\ * \-#,##0.00_ ;_ [$€-413]\ * &quot;-&quot;??_ ;_ @_ "/>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9"/>
        <color theme="1"/>
        <name val="Trebuchet MS"/>
        <family val="2"/>
        <scheme val="none"/>
      </font>
      <numFmt numFmtId="164" formatCode="_ [$€-413]\ * #,##0.00_ ;_ [$€-413]\ * \-#,##0.00_ ;_ [$€-413]\ * &quot;-&quot;??_ ;_ @_ "/>
    </dxf>
    <dxf>
      <font>
        <b val="0"/>
        <i val="0"/>
        <strike val="0"/>
        <condense val="0"/>
        <extend val="0"/>
        <outline val="0"/>
        <shadow val="0"/>
        <u val="none"/>
        <vertAlign val="baseline"/>
        <sz val="10"/>
        <color theme="0"/>
        <name val="Trebuchet MS"/>
        <family val="2"/>
        <scheme val="none"/>
      </font>
      <fill>
        <patternFill patternType="solid">
          <fgColor indexed="64"/>
          <bgColor theme="0"/>
        </patternFill>
      </fill>
    </dxf>
    <dxf>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30" formatCode="@"/>
    </dxf>
    <dxf>
      <font>
        <b val="0"/>
        <i val="0"/>
        <strike val="0"/>
        <condense val="0"/>
        <extend val="0"/>
        <outline val="0"/>
        <shadow val="0"/>
        <u val="none"/>
        <vertAlign val="baseline"/>
        <sz val="10"/>
        <color theme="1"/>
        <name val="Trebuchet MS"/>
        <family val="2"/>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Trebuchet MS"/>
        <family val="2"/>
        <scheme val="none"/>
      </font>
      <fill>
        <patternFill patternType="solid">
          <fgColor indexed="64"/>
          <bgColor theme="0"/>
        </patternFill>
      </fill>
    </dxf>
    <dxf>
      <font>
        <b val="0"/>
        <i val="0"/>
        <strike val="0"/>
        <condense val="0"/>
        <extend val="0"/>
        <outline val="0"/>
        <shadow val="0"/>
        <u val="none"/>
        <vertAlign val="baseline"/>
        <sz val="10"/>
        <color theme="1"/>
        <name val="Trebuchet MS"/>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protection locked="1" hidden="0"/>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Aptos Narrow"/>
        <family val="2"/>
        <scheme val="minor"/>
      </font>
    </dxf>
    <dxf>
      <font>
        <b val="0"/>
        <i val="0"/>
        <strike val="0"/>
        <condense val="0"/>
        <extend val="0"/>
        <outline val="0"/>
        <shadow val="0"/>
        <u val="none"/>
        <vertAlign val="baseline"/>
        <sz val="8"/>
        <color theme="1"/>
        <name val="Trebuchet MS"/>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Trebuchet MS"/>
        <family val="2"/>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Trebuchet MS"/>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alignment horizontal="right" vertical="bottom" textRotation="0" wrapText="1" indent="0" justifyLastLine="0" shrinkToFit="0" readingOrder="0"/>
    </dxf>
    <dxf>
      <font>
        <b val="0"/>
        <i val="0"/>
        <strike val="0"/>
        <condense val="0"/>
        <extend val="0"/>
        <outline val="0"/>
        <shadow val="0"/>
        <u val="none"/>
        <vertAlign val="baseline"/>
        <sz val="10"/>
        <color theme="1"/>
        <name val="Trebuchet MS"/>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numFmt numFmtId="34" formatCode="_ &quot;€&quot;\ * #,##0.00_ ;_ &quot;€&quot;\ * \-#,##0.00_ ;_ &quot;€&quot;\ * &quot;-&quot;??_ ;_ @_ "/>
    </dxf>
    <dxf>
      <font>
        <b val="0"/>
        <i val="0"/>
        <strike val="0"/>
        <condense val="0"/>
        <extend val="0"/>
        <outline val="0"/>
        <shadow val="0"/>
        <u val="none"/>
        <vertAlign val="baseline"/>
        <sz val="10"/>
        <color theme="1"/>
        <name val="Trebuchet MS"/>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alignment horizontal="general" vertical="bottom" textRotation="0" wrapText="1" indent="0" justifyLastLine="0" shrinkToFit="0" readingOrder="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10"/>
        <name val="Trebuchet MS"/>
        <family val="2"/>
        <scheme val="none"/>
      </font>
      <numFmt numFmtId="0" formatCode="General"/>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0" hidden="0"/>
    </dxf>
    <dxf>
      <font>
        <strike val="0"/>
        <outline val="0"/>
        <shadow val="0"/>
        <u val="none"/>
        <vertAlign val="baseline"/>
        <sz val="10"/>
        <name val="Trebuchet MS"/>
        <family val="2"/>
        <scheme val="none"/>
      </font>
      <numFmt numFmtId="34" formatCode="_ &quot;€&quot;\ * #,##0.00_ ;_ &quot;€&quot;\ * \-#,##0.00_ ;_ &quot;€&quot;\ * &quot;-&quot;??_ ;_ @_ "/>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numFmt numFmtId="30" formatCode="@"/>
      <fill>
        <patternFill patternType="none">
          <fgColor auto="1"/>
          <bgColor auto="1"/>
        </patternFill>
      </fill>
      <protection locked="0" hidden="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Trebuchet MS"/>
        <family val="2"/>
        <scheme val="none"/>
      </font>
      <numFmt numFmtId="30" formatCode="@"/>
      <fill>
        <patternFill patternType="none">
          <fgColor auto="1"/>
          <bgColor auto="1"/>
        </patternFill>
      </fill>
      <protection locked="0" hidden="0"/>
    </dxf>
    <dxf>
      <border outline="0">
        <bottom style="thin">
          <color theme="4" tint="0.39997558519241921"/>
        </bottom>
      </border>
    </dxf>
    <dxf>
      <font>
        <b/>
        <i val="0"/>
        <strike val="0"/>
        <condense val="0"/>
        <extend val="0"/>
        <outline val="0"/>
        <shadow val="0"/>
        <u val="none"/>
        <vertAlign val="baseline"/>
        <sz val="10"/>
        <color theme="0"/>
        <name val="Trebuchet MS"/>
        <family val="2"/>
        <scheme val="none"/>
      </font>
      <fill>
        <patternFill patternType="none">
          <fgColor auto="1"/>
          <bgColor auto="1"/>
        </patternFill>
      </fill>
      <protection locked="1"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numFmt numFmtId="0" formatCode="General"/>
      <protection locked="1" hidden="0"/>
    </dxf>
    <dxf>
      <font>
        <b val="0"/>
        <i val="0"/>
        <strike val="0"/>
        <condense val="0"/>
        <extend val="0"/>
        <outline val="0"/>
        <shadow val="0"/>
        <u val="none"/>
        <vertAlign val="baseline"/>
        <sz val="10"/>
        <color theme="1"/>
        <name val="Trebuchet MS"/>
        <family val="2"/>
        <scheme val="none"/>
      </font>
      <numFmt numFmtId="14" formatCode="0.00%"/>
    </dxf>
    <dxf>
      <font>
        <strike val="0"/>
        <outline val="0"/>
        <shadow val="0"/>
        <u val="none"/>
        <vertAlign val="baseline"/>
        <sz val="10"/>
        <name val="Trebuchet MS"/>
        <family val="2"/>
        <scheme val="none"/>
      </font>
      <numFmt numFmtId="14" formatCode="0.00%"/>
      <protection locked="0"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30" formatCode="@"/>
      <protection locked="0"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0" formatCode="General"/>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0"/>
        <name val="Trebuchet MS"/>
        <family val="2"/>
        <scheme val="none"/>
      </font>
      <numFmt numFmtId="30" formatCode="@"/>
      <protection locked="0"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name val="Trebuchet MS"/>
        <family val="2"/>
        <scheme val="none"/>
      </font>
      <protection locked="1" hidden="0"/>
    </dxf>
    <dxf>
      <font>
        <b val="0"/>
        <i val="0"/>
        <strike val="0"/>
        <condense val="0"/>
        <extend val="0"/>
        <outline val="0"/>
        <shadow val="0"/>
        <u val="none"/>
        <vertAlign val="baseline"/>
        <sz val="8"/>
        <color theme="1"/>
        <name val="Trebuchet MS"/>
        <family val="2"/>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theme="1"/>
        <name val="Trebuchet MS"/>
        <family val="2"/>
        <scheme val="none"/>
      </font>
      <numFmt numFmtId="0" formatCode="Genera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theme="1"/>
        <name val="Trebuchet MS"/>
        <family val="2"/>
        <scheme val="none"/>
      </font>
      <numFmt numFmtId="0" formatCode="General"/>
      <alignment horizontal="general" vertical="bottom" textRotation="0" wrapText="1" indent="0" justifyLastLine="0" shrinkToFit="0" readingOrder="0"/>
      <protection locked="1" hidden="0"/>
    </dxf>
    <dxf>
      <font>
        <strike val="0"/>
        <outline val="0"/>
        <shadow val="0"/>
        <u val="none"/>
        <vertAlign val="baseline"/>
        <sz val="10"/>
        <name val="Trebuchet MS"/>
        <family val="2"/>
        <scheme val="none"/>
      </font>
      <numFmt numFmtId="34" formatCode="_ &quot;€&quot;\ * #,##0.00_ ;_ &quot;€&quot;\ * \-#,##0.00_ ;_ &quot;€&quot;\ * &quot;-&quot;??_ ;_ @_ "/>
      <protection locked="1" hidden="0"/>
    </dxf>
    <dxf>
      <font>
        <b val="0"/>
        <i val="0"/>
        <strike val="0"/>
        <condense val="0"/>
        <extend val="0"/>
        <outline val="0"/>
        <shadow val="0"/>
        <u val="none"/>
        <vertAlign val="baseline"/>
        <sz val="10"/>
        <color theme="1"/>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u val="none"/>
        <vertAlign val="baseline"/>
        <sz val="10"/>
        <name val="Trebuchet MS"/>
        <family val="2"/>
        <scheme val="none"/>
      </font>
      <numFmt numFmtId="34" formatCode="_ &quot;€&quot;\ * #,##0.00_ ;_ &quot;€&quot;\ * \-#,##0.00_ ;_ &quot;€&quot;\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u val="none"/>
        <vertAlign val="baseline"/>
        <sz val="10"/>
        <name val="Trebuchet MS"/>
        <family val="2"/>
        <scheme val="none"/>
      </font>
      <numFmt numFmtId="34" formatCode="_ &quot;€&quot;\ * #,##0.00_ ;_ &quot;€&quot;\ * \-#,##0.00_ ;_ &quot;€&quot;\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u val="none"/>
        <vertAlign val="baseline"/>
        <sz val="10"/>
        <name val="Trebuchet MS"/>
        <family val="2"/>
        <scheme val="none"/>
      </font>
      <numFmt numFmtId="34" formatCode="_ &quot;€&quot;\ * #,##0.00_ ;_ &quot;€&quot;\ * \-#,##0.00_ ;_ &quot;€&quot;\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u val="none"/>
        <vertAlign val="baseline"/>
        <sz val="10"/>
        <name val="Trebuchet MS"/>
        <family val="2"/>
        <scheme val="none"/>
      </font>
      <numFmt numFmtId="34" formatCode="_ &quot;€&quot;\ * #,##0.00_ ;_ &quot;€&quot;\ * \-#,##0.00_ ;_ &quot;€&quot;\ * &quot;-&quot;??_ ;_ @_ "/>
      <alignment horizontal="general" vertical="bottom" textRotation="0" wrapText="1" indent="0" justifyLastLine="0" shrinkToFit="0" readingOrder="0"/>
      <protection locked="1" hidden="0"/>
    </dxf>
    <dxf>
      <font>
        <strike val="0"/>
        <outline val="0"/>
        <shadow val="0"/>
        <u val="none"/>
        <vertAlign val="baseline"/>
        <sz val="10"/>
        <name val="Trebuchet MS"/>
        <family val="2"/>
        <scheme val="none"/>
      </font>
      <numFmt numFmtId="34" formatCode="_ &quot;€&quot;\ * #,##0.00_ ;_ &quot;€&quot;\ * \-#,##0.00_ ;_ &quot;€&quot;\ * &quot;-&quot;??_ ;_ @_ "/>
      <fill>
        <patternFill patternType="solid">
          <fgColor indexed="64"/>
          <bgColor theme="9" tint="0.79998168889431442"/>
        </patternFill>
      </fill>
      <alignment horizontal="right" vertical="bottom" textRotation="0" wrapText="1" indent="0" justifyLastLine="0" shrinkToFit="0" readingOrder="0"/>
      <protection locked="0" hidden="0"/>
    </dxf>
    <dxf>
      <font>
        <strike val="0"/>
        <outline val="0"/>
        <shadow val="0"/>
        <u val="none"/>
        <vertAlign val="baseline"/>
        <sz val="10"/>
        <name val="Trebuchet MS"/>
        <family val="2"/>
        <scheme val="none"/>
      </font>
      <numFmt numFmtId="34" formatCode="_ &quot;€&quot;\ * #,##0.00_ ;_ &quot;€&quot;\ * \-#,##0.00_ ;_ &quot;€&quot;\ * &quot;-&quot;??_ ;_ @_ "/>
      <alignment horizontal="general" vertical="bottom" textRotation="0" wrapText="1" indent="0" justifyLastLine="0" shrinkToFit="0" readingOrder="0"/>
      <protection locked="1" hidden="0"/>
    </dxf>
    <dxf>
      <font>
        <strike val="0"/>
        <outline val="0"/>
        <shadow val="0"/>
        <u val="none"/>
        <vertAlign val="baseline"/>
        <sz val="10"/>
        <name val="Trebuchet MS"/>
        <family val="2"/>
        <scheme val="none"/>
      </font>
      <numFmt numFmtId="34" formatCode="_ &quot;€&quot;\ * #,##0.00_ ;_ &quot;€&quot;\ * \-#,##0.00_ ;_ &quot;€&quot;\ * &quot;-&quot;??_ ;_ @_ "/>
      <alignment horizontal="general" vertical="bottom" textRotation="0" wrapText="1" indent="0" justifyLastLine="0" shrinkToFit="0" readingOrder="0"/>
      <protection locked="1" hidden="0"/>
    </dxf>
    <dxf>
      <font>
        <strike val="0"/>
        <outline val="0"/>
        <shadow val="0"/>
        <u val="none"/>
        <vertAlign val="baseline"/>
        <sz val="10"/>
        <name val="Trebuchet MS"/>
        <family val="2"/>
        <scheme val="none"/>
      </font>
      <numFmt numFmtId="0" formatCode="General"/>
      <fill>
        <patternFill patternType="solid">
          <fgColor indexed="64"/>
          <bgColor theme="9"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solid">
          <fgColor indexed="64"/>
          <bgColor theme="9" tint="0.59999389629810485"/>
        </patternFill>
      </fill>
      <alignment horizontal="general" vertical="bottom" textRotation="0" wrapText="1" indent="0" justifyLastLine="0" shrinkToFit="0" readingOrder="0"/>
      <protection locked="0" hidden="0"/>
    </dxf>
    <dxf>
      <protection locked="1" hidden="0"/>
    </dxf>
    <dxf>
      <font>
        <strike val="0"/>
        <outline val="0"/>
        <shadow val="0"/>
        <u val="none"/>
        <vertAlign val="baseline"/>
        <sz val="10"/>
        <name val="Trebuchet MS"/>
        <family val="2"/>
        <scheme val="none"/>
      </font>
      <protection locked="1" hidden="0"/>
    </dxf>
    <dxf>
      <font>
        <strike val="0"/>
        <outline val="0"/>
        <shadow val="0"/>
        <u val="none"/>
        <vertAlign val="baseline"/>
        <sz val="10"/>
        <color theme="0"/>
        <name val="Trebuchet MS"/>
        <family val="2"/>
        <scheme val="none"/>
      </font>
      <protection locked="1"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0" formatCode="General"/>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0"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164" formatCode="_ [$€-413]\ * #,##0.00_ ;_ [$€-413]\ * \-#,##0.00_ ;_ [$€-413]\ * &quot;-&quot;??_ ;_ @_ "/>
      <protection locked="1" hidden="0"/>
    </dxf>
    <dxf>
      <font>
        <strike val="0"/>
        <outline val="0"/>
        <shadow val="0"/>
        <u val="none"/>
        <vertAlign val="baseline"/>
        <sz val="8"/>
        <name val="Trebuchet MS"/>
        <family val="2"/>
        <scheme val="none"/>
      </font>
      <numFmt numFmtId="0" formatCode="General"/>
      <protection locked="1" hidden="0"/>
    </dxf>
    <dxf>
      <font>
        <strike val="0"/>
        <outline val="0"/>
        <shadow val="0"/>
        <vertAlign val="baseline"/>
        <sz val="10"/>
        <name val="Trebuchet MS"/>
        <family val="2"/>
        <scheme val="none"/>
      </font>
      <numFmt numFmtId="13" formatCode="0%"/>
      <protection locked="1" hidden="0"/>
    </dxf>
    <dxf>
      <font>
        <strike val="0"/>
        <outline val="0"/>
        <shadow val="0"/>
        <vertAlign val="baseline"/>
        <sz val="10"/>
        <name val="Trebuchet MS"/>
        <family val="2"/>
        <scheme val="none"/>
      </font>
      <numFmt numFmtId="0" formatCode="General"/>
      <protection locked="1" hidden="0"/>
    </dxf>
    <dxf>
      <font>
        <strike val="0"/>
        <outline val="0"/>
        <shadow val="0"/>
        <vertAlign val="baseline"/>
        <sz val="10"/>
        <name val="Trebuchet MS"/>
        <family val="2"/>
        <scheme val="none"/>
      </font>
      <numFmt numFmtId="0" formatCode="General"/>
      <protection locked="1" hidden="0"/>
    </dxf>
    <dxf>
      <font>
        <strike val="0"/>
        <outline val="0"/>
        <shadow val="0"/>
        <vertAlign val="baseline"/>
        <sz val="10"/>
        <color auto="1"/>
        <name val="Trebuchet MS"/>
        <family val="2"/>
        <scheme val="none"/>
      </font>
      <numFmt numFmtId="164" formatCode="_ [$€-413]\ * #,##0.00_ ;_ [$€-413]\ * \-#,##0.00_ ;_ [$€-413]\ * &quot;-&quot;??_ ;_ @_ "/>
      <fill>
        <patternFill patternType="solid">
          <fgColor indexed="64"/>
          <bgColor theme="0"/>
        </patternFill>
      </fill>
      <alignment horizontal="general" vertical="bottom" textRotation="0" wrapText="0" indent="0" justifyLastLine="0" shrinkToFit="0" readingOrder="0"/>
      <protection locked="1" hidden="0"/>
    </dxf>
    <dxf>
      <font>
        <strike val="0"/>
        <outline val="0"/>
        <shadow val="0"/>
        <vertAlign val="baseline"/>
        <sz val="10"/>
        <name val="Trebuchet MS"/>
        <family val="2"/>
        <scheme val="none"/>
      </font>
      <numFmt numFmtId="164" formatCode="_ [$€-413]\ * #,##0.00_ ;_ [$€-413]\ * \-#,##0.00_ ;_ [$€-413]\ * &quot;-&quot;??_ ;_ @_ "/>
      <protection locked="1" hidden="0"/>
    </dxf>
    <dxf>
      <font>
        <strike val="0"/>
        <outline val="0"/>
        <shadow val="0"/>
        <vertAlign val="baseline"/>
        <sz val="10"/>
        <name val="Trebuchet MS"/>
        <family val="2"/>
        <scheme val="none"/>
      </font>
      <numFmt numFmtId="164" formatCode="_ [$€-413]\ * #,##0.00_ ;_ [$€-413]\ * \-#,##0.00_ ;_ [$€-413]\ * &quot;-&quot;??_ ;_ @_ "/>
      <protection locked="1" hidden="0"/>
    </dxf>
    <dxf>
      <font>
        <b val="0"/>
        <i val="0"/>
        <strike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alignment horizontal="general" vertical="bottom" textRotation="0" wrapText="0" indent="0" justifyLastLine="0" shrinkToFit="0" readingOrder="0"/>
      <protection locked="1" hidden="0"/>
    </dxf>
    <dxf>
      <font>
        <strike val="0"/>
        <outline val="0"/>
        <shadow val="0"/>
        <vertAlign val="baseline"/>
        <sz val="10"/>
        <color auto="1"/>
        <name val="Trebuchet MS"/>
        <family val="2"/>
        <scheme val="none"/>
      </font>
      <numFmt numFmtId="164" formatCode="_ [$€-413]\ * #,##0.00_ ;_ [$€-413]\ * \-#,##0.00_ ;_ [$€-413]\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color auto="1"/>
        <name val="Trebuchet MS"/>
        <family val="2"/>
        <scheme val="none"/>
      </font>
      <numFmt numFmtId="164" formatCode="_ [$€-413]\ * #,##0.00_ ;_ [$€-413]\ * \-#,##0.00_ ;_ [$€-413]\ * &quot;-&quot;??_ ;_ @_ "/>
      <fill>
        <patternFill patternType="solid">
          <fgColor indexed="64"/>
          <bgColor theme="9"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9"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dxf>
    <dxf>
      <font>
        <b val="0"/>
        <i val="0"/>
        <strike val="0"/>
        <outline val="0"/>
        <shadow val="0"/>
        <u val="none"/>
        <vertAlign val="baseline"/>
        <sz val="10"/>
        <color auto="1"/>
        <name val="Trebuchet MS"/>
        <family val="2"/>
        <scheme val="none"/>
      </font>
      <numFmt numFmtId="164" formatCode="_ [$€-413]\ * #,##0.00_ ;_ [$€-413]\ * \-#,##0.00_ ;_ [$€-413]\ * &quot;-&quot;??_ ;_ @_ "/>
      <fill>
        <patternFill patternType="solid">
          <fgColor indexed="64"/>
          <bgColor theme="0"/>
        </patternFill>
      </fill>
      <protection locked="1" hidden="0"/>
    </dxf>
    <dxf>
      <font>
        <strike val="0"/>
        <outline val="0"/>
        <shadow val="0"/>
        <vertAlign val="baseline"/>
        <sz val="10"/>
        <name val="Trebuchet MS"/>
        <family val="2"/>
        <scheme val="none"/>
      </font>
      <numFmt numFmtId="164" formatCode="_ [$€-413]\ * #,##0.00_ ;_ [$€-413]\ * \-#,##0.00_ ;_ [$€-413]\ * &quot;-&quot;??_ ;_ @_ "/>
      <alignment horizontal="general" vertical="bottom" textRotation="0" wrapText="1" indent="0" justifyLastLine="0" shrinkToFit="0" readingOrder="0"/>
      <protection locked="1" hidden="0"/>
    </dxf>
    <dxf>
      <font>
        <strike val="0"/>
        <outline val="0"/>
        <shadow val="0"/>
        <vertAlign val="baseline"/>
        <sz val="10"/>
        <name val="Trebuchet MS"/>
        <family val="2"/>
        <scheme val="none"/>
      </font>
      <numFmt numFmtId="0" formatCode="General"/>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0" formatCode="General"/>
      <fill>
        <patternFill patternType="solid">
          <fgColor indexed="64"/>
          <bgColor theme="9" tint="0.5999938962981048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rebuchet MS"/>
        <family val="2"/>
        <scheme val="none"/>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outline val="0"/>
        <shadow val="0"/>
        <u val="none"/>
        <vertAlign val="baseline"/>
        <sz val="10"/>
        <color auto="1"/>
        <name val="Trebuchet MS"/>
        <family val="2"/>
        <scheme val="none"/>
      </font>
      <numFmt numFmtId="34" formatCode="_ &quot;€&quot;\ * #,##0.00_ ;_ &quot;€&quot;\ * \-#,##0.00_ ;_ &quot;€&quot;\ * &quot;-&quot;??_ ;_ @_ "/>
      <fill>
        <patternFill patternType="solid">
          <fgColor indexed="64"/>
          <bgColor theme="0"/>
        </patternFill>
      </fill>
      <alignment horizontal="general" vertical="bottom" textRotation="0" wrapText="1" indent="0" justifyLastLine="0" shrinkToFit="0" readingOrder="0"/>
      <protection locked="1" hidden="0"/>
    </dxf>
    <dxf>
      <font>
        <strike val="0"/>
        <outline val="0"/>
        <shadow val="0"/>
        <vertAlign val="baseline"/>
        <sz val="10"/>
        <name val="Trebuchet MS"/>
        <family val="2"/>
        <scheme val="none"/>
      </font>
      <numFmt numFmtId="34" formatCode="_ &quot;€&quot;\ * #,##0.00_ ;_ &quot;€&quot;\ * \-#,##0.00_ ;_ &quot;€&quot;\ * &quot;-&quot;??_ ;_ @_ "/>
      <alignment horizontal="general" vertical="bottom" textRotation="0" wrapText="1" indent="0" justifyLastLine="0" shrinkToFit="0" readingOrder="0"/>
      <protection locked="1" hidden="0"/>
    </dxf>
    <dxf>
      <font>
        <strike val="0"/>
        <outline val="0"/>
        <shadow val="0"/>
        <vertAlign val="baseline"/>
        <sz val="10"/>
        <name val="Trebuchet MS"/>
        <family val="2"/>
        <scheme val="none"/>
      </font>
      <numFmt numFmtId="0" formatCode="General"/>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0" formatCode="General"/>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164" formatCode="_ [$€-413]\ * #,##0.00_ ;_ [$€-413]\ * \-#,##0.00_ ;_ [$€-413]\ * &quot;-&quot;??_ ;_ @_ "/>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protection locked="0" hidden="0"/>
    </dxf>
    <dxf>
      <font>
        <strike val="0"/>
        <outline val="0"/>
        <shadow val="0"/>
        <vertAlign val="baseline"/>
        <sz val="10"/>
        <name val="Trebuchet MS"/>
        <family val="2"/>
        <scheme val="none"/>
      </font>
    </dxf>
    <dxf>
      <numFmt numFmtId="164" formatCode="_ [$€-413]\ * #,##0.00_ ;_ [$€-413]\ * \-#,##0.00_ ;_ [$€-413]\ * &quot;-&quot;??_ ;_ @_ "/>
    </dxf>
    <dxf>
      <fill>
        <patternFill patternType="solid">
          <fgColor indexed="64"/>
          <bgColor theme="9" tint="0.79998168889431442"/>
        </patternFill>
      </fill>
      <alignment horizontal="center" vertical="bottom" textRotation="0" indent="0" justifyLastLine="0" shrinkToFit="0" readingOrder="0"/>
      <protection locked="0" hidden="0"/>
    </dxf>
    <dxf>
      <fill>
        <patternFill patternType="solid">
          <fgColor indexed="64"/>
          <bgColor theme="9" tint="0.79998168889431442"/>
        </patternFill>
      </fill>
      <alignment horizontal="center" vertical="bottom" textRotation="0" indent="0" justifyLastLine="0" shrinkToFit="0" readingOrder="0"/>
      <protection locked="0" hidden="0"/>
    </dxf>
    <dxf>
      <fill>
        <patternFill patternType="solid">
          <fgColor indexed="64"/>
          <bgColor theme="9" tint="0.79998168889431442"/>
        </patternFill>
      </fill>
      <alignment horizontal="general" vertical="bottom" textRotation="0" wrapText="1" indent="0" justifyLastLine="0" shrinkToFit="0" readingOrder="0"/>
      <protection locked="0" hidden="0"/>
    </dxf>
    <dxf>
      <fill>
        <patternFill patternType="solid">
          <fgColor indexed="64"/>
          <bgColor theme="9" tint="0.59999389629810485"/>
        </patternFill>
      </fill>
      <protection locked="0" hidden="0"/>
    </dxf>
    <dxf>
      <numFmt numFmtId="164" formatCode="_ [$€-413]\ * #,##0.00_ ;_ [$€-413]\ * \-#,##0.00_ ;_ [$€-413]\ * &quot;-&quot;??_ ;_ @_ "/>
      <fill>
        <patternFill patternType="solid">
          <fgColor indexed="64"/>
          <bgColor theme="9" tint="0.79998168889431442"/>
        </patternFill>
      </fill>
      <protection locked="0" hidden="0"/>
    </dxf>
    <dxf>
      <numFmt numFmtId="164" formatCode="_ [$€-413]\ * #,##0.00_ ;_ [$€-413]\ * \-#,##0.00_ ;_ [$€-413]\ * &quot;-&quot;??_ ;_ @_ "/>
      <fill>
        <patternFill patternType="solid">
          <fgColor indexed="64"/>
          <bgColor theme="9" tint="0.79998168889431442"/>
        </patternFill>
      </fill>
      <protection locked="0" hidden="0"/>
    </dxf>
    <dxf>
      <fill>
        <patternFill patternType="solid">
          <fgColor indexed="64"/>
          <bgColor theme="9" tint="0.79998168889431442"/>
        </patternFill>
      </fill>
      <alignment horizontal="general" vertical="bottom" textRotation="0" wrapText="1" indent="0" justifyLastLine="0" shrinkToFit="0" readingOrder="0"/>
      <protection locked="0" hidden="0"/>
    </dxf>
    <dxf>
      <fill>
        <patternFill patternType="solid">
          <fgColor indexed="64"/>
          <bgColor theme="9" tint="0.79998168889431442"/>
        </patternFill>
      </fill>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font>
        <strike val="0"/>
        <outline val="0"/>
        <shadow val="0"/>
        <vertAlign val="baseline"/>
        <sz val="10"/>
        <name val="Trebuchet MS"/>
        <family val="2"/>
        <scheme val="none"/>
      </font>
      <numFmt numFmtId="164" formatCode="_ [$€-413]\ * #,##0.00_ ;_ [$€-413]\ * \-#,##0.00_ ;_ [$€-413]\ * &quot;-&quot;??_ ;_ @_ "/>
    </dxf>
    <dxf>
      <font>
        <strike val="0"/>
        <outline val="0"/>
        <shadow val="0"/>
        <vertAlign val="baseline"/>
        <sz val="10"/>
        <name val="Trebuchet MS"/>
        <family val="2"/>
        <scheme val="none"/>
      </font>
      <numFmt numFmtId="164" formatCode="_ [$€-413]\ * #,##0.00_ ;_ [$€-413]\ * \-#,##0.00_ ;_ [$€-413]\ * &quot;-&quot;??_ ;_ @_ "/>
    </dxf>
    <dxf>
      <font>
        <strike val="0"/>
        <outline val="0"/>
        <shadow val="0"/>
        <u val="none"/>
        <vertAlign val="baseline"/>
        <sz val="11"/>
        <color theme="2" tint="-9.9978637043366805E-2"/>
        <name val="Trebuchet MS"/>
        <family val="2"/>
        <scheme val="none"/>
      </font>
      <numFmt numFmtId="34" formatCode="_ &quot;€&quot;\ * #,##0.00_ ;_ &quot;€&quot;\ * \-#,##0.00_ ;_ &quot;€&quot;\ * &quot;-&quot;??_ ;_ @_ "/>
      <fill>
        <patternFill patternType="solid">
          <fgColor indexed="64"/>
          <bgColor theme="2" tint="-9.9978637043366805E-2"/>
        </patternFill>
      </fill>
    </dxf>
    <dxf>
      <font>
        <strike val="0"/>
        <outline val="0"/>
        <shadow val="0"/>
        <u val="none"/>
        <vertAlign val="baseline"/>
        <sz val="11"/>
        <color theme="1"/>
        <name val="Trebuchet MS"/>
        <family val="2"/>
        <scheme val="none"/>
      </font>
      <fill>
        <patternFill patternType="solid">
          <fgColor indexed="64"/>
          <bgColor theme="2" tint="-9.9978637043366805E-2"/>
        </patternFill>
      </fill>
      <protection locked="0" hidden="0"/>
    </dxf>
    <dxf>
      <font>
        <strike val="0"/>
        <outline val="0"/>
        <shadow val="0"/>
        <u val="none"/>
        <vertAlign val="baseline"/>
        <sz val="11"/>
        <color theme="1"/>
        <name val="Trebuchet MS"/>
        <family val="2"/>
        <scheme val="none"/>
      </font>
      <fill>
        <patternFill patternType="solid">
          <fgColor indexed="64"/>
          <bgColor theme="2" tint="-9.9978637043366805E-2"/>
        </patternFill>
      </fill>
      <protection locked="0" hidden="0"/>
    </dxf>
    <dxf>
      <font>
        <strike val="0"/>
        <outline val="0"/>
        <shadow val="0"/>
        <u val="none"/>
        <vertAlign val="baseline"/>
        <sz val="11"/>
        <color theme="1"/>
        <name val="Trebuchet MS"/>
        <family val="2"/>
        <scheme val="none"/>
      </font>
      <numFmt numFmtId="164" formatCode="_ [$€-413]\ * #,##0.00_ ;_ [$€-413]\ * \-#,##0.00_ ;_ [$€-413]\ * &quot;-&quot;??_ ;_ @_ "/>
      <fill>
        <patternFill patternType="solid">
          <fgColor indexed="64"/>
          <bgColor theme="2" tint="-9.9978637043366805E-2"/>
        </patternFill>
      </fill>
    </dxf>
    <dxf>
      <font>
        <strike val="0"/>
        <outline val="0"/>
        <shadow val="0"/>
        <vertAlign val="baseline"/>
        <sz val="10"/>
        <name val="Trebuchet MS"/>
        <family val="2"/>
        <scheme val="none"/>
      </font>
      <numFmt numFmtId="164" formatCode="_ [$€-413]\ * #,##0.00_ ;_ [$€-413]\ * \-#,##0.00_ ;_ [$€-413]\ * &quot;-&quot;??_ ;_ @_ "/>
      <fill>
        <patternFill patternType="solid">
          <fgColor indexed="64"/>
          <bgColor theme="2" tint="-9.9978637043366805E-2"/>
        </patternFill>
      </fill>
      <protection locked="0" hidden="0"/>
    </dxf>
    <dxf>
      <font>
        <strike val="0"/>
        <outline val="0"/>
        <shadow val="0"/>
        <vertAlign val="baseline"/>
        <sz val="10"/>
        <name val="Trebuchet MS"/>
        <family val="2"/>
        <scheme val="none"/>
      </font>
      <numFmt numFmtId="164" formatCode="_ [$€-413]\ * #,##0.00_ ;_ [$€-413]\ * \-#,##0.00_ ;_ [$€-413]\ * &quot;-&quot;??_ ;_ @_ "/>
      <fill>
        <patternFill patternType="solid">
          <fgColor indexed="64"/>
          <bgColor theme="2" tint="-9.9978637043366805E-2"/>
        </patternFill>
      </fill>
      <protection locked="0" hidden="0"/>
    </dxf>
    <dxf>
      <font>
        <b val="0"/>
        <i val="0"/>
        <strike val="0"/>
        <condense val="0"/>
        <extend val="0"/>
        <outline val="0"/>
        <shadow val="0"/>
        <u val="none"/>
        <vertAlign val="baseline"/>
        <sz val="10"/>
        <color theme="1"/>
        <name val="Trebuchet MS"/>
        <family val="2"/>
        <scheme val="none"/>
      </font>
      <fill>
        <patternFill patternType="solid">
          <fgColor indexed="64"/>
          <bgColor theme="2" tint="-9.9978637043366805E-2"/>
        </patternFill>
      </fill>
      <alignment horizontal="center" vertical="bottom" textRotation="0" indent="0" justifyLastLine="0" shrinkToFit="0" readingOrder="0"/>
      <protection locked="0" hidden="0"/>
    </dxf>
    <dxf>
      <font>
        <strike val="0"/>
        <outline val="0"/>
        <shadow val="0"/>
        <vertAlign val="baseline"/>
        <sz val="10"/>
        <name val="Trebuchet MS"/>
        <family val="2"/>
        <scheme val="none"/>
      </font>
      <fill>
        <patternFill patternType="solid">
          <fgColor indexed="64"/>
          <bgColor theme="2" tint="-9.9978637043366805E-2"/>
        </patternFill>
      </fill>
      <alignment horizontal="center" vertical="bottom" textRotation="0"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0" formatCode="General"/>
      <fill>
        <patternFill patternType="solid">
          <fgColor indexed="64"/>
          <bgColor theme="9" tint="0.79998168889431442"/>
        </patternFill>
      </fill>
      <protection locked="0" hidden="0"/>
    </dxf>
    <dxf>
      <font>
        <strike val="0"/>
        <outline val="0"/>
        <shadow val="0"/>
        <vertAlign val="baseline"/>
        <sz val="10"/>
        <name val="Trebuchet MS"/>
        <family val="2"/>
        <scheme val="none"/>
      </font>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alignment horizontal="general" vertical="bottom" textRotation="0" wrapText="1" indent="0" justifyLastLine="0" shrinkToFit="0" readingOrder="0"/>
    </dxf>
    <dxf>
      <font>
        <strike val="0"/>
        <outline val="0"/>
        <shadow val="0"/>
        <u val="none"/>
        <vertAlign val="baseline"/>
        <sz val="9"/>
        <name val="Trebuchet MS"/>
        <family val="2"/>
        <scheme val="none"/>
      </font>
      <numFmt numFmtId="164" formatCode="_ [$€-413]\ * #,##0.00_ ;_ [$€-413]\ * \-#,##0.00_ ;_ [$€-413]\ * &quot;-&quot;??_ ;_ @_ "/>
    </dxf>
    <dxf>
      <font>
        <strike val="0"/>
        <outline val="0"/>
        <shadow val="0"/>
        <u val="none"/>
        <vertAlign val="baseline"/>
        <sz val="9"/>
        <name val="Trebuchet MS"/>
        <family val="2"/>
        <scheme val="none"/>
      </font>
      <numFmt numFmtId="164" formatCode="_ [$€-413]\ * #,##0.00_ ;_ [$€-413]\ * \-#,##0.00_ ;_ [$€-413]\ * &quot;-&quot;??_ ;_ @_ "/>
    </dxf>
    <dxf>
      <font>
        <strike val="0"/>
        <outline val="0"/>
        <shadow val="0"/>
        <u val="none"/>
        <vertAlign val="baseline"/>
        <sz val="10"/>
        <color theme="0"/>
        <name val="Trebuchet MS"/>
        <family val="2"/>
        <scheme val="none"/>
      </font>
      <numFmt numFmtId="0" formatCode="General"/>
      <fill>
        <patternFill patternType="solid">
          <fgColor indexed="64"/>
          <bgColor theme="0"/>
        </patternFill>
      </fill>
      <protection locked="1" hidden="0"/>
    </dxf>
    <dxf>
      <font>
        <strike val="0"/>
        <outline val="0"/>
        <shadow val="0"/>
        <u val="none"/>
        <vertAlign val="baseline"/>
        <sz val="10"/>
        <color theme="1"/>
        <name val="Trebuchet MS"/>
        <family val="2"/>
        <scheme val="none"/>
      </font>
      <numFmt numFmtId="0" formatCode="General"/>
      <alignment horizontal="center" vertical="bottom" textRotation="0" wrapText="0" indent="0" justifyLastLine="0" shrinkToFit="0" readingOrder="0"/>
    </dxf>
    <dxf>
      <font>
        <strike val="0"/>
        <outline val="0"/>
        <shadow val="0"/>
        <vertAlign val="baseline"/>
        <sz val="10"/>
        <name val="Trebuchet MS"/>
        <family val="2"/>
        <scheme val="none"/>
      </font>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fill>
        <patternFill patternType="solid">
          <fgColor indexed="64"/>
          <bgColor theme="9" tint="0.59999389629810485"/>
        </patternFill>
      </fill>
      <alignment horizontal="general" vertical="bottom" textRotation="0" wrapText="0" indent="0" justifyLastLine="0" shrinkToFit="0" readingOrder="0"/>
      <protection locked="0" hidden="0"/>
    </dxf>
    <dxf>
      <font>
        <strike val="0"/>
        <outline val="0"/>
        <shadow val="0"/>
        <vertAlign val="baseline"/>
        <sz val="10"/>
        <name val="Trebuchet MS"/>
        <family val="2"/>
        <scheme val="none"/>
      </font>
    </dxf>
    <dxf>
      <font>
        <strike val="0"/>
        <outline val="0"/>
        <shadow val="0"/>
        <vertAlign val="baseline"/>
        <sz val="10"/>
        <name val="Trebuchet MS"/>
        <family val="2"/>
        <scheme val="none"/>
      </font>
    </dxf>
    <dxf>
      <font>
        <strike val="0"/>
        <outline val="0"/>
        <shadow val="0"/>
        <u val="none"/>
        <vertAlign val="baseline"/>
        <sz val="9"/>
        <name val="Trebuchet MS"/>
        <family val="2"/>
        <scheme val="none"/>
      </font>
      <numFmt numFmtId="164" formatCode="_ [$€-413]\ * #,##0.00_ ;_ [$€-413]\ * \-#,##0.00_ ;_ [$€-413]\ * &quot;-&quot;??_ ;_ @_ "/>
      <alignment horizontal="general" vertical="bottom" textRotation="0" wrapText="1" indent="0" justifyLastLine="0" shrinkToFit="0" readingOrder="0"/>
      <protection locked="1" hidden="0"/>
    </dxf>
    <dxf>
      <font>
        <strike val="0"/>
        <outline val="0"/>
        <shadow val="0"/>
        <u val="none"/>
        <vertAlign val="baseline"/>
        <sz val="9"/>
        <name val="Trebuchet MS"/>
        <family val="2"/>
        <scheme val="none"/>
      </font>
      <numFmt numFmtId="164" formatCode="_ [$€-413]\ * #,##0.00_ ;_ [$€-413]\ * \-#,##0.00_ ;_ [$€-413]\ * &quot;-&quot;??_ ;_ @_ "/>
      <alignment horizontal="general" vertical="bottom" textRotation="0" wrapText="1" indent="0" justifyLastLine="0" shrinkToFit="0" readingOrder="0"/>
      <protection locked="1" hidden="0"/>
    </dxf>
    <dxf>
      <font>
        <b val="0"/>
        <i val="0"/>
        <strike val="0"/>
        <outline val="0"/>
        <shadow val="0"/>
        <u val="none"/>
        <vertAlign val="baseline"/>
        <sz val="10"/>
        <color theme="0"/>
        <name val="Trebuchet MS"/>
        <family val="2"/>
        <scheme val="none"/>
      </font>
      <numFmt numFmtId="0" formatCode="General"/>
      <fill>
        <patternFill patternType="solid">
          <fgColor indexed="64"/>
          <bgColor theme="0"/>
        </patternFill>
      </fill>
      <alignment horizontal="general" vertical="bottom" textRotation="0" wrapText="1" indent="0" justifyLastLine="0" shrinkToFit="0" readingOrder="0"/>
      <protection locked="1" hidden="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Trebuchet MS"/>
        <family val="2"/>
        <scheme val="none"/>
      </font>
      <numFmt numFmtId="13" formatCode="0%"/>
      <alignment horizontal="general" vertical="bottom" textRotation="0" wrapText="1" indent="0" justifyLastLine="0" shrinkToFit="0" readingOrder="0"/>
      <protection locked="1" hidden="0"/>
    </dxf>
    <dxf>
      <font>
        <strike val="0"/>
        <outline val="0"/>
        <shadow val="0"/>
        <vertAlign val="baseline"/>
        <sz val="10"/>
        <name val="Trebuchet MS"/>
        <family val="2"/>
        <scheme val="none"/>
      </font>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name val="Trebuchet MS"/>
        <family val="2"/>
        <scheme val="none"/>
      </font>
      <protection locked="1" hidden="0"/>
    </dxf>
    <dxf>
      <font>
        <strike val="0"/>
        <outline val="0"/>
        <shadow val="0"/>
        <vertAlign val="baseline"/>
        <sz val="10"/>
        <name val="Trebuchet MS"/>
        <family val="2"/>
        <scheme val="none"/>
      </font>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protection locked="1" hidden="0"/>
    </dxf>
    <dxf>
      <font>
        <strike val="0"/>
        <outline val="0"/>
        <shadow val="0"/>
        <u val="none"/>
        <vertAlign val="baseline"/>
        <sz val="9"/>
        <name val="Trebuchet MS"/>
        <family val="2"/>
        <scheme val="none"/>
      </font>
      <numFmt numFmtId="164" formatCode="_ [$€-413]\ * #,##0.00_ ;_ [$€-413]\ * \-#,##0.00_ ;_ [$€-413]\ * &quot;-&quot;??_ ;_ @_ "/>
      <protection locked="1" hidden="0"/>
    </dxf>
    <dxf>
      <font>
        <strike val="0"/>
        <outline val="0"/>
        <shadow val="0"/>
        <u val="none"/>
        <vertAlign val="baseline"/>
        <sz val="9"/>
        <name val="Trebuchet MS"/>
        <family val="2"/>
        <scheme val="none"/>
      </font>
      <numFmt numFmtId="164" formatCode="_ [$€-413]\ * #,##0.00_ ;_ [$€-413]\ * \-#,##0.00_ ;_ [$€-413]\ * &quot;-&quot;??_ ;_ @_ "/>
      <protection locked="1" hidden="0"/>
    </dxf>
    <dxf>
      <font>
        <b val="0"/>
        <i val="0"/>
        <strike val="0"/>
        <outline val="0"/>
        <shadow val="0"/>
        <u val="none"/>
        <vertAlign val="baseline"/>
        <sz val="10"/>
        <color theme="0"/>
        <name val="Trebuchet MS"/>
        <family val="2"/>
        <scheme val="none"/>
      </font>
      <numFmt numFmtId="30" formatCode="@"/>
      <fill>
        <patternFill patternType="solid">
          <fgColor indexed="64"/>
          <bgColor theme="0"/>
        </patternFill>
      </fill>
      <protection locked="1" hidden="0"/>
    </dxf>
    <dxf>
      <font>
        <b val="0"/>
        <i val="0"/>
        <strike val="0"/>
        <outline val="0"/>
        <shadow val="0"/>
        <u val="none"/>
        <vertAlign val="baseline"/>
        <sz val="10"/>
        <color theme="1"/>
        <name val="Trebuchet MS"/>
        <family val="2"/>
        <scheme val="none"/>
      </font>
      <numFmt numFmtId="30" formatCode="@"/>
      <fill>
        <patternFill patternType="solid">
          <fgColor indexed="64"/>
          <bgColor theme="9" tint="0.79998168889431442"/>
        </patternFill>
      </fill>
      <alignment horizontal="center" vertical="bottom" textRotation="0" wrapText="0"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59999389629810485"/>
        </patternFill>
      </fill>
      <alignment horizontal="center" vertical="bottom" textRotation="0" wrapText="0"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59999389629810485"/>
        </patternFill>
      </fill>
      <alignment horizontal="center" vertical="bottom" textRotation="0" wrapText="0"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59999389629810485"/>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numFmt numFmtId="30" formatCode="@"/>
      <fill>
        <patternFill patternType="solid">
          <fgColor indexed="64"/>
          <bgColor theme="9" tint="0.79998168889431442"/>
        </patternFill>
      </fill>
      <alignment horizontal="general" vertical="bottom" textRotation="0" wrapText="1" indent="0" justifyLastLine="0" shrinkToFit="0" readingOrder="0"/>
      <protection locked="0" hidden="0"/>
    </dxf>
    <dxf>
      <font>
        <strike val="0"/>
        <outline val="0"/>
        <shadow val="0"/>
        <vertAlign val="baseline"/>
        <sz val="10"/>
        <name val="Trebuchet MS"/>
        <family val="2"/>
        <scheme val="none"/>
      </font>
      <protection locked="1" hidden="0"/>
    </dxf>
    <dxf>
      <font>
        <strike val="0"/>
        <outline val="0"/>
        <shadow val="0"/>
        <vertAlign val="baseline"/>
        <sz val="10"/>
        <name val="Trebuchet MS"/>
        <family val="2"/>
        <scheme val="none"/>
      </font>
      <protection locked="0" hidden="0"/>
    </dxf>
    <dxf>
      <font>
        <strike val="0"/>
        <outline val="0"/>
        <shadow val="0"/>
        <vertAlign val="baseline"/>
        <sz val="10"/>
        <name val="Trebuchet MS"/>
        <family val="2"/>
        <scheme val="none"/>
      </font>
      <protection locked="1" hidden="0"/>
    </dxf>
    <dxf>
      <fill>
        <patternFill>
          <bgColor theme="0"/>
        </patternFill>
      </fill>
    </dxf>
    <dxf>
      <fill>
        <patternFill>
          <bgColor theme="4"/>
        </patternFill>
      </fill>
    </dxf>
  </dxfs>
  <tableStyles count="1" defaultTableStyle="TableStyleMedium2" defaultPivotStyle="PivotStyleLight16">
    <tableStyle name="Tabelstijl 1" pivot="0" count="2" xr9:uid="{D1A79D54-62B5-451B-84E3-8D5AAD30CC1C}">
      <tableStyleElement type="wholeTable" dxfId="851"/>
      <tableStyleElement type="firstColumnStripe" dxfId="850"/>
    </tableStyle>
  </tableStyles>
  <colors>
    <mruColors>
      <color rgb="FFFCE500"/>
      <color rgb="FF004A99"/>
      <color rgb="FF697DBB"/>
      <color rgb="FF8DCCBD"/>
      <color rgb="FFFF6666"/>
      <color rgb="FF4D8C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Lijsten!A1"/><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structie!A1"/></Relationships>
</file>

<file path=xl/drawings/drawing1.xml><?xml version="1.0" encoding="utf-8"?>
<xdr:wsDr xmlns:xdr="http://schemas.openxmlformats.org/drawingml/2006/spreadsheetDrawing" xmlns:a="http://schemas.openxmlformats.org/drawingml/2006/main">
  <xdr:twoCellAnchor>
    <xdr:from>
      <xdr:col>1</xdr:col>
      <xdr:colOff>1</xdr:colOff>
      <xdr:row>3</xdr:row>
      <xdr:rowOff>190499</xdr:rowOff>
    </xdr:from>
    <xdr:to>
      <xdr:col>11</xdr:col>
      <xdr:colOff>600076</xdr:colOff>
      <xdr:row>23</xdr:row>
      <xdr:rowOff>85725</xdr:rowOff>
    </xdr:to>
    <xdr:sp macro="" textlink="">
      <xdr:nvSpPr>
        <xdr:cNvPr id="2" name="Tekstvak 1">
          <a:extLst>
            <a:ext uri="{FF2B5EF4-FFF2-40B4-BE49-F238E27FC236}">
              <a16:creationId xmlns:a16="http://schemas.microsoft.com/office/drawing/2014/main" id="{676BBCD1-DD5B-4C2D-9DE2-5CCCA4EB1F0F}"/>
            </a:ext>
          </a:extLst>
        </xdr:cNvPr>
        <xdr:cNvSpPr txBox="1"/>
      </xdr:nvSpPr>
      <xdr:spPr>
        <a:xfrm>
          <a:off x="180976" y="838199"/>
          <a:ext cx="10763250" cy="3705226"/>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bg1"/>
              </a:solidFill>
              <a:latin typeface="Trebuchet MS" panose="020B0603020202020204" pitchFamily="34" charset="0"/>
            </a:rPr>
            <a:t>Introductie</a:t>
          </a:r>
        </a:p>
        <a:p>
          <a:pPr algn="l"/>
          <a:r>
            <a:rPr lang="nl-NL" sz="1000">
              <a:solidFill>
                <a:schemeClr val="bg1"/>
              </a:solidFill>
              <a:latin typeface="Trebuchet MS" panose="020B0603020202020204" pitchFamily="34" charset="0"/>
            </a:rPr>
            <a:t>Dit begrotingsformat</a:t>
          </a:r>
          <a:r>
            <a:rPr lang="nl-NL" sz="1000" baseline="0">
              <a:solidFill>
                <a:schemeClr val="bg1"/>
              </a:solidFill>
              <a:latin typeface="Trebuchet MS" panose="020B0603020202020204" pitchFamily="34" charset="0"/>
            </a:rPr>
            <a:t> ondersteunt u bij het aanvragen </a:t>
          </a:r>
          <a:r>
            <a:rPr lang="nl-NL" sz="1000">
              <a:solidFill>
                <a:schemeClr val="bg1"/>
              </a:solidFill>
              <a:latin typeface="Trebuchet MS" panose="020B0603020202020204" pitchFamily="34" charset="0"/>
            </a:rPr>
            <a:t>van subsidie. Het</a:t>
          </a:r>
          <a:r>
            <a:rPr lang="nl-NL" sz="1000" baseline="0">
              <a:solidFill>
                <a:schemeClr val="bg1"/>
              </a:solidFill>
              <a:latin typeface="Trebuchet MS" panose="020B0603020202020204" pitchFamily="34" charset="0"/>
            </a:rPr>
            <a:t> ingevulde format geeft per partner inzicht in de kosten en financiering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00" baseline="0">
            <a:solidFill>
              <a:schemeClr val="bg1"/>
            </a:solidFill>
            <a:latin typeface="Trebuchet MS" panose="020B0603020202020204" pitchFamily="34" charset="0"/>
          </a:endParaRPr>
        </a:p>
        <a:p>
          <a:r>
            <a:rPr lang="nl-NL" sz="1000" baseline="0">
              <a:solidFill>
                <a:schemeClr val="bg1"/>
              </a:solidFill>
              <a:latin typeface="Trebuchet MS" panose="020B0603020202020204" pitchFamily="34" charset="0"/>
            </a:rPr>
            <a:t>Op de tabbladen zijn toelichtingen aanwezig. Vul per regel de </a:t>
          </a:r>
          <a:r>
            <a:rPr lang="nl-NL" sz="1000" baseline="0">
              <a:solidFill>
                <a:schemeClr val="accent6">
                  <a:lumMod val="20000"/>
                  <a:lumOff val="80000"/>
                </a:schemeClr>
              </a:solidFill>
              <a:latin typeface="Trebuchet MS" panose="020B0603020202020204" pitchFamily="34" charset="0"/>
            </a:rPr>
            <a:t>lichtgroen gekleurde cellen</a:t>
          </a:r>
          <a:r>
            <a:rPr lang="nl-NL" sz="1000" baseline="0">
              <a:solidFill>
                <a:schemeClr val="bg1"/>
              </a:solidFill>
              <a:latin typeface="Trebuchet MS" panose="020B0603020202020204" pitchFamily="34" charset="0"/>
            </a:rPr>
            <a:t> in en laat geen regels open tussen de ingevulde cellen. Wanneer een cel </a:t>
          </a:r>
          <a:r>
            <a:rPr lang="nl-NL" sz="1000" baseline="0">
              <a:solidFill>
                <a:schemeClr val="accent6">
                  <a:lumMod val="40000"/>
                  <a:lumOff val="60000"/>
                </a:schemeClr>
              </a:solidFill>
              <a:latin typeface="Trebuchet MS" panose="020B0603020202020204" pitchFamily="34" charset="0"/>
            </a:rPr>
            <a:t>een donkergroene kleur </a:t>
          </a:r>
          <a:r>
            <a:rPr lang="nl-NL" sz="1000" baseline="0">
              <a:solidFill>
                <a:schemeClr val="bg1"/>
              </a:solidFill>
              <a:latin typeface="Trebuchet MS" panose="020B0603020202020204" pitchFamily="34" charset="0"/>
            </a:rPr>
            <a:t>heeft kunt u kiezen uit een lijst door op het pijltje naast de cel te klikken.</a:t>
          </a:r>
          <a:br>
            <a:rPr lang="nl-NL" sz="1000" baseline="0">
              <a:solidFill>
                <a:schemeClr val="bg1"/>
              </a:solidFill>
              <a:latin typeface="Trebuchet MS" panose="020B0603020202020204" pitchFamily="34" charset="0"/>
            </a:rPr>
          </a:br>
          <a:br>
            <a:rPr lang="nl-NL" sz="1000" baseline="0">
              <a:solidFill>
                <a:schemeClr val="bg1"/>
              </a:solidFill>
              <a:latin typeface="Trebuchet MS" panose="020B0603020202020204" pitchFamily="34" charset="0"/>
            </a:rPr>
          </a:br>
          <a:r>
            <a:rPr lang="nl-NL" sz="1000" b="1" baseline="0">
              <a:solidFill>
                <a:schemeClr val="bg1"/>
              </a:solidFill>
              <a:latin typeface="Trebuchet MS" panose="020B0603020202020204" pitchFamily="34" charset="0"/>
            </a:rPr>
            <a:t>Stappenplan voor invullen format</a:t>
          </a:r>
          <a:br>
            <a:rPr lang="nl-NL" sz="1000" baseline="0">
              <a:solidFill>
                <a:schemeClr val="bg1"/>
              </a:solidFill>
              <a:latin typeface="Trebuchet MS" panose="020B0603020202020204" pitchFamily="34" charset="0"/>
            </a:rPr>
          </a:br>
          <a:r>
            <a:rPr lang="nl-NL" sz="1000" baseline="0">
              <a:solidFill>
                <a:schemeClr val="bg1"/>
              </a:solidFill>
              <a:latin typeface="Trebuchet MS" panose="020B0603020202020204" pitchFamily="34" charset="0"/>
            </a:rPr>
            <a:t>1) Geef in het tabblad "</a:t>
          </a:r>
          <a:r>
            <a:rPr lang="nl-NL" sz="1000" baseline="0">
              <a:solidFill>
                <a:srgbClr val="FF6666"/>
              </a:solidFill>
              <a:latin typeface="Trebuchet MS" panose="020B0603020202020204" pitchFamily="34" charset="0"/>
            </a:rPr>
            <a:t>Partners</a:t>
          </a:r>
          <a:r>
            <a:rPr lang="nl-NL" sz="1000" baseline="0">
              <a:solidFill>
                <a:schemeClr val="bg1"/>
              </a:solidFill>
              <a:latin typeface="Trebuchet MS" panose="020B0603020202020204" pitchFamily="34" charset="0"/>
            </a:rPr>
            <a:t>" aan met welke partijen u het project gaat uitvoeren.</a:t>
          </a:r>
          <a:br>
            <a:rPr lang="nl-NL" sz="1000" baseline="0">
              <a:solidFill>
                <a:schemeClr val="bg1"/>
              </a:solidFill>
              <a:latin typeface="Trebuchet MS" panose="020B0603020202020204" pitchFamily="34" charset="0"/>
            </a:rPr>
          </a:br>
          <a:r>
            <a:rPr lang="nl-NL" sz="1000" baseline="0">
              <a:solidFill>
                <a:schemeClr val="bg1"/>
              </a:solidFill>
              <a:latin typeface="Trebuchet MS" panose="020B0603020202020204" pitchFamily="34" charset="0"/>
            </a:rPr>
            <a:t>2)</a:t>
          </a:r>
          <a:r>
            <a:rPr lang="nl-NL" sz="1000" baseline="0">
              <a:solidFill>
                <a:schemeClr val="bg1"/>
              </a:solidFill>
              <a:latin typeface="Trebuchet MS" panose="020B0603020202020204" pitchFamily="34" charset="0"/>
              <a:ea typeface="+mn-ea"/>
              <a:cs typeface="+mn-cs"/>
            </a:rPr>
            <a:t> Geef in het tabblad "</a:t>
          </a:r>
          <a:r>
            <a:rPr lang="nl-NL" sz="1000" baseline="0">
              <a:solidFill>
                <a:srgbClr val="FCE500"/>
              </a:solidFill>
              <a:latin typeface="Trebuchet MS" panose="020B0603020202020204" pitchFamily="34" charset="0"/>
              <a:ea typeface="+mn-ea"/>
              <a:cs typeface="+mn-cs"/>
            </a:rPr>
            <a:t>Werkpakketten</a:t>
          </a:r>
          <a:r>
            <a:rPr lang="nl-NL" sz="1000" baseline="0">
              <a:solidFill>
                <a:schemeClr val="bg1"/>
              </a:solidFill>
              <a:latin typeface="Trebuchet MS" panose="020B0603020202020204" pitchFamily="34" charset="0"/>
              <a:ea typeface="+mn-ea"/>
              <a:cs typeface="+mn-cs"/>
            </a:rPr>
            <a:t>" aan uit welke werkpakketten uw project bestaat. Koppel aan elk werkpakket een subsidiabele activiteit.</a:t>
          </a:r>
        </a:p>
        <a:p>
          <a:r>
            <a:rPr lang="nl-NL" sz="1000" baseline="0">
              <a:solidFill>
                <a:schemeClr val="bg1"/>
              </a:solidFill>
              <a:latin typeface="Trebuchet MS" panose="020B0603020202020204" pitchFamily="34" charset="0"/>
              <a:ea typeface="+mn-ea"/>
              <a:cs typeface="+mn-cs"/>
            </a:rPr>
            <a:t>3) Geef in het tabblad "</a:t>
          </a:r>
          <a:r>
            <a:rPr lang="nl-NL" sz="1000" baseline="0">
              <a:solidFill>
                <a:srgbClr val="8DCCBD"/>
              </a:solidFill>
              <a:latin typeface="Trebuchet MS" panose="020B0603020202020204" pitchFamily="34" charset="0"/>
              <a:ea typeface="+mn-ea"/>
              <a:cs typeface="+mn-cs"/>
            </a:rPr>
            <a:t>Activiteiten</a:t>
          </a:r>
          <a:r>
            <a:rPr lang="nl-NL" sz="1000" baseline="0">
              <a:solidFill>
                <a:schemeClr val="bg1"/>
              </a:solidFill>
              <a:latin typeface="Trebuchet MS" panose="020B0603020202020204" pitchFamily="34" charset="0"/>
              <a:ea typeface="+mn-ea"/>
              <a:cs typeface="+mn-cs"/>
            </a:rPr>
            <a:t>" per werkpakket aan welke activiteiten u gaat uitvoeren. </a:t>
          </a:r>
        </a:p>
        <a:p>
          <a:r>
            <a:rPr lang="nl-NL" sz="1000" baseline="0">
              <a:solidFill>
                <a:schemeClr val="bg1"/>
              </a:solidFill>
              <a:latin typeface="Trebuchet MS" panose="020B0603020202020204" pitchFamily="34" charset="0"/>
              <a:ea typeface="+mn-ea"/>
              <a:cs typeface="+mn-cs"/>
            </a:rPr>
            <a:t>4) Geef in het tabblad "</a:t>
          </a:r>
          <a:r>
            <a:rPr lang="nl-NL" sz="1000" baseline="0">
              <a:solidFill>
                <a:srgbClr val="697DBB"/>
              </a:solidFill>
              <a:latin typeface="Trebuchet MS" panose="020B0603020202020204" pitchFamily="34" charset="0"/>
              <a:ea typeface="+mn-ea"/>
              <a:cs typeface="+mn-cs"/>
            </a:rPr>
            <a:t>Kosten</a:t>
          </a:r>
          <a:r>
            <a:rPr lang="nl-NL" sz="1000" baseline="0">
              <a:solidFill>
                <a:schemeClr val="bg1"/>
              </a:solidFill>
              <a:latin typeface="Trebuchet MS" panose="020B0603020202020204" pitchFamily="34" charset="0"/>
              <a:ea typeface="+mn-ea"/>
              <a:cs typeface="+mn-cs"/>
            </a:rPr>
            <a:t>" per activiteit aan welke kosten u hiervoor maakt. </a:t>
          </a:r>
        </a:p>
        <a:p>
          <a:r>
            <a:rPr lang="nl-NL" sz="1000" baseline="0">
              <a:solidFill>
                <a:schemeClr val="bg1"/>
              </a:solidFill>
              <a:latin typeface="Trebuchet MS" panose="020B0603020202020204" pitchFamily="34" charset="0"/>
              <a:ea typeface="+mn-ea"/>
              <a:cs typeface="+mn-cs"/>
            </a:rPr>
            <a:t>    Tip! Maak voor begrote uren en afschrijvingskosten zoveel mogelijk gebruik van de hulpbladen "</a:t>
          </a:r>
          <a:r>
            <a:rPr lang="nl-NL" sz="1000" baseline="0">
              <a:solidFill>
                <a:srgbClr val="697DBB"/>
              </a:solidFill>
              <a:latin typeface="Trebuchet MS" panose="020B0603020202020204" pitchFamily="34" charset="0"/>
              <a:ea typeface="+mn-ea"/>
              <a:cs typeface="+mn-cs"/>
            </a:rPr>
            <a:t>Uurtarieven</a:t>
          </a:r>
          <a:r>
            <a:rPr lang="nl-NL" sz="1000" baseline="0">
              <a:solidFill>
                <a:schemeClr val="bg1"/>
              </a:solidFill>
              <a:latin typeface="Trebuchet MS" panose="020B0603020202020204" pitchFamily="34" charset="0"/>
              <a:ea typeface="+mn-ea"/>
              <a:cs typeface="+mn-cs"/>
            </a:rPr>
            <a:t>" en "</a:t>
          </a:r>
          <a:r>
            <a:rPr lang="nl-NL" sz="1000" baseline="0">
              <a:solidFill>
                <a:srgbClr val="697DBB"/>
              </a:solidFill>
              <a:latin typeface="Trebuchet MS" panose="020B0603020202020204" pitchFamily="34" charset="0"/>
              <a:ea typeface="+mn-ea"/>
              <a:cs typeface="+mn-cs"/>
            </a:rPr>
            <a:t>Afschrijvingskosten</a:t>
          </a:r>
          <a:r>
            <a:rPr lang="nl-NL" sz="1000" baseline="0">
              <a:solidFill>
                <a:schemeClr val="bg1"/>
              </a:solidFill>
              <a:latin typeface="Trebuchet MS" panose="020B0603020202020204" pitchFamily="34" charset="0"/>
              <a:ea typeface="+mn-ea"/>
              <a:cs typeface="+mn-cs"/>
            </a:rPr>
            <a:t>".</a:t>
          </a:r>
        </a:p>
        <a:p>
          <a:r>
            <a:rPr lang="nl-NL" sz="1000" baseline="0">
              <a:solidFill>
                <a:schemeClr val="bg1"/>
              </a:solidFill>
              <a:latin typeface="Trebuchet MS" panose="020B0603020202020204" pitchFamily="34" charset="0"/>
              <a:ea typeface="+mn-ea"/>
              <a:cs typeface="+mn-cs"/>
            </a:rPr>
            <a:t>5) Kijk in het tabblad "</a:t>
          </a:r>
          <a:r>
            <a:rPr lang="nl-NL" sz="1000" baseline="0">
              <a:solidFill>
                <a:srgbClr val="004A99"/>
              </a:solidFill>
              <a:latin typeface="Trebuchet MS" panose="020B0603020202020204" pitchFamily="34" charset="0"/>
              <a:ea typeface="+mn-ea"/>
              <a:cs typeface="+mn-cs"/>
            </a:rPr>
            <a:t>Begroting</a:t>
          </a:r>
          <a:r>
            <a:rPr lang="nl-NL" sz="1000" baseline="0">
              <a:solidFill>
                <a:schemeClr val="bg1"/>
              </a:solidFill>
              <a:latin typeface="Trebuchet MS" panose="020B0603020202020204" pitchFamily="34" charset="0"/>
              <a:ea typeface="+mn-ea"/>
              <a:cs typeface="+mn-cs"/>
            </a:rPr>
            <a:t>" voor een overzicht van de begrote kosten per werkpakket, kostensoort en subsidiabele activiteit.</a:t>
          </a:r>
        </a:p>
        <a:p>
          <a:r>
            <a:rPr lang="nl-NL" sz="1000" baseline="0">
              <a:solidFill>
                <a:schemeClr val="bg1"/>
              </a:solidFill>
              <a:latin typeface="Trebuchet MS" panose="020B0603020202020204" pitchFamily="34" charset="0"/>
              <a:ea typeface="+mn-ea"/>
              <a:cs typeface="+mn-cs"/>
            </a:rPr>
            <a:t>6) Geef in het tabblad "</a:t>
          </a:r>
          <a:r>
            <a:rPr lang="nl-NL" sz="1000" baseline="0">
              <a:solidFill>
                <a:srgbClr val="FCE500"/>
              </a:solidFill>
              <a:latin typeface="Trebuchet MS" panose="020B0603020202020204" pitchFamily="34" charset="0"/>
              <a:ea typeface="+mn-ea"/>
              <a:cs typeface="+mn-cs"/>
            </a:rPr>
            <a:t>Financiering</a:t>
          </a:r>
          <a:r>
            <a:rPr lang="nl-NL" sz="1000" baseline="0">
              <a:solidFill>
                <a:schemeClr val="bg1"/>
              </a:solidFill>
              <a:latin typeface="Trebuchet MS" panose="020B0603020202020204" pitchFamily="34" charset="0"/>
              <a:ea typeface="+mn-ea"/>
              <a:cs typeface="+mn-cs"/>
            </a:rPr>
            <a:t>" aan uit welke andere middelen u de totale begroting gaat financieren. </a:t>
          </a:r>
        </a:p>
        <a:p>
          <a:endParaRPr lang="nl-NL" sz="1000" baseline="0">
            <a:solidFill>
              <a:schemeClr val="bg1"/>
            </a:solidFill>
            <a:latin typeface="Trebuchet MS" panose="020B0603020202020204" pitchFamily="34" charset="0"/>
            <a:ea typeface="+mn-ea"/>
            <a:cs typeface="+mn-cs"/>
          </a:endParaRPr>
        </a:p>
        <a:p>
          <a:endParaRPr lang="nl-NL" sz="1000" b="1" baseline="0">
            <a:solidFill>
              <a:schemeClr val="bg1"/>
            </a:solidFill>
            <a:latin typeface="Trebuchet MS" panose="020B0603020202020204" pitchFamily="34" charset="0"/>
          </a:endParaRPr>
        </a:p>
        <a:p>
          <a:r>
            <a:rPr lang="nl-NL" sz="1000" b="1" baseline="0">
              <a:solidFill>
                <a:srgbClr val="FF0000"/>
              </a:solidFill>
              <a:latin typeface="Trebuchet MS" panose="020B0603020202020204" pitchFamily="34" charset="0"/>
            </a:rPr>
            <a:t>Disclaimer</a:t>
          </a:r>
          <a:endParaRPr lang="nl-NL" sz="1000" baseline="0">
            <a:solidFill>
              <a:srgbClr val="FF0000"/>
            </a:solidFill>
            <a:latin typeface="Trebuchet MS" panose="020B0603020202020204" pitchFamily="34" charset="0"/>
          </a:endParaRPr>
        </a:p>
        <a:p>
          <a:r>
            <a:rPr lang="nl-NL" sz="1000" u="none" baseline="0">
              <a:solidFill>
                <a:schemeClr val="bg1"/>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xdr:txBody>
    </xdr:sp>
    <xdr:clientData/>
  </xdr:twoCellAnchor>
  <xdr:twoCellAnchor editAs="oneCell">
    <xdr:from>
      <xdr:col>7</xdr:col>
      <xdr:colOff>333375</xdr:colOff>
      <xdr:row>0</xdr:row>
      <xdr:rowOff>47625</xdr:rowOff>
    </xdr:from>
    <xdr:to>
      <xdr:col>11</xdr:col>
      <xdr:colOff>504826</xdr:colOff>
      <xdr:row>3</xdr:row>
      <xdr:rowOff>129689</xdr:rowOff>
    </xdr:to>
    <xdr:pic>
      <xdr:nvPicPr>
        <xdr:cNvPr id="3" name="Afbeelding 2" descr="Logo Europese Unie - Medegefinancierd door de Europese Unie">
          <a:hlinkClick xmlns:r="http://schemas.openxmlformats.org/officeDocument/2006/relationships" r:id="rId1"/>
          <a:extLst>
            <a:ext uri="{FF2B5EF4-FFF2-40B4-BE49-F238E27FC236}">
              <a16:creationId xmlns:a16="http://schemas.microsoft.com/office/drawing/2014/main" id="{ECA414A0-8775-43B5-A32C-4030E51A71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86975" y="47625"/>
          <a:ext cx="3781426" cy="729764"/>
        </a:xfrm>
        <a:prstGeom prst="rect">
          <a:avLst/>
        </a:prstGeom>
      </xdr:spPr>
    </xdr:pic>
    <xdr:clientData/>
  </xdr:twoCellAnchor>
  <xdr:twoCellAnchor editAs="oneCell">
    <xdr:from>
      <xdr:col>7</xdr:col>
      <xdr:colOff>219075</xdr:colOff>
      <xdr:row>24</xdr:row>
      <xdr:rowOff>0</xdr:rowOff>
    </xdr:from>
    <xdr:to>
      <xdr:col>8</xdr:col>
      <xdr:colOff>19050</xdr:colOff>
      <xdr:row>26</xdr:row>
      <xdr:rowOff>28575</xdr:rowOff>
    </xdr:to>
    <xdr:pic>
      <xdr:nvPicPr>
        <xdr:cNvPr id="5" name="Graphic 4" descr="Informatie met effen opvulling">
          <a:extLst>
            <a:ext uri="{FF2B5EF4-FFF2-40B4-BE49-F238E27FC236}">
              <a16:creationId xmlns:a16="http://schemas.microsoft.com/office/drawing/2014/main" id="{1D65552C-1FD8-7EEC-C58A-A0AE7600F7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44050" y="4171950"/>
          <a:ext cx="409575"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8C5A99A0-498F-E5F0-1F7F-EBF729A2BC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7CDD2DB7-7CFE-4B2D-88AC-98E745BFF8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3171CD42-6BCD-410E-86B9-2651CCBB5D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A6A72172-A7B4-40FF-A33E-45A75D0A55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C2381710-9DFD-4277-9189-2FE20EAC3A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19F92DB0-89AC-49CD-8F2C-1C082851FB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3BACA6B3-5B64-4278-8F24-96E16E618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2" name="Graphic 1" descr="Informatie met effen opvulling">
          <a:hlinkClick xmlns:r="http://schemas.openxmlformats.org/officeDocument/2006/relationships" r:id="rId1" tooltip="Instructie"/>
          <a:extLst>
            <a:ext uri="{FF2B5EF4-FFF2-40B4-BE49-F238E27FC236}">
              <a16:creationId xmlns:a16="http://schemas.microsoft.com/office/drawing/2014/main" id="{BFB5ACBE-1029-4F5E-B6AE-C074FC5892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180975</xdr:rowOff>
    </xdr:to>
    <xdr:pic>
      <xdr:nvPicPr>
        <xdr:cNvPr id="3" name="Graphic 2" descr="Informatie met effen opvulling">
          <a:hlinkClick xmlns:r="http://schemas.openxmlformats.org/officeDocument/2006/relationships" r:id="rId1" tooltip="Instructie"/>
          <a:extLst>
            <a:ext uri="{FF2B5EF4-FFF2-40B4-BE49-F238E27FC236}">
              <a16:creationId xmlns:a16="http://schemas.microsoft.com/office/drawing/2014/main" id="{9D043A39-8998-48DA-8469-BD0D818750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180975" cy="18097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B6D1FC-D376-463F-824F-A7164B20E6F9}" name="Tbl.Projectpartners" displayName="Tbl.Projectpartners" ref="B8:L59" totalsRowCount="1" headerRowDxfId="849" dataDxfId="848" totalsRowDxfId="847">
  <autoFilter ref="B8:L58" xr:uid="{C0B6D1FC-D376-463F-824F-A7164B20E6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48F8F76-ED9F-48BC-A404-C0B45726241F}" name="Naam" totalsRowFunction="count" dataDxfId="846" totalsRowDxfId="270"/>
    <tableColumn id="2" xr3:uid="{4F226E06-50BD-48D5-A9E5-3F2AB15801A0}" name="Soort organisatie" dataDxfId="845" totalsRowDxfId="269"/>
    <tableColumn id="3" xr3:uid="{2752FCB4-7C4B-4F19-BFD8-484E5A98B3A0}" name="Toelichting organisatie" dataDxfId="844" totalsRowDxfId="268"/>
    <tableColumn id="4" xr3:uid="{0A0A769F-2861-40D6-8067-8B78092A22DD}" name="Rechtsvorm" dataDxfId="843" totalsRowDxfId="267"/>
    <tableColumn id="5" xr3:uid="{41C0E192-BA46-47C4-B056-28537B9802DA}" name="Toelichting rechtsvorm" dataDxfId="842" totalsRowDxfId="266"/>
    <tableColumn id="9" xr3:uid="{5C4B2AFA-8112-435D-9832-1DCDBE901782}" name="BTW " dataDxfId="841" totalsRowDxfId="265"/>
    <tableColumn id="6" xr3:uid="{968A0D27-BC42-4E60-B947-2F92373D30BF}" name="Penvoerder" dataDxfId="840" totalsRowDxfId="264"/>
    <tableColumn id="7" xr3:uid="{3B5DDC1D-DA07-4DF8-83C8-FFC6476F28B3}" name="Partnercode" dataDxfId="839" totalsRowDxfId="263"/>
    <tableColumn id="8" xr3:uid="{6717E78B-A891-4D1E-A9B6-BBA92B8853B1}" name="PNr." totalsRowFunction="count" dataDxfId="838" totalsRowDxfId="262"/>
    <tableColumn id="10" xr3:uid="{7291D14B-AFFE-4AE1-84A7-6DE4A21F94AC}" name="Kosten" totalsRowFunction="custom" dataDxfId="837" totalsRowDxfId="261">
      <calculatedColumnFormula>SUMIF(Tbl.Kosten[Pnr.],Tbl.Projectpartners[[#This Row],[PNr.]],Tbl.Kosten[Totaal kosten])</calculatedColumnFormula>
      <totalsRowFormula>SUMIF(Tbl.Kosten[Pnr.],Tbl.Projectpartners[[#This Row],[PNr.]],Tbl.Kosten[Totaal kosten])</totalsRowFormula>
    </tableColumn>
    <tableColumn id="11" xr3:uid="{A21FAA1E-E5EC-44AF-8ACA-74588D0A78F8}" name="Subsidie" dataDxfId="836" totalsRowDxfId="260">
      <calculatedColumnFormula>SUMIF(Tbl.Kosten[Pnr.],Tbl.Projectpartners[[#This Row],[PNr.]],Tbl.Kosten[Subsidie])</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3D2277-6E02-4498-808E-9D1A3166AF63}" name="Tbl.Werkpakketten" displayName="Tbl.Werkpakketten" ref="B8:I59" totalsRowCount="1" headerRowDxfId="835" dataDxfId="834" totalsRowDxfId="833">
  <autoFilter ref="B8:I58" xr:uid="{843D2277-6E02-4498-808E-9D1A3166AF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5" xr3:uid="{B2F06929-2091-4180-BDA5-DD6178935FA8}" name="Naam" totalsRowFunction="count" dataDxfId="832" totalsRowDxfId="278"/>
    <tableColumn id="2" xr3:uid="{C8646787-E7C1-4648-A493-032A12DFB952}" name="Toelichting" dataDxfId="831" totalsRowDxfId="277"/>
    <tableColumn id="1" xr3:uid="{EB5C76DC-FA74-4D28-8877-D4DB74A759B2}" name="Subsidiabele activiteit" dataDxfId="830" totalsRowDxfId="276"/>
    <tableColumn id="8" xr3:uid="{58EA5678-F700-4E20-A140-1F5DBD00AEB4}" name="Subsidiepercentage" dataDxfId="829" totalsRowDxfId="275">
      <calculatedColumnFormula>_xlfn.XLOOKUP(Tbl.Werkpakketten[[#This Row],[Subsidiabele activiteit]],Tbl.Subsidiehoogte[Subsidieactiviteit],Tbl.Subsidiehoogte[Sub. Percentage],"",0,1)</calculatedColumnFormula>
    </tableColumn>
    <tableColumn id="6" xr3:uid="{F5355E26-CDFD-45CA-8729-30287CF28E53}" name="Werkpakketcode" dataDxfId="828" totalsRowDxfId="274"/>
    <tableColumn id="3" xr3:uid="{2FB03FD3-0FEC-481A-898E-1B0C32697FDC}" name="WPnr." totalsRowFunction="count" dataDxfId="827" totalsRowDxfId="273"/>
    <tableColumn id="4" xr3:uid="{6ABD9ED5-31E2-4C16-93E6-9D3FE08F9350}" name="Kosten" dataDxfId="826" totalsRowDxfId="272">
      <calculatedColumnFormula>SUMIF(Tbl.Kosten[WPnr.],Tbl.Werkpakketten[[#This Row],[WPnr.]],Tbl.Kosten[Totaal kosten])</calculatedColumnFormula>
    </tableColumn>
    <tableColumn id="7" xr3:uid="{C4812381-8284-4431-837C-7362D07E8A2B}" name="Subsidie" dataDxfId="825" totalsRowDxfId="271">
      <calculatedColumnFormula>SUMIF(Tbl.Kosten[WPnr.],Tbl.Werkpakketten[[#This Row],[WPnr.]],Tbl.Kosten[Subsidie])</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75A3FB8-4148-4CA2-BF8B-AB5BB995E980}" name="Tbl.Activiteiten" displayName="Tbl.Activiteiten" ref="B8:H158" totalsRowShown="0" headerRowDxfId="824" dataDxfId="823">
  <autoFilter ref="B8:H158" xr:uid="{575A3FB8-4148-4CA2-BF8B-AB5BB995E98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936458-88DE-409D-90B4-49F18E6B915E}" name="Werkpakketcode" dataDxfId="822"/>
    <tableColumn id="2" xr3:uid="{BA14316F-4D70-42B7-9DE0-7D008C81A532}" name="Activiteit" dataDxfId="821"/>
    <tableColumn id="3" xr3:uid="{DABA75A7-A888-4E19-BAC2-BE44F6902D27}" name="Beschrijving activiteit" dataDxfId="820"/>
    <tableColumn id="5" xr3:uid="{E110DA0B-46E3-462A-B5F6-678BEC9A5B32}" name="Activiteitcode" dataDxfId="819">
      <calculatedColumnFormula>_xlfn.CONCAT(Tbl.Activiteiten[[#This Row],[Werkpakketcode]]," - ",Tbl.Activiteiten[[#This Row],[Activiteit]])</calculatedColumnFormula>
    </tableColumn>
    <tableColumn id="4" xr3:uid="{FBD64778-3F80-4DFD-B7BE-8362D6F55AD8}" name="Anr." dataDxfId="818">
      <calculatedColumnFormula>ROW()</calculatedColumnFormula>
    </tableColumn>
    <tableColumn id="6" xr3:uid="{026601F0-91F3-4291-B95D-50714E8CCB0C}" name="Kosten" dataDxfId="817">
      <calculatedColumnFormula>SUMIF(Tbl.Kosten[Anr.],Tbl.Activiteiten[[#This Row],[Anr.]],Tbl.Kosten[Totaal kosten])</calculatedColumnFormula>
    </tableColumn>
    <tableColumn id="7" xr3:uid="{1F2F7D1D-AA1B-4C3B-9E2C-280373D542D3}" name="Subsidie" dataDxfId="816">
      <calculatedColumnFormula>SUMIF(Tbl.Kosten[Anr.],Tbl.Activiteiten[[#This Row],[Anr.]],Tbl.Kosten[Subsidie])</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4676896-C3F3-430E-9029-5B4C5F743CF9}" name="Tbl.Uurtarief" displayName="Tbl.Uurtarief" ref="B8:N158" totalsRowShown="0" headerRowDxfId="815" dataDxfId="814">
  <tableColumns count="13">
    <tableColumn id="6" xr3:uid="{44DDF9C3-C02A-4455-B80B-804E560B981F}" name="Type projectmedewerker" dataDxfId="813"/>
    <tableColumn id="1" xr3:uid="{B743E3A0-BE53-4F93-9FB5-ECA2DA06334B}" name="Medewerker en/of functie" dataDxfId="812"/>
    <tableColumn id="7" xr3:uid="{5D89847C-4C9A-4712-864A-748E021B0284}" name="Kostensoort arbeid" dataDxfId="811">
      <calculatedColumnFormula>_xlfn.XLOOKUP(Tbl.Uurtarief[[#This Row],[Type projectmedewerker]],Tbl.Typemedewerker[Type_projectmedewerker],Tbl.Typemedewerker[Kostensoort],"",,)</calculatedColumnFormula>
    </tableColumn>
    <tableColumn id="8" xr3:uid="{F24AFF7D-0CDB-4DD8-9400-8FA17E3DE0BA}" name="Werkweek_x000a_o.b.v._x000a_fulltime" dataDxfId="810"/>
    <tableColumn id="9" xr3:uid="{CF8EE4A1-1BB8-4EF9-82F9-0CB85ECD6BCA}" name="Deeltijd-_x000a_factor" dataDxfId="809" dataCellStyle="Procent"/>
    <tableColumn id="2" xr3:uid="{FB7F0DA2-DA6E-4E46-8FBB-D2EC29123350}" name="Brutojaarloon_x000a_(excl.vakantiegeld)" dataDxfId="808"/>
    <tableColumn id="3" xr3:uid="{00303029-3BA0-4FD0-A9E2-134DEA9448C9}" name="Niet prestatie-gebonden uitkering" dataDxfId="807" dataCellStyle="Procent"/>
    <tableColumn id="4" xr3:uid="{05E8421A-04B8-432E-9847-F8DBDE3F4F23}" name="Uurtarief_x000a_loondienst" dataDxfId="806" dataCellStyle="Valuta">
      <calculatedColumnFormula>Tbl.Uurtarief[[#This Row],[Uurtarief
zonder
VKO]]</calculatedColumnFormula>
    </tableColumn>
    <tableColumn id="10" xr3:uid="{5044E1F7-ACB8-42ED-BCB5-BD471962B0DD}" name="Uurtarief_x000a_IKS" dataDxfId="805" dataCellStyle="Valuta"/>
    <tableColumn id="11" xr3:uid="{CF7C92FB-31CB-4FB6-9179-FE55717B46D4}" name="Uurtarief_x000a_Externe_x000a_inhuur" dataDxfId="804" dataCellStyle="Valuta"/>
    <tableColumn id="12" xr3:uid="{9C1AF6CB-C01C-404D-916E-F988D1710328}" name="Uurtarief_x000a_vast bedrag" dataDxfId="803" dataCellStyle="Valuta">
      <calculatedColumnFormula>_xlfn.XLOOKUP(Tbl.Uurtarief[[#This Row],[Type projectmedewerker]],Tbl.Typemedewerker[Type_projectmedewerker],Tbl.Typemedewerker[Uurtarief],"",,)</calculatedColumnFormula>
    </tableColumn>
    <tableColumn id="15" xr3:uid="{70A97877-3F88-451E-B5B3-78D0156E840F}" name="Uurtarief" dataDxfId="802">
      <calculatedColumnFormula>MAX(Tbl.Uurtarief[[#This Row],[Uurtarief
loondienst]:[Uurtarief
vast bedrag]])</calculatedColumnFormula>
    </tableColumn>
    <tableColumn id="5" xr3:uid="{E16996FF-E1C2-4C50-A4F3-CE840BE17FCD}" name="Uurtarief_x000a_zonder_x000a_VKO" dataDxfId="801">
      <calculatedColumnFormula>IFERROR(((Tbl.Uurtarief[[#This Row],[Brutojaarloon
(excl.vakantiegeld)]]+Tbl.Uurtarief[[#This Row],[Niet prestatie-gebonden uitkering]])*(1+Lijsten!$T$2))*(1+Lijsten!$T$3)/(Tbl.Uurtarief[[#This Row],[Werkweek
o.b.v.
fulltime]]/Lijsten!$T$5)/Lijsten!$T$4*Tbl.Uurtarief[[#This Row],[Deeltijd-
factor]],"")</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A8B076-BF6A-4B99-9ED8-A56CC006E491}" name="Tbl.Afschrijvingskosten" displayName="Tbl.Afschrijvingskosten" ref="B8:K38" totalsRowShown="0" headerRowDxfId="800">
  <autoFilter ref="B8:K38" xr:uid="{06A8B076-BF6A-4B99-9ED8-A56CC006E4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4100BE7-08E7-429F-9310-B06CAECC79B9}" name="Activum" dataDxfId="799"/>
    <tableColumn id="2" xr3:uid="{D99E1216-A4BC-463D-82FE-D993D75FAC30}" name="Omschrijving" dataDxfId="798"/>
    <tableColumn id="3" xr3:uid="{17D2A622-1967-453D-BCE2-C13DDEBD993A}" name="Aanschafwaarde" dataDxfId="797" dataCellStyle="Valuta"/>
    <tableColumn id="4" xr3:uid="{1C87EE7C-CA1C-496E-BB92-88FA20DBF05F}" name="Restwaarde" dataDxfId="796"/>
    <tableColumn id="5" xr3:uid="{8AA8C1B6-36FD-44E9-B2ED-0ABC3F86808A}" name="Afschrijvings-_x000a_eenheid" dataDxfId="795"/>
    <tableColumn id="10" xr3:uid="{32AFD32F-25E8-45F8-AA5E-EB71320B0B4C}" name="Afschrijvings-eenheid anders" dataDxfId="794"/>
    <tableColumn id="6" xr3:uid="{7F52638C-0F88-4246-9E95-F34D69E49535}" name="Totaal gebruik in eenheden" dataDxfId="793"/>
    <tableColumn id="7" xr3:uid="{776627AA-6CEA-46CD-BD79-2B8C89F44243}" name="% toerekening aan project" dataDxfId="792" dataCellStyle="Procent"/>
    <tableColumn id="8" xr3:uid="{4BC806EF-E050-490F-B0FD-F8E6F475E064}" name="Tarief per afschrijvings-eenheid" dataDxfId="791">
      <calculatedColumnFormula>IFERROR((Tbl.Afschrijvingskosten[[#This Row],[Aanschafwaarde]]-Tbl.Afschrijvingskosten[[#This Row],[Restwaarde]])/Tbl.Afschrijvingskosten[[#This Row],[Totaal gebruik in eenheden]]*Tbl.Afschrijvingskosten[[#This Row],[% toerekening aan project]], "")</calculatedColumnFormula>
    </tableColumn>
    <tableColumn id="9" xr3:uid="{14A7D04F-EB40-4835-9CE2-00CE1B9FF5C0}" name="Per:">
      <calculatedColumnFormula>CONCATENATE("per ",Tbl.Afschrijvingskosten[[#This Row],[Afschrijvings-
eenheid]],Tbl.Afschrijvingskosten[[#This Row],[Afschrijvings-eenheid anders]])</calculatedColumnFormula>
    </tableColumn>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31BEC3-D534-4A26-A2FE-08CA9AA2F068}" name="Tbl.Kosten" displayName="Tbl.Kosten" ref="B8:HW259" totalsRowCount="1" headerRowDxfId="790" dataDxfId="789" totalsRowDxfId="788">
  <autoFilter ref="B8:HW258" xr:uid="{6B31BEC3-D534-4A26-A2FE-08CA9AA2F0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autoFilter>
  <tableColumns count="230">
    <tableColumn id="1" xr3:uid="{63FA47D1-45CD-4F66-94FD-BD87EF1A0A3A}" name="Activiteitencode" dataDxfId="787" totalsRowDxfId="259"/>
    <tableColumn id="7" xr3:uid="{7410E13F-783C-491F-9CE5-4AFA27C34511}" name="Partnercode" dataDxfId="786" totalsRowDxfId="258"/>
    <tableColumn id="3" xr3:uid="{A8827649-12BD-481A-9849-0DCB067D6D69}" name="Omschrijving" dataDxfId="785" totalsRowDxfId="257"/>
    <tableColumn id="12" xr3:uid="{7020665B-9C88-4303-B6F8-54EE0D2021DD}" name="Medewerker e/o _x000a_functie" dataDxfId="784" totalsRowDxfId="256"/>
    <tableColumn id="8" xr3:uid="{07FBB1B0-908C-4BD5-8051-C3B430DF86AC}" name="Uren" dataDxfId="783" totalsRowDxfId="255"/>
    <tableColumn id="9" xr3:uid="{99BE1881-2DDD-4050-B87E-1C4FFFDA292C}" name="Uurtarief" dataDxfId="782" totalsRowDxfId="254">
      <calculatedColumnFormula>IF(Tbl.Kosten[[#This Row],[Medewerker e/o 
functie]]&lt;&gt;"",_xlfn.XLOOKUP(Tbl.Kosten[[#This Row],[Medewerker e/o 
functie]],Tbl.Uurtarief[Medewerker en/of functie],Tbl.Uurtarief[Uurtarief],"",0,1),"")</calculatedColumnFormula>
    </tableColumn>
    <tableColumn id="15" xr3:uid="{BD79ABE1-2266-4940-9E37-B84D362122FF}" name="Subtotaal uren" dataDxfId="781" totalsRowDxfId="253">
      <calculatedColumnFormula>IFERROR(Tbl.Kosten[[#This Row],[Uren]]*Tbl.Kosten[[#This Row],[Uurtarief]],0)</calculatedColumnFormula>
    </tableColumn>
    <tableColumn id="207" xr3:uid="{67BB3BAB-E022-4970-97A7-38E309016C83}" name="Kostensoort arbeid" dataDxfId="780" totalsRowDxfId="252">
      <calculatedColumnFormula>IF(Tbl.Kosten[[#This Row],[Subtotaal uren]]&lt;&gt;0,_xlfn.XLOOKUP(Tbl.Kosten[[#This Row],[Medewerker e/o 
functie]],Tbl.Uurtarief[Medewerker en/of functie],Tbl.Uurtarief[Kostensoort arbeid],"",0,1),"")</calculatedColumnFormula>
    </tableColumn>
    <tableColumn id="13" xr3:uid="{2C1A5B73-1B39-4B54-9411-DD4C28CD725E}" name="Activum" dataDxfId="779" totalsRowDxfId="251"/>
    <tableColumn id="4" xr3:uid="{F1F68E27-C930-4253-9281-707A019964B7}" name="Een-_x000a_heden" dataDxfId="778" totalsRowDxfId="250"/>
    <tableColumn id="5" xr3:uid="{729FDA62-A277-43C3-9434-F54C2CE53140}" name="Afschrijvings-_x000a_tarief" dataDxfId="777" totalsRowDxfId="249">
      <calculatedColumnFormula>IF(Tbl.Kosten[[#This Row],[Activum]]&lt;&gt;"",_xlfn.XLOOKUP(Tbl.Kosten[[#This Row],[Activum]],Tbl.Afschrijvingskosten[Activum],Tbl.Afschrijvingskosten[Tarief per afschrijvings-eenheid],"",0,1),"")</calculatedColumnFormula>
    </tableColumn>
    <tableColumn id="16" xr3:uid="{7AE7B75F-DFD3-4695-B9BB-458AEE5A75DD}" name="Subtotaal afschrijving" dataDxfId="776" totalsRowDxfId="248">
      <calculatedColumnFormula>IFERROR(Tbl.Kosten[[#This Row],[Een-
heden]]*Tbl.Kosten[[#This Row],[Afschrijvings-
tarief]],0)</calculatedColumnFormula>
    </tableColumn>
    <tableColumn id="208" xr3:uid="{44E251C1-0BA8-42B3-BD61-724210C1FF1C}" name="Kostensoort afschrijving" dataDxfId="775" totalsRowDxfId="247">
      <calculatedColumnFormula>IF(Tbl.Kosten[[#This Row],[Subtotaal afschrijving]]&lt;&gt;0,Lijsten!A7,"")</calculatedColumnFormula>
    </tableColumn>
    <tableColumn id="209" xr3:uid="{79ADB5CC-1490-48B4-B28B-21DBBAE609B5}" name="Kostensoort overig" dataDxfId="774" totalsRowDxfId="246"/>
    <tableColumn id="10" xr3:uid="{C15FCD9F-DC6E-4046-916B-2E9901D8E28F}" name="Aantal" dataDxfId="773" totalsRowDxfId="245"/>
    <tableColumn id="11" xr3:uid="{DAC56F60-C555-4617-AD3D-F23A8D868EFD}" name="Tarief" dataDxfId="772" totalsRowDxfId="244"/>
    <tableColumn id="14" xr3:uid="{D932ABD8-A056-4395-904A-2A9BAF5E0F99}" name="Subtotaal overige kosten" dataDxfId="771" totalsRowDxfId="243">
      <calculatedColumnFormula>IFERROR(Tbl.Kosten[[#This Row],[Aantal]]*Tbl.Kosten[[#This Row],[Tarief]],0)</calculatedColumnFormula>
    </tableColumn>
    <tableColumn id="6" xr3:uid="{CC710273-F8C1-4D98-9D72-68AA4A633B4C}" name="Totaal kosten" totalsRowFunction="sum" dataDxfId="770" totalsRowDxfId="242">
      <calculatedColumnFormula>IFERROR(Tbl.Kosten[[#This Row],[Subtotaal overige kosten]]+Tbl.Kosten[[#This Row],[Subtotaal uren]]+Tbl.Kosten[[#This Row],[Subtotaal afschrijving]],0)</calculatedColumnFormula>
    </tableColumn>
    <tableColumn id="20" xr3:uid="{D2772BC4-C3D7-43DE-9AF5-33A5481610AB}" name="Subsidie" totalsRowFunction="sum" dataDxfId="769" totalsRowDxfId="241">
      <calculatedColumnFormula>IFERROR(Tbl.Kosten[[#This Row],[Totaal kosten]]*Tbl.Kosten[[#This Row],[Subsidie%]],0)</calculatedColumnFormula>
    </tableColumn>
    <tableColumn id="2" xr3:uid="{6203D5D3-8161-45BB-8624-357050DB3932}" name="Kostensoort" dataDxfId="768" totalsRowDxfId="240">
      <calculatedColumnFormula array="1">IFERROR(_xlfn.IFS(Tbl.Kosten[[#This Row],[Subtotaal uren]]&lt;&gt;0,Tbl.Kosten[[#This Row],[Kostensoort arbeid]],Tbl.Kosten[[#This Row],[Subtotaal afschrijving]]&lt;&gt;0,Tbl.Kosten[[#This Row],[Kostensoort afschrijving]],Tbl.Kosten[[#This Row],[Subtotaal overige kosten]]&lt;&gt;0,Tbl.Kosten[[#This Row],[Kostensoort overig]]),"")</calculatedColumnFormula>
    </tableColumn>
    <tableColumn id="17" xr3:uid="{A510D80C-1BAD-49FE-A2FC-8A4FD22D4C16}" name="Werkpakketcode" dataDxfId="767" totalsRowDxfId="239">
      <calculatedColumnFormula>IFERROR(_xlfn.XLOOKUP(Tbl.Kosten[[#This Row],[Activiteitencode]],Tbl.Activiteiten[Activiteitcode],Tbl.Activiteiten[Werkpakketcode],"",0,1),"")</calculatedColumnFormula>
    </tableColumn>
    <tableColumn id="18" xr3:uid="{12AAFACE-6572-46A2-B599-70B2583629B9}" name="Subsidieactiviteit" dataDxfId="766" totalsRowDxfId="238">
      <calculatedColumnFormula>IFERROR(_xlfn.XLOOKUP(Tbl.Kosten[[#This Row],[Werkpakketcode]],Tbl.Werkpakketten[Werkpakketcode],Tbl.Werkpakketten[Subsidiabele activiteit],"",0,1),"")</calculatedColumnFormula>
    </tableColumn>
    <tableColumn id="19" xr3:uid="{D0E050D8-5080-42F9-B7B0-AB2DDECE2114}" name="Subsidie%" dataDxfId="765" totalsRowDxfId="237" dataCellStyle="Procent">
      <calculatedColumnFormula>IFERROR(_xlfn.XLOOKUP(Tbl.Kosten[[#This Row],[Sanr.]],Tbl.Subsidiehoogte[SAnr.],Tbl.Subsidiehoogte[Sub. Percentage],0,0,1),0)</calculatedColumnFormula>
    </tableColumn>
    <tableColumn id="21" xr3:uid="{458E92E6-0361-4987-8A22-C1B08E5FF593}" name="Pnr." dataDxfId="764" totalsRowDxfId="236">
      <calculatedColumnFormula>IFERROR(_xlfn.XLOOKUP(Tbl.Kosten[[#This Row],[Partnercode]],Tbl.Projectpartners[Partnercode],Tbl.Projectpartners[PNr.],"",0,1),"")</calculatedColumnFormula>
    </tableColumn>
    <tableColumn id="22" xr3:uid="{AFD37676-809D-4260-A0A1-EDC019E3D880}" name="P1" totalsRowFunction="sum" dataDxfId="763" totalsRowDxfId="235">
      <calculatedColumnFormula>IF(Tbl.Kosten[[#This Row],[Pnr.]]=Z$7,Tbl.Kosten[[#This Row],[Totaal kosten]],"")</calculatedColumnFormula>
    </tableColumn>
    <tableColumn id="23" xr3:uid="{732C7EFA-4A2F-494F-A273-05FF2D658263}" name="P2" totalsRowFunction="sum" dataDxfId="762" totalsRowDxfId="234">
      <calculatedColumnFormula>IF(Tbl.Kosten[[#This Row],[Pnr.]]=AA$7,Tbl.Kosten[[#This Row],[Totaal kosten]],"")</calculatedColumnFormula>
    </tableColumn>
    <tableColumn id="24" xr3:uid="{4ABB5918-BA76-43B2-A9CA-8CB0BAE2CB9C}" name="P3" totalsRowFunction="sum" dataDxfId="761" totalsRowDxfId="233">
      <calculatedColumnFormula>IF(Tbl.Kosten[[#This Row],[Pnr.]]=AB$7,Tbl.Kosten[[#This Row],[Totaal kosten]],"")</calculatedColumnFormula>
    </tableColumn>
    <tableColumn id="25" xr3:uid="{83EEF709-0782-4B98-A34F-CF3F04DA6EEB}" name="P4" totalsRowFunction="sum" dataDxfId="760" totalsRowDxfId="232">
      <calculatedColumnFormula>IF(Tbl.Kosten[[#This Row],[Pnr.]]=AC$7,Tbl.Kosten[[#This Row],[Totaal kosten]],"")</calculatedColumnFormula>
    </tableColumn>
    <tableColumn id="26" xr3:uid="{37D9F02C-19AC-4A91-99E7-5E97B31361CB}" name="P5" totalsRowFunction="sum" dataDxfId="759" totalsRowDxfId="231">
      <calculatedColumnFormula>IF(Tbl.Kosten[[#This Row],[Pnr.]]=AD$7,Tbl.Kosten[[#This Row],[Totaal kosten]],"")</calculatedColumnFormula>
    </tableColumn>
    <tableColumn id="27" xr3:uid="{52A5F1DC-FE24-49E4-8286-F9D69BAEC520}" name="P6" totalsRowFunction="sum" dataDxfId="758" totalsRowDxfId="230">
      <calculatedColumnFormula>IF(Tbl.Kosten[[#This Row],[Pnr.]]=AE$7,Tbl.Kosten[[#This Row],[Totaal kosten]],"")</calculatedColumnFormula>
    </tableColumn>
    <tableColumn id="28" xr3:uid="{6A8A2EE5-614C-42FF-9A9D-E95E0DCEED82}" name="P7" totalsRowFunction="sum" dataDxfId="757" totalsRowDxfId="229">
      <calculatedColumnFormula>IF(Tbl.Kosten[[#This Row],[Pnr.]]=AF$7,Tbl.Kosten[[#This Row],[Totaal kosten]],"")</calculatedColumnFormula>
    </tableColumn>
    <tableColumn id="29" xr3:uid="{AB0A7BA4-3204-45C1-9494-917A0A86BB00}" name="P8" totalsRowFunction="sum" dataDxfId="756" totalsRowDxfId="228">
      <calculatedColumnFormula>IF(Tbl.Kosten[[#This Row],[Pnr.]]=AG$7,Tbl.Kosten[[#This Row],[Totaal kosten]],"")</calculatedColumnFormula>
    </tableColumn>
    <tableColumn id="30" xr3:uid="{BA65F4BA-B5CF-4482-B629-2BDA4D705E5F}" name="P9" totalsRowFunction="sum" dataDxfId="755" totalsRowDxfId="227">
      <calculatedColumnFormula>IF(Tbl.Kosten[[#This Row],[Pnr.]]=AH$7,Tbl.Kosten[[#This Row],[Totaal kosten]],"")</calculatedColumnFormula>
    </tableColumn>
    <tableColumn id="31" xr3:uid="{D88A7BD9-A02C-4D01-A9A6-24221FDFED57}" name="P10" totalsRowFunction="sum" dataDxfId="754" totalsRowDxfId="226">
      <calculatedColumnFormula>IF(Tbl.Kosten[[#This Row],[Pnr.]]=AI$7,Tbl.Kosten[[#This Row],[Totaal kosten]],"")</calculatedColumnFormula>
    </tableColumn>
    <tableColumn id="32" xr3:uid="{B2AC72AA-AC08-4908-A2E1-BCBC2170ECFD}" name="P11" totalsRowFunction="sum" dataDxfId="753" totalsRowDxfId="225">
      <calculatedColumnFormula>IF(Tbl.Kosten[[#This Row],[Pnr.]]=AJ$7,Tbl.Kosten[[#This Row],[Totaal kosten]],"")</calculatedColumnFormula>
    </tableColumn>
    <tableColumn id="33" xr3:uid="{B4B0CCBA-BA7C-4350-A613-A6C11399F826}" name="P12" totalsRowFunction="sum" dataDxfId="752" totalsRowDxfId="224">
      <calculatedColumnFormula>IF(Tbl.Kosten[[#This Row],[Pnr.]]=AK$7,Tbl.Kosten[[#This Row],[Totaal kosten]],"")</calculatedColumnFormula>
    </tableColumn>
    <tableColumn id="34" xr3:uid="{2360C71C-F09C-44D9-B133-BD8A9C42D7AB}" name="P13" totalsRowFunction="sum" dataDxfId="751" totalsRowDxfId="223">
      <calculatedColumnFormula>IF(Tbl.Kosten[[#This Row],[Pnr.]]=AL$7,Tbl.Kosten[[#This Row],[Totaal kosten]],"")</calculatedColumnFormula>
    </tableColumn>
    <tableColumn id="35" xr3:uid="{AF35CF35-DA65-4CE3-8B38-75FFADD043CD}" name="P14" totalsRowFunction="sum" dataDxfId="750" totalsRowDxfId="222">
      <calculatedColumnFormula>IF(Tbl.Kosten[[#This Row],[Pnr.]]=AM$7,Tbl.Kosten[[#This Row],[Totaal kosten]],"")</calculatedColumnFormula>
    </tableColumn>
    <tableColumn id="36" xr3:uid="{542B070E-7266-4B92-B700-9438AC39FC4A}" name="P15" totalsRowFunction="sum" dataDxfId="749" totalsRowDxfId="221">
      <calculatedColumnFormula>IF(Tbl.Kosten[[#This Row],[Pnr.]]=AN$7,Tbl.Kosten[[#This Row],[Totaal kosten]],"")</calculatedColumnFormula>
    </tableColumn>
    <tableColumn id="37" xr3:uid="{F7739244-990C-43C7-A7DD-752DB98C336B}" name="P16" totalsRowFunction="sum" dataDxfId="748" totalsRowDxfId="220">
      <calculatedColumnFormula>IF(Tbl.Kosten[[#This Row],[Pnr.]]=AO$7,Tbl.Kosten[[#This Row],[Totaal kosten]],"")</calculatedColumnFormula>
    </tableColumn>
    <tableColumn id="38" xr3:uid="{FF29DF76-DF21-446F-9881-A2D9C34EDB93}" name="P17" totalsRowFunction="sum" dataDxfId="747" totalsRowDxfId="219">
      <calculatedColumnFormula>IF(Tbl.Kosten[[#This Row],[Pnr.]]=AP$7,Tbl.Kosten[[#This Row],[Totaal kosten]],"")</calculatedColumnFormula>
    </tableColumn>
    <tableColumn id="39" xr3:uid="{F08BC6BF-67B2-42E8-8024-6156B5A79B8D}" name="P18" totalsRowFunction="sum" dataDxfId="746" totalsRowDxfId="218">
      <calculatedColumnFormula>IF(Tbl.Kosten[[#This Row],[Pnr.]]=AQ$7,Tbl.Kosten[[#This Row],[Totaal kosten]],"")</calculatedColumnFormula>
    </tableColumn>
    <tableColumn id="40" xr3:uid="{34925FA7-FA56-4A2D-981D-CB61C9B810C7}" name="P19" totalsRowFunction="sum" dataDxfId="745" totalsRowDxfId="217">
      <calculatedColumnFormula>IF(Tbl.Kosten[[#This Row],[Pnr.]]=AR$7,Tbl.Kosten[[#This Row],[Totaal kosten]],"")</calculatedColumnFormula>
    </tableColumn>
    <tableColumn id="41" xr3:uid="{3F7D9043-00CD-4058-B59B-CFF91C4ECB37}" name="P20" totalsRowFunction="sum" dataDxfId="744" totalsRowDxfId="216">
      <calculatedColumnFormula>IF(Tbl.Kosten[[#This Row],[Pnr.]]=AS$7,Tbl.Kosten[[#This Row],[Totaal kosten]],"")</calculatedColumnFormula>
    </tableColumn>
    <tableColumn id="42" xr3:uid="{759F718E-1AA6-42B3-9645-E296F1F1F333}" name="P21" totalsRowFunction="sum" dataDxfId="743" totalsRowDxfId="215">
      <calculatedColumnFormula>IF(Tbl.Kosten[[#This Row],[Pnr.]]=AT$7,Tbl.Kosten[[#This Row],[Totaal kosten]],"")</calculatedColumnFormula>
    </tableColumn>
    <tableColumn id="43" xr3:uid="{8DF1A6AF-5519-439B-A497-A0E5BA47E84D}" name="P22" totalsRowFunction="sum" dataDxfId="742" totalsRowDxfId="214">
      <calculatedColumnFormula>IF(Tbl.Kosten[[#This Row],[Pnr.]]=AU$7,Tbl.Kosten[[#This Row],[Totaal kosten]],"")</calculatedColumnFormula>
    </tableColumn>
    <tableColumn id="44" xr3:uid="{3E92F8AD-0EC6-49FB-ACD5-9CB415754BCB}" name="P23" totalsRowFunction="sum" dataDxfId="741" totalsRowDxfId="213">
      <calculatedColumnFormula>IF(Tbl.Kosten[[#This Row],[Pnr.]]=AV$7,Tbl.Kosten[[#This Row],[Totaal kosten]],"")</calculatedColumnFormula>
    </tableColumn>
    <tableColumn id="45" xr3:uid="{2C0FE651-3AFD-4197-B075-D8044C882DCB}" name="P24" totalsRowFunction="sum" dataDxfId="740" totalsRowDxfId="212">
      <calculatedColumnFormula>IF(Tbl.Kosten[[#This Row],[Pnr.]]=AW$7,Tbl.Kosten[[#This Row],[Totaal kosten]],"")</calculatedColumnFormula>
    </tableColumn>
    <tableColumn id="46" xr3:uid="{E5D36F7D-1C64-4FB7-8CBB-C642E88EA904}" name="P25" totalsRowFunction="sum" dataDxfId="739" totalsRowDxfId="211">
      <calculatedColumnFormula>IF(Tbl.Kosten[[#This Row],[Pnr.]]=AX$7,Tbl.Kosten[[#This Row],[Totaal kosten]],"")</calculatedColumnFormula>
    </tableColumn>
    <tableColumn id="47" xr3:uid="{6B3862CF-8064-47F7-89DD-97EFC19A882C}" name="P26" totalsRowFunction="sum" dataDxfId="738" totalsRowDxfId="210">
      <calculatedColumnFormula>IF(Tbl.Kosten[[#This Row],[Pnr.]]=AY$7,Tbl.Kosten[[#This Row],[Totaal kosten]],"")</calculatedColumnFormula>
    </tableColumn>
    <tableColumn id="48" xr3:uid="{DF37BF4D-9629-4582-821B-CE2E88ED5A6C}" name="P27" totalsRowFunction="sum" dataDxfId="737" totalsRowDxfId="209">
      <calculatedColumnFormula>IF(Tbl.Kosten[[#This Row],[Pnr.]]=AZ$7,Tbl.Kosten[[#This Row],[Totaal kosten]],"")</calculatedColumnFormula>
    </tableColumn>
    <tableColumn id="49" xr3:uid="{8986F61F-1E74-4802-A726-46A1C4B25232}" name="P28" totalsRowFunction="sum" dataDxfId="736" totalsRowDxfId="208">
      <calculatedColumnFormula>IF(Tbl.Kosten[[#This Row],[Pnr.]]=BA$7,Tbl.Kosten[[#This Row],[Totaal kosten]],"")</calculatedColumnFormula>
    </tableColumn>
    <tableColumn id="50" xr3:uid="{CBD2F8E0-8FD9-4C3C-8F66-87B5C636B888}" name="P29" totalsRowFunction="sum" dataDxfId="735" totalsRowDxfId="207">
      <calculatedColumnFormula>IF(Tbl.Kosten[[#This Row],[Pnr.]]=BB$7,Tbl.Kosten[[#This Row],[Totaal kosten]],"")</calculatedColumnFormula>
    </tableColumn>
    <tableColumn id="51" xr3:uid="{AE6ACDD8-D6DF-45DE-87C4-FCC5E3CAC303}" name="P30" totalsRowFunction="sum" dataDxfId="734" totalsRowDxfId="206">
      <calculatedColumnFormula>IF(Tbl.Kosten[[#This Row],[Pnr.]]=BC$7,Tbl.Kosten[[#This Row],[Totaal kosten]],"")</calculatedColumnFormula>
    </tableColumn>
    <tableColumn id="52" xr3:uid="{75B4CAB7-89C9-4F9F-A957-AE3EB8DA9095}" name="P31" totalsRowFunction="sum" dataDxfId="733" totalsRowDxfId="205">
      <calculatedColumnFormula>IF(Tbl.Kosten[[#This Row],[Pnr.]]=BD$7,Tbl.Kosten[[#This Row],[Totaal kosten]],"")</calculatedColumnFormula>
    </tableColumn>
    <tableColumn id="53" xr3:uid="{28E9E396-BC63-4305-A732-EBFEFA039BC0}" name="P32" totalsRowFunction="sum" dataDxfId="732" totalsRowDxfId="204">
      <calculatedColumnFormula>IF(Tbl.Kosten[[#This Row],[Pnr.]]=BE$7,Tbl.Kosten[[#This Row],[Totaal kosten]],"")</calculatedColumnFormula>
    </tableColumn>
    <tableColumn id="54" xr3:uid="{D89698A3-DB87-49DA-8A29-884BA6C4584F}" name="P33" totalsRowFunction="sum" dataDxfId="731" totalsRowDxfId="203">
      <calculatedColumnFormula>IF(Tbl.Kosten[[#This Row],[Pnr.]]=BF$7,Tbl.Kosten[[#This Row],[Totaal kosten]],"")</calculatedColumnFormula>
    </tableColumn>
    <tableColumn id="55" xr3:uid="{610947C3-CFF3-4148-A025-DC4D931704B0}" name="P34" totalsRowFunction="sum" dataDxfId="730" totalsRowDxfId="202">
      <calculatedColumnFormula>IF(Tbl.Kosten[[#This Row],[Pnr.]]=BG$7,Tbl.Kosten[[#This Row],[Totaal kosten]],"")</calculatedColumnFormula>
    </tableColumn>
    <tableColumn id="56" xr3:uid="{5B288A31-E185-4F43-8606-8638B64E7E0F}" name="P35" totalsRowFunction="sum" dataDxfId="729" totalsRowDxfId="201">
      <calculatedColumnFormula>IF(Tbl.Kosten[[#This Row],[Pnr.]]=BH$7,Tbl.Kosten[[#This Row],[Totaal kosten]],"")</calculatedColumnFormula>
    </tableColumn>
    <tableColumn id="57" xr3:uid="{F366C88B-0FB5-4DFC-B4FE-245A1897825E}" name="P36" totalsRowFunction="sum" dataDxfId="728" totalsRowDxfId="200">
      <calculatedColumnFormula>IF(Tbl.Kosten[[#This Row],[Pnr.]]=BI$7,Tbl.Kosten[[#This Row],[Totaal kosten]],"")</calculatedColumnFormula>
    </tableColumn>
    <tableColumn id="58" xr3:uid="{C2FE2A89-27BE-45C6-9F5F-93DB2A9944DC}" name="P37" totalsRowFunction="sum" dataDxfId="727" totalsRowDxfId="199">
      <calculatedColumnFormula>IF(Tbl.Kosten[[#This Row],[Pnr.]]=BJ$7,Tbl.Kosten[[#This Row],[Totaal kosten]],"")</calculatedColumnFormula>
    </tableColumn>
    <tableColumn id="59" xr3:uid="{D825CCC4-0C8F-44BA-90D9-4917535676CB}" name="P38" totalsRowFunction="sum" dataDxfId="726" totalsRowDxfId="198">
      <calculatedColumnFormula>IF(Tbl.Kosten[[#This Row],[Pnr.]]=BK$7,Tbl.Kosten[[#This Row],[Totaal kosten]],"")</calculatedColumnFormula>
    </tableColumn>
    <tableColumn id="60" xr3:uid="{A4BBF0B8-1188-4F2F-BEDA-E9A864E743C1}" name="P39" totalsRowFunction="sum" dataDxfId="725" totalsRowDxfId="197">
      <calculatedColumnFormula>IF(Tbl.Kosten[[#This Row],[Pnr.]]=BL$7,Tbl.Kosten[[#This Row],[Totaal kosten]],"")</calculatedColumnFormula>
    </tableColumn>
    <tableColumn id="61" xr3:uid="{5340CEDB-CF10-4476-9858-DF3526F11329}" name="P40" totalsRowFunction="sum" dataDxfId="724" totalsRowDxfId="196">
      <calculatedColumnFormula>IF(Tbl.Kosten[[#This Row],[Pnr.]]=BM$7,Tbl.Kosten[[#This Row],[Totaal kosten]],"")</calculatedColumnFormula>
    </tableColumn>
    <tableColumn id="62" xr3:uid="{CC9D18D7-917F-47C2-BFEB-F56ADD036153}" name="P41" totalsRowFunction="sum" dataDxfId="723" totalsRowDxfId="195">
      <calculatedColumnFormula>IF(Tbl.Kosten[[#This Row],[Pnr.]]=BN$7,Tbl.Kosten[[#This Row],[Totaal kosten]],"")</calculatedColumnFormula>
    </tableColumn>
    <tableColumn id="63" xr3:uid="{2B1C2EAF-286D-4416-A050-60BC84A8C700}" name="P42" totalsRowFunction="sum" dataDxfId="722" totalsRowDxfId="194">
      <calculatedColumnFormula>IF(Tbl.Kosten[[#This Row],[Pnr.]]=BO$7,Tbl.Kosten[[#This Row],[Totaal kosten]],"")</calculatedColumnFormula>
    </tableColumn>
    <tableColumn id="64" xr3:uid="{BF91836F-D02F-4997-9299-0A8FE887C982}" name="P43" totalsRowFunction="sum" dataDxfId="721" totalsRowDxfId="193">
      <calculatedColumnFormula>IF(Tbl.Kosten[[#This Row],[Pnr.]]=BP$7,Tbl.Kosten[[#This Row],[Totaal kosten]],"")</calculatedColumnFormula>
    </tableColumn>
    <tableColumn id="65" xr3:uid="{4FA39281-6286-4E71-89D5-CE67EBC3891E}" name="P44" totalsRowFunction="sum" dataDxfId="720" totalsRowDxfId="192">
      <calculatedColumnFormula>IF(Tbl.Kosten[[#This Row],[Pnr.]]=BQ$7,Tbl.Kosten[[#This Row],[Totaal kosten]],"")</calculatedColumnFormula>
    </tableColumn>
    <tableColumn id="66" xr3:uid="{2FB6DF2B-2BC5-418F-9140-3E72C5E15212}" name="P45" totalsRowFunction="sum" dataDxfId="719" totalsRowDxfId="191">
      <calculatedColumnFormula>IF(Tbl.Kosten[[#This Row],[Pnr.]]=BR$7,Tbl.Kosten[[#This Row],[Totaal kosten]],"")</calculatedColumnFormula>
    </tableColumn>
    <tableColumn id="67" xr3:uid="{6483F323-A85F-4C33-A6AD-BF01FD220609}" name="P46" totalsRowFunction="sum" dataDxfId="718" totalsRowDxfId="190">
      <calculatedColumnFormula>IF(Tbl.Kosten[[#This Row],[Pnr.]]=BS$7,Tbl.Kosten[[#This Row],[Totaal kosten]],"")</calculatedColumnFormula>
    </tableColumn>
    <tableColumn id="68" xr3:uid="{A589F02B-FB36-488F-80CD-7AD54432E20C}" name="P47" totalsRowFunction="sum" dataDxfId="717" totalsRowDxfId="189">
      <calculatedColumnFormula>IF(Tbl.Kosten[[#This Row],[Pnr.]]=BT$7,Tbl.Kosten[[#This Row],[Totaal kosten]],"")</calculatedColumnFormula>
    </tableColumn>
    <tableColumn id="69" xr3:uid="{670A913D-443A-48CD-BFE4-4BBAECCAE419}" name="P48" totalsRowFunction="sum" dataDxfId="716" totalsRowDxfId="188">
      <calculatedColumnFormula>IF(Tbl.Kosten[[#This Row],[Pnr.]]=BU$7,Tbl.Kosten[[#This Row],[Totaal kosten]],"")</calculatedColumnFormula>
    </tableColumn>
    <tableColumn id="70" xr3:uid="{989AB342-5F7D-4FE4-886E-0B23A16CE256}" name="P49" totalsRowFunction="sum" dataDxfId="715" totalsRowDxfId="187">
      <calculatedColumnFormula>IF(Tbl.Kosten[[#This Row],[Pnr.]]=BV$7,Tbl.Kosten[[#This Row],[Totaal kosten]],"")</calculatedColumnFormula>
    </tableColumn>
    <tableColumn id="71" xr3:uid="{7D529C9A-7030-47AE-A8E4-ECF1BBF15586}" name="P50" totalsRowFunction="sum" dataDxfId="714" totalsRowDxfId="186">
      <calculatedColumnFormula>IF(Tbl.Kosten[[#This Row],[Pnr.]]=BW$7,Tbl.Kosten[[#This Row],[Totaal kosten]],"")</calculatedColumnFormula>
    </tableColumn>
    <tableColumn id="122" xr3:uid="{E4623465-7B24-45F9-8323-D8A9AA730D1F}" name="WPnr." dataDxfId="713" totalsRowDxfId="185">
      <calculatedColumnFormula>IFERROR(_xlfn.XLOOKUP(Tbl.Kosten[[#This Row],[Werkpakketcode]],Tbl.Werkpakketten[Werkpakketcode],Tbl.Werkpakketten[WPnr.],"",0,1),"")</calculatedColumnFormula>
    </tableColumn>
    <tableColumn id="123" xr3:uid="{4D7DCD38-DC78-47B8-8959-FFFCB20104D8}" name="WP1" totalsRowFunction="sum" dataDxfId="712" totalsRowDxfId="184">
      <calculatedColumnFormula>IF(Tbl.Kosten[[#This Row],[WPnr.]]=BY$7,Tbl.Kosten[[#This Row],[Totaal kosten]],"")</calculatedColumnFormula>
    </tableColumn>
    <tableColumn id="124" xr3:uid="{8D17DF98-14BF-4F79-BF5A-DDD3CAD99664}" name="WP2" totalsRowFunction="sum" dataDxfId="711" totalsRowDxfId="183">
      <calculatedColumnFormula>IF(Tbl.Kosten[[#This Row],[WPnr.]]=BZ$7,Tbl.Kosten[[#This Row],[Totaal kosten]],"")</calculatedColumnFormula>
    </tableColumn>
    <tableColumn id="125" xr3:uid="{70CEE53F-75D3-4C39-A4C8-28B63C44575A}" name="WP3" totalsRowFunction="sum" dataDxfId="710" totalsRowDxfId="182">
      <calculatedColumnFormula>IF(Tbl.Kosten[[#This Row],[WPnr.]]=CA$7,Tbl.Kosten[[#This Row],[Totaal kosten]],"")</calculatedColumnFormula>
    </tableColumn>
    <tableColumn id="126" xr3:uid="{524C82AE-1B95-48F5-9DBA-4DF1C8AA7275}" name="WP4" totalsRowFunction="sum" dataDxfId="709" totalsRowDxfId="181">
      <calculatedColumnFormula>IF(Tbl.Kosten[[#This Row],[WPnr.]]=CB$7,Tbl.Kosten[[#This Row],[Totaal kosten]],"")</calculatedColumnFormula>
    </tableColumn>
    <tableColumn id="127" xr3:uid="{2DA9FC6A-4350-446B-B2F0-E2DC8DFE54AF}" name="WP5" totalsRowFunction="sum" dataDxfId="708" totalsRowDxfId="180">
      <calculatedColumnFormula>IF(Tbl.Kosten[[#This Row],[WPnr.]]=CC$7,Tbl.Kosten[[#This Row],[Totaal kosten]],"")</calculatedColumnFormula>
    </tableColumn>
    <tableColumn id="128" xr3:uid="{211441E5-737A-4C20-8BC9-38F8FC0CB57E}" name="WP6" totalsRowFunction="sum" dataDxfId="707" totalsRowDxfId="179">
      <calculatedColumnFormula>IF(Tbl.Kosten[[#This Row],[WPnr.]]=CD$7,Tbl.Kosten[[#This Row],[Totaal kosten]],"")</calculatedColumnFormula>
    </tableColumn>
    <tableColumn id="129" xr3:uid="{9B75398A-8838-4657-A556-5105706D77C5}" name="WP7" totalsRowFunction="sum" dataDxfId="706" totalsRowDxfId="178">
      <calculatedColumnFormula>IF(Tbl.Kosten[[#This Row],[WPnr.]]=CE$7,Tbl.Kosten[[#This Row],[Totaal kosten]],"")</calculatedColumnFormula>
    </tableColumn>
    <tableColumn id="130" xr3:uid="{3A23A735-AAE2-4AC5-A1B2-218888D8F70C}" name="WP8" totalsRowFunction="sum" dataDxfId="705" totalsRowDxfId="177">
      <calculatedColumnFormula>IF(Tbl.Kosten[[#This Row],[WPnr.]]=CF$7,Tbl.Kosten[[#This Row],[Totaal kosten]],"")</calculatedColumnFormula>
    </tableColumn>
    <tableColumn id="131" xr3:uid="{F4A1E31F-4050-4875-B591-9B9AF40C4438}" name="WP9" totalsRowFunction="sum" dataDxfId="704" totalsRowDxfId="176">
      <calculatedColumnFormula>IF(Tbl.Kosten[[#This Row],[WPnr.]]=CG$7,Tbl.Kosten[[#This Row],[Totaal kosten]],"")</calculatedColumnFormula>
    </tableColumn>
    <tableColumn id="132" xr3:uid="{E6A76EF7-E6BE-4584-B17B-BC80882229F5}" name="WP10" totalsRowFunction="sum" dataDxfId="703" totalsRowDxfId="175">
      <calculatedColumnFormula>IF(Tbl.Kosten[[#This Row],[WPnr.]]=CH$7,Tbl.Kosten[[#This Row],[Totaal kosten]],"")</calculatedColumnFormula>
    </tableColumn>
    <tableColumn id="133" xr3:uid="{A0CF21AA-7C39-400C-9D9E-7BB656241C92}" name="WP11" totalsRowFunction="sum" dataDxfId="702" totalsRowDxfId="174">
      <calculatedColumnFormula>IF(Tbl.Kosten[[#This Row],[WPnr.]]=CI$7,Tbl.Kosten[[#This Row],[Totaal kosten]],"")</calculatedColumnFormula>
    </tableColumn>
    <tableColumn id="134" xr3:uid="{CC2F5199-DF4C-4836-AADB-6171F50EAB2F}" name="WP12" totalsRowFunction="sum" dataDxfId="701" totalsRowDxfId="173">
      <calculatedColumnFormula>IF(Tbl.Kosten[[#This Row],[WPnr.]]=CJ$7,Tbl.Kosten[[#This Row],[Totaal kosten]],"")</calculatedColumnFormula>
    </tableColumn>
    <tableColumn id="135" xr3:uid="{15FF2AEE-40F1-484D-975B-7678BC587113}" name="WP13" totalsRowFunction="sum" dataDxfId="700" totalsRowDxfId="172">
      <calculatedColumnFormula>IF(Tbl.Kosten[[#This Row],[WPnr.]]=CK$7,Tbl.Kosten[[#This Row],[Totaal kosten]],"")</calculatedColumnFormula>
    </tableColumn>
    <tableColumn id="136" xr3:uid="{BE437959-CA65-4655-8671-90A96E3F1030}" name="WP14" totalsRowFunction="sum" dataDxfId="699" totalsRowDxfId="171">
      <calculatedColumnFormula>IF(Tbl.Kosten[[#This Row],[WPnr.]]=CL$7,Tbl.Kosten[[#This Row],[Totaal kosten]],"")</calculatedColumnFormula>
    </tableColumn>
    <tableColumn id="137" xr3:uid="{6EF57040-1B93-4C9D-B4FD-3B52190FCC04}" name="WP15" totalsRowFunction="sum" dataDxfId="698" totalsRowDxfId="170">
      <calculatedColumnFormula>IF(Tbl.Kosten[[#This Row],[WPnr.]]=CM$7,Tbl.Kosten[[#This Row],[Totaal kosten]],"")</calculatedColumnFormula>
    </tableColumn>
    <tableColumn id="138" xr3:uid="{63F8026F-8AE6-44B8-A0CD-0E165802DC43}" name="WP16" totalsRowFunction="sum" dataDxfId="697" totalsRowDxfId="169">
      <calculatedColumnFormula>IF(Tbl.Kosten[[#This Row],[WPnr.]]=CN$7,Tbl.Kosten[[#This Row],[Totaal kosten]],"")</calculatedColumnFormula>
    </tableColumn>
    <tableColumn id="139" xr3:uid="{D97C57E0-F5C4-4386-8846-1CF657BF68BC}" name="WP17" totalsRowFunction="sum" dataDxfId="696" totalsRowDxfId="168">
      <calculatedColumnFormula>IF(Tbl.Kosten[[#This Row],[WPnr.]]=CO$7,Tbl.Kosten[[#This Row],[Totaal kosten]],"")</calculatedColumnFormula>
    </tableColumn>
    <tableColumn id="140" xr3:uid="{DB4C148F-C0F3-42F6-A87E-9370643357DA}" name="WP18" totalsRowFunction="sum" dataDxfId="695" totalsRowDxfId="167">
      <calculatedColumnFormula>IF(Tbl.Kosten[[#This Row],[WPnr.]]=CP$7,Tbl.Kosten[[#This Row],[Totaal kosten]],"")</calculatedColumnFormula>
    </tableColumn>
    <tableColumn id="141" xr3:uid="{E25DBC97-9C85-43D3-9691-990D7154F5E2}" name="WP19" totalsRowFunction="sum" dataDxfId="694" totalsRowDxfId="166">
      <calculatedColumnFormula>IF(Tbl.Kosten[[#This Row],[WPnr.]]=CQ$7,Tbl.Kosten[[#This Row],[Totaal kosten]],"")</calculatedColumnFormula>
    </tableColumn>
    <tableColumn id="142" xr3:uid="{75E01659-32B7-4AAB-80B1-2CA3680F8A4D}" name="WP20" totalsRowFunction="sum" dataDxfId="693" totalsRowDxfId="165">
      <calculatedColumnFormula>IF(Tbl.Kosten[[#This Row],[WPnr.]]=CR$7,Tbl.Kosten[[#This Row],[Totaal kosten]],"")</calculatedColumnFormula>
    </tableColumn>
    <tableColumn id="143" xr3:uid="{A41D26C4-7F94-4EC8-9145-5B51B286BDF2}" name="WP21" totalsRowFunction="sum" dataDxfId="692" totalsRowDxfId="164">
      <calculatedColumnFormula>IF(Tbl.Kosten[[#This Row],[WPnr.]]=CS$7,Tbl.Kosten[[#This Row],[Totaal kosten]],"")</calculatedColumnFormula>
    </tableColumn>
    <tableColumn id="144" xr3:uid="{1826EFC6-4319-48A0-9E64-447266B69EDE}" name="WP22" totalsRowFunction="sum" dataDxfId="691" totalsRowDxfId="163">
      <calculatedColumnFormula>IF(Tbl.Kosten[[#This Row],[WPnr.]]=CT$7,Tbl.Kosten[[#This Row],[Totaal kosten]],"")</calculatedColumnFormula>
    </tableColumn>
    <tableColumn id="145" xr3:uid="{9B7C7FC5-41CC-4DD7-ACC9-6A1BC29137BC}" name="WP23" totalsRowFunction="sum" dataDxfId="690" totalsRowDxfId="162">
      <calculatedColumnFormula>IF(Tbl.Kosten[[#This Row],[WPnr.]]=CU$7,Tbl.Kosten[[#This Row],[Totaal kosten]],"")</calculatedColumnFormula>
    </tableColumn>
    <tableColumn id="146" xr3:uid="{72638116-A627-43CB-88C2-B58C45B583B0}" name="WP24" totalsRowFunction="sum" dataDxfId="689" totalsRowDxfId="161">
      <calculatedColumnFormula>IF(Tbl.Kosten[[#This Row],[WPnr.]]=CV$7,Tbl.Kosten[[#This Row],[Totaal kosten]],"")</calculatedColumnFormula>
    </tableColumn>
    <tableColumn id="147" xr3:uid="{FED2FAF9-CFB5-4561-9EC5-1AB499C860FC}" name="WP25" totalsRowFunction="sum" dataDxfId="688" totalsRowDxfId="160">
      <calculatedColumnFormula>IF(Tbl.Kosten[[#This Row],[WPnr.]]=CW$7,Tbl.Kosten[[#This Row],[Totaal kosten]],"")</calculatedColumnFormula>
    </tableColumn>
    <tableColumn id="148" xr3:uid="{07A2E845-8367-4BC0-A8D3-AD3045D08360}" name="WP26" totalsRowFunction="sum" dataDxfId="687" totalsRowDxfId="159">
      <calculatedColumnFormula>IF(Tbl.Kosten[[#This Row],[WPnr.]]=CX$7,Tbl.Kosten[[#This Row],[Totaal kosten]],"")</calculatedColumnFormula>
    </tableColumn>
    <tableColumn id="149" xr3:uid="{A02E874D-A5A1-4CC0-9F6A-13581916B836}" name="WP27" totalsRowFunction="sum" dataDxfId="686" totalsRowDxfId="158">
      <calculatedColumnFormula>IF(Tbl.Kosten[[#This Row],[WPnr.]]=CY$7,Tbl.Kosten[[#This Row],[Totaal kosten]],"")</calculatedColumnFormula>
    </tableColumn>
    <tableColumn id="150" xr3:uid="{4FD39447-ECA0-4D02-AA99-CD0145900AD1}" name="WP28" totalsRowFunction="sum" dataDxfId="685" totalsRowDxfId="157">
      <calculatedColumnFormula>IF(Tbl.Kosten[[#This Row],[WPnr.]]=CZ$7,Tbl.Kosten[[#This Row],[Totaal kosten]],"")</calculatedColumnFormula>
    </tableColumn>
    <tableColumn id="151" xr3:uid="{FA6E5634-DB8B-45BB-87F1-DA2672204A0C}" name="WP29" totalsRowFunction="sum" dataDxfId="684" totalsRowDxfId="156">
      <calculatedColumnFormula>IF(Tbl.Kosten[[#This Row],[WPnr.]]=DA$7,Tbl.Kosten[[#This Row],[Totaal kosten]],"")</calculatedColumnFormula>
    </tableColumn>
    <tableColumn id="152" xr3:uid="{AA25A632-FD64-4436-BD1F-3973202158F5}" name="WP30" totalsRowFunction="sum" dataDxfId="683" totalsRowDxfId="155">
      <calculatedColumnFormula>IF(Tbl.Kosten[[#This Row],[WPnr.]]=DB$7,Tbl.Kosten[[#This Row],[Totaal kosten]],"")</calculatedColumnFormula>
    </tableColumn>
    <tableColumn id="153" xr3:uid="{A5A8BD65-6608-4311-A992-58266CCADBE5}" name="WP31" totalsRowFunction="sum" dataDxfId="682" totalsRowDxfId="154">
      <calculatedColumnFormula>IF(Tbl.Kosten[[#This Row],[WPnr.]]=DC$7,Tbl.Kosten[[#This Row],[Totaal kosten]],"")</calculatedColumnFormula>
    </tableColumn>
    <tableColumn id="154" xr3:uid="{F8F60EEC-C172-49FD-8CCF-0E510EE9BEE9}" name="WP32" totalsRowFunction="sum" dataDxfId="681" totalsRowDxfId="153">
      <calculatedColumnFormula>IF(Tbl.Kosten[[#This Row],[WPnr.]]=DD$7,Tbl.Kosten[[#This Row],[Totaal kosten]],"")</calculatedColumnFormula>
    </tableColumn>
    <tableColumn id="155" xr3:uid="{484AC235-2401-4798-922E-AF3F95A63712}" name="WP33" totalsRowFunction="sum" dataDxfId="680" totalsRowDxfId="152">
      <calculatedColumnFormula>IF(Tbl.Kosten[[#This Row],[WPnr.]]=DE$7,Tbl.Kosten[[#This Row],[Totaal kosten]],"")</calculatedColumnFormula>
    </tableColumn>
    <tableColumn id="156" xr3:uid="{9F18ECA6-7CD2-4BEE-A465-E6BF919BC327}" name="WP34" totalsRowFunction="sum" dataDxfId="679" totalsRowDxfId="151">
      <calculatedColumnFormula>IF(Tbl.Kosten[[#This Row],[WPnr.]]=DF$7,Tbl.Kosten[[#This Row],[Totaal kosten]],"")</calculatedColumnFormula>
    </tableColumn>
    <tableColumn id="157" xr3:uid="{E90E149B-D86D-4794-9745-CD5A755ACDAF}" name="WP35" totalsRowFunction="sum" dataDxfId="678" totalsRowDxfId="150">
      <calculatedColumnFormula>IF(Tbl.Kosten[[#This Row],[WPnr.]]=DG$7,Tbl.Kosten[[#This Row],[Totaal kosten]],"")</calculatedColumnFormula>
    </tableColumn>
    <tableColumn id="158" xr3:uid="{CFC70789-0BD7-4283-B466-E647B97A9927}" name="WP36" totalsRowFunction="sum" dataDxfId="677" totalsRowDxfId="149">
      <calculatedColumnFormula>IF(Tbl.Kosten[[#This Row],[WPnr.]]=DH$7,Tbl.Kosten[[#This Row],[Totaal kosten]],"")</calculatedColumnFormula>
    </tableColumn>
    <tableColumn id="159" xr3:uid="{CAD4D289-CE47-469E-BDC3-E882453A0E93}" name="WP37" totalsRowFunction="sum" dataDxfId="676" totalsRowDxfId="148">
      <calculatedColumnFormula>IF(Tbl.Kosten[[#This Row],[WPnr.]]=DI$7,Tbl.Kosten[[#This Row],[Totaal kosten]],"")</calculatedColumnFormula>
    </tableColumn>
    <tableColumn id="160" xr3:uid="{53620547-EC66-4C33-B31E-FFC0BE20684E}" name="WP38" totalsRowFunction="sum" dataDxfId="675" totalsRowDxfId="147">
      <calculatedColumnFormula>IF(Tbl.Kosten[[#This Row],[WPnr.]]=DJ$7,Tbl.Kosten[[#This Row],[Totaal kosten]],"")</calculatedColumnFormula>
    </tableColumn>
    <tableColumn id="161" xr3:uid="{6DBCEBAF-12D5-4D3D-AF5A-2D470A34A1EA}" name="WP39" totalsRowFunction="sum" dataDxfId="674" totalsRowDxfId="146">
      <calculatedColumnFormula>IF(Tbl.Kosten[[#This Row],[WPnr.]]=DK$7,Tbl.Kosten[[#This Row],[Totaal kosten]],"")</calculatedColumnFormula>
    </tableColumn>
    <tableColumn id="162" xr3:uid="{28297E35-151E-41BD-8D02-A59A418DB850}" name="WP40" totalsRowFunction="sum" dataDxfId="673" totalsRowDxfId="145">
      <calculatedColumnFormula>IF(Tbl.Kosten[[#This Row],[WPnr.]]=DL$7,Tbl.Kosten[[#This Row],[Totaal kosten]],"")</calculatedColumnFormula>
    </tableColumn>
    <tableColumn id="163" xr3:uid="{94223C40-388B-4210-89B8-94FE8A0BBA24}" name="WP41" totalsRowFunction="sum" dataDxfId="672" totalsRowDxfId="144">
      <calculatedColumnFormula>IF(Tbl.Kosten[[#This Row],[WPnr.]]=DM$7,Tbl.Kosten[[#This Row],[Totaal kosten]],"")</calculatedColumnFormula>
    </tableColumn>
    <tableColumn id="164" xr3:uid="{2F5BCE7E-7374-46E6-85D6-ACCE36AE128B}" name="WP42" totalsRowFunction="sum" dataDxfId="671" totalsRowDxfId="143">
      <calculatedColumnFormula>IF(Tbl.Kosten[[#This Row],[WPnr.]]=DN$7,Tbl.Kosten[[#This Row],[Totaal kosten]],"")</calculatedColumnFormula>
    </tableColumn>
    <tableColumn id="165" xr3:uid="{1EAD2110-A123-4AF7-9601-5733AB46EB50}" name="WP43" totalsRowFunction="sum" dataDxfId="670" totalsRowDxfId="142">
      <calculatedColumnFormula>IF(Tbl.Kosten[[#This Row],[WPnr.]]=DO$7,Tbl.Kosten[[#This Row],[Totaal kosten]],"")</calculatedColumnFormula>
    </tableColumn>
    <tableColumn id="166" xr3:uid="{FC226739-9A95-4AEA-89AC-A03D180BEF13}" name="WP44" totalsRowFunction="sum" dataDxfId="669" totalsRowDxfId="141">
      <calculatedColumnFormula>IF(Tbl.Kosten[[#This Row],[WPnr.]]=DP$7,Tbl.Kosten[[#This Row],[Totaal kosten]],"")</calculatedColumnFormula>
    </tableColumn>
    <tableColumn id="167" xr3:uid="{5F3BD905-F2A2-48DB-8FEB-2B42050AFC1A}" name="WP45" totalsRowFunction="sum" dataDxfId="668" totalsRowDxfId="140">
      <calculatedColumnFormula>IF(Tbl.Kosten[[#This Row],[WPnr.]]=DQ$7,Tbl.Kosten[[#This Row],[Totaal kosten]],"")</calculatedColumnFormula>
    </tableColumn>
    <tableColumn id="168" xr3:uid="{C9678201-6266-4565-B566-A2A381C7DAE4}" name="WP46" totalsRowFunction="sum" dataDxfId="667" totalsRowDxfId="139">
      <calculatedColumnFormula>IF(Tbl.Kosten[[#This Row],[WPnr.]]=DR$7,Tbl.Kosten[[#This Row],[Totaal kosten]],"")</calculatedColumnFormula>
    </tableColumn>
    <tableColumn id="169" xr3:uid="{F7BD1050-C158-4B9A-9628-AA09F6E39551}" name="WP47" totalsRowFunction="sum" dataDxfId="666" totalsRowDxfId="138">
      <calculatedColumnFormula>IF(Tbl.Kosten[[#This Row],[WPnr.]]=DS$7,Tbl.Kosten[[#This Row],[Totaal kosten]],"")</calculatedColumnFormula>
    </tableColumn>
    <tableColumn id="170" xr3:uid="{DD0EAE24-B31D-4A14-993B-AE825C4543A8}" name="WP48" totalsRowFunction="sum" dataDxfId="665" totalsRowDxfId="137">
      <calculatedColumnFormula>IF(Tbl.Kosten[[#This Row],[WPnr.]]=DT$7,Tbl.Kosten[[#This Row],[Totaal kosten]],"")</calculatedColumnFormula>
    </tableColumn>
    <tableColumn id="171" xr3:uid="{4B85929D-F115-4103-A37C-D593D1D08471}" name="WP49" totalsRowFunction="sum" dataDxfId="664" totalsRowDxfId="136">
      <calculatedColumnFormula>IF(Tbl.Kosten[[#This Row],[WPnr.]]=DU$7,Tbl.Kosten[[#This Row],[Totaal kosten]],"")</calculatedColumnFormula>
    </tableColumn>
    <tableColumn id="172" xr3:uid="{D980F2A3-4C00-440C-A7B4-65F91467E267}" name="WP50" totalsRowFunction="sum" dataDxfId="663" totalsRowDxfId="135">
      <calculatedColumnFormula>IF(Tbl.Kosten[[#This Row],[WPnr.]]=DV$7,Tbl.Kosten[[#This Row],[Totaal kosten]],"")</calculatedColumnFormula>
    </tableColumn>
    <tableColumn id="226" xr3:uid="{A6C9E62D-2508-482E-A80B-9725226AD8FC}" name="KSnr." dataDxfId="662" totalsRowDxfId="134">
      <calculatedColumnFormula>IFERROR(_xlfn.XLOOKUP(Tbl.Kosten[[#This Row],[Kostensoort]],Tbl.Kostensoorten[Kostensoorten],Tbl.Kostensoorten[KSnr.],"",0,1),"")</calculatedColumnFormula>
    </tableColumn>
    <tableColumn id="227" xr3:uid="{E0F457C0-04A9-4AAF-B480-40DE432E6093}" name="KS1" totalsRowFunction="sum" dataDxfId="661" totalsRowDxfId="133">
      <calculatedColumnFormula>IF(Tbl.Kosten[[#This Row],[KSnr.]]=DX$7,Tbl.Kosten[[#This Row],[Totaal kosten]],"")</calculatedColumnFormula>
    </tableColumn>
    <tableColumn id="228" xr3:uid="{C7446D19-5A0E-4D2C-A7F2-A4EA3E653424}" name="KS2" totalsRowFunction="sum" dataDxfId="660" totalsRowDxfId="132">
      <calculatedColumnFormula>IF(Tbl.Kosten[[#This Row],[KSnr.]]=DY$7,Tbl.Kosten[[#This Row],[Totaal kosten]],"")</calculatedColumnFormula>
    </tableColumn>
    <tableColumn id="229" xr3:uid="{C8DED4DE-303E-46D4-ABA3-3A8214631A1F}" name="KS3" totalsRowFunction="sum" dataDxfId="659" totalsRowDxfId="131">
      <calculatedColumnFormula>IF(Tbl.Kosten[[#This Row],[KSnr.]]=DZ$7,Tbl.Kosten[[#This Row],[Totaal kosten]],"")</calculatedColumnFormula>
    </tableColumn>
    <tableColumn id="230" xr3:uid="{F8466893-46AC-4BEC-8AE4-024B7A59E7E0}" name="KS4" totalsRowFunction="sum" dataDxfId="658" totalsRowDxfId="130">
      <calculatedColumnFormula>IF(Tbl.Kosten[[#This Row],[KSnr.]]=EA$7,Tbl.Kosten[[#This Row],[Totaal kosten]],"")</calculatedColumnFormula>
    </tableColumn>
    <tableColumn id="231" xr3:uid="{1A9F4805-5337-4C5E-8FC9-A530634BB6AC}" name="KS5" totalsRowFunction="sum" dataDxfId="657" totalsRowDxfId="129">
      <calculatedColumnFormula>IF(Tbl.Kosten[[#This Row],[KSnr.]]=EB$7,Tbl.Kosten[[#This Row],[Totaal kosten]],"")</calculatedColumnFormula>
    </tableColumn>
    <tableColumn id="232" xr3:uid="{3F1C5895-01C8-42EC-A459-37F06CFD69EC}" name="KS6" totalsRowFunction="sum" dataDxfId="656" totalsRowDxfId="128">
      <calculatedColumnFormula>IF(Tbl.Kosten[[#This Row],[KSnr.]]=EC$7,Tbl.Kosten[[#This Row],[Totaal kosten]],"")</calculatedColumnFormula>
    </tableColumn>
    <tableColumn id="233" xr3:uid="{E5603906-CA7D-434D-B532-05F2BF4E5762}" name="KS7" totalsRowFunction="sum" dataDxfId="655" totalsRowDxfId="127">
      <calculatedColumnFormula>IF(Tbl.Kosten[[#This Row],[KSnr.]]=ED$7,Tbl.Kosten[[#This Row],[Totaal kosten]],"")</calculatedColumnFormula>
    </tableColumn>
    <tableColumn id="234" xr3:uid="{FDCD3483-D7C7-4965-8719-6FE7AE352F6C}" name="KS8" totalsRowFunction="sum" dataDxfId="654" totalsRowDxfId="126">
      <calculatedColumnFormula>IF(Tbl.Kosten[[#This Row],[KSnr.]]=EE$7,Tbl.Kosten[[#This Row],[Totaal kosten]],"")</calculatedColumnFormula>
    </tableColumn>
    <tableColumn id="235" xr3:uid="{D95BD16E-37CF-46B5-8574-181554D6B480}" name="KS9" totalsRowFunction="sum" dataDxfId="653" totalsRowDxfId="125">
      <calculatedColumnFormula>IF(Tbl.Kosten[[#This Row],[KSnr.]]=EF$7,Tbl.Kosten[[#This Row],[Totaal kosten]],"")</calculatedColumnFormula>
    </tableColumn>
    <tableColumn id="236" xr3:uid="{60F3DD34-D2E7-420A-878E-F5261F362095}" name="KS10" totalsRowFunction="sum" dataDxfId="652" totalsRowDxfId="124">
      <calculatedColumnFormula>IF(Tbl.Kosten[[#This Row],[KSnr.]]=EG$7,Tbl.Kosten[[#This Row],[Totaal kosten]],"")</calculatedColumnFormula>
    </tableColumn>
    <tableColumn id="237" xr3:uid="{5A26F904-AC6F-4FFE-B3A7-A0BCBC72ED49}" name="KS11" totalsRowFunction="sum" dataDxfId="651" totalsRowDxfId="123">
      <calculatedColumnFormula>IF(Tbl.Kosten[[#This Row],[KSnr.]]=EH$7,Tbl.Kosten[[#This Row],[Totaal kosten]],"")</calculatedColumnFormula>
    </tableColumn>
    <tableColumn id="238" xr3:uid="{73675968-E2C5-4393-A484-2FAC16AC6AB6}" name="KS12" totalsRowFunction="sum" dataDxfId="650" totalsRowDxfId="122">
      <calculatedColumnFormula>IF(Tbl.Kosten[[#This Row],[KSnr.]]=EI$7,Tbl.Kosten[[#This Row],[Totaal kosten]],"")</calculatedColumnFormula>
    </tableColumn>
    <tableColumn id="239" xr3:uid="{B88CD9CA-DC8D-461F-9D59-F6D94B54EE68}" name="KS13" totalsRowFunction="sum" dataDxfId="649" totalsRowDxfId="121">
      <calculatedColumnFormula>IF(Tbl.Kosten[[#This Row],[KSnr.]]=EJ$7,Tbl.Kosten[[#This Row],[Totaal kosten]],"")</calculatedColumnFormula>
    </tableColumn>
    <tableColumn id="240" xr3:uid="{62B922D3-FCA3-4F6D-812E-06403A94154D}" name="KS14" totalsRowFunction="sum" dataDxfId="648" totalsRowDxfId="120">
      <calculatedColumnFormula>IF(Tbl.Kosten[[#This Row],[KSnr.]]=EK$7,Tbl.Kosten[[#This Row],[Totaal kosten]],"")</calculatedColumnFormula>
    </tableColumn>
    <tableColumn id="241" xr3:uid="{12E228E6-D97A-4AB3-9147-356817CDC99B}" name="KS15" totalsRowFunction="sum" dataDxfId="647" totalsRowDxfId="119">
      <calculatedColumnFormula>IF(Tbl.Kosten[[#This Row],[KSnr.]]=EL$7,Tbl.Kosten[[#This Row],[Totaal kosten]],"")</calculatedColumnFormula>
    </tableColumn>
    <tableColumn id="242" xr3:uid="{A29557D2-0F2E-453D-9A29-C1E46E1F4D65}" name="KS16" totalsRowFunction="sum" dataDxfId="646" totalsRowDxfId="118">
      <calculatedColumnFormula>IF(Tbl.Kosten[[#This Row],[KSnr.]]=EM$7,Tbl.Kosten[[#This Row],[Totaal kosten]],"")</calculatedColumnFormula>
    </tableColumn>
    <tableColumn id="243" xr3:uid="{1644289F-A1BC-4E24-AEFE-81C3879B4C74}" name="KS17" totalsRowFunction="sum" dataDxfId="645" totalsRowDxfId="117">
      <calculatedColumnFormula>IF(Tbl.Kosten[[#This Row],[KSnr.]]=EN$7,Tbl.Kosten[[#This Row],[Totaal kosten]],"")</calculatedColumnFormula>
    </tableColumn>
    <tableColumn id="244" xr3:uid="{073D1C39-BDBC-4639-904B-80C2BCC4FA40}" name="KS18" totalsRowFunction="sum" dataDxfId="644" totalsRowDxfId="116">
      <calculatedColumnFormula>IF(Tbl.Kosten[[#This Row],[KSnr.]]=EO$7,Tbl.Kosten[[#This Row],[Totaal kosten]],"")</calculatedColumnFormula>
    </tableColumn>
    <tableColumn id="245" xr3:uid="{E090FAC5-5B1D-4B00-A36A-E24B1C064734}" name="KS19" totalsRowFunction="sum" dataDxfId="643" totalsRowDxfId="115">
      <calculatedColumnFormula>IF(Tbl.Kosten[[#This Row],[KSnr.]]=EP$7,Tbl.Kosten[[#This Row],[Totaal kosten]],"")</calculatedColumnFormula>
    </tableColumn>
    <tableColumn id="246" xr3:uid="{0E482F0F-B673-4DE3-8DDE-15D72EDEC8E6}" name="KS20" totalsRowFunction="sum" dataDxfId="642" totalsRowDxfId="114">
      <calculatedColumnFormula>IF(Tbl.Kosten[[#This Row],[KSnr.]]=EQ$7,Tbl.Kosten[[#This Row],[Totaal kosten]],"")</calculatedColumnFormula>
    </tableColumn>
    <tableColumn id="224" xr3:uid="{CB2701E1-FF8B-435D-8626-C9EF35EB7722}" name="Sanr." dataDxfId="641" totalsRowDxfId="113">
      <calculatedColumnFormula>IFERROR(_xlfn.XLOOKUP(Tbl.Kosten[[#This Row],[Subsidieactiviteit]],Tbl.Subsidiehoogte[Subsidieactiviteit],Tbl.Subsidiehoogte[SAnr.],"",0,1),"")</calculatedColumnFormula>
    </tableColumn>
    <tableColumn id="72" xr3:uid="{C8E02935-1CBD-4923-940F-3A51271D827D}" name="SA1" totalsRowFunction="sum" dataDxfId="640" totalsRowDxfId="112">
      <calculatedColumnFormula>IF(Tbl.Kosten[[#This Row],[Sanr.]]=ES$7,Tbl.Kosten[[#This Row],[Totaal kosten]],"")</calculatedColumnFormula>
    </tableColumn>
    <tableColumn id="73" xr3:uid="{C877DA7E-C673-4632-9E38-9A2F722F50A9}" name="SA2" totalsRowFunction="sum" dataDxfId="639" totalsRowDxfId="111">
      <calculatedColumnFormula>IF(Tbl.Kosten[[#This Row],[Sanr.]]=ET$7,Tbl.Kosten[[#This Row],[Totaal kosten]],"")</calculatedColumnFormula>
    </tableColumn>
    <tableColumn id="74" xr3:uid="{D1906857-5AC5-4376-8E40-09DDCD1C09E0}" name="SA3" totalsRowFunction="sum" dataDxfId="638" totalsRowDxfId="110">
      <calculatedColumnFormula>IF(Tbl.Kosten[[#This Row],[Sanr.]]=EU$7,Tbl.Kosten[[#This Row],[Totaal kosten]],"")</calculatedColumnFormula>
    </tableColumn>
    <tableColumn id="75" xr3:uid="{C2103534-AF9A-4C00-A59D-D4B4ED9AFE01}" name="SA4" totalsRowFunction="sum" dataDxfId="637" totalsRowDxfId="109">
      <calculatedColumnFormula>IF(Tbl.Kosten[[#This Row],[Sanr.]]=EV$7,Tbl.Kosten[[#This Row],[Totaal kosten]],"")</calculatedColumnFormula>
    </tableColumn>
    <tableColumn id="76" xr3:uid="{5A1BE8E6-2E2C-4810-97BA-2EF1788BDB05}" name="SA5" totalsRowFunction="min" dataDxfId="636" totalsRowDxfId="108">
      <calculatedColumnFormula>IF(Tbl.Kosten[[#This Row],[Sanr.]]=EW$7,Tbl.Kosten[[#This Row],[Totaal kosten]],"")</calculatedColumnFormula>
    </tableColumn>
    <tableColumn id="77" xr3:uid="{0EA78369-C285-4DB9-BDDA-8F0B09572BAD}" name="SA6" totalsRowFunction="sum" dataDxfId="635" totalsRowDxfId="107">
      <calculatedColumnFormula>IF(Tbl.Kosten[[#This Row],[Sanr.]]=EX$7,Tbl.Kosten[[#This Row],[Totaal kosten]],"")</calculatedColumnFormula>
    </tableColumn>
    <tableColumn id="78" xr3:uid="{7904B9E5-8016-47AA-8E54-BAD5EFB8410D}" name="SA7" totalsRowFunction="sum" dataDxfId="634" totalsRowDxfId="106">
      <calculatedColumnFormula>IF(Tbl.Kosten[[#This Row],[Sanr.]]=EY$7,Tbl.Kosten[[#This Row],[Totaal kosten]],"")</calculatedColumnFormula>
    </tableColumn>
    <tableColumn id="79" xr3:uid="{C1031F10-DF3B-48E7-A12D-515BCE2F5717}" name="SA8" totalsRowFunction="sum" dataDxfId="633" totalsRowDxfId="105">
      <calculatedColumnFormula>IF(Tbl.Kosten[[#This Row],[Sanr.]]=EZ$7,Tbl.Kosten[[#This Row],[Totaal kosten]],"")</calculatedColumnFormula>
    </tableColumn>
    <tableColumn id="80" xr3:uid="{885D13AB-A346-4E3A-8DF1-2F35C37A7F85}" name="SA9" totalsRowFunction="sum" dataDxfId="632" totalsRowDxfId="104">
      <calculatedColumnFormula>IF(Tbl.Kosten[[#This Row],[Sanr.]]=FA$7,Tbl.Kosten[[#This Row],[Totaal kosten]],"")</calculatedColumnFormula>
    </tableColumn>
    <tableColumn id="81" xr3:uid="{4698F2D9-5CCA-4556-8B43-2DEA01F69458}" name="SA10" totalsRowFunction="sum" dataDxfId="631" totalsRowDxfId="103">
      <calculatedColumnFormula>IF(Tbl.Kosten[[#This Row],[Sanr.]]=FB$7,Tbl.Kosten[[#This Row],[Totaal kosten]],"")</calculatedColumnFormula>
    </tableColumn>
    <tableColumn id="82" xr3:uid="{DF440EE7-971D-4F04-A276-4F1027E42682}" name="SA11" totalsRowFunction="sum" dataDxfId="630" totalsRowDxfId="102">
      <calculatedColumnFormula>IF(Tbl.Kosten[[#This Row],[Sanr.]]=FC$7,Tbl.Kosten[[#This Row],[Totaal kosten]],"")</calculatedColumnFormula>
    </tableColumn>
    <tableColumn id="83" xr3:uid="{31423369-ECBD-48F5-8ACA-57BD6E2C6625}" name="SA12" totalsRowFunction="sum" dataDxfId="629" totalsRowDxfId="101">
      <calculatedColumnFormula>IF(Tbl.Kosten[[#This Row],[Sanr.]]=FD$7,Tbl.Kosten[[#This Row],[Totaal kosten]],"")</calculatedColumnFormula>
    </tableColumn>
    <tableColumn id="84" xr3:uid="{BFEF8A39-5FA1-4C15-968C-A6B7FFB840B8}" name="SA13" totalsRowFunction="sum" dataDxfId="628" totalsRowDxfId="100">
      <calculatedColumnFormula>IF(Tbl.Kosten[[#This Row],[Sanr.]]=FE$7,Tbl.Kosten[[#This Row],[Totaal kosten]],"")</calculatedColumnFormula>
    </tableColumn>
    <tableColumn id="85" xr3:uid="{F5DF2C8C-AA92-4F7F-A625-039CA1243617}" name="SA14" totalsRowFunction="sum" dataDxfId="627" totalsRowDxfId="99">
      <calculatedColumnFormula>IF(Tbl.Kosten[[#This Row],[Sanr.]]=FF$7,Tbl.Kosten[[#This Row],[Totaal kosten]],"")</calculatedColumnFormula>
    </tableColumn>
    <tableColumn id="86" xr3:uid="{4D8A1588-5604-4E9B-82AD-80A0771E867B}" name="SA15" totalsRowFunction="sum" dataDxfId="626" totalsRowDxfId="98">
      <calculatedColumnFormula>IF(Tbl.Kosten[[#This Row],[Sanr.]]=FG$7,Tbl.Kosten[[#This Row],[Totaal kosten]],"")</calculatedColumnFormula>
    </tableColumn>
    <tableColumn id="87" xr3:uid="{6158C074-8ADE-4A96-A2F3-30EB1274B938}" name="SA16" totalsRowFunction="sum" dataDxfId="625" totalsRowDxfId="97">
      <calculatedColumnFormula>IF(Tbl.Kosten[[#This Row],[Sanr.]]=FH$7,Tbl.Kosten[[#This Row],[Totaal kosten]],"")</calculatedColumnFormula>
    </tableColumn>
    <tableColumn id="88" xr3:uid="{29F9A4DA-3E61-4F8F-9392-8C41AB7A651C}" name="SA17" totalsRowFunction="sum" dataDxfId="624" totalsRowDxfId="96">
      <calculatedColumnFormula>IF(Tbl.Kosten[[#This Row],[Sanr.]]=FI$7,Tbl.Kosten[[#This Row],[Totaal kosten]],"")</calculatedColumnFormula>
    </tableColumn>
    <tableColumn id="89" xr3:uid="{5632DBEA-3C94-4623-809D-AFC515F5ABFA}" name="SA18" totalsRowFunction="sum" dataDxfId="623" totalsRowDxfId="95">
      <calculatedColumnFormula>IF(Tbl.Kosten[[#This Row],[Sanr.]]=FJ$7,Tbl.Kosten[[#This Row],[Totaal kosten]],"")</calculatedColumnFormula>
    </tableColumn>
    <tableColumn id="90" xr3:uid="{7D67AAEE-55C2-42F7-9D07-5FA827A9EB51}" name="SA19" totalsRowFunction="sum" dataDxfId="622" totalsRowDxfId="94">
      <calculatedColumnFormula>IF(Tbl.Kosten[[#This Row],[Sanr.]]=FK$7,Tbl.Kosten[[#This Row],[Totaal kosten]],"")</calculatedColumnFormula>
    </tableColumn>
    <tableColumn id="91" xr3:uid="{C3B51529-828D-4D9A-BED6-75934CFD5219}" name="SA20" totalsRowFunction="sum" dataDxfId="621" totalsRowDxfId="93">
      <calculatedColumnFormula>IF(Tbl.Kosten[[#This Row],[Sanr.]]=FL$7,Tbl.Kosten[[#This Row],[Totaal kosten]],"")</calculatedColumnFormula>
    </tableColumn>
    <tableColumn id="92" xr3:uid="{DF3BFDE0-6EFE-415D-B7E1-60603F462F0D}" name="SA21" totalsRowFunction="sum" dataDxfId="620" totalsRowDxfId="92">
      <calculatedColumnFormula>IF(Tbl.Kosten[[#This Row],[Sanr.]]=FM$7,Tbl.Kosten[[#This Row],[Totaal kosten]],"")</calculatedColumnFormula>
    </tableColumn>
    <tableColumn id="93" xr3:uid="{7AAE8C34-B37C-435A-BC16-2B5C1EB512DD}" name="SA22" totalsRowFunction="sum" dataDxfId="619" totalsRowDxfId="91">
      <calculatedColumnFormula>IF(Tbl.Kosten[[#This Row],[Sanr.]]=FN$7,Tbl.Kosten[[#This Row],[Totaal kosten]],"")</calculatedColumnFormula>
    </tableColumn>
    <tableColumn id="94" xr3:uid="{F97072D3-F8DA-4951-B29C-D44779397017}" name="SA23" totalsRowFunction="sum" dataDxfId="618" totalsRowDxfId="90">
      <calculatedColumnFormula>IF(Tbl.Kosten[[#This Row],[Sanr.]]=FO$7,Tbl.Kosten[[#This Row],[Totaal kosten]],"")</calculatedColumnFormula>
    </tableColumn>
    <tableColumn id="95" xr3:uid="{D65C1FFA-CD90-4148-936B-83DAD51DD9B1}" name="SA24" totalsRowFunction="sum" dataDxfId="617" totalsRowDxfId="89">
      <calculatedColumnFormula>IF(Tbl.Kosten[[#This Row],[Sanr.]]=FP$7,Tbl.Kosten[[#This Row],[Totaal kosten]],"")</calculatedColumnFormula>
    </tableColumn>
    <tableColumn id="96" xr3:uid="{0395B2C1-3650-4FFF-A92F-616246FC586C}" name="SA25" totalsRowFunction="sum" dataDxfId="616" totalsRowDxfId="88">
      <calculatedColumnFormula>IF(Tbl.Kosten[[#This Row],[Sanr.]]=FQ$7,Tbl.Kosten[[#This Row],[Totaal kosten]],"")</calculatedColumnFormula>
    </tableColumn>
    <tableColumn id="97" xr3:uid="{8FE8480D-087A-4731-A894-C685531B6FA1}" name="SA26" totalsRowFunction="sum" dataDxfId="615" totalsRowDxfId="87">
      <calculatedColumnFormula>IF(Tbl.Kosten[[#This Row],[Sanr.]]=FR$7,Tbl.Kosten[[#This Row],[Totaal kosten]],"")</calculatedColumnFormula>
    </tableColumn>
    <tableColumn id="98" xr3:uid="{E0BBB8F4-369A-4A3B-9FF8-B0CB56CD6184}" name="SA27" totalsRowFunction="sum" dataDxfId="614" totalsRowDxfId="86">
      <calculatedColumnFormula>IF(Tbl.Kosten[[#This Row],[Sanr.]]=FS$7,Tbl.Kosten[[#This Row],[Totaal kosten]],"")</calculatedColumnFormula>
    </tableColumn>
    <tableColumn id="99" xr3:uid="{7A9E0EEC-9331-43CF-BED7-79EB74012138}" name="SA28" totalsRowFunction="sum" dataDxfId="613" totalsRowDxfId="85">
      <calculatedColumnFormula>IF(Tbl.Kosten[[#This Row],[Sanr.]]=FT$7,Tbl.Kosten[[#This Row],[Totaal kosten]],"")</calculatedColumnFormula>
    </tableColumn>
    <tableColumn id="100" xr3:uid="{E66A6122-D698-442C-9377-65E6B4B994C0}" name="SA29" totalsRowFunction="sum" dataDxfId="612" totalsRowDxfId="84">
      <calculatedColumnFormula>IF(Tbl.Kosten[[#This Row],[Sanr.]]=FU$7,Tbl.Kosten[[#This Row],[Totaal kosten]],"")</calculatedColumnFormula>
    </tableColumn>
    <tableColumn id="101" xr3:uid="{55A09B69-5424-4996-ABDE-D433DB52C400}" name="SA30" totalsRowFunction="sum" dataDxfId="611" totalsRowDxfId="83">
      <calculatedColumnFormula>IF(Tbl.Kosten[[#This Row],[Sanr.]]=FV$7,Tbl.Kosten[[#This Row],[Totaal kosten]],"")</calculatedColumnFormula>
    </tableColumn>
    <tableColumn id="102" xr3:uid="{A2F1EB2E-B6E3-4640-9ED8-8BC1D25EA4BC}" name="Anr." dataDxfId="610" totalsRowDxfId="82">
      <calculatedColumnFormula>IFERROR(_xlfn.XLOOKUP(Tbl.Kosten[[#This Row],[Activiteitencode]],Tbl.Activiteiten[Activiteitcode],Tbl.Activiteiten[Anr.],"",0,1),"")</calculatedColumnFormula>
    </tableColumn>
    <tableColumn id="103" xr3:uid="{C626998A-1CAE-45E8-A3BA-16E3046167CA}" name="PSAnr." dataDxfId="609" totalsRowDxfId="81">
      <calculatedColumnFormula>_xlfn.CONCAT(Tbl.Kosten[[#This Row],[Pnr.]],Tbl.Kosten[[#This Row],[Sanr.]])</calculatedColumnFormula>
    </tableColumn>
    <tableColumn id="105" xr3:uid="{53032F27-2BD7-448B-86D3-29380FBD9A77}" name="Te financieren" totalsRowFunction="sum" dataDxfId="608" totalsRowDxfId="80">
      <calculatedColumnFormula>Tbl.Kosten[[#This Row],[Totaal kosten]]-Tbl.Kosten[[#This Row],[Subsidie]]</calculatedColumnFormula>
    </tableColumn>
    <tableColumn id="106" xr3:uid="{E7C452F9-C5C1-42E3-AF4C-7F189438DB74}" name="P101" totalsRowFunction="sum" dataDxfId="607" totalsRowDxfId="79">
      <calculatedColumnFormula>IF(Tbl.Kosten[[#This Row],[Pnr.]]=FZ$7,Tbl.Kosten[[#This Row],[Te financieren]],"")</calculatedColumnFormula>
    </tableColumn>
    <tableColumn id="107" xr3:uid="{7305F84E-93CB-47E6-8DCD-E04C160DBA19}" name="P102" totalsRowFunction="sum" dataDxfId="606" totalsRowDxfId="78">
      <calculatedColumnFormula>IF(Tbl.Kosten[[#This Row],[Pnr.]]=GA$7,Tbl.Kosten[[#This Row],[Te financieren]],"")</calculatedColumnFormula>
    </tableColumn>
    <tableColumn id="108" xr3:uid="{692F3101-D07D-43CC-B84C-3CDDDA58521B}" name="P103" totalsRowFunction="sum" dataDxfId="605" totalsRowDxfId="77">
      <calculatedColumnFormula>IF(Tbl.Kosten[[#This Row],[Pnr.]]=GB$7,Tbl.Kosten[[#This Row],[Te financieren]],"")</calculatedColumnFormula>
    </tableColumn>
    <tableColumn id="109" xr3:uid="{8CAB42F6-4329-4416-83E1-F034E8A3B668}" name="P104" totalsRowFunction="sum" dataDxfId="604" totalsRowDxfId="76">
      <calculatedColumnFormula>IF(Tbl.Kosten[[#This Row],[Pnr.]]=GC$7,Tbl.Kosten[[#This Row],[Te financieren]],"")</calculatedColumnFormula>
    </tableColumn>
    <tableColumn id="110" xr3:uid="{BC0B1F3D-F1AA-42DC-BA1E-30594E002F9C}" name="P105" totalsRowFunction="sum" dataDxfId="603" totalsRowDxfId="75">
      <calculatedColumnFormula>IF(Tbl.Kosten[[#This Row],[Pnr.]]=GD$7,Tbl.Kosten[[#This Row],[Te financieren]],"")</calculatedColumnFormula>
    </tableColumn>
    <tableColumn id="111" xr3:uid="{F87C6CFF-1485-4CD7-8989-48F5E4C3B251}" name="P106" totalsRowFunction="sum" dataDxfId="602" totalsRowDxfId="74">
      <calculatedColumnFormula>IF(Tbl.Kosten[[#This Row],[Pnr.]]=GE$7,Tbl.Kosten[[#This Row],[Te financieren]],"")</calculatedColumnFormula>
    </tableColumn>
    <tableColumn id="112" xr3:uid="{D0C2412C-0592-449F-A817-0CF7F3CD0C28}" name="P107" totalsRowFunction="sum" dataDxfId="601" totalsRowDxfId="73">
      <calculatedColumnFormula>IF(Tbl.Kosten[[#This Row],[Pnr.]]=GF$7,Tbl.Kosten[[#This Row],[Te financieren]],"")</calculatedColumnFormula>
    </tableColumn>
    <tableColumn id="113" xr3:uid="{4AB9266B-D237-4471-B559-A796E887A993}" name="P108" totalsRowFunction="sum" dataDxfId="600" totalsRowDxfId="72">
      <calculatedColumnFormula>IF(Tbl.Kosten[[#This Row],[Pnr.]]=GG$7,Tbl.Kosten[[#This Row],[Te financieren]],"")</calculatedColumnFormula>
    </tableColumn>
    <tableColumn id="114" xr3:uid="{7DE05411-7C03-4B95-BC39-BD284813B07F}" name="P109" totalsRowFunction="sum" dataDxfId="599" totalsRowDxfId="71">
      <calculatedColumnFormula>IF(Tbl.Kosten[[#This Row],[Pnr.]]=GH$7,Tbl.Kosten[[#This Row],[Te financieren]],"")</calculatedColumnFormula>
    </tableColumn>
    <tableColumn id="115" xr3:uid="{69D6B544-609C-4F7D-A6DE-1C2DB10C8DFA}" name="P110" totalsRowFunction="sum" dataDxfId="598" totalsRowDxfId="70">
      <calculatedColumnFormula>IF(Tbl.Kosten[[#This Row],[Pnr.]]=GI$7,Tbl.Kosten[[#This Row],[Te financieren]],"")</calculatedColumnFormula>
    </tableColumn>
    <tableColumn id="116" xr3:uid="{8AFF7354-B933-462A-A199-A29248218085}" name="P111" totalsRowFunction="sum" dataDxfId="597" totalsRowDxfId="69">
      <calculatedColumnFormula>IF(Tbl.Kosten[[#This Row],[Pnr.]]=GJ$7,Tbl.Kosten[[#This Row],[Te financieren]],"")</calculatedColumnFormula>
    </tableColumn>
    <tableColumn id="117" xr3:uid="{CEC64E93-662B-4E0F-89A8-1BEB92894D6F}" name="P112" totalsRowFunction="sum" dataDxfId="596" totalsRowDxfId="68">
      <calculatedColumnFormula>IF(Tbl.Kosten[[#This Row],[Pnr.]]=GK$7,Tbl.Kosten[[#This Row],[Te financieren]],"")</calculatedColumnFormula>
    </tableColumn>
    <tableColumn id="118" xr3:uid="{1530497B-7465-4F4A-A2FD-2F53DE172699}" name="P113" totalsRowFunction="sum" dataDxfId="595" totalsRowDxfId="67">
      <calculatedColumnFormula>IF(Tbl.Kosten[[#This Row],[Pnr.]]=GL$7,Tbl.Kosten[[#This Row],[Te financieren]],"")</calculatedColumnFormula>
    </tableColumn>
    <tableColumn id="119" xr3:uid="{03CDC08B-89BD-4638-9B87-DA9C831FD131}" name="P114" totalsRowFunction="sum" dataDxfId="594" totalsRowDxfId="66">
      <calculatedColumnFormula>IF(Tbl.Kosten[[#This Row],[Pnr.]]=GM$7,Tbl.Kosten[[#This Row],[Te financieren]],"")</calculatedColumnFormula>
    </tableColumn>
    <tableColumn id="120" xr3:uid="{FEE2239D-0D33-4792-A30C-9F11B4976A36}" name="P115" totalsRowFunction="sum" dataDxfId="593" totalsRowDxfId="65">
      <calculatedColumnFormula>IF(Tbl.Kosten[[#This Row],[Pnr.]]=GN$7,Tbl.Kosten[[#This Row],[Te financieren]],"")</calculatedColumnFormula>
    </tableColumn>
    <tableColumn id="121" xr3:uid="{86320A4F-FE98-4B0E-8965-8F1AB3ACC664}" name="P116" totalsRowFunction="sum" dataDxfId="592" totalsRowDxfId="64">
      <calculatedColumnFormula>IF(Tbl.Kosten[[#This Row],[Pnr.]]=GO$7,Tbl.Kosten[[#This Row],[Te financieren]],"")</calculatedColumnFormula>
    </tableColumn>
    <tableColumn id="173" xr3:uid="{2FE07F22-7BF6-47CF-94EC-5513BDA54F4E}" name="P117" totalsRowFunction="sum" dataDxfId="591" totalsRowDxfId="63">
      <calculatedColumnFormula>IF(Tbl.Kosten[[#This Row],[Pnr.]]=GP$7,Tbl.Kosten[[#This Row],[Te financieren]],"")</calculatedColumnFormula>
    </tableColumn>
    <tableColumn id="174" xr3:uid="{E2C56716-FA8B-4AA7-8510-C224823A532D}" name="P118" totalsRowFunction="sum" dataDxfId="590" totalsRowDxfId="62">
      <calculatedColumnFormula>IF(Tbl.Kosten[[#This Row],[Pnr.]]=GQ$7,Tbl.Kosten[[#This Row],[Te financieren]],"")</calculatedColumnFormula>
    </tableColumn>
    <tableColumn id="175" xr3:uid="{86BA6276-B7B2-46F4-B944-DF9E09B0622B}" name="P119" totalsRowFunction="sum" dataDxfId="589" totalsRowDxfId="61">
      <calculatedColumnFormula>IF(Tbl.Kosten[[#This Row],[Pnr.]]=GR$7,Tbl.Kosten[[#This Row],[Te financieren]],"")</calculatedColumnFormula>
    </tableColumn>
    <tableColumn id="176" xr3:uid="{3E06308A-36E8-4CB3-B4D2-D312F16BF187}" name="P120" totalsRowFunction="sum" dataDxfId="588" totalsRowDxfId="60">
      <calculatedColumnFormula>IF(Tbl.Kosten[[#This Row],[Pnr.]]=GS$7,Tbl.Kosten[[#This Row],[Te financieren]],"")</calculatedColumnFormula>
    </tableColumn>
    <tableColumn id="177" xr3:uid="{2C623064-DA96-4BF0-BCFB-C5CCBD144510}" name="P121" totalsRowFunction="sum" dataDxfId="587" totalsRowDxfId="59">
      <calculatedColumnFormula>IF(Tbl.Kosten[[#This Row],[Pnr.]]=GT$7,Tbl.Kosten[[#This Row],[Te financieren]],"")</calculatedColumnFormula>
    </tableColumn>
    <tableColumn id="178" xr3:uid="{F59C4865-029A-4A5C-81F5-69D20E7F869A}" name="P122" totalsRowFunction="sum" dataDxfId="586" totalsRowDxfId="58">
      <calculatedColumnFormula>IF(Tbl.Kosten[[#This Row],[Pnr.]]=GU$7,Tbl.Kosten[[#This Row],[Te financieren]],"")</calculatedColumnFormula>
    </tableColumn>
    <tableColumn id="179" xr3:uid="{09E6F270-E0CF-4013-A149-E5D17622D4FE}" name="P123" totalsRowFunction="sum" dataDxfId="585" totalsRowDxfId="57">
      <calculatedColumnFormula>IF(Tbl.Kosten[[#This Row],[Pnr.]]=GV$7,Tbl.Kosten[[#This Row],[Te financieren]],"")</calculatedColumnFormula>
    </tableColumn>
    <tableColumn id="180" xr3:uid="{1D24B43B-DF18-4EE0-99ED-B8CA46695863}" name="P124" totalsRowFunction="sum" dataDxfId="584" totalsRowDxfId="56">
      <calculatedColumnFormula>IF(Tbl.Kosten[[#This Row],[Pnr.]]=GW$7,Tbl.Kosten[[#This Row],[Te financieren]],"")</calculatedColumnFormula>
    </tableColumn>
    <tableColumn id="181" xr3:uid="{93C2BB4C-D580-4CBD-9FAE-6654572C4765}" name="P125" totalsRowFunction="sum" dataDxfId="583" totalsRowDxfId="55">
      <calculatedColumnFormula>IF(Tbl.Kosten[[#This Row],[Pnr.]]=GX$7,Tbl.Kosten[[#This Row],[Te financieren]],"")</calculatedColumnFormula>
    </tableColumn>
    <tableColumn id="182" xr3:uid="{8AF83EDE-35AA-4EB9-9BC4-18698328C5E4}" name="P126" totalsRowFunction="sum" dataDxfId="582" totalsRowDxfId="54">
      <calculatedColumnFormula>IF(Tbl.Kosten[[#This Row],[Pnr.]]=GY$7,Tbl.Kosten[[#This Row],[Te financieren]],"")</calculatedColumnFormula>
    </tableColumn>
    <tableColumn id="183" xr3:uid="{EE14A7E8-F7C2-4383-9DDA-86AF73CFF980}" name="P127" totalsRowFunction="sum" dataDxfId="581" totalsRowDxfId="53">
      <calculatedColumnFormula>IF(Tbl.Kosten[[#This Row],[Pnr.]]=GZ$7,Tbl.Kosten[[#This Row],[Te financieren]],"")</calculatedColumnFormula>
    </tableColumn>
    <tableColumn id="184" xr3:uid="{5894D6F0-5907-4A5D-914E-50B184D283F8}" name="P128" totalsRowFunction="sum" dataDxfId="580" totalsRowDxfId="52">
      <calculatedColumnFormula>IF(Tbl.Kosten[[#This Row],[Pnr.]]=HA$7,Tbl.Kosten[[#This Row],[Te financieren]],"")</calculatedColumnFormula>
    </tableColumn>
    <tableColumn id="185" xr3:uid="{E97CC594-F5D5-4915-BAC9-B858F3B8F5C6}" name="P129" totalsRowFunction="sum" dataDxfId="579" totalsRowDxfId="51">
      <calculatedColumnFormula>IF(Tbl.Kosten[[#This Row],[Pnr.]]=HB$7,Tbl.Kosten[[#This Row],[Te financieren]],"")</calculatedColumnFormula>
    </tableColumn>
    <tableColumn id="186" xr3:uid="{C707704D-9B67-4BF6-B67F-DD8E85A0BEFF}" name="P130" totalsRowFunction="sum" dataDxfId="578" totalsRowDxfId="50">
      <calculatedColumnFormula>IF(Tbl.Kosten[[#This Row],[Pnr.]]=HC$7,Tbl.Kosten[[#This Row],[Te financieren]],"")</calculatedColumnFormula>
    </tableColumn>
    <tableColumn id="187" xr3:uid="{B2545AA7-F754-479C-8627-A6B9513E0289}" name="P131" totalsRowFunction="sum" dataDxfId="577" totalsRowDxfId="49">
      <calculatedColumnFormula>IF(Tbl.Kosten[[#This Row],[Pnr.]]=HD$7,Tbl.Kosten[[#This Row],[Te financieren]],"")</calculatedColumnFormula>
    </tableColumn>
    <tableColumn id="188" xr3:uid="{E3890D87-02C2-4301-9F96-FA24E7A7E303}" name="P132" totalsRowFunction="sum" dataDxfId="576" totalsRowDxfId="48">
      <calculatedColumnFormula>IF(Tbl.Kosten[[#This Row],[Pnr.]]=HE$7,Tbl.Kosten[[#This Row],[Te financieren]],"")</calculatedColumnFormula>
    </tableColumn>
    <tableColumn id="189" xr3:uid="{C8558D88-9AD7-4959-90EC-D6F5FD78D2B5}" name="P133" totalsRowFunction="sum" dataDxfId="575" totalsRowDxfId="47">
      <calculatedColumnFormula>IF(Tbl.Kosten[[#This Row],[Pnr.]]=HF$7,Tbl.Kosten[[#This Row],[Te financieren]],"")</calculatedColumnFormula>
    </tableColumn>
    <tableColumn id="190" xr3:uid="{016E85BC-F3EF-4E73-959D-E207F82C0868}" name="P134" totalsRowFunction="sum" dataDxfId="574" totalsRowDxfId="46">
      <calculatedColumnFormula>IF(Tbl.Kosten[[#This Row],[Pnr.]]=HG$7,Tbl.Kosten[[#This Row],[Te financieren]],"")</calculatedColumnFormula>
    </tableColumn>
    <tableColumn id="191" xr3:uid="{0DC835D9-A3CE-4C3E-8308-544EF737A37E}" name="P135" totalsRowFunction="sum" dataDxfId="573" totalsRowDxfId="45">
      <calculatedColumnFormula>IF(Tbl.Kosten[[#This Row],[Pnr.]]=HH$7,Tbl.Kosten[[#This Row],[Te financieren]],"")</calculatedColumnFormula>
    </tableColumn>
    <tableColumn id="192" xr3:uid="{FAC8A460-8FC1-44E1-98FE-412F61F9509F}" name="P136" totalsRowFunction="sum" dataDxfId="572" totalsRowDxfId="44">
      <calculatedColumnFormula>IF(Tbl.Kosten[[#This Row],[Pnr.]]=HI$7,Tbl.Kosten[[#This Row],[Te financieren]],"")</calculatedColumnFormula>
    </tableColumn>
    <tableColumn id="193" xr3:uid="{AA18D5AA-2624-4334-85A8-B7C5E2B89A43}" name="P137" totalsRowFunction="sum" dataDxfId="571" totalsRowDxfId="43">
      <calculatedColumnFormula>IF(Tbl.Kosten[[#This Row],[Pnr.]]=HJ$7,Tbl.Kosten[[#This Row],[Te financieren]],"")</calculatedColumnFormula>
    </tableColumn>
    <tableColumn id="194" xr3:uid="{34795647-5208-438B-B3AA-E4ADE49D7D5F}" name="P138" totalsRowFunction="sum" dataDxfId="570" totalsRowDxfId="42">
      <calculatedColumnFormula>IF(Tbl.Kosten[[#This Row],[Pnr.]]=HK$7,Tbl.Kosten[[#This Row],[Te financieren]],"")</calculatedColumnFormula>
    </tableColumn>
    <tableColumn id="195" xr3:uid="{E751F81C-8A3B-4C64-AD44-2511825D5120}" name="P139" totalsRowFunction="sum" dataDxfId="569" totalsRowDxfId="41">
      <calculatedColumnFormula>IF(Tbl.Kosten[[#This Row],[Pnr.]]=HL$7,Tbl.Kosten[[#This Row],[Te financieren]],"")</calculatedColumnFormula>
    </tableColumn>
    <tableColumn id="196" xr3:uid="{B1C2DDE3-5E71-476A-97E4-3C633B8744D0}" name="P140" totalsRowFunction="sum" dataDxfId="568" totalsRowDxfId="40">
      <calculatedColumnFormula>IF(Tbl.Kosten[[#This Row],[Pnr.]]=HM$7,Tbl.Kosten[[#This Row],[Te financieren]],"")</calculatedColumnFormula>
    </tableColumn>
    <tableColumn id="197" xr3:uid="{448461E9-BD73-4DA2-B443-08DCDC4676B8}" name="P141" totalsRowFunction="sum" dataDxfId="567" totalsRowDxfId="39">
      <calculatedColumnFormula>IF(Tbl.Kosten[[#This Row],[Pnr.]]=HN$7,Tbl.Kosten[[#This Row],[Te financieren]],"")</calculatedColumnFormula>
    </tableColumn>
    <tableColumn id="198" xr3:uid="{9BF9FAA0-C185-4EF0-8256-C77EEAAF64F4}" name="P142" totalsRowFunction="sum" dataDxfId="566" totalsRowDxfId="38">
      <calculatedColumnFormula>IF(Tbl.Kosten[[#This Row],[Pnr.]]=HO$7,Tbl.Kosten[[#This Row],[Te financieren]],"")</calculatedColumnFormula>
    </tableColumn>
    <tableColumn id="199" xr3:uid="{6C02DA83-333F-41D3-AC8E-41DE06605333}" name="P143" totalsRowFunction="sum" dataDxfId="565" totalsRowDxfId="37">
      <calculatedColumnFormula>IF(Tbl.Kosten[[#This Row],[Pnr.]]=HP$7,Tbl.Kosten[[#This Row],[Te financieren]],"")</calculatedColumnFormula>
    </tableColumn>
    <tableColumn id="200" xr3:uid="{ED86FFEE-5EAD-44DC-A69B-CFDDE43AF94B}" name="P144" totalsRowFunction="sum" dataDxfId="564" totalsRowDxfId="36">
      <calculatedColumnFormula>IF(Tbl.Kosten[[#This Row],[Pnr.]]=HQ$7,Tbl.Kosten[[#This Row],[Te financieren]],"")</calculatedColumnFormula>
    </tableColumn>
    <tableColumn id="201" xr3:uid="{EF712467-9D51-4D1D-B2B5-ABCFF0F6712D}" name="P145" totalsRowFunction="sum" dataDxfId="563" totalsRowDxfId="35">
      <calculatedColumnFormula>IF(Tbl.Kosten[[#This Row],[Pnr.]]=HR$7,Tbl.Kosten[[#This Row],[Te financieren]],"")</calculatedColumnFormula>
    </tableColumn>
    <tableColumn id="202" xr3:uid="{C3EDF49C-7EC1-4426-81E2-C80C82E11DFC}" name="P146" totalsRowFunction="sum" dataDxfId="562" totalsRowDxfId="34">
      <calculatedColumnFormula>IF(Tbl.Kosten[[#This Row],[Pnr.]]=HS$7,Tbl.Kosten[[#This Row],[Te financieren]],"")</calculatedColumnFormula>
    </tableColumn>
    <tableColumn id="203" xr3:uid="{88662E81-4C20-4C99-A306-A42BE6DA88E4}" name="P147" totalsRowFunction="sum" dataDxfId="561" totalsRowDxfId="33">
      <calculatedColumnFormula>IF(Tbl.Kosten[[#This Row],[Pnr.]]=HT$7,Tbl.Kosten[[#This Row],[Te financieren]],"")</calculatedColumnFormula>
    </tableColumn>
    <tableColumn id="204" xr3:uid="{CAB4F395-042B-41CB-AC04-1997C851426D}" name="P148" totalsRowFunction="sum" dataDxfId="560" totalsRowDxfId="32">
      <calculatedColumnFormula>IF(Tbl.Kosten[[#This Row],[Pnr.]]=HU$7,Tbl.Kosten[[#This Row],[Te financieren]],"")</calculatedColumnFormula>
    </tableColumn>
    <tableColumn id="205" xr3:uid="{38878538-C393-45BD-B143-74960CF52F7F}" name="P149" totalsRowFunction="sum" dataDxfId="559" totalsRowDxfId="31">
      <calculatedColumnFormula>IF(Tbl.Kosten[[#This Row],[Pnr.]]=HV$7,Tbl.Kosten[[#This Row],[Te financieren]],"")</calculatedColumnFormula>
    </tableColumn>
    <tableColumn id="206" xr3:uid="{38F391AF-17B2-41F4-8326-B52D6AE9A386}" name="P150" totalsRowFunction="sum" dataDxfId="558" totalsRowDxfId="30">
      <calculatedColumnFormula>IF(Tbl.Kosten[[#This Row],[Pnr.]]=HW$7,Tbl.Kosten[[#This Row],[Te financieren]],"")</calculatedColumnFormula>
    </tableColumn>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8198C7-98FA-47CE-8879-139D0ACE4644}" name="Tb.Financiering" displayName="Tb.Financiering" ref="B8:DK159" totalsRowCount="1" headerRowDxfId="557" dataDxfId="556" totalsRowDxfId="555">
  <autoFilter ref="B8:DK158" xr:uid="{396DA743-4F19-4AB3-8D7F-86C67C24D3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autoFilter>
  <tableColumns count="114">
    <tableColumn id="6" xr3:uid="{BECDFB44-CCC3-48DA-9100-DD3FF4B37F48}" name="Partnernaam" totalsRowLabel="Totaal" dataDxfId="554" totalsRowDxfId="392"/>
    <tableColumn id="1" xr3:uid="{75F1A2AC-0E12-4D47-A99D-9587B8A7103C}" name="Subsidiabele activiteit" dataDxfId="553" totalsRowDxfId="391"/>
    <tableColumn id="2" xr3:uid="{C924B88E-EB4A-441B-A349-3F61F4989295}" name="Begrote kosten" totalsRowFunction="sum" dataDxfId="552" totalsRowDxfId="390">
      <calculatedColumnFormula>SUMIF(Tbl.Kosten[PSAnr.],Tb.Financiering[[#This Row],[PSAnr.]],Tbl.Kosten[Totaal kosten])</calculatedColumnFormula>
    </tableColumn>
    <tableColumn id="5" xr3:uid="{0440BDF4-9AA1-47C9-9081-AD301D35F4AA}" name="Berekende GLB subsidie" dataDxfId="551" totalsRowDxfId="389" dataCellStyle="Valuta">
      <calculatedColumnFormula>SUMIF(Tbl.Kosten[PSAnr.],Tb.Financiering[[#This Row],[PSAnr.]],Tbl.Kosten[Subsidie])</calculatedColumnFormula>
    </tableColumn>
    <tableColumn id="3" xr3:uid="{F9B10E46-B31F-411E-876C-4FA2060E7881}" name="Correctie GLB subsidie" totalsRowFunction="sum" dataDxfId="550" totalsRowDxfId="388" dataCellStyle="Valuta"/>
    <tableColumn id="4" xr3:uid="{B970C1EB-7019-42C6-9CCD-7F40FC861430}" name="Te financieren" dataDxfId="549" totalsRowDxfId="387" dataCellStyle="Valuta">
      <calculatedColumnFormula>Tb.Financiering[[#This Row],[Begrote kosten]]-Tb.Financiering[[#This Row],[Berekende GLB subsidie]]-Tb.Financiering[[#This Row],[Correctie GLB subsidie]]</calculatedColumnFormula>
    </tableColumn>
    <tableColumn id="10" xr3:uid="{A7C2199A-792A-4A13-A238-EFDD96D12A1B}" name="Eigen_x000a_bijdrage" totalsRowFunction="sum" dataDxfId="548" totalsRowDxfId="386" dataCellStyle="Valuta"/>
    <tableColumn id="11" xr3:uid="{62C8DD3E-BB3D-473B-BECD-1A120B97C530}" name="Andere_x000a_subsidie(s)" totalsRowFunction="sum" dataDxfId="547" totalsRowDxfId="385" dataCellStyle="Valuta"/>
    <tableColumn id="12" xr3:uid="{E48B2610-5E29-4B70-B450-26DA70E61E01}" name="Anders" totalsRowFunction="sum" dataDxfId="546" totalsRowDxfId="384" dataCellStyle="Valuta"/>
    <tableColumn id="14" xr3:uid="{4EE52DC4-3EE8-4DBB-B678-E413DBF81146}" name="Toelichting" dataDxfId="545" totalsRowDxfId="383" dataCellStyle="Valuta"/>
    <tableColumn id="13" xr3:uid="{916E4608-E082-4396-9B7D-F6D7C7E6B307}" name="Saldo" totalsRowFunction="sum" dataDxfId="544" totalsRowDxfId="382" dataCellStyle="Valuta">
      <calculatedColumnFormula>Tb.Financiering[[#This Row],[Te financieren]]-SUM(Tb.Financiering[[#This Row],[Eigen
bijdrage]:[Anders]])</calculatedColumnFormula>
    </tableColumn>
    <tableColumn id="7" xr3:uid="{FE5ECEB2-43CD-4C24-92E8-26DD9F744337}" name="Pnr." dataDxfId="543" totalsRowDxfId="381" dataCellStyle="Valuta">
      <calculatedColumnFormula>IFERROR(VLOOKUP(Tb.Financiering[[#This Row],[Partnernaam]],Tbl.Projectpartners[[Naam]:[PNr.]],9,FALSE),"")</calculatedColumnFormula>
    </tableColumn>
    <tableColumn id="8" xr3:uid="{8704EDB4-67C5-40B6-895C-FDA6F4ACAC36}" name="SAnr." dataDxfId="542" totalsRowDxfId="380">
      <calculatedColumnFormula>IFERROR(VLOOKUP(Tb.Financiering[[#This Row],[Subsidiabele activiteit]],Tbl.Subsidiehoogte[[Subsidieactiviteit]:[SAnr.]],3,FALSE),"")</calculatedColumnFormula>
    </tableColumn>
    <tableColumn id="9" xr3:uid="{23551B60-3304-48F1-B45E-EB7AF4A856E4}" name="PSAnr." dataDxfId="541" totalsRowDxfId="379">
      <calculatedColumnFormula>_xlfn.CONCAT(Tb.Financiering[[#This Row],[Pnr.]],Tb.Financiering[[#This Row],[SAnr.]])</calculatedColumnFormula>
    </tableColumn>
    <tableColumn id="15" xr3:uid="{40C876C7-FFE0-49C8-87F4-7CB7F9357D28}" name="P1" totalsRowFunction="sum" dataDxfId="492" totalsRowDxfId="378">
      <calculatedColumnFormula>IF(Tb.Financiering[[#This Row],[Pnr.]]=P$7,Tb.Financiering[[#This Row],[Te financieren]]-Tb.Financiering[[#This Row],[Eigen
bijdrage]]-Tb.Financiering[[#This Row],[Andere
subsidie(s)]]-Tb.Financiering[[#This Row],[Anders]],0)</calculatedColumnFormula>
    </tableColumn>
    <tableColumn id="16" xr3:uid="{AD49F284-6FA6-4BF6-B358-BB9E2638B7EA}" name="P2" totalsRowFunction="sum" dataDxfId="441" totalsRowDxfId="377">
      <calculatedColumnFormula>IF(Tb.Financiering[[#This Row],[Pnr.]]=Q$7,Tb.Financiering[[#This Row],[Te financieren]]-Tb.Financiering[[#This Row],[Eigen
bijdrage]]-Tb.Financiering[[#This Row],[Andere
subsidie(s)]]-Tb.Financiering[[#This Row],[Anders]],0)</calculatedColumnFormula>
    </tableColumn>
    <tableColumn id="17" xr3:uid="{266ED189-27AD-42C7-AF97-A3E2D7C31308}" name="P3" totalsRowFunction="sum" dataDxfId="440" totalsRowDxfId="376">
      <calculatedColumnFormula>IF(Tb.Financiering[[#This Row],[Pnr.]]=R$7,Tb.Financiering[[#This Row],[Te financieren]]-Tb.Financiering[[#This Row],[Eigen
bijdrage]]-Tb.Financiering[[#This Row],[Andere
subsidie(s)]]-Tb.Financiering[[#This Row],[Anders]],0)</calculatedColumnFormula>
    </tableColumn>
    <tableColumn id="18" xr3:uid="{F2AB27E2-6D3B-4DF6-B7CE-C6D1CB981B7C}" name="P4" totalsRowFunction="sum" dataDxfId="439" totalsRowDxfId="375">
      <calculatedColumnFormula>IF(Tb.Financiering[[#This Row],[Pnr.]]=S$7,Tb.Financiering[[#This Row],[Te financieren]]-Tb.Financiering[[#This Row],[Eigen
bijdrage]]-Tb.Financiering[[#This Row],[Andere
subsidie(s)]]-Tb.Financiering[[#This Row],[Anders]],0)</calculatedColumnFormula>
    </tableColumn>
    <tableColumn id="19" xr3:uid="{849E66AE-D5DC-4C5C-B6EE-FC30EBEAD484}" name="P5" totalsRowFunction="sum" dataDxfId="438" totalsRowDxfId="374">
      <calculatedColumnFormula>IF(Tb.Financiering[[#This Row],[Pnr.]]=T$7,Tb.Financiering[[#This Row],[Te financieren]]-Tb.Financiering[[#This Row],[Eigen
bijdrage]]-Tb.Financiering[[#This Row],[Andere
subsidie(s)]]-Tb.Financiering[[#This Row],[Anders]],0)</calculatedColumnFormula>
    </tableColumn>
    <tableColumn id="20" xr3:uid="{F61F2CDA-CCD7-4DAE-A651-271F7B3F1ACF}" name="P6" totalsRowFunction="sum" dataDxfId="437" totalsRowDxfId="373">
      <calculatedColumnFormula>IF(Tb.Financiering[[#This Row],[Pnr.]]=U$7,Tb.Financiering[[#This Row],[Te financieren]]-Tb.Financiering[[#This Row],[Eigen
bijdrage]]-Tb.Financiering[[#This Row],[Andere
subsidie(s)]]-Tb.Financiering[[#This Row],[Anders]],0)</calculatedColumnFormula>
    </tableColumn>
    <tableColumn id="21" xr3:uid="{0DF4DD60-F099-4D73-94C8-858886E23745}" name="P7" totalsRowFunction="sum" dataDxfId="436" totalsRowDxfId="372">
      <calculatedColumnFormula>IF(Tb.Financiering[[#This Row],[Pnr.]]=V$7,Tb.Financiering[[#This Row],[Te financieren]]-Tb.Financiering[[#This Row],[Eigen
bijdrage]]-Tb.Financiering[[#This Row],[Andere
subsidie(s)]]-Tb.Financiering[[#This Row],[Anders]],0)</calculatedColumnFormula>
    </tableColumn>
    <tableColumn id="22" xr3:uid="{0BB7812C-07CA-42FD-8571-4B91A18BAAD7}" name="P8" totalsRowFunction="sum" dataDxfId="435" totalsRowDxfId="371">
      <calculatedColumnFormula>IF(Tb.Financiering[[#This Row],[Pnr.]]=W$7,Tb.Financiering[[#This Row],[Te financieren]]-Tb.Financiering[[#This Row],[Eigen
bijdrage]]-Tb.Financiering[[#This Row],[Andere
subsidie(s)]]-Tb.Financiering[[#This Row],[Anders]],0)</calculatedColumnFormula>
    </tableColumn>
    <tableColumn id="23" xr3:uid="{D978D40B-02DD-428B-B86A-3E2F1309DAEC}" name="P9" totalsRowFunction="sum" dataDxfId="434" totalsRowDxfId="370">
      <calculatedColumnFormula>IF(Tb.Financiering[[#This Row],[Pnr.]]=X$7,Tb.Financiering[[#This Row],[Te financieren]]-Tb.Financiering[[#This Row],[Eigen
bijdrage]]-Tb.Financiering[[#This Row],[Andere
subsidie(s)]]-Tb.Financiering[[#This Row],[Anders]],0)</calculatedColumnFormula>
    </tableColumn>
    <tableColumn id="24" xr3:uid="{CD9A413B-8D5D-472D-9037-803286D52C56}" name="P10" totalsRowFunction="sum" dataDxfId="433" totalsRowDxfId="369">
      <calculatedColumnFormula>IF(Tb.Financiering[[#This Row],[Pnr.]]=Y$7,Tb.Financiering[[#This Row],[Te financieren]]-Tb.Financiering[[#This Row],[Eigen
bijdrage]]-Tb.Financiering[[#This Row],[Andere
subsidie(s)]]-Tb.Financiering[[#This Row],[Anders]],0)</calculatedColumnFormula>
    </tableColumn>
    <tableColumn id="25" xr3:uid="{975F3292-ECB8-4849-ABA1-38AD3EB08A99}" name="P11" totalsRowFunction="sum" dataDxfId="432" totalsRowDxfId="368">
      <calculatedColumnFormula>IF(Tb.Financiering[[#This Row],[Pnr.]]=Z$7,Tb.Financiering[[#This Row],[Te financieren]]-Tb.Financiering[[#This Row],[Eigen
bijdrage]]-Tb.Financiering[[#This Row],[Andere
subsidie(s)]]-Tb.Financiering[[#This Row],[Anders]],0)</calculatedColumnFormula>
    </tableColumn>
    <tableColumn id="26" xr3:uid="{91F2D0E5-8E22-4B18-A77B-FF6142C66648}" name="P12" totalsRowFunction="sum" dataDxfId="431" totalsRowDxfId="367">
      <calculatedColumnFormula>IF(Tb.Financiering[[#This Row],[Pnr.]]=AA$7,Tb.Financiering[[#This Row],[Te financieren]]-Tb.Financiering[[#This Row],[Eigen
bijdrage]]-Tb.Financiering[[#This Row],[Andere
subsidie(s)]]-Tb.Financiering[[#This Row],[Anders]],0)</calculatedColumnFormula>
    </tableColumn>
    <tableColumn id="27" xr3:uid="{B7713D8D-6842-4369-A7A8-14D138700004}" name="P13" totalsRowFunction="sum" dataDxfId="430" totalsRowDxfId="366">
      <calculatedColumnFormula>IF(Tb.Financiering[[#This Row],[Pnr.]]=AB$7,Tb.Financiering[[#This Row],[Te financieren]]-Tb.Financiering[[#This Row],[Eigen
bijdrage]]-Tb.Financiering[[#This Row],[Andere
subsidie(s)]]-Tb.Financiering[[#This Row],[Anders]],0)</calculatedColumnFormula>
    </tableColumn>
    <tableColumn id="28" xr3:uid="{160D75AC-6EFA-4EE3-A8A0-3D402DFD034D}" name="P14" totalsRowFunction="sum" dataDxfId="429" totalsRowDxfId="365">
      <calculatedColumnFormula>IF(Tb.Financiering[[#This Row],[Pnr.]]=AC$7,Tb.Financiering[[#This Row],[Te financieren]]-Tb.Financiering[[#This Row],[Eigen
bijdrage]]-Tb.Financiering[[#This Row],[Andere
subsidie(s)]]-Tb.Financiering[[#This Row],[Anders]],0)</calculatedColumnFormula>
    </tableColumn>
    <tableColumn id="29" xr3:uid="{E106E526-5D1E-4FCB-968A-9FBBFF862B56}" name="P15" totalsRowFunction="sum" dataDxfId="428" totalsRowDxfId="364">
      <calculatedColumnFormula>IF(Tb.Financiering[[#This Row],[Pnr.]]=AD$7,Tb.Financiering[[#This Row],[Te financieren]]-Tb.Financiering[[#This Row],[Eigen
bijdrage]]-Tb.Financiering[[#This Row],[Andere
subsidie(s)]]-Tb.Financiering[[#This Row],[Anders]],0)</calculatedColumnFormula>
    </tableColumn>
    <tableColumn id="30" xr3:uid="{EA8AD8DA-637D-458C-8B9B-909509DE52B5}" name="P16" totalsRowFunction="sum" dataDxfId="427" totalsRowDxfId="363">
      <calculatedColumnFormula>IF(Tb.Financiering[[#This Row],[Pnr.]]=AE$7,Tb.Financiering[[#This Row],[Te financieren]]-Tb.Financiering[[#This Row],[Eigen
bijdrage]]-Tb.Financiering[[#This Row],[Andere
subsidie(s)]]-Tb.Financiering[[#This Row],[Anders]],0)</calculatedColumnFormula>
    </tableColumn>
    <tableColumn id="31" xr3:uid="{E3A44F88-EDE0-420F-86F6-5023609BF650}" name="P17" totalsRowFunction="sum" dataDxfId="426" totalsRowDxfId="362">
      <calculatedColumnFormula>IF(Tb.Financiering[[#This Row],[Pnr.]]=AF$7,Tb.Financiering[[#This Row],[Te financieren]]-Tb.Financiering[[#This Row],[Eigen
bijdrage]]-Tb.Financiering[[#This Row],[Andere
subsidie(s)]]-Tb.Financiering[[#This Row],[Anders]],0)</calculatedColumnFormula>
    </tableColumn>
    <tableColumn id="32" xr3:uid="{61ABF1F6-4185-4D4F-B0B5-D5422F3A093D}" name="P18" totalsRowFunction="sum" dataDxfId="425" totalsRowDxfId="361">
      <calculatedColumnFormula>IF(Tb.Financiering[[#This Row],[Pnr.]]=AG$7,Tb.Financiering[[#This Row],[Te financieren]]-Tb.Financiering[[#This Row],[Eigen
bijdrage]]-Tb.Financiering[[#This Row],[Andere
subsidie(s)]]-Tb.Financiering[[#This Row],[Anders]],0)</calculatedColumnFormula>
    </tableColumn>
    <tableColumn id="33" xr3:uid="{3312D221-DED3-4964-A3C5-A68519320A66}" name="P19" totalsRowFunction="sum" dataDxfId="424" totalsRowDxfId="360">
      <calculatedColumnFormula>IF(Tb.Financiering[[#This Row],[Pnr.]]=AH$7,Tb.Financiering[[#This Row],[Te financieren]]-Tb.Financiering[[#This Row],[Eigen
bijdrage]]-Tb.Financiering[[#This Row],[Andere
subsidie(s)]]-Tb.Financiering[[#This Row],[Anders]],0)</calculatedColumnFormula>
    </tableColumn>
    <tableColumn id="34" xr3:uid="{4A0BDF25-F0E9-4FC4-B2DD-83C71CD1EA6E}" name="P20" totalsRowFunction="sum" dataDxfId="423" totalsRowDxfId="359">
      <calculatedColumnFormula>IF(Tb.Financiering[[#This Row],[Pnr.]]=AI$7,Tb.Financiering[[#This Row],[Te financieren]]-Tb.Financiering[[#This Row],[Eigen
bijdrage]]-Tb.Financiering[[#This Row],[Andere
subsidie(s)]]-Tb.Financiering[[#This Row],[Anders]],0)</calculatedColumnFormula>
    </tableColumn>
    <tableColumn id="35" xr3:uid="{CB71E5CB-BFEE-46B2-901E-680503846182}" name="P21" totalsRowFunction="sum" dataDxfId="422" totalsRowDxfId="358">
      <calculatedColumnFormula>IF(Tb.Financiering[[#This Row],[Pnr.]]=AJ$7,Tb.Financiering[[#This Row],[Te financieren]]-Tb.Financiering[[#This Row],[Eigen
bijdrage]]-Tb.Financiering[[#This Row],[Andere
subsidie(s)]]-Tb.Financiering[[#This Row],[Anders]],0)</calculatedColumnFormula>
    </tableColumn>
    <tableColumn id="36" xr3:uid="{3FD46637-39EE-4A72-B967-78EBC72D98D5}" name="P22" totalsRowFunction="sum" dataDxfId="421" totalsRowDxfId="357">
      <calculatedColumnFormula>IF(Tb.Financiering[[#This Row],[Pnr.]]=AK$7,Tb.Financiering[[#This Row],[Te financieren]]-Tb.Financiering[[#This Row],[Eigen
bijdrage]]-Tb.Financiering[[#This Row],[Andere
subsidie(s)]]-Tb.Financiering[[#This Row],[Anders]],0)</calculatedColumnFormula>
    </tableColumn>
    <tableColumn id="37" xr3:uid="{C3A260CE-FDFA-4E67-9843-C3DE7BD7C3D6}" name="P23" totalsRowFunction="sum" dataDxfId="420" totalsRowDxfId="356">
      <calculatedColumnFormula>IF(Tb.Financiering[[#This Row],[Pnr.]]=AL$7,Tb.Financiering[[#This Row],[Te financieren]]-Tb.Financiering[[#This Row],[Eigen
bijdrage]]-Tb.Financiering[[#This Row],[Andere
subsidie(s)]]-Tb.Financiering[[#This Row],[Anders]],0)</calculatedColumnFormula>
    </tableColumn>
    <tableColumn id="38" xr3:uid="{14F4EBA7-3860-48E5-B401-F948AD90DD36}" name="P24" totalsRowFunction="sum" dataDxfId="419" totalsRowDxfId="355">
      <calculatedColumnFormula>IF(Tb.Financiering[[#This Row],[Pnr.]]=AM$7,Tb.Financiering[[#This Row],[Te financieren]]-Tb.Financiering[[#This Row],[Eigen
bijdrage]]-Tb.Financiering[[#This Row],[Andere
subsidie(s)]]-Tb.Financiering[[#This Row],[Anders]],0)</calculatedColumnFormula>
    </tableColumn>
    <tableColumn id="39" xr3:uid="{830B3E37-E774-4C96-A7CA-B6BAE67956D1}" name="P25" totalsRowFunction="sum" dataDxfId="418" totalsRowDxfId="354">
      <calculatedColumnFormula>IF(Tb.Financiering[[#This Row],[Pnr.]]=AN$7,Tb.Financiering[[#This Row],[Te financieren]]-Tb.Financiering[[#This Row],[Eigen
bijdrage]]-Tb.Financiering[[#This Row],[Andere
subsidie(s)]]-Tb.Financiering[[#This Row],[Anders]],0)</calculatedColumnFormula>
    </tableColumn>
    <tableColumn id="40" xr3:uid="{34DE1F2A-70B5-408F-936F-13DB85797091}" name="P26" totalsRowFunction="sum" dataDxfId="417" totalsRowDxfId="353">
      <calculatedColumnFormula>IF(Tb.Financiering[[#This Row],[Pnr.]]=AO$7,Tb.Financiering[[#This Row],[Te financieren]]-Tb.Financiering[[#This Row],[Eigen
bijdrage]]-Tb.Financiering[[#This Row],[Andere
subsidie(s)]]-Tb.Financiering[[#This Row],[Anders]],0)</calculatedColumnFormula>
    </tableColumn>
    <tableColumn id="41" xr3:uid="{6FB23916-8376-4198-9B1F-5A75F3812321}" name="P27" totalsRowFunction="sum" dataDxfId="416" totalsRowDxfId="352">
      <calculatedColumnFormula>IF(Tb.Financiering[[#This Row],[Pnr.]]=AP$7,Tb.Financiering[[#This Row],[Te financieren]]-Tb.Financiering[[#This Row],[Eigen
bijdrage]]-Tb.Financiering[[#This Row],[Andere
subsidie(s)]]-Tb.Financiering[[#This Row],[Anders]],0)</calculatedColumnFormula>
    </tableColumn>
    <tableColumn id="42" xr3:uid="{DEAB578A-3019-4944-8BDE-E0021E6A179A}" name="P28" totalsRowFunction="sum" dataDxfId="415" totalsRowDxfId="351">
      <calculatedColumnFormula>IF(Tb.Financiering[[#This Row],[Pnr.]]=AQ$7,Tb.Financiering[[#This Row],[Te financieren]]-Tb.Financiering[[#This Row],[Eigen
bijdrage]]-Tb.Financiering[[#This Row],[Andere
subsidie(s)]]-Tb.Financiering[[#This Row],[Anders]],0)</calculatedColumnFormula>
    </tableColumn>
    <tableColumn id="43" xr3:uid="{5A79795A-3AD9-4811-874C-69E2421C38C2}" name="P29" totalsRowFunction="sum" dataDxfId="414" totalsRowDxfId="350">
      <calculatedColumnFormula>IF(Tb.Financiering[[#This Row],[Pnr.]]=AR$7,Tb.Financiering[[#This Row],[Te financieren]]-Tb.Financiering[[#This Row],[Eigen
bijdrage]]-Tb.Financiering[[#This Row],[Andere
subsidie(s)]]-Tb.Financiering[[#This Row],[Anders]],0)</calculatedColumnFormula>
    </tableColumn>
    <tableColumn id="44" xr3:uid="{E8BF40B3-80BC-4757-A872-EE19354CBD87}" name="P30" totalsRowFunction="sum" dataDxfId="413" totalsRowDxfId="349">
      <calculatedColumnFormula>IF(Tb.Financiering[[#This Row],[Pnr.]]=AS$7,Tb.Financiering[[#This Row],[Te financieren]]-Tb.Financiering[[#This Row],[Eigen
bijdrage]]-Tb.Financiering[[#This Row],[Andere
subsidie(s)]]-Tb.Financiering[[#This Row],[Anders]],0)</calculatedColumnFormula>
    </tableColumn>
    <tableColumn id="45" xr3:uid="{10BAC011-8D5E-4D5C-A99B-FCE8346CC53B}" name="P31" totalsRowFunction="sum" dataDxfId="412" totalsRowDxfId="348">
      <calculatedColumnFormula>IF(Tb.Financiering[[#This Row],[Pnr.]]=AT$7,Tb.Financiering[[#This Row],[Te financieren]]-Tb.Financiering[[#This Row],[Eigen
bijdrage]]-Tb.Financiering[[#This Row],[Andere
subsidie(s)]]-Tb.Financiering[[#This Row],[Anders]],0)</calculatedColumnFormula>
    </tableColumn>
    <tableColumn id="46" xr3:uid="{079DE1D1-034E-4E3A-8B00-9287F2C5BFD3}" name="P32" totalsRowFunction="sum" dataDxfId="411" totalsRowDxfId="347">
      <calculatedColumnFormula>IF(Tb.Financiering[[#This Row],[Pnr.]]=AU$7,Tb.Financiering[[#This Row],[Te financieren]]-Tb.Financiering[[#This Row],[Eigen
bijdrage]]-Tb.Financiering[[#This Row],[Andere
subsidie(s)]]-Tb.Financiering[[#This Row],[Anders]],0)</calculatedColumnFormula>
    </tableColumn>
    <tableColumn id="47" xr3:uid="{73F3F924-642D-403B-B620-C57BFF7D8F92}" name="P33" totalsRowFunction="sum" dataDxfId="410" totalsRowDxfId="346">
      <calculatedColumnFormula>IF(Tb.Financiering[[#This Row],[Pnr.]]=AV$7,Tb.Financiering[[#This Row],[Te financieren]]-Tb.Financiering[[#This Row],[Eigen
bijdrage]]-Tb.Financiering[[#This Row],[Andere
subsidie(s)]]-Tb.Financiering[[#This Row],[Anders]],0)</calculatedColumnFormula>
    </tableColumn>
    <tableColumn id="48" xr3:uid="{C846E8D4-B07F-497C-9348-1BF0C3D48922}" name="P34" totalsRowFunction="sum" dataDxfId="409" totalsRowDxfId="345">
      <calculatedColumnFormula>IF(Tb.Financiering[[#This Row],[Pnr.]]=AW$7,Tb.Financiering[[#This Row],[Te financieren]]-Tb.Financiering[[#This Row],[Eigen
bijdrage]]-Tb.Financiering[[#This Row],[Andere
subsidie(s)]]-Tb.Financiering[[#This Row],[Anders]],0)</calculatedColumnFormula>
    </tableColumn>
    <tableColumn id="49" xr3:uid="{A10A5659-AEB2-4D58-A2C4-6BC97D62DDA5}" name="P35" totalsRowFunction="sum" dataDxfId="408" totalsRowDxfId="344">
      <calculatedColumnFormula>IF(Tb.Financiering[[#This Row],[Pnr.]]=AX$7,Tb.Financiering[[#This Row],[Te financieren]]-Tb.Financiering[[#This Row],[Eigen
bijdrage]]-Tb.Financiering[[#This Row],[Andere
subsidie(s)]]-Tb.Financiering[[#This Row],[Anders]],0)</calculatedColumnFormula>
    </tableColumn>
    <tableColumn id="50" xr3:uid="{BDA90A76-0F59-4EF6-997D-7A8A8767EBB9}" name="P36" totalsRowFunction="sum" dataDxfId="407" totalsRowDxfId="343">
      <calculatedColumnFormula>IF(Tb.Financiering[[#This Row],[Pnr.]]=AY$7,Tb.Financiering[[#This Row],[Te financieren]]-Tb.Financiering[[#This Row],[Eigen
bijdrage]]-Tb.Financiering[[#This Row],[Andere
subsidie(s)]]-Tb.Financiering[[#This Row],[Anders]],0)</calculatedColumnFormula>
    </tableColumn>
    <tableColumn id="51" xr3:uid="{C5E64137-5018-4541-B9C7-FF392AA9E251}" name="P37" totalsRowFunction="sum" dataDxfId="406" totalsRowDxfId="342">
      <calculatedColumnFormula>IF(Tb.Financiering[[#This Row],[Pnr.]]=AZ$7,Tb.Financiering[[#This Row],[Te financieren]]-Tb.Financiering[[#This Row],[Eigen
bijdrage]]-Tb.Financiering[[#This Row],[Andere
subsidie(s)]]-Tb.Financiering[[#This Row],[Anders]],0)</calculatedColumnFormula>
    </tableColumn>
    <tableColumn id="52" xr3:uid="{E46FD56E-01F4-453F-B270-2E1869301C6A}" name="P38" totalsRowFunction="sum" dataDxfId="405" totalsRowDxfId="341">
      <calculatedColumnFormula>IF(Tb.Financiering[[#This Row],[Pnr.]]=BA$7,Tb.Financiering[[#This Row],[Te financieren]]-Tb.Financiering[[#This Row],[Eigen
bijdrage]]-Tb.Financiering[[#This Row],[Andere
subsidie(s)]]-Tb.Financiering[[#This Row],[Anders]],0)</calculatedColumnFormula>
    </tableColumn>
    <tableColumn id="53" xr3:uid="{211FFB7A-906F-4121-8C19-E59BEA86F0DE}" name="P39" totalsRowFunction="sum" dataDxfId="404" totalsRowDxfId="340">
      <calculatedColumnFormula>IF(Tb.Financiering[[#This Row],[Pnr.]]=BB$7,Tb.Financiering[[#This Row],[Te financieren]]-Tb.Financiering[[#This Row],[Eigen
bijdrage]]-Tb.Financiering[[#This Row],[Andere
subsidie(s)]]-Tb.Financiering[[#This Row],[Anders]],0)</calculatedColumnFormula>
    </tableColumn>
    <tableColumn id="54" xr3:uid="{30ABAB73-5773-408B-B17A-66673AB9CE9F}" name="P40" totalsRowFunction="sum" dataDxfId="403" totalsRowDxfId="339">
      <calculatedColumnFormula>IF(Tb.Financiering[[#This Row],[Pnr.]]=BC$7,Tb.Financiering[[#This Row],[Te financieren]]-Tb.Financiering[[#This Row],[Eigen
bijdrage]]-Tb.Financiering[[#This Row],[Andere
subsidie(s)]]-Tb.Financiering[[#This Row],[Anders]],0)</calculatedColumnFormula>
    </tableColumn>
    <tableColumn id="55" xr3:uid="{1B144557-8C5D-4516-BD95-36ED524E7E5E}" name="P41" totalsRowFunction="sum" dataDxfId="402" totalsRowDxfId="338">
      <calculatedColumnFormula>IF(Tb.Financiering[[#This Row],[Pnr.]]=BD$7,Tb.Financiering[[#This Row],[Te financieren]]-Tb.Financiering[[#This Row],[Eigen
bijdrage]]-Tb.Financiering[[#This Row],[Andere
subsidie(s)]]-Tb.Financiering[[#This Row],[Anders]],0)</calculatedColumnFormula>
    </tableColumn>
    <tableColumn id="56" xr3:uid="{1251B344-00BE-47F9-BA54-B3E056EA09E7}" name="P42" totalsRowFunction="sum" dataDxfId="401" totalsRowDxfId="337">
      <calculatedColumnFormula>IF(Tb.Financiering[[#This Row],[Pnr.]]=BE$7,Tb.Financiering[[#This Row],[Te financieren]]-Tb.Financiering[[#This Row],[Eigen
bijdrage]]-Tb.Financiering[[#This Row],[Andere
subsidie(s)]]-Tb.Financiering[[#This Row],[Anders]],0)</calculatedColumnFormula>
    </tableColumn>
    <tableColumn id="57" xr3:uid="{B56634BC-ECE6-461F-B6AA-E7038FBA089A}" name="P43" totalsRowFunction="sum" dataDxfId="400" totalsRowDxfId="336">
      <calculatedColumnFormula>IF(Tb.Financiering[[#This Row],[Pnr.]]=BF$7,Tb.Financiering[[#This Row],[Te financieren]]-Tb.Financiering[[#This Row],[Eigen
bijdrage]]-Tb.Financiering[[#This Row],[Andere
subsidie(s)]]-Tb.Financiering[[#This Row],[Anders]],0)</calculatedColumnFormula>
    </tableColumn>
    <tableColumn id="58" xr3:uid="{691DAD02-BC62-4723-A772-219894979BAB}" name="P44" totalsRowFunction="sum" dataDxfId="399" totalsRowDxfId="335">
      <calculatedColumnFormula>IF(Tb.Financiering[[#This Row],[Pnr.]]=BG$7,Tb.Financiering[[#This Row],[Te financieren]]-Tb.Financiering[[#This Row],[Eigen
bijdrage]]-Tb.Financiering[[#This Row],[Andere
subsidie(s)]]-Tb.Financiering[[#This Row],[Anders]],0)</calculatedColumnFormula>
    </tableColumn>
    <tableColumn id="59" xr3:uid="{EAAECE3E-5C50-497A-AA75-0B1971337D67}" name="P45" totalsRowFunction="sum" dataDxfId="398" totalsRowDxfId="334">
      <calculatedColumnFormula>IF(Tb.Financiering[[#This Row],[Pnr.]]=BH$7,Tb.Financiering[[#This Row],[Te financieren]]-Tb.Financiering[[#This Row],[Eigen
bijdrage]]-Tb.Financiering[[#This Row],[Andere
subsidie(s)]]-Tb.Financiering[[#This Row],[Anders]],0)</calculatedColumnFormula>
    </tableColumn>
    <tableColumn id="60" xr3:uid="{007C31C8-03F4-483F-BC37-18EE3D238FD7}" name="P46" totalsRowFunction="sum" dataDxfId="397" totalsRowDxfId="333">
      <calculatedColumnFormula>IF(Tb.Financiering[[#This Row],[Pnr.]]=BI$7,Tb.Financiering[[#This Row],[Te financieren]]-Tb.Financiering[[#This Row],[Eigen
bijdrage]]-Tb.Financiering[[#This Row],[Andere
subsidie(s)]]-Tb.Financiering[[#This Row],[Anders]],0)</calculatedColumnFormula>
    </tableColumn>
    <tableColumn id="61" xr3:uid="{B59CB5B5-34E9-4EA0-8243-6DC663ED81D6}" name="P47" totalsRowFunction="sum" dataDxfId="396" totalsRowDxfId="332">
      <calculatedColumnFormula>IF(Tb.Financiering[[#This Row],[Pnr.]]=BJ$7,Tb.Financiering[[#This Row],[Te financieren]]-Tb.Financiering[[#This Row],[Eigen
bijdrage]]-Tb.Financiering[[#This Row],[Andere
subsidie(s)]]-Tb.Financiering[[#This Row],[Anders]],0)</calculatedColumnFormula>
    </tableColumn>
    <tableColumn id="62" xr3:uid="{4AFAC3E4-8D51-48B5-A434-2C1F29CD7659}" name="P48" totalsRowFunction="sum" dataDxfId="395" totalsRowDxfId="331">
      <calculatedColumnFormula>IF(Tb.Financiering[[#This Row],[Pnr.]]=BK$7,Tb.Financiering[[#This Row],[Te financieren]]-Tb.Financiering[[#This Row],[Eigen
bijdrage]]-Tb.Financiering[[#This Row],[Andere
subsidie(s)]]-Tb.Financiering[[#This Row],[Anders]],0)</calculatedColumnFormula>
    </tableColumn>
    <tableColumn id="63" xr3:uid="{52F571AB-1957-4DB3-9609-E550DEE35CBB}" name="P49" totalsRowFunction="sum" dataDxfId="394" totalsRowDxfId="330">
      <calculatedColumnFormula>IF(Tb.Financiering[[#This Row],[Pnr.]]=BL$7,Tb.Financiering[[#This Row],[Te financieren]]-Tb.Financiering[[#This Row],[Eigen
bijdrage]]-Tb.Financiering[[#This Row],[Andere
subsidie(s)]]-Tb.Financiering[[#This Row],[Anders]],0)</calculatedColumnFormula>
    </tableColumn>
    <tableColumn id="64" xr3:uid="{98962AAC-B9C3-4C75-AD2B-BB4DFD58F923}" name="P50" totalsRowFunction="sum" dataDxfId="393" totalsRowDxfId="329">
      <calculatedColumnFormula>IF(Tb.Financiering[[#This Row],[Pnr.]]=BM$7,Tb.Financiering[[#This Row],[Te financieren]]-Tb.Financiering[[#This Row],[Eigen
bijdrage]]-Tb.Financiering[[#This Row],[Andere
subsidie(s)]]-Tb.Financiering[[#This Row],[Anders]],0)</calculatedColumnFormula>
    </tableColumn>
    <tableColumn id="65" xr3:uid="{9D8DDDA1-E8CD-4391-ADAE-CE4F854BEA50}" name="P101" totalsRowFunction="sum" dataDxfId="491" totalsRowDxfId="328">
      <calculatedColumnFormula>IF(Tb.Financiering[[#This Row],[Pnr.]]=BN$7,Tb.Financiering[[#This Row],[Eigen
bijdrage]]+Tb.Financiering[[#This Row],[Andere
subsidie(s)]]+Tb.Financiering[[#This Row],[Anders]],0)</calculatedColumnFormula>
    </tableColumn>
    <tableColumn id="66" xr3:uid="{4CEE298B-0B69-4E41-8799-96CED601C436}" name="P102" totalsRowFunction="sum" dataDxfId="490" totalsRowDxfId="327">
      <calculatedColumnFormula>IF(Tb.Financiering[[#This Row],[Pnr.]]=BO$7,Tb.Financiering[[#This Row],[Eigen
bijdrage]]+Tb.Financiering[[#This Row],[Andere
subsidie(s)]]+Tb.Financiering[[#This Row],[Anders]],0)</calculatedColumnFormula>
    </tableColumn>
    <tableColumn id="67" xr3:uid="{69A6BF9F-B23E-46D3-BD45-C17107A7512C}" name="P103" totalsRowFunction="sum" dataDxfId="489" totalsRowDxfId="326">
      <calculatedColumnFormula>IF(Tb.Financiering[[#This Row],[Pnr.]]=BP$7,Tb.Financiering[[#This Row],[Eigen
bijdrage]]+Tb.Financiering[[#This Row],[Andere
subsidie(s)]]+Tb.Financiering[[#This Row],[Anders]],0)</calculatedColumnFormula>
    </tableColumn>
    <tableColumn id="68" xr3:uid="{0F354C5D-95C1-4159-936C-45F8CC795965}" name="P104" totalsRowFunction="sum" dataDxfId="488" totalsRowDxfId="325">
      <calculatedColumnFormula>IF(Tb.Financiering[[#This Row],[Pnr.]]=BQ$7,Tb.Financiering[[#This Row],[Eigen
bijdrage]]+Tb.Financiering[[#This Row],[Andere
subsidie(s)]]+Tb.Financiering[[#This Row],[Anders]],0)</calculatedColumnFormula>
    </tableColumn>
    <tableColumn id="69" xr3:uid="{2533A33A-1D80-41CC-8798-96BD5F42E7A8}" name="P105" totalsRowFunction="sum" dataDxfId="487" totalsRowDxfId="324">
      <calculatedColumnFormula>IF(Tb.Financiering[[#This Row],[Pnr.]]=BR$7,Tb.Financiering[[#This Row],[Eigen
bijdrage]]+Tb.Financiering[[#This Row],[Andere
subsidie(s)]]+Tb.Financiering[[#This Row],[Anders]],0)</calculatedColumnFormula>
    </tableColumn>
    <tableColumn id="70" xr3:uid="{5FCA8FFC-76F3-4105-8CC1-0F5050E1AA4C}" name="P106" totalsRowFunction="sum" dataDxfId="486" totalsRowDxfId="323">
      <calculatedColumnFormula>IF(Tb.Financiering[[#This Row],[Pnr.]]=BS$7,Tb.Financiering[[#This Row],[Eigen
bijdrage]]+Tb.Financiering[[#This Row],[Andere
subsidie(s)]]+Tb.Financiering[[#This Row],[Anders]],0)</calculatedColumnFormula>
    </tableColumn>
    <tableColumn id="71" xr3:uid="{F5638374-0EF4-42A1-8D06-BF1EA35353A1}" name="P107" totalsRowFunction="sum" dataDxfId="485" totalsRowDxfId="322">
      <calculatedColumnFormula>IF(Tb.Financiering[[#This Row],[Pnr.]]=BT$7,Tb.Financiering[[#This Row],[Eigen
bijdrage]]+Tb.Financiering[[#This Row],[Andere
subsidie(s)]]+Tb.Financiering[[#This Row],[Anders]],0)</calculatedColumnFormula>
    </tableColumn>
    <tableColumn id="72" xr3:uid="{B22A9F34-99AD-4300-844E-AEC778D1CE12}" name="P108" totalsRowFunction="sum" dataDxfId="484" totalsRowDxfId="321">
      <calculatedColumnFormula>IF(Tb.Financiering[[#This Row],[Pnr.]]=BU$7,Tb.Financiering[[#This Row],[Eigen
bijdrage]]+Tb.Financiering[[#This Row],[Andere
subsidie(s)]]+Tb.Financiering[[#This Row],[Anders]],0)</calculatedColumnFormula>
    </tableColumn>
    <tableColumn id="73" xr3:uid="{25744AFF-514D-49E4-B97C-7ACAEB754567}" name="P109" totalsRowFunction="sum" dataDxfId="483" totalsRowDxfId="320">
      <calculatedColumnFormula>IF(Tb.Financiering[[#This Row],[Pnr.]]=BV$7,Tb.Financiering[[#This Row],[Eigen
bijdrage]]+Tb.Financiering[[#This Row],[Andere
subsidie(s)]]+Tb.Financiering[[#This Row],[Anders]],0)</calculatedColumnFormula>
    </tableColumn>
    <tableColumn id="74" xr3:uid="{3154EE52-2453-4F7C-86CF-E19AD616EC23}" name="P110" totalsRowFunction="sum" dataDxfId="482" totalsRowDxfId="319">
      <calculatedColumnFormula>IF(Tb.Financiering[[#This Row],[Pnr.]]=BW$7,Tb.Financiering[[#This Row],[Eigen
bijdrage]]+Tb.Financiering[[#This Row],[Andere
subsidie(s)]]+Tb.Financiering[[#This Row],[Anders]],0)</calculatedColumnFormula>
    </tableColumn>
    <tableColumn id="75" xr3:uid="{1B0C5841-CFE4-4391-850F-7BAA29CBBD3D}" name="P111" totalsRowFunction="sum" dataDxfId="481" totalsRowDxfId="318">
      <calculatedColumnFormula>IF(Tb.Financiering[[#This Row],[Pnr.]]=BX$7,Tb.Financiering[[#This Row],[Eigen
bijdrage]]+Tb.Financiering[[#This Row],[Andere
subsidie(s)]]+Tb.Financiering[[#This Row],[Anders]],0)</calculatedColumnFormula>
    </tableColumn>
    <tableColumn id="76" xr3:uid="{E9DD2098-2058-4588-A509-6A053D1F04AE}" name="P112" totalsRowFunction="sum" dataDxfId="480" totalsRowDxfId="317">
      <calculatedColumnFormula>IF(Tb.Financiering[[#This Row],[Pnr.]]=BY$7,Tb.Financiering[[#This Row],[Eigen
bijdrage]]+Tb.Financiering[[#This Row],[Andere
subsidie(s)]]+Tb.Financiering[[#This Row],[Anders]],0)</calculatedColumnFormula>
    </tableColumn>
    <tableColumn id="77" xr3:uid="{B73EC698-4D1F-4F74-A095-A88EC73A219E}" name="P113" totalsRowFunction="sum" dataDxfId="479" totalsRowDxfId="316">
      <calculatedColumnFormula>IF(Tb.Financiering[[#This Row],[Pnr.]]=BZ$7,Tb.Financiering[[#This Row],[Eigen
bijdrage]]+Tb.Financiering[[#This Row],[Andere
subsidie(s)]]+Tb.Financiering[[#This Row],[Anders]],0)</calculatedColumnFormula>
    </tableColumn>
    <tableColumn id="78" xr3:uid="{8F0894F0-DE92-462E-BAC3-582D75576E65}" name="P114" totalsRowFunction="sum" dataDxfId="478" totalsRowDxfId="315">
      <calculatedColumnFormula>IF(Tb.Financiering[[#This Row],[Pnr.]]=CA$7,Tb.Financiering[[#This Row],[Eigen
bijdrage]]+Tb.Financiering[[#This Row],[Andere
subsidie(s)]]+Tb.Financiering[[#This Row],[Anders]],0)</calculatedColumnFormula>
    </tableColumn>
    <tableColumn id="79" xr3:uid="{8D839B8B-6D3F-4EC3-989F-A7C6FA375A9F}" name="P115" totalsRowFunction="sum" dataDxfId="477" totalsRowDxfId="314">
      <calculatedColumnFormula>IF(Tb.Financiering[[#This Row],[Pnr.]]=CB$7,Tb.Financiering[[#This Row],[Eigen
bijdrage]]+Tb.Financiering[[#This Row],[Andere
subsidie(s)]]+Tb.Financiering[[#This Row],[Anders]],0)</calculatedColumnFormula>
    </tableColumn>
    <tableColumn id="80" xr3:uid="{BFCE7477-BA73-499A-9CFD-FA2591BDB7DA}" name="P116" totalsRowFunction="sum" dataDxfId="476" totalsRowDxfId="313">
      <calculatedColumnFormula>IF(Tb.Financiering[[#This Row],[Pnr.]]=CC$7,Tb.Financiering[[#This Row],[Eigen
bijdrage]]+Tb.Financiering[[#This Row],[Andere
subsidie(s)]]+Tb.Financiering[[#This Row],[Anders]],0)</calculatedColumnFormula>
    </tableColumn>
    <tableColumn id="81" xr3:uid="{BDFD23C6-789B-46D8-814F-0CE2FC33881D}" name="P117" totalsRowFunction="sum" dataDxfId="475" totalsRowDxfId="312">
      <calculatedColumnFormula>IF(Tb.Financiering[[#This Row],[Pnr.]]=CD$7,Tb.Financiering[[#This Row],[Eigen
bijdrage]]+Tb.Financiering[[#This Row],[Andere
subsidie(s)]]+Tb.Financiering[[#This Row],[Anders]],0)</calculatedColumnFormula>
    </tableColumn>
    <tableColumn id="82" xr3:uid="{70481F02-5BFE-4A6A-BE38-065C24982517}" name="P118" totalsRowFunction="sum" dataDxfId="474" totalsRowDxfId="311">
      <calculatedColumnFormula>IF(Tb.Financiering[[#This Row],[Pnr.]]=CE$7,Tb.Financiering[[#This Row],[Eigen
bijdrage]]+Tb.Financiering[[#This Row],[Andere
subsidie(s)]]+Tb.Financiering[[#This Row],[Anders]],0)</calculatedColumnFormula>
    </tableColumn>
    <tableColumn id="83" xr3:uid="{EF95DDE3-4F5F-4F29-A90C-93FEB8F53016}" name="P119" totalsRowFunction="sum" dataDxfId="473" totalsRowDxfId="310">
      <calculatedColumnFormula>IF(Tb.Financiering[[#This Row],[Pnr.]]=CF$7,Tb.Financiering[[#This Row],[Eigen
bijdrage]]+Tb.Financiering[[#This Row],[Andere
subsidie(s)]]+Tb.Financiering[[#This Row],[Anders]],0)</calculatedColumnFormula>
    </tableColumn>
    <tableColumn id="84" xr3:uid="{2CF6B4EB-A2B6-4193-938E-80805608A0ED}" name="P120" totalsRowFunction="sum" dataDxfId="472" totalsRowDxfId="309">
      <calculatedColumnFormula>IF(Tb.Financiering[[#This Row],[Pnr.]]=CG$7,Tb.Financiering[[#This Row],[Eigen
bijdrage]]+Tb.Financiering[[#This Row],[Andere
subsidie(s)]]+Tb.Financiering[[#This Row],[Anders]],0)</calculatedColumnFormula>
    </tableColumn>
    <tableColumn id="85" xr3:uid="{84338C5F-7CFA-4FF6-AD22-B95217F366B2}" name="P121" totalsRowFunction="sum" dataDxfId="471" totalsRowDxfId="308">
      <calculatedColumnFormula>IF(Tb.Financiering[[#This Row],[Pnr.]]=CH$7,Tb.Financiering[[#This Row],[Eigen
bijdrage]]+Tb.Financiering[[#This Row],[Andere
subsidie(s)]]+Tb.Financiering[[#This Row],[Anders]],0)</calculatedColumnFormula>
    </tableColumn>
    <tableColumn id="86" xr3:uid="{6B8DA1ED-00F8-4EC2-9867-E473624BC2F5}" name="P122" totalsRowFunction="sum" dataDxfId="470" totalsRowDxfId="307">
      <calculatedColumnFormula>IF(Tb.Financiering[[#This Row],[Pnr.]]=CI$7,Tb.Financiering[[#This Row],[Eigen
bijdrage]]+Tb.Financiering[[#This Row],[Andere
subsidie(s)]]+Tb.Financiering[[#This Row],[Anders]],0)</calculatedColumnFormula>
    </tableColumn>
    <tableColumn id="87" xr3:uid="{D828FBDF-D926-4411-AC35-2E5FCA50EB08}" name="P123" totalsRowFunction="sum" dataDxfId="469" totalsRowDxfId="306">
      <calculatedColumnFormula>IF(Tb.Financiering[[#This Row],[Pnr.]]=CJ$7,Tb.Financiering[[#This Row],[Eigen
bijdrage]]+Tb.Financiering[[#This Row],[Andere
subsidie(s)]]+Tb.Financiering[[#This Row],[Anders]],0)</calculatedColumnFormula>
    </tableColumn>
    <tableColumn id="88" xr3:uid="{DBEBBBEC-2749-4AE3-B7BD-C91B878531B5}" name="P124" totalsRowFunction="sum" dataDxfId="468" totalsRowDxfId="305">
      <calculatedColumnFormula>IF(Tb.Financiering[[#This Row],[Pnr.]]=CK$7,Tb.Financiering[[#This Row],[Eigen
bijdrage]]+Tb.Financiering[[#This Row],[Andere
subsidie(s)]]+Tb.Financiering[[#This Row],[Anders]],0)</calculatedColumnFormula>
    </tableColumn>
    <tableColumn id="89" xr3:uid="{9F3983CB-FD7C-4708-80E6-B9356ED6F67E}" name="P125" totalsRowFunction="sum" dataDxfId="467" totalsRowDxfId="304">
      <calculatedColumnFormula>IF(Tb.Financiering[[#This Row],[Pnr.]]=CL$7,Tb.Financiering[[#This Row],[Eigen
bijdrage]]+Tb.Financiering[[#This Row],[Andere
subsidie(s)]]+Tb.Financiering[[#This Row],[Anders]],0)</calculatedColumnFormula>
    </tableColumn>
    <tableColumn id="90" xr3:uid="{1A027D7F-AD7C-4D41-BA6D-83B50241CA6E}" name="P126" totalsRowFunction="sum" dataDxfId="466" totalsRowDxfId="303">
      <calculatedColumnFormula>IF(Tb.Financiering[[#This Row],[Pnr.]]=CM$7,Tb.Financiering[[#This Row],[Eigen
bijdrage]]+Tb.Financiering[[#This Row],[Andere
subsidie(s)]]+Tb.Financiering[[#This Row],[Anders]],0)</calculatedColumnFormula>
    </tableColumn>
    <tableColumn id="91" xr3:uid="{7D07849E-E07B-40B6-A08C-A0D2363AE8F3}" name="P127" totalsRowFunction="sum" dataDxfId="465" totalsRowDxfId="302">
      <calculatedColumnFormula>IF(Tb.Financiering[[#This Row],[Pnr.]]=CN$7,Tb.Financiering[[#This Row],[Eigen
bijdrage]]+Tb.Financiering[[#This Row],[Andere
subsidie(s)]]+Tb.Financiering[[#This Row],[Anders]],0)</calculatedColumnFormula>
    </tableColumn>
    <tableColumn id="92" xr3:uid="{1B142736-7383-45C3-A315-32A6430E37E0}" name="P128" totalsRowFunction="sum" dataDxfId="464" totalsRowDxfId="301">
      <calculatedColumnFormula>IF(Tb.Financiering[[#This Row],[Pnr.]]=CO$7,Tb.Financiering[[#This Row],[Eigen
bijdrage]]+Tb.Financiering[[#This Row],[Andere
subsidie(s)]]+Tb.Financiering[[#This Row],[Anders]],0)</calculatedColumnFormula>
    </tableColumn>
    <tableColumn id="93" xr3:uid="{27CE659E-B17D-463A-8796-5BCC87AB477C}" name="P129" totalsRowFunction="sum" dataDxfId="463" totalsRowDxfId="300">
      <calculatedColumnFormula>IF(Tb.Financiering[[#This Row],[Pnr.]]=CP$7,Tb.Financiering[[#This Row],[Eigen
bijdrage]]+Tb.Financiering[[#This Row],[Andere
subsidie(s)]]+Tb.Financiering[[#This Row],[Anders]],0)</calculatedColumnFormula>
    </tableColumn>
    <tableColumn id="94" xr3:uid="{FA0F1F31-0FBC-4ECF-839B-C501A880B08C}" name="P130" totalsRowFunction="sum" dataDxfId="462" totalsRowDxfId="299">
      <calculatedColumnFormula>IF(Tb.Financiering[[#This Row],[Pnr.]]=CQ$7,Tb.Financiering[[#This Row],[Eigen
bijdrage]]+Tb.Financiering[[#This Row],[Andere
subsidie(s)]]+Tb.Financiering[[#This Row],[Anders]],0)</calculatedColumnFormula>
    </tableColumn>
    <tableColumn id="95" xr3:uid="{C106E2C2-FA21-4904-B37A-6B16375D751E}" name="P131" totalsRowFunction="sum" dataDxfId="461" totalsRowDxfId="298">
      <calculatedColumnFormula>IF(Tb.Financiering[[#This Row],[Pnr.]]=CR$7,Tb.Financiering[[#This Row],[Eigen
bijdrage]]+Tb.Financiering[[#This Row],[Andere
subsidie(s)]]+Tb.Financiering[[#This Row],[Anders]],0)</calculatedColumnFormula>
    </tableColumn>
    <tableColumn id="96" xr3:uid="{9465B544-57AF-4570-A69C-8ACC2BE9DBED}" name="P132" totalsRowFunction="sum" dataDxfId="460" totalsRowDxfId="297">
      <calculatedColumnFormula>IF(Tb.Financiering[[#This Row],[Pnr.]]=CS$7,Tb.Financiering[[#This Row],[Eigen
bijdrage]]+Tb.Financiering[[#This Row],[Andere
subsidie(s)]]+Tb.Financiering[[#This Row],[Anders]],0)</calculatedColumnFormula>
    </tableColumn>
    <tableColumn id="97" xr3:uid="{F36E4BCE-AED1-4D9A-A7F4-6D7DD12923C8}" name="P133" totalsRowFunction="sum" dataDxfId="459" totalsRowDxfId="296">
      <calculatedColumnFormula>IF(Tb.Financiering[[#This Row],[Pnr.]]=CT$7,Tb.Financiering[[#This Row],[Eigen
bijdrage]]+Tb.Financiering[[#This Row],[Andere
subsidie(s)]]+Tb.Financiering[[#This Row],[Anders]],0)</calculatedColumnFormula>
    </tableColumn>
    <tableColumn id="98" xr3:uid="{B0899FF0-ACB2-4C10-910D-D5A4855D6F8A}" name="P134" totalsRowFunction="sum" dataDxfId="458" totalsRowDxfId="295">
      <calculatedColumnFormula>IF(Tb.Financiering[[#This Row],[Pnr.]]=CU$7,Tb.Financiering[[#This Row],[Eigen
bijdrage]]+Tb.Financiering[[#This Row],[Andere
subsidie(s)]]+Tb.Financiering[[#This Row],[Anders]],0)</calculatedColumnFormula>
    </tableColumn>
    <tableColumn id="99" xr3:uid="{322F9C25-827C-46C9-8293-317EF9DB17C7}" name="P135" totalsRowFunction="sum" dataDxfId="457" totalsRowDxfId="294">
      <calculatedColumnFormula>IF(Tb.Financiering[[#This Row],[Pnr.]]=CV$7,Tb.Financiering[[#This Row],[Eigen
bijdrage]]+Tb.Financiering[[#This Row],[Andere
subsidie(s)]]+Tb.Financiering[[#This Row],[Anders]],0)</calculatedColumnFormula>
    </tableColumn>
    <tableColumn id="100" xr3:uid="{5555A4E7-90CF-44F8-8836-569CABD44042}" name="P136" totalsRowFunction="sum" dataDxfId="456" totalsRowDxfId="293">
      <calculatedColumnFormula>IF(Tb.Financiering[[#This Row],[Pnr.]]=CW$7,Tb.Financiering[[#This Row],[Eigen
bijdrage]]+Tb.Financiering[[#This Row],[Andere
subsidie(s)]]+Tb.Financiering[[#This Row],[Anders]],0)</calculatedColumnFormula>
    </tableColumn>
    <tableColumn id="101" xr3:uid="{D29235D3-C905-42EB-9A78-07CC77BB058F}" name="P137" totalsRowFunction="sum" dataDxfId="455" totalsRowDxfId="292">
      <calculatedColumnFormula>IF(Tb.Financiering[[#This Row],[Pnr.]]=CX$7,Tb.Financiering[[#This Row],[Eigen
bijdrage]]+Tb.Financiering[[#This Row],[Andere
subsidie(s)]]+Tb.Financiering[[#This Row],[Anders]],0)</calculatedColumnFormula>
    </tableColumn>
    <tableColumn id="102" xr3:uid="{1D281E23-8E0B-46E9-A2E1-FE0EA3D20D91}" name="P138" totalsRowFunction="sum" dataDxfId="454" totalsRowDxfId="291">
      <calculatedColumnFormula>IF(Tb.Financiering[[#This Row],[Pnr.]]=CY$7,Tb.Financiering[[#This Row],[Eigen
bijdrage]]+Tb.Financiering[[#This Row],[Andere
subsidie(s)]]+Tb.Financiering[[#This Row],[Anders]],0)</calculatedColumnFormula>
    </tableColumn>
    <tableColumn id="103" xr3:uid="{256C1C18-0BF9-417B-BAC1-1BE195424CDA}" name="P139" totalsRowFunction="sum" dataDxfId="453" totalsRowDxfId="290">
      <calculatedColumnFormula>IF(Tb.Financiering[[#This Row],[Pnr.]]=CZ$7,Tb.Financiering[[#This Row],[Eigen
bijdrage]]+Tb.Financiering[[#This Row],[Andere
subsidie(s)]]+Tb.Financiering[[#This Row],[Anders]],0)</calculatedColumnFormula>
    </tableColumn>
    <tableColumn id="104" xr3:uid="{5EA6126E-E3C3-4980-8076-9F54B673A1A6}" name="P140" totalsRowFunction="sum" dataDxfId="452" totalsRowDxfId="289">
      <calculatedColumnFormula>IF(Tb.Financiering[[#This Row],[Pnr.]]=DA$7,Tb.Financiering[[#This Row],[Eigen
bijdrage]]+Tb.Financiering[[#This Row],[Andere
subsidie(s)]]+Tb.Financiering[[#This Row],[Anders]],0)</calculatedColumnFormula>
    </tableColumn>
    <tableColumn id="105" xr3:uid="{89D6ECEC-B002-49CA-9144-EAD09EFBC4F2}" name="P141" totalsRowFunction="sum" dataDxfId="451" totalsRowDxfId="288">
      <calculatedColumnFormula>IF(Tb.Financiering[[#This Row],[Pnr.]]=DB$7,Tb.Financiering[[#This Row],[Eigen
bijdrage]]+Tb.Financiering[[#This Row],[Andere
subsidie(s)]]+Tb.Financiering[[#This Row],[Anders]],0)</calculatedColumnFormula>
    </tableColumn>
    <tableColumn id="106" xr3:uid="{BCBE34FD-D276-46FA-B0A0-BC164B50D5EB}" name="P142" totalsRowFunction="sum" dataDxfId="450" totalsRowDxfId="287">
      <calculatedColumnFormula>IF(Tb.Financiering[[#This Row],[Pnr.]]=DC$7,Tb.Financiering[[#This Row],[Eigen
bijdrage]]+Tb.Financiering[[#This Row],[Andere
subsidie(s)]]+Tb.Financiering[[#This Row],[Anders]],0)</calculatedColumnFormula>
    </tableColumn>
    <tableColumn id="107" xr3:uid="{5C3CC182-F508-4D29-A372-64CFEE4DBDCD}" name="P143" totalsRowFunction="sum" dataDxfId="449" totalsRowDxfId="286">
      <calculatedColumnFormula>IF(Tb.Financiering[[#This Row],[Pnr.]]=DD$7,Tb.Financiering[[#This Row],[Eigen
bijdrage]]+Tb.Financiering[[#This Row],[Andere
subsidie(s)]]+Tb.Financiering[[#This Row],[Anders]],0)</calculatedColumnFormula>
    </tableColumn>
    <tableColumn id="108" xr3:uid="{CB7F07FC-E026-426D-9ADE-50C1C8CCEC3E}" name="P144" totalsRowFunction="sum" dataDxfId="448" totalsRowDxfId="285">
      <calculatedColumnFormula>IF(Tb.Financiering[[#This Row],[Pnr.]]=DE$7,Tb.Financiering[[#This Row],[Eigen
bijdrage]]+Tb.Financiering[[#This Row],[Andere
subsidie(s)]]+Tb.Financiering[[#This Row],[Anders]],0)</calculatedColumnFormula>
    </tableColumn>
    <tableColumn id="109" xr3:uid="{D4F13A40-DD79-4E2F-B1D9-7480F3DDEA47}" name="P145" totalsRowFunction="sum" dataDxfId="447" totalsRowDxfId="284">
      <calculatedColumnFormula>IF(Tb.Financiering[[#This Row],[Pnr.]]=DF$7,Tb.Financiering[[#This Row],[Eigen
bijdrage]]+Tb.Financiering[[#This Row],[Andere
subsidie(s)]]+Tb.Financiering[[#This Row],[Anders]],0)</calculatedColumnFormula>
    </tableColumn>
    <tableColumn id="110" xr3:uid="{AF22670C-4A87-42AA-9991-9088D37F1926}" name="P146" totalsRowFunction="sum" dataDxfId="446" totalsRowDxfId="283">
      <calculatedColumnFormula>IF(Tb.Financiering[[#This Row],[Pnr.]]=DG$7,Tb.Financiering[[#This Row],[Eigen
bijdrage]]+Tb.Financiering[[#This Row],[Andere
subsidie(s)]]+Tb.Financiering[[#This Row],[Anders]],0)</calculatedColumnFormula>
    </tableColumn>
    <tableColumn id="111" xr3:uid="{DC5F3713-D1F1-476D-99FC-849E92D12DD3}" name="P147" totalsRowFunction="sum" dataDxfId="445" totalsRowDxfId="282">
      <calculatedColumnFormula>IF(Tb.Financiering[[#This Row],[Pnr.]]=DH$7,Tb.Financiering[[#This Row],[Eigen
bijdrage]]+Tb.Financiering[[#This Row],[Andere
subsidie(s)]]+Tb.Financiering[[#This Row],[Anders]],0)</calculatedColumnFormula>
    </tableColumn>
    <tableColumn id="112" xr3:uid="{52AAB375-26AF-4E3B-B6FC-62B8B9D1DAF4}" name="P148" totalsRowFunction="sum" dataDxfId="444" totalsRowDxfId="281">
      <calculatedColumnFormula>IF(Tb.Financiering[[#This Row],[Pnr.]]=DI$7,Tb.Financiering[[#This Row],[Eigen
bijdrage]]+Tb.Financiering[[#This Row],[Andere
subsidie(s)]]+Tb.Financiering[[#This Row],[Anders]],0)</calculatedColumnFormula>
    </tableColumn>
    <tableColumn id="113" xr3:uid="{FFAB9C8A-DEC0-457A-ABF7-5FFAF1F0FA65}" name="P149" totalsRowFunction="sum" dataDxfId="443" totalsRowDxfId="280">
      <calculatedColumnFormula>IF(Tb.Financiering[[#This Row],[Pnr.]]=DJ$7,Tb.Financiering[[#This Row],[Eigen
bijdrage]]+Tb.Financiering[[#This Row],[Andere
subsidie(s)]]+Tb.Financiering[[#This Row],[Anders]],0)</calculatedColumnFormula>
    </tableColumn>
    <tableColumn id="114" xr3:uid="{B8DDEE00-84C8-4882-B7CA-588A79344F17}" name="P150" totalsRowFunction="sum" dataDxfId="442" totalsRowDxfId="279">
      <calculatedColumnFormula>IF(Tb.Financiering[[#This Row],[Pnr.]]=DK$7,Tb.Financiering[[#This Row],[Eigen
bijdrage]]+Tb.Financiering[[#This Row],[Andere
subsidie(s)]]+Tb.Financiering[[#This Row],[Anders]],0)</calculatedColumnFormula>
    </tableColumn>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CCBAF-A0D1-45B7-863C-853B87FC5220}" name="Tbl.Kostensoorten" displayName="Tbl.Kostensoorten" ref="A1:B22" totalsRowCount="1" headerRowDxfId="540" dataDxfId="539" totalsRowDxfId="538">
  <autoFilter ref="A1:B21" xr:uid="{64DCCBAF-A0D1-45B7-863C-853B87FC5220}">
    <filterColumn colId="0" hiddenButton="1"/>
    <filterColumn colId="1" hiddenButton="1"/>
  </autoFilter>
  <tableColumns count="2">
    <tableColumn id="1" xr3:uid="{3CDD2D7F-995C-4014-9EC2-5D6DAAA3D787}" name="Kostensoorten" totalsRowFunction="count" dataDxfId="537" totalsRowDxfId="536"/>
    <tableColumn id="2" xr3:uid="{3F66F9E7-71DB-440D-A915-C48CC53834B4}" name="KSnr." totalsRowFunction="count" dataDxfId="535" totalsRowDxfId="534"/>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301A49-F8DE-4CEF-9198-905FC25B8A5E}" name="Tbl.Subsidiehoogte" displayName="Tbl.Subsidiehoogte" ref="D1:G32" totalsRowCount="1" headerRowDxfId="533" dataDxfId="532" totalsRowDxfId="531">
  <autoFilter ref="D1:G31" xr:uid="{AF301A49-F8DE-4CEF-9198-905FC25B8A5E}">
    <filterColumn colId="0" hiddenButton="1"/>
    <filterColumn colId="1" hiddenButton="1"/>
    <filterColumn colId="2" hiddenButton="1"/>
    <filterColumn colId="3" hiddenButton="1"/>
  </autoFilter>
  <tableColumns count="4">
    <tableColumn id="4" xr3:uid="{A369A8E1-FA19-474F-AE4F-A7B4334037B1}" name="Artikel" dataDxfId="530" totalsRowDxfId="529" dataCellStyle="Procent"/>
    <tableColumn id="3" xr3:uid="{D991FC8A-77B2-48F3-952A-800DD0051510}" name="Subsidieactiviteit" totalsRowFunction="count" dataDxfId="528" totalsRowDxfId="527" dataCellStyle="Procent"/>
    <tableColumn id="2" xr3:uid="{C3B3BD5A-B6E7-4CD5-ADE2-66FBC23E62EA}" name="Sub. Percentage" dataDxfId="526" totalsRowDxfId="525" dataCellStyle="Procent"/>
    <tableColumn id="1" xr3:uid="{680C6D4A-85D2-474E-8721-F368718C9A68}" name="SAnr." totalsRowFunction="count" dataDxfId="524" totalsRowDxfId="523" dataCellStyle="Procent"/>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4C36E7-6427-4A3D-92DB-B71DF53865D9}" name="Tbl.Jaren" displayName="Tbl.Jaren" ref="I1:I11" totalsRowShown="0" headerRowDxfId="522" dataDxfId="521">
  <autoFilter ref="I1:I11" xr:uid="{474C36E7-6427-4A3D-92DB-B71DF53865D9}">
    <filterColumn colId="0" hiddenButton="1"/>
  </autoFilter>
  <tableColumns count="1">
    <tableColumn id="1" xr3:uid="{B59DDD94-8CDB-4593-8D17-E938D4DB6AB4}" name="Jaren" dataDxfId="520"/>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134F05-41BB-4459-81FD-759C8E9AE556}" name="Tbl.Organisatie" displayName="Tbl.Organisatie" ref="K1:K21" totalsRowShown="0" headerRowDxfId="519" dataDxfId="518">
  <autoFilter ref="K1:K21" xr:uid="{62134F05-41BB-4459-81FD-759C8E9AE556}">
    <filterColumn colId="0" hiddenButton="1"/>
  </autoFilter>
  <tableColumns count="1">
    <tableColumn id="1" xr3:uid="{2B9FF086-FAE8-462D-8B2D-ABB8C5131B0D}" name="Soort organisatie" dataDxfId="51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F4D41AD-F52F-4F20-A092-9220C08D976E}" name="Tbl.Rechtsvorm" displayName="Tbl.Rechtsvorm" ref="M1:M21" totalsRowShown="0" headerRowDxfId="516" dataDxfId="514" headerRowBorderDxfId="515" tableBorderDxfId="513" totalsRowBorderDxfId="512">
  <autoFilter ref="M1:M21" xr:uid="{5F4D41AD-F52F-4F20-A092-9220C08D976E}">
    <filterColumn colId="0" hiddenButton="1"/>
  </autoFilter>
  <tableColumns count="1">
    <tableColumn id="1" xr3:uid="{09F02F4E-CC6E-431F-8CDB-F4F8DF143EDD}" name="Rechtsvorm" dataDxfId="511"/>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FBA4B08-25F8-4D66-B10C-9BCEEDA39CFB}" name="Tbl.Typemedewerker" displayName="Tbl.Typemedewerker" ref="O1:Q21" totalsRowShown="0" headerRowDxfId="510" dataDxfId="509">
  <autoFilter ref="O1:Q21" xr:uid="{3FBA4B08-25F8-4D66-B10C-9BCEEDA39CFB}">
    <filterColumn colId="0" hiddenButton="1"/>
    <filterColumn colId="1" hiddenButton="1"/>
    <filterColumn colId="2" hiddenButton="1"/>
  </autoFilter>
  <tableColumns count="3">
    <tableColumn id="1" xr3:uid="{C3EA2F72-83DB-4F4A-B303-FA850AE08515}" name="Type_projectmedewerker" dataDxfId="508"/>
    <tableColumn id="2" xr3:uid="{FCBE47A9-DA93-46E7-934C-21C0AD0F81A2}" name="Uurtarief" dataDxfId="507"/>
    <tableColumn id="3" xr3:uid="{C8954773-01CE-461D-8415-A3A0A2D6990C}" name="Kostensoort" dataDxfId="506" dataCellStyle="Valuta"/>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5A791E8-C8E1-4E8D-A2BE-8AD2670CC7FB}" name="Tbl.Berekeningen" displayName="Tbl.Berekeningen" ref="S1:T6" totalsRowShown="0" headerRowDxfId="505" dataDxfId="504">
  <autoFilter ref="S1:T6" xr:uid="{45A791E8-C8E1-4E8D-A2BE-8AD2670CC7FB}">
    <filterColumn colId="0" hiddenButton="1"/>
    <filterColumn colId="1" hiddenButton="1"/>
  </autoFilter>
  <tableColumns count="2">
    <tableColumn id="1" xr3:uid="{64B1DE82-C9A0-44F6-B924-5A50A5A6A54F}" name="Onderdeel" dataDxfId="503"/>
    <tableColumn id="2" xr3:uid="{443032F0-F25F-4E5A-AA8F-7AA76EB03117}" name="Rekeneenheid" dataDxfId="502" dataCellStyle="Procent"/>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B85648-0220-432A-87D5-76F6B9C6C433}" name="Tbl.Afschrijvingseenheden" displayName="Tbl.Afschrijvingseenheden" ref="V1:V11" totalsRowShown="0" headerRowDxfId="501" dataDxfId="500">
  <autoFilter ref="V1:V11" xr:uid="{9AB85648-0220-432A-87D5-76F6B9C6C433}">
    <filterColumn colId="0" hiddenButton="1"/>
  </autoFilter>
  <tableColumns count="1">
    <tableColumn id="1" xr3:uid="{D8689604-9C2B-44FF-BCC8-128CD33FD123}" name="Afschrijvingseenheden" dataDxfId="499"/>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E89264-F98D-46C7-9832-BF28887B210D}" name="Tbl.Berekeningswijze" displayName="Tbl.Berekeningswijze" ref="X1:X5" totalsRowShown="0" headerRowDxfId="498" dataDxfId="497">
  <autoFilter ref="X1:X5" xr:uid="{0AE89264-F98D-46C7-9832-BF28887B210D}">
    <filterColumn colId="0" hiddenButton="1"/>
  </autoFilter>
  <tableColumns count="1">
    <tableColumn id="1" xr3:uid="{6AFC52E9-3106-448C-BF79-7D6530ADFFFA}" name="Berekeningswijze" dataDxfId="496"/>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A3A982F-B715-4CC9-A195-4FCE2D679CF4}" name="Tbl.TypeFinanciering" displayName="Tbl.TypeFinanciering" ref="Z1:Z11" totalsRowShown="0" headerRowDxfId="495" dataDxfId="494">
  <autoFilter ref="Z1:Z11" xr:uid="{DA3A982F-B715-4CC9-A195-4FCE2D679CF4}"/>
  <tableColumns count="1">
    <tableColumn id="1" xr3:uid="{4F0588B7-7C78-48B4-8446-3E13B1968C58}" name="Type financiering" dataDxfId="493"/>
  </tableColumns>
  <tableStyleInfo name="TableStyleLight8"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4.bin"/><Relationship Id="rId6" Type="http://schemas.openxmlformats.org/officeDocument/2006/relationships/table" Target="../tables/table12.xml"/><Relationship Id="rId11" Type="http://schemas.openxmlformats.org/officeDocument/2006/relationships/table" Target="../tables/table17.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table" Target="../tables/table10.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A177-CD65-4D45-89FE-AA3B7A6726E7}">
  <dimension ref="A1:M56"/>
  <sheetViews>
    <sheetView showGridLines="0" tabSelected="1" zoomScale="115" zoomScaleNormal="115" workbookViewId="0">
      <selection activeCell="B27" sqref="B27"/>
    </sheetView>
  </sheetViews>
  <sheetFormatPr defaultColWidth="0" defaultRowHeight="15" zeroHeight="1" x14ac:dyDescent="0.3"/>
  <cols>
    <col min="1" max="1" width="2.7109375" style="4" customWidth="1"/>
    <col min="2" max="2" width="26.7109375" style="4" customWidth="1"/>
    <col min="3" max="3" width="2.7109375" style="4" customWidth="1"/>
    <col min="4" max="4" width="26.7109375" style="4" customWidth="1"/>
    <col min="5" max="5" width="2.7109375" style="4" customWidth="1"/>
    <col min="6" max="6" width="36.7109375" style="4" customWidth="1"/>
    <col min="7" max="7" width="2.7109375" style="4" customWidth="1"/>
    <col min="8" max="8" width="9.140625" style="4" customWidth="1"/>
    <col min="9" max="9" width="26.7109375" style="4" customWidth="1"/>
    <col min="10" max="12" width="9.140625" style="4" customWidth="1"/>
    <col min="13" max="13" width="2.7109375" style="4" customWidth="1"/>
    <col min="14" max="16384" width="9.140625" style="4" hidden="1"/>
  </cols>
  <sheetData>
    <row r="1" spans="2:2" x14ac:dyDescent="0.3"/>
    <row r="2" spans="2:2" ht="21" x14ac:dyDescent="0.35">
      <c r="B2" s="57" t="s">
        <v>419</v>
      </c>
    </row>
    <row r="3" spans="2:2" x14ac:dyDescent="0.3">
      <c r="B3" s="6" t="s">
        <v>538</v>
      </c>
    </row>
    <row r="4" spans="2:2" x14ac:dyDescent="0.3"/>
    <row r="5" spans="2:2" x14ac:dyDescent="0.3"/>
    <row r="6" spans="2:2" x14ac:dyDescent="0.3"/>
    <row r="7" spans="2:2" x14ac:dyDescent="0.3"/>
    <row r="8" spans="2:2" x14ac:dyDescent="0.3"/>
    <row r="9" spans="2:2" x14ac:dyDescent="0.3"/>
    <row r="10" spans="2:2" x14ac:dyDescent="0.3"/>
    <row r="11" spans="2:2" x14ac:dyDescent="0.3"/>
    <row r="12" spans="2:2" x14ac:dyDescent="0.3"/>
    <row r="13" spans="2:2" x14ac:dyDescent="0.3"/>
    <row r="14" spans="2:2" x14ac:dyDescent="0.3"/>
    <row r="15" spans="2:2" x14ac:dyDescent="0.3"/>
    <row r="16" spans="2:2" x14ac:dyDescent="0.3"/>
    <row r="17" spans="2:9" x14ac:dyDescent="0.3"/>
    <row r="18" spans="2:9" x14ac:dyDescent="0.3"/>
    <row r="19" spans="2:9" x14ac:dyDescent="0.3"/>
    <row r="20" spans="2:9" x14ac:dyDescent="0.3"/>
    <row r="21" spans="2:9" x14ac:dyDescent="0.3"/>
    <row r="22" spans="2:9" x14ac:dyDescent="0.3"/>
    <row r="23" spans="2:9" x14ac:dyDescent="0.3"/>
    <row r="24" spans="2:9" x14ac:dyDescent="0.3"/>
    <row r="25" spans="2:9" x14ac:dyDescent="0.3">
      <c r="B25" s="4" t="s">
        <v>422</v>
      </c>
      <c r="I25" s="4" t="s">
        <v>420</v>
      </c>
    </row>
    <row r="26" spans="2:9" x14ac:dyDescent="0.3">
      <c r="B26" s="6" t="s">
        <v>423</v>
      </c>
      <c r="D26" s="6" t="s">
        <v>424</v>
      </c>
      <c r="F26" s="6" t="s">
        <v>425</v>
      </c>
      <c r="I26" s="6" t="s">
        <v>421</v>
      </c>
    </row>
    <row r="27" spans="2:9" x14ac:dyDescent="0.3">
      <c r="B27" s="58" t="s">
        <v>57</v>
      </c>
      <c r="C27" s="59"/>
      <c r="D27" s="58" t="s">
        <v>55</v>
      </c>
      <c r="E27" s="59"/>
      <c r="F27" s="58" t="s">
        <v>426</v>
      </c>
    </row>
    <row r="28" spans="2:9" x14ac:dyDescent="0.3">
      <c r="B28" s="58" t="s">
        <v>32</v>
      </c>
      <c r="C28" s="59"/>
      <c r="D28" s="58" t="s">
        <v>54</v>
      </c>
      <c r="E28" s="59"/>
      <c r="F28" s="58" t="s">
        <v>427</v>
      </c>
    </row>
    <row r="29" spans="2:9" x14ac:dyDescent="0.3">
      <c r="B29" s="58" t="s">
        <v>62</v>
      </c>
      <c r="C29" s="59"/>
      <c r="D29" s="59"/>
      <c r="E29" s="59"/>
      <c r="F29" s="58" t="s">
        <v>428</v>
      </c>
    </row>
    <row r="30" spans="2:9" x14ac:dyDescent="0.3">
      <c r="B30" s="58" t="s">
        <v>63</v>
      </c>
      <c r="C30" s="59"/>
      <c r="D30" s="60" t="s">
        <v>429</v>
      </c>
      <c r="E30" s="59"/>
      <c r="F30" s="59"/>
    </row>
    <row r="31" spans="2:9" x14ac:dyDescent="0.3">
      <c r="B31" s="58" t="s">
        <v>398</v>
      </c>
      <c r="C31" s="59"/>
      <c r="D31" s="59"/>
      <c r="E31" s="59"/>
      <c r="F31" s="59"/>
    </row>
    <row r="32" spans="2:9" x14ac:dyDescent="0.3"/>
    <row r="33" s="4" customFormat="1" hidden="1" x14ac:dyDescent="0.3"/>
    <row r="34" s="4" customFormat="1" hidden="1" x14ac:dyDescent="0.3"/>
    <row r="35" s="4" customFormat="1" hidden="1" x14ac:dyDescent="0.3"/>
    <row r="36" s="4" customFormat="1" hidden="1" x14ac:dyDescent="0.3"/>
    <row r="37" s="4" customFormat="1" hidden="1" x14ac:dyDescent="0.3"/>
    <row r="38" s="4" customFormat="1" hidden="1" x14ac:dyDescent="0.3"/>
    <row r="39" s="4" customFormat="1" hidden="1" x14ac:dyDescent="0.3"/>
    <row r="40" s="4" customFormat="1" hidden="1" x14ac:dyDescent="0.3"/>
    <row r="41" s="4" customFormat="1" hidden="1" x14ac:dyDescent="0.3"/>
    <row r="42" s="4" customFormat="1" hidden="1" x14ac:dyDescent="0.3"/>
    <row r="43" s="4" customFormat="1" hidden="1" x14ac:dyDescent="0.3"/>
    <row r="44" s="4" customFormat="1" hidden="1" x14ac:dyDescent="0.3"/>
    <row r="45" s="4" customFormat="1" hidden="1" x14ac:dyDescent="0.3"/>
    <row r="46" s="4" customFormat="1" hidden="1" x14ac:dyDescent="0.3"/>
    <row r="47" s="4" customFormat="1" hidden="1" x14ac:dyDescent="0.3"/>
    <row r="48" s="4" customFormat="1" hidden="1" x14ac:dyDescent="0.3"/>
    <row r="49" s="4" customFormat="1" hidden="1" x14ac:dyDescent="0.3"/>
    <row r="50" s="4" customFormat="1" hidden="1" x14ac:dyDescent="0.3"/>
    <row r="51" s="4" customFormat="1" hidden="1" x14ac:dyDescent="0.3"/>
    <row r="52" s="4" customFormat="1" hidden="1" x14ac:dyDescent="0.3"/>
    <row r="53" s="4" customFormat="1" hidden="1" x14ac:dyDescent="0.3"/>
    <row r="54" s="4" customFormat="1" hidden="1" x14ac:dyDescent="0.3"/>
    <row r="55" s="4" customFormat="1" hidden="1" x14ac:dyDescent="0.3"/>
    <row r="56" s="4" customFormat="1" hidden="1" x14ac:dyDescent="0.3"/>
  </sheetData>
  <sheetProtection algorithmName="SHA-512" hashValue="n4pBTrIGwh9kD9rRHM8/YLIk9I2dRW7j//RWbXON7zDemtY9PGg8SofRjalnafVHwARU99C4rc8x1uy5JsolcQ==" saltValue="BIBaKpdD/iR1c3mb0vsEww==" spinCount="100000" sheet="1" objects="1" scenarios="1" selectLockedCells="1"/>
  <hyperlinks>
    <hyperlink ref="B27" location="Partners!C3" tooltip="Ga naar werkblad Partners" display="Partners" xr:uid="{BE09926F-B45E-47D6-B7DB-4BD26E975A5F}"/>
    <hyperlink ref="B28" location="Werkpakketten!B9" tooltip="Ga naar werkblad Werkpakketten" display="Werkpakketten" xr:uid="{2B52D500-4740-4E05-9F21-14EA000CCE4B}"/>
    <hyperlink ref="B29" location="Activiteiten!B9" tooltip="Ga naar werkblad Activiteiten" display="Activiteiten" xr:uid="{1C98AD18-98E2-4CA1-A286-4CD904FAD3A1}"/>
    <hyperlink ref="B30" location="Kosten!B9" tooltip="Ga naar werkblad Kosten" display="Kosten" xr:uid="{26F76EBC-41E2-447F-BDDD-FC74D028623A}"/>
    <hyperlink ref="B31" location="Financiering!G6" tooltip="Financiering" display="Financiering" xr:uid="{D2639913-6771-42F3-945E-F495539F6F14}"/>
    <hyperlink ref="D27" location="Uurtarieven!B9" tooltip="Uurtarieven" display="Uurtarieven" xr:uid="{DCFD365E-CDDB-4C05-A746-8797332112FC}"/>
    <hyperlink ref="D28" location="Afschrijvingskosten!B9" tooltip="Afschrijvingskosten" display="Afschrijvingskosten" xr:uid="{01AB4FA3-FF8E-4B51-9667-DD95CC6F8BE8}"/>
    <hyperlink ref="F27" location="Begroting!A1" tooltip="Partners / Werkpakketten" display="Begroting per werkpakket" xr:uid="{EE73E9C9-16FB-41D8-A7CB-557317F3150C}"/>
    <hyperlink ref="F28" location="Begroting!BA1:CZ1" tooltip="Partners / Kostensoorten" display="Begroting per kostensoort" xr:uid="{3134E4AE-58A2-4585-82AE-E11E3AE4B4A7}"/>
    <hyperlink ref="F29" location="Begroting!DA1:FA1" tooltip="Partner / Subsidiabele activiteit" display="Begroting per subsidiabele activiteit" xr:uid="{79211276-2AE9-4D2E-97B9-848E0853E603}"/>
    <hyperlink ref="D30" location="Kladblok!B2" tooltip="kladblok" display="Kladblok" xr:uid="{F4F0CE24-599A-445B-9A5C-2423DB574E8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D9F4D-D793-44DC-ABD7-718D70C4ED1A}">
  <sheetPr codeName="Blad1">
    <tabColor rgb="FFFF6666"/>
    <pageSetUpPr fitToPage="1"/>
  </sheetPr>
  <dimension ref="A1:N60"/>
  <sheetViews>
    <sheetView showGridLines="0" zoomScaleNormal="100" workbookViewId="0">
      <pane xSplit="1" ySplit="8" topLeftCell="B9" activePane="bottomRight" state="frozen"/>
      <selection pane="topRight"/>
      <selection pane="bottomLeft"/>
      <selection pane="bottomRight" activeCell="C3" sqref="C3"/>
    </sheetView>
  </sheetViews>
  <sheetFormatPr defaultColWidth="0" defaultRowHeight="15" zeroHeight="1" x14ac:dyDescent="0.3"/>
  <cols>
    <col min="1" max="1" width="2.7109375" style="42" customWidth="1"/>
    <col min="2" max="6" width="26.7109375" style="4" customWidth="1"/>
    <col min="7" max="7" width="10.7109375" style="4" customWidth="1"/>
    <col min="8" max="8" width="15.7109375" style="4" customWidth="1"/>
    <col min="9" max="9" width="16.28515625" style="4" bestFit="1" customWidth="1"/>
    <col min="10" max="10" width="2.7109375" style="5" customWidth="1"/>
    <col min="11" max="12" width="15.7109375" style="4" customWidth="1"/>
    <col min="13" max="13" width="2.7109375" style="42" customWidth="1"/>
    <col min="14" max="14" width="12" style="4" hidden="1" customWidth="1"/>
    <col min="15" max="16384" width="8.85546875" style="4" hidden="1"/>
  </cols>
  <sheetData>
    <row r="1" spans="1:12" s="42" customFormat="1" x14ac:dyDescent="0.3"/>
    <row r="2" spans="1:12" ht="18" x14ac:dyDescent="0.35">
      <c r="B2" s="3" t="s">
        <v>19</v>
      </c>
      <c r="H2" s="6" t="s">
        <v>320</v>
      </c>
      <c r="J2" s="30"/>
      <c r="K2" s="6" t="s">
        <v>375</v>
      </c>
    </row>
    <row r="3" spans="1:12" ht="15.75" x14ac:dyDescent="0.3">
      <c r="B3" s="174" t="s">
        <v>10</v>
      </c>
      <c r="C3" s="39"/>
      <c r="H3" s="28" t="s">
        <v>32</v>
      </c>
      <c r="J3" s="30"/>
      <c r="K3" s="26" t="s">
        <v>53</v>
      </c>
    </row>
    <row r="4" spans="1:12" x14ac:dyDescent="0.3">
      <c r="B4" s="174" t="s">
        <v>12</v>
      </c>
      <c r="C4" s="269"/>
      <c r="H4" s="28" t="s">
        <v>62</v>
      </c>
      <c r="J4" s="30"/>
    </row>
    <row r="5" spans="1:12" ht="15.75" x14ac:dyDescent="0.35">
      <c r="B5" s="174" t="s">
        <v>11</v>
      </c>
      <c r="C5" s="4" t="str">
        <f>IFERROR(_xlfn.XLOOKUP("Ja",Tbl.Projectpartners[Penvoerder],Tbl.Projectpartners[Naam],"",0,1),"")</f>
        <v/>
      </c>
      <c r="H5" s="28" t="s">
        <v>63</v>
      </c>
      <c r="J5" s="30"/>
      <c r="K5" s="223" t="str">
        <f>IF(K7=0,"Wordt automatisch berekend!","")</f>
        <v>Wordt automatisch berekend!</v>
      </c>
      <c r="L5" s="223"/>
    </row>
    <row r="6" spans="1:12" x14ac:dyDescent="0.3">
      <c r="H6" s="28" t="s">
        <v>398</v>
      </c>
      <c r="J6" s="30"/>
      <c r="K6" s="185" t="s">
        <v>63</v>
      </c>
      <c r="L6" s="185" t="s">
        <v>59</v>
      </c>
    </row>
    <row r="7" spans="1:12" ht="18" x14ac:dyDescent="0.35">
      <c r="B7" s="3" t="s">
        <v>13</v>
      </c>
      <c r="C7" s="224" t="str">
        <f>IF(A59&lt;&gt;B59,"LET OP! Laat geen regels open tussen projectpartners","")</f>
        <v/>
      </c>
      <c r="J7" s="30"/>
      <c r="K7" s="225">
        <f>SUM(Tbl.Projectpartners[Kosten])</f>
        <v>0</v>
      </c>
      <c r="L7" s="225">
        <f>SUM(Tbl.Projectpartners[Subsidie])</f>
        <v>0</v>
      </c>
    </row>
    <row r="8" spans="1:12" ht="15.75" x14ac:dyDescent="0.35">
      <c r="A8" s="42">
        <v>0</v>
      </c>
      <c r="B8" s="4" t="s">
        <v>14</v>
      </c>
      <c r="C8" s="4" t="s">
        <v>15</v>
      </c>
      <c r="D8" s="4" t="s">
        <v>16</v>
      </c>
      <c r="E8" s="4" t="s">
        <v>17</v>
      </c>
      <c r="F8" s="4" t="s">
        <v>18</v>
      </c>
      <c r="G8" s="14" t="s">
        <v>60</v>
      </c>
      <c r="H8" s="14" t="s">
        <v>11</v>
      </c>
      <c r="I8" s="14" t="s">
        <v>20</v>
      </c>
      <c r="J8" s="5" t="s">
        <v>439</v>
      </c>
      <c r="K8" s="79" t="s">
        <v>63</v>
      </c>
      <c r="L8" s="79" t="s">
        <v>59</v>
      </c>
    </row>
    <row r="9" spans="1:12" ht="15.75" x14ac:dyDescent="0.35">
      <c r="A9" s="42">
        <f>IF(ISBLANK(Tbl.Projectpartners[[#This Row],[Naam]]),A8-1,A8+1)</f>
        <v>-1</v>
      </c>
      <c r="B9" s="270"/>
      <c r="C9" s="219"/>
      <c r="D9" s="146"/>
      <c r="E9" s="219"/>
      <c r="F9" s="146"/>
      <c r="G9" s="220"/>
      <c r="H9" s="220"/>
      <c r="I9" s="221"/>
      <c r="J9" s="17" t="s">
        <v>64</v>
      </c>
      <c r="K9" s="80">
        <f>SUMIF(Tbl.Kosten[Pnr.],Tbl.Projectpartners[[#This Row],[PNr.]],Tbl.Kosten[Totaal kosten])</f>
        <v>0</v>
      </c>
      <c r="L9" s="80">
        <f>SUMIF(Tbl.Kosten[Pnr.],Tbl.Projectpartners[[#This Row],[PNr.]],Tbl.Kosten[Subsidie])</f>
        <v>0</v>
      </c>
    </row>
    <row r="10" spans="1:12" ht="15.75" x14ac:dyDescent="0.35">
      <c r="A10" s="42">
        <f>IF(ISBLANK(Tbl.Projectpartners[[#This Row],[Naam]]),A9-1,A9+1)</f>
        <v>-2</v>
      </c>
      <c r="B10" s="218"/>
      <c r="C10" s="219"/>
      <c r="D10" s="146"/>
      <c r="E10" s="219"/>
      <c r="F10" s="146"/>
      <c r="G10" s="220"/>
      <c r="H10" s="220"/>
      <c r="I10" s="221"/>
      <c r="J10" s="17" t="s">
        <v>65</v>
      </c>
      <c r="K10" s="80">
        <f>SUMIF(Tbl.Kosten[Pnr.],Tbl.Projectpartners[[#This Row],[PNr.]],Tbl.Kosten[Totaal kosten])</f>
        <v>0</v>
      </c>
      <c r="L10" s="80">
        <f>SUMIF(Tbl.Kosten[Pnr.],Tbl.Projectpartners[[#This Row],[PNr.]],Tbl.Kosten[Subsidie])</f>
        <v>0</v>
      </c>
    </row>
    <row r="11" spans="1:12" ht="15.75" x14ac:dyDescent="0.35">
      <c r="A11" s="42">
        <f>IF(ISBLANK(Tbl.Projectpartners[[#This Row],[Naam]]),A10-1,A10+1)</f>
        <v>-3</v>
      </c>
      <c r="B11" s="218"/>
      <c r="C11" s="219"/>
      <c r="D11" s="146"/>
      <c r="E11" s="219"/>
      <c r="F11" s="146"/>
      <c r="G11" s="220"/>
      <c r="H11" s="220"/>
      <c r="I11" s="222"/>
      <c r="J11" s="17" t="s">
        <v>66</v>
      </c>
      <c r="K11" s="80">
        <f>SUMIF(Tbl.Kosten[Pnr.],Tbl.Projectpartners[[#This Row],[PNr.]],Tbl.Kosten[Totaal kosten])</f>
        <v>0</v>
      </c>
      <c r="L11" s="80">
        <f>SUMIF(Tbl.Kosten[Pnr.],Tbl.Projectpartners[[#This Row],[PNr.]],Tbl.Kosten[Subsidie])</f>
        <v>0</v>
      </c>
    </row>
    <row r="12" spans="1:12" ht="15.75" x14ac:dyDescent="0.35">
      <c r="A12" s="42">
        <f>IF(ISBLANK(Tbl.Projectpartners[[#This Row],[Naam]]),A11-1,A11+1)</f>
        <v>-4</v>
      </c>
      <c r="B12" s="146"/>
      <c r="C12" s="219"/>
      <c r="D12" s="146"/>
      <c r="E12" s="219"/>
      <c r="F12" s="146"/>
      <c r="G12" s="220"/>
      <c r="H12" s="220"/>
      <c r="I12" s="222"/>
      <c r="J12" s="17" t="s">
        <v>67</v>
      </c>
      <c r="K12" s="80">
        <f>SUMIF(Tbl.Kosten[Pnr.],Tbl.Projectpartners[[#This Row],[PNr.]],Tbl.Kosten[Totaal kosten])</f>
        <v>0</v>
      </c>
      <c r="L12" s="80">
        <f>SUMIF(Tbl.Kosten[Pnr.],Tbl.Projectpartners[[#This Row],[PNr.]],Tbl.Kosten[Subsidie])</f>
        <v>0</v>
      </c>
    </row>
    <row r="13" spans="1:12" ht="15.75" x14ac:dyDescent="0.35">
      <c r="A13" s="42">
        <f>IF(ISBLANK(Tbl.Projectpartners[[#This Row],[Naam]]),A12-1,A12+1)</f>
        <v>-5</v>
      </c>
      <c r="B13" s="218"/>
      <c r="C13" s="219"/>
      <c r="D13" s="146"/>
      <c r="E13" s="219"/>
      <c r="F13" s="146"/>
      <c r="G13" s="220"/>
      <c r="H13" s="220"/>
      <c r="I13" s="222"/>
      <c r="J13" s="17" t="s">
        <v>68</v>
      </c>
      <c r="K13" s="80">
        <f>SUMIF(Tbl.Kosten[Pnr.],Tbl.Projectpartners[[#This Row],[PNr.]],Tbl.Kosten[Totaal kosten])</f>
        <v>0</v>
      </c>
      <c r="L13" s="80">
        <f>SUMIF(Tbl.Kosten[Pnr.],Tbl.Projectpartners[[#This Row],[PNr.]],Tbl.Kosten[Subsidie])</f>
        <v>0</v>
      </c>
    </row>
    <row r="14" spans="1:12" ht="15.75" x14ac:dyDescent="0.35">
      <c r="A14" s="42">
        <f>IF(ISBLANK(Tbl.Projectpartners[[#This Row],[Naam]]),A13-1,A13+1)</f>
        <v>-6</v>
      </c>
      <c r="B14" s="146"/>
      <c r="C14" s="219"/>
      <c r="D14" s="146"/>
      <c r="E14" s="219"/>
      <c r="F14" s="146"/>
      <c r="G14" s="220"/>
      <c r="H14" s="220"/>
      <c r="I14" s="222"/>
      <c r="J14" s="17" t="s">
        <v>69</v>
      </c>
      <c r="K14" s="80">
        <f>SUMIF(Tbl.Kosten[Pnr.],Tbl.Projectpartners[[#This Row],[PNr.]],Tbl.Kosten[Totaal kosten])</f>
        <v>0</v>
      </c>
      <c r="L14" s="80">
        <f>SUMIF(Tbl.Kosten[Pnr.],Tbl.Projectpartners[[#This Row],[PNr.]],Tbl.Kosten[Subsidie])</f>
        <v>0</v>
      </c>
    </row>
    <row r="15" spans="1:12" ht="15.75" x14ac:dyDescent="0.35">
      <c r="A15" s="42">
        <f>IF(ISBLANK(Tbl.Projectpartners[[#This Row],[Naam]]),A14-1,A14+1)</f>
        <v>-7</v>
      </c>
      <c r="B15" s="218"/>
      <c r="C15" s="219"/>
      <c r="D15" s="146"/>
      <c r="E15" s="219"/>
      <c r="F15" s="146"/>
      <c r="G15" s="220"/>
      <c r="H15" s="220"/>
      <c r="I15" s="222"/>
      <c r="J15" s="17" t="s">
        <v>70</v>
      </c>
      <c r="K15" s="80">
        <f>SUMIF(Tbl.Kosten[Pnr.],Tbl.Projectpartners[[#This Row],[PNr.]],Tbl.Kosten[Totaal kosten])</f>
        <v>0</v>
      </c>
      <c r="L15" s="80">
        <f>SUMIF(Tbl.Kosten[Pnr.],Tbl.Projectpartners[[#This Row],[PNr.]],Tbl.Kosten[Subsidie])</f>
        <v>0</v>
      </c>
    </row>
    <row r="16" spans="1:12" ht="15.75" x14ac:dyDescent="0.35">
      <c r="A16" s="42">
        <f>IF(ISBLANK(Tbl.Projectpartners[[#This Row],[Naam]]),A15-1,A15+1)</f>
        <v>-8</v>
      </c>
      <c r="B16" s="146"/>
      <c r="C16" s="219"/>
      <c r="D16" s="146"/>
      <c r="E16" s="219"/>
      <c r="F16" s="146"/>
      <c r="G16" s="220"/>
      <c r="H16" s="220"/>
      <c r="I16" s="222"/>
      <c r="J16" s="17" t="s">
        <v>71</v>
      </c>
      <c r="K16" s="80">
        <f>SUMIF(Tbl.Kosten[Pnr.],Tbl.Projectpartners[[#This Row],[PNr.]],Tbl.Kosten[Totaal kosten])</f>
        <v>0</v>
      </c>
      <c r="L16" s="80">
        <f>SUMIF(Tbl.Kosten[Pnr.],Tbl.Projectpartners[[#This Row],[PNr.]],Tbl.Kosten[Subsidie])</f>
        <v>0</v>
      </c>
    </row>
    <row r="17" spans="1:12" ht="15.75" x14ac:dyDescent="0.35">
      <c r="A17" s="42">
        <f>IF(ISBLANK(Tbl.Projectpartners[[#This Row],[Naam]]),A16-1,A16+1)</f>
        <v>-9</v>
      </c>
      <c r="B17" s="146"/>
      <c r="C17" s="219"/>
      <c r="D17" s="146"/>
      <c r="E17" s="219"/>
      <c r="F17" s="146"/>
      <c r="G17" s="220"/>
      <c r="H17" s="220"/>
      <c r="I17" s="222"/>
      <c r="J17" s="17" t="s">
        <v>72</v>
      </c>
      <c r="K17" s="80">
        <f>SUMIF(Tbl.Kosten[Pnr.],Tbl.Projectpartners[[#This Row],[PNr.]],Tbl.Kosten[Totaal kosten])</f>
        <v>0</v>
      </c>
      <c r="L17" s="80">
        <f>SUMIF(Tbl.Kosten[Pnr.],Tbl.Projectpartners[[#This Row],[PNr.]],Tbl.Kosten[Subsidie])</f>
        <v>0</v>
      </c>
    </row>
    <row r="18" spans="1:12" ht="15.75" x14ac:dyDescent="0.35">
      <c r="A18" s="42">
        <f>IF(ISBLANK(Tbl.Projectpartners[[#This Row],[Naam]]),A17-1,A17+1)</f>
        <v>-10</v>
      </c>
      <c r="B18" s="146"/>
      <c r="C18" s="219"/>
      <c r="D18" s="146"/>
      <c r="E18" s="219"/>
      <c r="F18" s="146"/>
      <c r="G18" s="220"/>
      <c r="H18" s="220"/>
      <c r="I18" s="222"/>
      <c r="J18" s="17" t="s">
        <v>73</v>
      </c>
      <c r="K18" s="80">
        <f>SUMIF(Tbl.Kosten[Pnr.],Tbl.Projectpartners[[#This Row],[PNr.]],Tbl.Kosten[Totaal kosten])</f>
        <v>0</v>
      </c>
      <c r="L18" s="80">
        <f>SUMIF(Tbl.Kosten[Pnr.],Tbl.Projectpartners[[#This Row],[PNr.]],Tbl.Kosten[Subsidie])</f>
        <v>0</v>
      </c>
    </row>
    <row r="19" spans="1:12" ht="15.75" x14ac:dyDescent="0.35">
      <c r="A19" s="42">
        <f>IF(ISBLANK(Tbl.Projectpartners[[#This Row],[Naam]]),A18-1,A18+1)</f>
        <v>-11</v>
      </c>
      <c r="B19" s="146"/>
      <c r="C19" s="219"/>
      <c r="D19" s="146"/>
      <c r="E19" s="219"/>
      <c r="F19" s="146"/>
      <c r="G19" s="220"/>
      <c r="H19" s="220"/>
      <c r="I19" s="222"/>
      <c r="J19" s="17" t="s">
        <v>74</v>
      </c>
      <c r="K19" s="80">
        <f>SUMIF(Tbl.Kosten[Pnr.],Tbl.Projectpartners[[#This Row],[PNr.]],Tbl.Kosten[Totaal kosten])</f>
        <v>0</v>
      </c>
      <c r="L19" s="80">
        <f>SUMIF(Tbl.Kosten[Pnr.],Tbl.Projectpartners[[#This Row],[PNr.]],Tbl.Kosten[Subsidie])</f>
        <v>0</v>
      </c>
    </row>
    <row r="20" spans="1:12" ht="15.75" x14ac:dyDescent="0.35">
      <c r="A20" s="42">
        <f>IF(ISBLANK(Tbl.Projectpartners[[#This Row],[Naam]]),A19-1,A19+1)</f>
        <v>-12</v>
      </c>
      <c r="B20" s="146"/>
      <c r="C20" s="219"/>
      <c r="D20" s="146"/>
      <c r="E20" s="219"/>
      <c r="F20" s="146"/>
      <c r="G20" s="220"/>
      <c r="H20" s="220"/>
      <c r="I20" s="222"/>
      <c r="J20" s="17" t="s">
        <v>75</v>
      </c>
      <c r="K20" s="80">
        <f>SUMIF(Tbl.Kosten[Pnr.],Tbl.Projectpartners[[#This Row],[PNr.]],Tbl.Kosten[Totaal kosten])</f>
        <v>0</v>
      </c>
      <c r="L20" s="80">
        <f>SUMIF(Tbl.Kosten[Pnr.],Tbl.Projectpartners[[#This Row],[PNr.]],Tbl.Kosten[Subsidie])</f>
        <v>0</v>
      </c>
    </row>
    <row r="21" spans="1:12" ht="15.75" x14ac:dyDescent="0.35">
      <c r="A21" s="42">
        <f>IF(ISBLANK(Tbl.Projectpartners[[#This Row],[Naam]]),A20-1,A20+1)</f>
        <v>-13</v>
      </c>
      <c r="B21" s="146"/>
      <c r="C21" s="219"/>
      <c r="D21" s="146"/>
      <c r="E21" s="219"/>
      <c r="F21" s="146"/>
      <c r="G21" s="220"/>
      <c r="H21" s="220"/>
      <c r="I21" s="222"/>
      <c r="J21" s="17" t="s">
        <v>76</v>
      </c>
      <c r="K21" s="80">
        <f>SUMIF(Tbl.Kosten[Pnr.],Tbl.Projectpartners[[#This Row],[PNr.]],Tbl.Kosten[Totaal kosten])</f>
        <v>0</v>
      </c>
      <c r="L21" s="80">
        <f>SUMIF(Tbl.Kosten[Pnr.],Tbl.Projectpartners[[#This Row],[PNr.]],Tbl.Kosten[Subsidie])</f>
        <v>0</v>
      </c>
    </row>
    <row r="22" spans="1:12" ht="15.75" x14ac:dyDescent="0.35">
      <c r="A22" s="42">
        <f>IF(ISBLANK(Tbl.Projectpartners[[#This Row],[Naam]]),A21-1,A21+1)</f>
        <v>-14</v>
      </c>
      <c r="B22" s="146"/>
      <c r="C22" s="219"/>
      <c r="D22" s="146"/>
      <c r="E22" s="219"/>
      <c r="F22" s="146"/>
      <c r="G22" s="220"/>
      <c r="H22" s="220"/>
      <c r="I22" s="222"/>
      <c r="J22" s="17" t="s">
        <v>77</v>
      </c>
      <c r="K22" s="80">
        <f>SUMIF(Tbl.Kosten[Pnr.],Tbl.Projectpartners[[#This Row],[PNr.]],Tbl.Kosten[Totaal kosten])</f>
        <v>0</v>
      </c>
      <c r="L22" s="80">
        <f>SUMIF(Tbl.Kosten[Pnr.],Tbl.Projectpartners[[#This Row],[PNr.]],Tbl.Kosten[Subsidie])</f>
        <v>0</v>
      </c>
    </row>
    <row r="23" spans="1:12" ht="15.75" x14ac:dyDescent="0.35">
      <c r="A23" s="42">
        <f>IF(ISBLANK(Tbl.Projectpartners[[#This Row],[Naam]]),A22-1,A22+1)</f>
        <v>-15</v>
      </c>
      <c r="B23" s="146"/>
      <c r="C23" s="219"/>
      <c r="D23" s="146"/>
      <c r="E23" s="219"/>
      <c r="F23" s="146"/>
      <c r="G23" s="220"/>
      <c r="H23" s="220"/>
      <c r="I23" s="222"/>
      <c r="J23" s="17" t="s">
        <v>78</v>
      </c>
      <c r="K23" s="80">
        <f>SUMIF(Tbl.Kosten[Pnr.],Tbl.Projectpartners[[#This Row],[PNr.]],Tbl.Kosten[Totaal kosten])</f>
        <v>0</v>
      </c>
      <c r="L23" s="80">
        <f>SUMIF(Tbl.Kosten[Pnr.],Tbl.Projectpartners[[#This Row],[PNr.]],Tbl.Kosten[Subsidie])</f>
        <v>0</v>
      </c>
    </row>
    <row r="24" spans="1:12" ht="15.75" x14ac:dyDescent="0.35">
      <c r="A24" s="42">
        <f>IF(ISBLANK(Tbl.Projectpartners[[#This Row],[Naam]]),A23-1,A23+1)</f>
        <v>-16</v>
      </c>
      <c r="B24" s="146"/>
      <c r="C24" s="219"/>
      <c r="D24" s="146"/>
      <c r="E24" s="219"/>
      <c r="F24" s="146"/>
      <c r="G24" s="220"/>
      <c r="H24" s="220"/>
      <c r="I24" s="222"/>
      <c r="J24" s="17" t="s">
        <v>79</v>
      </c>
      <c r="K24" s="80">
        <f>SUMIF(Tbl.Kosten[Pnr.],Tbl.Projectpartners[[#This Row],[PNr.]],Tbl.Kosten[Totaal kosten])</f>
        <v>0</v>
      </c>
      <c r="L24" s="80">
        <f>SUMIF(Tbl.Kosten[Pnr.],Tbl.Projectpartners[[#This Row],[PNr.]],Tbl.Kosten[Subsidie])</f>
        <v>0</v>
      </c>
    </row>
    <row r="25" spans="1:12" ht="15.75" x14ac:dyDescent="0.35">
      <c r="A25" s="42">
        <f>IF(ISBLANK(Tbl.Projectpartners[[#This Row],[Naam]]),A24-1,A24+1)</f>
        <v>-17</v>
      </c>
      <c r="B25" s="146"/>
      <c r="C25" s="219"/>
      <c r="D25" s="146"/>
      <c r="E25" s="219"/>
      <c r="F25" s="146"/>
      <c r="G25" s="220"/>
      <c r="H25" s="220"/>
      <c r="I25" s="222"/>
      <c r="J25" s="17" t="s">
        <v>80</v>
      </c>
      <c r="K25" s="80">
        <f>SUMIF(Tbl.Kosten[Pnr.],Tbl.Projectpartners[[#This Row],[PNr.]],Tbl.Kosten[Totaal kosten])</f>
        <v>0</v>
      </c>
      <c r="L25" s="80">
        <f>SUMIF(Tbl.Kosten[Pnr.],Tbl.Projectpartners[[#This Row],[PNr.]],Tbl.Kosten[Subsidie])</f>
        <v>0</v>
      </c>
    </row>
    <row r="26" spans="1:12" ht="15.75" x14ac:dyDescent="0.35">
      <c r="A26" s="42">
        <f>IF(ISBLANK(Tbl.Projectpartners[[#This Row],[Naam]]),A25-1,A25+1)</f>
        <v>-18</v>
      </c>
      <c r="B26" s="146"/>
      <c r="C26" s="219"/>
      <c r="D26" s="146"/>
      <c r="E26" s="219"/>
      <c r="F26" s="146"/>
      <c r="G26" s="220"/>
      <c r="H26" s="220"/>
      <c r="I26" s="222"/>
      <c r="J26" s="17" t="s">
        <v>81</v>
      </c>
      <c r="K26" s="80">
        <f>SUMIF(Tbl.Kosten[Pnr.],Tbl.Projectpartners[[#This Row],[PNr.]],Tbl.Kosten[Totaal kosten])</f>
        <v>0</v>
      </c>
      <c r="L26" s="80">
        <f>SUMIF(Tbl.Kosten[Pnr.],Tbl.Projectpartners[[#This Row],[PNr.]],Tbl.Kosten[Subsidie])</f>
        <v>0</v>
      </c>
    </row>
    <row r="27" spans="1:12" ht="15.75" x14ac:dyDescent="0.35">
      <c r="A27" s="42">
        <f>IF(ISBLANK(Tbl.Projectpartners[[#This Row],[Naam]]),A26-1,A26+1)</f>
        <v>-19</v>
      </c>
      <c r="B27" s="146"/>
      <c r="C27" s="219"/>
      <c r="D27" s="146"/>
      <c r="E27" s="219"/>
      <c r="F27" s="146"/>
      <c r="G27" s="220"/>
      <c r="H27" s="220"/>
      <c r="I27" s="222"/>
      <c r="J27" s="17" t="s">
        <v>82</v>
      </c>
      <c r="K27" s="80">
        <f>SUMIF(Tbl.Kosten[Pnr.],Tbl.Projectpartners[[#This Row],[PNr.]],Tbl.Kosten[Totaal kosten])</f>
        <v>0</v>
      </c>
      <c r="L27" s="80">
        <f>SUMIF(Tbl.Kosten[Pnr.],Tbl.Projectpartners[[#This Row],[PNr.]],Tbl.Kosten[Subsidie])</f>
        <v>0</v>
      </c>
    </row>
    <row r="28" spans="1:12" ht="15.75" x14ac:dyDescent="0.35">
      <c r="A28" s="42">
        <f>IF(ISBLANK(Tbl.Projectpartners[[#This Row],[Naam]]),A27-1,A27+1)</f>
        <v>-20</v>
      </c>
      <c r="B28" s="146"/>
      <c r="C28" s="219"/>
      <c r="D28" s="146"/>
      <c r="E28" s="219"/>
      <c r="F28" s="146"/>
      <c r="G28" s="220"/>
      <c r="H28" s="220"/>
      <c r="I28" s="222"/>
      <c r="J28" s="17" t="s">
        <v>83</v>
      </c>
      <c r="K28" s="80">
        <f>SUMIF(Tbl.Kosten[Pnr.],Tbl.Projectpartners[[#This Row],[PNr.]],Tbl.Kosten[Totaal kosten])</f>
        <v>0</v>
      </c>
      <c r="L28" s="80">
        <f>SUMIF(Tbl.Kosten[Pnr.],Tbl.Projectpartners[[#This Row],[PNr.]],Tbl.Kosten[Subsidie])</f>
        <v>0</v>
      </c>
    </row>
    <row r="29" spans="1:12" ht="15.75" x14ac:dyDescent="0.35">
      <c r="A29" s="42">
        <f>IF(ISBLANK(Tbl.Projectpartners[[#This Row],[Naam]]),A28-1,A28+1)</f>
        <v>-21</v>
      </c>
      <c r="B29" s="146"/>
      <c r="C29" s="219"/>
      <c r="D29" s="146"/>
      <c r="E29" s="219"/>
      <c r="F29" s="146"/>
      <c r="G29" s="220"/>
      <c r="H29" s="220"/>
      <c r="I29" s="222"/>
      <c r="J29" s="17" t="s">
        <v>84</v>
      </c>
      <c r="K29" s="80">
        <f>SUMIF(Tbl.Kosten[Pnr.],Tbl.Projectpartners[[#This Row],[PNr.]],Tbl.Kosten[Totaal kosten])</f>
        <v>0</v>
      </c>
      <c r="L29" s="80">
        <f>SUMIF(Tbl.Kosten[Pnr.],Tbl.Projectpartners[[#This Row],[PNr.]],Tbl.Kosten[Subsidie])</f>
        <v>0</v>
      </c>
    </row>
    <row r="30" spans="1:12" ht="15.75" x14ac:dyDescent="0.35">
      <c r="A30" s="42">
        <f>IF(ISBLANK(Tbl.Projectpartners[[#This Row],[Naam]]),A29-1,A29+1)</f>
        <v>-22</v>
      </c>
      <c r="B30" s="146"/>
      <c r="C30" s="219"/>
      <c r="D30" s="146"/>
      <c r="E30" s="219"/>
      <c r="F30" s="146"/>
      <c r="G30" s="220"/>
      <c r="H30" s="220"/>
      <c r="I30" s="222"/>
      <c r="J30" s="17" t="s">
        <v>85</v>
      </c>
      <c r="K30" s="80">
        <f>SUMIF(Tbl.Kosten[Pnr.],Tbl.Projectpartners[[#This Row],[PNr.]],Tbl.Kosten[Totaal kosten])</f>
        <v>0</v>
      </c>
      <c r="L30" s="80">
        <f>SUMIF(Tbl.Kosten[Pnr.],Tbl.Projectpartners[[#This Row],[PNr.]],Tbl.Kosten[Subsidie])</f>
        <v>0</v>
      </c>
    </row>
    <row r="31" spans="1:12" ht="15.75" x14ac:dyDescent="0.35">
      <c r="A31" s="42">
        <f>IF(ISBLANK(Tbl.Projectpartners[[#This Row],[Naam]]),A30-1,A30+1)</f>
        <v>-23</v>
      </c>
      <c r="B31" s="146"/>
      <c r="C31" s="219"/>
      <c r="D31" s="146"/>
      <c r="E31" s="219"/>
      <c r="F31" s="146"/>
      <c r="G31" s="220"/>
      <c r="H31" s="220"/>
      <c r="I31" s="222"/>
      <c r="J31" s="17" t="s">
        <v>86</v>
      </c>
      <c r="K31" s="80">
        <f>SUMIF(Tbl.Kosten[Pnr.],Tbl.Projectpartners[[#This Row],[PNr.]],Tbl.Kosten[Totaal kosten])</f>
        <v>0</v>
      </c>
      <c r="L31" s="80">
        <f>SUMIF(Tbl.Kosten[Pnr.],Tbl.Projectpartners[[#This Row],[PNr.]],Tbl.Kosten[Subsidie])</f>
        <v>0</v>
      </c>
    </row>
    <row r="32" spans="1:12" ht="15.75" x14ac:dyDescent="0.35">
      <c r="A32" s="42">
        <f>IF(ISBLANK(Tbl.Projectpartners[[#This Row],[Naam]]),A31-1,A31+1)</f>
        <v>-24</v>
      </c>
      <c r="B32" s="146"/>
      <c r="C32" s="219"/>
      <c r="D32" s="146"/>
      <c r="E32" s="219"/>
      <c r="F32" s="146"/>
      <c r="G32" s="220"/>
      <c r="H32" s="220"/>
      <c r="I32" s="222"/>
      <c r="J32" s="17" t="s">
        <v>87</v>
      </c>
      <c r="K32" s="80">
        <f>SUMIF(Tbl.Kosten[Pnr.],Tbl.Projectpartners[[#This Row],[PNr.]],Tbl.Kosten[Totaal kosten])</f>
        <v>0</v>
      </c>
      <c r="L32" s="80">
        <f>SUMIF(Tbl.Kosten[Pnr.],Tbl.Projectpartners[[#This Row],[PNr.]],Tbl.Kosten[Subsidie])</f>
        <v>0</v>
      </c>
    </row>
    <row r="33" spans="1:12" ht="15.75" x14ac:dyDescent="0.35">
      <c r="A33" s="42">
        <f>IF(ISBLANK(Tbl.Projectpartners[[#This Row],[Naam]]),A32-1,A32+1)</f>
        <v>-25</v>
      </c>
      <c r="B33" s="146"/>
      <c r="C33" s="219"/>
      <c r="D33" s="146"/>
      <c r="E33" s="219"/>
      <c r="F33" s="146"/>
      <c r="G33" s="220"/>
      <c r="H33" s="220"/>
      <c r="I33" s="222"/>
      <c r="J33" s="17" t="s">
        <v>88</v>
      </c>
      <c r="K33" s="80">
        <f>SUMIF(Tbl.Kosten[Pnr.],Tbl.Projectpartners[[#This Row],[PNr.]],Tbl.Kosten[Totaal kosten])</f>
        <v>0</v>
      </c>
      <c r="L33" s="80">
        <f>SUMIF(Tbl.Kosten[Pnr.],Tbl.Projectpartners[[#This Row],[PNr.]],Tbl.Kosten[Subsidie])</f>
        <v>0</v>
      </c>
    </row>
    <row r="34" spans="1:12" ht="15.75" x14ac:dyDescent="0.35">
      <c r="A34" s="42">
        <f>IF(ISBLANK(Tbl.Projectpartners[[#This Row],[Naam]]),A33-1,A33+1)</f>
        <v>-26</v>
      </c>
      <c r="B34" s="146"/>
      <c r="C34" s="219"/>
      <c r="D34" s="146"/>
      <c r="E34" s="219"/>
      <c r="F34" s="146"/>
      <c r="G34" s="220"/>
      <c r="H34" s="220"/>
      <c r="I34" s="222"/>
      <c r="J34" s="17" t="s">
        <v>89</v>
      </c>
      <c r="K34" s="80">
        <f>SUMIF(Tbl.Kosten[Pnr.],Tbl.Projectpartners[[#This Row],[PNr.]],Tbl.Kosten[Totaal kosten])</f>
        <v>0</v>
      </c>
      <c r="L34" s="80">
        <f>SUMIF(Tbl.Kosten[Pnr.],Tbl.Projectpartners[[#This Row],[PNr.]],Tbl.Kosten[Subsidie])</f>
        <v>0</v>
      </c>
    </row>
    <row r="35" spans="1:12" ht="15.75" x14ac:dyDescent="0.35">
      <c r="A35" s="42">
        <f>IF(ISBLANK(Tbl.Projectpartners[[#This Row],[Naam]]),A34-1,A34+1)</f>
        <v>-27</v>
      </c>
      <c r="B35" s="146"/>
      <c r="C35" s="219"/>
      <c r="D35" s="146"/>
      <c r="E35" s="219"/>
      <c r="F35" s="146"/>
      <c r="G35" s="220"/>
      <c r="H35" s="220"/>
      <c r="I35" s="222"/>
      <c r="J35" s="17" t="s">
        <v>90</v>
      </c>
      <c r="K35" s="80">
        <f>SUMIF(Tbl.Kosten[Pnr.],Tbl.Projectpartners[[#This Row],[PNr.]],Tbl.Kosten[Totaal kosten])</f>
        <v>0</v>
      </c>
      <c r="L35" s="80">
        <f>SUMIF(Tbl.Kosten[Pnr.],Tbl.Projectpartners[[#This Row],[PNr.]],Tbl.Kosten[Subsidie])</f>
        <v>0</v>
      </c>
    </row>
    <row r="36" spans="1:12" ht="15.75" x14ac:dyDescent="0.35">
      <c r="A36" s="42">
        <f>IF(ISBLANK(Tbl.Projectpartners[[#This Row],[Naam]]),A35-1,A35+1)</f>
        <v>-28</v>
      </c>
      <c r="B36" s="146"/>
      <c r="C36" s="219"/>
      <c r="D36" s="146"/>
      <c r="E36" s="219"/>
      <c r="F36" s="146"/>
      <c r="G36" s="220"/>
      <c r="H36" s="220"/>
      <c r="I36" s="222"/>
      <c r="J36" s="17" t="s">
        <v>91</v>
      </c>
      <c r="K36" s="80">
        <f>SUMIF(Tbl.Kosten[Pnr.],Tbl.Projectpartners[[#This Row],[PNr.]],Tbl.Kosten[Totaal kosten])</f>
        <v>0</v>
      </c>
      <c r="L36" s="80">
        <f>SUMIF(Tbl.Kosten[Pnr.],Tbl.Projectpartners[[#This Row],[PNr.]],Tbl.Kosten[Subsidie])</f>
        <v>0</v>
      </c>
    </row>
    <row r="37" spans="1:12" ht="15.75" x14ac:dyDescent="0.35">
      <c r="A37" s="42">
        <f>IF(ISBLANK(Tbl.Projectpartners[[#This Row],[Naam]]),A36-1,A36+1)</f>
        <v>-29</v>
      </c>
      <c r="B37" s="146"/>
      <c r="C37" s="219"/>
      <c r="D37" s="146"/>
      <c r="E37" s="219"/>
      <c r="F37" s="146"/>
      <c r="G37" s="220"/>
      <c r="H37" s="220"/>
      <c r="I37" s="222"/>
      <c r="J37" s="17" t="s">
        <v>92</v>
      </c>
      <c r="K37" s="80">
        <f>SUMIF(Tbl.Kosten[Pnr.],Tbl.Projectpartners[[#This Row],[PNr.]],Tbl.Kosten[Totaal kosten])</f>
        <v>0</v>
      </c>
      <c r="L37" s="80">
        <f>SUMIF(Tbl.Kosten[Pnr.],Tbl.Projectpartners[[#This Row],[PNr.]],Tbl.Kosten[Subsidie])</f>
        <v>0</v>
      </c>
    </row>
    <row r="38" spans="1:12" ht="15.75" x14ac:dyDescent="0.35">
      <c r="A38" s="42">
        <f>IF(ISBLANK(Tbl.Projectpartners[[#This Row],[Naam]]),A37-1,A37+1)</f>
        <v>-30</v>
      </c>
      <c r="B38" s="146"/>
      <c r="C38" s="219"/>
      <c r="D38" s="146"/>
      <c r="E38" s="219"/>
      <c r="F38" s="146"/>
      <c r="G38" s="220"/>
      <c r="H38" s="220"/>
      <c r="I38" s="222"/>
      <c r="J38" s="17" t="s">
        <v>93</v>
      </c>
      <c r="K38" s="80">
        <f>SUMIF(Tbl.Kosten[Pnr.],Tbl.Projectpartners[[#This Row],[PNr.]],Tbl.Kosten[Totaal kosten])</f>
        <v>0</v>
      </c>
      <c r="L38" s="80">
        <f>SUMIF(Tbl.Kosten[Pnr.],Tbl.Projectpartners[[#This Row],[PNr.]],Tbl.Kosten[Subsidie])</f>
        <v>0</v>
      </c>
    </row>
    <row r="39" spans="1:12" ht="15.75" x14ac:dyDescent="0.35">
      <c r="A39" s="42">
        <f>IF(ISBLANK(Tbl.Projectpartners[[#This Row],[Naam]]),A38-1,A38+1)</f>
        <v>-31</v>
      </c>
      <c r="B39" s="146"/>
      <c r="C39" s="219"/>
      <c r="D39" s="146"/>
      <c r="E39" s="219"/>
      <c r="F39" s="146"/>
      <c r="G39" s="220"/>
      <c r="H39" s="220"/>
      <c r="I39" s="222"/>
      <c r="J39" s="17" t="s">
        <v>94</v>
      </c>
      <c r="K39" s="80">
        <f>SUMIF(Tbl.Kosten[Pnr.],Tbl.Projectpartners[[#This Row],[PNr.]],Tbl.Kosten[Totaal kosten])</f>
        <v>0</v>
      </c>
      <c r="L39" s="80">
        <f>SUMIF(Tbl.Kosten[Pnr.],Tbl.Projectpartners[[#This Row],[PNr.]],Tbl.Kosten[Subsidie])</f>
        <v>0</v>
      </c>
    </row>
    <row r="40" spans="1:12" ht="15.75" x14ac:dyDescent="0.35">
      <c r="A40" s="42">
        <f>IF(ISBLANK(Tbl.Projectpartners[[#This Row],[Naam]]),A39-1,A39+1)</f>
        <v>-32</v>
      </c>
      <c r="B40" s="146"/>
      <c r="C40" s="219"/>
      <c r="D40" s="146"/>
      <c r="E40" s="219"/>
      <c r="F40" s="146"/>
      <c r="G40" s="220"/>
      <c r="H40" s="220"/>
      <c r="I40" s="222"/>
      <c r="J40" s="17" t="s">
        <v>95</v>
      </c>
      <c r="K40" s="80">
        <f>SUMIF(Tbl.Kosten[Pnr.],Tbl.Projectpartners[[#This Row],[PNr.]],Tbl.Kosten[Totaal kosten])</f>
        <v>0</v>
      </c>
      <c r="L40" s="80">
        <f>SUMIF(Tbl.Kosten[Pnr.],Tbl.Projectpartners[[#This Row],[PNr.]],Tbl.Kosten[Subsidie])</f>
        <v>0</v>
      </c>
    </row>
    <row r="41" spans="1:12" ht="15.75" x14ac:dyDescent="0.35">
      <c r="A41" s="42">
        <f>IF(ISBLANK(Tbl.Projectpartners[[#This Row],[Naam]]),A40-1,A40+1)</f>
        <v>-33</v>
      </c>
      <c r="B41" s="146"/>
      <c r="C41" s="219"/>
      <c r="D41" s="146"/>
      <c r="E41" s="219"/>
      <c r="F41" s="146"/>
      <c r="G41" s="220"/>
      <c r="H41" s="220"/>
      <c r="I41" s="222"/>
      <c r="J41" s="17" t="s">
        <v>96</v>
      </c>
      <c r="K41" s="80">
        <f>SUMIF(Tbl.Kosten[Pnr.],Tbl.Projectpartners[[#This Row],[PNr.]],Tbl.Kosten[Totaal kosten])</f>
        <v>0</v>
      </c>
      <c r="L41" s="80">
        <f>SUMIF(Tbl.Kosten[Pnr.],Tbl.Projectpartners[[#This Row],[PNr.]],Tbl.Kosten[Subsidie])</f>
        <v>0</v>
      </c>
    </row>
    <row r="42" spans="1:12" ht="15.75" x14ac:dyDescent="0.35">
      <c r="A42" s="42">
        <f>IF(ISBLANK(Tbl.Projectpartners[[#This Row],[Naam]]),A41-1,A41+1)</f>
        <v>-34</v>
      </c>
      <c r="B42" s="146"/>
      <c r="C42" s="219"/>
      <c r="D42" s="146"/>
      <c r="E42" s="219"/>
      <c r="F42" s="146"/>
      <c r="G42" s="220"/>
      <c r="H42" s="220"/>
      <c r="I42" s="222"/>
      <c r="J42" s="17" t="s">
        <v>97</v>
      </c>
      <c r="K42" s="80">
        <f>SUMIF(Tbl.Kosten[Pnr.],Tbl.Projectpartners[[#This Row],[PNr.]],Tbl.Kosten[Totaal kosten])</f>
        <v>0</v>
      </c>
      <c r="L42" s="80">
        <f>SUMIF(Tbl.Kosten[Pnr.],Tbl.Projectpartners[[#This Row],[PNr.]],Tbl.Kosten[Subsidie])</f>
        <v>0</v>
      </c>
    </row>
    <row r="43" spans="1:12" ht="15.75" x14ac:dyDescent="0.35">
      <c r="A43" s="42">
        <f>IF(ISBLANK(Tbl.Projectpartners[[#This Row],[Naam]]),A42-1,A42+1)</f>
        <v>-35</v>
      </c>
      <c r="B43" s="146"/>
      <c r="C43" s="219"/>
      <c r="D43" s="146"/>
      <c r="E43" s="219"/>
      <c r="F43" s="146"/>
      <c r="G43" s="220"/>
      <c r="H43" s="220"/>
      <c r="I43" s="222"/>
      <c r="J43" s="17" t="s">
        <v>98</v>
      </c>
      <c r="K43" s="80">
        <f>SUMIF(Tbl.Kosten[Pnr.],Tbl.Projectpartners[[#This Row],[PNr.]],Tbl.Kosten[Totaal kosten])</f>
        <v>0</v>
      </c>
      <c r="L43" s="80">
        <f>SUMIF(Tbl.Kosten[Pnr.],Tbl.Projectpartners[[#This Row],[PNr.]],Tbl.Kosten[Subsidie])</f>
        <v>0</v>
      </c>
    </row>
    <row r="44" spans="1:12" ht="15.75" x14ac:dyDescent="0.35">
      <c r="A44" s="42">
        <f>IF(ISBLANK(Tbl.Projectpartners[[#This Row],[Naam]]),A43-1,A43+1)</f>
        <v>-36</v>
      </c>
      <c r="B44" s="146"/>
      <c r="C44" s="219"/>
      <c r="D44" s="146"/>
      <c r="E44" s="219"/>
      <c r="F44" s="146"/>
      <c r="G44" s="220"/>
      <c r="H44" s="220"/>
      <c r="I44" s="222"/>
      <c r="J44" s="17" t="s">
        <v>99</v>
      </c>
      <c r="K44" s="80">
        <f>SUMIF(Tbl.Kosten[Pnr.],Tbl.Projectpartners[[#This Row],[PNr.]],Tbl.Kosten[Totaal kosten])</f>
        <v>0</v>
      </c>
      <c r="L44" s="80">
        <f>SUMIF(Tbl.Kosten[Pnr.],Tbl.Projectpartners[[#This Row],[PNr.]],Tbl.Kosten[Subsidie])</f>
        <v>0</v>
      </c>
    </row>
    <row r="45" spans="1:12" ht="15.75" x14ac:dyDescent="0.35">
      <c r="A45" s="42">
        <f>IF(ISBLANK(Tbl.Projectpartners[[#This Row],[Naam]]),A44-1,A44+1)</f>
        <v>-37</v>
      </c>
      <c r="B45" s="146"/>
      <c r="C45" s="219"/>
      <c r="D45" s="146"/>
      <c r="E45" s="219"/>
      <c r="F45" s="146"/>
      <c r="G45" s="220"/>
      <c r="H45" s="220"/>
      <c r="I45" s="222"/>
      <c r="J45" s="17" t="s">
        <v>100</v>
      </c>
      <c r="K45" s="80">
        <f>SUMIF(Tbl.Kosten[Pnr.],Tbl.Projectpartners[[#This Row],[PNr.]],Tbl.Kosten[Totaal kosten])</f>
        <v>0</v>
      </c>
      <c r="L45" s="80">
        <f>SUMIF(Tbl.Kosten[Pnr.],Tbl.Projectpartners[[#This Row],[PNr.]],Tbl.Kosten[Subsidie])</f>
        <v>0</v>
      </c>
    </row>
    <row r="46" spans="1:12" ht="15.75" x14ac:dyDescent="0.35">
      <c r="A46" s="42">
        <f>IF(ISBLANK(Tbl.Projectpartners[[#This Row],[Naam]]),A45-1,A45+1)</f>
        <v>-38</v>
      </c>
      <c r="B46" s="146"/>
      <c r="C46" s="219"/>
      <c r="D46" s="146"/>
      <c r="E46" s="219"/>
      <c r="F46" s="146"/>
      <c r="G46" s="220"/>
      <c r="H46" s="220"/>
      <c r="I46" s="222"/>
      <c r="J46" s="17" t="s">
        <v>101</v>
      </c>
      <c r="K46" s="80">
        <f>SUMIF(Tbl.Kosten[Pnr.],Tbl.Projectpartners[[#This Row],[PNr.]],Tbl.Kosten[Totaal kosten])</f>
        <v>0</v>
      </c>
      <c r="L46" s="80">
        <f>SUMIF(Tbl.Kosten[Pnr.],Tbl.Projectpartners[[#This Row],[PNr.]],Tbl.Kosten[Subsidie])</f>
        <v>0</v>
      </c>
    </row>
    <row r="47" spans="1:12" ht="15.75" x14ac:dyDescent="0.35">
      <c r="A47" s="42">
        <f>IF(ISBLANK(Tbl.Projectpartners[[#This Row],[Naam]]),A46-1,A46+1)</f>
        <v>-39</v>
      </c>
      <c r="B47" s="146"/>
      <c r="C47" s="219"/>
      <c r="D47" s="146"/>
      <c r="E47" s="219"/>
      <c r="F47" s="146"/>
      <c r="G47" s="220"/>
      <c r="H47" s="220"/>
      <c r="I47" s="222"/>
      <c r="J47" s="17" t="s">
        <v>102</v>
      </c>
      <c r="K47" s="80">
        <f>SUMIF(Tbl.Kosten[Pnr.],Tbl.Projectpartners[[#This Row],[PNr.]],Tbl.Kosten[Totaal kosten])</f>
        <v>0</v>
      </c>
      <c r="L47" s="80">
        <f>SUMIF(Tbl.Kosten[Pnr.],Tbl.Projectpartners[[#This Row],[PNr.]],Tbl.Kosten[Subsidie])</f>
        <v>0</v>
      </c>
    </row>
    <row r="48" spans="1:12" ht="15.75" x14ac:dyDescent="0.35">
      <c r="A48" s="42">
        <f>IF(ISBLANK(Tbl.Projectpartners[[#This Row],[Naam]]),A47-1,A47+1)</f>
        <v>-40</v>
      </c>
      <c r="B48" s="146"/>
      <c r="C48" s="219"/>
      <c r="D48" s="146"/>
      <c r="E48" s="219"/>
      <c r="F48" s="146"/>
      <c r="G48" s="220"/>
      <c r="H48" s="220"/>
      <c r="I48" s="222"/>
      <c r="J48" s="17" t="s">
        <v>103</v>
      </c>
      <c r="K48" s="80">
        <f>SUMIF(Tbl.Kosten[Pnr.],Tbl.Projectpartners[[#This Row],[PNr.]],Tbl.Kosten[Totaal kosten])</f>
        <v>0</v>
      </c>
      <c r="L48" s="80">
        <f>SUMIF(Tbl.Kosten[Pnr.],Tbl.Projectpartners[[#This Row],[PNr.]],Tbl.Kosten[Subsidie])</f>
        <v>0</v>
      </c>
    </row>
    <row r="49" spans="1:12" ht="15.75" x14ac:dyDescent="0.35">
      <c r="A49" s="42">
        <f>IF(ISBLANK(Tbl.Projectpartners[[#This Row],[Naam]]),A48-1,A48+1)</f>
        <v>-41</v>
      </c>
      <c r="B49" s="146"/>
      <c r="C49" s="219"/>
      <c r="D49" s="146"/>
      <c r="E49" s="219"/>
      <c r="F49" s="146"/>
      <c r="G49" s="220"/>
      <c r="H49" s="220"/>
      <c r="I49" s="222"/>
      <c r="J49" s="17" t="s">
        <v>104</v>
      </c>
      <c r="K49" s="80">
        <f>SUMIF(Tbl.Kosten[Pnr.],Tbl.Projectpartners[[#This Row],[PNr.]],Tbl.Kosten[Totaal kosten])</f>
        <v>0</v>
      </c>
      <c r="L49" s="80">
        <f>SUMIF(Tbl.Kosten[Pnr.],Tbl.Projectpartners[[#This Row],[PNr.]],Tbl.Kosten[Subsidie])</f>
        <v>0</v>
      </c>
    </row>
    <row r="50" spans="1:12" ht="15.75" x14ac:dyDescent="0.35">
      <c r="A50" s="42">
        <f>IF(ISBLANK(Tbl.Projectpartners[[#This Row],[Naam]]),A49-1,A49+1)</f>
        <v>-42</v>
      </c>
      <c r="B50" s="146"/>
      <c r="C50" s="219"/>
      <c r="D50" s="146"/>
      <c r="E50" s="219"/>
      <c r="F50" s="146"/>
      <c r="G50" s="220"/>
      <c r="H50" s="220"/>
      <c r="I50" s="222"/>
      <c r="J50" s="17" t="s">
        <v>105</v>
      </c>
      <c r="K50" s="80">
        <f>SUMIF(Tbl.Kosten[Pnr.],Tbl.Projectpartners[[#This Row],[PNr.]],Tbl.Kosten[Totaal kosten])</f>
        <v>0</v>
      </c>
      <c r="L50" s="80">
        <f>SUMIF(Tbl.Kosten[Pnr.],Tbl.Projectpartners[[#This Row],[PNr.]],Tbl.Kosten[Subsidie])</f>
        <v>0</v>
      </c>
    </row>
    <row r="51" spans="1:12" ht="15.75" x14ac:dyDescent="0.35">
      <c r="A51" s="42">
        <f>IF(ISBLANK(Tbl.Projectpartners[[#This Row],[Naam]]),A50-1,A50+1)</f>
        <v>-43</v>
      </c>
      <c r="B51" s="146"/>
      <c r="C51" s="219"/>
      <c r="D51" s="146"/>
      <c r="E51" s="219"/>
      <c r="F51" s="146"/>
      <c r="G51" s="220"/>
      <c r="H51" s="220"/>
      <c r="I51" s="222"/>
      <c r="J51" s="17" t="s">
        <v>106</v>
      </c>
      <c r="K51" s="80">
        <f>SUMIF(Tbl.Kosten[Pnr.],Tbl.Projectpartners[[#This Row],[PNr.]],Tbl.Kosten[Totaal kosten])</f>
        <v>0</v>
      </c>
      <c r="L51" s="80">
        <f>SUMIF(Tbl.Kosten[Pnr.],Tbl.Projectpartners[[#This Row],[PNr.]],Tbl.Kosten[Subsidie])</f>
        <v>0</v>
      </c>
    </row>
    <row r="52" spans="1:12" ht="15.75" x14ac:dyDescent="0.35">
      <c r="A52" s="42">
        <f>IF(ISBLANK(Tbl.Projectpartners[[#This Row],[Naam]]),A51-1,A51+1)</f>
        <v>-44</v>
      </c>
      <c r="B52" s="146"/>
      <c r="C52" s="219"/>
      <c r="D52" s="146"/>
      <c r="E52" s="219"/>
      <c r="F52" s="146"/>
      <c r="G52" s="220"/>
      <c r="H52" s="220"/>
      <c r="I52" s="222"/>
      <c r="J52" s="17" t="s">
        <v>107</v>
      </c>
      <c r="K52" s="80">
        <f>SUMIF(Tbl.Kosten[Pnr.],Tbl.Projectpartners[[#This Row],[PNr.]],Tbl.Kosten[Totaal kosten])</f>
        <v>0</v>
      </c>
      <c r="L52" s="80">
        <f>SUMIF(Tbl.Kosten[Pnr.],Tbl.Projectpartners[[#This Row],[PNr.]],Tbl.Kosten[Subsidie])</f>
        <v>0</v>
      </c>
    </row>
    <row r="53" spans="1:12" ht="15.75" x14ac:dyDescent="0.35">
      <c r="A53" s="42">
        <f>IF(ISBLANK(Tbl.Projectpartners[[#This Row],[Naam]]),A52-1,A52+1)</f>
        <v>-45</v>
      </c>
      <c r="B53" s="146"/>
      <c r="C53" s="219"/>
      <c r="D53" s="146"/>
      <c r="E53" s="219"/>
      <c r="F53" s="146"/>
      <c r="G53" s="220"/>
      <c r="H53" s="220"/>
      <c r="I53" s="222"/>
      <c r="J53" s="17" t="s">
        <v>108</v>
      </c>
      <c r="K53" s="80">
        <f>SUMIF(Tbl.Kosten[Pnr.],Tbl.Projectpartners[[#This Row],[PNr.]],Tbl.Kosten[Totaal kosten])</f>
        <v>0</v>
      </c>
      <c r="L53" s="80">
        <f>SUMIF(Tbl.Kosten[Pnr.],Tbl.Projectpartners[[#This Row],[PNr.]],Tbl.Kosten[Subsidie])</f>
        <v>0</v>
      </c>
    </row>
    <row r="54" spans="1:12" ht="15.75" x14ac:dyDescent="0.35">
      <c r="A54" s="42">
        <f>IF(ISBLANK(Tbl.Projectpartners[[#This Row],[Naam]]),A53-1,A53+1)</f>
        <v>-46</v>
      </c>
      <c r="B54" s="146"/>
      <c r="C54" s="219"/>
      <c r="D54" s="146"/>
      <c r="E54" s="219"/>
      <c r="F54" s="146"/>
      <c r="G54" s="220"/>
      <c r="H54" s="220"/>
      <c r="I54" s="222"/>
      <c r="J54" s="17" t="s">
        <v>109</v>
      </c>
      <c r="K54" s="80">
        <f>SUMIF(Tbl.Kosten[Pnr.],Tbl.Projectpartners[[#This Row],[PNr.]],Tbl.Kosten[Totaal kosten])</f>
        <v>0</v>
      </c>
      <c r="L54" s="80">
        <f>SUMIF(Tbl.Kosten[Pnr.],Tbl.Projectpartners[[#This Row],[PNr.]],Tbl.Kosten[Subsidie])</f>
        <v>0</v>
      </c>
    </row>
    <row r="55" spans="1:12" ht="15.75" x14ac:dyDescent="0.35">
      <c r="A55" s="42">
        <f>IF(ISBLANK(Tbl.Projectpartners[[#This Row],[Naam]]),A54-1,A54+1)</f>
        <v>-47</v>
      </c>
      <c r="B55" s="146"/>
      <c r="C55" s="219"/>
      <c r="D55" s="146"/>
      <c r="E55" s="219"/>
      <c r="F55" s="146"/>
      <c r="G55" s="220"/>
      <c r="H55" s="220"/>
      <c r="I55" s="222"/>
      <c r="J55" s="17" t="s">
        <v>110</v>
      </c>
      <c r="K55" s="80">
        <f>SUMIF(Tbl.Kosten[Pnr.],Tbl.Projectpartners[[#This Row],[PNr.]],Tbl.Kosten[Totaal kosten])</f>
        <v>0</v>
      </c>
      <c r="L55" s="80">
        <f>SUMIF(Tbl.Kosten[Pnr.],Tbl.Projectpartners[[#This Row],[PNr.]],Tbl.Kosten[Subsidie])</f>
        <v>0</v>
      </c>
    </row>
    <row r="56" spans="1:12" ht="15.75" x14ac:dyDescent="0.35">
      <c r="A56" s="42">
        <f>IF(ISBLANK(Tbl.Projectpartners[[#This Row],[Naam]]),A55-1,A55+1)</f>
        <v>-48</v>
      </c>
      <c r="B56" s="146"/>
      <c r="C56" s="219"/>
      <c r="D56" s="146"/>
      <c r="E56" s="219"/>
      <c r="F56" s="146"/>
      <c r="G56" s="220"/>
      <c r="H56" s="220"/>
      <c r="I56" s="222"/>
      <c r="J56" s="17" t="s">
        <v>111</v>
      </c>
      <c r="K56" s="80">
        <f>SUMIF(Tbl.Kosten[Pnr.],Tbl.Projectpartners[[#This Row],[PNr.]],Tbl.Kosten[Totaal kosten])</f>
        <v>0</v>
      </c>
      <c r="L56" s="80">
        <f>SUMIF(Tbl.Kosten[Pnr.],Tbl.Projectpartners[[#This Row],[PNr.]],Tbl.Kosten[Subsidie])</f>
        <v>0</v>
      </c>
    </row>
    <row r="57" spans="1:12" ht="15.75" x14ac:dyDescent="0.35">
      <c r="A57" s="42">
        <f>IF(ISBLANK(Tbl.Projectpartners[[#This Row],[Naam]]),A56-1,A56+1)</f>
        <v>-49</v>
      </c>
      <c r="B57" s="146"/>
      <c r="C57" s="219"/>
      <c r="D57" s="146"/>
      <c r="E57" s="219"/>
      <c r="F57" s="146"/>
      <c r="G57" s="220"/>
      <c r="H57" s="220"/>
      <c r="I57" s="222"/>
      <c r="J57" s="17" t="s">
        <v>112</v>
      </c>
      <c r="K57" s="80">
        <f>SUMIF(Tbl.Kosten[Pnr.],Tbl.Projectpartners[[#This Row],[PNr.]],Tbl.Kosten[Totaal kosten])</f>
        <v>0</v>
      </c>
      <c r="L57" s="80">
        <f>SUMIF(Tbl.Kosten[Pnr.],Tbl.Projectpartners[[#This Row],[PNr.]],Tbl.Kosten[Subsidie])</f>
        <v>0</v>
      </c>
    </row>
    <row r="58" spans="1:12" ht="15.75" x14ac:dyDescent="0.35">
      <c r="A58" s="42">
        <f>IF(ISBLANK(Tbl.Projectpartners[[#This Row],[Naam]]),A57-1,A57+1)</f>
        <v>-50</v>
      </c>
      <c r="B58" s="146"/>
      <c r="C58" s="219"/>
      <c r="D58" s="146"/>
      <c r="E58" s="219"/>
      <c r="F58" s="146"/>
      <c r="G58" s="220"/>
      <c r="H58" s="220"/>
      <c r="I58" s="222"/>
      <c r="J58" s="17"/>
      <c r="K58" s="80">
        <f>SUMIF(Tbl.Kosten[Pnr.],Tbl.Projectpartners[[#This Row],[PNr.]],Tbl.Kosten[Totaal kosten])</f>
        <v>0</v>
      </c>
      <c r="L58" s="80">
        <f>SUMIF(Tbl.Kosten[Pnr.],Tbl.Projectpartners[[#This Row],[PNr.]],Tbl.Kosten[Subsidie])</f>
        <v>0</v>
      </c>
    </row>
    <row r="59" spans="1:12" ht="16.5" hidden="1" x14ac:dyDescent="0.35">
      <c r="A59" s="42">
        <f>MAX(A8:A58)</f>
        <v>0</v>
      </c>
      <c r="B59" s="7">
        <f>SUBTOTAL(103,Tbl.Projectpartners[Naam])</f>
        <v>0</v>
      </c>
      <c r="D59" s="21"/>
      <c r="E59" s="22"/>
      <c r="F59" s="21"/>
      <c r="G59" s="23"/>
      <c r="H59" s="23"/>
      <c r="I59" s="24"/>
      <c r="J59" s="5">
        <f>SUBTOTAL(103,Tbl.Projectpartners[PNr.])</f>
        <v>49</v>
      </c>
      <c r="K59" s="80">
        <f>SUMIF(Tbl.Kosten[Pnr.],Tbl.Projectpartners[[#This Row],[PNr.]],Tbl.Kosten[Totaal kosten])</f>
        <v>0</v>
      </c>
    </row>
    <row r="60" spans="1:12" hidden="1" x14ac:dyDescent="0.3">
      <c r="B60" s="4">
        <f>Tbl.Projectpartners[[#Totals],[PNr.]]-Tbl.Projectpartners[[#Totals],[Naam]]</f>
        <v>49</v>
      </c>
    </row>
  </sheetData>
  <sheetProtection algorithmName="SHA-512" hashValue="KszkfshlvQGsENtHhwyrvElUnHZ6difGnaxH1M5wbn8UF/sfaStdg0OUxn6z9p6X4C94keYVS2WgAN4TlfVcuA==" saltValue="lSy9pQidI7xcanugB+jMRA==" spinCount="100000" sheet="1" objects="1" scenarios="1" selectLockedCells="1"/>
  <protectedRanges>
    <protectedRange sqref="D15:I15" name="Invoer_Projectpartners"/>
  </protectedRanges>
  <phoneticPr fontId="10" type="noConversion"/>
  <conditionalFormatting sqref="C3:C4">
    <cfRule type="containsBlanks" dxfId="29" priority="3" stopIfTrue="1">
      <formula>LEN(TRIM(C3))=0</formula>
    </cfRule>
  </conditionalFormatting>
  <conditionalFormatting sqref="C7">
    <cfRule type="containsText" dxfId="28" priority="7" operator="containsText" text="LET OP!">
      <formula>NOT(ISERROR(SEARCH("LET OP!",C7)))</formula>
    </cfRule>
  </conditionalFormatting>
  <conditionalFormatting sqref="H9:H58">
    <cfRule type="duplicateValues" dxfId="27" priority="6"/>
  </conditionalFormatting>
  <conditionalFormatting sqref="I9:I58">
    <cfRule type="duplicateValues" dxfId="26" priority="5"/>
  </conditionalFormatting>
  <conditionalFormatting sqref="K59">
    <cfRule type="cellIs" dxfId="25" priority="4" stopIfTrue="1" operator="equal">
      <formula>0</formula>
    </cfRule>
  </conditionalFormatting>
  <conditionalFormatting sqref="K7:L58">
    <cfRule type="cellIs" dxfId="24" priority="16" stopIfTrue="1" operator="equal">
      <formula>0</formula>
    </cfRule>
  </conditionalFormatting>
  <dataValidations count="7">
    <dataValidation allowBlank="1" showInputMessage="1" showErrorMessage="1" promptTitle="Projectnaam" prompt="Vul hier de naam van uw project in._x000a__x000a_Kies een onderscheidende projectnaam zonder daarbij te verwijzen naar merknamen van producten of specifieke kenmerken van uw project die nog kunnen wijzigen._x000a_Maak bijvoorbeeld een acroniem." sqref="C3" xr:uid="{A7994D14-5753-4908-92D7-DDD6FD3C89E4}"/>
    <dataValidation type="list" allowBlank="1" showInputMessage="1" showErrorMessage="1" errorTitle="Maak een keuze uit de lijst!" error="klik op Annuleren._x000a_Klik daarna op het pijltje naast de cel." promptTitle="Maak een keuze uit de lijst" prompt="Klik op het pijltje naast de cel." sqref="C9:C58" xr:uid="{9981D875-344A-4F2E-9486-AC992B57CF42}">
      <formula1>Lijst_Organisatie</formula1>
    </dataValidation>
    <dataValidation type="list" allowBlank="1" showInputMessage="1" showErrorMessage="1" errorTitle="Maak een keuze uit de lijst!" error="Klik op Annuleren._x000a_Klik daarna op het pijltje naast de cel." promptTitle="Maak een keuze uit de lijst" prompt="Klik op het pijltje naast de cel." sqref="E9:E58" xr:uid="{6D164BA6-2DAC-4BC6-B4B1-771C16259ACC}">
      <formula1>Lijst_Rechtsvorm</formula1>
    </dataValidation>
    <dataValidation type="list" allowBlank="1" showInputMessage="1" showErrorMessage="1" errorTitle="Maak een keuze uit de lijst!" error="Klik op Annuleren._x000a_Klik daarna op het pijltje naast de cel." promptTitle="Begroting met of zonder BTW" prompt="Maak een keuze._x000a__x000a_Kies &quot;Ja&quot; wanneer deze partner geen BTW kan verrekenen of compenseren_x000a_Begroot de kosten dan inclusief BTW_x000a__x000a_Kies &quot;Nee&quot; waneer deze partner wel BTW kan verrekenen of compenseren_x000a_Begroot de kosten dan exclusief BTW_x000a_" sqref="G9:G58" xr:uid="{52AD280D-37F3-46B8-BEAA-403F8A88F62E}">
      <formula1>"Ja,Nee"</formula1>
    </dataValidation>
    <dataValidation type="list" allowBlank="1" showInputMessage="1" showErrorMessage="1" errorTitle="Klik op &quot;Ja&quot; of laat leeg!" error="Klik op Annuleren._x000a_Klik daarna op het pijltje naast de cel." promptTitle="Penvoerder" prompt="Door &quot;Ja&quot; aan te klikken geeft u aan dat deze projectpartner de penvoerder is_x000a__x000a_Let op!_x000a_Er kan slechts één penvoerder worden aangegeven" sqref="H9:H58" xr:uid="{6A5E1F48-D35F-4A73-B6F2-E950F854A45C}">
      <formula1>"Ja"</formula1>
    </dataValidation>
    <dataValidation type="textLength" allowBlank="1" showInputMessage="1" showErrorMessage="1" errorTitle="Gebruik maximaal 5 karakters!" error="Klik op Annuleren._x000a_Voer daarna de partnercode in." promptTitle="Partnercode" prompt="Voer een unieke partnercode in. Gebruik minimaal 1 en maximaal 5 karakters._x000a_Bijvoorbeeld:_x000a_PP1 voor projectpartner 1_x000a_PP2 voor projectpartner 2_x000a_enz." sqref="I9:I34" xr:uid="{83500ED1-29D6-4B69-9EEF-72F4CC9D92CE}">
      <formula1>1</formula1>
      <formula2>5</formula2>
    </dataValidation>
    <dataValidation type="textLength" allowBlank="1" showInputMessage="1" showErrorMessage="1" errorTitle="Gebruik maximaal 5 karakters!" error="Klik op Annuleren._x000a_Voer daarna de partnercode in." promptTitle="Partnercode" prompt="Voer een unieke partnercode in. Gebruik minimaal 1 en maximaal 5 karakters._x000a__x000a_Bijvoorbeeld:_x000a_PP1 voor projectpartner 1_x000a_PP2 voor projectpartner 2_x000a_enz." sqref="I35:I58" xr:uid="{6ED4EE2C-0728-4F5A-BEF9-34416745DFF9}">
      <formula1>1</formula1>
      <formula2>5</formula2>
    </dataValidation>
  </dataValidations>
  <hyperlinks>
    <hyperlink ref="K3" location="Begroting!A1" tooltip="Begroting" display="Begroting" xr:uid="{0547883A-5C05-4147-BC43-5D195906E558}"/>
    <hyperlink ref="H3" location="Werkpakketten!B9" tooltip="Ga naar werkblad Werkpakketten" display="Werkpakketten" xr:uid="{FBF9FE38-6D1D-4570-B1C6-DCBC99A17008}"/>
    <hyperlink ref="H4" location="Activiteiten!B9" tooltip="Ga naar werkblad Activiteiten" display="Activiteiten" xr:uid="{C3F30C88-BFF0-4278-8F21-59413D62B7AB}"/>
    <hyperlink ref="H5" location="Kosten!B9" tooltip="Ga naar werkblad Kosten" display="Kosten" xr:uid="{1983A925-0CA6-4EBF-A802-DC755D1AC65B}"/>
    <hyperlink ref="H6" location="Financiering!G6" tooltip="Financiering" display="Financiering" xr:uid="{DBCBF1F9-AEA4-4DB0-AA62-78E95E3D36B0}"/>
  </hyperlinks>
  <pageMargins left="0.7" right="0.7" top="0.75" bottom="0.75" header="0.3" footer="0.3"/>
  <pageSetup paperSize="9" scale="62" fitToHeight="0" orientation="landscape"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4F40-FD3E-487D-8CFF-B1432AC92CD9}">
  <sheetPr codeName="Blad2">
    <tabColor rgb="FFFCE500"/>
  </sheetPr>
  <dimension ref="A1:J158"/>
  <sheetViews>
    <sheetView showGridLines="0" zoomScaleNormal="100" workbookViewId="0">
      <pane xSplit="1" ySplit="8" topLeftCell="B9" activePane="bottomRight" state="frozen"/>
      <selection pane="topRight"/>
      <selection pane="bottomLeft"/>
      <selection pane="bottomRight" activeCell="H3" sqref="H3"/>
    </sheetView>
  </sheetViews>
  <sheetFormatPr defaultColWidth="0" defaultRowHeight="15" zeroHeight="1" x14ac:dyDescent="0.3"/>
  <cols>
    <col min="1" max="1" width="2.7109375" style="31" customWidth="1"/>
    <col min="2" max="2" width="26.7109375" style="4" customWidth="1"/>
    <col min="3" max="3" width="50.7109375" style="4" customWidth="1"/>
    <col min="4" max="4" width="30.7109375" style="4" customWidth="1"/>
    <col min="5" max="6" width="18.7109375" style="4" customWidth="1"/>
    <col min="7" max="7" width="2.7109375" style="4" customWidth="1"/>
    <col min="8" max="9" width="15.7109375" style="4" customWidth="1"/>
    <col min="10" max="10" width="2.7109375" style="31" customWidth="1"/>
    <col min="11" max="16384" width="8.85546875" style="4" hidden="1"/>
  </cols>
  <sheetData>
    <row r="1" spans="1:9" s="31" customFormat="1" x14ac:dyDescent="0.3"/>
    <row r="2" spans="1:9" ht="18" x14ac:dyDescent="0.35">
      <c r="B2" s="3" t="str">
        <f>Partners!B2</f>
        <v>Project</v>
      </c>
      <c r="E2" s="6" t="s">
        <v>320</v>
      </c>
      <c r="H2" s="6" t="s">
        <v>375</v>
      </c>
    </row>
    <row r="3" spans="1:9" ht="15.75" x14ac:dyDescent="0.3">
      <c r="B3" s="174" t="str">
        <f>Partners!B3</f>
        <v>Projectnaam</v>
      </c>
      <c r="C3" s="137">
        <f>Partners!C3</f>
        <v>0</v>
      </c>
      <c r="E3" s="28" t="s">
        <v>57</v>
      </c>
      <c r="H3" s="26" t="s">
        <v>53</v>
      </c>
    </row>
    <row r="4" spans="1:9" x14ac:dyDescent="0.3">
      <c r="B4" s="174" t="str">
        <f>Partners!B4</f>
        <v>Projectlocatie</v>
      </c>
      <c r="C4" s="138">
        <f>Partners!C4</f>
        <v>0</v>
      </c>
      <c r="E4" s="28" t="s">
        <v>62</v>
      </c>
    </row>
    <row r="5" spans="1:9" ht="15.75" x14ac:dyDescent="0.35">
      <c r="B5" s="174" t="str">
        <f>Partners!B5</f>
        <v>Penvoerder</v>
      </c>
      <c r="C5" s="138" t="str">
        <f>Partners!C5</f>
        <v/>
      </c>
      <c r="E5" s="28" t="s">
        <v>63</v>
      </c>
      <c r="H5" s="223" t="str">
        <f>IF(H7=0,"Wordt automatisch berekend!","")</f>
        <v>Wordt automatisch berekend!</v>
      </c>
      <c r="I5" s="18"/>
    </row>
    <row r="6" spans="1:9" x14ac:dyDescent="0.3">
      <c r="E6" s="28" t="s">
        <v>398</v>
      </c>
      <c r="H6" s="185" t="s">
        <v>63</v>
      </c>
      <c r="I6" s="185" t="s">
        <v>59</v>
      </c>
    </row>
    <row r="7" spans="1:9" ht="18" x14ac:dyDescent="0.35">
      <c r="B7" s="3" t="s">
        <v>32</v>
      </c>
      <c r="C7" s="229" t="str">
        <f>IF(A59&lt;&gt;B59,"LET OP! Laat geen regels open tussen werkpakketten","")</f>
        <v/>
      </c>
      <c r="D7" s="18"/>
      <c r="E7" s="18"/>
      <c r="F7" s="18"/>
      <c r="H7" s="225">
        <f>SUM(Tbl.Werkpakketten[Kosten])</f>
        <v>0</v>
      </c>
      <c r="I7" s="225">
        <f>SUM(Tbl.Werkpakketten[Subsidie])</f>
        <v>0</v>
      </c>
    </row>
    <row r="8" spans="1:9" ht="15.75" x14ac:dyDescent="0.35">
      <c r="A8" s="40">
        <v>0</v>
      </c>
      <c r="B8" s="4" t="s">
        <v>14</v>
      </c>
      <c r="C8" s="4" t="s">
        <v>31</v>
      </c>
      <c r="D8" s="4" t="s">
        <v>3</v>
      </c>
      <c r="E8" s="4" t="s">
        <v>390</v>
      </c>
      <c r="F8" s="14" t="s">
        <v>8</v>
      </c>
      <c r="G8" s="5" t="s">
        <v>162</v>
      </c>
      <c r="H8" s="79" t="s">
        <v>63</v>
      </c>
      <c r="I8" s="79" t="s">
        <v>59</v>
      </c>
    </row>
    <row r="9" spans="1:9" ht="16.5" x14ac:dyDescent="0.35">
      <c r="A9" s="40">
        <f>IF(ISBLANK(Tbl.Werkpakketten[[#This Row],[Naam]]),A8-1,A8+1)</f>
        <v>-1</v>
      </c>
      <c r="B9" s="218"/>
      <c r="C9" s="226"/>
      <c r="D9" s="147"/>
      <c r="E9" s="41">
        <f>_xlfn.XLOOKUP(Tbl.Werkpakketten[[#This Row],[Subsidiabele activiteit]],Tbl.Subsidiehoogte[Subsidieactiviteit],Tbl.Subsidiehoogte[Sub. Percentage],"",0,1)</f>
        <v>0</v>
      </c>
      <c r="F9" s="228"/>
      <c r="G9" s="5" t="s">
        <v>33</v>
      </c>
      <c r="H9" s="81">
        <f>SUMIF(Tbl.Kosten[WPnr.],Tbl.Werkpakketten[[#This Row],[WPnr.]],Tbl.Kosten[Totaal kosten])</f>
        <v>0</v>
      </c>
      <c r="I9" s="81">
        <f>SUMIF(Tbl.Kosten[WPnr.],Tbl.Werkpakketten[[#This Row],[WPnr.]],Tbl.Kosten[Subsidie])</f>
        <v>0</v>
      </c>
    </row>
    <row r="10" spans="1:9" ht="16.5" x14ac:dyDescent="0.35">
      <c r="A10" s="40">
        <f>IF(ISBLANK(Tbl.Werkpakketten[[#This Row],[Naam]]),A9-1,A9+1)</f>
        <v>-2</v>
      </c>
      <c r="B10" s="218"/>
      <c r="C10" s="226"/>
      <c r="D10" s="147"/>
      <c r="E10" s="41">
        <f>_xlfn.XLOOKUP(Tbl.Werkpakketten[[#This Row],[Subsidiabele activiteit]],Tbl.Subsidiehoogte[Subsidieactiviteit],Tbl.Subsidiehoogte[Sub. Percentage],"",0,1)</f>
        <v>0</v>
      </c>
      <c r="F10" s="228"/>
      <c r="G10" s="5" t="s">
        <v>34</v>
      </c>
      <c r="H10" s="81">
        <f>SUMIF(Tbl.Kosten[WPnr.],Tbl.Werkpakketten[[#This Row],[WPnr.]],Tbl.Kosten[Totaal kosten])</f>
        <v>0</v>
      </c>
      <c r="I10" s="81">
        <f>SUMIF(Tbl.Kosten[WPnr.],Tbl.Werkpakketten[[#This Row],[WPnr.]],Tbl.Kosten[Subsidie])</f>
        <v>0</v>
      </c>
    </row>
    <row r="11" spans="1:9" ht="15.75" x14ac:dyDescent="0.35">
      <c r="A11" s="40">
        <f>IF(ISBLANK(Tbl.Werkpakketten[[#This Row],[Naam]]),A10-1,A10+1)</f>
        <v>-3</v>
      </c>
      <c r="B11" s="218"/>
      <c r="C11" s="226"/>
      <c r="D11" s="147"/>
      <c r="E11" s="41">
        <f>_xlfn.XLOOKUP(Tbl.Werkpakketten[[#This Row],[Subsidiabele activiteit]],Tbl.Subsidiehoogte[Subsidieactiviteit],Tbl.Subsidiehoogte[Sub. Percentage],"",0,1)</f>
        <v>0</v>
      </c>
      <c r="F11" s="222"/>
      <c r="G11" s="5" t="s">
        <v>37</v>
      </c>
      <c r="H11" s="81">
        <f>SUMIF(Tbl.Kosten[WPnr.],Tbl.Werkpakketten[[#This Row],[WPnr.]],Tbl.Kosten[Totaal kosten])</f>
        <v>0</v>
      </c>
      <c r="I11" s="81">
        <f>SUMIF(Tbl.Kosten[WPnr.],Tbl.Werkpakketten[[#This Row],[WPnr.]],Tbl.Kosten[Subsidie])</f>
        <v>0</v>
      </c>
    </row>
    <row r="12" spans="1:9" ht="16.5" x14ac:dyDescent="0.35">
      <c r="A12" s="40">
        <f>IF(ISBLANK(Tbl.Werkpakketten[[#This Row],[Naam]]),A11-1,A11+1)</f>
        <v>-4</v>
      </c>
      <c r="B12" s="146"/>
      <c r="C12" s="227"/>
      <c r="D12" s="147"/>
      <c r="E12" s="41">
        <f>_xlfn.XLOOKUP(Tbl.Werkpakketten[[#This Row],[Subsidiabele activiteit]],Tbl.Subsidiehoogte[Subsidieactiviteit],Tbl.Subsidiehoogte[Sub. Percentage],"",0,1)</f>
        <v>0</v>
      </c>
      <c r="F12" s="222"/>
      <c r="G12" s="5" t="s">
        <v>114</v>
      </c>
      <c r="H12" s="81">
        <f>SUMIF(Tbl.Kosten[WPnr.],Tbl.Werkpakketten[[#This Row],[WPnr.]],Tbl.Kosten[Totaal kosten])</f>
        <v>0</v>
      </c>
      <c r="I12" s="81">
        <f>SUMIF(Tbl.Kosten[WPnr.],Tbl.Werkpakketten[[#This Row],[WPnr.]],Tbl.Kosten[Subsidie])</f>
        <v>0</v>
      </c>
    </row>
    <row r="13" spans="1:9" ht="15.75" x14ac:dyDescent="0.35">
      <c r="A13" s="40">
        <f>IF(ISBLANK(Tbl.Werkpakketten[[#This Row],[Naam]]),A12-1,A12+1)</f>
        <v>-5</v>
      </c>
      <c r="B13" s="146"/>
      <c r="C13" s="226"/>
      <c r="D13" s="147"/>
      <c r="E13" s="41">
        <f>_xlfn.XLOOKUP(Tbl.Werkpakketten[[#This Row],[Subsidiabele activiteit]],Tbl.Subsidiehoogte[Subsidieactiviteit],Tbl.Subsidiehoogte[Sub. Percentage],"",0,1)</f>
        <v>0</v>
      </c>
      <c r="F13" s="222"/>
      <c r="G13" s="5" t="s">
        <v>115</v>
      </c>
      <c r="H13" s="81">
        <f>SUMIF(Tbl.Kosten[WPnr.],Tbl.Werkpakketten[[#This Row],[WPnr.]],Tbl.Kosten[Totaal kosten])</f>
        <v>0</v>
      </c>
      <c r="I13" s="81">
        <f>SUMIF(Tbl.Kosten[WPnr.],Tbl.Werkpakketten[[#This Row],[WPnr.]],Tbl.Kosten[Subsidie])</f>
        <v>0</v>
      </c>
    </row>
    <row r="14" spans="1:9" ht="15.75" x14ac:dyDescent="0.35">
      <c r="A14" s="40">
        <f>IF(ISBLANK(Tbl.Werkpakketten[[#This Row],[Naam]]),A13-1,A13+1)</f>
        <v>-6</v>
      </c>
      <c r="B14" s="146"/>
      <c r="C14" s="226"/>
      <c r="D14" s="147"/>
      <c r="E14" s="41">
        <f>_xlfn.XLOOKUP(Tbl.Werkpakketten[[#This Row],[Subsidiabele activiteit]],Tbl.Subsidiehoogte[Subsidieactiviteit],Tbl.Subsidiehoogte[Sub. Percentage],"",0,1)</f>
        <v>0</v>
      </c>
      <c r="F14" s="222"/>
      <c r="G14" s="5" t="s">
        <v>116</v>
      </c>
      <c r="H14" s="81">
        <f>SUMIF(Tbl.Kosten[WPnr.],Tbl.Werkpakketten[[#This Row],[WPnr.]],Tbl.Kosten[Totaal kosten])</f>
        <v>0</v>
      </c>
      <c r="I14" s="81">
        <f>SUMIF(Tbl.Kosten[WPnr.],Tbl.Werkpakketten[[#This Row],[WPnr.]],Tbl.Kosten[Subsidie])</f>
        <v>0</v>
      </c>
    </row>
    <row r="15" spans="1:9" ht="15.75" x14ac:dyDescent="0.35">
      <c r="A15" s="40">
        <f>IF(ISBLANK(Tbl.Werkpakketten[[#This Row],[Naam]]),A14-1,A14+1)</f>
        <v>-7</v>
      </c>
      <c r="B15" s="146"/>
      <c r="C15" s="226"/>
      <c r="D15" s="147"/>
      <c r="E15" s="41">
        <f>_xlfn.XLOOKUP(Tbl.Werkpakketten[[#This Row],[Subsidiabele activiteit]],Tbl.Subsidiehoogte[Subsidieactiviteit],Tbl.Subsidiehoogte[Sub. Percentage],"",0,1)</f>
        <v>0</v>
      </c>
      <c r="F15" s="222"/>
      <c r="G15" s="5" t="s">
        <v>117</v>
      </c>
      <c r="H15" s="81">
        <f>SUMIF(Tbl.Kosten[WPnr.],Tbl.Werkpakketten[[#This Row],[WPnr.]],Tbl.Kosten[Totaal kosten])</f>
        <v>0</v>
      </c>
      <c r="I15" s="81">
        <f>SUMIF(Tbl.Kosten[WPnr.],Tbl.Werkpakketten[[#This Row],[WPnr.]],Tbl.Kosten[Subsidie])</f>
        <v>0</v>
      </c>
    </row>
    <row r="16" spans="1:9" ht="15.75" x14ac:dyDescent="0.35">
      <c r="A16" s="40">
        <f>IF(ISBLANK(Tbl.Werkpakketten[[#This Row],[Naam]]),A15-1,A15+1)</f>
        <v>-8</v>
      </c>
      <c r="B16" s="146"/>
      <c r="C16" s="146"/>
      <c r="D16" s="147"/>
      <c r="E16" s="41">
        <f>_xlfn.XLOOKUP(Tbl.Werkpakketten[[#This Row],[Subsidiabele activiteit]],Tbl.Subsidiehoogte[Subsidieactiviteit],Tbl.Subsidiehoogte[Sub. Percentage],"",0,1)</f>
        <v>0</v>
      </c>
      <c r="F16" s="222"/>
      <c r="G16" s="5" t="s">
        <v>118</v>
      </c>
      <c r="H16" s="81">
        <f>SUMIF(Tbl.Kosten[WPnr.],Tbl.Werkpakketten[[#This Row],[WPnr.]],Tbl.Kosten[Totaal kosten])</f>
        <v>0</v>
      </c>
      <c r="I16" s="81">
        <f>SUMIF(Tbl.Kosten[WPnr.],Tbl.Werkpakketten[[#This Row],[WPnr.]],Tbl.Kosten[Subsidie])</f>
        <v>0</v>
      </c>
    </row>
    <row r="17" spans="1:9" ht="15.75" x14ac:dyDescent="0.35">
      <c r="A17" s="40">
        <f>IF(ISBLANK(Tbl.Werkpakketten[[#This Row],[Naam]]),A16-1,A16+1)</f>
        <v>-9</v>
      </c>
      <c r="B17" s="146"/>
      <c r="C17" s="146"/>
      <c r="D17" s="147"/>
      <c r="E17" s="41">
        <f>_xlfn.XLOOKUP(Tbl.Werkpakketten[[#This Row],[Subsidiabele activiteit]],Tbl.Subsidiehoogte[Subsidieactiviteit],Tbl.Subsidiehoogte[Sub. Percentage],"",0,1)</f>
        <v>0</v>
      </c>
      <c r="F17" s="222"/>
      <c r="G17" s="5" t="s">
        <v>119</v>
      </c>
      <c r="H17" s="81">
        <f>SUMIF(Tbl.Kosten[WPnr.],Tbl.Werkpakketten[[#This Row],[WPnr.]],Tbl.Kosten[Totaal kosten])</f>
        <v>0</v>
      </c>
      <c r="I17" s="81">
        <f>SUMIF(Tbl.Kosten[WPnr.],Tbl.Werkpakketten[[#This Row],[WPnr.]],Tbl.Kosten[Subsidie])</f>
        <v>0</v>
      </c>
    </row>
    <row r="18" spans="1:9" ht="15.75" x14ac:dyDescent="0.35">
      <c r="A18" s="40">
        <f>IF(ISBLANK(Tbl.Werkpakketten[[#This Row],[Naam]]),A17-1,A17+1)</f>
        <v>-10</v>
      </c>
      <c r="B18" s="146"/>
      <c r="C18" s="146"/>
      <c r="D18" s="147"/>
      <c r="E18" s="41">
        <f>_xlfn.XLOOKUP(Tbl.Werkpakketten[[#This Row],[Subsidiabele activiteit]],Tbl.Subsidiehoogte[Subsidieactiviteit],Tbl.Subsidiehoogte[Sub. Percentage],"",0,1)</f>
        <v>0</v>
      </c>
      <c r="F18" s="222"/>
      <c r="G18" s="5" t="s">
        <v>120</v>
      </c>
      <c r="H18" s="81">
        <f>SUMIF(Tbl.Kosten[WPnr.],Tbl.Werkpakketten[[#This Row],[WPnr.]],Tbl.Kosten[Totaal kosten])</f>
        <v>0</v>
      </c>
      <c r="I18" s="81">
        <f>SUMIF(Tbl.Kosten[WPnr.],Tbl.Werkpakketten[[#This Row],[WPnr.]],Tbl.Kosten[Subsidie])</f>
        <v>0</v>
      </c>
    </row>
    <row r="19" spans="1:9" ht="15.75" x14ac:dyDescent="0.35">
      <c r="A19" s="40">
        <f>IF(ISBLANK(Tbl.Werkpakketten[[#This Row],[Naam]]),A18-1,A18+1)</f>
        <v>-11</v>
      </c>
      <c r="B19" s="146"/>
      <c r="C19" s="146"/>
      <c r="D19" s="147"/>
      <c r="E19" s="41">
        <f>_xlfn.XLOOKUP(Tbl.Werkpakketten[[#This Row],[Subsidiabele activiteit]],Tbl.Subsidiehoogte[Subsidieactiviteit],Tbl.Subsidiehoogte[Sub. Percentage],"",0,1)</f>
        <v>0</v>
      </c>
      <c r="F19" s="222"/>
      <c r="G19" s="5" t="s">
        <v>121</v>
      </c>
      <c r="H19" s="81">
        <f>SUMIF(Tbl.Kosten[WPnr.],Tbl.Werkpakketten[[#This Row],[WPnr.]],Tbl.Kosten[Totaal kosten])</f>
        <v>0</v>
      </c>
      <c r="I19" s="81">
        <f>SUMIF(Tbl.Kosten[WPnr.],Tbl.Werkpakketten[[#This Row],[WPnr.]],Tbl.Kosten[Subsidie])</f>
        <v>0</v>
      </c>
    </row>
    <row r="20" spans="1:9" ht="15.75" x14ac:dyDescent="0.35">
      <c r="A20" s="40">
        <f>IF(ISBLANK(Tbl.Werkpakketten[[#This Row],[Naam]]),A19-1,A19+1)</f>
        <v>-12</v>
      </c>
      <c r="B20" s="146"/>
      <c r="C20" s="146"/>
      <c r="D20" s="147"/>
      <c r="E20" s="41">
        <f>_xlfn.XLOOKUP(Tbl.Werkpakketten[[#This Row],[Subsidiabele activiteit]],Tbl.Subsidiehoogte[Subsidieactiviteit],Tbl.Subsidiehoogte[Sub. Percentage],"",0,1)</f>
        <v>0</v>
      </c>
      <c r="F20" s="222"/>
      <c r="G20" s="5" t="s">
        <v>122</v>
      </c>
      <c r="H20" s="81">
        <f>SUMIF(Tbl.Kosten[WPnr.],Tbl.Werkpakketten[[#This Row],[WPnr.]],Tbl.Kosten[Totaal kosten])</f>
        <v>0</v>
      </c>
      <c r="I20" s="81">
        <f>SUMIF(Tbl.Kosten[WPnr.],Tbl.Werkpakketten[[#This Row],[WPnr.]],Tbl.Kosten[Subsidie])</f>
        <v>0</v>
      </c>
    </row>
    <row r="21" spans="1:9" ht="15.75" x14ac:dyDescent="0.35">
      <c r="A21" s="40">
        <f>IF(ISBLANK(Tbl.Werkpakketten[[#This Row],[Naam]]),A20-1,A20+1)</f>
        <v>-13</v>
      </c>
      <c r="B21" s="146"/>
      <c r="C21" s="146"/>
      <c r="D21" s="147"/>
      <c r="E21" s="41">
        <f>_xlfn.XLOOKUP(Tbl.Werkpakketten[[#This Row],[Subsidiabele activiteit]],Tbl.Subsidiehoogte[Subsidieactiviteit],Tbl.Subsidiehoogte[Sub. Percentage],"",0,1)</f>
        <v>0</v>
      </c>
      <c r="F21" s="222"/>
      <c r="G21" s="5" t="s">
        <v>123</v>
      </c>
      <c r="H21" s="81">
        <f>SUMIF(Tbl.Kosten[WPnr.],Tbl.Werkpakketten[[#This Row],[WPnr.]],Tbl.Kosten[Totaal kosten])</f>
        <v>0</v>
      </c>
      <c r="I21" s="81">
        <f>SUMIF(Tbl.Kosten[WPnr.],Tbl.Werkpakketten[[#This Row],[WPnr.]],Tbl.Kosten[Subsidie])</f>
        <v>0</v>
      </c>
    </row>
    <row r="22" spans="1:9" ht="15.75" x14ac:dyDescent="0.35">
      <c r="A22" s="40">
        <f>IF(ISBLANK(Tbl.Werkpakketten[[#This Row],[Naam]]),A21-1,A21+1)</f>
        <v>-14</v>
      </c>
      <c r="B22" s="146"/>
      <c r="C22" s="146"/>
      <c r="D22" s="147"/>
      <c r="E22" s="41">
        <f>_xlfn.XLOOKUP(Tbl.Werkpakketten[[#This Row],[Subsidiabele activiteit]],Tbl.Subsidiehoogte[Subsidieactiviteit],Tbl.Subsidiehoogte[Sub. Percentage],"",0,1)</f>
        <v>0</v>
      </c>
      <c r="F22" s="222"/>
      <c r="G22" s="5" t="s">
        <v>124</v>
      </c>
      <c r="H22" s="81">
        <f>SUMIF(Tbl.Kosten[WPnr.],Tbl.Werkpakketten[[#This Row],[WPnr.]],Tbl.Kosten[Totaal kosten])</f>
        <v>0</v>
      </c>
      <c r="I22" s="81">
        <f>SUMIF(Tbl.Kosten[WPnr.],Tbl.Werkpakketten[[#This Row],[WPnr.]],Tbl.Kosten[Subsidie])</f>
        <v>0</v>
      </c>
    </row>
    <row r="23" spans="1:9" ht="15.75" x14ac:dyDescent="0.35">
      <c r="A23" s="40">
        <f>IF(ISBLANK(Tbl.Werkpakketten[[#This Row],[Naam]]),A22-1,A22+1)</f>
        <v>-15</v>
      </c>
      <c r="B23" s="146"/>
      <c r="C23" s="146"/>
      <c r="D23" s="147"/>
      <c r="E23" s="41">
        <f>_xlfn.XLOOKUP(Tbl.Werkpakketten[[#This Row],[Subsidiabele activiteit]],Tbl.Subsidiehoogte[Subsidieactiviteit],Tbl.Subsidiehoogte[Sub. Percentage],"",0,1)</f>
        <v>0</v>
      </c>
      <c r="F23" s="222"/>
      <c r="G23" s="5" t="s">
        <v>125</v>
      </c>
      <c r="H23" s="81">
        <f>SUMIF(Tbl.Kosten[WPnr.],Tbl.Werkpakketten[[#This Row],[WPnr.]],Tbl.Kosten[Totaal kosten])</f>
        <v>0</v>
      </c>
      <c r="I23" s="81">
        <f>SUMIF(Tbl.Kosten[WPnr.],Tbl.Werkpakketten[[#This Row],[WPnr.]],Tbl.Kosten[Subsidie])</f>
        <v>0</v>
      </c>
    </row>
    <row r="24" spans="1:9" ht="15.75" x14ac:dyDescent="0.35">
      <c r="A24" s="40">
        <f>IF(ISBLANK(Tbl.Werkpakketten[[#This Row],[Naam]]),A23-1,A23+1)</f>
        <v>-16</v>
      </c>
      <c r="B24" s="146"/>
      <c r="C24" s="146"/>
      <c r="D24" s="147"/>
      <c r="E24" s="41">
        <f>_xlfn.XLOOKUP(Tbl.Werkpakketten[[#This Row],[Subsidiabele activiteit]],Tbl.Subsidiehoogte[Subsidieactiviteit],Tbl.Subsidiehoogte[Sub. Percentage],"",0,1)</f>
        <v>0</v>
      </c>
      <c r="F24" s="222"/>
      <c r="G24" s="5" t="s">
        <v>126</v>
      </c>
      <c r="H24" s="81">
        <f>SUMIF(Tbl.Kosten[WPnr.],Tbl.Werkpakketten[[#This Row],[WPnr.]],Tbl.Kosten[Totaal kosten])</f>
        <v>0</v>
      </c>
      <c r="I24" s="81">
        <f>SUMIF(Tbl.Kosten[WPnr.],Tbl.Werkpakketten[[#This Row],[WPnr.]],Tbl.Kosten[Subsidie])</f>
        <v>0</v>
      </c>
    </row>
    <row r="25" spans="1:9" ht="15.75" x14ac:dyDescent="0.35">
      <c r="A25" s="40">
        <f>IF(ISBLANK(Tbl.Werkpakketten[[#This Row],[Naam]]),A24-1,A24+1)</f>
        <v>-17</v>
      </c>
      <c r="B25" s="146"/>
      <c r="C25" s="146"/>
      <c r="D25" s="147"/>
      <c r="E25" s="41">
        <f>_xlfn.XLOOKUP(Tbl.Werkpakketten[[#This Row],[Subsidiabele activiteit]],Tbl.Subsidiehoogte[Subsidieactiviteit],Tbl.Subsidiehoogte[Sub. Percentage],"",0,1)</f>
        <v>0</v>
      </c>
      <c r="F25" s="222"/>
      <c r="G25" s="5" t="s">
        <v>127</v>
      </c>
      <c r="H25" s="81">
        <f>SUMIF(Tbl.Kosten[WPnr.],Tbl.Werkpakketten[[#This Row],[WPnr.]],Tbl.Kosten[Totaal kosten])</f>
        <v>0</v>
      </c>
      <c r="I25" s="81">
        <f>SUMIF(Tbl.Kosten[WPnr.],Tbl.Werkpakketten[[#This Row],[WPnr.]],Tbl.Kosten[Subsidie])</f>
        <v>0</v>
      </c>
    </row>
    <row r="26" spans="1:9" ht="15.75" x14ac:dyDescent="0.35">
      <c r="A26" s="40">
        <f>IF(ISBLANK(Tbl.Werkpakketten[[#This Row],[Naam]]),A25-1,A25+1)</f>
        <v>-18</v>
      </c>
      <c r="B26" s="146"/>
      <c r="C26" s="146"/>
      <c r="D26" s="147"/>
      <c r="E26" s="41">
        <f>_xlfn.XLOOKUP(Tbl.Werkpakketten[[#This Row],[Subsidiabele activiteit]],Tbl.Subsidiehoogte[Subsidieactiviteit],Tbl.Subsidiehoogte[Sub. Percentage],"",0,1)</f>
        <v>0</v>
      </c>
      <c r="F26" s="222"/>
      <c r="G26" s="5" t="s">
        <v>128</v>
      </c>
      <c r="H26" s="81">
        <f>SUMIF(Tbl.Kosten[WPnr.],Tbl.Werkpakketten[[#This Row],[WPnr.]],Tbl.Kosten[Totaal kosten])</f>
        <v>0</v>
      </c>
      <c r="I26" s="81">
        <f>SUMIF(Tbl.Kosten[WPnr.],Tbl.Werkpakketten[[#This Row],[WPnr.]],Tbl.Kosten[Subsidie])</f>
        <v>0</v>
      </c>
    </row>
    <row r="27" spans="1:9" ht="15.75" x14ac:dyDescent="0.35">
      <c r="A27" s="40">
        <f>IF(ISBLANK(Tbl.Werkpakketten[[#This Row],[Naam]]),A26-1,A26+1)</f>
        <v>-19</v>
      </c>
      <c r="B27" s="146"/>
      <c r="C27" s="146"/>
      <c r="D27" s="147"/>
      <c r="E27" s="41">
        <f>_xlfn.XLOOKUP(Tbl.Werkpakketten[[#This Row],[Subsidiabele activiteit]],Tbl.Subsidiehoogte[Subsidieactiviteit],Tbl.Subsidiehoogte[Sub. Percentage],"",0,1)</f>
        <v>0</v>
      </c>
      <c r="F27" s="222"/>
      <c r="G27" s="5" t="s">
        <v>129</v>
      </c>
      <c r="H27" s="81">
        <f>SUMIF(Tbl.Kosten[WPnr.],Tbl.Werkpakketten[[#This Row],[WPnr.]],Tbl.Kosten[Totaal kosten])</f>
        <v>0</v>
      </c>
      <c r="I27" s="81">
        <f>SUMIF(Tbl.Kosten[WPnr.],Tbl.Werkpakketten[[#This Row],[WPnr.]],Tbl.Kosten[Subsidie])</f>
        <v>0</v>
      </c>
    </row>
    <row r="28" spans="1:9" ht="15.75" x14ac:dyDescent="0.35">
      <c r="A28" s="40">
        <f>IF(ISBLANK(Tbl.Werkpakketten[[#This Row],[Naam]]),A27-1,A27+1)</f>
        <v>-20</v>
      </c>
      <c r="B28" s="146"/>
      <c r="C28" s="146"/>
      <c r="D28" s="147"/>
      <c r="E28" s="41">
        <f>_xlfn.XLOOKUP(Tbl.Werkpakketten[[#This Row],[Subsidiabele activiteit]],Tbl.Subsidiehoogte[Subsidieactiviteit],Tbl.Subsidiehoogte[Sub. Percentage],"",0,1)</f>
        <v>0</v>
      </c>
      <c r="F28" s="222"/>
      <c r="G28" s="5" t="s">
        <v>130</v>
      </c>
      <c r="H28" s="81">
        <f>SUMIF(Tbl.Kosten[WPnr.],Tbl.Werkpakketten[[#This Row],[WPnr.]],Tbl.Kosten[Totaal kosten])</f>
        <v>0</v>
      </c>
      <c r="I28" s="81">
        <f>SUMIF(Tbl.Kosten[WPnr.],Tbl.Werkpakketten[[#This Row],[WPnr.]],Tbl.Kosten[Subsidie])</f>
        <v>0</v>
      </c>
    </row>
    <row r="29" spans="1:9" ht="15.75" x14ac:dyDescent="0.35">
      <c r="A29" s="40">
        <f>IF(ISBLANK(Tbl.Werkpakketten[[#This Row],[Naam]]),A28-1,A28+1)</f>
        <v>-21</v>
      </c>
      <c r="B29" s="146"/>
      <c r="C29" s="146"/>
      <c r="D29" s="147"/>
      <c r="E29" s="41">
        <f>_xlfn.XLOOKUP(Tbl.Werkpakketten[[#This Row],[Subsidiabele activiteit]],Tbl.Subsidiehoogte[Subsidieactiviteit],Tbl.Subsidiehoogte[Sub. Percentage],"",0,1)</f>
        <v>0</v>
      </c>
      <c r="F29" s="222"/>
      <c r="G29" s="5" t="s">
        <v>131</v>
      </c>
      <c r="H29" s="81">
        <f>SUMIF(Tbl.Kosten[WPnr.],Tbl.Werkpakketten[[#This Row],[WPnr.]],Tbl.Kosten[Totaal kosten])</f>
        <v>0</v>
      </c>
      <c r="I29" s="81">
        <f>SUMIF(Tbl.Kosten[WPnr.],Tbl.Werkpakketten[[#This Row],[WPnr.]],Tbl.Kosten[Subsidie])</f>
        <v>0</v>
      </c>
    </row>
    <row r="30" spans="1:9" ht="15.75" x14ac:dyDescent="0.35">
      <c r="A30" s="40">
        <f>IF(ISBLANK(Tbl.Werkpakketten[[#This Row],[Naam]]),A29-1,A29+1)</f>
        <v>-22</v>
      </c>
      <c r="B30" s="146"/>
      <c r="C30" s="146"/>
      <c r="D30" s="147"/>
      <c r="E30" s="41">
        <f>_xlfn.XLOOKUP(Tbl.Werkpakketten[[#This Row],[Subsidiabele activiteit]],Tbl.Subsidiehoogte[Subsidieactiviteit],Tbl.Subsidiehoogte[Sub. Percentage],"",0,1)</f>
        <v>0</v>
      </c>
      <c r="F30" s="222"/>
      <c r="G30" s="5" t="s">
        <v>132</v>
      </c>
      <c r="H30" s="81">
        <f>SUMIF(Tbl.Kosten[WPnr.],Tbl.Werkpakketten[[#This Row],[WPnr.]],Tbl.Kosten[Totaal kosten])</f>
        <v>0</v>
      </c>
      <c r="I30" s="81">
        <f>SUMIF(Tbl.Kosten[WPnr.],Tbl.Werkpakketten[[#This Row],[WPnr.]],Tbl.Kosten[Subsidie])</f>
        <v>0</v>
      </c>
    </row>
    <row r="31" spans="1:9" ht="15.75" x14ac:dyDescent="0.35">
      <c r="A31" s="40">
        <f>IF(ISBLANK(Tbl.Werkpakketten[[#This Row],[Naam]]),A30-1,A30+1)</f>
        <v>-23</v>
      </c>
      <c r="B31" s="146"/>
      <c r="C31" s="146"/>
      <c r="D31" s="147"/>
      <c r="E31" s="41">
        <f>_xlfn.XLOOKUP(Tbl.Werkpakketten[[#This Row],[Subsidiabele activiteit]],Tbl.Subsidiehoogte[Subsidieactiviteit],Tbl.Subsidiehoogte[Sub. Percentage],"",0,1)</f>
        <v>0</v>
      </c>
      <c r="F31" s="222"/>
      <c r="G31" s="5" t="s">
        <v>133</v>
      </c>
      <c r="H31" s="81">
        <f>SUMIF(Tbl.Kosten[WPnr.],Tbl.Werkpakketten[[#This Row],[WPnr.]],Tbl.Kosten[Totaal kosten])</f>
        <v>0</v>
      </c>
      <c r="I31" s="81">
        <f>SUMIF(Tbl.Kosten[WPnr.],Tbl.Werkpakketten[[#This Row],[WPnr.]],Tbl.Kosten[Subsidie])</f>
        <v>0</v>
      </c>
    </row>
    <row r="32" spans="1:9" ht="15.75" x14ac:dyDescent="0.35">
      <c r="A32" s="40">
        <f>IF(ISBLANK(Tbl.Werkpakketten[[#This Row],[Naam]]),A31-1,A31+1)</f>
        <v>-24</v>
      </c>
      <c r="B32" s="146"/>
      <c r="C32" s="146"/>
      <c r="D32" s="147"/>
      <c r="E32" s="41">
        <f>_xlfn.XLOOKUP(Tbl.Werkpakketten[[#This Row],[Subsidiabele activiteit]],Tbl.Subsidiehoogte[Subsidieactiviteit],Tbl.Subsidiehoogte[Sub. Percentage],"",0,1)</f>
        <v>0</v>
      </c>
      <c r="F32" s="222"/>
      <c r="G32" s="5" t="s">
        <v>134</v>
      </c>
      <c r="H32" s="81">
        <f>SUMIF(Tbl.Kosten[WPnr.],Tbl.Werkpakketten[[#This Row],[WPnr.]],Tbl.Kosten[Totaal kosten])</f>
        <v>0</v>
      </c>
      <c r="I32" s="81">
        <f>SUMIF(Tbl.Kosten[WPnr.],Tbl.Werkpakketten[[#This Row],[WPnr.]],Tbl.Kosten[Subsidie])</f>
        <v>0</v>
      </c>
    </row>
    <row r="33" spans="1:9" ht="15.75" x14ac:dyDescent="0.35">
      <c r="A33" s="40">
        <f>IF(ISBLANK(Tbl.Werkpakketten[[#This Row],[Naam]]),A32-1,A32+1)</f>
        <v>-25</v>
      </c>
      <c r="B33" s="146"/>
      <c r="C33" s="146"/>
      <c r="D33" s="147"/>
      <c r="E33" s="41">
        <f>_xlfn.XLOOKUP(Tbl.Werkpakketten[[#This Row],[Subsidiabele activiteit]],Tbl.Subsidiehoogte[Subsidieactiviteit],Tbl.Subsidiehoogte[Sub. Percentage],"",0,1)</f>
        <v>0</v>
      </c>
      <c r="F33" s="222"/>
      <c r="G33" s="5" t="s">
        <v>135</v>
      </c>
      <c r="H33" s="81">
        <f>SUMIF(Tbl.Kosten[WPnr.],Tbl.Werkpakketten[[#This Row],[WPnr.]],Tbl.Kosten[Totaal kosten])</f>
        <v>0</v>
      </c>
      <c r="I33" s="81">
        <f>SUMIF(Tbl.Kosten[WPnr.],Tbl.Werkpakketten[[#This Row],[WPnr.]],Tbl.Kosten[Subsidie])</f>
        <v>0</v>
      </c>
    </row>
    <row r="34" spans="1:9" ht="15.75" x14ac:dyDescent="0.35">
      <c r="A34" s="40">
        <f>IF(ISBLANK(Tbl.Werkpakketten[[#This Row],[Naam]]),A33-1,A33+1)</f>
        <v>-26</v>
      </c>
      <c r="B34" s="146"/>
      <c r="C34" s="146"/>
      <c r="D34" s="147"/>
      <c r="E34" s="41">
        <f>_xlfn.XLOOKUP(Tbl.Werkpakketten[[#This Row],[Subsidiabele activiteit]],Tbl.Subsidiehoogte[Subsidieactiviteit],Tbl.Subsidiehoogte[Sub. Percentage],"",0,1)</f>
        <v>0</v>
      </c>
      <c r="F34" s="222"/>
      <c r="G34" s="5" t="s">
        <v>136</v>
      </c>
      <c r="H34" s="81">
        <f>SUMIF(Tbl.Kosten[WPnr.],Tbl.Werkpakketten[[#This Row],[WPnr.]],Tbl.Kosten[Totaal kosten])</f>
        <v>0</v>
      </c>
      <c r="I34" s="81">
        <f>SUMIF(Tbl.Kosten[WPnr.],Tbl.Werkpakketten[[#This Row],[WPnr.]],Tbl.Kosten[Subsidie])</f>
        <v>0</v>
      </c>
    </row>
    <row r="35" spans="1:9" ht="15.75" x14ac:dyDescent="0.35">
      <c r="A35" s="40">
        <f>IF(ISBLANK(Tbl.Werkpakketten[[#This Row],[Naam]]),A34-1,A34+1)</f>
        <v>-27</v>
      </c>
      <c r="B35" s="146"/>
      <c r="C35" s="146"/>
      <c r="D35" s="147"/>
      <c r="E35" s="41">
        <f>_xlfn.XLOOKUP(Tbl.Werkpakketten[[#This Row],[Subsidiabele activiteit]],Tbl.Subsidiehoogte[Subsidieactiviteit],Tbl.Subsidiehoogte[Sub. Percentage],"",0,1)</f>
        <v>0</v>
      </c>
      <c r="F35" s="222"/>
      <c r="G35" s="5" t="s">
        <v>137</v>
      </c>
      <c r="H35" s="81">
        <f>SUMIF(Tbl.Kosten[WPnr.],Tbl.Werkpakketten[[#This Row],[WPnr.]],Tbl.Kosten[Totaal kosten])</f>
        <v>0</v>
      </c>
      <c r="I35" s="81">
        <f>SUMIF(Tbl.Kosten[WPnr.],Tbl.Werkpakketten[[#This Row],[WPnr.]],Tbl.Kosten[Subsidie])</f>
        <v>0</v>
      </c>
    </row>
    <row r="36" spans="1:9" ht="15.75" x14ac:dyDescent="0.35">
      <c r="A36" s="40">
        <f>IF(ISBLANK(Tbl.Werkpakketten[[#This Row],[Naam]]),A35-1,A35+1)</f>
        <v>-28</v>
      </c>
      <c r="B36" s="146"/>
      <c r="C36" s="146"/>
      <c r="D36" s="147"/>
      <c r="E36" s="41">
        <f>_xlfn.XLOOKUP(Tbl.Werkpakketten[[#This Row],[Subsidiabele activiteit]],Tbl.Subsidiehoogte[Subsidieactiviteit],Tbl.Subsidiehoogte[Sub. Percentage],"",0,1)</f>
        <v>0</v>
      </c>
      <c r="F36" s="222"/>
      <c r="G36" s="5" t="s">
        <v>138</v>
      </c>
      <c r="H36" s="81">
        <f>SUMIF(Tbl.Kosten[WPnr.],Tbl.Werkpakketten[[#This Row],[WPnr.]],Tbl.Kosten[Totaal kosten])</f>
        <v>0</v>
      </c>
      <c r="I36" s="81">
        <f>SUMIF(Tbl.Kosten[WPnr.],Tbl.Werkpakketten[[#This Row],[WPnr.]],Tbl.Kosten[Subsidie])</f>
        <v>0</v>
      </c>
    </row>
    <row r="37" spans="1:9" ht="15.75" x14ac:dyDescent="0.35">
      <c r="A37" s="40">
        <f>IF(ISBLANK(Tbl.Werkpakketten[[#This Row],[Naam]]),A36-1,A36+1)</f>
        <v>-29</v>
      </c>
      <c r="B37" s="146"/>
      <c r="C37" s="146"/>
      <c r="D37" s="147"/>
      <c r="E37" s="41">
        <f>_xlfn.XLOOKUP(Tbl.Werkpakketten[[#This Row],[Subsidiabele activiteit]],Tbl.Subsidiehoogte[Subsidieactiviteit],Tbl.Subsidiehoogte[Sub. Percentage],"",0,1)</f>
        <v>0</v>
      </c>
      <c r="F37" s="222"/>
      <c r="G37" s="5" t="s">
        <v>139</v>
      </c>
      <c r="H37" s="81">
        <f>SUMIF(Tbl.Kosten[WPnr.],Tbl.Werkpakketten[[#This Row],[WPnr.]],Tbl.Kosten[Totaal kosten])</f>
        <v>0</v>
      </c>
      <c r="I37" s="81">
        <f>SUMIF(Tbl.Kosten[WPnr.],Tbl.Werkpakketten[[#This Row],[WPnr.]],Tbl.Kosten[Subsidie])</f>
        <v>0</v>
      </c>
    </row>
    <row r="38" spans="1:9" ht="15.75" x14ac:dyDescent="0.35">
      <c r="A38" s="40">
        <f>IF(ISBLANK(Tbl.Werkpakketten[[#This Row],[Naam]]),A37-1,A37+1)</f>
        <v>-30</v>
      </c>
      <c r="B38" s="146"/>
      <c r="C38" s="146"/>
      <c r="D38" s="147"/>
      <c r="E38" s="41">
        <f>_xlfn.XLOOKUP(Tbl.Werkpakketten[[#This Row],[Subsidiabele activiteit]],Tbl.Subsidiehoogte[Subsidieactiviteit],Tbl.Subsidiehoogte[Sub. Percentage],"",0,1)</f>
        <v>0</v>
      </c>
      <c r="F38" s="222"/>
      <c r="G38" s="5" t="s">
        <v>140</v>
      </c>
      <c r="H38" s="81">
        <f>SUMIF(Tbl.Kosten[WPnr.],Tbl.Werkpakketten[[#This Row],[WPnr.]],Tbl.Kosten[Totaal kosten])</f>
        <v>0</v>
      </c>
      <c r="I38" s="81">
        <f>SUMIF(Tbl.Kosten[WPnr.],Tbl.Werkpakketten[[#This Row],[WPnr.]],Tbl.Kosten[Subsidie])</f>
        <v>0</v>
      </c>
    </row>
    <row r="39" spans="1:9" ht="15.75" x14ac:dyDescent="0.35">
      <c r="A39" s="40">
        <f>IF(ISBLANK(Tbl.Werkpakketten[[#This Row],[Naam]]),A38-1,A38+1)</f>
        <v>-31</v>
      </c>
      <c r="B39" s="146"/>
      <c r="C39" s="146"/>
      <c r="D39" s="147"/>
      <c r="E39" s="41">
        <f>_xlfn.XLOOKUP(Tbl.Werkpakketten[[#This Row],[Subsidiabele activiteit]],Tbl.Subsidiehoogte[Subsidieactiviteit],Tbl.Subsidiehoogte[Sub. Percentage],"",0,1)</f>
        <v>0</v>
      </c>
      <c r="F39" s="222"/>
      <c r="G39" s="5" t="s">
        <v>141</v>
      </c>
      <c r="H39" s="81">
        <f>SUMIF(Tbl.Kosten[WPnr.],Tbl.Werkpakketten[[#This Row],[WPnr.]],Tbl.Kosten[Totaal kosten])</f>
        <v>0</v>
      </c>
      <c r="I39" s="81">
        <f>SUMIF(Tbl.Kosten[WPnr.],Tbl.Werkpakketten[[#This Row],[WPnr.]],Tbl.Kosten[Subsidie])</f>
        <v>0</v>
      </c>
    </row>
    <row r="40" spans="1:9" ht="15.75" x14ac:dyDescent="0.35">
      <c r="A40" s="40">
        <f>IF(ISBLANK(Tbl.Werkpakketten[[#This Row],[Naam]]),A39-1,A39+1)</f>
        <v>-32</v>
      </c>
      <c r="B40" s="146"/>
      <c r="C40" s="146"/>
      <c r="D40" s="147"/>
      <c r="E40" s="41">
        <f>_xlfn.XLOOKUP(Tbl.Werkpakketten[[#This Row],[Subsidiabele activiteit]],Tbl.Subsidiehoogte[Subsidieactiviteit],Tbl.Subsidiehoogte[Sub. Percentage],"",0,1)</f>
        <v>0</v>
      </c>
      <c r="F40" s="222"/>
      <c r="G40" s="5" t="s">
        <v>142</v>
      </c>
      <c r="H40" s="81">
        <f>SUMIF(Tbl.Kosten[WPnr.],Tbl.Werkpakketten[[#This Row],[WPnr.]],Tbl.Kosten[Totaal kosten])</f>
        <v>0</v>
      </c>
      <c r="I40" s="81">
        <f>SUMIF(Tbl.Kosten[WPnr.],Tbl.Werkpakketten[[#This Row],[WPnr.]],Tbl.Kosten[Subsidie])</f>
        <v>0</v>
      </c>
    </row>
    <row r="41" spans="1:9" ht="15.75" x14ac:dyDescent="0.35">
      <c r="A41" s="40">
        <f>IF(ISBLANK(Tbl.Werkpakketten[[#This Row],[Naam]]),A40-1,A40+1)</f>
        <v>-33</v>
      </c>
      <c r="B41" s="146"/>
      <c r="C41" s="146"/>
      <c r="D41" s="147"/>
      <c r="E41" s="41">
        <f>_xlfn.XLOOKUP(Tbl.Werkpakketten[[#This Row],[Subsidiabele activiteit]],Tbl.Subsidiehoogte[Subsidieactiviteit],Tbl.Subsidiehoogte[Sub. Percentage],"",0,1)</f>
        <v>0</v>
      </c>
      <c r="F41" s="222"/>
      <c r="G41" s="5" t="s">
        <v>143</v>
      </c>
      <c r="H41" s="81">
        <f>SUMIF(Tbl.Kosten[WPnr.],Tbl.Werkpakketten[[#This Row],[WPnr.]],Tbl.Kosten[Totaal kosten])</f>
        <v>0</v>
      </c>
      <c r="I41" s="81">
        <f>SUMIF(Tbl.Kosten[WPnr.],Tbl.Werkpakketten[[#This Row],[WPnr.]],Tbl.Kosten[Subsidie])</f>
        <v>0</v>
      </c>
    </row>
    <row r="42" spans="1:9" ht="15.75" x14ac:dyDescent="0.35">
      <c r="A42" s="40">
        <f>IF(ISBLANK(Tbl.Werkpakketten[[#This Row],[Naam]]),A41-1,A41+1)</f>
        <v>-34</v>
      </c>
      <c r="B42" s="146"/>
      <c r="C42" s="146"/>
      <c r="D42" s="147"/>
      <c r="E42" s="41">
        <f>_xlfn.XLOOKUP(Tbl.Werkpakketten[[#This Row],[Subsidiabele activiteit]],Tbl.Subsidiehoogte[Subsidieactiviteit],Tbl.Subsidiehoogte[Sub. Percentage],"",0,1)</f>
        <v>0</v>
      </c>
      <c r="F42" s="222"/>
      <c r="G42" s="5" t="s">
        <v>144</v>
      </c>
      <c r="H42" s="81">
        <f>SUMIF(Tbl.Kosten[WPnr.],Tbl.Werkpakketten[[#This Row],[WPnr.]],Tbl.Kosten[Totaal kosten])</f>
        <v>0</v>
      </c>
      <c r="I42" s="81">
        <f>SUMIF(Tbl.Kosten[WPnr.],Tbl.Werkpakketten[[#This Row],[WPnr.]],Tbl.Kosten[Subsidie])</f>
        <v>0</v>
      </c>
    </row>
    <row r="43" spans="1:9" ht="15.75" x14ac:dyDescent="0.35">
      <c r="A43" s="40">
        <f>IF(ISBLANK(Tbl.Werkpakketten[[#This Row],[Naam]]),A42-1,A42+1)</f>
        <v>-35</v>
      </c>
      <c r="B43" s="146"/>
      <c r="C43" s="146"/>
      <c r="D43" s="147"/>
      <c r="E43" s="41">
        <f>_xlfn.XLOOKUP(Tbl.Werkpakketten[[#This Row],[Subsidiabele activiteit]],Tbl.Subsidiehoogte[Subsidieactiviteit],Tbl.Subsidiehoogte[Sub. Percentage],"",0,1)</f>
        <v>0</v>
      </c>
      <c r="F43" s="222"/>
      <c r="G43" s="5" t="s">
        <v>145</v>
      </c>
      <c r="H43" s="81">
        <f>SUMIF(Tbl.Kosten[WPnr.],Tbl.Werkpakketten[[#This Row],[WPnr.]],Tbl.Kosten[Totaal kosten])</f>
        <v>0</v>
      </c>
      <c r="I43" s="81">
        <f>SUMIF(Tbl.Kosten[WPnr.],Tbl.Werkpakketten[[#This Row],[WPnr.]],Tbl.Kosten[Subsidie])</f>
        <v>0</v>
      </c>
    </row>
    <row r="44" spans="1:9" ht="15.75" x14ac:dyDescent="0.35">
      <c r="A44" s="40">
        <f>IF(ISBLANK(Tbl.Werkpakketten[[#This Row],[Naam]]),A43-1,A43+1)</f>
        <v>-36</v>
      </c>
      <c r="B44" s="146"/>
      <c r="C44" s="146"/>
      <c r="D44" s="147"/>
      <c r="E44" s="41">
        <f>_xlfn.XLOOKUP(Tbl.Werkpakketten[[#This Row],[Subsidiabele activiteit]],Tbl.Subsidiehoogte[Subsidieactiviteit],Tbl.Subsidiehoogte[Sub. Percentage],"",0,1)</f>
        <v>0</v>
      </c>
      <c r="F44" s="222"/>
      <c r="G44" s="5" t="s">
        <v>146</v>
      </c>
      <c r="H44" s="81">
        <f>SUMIF(Tbl.Kosten[WPnr.],Tbl.Werkpakketten[[#This Row],[WPnr.]],Tbl.Kosten[Totaal kosten])</f>
        <v>0</v>
      </c>
      <c r="I44" s="81">
        <f>SUMIF(Tbl.Kosten[WPnr.],Tbl.Werkpakketten[[#This Row],[WPnr.]],Tbl.Kosten[Subsidie])</f>
        <v>0</v>
      </c>
    </row>
    <row r="45" spans="1:9" ht="15.75" x14ac:dyDescent="0.35">
      <c r="A45" s="40">
        <f>IF(ISBLANK(Tbl.Werkpakketten[[#This Row],[Naam]]),A44-1,A44+1)</f>
        <v>-37</v>
      </c>
      <c r="B45" s="146"/>
      <c r="C45" s="146"/>
      <c r="D45" s="147"/>
      <c r="E45" s="41">
        <f>_xlfn.XLOOKUP(Tbl.Werkpakketten[[#This Row],[Subsidiabele activiteit]],Tbl.Subsidiehoogte[Subsidieactiviteit],Tbl.Subsidiehoogte[Sub. Percentage],"",0,1)</f>
        <v>0</v>
      </c>
      <c r="F45" s="222"/>
      <c r="G45" s="5" t="s">
        <v>147</v>
      </c>
      <c r="H45" s="81">
        <f>SUMIF(Tbl.Kosten[WPnr.],Tbl.Werkpakketten[[#This Row],[WPnr.]],Tbl.Kosten[Totaal kosten])</f>
        <v>0</v>
      </c>
      <c r="I45" s="81">
        <f>SUMIF(Tbl.Kosten[WPnr.],Tbl.Werkpakketten[[#This Row],[WPnr.]],Tbl.Kosten[Subsidie])</f>
        <v>0</v>
      </c>
    </row>
    <row r="46" spans="1:9" ht="15.75" x14ac:dyDescent="0.35">
      <c r="A46" s="40">
        <f>IF(ISBLANK(Tbl.Werkpakketten[[#This Row],[Naam]]),A45-1,A45+1)</f>
        <v>-38</v>
      </c>
      <c r="B46" s="146"/>
      <c r="C46" s="146"/>
      <c r="D46" s="147"/>
      <c r="E46" s="41">
        <f>_xlfn.XLOOKUP(Tbl.Werkpakketten[[#This Row],[Subsidiabele activiteit]],Tbl.Subsidiehoogte[Subsidieactiviteit],Tbl.Subsidiehoogte[Sub. Percentage],"",0,1)</f>
        <v>0</v>
      </c>
      <c r="F46" s="222"/>
      <c r="G46" s="5" t="s">
        <v>148</v>
      </c>
      <c r="H46" s="81">
        <f>SUMIF(Tbl.Kosten[WPnr.],Tbl.Werkpakketten[[#This Row],[WPnr.]],Tbl.Kosten[Totaal kosten])</f>
        <v>0</v>
      </c>
      <c r="I46" s="81">
        <f>SUMIF(Tbl.Kosten[WPnr.],Tbl.Werkpakketten[[#This Row],[WPnr.]],Tbl.Kosten[Subsidie])</f>
        <v>0</v>
      </c>
    </row>
    <row r="47" spans="1:9" ht="15.75" x14ac:dyDescent="0.35">
      <c r="A47" s="40">
        <f>IF(ISBLANK(Tbl.Werkpakketten[[#This Row],[Naam]]),A46-1,A46+1)</f>
        <v>-39</v>
      </c>
      <c r="B47" s="146"/>
      <c r="C47" s="146"/>
      <c r="D47" s="147"/>
      <c r="E47" s="41">
        <f>_xlfn.XLOOKUP(Tbl.Werkpakketten[[#This Row],[Subsidiabele activiteit]],Tbl.Subsidiehoogte[Subsidieactiviteit],Tbl.Subsidiehoogte[Sub. Percentage],"",0,1)</f>
        <v>0</v>
      </c>
      <c r="F47" s="222"/>
      <c r="G47" s="5" t="s">
        <v>149</v>
      </c>
      <c r="H47" s="81">
        <f>SUMIF(Tbl.Kosten[WPnr.],Tbl.Werkpakketten[[#This Row],[WPnr.]],Tbl.Kosten[Totaal kosten])</f>
        <v>0</v>
      </c>
      <c r="I47" s="81">
        <f>SUMIF(Tbl.Kosten[WPnr.],Tbl.Werkpakketten[[#This Row],[WPnr.]],Tbl.Kosten[Subsidie])</f>
        <v>0</v>
      </c>
    </row>
    <row r="48" spans="1:9" ht="15.75" x14ac:dyDescent="0.35">
      <c r="A48" s="40">
        <f>IF(ISBLANK(Tbl.Werkpakketten[[#This Row],[Naam]]),A47-1,A47+1)</f>
        <v>-40</v>
      </c>
      <c r="B48" s="146"/>
      <c r="C48" s="146"/>
      <c r="D48" s="147"/>
      <c r="E48" s="41">
        <f>_xlfn.XLOOKUP(Tbl.Werkpakketten[[#This Row],[Subsidiabele activiteit]],Tbl.Subsidiehoogte[Subsidieactiviteit],Tbl.Subsidiehoogte[Sub. Percentage],"",0,1)</f>
        <v>0</v>
      </c>
      <c r="F48" s="222"/>
      <c r="G48" s="5" t="s">
        <v>150</v>
      </c>
      <c r="H48" s="81">
        <f>SUMIF(Tbl.Kosten[WPnr.],Tbl.Werkpakketten[[#This Row],[WPnr.]],Tbl.Kosten[Totaal kosten])</f>
        <v>0</v>
      </c>
      <c r="I48" s="81">
        <f>SUMIF(Tbl.Kosten[WPnr.],Tbl.Werkpakketten[[#This Row],[WPnr.]],Tbl.Kosten[Subsidie])</f>
        <v>0</v>
      </c>
    </row>
    <row r="49" spans="1:9" ht="15.75" x14ac:dyDescent="0.35">
      <c r="A49" s="40">
        <f>IF(ISBLANK(Tbl.Werkpakketten[[#This Row],[Naam]]),A48-1,A48+1)</f>
        <v>-41</v>
      </c>
      <c r="B49" s="146"/>
      <c r="C49" s="146"/>
      <c r="D49" s="147"/>
      <c r="E49" s="41">
        <f>_xlfn.XLOOKUP(Tbl.Werkpakketten[[#This Row],[Subsidiabele activiteit]],Tbl.Subsidiehoogte[Subsidieactiviteit],Tbl.Subsidiehoogte[Sub. Percentage],"",0,1)</f>
        <v>0</v>
      </c>
      <c r="F49" s="222"/>
      <c r="G49" s="5" t="s">
        <v>151</v>
      </c>
      <c r="H49" s="81">
        <f>SUMIF(Tbl.Kosten[WPnr.],Tbl.Werkpakketten[[#This Row],[WPnr.]],Tbl.Kosten[Totaal kosten])</f>
        <v>0</v>
      </c>
      <c r="I49" s="81">
        <f>SUMIF(Tbl.Kosten[WPnr.],Tbl.Werkpakketten[[#This Row],[WPnr.]],Tbl.Kosten[Subsidie])</f>
        <v>0</v>
      </c>
    </row>
    <row r="50" spans="1:9" ht="15.75" x14ac:dyDescent="0.35">
      <c r="A50" s="40">
        <f>IF(ISBLANK(Tbl.Werkpakketten[[#This Row],[Naam]]),A49-1,A49+1)</f>
        <v>-42</v>
      </c>
      <c r="B50" s="146"/>
      <c r="C50" s="146"/>
      <c r="D50" s="147"/>
      <c r="E50" s="41">
        <f>_xlfn.XLOOKUP(Tbl.Werkpakketten[[#This Row],[Subsidiabele activiteit]],Tbl.Subsidiehoogte[Subsidieactiviteit],Tbl.Subsidiehoogte[Sub. Percentage],"",0,1)</f>
        <v>0</v>
      </c>
      <c r="F50" s="222"/>
      <c r="G50" s="5" t="s">
        <v>152</v>
      </c>
      <c r="H50" s="81">
        <f>SUMIF(Tbl.Kosten[WPnr.],Tbl.Werkpakketten[[#This Row],[WPnr.]],Tbl.Kosten[Totaal kosten])</f>
        <v>0</v>
      </c>
      <c r="I50" s="81">
        <f>SUMIF(Tbl.Kosten[WPnr.],Tbl.Werkpakketten[[#This Row],[WPnr.]],Tbl.Kosten[Subsidie])</f>
        <v>0</v>
      </c>
    </row>
    <row r="51" spans="1:9" ht="15.75" x14ac:dyDescent="0.35">
      <c r="A51" s="40">
        <f>IF(ISBLANK(Tbl.Werkpakketten[[#This Row],[Naam]]),A50-1,A50+1)</f>
        <v>-43</v>
      </c>
      <c r="B51" s="146"/>
      <c r="C51" s="146"/>
      <c r="D51" s="147"/>
      <c r="E51" s="41">
        <f>_xlfn.XLOOKUP(Tbl.Werkpakketten[[#This Row],[Subsidiabele activiteit]],Tbl.Subsidiehoogte[Subsidieactiviteit],Tbl.Subsidiehoogte[Sub. Percentage],"",0,1)</f>
        <v>0</v>
      </c>
      <c r="F51" s="222"/>
      <c r="G51" s="5" t="s">
        <v>153</v>
      </c>
      <c r="H51" s="81">
        <f>SUMIF(Tbl.Kosten[WPnr.],Tbl.Werkpakketten[[#This Row],[WPnr.]],Tbl.Kosten[Totaal kosten])</f>
        <v>0</v>
      </c>
      <c r="I51" s="81">
        <f>SUMIF(Tbl.Kosten[WPnr.],Tbl.Werkpakketten[[#This Row],[WPnr.]],Tbl.Kosten[Subsidie])</f>
        <v>0</v>
      </c>
    </row>
    <row r="52" spans="1:9" ht="15.75" x14ac:dyDescent="0.35">
      <c r="A52" s="40">
        <f>IF(ISBLANK(Tbl.Werkpakketten[[#This Row],[Naam]]),A51-1,A51+1)</f>
        <v>-44</v>
      </c>
      <c r="B52" s="146"/>
      <c r="C52" s="146"/>
      <c r="D52" s="147"/>
      <c r="E52" s="41">
        <f>_xlfn.XLOOKUP(Tbl.Werkpakketten[[#This Row],[Subsidiabele activiteit]],Tbl.Subsidiehoogte[Subsidieactiviteit],Tbl.Subsidiehoogte[Sub. Percentage],"",0,1)</f>
        <v>0</v>
      </c>
      <c r="F52" s="222"/>
      <c r="G52" s="5" t="s">
        <v>154</v>
      </c>
      <c r="H52" s="81">
        <f>SUMIF(Tbl.Kosten[WPnr.],Tbl.Werkpakketten[[#This Row],[WPnr.]],Tbl.Kosten[Totaal kosten])</f>
        <v>0</v>
      </c>
      <c r="I52" s="81">
        <f>SUMIF(Tbl.Kosten[WPnr.],Tbl.Werkpakketten[[#This Row],[WPnr.]],Tbl.Kosten[Subsidie])</f>
        <v>0</v>
      </c>
    </row>
    <row r="53" spans="1:9" ht="15.75" x14ac:dyDescent="0.35">
      <c r="A53" s="40">
        <f>IF(ISBLANK(Tbl.Werkpakketten[[#This Row],[Naam]]),A52-1,A52+1)</f>
        <v>-45</v>
      </c>
      <c r="B53" s="146"/>
      <c r="C53" s="146"/>
      <c r="D53" s="147"/>
      <c r="E53" s="41">
        <f>_xlfn.XLOOKUP(Tbl.Werkpakketten[[#This Row],[Subsidiabele activiteit]],Tbl.Subsidiehoogte[Subsidieactiviteit],Tbl.Subsidiehoogte[Sub. Percentage],"",0,1)</f>
        <v>0</v>
      </c>
      <c r="F53" s="222"/>
      <c r="G53" s="5" t="s">
        <v>155</v>
      </c>
      <c r="H53" s="81">
        <f>SUMIF(Tbl.Kosten[WPnr.],Tbl.Werkpakketten[[#This Row],[WPnr.]],Tbl.Kosten[Totaal kosten])</f>
        <v>0</v>
      </c>
      <c r="I53" s="81">
        <f>SUMIF(Tbl.Kosten[WPnr.],Tbl.Werkpakketten[[#This Row],[WPnr.]],Tbl.Kosten[Subsidie])</f>
        <v>0</v>
      </c>
    </row>
    <row r="54" spans="1:9" ht="15.75" x14ac:dyDescent="0.35">
      <c r="A54" s="40">
        <f>IF(ISBLANK(Tbl.Werkpakketten[[#This Row],[Naam]]),A53-1,A53+1)</f>
        <v>-46</v>
      </c>
      <c r="B54" s="146"/>
      <c r="C54" s="146"/>
      <c r="D54" s="147"/>
      <c r="E54" s="41">
        <f>_xlfn.XLOOKUP(Tbl.Werkpakketten[[#This Row],[Subsidiabele activiteit]],Tbl.Subsidiehoogte[Subsidieactiviteit],Tbl.Subsidiehoogte[Sub. Percentage],"",0,1)</f>
        <v>0</v>
      </c>
      <c r="F54" s="222"/>
      <c r="G54" s="5" t="s">
        <v>156</v>
      </c>
      <c r="H54" s="81">
        <f>SUMIF(Tbl.Kosten[WPnr.],Tbl.Werkpakketten[[#This Row],[WPnr.]],Tbl.Kosten[Totaal kosten])</f>
        <v>0</v>
      </c>
      <c r="I54" s="81">
        <f>SUMIF(Tbl.Kosten[WPnr.],Tbl.Werkpakketten[[#This Row],[WPnr.]],Tbl.Kosten[Subsidie])</f>
        <v>0</v>
      </c>
    </row>
    <row r="55" spans="1:9" ht="15.75" x14ac:dyDescent="0.35">
      <c r="A55" s="40">
        <f>IF(ISBLANK(Tbl.Werkpakketten[[#This Row],[Naam]]),A54-1,A54+1)</f>
        <v>-47</v>
      </c>
      <c r="B55" s="146"/>
      <c r="C55" s="146"/>
      <c r="D55" s="147"/>
      <c r="E55" s="41">
        <f>_xlfn.XLOOKUP(Tbl.Werkpakketten[[#This Row],[Subsidiabele activiteit]],Tbl.Subsidiehoogte[Subsidieactiviteit],Tbl.Subsidiehoogte[Sub. Percentage],"",0,1)</f>
        <v>0</v>
      </c>
      <c r="F55" s="222"/>
      <c r="G55" s="5" t="s">
        <v>157</v>
      </c>
      <c r="H55" s="81">
        <f>SUMIF(Tbl.Kosten[WPnr.],Tbl.Werkpakketten[[#This Row],[WPnr.]],Tbl.Kosten[Totaal kosten])</f>
        <v>0</v>
      </c>
      <c r="I55" s="81">
        <f>SUMIF(Tbl.Kosten[WPnr.],Tbl.Werkpakketten[[#This Row],[WPnr.]],Tbl.Kosten[Subsidie])</f>
        <v>0</v>
      </c>
    </row>
    <row r="56" spans="1:9" ht="15.75" x14ac:dyDescent="0.35">
      <c r="A56" s="40">
        <f>IF(ISBLANK(Tbl.Werkpakketten[[#This Row],[Naam]]),A55-1,A55+1)</f>
        <v>-48</v>
      </c>
      <c r="B56" s="146"/>
      <c r="C56" s="146"/>
      <c r="D56" s="147"/>
      <c r="E56" s="41">
        <f>_xlfn.XLOOKUP(Tbl.Werkpakketten[[#This Row],[Subsidiabele activiteit]],Tbl.Subsidiehoogte[Subsidieactiviteit],Tbl.Subsidiehoogte[Sub. Percentage],"",0,1)</f>
        <v>0</v>
      </c>
      <c r="F56" s="222"/>
      <c r="G56" s="5" t="s">
        <v>158</v>
      </c>
      <c r="H56" s="81">
        <f>SUMIF(Tbl.Kosten[WPnr.],Tbl.Werkpakketten[[#This Row],[WPnr.]],Tbl.Kosten[Totaal kosten])</f>
        <v>0</v>
      </c>
      <c r="I56" s="81">
        <f>SUMIF(Tbl.Kosten[WPnr.],Tbl.Werkpakketten[[#This Row],[WPnr.]],Tbl.Kosten[Subsidie])</f>
        <v>0</v>
      </c>
    </row>
    <row r="57" spans="1:9" ht="15.75" x14ac:dyDescent="0.35">
      <c r="A57" s="40">
        <f>IF(ISBLANK(Tbl.Werkpakketten[[#This Row],[Naam]]),A56-1,A56+1)</f>
        <v>-49</v>
      </c>
      <c r="B57" s="146"/>
      <c r="C57" s="146"/>
      <c r="D57" s="147"/>
      <c r="E57" s="41">
        <f>_xlfn.XLOOKUP(Tbl.Werkpakketten[[#This Row],[Subsidiabele activiteit]],Tbl.Subsidiehoogte[Subsidieactiviteit],Tbl.Subsidiehoogte[Sub. Percentage],"",0,1)</f>
        <v>0</v>
      </c>
      <c r="F57" s="222"/>
      <c r="G57" s="5" t="s">
        <v>159</v>
      </c>
      <c r="H57" s="81">
        <f>SUMIF(Tbl.Kosten[WPnr.],Tbl.Werkpakketten[[#This Row],[WPnr.]],Tbl.Kosten[Totaal kosten])</f>
        <v>0</v>
      </c>
      <c r="I57" s="81">
        <f>SUMIF(Tbl.Kosten[WPnr.],Tbl.Werkpakketten[[#This Row],[WPnr.]],Tbl.Kosten[Subsidie])</f>
        <v>0</v>
      </c>
    </row>
    <row r="58" spans="1:9" ht="15.75" x14ac:dyDescent="0.35">
      <c r="A58" s="40">
        <f>IF(ISBLANK(Tbl.Werkpakketten[[#This Row],[Naam]]),A57-1,A57+1)</f>
        <v>-50</v>
      </c>
      <c r="B58" s="146"/>
      <c r="C58" s="146"/>
      <c r="D58" s="147"/>
      <c r="E58" s="41">
        <f>_xlfn.XLOOKUP(Tbl.Werkpakketten[[#This Row],[Subsidiabele activiteit]],Tbl.Subsidiehoogte[Subsidieactiviteit],Tbl.Subsidiehoogte[Sub. Percentage],"",0,1)</f>
        <v>0</v>
      </c>
      <c r="F58" s="222"/>
      <c r="G58" s="5" t="s">
        <v>160</v>
      </c>
      <c r="H58" s="81">
        <f>SUMIF(Tbl.Kosten[WPnr.],Tbl.Werkpakketten[[#This Row],[WPnr.]],Tbl.Kosten[Totaal kosten])</f>
        <v>0</v>
      </c>
      <c r="I58" s="81">
        <f>SUMIF(Tbl.Kosten[WPnr.],Tbl.Werkpakketten[[#This Row],[WPnr.]],Tbl.Kosten[Subsidie])</f>
        <v>0</v>
      </c>
    </row>
    <row r="59" spans="1:9" hidden="1" x14ac:dyDescent="0.3">
      <c r="A59" s="31">
        <f>MAX(A8:A58)</f>
        <v>0</v>
      </c>
      <c r="B59" s="7">
        <f>SUBTOTAL(103,Tbl.Werkpakketten[Naam])</f>
        <v>0</v>
      </c>
      <c r="C59" s="7"/>
      <c r="D59" s="7"/>
      <c r="E59" s="7"/>
      <c r="F59" s="20"/>
      <c r="G59" s="5">
        <f>SUBTOTAL(103,Tbl.Werkpakketten[WPnr.])</f>
        <v>50</v>
      </c>
      <c r="H59" s="7"/>
      <c r="I59" s="7"/>
    </row>
    <row r="60" spans="1:9" hidden="1" x14ac:dyDescent="0.3">
      <c r="B60" s="7">
        <f>Tbl.Werkpakketten[[#Totals],[WPnr.]]-Tbl.Werkpakketten[[#Totals],[Naam]]</f>
        <v>50</v>
      </c>
      <c r="C60" s="10"/>
      <c r="D60" s="10"/>
      <c r="E60" s="10"/>
      <c r="F60" s="19"/>
      <c r="G60" s="7"/>
    </row>
    <row r="61" spans="1:9" hidden="1" x14ac:dyDescent="0.3">
      <c r="B61" s="10"/>
      <c r="C61" s="10"/>
      <c r="D61" s="10"/>
      <c r="E61" s="10"/>
      <c r="F61" s="19"/>
      <c r="G61" s="7"/>
    </row>
    <row r="62" spans="1:9" hidden="1" x14ac:dyDescent="0.3">
      <c r="B62" s="10"/>
      <c r="C62" s="10"/>
      <c r="D62" s="10"/>
      <c r="E62" s="10"/>
      <c r="F62" s="19"/>
      <c r="G62" s="7"/>
    </row>
    <row r="63" spans="1:9" hidden="1" x14ac:dyDescent="0.3">
      <c r="B63" s="10"/>
      <c r="C63" s="10"/>
      <c r="D63" s="10"/>
      <c r="E63" s="10"/>
      <c r="F63" s="19"/>
      <c r="G63" s="7"/>
    </row>
    <row r="64" spans="1:9" hidden="1" x14ac:dyDescent="0.3">
      <c r="B64" s="10"/>
      <c r="C64" s="10"/>
      <c r="D64" s="10"/>
      <c r="E64" s="10"/>
      <c r="F64" s="19"/>
      <c r="G64" s="7"/>
    </row>
    <row r="65" spans="2:7" hidden="1" x14ac:dyDescent="0.3">
      <c r="B65" s="10"/>
      <c r="C65" s="10"/>
      <c r="D65" s="10"/>
      <c r="E65" s="10"/>
      <c r="F65" s="19"/>
      <c r="G65" s="7"/>
    </row>
    <row r="66" spans="2:7" hidden="1" x14ac:dyDescent="0.3">
      <c r="B66" s="10"/>
      <c r="C66" s="10"/>
      <c r="D66" s="10"/>
      <c r="E66" s="10"/>
      <c r="F66" s="19"/>
      <c r="G66" s="7"/>
    </row>
    <row r="67" spans="2:7" hidden="1" x14ac:dyDescent="0.3">
      <c r="B67" s="10"/>
      <c r="C67" s="10"/>
      <c r="D67" s="10"/>
      <c r="E67" s="10"/>
      <c r="F67" s="19"/>
      <c r="G67" s="7"/>
    </row>
    <row r="68" spans="2:7" hidden="1" x14ac:dyDescent="0.3">
      <c r="B68" s="10"/>
      <c r="C68" s="10"/>
      <c r="D68" s="10"/>
      <c r="E68" s="10"/>
      <c r="F68" s="19"/>
      <c r="G68" s="7"/>
    </row>
    <row r="69" spans="2:7" hidden="1" x14ac:dyDescent="0.3">
      <c r="B69" s="10"/>
      <c r="C69" s="10"/>
      <c r="D69" s="10"/>
      <c r="E69" s="10"/>
      <c r="F69" s="19"/>
      <c r="G69" s="7"/>
    </row>
    <row r="70" spans="2:7" hidden="1" x14ac:dyDescent="0.3">
      <c r="B70" s="10"/>
      <c r="C70" s="10"/>
      <c r="D70" s="10"/>
      <c r="E70" s="10"/>
      <c r="F70" s="19"/>
      <c r="G70" s="7"/>
    </row>
    <row r="71" spans="2:7" hidden="1" x14ac:dyDescent="0.3">
      <c r="B71" s="10"/>
      <c r="C71" s="10"/>
      <c r="D71" s="10"/>
      <c r="E71" s="10"/>
      <c r="F71" s="19"/>
      <c r="G71" s="7"/>
    </row>
    <row r="72" spans="2:7" hidden="1" x14ac:dyDescent="0.3">
      <c r="B72" s="10"/>
      <c r="C72" s="10"/>
      <c r="D72" s="10"/>
      <c r="E72" s="10"/>
      <c r="F72" s="19"/>
      <c r="G72" s="7"/>
    </row>
    <row r="73" spans="2:7" hidden="1" x14ac:dyDescent="0.3">
      <c r="B73" s="10"/>
      <c r="C73" s="10"/>
      <c r="D73" s="10"/>
      <c r="E73" s="10"/>
      <c r="F73" s="19"/>
      <c r="G73" s="7"/>
    </row>
    <row r="74" spans="2:7" hidden="1" x14ac:dyDescent="0.3">
      <c r="B74" s="10"/>
      <c r="C74" s="10"/>
      <c r="D74" s="10"/>
      <c r="E74" s="10"/>
      <c r="F74" s="19"/>
      <c r="G74" s="7"/>
    </row>
    <row r="75" spans="2:7" hidden="1" x14ac:dyDescent="0.3">
      <c r="B75" s="10"/>
      <c r="C75" s="10"/>
      <c r="D75" s="10"/>
      <c r="E75" s="10"/>
      <c r="F75" s="19"/>
      <c r="G75" s="7"/>
    </row>
    <row r="76" spans="2:7" hidden="1" x14ac:dyDescent="0.3">
      <c r="B76" s="10"/>
      <c r="C76" s="10"/>
      <c r="D76" s="10"/>
      <c r="E76" s="10"/>
      <c r="F76" s="19"/>
      <c r="G76" s="7"/>
    </row>
    <row r="77" spans="2:7" hidden="1" x14ac:dyDescent="0.3">
      <c r="B77" s="10"/>
      <c r="C77" s="10"/>
      <c r="D77" s="10"/>
      <c r="E77" s="10"/>
      <c r="F77" s="19"/>
      <c r="G77" s="7"/>
    </row>
    <row r="78" spans="2:7" hidden="1" x14ac:dyDescent="0.3">
      <c r="B78" s="10"/>
      <c r="C78" s="10"/>
      <c r="D78" s="10"/>
      <c r="E78" s="10"/>
      <c r="F78" s="19"/>
      <c r="G78" s="7"/>
    </row>
    <row r="79" spans="2:7" hidden="1" x14ac:dyDescent="0.3">
      <c r="B79" s="10"/>
      <c r="C79" s="10"/>
      <c r="D79" s="10"/>
      <c r="E79" s="10"/>
      <c r="F79" s="19"/>
      <c r="G79" s="7"/>
    </row>
    <row r="80" spans="2:7" hidden="1" x14ac:dyDescent="0.3">
      <c r="B80" s="10"/>
      <c r="C80" s="10"/>
      <c r="D80" s="10"/>
      <c r="E80" s="10"/>
      <c r="F80" s="19"/>
      <c r="G80" s="7"/>
    </row>
    <row r="81" spans="2:7" hidden="1" x14ac:dyDescent="0.3">
      <c r="B81" s="10"/>
      <c r="C81" s="10"/>
      <c r="D81" s="10"/>
      <c r="E81" s="10"/>
      <c r="F81" s="19"/>
      <c r="G81" s="7"/>
    </row>
    <row r="82" spans="2:7" hidden="1" x14ac:dyDescent="0.3">
      <c r="B82" s="10"/>
      <c r="C82" s="10"/>
      <c r="D82" s="10"/>
      <c r="E82" s="10"/>
      <c r="F82" s="19"/>
      <c r="G82" s="7"/>
    </row>
    <row r="83" spans="2:7" hidden="1" x14ac:dyDescent="0.3">
      <c r="B83" s="10"/>
      <c r="C83" s="10"/>
      <c r="D83" s="10"/>
      <c r="E83" s="10"/>
      <c r="F83" s="19"/>
      <c r="G83" s="7"/>
    </row>
    <row r="84" spans="2:7" hidden="1" x14ac:dyDescent="0.3">
      <c r="B84" s="10"/>
      <c r="C84" s="10"/>
      <c r="D84" s="10"/>
      <c r="E84" s="10"/>
      <c r="F84" s="19"/>
      <c r="G84" s="7"/>
    </row>
    <row r="85" spans="2:7" hidden="1" x14ac:dyDescent="0.3">
      <c r="B85" s="10"/>
      <c r="C85" s="10"/>
      <c r="D85" s="10"/>
      <c r="E85" s="10"/>
      <c r="F85" s="19"/>
      <c r="G85" s="7"/>
    </row>
    <row r="86" spans="2:7" hidden="1" x14ac:dyDescent="0.3">
      <c r="B86" s="10"/>
      <c r="C86" s="10"/>
      <c r="D86" s="10"/>
      <c r="E86" s="10"/>
      <c r="F86" s="19"/>
      <c r="G86" s="7"/>
    </row>
    <row r="87" spans="2:7" hidden="1" x14ac:dyDescent="0.3">
      <c r="B87" s="10"/>
      <c r="C87" s="10"/>
      <c r="D87" s="10"/>
      <c r="E87" s="10"/>
      <c r="F87" s="19"/>
      <c r="G87" s="7"/>
    </row>
    <row r="88" spans="2:7" hidden="1" x14ac:dyDescent="0.3">
      <c r="B88" s="10"/>
      <c r="C88" s="10"/>
      <c r="D88" s="10"/>
      <c r="E88" s="10"/>
      <c r="F88" s="19"/>
      <c r="G88" s="7"/>
    </row>
    <row r="89" spans="2:7" hidden="1" x14ac:dyDescent="0.3">
      <c r="B89" s="10"/>
      <c r="C89" s="10"/>
      <c r="D89" s="10"/>
      <c r="E89" s="10"/>
      <c r="F89" s="19"/>
      <c r="G89" s="7"/>
    </row>
    <row r="90" spans="2:7" hidden="1" x14ac:dyDescent="0.3">
      <c r="B90" s="10"/>
      <c r="C90" s="10"/>
      <c r="D90" s="10"/>
      <c r="E90" s="10"/>
      <c r="F90" s="19"/>
      <c r="G90" s="7"/>
    </row>
    <row r="91" spans="2:7" hidden="1" x14ac:dyDescent="0.3">
      <c r="B91" s="10"/>
      <c r="C91" s="10"/>
      <c r="D91" s="10"/>
      <c r="E91" s="10"/>
      <c r="F91" s="19"/>
      <c r="G91" s="7"/>
    </row>
    <row r="92" spans="2:7" hidden="1" x14ac:dyDescent="0.3">
      <c r="B92" s="10"/>
      <c r="C92" s="10"/>
      <c r="D92" s="10"/>
      <c r="E92" s="10"/>
      <c r="F92" s="19"/>
      <c r="G92" s="7"/>
    </row>
    <row r="93" spans="2:7" hidden="1" x14ac:dyDescent="0.3">
      <c r="B93" s="10"/>
      <c r="C93" s="10"/>
      <c r="D93" s="10"/>
      <c r="E93" s="10"/>
      <c r="F93" s="19"/>
      <c r="G93" s="7"/>
    </row>
    <row r="94" spans="2:7" hidden="1" x14ac:dyDescent="0.3">
      <c r="B94" s="10"/>
      <c r="C94" s="10"/>
      <c r="D94" s="10"/>
      <c r="E94" s="10"/>
      <c r="F94" s="19"/>
      <c r="G94" s="7"/>
    </row>
    <row r="95" spans="2:7" hidden="1" x14ac:dyDescent="0.3">
      <c r="B95" s="10"/>
      <c r="C95" s="10"/>
      <c r="D95" s="10"/>
      <c r="E95" s="10"/>
      <c r="F95" s="19"/>
      <c r="G95" s="7"/>
    </row>
    <row r="96" spans="2:7" hidden="1" x14ac:dyDescent="0.3">
      <c r="B96" s="10"/>
      <c r="C96" s="10"/>
      <c r="D96" s="10"/>
      <c r="E96" s="10"/>
      <c r="F96" s="19"/>
      <c r="G96" s="7"/>
    </row>
    <row r="97" spans="2:7" hidden="1" x14ac:dyDescent="0.3">
      <c r="B97" s="10"/>
      <c r="C97" s="10"/>
      <c r="D97" s="10"/>
      <c r="E97" s="10"/>
      <c r="F97" s="19"/>
      <c r="G97" s="7"/>
    </row>
    <row r="98" spans="2:7" hidden="1" x14ac:dyDescent="0.3">
      <c r="B98" s="10"/>
      <c r="C98" s="10"/>
      <c r="D98" s="10"/>
      <c r="E98" s="10"/>
      <c r="F98" s="19"/>
      <c r="G98" s="7"/>
    </row>
    <row r="99" spans="2:7" hidden="1" x14ac:dyDescent="0.3">
      <c r="B99" s="10"/>
      <c r="C99" s="10"/>
      <c r="D99" s="10"/>
      <c r="E99" s="10"/>
      <c r="F99" s="19"/>
      <c r="G99" s="7"/>
    </row>
    <row r="100" spans="2:7" hidden="1" x14ac:dyDescent="0.3">
      <c r="B100" s="10"/>
      <c r="C100" s="10"/>
      <c r="D100" s="10"/>
      <c r="E100" s="10"/>
      <c r="F100" s="19"/>
      <c r="G100" s="7"/>
    </row>
    <row r="101" spans="2:7" hidden="1" x14ac:dyDescent="0.3">
      <c r="B101" s="10"/>
      <c r="C101" s="10"/>
      <c r="D101" s="10"/>
      <c r="E101" s="10"/>
      <c r="F101" s="19"/>
      <c r="G101" s="7"/>
    </row>
    <row r="102" spans="2:7" hidden="1" x14ac:dyDescent="0.3">
      <c r="B102" s="10"/>
      <c r="C102" s="10"/>
      <c r="D102" s="10"/>
      <c r="E102" s="10"/>
      <c r="F102" s="19"/>
      <c r="G102" s="7"/>
    </row>
    <row r="103" spans="2:7" hidden="1" x14ac:dyDescent="0.3">
      <c r="B103" s="10"/>
      <c r="C103" s="10"/>
      <c r="D103" s="10"/>
      <c r="E103" s="10"/>
      <c r="F103" s="19"/>
      <c r="G103" s="7"/>
    </row>
    <row r="104" spans="2:7" hidden="1" x14ac:dyDescent="0.3">
      <c r="B104" s="10"/>
      <c r="C104" s="10"/>
      <c r="D104" s="10"/>
      <c r="E104" s="10"/>
      <c r="F104" s="19"/>
      <c r="G104" s="7"/>
    </row>
    <row r="105" spans="2:7" hidden="1" x14ac:dyDescent="0.3">
      <c r="B105" s="10"/>
      <c r="C105" s="10"/>
      <c r="D105" s="10"/>
      <c r="E105" s="10"/>
      <c r="F105" s="19"/>
      <c r="G105" s="7"/>
    </row>
    <row r="106" spans="2:7" hidden="1" x14ac:dyDescent="0.3">
      <c r="B106" s="10"/>
      <c r="C106" s="10"/>
      <c r="D106" s="10"/>
      <c r="E106" s="10"/>
      <c r="F106" s="19"/>
      <c r="G106" s="7"/>
    </row>
    <row r="107" spans="2:7" hidden="1" x14ac:dyDescent="0.3">
      <c r="B107" s="10"/>
      <c r="C107" s="10"/>
      <c r="D107" s="10"/>
      <c r="E107" s="10"/>
      <c r="F107" s="19"/>
      <c r="G107" s="7"/>
    </row>
    <row r="108" spans="2:7" hidden="1" x14ac:dyDescent="0.3">
      <c r="B108" s="10"/>
      <c r="C108" s="10"/>
      <c r="D108" s="10"/>
      <c r="E108" s="10"/>
      <c r="F108" s="19"/>
      <c r="G108" s="7"/>
    </row>
    <row r="109" spans="2:7" hidden="1" x14ac:dyDescent="0.3">
      <c r="B109" s="10"/>
      <c r="C109" s="10"/>
      <c r="D109" s="10"/>
      <c r="E109" s="10"/>
      <c r="F109" s="19"/>
      <c r="G109" s="7"/>
    </row>
    <row r="110" spans="2:7" hidden="1" x14ac:dyDescent="0.3">
      <c r="B110" s="10"/>
      <c r="C110" s="10"/>
      <c r="D110" s="10"/>
      <c r="E110" s="10"/>
      <c r="F110" s="19"/>
      <c r="G110" s="7"/>
    </row>
    <row r="111" spans="2:7" hidden="1" x14ac:dyDescent="0.3">
      <c r="B111" s="10"/>
      <c r="C111" s="10"/>
      <c r="D111" s="10"/>
      <c r="E111" s="10"/>
      <c r="F111" s="19"/>
      <c r="G111" s="7"/>
    </row>
    <row r="112" spans="2:7" hidden="1" x14ac:dyDescent="0.3">
      <c r="B112" s="10"/>
      <c r="C112" s="10"/>
      <c r="D112" s="10"/>
      <c r="E112" s="10"/>
      <c r="F112" s="19"/>
      <c r="G112" s="7"/>
    </row>
    <row r="113" spans="2:7" hidden="1" x14ac:dyDescent="0.3">
      <c r="B113" s="10"/>
      <c r="C113" s="10"/>
      <c r="D113" s="10"/>
      <c r="E113" s="10"/>
      <c r="F113" s="19"/>
      <c r="G113" s="7"/>
    </row>
    <row r="114" spans="2:7" hidden="1" x14ac:dyDescent="0.3">
      <c r="B114" s="10"/>
      <c r="C114" s="10"/>
      <c r="D114" s="10"/>
      <c r="E114" s="10"/>
      <c r="F114" s="19"/>
      <c r="G114" s="7"/>
    </row>
    <row r="115" spans="2:7" hidden="1" x14ac:dyDescent="0.3">
      <c r="B115" s="10"/>
      <c r="C115" s="10"/>
      <c r="D115" s="10"/>
      <c r="E115" s="10"/>
      <c r="F115" s="19"/>
      <c r="G115" s="7"/>
    </row>
    <row r="116" spans="2:7" hidden="1" x14ac:dyDescent="0.3">
      <c r="B116" s="10"/>
      <c r="C116" s="10"/>
      <c r="D116" s="10"/>
      <c r="E116" s="10"/>
      <c r="F116" s="19"/>
      <c r="G116" s="7"/>
    </row>
    <row r="117" spans="2:7" hidden="1" x14ac:dyDescent="0.3">
      <c r="B117" s="10"/>
      <c r="C117" s="10"/>
      <c r="D117" s="10"/>
      <c r="E117" s="10"/>
      <c r="F117" s="19"/>
      <c r="G117" s="7"/>
    </row>
    <row r="118" spans="2:7" hidden="1" x14ac:dyDescent="0.3">
      <c r="B118" s="10"/>
      <c r="C118" s="10"/>
      <c r="D118" s="10"/>
      <c r="E118" s="10"/>
      <c r="F118" s="19"/>
      <c r="G118" s="7"/>
    </row>
    <row r="119" spans="2:7" hidden="1" x14ac:dyDescent="0.3">
      <c r="B119" s="10"/>
      <c r="C119" s="10"/>
      <c r="D119" s="10"/>
      <c r="E119" s="10"/>
      <c r="F119" s="19"/>
      <c r="G119" s="7"/>
    </row>
    <row r="120" spans="2:7" hidden="1" x14ac:dyDescent="0.3">
      <c r="B120" s="10"/>
      <c r="C120" s="10"/>
      <c r="D120" s="10"/>
      <c r="E120" s="10"/>
      <c r="F120" s="19"/>
      <c r="G120" s="7"/>
    </row>
    <row r="121" spans="2:7" hidden="1" x14ac:dyDescent="0.3">
      <c r="B121" s="10"/>
      <c r="C121" s="10"/>
      <c r="D121" s="10"/>
      <c r="E121" s="10"/>
      <c r="F121" s="19"/>
      <c r="G121" s="7"/>
    </row>
    <row r="122" spans="2:7" hidden="1" x14ac:dyDescent="0.3">
      <c r="B122" s="10"/>
      <c r="C122" s="10"/>
      <c r="D122" s="10"/>
      <c r="E122" s="10"/>
      <c r="F122" s="19"/>
      <c r="G122" s="7"/>
    </row>
    <row r="123" spans="2:7" hidden="1" x14ac:dyDescent="0.3">
      <c r="B123" s="10"/>
      <c r="C123" s="10"/>
      <c r="D123" s="10"/>
      <c r="E123" s="10"/>
      <c r="F123" s="19"/>
      <c r="G123" s="7"/>
    </row>
    <row r="124" spans="2:7" hidden="1" x14ac:dyDescent="0.3">
      <c r="B124" s="10"/>
      <c r="C124" s="10"/>
      <c r="D124" s="10"/>
      <c r="E124" s="10"/>
      <c r="F124" s="19"/>
      <c r="G124" s="7"/>
    </row>
    <row r="125" spans="2:7" hidden="1" x14ac:dyDescent="0.3">
      <c r="B125" s="10"/>
      <c r="C125" s="10"/>
      <c r="D125" s="10"/>
      <c r="E125" s="10"/>
      <c r="F125" s="19"/>
      <c r="G125" s="7"/>
    </row>
    <row r="126" spans="2:7" hidden="1" x14ac:dyDescent="0.3">
      <c r="B126" s="10"/>
      <c r="C126" s="10"/>
      <c r="D126" s="10"/>
      <c r="E126" s="10"/>
      <c r="F126" s="19"/>
      <c r="G126" s="7"/>
    </row>
    <row r="127" spans="2:7" hidden="1" x14ac:dyDescent="0.3">
      <c r="B127" s="10"/>
      <c r="C127" s="10"/>
      <c r="D127" s="10"/>
      <c r="E127" s="10"/>
      <c r="F127" s="19"/>
      <c r="G127" s="7"/>
    </row>
    <row r="128" spans="2:7" hidden="1" x14ac:dyDescent="0.3">
      <c r="B128" s="10"/>
      <c r="C128" s="10"/>
      <c r="D128" s="10"/>
      <c r="E128" s="10"/>
      <c r="F128" s="19"/>
      <c r="G128" s="7"/>
    </row>
    <row r="129" spans="2:7" hidden="1" x14ac:dyDescent="0.3">
      <c r="B129" s="10"/>
      <c r="C129" s="10"/>
      <c r="D129" s="10"/>
      <c r="E129" s="10"/>
      <c r="F129" s="19"/>
      <c r="G129" s="7"/>
    </row>
    <row r="130" spans="2:7" hidden="1" x14ac:dyDescent="0.3">
      <c r="B130" s="10"/>
      <c r="C130" s="10"/>
      <c r="D130" s="10"/>
      <c r="E130" s="10"/>
      <c r="F130" s="19"/>
      <c r="G130" s="7"/>
    </row>
    <row r="131" spans="2:7" hidden="1" x14ac:dyDescent="0.3">
      <c r="B131" s="10"/>
      <c r="C131" s="10"/>
      <c r="D131" s="10"/>
      <c r="E131" s="10"/>
      <c r="F131" s="19"/>
      <c r="G131" s="7"/>
    </row>
    <row r="132" spans="2:7" hidden="1" x14ac:dyDescent="0.3">
      <c r="B132" s="10"/>
      <c r="C132" s="10"/>
      <c r="D132" s="10"/>
      <c r="E132" s="10"/>
      <c r="F132" s="19"/>
      <c r="G132" s="7"/>
    </row>
    <row r="133" spans="2:7" hidden="1" x14ac:dyDescent="0.3">
      <c r="B133" s="10"/>
      <c r="C133" s="10"/>
      <c r="D133" s="10"/>
      <c r="E133" s="10"/>
      <c r="F133" s="19"/>
      <c r="G133" s="7"/>
    </row>
    <row r="134" spans="2:7" hidden="1" x14ac:dyDescent="0.3">
      <c r="B134" s="10"/>
      <c r="C134" s="10"/>
      <c r="D134" s="10"/>
      <c r="E134" s="10"/>
      <c r="F134" s="19"/>
      <c r="G134" s="7"/>
    </row>
    <row r="135" spans="2:7" hidden="1" x14ac:dyDescent="0.3">
      <c r="B135" s="10"/>
      <c r="C135" s="10"/>
      <c r="D135" s="10"/>
      <c r="E135" s="10"/>
      <c r="F135" s="19"/>
      <c r="G135" s="7"/>
    </row>
    <row r="136" spans="2:7" hidden="1" x14ac:dyDescent="0.3">
      <c r="B136" s="10"/>
      <c r="C136" s="10"/>
      <c r="D136" s="10"/>
      <c r="E136" s="10"/>
      <c r="F136" s="19"/>
      <c r="G136" s="7"/>
    </row>
    <row r="137" spans="2:7" hidden="1" x14ac:dyDescent="0.3">
      <c r="B137" s="10"/>
      <c r="C137" s="10"/>
      <c r="D137" s="10"/>
      <c r="E137" s="10"/>
      <c r="F137" s="19"/>
      <c r="G137" s="7"/>
    </row>
    <row r="138" spans="2:7" hidden="1" x14ac:dyDescent="0.3">
      <c r="B138" s="10"/>
      <c r="C138" s="10"/>
      <c r="D138" s="10"/>
      <c r="E138" s="10"/>
      <c r="F138" s="19"/>
      <c r="G138" s="7"/>
    </row>
    <row r="139" spans="2:7" hidden="1" x14ac:dyDescent="0.3">
      <c r="B139" s="10"/>
      <c r="C139" s="10"/>
      <c r="D139" s="10"/>
      <c r="E139" s="10"/>
      <c r="F139" s="19"/>
      <c r="G139" s="7"/>
    </row>
    <row r="140" spans="2:7" hidden="1" x14ac:dyDescent="0.3">
      <c r="B140" s="10"/>
      <c r="C140" s="10"/>
      <c r="D140" s="10"/>
      <c r="E140" s="10"/>
      <c r="F140" s="19"/>
      <c r="G140" s="7"/>
    </row>
    <row r="141" spans="2:7" hidden="1" x14ac:dyDescent="0.3">
      <c r="B141" s="10"/>
      <c r="C141" s="10"/>
      <c r="D141" s="10"/>
      <c r="E141" s="10"/>
      <c r="F141" s="19"/>
      <c r="G141" s="7"/>
    </row>
    <row r="142" spans="2:7" hidden="1" x14ac:dyDescent="0.3">
      <c r="B142" s="10"/>
      <c r="C142" s="10"/>
      <c r="D142" s="10"/>
      <c r="E142" s="10"/>
      <c r="F142" s="19"/>
      <c r="G142" s="7"/>
    </row>
    <row r="143" spans="2:7" hidden="1" x14ac:dyDescent="0.3">
      <c r="B143" s="10"/>
      <c r="C143" s="10"/>
      <c r="D143" s="10"/>
      <c r="E143" s="10"/>
      <c r="F143" s="19"/>
      <c r="G143" s="7"/>
    </row>
    <row r="144" spans="2:7" hidden="1" x14ac:dyDescent="0.3">
      <c r="B144" s="10"/>
      <c r="C144" s="10"/>
      <c r="D144" s="10"/>
      <c r="E144" s="10"/>
      <c r="F144" s="19"/>
      <c r="G144" s="7"/>
    </row>
    <row r="145" spans="2:7" hidden="1" x14ac:dyDescent="0.3">
      <c r="B145" s="10"/>
      <c r="C145" s="10"/>
      <c r="D145" s="10"/>
      <c r="E145" s="10"/>
      <c r="F145" s="19"/>
      <c r="G145" s="7"/>
    </row>
    <row r="146" spans="2:7" hidden="1" x14ac:dyDescent="0.3">
      <c r="B146" s="10"/>
      <c r="C146" s="10"/>
      <c r="D146" s="10"/>
      <c r="E146" s="10"/>
      <c r="F146" s="19"/>
      <c r="G146" s="7"/>
    </row>
    <row r="147" spans="2:7" hidden="1" x14ac:dyDescent="0.3">
      <c r="B147" s="10"/>
      <c r="C147" s="10"/>
      <c r="D147" s="10"/>
      <c r="E147" s="10"/>
      <c r="F147" s="19"/>
      <c r="G147" s="7"/>
    </row>
    <row r="148" spans="2:7" hidden="1" x14ac:dyDescent="0.3">
      <c r="B148" s="10"/>
      <c r="C148" s="10"/>
      <c r="D148" s="10"/>
      <c r="E148" s="10"/>
      <c r="F148" s="19"/>
      <c r="G148" s="7"/>
    </row>
    <row r="149" spans="2:7" hidden="1" x14ac:dyDescent="0.3">
      <c r="B149" s="10"/>
      <c r="C149" s="10"/>
      <c r="D149" s="10"/>
      <c r="E149" s="10"/>
      <c r="F149" s="19"/>
      <c r="G149" s="7"/>
    </row>
    <row r="150" spans="2:7" hidden="1" x14ac:dyDescent="0.3">
      <c r="B150" s="10"/>
      <c r="C150" s="10"/>
      <c r="D150" s="10"/>
      <c r="E150" s="10"/>
      <c r="F150" s="19"/>
      <c r="G150" s="7"/>
    </row>
    <row r="151" spans="2:7" hidden="1" x14ac:dyDescent="0.3">
      <c r="B151" s="10"/>
      <c r="C151" s="10"/>
      <c r="D151" s="10"/>
      <c r="E151" s="10"/>
      <c r="F151" s="19"/>
      <c r="G151" s="7"/>
    </row>
    <row r="152" spans="2:7" hidden="1" x14ac:dyDescent="0.3">
      <c r="B152" s="10"/>
      <c r="C152" s="10"/>
      <c r="D152" s="10"/>
      <c r="E152" s="10"/>
      <c r="F152" s="19"/>
      <c r="G152" s="7"/>
    </row>
    <row r="153" spans="2:7" hidden="1" x14ac:dyDescent="0.3">
      <c r="B153" s="10"/>
      <c r="C153" s="10"/>
      <c r="D153" s="10"/>
      <c r="E153" s="10"/>
      <c r="F153" s="19"/>
      <c r="G153" s="7"/>
    </row>
    <row r="154" spans="2:7" hidden="1" x14ac:dyDescent="0.3">
      <c r="B154" s="10"/>
      <c r="C154" s="10"/>
      <c r="D154" s="10"/>
      <c r="E154" s="10"/>
      <c r="F154" s="19"/>
      <c r="G154" s="7"/>
    </row>
    <row r="155" spans="2:7" hidden="1" x14ac:dyDescent="0.3">
      <c r="B155" s="10"/>
      <c r="C155" s="10"/>
      <c r="D155" s="10"/>
      <c r="E155" s="10"/>
      <c r="F155" s="19"/>
      <c r="G155" s="7"/>
    </row>
    <row r="156" spans="2:7" hidden="1" x14ac:dyDescent="0.3">
      <c r="B156" s="10"/>
      <c r="C156" s="10"/>
      <c r="D156" s="10"/>
      <c r="E156" s="10"/>
      <c r="F156" s="19"/>
      <c r="G156" s="7"/>
    </row>
    <row r="157" spans="2:7" hidden="1" x14ac:dyDescent="0.3">
      <c r="B157" s="10"/>
      <c r="C157" s="10"/>
      <c r="D157" s="10"/>
      <c r="E157" s="10"/>
      <c r="F157" s="19"/>
      <c r="G157" s="7"/>
    </row>
    <row r="158" spans="2:7" hidden="1" x14ac:dyDescent="0.3">
      <c r="B158" s="10"/>
      <c r="C158" s="10"/>
      <c r="D158" s="10"/>
      <c r="E158" s="10"/>
      <c r="F158" s="19"/>
      <c r="G158" s="7"/>
    </row>
  </sheetData>
  <sheetProtection algorithmName="SHA-512" hashValue="iL6S9qK8hLHxb9r1FX8yslLvSfy5lNsBcDoxDYlke7+F8zJr2qFxaYunTB6+QQ6z5qZmwkhvEtzFBYQIF1Of1w==" saltValue="bQbHd926r6lg4X+qyH/ntQ==" spinCount="100000" sheet="1" objects="1" scenarios="1" selectLockedCells="1"/>
  <phoneticPr fontId="10" type="noConversion"/>
  <conditionalFormatting sqref="B9:B58">
    <cfRule type="duplicateValues" dxfId="23" priority="17"/>
  </conditionalFormatting>
  <conditionalFormatting sqref="E9:E58">
    <cfRule type="cellIs" dxfId="22" priority="1" operator="equal">
      <formula>0</formula>
    </cfRule>
  </conditionalFormatting>
  <conditionalFormatting sqref="F9:F58">
    <cfRule type="duplicateValues" dxfId="21" priority="4"/>
  </conditionalFormatting>
  <conditionalFormatting sqref="H7:I58">
    <cfRule type="cellIs" dxfId="20" priority="5" operator="equal">
      <formula>0</formula>
    </cfRule>
  </conditionalFormatting>
  <dataValidations count="4">
    <dataValidation allowBlank="1" showInputMessage="1" showErrorMessage="1" promptTitle="Werkpakket" prompt="Let op!_x000a_Voer tenminste één werkpakket in!_x000a__x000a_Tip!_x000a_Leg een duidelijke relatie tussen de resultaten van het project en de begroting door voor elk resultaat een apart werkpakket te maken_x000a_" sqref="B9" xr:uid="{4FC01C42-7FD7-4CAC-BA34-3DEFF7A4A0C2}"/>
    <dataValidation type="list" allowBlank="1" showErrorMessage="1" promptTitle="Subsidiabele activiteit" prompt="Selecteer een subsidiabele activiteit waaronder dit werkpakket valt." sqref="D60:E158" xr:uid="{39E8E710-1D61-43E7-835B-837326D28D05}">
      <formula1>Lijst_Subsidiabele_activiteiten</formula1>
    </dataValidation>
    <dataValidation type="list" allowBlank="1" showInputMessage="1" showErrorMessage="1" errorTitle="Maak een keuze uit de lijst!" error="Klik op Annuleren._x000a_Klik daarna op het pijltje naast de cel." promptTitle="Maak een keuze uit de lijst" prompt="Kies per werkpakket één subsidiabele activiteit uit de lijst._x000a__x000a_Let op!_x000a_Per werkpakket kan slechts één subsidiabele activiteit worden gekozen._x000a_Het is wel mogelijk om meedere werkpakketten aan een subsidiabele activiteit te koppelen." sqref="D9:D58" xr:uid="{7EA9E180-2077-45C5-81DC-F9C19DE0C1CF}">
      <formula1>Lijst_Subsidiabele_activiteiten</formula1>
    </dataValidation>
    <dataValidation type="textLength" allowBlank="1" showInputMessage="1" showErrorMessage="1" errorTitle="Gebruik maximaal 5 karakters!" error="Klik op Annuleren._x000a_Voer daarna een unieke code in." promptTitle="Weerkpakketcode" prompt="Voer een unieke werkpakketcode in. Gebruik minimaal 1 en maximaal 5 karakters._x000a__x000a_Bijvoorbeeld:_x000a_WP1 voor werkpakket 1_x000a_WP2 voor werkpakket 2_x000a_enz." sqref="F9:F58" xr:uid="{FF9EF1DB-B1BB-4B91-BEF4-723969EC8CAA}">
      <formula1>1</formula1>
      <formula2>5</formula2>
    </dataValidation>
  </dataValidations>
  <hyperlinks>
    <hyperlink ref="H3" location="Begroting!A1" tooltip="Begroting" display="Begroting" xr:uid="{7D34C5A4-106D-473B-8CAC-C3BF5785BA20}"/>
    <hyperlink ref="E3" location="Partners!C3" tooltip="Ga naar werkblad Partners" display="Partners" xr:uid="{CB03FC3D-FB5D-47A1-BC4A-D7A0639C7D84}"/>
    <hyperlink ref="E4" location="Activiteiten!B9" tooltip="Ga naar werkblad Activiteiten" display="Activiteiten" xr:uid="{B5F86EBB-88E5-4909-A3DD-BCF51BB97D4D}"/>
    <hyperlink ref="E5" location="Kosten!B9" tooltip="Ga naar werkblad Kosten" display="Kosten" xr:uid="{B268DC25-AB6B-4248-A263-ECE00BF56412}"/>
    <hyperlink ref="E6" location="Financiering!G6" tooltip="Financiering" display="Financiering" xr:uid="{49F7255C-6D2C-49CF-9939-227B78E5ABB7}"/>
  </hyperlinks>
  <pageMargins left="0.7" right="0.7" top="0.75" bottom="0.75" header="0.3" footer="0.3"/>
  <pageSetup paperSize="9"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C946C-0B74-40E5-819B-ACA3D504E9A3}">
  <sheetPr codeName="Blad3">
    <tabColor rgb="FF8DCCBD"/>
  </sheetPr>
  <dimension ref="A1:I158"/>
  <sheetViews>
    <sheetView showGridLines="0" zoomScaleNormal="100" workbookViewId="0">
      <pane xSplit="1" ySplit="8" topLeftCell="B9" activePane="bottomRight" state="frozen"/>
      <selection pane="topRight"/>
      <selection pane="bottomLeft"/>
      <selection pane="bottomRight" activeCell="G3" sqref="G3"/>
    </sheetView>
  </sheetViews>
  <sheetFormatPr defaultColWidth="0" defaultRowHeight="15" zeroHeight="1" x14ac:dyDescent="0.3"/>
  <cols>
    <col min="1" max="1" width="2.7109375" style="32" customWidth="1"/>
    <col min="2" max="3" width="25.7109375" style="4" customWidth="1"/>
    <col min="4" max="4" width="50.7109375" style="4" customWidth="1"/>
    <col min="5" max="5" width="29.85546875" style="4" customWidth="1"/>
    <col min="6" max="6" width="2.7109375" style="4" customWidth="1"/>
    <col min="7" max="8" width="15.7109375" style="4" customWidth="1"/>
    <col min="9" max="9" width="2.7109375" style="32" customWidth="1"/>
    <col min="10" max="16384" width="8.85546875" style="4" hidden="1"/>
  </cols>
  <sheetData>
    <row r="1" spans="2:8" s="32" customFormat="1" x14ac:dyDescent="0.3"/>
    <row r="2" spans="2:8" ht="18" x14ac:dyDescent="0.35">
      <c r="B2" s="3" t="str">
        <f>Partners!B2</f>
        <v>Project</v>
      </c>
      <c r="D2" s="6"/>
      <c r="E2" s="6" t="s">
        <v>423</v>
      </c>
      <c r="G2" s="6" t="s">
        <v>514</v>
      </c>
    </row>
    <row r="3" spans="2:8" x14ac:dyDescent="0.3">
      <c r="B3" s="174" t="str">
        <f>Partners!B3</f>
        <v>Projectnaam</v>
      </c>
      <c r="C3" s="137">
        <f>Partners!C3</f>
        <v>0</v>
      </c>
      <c r="D3" s="16"/>
      <c r="E3" s="28" t="s">
        <v>57</v>
      </c>
      <c r="G3" s="29" t="s">
        <v>53</v>
      </c>
    </row>
    <row r="4" spans="2:8" x14ac:dyDescent="0.3">
      <c r="B4" s="174" t="str">
        <f>Partners!B4</f>
        <v>Projectlocatie</v>
      </c>
      <c r="C4" s="138">
        <f>Partners!C4</f>
        <v>0</v>
      </c>
      <c r="D4" s="16"/>
      <c r="E4" s="28" t="s">
        <v>32</v>
      </c>
    </row>
    <row r="5" spans="2:8" ht="15.75" x14ac:dyDescent="0.35">
      <c r="B5" s="174" t="str">
        <f>Partners!B5</f>
        <v>Penvoerder</v>
      </c>
      <c r="C5" s="138" t="str">
        <f>Partners!C5</f>
        <v/>
      </c>
      <c r="E5" s="28" t="s">
        <v>63</v>
      </c>
      <c r="G5" s="223" t="str">
        <f>IF(G7=0,"Wordt automatisch berekend!","")</f>
        <v>Wordt automatisch berekend!</v>
      </c>
      <c r="H5" s="223"/>
    </row>
    <row r="6" spans="2:8" x14ac:dyDescent="0.3">
      <c r="D6" s="6"/>
      <c r="E6" s="28" t="s">
        <v>398</v>
      </c>
      <c r="G6" s="231" t="s">
        <v>63</v>
      </c>
      <c r="H6" s="231" t="s">
        <v>59</v>
      </c>
    </row>
    <row r="7" spans="2:8" ht="18" x14ac:dyDescent="0.35">
      <c r="B7" s="3" t="s">
        <v>62</v>
      </c>
      <c r="E7" s="223" t="s">
        <v>391</v>
      </c>
      <c r="G7" s="225">
        <f>SUM(Tbl.Activiteiten[Kosten])</f>
        <v>0</v>
      </c>
      <c r="H7" s="225">
        <f>SUM(Tbl.Activiteiten[Subsidie])</f>
        <v>0</v>
      </c>
    </row>
    <row r="8" spans="2:8" ht="15.75" x14ac:dyDescent="0.35">
      <c r="B8" s="4" t="s">
        <v>8</v>
      </c>
      <c r="C8" s="4" t="s">
        <v>6</v>
      </c>
      <c r="D8" s="4" t="s">
        <v>7</v>
      </c>
      <c r="E8" s="14" t="s">
        <v>9</v>
      </c>
      <c r="F8" s="5" t="s">
        <v>169</v>
      </c>
      <c r="G8" s="82" t="s">
        <v>63</v>
      </c>
      <c r="H8" s="82" t="s">
        <v>59</v>
      </c>
    </row>
    <row r="9" spans="2:8" ht="15.75" x14ac:dyDescent="0.35">
      <c r="B9" s="103"/>
      <c r="C9" s="230"/>
      <c r="D9" s="145"/>
      <c r="E9" s="14" t="str">
        <f>_xlfn.CONCAT(Tbl.Activiteiten[[#This Row],[Werkpakketcode]]," - ",Tbl.Activiteiten[[#This Row],[Activiteit]])</f>
        <v xml:space="preserve"> - </v>
      </c>
      <c r="F9" s="5" t="s">
        <v>170</v>
      </c>
      <c r="G9" s="80">
        <f>SUMIF(Tbl.Kosten[Anr.],Tbl.Activiteiten[[#This Row],[Anr.]],Tbl.Kosten[Totaal kosten])</f>
        <v>0</v>
      </c>
      <c r="H9" s="80">
        <f>SUMIF(Tbl.Kosten[Anr.],Tbl.Activiteiten[[#This Row],[Anr.]],Tbl.Kosten[Subsidie])</f>
        <v>0</v>
      </c>
    </row>
    <row r="10" spans="2:8" ht="15.75" x14ac:dyDescent="0.35">
      <c r="B10" s="103"/>
      <c r="C10" s="230"/>
      <c r="D10" s="145"/>
      <c r="E10" s="14" t="str">
        <f>_xlfn.CONCAT(Tbl.Activiteiten[[#This Row],[Werkpakketcode]]," - ",Tbl.Activiteiten[[#This Row],[Activiteit]])</f>
        <v xml:space="preserve"> - </v>
      </c>
      <c r="F10" s="5" t="s">
        <v>171</v>
      </c>
      <c r="G10" s="80">
        <f>SUMIF(Tbl.Kosten[Anr.],Tbl.Activiteiten[[#This Row],[Anr.]],Tbl.Kosten[Totaal kosten])</f>
        <v>0</v>
      </c>
      <c r="H10" s="80">
        <f>SUMIF(Tbl.Kosten[Anr.],Tbl.Activiteiten[[#This Row],[Anr.]],Tbl.Kosten[Subsidie])</f>
        <v>0</v>
      </c>
    </row>
    <row r="11" spans="2:8" ht="15.75" x14ac:dyDescent="0.35">
      <c r="B11" s="103"/>
      <c r="C11" s="230"/>
      <c r="D11" s="145"/>
      <c r="E11" s="14" t="str">
        <f>_xlfn.CONCAT(Tbl.Activiteiten[[#This Row],[Werkpakketcode]]," - ",Tbl.Activiteiten[[#This Row],[Activiteit]])</f>
        <v xml:space="preserve"> - </v>
      </c>
      <c r="F11" s="5" t="s">
        <v>172</v>
      </c>
      <c r="G11" s="80">
        <f>SUMIF(Tbl.Kosten[Anr.],Tbl.Activiteiten[[#This Row],[Anr.]],Tbl.Kosten[Totaal kosten])</f>
        <v>0</v>
      </c>
      <c r="H11" s="80">
        <f>SUMIF(Tbl.Kosten[Anr.],Tbl.Activiteiten[[#This Row],[Anr.]],Tbl.Kosten[Subsidie])</f>
        <v>0</v>
      </c>
    </row>
    <row r="12" spans="2:8" ht="15.75" x14ac:dyDescent="0.35">
      <c r="B12" s="103"/>
      <c r="C12" s="145"/>
      <c r="D12" s="145"/>
      <c r="E12" s="14" t="str">
        <f>_xlfn.CONCAT(Tbl.Activiteiten[[#This Row],[Werkpakketcode]]," - ",Tbl.Activiteiten[[#This Row],[Activiteit]])</f>
        <v xml:space="preserve"> - </v>
      </c>
      <c r="F12" s="5" t="s">
        <v>173</v>
      </c>
      <c r="G12" s="80">
        <f>SUMIF(Tbl.Kosten[Anr.],Tbl.Activiteiten[[#This Row],[Anr.]],Tbl.Kosten[Totaal kosten])</f>
        <v>0</v>
      </c>
      <c r="H12" s="80">
        <f>SUMIF(Tbl.Kosten[Anr.],Tbl.Activiteiten[[#This Row],[Anr.]],Tbl.Kosten[Subsidie])</f>
        <v>0</v>
      </c>
    </row>
    <row r="13" spans="2:8" ht="15.75" x14ac:dyDescent="0.35">
      <c r="B13" s="103"/>
      <c r="C13" s="145"/>
      <c r="D13" s="145"/>
      <c r="E13" s="14" t="str">
        <f>_xlfn.CONCAT(Tbl.Activiteiten[[#This Row],[Werkpakketcode]]," - ",Tbl.Activiteiten[[#This Row],[Activiteit]])</f>
        <v xml:space="preserve"> - </v>
      </c>
      <c r="F13" s="5" t="s">
        <v>174</v>
      </c>
      <c r="G13" s="80">
        <f>SUMIF(Tbl.Kosten[Anr.],Tbl.Activiteiten[[#This Row],[Anr.]],Tbl.Kosten[Totaal kosten])</f>
        <v>0</v>
      </c>
      <c r="H13" s="80">
        <f>SUMIF(Tbl.Kosten[Anr.],Tbl.Activiteiten[[#This Row],[Anr.]],Tbl.Kosten[Subsidie])</f>
        <v>0</v>
      </c>
    </row>
    <row r="14" spans="2:8" ht="15.75" x14ac:dyDescent="0.35">
      <c r="B14" s="103"/>
      <c r="C14" s="145"/>
      <c r="D14" s="145"/>
      <c r="E14" s="14" t="str">
        <f>_xlfn.CONCAT(Tbl.Activiteiten[[#This Row],[Werkpakketcode]]," - ",Tbl.Activiteiten[[#This Row],[Activiteit]])</f>
        <v xml:space="preserve"> - </v>
      </c>
      <c r="F14" s="5" t="s">
        <v>175</v>
      </c>
      <c r="G14" s="80">
        <f>SUMIF(Tbl.Kosten[Anr.],Tbl.Activiteiten[[#This Row],[Anr.]],Tbl.Kosten[Totaal kosten])</f>
        <v>0</v>
      </c>
      <c r="H14" s="80">
        <f>SUMIF(Tbl.Kosten[Anr.],Tbl.Activiteiten[[#This Row],[Anr.]],Tbl.Kosten[Subsidie])</f>
        <v>0</v>
      </c>
    </row>
    <row r="15" spans="2:8" ht="15.75" x14ac:dyDescent="0.35">
      <c r="B15" s="103"/>
      <c r="C15" s="145"/>
      <c r="D15" s="145"/>
      <c r="E15" s="14" t="str">
        <f>_xlfn.CONCAT(Tbl.Activiteiten[[#This Row],[Werkpakketcode]]," - ",Tbl.Activiteiten[[#This Row],[Activiteit]])</f>
        <v xml:space="preserve"> - </v>
      </c>
      <c r="F15" s="5" t="s">
        <v>176</v>
      </c>
      <c r="G15" s="80">
        <f>SUMIF(Tbl.Kosten[Anr.],Tbl.Activiteiten[[#This Row],[Anr.]],Tbl.Kosten[Totaal kosten])</f>
        <v>0</v>
      </c>
      <c r="H15" s="80">
        <f>SUMIF(Tbl.Kosten[Anr.],Tbl.Activiteiten[[#This Row],[Anr.]],Tbl.Kosten[Subsidie])</f>
        <v>0</v>
      </c>
    </row>
    <row r="16" spans="2:8" ht="15.75" x14ac:dyDescent="0.35">
      <c r="B16" s="103"/>
      <c r="C16" s="145"/>
      <c r="D16" s="145"/>
      <c r="E16" s="14" t="str">
        <f>_xlfn.CONCAT(Tbl.Activiteiten[[#This Row],[Werkpakketcode]]," - ",Tbl.Activiteiten[[#This Row],[Activiteit]])</f>
        <v xml:space="preserve"> - </v>
      </c>
      <c r="F16" s="5" t="s">
        <v>177</v>
      </c>
      <c r="G16" s="80">
        <f>SUMIF(Tbl.Kosten[Anr.],Tbl.Activiteiten[[#This Row],[Anr.]],Tbl.Kosten[Totaal kosten])</f>
        <v>0</v>
      </c>
      <c r="H16" s="80">
        <f>SUMIF(Tbl.Kosten[Anr.],Tbl.Activiteiten[[#This Row],[Anr.]],Tbl.Kosten[Subsidie])</f>
        <v>0</v>
      </c>
    </row>
    <row r="17" spans="2:8" ht="15.75" x14ac:dyDescent="0.35">
      <c r="B17" s="103"/>
      <c r="C17" s="145"/>
      <c r="D17" s="145"/>
      <c r="E17" s="14" t="str">
        <f>_xlfn.CONCAT(Tbl.Activiteiten[[#This Row],[Werkpakketcode]]," - ",Tbl.Activiteiten[[#This Row],[Activiteit]])</f>
        <v xml:space="preserve"> - </v>
      </c>
      <c r="F17" s="5" t="s">
        <v>178</v>
      </c>
      <c r="G17" s="80">
        <f>SUMIF(Tbl.Kosten[Anr.],Tbl.Activiteiten[[#This Row],[Anr.]],Tbl.Kosten[Totaal kosten])</f>
        <v>0</v>
      </c>
      <c r="H17" s="80">
        <f>SUMIF(Tbl.Kosten[Anr.],Tbl.Activiteiten[[#This Row],[Anr.]],Tbl.Kosten[Subsidie])</f>
        <v>0</v>
      </c>
    </row>
    <row r="18" spans="2:8" ht="15.75" x14ac:dyDescent="0.35">
      <c r="B18" s="103"/>
      <c r="C18" s="145"/>
      <c r="D18" s="145"/>
      <c r="E18" s="14" t="str">
        <f>_xlfn.CONCAT(Tbl.Activiteiten[[#This Row],[Werkpakketcode]]," - ",Tbl.Activiteiten[[#This Row],[Activiteit]])</f>
        <v xml:space="preserve"> - </v>
      </c>
      <c r="F18" s="5" t="s">
        <v>179</v>
      </c>
      <c r="G18" s="80">
        <f>SUMIF(Tbl.Kosten[Anr.],Tbl.Activiteiten[[#This Row],[Anr.]],Tbl.Kosten[Totaal kosten])</f>
        <v>0</v>
      </c>
      <c r="H18" s="80">
        <f>SUMIF(Tbl.Kosten[Anr.],Tbl.Activiteiten[[#This Row],[Anr.]],Tbl.Kosten[Subsidie])</f>
        <v>0</v>
      </c>
    </row>
    <row r="19" spans="2:8" ht="15.75" x14ac:dyDescent="0.35">
      <c r="B19" s="103"/>
      <c r="C19" s="145"/>
      <c r="D19" s="145"/>
      <c r="E19" s="14" t="str">
        <f>_xlfn.CONCAT(Tbl.Activiteiten[[#This Row],[Werkpakketcode]]," - ",Tbl.Activiteiten[[#This Row],[Activiteit]])</f>
        <v xml:space="preserve"> - </v>
      </c>
      <c r="F19" s="5" t="s">
        <v>180</v>
      </c>
      <c r="G19" s="80">
        <f>SUMIF(Tbl.Kosten[Anr.],Tbl.Activiteiten[[#This Row],[Anr.]],Tbl.Kosten[Totaal kosten])</f>
        <v>0</v>
      </c>
      <c r="H19" s="80">
        <f>SUMIF(Tbl.Kosten[Anr.],Tbl.Activiteiten[[#This Row],[Anr.]],Tbl.Kosten[Subsidie])</f>
        <v>0</v>
      </c>
    </row>
    <row r="20" spans="2:8" ht="15.75" x14ac:dyDescent="0.35">
      <c r="B20" s="103"/>
      <c r="C20" s="145"/>
      <c r="D20" s="145"/>
      <c r="E20" s="14" t="str">
        <f>_xlfn.CONCAT(Tbl.Activiteiten[[#This Row],[Werkpakketcode]]," - ",Tbl.Activiteiten[[#This Row],[Activiteit]])</f>
        <v xml:space="preserve"> - </v>
      </c>
      <c r="F20" s="5" t="s">
        <v>181</v>
      </c>
      <c r="G20" s="80">
        <f>SUMIF(Tbl.Kosten[Anr.],Tbl.Activiteiten[[#This Row],[Anr.]],Tbl.Kosten[Totaal kosten])</f>
        <v>0</v>
      </c>
      <c r="H20" s="80">
        <f>SUMIF(Tbl.Kosten[Anr.],Tbl.Activiteiten[[#This Row],[Anr.]],Tbl.Kosten[Subsidie])</f>
        <v>0</v>
      </c>
    </row>
    <row r="21" spans="2:8" ht="15.75" x14ac:dyDescent="0.35">
      <c r="B21" s="103"/>
      <c r="C21" s="145"/>
      <c r="D21" s="145"/>
      <c r="E21" s="14" t="str">
        <f>_xlfn.CONCAT(Tbl.Activiteiten[[#This Row],[Werkpakketcode]]," - ",Tbl.Activiteiten[[#This Row],[Activiteit]])</f>
        <v xml:space="preserve"> - </v>
      </c>
      <c r="F21" s="5" t="s">
        <v>182</v>
      </c>
      <c r="G21" s="80">
        <f>SUMIF(Tbl.Kosten[Anr.],Tbl.Activiteiten[[#This Row],[Anr.]],Tbl.Kosten[Totaal kosten])</f>
        <v>0</v>
      </c>
      <c r="H21" s="80">
        <f>SUMIF(Tbl.Kosten[Anr.],Tbl.Activiteiten[[#This Row],[Anr.]],Tbl.Kosten[Subsidie])</f>
        <v>0</v>
      </c>
    </row>
    <row r="22" spans="2:8" ht="15.75" x14ac:dyDescent="0.35">
      <c r="B22" s="103"/>
      <c r="C22" s="145"/>
      <c r="D22" s="145"/>
      <c r="E22" s="14" t="str">
        <f>_xlfn.CONCAT(Tbl.Activiteiten[[#This Row],[Werkpakketcode]]," - ",Tbl.Activiteiten[[#This Row],[Activiteit]])</f>
        <v xml:space="preserve"> - </v>
      </c>
      <c r="F22" s="5" t="s">
        <v>183</v>
      </c>
      <c r="G22" s="80">
        <f>SUMIF(Tbl.Kosten[Anr.],Tbl.Activiteiten[[#This Row],[Anr.]],Tbl.Kosten[Totaal kosten])</f>
        <v>0</v>
      </c>
      <c r="H22" s="80">
        <f>SUMIF(Tbl.Kosten[Anr.],Tbl.Activiteiten[[#This Row],[Anr.]],Tbl.Kosten[Subsidie])</f>
        <v>0</v>
      </c>
    </row>
    <row r="23" spans="2:8" ht="15.75" x14ac:dyDescent="0.35">
      <c r="B23" s="103"/>
      <c r="C23" s="145"/>
      <c r="D23" s="145"/>
      <c r="E23" s="14" t="str">
        <f>_xlfn.CONCAT(Tbl.Activiteiten[[#This Row],[Werkpakketcode]]," - ",Tbl.Activiteiten[[#This Row],[Activiteit]])</f>
        <v xml:space="preserve"> - </v>
      </c>
      <c r="F23" s="5" t="s">
        <v>184</v>
      </c>
      <c r="G23" s="80">
        <f>SUMIF(Tbl.Kosten[Anr.],Tbl.Activiteiten[[#This Row],[Anr.]],Tbl.Kosten[Totaal kosten])</f>
        <v>0</v>
      </c>
      <c r="H23" s="80">
        <f>SUMIF(Tbl.Kosten[Anr.],Tbl.Activiteiten[[#This Row],[Anr.]],Tbl.Kosten[Subsidie])</f>
        <v>0</v>
      </c>
    </row>
    <row r="24" spans="2:8" ht="15.75" x14ac:dyDescent="0.35">
      <c r="B24" s="103"/>
      <c r="C24" s="145"/>
      <c r="D24" s="145"/>
      <c r="E24" s="14" t="str">
        <f>_xlfn.CONCAT(Tbl.Activiteiten[[#This Row],[Werkpakketcode]]," - ",Tbl.Activiteiten[[#This Row],[Activiteit]])</f>
        <v xml:space="preserve"> - </v>
      </c>
      <c r="F24" s="5" t="s">
        <v>185</v>
      </c>
      <c r="G24" s="80">
        <f>SUMIF(Tbl.Kosten[Anr.],Tbl.Activiteiten[[#This Row],[Anr.]],Tbl.Kosten[Totaal kosten])</f>
        <v>0</v>
      </c>
      <c r="H24" s="80">
        <f>SUMIF(Tbl.Kosten[Anr.],Tbl.Activiteiten[[#This Row],[Anr.]],Tbl.Kosten[Subsidie])</f>
        <v>0</v>
      </c>
    </row>
    <row r="25" spans="2:8" ht="15.75" x14ac:dyDescent="0.35">
      <c r="B25" s="103"/>
      <c r="C25" s="145"/>
      <c r="D25" s="145"/>
      <c r="E25" s="14" t="str">
        <f>_xlfn.CONCAT(Tbl.Activiteiten[[#This Row],[Werkpakketcode]]," - ",Tbl.Activiteiten[[#This Row],[Activiteit]])</f>
        <v xml:space="preserve"> - </v>
      </c>
      <c r="F25" s="5" t="s">
        <v>186</v>
      </c>
      <c r="G25" s="80">
        <f>SUMIF(Tbl.Kosten[Anr.],Tbl.Activiteiten[[#This Row],[Anr.]],Tbl.Kosten[Totaal kosten])</f>
        <v>0</v>
      </c>
      <c r="H25" s="80">
        <f>SUMIF(Tbl.Kosten[Anr.],Tbl.Activiteiten[[#This Row],[Anr.]],Tbl.Kosten[Subsidie])</f>
        <v>0</v>
      </c>
    </row>
    <row r="26" spans="2:8" ht="15.75" x14ac:dyDescent="0.35">
      <c r="B26" s="103"/>
      <c r="C26" s="145"/>
      <c r="D26" s="145"/>
      <c r="E26" s="14" t="str">
        <f>_xlfn.CONCAT(Tbl.Activiteiten[[#This Row],[Werkpakketcode]]," - ",Tbl.Activiteiten[[#This Row],[Activiteit]])</f>
        <v xml:space="preserve"> - </v>
      </c>
      <c r="F26" s="5" t="s">
        <v>187</v>
      </c>
      <c r="G26" s="80">
        <f>SUMIF(Tbl.Kosten[Anr.],Tbl.Activiteiten[[#This Row],[Anr.]],Tbl.Kosten[Totaal kosten])</f>
        <v>0</v>
      </c>
      <c r="H26" s="80">
        <f>SUMIF(Tbl.Kosten[Anr.],Tbl.Activiteiten[[#This Row],[Anr.]],Tbl.Kosten[Subsidie])</f>
        <v>0</v>
      </c>
    </row>
    <row r="27" spans="2:8" ht="15.75" x14ac:dyDescent="0.35">
      <c r="B27" s="103"/>
      <c r="C27" s="145"/>
      <c r="D27" s="145"/>
      <c r="E27" s="14" t="str">
        <f>_xlfn.CONCAT(Tbl.Activiteiten[[#This Row],[Werkpakketcode]]," - ",Tbl.Activiteiten[[#This Row],[Activiteit]])</f>
        <v xml:space="preserve"> - </v>
      </c>
      <c r="F27" s="5" t="s">
        <v>188</v>
      </c>
      <c r="G27" s="80">
        <f>SUMIF(Tbl.Kosten[Anr.],Tbl.Activiteiten[[#This Row],[Anr.]],Tbl.Kosten[Totaal kosten])</f>
        <v>0</v>
      </c>
      <c r="H27" s="80">
        <f>SUMIF(Tbl.Kosten[Anr.],Tbl.Activiteiten[[#This Row],[Anr.]],Tbl.Kosten[Subsidie])</f>
        <v>0</v>
      </c>
    </row>
    <row r="28" spans="2:8" ht="15.75" x14ac:dyDescent="0.35">
      <c r="B28" s="103"/>
      <c r="C28" s="145"/>
      <c r="D28" s="145"/>
      <c r="E28" s="14" t="str">
        <f>_xlfn.CONCAT(Tbl.Activiteiten[[#This Row],[Werkpakketcode]]," - ",Tbl.Activiteiten[[#This Row],[Activiteit]])</f>
        <v xml:space="preserve"> - </v>
      </c>
      <c r="F28" s="5" t="s">
        <v>189</v>
      </c>
      <c r="G28" s="80">
        <f>SUMIF(Tbl.Kosten[Anr.],Tbl.Activiteiten[[#This Row],[Anr.]],Tbl.Kosten[Totaal kosten])</f>
        <v>0</v>
      </c>
      <c r="H28" s="80">
        <f>SUMIF(Tbl.Kosten[Anr.],Tbl.Activiteiten[[#This Row],[Anr.]],Tbl.Kosten[Subsidie])</f>
        <v>0</v>
      </c>
    </row>
    <row r="29" spans="2:8" ht="15.75" x14ac:dyDescent="0.35">
      <c r="B29" s="103"/>
      <c r="C29" s="145"/>
      <c r="D29" s="145"/>
      <c r="E29" s="14" t="str">
        <f>_xlfn.CONCAT(Tbl.Activiteiten[[#This Row],[Werkpakketcode]]," - ",Tbl.Activiteiten[[#This Row],[Activiteit]])</f>
        <v xml:space="preserve"> - </v>
      </c>
      <c r="F29" s="5" t="s">
        <v>190</v>
      </c>
      <c r="G29" s="80">
        <f>SUMIF(Tbl.Kosten[Anr.],Tbl.Activiteiten[[#This Row],[Anr.]],Tbl.Kosten[Totaal kosten])</f>
        <v>0</v>
      </c>
      <c r="H29" s="80">
        <f>SUMIF(Tbl.Kosten[Anr.],Tbl.Activiteiten[[#This Row],[Anr.]],Tbl.Kosten[Subsidie])</f>
        <v>0</v>
      </c>
    </row>
    <row r="30" spans="2:8" ht="15.75" x14ac:dyDescent="0.35">
      <c r="B30" s="103"/>
      <c r="C30" s="145"/>
      <c r="D30" s="145"/>
      <c r="E30" s="14" t="str">
        <f>_xlfn.CONCAT(Tbl.Activiteiten[[#This Row],[Werkpakketcode]]," - ",Tbl.Activiteiten[[#This Row],[Activiteit]])</f>
        <v xml:space="preserve"> - </v>
      </c>
      <c r="F30" s="5" t="s">
        <v>191</v>
      </c>
      <c r="G30" s="80">
        <f>SUMIF(Tbl.Kosten[Anr.],Tbl.Activiteiten[[#This Row],[Anr.]],Tbl.Kosten[Totaal kosten])</f>
        <v>0</v>
      </c>
      <c r="H30" s="80">
        <f>SUMIF(Tbl.Kosten[Anr.],Tbl.Activiteiten[[#This Row],[Anr.]],Tbl.Kosten[Subsidie])</f>
        <v>0</v>
      </c>
    </row>
    <row r="31" spans="2:8" ht="15.75" x14ac:dyDescent="0.35">
      <c r="B31" s="103"/>
      <c r="C31" s="145"/>
      <c r="D31" s="145"/>
      <c r="E31" s="14" t="str">
        <f>_xlfn.CONCAT(Tbl.Activiteiten[[#This Row],[Werkpakketcode]]," - ",Tbl.Activiteiten[[#This Row],[Activiteit]])</f>
        <v xml:space="preserve"> - </v>
      </c>
      <c r="F31" s="5" t="s">
        <v>192</v>
      </c>
      <c r="G31" s="80">
        <f>SUMIF(Tbl.Kosten[Anr.],Tbl.Activiteiten[[#This Row],[Anr.]],Tbl.Kosten[Totaal kosten])</f>
        <v>0</v>
      </c>
      <c r="H31" s="80">
        <f>SUMIF(Tbl.Kosten[Anr.],Tbl.Activiteiten[[#This Row],[Anr.]],Tbl.Kosten[Subsidie])</f>
        <v>0</v>
      </c>
    </row>
    <row r="32" spans="2:8" ht="15.75" x14ac:dyDescent="0.35">
      <c r="B32" s="103"/>
      <c r="C32" s="145"/>
      <c r="D32" s="145"/>
      <c r="E32" s="14" t="str">
        <f>_xlfn.CONCAT(Tbl.Activiteiten[[#This Row],[Werkpakketcode]]," - ",Tbl.Activiteiten[[#This Row],[Activiteit]])</f>
        <v xml:space="preserve"> - </v>
      </c>
      <c r="F32" s="5" t="s">
        <v>193</v>
      </c>
      <c r="G32" s="80">
        <f>SUMIF(Tbl.Kosten[Anr.],Tbl.Activiteiten[[#This Row],[Anr.]],Tbl.Kosten[Totaal kosten])</f>
        <v>0</v>
      </c>
      <c r="H32" s="80">
        <f>SUMIF(Tbl.Kosten[Anr.],Tbl.Activiteiten[[#This Row],[Anr.]],Tbl.Kosten[Subsidie])</f>
        <v>0</v>
      </c>
    </row>
    <row r="33" spans="2:8" ht="15.75" x14ac:dyDescent="0.35">
      <c r="B33" s="103"/>
      <c r="C33" s="145"/>
      <c r="D33" s="145"/>
      <c r="E33" s="14" t="str">
        <f>_xlfn.CONCAT(Tbl.Activiteiten[[#This Row],[Werkpakketcode]]," - ",Tbl.Activiteiten[[#This Row],[Activiteit]])</f>
        <v xml:space="preserve"> - </v>
      </c>
      <c r="F33" s="5" t="s">
        <v>194</v>
      </c>
      <c r="G33" s="80">
        <f>SUMIF(Tbl.Kosten[Anr.],Tbl.Activiteiten[[#This Row],[Anr.]],Tbl.Kosten[Totaal kosten])</f>
        <v>0</v>
      </c>
      <c r="H33" s="80">
        <f>SUMIF(Tbl.Kosten[Anr.],Tbl.Activiteiten[[#This Row],[Anr.]],Tbl.Kosten[Subsidie])</f>
        <v>0</v>
      </c>
    </row>
    <row r="34" spans="2:8" ht="15.75" x14ac:dyDescent="0.35">
      <c r="B34" s="103"/>
      <c r="C34" s="145"/>
      <c r="D34" s="145"/>
      <c r="E34" s="14" t="str">
        <f>_xlfn.CONCAT(Tbl.Activiteiten[[#This Row],[Werkpakketcode]]," - ",Tbl.Activiteiten[[#This Row],[Activiteit]])</f>
        <v xml:space="preserve"> - </v>
      </c>
      <c r="F34" s="5" t="s">
        <v>195</v>
      </c>
      <c r="G34" s="80">
        <f>SUMIF(Tbl.Kosten[Anr.],Tbl.Activiteiten[[#This Row],[Anr.]],Tbl.Kosten[Totaal kosten])</f>
        <v>0</v>
      </c>
      <c r="H34" s="80">
        <f>SUMIF(Tbl.Kosten[Anr.],Tbl.Activiteiten[[#This Row],[Anr.]],Tbl.Kosten[Subsidie])</f>
        <v>0</v>
      </c>
    </row>
    <row r="35" spans="2:8" ht="15.75" x14ac:dyDescent="0.35">
      <c r="B35" s="103"/>
      <c r="C35" s="145"/>
      <c r="D35" s="145"/>
      <c r="E35" s="14" t="str">
        <f>_xlfn.CONCAT(Tbl.Activiteiten[[#This Row],[Werkpakketcode]]," - ",Tbl.Activiteiten[[#This Row],[Activiteit]])</f>
        <v xml:space="preserve"> - </v>
      </c>
      <c r="F35" s="5" t="s">
        <v>196</v>
      </c>
      <c r="G35" s="80">
        <f>SUMIF(Tbl.Kosten[Anr.],Tbl.Activiteiten[[#This Row],[Anr.]],Tbl.Kosten[Totaal kosten])</f>
        <v>0</v>
      </c>
      <c r="H35" s="80">
        <f>SUMIF(Tbl.Kosten[Anr.],Tbl.Activiteiten[[#This Row],[Anr.]],Tbl.Kosten[Subsidie])</f>
        <v>0</v>
      </c>
    </row>
    <row r="36" spans="2:8" ht="15.75" x14ac:dyDescent="0.35">
      <c r="B36" s="103"/>
      <c r="C36" s="145"/>
      <c r="D36" s="145"/>
      <c r="E36" s="14" t="str">
        <f>_xlfn.CONCAT(Tbl.Activiteiten[[#This Row],[Werkpakketcode]]," - ",Tbl.Activiteiten[[#This Row],[Activiteit]])</f>
        <v xml:space="preserve"> - </v>
      </c>
      <c r="F36" s="5" t="s">
        <v>197</v>
      </c>
      <c r="G36" s="80">
        <f>SUMIF(Tbl.Kosten[Anr.],Tbl.Activiteiten[[#This Row],[Anr.]],Tbl.Kosten[Totaal kosten])</f>
        <v>0</v>
      </c>
      <c r="H36" s="80">
        <f>SUMIF(Tbl.Kosten[Anr.],Tbl.Activiteiten[[#This Row],[Anr.]],Tbl.Kosten[Subsidie])</f>
        <v>0</v>
      </c>
    </row>
    <row r="37" spans="2:8" ht="15.75" x14ac:dyDescent="0.35">
      <c r="B37" s="103"/>
      <c r="C37" s="145"/>
      <c r="D37" s="145"/>
      <c r="E37" s="14" t="str">
        <f>_xlfn.CONCAT(Tbl.Activiteiten[[#This Row],[Werkpakketcode]]," - ",Tbl.Activiteiten[[#This Row],[Activiteit]])</f>
        <v xml:space="preserve"> - </v>
      </c>
      <c r="F37" s="5" t="s">
        <v>198</v>
      </c>
      <c r="G37" s="80">
        <f>SUMIF(Tbl.Kosten[Anr.],Tbl.Activiteiten[[#This Row],[Anr.]],Tbl.Kosten[Totaal kosten])</f>
        <v>0</v>
      </c>
      <c r="H37" s="80">
        <f>SUMIF(Tbl.Kosten[Anr.],Tbl.Activiteiten[[#This Row],[Anr.]],Tbl.Kosten[Subsidie])</f>
        <v>0</v>
      </c>
    </row>
    <row r="38" spans="2:8" ht="15.75" x14ac:dyDescent="0.35">
      <c r="B38" s="103"/>
      <c r="C38" s="145"/>
      <c r="D38" s="145"/>
      <c r="E38" s="14" t="str">
        <f>_xlfn.CONCAT(Tbl.Activiteiten[[#This Row],[Werkpakketcode]]," - ",Tbl.Activiteiten[[#This Row],[Activiteit]])</f>
        <v xml:space="preserve"> - </v>
      </c>
      <c r="F38" s="5" t="s">
        <v>199</v>
      </c>
      <c r="G38" s="80">
        <f>SUMIF(Tbl.Kosten[Anr.],Tbl.Activiteiten[[#This Row],[Anr.]],Tbl.Kosten[Totaal kosten])</f>
        <v>0</v>
      </c>
      <c r="H38" s="80">
        <f>SUMIF(Tbl.Kosten[Anr.],Tbl.Activiteiten[[#This Row],[Anr.]],Tbl.Kosten[Subsidie])</f>
        <v>0</v>
      </c>
    </row>
    <row r="39" spans="2:8" ht="15.75" x14ac:dyDescent="0.35">
      <c r="B39" s="103"/>
      <c r="C39" s="145"/>
      <c r="D39" s="145"/>
      <c r="E39" s="14" t="str">
        <f>_xlfn.CONCAT(Tbl.Activiteiten[[#This Row],[Werkpakketcode]]," - ",Tbl.Activiteiten[[#This Row],[Activiteit]])</f>
        <v xml:space="preserve"> - </v>
      </c>
      <c r="F39" s="5" t="s">
        <v>200</v>
      </c>
      <c r="G39" s="80">
        <f>SUMIF(Tbl.Kosten[Anr.],Tbl.Activiteiten[[#This Row],[Anr.]],Tbl.Kosten[Totaal kosten])</f>
        <v>0</v>
      </c>
      <c r="H39" s="80">
        <f>SUMIF(Tbl.Kosten[Anr.],Tbl.Activiteiten[[#This Row],[Anr.]],Tbl.Kosten[Subsidie])</f>
        <v>0</v>
      </c>
    </row>
    <row r="40" spans="2:8" ht="15.75" x14ac:dyDescent="0.35">
      <c r="B40" s="103"/>
      <c r="C40" s="145"/>
      <c r="D40" s="145"/>
      <c r="E40" s="14" t="str">
        <f>_xlfn.CONCAT(Tbl.Activiteiten[[#This Row],[Werkpakketcode]]," - ",Tbl.Activiteiten[[#This Row],[Activiteit]])</f>
        <v xml:space="preserve"> - </v>
      </c>
      <c r="F40" s="5" t="s">
        <v>201</v>
      </c>
      <c r="G40" s="80">
        <f>SUMIF(Tbl.Kosten[Anr.],Tbl.Activiteiten[[#This Row],[Anr.]],Tbl.Kosten[Totaal kosten])</f>
        <v>0</v>
      </c>
      <c r="H40" s="80">
        <f>SUMIF(Tbl.Kosten[Anr.],Tbl.Activiteiten[[#This Row],[Anr.]],Tbl.Kosten[Subsidie])</f>
        <v>0</v>
      </c>
    </row>
    <row r="41" spans="2:8" ht="15.75" x14ac:dyDescent="0.35">
      <c r="B41" s="103"/>
      <c r="C41" s="145"/>
      <c r="D41" s="145"/>
      <c r="E41" s="14" t="str">
        <f>_xlfn.CONCAT(Tbl.Activiteiten[[#This Row],[Werkpakketcode]]," - ",Tbl.Activiteiten[[#This Row],[Activiteit]])</f>
        <v xml:space="preserve"> - </v>
      </c>
      <c r="F41" s="5" t="s">
        <v>202</v>
      </c>
      <c r="G41" s="80">
        <f>SUMIF(Tbl.Kosten[Anr.],Tbl.Activiteiten[[#This Row],[Anr.]],Tbl.Kosten[Totaal kosten])</f>
        <v>0</v>
      </c>
      <c r="H41" s="80">
        <f>SUMIF(Tbl.Kosten[Anr.],Tbl.Activiteiten[[#This Row],[Anr.]],Tbl.Kosten[Subsidie])</f>
        <v>0</v>
      </c>
    </row>
    <row r="42" spans="2:8" ht="15.75" x14ac:dyDescent="0.35">
      <c r="B42" s="103"/>
      <c r="C42" s="145"/>
      <c r="D42" s="145"/>
      <c r="E42" s="14" t="str">
        <f>_xlfn.CONCAT(Tbl.Activiteiten[[#This Row],[Werkpakketcode]]," - ",Tbl.Activiteiten[[#This Row],[Activiteit]])</f>
        <v xml:space="preserve"> - </v>
      </c>
      <c r="F42" s="5" t="s">
        <v>203</v>
      </c>
      <c r="G42" s="80">
        <f>SUMIF(Tbl.Kosten[Anr.],Tbl.Activiteiten[[#This Row],[Anr.]],Tbl.Kosten[Totaal kosten])</f>
        <v>0</v>
      </c>
      <c r="H42" s="80">
        <f>SUMIF(Tbl.Kosten[Anr.],Tbl.Activiteiten[[#This Row],[Anr.]],Tbl.Kosten[Subsidie])</f>
        <v>0</v>
      </c>
    </row>
    <row r="43" spans="2:8" ht="15.75" x14ac:dyDescent="0.35">
      <c r="B43" s="103"/>
      <c r="C43" s="145"/>
      <c r="D43" s="145"/>
      <c r="E43" s="14" t="str">
        <f>_xlfn.CONCAT(Tbl.Activiteiten[[#This Row],[Werkpakketcode]]," - ",Tbl.Activiteiten[[#This Row],[Activiteit]])</f>
        <v xml:space="preserve"> - </v>
      </c>
      <c r="F43" s="5" t="s">
        <v>204</v>
      </c>
      <c r="G43" s="80">
        <f>SUMIF(Tbl.Kosten[Anr.],Tbl.Activiteiten[[#This Row],[Anr.]],Tbl.Kosten[Totaal kosten])</f>
        <v>0</v>
      </c>
      <c r="H43" s="80">
        <f>SUMIF(Tbl.Kosten[Anr.],Tbl.Activiteiten[[#This Row],[Anr.]],Tbl.Kosten[Subsidie])</f>
        <v>0</v>
      </c>
    </row>
    <row r="44" spans="2:8" ht="15.75" x14ac:dyDescent="0.35">
      <c r="B44" s="103"/>
      <c r="C44" s="145"/>
      <c r="D44" s="145"/>
      <c r="E44" s="14" t="str">
        <f>_xlfn.CONCAT(Tbl.Activiteiten[[#This Row],[Werkpakketcode]]," - ",Tbl.Activiteiten[[#This Row],[Activiteit]])</f>
        <v xml:space="preserve"> - </v>
      </c>
      <c r="F44" s="5" t="s">
        <v>205</v>
      </c>
      <c r="G44" s="80">
        <f>SUMIF(Tbl.Kosten[Anr.],Tbl.Activiteiten[[#This Row],[Anr.]],Tbl.Kosten[Totaal kosten])</f>
        <v>0</v>
      </c>
      <c r="H44" s="80">
        <f>SUMIF(Tbl.Kosten[Anr.],Tbl.Activiteiten[[#This Row],[Anr.]],Tbl.Kosten[Subsidie])</f>
        <v>0</v>
      </c>
    </row>
    <row r="45" spans="2:8" ht="15.75" x14ac:dyDescent="0.35">
      <c r="B45" s="103"/>
      <c r="C45" s="145"/>
      <c r="D45" s="145"/>
      <c r="E45" s="14" t="str">
        <f>_xlfn.CONCAT(Tbl.Activiteiten[[#This Row],[Werkpakketcode]]," - ",Tbl.Activiteiten[[#This Row],[Activiteit]])</f>
        <v xml:space="preserve"> - </v>
      </c>
      <c r="F45" s="5" t="s">
        <v>206</v>
      </c>
      <c r="G45" s="80">
        <f>SUMIF(Tbl.Kosten[Anr.],Tbl.Activiteiten[[#This Row],[Anr.]],Tbl.Kosten[Totaal kosten])</f>
        <v>0</v>
      </c>
      <c r="H45" s="80">
        <f>SUMIF(Tbl.Kosten[Anr.],Tbl.Activiteiten[[#This Row],[Anr.]],Tbl.Kosten[Subsidie])</f>
        <v>0</v>
      </c>
    </row>
    <row r="46" spans="2:8" ht="15.75" x14ac:dyDescent="0.35">
      <c r="B46" s="103"/>
      <c r="C46" s="145"/>
      <c r="D46" s="145"/>
      <c r="E46" s="14" t="str">
        <f>_xlfn.CONCAT(Tbl.Activiteiten[[#This Row],[Werkpakketcode]]," - ",Tbl.Activiteiten[[#This Row],[Activiteit]])</f>
        <v xml:space="preserve"> - </v>
      </c>
      <c r="F46" s="5" t="s">
        <v>207</v>
      </c>
      <c r="G46" s="80">
        <f>SUMIF(Tbl.Kosten[Anr.],Tbl.Activiteiten[[#This Row],[Anr.]],Tbl.Kosten[Totaal kosten])</f>
        <v>0</v>
      </c>
      <c r="H46" s="80">
        <f>SUMIF(Tbl.Kosten[Anr.],Tbl.Activiteiten[[#This Row],[Anr.]],Tbl.Kosten[Subsidie])</f>
        <v>0</v>
      </c>
    </row>
    <row r="47" spans="2:8" ht="15.75" x14ac:dyDescent="0.35">
      <c r="B47" s="103"/>
      <c r="C47" s="145"/>
      <c r="D47" s="145"/>
      <c r="E47" s="14" t="str">
        <f>_xlfn.CONCAT(Tbl.Activiteiten[[#This Row],[Werkpakketcode]]," - ",Tbl.Activiteiten[[#This Row],[Activiteit]])</f>
        <v xml:space="preserve"> - </v>
      </c>
      <c r="F47" s="5" t="s">
        <v>208</v>
      </c>
      <c r="G47" s="80">
        <f>SUMIF(Tbl.Kosten[Anr.],Tbl.Activiteiten[[#This Row],[Anr.]],Tbl.Kosten[Totaal kosten])</f>
        <v>0</v>
      </c>
      <c r="H47" s="80">
        <f>SUMIF(Tbl.Kosten[Anr.],Tbl.Activiteiten[[#This Row],[Anr.]],Tbl.Kosten[Subsidie])</f>
        <v>0</v>
      </c>
    </row>
    <row r="48" spans="2:8" ht="15.75" x14ac:dyDescent="0.35">
      <c r="B48" s="103"/>
      <c r="C48" s="145"/>
      <c r="D48" s="145"/>
      <c r="E48" s="14" t="str">
        <f>_xlfn.CONCAT(Tbl.Activiteiten[[#This Row],[Werkpakketcode]]," - ",Tbl.Activiteiten[[#This Row],[Activiteit]])</f>
        <v xml:space="preserve"> - </v>
      </c>
      <c r="F48" s="5" t="s">
        <v>209</v>
      </c>
      <c r="G48" s="80">
        <f>SUMIF(Tbl.Kosten[Anr.],Tbl.Activiteiten[[#This Row],[Anr.]],Tbl.Kosten[Totaal kosten])</f>
        <v>0</v>
      </c>
      <c r="H48" s="80">
        <f>SUMIF(Tbl.Kosten[Anr.],Tbl.Activiteiten[[#This Row],[Anr.]],Tbl.Kosten[Subsidie])</f>
        <v>0</v>
      </c>
    </row>
    <row r="49" spans="2:8" ht="15.75" x14ac:dyDescent="0.35">
      <c r="B49" s="103"/>
      <c r="C49" s="145"/>
      <c r="D49" s="145"/>
      <c r="E49" s="14" t="str">
        <f>_xlfn.CONCAT(Tbl.Activiteiten[[#This Row],[Werkpakketcode]]," - ",Tbl.Activiteiten[[#This Row],[Activiteit]])</f>
        <v xml:space="preserve"> - </v>
      </c>
      <c r="F49" s="5" t="s">
        <v>210</v>
      </c>
      <c r="G49" s="80">
        <f>SUMIF(Tbl.Kosten[Anr.],Tbl.Activiteiten[[#This Row],[Anr.]],Tbl.Kosten[Totaal kosten])</f>
        <v>0</v>
      </c>
      <c r="H49" s="80">
        <f>SUMIF(Tbl.Kosten[Anr.],Tbl.Activiteiten[[#This Row],[Anr.]],Tbl.Kosten[Subsidie])</f>
        <v>0</v>
      </c>
    </row>
    <row r="50" spans="2:8" ht="15.75" x14ac:dyDescent="0.35">
      <c r="B50" s="103"/>
      <c r="C50" s="145"/>
      <c r="D50" s="145"/>
      <c r="E50" s="14" t="str">
        <f>_xlfn.CONCAT(Tbl.Activiteiten[[#This Row],[Werkpakketcode]]," - ",Tbl.Activiteiten[[#This Row],[Activiteit]])</f>
        <v xml:space="preserve"> - </v>
      </c>
      <c r="F50" s="5" t="s">
        <v>211</v>
      </c>
      <c r="G50" s="80">
        <f>SUMIF(Tbl.Kosten[Anr.],Tbl.Activiteiten[[#This Row],[Anr.]],Tbl.Kosten[Totaal kosten])</f>
        <v>0</v>
      </c>
      <c r="H50" s="80">
        <f>SUMIF(Tbl.Kosten[Anr.],Tbl.Activiteiten[[#This Row],[Anr.]],Tbl.Kosten[Subsidie])</f>
        <v>0</v>
      </c>
    </row>
    <row r="51" spans="2:8" ht="15.75" x14ac:dyDescent="0.35">
      <c r="B51" s="103"/>
      <c r="C51" s="145"/>
      <c r="D51" s="145"/>
      <c r="E51" s="14" t="str">
        <f>_xlfn.CONCAT(Tbl.Activiteiten[[#This Row],[Werkpakketcode]]," - ",Tbl.Activiteiten[[#This Row],[Activiteit]])</f>
        <v xml:space="preserve"> - </v>
      </c>
      <c r="F51" s="5" t="s">
        <v>212</v>
      </c>
      <c r="G51" s="80">
        <f>SUMIF(Tbl.Kosten[Anr.],Tbl.Activiteiten[[#This Row],[Anr.]],Tbl.Kosten[Totaal kosten])</f>
        <v>0</v>
      </c>
      <c r="H51" s="80">
        <f>SUMIF(Tbl.Kosten[Anr.],Tbl.Activiteiten[[#This Row],[Anr.]],Tbl.Kosten[Subsidie])</f>
        <v>0</v>
      </c>
    </row>
    <row r="52" spans="2:8" ht="15.75" x14ac:dyDescent="0.35">
      <c r="B52" s="103"/>
      <c r="C52" s="145"/>
      <c r="D52" s="145"/>
      <c r="E52" s="14" t="str">
        <f>_xlfn.CONCAT(Tbl.Activiteiten[[#This Row],[Werkpakketcode]]," - ",Tbl.Activiteiten[[#This Row],[Activiteit]])</f>
        <v xml:space="preserve"> - </v>
      </c>
      <c r="F52" s="5" t="s">
        <v>213</v>
      </c>
      <c r="G52" s="80">
        <f>SUMIF(Tbl.Kosten[Anr.],Tbl.Activiteiten[[#This Row],[Anr.]],Tbl.Kosten[Totaal kosten])</f>
        <v>0</v>
      </c>
      <c r="H52" s="80">
        <f>SUMIF(Tbl.Kosten[Anr.],Tbl.Activiteiten[[#This Row],[Anr.]],Tbl.Kosten[Subsidie])</f>
        <v>0</v>
      </c>
    </row>
    <row r="53" spans="2:8" ht="15.75" x14ac:dyDescent="0.35">
      <c r="B53" s="103"/>
      <c r="C53" s="145"/>
      <c r="D53" s="145"/>
      <c r="E53" s="14" t="str">
        <f>_xlfn.CONCAT(Tbl.Activiteiten[[#This Row],[Werkpakketcode]]," - ",Tbl.Activiteiten[[#This Row],[Activiteit]])</f>
        <v xml:space="preserve"> - </v>
      </c>
      <c r="F53" s="5" t="s">
        <v>214</v>
      </c>
      <c r="G53" s="80">
        <f>SUMIF(Tbl.Kosten[Anr.],Tbl.Activiteiten[[#This Row],[Anr.]],Tbl.Kosten[Totaal kosten])</f>
        <v>0</v>
      </c>
      <c r="H53" s="80">
        <f>SUMIF(Tbl.Kosten[Anr.],Tbl.Activiteiten[[#This Row],[Anr.]],Tbl.Kosten[Subsidie])</f>
        <v>0</v>
      </c>
    </row>
    <row r="54" spans="2:8" ht="15.75" x14ac:dyDescent="0.35">
      <c r="B54" s="103"/>
      <c r="C54" s="145"/>
      <c r="D54" s="145"/>
      <c r="E54" s="14" t="str">
        <f>_xlfn.CONCAT(Tbl.Activiteiten[[#This Row],[Werkpakketcode]]," - ",Tbl.Activiteiten[[#This Row],[Activiteit]])</f>
        <v xml:space="preserve"> - </v>
      </c>
      <c r="F54" s="5" t="s">
        <v>215</v>
      </c>
      <c r="G54" s="80">
        <f>SUMIF(Tbl.Kosten[Anr.],Tbl.Activiteiten[[#This Row],[Anr.]],Tbl.Kosten[Totaal kosten])</f>
        <v>0</v>
      </c>
      <c r="H54" s="80">
        <f>SUMIF(Tbl.Kosten[Anr.],Tbl.Activiteiten[[#This Row],[Anr.]],Tbl.Kosten[Subsidie])</f>
        <v>0</v>
      </c>
    </row>
    <row r="55" spans="2:8" ht="15.75" x14ac:dyDescent="0.35">
      <c r="B55" s="103"/>
      <c r="C55" s="145"/>
      <c r="D55" s="145"/>
      <c r="E55" s="14" t="str">
        <f>_xlfn.CONCAT(Tbl.Activiteiten[[#This Row],[Werkpakketcode]]," - ",Tbl.Activiteiten[[#This Row],[Activiteit]])</f>
        <v xml:space="preserve"> - </v>
      </c>
      <c r="F55" s="5" t="s">
        <v>216</v>
      </c>
      <c r="G55" s="80">
        <f>SUMIF(Tbl.Kosten[Anr.],Tbl.Activiteiten[[#This Row],[Anr.]],Tbl.Kosten[Totaal kosten])</f>
        <v>0</v>
      </c>
      <c r="H55" s="80">
        <f>SUMIF(Tbl.Kosten[Anr.],Tbl.Activiteiten[[#This Row],[Anr.]],Tbl.Kosten[Subsidie])</f>
        <v>0</v>
      </c>
    </row>
    <row r="56" spans="2:8" ht="15.75" x14ac:dyDescent="0.35">
      <c r="B56" s="103"/>
      <c r="C56" s="145"/>
      <c r="D56" s="145"/>
      <c r="E56" s="14" t="str">
        <f>_xlfn.CONCAT(Tbl.Activiteiten[[#This Row],[Werkpakketcode]]," - ",Tbl.Activiteiten[[#This Row],[Activiteit]])</f>
        <v xml:space="preserve"> - </v>
      </c>
      <c r="F56" s="5" t="s">
        <v>217</v>
      </c>
      <c r="G56" s="80">
        <f>SUMIF(Tbl.Kosten[Anr.],Tbl.Activiteiten[[#This Row],[Anr.]],Tbl.Kosten[Totaal kosten])</f>
        <v>0</v>
      </c>
      <c r="H56" s="80">
        <f>SUMIF(Tbl.Kosten[Anr.],Tbl.Activiteiten[[#This Row],[Anr.]],Tbl.Kosten[Subsidie])</f>
        <v>0</v>
      </c>
    </row>
    <row r="57" spans="2:8" ht="15.75" x14ac:dyDescent="0.35">
      <c r="B57" s="103"/>
      <c r="C57" s="145"/>
      <c r="D57" s="145"/>
      <c r="E57" s="14" t="str">
        <f>_xlfn.CONCAT(Tbl.Activiteiten[[#This Row],[Werkpakketcode]]," - ",Tbl.Activiteiten[[#This Row],[Activiteit]])</f>
        <v xml:space="preserve"> - </v>
      </c>
      <c r="F57" s="5" t="s">
        <v>218</v>
      </c>
      <c r="G57" s="80">
        <f>SUMIF(Tbl.Kosten[Anr.],Tbl.Activiteiten[[#This Row],[Anr.]],Tbl.Kosten[Totaal kosten])</f>
        <v>0</v>
      </c>
      <c r="H57" s="80">
        <f>SUMIF(Tbl.Kosten[Anr.],Tbl.Activiteiten[[#This Row],[Anr.]],Tbl.Kosten[Subsidie])</f>
        <v>0</v>
      </c>
    </row>
    <row r="58" spans="2:8" ht="15.75" x14ac:dyDescent="0.35">
      <c r="B58" s="103"/>
      <c r="C58" s="145"/>
      <c r="D58" s="145"/>
      <c r="E58" s="14" t="str">
        <f>_xlfn.CONCAT(Tbl.Activiteiten[[#This Row],[Werkpakketcode]]," - ",Tbl.Activiteiten[[#This Row],[Activiteit]])</f>
        <v xml:space="preserve"> - </v>
      </c>
      <c r="F58" s="5" t="s">
        <v>219</v>
      </c>
      <c r="G58" s="80">
        <f>SUMIF(Tbl.Kosten[Anr.],Tbl.Activiteiten[[#This Row],[Anr.]],Tbl.Kosten[Totaal kosten])</f>
        <v>0</v>
      </c>
      <c r="H58" s="80">
        <f>SUMIF(Tbl.Kosten[Anr.],Tbl.Activiteiten[[#This Row],[Anr.]],Tbl.Kosten[Subsidie])</f>
        <v>0</v>
      </c>
    </row>
    <row r="59" spans="2:8" ht="15.75" x14ac:dyDescent="0.35">
      <c r="B59" s="103"/>
      <c r="C59" s="145"/>
      <c r="D59" s="145"/>
      <c r="E59" s="14" t="str">
        <f>_xlfn.CONCAT(Tbl.Activiteiten[[#This Row],[Werkpakketcode]]," - ",Tbl.Activiteiten[[#This Row],[Activiteit]])</f>
        <v xml:space="preserve"> - </v>
      </c>
      <c r="F59" s="5" t="s">
        <v>220</v>
      </c>
      <c r="G59" s="80">
        <f>SUMIF(Tbl.Kosten[Anr.],Tbl.Activiteiten[[#This Row],[Anr.]],Tbl.Kosten[Totaal kosten])</f>
        <v>0</v>
      </c>
      <c r="H59" s="80">
        <f>SUMIF(Tbl.Kosten[Anr.],Tbl.Activiteiten[[#This Row],[Anr.]],Tbl.Kosten[Subsidie])</f>
        <v>0</v>
      </c>
    </row>
    <row r="60" spans="2:8" ht="15.75" x14ac:dyDescent="0.35">
      <c r="B60" s="103"/>
      <c r="C60" s="145"/>
      <c r="D60" s="145"/>
      <c r="E60" s="14" t="str">
        <f>_xlfn.CONCAT(Tbl.Activiteiten[[#This Row],[Werkpakketcode]]," - ",Tbl.Activiteiten[[#This Row],[Activiteit]])</f>
        <v xml:space="preserve"> - </v>
      </c>
      <c r="F60" s="5" t="s">
        <v>221</v>
      </c>
      <c r="G60" s="80">
        <f>SUMIF(Tbl.Kosten[Anr.],Tbl.Activiteiten[[#This Row],[Anr.]],Tbl.Kosten[Totaal kosten])</f>
        <v>0</v>
      </c>
      <c r="H60" s="80">
        <f>SUMIF(Tbl.Kosten[Anr.],Tbl.Activiteiten[[#This Row],[Anr.]],Tbl.Kosten[Subsidie])</f>
        <v>0</v>
      </c>
    </row>
    <row r="61" spans="2:8" ht="15.75" x14ac:dyDescent="0.35">
      <c r="B61" s="103"/>
      <c r="C61" s="145"/>
      <c r="D61" s="145"/>
      <c r="E61" s="14" t="str">
        <f>_xlfn.CONCAT(Tbl.Activiteiten[[#This Row],[Werkpakketcode]]," - ",Tbl.Activiteiten[[#This Row],[Activiteit]])</f>
        <v xml:space="preserve"> - </v>
      </c>
      <c r="F61" s="5" t="s">
        <v>222</v>
      </c>
      <c r="G61" s="80">
        <f>SUMIF(Tbl.Kosten[Anr.],Tbl.Activiteiten[[#This Row],[Anr.]],Tbl.Kosten[Totaal kosten])</f>
        <v>0</v>
      </c>
      <c r="H61" s="80">
        <f>SUMIF(Tbl.Kosten[Anr.],Tbl.Activiteiten[[#This Row],[Anr.]],Tbl.Kosten[Subsidie])</f>
        <v>0</v>
      </c>
    </row>
    <row r="62" spans="2:8" ht="15.75" x14ac:dyDescent="0.35">
      <c r="B62" s="103"/>
      <c r="C62" s="145"/>
      <c r="D62" s="145"/>
      <c r="E62" s="14" t="str">
        <f>_xlfn.CONCAT(Tbl.Activiteiten[[#This Row],[Werkpakketcode]]," - ",Tbl.Activiteiten[[#This Row],[Activiteit]])</f>
        <v xml:space="preserve"> - </v>
      </c>
      <c r="F62" s="5" t="s">
        <v>223</v>
      </c>
      <c r="G62" s="80">
        <f>SUMIF(Tbl.Kosten[Anr.],Tbl.Activiteiten[[#This Row],[Anr.]],Tbl.Kosten[Totaal kosten])</f>
        <v>0</v>
      </c>
      <c r="H62" s="80">
        <f>SUMIF(Tbl.Kosten[Anr.],Tbl.Activiteiten[[#This Row],[Anr.]],Tbl.Kosten[Subsidie])</f>
        <v>0</v>
      </c>
    </row>
    <row r="63" spans="2:8" ht="15.75" x14ac:dyDescent="0.35">
      <c r="B63" s="103"/>
      <c r="C63" s="145"/>
      <c r="D63" s="145"/>
      <c r="E63" s="14" t="str">
        <f>_xlfn.CONCAT(Tbl.Activiteiten[[#This Row],[Werkpakketcode]]," - ",Tbl.Activiteiten[[#This Row],[Activiteit]])</f>
        <v xml:space="preserve"> - </v>
      </c>
      <c r="F63" s="5" t="s">
        <v>224</v>
      </c>
      <c r="G63" s="80">
        <f>SUMIF(Tbl.Kosten[Anr.],Tbl.Activiteiten[[#This Row],[Anr.]],Tbl.Kosten[Totaal kosten])</f>
        <v>0</v>
      </c>
      <c r="H63" s="80">
        <f>SUMIF(Tbl.Kosten[Anr.],Tbl.Activiteiten[[#This Row],[Anr.]],Tbl.Kosten[Subsidie])</f>
        <v>0</v>
      </c>
    </row>
    <row r="64" spans="2:8" ht="15.75" x14ac:dyDescent="0.35">
      <c r="B64" s="103"/>
      <c r="C64" s="145"/>
      <c r="D64" s="145"/>
      <c r="E64" s="14" t="str">
        <f>_xlfn.CONCAT(Tbl.Activiteiten[[#This Row],[Werkpakketcode]]," - ",Tbl.Activiteiten[[#This Row],[Activiteit]])</f>
        <v xml:space="preserve"> - </v>
      </c>
      <c r="F64" s="5" t="s">
        <v>225</v>
      </c>
      <c r="G64" s="80">
        <f>SUMIF(Tbl.Kosten[Anr.],Tbl.Activiteiten[[#This Row],[Anr.]],Tbl.Kosten[Totaal kosten])</f>
        <v>0</v>
      </c>
      <c r="H64" s="80">
        <f>SUMIF(Tbl.Kosten[Anr.],Tbl.Activiteiten[[#This Row],[Anr.]],Tbl.Kosten[Subsidie])</f>
        <v>0</v>
      </c>
    </row>
    <row r="65" spans="2:8" ht="15.75" x14ac:dyDescent="0.35">
      <c r="B65" s="103"/>
      <c r="C65" s="145"/>
      <c r="D65" s="145"/>
      <c r="E65" s="14" t="str">
        <f>_xlfn.CONCAT(Tbl.Activiteiten[[#This Row],[Werkpakketcode]]," - ",Tbl.Activiteiten[[#This Row],[Activiteit]])</f>
        <v xml:space="preserve"> - </v>
      </c>
      <c r="F65" s="5" t="s">
        <v>226</v>
      </c>
      <c r="G65" s="80">
        <f>SUMIF(Tbl.Kosten[Anr.],Tbl.Activiteiten[[#This Row],[Anr.]],Tbl.Kosten[Totaal kosten])</f>
        <v>0</v>
      </c>
      <c r="H65" s="80">
        <f>SUMIF(Tbl.Kosten[Anr.],Tbl.Activiteiten[[#This Row],[Anr.]],Tbl.Kosten[Subsidie])</f>
        <v>0</v>
      </c>
    </row>
    <row r="66" spans="2:8" ht="15.75" x14ac:dyDescent="0.35">
      <c r="B66" s="103"/>
      <c r="C66" s="145"/>
      <c r="D66" s="145"/>
      <c r="E66" s="14" t="str">
        <f>_xlfn.CONCAT(Tbl.Activiteiten[[#This Row],[Werkpakketcode]]," - ",Tbl.Activiteiten[[#This Row],[Activiteit]])</f>
        <v xml:space="preserve"> - </v>
      </c>
      <c r="F66" s="5" t="s">
        <v>227</v>
      </c>
      <c r="G66" s="80">
        <f>SUMIF(Tbl.Kosten[Anr.],Tbl.Activiteiten[[#This Row],[Anr.]],Tbl.Kosten[Totaal kosten])</f>
        <v>0</v>
      </c>
      <c r="H66" s="80">
        <f>SUMIF(Tbl.Kosten[Anr.],Tbl.Activiteiten[[#This Row],[Anr.]],Tbl.Kosten[Subsidie])</f>
        <v>0</v>
      </c>
    </row>
    <row r="67" spans="2:8" ht="15.75" x14ac:dyDescent="0.35">
      <c r="B67" s="103"/>
      <c r="C67" s="145"/>
      <c r="D67" s="145"/>
      <c r="E67" s="14" t="str">
        <f>_xlfn.CONCAT(Tbl.Activiteiten[[#This Row],[Werkpakketcode]]," - ",Tbl.Activiteiten[[#This Row],[Activiteit]])</f>
        <v xml:space="preserve"> - </v>
      </c>
      <c r="F67" s="5" t="s">
        <v>228</v>
      </c>
      <c r="G67" s="80">
        <f>SUMIF(Tbl.Kosten[Anr.],Tbl.Activiteiten[[#This Row],[Anr.]],Tbl.Kosten[Totaal kosten])</f>
        <v>0</v>
      </c>
      <c r="H67" s="80">
        <f>SUMIF(Tbl.Kosten[Anr.],Tbl.Activiteiten[[#This Row],[Anr.]],Tbl.Kosten[Subsidie])</f>
        <v>0</v>
      </c>
    </row>
    <row r="68" spans="2:8" ht="15.75" x14ac:dyDescent="0.35">
      <c r="B68" s="103"/>
      <c r="C68" s="145"/>
      <c r="D68" s="145"/>
      <c r="E68" s="14" t="str">
        <f>_xlfn.CONCAT(Tbl.Activiteiten[[#This Row],[Werkpakketcode]]," - ",Tbl.Activiteiten[[#This Row],[Activiteit]])</f>
        <v xml:space="preserve"> - </v>
      </c>
      <c r="F68" s="5" t="s">
        <v>229</v>
      </c>
      <c r="G68" s="80">
        <f>SUMIF(Tbl.Kosten[Anr.],Tbl.Activiteiten[[#This Row],[Anr.]],Tbl.Kosten[Totaal kosten])</f>
        <v>0</v>
      </c>
      <c r="H68" s="80">
        <f>SUMIF(Tbl.Kosten[Anr.],Tbl.Activiteiten[[#This Row],[Anr.]],Tbl.Kosten[Subsidie])</f>
        <v>0</v>
      </c>
    </row>
    <row r="69" spans="2:8" ht="15.75" x14ac:dyDescent="0.35">
      <c r="B69" s="103"/>
      <c r="C69" s="145"/>
      <c r="D69" s="145"/>
      <c r="E69" s="14" t="str">
        <f>_xlfn.CONCAT(Tbl.Activiteiten[[#This Row],[Werkpakketcode]]," - ",Tbl.Activiteiten[[#This Row],[Activiteit]])</f>
        <v xml:space="preserve"> - </v>
      </c>
      <c r="F69" s="5" t="s">
        <v>230</v>
      </c>
      <c r="G69" s="80">
        <f>SUMIF(Tbl.Kosten[Anr.],Tbl.Activiteiten[[#This Row],[Anr.]],Tbl.Kosten[Totaal kosten])</f>
        <v>0</v>
      </c>
      <c r="H69" s="80">
        <f>SUMIF(Tbl.Kosten[Anr.],Tbl.Activiteiten[[#This Row],[Anr.]],Tbl.Kosten[Subsidie])</f>
        <v>0</v>
      </c>
    </row>
    <row r="70" spans="2:8" ht="15.75" x14ac:dyDescent="0.35">
      <c r="B70" s="103"/>
      <c r="C70" s="145"/>
      <c r="D70" s="145"/>
      <c r="E70" s="14" t="str">
        <f>_xlfn.CONCAT(Tbl.Activiteiten[[#This Row],[Werkpakketcode]]," - ",Tbl.Activiteiten[[#This Row],[Activiteit]])</f>
        <v xml:space="preserve"> - </v>
      </c>
      <c r="F70" s="5" t="s">
        <v>231</v>
      </c>
      <c r="G70" s="80">
        <f>SUMIF(Tbl.Kosten[Anr.],Tbl.Activiteiten[[#This Row],[Anr.]],Tbl.Kosten[Totaal kosten])</f>
        <v>0</v>
      </c>
      <c r="H70" s="80">
        <f>SUMIF(Tbl.Kosten[Anr.],Tbl.Activiteiten[[#This Row],[Anr.]],Tbl.Kosten[Subsidie])</f>
        <v>0</v>
      </c>
    </row>
    <row r="71" spans="2:8" ht="15.75" x14ac:dyDescent="0.35">
      <c r="B71" s="103"/>
      <c r="C71" s="145"/>
      <c r="D71" s="145"/>
      <c r="E71" s="14" t="str">
        <f>_xlfn.CONCAT(Tbl.Activiteiten[[#This Row],[Werkpakketcode]]," - ",Tbl.Activiteiten[[#This Row],[Activiteit]])</f>
        <v xml:space="preserve"> - </v>
      </c>
      <c r="F71" s="5" t="s">
        <v>232</v>
      </c>
      <c r="G71" s="80">
        <f>SUMIF(Tbl.Kosten[Anr.],Tbl.Activiteiten[[#This Row],[Anr.]],Tbl.Kosten[Totaal kosten])</f>
        <v>0</v>
      </c>
      <c r="H71" s="80">
        <f>SUMIF(Tbl.Kosten[Anr.],Tbl.Activiteiten[[#This Row],[Anr.]],Tbl.Kosten[Subsidie])</f>
        <v>0</v>
      </c>
    </row>
    <row r="72" spans="2:8" ht="15.75" x14ac:dyDescent="0.35">
      <c r="B72" s="103"/>
      <c r="C72" s="145"/>
      <c r="D72" s="145"/>
      <c r="E72" s="14" t="str">
        <f>_xlfn.CONCAT(Tbl.Activiteiten[[#This Row],[Werkpakketcode]]," - ",Tbl.Activiteiten[[#This Row],[Activiteit]])</f>
        <v xml:space="preserve"> - </v>
      </c>
      <c r="F72" s="5" t="s">
        <v>233</v>
      </c>
      <c r="G72" s="80">
        <f>SUMIF(Tbl.Kosten[Anr.],Tbl.Activiteiten[[#This Row],[Anr.]],Tbl.Kosten[Totaal kosten])</f>
        <v>0</v>
      </c>
      <c r="H72" s="80">
        <f>SUMIF(Tbl.Kosten[Anr.],Tbl.Activiteiten[[#This Row],[Anr.]],Tbl.Kosten[Subsidie])</f>
        <v>0</v>
      </c>
    </row>
    <row r="73" spans="2:8" ht="15.75" x14ac:dyDescent="0.35">
      <c r="B73" s="103"/>
      <c r="C73" s="145"/>
      <c r="D73" s="145"/>
      <c r="E73" s="14" t="str">
        <f>_xlfn.CONCAT(Tbl.Activiteiten[[#This Row],[Werkpakketcode]]," - ",Tbl.Activiteiten[[#This Row],[Activiteit]])</f>
        <v xml:space="preserve"> - </v>
      </c>
      <c r="F73" s="5" t="s">
        <v>234</v>
      </c>
      <c r="G73" s="80">
        <f>SUMIF(Tbl.Kosten[Anr.],Tbl.Activiteiten[[#This Row],[Anr.]],Tbl.Kosten[Totaal kosten])</f>
        <v>0</v>
      </c>
      <c r="H73" s="80">
        <f>SUMIF(Tbl.Kosten[Anr.],Tbl.Activiteiten[[#This Row],[Anr.]],Tbl.Kosten[Subsidie])</f>
        <v>0</v>
      </c>
    </row>
    <row r="74" spans="2:8" ht="15.75" x14ac:dyDescent="0.35">
      <c r="B74" s="103"/>
      <c r="C74" s="145"/>
      <c r="D74" s="145"/>
      <c r="E74" s="14" t="str">
        <f>_xlfn.CONCAT(Tbl.Activiteiten[[#This Row],[Werkpakketcode]]," - ",Tbl.Activiteiten[[#This Row],[Activiteit]])</f>
        <v xml:space="preserve"> - </v>
      </c>
      <c r="F74" s="5" t="s">
        <v>235</v>
      </c>
      <c r="G74" s="80">
        <f>SUMIF(Tbl.Kosten[Anr.],Tbl.Activiteiten[[#This Row],[Anr.]],Tbl.Kosten[Totaal kosten])</f>
        <v>0</v>
      </c>
      <c r="H74" s="80">
        <f>SUMIF(Tbl.Kosten[Anr.],Tbl.Activiteiten[[#This Row],[Anr.]],Tbl.Kosten[Subsidie])</f>
        <v>0</v>
      </c>
    </row>
    <row r="75" spans="2:8" ht="15.75" x14ac:dyDescent="0.35">
      <c r="B75" s="103"/>
      <c r="C75" s="145"/>
      <c r="D75" s="145"/>
      <c r="E75" s="14" t="str">
        <f>_xlfn.CONCAT(Tbl.Activiteiten[[#This Row],[Werkpakketcode]]," - ",Tbl.Activiteiten[[#This Row],[Activiteit]])</f>
        <v xml:space="preserve"> - </v>
      </c>
      <c r="F75" s="5" t="s">
        <v>236</v>
      </c>
      <c r="G75" s="80">
        <f>SUMIF(Tbl.Kosten[Anr.],Tbl.Activiteiten[[#This Row],[Anr.]],Tbl.Kosten[Totaal kosten])</f>
        <v>0</v>
      </c>
      <c r="H75" s="80">
        <f>SUMIF(Tbl.Kosten[Anr.],Tbl.Activiteiten[[#This Row],[Anr.]],Tbl.Kosten[Subsidie])</f>
        <v>0</v>
      </c>
    </row>
    <row r="76" spans="2:8" ht="15.75" x14ac:dyDescent="0.35">
      <c r="B76" s="103"/>
      <c r="C76" s="145"/>
      <c r="D76" s="145"/>
      <c r="E76" s="14" t="str">
        <f>_xlfn.CONCAT(Tbl.Activiteiten[[#This Row],[Werkpakketcode]]," - ",Tbl.Activiteiten[[#This Row],[Activiteit]])</f>
        <v xml:space="preserve"> - </v>
      </c>
      <c r="F76" s="5" t="s">
        <v>237</v>
      </c>
      <c r="G76" s="80">
        <f>SUMIF(Tbl.Kosten[Anr.],Tbl.Activiteiten[[#This Row],[Anr.]],Tbl.Kosten[Totaal kosten])</f>
        <v>0</v>
      </c>
      <c r="H76" s="80">
        <f>SUMIF(Tbl.Kosten[Anr.],Tbl.Activiteiten[[#This Row],[Anr.]],Tbl.Kosten[Subsidie])</f>
        <v>0</v>
      </c>
    </row>
    <row r="77" spans="2:8" ht="15.75" x14ac:dyDescent="0.35">
      <c r="B77" s="103"/>
      <c r="C77" s="145"/>
      <c r="D77" s="145"/>
      <c r="E77" s="14" t="str">
        <f>_xlfn.CONCAT(Tbl.Activiteiten[[#This Row],[Werkpakketcode]]," - ",Tbl.Activiteiten[[#This Row],[Activiteit]])</f>
        <v xml:space="preserve"> - </v>
      </c>
      <c r="F77" s="5" t="s">
        <v>238</v>
      </c>
      <c r="G77" s="80">
        <f>SUMIF(Tbl.Kosten[Anr.],Tbl.Activiteiten[[#This Row],[Anr.]],Tbl.Kosten[Totaal kosten])</f>
        <v>0</v>
      </c>
      <c r="H77" s="80">
        <f>SUMIF(Tbl.Kosten[Anr.],Tbl.Activiteiten[[#This Row],[Anr.]],Tbl.Kosten[Subsidie])</f>
        <v>0</v>
      </c>
    </row>
    <row r="78" spans="2:8" ht="15.75" x14ac:dyDescent="0.35">
      <c r="B78" s="103"/>
      <c r="C78" s="145"/>
      <c r="D78" s="145"/>
      <c r="E78" s="14" t="str">
        <f>_xlfn.CONCAT(Tbl.Activiteiten[[#This Row],[Werkpakketcode]]," - ",Tbl.Activiteiten[[#This Row],[Activiteit]])</f>
        <v xml:space="preserve"> - </v>
      </c>
      <c r="F78" s="5" t="s">
        <v>239</v>
      </c>
      <c r="G78" s="80">
        <f>SUMIF(Tbl.Kosten[Anr.],Tbl.Activiteiten[[#This Row],[Anr.]],Tbl.Kosten[Totaal kosten])</f>
        <v>0</v>
      </c>
      <c r="H78" s="80">
        <f>SUMIF(Tbl.Kosten[Anr.],Tbl.Activiteiten[[#This Row],[Anr.]],Tbl.Kosten[Subsidie])</f>
        <v>0</v>
      </c>
    </row>
    <row r="79" spans="2:8" ht="15.75" x14ac:dyDescent="0.35">
      <c r="B79" s="103"/>
      <c r="C79" s="145"/>
      <c r="D79" s="145"/>
      <c r="E79" s="14" t="str">
        <f>_xlfn.CONCAT(Tbl.Activiteiten[[#This Row],[Werkpakketcode]]," - ",Tbl.Activiteiten[[#This Row],[Activiteit]])</f>
        <v xml:space="preserve"> - </v>
      </c>
      <c r="F79" s="5" t="s">
        <v>240</v>
      </c>
      <c r="G79" s="80">
        <f>SUMIF(Tbl.Kosten[Anr.],Tbl.Activiteiten[[#This Row],[Anr.]],Tbl.Kosten[Totaal kosten])</f>
        <v>0</v>
      </c>
      <c r="H79" s="80">
        <f>SUMIF(Tbl.Kosten[Anr.],Tbl.Activiteiten[[#This Row],[Anr.]],Tbl.Kosten[Subsidie])</f>
        <v>0</v>
      </c>
    </row>
    <row r="80" spans="2:8" ht="15.75" x14ac:dyDescent="0.35">
      <c r="B80" s="103"/>
      <c r="C80" s="145"/>
      <c r="D80" s="145"/>
      <c r="E80" s="14" t="str">
        <f>_xlfn.CONCAT(Tbl.Activiteiten[[#This Row],[Werkpakketcode]]," - ",Tbl.Activiteiten[[#This Row],[Activiteit]])</f>
        <v xml:space="preserve"> - </v>
      </c>
      <c r="F80" s="5" t="s">
        <v>241</v>
      </c>
      <c r="G80" s="80">
        <f>SUMIF(Tbl.Kosten[Anr.],Tbl.Activiteiten[[#This Row],[Anr.]],Tbl.Kosten[Totaal kosten])</f>
        <v>0</v>
      </c>
      <c r="H80" s="80">
        <f>SUMIF(Tbl.Kosten[Anr.],Tbl.Activiteiten[[#This Row],[Anr.]],Tbl.Kosten[Subsidie])</f>
        <v>0</v>
      </c>
    </row>
    <row r="81" spans="2:8" ht="15.75" x14ac:dyDescent="0.35">
      <c r="B81" s="103"/>
      <c r="C81" s="145"/>
      <c r="D81" s="145"/>
      <c r="E81" s="14" t="str">
        <f>_xlfn.CONCAT(Tbl.Activiteiten[[#This Row],[Werkpakketcode]]," - ",Tbl.Activiteiten[[#This Row],[Activiteit]])</f>
        <v xml:space="preserve"> - </v>
      </c>
      <c r="F81" s="5" t="s">
        <v>242</v>
      </c>
      <c r="G81" s="80">
        <f>SUMIF(Tbl.Kosten[Anr.],Tbl.Activiteiten[[#This Row],[Anr.]],Tbl.Kosten[Totaal kosten])</f>
        <v>0</v>
      </c>
      <c r="H81" s="80">
        <f>SUMIF(Tbl.Kosten[Anr.],Tbl.Activiteiten[[#This Row],[Anr.]],Tbl.Kosten[Subsidie])</f>
        <v>0</v>
      </c>
    </row>
    <row r="82" spans="2:8" ht="15.75" x14ac:dyDescent="0.35">
      <c r="B82" s="103"/>
      <c r="C82" s="145"/>
      <c r="D82" s="145"/>
      <c r="E82" s="14" t="str">
        <f>_xlfn.CONCAT(Tbl.Activiteiten[[#This Row],[Werkpakketcode]]," - ",Tbl.Activiteiten[[#This Row],[Activiteit]])</f>
        <v xml:space="preserve"> - </v>
      </c>
      <c r="F82" s="5" t="s">
        <v>243</v>
      </c>
      <c r="G82" s="80">
        <f>SUMIF(Tbl.Kosten[Anr.],Tbl.Activiteiten[[#This Row],[Anr.]],Tbl.Kosten[Totaal kosten])</f>
        <v>0</v>
      </c>
      <c r="H82" s="80">
        <f>SUMIF(Tbl.Kosten[Anr.],Tbl.Activiteiten[[#This Row],[Anr.]],Tbl.Kosten[Subsidie])</f>
        <v>0</v>
      </c>
    </row>
    <row r="83" spans="2:8" ht="15.75" x14ac:dyDescent="0.35">
      <c r="B83" s="103"/>
      <c r="C83" s="145"/>
      <c r="D83" s="145"/>
      <c r="E83" s="14" t="str">
        <f>_xlfn.CONCAT(Tbl.Activiteiten[[#This Row],[Werkpakketcode]]," - ",Tbl.Activiteiten[[#This Row],[Activiteit]])</f>
        <v xml:space="preserve"> - </v>
      </c>
      <c r="F83" s="5" t="s">
        <v>244</v>
      </c>
      <c r="G83" s="80">
        <f>SUMIF(Tbl.Kosten[Anr.],Tbl.Activiteiten[[#This Row],[Anr.]],Tbl.Kosten[Totaal kosten])</f>
        <v>0</v>
      </c>
      <c r="H83" s="80">
        <f>SUMIF(Tbl.Kosten[Anr.],Tbl.Activiteiten[[#This Row],[Anr.]],Tbl.Kosten[Subsidie])</f>
        <v>0</v>
      </c>
    </row>
    <row r="84" spans="2:8" ht="15.75" x14ac:dyDescent="0.35">
      <c r="B84" s="103"/>
      <c r="C84" s="145"/>
      <c r="D84" s="145"/>
      <c r="E84" s="14" t="str">
        <f>_xlfn.CONCAT(Tbl.Activiteiten[[#This Row],[Werkpakketcode]]," - ",Tbl.Activiteiten[[#This Row],[Activiteit]])</f>
        <v xml:space="preserve"> - </v>
      </c>
      <c r="F84" s="5" t="s">
        <v>245</v>
      </c>
      <c r="G84" s="80">
        <f>SUMIF(Tbl.Kosten[Anr.],Tbl.Activiteiten[[#This Row],[Anr.]],Tbl.Kosten[Totaal kosten])</f>
        <v>0</v>
      </c>
      <c r="H84" s="80">
        <f>SUMIF(Tbl.Kosten[Anr.],Tbl.Activiteiten[[#This Row],[Anr.]],Tbl.Kosten[Subsidie])</f>
        <v>0</v>
      </c>
    </row>
    <row r="85" spans="2:8" ht="15.75" x14ac:dyDescent="0.35">
      <c r="B85" s="103"/>
      <c r="C85" s="145"/>
      <c r="D85" s="145"/>
      <c r="E85" s="14" t="str">
        <f>_xlfn.CONCAT(Tbl.Activiteiten[[#This Row],[Werkpakketcode]]," - ",Tbl.Activiteiten[[#This Row],[Activiteit]])</f>
        <v xml:space="preserve"> - </v>
      </c>
      <c r="F85" s="5" t="s">
        <v>246</v>
      </c>
      <c r="G85" s="80">
        <f>SUMIF(Tbl.Kosten[Anr.],Tbl.Activiteiten[[#This Row],[Anr.]],Tbl.Kosten[Totaal kosten])</f>
        <v>0</v>
      </c>
      <c r="H85" s="80">
        <f>SUMIF(Tbl.Kosten[Anr.],Tbl.Activiteiten[[#This Row],[Anr.]],Tbl.Kosten[Subsidie])</f>
        <v>0</v>
      </c>
    </row>
    <row r="86" spans="2:8" ht="15.75" x14ac:dyDescent="0.35">
      <c r="B86" s="103"/>
      <c r="C86" s="145"/>
      <c r="D86" s="145"/>
      <c r="E86" s="14" t="str">
        <f>_xlfn.CONCAT(Tbl.Activiteiten[[#This Row],[Werkpakketcode]]," - ",Tbl.Activiteiten[[#This Row],[Activiteit]])</f>
        <v xml:space="preserve"> - </v>
      </c>
      <c r="F86" s="5" t="s">
        <v>247</v>
      </c>
      <c r="G86" s="80">
        <f>SUMIF(Tbl.Kosten[Anr.],Tbl.Activiteiten[[#This Row],[Anr.]],Tbl.Kosten[Totaal kosten])</f>
        <v>0</v>
      </c>
      <c r="H86" s="80">
        <f>SUMIF(Tbl.Kosten[Anr.],Tbl.Activiteiten[[#This Row],[Anr.]],Tbl.Kosten[Subsidie])</f>
        <v>0</v>
      </c>
    </row>
    <row r="87" spans="2:8" ht="15.75" x14ac:dyDescent="0.35">
      <c r="B87" s="103"/>
      <c r="C87" s="145"/>
      <c r="D87" s="145"/>
      <c r="E87" s="14" t="str">
        <f>_xlfn.CONCAT(Tbl.Activiteiten[[#This Row],[Werkpakketcode]]," - ",Tbl.Activiteiten[[#This Row],[Activiteit]])</f>
        <v xml:space="preserve"> - </v>
      </c>
      <c r="F87" s="5" t="s">
        <v>248</v>
      </c>
      <c r="G87" s="80">
        <f>SUMIF(Tbl.Kosten[Anr.],Tbl.Activiteiten[[#This Row],[Anr.]],Tbl.Kosten[Totaal kosten])</f>
        <v>0</v>
      </c>
      <c r="H87" s="80">
        <f>SUMIF(Tbl.Kosten[Anr.],Tbl.Activiteiten[[#This Row],[Anr.]],Tbl.Kosten[Subsidie])</f>
        <v>0</v>
      </c>
    </row>
    <row r="88" spans="2:8" ht="15.75" x14ac:dyDescent="0.35">
      <c r="B88" s="103"/>
      <c r="C88" s="145"/>
      <c r="D88" s="145"/>
      <c r="E88" s="14" t="str">
        <f>_xlfn.CONCAT(Tbl.Activiteiten[[#This Row],[Werkpakketcode]]," - ",Tbl.Activiteiten[[#This Row],[Activiteit]])</f>
        <v xml:space="preserve"> - </v>
      </c>
      <c r="F88" s="5" t="s">
        <v>249</v>
      </c>
      <c r="G88" s="80">
        <f>SUMIF(Tbl.Kosten[Anr.],Tbl.Activiteiten[[#This Row],[Anr.]],Tbl.Kosten[Totaal kosten])</f>
        <v>0</v>
      </c>
      <c r="H88" s="80">
        <f>SUMIF(Tbl.Kosten[Anr.],Tbl.Activiteiten[[#This Row],[Anr.]],Tbl.Kosten[Subsidie])</f>
        <v>0</v>
      </c>
    </row>
    <row r="89" spans="2:8" ht="15.75" x14ac:dyDescent="0.35">
      <c r="B89" s="103"/>
      <c r="C89" s="145"/>
      <c r="D89" s="145"/>
      <c r="E89" s="14" t="str">
        <f>_xlfn.CONCAT(Tbl.Activiteiten[[#This Row],[Werkpakketcode]]," - ",Tbl.Activiteiten[[#This Row],[Activiteit]])</f>
        <v xml:space="preserve"> - </v>
      </c>
      <c r="F89" s="5" t="s">
        <v>250</v>
      </c>
      <c r="G89" s="80">
        <f>SUMIF(Tbl.Kosten[Anr.],Tbl.Activiteiten[[#This Row],[Anr.]],Tbl.Kosten[Totaal kosten])</f>
        <v>0</v>
      </c>
      <c r="H89" s="80">
        <f>SUMIF(Tbl.Kosten[Anr.],Tbl.Activiteiten[[#This Row],[Anr.]],Tbl.Kosten[Subsidie])</f>
        <v>0</v>
      </c>
    </row>
    <row r="90" spans="2:8" ht="15.75" x14ac:dyDescent="0.35">
      <c r="B90" s="103"/>
      <c r="C90" s="145"/>
      <c r="D90" s="145"/>
      <c r="E90" s="14" t="str">
        <f>_xlfn.CONCAT(Tbl.Activiteiten[[#This Row],[Werkpakketcode]]," - ",Tbl.Activiteiten[[#This Row],[Activiteit]])</f>
        <v xml:space="preserve"> - </v>
      </c>
      <c r="F90" s="5" t="s">
        <v>251</v>
      </c>
      <c r="G90" s="80">
        <f>SUMIF(Tbl.Kosten[Anr.],Tbl.Activiteiten[[#This Row],[Anr.]],Tbl.Kosten[Totaal kosten])</f>
        <v>0</v>
      </c>
      <c r="H90" s="80">
        <f>SUMIF(Tbl.Kosten[Anr.],Tbl.Activiteiten[[#This Row],[Anr.]],Tbl.Kosten[Subsidie])</f>
        <v>0</v>
      </c>
    </row>
    <row r="91" spans="2:8" ht="15.75" x14ac:dyDescent="0.35">
      <c r="B91" s="103"/>
      <c r="C91" s="145"/>
      <c r="D91" s="145"/>
      <c r="E91" s="14" t="str">
        <f>_xlfn.CONCAT(Tbl.Activiteiten[[#This Row],[Werkpakketcode]]," - ",Tbl.Activiteiten[[#This Row],[Activiteit]])</f>
        <v xml:space="preserve"> - </v>
      </c>
      <c r="F91" s="5" t="s">
        <v>252</v>
      </c>
      <c r="G91" s="80">
        <f>SUMIF(Tbl.Kosten[Anr.],Tbl.Activiteiten[[#This Row],[Anr.]],Tbl.Kosten[Totaal kosten])</f>
        <v>0</v>
      </c>
      <c r="H91" s="80">
        <f>SUMIF(Tbl.Kosten[Anr.],Tbl.Activiteiten[[#This Row],[Anr.]],Tbl.Kosten[Subsidie])</f>
        <v>0</v>
      </c>
    </row>
    <row r="92" spans="2:8" ht="15.75" x14ac:dyDescent="0.35">
      <c r="B92" s="103"/>
      <c r="C92" s="145"/>
      <c r="D92" s="145"/>
      <c r="E92" s="14" t="str">
        <f>_xlfn.CONCAT(Tbl.Activiteiten[[#This Row],[Werkpakketcode]]," - ",Tbl.Activiteiten[[#This Row],[Activiteit]])</f>
        <v xml:space="preserve"> - </v>
      </c>
      <c r="F92" s="5" t="s">
        <v>253</v>
      </c>
      <c r="G92" s="80">
        <f>SUMIF(Tbl.Kosten[Anr.],Tbl.Activiteiten[[#This Row],[Anr.]],Tbl.Kosten[Totaal kosten])</f>
        <v>0</v>
      </c>
      <c r="H92" s="80">
        <f>SUMIF(Tbl.Kosten[Anr.],Tbl.Activiteiten[[#This Row],[Anr.]],Tbl.Kosten[Subsidie])</f>
        <v>0</v>
      </c>
    </row>
    <row r="93" spans="2:8" ht="15.75" x14ac:dyDescent="0.35">
      <c r="B93" s="103"/>
      <c r="C93" s="145"/>
      <c r="D93" s="145"/>
      <c r="E93" s="14" t="str">
        <f>_xlfn.CONCAT(Tbl.Activiteiten[[#This Row],[Werkpakketcode]]," - ",Tbl.Activiteiten[[#This Row],[Activiteit]])</f>
        <v xml:space="preserve"> - </v>
      </c>
      <c r="F93" s="5" t="s">
        <v>254</v>
      </c>
      <c r="G93" s="80">
        <f>SUMIF(Tbl.Kosten[Anr.],Tbl.Activiteiten[[#This Row],[Anr.]],Tbl.Kosten[Totaal kosten])</f>
        <v>0</v>
      </c>
      <c r="H93" s="80">
        <f>SUMIF(Tbl.Kosten[Anr.],Tbl.Activiteiten[[#This Row],[Anr.]],Tbl.Kosten[Subsidie])</f>
        <v>0</v>
      </c>
    </row>
    <row r="94" spans="2:8" ht="15.75" x14ac:dyDescent="0.35">
      <c r="B94" s="103"/>
      <c r="C94" s="145"/>
      <c r="D94" s="145"/>
      <c r="E94" s="14" t="str">
        <f>_xlfn.CONCAT(Tbl.Activiteiten[[#This Row],[Werkpakketcode]]," - ",Tbl.Activiteiten[[#This Row],[Activiteit]])</f>
        <v xml:space="preserve"> - </v>
      </c>
      <c r="F94" s="5" t="s">
        <v>255</v>
      </c>
      <c r="G94" s="80">
        <f>SUMIF(Tbl.Kosten[Anr.],Tbl.Activiteiten[[#This Row],[Anr.]],Tbl.Kosten[Totaal kosten])</f>
        <v>0</v>
      </c>
      <c r="H94" s="80">
        <f>SUMIF(Tbl.Kosten[Anr.],Tbl.Activiteiten[[#This Row],[Anr.]],Tbl.Kosten[Subsidie])</f>
        <v>0</v>
      </c>
    </row>
    <row r="95" spans="2:8" ht="15.75" x14ac:dyDescent="0.35">
      <c r="B95" s="103"/>
      <c r="C95" s="145"/>
      <c r="D95" s="145"/>
      <c r="E95" s="14" t="str">
        <f>_xlfn.CONCAT(Tbl.Activiteiten[[#This Row],[Werkpakketcode]]," - ",Tbl.Activiteiten[[#This Row],[Activiteit]])</f>
        <v xml:space="preserve"> - </v>
      </c>
      <c r="F95" s="5" t="s">
        <v>256</v>
      </c>
      <c r="G95" s="80">
        <f>SUMIF(Tbl.Kosten[Anr.],Tbl.Activiteiten[[#This Row],[Anr.]],Tbl.Kosten[Totaal kosten])</f>
        <v>0</v>
      </c>
      <c r="H95" s="80">
        <f>SUMIF(Tbl.Kosten[Anr.],Tbl.Activiteiten[[#This Row],[Anr.]],Tbl.Kosten[Subsidie])</f>
        <v>0</v>
      </c>
    </row>
    <row r="96" spans="2:8" ht="15.75" x14ac:dyDescent="0.35">
      <c r="B96" s="103"/>
      <c r="C96" s="145"/>
      <c r="D96" s="145"/>
      <c r="E96" s="14" t="str">
        <f>_xlfn.CONCAT(Tbl.Activiteiten[[#This Row],[Werkpakketcode]]," - ",Tbl.Activiteiten[[#This Row],[Activiteit]])</f>
        <v xml:space="preserve"> - </v>
      </c>
      <c r="F96" s="5" t="s">
        <v>257</v>
      </c>
      <c r="G96" s="80">
        <f>SUMIF(Tbl.Kosten[Anr.],Tbl.Activiteiten[[#This Row],[Anr.]],Tbl.Kosten[Totaal kosten])</f>
        <v>0</v>
      </c>
      <c r="H96" s="80">
        <f>SUMIF(Tbl.Kosten[Anr.],Tbl.Activiteiten[[#This Row],[Anr.]],Tbl.Kosten[Subsidie])</f>
        <v>0</v>
      </c>
    </row>
    <row r="97" spans="2:8" ht="15.75" x14ac:dyDescent="0.35">
      <c r="B97" s="103"/>
      <c r="C97" s="145"/>
      <c r="D97" s="145"/>
      <c r="E97" s="14" t="str">
        <f>_xlfn.CONCAT(Tbl.Activiteiten[[#This Row],[Werkpakketcode]]," - ",Tbl.Activiteiten[[#This Row],[Activiteit]])</f>
        <v xml:space="preserve"> - </v>
      </c>
      <c r="F97" s="5" t="s">
        <v>258</v>
      </c>
      <c r="G97" s="80">
        <f>SUMIF(Tbl.Kosten[Anr.],Tbl.Activiteiten[[#This Row],[Anr.]],Tbl.Kosten[Totaal kosten])</f>
        <v>0</v>
      </c>
      <c r="H97" s="80">
        <f>SUMIF(Tbl.Kosten[Anr.],Tbl.Activiteiten[[#This Row],[Anr.]],Tbl.Kosten[Subsidie])</f>
        <v>0</v>
      </c>
    </row>
    <row r="98" spans="2:8" ht="15.75" x14ac:dyDescent="0.35">
      <c r="B98" s="103"/>
      <c r="C98" s="145"/>
      <c r="D98" s="145"/>
      <c r="E98" s="14" t="str">
        <f>_xlfn.CONCAT(Tbl.Activiteiten[[#This Row],[Werkpakketcode]]," - ",Tbl.Activiteiten[[#This Row],[Activiteit]])</f>
        <v xml:space="preserve"> - </v>
      </c>
      <c r="F98" s="5" t="s">
        <v>259</v>
      </c>
      <c r="G98" s="80">
        <f>SUMIF(Tbl.Kosten[Anr.],Tbl.Activiteiten[[#This Row],[Anr.]],Tbl.Kosten[Totaal kosten])</f>
        <v>0</v>
      </c>
      <c r="H98" s="80">
        <f>SUMIF(Tbl.Kosten[Anr.],Tbl.Activiteiten[[#This Row],[Anr.]],Tbl.Kosten[Subsidie])</f>
        <v>0</v>
      </c>
    </row>
    <row r="99" spans="2:8" ht="15.75" x14ac:dyDescent="0.35">
      <c r="B99" s="103"/>
      <c r="C99" s="145"/>
      <c r="D99" s="145"/>
      <c r="E99" s="14" t="str">
        <f>_xlfn.CONCAT(Tbl.Activiteiten[[#This Row],[Werkpakketcode]]," - ",Tbl.Activiteiten[[#This Row],[Activiteit]])</f>
        <v xml:space="preserve"> - </v>
      </c>
      <c r="F99" s="5" t="s">
        <v>260</v>
      </c>
      <c r="G99" s="80">
        <f>SUMIF(Tbl.Kosten[Anr.],Tbl.Activiteiten[[#This Row],[Anr.]],Tbl.Kosten[Totaal kosten])</f>
        <v>0</v>
      </c>
      <c r="H99" s="80">
        <f>SUMIF(Tbl.Kosten[Anr.],Tbl.Activiteiten[[#This Row],[Anr.]],Tbl.Kosten[Subsidie])</f>
        <v>0</v>
      </c>
    </row>
    <row r="100" spans="2:8" ht="15.75" x14ac:dyDescent="0.35">
      <c r="B100" s="103"/>
      <c r="C100" s="145"/>
      <c r="D100" s="145"/>
      <c r="E100" s="14" t="str">
        <f>_xlfn.CONCAT(Tbl.Activiteiten[[#This Row],[Werkpakketcode]]," - ",Tbl.Activiteiten[[#This Row],[Activiteit]])</f>
        <v xml:space="preserve"> - </v>
      </c>
      <c r="F100" s="5" t="s">
        <v>261</v>
      </c>
      <c r="G100" s="80">
        <f>SUMIF(Tbl.Kosten[Anr.],Tbl.Activiteiten[[#This Row],[Anr.]],Tbl.Kosten[Totaal kosten])</f>
        <v>0</v>
      </c>
      <c r="H100" s="80">
        <f>SUMIF(Tbl.Kosten[Anr.],Tbl.Activiteiten[[#This Row],[Anr.]],Tbl.Kosten[Subsidie])</f>
        <v>0</v>
      </c>
    </row>
    <row r="101" spans="2:8" ht="15.75" x14ac:dyDescent="0.35">
      <c r="B101" s="103"/>
      <c r="C101" s="145"/>
      <c r="D101" s="145"/>
      <c r="E101" s="14" t="str">
        <f>_xlfn.CONCAT(Tbl.Activiteiten[[#This Row],[Werkpakketcode]]," - ",Tbl.Activiteiten[[#This Row],[Activiteit]])</f>
        <v xml:space="preserve"> - </v>
      </c>
      <c r="F101" s="5" t="s">
        <v>262</v>
      </c>
      <c r="G101" s="80">
        <f>SUMIF(Tbl.Kosten[Anr.],Tbl.Activiteiten[[#This Row],[Anr.]],Tbl.Kosten[Totaal kosten])</f>
        <v>0</v>
      </c>
      <c r="H101" s="80">
        <f>SUMIF(Tbl.Kosten[Anr.],Tbl.Activiteiten[[#This Row],[Anr.]],Tbl.Kosten[Subsidie])</f>
        <v>0</v>
      </c>
    </row>
    <row r="102" spans="2:8" ht="15.75" x14ac:dyDescent="0.35">
      <c r="B102" s="103"/>
      <c r="C102" s="145"/>
      <c r="D102" s="145"/>
      <c r="E102" s="14" t="str">
        <f>_xlfn.CONCAT(Tbl.Activiteiten[[#This Row],[Werkpakketcode]]," - ",Tbl.Activiteiten[[#This Row],[Activiteit]])</f>
        <v xml:space="preserve"> - </v>
      </c>
      <c r="F102" s="5" t="s">
        <v>263</v>
      </c>
      <c r="G102" s="80">
        <f>SUMIF(Tbl.Kosten[Anr.],Tbl.Activiteiten[[#This Row],[Anr.]],Tbl.Kosten[Totaal kosten])</f>
        <v>0</v>
      </c>
      <c r="H102" s="80">
        <f>SUMIF(Tbl.Kosten[Anr.],Tbl.Activiteiten[[#This Row],[Anr.]],Tbl.Kosten[Subsidie])</f>
        <v>0</v>
      </c>
    </row>
    <row r="103" spans="2:8" ht="15.75" x14ac:dyDescent="0.35">
      <c r="B103" s="103"/>
      <c r="C103" s="145"/>
      <c r="D103" s="145"/>
      <c r="E103" s="14" t="str">
        <f>_xlfn.CONCAT(Tbl.Activiteiten[[#This Row],[Werkpakketcode]]," - ",Tbl.Activiteiten[[#This Row],[Activiteit]])</f>
        <v xml:space="preserve"> - </v>
      </c>
      <c r="F103" s="5" t="s">
        <v>264</v>
      </c>
      <c r="G103" s="80">
        <f>SUMIF(Tbl.Kosten[Anr.],Tbl.Activiteiten[[#This Row],[Anr.]],Tbl.Kosten[Totaal kosten])</f>
        <v>0</v>
      </c>
      <c r="H103" s="80">
        <f>SUMIF(Tbl.Kosten[Anr.],Tbl.Activiteiten[[#This Row],[Anr.]],Tbl.Kosten[Subsidie])</f>
        <v>0</v>
      </c>
    </row>
    <row r="104" spans="2:8" ht="15.75" x14ac:dyDescent="0.35">
      <c r="B104" s="103"/>
      <c r="C104" s="145"/>
      <c r="D104" s="145"/>
      <c r="E104" s="14" t="str">
        <f>_xlfn.CONCAT(Tbl.Activiteiten[[#This Row],[Werkpakketcode]]," - ",Tbl.Activiteiten[[#This Row],[Activiteit]])</f>
        <v xml:space="preserve"> - </v>
      </c>
      <c r="F104" s="5" t="s">
        <v>265</v>
      </c>
      <c r="G104" s="80">
        <f>SUMIF(Tbl.Kosten[Anr.],Tbl.Activiteiten[[#This Row],[Anr.]],Tbl.Kosten[Totaal kosten])</f>
        <v>0</v>
      </c>
      <c r="H104" s="80">
        <f>SUMIF(Tbl.Kosten[Anr.],Tbl.Activiteiten[[#This Row],[Anr.]],Tbl.Kosten[Subsidie])</f>
        <v>0</v>
      </c>
    </row>
    <row r="105" spans="2:8" ht="15.75" x14ac:dyDescent="0.35">
      <c r="B105" s="103"/>
      <c r="C105" s="145"/>
      <c r="D105" s="145"/>
      <c r="E105" s="14" t="str">
        <f>_xlfn.CONCAT(Tbl.Activiteiten[[#This Row],[Werkpakketcode]]," - ",Tbl.Activiteiten[[#This Row],[Activiteit]])</f>
        <v xml:space="preserve"> - </v>
      </c>
      <c r="F105" s="5" t="s">
        <v>266</v>
      </c>
      <c r="G105" s="80">
        <f>SUMIF(Tbl.Kosten[Anr.],Tbl.Activiteiten[[#This Row],[Anr.]],Tbl.Kosten[Totaal kosten])</f>
        <v>0</v>
      </c>
      <c r="H105" s="80">
        <f>SUMIF(Tbl.Kosten[Anr.],Tbl.Activiteiten[[#This Row],[Anr.]],Tbl.Kosten[Subsidie])</f>
        <v>0</v>
      </c>
    </row>
    <row r="106" spans="2:8" ht="15.75" x14ac:dyDescent="0.35">
      <c r="B106" s="103"/>
      <c r="C106" s="145"/>
      <c r="D106" s="145"/>
      <c r="E106" s="14" t="str">
        <f>_xlfn.CONCAT(Tbl.Activiteiten[[#This Row],[Werkpakketcode]]," - ",Tbl.Activiteiten[[#This Row],[Activiteit]])</f>
        <v xml:space="preserve"> - </v>
      </c>
      <c r="F106" s="5" t="s">
        <v>267</v>
      </c>
      <c r="G106" s="80">
        <f>SUMIF(Tbl.Kosten[Anr.],Tbl.Activiteiten[[#This Row],[Anr.]],Tbl.Kosten[Totaal kosten])</f>
        <v>0</v>
      </c>
      <c r="H106" s="80">
        <f>SUMIF(Tbl.Kosten[Anr.],Tbl.Activiteiten[[#This Row],[Anr.]],Tbl.Kosten[Subsidie])</f>
        <v>0</v>
      </c>
    </row>
    <row r="107" spans="2:8" ht="15.75" x14ac:dyDescent="0.35">
      <c r="B107" s="103"/>
      <c r="C107" s="145"/>
      <c r="D107" s="145"/>
      <c r="E107" s="14" t="str">
        <f>_xlfn.CONCAT(Tbl.Activiteiten[[#This Row],[Werkpakketcode]]," - ",Tbl.Activiteiten[[#This Row],[Activiteit]])</f>
        <v xml:space="preserve"> - </v>
      </c>
      <c r="F107" s="5" t="s">
        <v>268</v>
      </c>
      <c r="G107" s="80">
        <f>SUMIF(Tbl.Kosten[Anr.],Tbl.Activiteiten[[#This Row],[Anr.]],Tbl.Kosten[Totaal kosten])</f>
        <v>0</v>
      </c>
      <c r="H107" s="80">
        <f>SUMIF(Tbl.Kosten[Anr.],Tbl.Activiteiten[[#This Row],[Anr.]],Tbl.Kosten[Subsidie])</f>
        <v>0</v>
      </c>
    </row>
    <row r="108" spans="2:8" ht="15.75" x14ac:dyDescent="0.35">
      <c r="B108" s="103"/>
      <c r="C108" s="145"/>
      <c r="D108" s="145"/>
      <c r="E108" s="14" t="str">
        <f>_xlfn.CONCAT(Tbl.Activiteiten[[#This Row],[Werkpakketcode]]," - ",Tbl.Activiteiten[[#This Row],[Activiteit]])</f>
        <v xml:space="preserve"> - </v>
      </c>
      <c r="F108" s="5" t="s">
        <v>269</v>
      </c>
      <c r="G108" s="80">
        <f>SUMIF(Tbl.Kosten[Anr.],Tbl.Activiteiten[[#This Row],[Anr.]],Tbl.Kosten[Totaal kosten])</f>
        <v>0</v>
      </c>
      <c r="H108" s="80">
        <f>SUMIF(Tbl.Kosten[Anr.],Tbl.Activiteiten[[#This Row],[Anr.]],Tbl.Kosten[Subsidie])</f>
        <v>0</v>
      </c>
    </row>
    <row r="109" spans="2:8" ht="15.75" x14ac:dyDescent="0.35">
      <c r="B109" s="103"/>
      <c r="C109" s="145"/>
      <c r="D109" s="145"/>
      <c r="E109" s="14" t="str">
        <f>_xlfn.CONCAT(Tbl.Activiteiten[[#This Row],[Werkpakketcode]]," - ",Tbl.Activiteiten[[#This Row],[Activiteit]])</f>
        <v xml:space="preserve"> - </v>
      </c>
      <c r="F109" s="5" t="s">
        <v>270</v>
      </c>
      <c r="G109" s="80">
        <f>SUMIF(Tbl.Kosten[Anr.],Tbl.Activiteiten[[#This Row],[Anr.]],Tbl.Kosten[Totaal kosten])</f>
        <v>0</v>
      </c>
      <c r="H109" s="80">
        <f>SUMIF(Tbl.Kosten[Anr.],Tbl.Activiteiten[[#This Row],[Anr.]],Tbl.Kosten[Subsidie])</f>
        <v>0</v>
      </c>
    </row>
    <row r="110" spans="2:8" ht="15.75" x14ac:dyDescent="0.35">
      <c r="B110" s="103"/>
      <c r="C110" s="145"/>
      <c r="D110" s="145"/>
      <c r="E110" s="14" t="str">
        <f>_xlfn.CONCAT(Tbl.Activiteiten[[#This Row],[Werkpakketcode]]," - ",Tbl.Activiteiten[[#This Row],[Activiteit]])</f>
        <v xml:space="preserve"> - </v>
      </c>
      <c r="F110" s="5" t="s">
        <v>271</v>
      </c>
      <c r="G110" s="80">
        <f>SUMIF(Tbl.Kosten[Anr.],Tbl.Activiteiten[[#This Row],[Anr.]],Tbl.Kosten[Totaal kosten])</f>
        <v>0</v>
      </c>
      <c r="H110" s="80">
        <f>SUMIF(Tbl.Kosten[Anr.],Tbl.Activiteiten[[#This Row],[Anr.]],Tbl.Kosten[Subsidie])</f>
        <v>0</v>
      </c>
    </row>
    <row r="111" spans="2:8" ht="15.75" x14ac:dyDescent="0.35">
      <c r="B111" s="103"/>
      <c r="C111" s="145"/>
      <c r="D111" s="145"/>
      <c r="E111" s="14" t="str">
        <f>_xlfn.CONCAT(Tbl.Activiteiten[[#This Row],[Werkpakketcode]]," - ",Tbl.Activiteiten[[#This Row],[Activiteit]])</f>
        <v xml:space="preserve"> - </v>
      </c>
      <c r="F111" s="5" t="s">
        <v>272</v>
      </c>
      <c r="G111" s="80">
        <f>SUMIF(Tbl.Kosten[Anr.],Tbl.Activiteiten[[#This Row],[Anr.]],Tbl.Kosten[Totaal kosten])</f>
        <v>0</v>
      </c>
      <c r="H111" s="80">
        <f>SUMIF(Tbl.Kosten[Anr.],Tbl.Activiteiten[[#This Row],[Anr.]],Tbl.Kosten[Subsidie])</f>
        <v>0</v>
      </c>
    </row>
    <row r="112" spans="2:8" ht="15.75" x14ac:dyDescent="0.35">
      <c r="B112" s="103"/>
      <c r="C112" s="145"/>
      <c r="D112" s="145"/>
      <c r="E112" s="14" t="str">
        <f>_xlfn.CONCAT(Tbl.Activiteiten[[#This Row],[Werkpakketcode]]," - ",Tbl.Activiteiten[[#This Row],[Activiteit]])</f>
        <v xml:space="preserve"> - </v>
      </c>
      <c r="F112" s="5" t="s">
        <v>273</v>
      </c>
      <c r="G112" s="80">
        <f>SUMIF(Tbl.Kosten[Anr.],Tbl.Activiteiten[[#This Row],[Anr.]],Tbl.Kosten[Totaal kosten])</f>
        <v>0</v>
      </c>
      <c r="H112" s="80">
        <f>SUMIF(Tbl.Kosten[Anr.],Tbl.Activiteiten[[#This Row],[Anr.]],Tbl.Kosten[Subsidie])</f>
        <v>0</v>
      </c>
    </row>
    <row r="113" spans="2:8" ht="15.75" x14ac:dyDescent="0.35">
      <c r="B113" s="103"/>
      <c r="C113" s="145"/>
      <c r="D113" s="145"/>
      <c r="E113" s="14" t="str">
        <f>_xlfn.CONCAT(Tbl.Activiteiten[[#This Row],[Werkpakketcode]]," - ",Tbl.Activiteiten[[#This Row],[Activiteit]])</f>
        <v xml:space="preserve"> - </v>
      </c>
      <c r="F113" s="5" t="s">
        <v>274</v>
      </c>
      <c r="G113" s="80">
        <f>SUMIF(Tbl.Kosten[Anr.],Tbl.Activiteiten[[#This Row],[Anr.]],Tbl.Kosten[Totaal kosten])</f>
        <v>0</v>
      </c>
      <c r="H113" s="80">
        <f>SUMIF(Tbl.Kosten[Anr.],Tbl.Activiteiten[[#This Row],[Anr.]],Tbl.Kosten[Subsidie])</f>
        <v>0</v>
      </c>
    </row>
    <row r="114" spans="2:8" ht="15.75" x14ac:dyDescent="0.35">
      <c r="B114" s="103"/>
      <c r="C114" s="145"/>
      <c r="D114" s="145"/>
      <c r="E114" s="14" t="str">
        <f>_xlfn.CONCAT(Tbl.Activiteiten[[#This Row],[Werkpakketcode]]," - ",Tbl.Activiteiten[[#This Row],[Activiteit]])</f>
        <v xml:space="preserve"> - </v>
      </c>
      <c r="F114" s="5" t="s">
        <v>275</v>
      </c>
      <c r="G114" s="80">
        <f>SUMIF(Tbl.Kosten[Anr.],Tbl.Activiteiten[[#This Row],[Anr.]],Tbl.Kosten[Totaal kosten])</f>
        <v>0</v>
      </c>
      <c r="H114" s="80">
        <f>SUMIF(Tbl.Kosten[Anr.],Tbl.Activiteiten[[#This Row],[Anr.]],Tbl.Kosten[Subsidie])</f>
        <v>0</v>
      </c>
    </row>
    <row r="115" spans="2:8" ht="15.75" x14ac:dyDescent="0.35">
      <c r="B115" s="103"/>
      <c r="C115" s="145"/>
      <c r="D115" s="145"/>
      <c r="E115" s="14" t="str">
        <f>_xlfn.CONCAT(Tbl.Activiteiten[[#This Row],[Werkpakketcode]]," - ",Tbl.Activiteiten[[#This Row],[Activiteit]])</f>
        <v xml:space="preserve"> - </v>
      </c>
      <c r="F115" s="5" t="s">
        <v>276</v>
      </c>
      <c r="G115" s="80">
        <f>SUMIF(Tbl.Kosten[Anr.],Tbl.Activiteiten[[#This Row],[Anr.]],Tbl.Kosten[Totaal kosten])</f>
        <v>0</v>
      </c>
      <c r="H115" s="80">
        <f>SUMIF(Tbl.Kosten[Anr.],Tbl.Activiteiten[[#This Row],[Anr.]],Tbl.Kosten[Subsidie])</f>
        <v>0</v>
      </c>
    </row>
    <row r="116" spans="2:8" ht="15.75" x14ac:dyDescent="0.35">
      <c r="B116" s="103"/>
      <c r="C116" s="145"/>
      <c r="D116" s="145"/>
      <c r="E116" s="14" t="str">
        <f>_xlfn.CONCAT(Tbl.Activiteiten[[#This Row],[Werkpakketcode]]," - ",Tbl.Activiteiten[[#This Row],[Activiteit]])</f>
        <v xml:space="preserve"> - </v>
      </c>
      <c r="F116" s="5" t="s">
        <v>277</v>
      </c>
      <c r="G116" s="80">
        <f>SUMIF(Tbl.Kosten[Anr.],Tbl.Activiteiten[[#This Row],[Anr.]],Tbl.Kosten[Totaal kosten])</f>
        <v>0</v>
      </c>
      <c r="H116" s="80">
        <f>SUMIF(Tbl.Kosten[Anr.],Tbl.Activiteiten[[#This Row],[Anr.]],Tbl.Kosten[Subsidie])</f>
        <v>0</v>
      </c>
    </row>
    <row r="117" spans="2:8" ht="15.75" x14ac:dyDescent="0.35">
      <c r="B117" s="103"/>
      <c r="C117" s="145"/>
      <c r="D117" s="145"/>
      <c r="E117" s="14" t="str">
        <f>_xlfn.CONCAT(Tbl.Activiteiten[[#This Row],[Werkpakketcode]]," - ",Tbl.Activiteiten[[#This Row],[Activiteit]])</f>
        <v xml:space="preserve"> - </v>
      </c>
      <c r="F117" s="5" t="s">
        <v>278</v>
      </c>
      <c r="G117" s="80">
        <f>SUMIF(Tbl.Kosten[Anr.],Tbl.Activiteiten[[#This Row],[Anr.]],Tbl.Kosten[Totaal kosten])</f>
        <v>0</v>
      </c>
      <c r="H117" s="80">
        <f>SUMIF(Tbl.Kosten[Anr.],Tbl.Activiteiten[[#This Row],[Anr.]],Tbl.Kosten[Subsidie])</f>
        <v>0</v>
      </c>
    </row>
    <row r="118" spans="2:8" ht="15.75" x14ac:dyDescent="0.35">
      <c r="B118" s="103"/>
      <c r="C118" s="145"/>
      <c r="D118" s="145"/>
      <c r="E118" s="14" t="str">
        <f>_xlfn.CONCAT(Tbl.Activiteiten[[#This Row],[Werkpakketcode]]," - ",Tbl.Activiteiten[[#This Row],[Activiteit]])</f>
        <v xml:space="preserve"> - </v>
      </c>
      <c r="F118" s="5" t="s">
        <v>279</v>
      </c>
      <c r="G118" s="80">
        <f>SUMIF(Tbl.Kosten[Anr.],Tbl.Activiteiten[[#This Row],[Anr.]],Tbl.Kosten[Totaal kosten])</f>
        <v>0</v>
      </c>
      <c r="H118" s="80">
        <f>SUMIF(Tbl.Kosten[Anr.],Tbl.Activiteiten[[#This Row],[Anr.]],Tbl.Kosten[Subsidie])</f>
        <v>0</v>
      </c>
    </row>
    <row r="119" spans="2:8" ht="15.75" x14ac:dyDescent="0.35">
      <c r="B119" s="103"/>
      <c r="C119" s="145"/>
      <c r="D119" s="145"/>
      <c r="E119" s="14" t="str">
        <f>_xlfn.CONCAT(Tbl.Activiteiten[[#This Row],[Werkpakketcode]]," - ",Tbl.Activiteiten[[#This Row],[Activiteit]])</f>
        <v xml:space="preserve"> - </v>
      </c>
      <c r="F119" s="5" t="s">
        <v>280</v>
      </c>
      <c r="G119" s="80">
        <f>SUMIF(Tbl.Kosten[Anr.],Tbl.Activiteiten[[#This Row],[Anr.]],Tbl.Kosten[Totaal kosten])</f>
        <v>0</v>
      </c>
      <c r="H119" s="80">
        <f>SUMIF(Tbl.Kosten[Anr.],Tbl.Activiteiten[[#This Row],[Anr.]],Tbl.Kosten[Subsidie])</f>
        <v>0</v>
      </c>
    </row>
    <row r="120" spans="2:8" ht="15.75" x14ac:dyDescent="0.35">
      <c r="B120" s="103"/>
      <c r="C120" s="145"/>
      <c r="D120" s="145"/>
      <c r="E120" s="14" t="str">
        <f>_xlfn.CONCAT(Tbl.Activiteiten[[#This Row],[Werkpakketcode]]," - ",Tbl.Activiteiten[[#This Row],[Activiteit]])</f>
        <v xml:space="preserve"> - </v>
      </c>
      <c r="F120" s="5" t="s">
        <v>281</v>
      </c>
      <c r="G120" s="80">
        <f>SUMIF(Tbl.Kosten[Anr.],Tbl.Activiteiten[[#This Row],[Anr.]],Tbl.Kosten[Totaal kosten])</f>
        <v>0</v>
      </c>
      <c r="H120" s="80">
        <f>SUMIF(Tbl.Kosten[Anr.],Tbl.Activiteiten[[#This Row],[Anr.]],Tbl.Kosten[Subsidie])</f>
        <v>0</v>
      </c>
    </row>
    <row r="121" spans="2:8" ht="15.75" x14ac:dyDescent="0.35">
      <c r="B121" s="103"/>
      <c r="C121" s="145"/>
      <c r="D121" s="145"/>
      <c r="E121" s="14" t="str">
        <f>_xlfn.CONCAT(Tbl.Activiteiten[[#This Row],[Werkpakketcode]]," - ",Tbl.Activiteiten[[#This Row],[Activiteit]])</f>
        <v xml:space="preserve"> - </v>
      </c>
      <c r="F121" s="5" t="s">
        <v>282</v>
      </c>
      <c r="G121" s="80">
        <f>SUMIF(Tbl.Kosten[Anr.],Tbl.Activiteiten[[#This Row],[Anr.]],Tbl.Kosten[Totaal kosten])</f>
        <v>0</v>
      </c>
      <c r="H121" s="80">
        <f>SUMIF(Tbl.Kosten[Anr.],Tbl.Activiteiten[[#This Row],[Anr.]],Tbl.Kosten[Subsidie])</f>
        <v>0</v>
      </c>
    </row>
    <row r="122" spans="2:8" ht="15.75" x14ac:dyDescent="0.35">
      <c r="B122" s="103"/>
      <c r="C122" s="145"/>
      <c r="D122" s="145"/>
      <c r="E122" s="14" t="str">
        <f>_xlfn.CONCAT(Tbl.Activiteiten[[#This Row],[Werkpakketcode]]," - ",Tbl.Activiteiten[[#This Row],[Activiteit]])</f>
        <v xml:space="preserve"> - </v>
      </c>
      <c r="F122" s="5" t="s">
        <v>283</v>
      </c>
      <c r="G122" s="80">
        <f>SUMIF(Tbl.Kosten[Anr.],Tbl.Activiteiten[[#This Row],[Anr.]],Tbl.Kosten[Totaal kosten])</f>
        <v>0</v>
      </c>
      <c r="H122" s="80">
        <f>SUMIF(Tbl.Kosten[Anr.],Tbl.Activiteiten[[#This Row],[Anr.]],Tbl.Kosten[Subsidie])</f>
        <v>0</v>
      </c>
    </row>
    <row r="123" spans="2:8" ht="15.75" x14ac:dyDescent="0.35">
      <c r="B123" s="103"/>
      <c r="C123" s="145"/>
      <c r="D123" s="145"/>
      <c r="E123" s="14" t="str">
        <f>_xlfn.CONCAT(Tbl.Activiteiten[[#This Row],[Werkpakketcode]]," - ",Tbl.Activiteiten[[#This Row],[Activiteit]])</f>
        <v xml:space="preserve"> - </v>
      </c>
      <c r="F123" s="5" t="s">
        <v>284</v>
      </c>
      <c r="G123" s="80">
        <f>SUMIF(Tbl.Kosten[Anr.],Tbl.Activiteiten[[#This Row],[Anr.]],Tbl.Kosten[Totaal kosten])</f>
        <v>0</v>
      </c>
      <c r="H123" s="80">
        <f>SUMIF(Tbl.Kosten[Anr.],Tbl.Activiteiten[[#This Row],[Anr.]],Tbl.Kosten[Subsidie])</f>
        <v>0</v>
      </c>
    </row>
    <row r="124" spans="2:8" ht="15.75" x14ac:dyDescent="0.35">
      <c r="B124" s="103"/>
      <c r="C124" s="145"/>
      <c r="D124" s="145"/>
      <c r="E124" s="14" t="str">
        <f>_xlfn.CONCAT(Tbl.Activiteiten[[#This Row],[Werkpakketcode]]," - ",Tbl.Activiteiten[[#This Row],[Activiteit]])</f>
        <v xml:space="preserve"> - </v>
      </c>
      <c r="F124" s="5" t="s">
        <v>285</v>
      </c>
      <c r="G124" s="80">
        <f>SUMIF(Tbl.Kosten[Anr.],Tbl.Activiteiten[[#This Row],[Anr.]],Tbl.Kosten[Totaal kosten])</f>
        <v>0</v>
      </c>
      <c r="H124" s="80">
        <f>SUMIF(Tbl.Kosten[Anr.],Tbl.Activiteiten[[#This Row],[Anr.]],Tbl.Kosten[Subsidie])</f>
        <v>0</v>
      </c>
    </row>
    <row r="125" spans="2:8" ht="15.75" x14ac:dyDescent="0.35">
      <c r="B125" s="103"/>
      <c r="C125" s="145"/>
      <c r="D125" s="145"/>
      <c r="E125" s="14" t="str">
        <f>_xlfn.CONCAT(Tbl.Activiteiten[[#This Row],[Werkpakketcode]]," - ",Tbl.Activiteiten[[#This Row],[Activiteit]])</f>
        <v xml:space="preserve"> - </v>
      </c>
      <c r="F125" s="5" t="s">
        <v>286</v>
      </c>
      <c r="G125" s="80">
        <f>SUMIF(Tbl.Kosten[Anr.],Tbl.Activiteiten[[#This Row],[Anr.]],Tbl.Kosten[Totaal kosten])</f>
        <v>0</v>
      </c>
      <c r="H125" s="80">
        <f>SUMIF(Tbl.Kosten[Anr.],Tbl.Activiteiten[[#This Row],[Anr.]],Tbl.Kosten[Subsidie])</f>
        <v>0</v>
      </c>
    </row>
    <row r="126" spans="2:8" ht="15.75" x14ac:dyDescent="0.35">
      <c r="B126" s="103"/>
      <c r="C126" s="145"/>
      <c r="D126" s="145"/>
      <c r="E126" s="14" t="str">
        <f>_xlfn.CONCAT(Tbl.Activiteiten[[#This Row],[Werkpakketcode]]," - ",Tbl.Activiteiten[[#This Row],[Activiteit]])</f>
        <v xml:space="preserve"> - </v>
      </c>
      <c r="F126" s="5" t="s">
        <v>287</v>
      </c>
      <c r="G126" s="80">
        <f>SUMIF(Tbl.Kosten[Anr.],Tbl.Activiteiten[[#This Row],[Anr.]],Tbl.Kosten[Totaal kosten])</f>
        <v>0</v>
      </c>
      <c r="H126" s="80">
        <f>SUMIF(Tbl.Kosten[Anr.],Tbl.Activiteiten[[#This Row],[Anr.]],Tbl.Kosten[Subsidie])</f>
        <v>0</v>
      </c>
    </row>
    <row r="127" spans="2:8" ht="15.75" x14ac:dyDescent="0.35">
      <c r="B127" s="103"/>
      <c r="C127" s="145"/>
      <c r="D127" s="145"/>
      <c r="E127" s="14" t="str">
        <f>_xlfn.CONCAT(Tbl.Activiteiten[[#This Row],[Werkpakketcode]]," - ",Tbl.Activiteiten[[#This Row],[Activiteit]])</f>
        <v xml:space="preserve"> - </v>
      </c>
      <c r="F127" s="5" t="s">
        <v>288</v>
      </c>
      <c r="G127" s="80">
        <f>SUMIF(Tbl.Kosten[Anr.],Tbl.Activiteiten[[#This Row],[Anr.]],Tbl.Kosten[Totaal kosten])</f>
        <v>0</v>
      </c>
      <c r="H127" s="80">
        <f>SUMIF(Tbl.Kosten[Anr.],Tbl.Activiteiten[[#This Row],[Anr.]],Tbl.Kosten[Subsidie])</f>
        <v>0</v>
      </c>
    </row>
    <row r="128" spans="2:8" ht="15.75" x14ac:dyDescent="0.35">
      <c r="B128" s="103"/>
      <c r="C128" s="145"/>
      <c r="D128" s="145"/>
      <c r="E128" s="14" t="str">
        <f>_xlfn.CONCAT(Tbl.Activiteiten[[#This Row],[Werkpakketcode]]," - ",Tbl.Activiteiten[[#This Row],[Activiteit]])</f>
        <v xml:space="preserve"> - </v>
      </c>
      <c r="F128" s="5" t="s">
        <v>289</v>
      </c>
      <c r="G128" s="80">
        <f>SUMIF(Tbl.Kosten[Anr.],Tbl.Activiteiten[[#This Row],[Anr.]],Tbl.Kosten[Totaal kosten])</f>
        <v>0</v>
      </c>
      <c r="H128" s="80">
        <f>SUMIF(Tbl.Kosten[Anr.],Tbl.Activiteiten[[#This Row],[Anr.]],Tbl.Kosten[Subsidie])</f>
        <v>0</v>
      </c>
    </row>
    <row r="129" spans="2:8" ht="15.75" x14ac:dyDescent="0.35">
      <c r="B129" s="103"/>
      <c r="C129" s="145"/>
      <c r="D129" s="145"/>
      <c r="E129" s="14" t="str">
        <f>_xlfn.CONCAT(Tbl.Activiteiten[[#This Row],[Werkpakketcode]]," - ",Tbl.Activiteiten[[#This Row],[Activiteit]])</f>
        <v xml:space="preserve"> - </v>
      </c>
      <c r="F129" s="5" t="s">
        <v>290</v>
      </c>
      <c r="G129" s="80">
        <f>SUMIF(Tbl.Kosten[Anr.],Tbl.Activiteiten[[#This Row],[Anr.]],Tbl.Kosten[Totaal kosten])</f>
        <v>0</v>
      </c>
      <c r="H129" s="80">
        <f>SUMIF(Tbl.Kosten[Anr.],Tbl.Activiteiten[[#This Row],[Anr.]],Tbl.Kosten[Subsidie])</f>
        <v>0</v>
      </c>
    </row>
    <row r="130" spans="2:8" ht="15.75" x14ac:dyDescent="0.35">
      <c r="B130" s="103"/>
      <c r="C130" s="145"/>
      <c r="D130" s="145"/>
      <c r="E130" s="14" t="str">
        <f>_xlfn.CONCAT(Tbl.Activiteiten[[#This Row],[Werkpakketcode]]," - ",Tbl.Activiteiten[[#This Row],[Activiteit]])</f>
        <v xml:space="preserve"> - </v>
      </c>
      <c r="F130" s="5" t="s">
        <v>291</v>
      </c>
      <c r="G130" s="80">
        <f>SUMIF(Tbl.Kosten[Anr.],Tbl.Activiteiten[[#This Row],[Anr.]],Tbl.Kosten[Totaal kosten])</f>
        <v>0</v>
      </c>
      <c r="H130" s="80">
        <f>SUMIF(Tbl.Kosten[Anr.],Tbl.Activiteiten[[#This Row],[Anr.]],Tbl.Kosten[Subsidie])</f>
        <v>0</v>
      </c>
    </row>
    <row r="131" spans="2:8" ht="15.75" x14ac:dyDescent="0.35">
      <c r="B131" s="103"/>
      <c r="C131" s="145"/>
      <c r="D131" s="145"/>
      <c r="E131" s="14" t="str">
        <f>_xlfn.CONCAT(Tbl.Activiteiten[[#This Row],[Werkpakketcode]]," - ",Tbl.Activiteiten[[#This Row],[Activiteit]])</f>
        <v xml:space="preserve"> - </v>
      </c>
      <c r="F131" s="5" t="s">
        <v>292</v>
      </c>
      <c r="G131" s="80">
        <f>SUMIF(Tbl.Kosten[Anr.],Tbl.Activiteiten[[#This Row],[Anr.]],Tbl.Kosten[Totaal kosten])</f>
        <v>0</v>
      </c>
      <c r="H131" s="80">
        <f>SUMIF(Tbl.Kosten[Anr.],Tbl.Activiteiten[[#This Row],[Anr.]],Tbl.Kosten[Subsidie])</f>
        <v>0</v>
      </c>
    </row>
    <row r="132" spans="2:8" ht="15.75" x14ac:dyDescent="0.35">
      <c r="B132" s="103"/>
      <c r="C132" s="145"/>
      <c r="D132" s="145"/>
      <c r="E132" s="14" t="str">
        <f>_xlfn.CONCAT(Tbl.Activiteiten[[#This Row],[Werkpakketcode]]," - ",Tbl.Activiteiten[[#This Row],[Activiteit]])</f>
        <v xml:space="preserve"> - </v>
      </c>
      <c r="F132" s="5" t="s">
        <v>293</v>
      </c>
      <c r="G132" s="80">
        <f>SUMIF(Tbl.Kosten[Anr.],Tbl.Activiteiten[[#This Row],[Anr.]],Tbl.Kosten[Totaal kosten])</f>
        <v>0</v>
      </c>
      <c r="H132" s="80">
        <f>SUMIF(Tbl.Kosten[Anr.],Tbl.Activiteiten[[#This Row],[Anr.]],Tbl.Kosten[Subsidie])</f>
        <v>0</v>
      </c>
    </row>
    <row r="133" spans="2:8" ht="15.75" x14ac:dyDescent="0.35">
      <c r="B133" s="103"/>
      <c r="C133" s="145"/>
      <c r="D133" s="145"/>
      <c r="E133" s="14" t="str">
        <f>_xlfn.CONCAT(Tbl.Activiteiten[[#This Row],[Werkpakketcode]]," - ",Tbl.Activiteiten[[#This Row],[Activiteit]])</f>
        <v xml:space="preserve"> - </v>
      </c>
      <c r="F133" s="5" t="s">
        <v>294</v>
      </c>
      <c r="G133" s="80">
        <f>SUMIF(Tbl.Kosten[Anr.],Tbl.Activiteiten[[#This Row],[Anr.]],Tbl.Kosten[Totaal kosten])</f>
        <v>0</v>
      </c>
      <c r="H133" s="80">
        <f>SUMIF(Tbl.Kosten[Anr.],Tbl.Activiteiten[[#This Row],[Anr.]],Tbl.Kosten[Subsidie])</f>
        <v>0</v>
      </c>
    </row>
    <row r="134" spans="2:8" ht="15.75" x14ac:dyDescent="0.35">
      <c r="B134" s="103"/>
      <c r="C134" s="230"/>
      <c r="D134" s="145"/>
      <c r="E134" s="14" t="str">
        <f>_xlfn.CONCAT(Tbl.Activiteiten[[#This Row],[Werkpakketcode]]," - ",Tbl.Activiteiten[[#This Row],[Activiteit]])</f>
        <v xml:space="preserve"> - </v>
      </c>
      <c r="F134" s="5" t="s">
        <v>295</v>
      </c>
      <c r="G134" s="80">
        <f>SUMIF(Tbl.Kosten[Anr.],Tbl.Activiteiten[[#This Row],[Anr.]],Tbl.Kosten[Totaal kosten])</f>
        <v>0</v>
      </c>
      <c r="H134" s="80">
        <f>SUMIF(Tbl.Kosten[Anr.],Tbl.Activiteiten[[#This Row],[Anr.]],Tbl.Kosten[Subsidie])</f>
        <v>0</v>
      </c>
    </row>
    <row r="135" spans="2:8" ht="15.75" x14ac:dyDescent="0.35">
      <c r="B135" s="103"/>
      <c r="C135" s="145"/>
      <c r="D135" s="145"/>
      <c r="E135" s="14" t="str">
        <f>_xlfn.CONCAT(Tbl.Activiteiten[[#This Row],[Werkpakketcode]]," - ",Tbl.Activiteiten[[#This Row],[Activiteit]])</f>
        <v xml:space="preserve"> - </v>
      </c>
      <c r="F135" s="5" t="s">
        <v>296</v>
      </c>
      <c r="G135" s="80">
        <f>SUMIF(Tbl.Kosten[Anr.],Tbl.Activiteiten[[#This Row],[Anr.]],Tbl.Kosten[Totaal kosten])</f>
        <v>0</v>
      </c>
      <c r="H135" s="80">
        <f>SUMIF(Tbl.Kosten[Anr.],Tbl.Activiteiten[[#This Row],[Anr.]],Tbl.Kosten[Subsidie])</f>
        <v>0</v>
      </c>
    </row>
    <row r="136" spans="2:8" ht="15.75" x14ac:dyDescent="0.35">
      <c r="B136" s="103"/>
      <c r="C136" s="145"/>
      <c r="D136" s="145"/>
      <c r="E136" s="14" t="str">
        <f>_xlfn.CONCAT(Tbl.Activiteiten[[#This Row],[Werkpakketcode]]," - ",Tbl.Activiteiten[[#This Row],[Activiteit]])</f>
        <v xml:space="preserve"> - </v>
      </c>
      <c r="F136" s="5" t="s">
        <v>297</v>
      </c>
      <c r="G136" s="80">
        <f>SUMIF(Tbl.Kosten[Anr.],Tbl.Activiteiten[[#This Row],[Anr.]],Tbl.Kosten[Totaal kosten])</f>
        <v>0</v>
      </c>
      <c r="H136" s="80">
        <f>SUMIF(Tbl.Kosten[Anr.],Tbl.Activiteiten[[#This Row],[Anr.]],Tbl.Kosten[Subsidie])</f>
        <v>0</v>
      </c>
    </row>
    <row r="137" spans="2:8" ht="15.75" x14ac:dyDescent="0.35">
      <c r="B137" s="103"/>
      <c r="C137" s="145"/>
      <c r="D137" s="145"/>
      <c r="E137" s="14" t="str">
        <f>_xlfn.CONCAT(Tbl.Activiteiten[[#This Row],[Werkpakketcode]]," - ",Tbl.Activiteiten[[#This Row],[Activiteit]])</f>
        <v xml:space="preserve"> - </v>
      </c>
      <c r="F137" s="5" t="s">
        <v>298</v>
      </c>
      <c r="G137" s="80">
        <f>SUMIF(Tbl.Kosten[Anr.],Tbl.Activiteiten[[#This Row],[Anr.]],Tbl.Kosten[Totaal kosten])</f>
        <v>0</v>
      </c>
      <c r="H137" s="80">
        <f>SUMIF(Tbl.Kosten[Anr.],Tbl.Activiteiten[[#This Row],[Anr.]],Tbl.Kosten[Subsidie])</f>
        <v>0</v>
      </c>
    </row>
    <row r="138" spans="2:8" ht="15.75" x14ac:dyDescent="0.35">
      <c r="B138" s="103"/>
      <c r="C138" s="145"/>
      <c r="D138" s="145"/>
      <c r="E138" s="14" t="str">
        <f>_xlfn.CONCAT(Tbl.Activiteiten[[#This Row],[Werkpakketcode]]," - ",Tbl.Activiteiten[[#This Row],[Activiteit]])</f>
        <v xml:space="preserve"> - </v>
      </c>
      <c r="F138" s="5" t="s">
        <v>299</v>
      </c>
      <c r="G138" s="80">
        <f>SUMIF(Tbl.Kosten[Anr.],Tbl.Activiteiten[[#This Row],[Anr.]],Tbl.Kosten[Totaal kosten])</f>
        <v>0</v>
      </c>
      <c r="H138" s="80">
        <f>SUMIF(Tbl.Kosten[Anr.],Tbl.Activiteiten[[#This Row],[Anr.]],Tbl.Kosten[Subsidie])</f>
        <v>0</v>
      </c>
    </row>
    <row r="139" spans="2:8" ht="15.75" x14ac:dyDescent="0.35">
      <c r="B139" s="103"/>
      <c r="C139" s="145"/>
      <c r="D139" s="145"/>
      <c r="E139" s="14" t="str">
        <f>_xlfn.CONCAT(Tbl.Activiteiten[[#This Row],[Werkpakketcode]]," - ",Tbl.Activiteiten[[#This Row],[Activiteit]])</f>
        <v xml:space="preserve"> - </v>
      </c>
      <c r="F139" s="5" t="s">
        <v>300</v>
      </c>
      <c r="G139" s="80">
        <f>SUMIF(Tbl.Kosten[Anr.],Tbl.Activiteiten[[#This Row],[Anr.]],Tbl.Kosten[Totaal kosten])</f>
        <v>0</v>
      </c>
      <c r="H139" s="80">
        <f>SUMIF(Tbl.Kosten[Anr.],Tbl.Activiteiten[[#This Row],[Anr.]],Tbl.Kosten[Subsidie])</f>
        <v>0</v>
      </c>
    </row>
    <row r="140" spans="2:8" ht="15.75" x14ac:dyDescent="0.35">
      <c r="B140" s="103"/>
      <c r="C140" s="145"/>
      <c r="D140" s="145"/>
      <c r="E140" s="14" t="str">
        <f>_xlfn.CONCAT(Tbl.Activiteiten[[#This Row],[Werkpakketcode]]," - ",Tbl.Activiteiten[[#This Row],[Activiteit]])</f>
        <v xml:space="preserve"> - </v>
      </c>
      <c r="F140" s="5" t="s">
        <v>301</v>
      </c>
      <c r="G140" s="80">
        <f>SUMIF(Tbl.Kosten[Anr.],Tbl.Activiteiten[[#This Row],[Anr.]],Tbl.Kosten[Totaal kosten])</f>
        <v>0</v>
      </c>
      <c r="H140" s="80">
        <f>SUMIF(Tbl.Kosten[Anr.],Tbl.Activiteiten[[#This Row],[Anr.]],Tbl.Kosten[Subsidie])</f>
        <v>0</v>
      </c>
    </row>
    <row r="141" spans="2:8" ht="15.75" x14ac:dyDescent="0.35">
      <c r="B141" s="103"/>
      <c r="C141" s="145"/>
      <c r="D141" s="145"/>
      <c r="E141" s="14" t="str">
        <f>_xlfn.CONCAT(Tbl.Activiteiten[[#This Row],[Werkpakketcode]]," - ",Tbl.Activiteiten[[#This Row],[Activiteit]])</f>
        <v xml:space="preserve"> - </v>
      </c>
      <c r="F141" s="5" t="s">
        <v>302</v>
      </c>
      <c r="G141" s="80">
        <f>SUMIF(Tbl.Kosten[Anr.],Tbl.Activiteiten[[#This Row],[Anr.]],Tbl.Kosten[Totaal kosten])</f>
        <v>0</v>
      </c>
      <c r="H141" s="80">
        <f>SUMIF(Tbl.Kosten[Anr.],Tbl.Activiteiten[[#This Row],[Anr.]],Tbl.Kosten[Subsidie])</f>
        <v>0</v>
      </c>
    </row>
    <row r="142" spans="2:8" ht="15.75" x14ac:dyDescent="0.35">
      <c r="B142" s="103"/>
      <c r="C142" s="145"/>
      <c r="D142" s="145"/>
      <c r="E142" s="14" t="str">
        <f>_xlfn.CONCAT(Tbl.Activiteiten[[#This Row],[Werkpakketcode]]," - ",Tbl.Activiteiten[[#This Row],[Activiteit]])</f>
        <v xml:space="preserve"> - </v>
      </c>
      <c r="F142" s="5" t="s">
        <v>303</v>
      </c>
      <c r="G142" s="80">
        <f>SUMIF(Tbl.Kosten[Anr.],Tbl.Activiteiten[[#This Row],[Anr.]],Tbl.Kosten[Totaal kosten])</f>
        <v>0</v>
      </c>
      <c r="H142" s="80">
        <f>SUMIF(Tbl.Kosten[Anr.],Tbl.Activiteiten[[#This Row],[Anr.]],Tbl.Kosten[Subsidie])</f>
        <v>0</v>
      </c>
    </row>
    <row r="143" spans="2:8" ht="15.75" x14ac:dyDescent="0.35">
      <c r="B143" s="103"/>
      <c r="C143" s="145"/>
      <c r="D143" s="145"/>
      <c r="E143" s="14" t="str">
        <f>_xlfn.CONCAT(Tbl.Activiteiten[[#This Row],[Werkpakketcode]]," - ",Tbl.Activiteiten[[#This Row],[Activiteit]])</f>
        <v xml:space="preserve"> - </v>
      </c>
      <c r="F143" s="5" t="s">
        <v>304</v>
      </c>
      <c r="G143" s="80">
        <f>SUMIF(Tbl.Kosten[Anr.],Tbl.Activiteiten[[#This Row],[Anr.]],Tbl.Kosten[Totaal kosten])</f>
        <v>0</v>
      </c>
      <c r="H143" s="80">
        <f>SUMIF(Tbl.Kosten[Anr.],Tbl.Activiteiten[[#This Row],[Anr.]],Tbl.Kosten[Subsidie])</f>
        <v>0</v>
      </c>
    </row>
    <row r="144" spans="2:8" ht="15.75" x14ac:dyDescent="0.35">
      <c r="B144" s="103"/>
      <c r="C144" s="145"/>
      <c r="D144" s="145"/>
      <c r="E144" s="14" t="str">
        <f>_xlfn.CONCAT(Tbl.Activiteiten[[#This Row],[Werkpakketcode]]," - ",Tbl.Activiteiten[[#This Row],[Activiteit]])</f>
        <v xml:space="preserve"> - </v>
      </c>
      <c r="F144" s="5" t="s">
        <v>305</v>
      </c>
      <c r="G144" s="80">
        <f>SUMIF(Tbl.Kosten[Anr.],Tbl.Activiteiten[[#This Row],[Anr.]],Tbl.Kosten[Totaal kosten])</f>
        <v>0</v>
      </c>
      <c r="H144" s="80">
        <f>SUMIF(Tbl.Kosten[Anr.],Tbl.Activiteiten[[#This Row],[Anr.]],Tbl.Kosten[Subsidie])</f>
        <v>0</v>
      </c>
    </row>
    <row r="145" spans="2:8" ht="15.75" x14ac:dyDescent="0.35">
      <c r="B145" s="103"/>
      <c r="C145" s="145"/>
      <c r="D145" s="145"/>
      <c r="E145" s="14" t="str">
        <f>_xlfn.CONCAT(Tbl.Activiteiten[[#This Row],[Werkpakketcode]]," - ",Tbl.Activiteiten[[#This Row],[Activiteit]])</f>
        <v xml:space="preserve"> - </v>
      </c>
      <c r="F145" s="5" t="s">
        <v>306</v>
      </c>
      <c r="G145" s="80">
        <f>SUMIF(Tbl.Kosten[Anr.],Tbl.Activiteiten[[#This Row],[Anr.]],Tbl.Kosten[Totaal kosten])</f>
        <v>0</v>
      </c>
      <c r="H145" s="80">
        <f>SUMIF(Tbl.Kosten[Anr.],Tbl.Activiteiten[[#This Row],[Anr.]],Tbl.Kosten[Subsidie])</f>
        <v>0</v>
      </c>
    </row>
    <row r="146" spans="2:8" ht="15.75" x14ac:dyDescent="0.35">
      <c r="B146" s="103"/>
      <c r="C146" s="145"/>
      <c r="D146" s="145"/>
      <c r="E146" s="14" t="str">
        <f>_xlfn.CONCAT(Tbl.Activiteiten[[#This Row],[Werkpakketcode]]," - ",Tbl.Activiteiten[[#This Row],[Activiteit]])</f>
        <v xml:space="preserve"> - </v>
      </c>
      <c r="F146" s="5" t="s">
        <v>307</v>
      </c>
      <c r="G146" s="80">
        <f>SUMIF(Tbl.Kosten[Anr.],Tbl.Activiteiten[[#This Row],[Anr.]],Tbl.Kosten[Totaal kosten])</f>
        <v>0</v>
      </c>
      <c r="H146" s="80">
        <f>SUMIF(Tbl.Kosten[Anr.],Tbl.Activiteiten[[#This Row],[Anr.]],Tbl.Kosten[Subsidie])</f>
        <v>0</v>
      </c>
    </row>
    <row r="147" spans="2:8" ht="15.75" x14ac:dyDescent="0.35">
      <c r="B147" s="103"/>
      <c r="C147" s="145"/>
      <c r="D147" s="145"/>
      <c r="E147" s="14" t="str">
        <f>_xlfn.CONCAT(Tbl.Activiteiten[[#This Row],[Werkpakketcode]]," - ",Tbl.Activiteiten[[#This Row],[Activiteit]])</f>
        <v xml:space="preserve"> - </v>
      </c>
      <c r="F147" s="5" t="s">
        <v>308</v>
      </c>
      <c r="G147" s="80">
        <f>SUMIF(Tbl.Kosten[Anr.],Tbl.Activiteiten[[#This Row],[Anr.]],Tbl.Kosten[Totaal kosten])</f>
        <v>0</v>
      </c>
      <c r="H147" s="80">
        <f>SUMIF(Tbl.Kosten[Anr.],Tbl.Activiteiten[[#This Row],[Anr.]],Tbl.Kosten[Subsidie])</f>
        <v>0</v>
      </c>
    </row>
    <row r="148" spans="2:8" ht="15.75" x14ac:dyDescent="0.35">
      <c r="B148" s="103"/>
      <c r="C148" s="145"/>
      <c r="D148" s="145"/>
      <c r="E148" s="14" t="str">
        <f>_xlfn.CONCAT(Tbl.Activiteiten[[#This Row],[Werkpakketcode]]," - ",Tbl.Activiteiten[[#This Row],[Activiteit]])</f>
        <v xml:space="preserve"> - </v>
      </c>
      <c r="F148" s="5" t="s">
        <v>309</v>
      </c>
      <c r="G148" s="80">
        <f>SUMIF(Tbl.Kosten[Anr.],Tbl.Activiteiten[[#This Row],[Anr.]],Tbl.Kosten[Totaal kosten])</f>
        <v>0</v>
      </c>
      <c r="H148" s="80">
        <f>SUMIF(Tbl.Kosten[Anr.],Tbl.Activiteiten[[#This Row],[Anr.]],Tbl.Kosten[Subsidie])</f>
        <v>0</v>
      </c>
    </row>
    <row r="149" spans="2:8" ht="15.75" x14ac:dyDescent="0.35">
      <c r="B149" s="103"/>
      <c r="C149" s="145"/>
      <c r="D149" s="145"/>
      <c r="E149" s="14" t="str">
        <f>_xlfn.CONCAT(Tbl.Activiteiten[[#This Row],[Werkpakketcode]]," - ",Tbl.Activiteiten[[#This Row],[Activiteit]])</f>
        <v xml:space="preserve"> - </v>
      </c>
      <c r="F149" s="5" t="s">
        <v>310</v>
      </c>
      <c r="G149" s="80">
        <f>SUMIF(Tbl.Kosten[Anr.],Tbl.Activiteiten[[#This Row],[Anr.]],Tbl.Kosten[Totaal kosten])</f>
        <v>0</v>
      </c>
      <c r="H149" s="80">
        <f>SUMIF(Tbl.Kosten[Anr.],Tbl.Activiteiten[[#This Row],[Anr.]],Tbl.Kosten[Subsidie])</f>
        <v>0</v>
      </c>
    </row>
    <row r="150" spans="2:8" ht="15.75" x14ac:dyDescent="0.35">
      <c r="B150" s="103"/>
      <c r="C150" s="145"/>
      <c r="D150" s="145"/>
      <c r="E150" s="14" t="str">
        <f>_xlfn.CONCAT(Tbl.Activiteiten[[#This Row],[Werkpakketcode]]," - ",Tbl.Activiteiten[[#This Row],[Activiteit]])</f>
        <v xml:space="preserve"> - </v>
      </c>
      <c r="F150" s="5" t="s">
        <v>311</v>
      </c>
      <c r="G150" s="80">
        <f>SUMIF(Tbl.Kosten[Anr.],Tbl.Activiteiten[[#This Row],[Anr.]],Tbl.Kosten[Totaal kosten])</f>
        <v>0</v>
      </c>
      <c r="H150" s="80">
        <f>SUMIF(Tbl.Kosten[Anr.],Tbl.Activiteiten[[#This Row],[Anr.]],Tbl.Kosten[Subsidie])</f>
        <v>0</v>
      </c>
    </row>
    <row r="151" spans="2:8" ht="15.75" x14ac:dyDescent="0.35">
      <c r="B151" s="103"/>
      <c r="C151" s="145"/>
      <c r="D151" s="145"/>
      <c r="E151" s="14" t="str">
        <f>_xlfn.CONCAT(Tbl.Activiteiten[[#This Row],[Werkpakketcode]]," - ",Tbl.Activiteiten[[#This Row],[Activiteit]])</f>
        <v xml:space="preserve"> - </v>
      </c>
      <c r="F151" s="5" t="s">
        <v>312</v>
      </c>
      <c r="G151" s="80">
        <f>SUMIF(Tbl.Kosten[Anr.],Tbl.Activiteiten[[#This Row],[Anr.]],Tbl.Kosten[Totaal kosten])</f>
        <v>0</v>
      </c>
      <c r="H151" s="80">
        <f>SUMIF(Tbl.Kosten[Anr.],Tbl.Activiteiten[[#This Row],[Anr.]],Tbl.Kosten[Subsidie])</f>
        <v>0</v>
      </c>
    </row>
    <row r="152" spans="2:8" ht="15.75" x14ac:dyDescent="0.35">
      <c r="B152" s="103"/>
      <c r="C152" s="145"/>
      <c r="D152" s="145"/>
      <c r="E152" s="14" t="str">
        <f>_xlfn.CONCAT(Tbl.Activiteiten[[#This Row],[Werkpakketcode]]," - ",Tbl.Activiteiten[[#This Row],[Activiteit]])</f>
        <v xml:space="preserve"> - </v>
      </c>
      <c r="F152" s="5" t="s">
        <v>313</v>
      </c>
      <c r="G152" s="80">
        <f>SUMIF(Tbl.Kosten[Anr.],Tbl.Activiteiten[[#This Row],[Anr.]],Tbl.Kosten[Totaal kosten])</f>
        <v>0</v>
      </c>
      <c r="H152" s="80">
        <f>SUMIF(Tbl.Kosten[Anr.],Tbl.Activiteiten[[#This Row],[Anr.]],Tbl.Kosten[Subsidie])</f>
        <v>0</v>
      </c>
    </row>
    <row r="153" spans="2:8" ht="15.75" x14ac:dyDescent="0.35">
      <c r="B153" s="103"/>
      <c r="C153" s="145"/>
      <c r="D153" s="145"/>
      <c r="E153" s="14" t="str">
        <f>_xlfn.CONCAT(Tbl.Activiteiten[[#This Row],[Werkpakketcode]]," - ",Tbl.Activiteiten[[#This Row],[Activiteit]])</f>
        <v xml:space="preserve"> - </v>
      </c>
      <c r="F153" s="5" t="s">
        <v>314</v>
      </c>
      <c r="G153" s="80">
        <f>SUMIF(Tbl.Kosten[Anr.],Tbl.Activiteiten[[#This Row],[Anr.]],Tbl.Kosten[Totaal kosten])</f>
        <v>0</v>
      </c>
      <c r="H153" s="80">
        <f>SUMIF(Tbl.Kosten[Anr.],Tbl.Activiteiten[[#This Row],[Anr.]],Tbl.Kosten[Subsidie])</f>
        <v>0</v>
      </c>
    </row>
    <row r="154" spans="2:8" ht="15.75" x14ac:dyDescent="0.35">
      <c r="B154" s="103"/>
      <c r="C154" s="145"/>
      <c r="D154" s="145"/>
      <c r="E154" s="14" t="str">
        <f>_xlfn.CONCAT(Tbl.Activiteiten[[#This Row],[Werkpakketcode]]," - ",Tbl.Activiteiten[[#This Row],[Activiteit]])</f>
        <v xml:space="preserve"> - </v>
      </c>
      <c r="F154" s="5" t="s">
        <v>315</v>
      </c>
      <c r="G154" s="80">
        <f>SUMIF(Tbl.Kosten[Anr.],Tbl.Activiteiten[[#This Row],[Anr.]],Tbl.Kosten[Totaal kosten])</f>
        <v>0</v>
      </c>
      <c r="H154" s="80">
        <f>SUMIF(Tbl.Kosten[Anr.],Tbl.Activiteiten[[#This Row],[Anr.]],Tbl.Kosten[Subsidie])</f>
        <v>0</v>
      </c>
    </row>
    <row r="155" spans="2:8" ht="15.75" x14ac:dyDescent="0.35">
      <c r="B155" s="103"/>
      <c r="C155" s="145"/>
      <c r="D155" s="145"/>
      <c r="E155" s="14" t="str">
        <f>_xlfn.CONCAT(Tbl.Activiteiten[[#This Row],[Werkpakketcode]]," - ",Tbl.Activiteiten[[#This Row],[Activiteit]])</f>
        <v xml:space="preserve"> - </v>
      </c>
      <c r="F155" s="5" t="s">
        <v>316</v>
      </c>
      <c r="G155" s="80">
        <f>SUMIF(Tbl.Kosten[Anr.],Tbl.Activiteiten[[#This Row],[Anr.]],Tbl.Kosten[Totaal kosten])</f>
        <v>0</v>
      </c>
      <c r="H155" s="80">
        <f>SUMIF(Tbl.Kosten[Anr.],Tbl.Activiteiten[[#This Row],[Anr.]],Tbl.Kosten[Subsidie])</f>
        <v>0</v>
      </c>
    </row>
    <row r="156" spans="2:8" ht="15.75" x14ac:dyDescent="0.35">
      <c r="B156" s="103"/>
      <c r="C156" s="145"/>
      <c r="D156" s="145"/>
      <c r="E156" s="14" t="str">
        <f>_xlfn.CONCAT(Tbl.Activiteiten[[#This Row],[Werkpakketcode]]," - ",Tbl.Activiteiten[[#This Row],[Activiteit]])</f>
        <v xml:space="preserve"> - </v>
      </c>
      <c r="F156" s="5" t="s">
        <v>317</v>
      </c>
      <c r="G156" s="80">
        <f>SUMIF(Tbl.Kosten[Anr.],Tbl.Activiteiten[[#This Row],[Anr.]],Tbl.Kosten[Totaal kosten])</f>
        <v>0</v>
      </c>
      <c r="H156" s="80">
        <f>SUMIF(Tbl.Kosten[Anr.],Tbl.Activiteiten[[#This Row],[Anr.]],Tbl.Kosten[Subsidie])</f>
        <v>0</v>
      </c>
    </row>
    <row r="157" spans="2:8" ht="15.75" x14ac:dyDescent="0.35">
      <c r="B157" s="103"/>
      <c r="C157" s="145"/>
      <c r="D157" s="145"/>
      <c r="E157" s="14" t="str">
        <f>_xlfn.CONCAT(Tbl.Activiteiten[[#This Row],[Werkpakketcode]]," - ",Tbl.Activiteiten[[#This Row],[Activiteit]])</f>
        <v xml:space="preserve"> - </v>
      </c>
      <c r="F157" s="5" t="s">
        <v>318</v>
      </c>
      <c r="G157" s="80">
        <f>SUMIF(Tbl.Kosten[Anr.],Tbl.Activiteiten[[#This Row],[Anr.]],Tbl.Kosten[Totaal kosten])</f>
        <v>0</v>
      </c>
      <c r="H157" s="80">
        <f>SUMIF(Tbl.Kosten[Anr.],Tbl.Activiteiten[[#This Row],[Anr.]],Tbl.Kosten[Subsidie])</f>
        <v>0</v>
      </c>
    </row>
    <row r="158" spans="2:8" ht="15.75" x14ac:dyDescent="0.35">
      <c r="B158" s="103"/>
      <c r="C158" s="145"/>
      <c r="D158" s="145"/>
      <c r="E158" s="14" t="str">
        <f>_xlfn.CONCAT(Tbl.Activiteiten[[#This Row],[Werkpakketcode]]," - ",Tbl.Activiteiten[[#This Row],[Activiteit]])</f>
        <v xml:space="preserve"> - </v>
      </c>
      <c r="F158" s="5" t="s">
        <v>319</v>
      </c>
      <c r="G158" s="80">
        <f>SUMIF(Tbl.Kosten[Anr.],Tbl.Activiteiten[[#This Row],[Anr.]],Tbl.Kosten[Totaal kosten])</f>
        <v>0</v>
      </c>
      <c r="H158" s="80">
        <f>SUMIF(Tbl.Kosten[Anr.],Tbl.Activiteiten[[#This Row],[Anr.]],Tbl.Kosten[Subsidie])</f>
        <v>0</v>
      </c>
    </row>
  </sheetData>
  <sheetProtection algorithmName="SHA-512" hashValue="JahRntP9hiGWvTsb4fq+BCSS2FuCIvOL9ZTw8R3C/Z4qaF+XFyjJqcTbzoc0Rq4qCtiWk0njUv5cE7F9jSYU2Q==" saltValue="yKJaaV4RyfZIRhp1FcebIQ==" spinCount="100000" sheet="1" objects="1" scenarios="1" selectLockedCells="1"/>
  <phoneticPr fontId="10" type="noConversion"/>
  <conditionalFormatting sqref="E9:E158">
    <cfRule type="cellIs" dxfId="19" priority="3" operator="equal">
      <formula>" - "</formula>
    </cfRule>
    <cfRule type="duplicateValues" dxfId="18" priority="4"/>
  </conditionalFormatting>
  <conditionalFormatting sqref="G7:H7">
    <cfRule type="cellIs" dxfId="17" priority="2" operator="equal">
      <formula>0</formula>
    </cfRule>
  </conditionalFormatting>
  <conditionalFormatting sqref="G9:H158">
    <cfRule type="cellIs" dxfId="16" priority="1" operator="equal">
      <formula>0</formula>
    </cfRule>
  </conditionalFormatting>
  <dataValidations count="2">
    <dataValidation type="list" showInputMessage="1" showErrorMessage="1" errorTitle="Maak een keuze uit de lijst!" error="Klik op Annuleren._x000a_Klik daarna op het pijltje naast de cel." promptTitle="Maak een keuze uit de lijst." prompt="Klik op het pijltje naast de cel._x000a__x000a_Let op! Maak eerst in het invoerblad &quot;Werkpakketten&quot; werkpakketcodes aan." sqref="B9:B158" xr:uid="{6D569C32-2404-40C0-B074-7D5330A826FD}">
      <formula1>Werkpakketcode</formula1>
    </dataValidation>
    <dataValidation allowBlank="1" showInputMessage="1" showErrorMessage="1" promptTitle="Activiteit" prompt="Een activiteit kan het best benoemd worden door een werkwoord te gebruiken._x000a_Bijvoorbeeld:_x000a_Voorbereiden ..._x000a_Uitvoeren ..._x000a__x000a_Let op!_x000a_Voer per werkpakket tenminste één activiteit in." sqref="C9:C158" xr:uid="{0C76E1D3-32F9-4115-9150-D88AD47AF0D4}"/>
  </dataValidations>
  <hyperlinks>
    <hyperlink ref="G3" location="Begroting!A1" tooltip="Begroting" display="Begroting" xr:uid="{0AF89E4B-6A96-45EC-B5BC-0E99117E74C7}"/>
    <hyperlink ref="E3" location="Partners!C3" tooltip="Ga naar werkblad Partners" display="Partners" xr:uid="{BFFA639A-59ED-414B-9AA2-35C1A3A69FDE}"/>
    <hyperlink ref="E4" location="Werkpakketten!B9" tooltip="Ga naar werkblad Werkpakketten" display="Werkpakketten" xr:uid="{39D9CDF5-2AD0-4E66-B70E-7355ABC85CDB}"/>
    <hyperlink ref="E5" location="Kosten!B9" tooltip="Ga naar werkblad Kosten" display="Kosten" xr:uid="{81333C40-A096-46B8-8F87-199592FE8EF9}"/>
    <hyperlink ref="E6" location="Financiering!G6" tooltip="Financiering" display="Financiering" xr:uid="{BCBA8247-CCEA-45A4-811E-C3A0B78EEF52}"/>
  </hyperlinks>
  <pageMargins left="0.7" right="0.7" top="0.75" bottom="0.75" header="0.3" footer="0.3"/>
  <ignoredErrors>
    <ignoredError sqref="F9:F158" calculatedColumn="1"/>
  </ignoredErrors>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A58EF-9BAE-4AB7-8F33-02A9A7DD56C4}">
  <sheetPr codeName="Blad6">
    <tabColor rgb="FF697DBB"/>
  </sheetPr>
  <dimension ref="A1:Q158"/>
  <sheetViews>
    <sheetView showGridLines="0" workbookViewId="0">
      <pane xSplit="4" ySplit="8" topLeftCell="E9" activePane="bottomRight" state="frozen"/>
      <selection pane="topRight" activeCell="E1" sqref="E1"/>
      <selection pane="bottomLeft" activeCell="A9" sqref="A9"/>
      <selection pane="bottomRight" activeCell="G3" sqref="G3"/>
    </sheetView>
  </sheetViews>
  <sheetFormatPr defaultColWidth="0" defaultRowHeight="15" zeroHeight="1" x14ac:dyDescent="0.3"/>
  <cols>
    <col min="1" max="1" width="2.7109375" style="33" customWidth="1"/>
    <col min="2" max="3" width="26.7109375" style="4" customWidth="1"/>
    <col min="4" max="4" width="10.42578125" style="4" hidden="1" customWidth="1"/>
    <col min="5" max="5" width="10.7109375" style="4" customWidth="1"/>
    <col min="6" max="7" width="18.7109375" style="4" customWidth="1"/>
    <col min="8" max="12" width="13.7109375" style="4" customWidth="1"/>
    <col min="13" max="13" width="13.7109375" style="4" hidden="1" customWidth="1"/>
    <col min="14" max="14" width="13.7109375" style="33" hidden="1" customWidth="1"/>
    <col min="15" max="15" width="2.7109375" style="4" customWidth="1"/>
    <col min="16" max="16" width="9.140625" style="4" hidden="1" customWidth="1"/>
    <col min="17" max="17" width="2.7109375" style="4" hidden="1" customWidth="1"/>
    <col min="18" max="16384" width="8.85546875" style="4" hidden="1"/>
  </cols>
  <sheetData>
    <row r="1" spans="2:15" s="33" customFormat="1" x14ac:dyDescent="0.3"/>
    <row r="2" spans="2:15" ht="18" x14ac:dyDescent="0.35">
      <c r="B2" s="3" t="str">
        <f>Partners!B2</f>
        <v>Project</v>
      </c>
      <c r="G2" s="6" t="s">
        <v>395</v>
      </c>
      <c r="N2" s="4"/>
      <c r="O2" s="33"/>
    </row>
    <row r="3" spans="2:15" ht="15.75" x14ac:dyDescent="0.3">
      <c r="B3" s="174" t="str">
        <f>Partners!B3</f>
        <v>Projectnaam</v>
      </c>
      <c r="C3" s="137">
        <f>Partners!C3</f>
        <v>0</v>
      </c>
      <c r="G3" s="27" t="s">
        <v>63</v>
      </c>
      <c r="N3" s="4"/>
      <c r="O3" s="33"/>
    </row>
    <row r="4" spans="2:15" x14ac:dyDescent="0.3">
      <c r="B4" s="174" t="str">
        <f>Partners!B4</f>
        <v>Projectlocatie</v>
      </c>
      <c r="C4" s="138">
        <f>Partners!C4</f>
        <v>0</v>
      </c>
      <c r="N4" s="4"/>
      <c r="O4" s="33"/>
    </row>
    <row r="5" spans="2:15" ht="15.75" x14ac:dyDescent="0.35">
      <c r="B5" s="174" t="str">
        <f>Partners!B5</f>
        <v>Penvoerder</v>
      </c>
      <c r="C5" s="138" t="str">
        <f>Partners!C5</f>
        <v/>
      </c>
      <c r="H5" s="14"/>
      <c r="I5" s="234"/>
      <c r="J5" s="18"/>
      <c r="K5" s="14"/>
      <c r="N5" s="4"/>
      <c r="O5" s="33"/>
    </row>
    <row r="6" spans="2:15" x14ac:dyDescent="0.3">
      <c r="H6" s="14"/>
      <c r="I6" s="14"/>
      <c r="J6" s="14"/>
      <c r="K6" s="14"/>
      <c r="N6" s="4"/>
      <c r="O6" s="33"/>
    </row>
    <row r="7" spans="2:15" ht="18" x14ac:dyDescent="0.35">
      <c r="B7" s="3" t="s">
        <v>55</v>
      </c>
      <c r="H7" s="235" t="s">
        <v>498</v>
      </c>
      <c r="K7" s="14"/>
      <c r="N7" s="4"/>
      <c r="O7" s="33"/>
    </row>
    <row r="8" spans="2:15" ht="45" x14ac:dyDescent="0.3">
      <c r="B8" s="7" t="s">
        <v>44</v>
      </c>
      <c r="C8" s="7" t="s">
        <v>396</v>
      </c>
      <c r="D8" s="135" t="s">
        <v>500</v>
      </c>
      <c r="E8" s="20" t="s">
        <v>379</v>
      </c>
      <c r="F8" s="20" t="s">
        <v>380</v>
      </c>
      <c r="G8" s="43" t="s">
        <v>381</v>
      </c>
      <c r="H8" s="43" t="s">
        <v>413</v>
      </c>
      <c r="I8" s="43" t="s">
        <v>382</v>
      </c>
      <c r="J8" s="43" t="s">
        <v>383</v>
      </c>
      <c r="K8" s="86" t="s">
        <v>436</v>
      </c>
      <c r="L8" s="43" t="s">
        <v>411</v>
      </c>
      <c r="M8" s="134" t="s">
        <v>43</v>
      </c>
      <c r="N8" s="134" t="s">
        <v>410</v>
      </c>
      <c r="O8" s="33"/>
    </row>
    <row r="9" spans="2:15" ht="16.5" x14ac:dyDescent="0.3">
      <c r="B9" s="147"/>
      <c r="C9" s="230"/>
      <c r="D9" s="105">
        <f>_xlfn.XLOOKUP(Tbl.Uurtarief[[#This Row],[Type projectmedewerker]],Tbl.Typemedewerker[Type_projectmedewerker],Tbl.Typemedewerker[Kostensoort],"",,)</f>
        <v>0</v>
      </c>
      <c r="E9" s="106"/>
      <c r="F9" s="107"/>
      <c r="G9" s="108"/>
      <c r="H9" s="109"/>
      <c r="I9" s="114" t="str">
        <f>Tbl.Uurtarief[[#This Row],[Uurtarief
zonder
VKO]]</f>
        <v/>
      </c>
      <c r="J9" s="116"/>
      <c r="K9" s="116"/>
      <c r="L9" s="117">
        <f>_xlfn.XLOOKUP(Tbl.Uurtarief[[#This Row],[Type projectmedewerker]],Tbl.Typemedewerker[Type_projectmedewerker],Tbl.Typemedewerker[Uurtarief],"",,)</f>
        <v>0</v>
      </c>
      <c r="M9" s="8">
        <f>MAX(Tbl.Uurtarief[[#This Row],[Uurtarief
loondienst]:[Uurtarief
vast bedrag]])</f>
        <v>0</v>
      </c>
      <c r="N9" s="8" t="str">
        <f>IFERROR(((Tbl.Uurtarief[[#This Row],[Brutojaarloon
(excl.vakantiegeld)]]+Tbl.Uurtarief[[#This Row],[Niet prestatie-gebonden uitkering]])*(1+Lijsten!$T$2))*(1+Lijsten!$T$3)/(Tbl.Uurtarief[[#This Row],[Werkweek
o.b.v.
fulltime]]/Lijsten!$T$5)/Lijsten!$T$4*Tbl.Uurtarief[[#This Row],[Deeltijd-
factor]],"")</f>
        <v/>
      </c>
      <c r="O9" s="33"/>
    </row>
    <row r="10" spans="2:15" ht="16.5" x14ac:dyDescent="0.3">
      <c r="B10" s="147"/>
      <c r="C10" s="230"/>
      <c r="D10" s="105">
        <f>_xlfn.XLOOKUP(Tbl.Uurtarief[[#This Row],[Type projectmedewerker]],Tbl.Typemedewerker[Type_projectmedewerker],Tbl.Typemedewerker[Kostensoort],"",,)</f>
        <v>0</v>
      </c>
      <c r="E10" s="106"/>
      <c r="F10" s="107"/>
      <c r="G10" s="108"/>
      <c r="H10" s="109"/>
      <c r="I10" s="114" t="str">
        <f>Tbl.Uurtarief[[#This Row],[Uurtarief
zonder
VKO]]</f>
        <v/>
      </c>
      <c r="J10" s="116"/>
      <c r="K10" s="116"/>
      <c r="L10" s="117">
        <f>_xlfn.XLOOKUP(Tbl.Uurtarief[[#This Row],[Type projectmedewerker]],Tbl.Typemedewerker[Type_projectmedewerker],Tbl.Typemedewerker[Uurtarief],"",,)</f>
        <v>0</v>
      </c>
      <c r="M10" s="8">
        <f>MAX(Tbl.Uurtarief[[#This Row],[Uurtarief
loondienst]:[Uurtarief
vast bedrag]])</f>
        <v>0</v>
      </c>
      <c r="N10" s="8" t="str">
        <f>IFERROR(((Tbl.Uurtarief[[#This Row],[Brutojaarloon
(excl.vakantiegeld)]]+Tbl.Uurtarief[[#This Row],[Niet prestatie-gebonden uitkering]])*(1+Lijsten!$T$2))*(1+Lijsten!$T$3)/(Tbl.Uurtarief[[#This Row],[Werkweek
o.b.v.
fulltime]]/Lijsten!$T$5)/Lijsten!$T$4*Tbl.Uurtarief[[#This Row],[Deeltijd-
factor]],"")</f>
        <v/>
      </c>
      <c r="O10" s="33"/>
    </row>
    <row r="11" spans="2:15" ht="16.5" x14ac:dyDescent="0.3">
      <c r="B11" s="147"/>
      <c r="C11" s="230"/>
      <c r="D11" s="104">
        <f>_xlfn.XLOOKUP(Tbl.Uurtarief[[#This Row],[Type projectmedewerker]],Tbl.Typemedewerker[Type_projectmedewerker],Tbl.Typemedewerker[Kostensoort],"",,)</f>
        <v>0</v>
      </c>
      <c r="E11" s="106"/>
      <c r="F11" s="107"/>
      <c r="G11" s="108"/>
      <c r="H11" s="109"/>
      <c r="I11" s="114" t="str">
        <f>Tbl.Uurtarief[[#This Row],[Uurtarief
zonder
VKO]]</f>
        <v/>
      </c>
      <c r="J11" s="116"/>
      <c r="K11" s="116"/>
      <c r="L11" s="117">
        <f>_xlfn.XLOOKUP(Tbl.Uurtarief[[#This Row],[Type projectmedewerker]],Tbl.Typemedewerker[Type_projectmedewerker],Tbl.Typemedewerker[Uurtarief],"",,)</f>
        <v>0</v>
      </c>
      <c r="M11" s="8">
        <f>MAX(Tbl.Uurtarief[[#This Row],[Uurtarief
loondienst]:[Uurtarief
vast bedrag]])</f>
        <v>0</v>
      </c>
      <c r="N11" s="8" t="str">
        <f>IFERROR(((Tbl.Uurtarief[[#This Row],[Brutojaarloon
(excl.vakantiegeld)]]+Tbl.Uurtarief[[#This Row],[Niet prestatie-gebonden uitkering]])*(1+Lijsten!$T$2))*(1+Lijsten!$T$3)/(Tbl.Uurtarief[[#This Row],[Werkweek
o.b.v.
fulltime]]/Lijsten!$T$5)/Lijsten!$T$4*Tbl.Uurtarief[[#This Row],[Deeltijd-
factor]],"")</f>
        <v/>
      </c>
      <c r="O11" s="33"/>
    </row>
    <row r="12" spans="2:15" ht="16.5" x14ac:dyDescent="0.3">
      <c r="B12" s="147"/>
      <c r="C12" s="145"/>
      <c r="D12" s="104">
        <f>_xlfn.XLOOKUP(Tbl.Uurtarief[[#This Row],[Type projectmedewerker]],Tbl.Typemedewerker[Type_projectmedewerker],Tbl.Typemedewerker[Kostensoort],"",,)</f>
        <v>0</v>
      </c>
      <c r="E12" s="106"/>
      <c r="F12" s="107"/>
      <c r="G12" s="108"/>
      <c r="H12" s="109"/>
      <c r="I12" s="114" t="str">
        <f>Tbl.Uurtarief[[#This Row],[Uurtarief
zonder
VKO]]</f>
        <v/>
      </c>
      <c r="J12" s="116"/>
      <c r="K12" s="116"/>
      <c r="L12" s="117">
        <f>_xlfn.XLOOKUP(Tbl.Uurtarief[[#This Row],[Type projectmedewerker]],Tbl.Typemedewerker[Type_projectmedewerker],Tbl.Typemedewerker[Uurtarief],"",,)</f>
        <v>0</v>
      </c>
      <c r="M12" s="8">
        <f>MAX(Tbl.Uurtarief[[#This Row],[Uurtarief
loondienst]:[Uurtarief
vast bedrag]])</f>
        <v>0</v>
      </c>
      <c r="N12" s="8" t="str">
        <f>IFERROR(((Tbl.Uurtarief[[#This Row],[Brutojaarloon
(excl.vakantiegeld)]]+Tbl.Uurtarief[[#This Row],[Niet prestatie-gebonden uitkering]])*(1+Lijsten!$T$2))*(1+Lijsten!$T$3)/(Tbl.Uurtarief[[#This Row],[Werkweek
o.b.v.
fulltime]]/Lijsten!$T$5)/Lijsten!$T$4*Tbl.Uurtarief[[#This Row],[Deeltijd-
factor]],"")</f>
        <v/>
      </c>
      <c r="O12" s="33"/>
    </row>
    <row r="13" spans="2:15" ht="16.5" x14ac:dyDescent="0.3">
      <c r="B13" s="147"/>
      <c r="C13" s="145"/>
      <c r="D13" s="104">
        <f>_xlfn.XLOOKUP(Tbl.Uurtarief[[#This Row],[Type projectmedewerker]],Tbl.Typemedewerker[Type_projectmedewerker],Tbl.Typemedewerker[Kostensoort],"",,)</f>
        <v>0</v>
      </c>
      <c r="E13" s="106"/>
      <c r="F13" s="107"/>
      <c r="G13" s="108"/>
      <c r="H13" s="109"/>
      <c r="I13" s="114" t="str">
        <f>Tbl.Uurtarief[[#This Row],[Uurtarief
zonder
VKO]]</f>
        <v/>
      </c>
      <c r="J13" s="116"/>
      <c r="K13" s="116"/>
      <c r="L13" s="117">
        <f>_xlfn.XLOOKUP(Tbl.Uurtarief[[#This Row],[Type projectmedewerker]],Tbl.Typemedewerker[Type_projectmedewerker],Tbl.Typemedewerker[Uurtarief],"",,)</f>
        <v>0</v>
      </c>
      <c r="M13" s="8">
        <f>MAX(Tbl.Uurtarief[[#This Row],[Uurtarief
loondienst]:[Uurtarief
vast bedrag]])</f>
        <v>0</v>
      </c>
      <c r="N13" s="8" t="str">
        <f>IFERROR(((Tbl.Uurtarief[[#This Row],[Brutojaarloon
(excl.vakantiegeld)]]+Tbl.Uurtarief[[#This Row],[Niet prestatie-gebonden uitkering]])*(1+Lijsten!$T$2))*(1+Lijsten!$T$3)/(Tbl.Uurtarief[[#This Row],[Werkweek
o.b.v.
fulltime]]/Lijsten!$T$5)/Lijsten!$T$4*Tbl.Uurtarief[[#This Row],[Deeltijd-
factor]],"")</f>
        <v/>
      </c>
      <c r="O13" s="33"/>
    </row>
    <row r="14" spans="2:15" ht="16.5" x14ac:dyDescent="0.3">
      <c r="B14" s="147"/>
      <c r="C14" s="145"/>
      <c r="D14" s="104">
        <f>_xlfn.XLOOKUP(Tbl.Uurtarief[[#This Row],[Type projectmedewerker]],Tbl.Typemedewerker[Type_projectmedewerker],Tbl.Typemedewerker[Kostensoort],"",,)</f>
        <v>0</v>
      </c>
      <c r="E14" s="106"/>
      <c r="F14" s="107"/>
      <c r="G14" s="108"/>
      <c r="H14" s="109"/>
      <c r="I14" s="114" t="str">
        <f>Tbl.Uurtarief[[#This Row],[Uurtarief
zonder
VKO]]</f>
        <v/>
      </c>
      <c r="J14" s="116"/>
      <c r="K14" s="116"/>
      <c r="L14" s="117">
        <f>_xlfn.XLOOKUP(Tbl.Uurtarief[[#This Row],[Type projectmedewerker]],Tbl.Typemedewerker[Type_projectmedewerker],Tbl.Typemedewerker[Uurtarief],"",,)</f>
        <v>0</v>
      </c>
      <c r="M14" s="8">
        <f>MAX(Tbl.Uurtarief[[#This Row],[Uurtarief
loondienst]:[Uurtarief
vast bedrag]])</f>
        <v>0</v>
      </c>
      <c r="N14" s="8" t="str">
        <f>IFERROR(((Tbl.Uurtarief[[#This Row],[Brutojaarloon
(excl.vakantiegeld)]]+Tbl.Uurtarief[[#This Row],[Niet prestatie-gebonden uitkering]])*(1+Lijsten!$T$2))*(1+Lijsten!$T$3)/(Tbl.Uurtarief[[#This Row],[Werkweek
o.b.v.
fulltime]]/Lijsten!$T$5)/Lijsten!$T$4*Tbl.Uurtarief[[#This Row],[Deeltijd-
factor]],"")</f>
        <v/>
      </c>
      <c r="O14" s="33"/>
    </row>
    <row r="15" spans="2:15" ht="16.5" x14ac:dyDescent="0.3">
      <c r="B15" s="147"/>
      <c r="C15" s="145"/>
      <c r="D15" s="104">
        <f>_xlfn.XLOOKUP(Tbl.Uurtarief[[#This Row],[Type projectmedewerker]],Tbl.Typemedewerker[Type_projectmedewerker],Tbl.Typemedewerker[Kostensoort],"",,)</f>
        <v>0</v>
      </c>
      <c r="E15" s="106"/>
      <c r="F15" s="107"/>
      <c r="G15" s="108"/>
      <c r="H15" s="109"/>
      <c r="I15" s="114" t="str">
        <f>Tbl.Uurtarief[[#This Row],[Uurtarief
zonder
VKO]]</f>
        <v/>
      </c>
      <c r="J15" s="116"/>
      <c r="K15" s="116"/>
      <c r="L15" s="117">
        <f>_xlfn.XLOOKUP(Tbl.Uurtarief[[#This Row],[Type projectmedewerker]],Tbl.Typemedewerker[Type_projectmedewerker],Tbl.Typemedewerker[Uurtarief],"",,)</f>
        <v>0</v>
      </c>
      <c r="M15" s="8">
        <f>MAX(Tbl.Uurtarief[[#This Row],[Uurtarief
loondienst]:[Uurtarief
vast bedrag]])</f>
        <v>0</v>
      </c>
      <c r="N15" s="8" t="str">
        <f>IFERROR(((Tbl.Uurtarief[[#This Row],[Brutojaarloon
(excl.vakantiegeld)]]+Tbl.Uurtarief[[#This Row],[Niet prestatie-gebonden uitkering]])*(1+Lijsten!$T$2))*(1+Lijsten!$T$3)/(Tbl.Uurtarief[[#This Row],[Werkweek
o.b.v.
fulltime]]/Lijsten!$T$5)/Lijsten!$T$4*Tbl.Uurtarief[[#This Row],[Deeltijd-
factor]],"")</f>
        <v/>
      </c>
      <c r="O15" s="33"/>
    </row>
    <row r="16" spans="2:15" ht="16.5" x14ac:dyDescent="0.3">
      <c r="B16" s="147"/>
      <c r="C16" s="145"/>
      <c r="D16" s="104">
        <f>_xlfn.XLOOKUP(Tbl.Uurtarief[[#This Row],[Type projectmedewerker]],Tbl.Typemedewerker[Type_projectmedewerker],Tbl.Typemedewerker[Kostensoort],"",,)</f>
        <v>0</v>
      </c>
      <c r="E16" s="106"/>
      <c r="F16" s="107"/>
      <c r="G16" s="108"/>
      <c r="H16" s="109"/>
      <c r="I16" s="114" t="str">
        <f>Tbl.Uurtarief[[#This Row],[Uurtarief
zonder
VKO]]</f>
        <v/>
      </c>
      <c r="J16" s="116"/>
      <c r="K16" s="116"/>
      <c r="L16" s="117">
        <f>_xlfn.XLOOKUP(Tbl.Uurtarief[[#This Row],[Type projectmedewerker]],Tbl.Typemedewerker[Type_projectmedewerker],Tbl.Typemedewerker[Uurtarief],"",,)</f>
        <v>0</v>
      </c>
      <c r="M16" s="8">
        <f>MAX(Tbl.Uurtarief[[#This Row],[Uurtarief
loondienst]:[Uurtarief
vast bedrag]])</f>
        <v>0</v>
      </c>
      <c r="N16" s="8" t="str">
        <f>IFERROR(((Tbl.Uurtarief[[#This Row],[Brutojaarloon
(excl.vakantiegeld)]]+Tbl.Uurtarief[[#This Row],[Niet prestatie-gebonden uitkering]])*(1+Lijsten!$T$2))*(1+Lijsten!$T$3)/(Tbl.Uurtarief[[#This Row],[Werkweek
o.b.v.
fulltime]]/Lijsten!$T$5)/Lijsten!$T$4*Tbl.Uurtarief[[#This Row],[Deeltijd-
factor]],"")</f>
        <v/>
      </c>
      <c r="O16" s="33"/>
    </row>
    <row r="17" spans="2:15" ht="16.5" x14ac:dyDescent="0.3">
      <c r="B17" s="147"/>
      <c r="C17" s="145"/>
      <c r="D17" s="104">
        <f>_xlfn.XLOOKUP(Tbl.Uurtarief[[#This Row],[Type projectmedewerker]],Tbl.Typemedewerker[Type_projectmedewerker],Tbl.Typemedewerker[Kostensoort],"",,)</f>
        <v>0</v>
      </c>
      <c r="E17" s="106"/>
      <c r="F17" s="107"/>
      <c r="G17" s="108"/>
      <c r="H17" s="109"/>
      <c r="I17" s="114" t="str">
        <f>Tbl.Uurtarief[[#This Row],[Uurtarief
zonder
VKO]]</f>
        <v/>
      </c>
      <c r="J17" s="116"/>
      <c r="K17" s="116"/>
      <c r="L17" s="117">
        <f>_xlfn.XLOOKUP(Tbl.Uurtarief[[#This Row],[Type projectmedewerker]],Tbl.Typemedewerker[Type_projectmedewerker],Tbl.Typemedewerker[Uurtarief],"",,)</f>
        <v>0</v>
      </c>
      <c r="M17" s="8">
        <f>MAX(Tbl.Uurtarief[[#This Row],[Uurtarief
loondienst]:[Uurtarief
vast bedrag]])</f>
        <v>0</v>
      </c>
      <c r="N17" s="8" t="str">
        <f>IFERROR(((Tbl.Uurtarief[[#This Row],[Brutojaarloon
(excl.vakantiegeld)]]+Tbl.Uurtarief[[#This Row],[Niet prestatie-gebonden uitkering]])*(1+Lijsten!$T$2))*(1+Lijsten!$T$3)/(Tbl.Uurtarief[[#This Row],[Werkweek
o.b.v.
fulltime]]/Lijsten!$T$5)/Lijsten!$T$4*Tbl.Uurtarief[[#This Row],[Deeltijd-
factor]],"")</f>
        <v/>
      </c>
      <c r="O17" s="33"/>
    </row>
    <row r="18" spans="2:15" ht="16.5" x14ac:dyDescent="0.3">
      <c r="B18" s="147"/>
      <c r="C18" s="145"/>
      <c r="D18" s="104">
        <f>_xlfn.XLOOKUP(Tbl.Uurtarief[[#This Row],[Type projectmedewerker]],Tbl.Typemedewerker[Type_projectmedewerker],Tbl.Typemedewerker[Kostensoort],"",,)</f>
        <v>0</v>
      </c>
      <c r="E18" s="106"/>
      <c r="F18" s="107"/>
      <c r="G18" s="108"/>
      <c r="H18" s="109"/>
      <c r="I18" s="114" t="str">
        <f>Tbl.Uurtarief[[#This Row],[Uurtarief
zonder
VKO]]</f>
        <v/>
      </c>
      <c r="J18" s="116"/>
      <c r="K18" s="116"/>
      <c r="L18" s="117">
        <f>_xlfn.XLOOKUP(Tbl.Uurtarief[[#This Row],[Type projectmedewerker]],Tbl.Typemedewerker[Type_projectmedewerker],Tbl.Typemedewerker[Uurtarief],"",,)</f>
        <v>0</v>
      </c>
      <c r="M18" s="8">
        <f>MAX(Tbl.Uurtarief[[#This Row],[Uurtarief
loondienst]:[Uurtarief
vast bedrag]])</f>
        <v>0</v>
      </c>
      <c r="N18" s="8" t="str">
        <f>IFERROR(((Tbl.Uurtarief[[#This Row],[Brutojaarloon
(excl.vakantiegeld)]]+Tbl.Uurtarief[[#This Row],[Niet prestatie-gebonden uitkering]])*(1+Lijsten!$T$2))*(1+Lijsten!$T$3)/(Tbl.Uurtarief[[#This Row],[Werkweek
o.b.v.
fulltime]]/Lijsten!$T$5)/Lijsten!$T$4*Tbl.Uurtarief[[#This Row],[Deeltijd-
factor]],"")</f>
        <v/>
      </c>
      <c r="O18" s="33"/>
    </row>
    <row r="19" spans="2:15" ht="16.5" x14ac:dyDescent="0.3">
      <c r="B19" s="147"/>
      <c r="C19" s="145"/>
      <c r="D19" s="104">
        <f>_xlfn.XLOOKUP(Tbl.Uurtarief[[#This Row],[Type projectmedewerker]],Tbl.Typemedewerker[Type_projectmedewerker],Tbl.Typemedewerker[Kostensoort],"",,)</f>
        <v>0</v>
      </c>
      <c r="E19" s="106"/>
      <c r="F19" s="107"/>
      <c r="G19" s="108"/>
      <c r="H19" s="109"/>
      <c r="I19" s="114" t="str">
        <f>Tbl.Uurtarief[[#This Row],[Uurtarief
zonder
VKO]]</f>
        <v/>
      </c>
      <c r="J19" s="116"/>
      <c r="K19" s="116"/>
      <c r="L19" s="117">
        <f>_xlfn.XLOOKUP(Tbl.Uurtarief[[#This Row],[Type projectmedewerker]],Tbl.Typemedewerker[Type_projectmedewerker],Tbl.Typemedewerker[Uurtarief],"",,)</f>
        <v>0</v>
      </c>
      <c r="M19" s="8">
        <f>MAX(Tbl.Uurtarief[[#This Row],[Uurtarief
loondienst]:[Uurtarief
vast bedrag]])</f>
        <v>0</v>
      </c>
      <c r="N19" s="8" t="str">
        <f>IFERROR(((Tbl.Uurtarief[[#This Row],[Brutojaarloon
(excl.vakantiegeld)]]+Tbl.Uurtarief[[#This Row],[Niet prestatie-gebonden uitkering]])*(1+Lijsten!$T$2))*(1+Lijsten!$T$3)/(Tbl.Uurtarief[[#This Row],[Werkweek
o.b.v.
fulltime]]/Lijsten!$T$5)/Lijsten!$T$4*Tbl.Uurtarief[[#This Row],[Deeltijd-
factor]],"")</f>
        <v/>
      </c>
      <c r="O19" s="33"/>
    </row>
    <row r="20" spans="2:15" ht="16.5" x14ac:dyDescent="0.3">
      <c r="B20" s="147"/>
      <c r="C20" s="145"/>
      <c r="D20" s="104">
        <f>_xlfn.XLOOKUP(Tbl.Uurtarief[[#This Row],[Type projectmedewerker]],Tbl.Typemedewerker[Type_projectmedewerker],Tbl.Typemedewerker[Kostensoort],"",,)</f>
        <v>0</v>
      </c>
      <c r="E20" s="106"/>
      <c r="F20" s="107"/>
      <c r="G20" s="108"/>
      <c r="H20" s="109"/>
      <c r="I20" s="114" t="str">
        <f>Tbl.Uurtarief[[#This Row],[Uurtarief
zonder
VKO]]</f>
        <v/>
      </c>
      <c r="J20" s="116"/>
      <c r="K20" s="116"/>
      <c r="L20" s="117">
        <f>_xlfn.XLOOKUP(Tbl.Uurtarief[[#This Row],[Type projectmedewerker]],Tbl.Typemedewerker[Type_projectmedewerker],Tbl.Typemedewerker[Uurtarief],"",,)</f>
        <v>0</v>
      </c>
      <c r="M20" s="8">
        <f>MAX(Tbl.Uurtarief[[#This Row],[Uurtarief
loondienst]:[Uurtarief
vast bedrag]])</f>
        <v>0</v>
      </c>
      <c r="N20" s="8" t="str">
        <f>IFERROR(((Tbl.Uurtarief[[#This Row],[Brutojaarloon
(excl.vakantiegeld)]]+Tbl.Uurtarief[[#This Row],[Niet prestatie-gebonden uitkering]])*(1+Lijsten!$T$2))*(1+Lijsten!$T$3)/(Tbl.Uurtarief[[#This Row],[Werkweek
o.b.v.
fulltime]]/Lijsten!$T$5)/Lijsten!$T$4*Tbl.Uurtarief[[#This Row],[Deeltijd-
factor]],"")</f>
        <v/>
      </c>
      <c r="O20" s="33"/>
    </row>
    <row r="21" spans="2:15" ht="16.5" x14ac:dyDescent="0.3">
      <c r="B21" s="147"/>
      <c r="C21" s="145"/>
      <c r="D21" s="104">
        <f>_xlfn.XLOOKUP(Tbl.Uurtarief[[#This Row],[Type projectmedewerker]],Tbl.Typemedewerker[Type_projectmedewerker],Tbl.Typemedewerker[Kostensoort],"",,)</f>
        <v>0</v>
      </c>
      <c r="E21" s="106"/>
      <c r="F21" s="107"/>
      <c r="G21" s="108"/>
      <c r="H21" s="109"/>
      <c r="I21" s="114" t="str">
        <f>Tbl.Uurtarief[[#This Row],[Uurtarief
zonder
VKO]]</f>
        <v/>
      </c>
      <c r="J21" s="116"/>
      <c r="K21" s="116"/>
      <c r="L21" s="117">
        <f>_xlfn.XLOOKUP(Tbl.Uurtarief[[#This Row],[Type projectmedewerker]],Tbl.Typemedewerker[Type_projectmedewerker],Tbl.Typemedewerker[Uurtarief],"",,)</f>
        <v>0</v>
      </c>
      <c r="M21" s="8">
        <f>MAX(Tbl.Uurtarief[[#This Row],[Uurtarief
loondienst]:[Uurtarief
vast bedrag]])</f>
        <v>0</v>
      </c>
      <c r="N21" s="8" t="str">
        <f>IFERROR(((Tbl.Uurtarief[[#This Row],[Brutojaarloon
(excl.vakantiegeld)]]+Tbl.Uurtarief[[#This Row],[Niet prestatie-gebonden uitkering]])*(1+Lijsten!$T$2))*(1+Lijsten!$T$3)/(Tbl.Uurtarief[[#This Row],[Werkweek
o.b.v.
fulltime]]/Lijsten!$T$5)/Lijsten!$T$4*Tbl.Uurtarief[[#This Row],[Deeltijd-
factor]],"")</f>
        <v/>
      </c>
      <c r="O21" s="33"/>
    </row>
    <row r="22" spans="2:15" ht="16.5" x14ac:dyDescent="0.3">
      <c r="B22" s="147"/>
      <c r="C22" s="145"/>
      <c r="D22" s="104">
        <f>_xlfn.XLOOKUP(Tbl.Uurtarief[[#This Row],[Type projectmedewerker]],Tbl.Typemedewerker[Type_projectmedewerker],Tbl.Typemedewerker[Kostensoort],"",,)</f>
        <v>0</v>
      </c>
      <c r="E22" s="106"/>
      <c r="F22" s="107"/>
      <c r="G22" s="108"/>
      <c r="H22" s="109"/>
      <c r="I22" s="114" t="str">
        <f>Tbl.Uurtarief[[#This Row],[Uurtarief
zonder
VKO]]</f>
        <v/>
      </c>
      <c r="J22" s="116"/>
      <c r="K22" s="116"/>
      <c r="L22" s="117">
        <f>_xlfn.XLOOKUP(Tbl.Uurtarief[[#This Row],[Type projectmedewerker]],Tbl.Typemedewerker[Type_projectmedewerker],Tbl.Typemedewerker[Uurtarief],"",,)</f>
        <v>0</v>
      </c>
      <c r="M22" s="8">
        <f>MAX(Tbl.Uurtarief[[#This Row],[Uurtarief
loondienst]:[Uurtarief
vast bedrag]])</f>
        <v>0</v>
      </c>
      <c r="N22" s="8" t="str">
        <f>IFERROR(((Tbl.Uurtarief[[#This Row],[Brutojaarloon
(excl.vakantiegeld)]]+Tbl.Uurtarief[[#This Row],[Niet prestatie-gebonden uitkering]])*(1+Lijsten!$T$2))*(1+Lijsten!$T$3)/(Tbl.Uurtarief[[#This Row],[Werkweek
o.b.v.
fulltime]]/Lijsten!$T$5)/Lijsten!$T$4*Tbl.Uurtarief[[#This Row],[Deeltijd-
factor]],"")</f>
        <v/>
      </c>
      <c r="O22" s="33"/>
    </row>
    <row r="23" spans="2:15" ht="16.5" x14ac:dyDescent="0.3">
      <c r="B23" s="147"/>
      <c r="C23" s="145"/>
      <c r="D23" s="104">
        <f>_xlfn.XLOOKUP(Tbl.Uurtarief[[#This Row],[Type projectmedewerker]],Tbl.Typemedewerker[Type_projectmedewerker],Tbl.Typemedewerker[Kostensoort],"",,)</f>
        <v>0</v>
      </c>
      <c r="E23" s="106"/>
      <c r="F23" s="107"/>
      <c r="G23" s="108"/>
      <c r="H23" s="109"/>
      <c r="I23" s="114" t="str">
        <f>Tbl.Uurtarief[[#This Row],[Uurtarief
zonder
VKO]]</f>
        <v/>
      </c>
      <c r="J23" s="116"/>
      <c r="K23" s="116"/>
      <c r="L23" s="117">
        <f>_xlfn.XLOOKUP(Tbl.Uurtarief[[#This Row],[Type projectmedewerker]],Tbl.Typemedewerker[Type_projectmedewerker],Tbl.Typemedewerker[Uurtarief],"",,)</f>
        <v>0</v>
      </c>
      <c r="M23" s="8">
        <f>MAX(Tbl.Uurtarief[[#This Row],[Uurtarief
loondienst]:[Uurtarief
vast bedrag]])</f>
        <v>0</v>
      </c>
      <c r="N23" s="8" t="str">
        <f>IFERROR(((Tbl.Uurtarief[[#This Row],[Brutojaarloon
(excl.vakantiegeld)]]+Tbl.Uurtarief[[#This Row],[Niet prestatie-gebonden uitkering]])*(1+Lijsten!$T$2))*(1+Lijsten!$T$3)/(Tbl.Uurtarief[[#This Row],[Werkweek
o.b.v.
fulltime]]/Lijsten!$T$5)/Lijsten!$T$4*Tbl.Uurtarief[[#This Row],[Deeltijd-
factor]],"")</f>
        <v/>
      </c>
      <c r="O23" s="33"/>
    </row>
    <row r="24" spans="2:15" ht="16.5" x14ac:dyDescent="0.3">
      <c r="B24" s="147"/>
      <c r="C24" s="145"/>
      <c r="D24" s="104">
        <f>_xlfn.XLOOKUP(Tbl.Uurtarief[[#This Row],[Type projectmedewerker]],Tbl.Typemedewerker[Type_projectmedewerker],Tbl.Typemedewerker[Kostensoort],"",,)</f>
        <v>0</v>
      </c>
      <c r="E24" s="106"/>
      <c r="F24" s="107"/>
      <c r="G24" s="108"/>
      <c r="H24" s="109"/>
      <c r="I24" s="114" t="str">
        <f>Tbl.Uurtarief[[#This Row],[Uurtarief
zonder
VKO]]</f>
        <v/>
      </c>
      <c r="J24" s="116"/>
      <c r="K24" s="116"/>
      <c r="L24" s="117">
        <f>_xlfn.XLOOKUP(Tbl.Uurtarief[[#This Row],[Type projectmedewerker]],Tbl.Typemedewerker[Type_projectmedewerker],Tbl.Typemedewerker[Uurtarief],"",,)</f>
        <v>0</v>
      </c>
      <c r="M24" s="8">
        <f>MAX(Tbl.Uurtarief[[#This Row],[Uurtarief
loondienst]:[Uurtarief
vast bedrag]])</f>
        <v>0</v>
      </c>
      <c r="N24" s="8" t="str">
        <f>IFERROR(((Tbl.Uurtarief[[#This Row],[Brutojaarloon
(excl.vakantiegeld)]]+Tbl.Uurtarief[[#This Row],[Niet prestatie-gebonden uitkering]])*(1+Lijsten!$T$2))*(1+Lijsten!$T$3)/(Tbl.Uurtarief[[#This Row],[Werkweek
o.b.v.
fulltime]]/Lijsten!$T$5)/Lijsten!$T$4*Tbl.Uurtarief[[#This Row],[Deeltijd-
factor]],"")</f>
        <v/>
      </c>
      <c r="O24" s="33"/>
    </row>
    <row r="25" spans="2:15" ht="16.5" x14ac:dyDescent="0.3">
      <c r="B25" s="147"/>
      <c r="C25" s="145"/>
      <c r="D25" s="104">
        <f>_xlfn.XLOOKUP(Tbl.Uurtarief[[#This Row],[Type projectmedewerker]],Tbl.Typemedewerker[Type_projectmedewerker],Tbl.Typemedewerker[Kostensoort],"",,)</f>
        <v>0</v>
      </c>
      <c r="E25" s="106"/>
      <c r="F25" s="107"/>
      <c r="G25" s="108"/>
      <c r="H25" s="109"/>
      <c r="I25" s="114" t="str">
        <f>Tbl.Uurtarief[[#This Row],[Uurtarief
zonder
VKO]]</f>
        <v/>
      </c>
      <c r="J25" s="116"/>
      <c r="K25" s="116"/>
      <c r="L25" s="117">
        <f>_xlfn.XLOOKUP(Tbl.Uurtarief[[#This Row],[Type projectmedewerker]],Tbl.Typemedewerker[Type_projectmedewerker],Tbl.Typemedewerker[Uurtarief],"",,)</f>
        <v>0</v>
      </c>
      <c r="M25" s="8">
        <f>MAX(Tbl.Uurtarief[[#This Row],[Uurtarief
loondienst]:[Uurtarief
vast bedrag]])</f>
        <v>0</v>
      </c>
      <c r="N25" s="8" t="str">
        <f>IFERROR(((Tbl.Uurtarief[[#This Row],[Brutojaarloon
(excl.vakantiegeld)]]+Tbl.Uurtarief[[#This Row],[Niet prestatie-gebonden uitkering]])*(1+Lijsten!$T$2))*(1+Lijsten!$T$3)/(Tbl.Uurtarief[[#This Row],[Werkweek
o.b.v.
fulltime]]/Lijsten!$T$5)/Lijsten!$T$4*Tbl.Uurtarief[[#This Row],[Deeltijd-
factor]],"")</f>
        <v/>
      </c>
      <c r="O25" s="33"/>
    </row>
    <row r="26" spans="2:15" ht="16.5" x14ac:dyDescent="0.3">
      <c r="B26" s="147"/>
      <c r="C26" s="145"/>
      <c r="D26" s="104">
        <f>_xlfn.XLOOKUP(Tbl.Uurtarief[[#This Row],[Type projectmedewerker]],Tbl.Typemedewerker[Type_projectmedewerker],Tbl.Typemedewerker[Kostensoort],"",,)</f>
        <v>0</v>
      </c>
      <c r="E26" s="106"/>
      <c r="F26" s="107"/>
      <c r="G26" s="108"/>
      <c r="H26" s="109"/>
      <c r="I26" s="114" t="str">
        <f>Tbl.Uurtarief[[#This Row],[Uurtarief
zonder
VKO]]</f>
        <v/>
      </c>
      <c r="J26" s="116"/>
      <c r="K26" s="116"/>
      <c r="L26" s="117">
        <f>_xlfn.XLOOKUP(Tbl.Uurtarief[[#This Row],[Type projectmedewerker]],Tbl.Typemedewerker[Type_projectmedewerker],Tbl.Typemedewerker[Uurtarief],"",,)</f>
        <v>0</v>
      </c>
      <c r="M26" s="8">
        <f>MAX(Tbl.Uurtarief[[#This Row],[Uurtarief
loondienst]:[Uurtarief
vast bedrag]])</f>
        <v>0</v>
      </c>
      <c r="N26" s="8" t="str">
        <f>IFERROR(((Tbl.Uurtarief[[#This Row],[Brutojaarloon
(excl.vakantiegeld)]]+Tbl.Uurtarief[[#This Row],[Niet prestatie-gebonden uitkering]])*(1+Lijsten!$T$2))*(1+Lijsten!$T$3)/(Tbl.Uurtarief[[#This Row],[Werkweek
o.b.v.
fulltime]]/Lijsten!$T$5)/Lijsten!$T$4*Tbl.Uurtarief[[#This Row],[Deeltijd-
factor]],"")</f>
        <v/>
      </c>
      <c r="O26" s="33"/>
    </row>
    <row r="27" spans="2:15" ht="16.5" x14ac:dyDescent="0.3">
      <c r="B27" s="147"/>
      <c r="C27" s="145"/>
      <c r="D27" s="104">
        <f>_xlfn.XLOOKUP(Tbl.Uurtarief[[#This Row],[Type projectmedewerker]],Tbl.Typemedewerker[Type_projectmedewerker],Tbl.Typemedewerker[Kostensoort],"",,)</f>
        <v>0</v>
      </c>
      <c r="E27" s="106"/>
      <c r="F27" s="107"/>
      <c r="G27" s="108"/>
      <c r="H27" s="109"/>
      <c r="I27" s="114" t="str">
        <f>Tbl.Uurtarief[[#This Row],[Uurtarief
zonder
VKO]]</f>
        <v/>
      </c>
      <c r="J27" s="116"/>
      <c r="K27" s="116"/>
      <c r="L27" s="117">
        <f>_xlfn.XLOOKUP(Tbl.Uurtarief[[#This Row],[Type projectmedewerker]],Tbl.Typemedewerker[Type_projectmedewerker],Tbl.Typemedewerker[Uurtarief],"",,)</f>
        <v>0</v>
      </c>
      <c r="M27" s="8">
        <f>MAX(Tbl.Uurtarief[[#This Row],[Uurtarief
loondienst]:[Uurtarief
vast bedrag]])</f>
        <v>0</v>
      </c>
      <c r="N27" s="8" t="str">
        <f>IFERROR(((Tbl.Uurtarief[[#This Row],[Brutojaarloon
(excl.vakantiegeld)]]+Tbl.Uurtarief[[#This Row],[Niet prestatie-gebonden uitkering]])*(1+Lijsten!$T$2))*(1+Lijsten!$T$3)/(Tbl.Uurtarief[[#This Row],[Werkweek
o.b.v.
fulltime]]/Lijsten!$T$5)/Lijsten!$T$4*Tbl.Uurtarief[[#This Row],[Deeltijd-
factor]],"")</f>
        <v/>
      </c>
      <c r="O27" s="33"/>
    </row>
    <row r="28" spans="2:15" ht="16.5" x14ac:dyDescent="0.3">
      <c r="B28" s="147"/>
      <c r="C28" s="145"/>
      <c r="D28" s="104">
        <f>_xlfn.XLOOKUP(Tbl.Uurtarief[[#This Row],[Type projectmedewerker]],Tbl.Typemedewerker[Type_projectmedewerker],Tbl.Typemedewerker[Kostensoort],"",,)</f>
        <v>0</v>
      </c>
      <c r="E28" s="106"/>
      <c r="F28" s="107"/>
      <c r="G28" s="108"/>
      <c r="H28" s="109"/>
      <c r="I28" s="114" t="str">
        <f>Tbl.Uurtarief[[#This Row],[Uurtarief
zonder
VKO]]</f>
        <v/>
      </c>
      <c r="J28" s="116"/>
      <c r="K28" s="116"/>
      <c r="L28" s="117">
        <f>_xlfn.XLOOKUP(Tbl.Uurtarief[[#This Row],[Type projectmedewerker]],Tbl.Typemedewerker[Type_projectmedewerker],Tbl.Typemedewerker[Uurtarief],"",,)</f>
        <v>0</v>
      </c>
      <c r="M28" s="8">
        <f>MAX(Tbl.Uurtarief[[#This Row],[Uurtarief
loondienst]:[Uurtarief
vast bedrag]])</f>
        <v>0</v>
      </c>
      <c r="N28" s="8" t="str">
        <f>IFERROR(((Tbl.Uurtarief[[#This Row],[Brutojaarloon
(excl.vakantiegeld)]]+Tbl.Uurtarief[[#This Row],[Niet prestatie-gebonden uitkering]])*(1+Lijsten!$T$2))*(1+Lijsten!$T$3)/(Tbl.Uurtarief[[#This Row],[Werkweek
o.b.v.
fulltime]]/Lijsten!$T$5)/Lijsten!$T$4*Tbl.Uurtarief[[#This Row],[Deeltijd-
factor]],"")</f>
        <v/>
      </c>
      <c r="O28" s="33"/>
    </row>
    <row r="29" spans="2:15" ht="16.5" x14ac:dyDescent="0.3">
      <c r="B29" s="147"/>
      <c r="C29" s="145"/>
      <c r="D29" s="104">
        <f>_xlfn.XLOOKUP(Tbl.Uurtarief[[#This Row],[Type projectmedewerker]],Tbl.Typemedewerker[Type_projectmedewerker],Tbl.Typemedewerker[Kostensoort],"",,)</f>
        <v>0</v>
      </c>
      <c r="E29" s="106"/>
      <c r="F29" s="107"/>
      <c r="G29" s="108"/>
      <c r="H29" s="109"/>
      <c r="I29" s="114" t="str">
        <f>Tbl.Uurtarief[[#This Row],[Uurtarief
zonder
VKO]]</f>
        <v/>
      </c>
      <c r="J29" s="116"/>
      <c r="K29" s="116"/>
      <c r="L29" s="117">
        <f>_xlfn.XLOOKUP(Tbl.Uurtarief[[#This Row],[Type projectmedewerker]],Tbl.Typemedewerker[Type_projectmedewerker],Tbl.Typemedewerker[Uurtarief],"",,)</f>
        <v>0</v>
      </c>
      <c r="M29" s="8">
        <f>MAX(Tbl.Uurtarief[[#This Row],[Uurtarief
loondienst]:[Uurtarief
vast bedrag]])</f>
        <v>0</v>
      </c>
      <c r="N29" s="8" t="str">
        <f>IFERROR(((Tbl.Uurtarief[[#This Row],[Brutojaarloon
(excl.vakantiegeld)]]+Tbl.Uurtarief[[#This Row],[Niet prestatie-gebonden uitkering]])*(1+Lijsten!$T$2))*(1+Lijsten!$T$3)/(Tbl.Uurtarief[[#This Row],[Werkweek
o.b.v.
fulltime]]/Lijsten!$T$5)/Lijsten!$T$4*Tbl.Uurtarief[[#This Row],[Deeltijd-
factor]],"")</f>
        <v/>
      </c>
      <c r="O29" s="33"/>
    </row>
    <row r="30" spans="2:15" ht="16.5" x14ac:dyDescent="0.3">
      <c r="B30" s="147"/>
      <c r="C30" s="145"/>
      <c r="D30" s="104">
        <f>_xlfn.XLOOKUP(Tbl.Uurtarief[[#This Row],[Type projectmedewerker]],Tbl.Typemedewerker[Type_projectmedewerker],Tbl.Typemedewerker[Kostensoort],"",,)</f>
        <v>0</v>
      </c>
      <c r="E30" s="106"/>
      <c r="F30" s="107"/>
      <c r="G30" s="108"/>
      <c r="H30" s="109"/>
      <c r="I30" s="114" t="str">
        <f>Tbl.Uurtarief[[#This Row],[Uurtarief
zonder
VKO]]</f>
        <v/>
      </c>
      <c r="J30" s="116"/>
      <c r="K30" s="116"/>
      <c r="L30" s="117">
        <f>_xlfn.XLOOKUP(Tbl.Uurtarief[[#This Row],[Type projectmedewerker]],Tbl.Typemedewerker[Type_projectmedewerker],Tbl.Typemedewerker[Uurtarief],"",,)</f>
        <v>0</v>
      </c>
      <c r="M30" s="8">
        <f>MAX(Tbl.Uurtarief[[#This Row],[Uurtarief
loondienst]:[Uurtarief
vast bedrag]])</f>
        <v>0</v>
      </c>
      <c r="N30" s="8" t="str">
        <f>IFERROR(((Tbl.Uurtarief[[#This Row],[Brutojaarloon
(excl.vakantiegeld)]]+Tbl.Uurtarief[[#This Row],[Niet prestatie-gebonden uitkering]])*(1+Lijsten!$T$2))*(1+Lijsten!$T$3)/(Tbl.Uurtarief[[#This Row],[Werkweek
o.b.v.
fulltime]]/Lijsten!$T$5)/Lijsten!$T$4*Tbl.Uurtarief[[#This Row],[Deeltijd-
factor]],"")</f>
        <v/>
      </c>
      <c r="O30" s="33"/>
    </row>
    <row r="31" spans="2:15" ht="16.5" x14ac:dyDescent="0.3">
      <c r="B31" s="147"/>
      <c r="C31" s="145"/>
      <c r="D31" s="104">
        <f>_xlfn.XLOOKUP(Tbl.Uurtarief[[#This Row],[Type projectmedewerker]],Tbl.Typemedewerker[Type_projectmedewerker],Tbl.Typemedewerker[Kostensoort],"",,)</f>
        <v>0</v>
      </c>
      <c r="E31" s="106"/>
      <c r="F31" s="107"/>
      <c r="G31" s="108"/>
      <c r="H31" s="109"/>
      <c r="I31" s="114" t="str">
        <f>Tbl.Uurtarief[[#This Row],[Uurtarief
zonder
VKO]]</f>
        <v/>
      </c>
      <c r="J31" s="116"/>
      <c r="K31" s="116"/>
      <c r="L31" s="117">
        <f>_xlfn.XLOOKUP(Tbl.Uurtarief[[#This Row],[Type projectmedewerker]],Tbl.Typemedewerker[Type_projectmedewerker],Tbl.Typemedewerker[Uurtarief],"",,)</f>
        <v>0</v>
      </c>
      <c r="M31" s="8">
        <f>MAX(Tbl.Uurtarief[[#This Row],[Uurtarief
loondienst]:[Uurtarief
vast bedrag]])</f>
        <v>0</v>
      </c>
      <c r="N31" s="8" t="str">
        <f>IFERROR(((Tbl.Uurtarief[[#This Row],[Brutojaarloon
(excl.vakantiegeld)]]+Tbl.Uurtarief[[#This Row],[Niet prestatie-gebonden uitkering]])*(1+Lijsten!$T$2))*(1+Lijsten!$T$3)/(Tbl.Uurtarief[[#This Row],[Werkweek
o.b.v.
fulltime]]/Lijsten!$T$5)/Lijsten!$T$4*Tbl.Uurtarief[[#This Row],[Deeltijd-
factor]],"")</f>
        <v/>
      </c>
      <c r="O31" s="33"/>
    </row>
    <row r="32" spans="2:15" ht="16.5" x14ac:dyDescent="0.3">
      <c r="B32" s="147"/>
      <c r="C32" s="145"/>
      <c r="D32" s="104">
        <f>_xlfn.XLOOKUP(Tbl.Uurtarief[[#This Row],[Type projectmedewerker]],Tbl.Typemedewerker[Type_projectmedewerker],Tbl.Typemedewerker[Kostensoort],"",,)</f>
        <v>0</v>
      </c>
      <c r="E32" s="106"/>
      <c r="F32" s="107"/>
      <c r="G32" s="108"/>
      <c r="H32" s="109"/>
      <c r="I32" s="114" t="str">
        <f>Tbl.Uurtarief[[#This Row],[Uurtarief
zonder
VKO]]</f>
        <v/>
      </c>
      <c r="J32" s="116"/>
      <c r="K32" s="116"/>
      <c r="L32" s="117">
        <f>_xlfn.XLOOKUP(Tbl.Uurtarief[[#This Row],[Type projectmedewerker]],Tbl.Typemedewerker[Type_projectmedewerker],Tbl.Typemedewerker[Uurtarief],"",,)</f>
        <v>0</v>
      </c>
      <c r="M32" s="8">
        <f>MAX(Tbl.Uurtarief[[#This Row],[Uurtarief
loondienst]:[Uurtarief
vast bedrag]])</f>
        <v>0</v>
      </c>
      <c r="N32" s="8" t="str">
        <f>IFERROR(((Tbl.Uurtarief[[#This Row],[Brutojaarloon
(excl.vakantiegeld)]]+Tbl.Uurtarief[[#This Row],[Niet prestatie-gebonden uitkering]])*(1+Lijsten!$T$2))*(1+Lijsten!$T$3)/(Tbl.Uurtarief[[#This Row],[Werkweek
o.b.v.
fulltime]]/Lijsten!$T$5)/Lijsten!$T$4*Tbl.Uurtarief[[#This Row],[Deeltijd-
factor]],"")</f>
        <v/>
      </c>
      <c r="O32" s="33"/>
    </row>
    <row r="33" spans="2:15" ht="16.5" x14ac:dyDescent="0.3">
      <c r="B33" s="147"/>
      <c r="C33" s="145"/>
      <c r="D33" s="104">
        <f>_xlfn.XLOOKUP(Tbl.Uurtarief[[#This Row],[Type projectmedewerker]],Tbl.Typemedewerker[Type_projectmedewerker],Tbl.Typemedewerker[Kostensoort],"",,)</f>
        <v>0</v>
      </c>
      <c r="E33" s="106"/>
      <c r="F33" s="107"/>
      <c r="G33" s="108"/>
      <c r="H33" s="109"/>
      <c r="I33" s="114" t="str">
        <f>Tbl.Uurtarief[[#This Row],[Uurtarief
zonder
VKO]]</f>
        <v/>
      </c>
      <c r="J33" s="116"/>
      <c r="K33" s="116"/>
      <c r="L33" s="117">
        <f>_xlfn.XLOOKUP(Tbl.Uurtarief[[#This Row],[Type projectmedewerker]],Tbl.Typemedewerker[Type_projectmedewerker],Tbl.Typemedewerker[Uurtarief],"",,)</f>
        <v>0</v>
      </c>
      <c r="M33" s="8">
        <f>MAX(Tbl.Uurtarief[[#This Row],[Uurtarief
loondienst]:[Uurtarief
vast bedrag]])</f>
        <v>0</v>
      </c>
      <c r="N33" s="8" t="str">
        <f>IFERROR(((Tbl.Uurtarief[[#This Row],[Brutojaarloon
(excl.vakantiegeld)]]+Tbl.Uurtarief[[#This Row],[Niet prestatie-gebonden uitkering]])*(1+Lijsten!$T$2))*(1+Lijsten!$T$3)/(Tbl.Uurtarief[[#This Row],[Werkweek
o.b.v.
fulltime]]/Lijsten!$T$5)/Lijsten!$T$4*Tbl.Uurtarief[[#This Row],[Deeltijd-
factor]],"")</f>
        <v/>
      </c>
      <c r="O33" s="33"/>
    </row>
    <row r="34" spans="2:15" ht="16.5" x14ac:dyDescent="0.3">
      <c r="B34" s="147"/>
      <c r="C34" s="145"/>
      <c r="D34" s="104">
        <f>_xlfn.XLOOKUP(Tbl.Uurtarief[[#This Row],[Type projectmedewerker]],Tbl.Typemedewerker[Type_projectmedewerker],Tbl.Typemedewerker[Kostensoort],"",,)</f>
        <v>0</v>
      </c>
      <c r="E34" s="106"/>
      <c r="F34" s="107"/>
      <c r="G34" s="108"/>
      <c r="H34" s="109"/>
      <c r="I34" s="114" t="str">
        <f>Tbl.Uurtarief[[#This Row],[Uurtarief
zonder
VKO]]</f>
        <v/>
      </c>
      <c r="J34" s="116"/>
      <c r="K34" s="116"/>
      <c r="L34" s="117">
        <f>_xlfn.XLOOKUP(Tbl.Uurtarief[[#This Row],[Type projectmedewerker]],Tbl.Typemedewerker[Type_projectmedewerker],Tbl.Typemedewerker[Uurtarief],"",,)</f>
        <v>0</v>
      </c>
      <c r="M34" s="8">
        <f>MAX(Tbl.Uurtarief[[#This Row],[Uurtarief
loondienst]:[Uurtarief
vast bedrag]])</f>
        <v>0</v>
      </c>
      <c r="N34" s="8" t="str">
        <f>IFERROR(((Tbl.Uurtarief[[#This Row],[Brutojaarloon
(excl.vakantiegeld)]]+Tbl.Uurtarief[[#This Row],[Niet prestatie-gebonden uitkering]])*(1+Lijsten!$T$2))*(1+Lijsten!$T$3)/(Tbl.Uurtarief[[#This Row],[Werkweek
o.b.v.
fulltime]]/Lijsten!$T$5)/Lijsten!$T$4*Tbl.Uurtarief[[#This Row],[Deeltijd-
factor]],"")</f>
        <v/>
      </c>
      <c r="O34" s="33"/>
    </row>
    <row r="35" spans="2:15" ht="16.5" x14ac:dyDescent="0.3">
      <c r="B35" s="147"/>
      <c r="C35" s="145"/>
      <c r="D35" s="104">
        <f>_xlfn.XLOOKUP(Tbl.Uurtarief[[#This Row],[Type projectmedewerker]],Tbl.Typemedewerker[Type_projectmedewerker],Tbl.Typemedewerker[Kostensoort],"",,)</f>
        <v>0</v>
      </c>
      <c r="E35" s="106"/>
      <c r="F35" s="107"/>
      <c r="G35" s="108"/>
      <c r="H35" s="109"/>
      <c r="I35" s="114" t="str">
        <f>Tbl.Uurtarief[[#This Row],[Uurtarief
zonder
VKO]]</f>
        <v/>
      </c>
      <c r="J35" s="116"/>
      <c r="K35" s="116"/>
      <c r="L35" s="117">
        <f>_xlfn.XLOOKUP(Tbl.Uurtarief[[#This Row],[Type projectmedewerker]],Tbl.Typemedewerker[Type_projectmedewerker],Tbl.Typemedewerker[Uurtarief],"",,)</f>
        <v>0</v>
      </c>
      <c r="M35" s="8">
        <f>MAX(Tbl.Uurtarief[[#This Row],[Uurtarief
loondienst]:[Uurtarief
vast bedrag]])</f>
        <v>0</v>
      </c>
      <c r="N35" s="8" t="str">
        <f>IFERROR(((Tbl.Uurtarief[[#This Row],[Brutojaarloon
(excl.vakantiegeld)]]+Tbl.Uurtarief[[#This Row],[Niet prestatie-gebonden uitkering]])*(1+Lijsten!$T$2))*(1+Lijsten!$T$3)/(Tbl.Uurtarief[[#This Row],[Werkweek
o.b.v.
fulltime]]/Lijsten!$T$5)/Lijsten!$T$4*Tbl.Uurtarief[[#This Row],[Deeltijd-
factor]],"")</f>
        <v/>
      </c>
      <c r="O35" s="33"/>
    </row>
    <row r="36" spans="2:15" ht="16.5" x14ac:dyDescent="0.3">
      <c r="B36" s="147"/>
      <c r="C36" s="145"/>
      <c r="D36" s="104">
        <f>_xlfn.XLOOKUP(Tbl.Uurtarief[[#This Row],[Type projectmedewerker]],Tbl.Typemedewerker[Type_projectmedewerker],Tbl.Typemedewerker[Kostensoort],"",,)</f>
        <v>0</v>
      </c>
      <c r="E36" s="106"/>
      <c r="F36" s="107"/>
      <c r="G36" s="108"/>
      <c r="H36" s="109"/>
      <c r="I36" s="114" t="str">
        <f>Tbl.Uurtarief[[#This Row],[Uurtarief
zonder
VKO]]</f>
        <v/>
      </c>
      <c r="J36" s="116"/>
      <c r="K36" s="116"/>
      <c r="L36" s="117">
        <f>_xlfn.XLOOKUP(Tbl.Uurtarief[[#This Row],[Type projectmedewerker]],Tbl.Typemedewerker[Type_projectmedewerker],Tbl.Typemedewerker[Uurtarief],"",,)</f>
        <v>0</v>
      </c>
      <c r="M36" s="8">
        <f>MAX(Tbl.Uurtarief[[#This Row],[Uurtarief
loondienst]:[Uurtarief
vast bedrag]])</f>
        <v>0</v>
      </c>
      <c r="N36" s="8" t="str">
        <f>IFERROR(((Tbl.Uurtarief[[#This Row],[Brutojaarloon
(excl.vakantiegeld)]]+Tbl.Uurtarief[[#This Row],[Niet prestatie-gebonden uitkering]])*(1+Lijsten!$T$2))*(1+Lijsten!$T$3)/(Tbl.Uurtarief[[#This Row],[Werkweek
o.b.v.
fulltime]]/Lijsten!$T$5)/Lijsten!$T$4*Tbl.Uurtarief[[#This Row],[Deeltijd-
factor]],"")</f>
        <v/>
      </c>
      <c r="O36" s="33"/>
    </row>
    <row r="37" spans="2:15" ht="16.5" x14ac:dyDescent="0.3">
      <c r="B37" s="147"/>
      <c r="C37" s="145"/>
      <c r="D37" s="104">
        <f>_xlfn.XLOOKUP(Tbl.Uurtarief[[#This Row],[Type projectmedewerker]],Tbl.Typemedewerker[Type_projectmedewerker],Tbl.Typemedewerker[Kostensoort],"",,)</f>
        <v>0</v>
      </c>
      <c r="E37" s="106"/>
      <c r="F37" s="107"/>
      <c r="G37" s="108"/>
      <c r="H37" s="109"/>
      <c r="I37" s="114" t="str">
        <f>Tbl.Uurtarief[[#This Row],[Uurtarief
zonder
VKO]]</f>
        <v/>
      </c>
      <c r="J37" s="116"/>
      <c r="K37" s="116"/>
      <c r="L37" s="117">
        <f>_xlfn.XLOOKUP(Tbl.Uurtarief[[#This Row],[Type projectmedewerker]],Tbl.Typemedewerker[Type_projectmedewerker],Tbl.Typemedewerker[Uurtarief],"",,)</f>
        <v>0</v>
      </c>
      <c r="M37" s="8">
        <f>MAX(Tbl.Uurtarief[[#This Row],[Uurtarief
loondienst]:[Uurtarief
vast bedrag]])</f>
        <v>0</v>
      </c>
      <c r="N37" s="8" t="str">
        <f>IFERROR(((Tbl.Uurtarief[[#This Row],[Brutojaarloon
(excl.vakantiegeld)]]+Tbl.Uurtarief[[#This Row],[Niet prestatie-gebonden uitkering]])*(1+Lijsten!$T$2))*(1+Lijsten!$T$3)/(Tbl.Uurtarief[[#This Row],[Werkweek
o.b.v.
fulltime]]/Lijsten!$T$5)/Lijsten!$T$4*Tbl.Uurtarief[[#This Row],[Deeltijd-
factor]],"")</f>
        <v/>
      </c>
      <c r="O37" s="33"/>
    </row>
    <row r="38" spans="2:15" ht="16.5" x14ac:dyDescent="0.3">
      <c r="B38" s="147"/>
      <c r="C38" s="145"/>
      <c r="D38" s="104">
        <f>_xlfn.XLOOKUP(Tbl.Uurtarief[[#This Row],[Type projectmedewerker]],Tbl.Typemedewerker[Type_projectmedewerker],Tbl.Typemedewerker[Kostensoort],"",,)</f>
        <v>0</v>
      </c>
      <c r="E38" s="106"/>
      <c r="F38" s="107"/>
      <c r="G38" s="108"/>
      <c r="H38" s="109"/>
      <c r="I38" s="114" t="str">
        <f>Tbl.Uurtarief[[#This Row],[Uurtarief
zonder
VKO]]</f>
        <v/>
      </c>
      <c r="J38" s="116"/>
      <c r="K38" s="116"/>
      <c r="L38" s="117">
        <f>_xlfn.XLOOKUP(Tbl.Uurtarief[[#This Row],[Type projectmedewerker]],Tbl.Typemedewerker[Type_projectmedewerker],Tbl.Typemedewerker[Uurtarief],"",,)</f>
        <v>0</v>
      </c>
      <c r="M38" s="8">
        <f>MAX(Tbl.Uurtarief[[#This Row],[Uurtarief
loondienst]:[Uurtarief
vast bedrag]])</f>
        <v>0</v>
      </c>
      <c r="N38" s="8" t="str">
        <f>IFERROR(((Tbl.Uurtarief[[#This Row],[Brutojaarloon
(excl.vakantiegeld)]]+Tbl.Uurtarief[[#This Row],[Niet prestatie-gebonden uitkering]])*(1+Lijsten!$T$2))*(1+Lijsten!$T$3)/(Tbl.Uurtarief[[#This Row],[Werkweek
o.b.v.
fulltime]]/Lijsten!$T$5)/Lijsten!$T$4*Tbl.Uurtarief[[#This Row],[Deeltijd-
factor]],"")</f>
        <v/>
      </c>
      <c r="O38" s="33"/>
    </row>
    <row r="39" spans="2:15" ht="16.5" x14ac:dyDescent="0.3">
      <c r="B39" s="147"/>
      <c r="C39" s="145"/>
      <c r="D39" s="104">
        <f>_xlfn.XLOOKUP(Tbl.Uurtarief[[#This Row],[Type projectmedewerker]],Tbl.Typemedewerker[Type_projectmedewerker],Tbl.Typemedewerker[Kostensoort],"",,)</f>
        <v>0</v>
      </c>
      <c r="E39" s="106"/>
      <c r="F39" s="107"/>
      <c r="G39" s="108"/>
      <c r="H39" s="109"/>
      <c r="I39" s="114" t="str">
        <f>Tbl.Uurtarief[[#This Row],[Uurtarief
zonder
VKO]]</f>
        <v/>
      </c>
      <c r="J39" s="116"/>
      <c r="K39" s="116"/>
      <c r="L39" s="117">
        <f>_xlfn.XLOOKUP(Tbl.Uurtarief[[#This Row],[Type projectmedewerker]],Tbl.Typemedewerker[Type_projectmedewerker],Tbl.Typemedewerker[Uurtarief],"",,)</f>
        <v>0</v>
      </c>
      <c r="M39" s="8">
        <f>MAX(Tbl.Uurtarief[[#This Row],[Uurtarief
loondienst]:[Uurtarief
vast bedrag]])</f>
        <v>0</v>
      </c>
      <c r="N39" s="8" t="str">
        <f>IFERROR(((Tbl.Uurtarief[[#This Row],[Brutojaarloon
(excl.vakantiegeld)]]+Tbl.Uurtarief[[#This Row],[Niet prestatie-gebonden uitkering]])*(1+Lijsten!$T$2))*(1+Lijsten!$T$3)/(Tbl.Uurtarief[[#This Row],[Werkweek
o.b.v.
fulltime]]/Lijsten!$T$5)/Lijsten!$T$4*Tbl.Uurtarief[[#This Row],[Deeltijd-
factor]],"")</f>
        <v/>
      </c>
      <c r="O39" s="33"/>
    </row>
    <row r="40" spans="2:15" ht="16.5" x14ac:dyDescent="0.3">
      <c r="B40" s="147"/>
      <c r="C40" s="145"/>
      <c r="D40" s="104">
        <f>_xlfn.XLOOKUP(Tbl.Uurtarief[[#This Row],[Type projectmedewerker]],Tbl.Typemedewerker[Type_projectmedewerker],Tbl.Typemedewerker[Kostensoort],"",,)</f>
        <v>0</v>
      </c>
      <c r="E40" s="106"/>
      <c r="F40" s="107"/>
      <c r="G40" s="108"/>
      <c r="H40" s="109"/>
      <c r="I40" s="114" t="str">
        <f>Tbl.Uurtarief[[#This Row],[Uurtarief
zonder
VKO]]</f>
        <v/>
      </c>
      <c r="J40" s="116"/>
      <c r="K40" s="116"/>
      <c r="L40" s="117">
        <f>_xlfn.XLOOKUP(Tbl.Uurtarief[[#This Row],[Type projectmedewerker]],Tbl.Typemedewerker[Type_projectmedewerker],Tbl.Typemedewerker[Uurtarief],"",,)</f>
        <v>0</v>
      </c>
      <c r="M40" s="8">
        <f>MAX(Tbl.Uurtarief[[#This Row],[Uurtarief
loondienst]:[Uurtarief
vast bedrag]])</f>
        <v>0</v>
      </c>
      <c r="N40" s="8" t="str">
        <f>IFERROR(((Tbl.Uurtarief[[#This Row],[Brutojaarloon
(excl.vakantiegeld)]]+Tbl.Uurtarief[[#This Row],[Niet prestatie-gebonden uitkering]])*(1+Lijsten!$T$2))*(1+Lijsten!$T$3)/(Tbl.Uurtarief[[#This Row],[Werkweek
o.b.v.
fulltime]]/Lijsten!$T$5)/Lijsten!$T$4*Tbl.Uurtarief[[#This Row],[Deeltijd-
factor]],"")</f>
        <v/>
      </c>
      <c r="O40" s="33"/>
    </row>
    <row r="41" spans="2:15" ht="16.5" x14ac:dyDescent="0.3">
      <c r="B41" s="147"/>
      <c r="C41" s="145"/>
      <c r="D41" s="104">
        <f>_xlfn.XLOOKUP(Tbl.Uurtarief[[#This Row],[Type projectmedewerker]],Tbl.Typemedewerker[Type_projectmedewerker],Tbl.Typemedewerker[Kostensoort],"",,)</f>
        <v>0</v>
      </c>
      <c r="E41" s="106"/>
      <c r="F41" s="107"/>
      <c r="G41" s="108"/>
      <c r="H41" s="109"/>
      <c r="I41" s="114" t="str">
        <f>Tbl.Uurtarief[[#This Row],[Uurtarief
zonder
VKO]]</f>
        <v/>
      </c>
      <c r="J41" s="116"/>
      <c r="K41" s="116"/>
      <c r="L41" s="117">
        <f>_xlfn.XLOOKUP(Tbl.Uurtarief[[#This Row],[Type projectmedewerker]],Tbl.Typemedewerker[Type_projectmedewerker],Tbl.Typemedewerker[Uurtarief],"",,)</f>
        <v>0</v>
      </c>
      <c r="M41" s="8">
        <f>MAX(Tbl.Uurtarief[[#This Row],[Uurtarief
loondienst]:[Uurtarief
vast bedrag]])</f>
        <v>0</v>
      </c>
      <c r="N41" s="8" t="str">
        <f>IFERROR(((Tbl.Uurtarief[[#This Row],[Brutojaarloon
(excl.vakantiegeld)]]+Tbl.Uurtarief[[#This Row],[Niet prestatie-gebonden uitkering]])*(1+Lijsten!$T$2))*(1+Lijsten!$T$3)/(Tbl.Uurtarief[[#This Row],[Werkweek
o.b.v.
fulltime]]/Lijsten!$T$5)/Lijsten!$T$4*Tbl.Uurtarief[[#This Row],[Deeltijd-
factor]],"")</f>
        <v/>
      </c>
      <c r="O41" s="33"/>
    </row>
    <row r="42" spans="2:15" ht="16.5" x14ac:dyDescent="0.3">
      <c r="B42" s="147"/>
      <c r="C42" s="145"/>
      <c r="D42" s="104">
        <f>_xlfn.XLOOKUP(Tbl.Uurtarief[[#This Row],[Type projectmedewerker]],Tbl.Typemedewerker[Type_projectmedewerker],Tbl.Typemedewerker[Kostensoort],"",,)</f>
        <v>0</v>
      </c>
      <c r="E42" s="106"/>
      <c r="F42" s="107"/>
      <c r="G42" s="108"/>
      <c r="H42" s="109"/>
      <c r="I42" s="114" t="str">
        <f>Tbl.Uurtarief[[#This Row],[Uurtarief
zonder
VKO]]</f>
        <v/>
      </c>
      <c r="J42" s="116"/>
      <c r="K42" s="116"/>
      <c r="L42" s="117">
        <f>_xlfn.XLOOKUP(Tbl.Uurtarief[[#This Row],[Type projectmedewerker]],Tbl.Typemedewerker[Type_projectmedewerker],Tbl.Typemedewerker[Uurtarief],"",,)</f>
        <v>0</v>
      </c>
      <c r="M42" s="8">
        <f>MAX(Tbl.Uurtarief[[#This Row],[Uurtarief
loondienst]:[Uurtarief
vast bedrag]])</f>
        <v>0</v>
      </c>
      <c r="N42" s="8" t="str">
        <f>IFERROR(((Tbl.Uurtarief[[#This Row],[Brutojaarloon
(excl.vakantiegeld)]]+Tbl.Uurtarief[[#This Row],[Niet prestatie-gebonden uitkering]])*(1+Lijsten!$T$2))*(1+Lijsten!$T$3)/(Tbl.Uurtarief[[#This Row],[Werkweek
o.b.v.
fulltime]]/Lijsten!$T$5)/Lijsten!$T$4*Tbl.Uurtarief[[#This Row],[Deeltijd-
factor]],"")</f>
        <v/>
      </c>
      <c r="O42" s="33"/>
    </row>
    <row r="43" spans="2:15" ht="16.5" x14ac:dyDescent="0.3">
      <c r="B43" s="147"/>
      <c r="C43" s="145"/>
      <c r="D43" s="104">
        <f>_xlfn.XLOOKUP(Tbl.Uurtarief[[#This Row],[Type projectmedewerker]],Tbl.Typemedewerker[Type_projectmedewerker],Tbl.Typemedewerker[Kostensoort],"",,)</f>
        <v>0</v>
      </c>
      <c r="E43" s="106"/>
      <c r="F43" s="107"/>
      <c r="G43" s="108"/>
      <c r="H43" s="109"/>
      <c r="I43" s="114" t="str">
        <f>Tbl.Uurtarief[[#This Row],[Uurtarief
zonder
VKO]]</f>
        <v/>
      </c>
      <c r="J43" s="116"/>
      <c r="K43" s="116"/>
      <c r="L43" s="117">
        <f>_xlfn.XLOOKUP(Tbl.Uurtarief[[#This Row],[Type projectmedewerker]],Tbl.Typemedewerker[Type_projectmedewerker],Tbl.Typemedewerker[Uurtarief],"",,)</f>
        <v>0</v>
      </c>
      <c r="M43" s="8">
        <f>MAX(Tbl.Uurtarief[[#This Row],[Uurtarief
loondienst]:[Uurtarief
vast bedrag]])</f>
        <v>0</v>
      </c>
      <c r="N43" s="8" t="str">
        <f>IFERROR(((Tbl.Uurtarief[[#This Row],[Brutojaarloon
(excl.vakantiegeld)]]+Tbl.Uurtarief[[#This Row],[Niet prestatie-gebonden uitkering]])*(1+Lijsten!$T$2))*(1+Lijsten!$T$3)/(Tbl.Uurtarief[[#This Row],[Werkweek
o.b.v.
fulltime]]/Lijsten!$T$5)/Lijsten!$T$4*Tbl.Uurtarief[[#This Row],[Deeltijd-
factor]],"")</f>
        <v/>
      </c>
      <c r="O43" s="33"/>
    </row>
    <row r="44" spans="2:15" ht="16.5" x14ac:dyDescent="0.3">
      <c r="B44" s="147"/>
      <c r="C44" s="145"/>
      <c r="D44" s="104">
        <f>_xlfn.XLOOKUP(Tbl.Uurtarief[[#This Row],[Type projectmedewerker]],Tbl.Typemedewerker[Type_projectmedewerker],Tbl.Typemedewerker[Kostensoort],"",,)</f>
        <v>0</v>
      </c>
      <c r="E44" s="106"/>
      <c r="F44" s="107"/>
      <c r="G44" s="108"/>
      <c r="H44" s="109"/>
      <c r="I44" s="114" t="str">
        <f>Tbl.Uurtarief[[#This Row],[Uurtarief
zonder
VKO]]</f>
        <v/>
      </c>
      <c r="J44" s="116"/>
      <c r="K44" s="116"/>
      <c r="L44" s="117">
        <f>_xlfn.XLOOKUP(Tbl.Uurtarief[[#This Row],[Type projectmedewerker]],Tbl.Typemedewerker[Type_projectmedewerker],Tbl.Typemedewerker[Uurtarief],"",,)</f>
        <v>0</v>
      </c>
      <c r="M44" s="8">
        <f>MAX(Tbl.Uurtarief[[#This Row],[Uurtarief
loondienst]:[Uurtarief
vast bedrag]])</f>
        <v>0</v>
      </c>
      <c r="N44" s="8" t="str">
        <f>IFERROR(((Tbl.Uurtarief[[#This Row],[Brutojaarloon
(excl.vakantiegeld)]]+Tbl.Uurtarief[[#This Row],[Niet prestatie-gebonden uitkering]])*(1+Lijsten!$T$2))*(1+Lijsten!$T$3)/(Tbl.Uurtarief[[#This Row],[Werkweek
o.b.v.
fulltime]]/Lijsten!$T$5)/Lijsten!$T$4*Tbl.Uurtarief[[#This Row],[Deeltijd-
factor]],"")</f>
        <v/>
      </c>
      <c r="O44" s="33"/>
    </row>
    <row r="45" spans="2:15" ht="16.5" x14ac:dyDescent="0.3">
      <c r="B45" s="147"/>
      <c r="C45" s="145"/>
      <c r="D45" s="104">
        <f>_xlfn.XLOOKUP(Tbl.Uurtarief[[#This Row],[Type projectmedewerker]],Tbl.Typemedewerker[Type_projectmedewerker],Tbl.Typemedewerker[Kostensoort],"",,)</f>
        <v>0</v>
      </c>
      <c r="E45" s="106"/>
      <c r="F45" s="107"/>
      <c r="G45" s="108"/>
      <c r="H45" s="109"/>
      <c r="I45" s="114" t="str">
        <f>Tbl.Uurtarief[[#This Row],[Uurtarief
zonder
VKO]]</f>
        <v/>
      </c>
      <c r="J45" s="116"/>
      <c r="K45" s="116"/>
      <c r="L45" s="117">
        <f>_xlfn.XLOOKUP(Tbl.Uurtarief[[#This Row],[Type projectmedewerker]],Tbl.Typemedewerker[Type_projectmedewerker],Tbl.Typemedewerker[Uurtarief],"",,)</f>
        <v>0</v>
      </c>
      <c r="M45" s="8">
        <f>MAX(Tbl.Uurtarief[[#This Row],[Uurtarief
loondienst]:[Uurtarief
vast bedrag]])</f>
        <v>0</v>
      </c>
      <c r="N45" s="8" t="str">
        <f>IFERROR(((Tbl.Uurtarief[[#This Row],[Brutojaarloon
(excl.vakantiegeld)]]+Tbl.Uurtarief[[#This Row],[Niet prestatie-gebonden uitkering]])*(1+Lijsten!$T$2))*(1+Lijsten!$T$3)/(Tbl.Uurtarief[[#This Row],[Werkweek
o.b.v.
fulltime]]/Lijsten!$T$5)/Lijsten!$T$4*Tbl.Uurtarief[[#This Row],[Deeltijd-
factor]],"")</f>
        <v/>
      </c>
      <c r="O45" s="33"/>
    </row>
    <row r="46" spans="2:15" ht="16.5" x14ac:dyDescent="0.3">
      <c r="B46" s="147"/>
      <c r="C46" s="145"/>
      <c r="D46" s="104">
        <f>_xlfn.XLOOKUP(Tbl.Uurtarief[[#This Row],[Type projectmedewerker]],Tbl.Typemedewerker[Type_projectmedewerker],Tbl.Typemedewerker[Kostensoort],"",,)</f>
        <v>0</v>
      </c>
      <c r="E46" s="106"/>
      <c r="F46" s="107"/>
      <c r="G46" s="108"/>
      <c r="H46" s="109"/>
      <c r="I46" s="114" t="str">
        <f>Tbl.Uurtarief[[#This Row],[Uurtarief
zonder
VKO]]</f>
        <v/>
      </c>
      <c r="J46" s="116"/>
      <c r="K46" s="116"/>
      <c r="L46" s="117">
        <f>_xlfn.XLOOKUP(Tbl.Uurtarief[[#This Row],[Type projectmedewerker]],Tbl.Typemedewerker[Type_projectmedewerker],Tbl.Typemedewerker[Uurtarief],"",,)</f>
        <v>0</v>
      </c>
      <c r="M46" s="8">
        <f>MAX(Tbl.Uurtarief[[#This Row],[Uurtarief
loondienst]:[Uurtarief
vast bedrag]])</f>
        <v>0</v>
      </c>
      <c r="N46" s="8" t="str">
        <f>IFERROR(((Tbl.Uurtarief[[#This Row],[Brutojaarloon
(excl.vakantiegeld)]]+Tbl.Uurtarief[[#This Row],[Niet prestatie-gebonden uitkering]])*(1+Lijsten!$T$2))*(1+Lijsten!$T$3)/(Tbl.Uurtarief[[#This Row],[Werkweek
o.b.v.
fulltime]]/Lijsten!$T$5)/Lijsten!$T$4*Tbl.Uurtarief[[#This Row],[Deeltijd-
factor]],"")</f>
        <v/>
      </c>
      <c r="O46" s="33"/>
    </row>
    <row r="47" spans="2:15" ht="16.5" x14ac:dyDescent="0.3">
      <c r="B47" s="147"/>
      <c r="C47" s="145"/>
      <c r="D47" s="104">
        <f>_xlfn.XLOOKUP(Tbl.Uurtarief[[#This Row],[Type projectmedewerker]],Tbl.Typemedewerker[Type_projectmedewerker],Tbl.Typemedewerker[Kostensoort],"",,)</f>
        <v>0</v>
      </c>
      <c r="E47" s="106"/>
      <c r="F47" s="107"/>
      <c r="G47" s="108"/>
      <c r="H47" s="109"/>
      <c r="I47" s="114" t="str">
        <f>Tbl.Uurtarief[[#This Row],[Uurtarief
zonder
VKO]]</f>
        <v/>
      </c>
      <c r="J47" s="116"/>
      <c r="K47" s="116"/>
      <c r="L47" s="117">
        <f>_xlfn.XLOOKUP(Tbl.Uurtarief[[#This Row],[Type projectmedewerker]],Tbl.Typemedewerker[Type_projectmedewerker],Tbl.Typemedewerker[Uurtarief],"",,)</f>
        <v>0</v>
      </c>
      <c r="M47" s="8">
        <f>MAX(Tbl.Uurtarief[[#This Row],[Uurtarief
loondienst]:[Uurtarief
vast bedrag]])</f>
        <v>0</v>
      </c>
      <c r="N47" s="8" t="str">
        <f>IFERROR(((Tbl.Uurtarief[[#This Row],[Brutojaarloon
(excl.vakantiegeld)]]+Tbl.Uurtarief[[#This Row],[Niet prestatie-gebonden uitkering]])*(1+Lijsten!$T$2))*(1+Lijsten!$T$3)/(Tbl.Uurtarief[[#This Row],[Werkweek
o.b.v.
fulltime]]/Lijsten!$T$5)/Lijsten!$T$4*Tbl.Uurtarief[[#This Row],[Deeltijd-
factor]],"")</f>
        <v/>
      </c>
      <c r="O47" s="33"/>
    </row>
    <row r="48" spans="2:15" ht="16.5" x14ac:dyDescent="0.3">
      <c r="B48" s="147"/>
      <c r="C48" s="145"/>
      <c r="D48" s="104">
        <f>_xlfn.XLOOKUP(Tbl.Uurtarief[[#This Row],[Type projectmedewerker]],Tbl.Typemedewerker[Type_projectmedewerker],Tbl.Typemedewerker[Kostensoort],"",,)</f>
        <v>0</v>
      </c>
      <c r="E48" s="106"/>
      <c r="F48" s="107"/>
      <c r="G48" s="108"/>
      <c r="H48" s="109"/>
      <c r="I48" s="114" t="str">
        <f>Tbl.Uurtarief[[#This Row],[Uurtarief
zonder
VKO]]</f>
        <v/>
      </c>
      <c r="J48" s="116"/>
      <c r="K48" s="116"/>
      <c r="L48" s="117">
        <f>_xlfn.XLOOKUP(Tbl.Uurtarief[[#This Row],[Type projectmedewerker]],Tbl.Typemedewerker[Type_projectmedewerker],Tbl.Typemedewerker[Uurtarief],"",,)</f>
        <v>0</v>
      </c>
      <c r="M48" s="8">
        <f>MAX(Tbl.Uurtarief[[#This Row],[Uurtarief
loondienst]:[Uurtarief
vast bedrag]])</f>
        <v>0</v>
      </c>
      <c r="N48" s="8" t="str">
        <f>IFERROR(((Tbl.Uurtarief[[#This Row],[Brutojaarloon
(excl.vakantiegeld)]]+Tbl.Uurtarief[[#This Row],[Niet prestatie-gebonden uitkering]])*(1+Lijsten!$T$2))*(1+Lijsten!$T$3)/(Tbl.Uurtarief[[#This Row],[Werkweek
o.b.v.
fulltime]]/Lijsten!$T$5)/Lijsten!$T$4*Tbl.Uurtarief[[#This Row],[Deeltijd-
factor]],"")</f>
        <v/>
      </c>
      <c r="O48" s="33"/>
    </row>
    <row r="49" spans="2:15" ht="16.5" x14ac:dyDescent="0.3">
      <c r="B49" s="147"/>
      <c r="C49" s="145"/>
      <c r="D49" s="104">
        <f>_xlfn.XLOOKUP(Tbl.Uurtarief[[#This Row],[Type projectmedewerker]],Tbl.Typemedewerker[Type_projectmedewerker],Tbl.Typemedewerker[Kostensoort],"",,)</f>
        <v>0</v>
      </c>
      <c r="E49" s="106"/>
      <c r="F49" s="107"/>
      <c r="G49" s="108"/>
      <c r="H49" s="109"/>
      <c r="I49" s="114" t="str">
        <f>Tbl.Uurtarief[[#This Row],[Uurtarief
zonder
VKO]]</f>
        <v/>
      </c>
      <c r="J49" s="116"/>
      <c r="K49" s="116"/>
      <c r="L49" s="117">
        <f>_xlfn.XLOOKUP(Tbl.Uurtarief[[#This Row],[Type projectmedewerker]],Tbl.Typemedewerker[Type_projectmedewerker],Tbl.Typemedewerker[Uurtarief],"",,)</f>
        <v>0</v>
      </c>
      <c r="M49" s="8">
        <f>MAX(Tbl.Uurtarief[[#This Row],[Uurtarief
loondienst]:[Uurtarief
vast bedrag]])</f>
        <v>0</v>
      </c>
      <c r="N49" s="8" t="str">
        <f>IFERROR(((Tbl.Uurtarief[[#This Row],[Brutojaarloon
(excl.vakantiegeld)]]+Tbl.Uurtarief[[#This Row],[Niet prestatie-gebonden uitkering]])*(1+Lijsten!$T$2))*(1+Lijsten!$T$3)/(Tbl.Uurtarief[[#This Row],[Werkweek
o.b.v.
fulltime]]/Lijsten!$T$5)/Lijsten!$T$4*Tbl.Uurtarief[[#This Row],[Deeltijd-
factor]],"")</f>
        <v/>
      </c>
      <c r="O49" s="33"/>
    </row>
    <row r="50" spans="2:15" ht="16.5" x14ac:dyDescent="0.3">
      <c r="B50" s="147"/>
      <c r="C50" s="145"/>
      <c r="D50" s="104">
        <f>_xlfn.XLOOKUP(Tbl.Uurtarief[[#This Row],[Type projectmedewerker]],Tbl.Typemedewerker[Type_projectmedewerker],Tbl.Typemedewerker[Kostensoort],"",,)</f>
        <v>0</v>
      </c>
      <c r="E50" s="106"/>
      <c r="F50" s="107"/>
      <c r="G50" s="108"/>
      <c r="H50" s="109"/>
      <c r="I50" s="114" t="str">
        <f>Tbl.Uurtarief[[#This Row],[Uurtarief
zonder
VKO]]</f>
        <v/>
      </c>
      <c r="J50" s="116"/>
      <c r="K50" s="116"/>
      <c r="L50" s="117">
        <f>_xlfn.XLOOKUP(Tbl.Uurtarief[[#This Row],[Type projectmedewerker]],Tbl.Typemedewerker[Type_projectmedewerker],Tbl.Typemedewerker[Uurtarief],"",,)</f>
        <v>0</v>
      </c>
      <c r="M50" s="8">
        <f>MAX(Tbl.Uurtarief[[#This Row],[Uurtarief
loondienst]:[Uurtarief
vast bedrag]])</f>
        <v>0</v>
      </c>
      <c r="N50" s="8" t="str">
        <f>IFERROR(((Tbl.Uurtarief[[#This Row],[Brutojaarloon
(excl.vakantiegeld)]]+Tbl.Uurtarief[[#This Row],[Niet prestatie-gebonden uitkering]])*(1+Lijsten!$T$2))*(1+Lijsten!$T$3)/(Tbl.Uurtarief[[#This Row],[Werkweek
o.b.v.
fulltime]]/Lijsten!$T$5)/Lijsten!$T$4*Tbl.Uurtarief[[#This Row],[Deeltijd-
factor]],"")</f>
        <v/>
      </c>
      <c r="O50" s="33"/>
    </row>
    <row r="51" spans="2:15" ht="16.5" x14ac:dyDescent="0.3">
      <c r="B51" s="147"/>
      <c r="C51" s="145"/>
      <c r="D51" s="104">
        <f>_xlfn.XLOOKUP(Tbl.Uurtarief[[#This Row],[Type projectmedewerker]],Tbl.Typemedewerker[Type_projectmedewerker],Tbl.Typemedewerker[Kostensoort],"",,)</f>
        <v>0</v>
      </c>
      <c r="E51" s="106"/>
      <c r="F51" s="107"/>
      <c r="G51" s="108"/>
      <c r="H51" s="109"/>
      <c r="I51" s="114" t="str">
        <f>Tbl.Uurtarief[[#This Row],[Uurtarief
zonder
VKO]]</f>
        <v/>
      </c>
      <c r="J51" s="116"/>
      <c r="K51" s="116"/>
      <c r="L51" s="117">
        <f>_xlfn.XLOOKUP(Tbl.Uurtarief[[#This Row],[Type projectmedewerker]],Tbl.Typemedewerker[Type_projectmedewerker],Tbl.Typemedewerker[Uurtarief],"",,)</f>
        <v>0</v>
      </c>
      <c r="M51" s="8">
        <f>MAX(Tbl.Uurtarief[[#This Row],[Uurtarief
loondienst]:[Uurtarief
vast bedrag]])</f>
        <v>0</v>
      </c>
      <c r="N51" s="8" t="str">
        <f>IFERROR(((Tbl.Uurtarief[[#This Row],[Brutojaarloon
(excl.vakantiegeld)]]+Tbl.Uurtarief[[#This Row],[Niet prestatie-gebonden uitkering]])*(1+Lijsten!$T$2))*(1+Lijsten!$T$3)/(Tbl.Uurtarief[[#This Row],[Werkweek
o.b.v.
fulltime]]/Lijsten!$T$5)/Lijsten!$T$4*Tbl.Uurtarief[[#This Row],[Deeltijd-
factor]],"")</f>
        <v/>
      </c>
      <c r="O51" s="33"/>
    </row>
    <row r="52" spans="2:15" ht="16.5" x14ac:dyDescent="0.3">
      <c r="B52" s="147"/>
      <c r="C52" s="145"/>
      <c r="D52" s="104">
        <f>_xlfn.XLOOKUP(Tbl.Uurtarief[[#This Row],[Type projectmedewerker]],Tbl.Typemedewerker[Type_projectmedewerker],Tbl.Typemedewerker[Kostensoort],"",,)</f>
        <v>0</v>
      </c>
      <c r="E52" s="106"/>
      <c r="F52" s="107"/>
      <c r="G52" s="108"/>
      <c r="H52" s="109"/>
      <c r="I52" s="114" t="str">
        <f>Tbl.Uurtarief[[#This Row],[Uurtarief
zonder
VKO]]</f>
        <v/>
      </c>
      <c r="J52" s="116"/>
      <c r="K52" s="116"/>
      <c r="L52" s="117">
        <f>_xlfn.XLOOKUP(Tbl.Uurtarief[[#This Row],[Type projectmedewerker]],Tbl.Typemedewerker[Type_projectmedewerker],Tbl.Typemedewerker[Uurtarief],"",,)</f>
        <v>0</v>
      </c>
      <c r="M52" s="8">
        <f>MAX(Tbl.Uurtarief[[#This Row],[Uurtarief
loondienst]:[Uurtarief
vast bedrag]])</f>
        <v>0</v>
      </c>
      <c r="N52" s="8" t="str">
        <f>IFERROR(((Tbl.Uurtarief[[#This Row],[Brutojaarloon
(excl.vakantiegeld)]]+Tbl.Uurtarief[[#This Row],[Niet prestatie-gebonden uitkering]])*(1+Lijsten!$T$2))*(1+Lijsten!$T$3)/(Tbl.Uurtarief[[#This Row],[Werkweek
o.b.v.
fulltime]]/Lijsten!$T$5)/Lijsten!$T$4*Tbl.Uurtarief[[#This Row],[Deeltijd-
factor]],"")</f>
        <v/>
      </c>
      <c r="O52" s="33"/>
    </row>
    <row r="53" spans="2:15" ht="16.5" x14ac:dyDescent="0.3">
      <c r="B53" s="147"/>
      <c r="C53" s="145"/>
      <c r="D53" s="104">
        <f>_xlfn.XLOOKUP(Tbl.Uurtarief[[#This Row],[Type projectmedewerker]],Tbl.Typemedewerker[Type_projectmedewerker],Tbl.Typemedewerker[Kostensoort],"",,)</f>
        <v>0</v>
      </c>
      <c r="E53" s="106"/>
      <c r="F53" s="107"/>
      <c r="G53" s="108"/>
      <c r="H53" s="109"/>
      <c r="I53" s="114" t="str">
        <f>Tbl.Uurtarief[[#This Row],[Uurtarief
zonder
VKO]]</f>
        <v/>
      </c>
      <c r="J53" s="116"/>
      <c r="K53" s="116"/>
      <c r="L53" s="117">
        <f>_xlfn.XLOOKUP(Tbl.Uurtarief[[#This Row],[Type projectmedewerker]],Tbl.Typemedewerker[Type_projectmedewerker],Tbl.Typemedewerker[Uurtarief],"",,)</f>
        <v>0</v>
      </c>
      <c r="M53" s="8">
        <f>MAX(Tbl.Uurtarief[[#This Row],[Uurtarief
loondienst]:[Uurtarief
vast bedrag]])</f>
        <v>0</v>
      </c>
      <c r="N53" s="8" t="str">
        <f>IFERROR(((Tbl.Uurtarief[[#This Row],[Brutojaarloon
(excl.vakantiegeld)]]+Tbl.Uurtarief[[#This Row],[Niet prestatie-gebonden uitkering]])*(1+Lijsten!$T$2))*(1+Lijsten!$T$3)/(Tbl.Uurtarief[[#This Row],[Werkweek
o.b.v.
fulltime]]/Lijsten!$T$5)/Lijsten!$T$4*Tbl.Uurtarief[[#This Row],[Deeltijd-
factor]],"")</f>
        <v/>
      </c>
      <c r="O53" s="33"/>
    </row>
    <row r="54" spans="2:15" ht="16.5" x14ac:dyDescent="0.3">
      <c r="B54" s="147"/>
      <c r="C54" s="145"/>
      <c r="D54" s="104">
        <f>_xlfn.XLOOKUP(Tbl.Uurtarief[[#This Row],[Type projectmedewerker]],Tbl.Typemedewerker[Type_projectmedewerker],Tbl.Typemedewerker[Kostensoort],"",,)</f>
        <v>0</v>
      </c>
      <c r="E54" s="106"/>
      <c r="F54" s="107"/>
      <c r="G54" s="108"/>
      <c r="H54" s="109"/>
      <c r="I54" s="114" t="str">
        <f>Tbl.Uurtarief[[#This Row],[Uurtarief
zonder
VKO]]</f>
        <v/>
      </c>
      <c r="J54" s="116"/>
      <c r="K54" s="116"/>
      <c r="L54" s="117">
        <f>_xlfn.XLOOKUP(Tbl.Uurtarief[[#This Row],[Type projectmedewerker]],Tbl.Typemedewerker[Type_projectmedewerker],Tbl.Typemedewerker[Uurtarief],"",,)</f>
        <v>0</v>
      </c>
      <c r="M54" s="8">
        <f>MAX(Tbl.Uurtarief[[#This Row],[Uurtarief
loondienst]:[Uurtarief
vast bedrag]])</f>
        <v>0</v>
      </c>
      <c r="N54" s="8" t="str">
        <f>IFERROR(((Tbl.Uurtarief[[#This Row],[Brutojaarloon
(excl.vakantiegeld)]]+Tbl.Uurtarief[[#This Row],[Niet prestatie-gebonden uitkering]])*(1+Lijsten!$T$2))*(1+Lijsten!$T$3)/(Tbl.Uurtarief[[#This Row],[Werkweek
o.b.v.
fulltime]]/Lijsten!$T$5)/Lijsten!$T$4*Tbl.Uurtarief[[#This Row],[Deeltijd-
factor]],"")</f>
        <v/>
      </c>
      <c r="O54" s="33"/>
    </row>
    <row r="55" spans="2:15" ht="16.5" x14ac:dyDescent="0.3">
      <c r="B55" s="147"/>
      <c r="C55" s="145"/>
      <c r="D55" s="104">
        <f>_xlfn.XLOOKUP(Tbl.Uurtarief[[#This Row],[Type projectmedewerker]],Tbl.Typemedewerker[Type_projectmedewerker],Tbl.Typemedewerker[Kostensoort],"",,)</f>
        <v>0</v>
      </c>
      <c r="E55" s="106"/>
      <c r="F55" s="107"/>
      <c r="G55" s="108"/>
      <c r="H55" s="109"/>
      <c r="I55" s="114" t="str">
        <f>Tbl.Uurtarief[[#This Row],[Uurtarief
zonder
VKO]]</f>
        <v/>
      </c>
      <c r="J55" s="116"/>
      <c r="K55" s="116"/>
      <c r="L55" s="117">
        <f>_xlfn.XLOOKUP(Tbl.Uurtarief[[#This Row],[Type projectmedewerker]],Tbl.Typemedewerker[Type_projectmedewerker],Tbl.Typemedewerker[Uurtarief],"",,)</f>
        <v>0</v>
      </c>
      <c r="M55" s="8">
        <f>MAX(Tbl.Uurtarief[[#This Row],[Uurtarief
loondienst]:[Uurtarief
vast bedrag]])</f>
        <v>0</v>
      </c>
      <c r="N55" s="8" t="str">
        <f>IFERROR(((Tbl.Uurtarief[[#This Row],[Brutojaarloon
(excl.vakantiegeld)]]+Tbl.Uurtarief[[#This Row],[Niet prestatie-gebonden uitkering]])*(1+Lijsten!$T$2))*(1+Lijsten!$T$3)/(Tbl.Uurtarief[[#This Row],[Werkweek
o.b.v.
fulltime]]/Lijsten!$T$5)/Lijsten!$T$4*Tbl.Uurtarief[[#This Row],[Deeltijd-
factor]],"")</f>
        <v/>
      </c>
      <c r="O55" s="33"/>
    </row>
    <row r="56" spans="2:15" ht="16.5" x14ac:dyDescent="0.3">
      <c r="B56" s="147"/>
      <c r="C56" s="145"/>
      <c r="D56" s="104">
        <f>_xlfn.XLOOKUP(Tbl.Uurtarief[[#This Row],[Type projectmedewerker]],Tbl.Typemedewerker[Type_projectmedewerker],Tbl.Typemedewerker[Kostensoort],"",,)</f>
        <v>0</v>
      </c>
      <c r="E56" s="106"/>
      <c r="F56" s="107"/>
      <c r="G56" s="108"/>
      <c r="H56" s="109"/>
      <c r="I56" s="114" t="str">
        <f>Tbl.Uurtarief[[#This Row],[Uurtarief
zonder
VKO]]</f>
        <v/>
      </c>
      <c r="J56" s="116"/>
      <c r="K56" s="116"/>
      <c r="L56" s="117">
        <f>_xlfn.XLOOKUP(Tbl.Uurtarief[[#This Row],[Type projectmedewerker]],Tbl.Typemedewerker[Type_projectmedewerker],Tbl.Typemedewerker[Uurtarief],"",,)</f>
        <v>0</v>
      </c>
      <c r="M56" s="8">
        <f>MAX(Tbl.Uurtarief[[#This Row],[Uurtarief
loondienst]:[Uurtarief
vast bedrag]])</f>
        <v>0</v>
      </c>
      <c r="N56" s="8" t="str">
        <f>IFERROR(((Tbl.Uurtarief[[#This Row],[Brutojaarloon
(excl.vakantiegeld)]]+Tbl.Uurtarief[[#This Row],[Niet prestatie-gebonden uitkering]])*(1+Lijsten!$T$2))*(1+Lijsten!$T$3)/(Tbl.Uurtarief[[#This Row],[Werkweek
o.b.v.
fulltime]]/Lijsten!$T$5)/Lijsten!$T$4*Tbl.Uurtarief[[#This Row],[Deeltijd-
factor]],"")</f>
        <v/>
      </c>
      <c r="O56" s="33"/>
    </row>
    <row r="57" spans="2:15" ht="16.5" x14ac:dyDescent="0.3">
      <c r="B57" s="147"/>
      <c r="C57" s="145"/>
      <c r="D57" s="104">
        <f>_xlfn.XLOOKUP(Tbl.Uurtarief[[#This Row],[Type projectmedewerker]],Tbl.Typemedewerker[Type_projectmedewerker],Tbl.Typemedewerker[Kostensoort],"",,)</f>
        <v>0</v>
      </c>
      <c r="E57" s="106"/>
      <c r="F57" s="107"/>
      <c r="G57" s="108"/>
      <c r="H57" s="109"/>
      <c r="I57" s="114" t="str">
        <f>Tbl.Uurtarief[[#This Row],[Uurtarief
zonder
VKO]]</f>
        <v/>
      </c>
      <c r="J57" s="116"/>
      <c r="K57" s="116"/>
      <c r="L57" s="117">
        <f>_xlfn.XLOOKUP(Tbl.Uurtarief[[#This Row],[Type projectmedewerker]],Tbl.Typemedewerker[Type_projectmedewerker],Tbl.Typemedewerker[Uurtarief],"",,)</f>
        <v>0</v>
      </c>
      <c r="M57" s="8">
        <f>MAX(Tbl.Uurtarief[[#This Row],[Uurtarief
loondienst]:[Uurtarief
vast bedrag]])</f>
        <v>0</v>
      </c>
      <c r="N57" s="8" t="str">
        <f>IFERROR(((Tbl.Uurtarief[[#This Row],[Brutojaarloon
(excl.vakantiegeld)]]+Tbl.Uurtarief[[#This Row],[Niet prestatie-gebonden uitkering]])*(1+Lijsten!$T$2))*(1+Lijsten!$T$3)/(Tbl.Uurtarief[[#This Row],[Werkweek
o.b.v.
fulltime]]/Lijsten!$T$5)/Lijsten!$T$4*Tbl.Uurtarief[[#This Row],[Deeltijd-
factor]],"")</f>
        <v/>
      </c>
      <c r="O57" s="33"/>
    </row>
    <row r="58" spans="2:15" ht="16.5" x14ac:dyDescent="0.3">
      <c r="B58" s="147"/>
      <c r="C58" s="145"/>
      <c r="D58" s="104">
        <f>_xlfn.XLOOKUP(Tbl.Uurtarief[[#This Row],[Type projectmedewerker]],Tbl.Typemedewerker[Type_projectmedewerker],Tbl.Typemedewerker[Kostensoort],"",,)</f>
        <v>0</v>
      </c>
      <c r="E58" s="106"/>
      <c r="F58" s="107"/>
      <c r="G58" s="108"/>
      <c r="H58" s="109"/>
      <c r="I58" s="114" t="str">
        <f>Tbl.Uurtarief[[#This Row],[Uurtarief
zonder
VKO]]</f>
        <v/>
      </c>
      <c r="J58" s="116"/>
      <c r="K58" s="116"/>
      <c r="L58" s="117">
        <f>_xlfn.XLOOKUP(Tbl.Uurtarief[[#This Row],[Type projectmedewerker]],Tbl.Typemedewerker[Type_projectmedewerker],Tbl.Typemedewerker[Uurtarief],"",,)</f>
        <v>0</v>
      </c>
      <c r="M58" s="8">
        <f>MAX(Tbl.Uurtarief[[#This Row],[Uurtarief
loondienst]:[Uurtarief
vast bedrag]])</f>
        <v>0</v>
      </c>
      <c r="N58" s="8" t="str">
        <f>IFERROR(((Tbl.Uurtarief[[#This Row],[Brutojaarloon
(excl.vakantiegeld)]]+Tbl.Uurtarief[[#This Row],[Niet prestatie-gebonden uitkering]])*(1+Lijsten!$T$2))*(1+Lijsten!$T$3)/(Tbl.Uurtarief[[#This Row],[Werkweek
o.b.v.
fulltime]]/Lijsten!$T$5)/Lijsten!$T$4*Tbl.Uurtarief[[#This Row],[Deeltijd-
factor]],"")</f>
        <v/>
      </c>
      <c r="O58" s="33"/>
    </row>
    <row r="59" spans="2:15" ht="16.5" x14ac:dyDescent="0.3">
      <c r="B59" s="232"/>
      <c r="C59" s="233"/>
      <c r="D59" s="105">
        <f>_xlfn.XLOOKUP(Tbl.Uurtarief[[#This Row],[Type projectmedewerker]],Tbl.Typemedewerker[Type_projectmedewerker],Tbl.Typemedewerker[Kostensoort],"",,)</f>
        <v>0</v>
      </c>
      <c r="E59" s="110"/>
      <c r="F59" s="111"/>
      <c r="G59" s="112"/>
      <c r="H59" s="113"/>
      <c r="I59" s="115" t="str">
        <f>Tbl.Uurtarief[[#This Row],[Uurtarief
zonder
VKO]]</f>
        <v/>
      </c>
      <c r="J59" s="116"/>
      <c r="K59" s="116"/>
      <c r="L59" s="117">
        <f>_xlfn.XLOOKUP(Tbl.Uurtarief[[#This Row],[Type projectmedewerker]],Tbl.Typemedewerker[Type_projectmedewerker],Tbl.Typemedewerker[Uurtarief],"",,)</f>
        <v>0</v>
      </c>
      <c r="M59" s="102">
        <f>MAX(Tbl.Uurtarief[[#This Row],[Uurtarief
loondienst]:[Uurtarief
vast bedrag]])</f>
        <v>0</v>
      </c>
      <c r="N59" s="102" t="str">
        <f>IFERROR(((Tbl.Uurtarief[[#This Row],[Brutojaarloon
(excl.vakantiegeld)]]+Tbl.Uurtarief[[#This Row],[Niet prestatie-gebonden uitkering]])*(1+Lijsten!$T$2))*(1+Lijsten!$T$3)/(Tbl.Uurtarief[[#This Row],[Werkweek
o.b.v.
fulltime]]/Lijsten!$T$5)/Lijsten!$T$4*Tbl.Uurtarief[[#This Row],[Deeltijd-
factor]],"")</f>
        <v/>
      </c>
      <c r="O59" s="33"/>
    </row>
    <row r="60" spans="2:15" ht="16.5" x14ac:dyDescent="0.3">
      <c r="B60" s="232"/>
      <c r="C60" s="233"/>
      <c r="D60" s="105">
        <f>_xlfn.XLOOKUP(Tbl.Uurtarief[[#This Row],[Type projectmedewerker]],Tbl.Typemedewerker[Type_projectmedewerker],Tbl.Typemedewerker[Kostensoort],"",,)</f>
        <v>0</v>
      </c>
      <c r="E60" s="110"/>
      <c r="F60" s="111"/>
      <c r="G60" s="112"/>
      <c r="H60" s="113"/>
      <c r="I60" s="115" t="str">
        <f>Tbl.Uurtarief[[#This Row],[Uurtarief
zonder
VKO]]</f>
        <v/>
      </c>
      <c r="J60" s="116"/>
      <c r="K60" s="116"/>
      <c r="L60" s="117">
        <f>_xlfn.XLOOKUP(Tbl.Uurtarief[[#This Row],[Type projectmedewerker]],Tbl.Typemedewerker[Type_projectmedewerker],Tbl.Typemedewerker[Uurtarief],"",,)</f>
        <v>0</v>
      </c>
      <c r="M60" s="102">
        <f>MAX(Tbl.Uurtarief[[#This Row],[Uurtarief
loondienst]:[Uurtarief
vast bedrag]])</f>
        <v>0</v>
      </c>
      <c r="N60" s="102" t="str">
        <f>IFERROR(((Tbl.Uurtarief[[#This Row],[Brutojaarloon
(excl.vakantiegeld)]]+Tbl.Uurtarief[[#This Row],[Niet prestatie-gebonden uitkering]])*(1+Lijsten!$T$2))*(1+Lijsten!$T$3)/(Tbl.Uurtarief[[#This Row],[Werkweek
o.b.v.
fulltime]]/Lijsten!$T$5)/Lijsten!$T$4*Tbl.Uurtarief[[#This Row],[Deeltijd-
factor]],"")</f>
        <v/>
      </c>
      <c r="O60" s="33"/>
    </row>
    <row r="61" spans="2:15" ht="16.5" x14ac:dyDescent="0.3">
      <c r="B61" s="232"/>
      <c r="C61" s="233"/>
      <c r="D61" s="105">
        <f>_xlfn.XLOOKUP(Tbl.Uurtarief[[#This Row],[Type projectmedewerker]],Tbl.Typemedewerker[Type_projectmedewerker],Tbl.Typemedewerker[Kostensoort],"",,)</f>
        <v>0</v>
      </c>
      <c r="E61" s="110"/>
      <c r="F61" s="111"/>
      <c r="G61" s="112"/>
      <c r="H61" s="113"/>
      <c r="I61" s="115" t="str">
        <f>Tbl.Uurtarief[[#This Row],[Uurtarief
zonder
VKO]]</f>
        <v/>
      </c>
      <c r="J61" s="116"/>
      <c r="K61" s="116"/>
      <c r="L61" s="117">
        <f>_xlfn.XLOOKUP(Tbl.Uurtarief[[#This Row],[Type projectmedewerker]],Tbl.Typemedewerker[Type_projectmedewerker],Tbl.Typemedewerker[Uurtarief],"",,)</f>
        <v>0</v>
      </c>
      <c r="M61" s="102">
        <f>MAX(Tbl.Uurtarief[[#This Row],[Uurtarief
loondienst]:[Uurtarief
vast bedrag]])</f>
        <v>0</v>
      </c>
      <c r="N61" s="102" t="str">
        <f>IFERROR(((Tbl.Uurtarief[[#This Row],[Brutojaarloon
(excl.vakantiegeld)]]+Tbl.Uurtarief[[#This Row],[Niet prestatie-gebonden uitkering]])*(1+Lijsten!$T$2))*(1+Lijsten!$T$3)/(Tbl.Uurtarief[[#This Row],[Werkweek
o.b.v.
fulltime]]/Lijsten!$T$5)/Lijsten!$T$4*Tbl.Uurtarief[[#This Row],[Deeltijd-
factor]],"")</f>
        <v/>
      </c>
      <c r="O61" s="33"/>
    </row>
    <row r="62" spans="2:15" ht="16.5" x14ac:dyDescent="0.3">
      <c r="B62" s="232"/>
      <c r="C62" s="233"/>
      <c r="D62" s="105">
        <f>_xlfn.XLOOKUP(Tbl.Uurtarief[[#This Row],[Type projectmedewerker]],Tbl.Typemedewerker[Type_projectmedewerker],Tbl.Typemedewerker[Kostensoort],"",,)</f>
        <v>0</v>
      </c>
      <c r="E62" s="110"/>
      <c r="F62" s="111"/>
      <c r="G62" s="112"/>
      <c r="H62" s="113"/>
      <c r="I62" s="115" t="str">
        <f>Tbl.Uurtarief[[#This Row],[Uurtarief
zonder
VKO]]</f>
        <v/>
      </c>
      <c r="J62" s="116"/>
      <c r="K62" s="116"/>
      <c r="L62" s="117">
        <f>_xlfn.XLOOKUP(Tbl.Uurtarief[[#This Row],[Type projectmedewerker]],Tbl.Typemedewerker[Type_projectmedewerker],Tbl.Typemedewerker[Uurtarief],"",,)</f>
        <v>0</v>
      </c>
      <c r="M62" s="102">
        <f>MAX(Tbl.Uurtarief[[#This Row],[Uurtarief
loondienst]:[Uurtarief
vast bedrag]])</f>
        <v>0</v>
      </c>
      <c r="N62" s="102" t="str">
        <f>IFERROR(((Tbl.Uurtarief[[#This Row],[Brutojaarloon
(excl.vakantiegeld)]]+Tbl.Uurtarief[[#This Row],[Niet prestatie-gebonden uitkering]])*(1+Lijsten!$T$2))*(1+Lijsten!$T$3)/(Tbl.Uurtarief[[#This Row],[Werkweek
o.b.v.
fulltime]]/Lijsten!$T$5)/Lijsten!$T$4*Tbl.Uurtarief[[#This Row],[Deeltijd-
factor]],"")</f>
        <v/>
      </c>
      <c r="O62" s="33"/>
    </row>
    <row r="63" spans="2:15" ht="16.5" x14ac:dyDescent="0.3">
      <c r="B63" s="232"/>
      <c r="C63" s="233"/>
      <c r="D63" s="105">
        <f>_xlfn.XLOOKUP(Tbl.Uurtarief[[#This Row],[Type projectmedewerker]],Tbl.Typemedewerker[Type_projectmedewerker],Tbl.Typemedewerker[Kostensoort],"",,)</f>
        <v>0</v>
      </c>
      <c r="E63" s="110"/>
      <c r="F63" s="111"/>
      <c r="G63" s="112"/>
      <c r="H63" s="113"/>
      <c r="I63" s="115" t="str">
        <f>Tbl.Uurtarief[[#This Row],[Uurtarief
zonder
VKO]]</f>
        <v/>
      </c>
      <c r="J63" s="116"/>
      <c r="K63" s="116"/>
      <c r="L63" s="117">
        <f>_xlfn.XLOOKUP(Tbl.Uurtarief[[#This Row],[Type projectmedewerker]],Tbl.Typemedewerker[Type_projectmedewerker],Tbl.Typemedewerker[Uurtarief],"",,)</f>
        <v>0</v>
      </c>
      <c r="M63" s="102">
        <f>MAX(Tbl.Uurtarief[[#This Row],[Uurtarief
loondienst]:[Uurtarief
vast bedrag]])</f>
        <v>0</v>
      </c>
      <c r="N63" s="102" t="str">
        <f>IFERROR(((Tbl.Uurtarief[[#This Row],[Brutojaarloon
(excl.vakantiegeld)]]+Tbl.Uurtarief[[#This Row],[Niet prestatie-gebonden uitkering]])*(1+Lijsten!$T$2))*(1+Lijsten!$T$3)/(Tbl.Uurtarief[[#This Row],[Werkweek
o.b.v.
fulltime]]/Lijsten!$T$5)/Lijsten!$T$4*Tbl.Uurtarief[[#This Row],[Deeltijd-
factor]],"")</f>
        <v/>
      </c>
      <c r="O63" s="33"/>
    </row>
    <row r="64" spans="2:15" ht="16.5" x14ac:dyDescent="0.3">
      <c r="B64" s="232"/>
      <c r="C64" s="233"/>
      <c r="D64" s="105">
        <f>_xlfn.XLOOKUP(Tbl.Uurtarief[[#This Row],[Type projectmedewerker]],Tbl.Typemedewerker[Type_projectmedewerker],Tbl.Typemedewerker[Kostensoort],"",,)</f>
        <v>0</v>
      </c>
      <c r="E64" s="110"/>
      <c r="F64" s="111"/>
      <c r="G64" s="112"/>
      <c r="H64" s="113"/>
      <c r="I64" s="115" t="str">
        <f>Tbl.Uurtarief[[#This Row],[Uurtarief
zonder
VKO]]</f>
        <v/>
      </c>
      <c r="J64" s="116"/>
      <c r="K64" s="116"/>
      <c r="L64" s="117">
        <f>_xlfn.XLOOKUP(Tbl.Uurtarief[[#This Row],[Type projectmedewerker]],Tbl.Typemedewerker[Type_projectmedewerker],Tbl.Typemedewerker[Uurtarief],"",,)</f>
        <v>0</v>
      </c>
      <c r="M64" s="102">
        <f>MAX(Tbl.Uurtarief[[#This Row],[Uurtarief
loondienst]:[Uurtarief
vast bedrag]])</f>
        <v>0</v>
      </c>
      <c r="N64" s="102" t="str">
        <f>IFERROR(((Tbl.Uurtarief[[#This Row],[Brutojaarloon
(excl.vakantiegeld)]]+Tbl.Uurtarief[[#This Row],[Niet prestatie-gebonden uitkering]])*(1+Lijsten!$T$2))*(1+Lijsten!$T$3)/(Tbl.Uurtarief[[#This Row],[Werkweek
o.b.v.
fulltime]]/Lijsten!$T$5)/Lijsten!$T$4*Tbl.Uurtarief[[#This Row],[Deeltijd-
factor]],"")</f>
        <v/>
      </c>
      <c r="O64" s="33"/>
    </row>
    <row r="65" spans="2:15" ht="16.5" x14ac:dyDescent="0.3">
      <c r="B65" s="232"/>
      <c r="C65" s="233"/>
      <c r="D65" s="105">
        <f>_xlfn.XLOOKUP(Tbl.Uurtarief[[#This Row],[Type projectmedewerker]],Tbl.Typemedewerker[Type_projectmedewerker],Tbl.Typemedewerker[Kostensoort],"",,)</f>
        <v>0</v>
      </c>
      <c r="E65" s="110"/>
      <c r="F65" s="111"/>
      <c r="G65" s="112"/>
      <c r="H65" s="113"/>
      <c r="I65" s="115" t="str">
        <f>Tbl.Uurtarief[[#This Row],[Uurtarief
zonder
VKO]]</f>
        <v/>
      </c>
      <c r="J65" s="116"/>
      <c r="K65" s="116"/>
      <c r="L65" s="117">
        <f>_xlfn.XLOOKUP(Tbl.Uurtarief[[#This Row],[Type projectmedewerker]],Tbl.Typemedewerker[Type_projectmedewerker],Tbl.Typemedewerker[Uurtarief],"",,)</f>
        <v>0</v>
      </c>
      <c r="M65" s="102">
        <f>MAX(Tbl.Uurtarief[[#This Row],[Uurtarief
loondienst]:[Uurtarief
vast bedrag]])</f>
        <v>0</v>
      </c>
      <c r="N65" s="102" t="str">
        <f>IFERROR(((Tbl.Uurtarief[[#This Row],[Brutojaarloon
(excl.vakantiegeld)]]+Tbl.Uurtarief[[#This Row],[Niet prestatie-gebonden uitkering]])*(1+Lijsten!$T$2))*(1+Lijsten!$T$3)/(Tbl.Uurtarief[[#This Row],[Werkweek
o.b.v.
fulltime]]/Lijsten!$T$5)/Lijsten!$T$4*Tbl.Uurtarief[[#This Row],[Deeltijd-
factor]],"")</f>
        <v/>
      </c>
      <c r="O65" s="33"/>
    </row>
    <row r="66" spans="2:15" ht="16.5" x14ac:dyDescent="0.3">
      <c r="B66" s="232"/>
      <c r="C66" s="233"/>
      <c r="D66" s="105">
        <f>_xlfn.XLOOKUP(Tbl.Uurtarief[[#This Row],[Type projectmedewerker]],Tbl.Typemedewerker[Type_projectmedewerker],Tbl.Typemedewerker[Kostensoort],"",,)</f>
        <v>0</v>
      </c>
      <c r="E66" s="110"/>
      <c r="F66" s="111"/>
      <c r="G66" s="112"/>
      <c r="H66" s="113"/>
      <c r="I66" s="115" t="str">
        <f>Tbl.Uurtarief[[#This Row],[Uurtarief
zonder
VKO]]</f>
        <v/>
      </c>
      <c r="J66" s="116"/>
      <c r="K66" s="116"/>
      <c r="L66" s="117">
        <f>_xlfn.XLOOKUP(Tbl.Uurtarief[[#This Row],[Type projectmedewerker]],Tbl.Typemedewerker[Type_projectmedewerker],Tbl.Typemedewerker[Uurtarief],"",,)</f>
        <v>0</v>
      </c>
      <c r="M66" s="102">
        <f>MAX(Tbl.Uurtarief[[#This Row],[Uurtarief
loondienst]:[Uurtarief
vast bedrag]])</f>
        <v>0</v>
      </c>
      <c r="N66" s="102" t="str">
        <f>IFERROR(((Tbl.Uurtarief[[#This Row],[Brutojaarloon
(excl.vakantiegeld)]]+Tbl.Uurtarief[[#This Row],[Niet prestatie-gebonden uitkering]])*(1+Lijsten!$T$2))*(1+Lijsten!$T$3)/(Tbl.Uurtarief[[#This Row],[Werkweek
o.b.v.
fulltime]]/Lijsten!$T$5)/Lijsten!$T$4*Tbl.Uurtarief[[#This Row],[Deeltijd-
factor]],"")</f>
        <v/>
      </c>
      <c r="O66" s="33"/>
    </row>
    <row r="67" spans="2:15" ht="16.5" x14ac:dyDescent="0.3">
      <c r="B67" s="232"/>
      <c r="C67" s="233"/>
      <c r="D67" s="105">
        <f>_xlfn.XLOOKUP(Tbl.Uurtarief[[#This Row],[Type projectmedewerker]],Tbl.Typemedewerker[Type_projectmedewerker],Tbl.Typemedewerker[Kostensoort],"",,)</f>
        <v>0</v>
      </c>
      <c r="E67" s="110"/>
      <c r="F67" s="111"/>
      <c r="G67" s="112"/>
      <c r="H67" s="113"/>
      <c r="I67" s="115" t="str">
        <f>Tbl.Uurtarief[[#This Row],[Uurtarief
zonder
VKO]]</f>
        <v/>
      </c>
      <c r="J67" s="116"/>
      <c r="K67" s="116"/>
      <c r="L67" s="117">
        <f>_xlfn.XLOOKUP(Tbl.Uurtarief[[#This Row],[Type projectmedewerker]],Tbl.Typemedewerker[Type_projectmedewerker],Tbl.Typemedewerker[Uurtarief],"",,)</f>
        <v>0</v>
      </c>
      <c r="M67" s="102">
        <f>MAX(Tbl.Uurtarief[[#This Row],[Uurtarief
loondienst]:[Uurtarief
vast bedrag]])</f>
        <v>0</v>
      </c>
      <c r="N67" s="102" t="str">
        <f>IFERROR(((Tbl.Uurtarief[[#This Row],[Brutojaarloon
(excl.vakantiegeld)]]+Tbl.Uurtarief[[#This Row],[Niet prestatie-gebonden uitkering]])*(1+Lijsten!$T$2))*(1+Lijsten!$T$3)/(Tbl.Uurtarief[[#This Row],[Werkweek
o.b.v.
fulltime]]/Lijsten!$T$5)/Lijsten!$T$4*Tbl.Uurtarief[[#This Row],[Deeltijd-
factor]],"")</f>
        <v/>
      </c>
      <c r="O67" s="33"/>
    </row>
    <row r="68" spans="2:15" ht="16.5" x14ac:dyDescent="0.3">
      <c r="B68" s="232"/>
      <c r="C68" s="233"/>
      <c r="D68" s="105">
        <f>_xlfn.XLOOKUP(Tbl.Uurtarief[[#This Row],[Type projectmedewerker]],Tbl.Typemedewerker[Type_projectmedewerker],Tbl.Typemedewerker[Kostensoort],"",,)</f>
        <v>0</v>
      </c>
      <c r="E68" s="110"/>
      <c r="F68" s="111"/>
      <c r="G68" s="112"/>
      <c r="H68" s="113"/>
      <c r="I68" s="115" t="str">
        <f>Tbl.Uurtarief[[#This Row],[Uurtarief
zonder
VKO]]</f>
        <v/>
      </c>
      <c r="J68" s="116"/>
      <c r="K68" s="116"/>
      <c r="L68" s="117">
        <f>_xlfn.XLOOKUP(Tbl.Uurtarief[[#This Row],[Type projectmedewerker]],Tbl.Typemedewerker[Type_projectmedewerker],Tbl.Typemedewerker[Uurtarief],"",,)</f>
        <v>0</v>
      </c>
      <c r="M68" s="102">
        <f>MAX(Tbl.Uurtarief[[#This Row],[Uurtarief
loondienst]:[Uurtarief
vast bedrag]])</f>
        <v>0</v>
      </c>
      <c r="N68" s="102" t="str">
        <f>IFERROR(((Tbl.Uurtarief[[#This Row],[Brutojaarloon
(excl.vakantiegeld)]]+Tbl.Uurtarief[[#This Row],[Niet prestatie-gebonden uitkering]])*(1+Lijsten!$T$2))*(1+Lijsten!$T$3)/(Tbl.Uurtarief[[#This Row],[Werkweek
o.b.v.
fulltime]]/Lijsten!$T$5)/Lijsten!$T$4*Tbl.Uurtarief[[#This Row],[Deeltijd-
factor]],"")</f>
        <v/>
      </c>
      <c r="O68" s="33"/>
    </row>
    <row r="69" spans="2:15" ht="16.5" x14ac:dyDescent="0.3">
      <c r="B69" s="232"/>
      <c r="C69" s="233"/>
      <c r="D69" s="105">
        <f>_xlfn.XLOOKUP(Tbl.Uurtarief[[#This Row],[Type projectmedewerker]],Tbl.Typemedewerker[Type_projectmedewerker],Tbl.Typemedewerker[Kostensoort],"",,)</f>
        <v>0</v>
      </c>
      <c r="E69" s="110"/>
      <c r="F69" s="111"/>
      <c r="G69" s="112"/>
      <c r="H69" s="113"/>
      <c r="I69" s="115" t="str">
        <f>Tbl.Uurtarief[[#This Row],[Uurtarief
zonder
VKO]]</f>
        <v/>
      </c>
      <c r="J69" s="116"/>
      <c r="K69" s="116"/>
      <c r="L69" s="117">
        <f>_xlfn.XLOOKUP(Tbl.Uurtarief[[#This Row],[Type projectmedewerker]],Tbl.Typemedewerker[Type_projectmedewerker],Tbl.Typemedewerker[Uurtarief],"",,)</f>
        <v>0</v>
      </c>
      <c r="M69" s="102">
        <f>MAX(Tbl.Uurtarief[[#This Row],[Uurtarief
loondienst]:[Uurtarief
vast bedrag]])</f>
        <v>0</v>
      </c>
      <c r="N69" s="102" t="str">
        <f>IFERROR(((Tbl.Uurtarief[[#This Row],[Brutojaarloon
(excl.vakantiegeld)]]+Tbl.Uurtarief[[#This Row],[Niet prestatie-gebonden uitkering]])*(1+Lijsten!$T$2))*(1+Lijsten!$T$3)/(Tbl.Uurtarief[[#This Row],[Werkweek
o.b.v.
fulltime]]/Lijsten!$T$5)/Lijsten!$T$4*Tbl.Uurtarief[[#This Row],[Deeltijd-
factor]],"")</f>
        <v/>
      </c>
      <c r="O69" s="33"/>
    </row>
    <row r="70" spans="2:15" ht="16.5" x14ac:dyDescent="0.3">
      <c r="B70" s="232"/>
      <c r="C70" s="233"/>
      <c r="D70" s="105">
        <f>_xlfn.XLOOKUP(Tbl.Uurtarief[[#This Row],[Type projectmedewerker]],Tbl.Typemedewerker[Type_projectmedewerker],Tbl.Typemedewerker[Kostensoort],"",,)</f>
        <v>0</v>
      </c>
      <c r="E70" s="110"/>
      <c r="F70" s="111"/>
      <c r="G70" s="112"/>
      <c r="H70" s="113"/>
      <c r="I70" s="115" t="str">
        <f>Tbl.Uurtarief[[#This Row],[Uurtarief
zonder
VKO]]</f>
        <v/>
      </c>
      <c r="J70" s="116"/>
      <c r="K70" s="116"/>
      <c r="L70" s="117">
        <f>_xlfn.XLOOKUP(Tbl.Uurtarief[[#This Row],[Type projectmedewerker]],Tbl.Typemedewerker[Type_projectmedewerker],Tbl.Typemedewerker[Uurtarief],"",,)</f>
        <v>0</v>
      </c>
      <c r="M70" s="102">
        <f>MAX(Tbl.Uurtarief[[#This Row],[Uurtarief
loondienst]:[Uurtarief
vast bedrag]])</f>
        <v>0</v>
      </c>
      <c r="N70" s="102" t="str">
        <f>IFERROR(((Tbl.Uurtarief[[#This Row],[Brutojaarloon
(excl.vakantiegeld)]]+Tbl.Uurtarief[[#This Row],[Niet prestatie-gebonden uitkering]])*(1+Lijsten!$T$2))*(1+Lijsten!$T$3)/(Tbl.Uurtarief[[#This Row],[Werkweek
o.b.v.
fulltime]]/Lijsten!$T$5)/Lijsten!$T$4*Tbl.Uurtarief[[#This Row],[Deeltijd-
factor]],"")</f>
        <v/>
      </c>
      <c r="O70" s="33"/>
    </row>
    <row r="71" spans="2:15" ht="16.5" x14ac:dyDescent="0.3">
      <c r="B71" s="232"/>
      <c r="C71" s="233"/>
      <c r="D71" s="105">
        <f>_xlfn.XLOOKUP(Tbl.Uurtarief[[#This Row],[Type projectmedewerker]],Tbl.Typemedewerker[Type_projectmedewerker],Tbl.Typemedewerker[Kostensoort],"",,)</f>
        <v>0</v>
      </c>
      <c r="E71" s="110"/>
      <c r="F71" s="111"/>
      <c r="G71" s="112"/>
      <c r="H71" s="113"/>
      <c r="I71" s="115" t="str">
        <f>Tbl.Uurtarief[[#This Row],[Uurtarief
zonder
VKO]]</f>
        <v/>
      </c>
      <c r="J71" s="116"/>
      <c r="K71" s="116"/>
      <c r="L71" s="117">
        <f>_xlfn.XLOOKUP(Tbl.Uurtarief[[#This Row],[Type projectmedewerker]],Tbl.Typemedewerker[Type_projectmedewerker],Tbl.Typemedewerker[Uurtarief],"",,)</f>
        <v>0</v>
      </c>
      <c r="M71" s="102">
        <f>MAX(Tbl.Uurtarief[[#This Row],[Uurtarief
loondienst]:[Uurtarief
vast bedrag]])</f>
        <v>0</v>
      </c>
      <c r="N71" s="102" t="str">
        <f>IFERROR(((Tbl.Uurtarief[[#This Row],[Brutojaarloon
(excl.vakantiegeld)]]+Tbl.Uurtarief[[#This Row],[Niet prestatie-gebonden uitkering]])*(1+Lijsten!$T$2))*(1+Lijsten!$T$3)/(Tbl.Uurtarief[[#This Row],[Werkweek
o.b.v.
fulltime]]/Lijsten!$T$5)/Lijsten!$T$4*Tbl.Uurtarief[[#This Row],[Deeltijd-
factor]],"")</f>
        <v/>
      </c>
      <c r="O71" s="33"/>
    </row>
    <row r="72" spans="2:15" ht="16.5" x14ac:dyDescent="0.3">
      <c r="B72" s="232"/>
      <c r="C72" s="233"/>
      <c r="D72" s="105">
        <f>_xlfn.XLOOKUP(Tbl.Uurtarief[[#This Row],[Type projectmedewerker]],Tbl.Typemedewerker[Type_projectmedewerker],Tbl.Typemedewerker[Kostensoort],"",,)</f>
        <v>0</v>
      </c>
      <c r="E72" s="110"/>
      <c r="F72" s="111"/>
      <c r="G72" s="112"/>
      <c r="H72" s="113"/>
      <c r="I72" s="115" t="str">
        <f>Tbl.Uurtarief[[#This Row],[Uurtarief
zonder
VKO]]</f>
        <v/>
      </c>
      <c r="J72" s="116"/>
      <c r="K72" s="116"/>
      <c r="L72" s="117">
        <f>_xlfn.XLOOKUP(Tbl.Uurtarief[[#This Row],[Type projectmedewerker]],Tbl.Typemedewerker[Type_projectmedewerker],Tbl.Typemedewerker[Uurtarief],"",,)</f>
        <v>0</v>
      </c>
      <c r="M72" s="102">
        <f>MAX(Tbl.Uurtarief[[#This Row],[Uurtarief
loondienst]:[Uurtarief
vast bedrag]])</f>
        <v>0</v>
      </c>
      <c r="N72" s="102" t="str">
        <f>IFERROR(((Tbl.Uurtarief[[#This Row],[Brutojaarloon
(excl.vakantiegeld)]]+Tbl.Uurtarief[[#This Row],[Niet prestatie-gebonden uitkering]])*(1+Lijsten!$T$2))*(1+Lijsten!$T$3)/(Tbl.Uurtarief[[#This Row],[Werkweek
o.b.v.
fulltime]]/Lijsten!$T$5)/Lijsten!$T$4*Tbl.Uurtarief[[#This Row],[Deeltijd-
factor]],"")</f>
        <v/>
      </c>
      <c r="O72" s="33"/>
    </row>
    <row r="73" spans="2:15" ht="16.5" x14ac:dyDescent="0.3">
      <c r="B73" s="232"/>
      <c r="C73" s="233"/>
      <c r="D73" s="105">
        <f>_xlfn.XLOOKUP(Tbl.Uurtarief[[#This Row],[Type projectmedewerker]],Tbl.Typemedewerker[Type_projectmedewerker],Tbl.Typemedewerker[Kostensoort],"",,)</f>
        <v>0</v>
      </c>
      <c r="E73" s="110"/>
      <c r="F73" s="111"/>
      <c r="G73" s="112"/>
      <c r="H73" s="113"/>
      <c r="I73" s="115" t="str">
        <f>Tbl.Uurtarief[[#This Row],[Uurtarief
zonder
VKO]]</f>
        <v/>
      </c>
      <c r="J73" s="116"/>
      <c r="K73" s="116"/>
      <c r="L73" s="117">
        <f>_xlfn.XLOOKUP(Tbl.Uurtarief[[#This Row],[Type projectmedewerker]],Tbl.Typemedewerker[Type_projectmedewerker],Tbl.Typemedewerker[Uurtarief],"",,)</f>
        <v>0</v>
      </c>
      <c r="M73" s="102">
        <f>MAX(Tbl.Uurtarief[[#This Row],[Uurtarief
loondienst]:[Uurtarief
vast bedrag]])</f>
        <v>0</v>
      </c>
      <c r="N73" s="102" t="str">
        <f>IFERROR(((Tbl.Uurtarief[[#This Row],[Brutojaarloon
(excl.vakantiegeld)]]+Tbl.Uurtarief[[#This Row],[Niet prestatie-gebonden uitkering]])*(1+Lijsten!$T$2))*(1+Lijsten!$T$3)/(Tbl.Uurtarief[[#This Row],[Werkweek
o.b.v.
fulltime]]/Lijsten!$T$5)/Lijsten!$T$4*Tbl.Uurtarief[[#This Row],[Deeltijd-
factor]],"")</f>
        <v/>
      </c>
      <c r="O73" s="33"/>
    </row>
    <row r="74" spans="2:15" ht="16.5" x14ac:dyDescent="0.3">
      <c r="B74" s="232"/>
      <c r="C74" s="233"/>
      <c r="D74" s="105">
        <f>_xlfn.XLOOKUP(Tbl.Uurtarief[[#This Row],[Type projectmedewerker]],Tbl.Typemedewerker[Type_projectmedewerker],Tbl.Typemedewerker[Kostensoort],"",,)</f>
        <v>0</v>
      </c>
      <c r="E74" s="110"/>
      <c r="F74" s="111"/>
      <c r="G74" s="112"/>
      <c r="H74" s="113"/>
      <c r="I74" s="115" t="str">
        <f>Tbl.Uurtarief[[#This Row],[Uurtarief
zonder
VKO]]</f>
        <v/>
      </c>
      <c r="J74" s="116"/>
      <c r="K74" s="116"/>
      <c r="L74" s="117">
        <f>_xlfn.XLOOKUP(Tbl.Uurtarief[[#This Row],[Type projectmedewerker]],Tbl.Typemedewerker[Type_projectmedewerker],Tbl.Typemedewerker[Uurtarief],"",,)</f>
        <v>0</v>
      </c>
      <c r="M74" s="102">
        <f>MAX(Tbl.Uurtarief[[#This Row],[Uurtarief
loondienst]:[Uurtarief
vast bedrag]])</f>
        <v>0</v>
      </c>
      <c r="N74" s="102" t="str">
        <f>IFERROR(((Tbl.Uurtarief[[#This Row],[Brutojaarloon
(excl.vakantiegeld)]]+Tbl.Uurtarief[[#This Row],[Niet prestatie-gebonden uitkering]])*(1+Lijsten!$T$2))*(1+Lijsten!$T$3)/(Tbl.Uurtarief[[#This Row],[Werkweek
o.b.v.
fulltime]]/Lijsten!$T$5)/Lijsten!$T$4*Tbl.Uurtarief[[#This Row],[Deeltijd-
factor]],"")</f>
        <v/>
      </c>
      <c r="O74" s="33"/>
    </row>
    <row r="75" spans="2:15" ht="16.5" x14ac:dyDescent="0.3">
      <c r="B75" s="232"/>
      <c r="C75" s="233"/>
      <c r="D75" s="105">
        <f>_xlfn.XLOOKUP(Tbl.Uurtarief[[#This Row],[Type projectmedewerker]],Tbl.Typemedewerker[Type_projectmedewerker],Tbl.Typemedewerker[Kostensoort],"",,)</f>
        <v>0</v>
      </c>
      <c r="E75" s="110"/>
      <c r="F75" s="111"/>
      <c r="G75" s="112"/>
      <c r="H75" s="113"/>
      <c r="I75" s="115" t="str">
        <f>Tbl.Uurtarief[[#This Row],[Uurtarief
zonder
VKO]]</f>
        <v/>
      </c>
      <c r="J75" s="116"/>
      <c r="K75" s="116"/>
      <c r="L75" s="117">
        <f>_xlfn.XLOOKUP(Tbl.Uurtarief[[#This Row],[Type projectmedewerker]],Tbl.Typemedewerker[Type_projectmedewerker],Tbl.Typemedewerker[Uurtarief],"",,)</f>
        <v>0</v>
      </c>
      <c r="M75" s="102">
        <f>MAX(Tbl.Uurtarief[[#This Row],[Uurtarief
loondienst]:[Uurtarief
vast bedrag]])</f>
        <v>0</v>
      </c>
      <c r="N75" s="102" t="str">
        <f>IFERROR(((Tbl.Uurtarief[[#This Row],[Brutojaarloon
(excl.vakantiegeld)]]+Tbl.Uurtarief[[#This Row],[Niet prestatie-gebonden uitkering]])*(1+Lijsten!$T$2))*(1+Lijsten!$T$3)/(Tbl.Uurtarief[[#This Row],[Werkweek
o.b.v.
fulltime]]/Lijsten!$T$5)/Lijsten!$T$4*Tbl.Uurtarief[[#This Row],[Deeltijd-
factor]],"")</f>
        <v/>
      </c>
      <c r="O75" s="33"/>
    </row>
    <row r="76" spans="2:15" ht="16.5" x14ac:dyDescent="0.3">
      <c r="B76" s="232"/>
      <c r="C76" s="233"/>
      <c r="D76" s="105">
        <f>_xlfn.XLOOKUP(Tbl.Uurtarief[[#This Row],[Type projectmedewerker]],Tbl.Typemedewerker[Type_projectmedewerker],Tbl.Typemedewerker[Kostensoort],"",,)</f>
        <v>0</v>
      </c>
      <c r="E76" s="110"/>
      <c r="F76" s="111"/>
      <c r="G76" s="112"/>
      <c r="H76" s="113"/>
      <c r="I76" s="115" t="str">
        <f>Tbl.Uurtarief[[#This Row],[Uurtarief
zonder
VKO]]</f>
        <v/>
      </c>
      <c r="J76" s="116"/>
      <c r="K76" s="116"/>
      <c r="L76" s="117">
        <f>_xlfn.XLOOKUP(Tbl.Uurtarief[[#This Row],[Type projectmedewerker]],Tbl.Typemedewerker[Type_projectmedewerker],Tbl.Typemedewerker[Uurtarief],"",,)</f>
        <v>0</v>
      </c>
      <c r="M76" s="102">
        <f>MAX(Tbl.Uurtarief[[#This Row],[Uurtarief
loondienst]:[Uurtarief
vast bedrag]])</f>
        <v>0</v>
      </c>
      <c r="N76" s="102" t="str">
        <f>IFERROR(((Tbl.Uurtarief[[#This Row],[Brutojaarloon
(excl.vakantiegeld)]]+Tbl.Uurtarief[[#This Row],[Niet prestatie-gebonden uitkering]])*(1+Lijsten!$T$2))*(1+Lijsten!$T$3)/(Tbl.Uurtarief[[#This Row],[Werkweek
o.b.v.
fulltime]]/Lijsten!$T$5)/Lijsten!$T$4*Tbl.Uurtarief[[#This Row],[Deeltijd-
factor]],"")</f>
        <v/>
      </c>
      <c r="O76" s="33"/>
    </row>
    <row r="77" spans="2:15" ht="16.5" x14ac:dyDescent="0.3">
      <c r="B77" s="232"/>
      <c r="C77" s="233"/>
      <c r="D77" s="105">
        <f>_xlfn.XLOOKUP(Tbl.Uurtarief[[#This Row],[Type projectmedewerker]],Tbl.Typemedewerker[Type_projectmedewerker],Tbl.Typemedewerker[Kostensoort],"",,)</f>
        <v>0</v>
      </c>
      <c r="E77" s="110"/>
      <c r="F77" s="111"/>
      <c r="G77" s="112"/>
      <c r="H77" s="113"/>
      <c r="I77" s="115" t="str">
        <f>Tbl.Uurtarief[[#This Row],[Uurtarief
zonder
VKO]]</f>
        <v/>
      </c>
      <c r="J77" s="116"/>
      <c r="K77" s="116"/>
      <c r="L77" s="117">
        <f>_xlfn.XLOOKUP(Tbl.Uurtarief[[#This Row],[Type projectmedewerker]],Tbl.Typemedewerker[Type_projectmedewerker],Tbl.Typemedewerker[Uurtarief],"",,)</f>
        <v>0</v>
      </c>
      <c r="M77" s="102">
        <f>MAX(Tbl.Uurtarief[[#This Row],[Uurtarief
loondienst]:[Uurtarief
vast bedrag]])</f>
        <v>0</v>
      </c>
      <c r="N77" s="102" t="str">
        <f>IFERROR(((Tbl.Uurtarief[[#This Row],[Brutojaarloon
(excl.vakantiegeld)]]+Tbl.Uurtarief[[#This Row],[Niet prestatie-gebonden uitkering]])*(1+Lijsten!$T$2))*(1+Lijsten!$T$3)/(Tbl.Uurtarief[[#This Row],[Werkweek
o.b.v.
fulltime]]/Lijsten!$T$5)/Lijsten!$T$4*Tbl.Uurtarief[[#This Row],[Deeltijd-
factor]],"")</f>
        <v/>
      </c>
      <c r="O77" s="33"/>
    </row>
    <row r="78" spans="2:15" ht="16.5" x14ac:dyDescent="0.3">
      <c r="B78" s="232"/>
      <c r="C78" s="233"/>
      <c r="D78" s="105">
        <f>_xlfn.XLOOKUP(Tbl.Uurtarief[[#This Row],[Type projectmedewerker]],Tbl.Typemedewerker[Type_projectmedewerker],Tbl.Typemedewerker[Kostensoort],"",,)</f>
        <v>0</v>
      </c>
      <c r="E78" s="110"/>
      <c r="F78" s="111"/>
      <c r="G78" s="112"/>
      <c r="H78" s="113"/>
      <c r="I78" s="115" t="str">
        <f>Tbl.Uurtarief[[#This Row],[Uurtarief
zonder
VKO]]</f>
        <v/>
      </c>
      <c r="J78" s="116"/>
      <c r="K78" s="116"/>
      <c r="L78" s="117">
        <f>_xlfn.XLOOKUP(Tbl.Uurtarief[[#This Row],[Type projectmedewerker]],Tbl.Typemedewerker[Type_projectmedewerker],Tbl.Typemedewerker[Uurtarief],"",,)</f>
        <v>0</v>
      </c>
      <c r="M78" s="102">
        <f>MAX(Tbl.Uurtarief[[#This Row],[Uurtarief
loondienst]:[Uurtarief
vast bedrag]])</f>
        <v>0</v>
      </c>
      <c r="N78" s="102" t="str">
        <f>IFERROR(((Tbl.Uurtarief[[#This Row],[Brutojaarloon
(excl.vakantiegeld)]]+Tbl.Uurtarief[[#This Row],[Niet prestatie-gebonden uitkering]])*(1+Lijsten!$T$2))*(1+Lijsten!$T$3)/(Tbl.Uurtarief[[#This Row],[Werkweek
o.b.v.
fulltime]]/Lijsten!$T$5)/Lijsten!$T$4*Tbl.Uurtarief[[#This Row],[Deeltijd-
factor]],"")</f>
        <v/>
      </c>
      <c r="O78" s="33"/>
    </row>
    <row r="79" spans="2:15" ht="16.5" x14ac:dyDescent="0.3">
      <c r="B79" s="232"/>
      <c r="C79" s="233"/>
      <c r="D79" s="105">
        <f>_xlfn.XLOOKUP(Tbl.Uurtarief[[#This Row],[Type projectmedewerker]],Tbl.Typemedewerker[Type_projectmedewerker],Tbl.Typemedewerker[Kostensoort],"",,)</f>
        <v>0</v>
      </c>
      <c r="E79" s="110"/>
      <c r="F79" s="111"/>
      <c r="G79" s="112"/>
      <c r="H79" s="113"/>
      <c r="I79" s="115" t="str">
        <f>Tbl.Uurtarief[[#This Row],[Uurtarief
zonder
VKO]]</f>
        <v/>
      </c>
      <c r="J79" s="116"/>
      <c r="K79" s="116"/>
      <c r="L79" s="117">
        <f>_xlfn.XLOOKUP(Tbl.Uurtarief[[#This Row],[Type projectmedewerker]],Tbl.Typemedewerker[Type_projectmedewerker],Tbl.Typemedewerker[Uurtarief],"",,)</f>
        <v>0</v>
      </c>
      <c r="M79" s="102">
        <f>MAX(Tbl.Uurtarief[[#This Row],[Uurtarief
loondienst]:[Uurtarief
vast bedrag]])</f>
        <v>0</v>
      </c>
      <c r="N79" s="102" t="str">
        <f>IFERROR(((Tbl.Uurtarief[[#This Row],[Brutojaarloon
(excl.vakantiegeld)]]+Tbl.Uurtarief[[#This Row],[Niet prestatie-gebonden uitkering]])*(1+Lijsten!$T$2))*(1+Lijsten!$T$3)/(Tbl.Uurtarief[[#This Row],[Werkweek
o.b.v.
fulltime]]/Lijsten!$T$5)/Lijsten!$T$4*Tbl.Uurtarief[[#This Row],[Deeltijd-
factor]],"")</f>
        <v/>
      </c>
      <c r="O79" s="33"/>
    </row>
    <row r="80" spans="2:15" ht="16.5" x14ac:dyDescent="0.3">
      <c r="B80" s="232"/>
      <c r="C80" s="233"/>
      <c r="D80" s="105">
        <f>_xlfn.XLOOKUP(Tbl.Uurtarief[[#This Row],[Type projectmedewerker]],Tbl.Typemedewerker[Type_projectmedewerker],Tbl.Typemedewerker[Kostensoort],"",,)</f>
        <v>0</v>
      </c>
      <c r="E80" s="110"/>
      <c r="F80" s="111"/>
      <c r="G80" s="112"/>
      <c r="H80" s="113"/>
      <c r="I80" s="115" t="str">
        <f>Tbl.Uurtarief[[#This Row],[Uurtarief
zonder
VKO]]</f>
        <v/>
      </c>
      <c r="J80" s="116"/>
      <c r="K80" s="116"/>
      <c r="L80" s="117">
        <f>_xlfn.XLOOKUP(Tbl.Uurtarief[[#This Row],[Type projectmedewerker]],Tbl.Typemedewerker[Type_projectmedewerker],Tbl.Typemedewerker[Uurtarief],"",,)</f>
        <v>0</v>
      </c>
      <c r="M80" s="102">
        <f>MAX(Tbl.Uurtarief[[#This Row],[Uurtarief
loondienst]:[Uurtarief
vast bedrag]])</f>
        <v>0</v>
      </c>
      <c r="N80" s="102" t="str">
        <f>IFERROR(((Tbl.Uurtarief[[#This Row],[Brutojaarloon
(excl.vakantiegeld)]]+Tbl.Uurtarief[[#This Row],[Niet prestatie-gebonden uitkering]])*(1+Lijsten!$T$2))*(1+Lijsten!$T$3)/(Tbl.Uurtarief[[#This Row],[Werkweek
o.b.v.
fulltime]]/Lijsten!$T$5)/Lijsten!$T$4*Tbl.Uurtarief[[#This Row],[Deeltijd-
factor]],"")</f>
        <v/>
      </c>
      <c r="O80" s="33"/>
    </row>
    <row r="81" spans="2:15" ht="16.5" x14ac:dyDescent="0.3">
      <c r="B81" s="232"/>
      <c r="C81" s="233"/>
      <c r="D81" s="105">
        <f>_xlfn.XLOOKUP(Tbl.Uurtarief[[#This Row],[Type projectmedewerker]],Tbl.Typemedewerker[Type_projectmedewerker],Tbl.Typemedewerker[Kostensoort],"",,)</f>
        <v>0</v>
      </c>
      <c r="E81" s="110"/>
      <c r="F81" s="111"/>
      <c r="G81" s="112"/>
      <c r="H81" s="113"/>
      <c r="I81" s="115" t="str">
        <f>Tbl.Uurtarief[[#This Row],[Uurtarief
zonder
VKO]]</f>
        <v/>
      </c>
      <c r="J81" s="116"/>
      <c r="K81" s="116"/>
      <c r="L81" s="117">
        <f>_xlfn.XLOOKUP(Tbl.Uurtarief[[#This Row],[Type projectmedewerker]],Tbl.Typemedewerker[Type_projectmedewerker],Tbl.Typemedewerker[Uurtarief],"",,)</f>
        <v>0</v>
      </c>
      <c r="M81" s="102">
        <f>MAX(Tbl.Uurtarief[[#This Row],[Uurtarief
loondienst]:[Uurtarief
vast bedrag]])</f>
        <v>0</v>
      </c>
      <c r="N81" s="102" t="str">
        <f>IFERROR(((Tbl.Uurtarief[[#This Row],[Brutojaarloon
(excl.vakantiegeld)]]+Tbl.Uurtarief[[#This Row],[Niet prestatie-gebonden uitkering]])*(1+Lijsten!$T$2))*(1+Lijsten!$T$3)/(Tbl.Uurtarief[[#This Row],[Werkweek
o.b.v.
fulltime]]/Lijsten!$T$5)/Lijsten!$T$4*Tbl.Uurtarief[[#This Row],[Deeltijd-
factor]],"")</f>
        <v/>
      </c>
      <c r="O81" s="33"/>
    </row>
    <row r="82" spans="2:15" ht="16.5" x14ac:dyDescent="0.3">
      <c r="B82" s="232"/>
      <c r="C82" s="233"/>
      <c r="D82" s="105">
        <f>_xlfn.XLOOKUP(Tbl.Uurtarief[[#This Row],[Type projectmedewerker]],Tbl.Typemedewerker[Type_projectmedewerker],Tbl.Typemedewerker[Kostensoort],"",,)</f>
        <v>0</v>
      </c>
      <c r="E82" s="110"/>
      <c r="F82" s="111"/>
      <c r="G82" s="112"/>
      <c r="H82" s="113"/>
      <c r="I82" s="115" t="str">
        <f>Tbl.Uurtarief[[#This Row],[Uurtarief
zonder
VKO]]</f>
        <v/>
      </c>
      <c r="J82" s="116"/>
      <c r="K82" s="116"/>
      <c r="L82" s="117">
        <f>_xlfn.XLOOKUP(Tbl.Uurtarief[[#This Row],[Type projectmedewerker]],Tbl.Typemedewerker[Type_projectmedewerker],Tbl.Typemedewerker[Uurtarief],"",,)</f>
        <v>0</v>
      </c>
      <c r="M82" s="102">
        <f>MAX(Tbl.Uurtarief[[#This Row],[Uurtarief
loondienst]:[Uurtarief
vast bedrag]])</f>
        <v>0</v>
      </c>
      <c r="N82" s="102" t="str">
        <f>IFERROR(((Tbl.Uurtarief[[#This Row],[Brutojaarloon
(excl.vakantiegeld)]]+Tbl.Uurtarief[[#This Row],[Niet prestatie-gebonden uitkering]])*(1+Lijsten!$T$2))*(1+Lijsten!$T$3)/(Tbl.Uurtarief[[#This Row],[Werkweek
o.b.v.
fulltime]]/Lijsten!$T$5)/Lijsten!$T$4*Tbl.Uurtarief[[#This Row],[Deeltijd-
factor]],"")</f>
        <v/>
      </c>
      <c r="O82" s="33"/>
    </row>
    <row r="83" spans="2:15" ht="16.5" x14ac:dyDescent="0.3">
      <c r="B83" s="232"/>
      <c r="C83" s="233"/>
      <c r="D83" s="105">
        <f>_xlfn.XLOOKUP(Tbl.Uurtarief[[#This Row],[Type projectmedewerker]],Tbl.Typemedewerker[Type_projectmedewerker],Tbl.Typemedewerker[Kostensoort],"",,)</f>
        <v>0</v>
      </c>
      <c r="E83" s="110"/>
      <c r="F83" s="111"/>
      <c r="G83" s="112"/>
      <c r="H83" s="113"/>
      <c r="I83" s="115" t="str">
        <f>Tbl.Uurtarief[[#This Row],[Uurtarief
zonder
VKO]]</f>
        <v/>
      </c>
      <c r="J83" s="116"/>
      <c r="K83" s="116"/>
      <c r="L83" s="117">
        <f>_xlfn.XLOOKUP(Tbl.Uurtarief[[#This Row],[Type projectmedewerker]],Tbl.Typemedewerker[Type_projectmedewerker],Tbl.Typemedewerker[Uurtarief],"",,)</f>
        <v>0</v>
      </c>
      <c r="M83" s="102">
        <f>MAX(Tbl.Uurtarief[[#This Row],[Uurtarief
loondienst]:[Uurtarief
vast bedrag]])</f>
        <v>0</v>
      </c>
      <c r="N83" s="102" t="str">
        <f>IFERROR(((Tbl.Uurtarief[[#This Row],[Brutojaarloon
(excl.vakantiegeld)]]+Tbl.Uurtarief[[#This Row],[Niet prestatie-gebonden uitkering]])*(1+Lijsten!$T$2))*(1+Lijsten!$T$3)/(Tbl.Uurtarief[[#This Row],[Werkweek
o.b.v.
fulltime]]/Lijsten!$T$5)/Lijsten!$T$4*Tbl.Uurtarief[[#This Row],[Deeltijd-
factor]],"")</f>
        <v/>
      </c>
      <c r="O83" s="33"/>
    </row>
    <row r="84" spans="2:15" ht="16.5" x14ac:dyDescent="0.3">
      <c r="B84" s="232"/>
      <c r="C84" s="233"/>
      <c r="D84" s="105">
        <f>_xlfn.XLOOKUP(Tbl.Uurtarief[[#This Row],[Type projectmedewerker]],Tbl.Typemedewerker[Type_projectmedewerker],Tbl.Typemedewerker[Kostensoort],"",,)</f>
        <v>0</v>
      </c>
      <c r="E84" s="110"/>
      <c r="F84" s="111"/>
      <c r="G84" s="112"/>
      <c r="H84" s="113"/>
      <c r="I84" s="115" t="str">
        <f>Tbl.Uurtarief[[#This Row],[Uurtarief
zonder
VKO]]</f>
        <v/>
      </c>
      <c r="J84" s="116"/>
      <c r="K84" s="116"/>
      <c r="L84" s="117">
        <f>_xlfn.XLOOKUP(Tbl.Uurtarief[[#This Row],[Type projectmedewerker]],Tbl.Typemedewerker[Type_projectmedewerker],Tbl.Typemedewerker[Uurtarief],"",,)</f>
        <v>0</v>
      </c>
      <c r="M84" s="102">
        <f>MAX(Tbl.Uurtarief[[#This Row],[Uurtarief
loondienst]:[Uurtarief
vast bedrag]])</f>
        <v>0</v>
      </c>
      <c r="N84" s="102" t="str">
        <f>IFERROR(((Tbl.Uurtarief[[#This Row],[Brutojaarloon
(excl.vakantiegeld)]]+Tbl.Uurtarief[[#This Row],[Niet prestatie-gebonden uitkering]])*(1+Lijsten!$T$2))*(1+Lijsten!$T$3)/(Tbl.Uurtarief[[#This Row],[Werkweek
o.b.v.
fulltime]]/Lijsten!$T$5)/Lijsten!$T$4*Tbl.Uurtarief[[#This Row],[Deeltijd-
factor]],"")</f>
        <v/>
      </c>
      <c r="O84" s="33"/>
    </row>
    <row r="85" spans="2:15" ht="16.5" x14ac:dyDescent="0.3">
      <c r="B85" s="232"/>
      <c r="C85" s="233"/>
      <c r="D85" s="105">
        <f>_xlfn.XLOOKUP(Tbl.Uurtarief[[#This Row],[Type projectmedewerker]],Tbl.Typemedewerker[Type_projectmedewerker],Tbl.Typemedewerker[Kostensoort],"",,)</f>
        <v>0</v>
      </c>
      <c r="E85" s="110"/>
      <c r="F85" s="111"/>
      <c r="G85" s="112"/>
      <c r="H85" s="113"/>
      <c r="I85" s="115" t="str">
        <f>Tbl.Uurtarief[[#This Row],[Uurtarief
zonder
VKO]]</f>
        <v/>
      </c>
      <c r="J85" s="116"/>
      <c r="K85" s="116"/>
      <c r="L85" s="117">
        <f>_xlfn.XLOOKUP(Tbl.Uurtarief[[#This Row],[Type projectmedewerker]],Tbl.Typemedewerker[Type_projectmedewerker],Tbl.Typemedewerker[Uurtarief],"",,)</f>
        <v>0</v>
      </c>
      <c r="M85" s="102">
        <f>MAX(Tbl.Uurtarief[[#This Row],[Uurtarief
loondienst]:[Uurtarief
vast bedrag]])</f>
        <v>0</v>
      </c>
      <c r="N85" s="102" t="str">
        <f>IFERROR(((Tbl.Uurtarief[[#This Row],[Brutojaarloon
(excl.vakantiegeld)]]+Tbl.Uurtarief[[#This Row],[Niet prestatie-gebonden uitkering]])*(1+Lijsten!$T$2))*(1+Lijsten!$T$3)/(Tbl.Uurtarief[[#This Row],[Werkweek
o.b.v.
fulltime]]/Lijsten!$T$5)/Lijsten!$T$4*Tbl.Uurtarief[[#This Row],[Deeltijd-
factor]],"")</f>
        <v/>
      </c>
      <c r="O85" s="33"/>
    </row>
    <row r="86" spans="2:15" ht="16.5" x14ac:dyDescent="0.3">
      <c r="B86" s="232"/>
      <c r="C86" s="233"/>
      <c r="D86" s="105">
        <f>_xlfn.XLOOKUP(Tbl.Uurtarief[[#This Row],[Type projectmedewerker]],Tbl.Typemedewerker[Type_projectmedewerker],Tbl.Typemedewerker[Kostensoort],"",,)</f>
        <v>0</v>
      </c>
      <c r="E86" s="110"/>
      <c r="F86" s="111"/>
      <c r="G86" s="112"/>
      <c r="H86" s="113"/>
      <c r="I86" s="115" t="str">
        <f>Tbl.Uurtarief[[#This Row],[Uurtarief
zonder
VKO]]</f>
        <v/>
      </c>
      <c r="J86" s="116"/>
      <c r="K86" s="116"/>
      <c r="L86" s="117">
        <f>_xlfn.XLOOKUP(Tbl.Uurtarief[[#This Row],[Type projectmedewerker]],Tbl.Typemedewerker[Type_projectmedewerker],Tbl.Typemedewerker[Uurtarief],"",,)</f>
        <v>0</v>
      </c>
      <c r="M86" s="102">
        <f>MAX(Tbl.Uurtarief[[#This Row],[Uurtarief
loondienst]:[Uurtarief
vast bedrag]])</f>
        <v>0</v>
      </c>
      <c r="N86" s="102" t="str">
        <f>IFERROR(((Tbl.Uurtarief[[#This Row],[Brutojaarloon
(excl.vakantiegeld)]]+Tbl.Uurtarief[[#This Row],[Niet prestatie-gebonden uitkering]])*(1+Lijsten!$T$2))*(1+Lijsten!$T$3)/(Tbl.Uurtarief[[#This Row],[Werkweek
o.b.v.
fulltime]]/Lijsten!$T$5)/Lijsten!$T$4*Tbl.Uurtarief[[#This Row],[Deeltijd-
factor]],"")</f>
        <v/>
      </c>
      <c r="O86" s="33"/>
    </row>
    <row r="87" spans="2:15" ht="16.5" x14ac:dyDescent="0.3">
      <c r="B87" s="232"/>
      <c r="C87" s="233"/>
      <c r="D87" s="105">
        <f>_xlfn.XLOOKUP(Tbl.Uurtarief[[#This Row],[Type projectmedewerker]],Tbl.Typemedewerker[Type_projectmedewerker],Tbl.Typemedewerker[Kostensoort],"",,)</f>
        <v>0</v>
      </c>
      <c r="E87" s="110"/>
      <c r="F87" s="111"/>
      <c r="G87" s="112"/>
      <c r="H87" s="113"/>
      <c r="I87" s="115" t="str">
        <f>Tbl.Uurtarief[[#This Row],[Uurtarief
zonder
VKO]]</f>
        <v/>
      </c>
      <c r="J87" s="116"/>
      <c r="K87" s="116"/>
      <c r="L87" s="117">
        <f>_xlfn.XLOOKUP(Tbl.Uurtarief[[#This Row],[Type projectmedewerker]],Tbl.Typemedewerker[Type_projectmedewerker],Tbl.Typemedewerker[Uurtarief],"",,)</f>
        <v>0</v>
      </c>
      <c r="M87" s="102">
        <f>MAX(Tbl.Uurtarief[[#This Row],[Uurtarief
loondienst]:[Uurtarief
vast bedrag]])</f>
        <v>0</v>
      </c>
      <c r="N87" s="102" t="str">
        <f>IFERROR(((Tbl.Uurtarief[[#This Row],[Brutojaarloon
(excl.vakantiegeld)]]+Tbl.Uurtarief[[#This Row],[Niet prestatie-gebonden uitkering]])*(1+Lijsten!$T$2))*(1+Lijsten!$T$3)/(Tbl.Uurtarief[[#This Row],[Werkweek
o.b.v.
fulltime]]/Lijsten!$T$5)/Lijsten!$T$4*Tbl.Uurtarief[[#This Row],[Deeltijd-
factor]],"")</f>
        <v/>
      </c>
      <c r="O87" s="33"/>
    </row>
    <row r="88" spans="2:15" ht="16.5" x14ac:dyDescent="0.3">
      <c r="B88" s="232"/>
      <c r="C88" s="233"/>
      <c r="D88" s="105">
        <f>_xlfn.XLOOKUP(Tbl.Uurtarief[[#This Row],[Type projectmedewerker]],Tbl.Typemedewerker[Type_projectmedewerker],Tbl.Typemedewerker[Kostensoort],"",,)</f>
        <v>0</v>
      </c>
      <c r="E88" s="110"/>
      <c r="F88" s="111"/>
      <c r="G88" s="112"/>
      <c r="H88" s="113"/>
      <c r="I88" s="115" t="str">
        <f>Tbl.Uurtarief[[#This Row],[Uurtarief
zonder
VKO]]</f>
        <v/>
      </c>
      <c r="J88" s="116"/>
      <c r="K88" s="116"/>
      <c r="L88" s="117">
        <f>_xlfn.XLOOKUP(Tbl.Uurtarief[[#This Row],[Type projectmedewerker]],Tbl.Typemedewerker[Type_projectmedewerker],Tbl.Typemedewerker[Uurtarief],"",,)</f>
        <v>0</v>
      </c>
      <c r="M88" s="102">
        <f>MAX(Tbl.Uurtarief[[#This Row],[Uurtarief
loondienst]:[Uurtarief
vast bedrag]])</f>
        <v>0</v>
      </c>
      <c r="N88" s="102" t="str">
        <f>IFERROR(((Tbl.Uurtarief[[#This Row],[Brutojaarloon
(excl.vakantiegeld)]]+Tbl.Uurtarief[[#This Row],[Niet prestatie-gebonden uitkering]])*(1+Lijsten!$T$2))*(1+Lijsten!$T$3)/(Tbl.Uurtarief[[#This Row],[Werkweek
o.b.v.
fulltime]]/Lijsten!$T$5)/Lijsten!$T$4*Tbl.Uurtarief[[#This Row],[Deeltijd-
factor]],"")</f>
        <v/>
      </c>
      <c r="O88" s="33"/>
    </row>
    <row r="89" spans="2:15" ht="16.5" x14ac:dyDescent="0.3">
      <c r="B89" s="232"/>
      <c r="C89" s="233"/>
      <c r="D89" s="105">
        <f>_xlfn.XLOOKUP(Tbl.Uurtarief[[#This Row],[Type projectmedewerker]],Tbl.Typemedewerker[Type_projectmedewerker],Tbl.Typemedewerker[Kostensoort],"",,)</f>
        <v>0</v>
      </c>
      <c r="E89" s="110"/>
      <c r="F89" s="111"/>
      <c r="G89" s="112"/>
      <c r="H89" s="113"/>
      <c r="I89" s="115" t="str">
        <f>Tbl.Uurtarief[[#This Row],[Uurtarief
zonder
VKO]]</f>
        <v/>
      </c>
      <c r="J89" s="116"/>
      <c r="K89" s="116"/>
      <c r="L89" s="117">
        <f>_xlfn.XLOOKUP(Tbl.Uurtarief[[#This Row],[Type projectmedewerker]],Tbl.Typemedewerker[Type_projectmedewerker],Tbl.Typemedewerker[Uurtarief],"",,)</f>
        <v>0</v>
      </c>
      <c r="M89" s="102">
        <f>MAX(Tbl.Uurtarief[[#This Row],[Uurtarief
loondienst]:[Uurtarief
vast bedrag]])</f>
        <v>0</v>
      </c>
      <c r="N89" s="102" t="str">
        <f>IFERROR(((Tbl.Uurtarief[[#This Row],[Brutojaarloon
(excl.vakantiegeld)]]+Tbl.Uurtarief[[#This Row],[Niet prestatie-gebonden uitkering]])*(1+Lijsten!$T$2))*(1+Lijsten!$T$3)/(Tbl.Uurtarief[[#This Row],[Werkweek
o.b.v.
fulltime]]/Lijsten!$T$5)/Lijsten!$T$4*Tbl.Uurtarief[[#This Row],[Deeltijd-
factor]],"")</f>
        <v/>
      </c>
      <c r="O89" s="33"/>
    </row>
    <row r="90" spans="2:15" ht="16.5" x14ac:dyDescent="0.3">
      <c r="B90" s="232"/>
      <c r="C90" s="233"/>
      <c r="D90" s="105">
        <f>_xlfn.XLOOKUP(Tbl.Uurtarief[[#This Row],[Type projectmedewerker]],Tbl.Typemedewerker[Type_projectmedewerker],Tbl.Typemedewerker[Kostensoort],"",,)</f>
        <v>0</v>
      </c>
      <c r="E90" s="110"/>
      <c r="F90" s="111"/>
      <c r="G90" s="112"/>
      <c r="H90" s="113"/>
      <c r="I90" s="115" t="str">
        <f>Tbl.Uurtarief[[#This Row],[Uurtarief
zonder
VKO]]</f>
        <v/>
      </c>
      <c r="J90" s="116"/>
      <c r="K90" s="116"/>
      <c r="L90" s="117">
        <f>_xlfn.XLOOKUP(Tbl.Uurtarief[[#This Row],[Type projectmedewerker]],Tbl.Typemedewerker[Type_projectmedewerker],Tbl.Typemedewerker[Uurtarief],"",,)</f>
        <v>0</v>
      </c>
      <c r="M90" s="102">
        <f>MAX(Tbl.Uurtarief[[#This Row],[Uurtarief
loondienst]:[Uurtarief
vast bedrag]])</f>
        <v>0</v>
      </c>
      <c r="N90" s="102" t="str">
        <f>IFERROR(((Tbl.Uurtarief[[#This Row],[Brutojaarloon
(excl.vakantiegeld)]]+Tbl.Uurtarief[[#This Row],[Niet prestatie-gebonden uitkering]])*(1+Lijsten!$T$2))*(1+Lijsten!$T$3)/(Tbl.Uurtarief[[#This Row],[Werkweek
o.b.v.
fulltime]]/Lijsten!$T$5)/Lijsten!$T$4*Tbl.Uurtarief[[#This Row],[Deeltijd-
factor]],"")</f>
        <v/>
      </c>
      <c r="O90" s="33"/>
    </row>
    <row r="91" spans="2:15" ht="16.5" x14ac:dyDescent="0.3">
      <c r="B91" s="232"/>
      <c r="C91" s="233"/>
      <c r="D91" s="105">
        <f>_xlfn.XLOOKUP(Tbl.Uurtarief[[#This Row],[Type projectmedewerker]],Tbl.Typemedewerker[Type_projectmedewerker],Tbl.Typemedewerker[Kostensoort],"",,)</f>
        <v>0</v>
      </c>
      <c r="E91" s="110"/>
      <c r="F91" s="111"/>
      <c r="G91" s="112"/>
      <c r="H91" s="113"/>
      <c r="I91" s="115" t="str">
        <f>Tbl.Uurtarief[[#This Row],[Uurtarief
zonder
VKO]]</f>
        <v/>
      </c>
      <c r="J91" s="116"/>
      <c r="K91" s="116"/>
      <c r="L91" s="117">
        <f>_xlfn.XLOOKUP(Tbl.Uurtarief[[#This Row],[Type projectmedewerker]],Tbl.Typemedewerker[Type_projectmedewerker],Tbl.Typemedewerker[Uurtarief],"",,)</f>
        <v>0</v>
      </c>
      <c r="M91" s="102">
        <f>MAX(Tbl.Uurtarief[[#This Row],[Uurtarief
loondienst]:[Uurtarief
vast bedrag]])</f>
        <v>0</v>
      </c>
      <c r="N91" s="102" t="str">
        <f>IFERROR(((Tbl.Uurtarief[[#This Row],[Brutojaarloon
(excl.vakantiegeld)]]+Tbl.Uurtarief[[#This Row],[Niet prestatie-gebonden uitkering]])*(1+Lijsten!$T$2))*(1+Lijsten!$T$3)/(Tbl.Uurtarief[[#This Row],[Werkweek
o.b.v.
fulltime]]/Lijsten!$T$5)/Lijsten!$T$4*Tbl.Uurtarief[[#This Row],[Deeltijd-
factor]],"")</f>
        <v/>
      </c>
      <c r="O91" s="33"/>
    </row>
    <row r="92" spans="2:15" ht="16.5" x14ac:dyDescent="0.3">
      <c r="B92" s="232"/>
      <c r="C92" s="233"/>
      <c r="D92" s="105">
        <f>_xlfn.XLOOKUP(Tbl.Uurtarief[[#This Row],[Type projectmedewerker]],Tbl.Typemedewerker[Type_projectmedewerker],Tbl.Typemedewerker[Kostensoort],"",,)</f>
        <v>0</v>
      </c>
      <c r="E92" s="110"/>
      <c r="F92" s="111"/>
      <c r="G92" s="112"/>
      <c r="H92" s="113"/>
      <c r="I92" s="115" t="str">
        <f>Tbl.Uurtarief[[#This Row],[Uurtarief
zonder
VKO]]</f>
        <v/>
      </c>
      <c r="J92" s="116"/>
      <c r="K92" s="116"/>
      <c r="L92" s="117">
        <f>_xlfn.XLOOKUP(Tbl.Uurtarief[[#This Row],[Type projectmedewerker]],Tbl.Typemedewerker[Type_projectmedewerker],Tbl.Typemedewerker[Uurtarief],"",,)</f>
        <v>0</v>
      </c>
      <c r="M92" s="102">
        <f>MAX(Tbl.Uurtarief[[#This Row],[Uurtarief
loondienst]:[Uurtarief
vast bedrag]])</f>
        <v>0</v>
      </c>
      <c r="N92" s="102" t="str">
        <f>IFERROR(((Tbl.Uurtarief[[#This Row],[Brutojaarloon
(excl.vakantiegeld)]]+Tbl.Uurtarief[[#This Row],[Niet prestatie-gebonden uitkering]])*(1+Lijsten!$T$2))*(1+Lijsten!$T$3)/(Tbl.Uurtarief[[#This Row],[Werkweek
o.b.v.
fulltime]]/Lijsten!$T$5)/Lijsten!$T$4*Tbl.Uurtarief[[#This Row],[Deeltijd-
factor]],"")</f>
        <v/>
      </c>
      <c r="O92" s="33"/>
    </row>
    <row r="93" spans="2:15" ht="16.5" x14ac:dyDescent="0.3">
      <c r="B93" s="232"/>
      <c r="C93" s="233"/>
      <c r="D93" s="105">
        <f>_xlfn.XLOOKUP(Tbl.Uurtarief[[#This Row],[Type projectmedewerker]],Tbl.Typemedewerker[Type_projectmedewerker],Tbl.Typemedewerker[Kostensoort],"",,)</f>
        <v>0</v>
      </c>
      <c r="E93" s="110"/>
      <c r="F93" s="111"/>
      <c r="G93" s="112"/>
      <c r="H93" s="113"/>
      <c r="I93" s="115" t="str">
        <f>Tbl.Uurtarief[[#This Row],[Uurtarief
zonder
VKO]]</f>
        <v/>
      </c>
      <c r="J93" s="116"/>
      <c r="K93" s="116"/>
      <c r="L93" s="117">
        <f>_xlfn.XLOOKUP(Tbl.Uurtarief[[#This Row],[Type projectmedewerker]],Tbl.Typemedewerker[Type_projectmedewerker],Tbl.Typemedewerker[Uurtarief],"",,)</f>
        <v>0</v>
      </c>
      <c r="M93" s="102">
        <f>MAX(Tbl.Uurtarief[[#This Row],[Uurtarief
loondienst]:[Uurtarief
vast bedrag]])</f>
        <v>0</v>
      </c>
      <c r="N93" s="102" t="str">
        <f>IFERROR(((Tbl.Uurtarief[[#This Row],[Brutojaarloon
(excl.vakantiegeld)]]+Tbl.Uurtarief[[#This Row],[Niet prestatie-gebonden uitkering]])*(1+Lijsten!$T$2))*(1+Lijsten!$T$3)/(Tbl.Uurtarief[[#This Row],[Werkweek
o.b.v.
fulltime]]/Lijsten!$T$5)/Lijsten!$T$4*Tbl.Uurtarief[[#This Row],[Deeltijd-
factor]],"")</f>
        <v/>
      </c>
      <c r="O93" s="33"/>
    </row>
    <row r="94" spans="2:15" ht="16.5" x14ac:dyDescent="0.3">
      <c r="B94" s="232"/>
      <c r="C94" s="233"/>
      <c r="D94" s="105">
        <f>_xlfn.XLOOKUP(Tbl.Uurtarief[[#This Row],[Type projectmedewerker]],Tbl.Typemedewerker[Type_projectmedewerker],Tbl.Typemedewerker[Kostensoort],"",,)</f>
        <v>0</v>
      </c>
      <c r="E94" s="110"/>
      <c r="F94" s="111"/>
      <c r="G94" s="112"/>
      <c r="H94" s="113"/>
      <c r="I94" s="115" t="str">
        <f>Tbl.Uurtarief[[#This Row],[Uurtarief
zonder
VKO]]</f>
        <v/>
      </c>
      <c r="J94" s="116"/>
      <c r="K94" s="116"/>
      <c r="L94" s="117">
        <f>_xlfn.XLOOKUP(Tbl.Uurtarief[[#This Row],[Type projectmedewerker]],Tbl.Typemedewerker[Type_projectmedewerker],Tbl.Typemedewerker[Uurtarief],"",,)</f>
        <v>0</v>
      </c>
      <c r="M94" s="102">
        <f>MAX(Tbl.Uurtarief[[#This Row],[Uurtarief
loondienst]:[Uurtarief
vast bedrag]])</f>
        <v>0</v>
      </c>
      <c r="N94" s="102" t="str">
        <f>IFERROR(((Tbl.Uurtarief[[#This Row],[Brutojaarloon
(excl.vakantiegeld)]]+Tbl.Uurtarief[[#This Row],[Niet prestatie-gebonden uitkering]])*(1+Lijsten!$T$2))*(1+Lijsten!$T$3)/(Tbl.Uurtarief[[#This Row],[Werkweek
o.b.v.
fulltime]]/Lijsten!$T$5)/Lijsten!$T$4*Tbl.Uurtarief[[#This Row],[Deeltijd-
factor]],"")</f>
        <v/>
      </c>
      <c r="O94" s="33"/>
    </row>
    <row r="95" spans="2:15" ht="16.5" x14ac:dyDescent="0.3">
      <c r="B95" s="232"/>
      <c r="C95" s="233"/>
      <c r="D95" s="105">
        <f>_xlfn.XLOOKUP(Tbl.Uurtarief[[#This Row],[Type projectmedewerker]],Tbl.Typemedewerker[Type_projectmedewerker],Tbl.Typemedewerker[Kostensoort],"",,)</f>
        <v>0</v>
      </c>
      <c r="E95" s="110"/>
      <c r="F95" s="111"/>
      <c r="G95" s="112"/>
      <c r="H95" s="113"/>
      <c r="I95" s="115" t="str">
        <f>Tbl.Uurtarief[[#This Row],[Uurtarief
zonder
VKO]]</f>
        <v/>
      </c>
      <c r="J95" s="116"/>
      <c r="K95" s="116"/>
      <c r="L95" s="117">
        <f>_xlfn.XLOOKUP(Tbl.Uurtarief[[#This Row],[Type projectmedewerker]],Tbl.Typemedewerker[Type_projectmedewerker],Tbl.Typemedewerker[Uurtarief],"",,)</f>
        <v>0</v>
      </c>
      <c r="M95" s="102">
        <f>MAX(Tbl.Uurtarief[[#This Row],[Uurtarief
loondienst]:[Uurtarief
vast bedrag]])</f>
        <v>0</v>
      </c>
      <c r="N95" s="102" t="str">
        <f>IFERROR(((Tbl.Uurtarief[[#This Row],[Brutojaarloon
(excl.vakantiegeld)]]+Tbl.Uurtarief[[#This Row],[Niet prestatie-gebonden uitkering]])*(1+Lijsten!$T$2))*(1+Lijsten!$T$3)/(Tbl.Uurtarief[[#This Row],[Werkweek
o.b.v.
fulltime]]/Lijsten!$T$5)/Lijsten!$T$4*Tbl.Uurtarief[[#This Row],[Deeltijd-
factor]],"")</f>
        <v/>
      </c>
      <c r="O95" s="33"/>
    </row>
    <row r="96" spans="2:15" ht="16.5" x14ac:dyDescent="0.3">
      <c r="B96" s="232"/>
      <c r="C96" s="233"/>
      <c r="D96" s="105">
        <f>_xlfn.XLOOKUP(Tbl.Uurtarief[[#This Row],[Type projectmedewerker]],Tbl.Typemedewerker[Type_projectmedewerker],Tbl.Typemedewerker[Kostensoort],"",,)</f>
        <v>0</v>
      </c>
      <c r="E96" s="110"/>
      <c r="F96" s="111"/>
      <c r="G96" s="112"/>
      <c r="H96" s="113"/>
      <c r="I96" s="115" t="str">
        <f>Tbl.Uurtarief[[#This Row],[Uurtarief
zonder
VKO]]</f>
        <v/>
      </c>
      <c r="J96" s="116"/>
      <c r="K96" s="116"/>
      <c r="L96" s="117">
        <f>_xlfn.XLOOKUP(Tbl.Uurtarief[[#This Row],[Type projectmedewerker]],Tbl.Typemedewerker[Type_projectmedewerker],Tbl.Typemedewerker[Uurtarief],"",,)</f>
        <v>0</v>
      </c>
      <c r="M96" s="102">
        <f>MAX(Tbl.Uurtarief[[#This Row],[Uurtarief
loondienst]:[Uurtarief
vast bedrag]])</f>
        <v>0</v>
      </c>
      <c r="N96" s="102" t="str">
        <f>IFERROR(((Tbl.Uurtarief[[#This Row],[Brutojaarloon
(excl.vakantiegeld)]]+Tbl.Uurtarief[[#This Row],[Niet prestatie-gebonden uitkering]])*(1+Lijsten!$T$2))*(1+Lijsten!$T$3)/(Tbl.Uurtarief[[#This Row],[Werkweek
o.b.v.
fulltime]]/Lijsten!$T$5)/Lijsten!$T$4*Tbl.Uurtarief[[#This Row],[Deeltijd-
factor]],"")</f>
        <v/>
      </c>
      <c r="O96" s="33"/>
    </row>
    <row r="97" spans="2:15" ht="16.5" x14ac:dyDescent="0.3">
      <c r="B97" s="232"/>
      <c r="C97" s="233"/>
      <c r="D97" s="105">
        <f>_xlfn.XLOOKUP(Tbl.Uurtarief[[#This Row],[Type projectmedewerker]],Tbl.Typemedewerker[Type_projectmedewerker],Tbl.Typemedewerker[Kostensoort],"",,)</f>
        <v>0</v>
      </c>
      <c r="E97" s="110"/>
      <c r="F97" s="111"/>
      <c r="G97" s="112"/>
      <c r="H97" s="113"/>
      <c r="I97" s="115" t="str">
        <f>Tbl.Uurtarief[[#This Row],[Uurtarief
zonder
VKO]]</f>
        <v/>
      </c>
      <c r="J97" s="116"/>
      <c r="K97" s="116"/>
      <c r="L97" s="117">
        <f>_xlfn.XLOOKUP(Tbl.Uurtarief[[#This Row],[Type projectmedewerker]],Tbl.Typemedewerker[Type_projectmedewerker],Tbl.Typemedewerker[Uurtarief],"",,)</f>
        <v>0</v>
      </c>
      <c r="M97" s="102">
        <f>MAX(Tbl.Uurtarief[[#This Row],[Uurtarief
loondienst]:[Uurtarief
vast bedrag]])</f>
        <v>0</v>
      </c>
      <c r="N97" s="102" t="str">
        <f>IFERROR(((Tbl.Uurtarief[[#This Row],[Brutojaarloon
(excl.vakantiegeld)]]+Tbl.Uurtarief[[#This Row],[Niet prestatie-gebonden uitkering]])*(1+Lijsten!$T$2))*(1+Lijsten!$T$3)/(Tbl.Uurtarief[[#This Row],[Werkweek
o.b.v.
fulltime]]/Lijsten!$T$5)/Lijsten!$T$4*Tbl.Uurtarief[[#This Row],[Deeltijd-
factor]],"")</f>
        <v/>
      </c>
      <c r="O97" s="33"/>
    </row>
    <row r="98" spans="2:15" ht="16.5" x14ac:dyDescent="0.3">
      <c r="B98" s="232"/>
      <c r="C98" s="233"/>
      <c r="D98" s="105">
        <f>_xlfn.XLOOKUP(Tbl.Uurtarief[[#This Row],[Type projectmedewerker]],Tbl.Typemedewerker[Type_projectmedewerker],Tbl.Typemedewerker[Kostensoort],"",,)</f>
        <v>0</v>
      </c>
      <c r="E98" s="110"/>
      <c r="F98" s="111"/>
      <c r="G98" s="112"/>
      <c r="H98" s="113"/>
      <c r="I98" s="115" t="str">
        <f>Tbl.Uurtarief[[#This Row],[Uurtarief
zonder
VKO]]</f>
        <v/>
      </c>
      <c r="J98" s="116"/>
      <c r="K98" s="116"/>
      <c r="L98" s="117">
        <f>_xlfn.XLOOKUP(Tbl.Uurtarief[[#This Row],[Type projectmedewerker]],Tbl.Typemedewerker[Type_projectmedewerker],Tbl.Typemedewerker[Uurtarief],"",,)</f>
        <v>0</v>
      </c>
      <c r="M98" s="102">
        <f>MAX(Tbl.Uurtarief[[#This Row],[Uurtarief
loondienst]:[Uurtarief
vast bedrag]])</f>
        <v>0</v>
      </c>
      <c r="N98" s="102" t="str">
        <f>IFERROR(((Tbl.Uurtarief[[#This Row],[Brutojaarloon
(excl.vakantiegeld)]]+Tbl.Uurtarief[[#This Row],[Niet prestatie-gebonden uitkering]])*(1+Lijsten!$T$2))*(1+Lijsten!$T$3)/(Tbl.Uurtarief[[#This Row],[Werkweek
o.b.v.
fulltime]]/Lijsten!$T$5)/Lijsten!$T$4*Tbl.Uurtarief[[#This Row],[Deeltijd-
factor]],"")</f>
        <v/>
      </c>
      <c r="O98" s="33"/>
    </row>
    <row r="99" spans="2:15" ht="16.5" x14ac:dyDescent="0.3">
      <c r="B99" s="232"/>
      <c r="C99" s="233"/>
      <c r="D99" s="105">
        <f>_xlfn.XLOOKUP(Tbl.Uurtarief[[#This Row],[Type projectmedewerker]],Tbl.Typemedewerker[Type_projectmedewerker],Tbl.Typemedewerker[Kostensoort],"",,)</f>
        <v>0</v>
      </c>
      <c r="E99" s="110"/>
      <c r="F99" s="111"/>
      <c r="G99" s="112"/>
      <c r="H99" s="113"/>
      <c r="I99" s="115" t="str">
        <f>Tbl.Uurtarief[[#This Row],[Uurtarief
zonder
VKO]]</f>
        <v/>
      </c>
      <c r="J99" s="116"/>
      <c r="K99" s="116"/>
      <c r="L99" s="117">
        <f>_xlfn.XLOOKUP(Tbl.Uurtarief[[#This Row],[Type projectmedewerker]],Tbl.Typemedewerker[Type_projectmedewerker],Tbl.Typemedewerker[Uurtarief],"",,)</f>
        <v>0</v>
      </c>
      <c r="M99" s="102">
        <f>MAX(Tbl.Uurtarief[[#This Row],[Uurtarief
loondienst]:[Uurtarief
vast bedrag]])</f>
        <v>0</v>
      </c>
      <c r="N99" s="102" t="str">
        <f>IFERROR(((Tbl.Uurtarief[[#This Row],[Brutojaarloon
(excl.vakantiegeld)]]+Tbl.Uurtarief[[#This Row],[Niet prestatie-gebonden uitkering]])*(1+Lijsten!$T$2))*(1+Lijsten!$T$3)/(Tbl.Uurtarief[[#This Row],[Werkweek
o.b.v.
fulltime]]/Lijsten!$T$5)/Lijsten!$T$4*Tbl.Uurtarief[[#This Row],[Deeltijd-
factor]],"")</f>
        <v/>
      </c>
      <c r="O99" s="33"/>
    </row>
    <row r="100" spans="2:15" ht="16.5" x14ac:dyDescent="0.3">
      <c r="B100" s="232"/>
      <c r="C100" s="233"/>
      <c r="D100" s="105">
        <f>_xlfn.XLOOKUP(Tbl.Uurtarief[[#This Row],[Type projectmedewerker]],Tbl.Typemedewerker[Type_projectmedewerker],Tbl.Typemedewerker[Kostensoort],"",,)</f>
        <v>0</v>
      </c>
      <c r="E100" s="110"/>
      <c r="F100" s="111"/>
      <c r="G100" s="112"/>
      <c r="H100" s="113"/>
      <c r="I100" s="115" t="str">
        <f>Tbl.Uurtarief[[#This Row],[Uurtarief
zonder
VKO]]</f>
        <v/>
      </c>
      <c r="J100" s="116"/>
      <c r="K100" s="116"/>
      <c r="L100" s="117">
        <f>_xlfn.XLOOKUP(Tbl.Uurtarief[[#This Row],[Type projectmedewerker]],Tbl.Typemedewerker[Type_projectmedewerker],Tbl.Typemedewerker[Uurtarief],"",,)</f>
        <v>0</v>
      </c>
      <c r="M100" s="102">
        <f>MAX(Tbl.Uurtarief[[#This Row],[Uurtarief
loondienst]:[Uurtarief
vast bedrag]])</f>
        <v>0</v>
      </c>
      <c r="N100" s="102" t="str">
        <f>IFERROR(((Tbl.Uurtarief[[#This Row],[Brutojaarloon
(excl.vakantiegeld)]]+Tbl.Uurtarief[[#This Row],[Niet prestatie-gebonden uitkering]])*(1+Lijsten!$T$2))*(1+Lijsten!$T$3)/(Tbl.Uurtarief[[#This Row],[Werkweek
o.b.v.
fulltime]]/Lijsten!$T$5)/Lijsten!$T$4*Tbl.Uurtarief[[#This Row],[Deeltijd-
factor]],"")</f>
        <v/>
      </c>
      <c r="O100" s="33"/>
    </row>
    <row r="101" spans="2:15" ht="16.5" x14ac:dyDescent="0.3">
      <c r="B101" s="232"/>
      <c r="C101" s="233"/>
      <c r="D101" s="105">
        <f>_xlfn.XLOOKUP(Tbl.Uurtarief[[#This Row],[Type projectmedewerker]],Tbl.Typemedewerker[Type_projectmedewerker],Tbl.Typemedewerker[Kostensoort],"",,)</f>
        <v>0</v>
      </c>
      <c r="E101" s="110"/>
      <c r="F101" s="111"/>
      <c r="G101" s="112"/>
      <c r="H101" s="113"/>
      <c r="I101" s="115" t="str">
        <f>Tbl.Uurtarief[[#This Row],[Uurtarief
zonder
VKO]]</f>
        <v/>
      </c>
      <c r="J101" s="116"/>
      <c r="K101" s="116"/>
      <c r="L101" s="117">
        <f>_xlfn.XLOOKUP(Tbl.Uurtarief[[#This Row],[Type projectmedewerker]],Tbl.Typemedewerker[Type_projectmedewerker],Tbl.Typemedewerker[Uurtarief],"",,)</f>
        <v>0</v>
      </c>
      <c r="M101" s="102">
        <f>MAX(Tbl.Uurtarief[[#This Row],[Uurtarief
loondienst]:[Uurtarief
vast bedrag]])</f>
        <v>0</v>
      </c>
      <c r="N101" s="102" t="str">
        <f>IFERROR(((Tbl.Uurtarief[[#This Row],[Brutojaarloon
(excl.vakantiegeld)]]+Tbl.Uurtarief[[#This Row],[Niet prestatie-gebonden uitkering]])*(1+Lijsten!$T$2))*(1+Lijsten!$T$3)/(Tbl.Uurtarief[[#This Row],[Werkweek
o.b.v.
fulltime]]/Lijsten!$T$5)/Lijsten!$T$4*Tbl.Uurtarief[[#This Row],[Deeltijd-
factor]],"")</f>
        <v/>
      </c>
      <c r="O101" s="33"/>
    </row>
    <row r="102" spans="2:15" ht="16.5" x14ac:dyDescent="0.3">
      <c r="B102" s="232"/>
      <c r="C102" s="233"/>
      <c r="D102" s="105">
        <f>_xlfn.XLOOKUP(Tbl.Uurtarief[[#This Row],[Type projectmedewerker]],Tbl.Typemedewerker[Type_projectmedewerker],Tbl.Typemedewerker[Kostensoort],"",,)</f>
        <v>0</v>
      </c>
      <c r="E102" s="110"/>
      <c r="F102" s="111"/>
      <c r="G102" s="112"/>
      <c r="H102" s="113"/>
      <c r="I102" s="115" t="str">
        <f>Tbl.Uurtarief[[#This Row],[Uurtarief
zonder
VKO]]</f>
        <v/>
      </c>
      <c r="J102" s="116"/>
      <c r="K102" s="116"/>
      <c r="L102" s="117">
        <f>_xlfn.XLOOKUP(Tbl.Uurtarief[[#This Row],[Type projectmedewerker]],Tbl.Typemedewerker[Type_projectmedewerker],Tbl.Typemedewerker[Uurtarief],"",,)</f>
        <v>0</v>
      </c>
      <c r="M102" s="102">
        <f>MAX(Tbl.Uurtarief[[#This Row],[Uurtarief
loondienst]:[Uurtarief
vast bedrag]])</f>
        <v>0</v>
      </c>
      <c r="N102" s="102" t="str">
        <f>IFERROR(((Tbl.Uurtarief[[#This Row],[Brutojaarloon
(excl.vakantiegeld)]]+Tbl.Uurtarief[[#This Row],[Niet prestatie-gebonden uitkering]])*(1+Lijsten!$T$2))*(1+Lijsten!$T$3)/(Tbl.Uurtarief[[#This Row],[Werkweek
o.b.v.
fulltime]]/Lijsten!$T$5)/Lijsten!$T$4*Tbl.Uurtarief[[#This Row],[Deeltijd-
factor]],"")</f>
        <v/>
      </c>
      <c r="O102" s="33"/>
    </row>
    <row r="103" spans="2:15" ht="16.5" x14ac:dyDescent="0.3">
      <c r="B103" s="232"/>
      <c r="C103" s="233"/>
      <c r="D103" s="105">
        <f>_xlfn.XLOOKUP(Tbl.Uurtarief[[#This Row],[Type projectmedewerker]],Tbl.Typemedewerker[Type_projectmedewerker],Tbl.Typemedewerker[Kostensoort],"",,)</f>
        <v>0</v>
      </c>
      <c r="E103" s="110"/>
      <c r="F103" s="111"/>
      <c r="G103" s="112"/>
      <c r="H103" s="113"/>
      <c r="I103" s="115" t="str">
        <f>Tbl.Uurtarief[[#This Row],[Uurtarief
zonder
VKO]]</f>
        <v/>
      </c>
      <c r="J103" s="116"/>
      <c r="K103" s="116"/>
      <c r="L103" s="117">
        <f>_xlfn.XLOOKUP(Tbl.Uurtarief[[#This Row],[Type projectmedewerker]],Tbl.Typemedewerker[Type_projectmedewerker],Tbl.Typemedewerker[Uurtarief],"",,)</f>
        <v>0</v>
      </c>
      <c r="M103" s="102">
        <f>MAX(Tbl.Uurtarief[[#This Row],[Uurtarief
loondienst]:[Uurtarief
vast bedrag]])</f>
        <v>0</v>
      </c>
      <c r="N103" s="102" t="str">
        <f>IFERROR(((Tbl.Uurtarief[[#This Row],[Brutojaarloon
(excl.vakantiegeld)]]+Tbl.Uurtarief[[#This Row],[Niet prestatie-gebonden uitkering]])*(1+Lijsten!$T$2))*(1+Lijsten!$T$3)/(Tbl.Uurtarief[[#This Row],[Werkweek
o.b.v.
fulltime]]/Lijsten!$T$5)/Lijsten!$T$4*Tbl.Uurtarief[[#This Row],[Deeltijd-
factor]],"")</f>
        <v/>
      </c>
      <c r="O103" s="33"/>
    </row>
    <row r="104" spans="2:15" ht="16.5" x14ac:dyDescent="0.3">
      <c r="B104" s="232"/>
      <c r="C104" s="233"/>
      <c r="D104" s="105">
        <f>_xlfn.XLOOKUP(Tbl.Uurtarief[[#This Row],[Type projectmedewerker]],Tbl.Typemedewerker[Type_projectmedewerker],Tbl.Typemedewerker[Kostensoort],"",,)</f>
        <v>0</v>
      </c>
      <c r="E104" s="110"/>
      <c r="F104" s="111"/>
      <c r="G104" s="112"/>
      <c r="H104" s="113"/>
      <c r="I104" s="115" t="str">
        <f>Tbl.Uurtarief[[#This Row],[Uurtarief
zonder
VKO]]</f>
        <v/>
      </c>
      <c r="J104" s="116"/>
      <c r="K104" s="116"/>
      <c r="L104" s="117">
        <f>_xlfn.XLOOKUP(Tbl.Uurtarief[[#This Row],[Type projectmedewerker]],Tbl.Typemedewerker[Type_projectmedewerker],Tbl.Typemedewerker[Uurtarief],"",,)</f>
        <v>0</v>
      </c>
      <c r="M104" s="102">
        <f>MAX(Tbl.Uurtarief[[#This Row],[Uurtarief
loondienst]:[Uurtarief
vast bedrag]])</f>
        <v>0</v>
      </c>
      <c r="N104" s="102" t="str">
        <f>IFERROR(((Tbl.Uurtarief[[#This Row],[Brutojaarloon
(excl.vakantiegeld)]]+Tbl.Uurtarief[[#This Row],[Niet prestatie-gebonden uitkering]])*(1+Lijsten!$T$2))*(1+Lijsten!$T$3)/(Tbl.Uurtarief[[#This Row],[Werkweek
o.b.v.
fulltime]]/Lijsten!$T$5)/Lijsten!$T$4*Tbl.Uurtarief[[#This Row],[Deeltijd-
factor]],"")</f>
        <v/>
      </c>
      <c r="O104" s="33"/>
    </row>
    <row r="105" spans="2:15" ht="16.5" x14ac:dyDescent="0.3">
      <c r="B105" s="232"/>
      <c r="C105" s="233"/>
      <c r="D105" s="105">
        <f>_xlfn.XLOOKUP(Tbl.Uurtarief[[#This Row],[Type projectmedewerker]],Tbl.Typemedewerker[Type_projectmedewerker],Tbl.Typemedewerker[Kostensoort],"",,)</f>
        <v>0</v>
      </c>
      <c r="E105" s="110"/>
      <c r="F105" s="111"/>
      <c r="G105" s="112"/>
      <c r="H105" s="113"/>
      <c r="I105" s="115" t="str">
        <f>Tbl.Uurtarief[[#This Row],[Uurtarief
zonder
VKO]]</f>
        <v/>
      </c>
      <c r="J105" s="116"/>
      <c r="K105" s="116"/>
      <c r="L105" s="117">
        <f>_xlfn.XLOOKUP(Tbl.Uurtarief[[#This Row],[Type projectmedewerker]],Tbl.Typemedewerker[Type_projectmedewerker],Tbl.Typemedewerker[Uurtarief],"",,)</f>
        <v>0</v>
      </c>
      <c r="M105" s="102">
        <f>MAX(Tbl.Uurtarief[[#This Row],[Uurtarief
loondienst]:[Uurtarief
vast bedrag]])</f>
        <v>0</v>
      </c>
      <c r="N105" s="102" t="str">
        <f>IFERROR(((Tbl.Uurtarief[[#This Row],[Brutojaarloon
(excl.vakantiegeld)]]+Tbl.Uurtarief[[#This Row],[Niet prestatie-gebonden uitkering]])*(1+Lijsten!$T$2))*(1+Lijsten!$T$3)/(Tbl.Uurtarief[[#This Row],[Werkweek
o.b.v.
fulltime]]/Lijsten!$T$5)/Lijsten!$T$4*Tbl.Uurtarief[[#This Row],[Deeltijd-
factor]],"")</f>
        <v/>
      </c>
      <c r="O105" s="33"/>
    </row>
    <row r="106" spans="2:15" ht="16.5" x14ac:dyDescent="0.3">
      <c r="B106" s="232"/>
      <c r="C106" s="233"/>
      <c r="D106" s="105">
        <f>_xlfn.XLOOKUP(Tbl.Uurtarief[[#This Row],[Type projectmedewerker]],Tbl.Typemedewerker[Type_projectmedewerker],Tbl.Typemedewerker[Kostensoort],"",,)</f>
        <v>0</v>
      </c>
      <c r="E106" s="110"/>
      <c r="F106" s="111"/>
      <c r="G106" s="112"/>
      <c r="H106" s="113"/>
      <c r="I106" s="115" t="str">
        <f>Tbl.Uurtarief[[#This Row],[Uurtarief
zonder
VKO]]</f>
        <v/>
      </c>
      <c r="J106" s="116"/>
      <c r="K106" s="116"/>
      <c r="L106" s="117">
        <f>_xlfn.XLOOKUP(Tbl.Uurtarief[[#This Row],[Type projectmedewerker]],Tbl.Typemedewerker[Type_projectmedewerker],Tbl.Typemedewerker[Uurtarief],"",,)</f>
        <v>0</v>
      </c>
      <c r="M106" s="102">
        <f>MAX(Tbl.Uurtarief[[#This Row],[Uurtarief
loondienst]:[Uurtarief
vast bedrag]])</f>
        <v>0</v>
      </c>
      <c r="N106" s="102" t="str">
        <f>IFERROR(((Tbl.Uurtarief[[#This Row],[Brutojaarloon
(excl.vakantiegeld)]]+Tbl.Uurtarief[[#This Row],[Niet prestatie-gebonden uitkering]])*(1+Lijsten!$T$2))*(1+Lijsten!$T$3)/(Tbl.Uurtarief[[#This Row],[Werkweek
o.b.v.
fulltime]]/Lijsten!$T$5)/Lijsten!$T$4*Tbl.Uurtarief[[#This Row],[Deeltijd-
factor]],"")</f>
        <v/>
      </c>
      <c r="O106" s="33"/>
    </row>
    <row r="107" spans="2:15" ht="16.5" x14ac:dyDescent="0.3">
      <c r="B107" s="232"/>
      <c r="C107" s="233"/>
      <c r="D107" s="105">
        <f>_xlfn.XLOOKUP(Tbl.Uurtarief[[#This Row],[Type projectmedewerker]],Tbl.Typemedewerker[Type_projectmedewerker],Tbl.Typemedewerker[Kostensoort],"",,)</f>
        <v>0</v>
      </c>
      <c r="E107" s="110"/>
      <c r="F107" s="111"/>
      <c r="G107" s="112"/>
      <c r="H107" s="113"/>
      <c r="I107" s="115" t="str">
        <f>Tbl.Uurtarief[[#This Row],[Uurtarief
zonder
VKO]]</f>
        <v/>
      </c>
      <c r="J107" s="116"/>
      <c r="K107" s="116"/>
      <c r="L107" s="117">
        <f>_xlfn.XLOOKUP(Tbl.Uurtarief[[#This Row],[Type projectmedewerker]],Tbl.Typemedewerker[Type_projectmedewerker],Tbl.Typemedewerker[Uurtarief],"",,)</f>
        <v>0</v>
      </c>
      <c r="M107" s="102">
        <f>MAX(Tbl.Uurtarief[[#This Row],[Uurtarief
loondienst]:[Uurtarief
vast bedrag]])</f>
        <v>0</v>
      </c>
      <c r="N107" s="102" t="str">
        <f>IFERROR(((Tbl.Uurtarief[[#This Row],[Brutojaarloon
(excl.vakantiegeld)]]+Tbl.Uurtarief[[#This Row],[Niet prestatie-gebonden uitkering]])*(1+Lijsten!$T$2))*(1+Lijsten!$T$3)/(Tbl.Uurtarief[[#This Row],[Werkweek
o.b.v.
fulltime]]/Lijsten!$T$5)/Lijsten!$T$4*Tbl.Uurtarief[[#This Row],[Deeltijd-
factor]],"")</f>
        <v/>
      </c>
      <c r="O107" s="33"/>
    </row>
    <row r="108" spans="2:15" ht="16.5" x14ac:dyDescent="0.3">
      <c r="B108" s="232"/>
      <c r="C108" s="233"/>
      <c r="D108" s="105">
        <f>_xlfn.XLOOKUP(Tbl.Uurtarief[[#This Row],[Type projectmedewerker]],Tbl.Typemedewerker[Type_projectmedewerker],Tbl.Typemedewerker[Kostensoort],"",,)</f>
        <v>0</v>
      </c>
      <c r="E108" s="110"/>
      <c r="F108" s="111"/>
      <c r="G108" s="112"/>
      <c r="H108" s="113"/>
      <c r="I108" s="115" t="str">
        <f>Tbl.Uurtarief[[#This Row],[Uurtarief
zonder
VKO]]</f>
        <v/>
      </c>
      <c r="J108" s="116"/>
      <c r="K108" s="116"/>
      <c r="L108" s="117">
        <f>_xlfn.XLOOKUP(Tbl.Uurtarief[[#This Row],[Type projectmedewerker]],Tbl.Typemedewerker[Type_projectmedewerker],Tbl.Typemedewerker[Uurtarief],"",,)</f>
        <v>0</v>
      </c>
      <c r="M108" s="102">
        <f>MAX(Tbl.Uurtarief[[#This Row],[Uurtarief
loondienst]:[Uurtarief
vast bedrag]])</f>
        <v>0</v>
      </c>
      <c r="N108" s="102" t="str">
        <f>IFERROR(((Tbl.Uurtarief[[#This Row],[Brutojaarloon
(excl.vakantiegeld)]]+Tbl.Uurtarief[[#This Row],[Niet prestatie-gebonden uitkering]])*(1+Lijsten!$T$2))*(1+Lijsten!$T$3)/(Tbl.Uurtarief[[#This Row],[Werkweek
o.b.v.
fulltime]]/Lijsten!$T$5)/Lijsten!$T$4*Tbl.Uurtarief[[#This Row],[Deeltijd-
factor]],"")</f>
        <v/>
      </c>
      <c r="O108" s="33"/>
    </row>
    <row r="109" spans="2:15" ht="16.5" x14ac:dyDescent="0.3">
      <c r="B109" s="232"/>
      <c r="C109" s="233"/>
      <c r="D109" s="105">
        <f>_xlfn.XLOOKUP(Tbl.Uurtarief[[#This Row],[Type projectmedewerker]],Tbl.Typemedewerker[Type_projectmedewerker],Tbl.Typemedewerker[Kostensoort],"",,)</f>
        <v>0</v>
      </c>
      <c r="E109" s="110"/>
      <c r="F109" s="111"/>
      <c r="G109" s="112"/>
      <c r="H109" s="113"/>
      <c r="I109" s="115" t="str">
        <f>Tbl.Uurtarief[[#This Row],[Uurtarief
zonder
VKO]]</f>
        <v/>
      </c>
      <c r="J109" s="116"/>
      <c r="K109" s="116"/>
      <c r="L109" s="117">
        <f>_xlfn.XLOOKUP(Tbl.Uurtarief[[#This Row],[Type projectmedewerker]],Tbl.Typemedewerker[Type_projectmedewerker],Tbl.Typemedewerker[Uurtarief],"",,)</f>
        <v>0</v>
      </c>
      <c r="M109" s="102">
        <f>MAX(Tbl.Uurtarief[[#This Row],[Uurtarief
loondienst]:[Uurtarief
vast bedrag]])</f>
        <v>0</v>
      </c>
      <c r="N109" s="102" t="str">
        <f>IFERROR(((Tbl.Uurtarief[[#This Row],[Brutojaarloon
(excl.vakantiegeld)]]+Tbl.Uurtarief[[#This Row],[Niet prestatie-gebonden uitkering]])*(1+Lijsten!$T$2))*(1+Lijsten!$T$3)/(Tbl.Uurtarief[[#This Row],[Werkweek
o.b.v.
fulltime]]/Lijsten!$T$5)/Lijsten!$T$4*Tbl.Uurtarief[[#This Row],[Deeltijd-
factor]],"")</f>
        <v/>
      </c>
      <c r="O109" s="33"/>
    </row>
    <row r="110" spans="2:15" ht="16.5" x14ac:dyDescent="0.3">
      <c r="B110" s="232"/>
      <c r="C110" s="233"/>
      <c r="D110" s="105">
        <f>_xlfn.XLOOKUP(Tbl.Uurtarief[[#This Row],[Type projectmedewerker]],Tbl.Typemedewerker[Type_projectmedewerker],Tbl.Typemedewerker[Kostensoort],"",,)</f>
        <v>0</v>
      </c>
      <c r="E110" s="110"/>
      <c r="F110" s="111"/>
      <c r="G110" s="112"/>
      <c r="H110" s="113"/>
      <c r="I110" s="115" t="str">
        <f>Tbl.Uurtarief[[#This Row],[Uurtarief
zonder
VKO]]</f>
        <v/>
      </c>
      <c r="J110" s="116"/>
      <c r="K110" s="116"/>
      <c r="L110" s="117">
        <f>_xlfn.XLOOKUP(Tbl.Uurtarief[[#This Row],[Type projectmedewerker]],Tbl.Typemedewerker[Type_projectmedewerker],Tbl.Typemedewerker[Uurtarief],"",,)</f>
        <v>0</v>
      </c>
      <c r="M110" s="102">
        <f>MAX(Tbl.Uurtarief[[#This Row],[Uurtarief
loondienst]:[Uurtarief
vast bedrag]])</f>
        <v>0</v>
      </c>
      <c r="N110" s="102" t="str">
        <f>IFERROR(((Tbl.Uurtarief[[#This Row],[Brutojaarloon
(excl.vakantiegeld)]]+Tbl.Uurtarief[[#This Row],[Niet prestatie-gebonden uitkering]])*(1+Lijsten!$T$2))*(1+Lijsten!$T$3)/(Tbl.Uurtarief[[#This Row],[Werkweek
o.b.v.
fulltime]]/Lijsten!$T$5)/Lijsten!$T$4*Tbl.Uurtarief[[#This Row],[Deeltijd-
factor]],"")</f>
        <v/>
      </c>
      <c r="O110" s="33"/>
    </row>
    <row r="111" spans="2:15" ht="16.5" x14ac:dyDescent="0.3">
      <c r="B111" s="232"/>
      <c r="C111" s="233"/>
      <c r="D111" s="105">
        <f>_xlfn.XLOOKUP(Tbl.Uurtarief[[#This Row],[Type projectmedewerker]],Tbl.Typemedewerker[Type_projectmedewerker],Tbl.Typemedewerker[Kostensoort],"",,)</f>
        <v>0</v>
      </c>
      <c r="E111" s="110"/>
      <c r="F111" s="111"/>
      <c r="G111" s="112"/>
      <c r="H111" s="113"/>
      <c r="I111" s="115" t="str">
        <f>Tbl.Uurtarief[[#This Row],[Uurtarief
zonder
VKO]]</f>
        <v/>
      </c>
      <c r="J111" s="116"/>
      <c r="K111" s="116"/>
      <c r="L111" s="117">
        <f>_xlfn.XLOOKUP(Tbl.Uurtarief[[#This Row],[Type projectmedewerker]],Tbl.Typemedewerker[Type_projectmedewerker],Tbl.Typemedewerker[Uurtarief],"",,)</f>
        <v>0</v>
      </c>
      <c r="M111" s="102">
        <f>MAX(Tbl.Uurtarief[[#This Row],[Uurtarief
loondienst]:[Uurtarief
vast bedrag]])</f>
        <v>0</v>
      </c>
      <c r="N111" s="102" t="str">
        <f>IFERROR(((Tbl.Uurtarief[[#This Row],[Brutojaarloon
(excl.vakantiegeld)]]+Tbl.Uurtarief[[#This Row],[Niet prestatie-gebonden uitkering]])*(1+Lijsten!$T$2))*(1+Lijsten!$T$3)/(Tbl.Uurtarief[[#This Row],[Werkweek
o.b.v.
fulltime]]/Lijsten!$T$5)/Lijsten!$T$4*Tbl.Uurtarief[[#This Row],[Deeltijd-
factor]],"")</f>
        <v/>
      </c>
      <c r="O111" s="33"/>
    </row>
    <row r="112" spans="2:15" ht="16.5" x14ac:dyDescent="0.3">
      <c r="B112" s="232"/>
      <c r="C112" s="233"/>
      <c r="D112" s="105">
        <f>_xlfn.XLOOKUP(Tbl.Uurtarief[[#This Row],[Type projectmedewerker]],Tbl.Typemedewerker[Type_projectmedewerker],Tbl.Typemedewerker[Kostensoort],"",,)</f>
        <v>0</v>
      </c>
      <c r="E112" s="110"/>
      <c r="F112" s="111"/>
      <c r="G112" s="112"/>
      <c r="H112" s="113"/>
      <c r="I112" s="115" t="str">
        <f>Tbl.Uurtarief[[#This Row],[Uurtarief
zonder
VKO]]</f>
        <v/>
      </c>
      <c r="J112" s="116"/>
      <c r="K112" s="116"/>
      <c r="L112" s="117">
        <f>_xlfn.XLOOKUP(Tbl.Uurtarief[[#This Row],[Type projectmedewerker]],Tbl.Typemedewerker[Type_projectmedewerker],Tbl.Typemedewerker[Uurtarief],"",,)</f>
        <v>0</v>
      </c>
      <c r="M112" s="102">
        <f>MAX(Tbl.Uurtarief[[#This Row],[Uurtarief
loondienst]:[Uurtarief
vast bedrag]])</f>
        <v>0</v>
      </c>
      <c r="N112" s="102" t="str">
        <f>IFERROR(((Tbl.Uurtarief[[#This Row],[Brutojaarloon
(excl.vakantiegeld)]]+Tbl.Uurtarief[[#This Row],[Niet prestatie-gebonden uitkering]])*(1+Lijsten!$T$2))*(1+Lijsten!$T$3)/(Tbl.Uurtarief[[#This Row],[Werkweek
o.b.v.
fulltime]]/Lijsten!$T$5)/Lijsten!$T$4*Tbl.Uurtarief[[#This Row],[Deeltijd-
factor]],"")</f>
        <v/>
      </c>
      <c r="O112" s="33"/>
    </row>
    <row r="113" spans="2:15" ht="16.5" x14ac:dyDescent="0.3">
      <c r="B113" s="232"/>
      <c r="C113" s="233"/>
      <c r="D113" s="105">
        <f>_xlfn.XLOOKUP(Tbl.Uurtarief[[#This Row],[Type projectmedewerker]],Tbl.Typemedewerker[Type_projectmedewerker],Tbl.Typemedewerker[Kostensoort],"",,)</f>
        <v>0</v>
      </c>
      <c r="E113" s="110"/>
      <c r="F113" s="111"/>
      <c r="G113" s="112"/>
      <c r="H113" s="113"/>
      <c r="I113" s="115" t="str">
        <f>Tbl.Uurtarief[[#This Row],[Uurtarief
zonder
VKO]]</f>
        <v/>
      </c>
      <c r="J113" s="116"/>
      <c r="K113" s="116"/>
      <c r="L113" s="117">
        <f>_xlfn.XLOOKUP(Tbl.Uurtarief[[#This Row],[Type projectmedewerker]],Tbl.Typemedewerker[Type_projectmedewerker],Tbl.Typemedewerker[Uurtarief],"",,)</f>
        <v>0</v>
      </c>
      <c r="M113" s="102">
        <f>MAX(Tbl.Uurtarief[[#This Row],[Uurtarief
loondienst]:[Uurtarief
vast bedrag]])</f>
        <v>0</v>
      </c>
      <c r="N113" s="102" t="str">
        <f>IFERROR(((Tbl.Uurtarief[[#This Row],[Brutojaarloon
(excl.vakantiegeld)]]+Tbl.Uurtarief[[#This Row],[Niet prestatie-gebonden uitkering]])*(1+Lijsten!$T$2))*(1+Lijsten!$T$3)/(Tbl.Uurtarief[[#This Row],[Werkweek
o.b.v.
fulltime]]/Lijsten!$T$5)/Lijsten!$T$4*Tbl.Uurtarief[[#This Row],[Deeltijd-
factor]],"")</f>
        <v/>
      </c>
      <c r="O113" s="33"/>
    </row>
    <row r="114" spans="2:15" ht="16.5" x14ac:dyDescent="0.3">
      <c r="B114" s="232"/>
      <c r="C114" s="233"/>
      <c r="D114" s="105">
        <f>_xlfn.XLOOKUP(Tbl.Uurtarief[[#This Row],[Type projectmedewerker]],Tbl.Typemedewerker[Type_projectmedewerker],Tbl.Typemedewerker[Kostensoort],"",,)</f>
        <v>0</v>
      </c>
      <c r="E114" s="110"/>
      <c r="F114" s="111"/>
      <c r="G114" s="112"/>
      <c r="H114" s="113"/>
      <c r="I114" s="115" t="str">
        <f>Tbl.Uurtarief[[#This Row],[Uurtarief
zonder
VKO]]</f>
        <v/>
      </c>
      <c r="J114" s="116"/>
      <c r="K114" s="116"/>
      <c r="L114" s="117">
        <f>_xlfn.XLOOKUP(Tbl.Uurtarief[[#This Row],[Type projectmedewerker]],Tbl.Typemedewerker[Type_projectmedewerker],Tbl.Typemedewerker[Uurtarief],"",,)</f>
        <v>0</v>
      </c>
      <c r="M114" s="102">
        <f>MAX(Tbl.Uurtarief[[#This Row],[Uurtarief
loondienst]:[Uurtarief
vast bedrag]])</f>
        <v>0</v>
      </c>
      <c r="N114" s="102" t="str">
        <f>IFERROR(((Tbl.Uurtarief[[#This Row],[Brutojaarloon
(excl.vakantiegeld)]]+Tbl.Uurtarief[[#This Row],[Niet prestatie-gebonden uitkering]])*(1+Lijsten!$T$2))*(1+Lijsten!$T$3)/(Tbl.Uurtarief[[#This Row],[Werkweek
o.b.v.
fulltime]]/Lijsten!$T$5)/Lijsten!$T$4*Tbl.Uurtarief[[#This Row],[Deeltijd-
factor]],"")</f>
        <v/>
      </c>
      <c r="O114" s="33"/>
    </row>
    <row r="115" spans="2:15" ht="16.5" x14ac:dyDescent="0.3">
      <c r="B115" s="232"/>
      <c r="C115" s="233"/>
      <c r="D115" s="105">
        <f>_xlfn.XLOOKUP(Tbl.Uurtarief[[#This Row],[Type projectmedewerker]],Tbl.Typemedewerker[Type_projectmedewerker],Tbl.Typemedewerker[Kostensoort],"",,)</f>
        <v>0</v>
      </c>
      <c r="E115" s="110"/>
      <c r="F115" s="111"/>
      <c r="G115" s="112"/>
      <c r="H115" s="113"/>
      <c r="I115" s="115" t="str">
        <f>Tbl.Uurtarief[[#This Row],[Uurtarief
zonder
VKO]]</f>
        <v/>
      </c>
      <c r="J115" s="116"/>
      <c r="K115" s="116"/>
      <c r="L115" s="117">
        <f>_xlfn.XLOOKUP(Tbl.Uurtarief[[#This Row],[Type projectmedewerker]],Tbl.Typemedewerker[Type_projectmedewerker],Tbl.Typemedewerker[Uurtarief],"",,)</f>
        <v>0</v>
      </c>
      <c r="M115" s="102">
        <f>MAX(Tbl.Uurtarief[[#This Row],[Uurtarief
loondienst]:[Uurtarief
vast bedrag]])</f>
        <v>0</v>
      </c>
      <c r="N115" s="102" t="str">
        <f>IFERROR(((Tbl.Uurtarief[[#This Row],[Brutojaarloon
(excl.vakantiegeld)]]+Tbl.Uurtarief[[#This Row],[Niet prestatie-gebonden uitkering]])*(1+Lijsten!$T$2))*(1+Lijsten!$T$3)/(Tbl.Uurtarief[[#This Row],[Werkweek
o.b.v.
fulltime]]/Lijsten!$T$5)/Lijsten!$T$4*Tbl.Uurtarief[[#This Row],[Deeltijd-
factor]],"")</f>
        <v/>
      </c>
      <c r="O115" s="33"/>
    </row>
    <row r="116" spans="2:15" ht="16.5" x14ac:dyDescent="0.3">
      <c r="B116" s="232"/>
      <c r="C116" s="233"/>
      <c r="D116" s="105">
        <f>_xlfn.XLOOKUP(Tbl.Uurtarief[[#This Row],[Type projectmedewerker]],Tbl.Typemedewerker[Type_projectmedewerker],Tbl.Typemedewerker[Kostensoort],"",,)</f>
        <v>0</v>
      </c>
      <c r="E116" s="110"/>
      <c r="F116" s="111"/>
      <c r="G116" s="112"/>
      <c r="H116" s="113"/>
      <c r="I116" s="115" t="str">
        <f>Tbl.Uurtarief[[#This Row],[Uurtarief
zonder
VKO]]</f>
        <v/>
      </c>
      <c r="J116" s="116"/>
      <c r="K116" s="116"/>
      <c r="L116" s="117">
        <f>_xlfn.XLOOKUP(Tbl.Uurtarief[[#This Row],[Type projectmedewerker]],Tbl.Typemedewerker[Type_projectmedewerker],Tbl.Typemedewerker[Uurtarief],"",,)</f>
        <v>0</v>
      </c>
      <c r="M116" s="102">
        <f>MAX(Tbl.Uurtarief[[#This Row],[Uurtarief
loondienst]:[Uurtarief
vast bedrag]])</f>
        <v>0</v>
      </c>
      <c r="N116" s="102" t="str">
        <f>IFERROR(((Tbl.Uurtarief[[#This Row],[Brutojaarloon
(excl.vakantiegeld)]]+Tbl.Uurtarief[[#This Row],[Niet prestatie-gebonden uitkering]])*(1+Lijsten!$T$2))*(1+Lijsten!$T$3)/(Tbl.Uurtarief[[#This Row],[Werkweek
o.b.v.
fulltime]]/Lijsten!$T$5)/Lijsten!$T$4*Tbl.Uurtarief[[#This Row],[Deeltijd-
factor]],"")</f>
        <v/>
      </c>
      <c r="O116" s="33"/>
    </row>
    <row r="117" spans="2:15" ht="16.5" x14ac:dyDescent="0.3">
      <c r="B117" s="232"/>
      <c r="C117" s="233"/>
      <c r="D117" s="105">
        <f>_xlfn.XLOOKUP(Tbl.Uurtarief[[#This Row],[Type projectmedewerker]],Tbl.Typemedewerker[Type_projectmedewerker],Tbl.Typemedewerker[Kostensoort],"",,)</f>
        <v>0</v>
      </c>
      <c r="E117" s="110"/>
      <c r="F117" s="111"/>
      <c r="G117" s="112"/>
      <c r="H117" s="113"/>
      <c r="I117" s="115" t="str">
        <f>Tbl.Uurtarief[[#This Row],[Uurtarief
zonder
VKO]]</f>
        <v/>
      </c>
      <c r="J117" s="116"/>
      <c r="K117" s="116"/>
      <c r="L117" s="117">
        <f>_xlfn.XLOOKUP(Tbl.Uurtarief[[#This Row],[Type projectmedewerker]],Tbl.Typemedewerker[Type_projectmedewerker],Tbl.Typemedewerker[Uurtarief],"",,)</f>
        <v>0</v>
      </c>
      <c r="M117" s="102">
        <f>MAX(Tbl.Uurtarief[[#This Row],[Uurtarief
loondienst]:[Uurtarief
vast bedrag]])</f>
        <v>0</v>
      </c>
      <c r="N117" s="102" t="str">
        <f>IFERROR(((Tbl.Uurtarief[[#This Row],[Brutojaarloon
(excl.vakantiegeld)]]+Tbl.Uurtarief[[#This Row],[Niet prestatie-gebonden uitkering]])*(1+Lijsten!$T$2))*(1+Lijsten!$T$3)/(Tbl.Uurtarief[[#This Row],[Werkweek
o.b.v.
fulltime]]/Lijsten!$T$5)/Lijsten!$T$4*Tbl.Uurtarief[[#This Row],[Deeltijd-
factor]],"")</f>
        <v/>
      </c>
      <c r="O117" s="33"/>
    </row>
    <row r="118" spans="2:15" ht="16.5" x14ac:dyDescent="0.3">
      <c r="B118" s="232"/>
      <c r="C118" s="233"/>
      <c r="D118" s="105">
        <f>_xlfn.XLOOKUP(Tbl.Uurtarief[[#This Row],[Type projectmedewerker]],Tbl.Typemedewerker[Type_projectmedewerker],Tbl.Typemedewerker[Kostensoort],"",,)</f>
        <v>0</v>
      </c>
      <c r="E118" s="110"/>
      <c r="F118" s="111"/>
      <c r="G118" s="112"/>
      <c r="H118" s="113"/>
      <c r="I118" s="115" t="str">
        <f>Tbl.Uurtarief[[#This Row],[Uurtarief
zonder
VKO]]</f>
        <v/>
      </c>
      <c r="J118" s="116"/>
      <c r="K118" s="116"/>
      <c r="L118" s="117">
        <f>_xlfn.XLOOKUP(Tbl.Uurtarief[[#This Row],[Type projectmedewerker]],Tbl.Typemedewerker[Type_projectmedewerker],Tbl.Typemedewerker[Uurtarief],"",,)</f>
        <v>0</v>
      </c>
      <c r="M118" s="102">
        <f>MAX(Tbl.Uurtarief[[#This Row],[Uurtarief
loondienst]:[Uurtarief
vast bedrag]])</f>
        <v>0</v>
      </c>
      <c r="N118" s="102" t="str">
        <f>IFERROR(((Tbl.Uurtarief[[#This Row],[Brutojaarloon
(excl.vakantiegeld)]]+Tbl.Uurtarief[[#This Row],[Niet prestatie-gebonden uitkering]])*(1+Lijsten!$T$2))*(1+Lijsten!$T$3)/(Tbl.Uurtarief[[#This Row],[Werkweek
o.b.v.
fulltime]]/Lijsten!$T$5)/Lijsten!$T$4*Tbl.Uurtarief[[#This Row],[Deeltijd-
factor]],"")</f>
        <v/>
      </c>
      <c r="O118" s="33"/>
    </row>
    <row r="119" spans="2:15" ht="16.5" x14ac:dyDescent="0.3">
      <c r="B119" s="232"/>
      <c r="C119" s="233"/>
      <c r="D119" s="105">
        <f>_xlfn.XLOOKUP(Tbl.Uurtarief[[#This Row],[Type projectmedewerker]],Tbl.Typemedewerker[Type_projectmedewerker],Tbl.Typemedewerker[Kostensoort],"",,)</f>
        <v>0</v>
      </c>
      <c r="E119" s="110"/>
      <c r="F119" s="111"/>
      <c r="G119" s="112"/>
      <c r="H119" s="113"/>
      <c r="I119" s="115" t="str">
        <f>Tbl.Uurtarief[[#This Row],[Uurtarief
zonder
VKO]]</f>
        <v/>
      </c>
      <c r="J119" s="116"/>
      <c r="K119" s="116"/>
      <c r="L119" s="117">
        <f>_xlfn.XLOOKUP(Tbl.Uurtarief[[#This Row],[Type projectmedewerker]],Tbl.Typemedewerker[Type_projectmedewerker],Tbl.Typemedewerker[Uurtarief],"",,)</f>
        <v>0</v>
      </c>
      <c r="M119" s="102">
        <f>MAX(Tbl.Uurtarief[[#This Row],[Uurtarief
loondienst]:[Uurtarief
vast bedrag]])</f>
        <v>0</v>
      </c>
      <c r="N119" s="102" t="str">
        <f>IFERROR(((Tbl.Uurtarief[[#This Row],[Brutojaarloon
(excl.vakantiegeld)]]+Tbl.Uurtarief[[#This Row],[Niet prestatie-gebonden uitkering]])*(1+Lijsten!$T$2))*(1+Lijsten!$T$3)/(Tbl.Uurtarief[[#This Row],[Werkweek
o.b.v.
fulltime]]/Lijsten!$T$5)/Lijsten!$T$4*Tbl.Uurtarief[[#This Row],[Deeltijd-
factor]],"")</f>
        <v/>
      </c>
      <c r="O119" s="33"/>
    </row>
    <row r="120" spans="2:15" ht="16.5" x14ac:dyDescent="0.3">
      <c r="B120" s="232"/>
      <c r="C120" s="233"/>
      <c r="D120" s="105">
        <f>_xlfn.XLOOKUP(Tbl.Uurtarief[[#This Row],[Type projectmedewerker]],Tbl.Typemedewerker[Type_projectmedewerker],Tbl.Typemedewerker[Kostensoort],"",,)</f>
        <v>0</v>
      </c>
      <c r="E120" s="110"/>
      <c r="F120" s="111"/>
      <c r="G120" s="112"/>
      <c r="H120" s="113"/>
      <c r="I120" s="115" t="str">
        <f>Tbl.Uurtarief[[#This Row],[Uurtarief
zonder
VKO]]</f>
        <v/>
      </c>
      <c r="J120" s="116"/>
      <c r="K120" s="116"/>
      <c r="L120" s="117">
        <f>_xlfn.XLOOKUP(Tbl.Uurtarief[[#This Row],[Type projectmedewerker]],Tbl.Typemedewerker[Type_projectmedewerker],Tbl.Typemedewerker[Uurtarief],"",,)</f>
        <v>0</v>
      </c>
      <c r="M120" s="102">
        <f>MAX(Tbl.Uurtarief[[#This Row],[Uurtarief
loondienst]:[Uurtarief
vast bedrag]])</f>
        <v>0</v>
      </c>
      <c r="N120" s="102" t="str">
        <f>IFERROR(((Tbl.Uurtarief[[#This Row],[Brutojaarloon
(excl.vakantiegeld)]]+Tbl.Uurtarief[[#This Row],[Niet prestatie-gebonden uitkering]])*(1+Lijsten!$T$2))*(1+Lijsten!$T$3)/(Tbl.Uurtarief[[#This Row],[Werkweek
o.b.v.
fulltime]]/Lijsten!$T$5)/Lijsten!$T$4*Tbl.Uurtarief[[#This Row],[Deeltijd-
factor]],"")</f>
        <v/>
      </c>
      <c r="O120" s="33"/>
    </row>
    <row r="121" spans="2:15" ht="16.5" x14ac:dyDescent="0.3">
      <c r="B121" s="232"/>
      <c r="C121" s="233"/>
      <c r="D121" s="105">
        <f>_xlfn.XLOOKUP(Tbl.Uurtarief[[#This Row],[Type projectmedewerker]],Tbl.Typemedewerker[Type_projectmedewerker],Tbl.Typemedewerker[Kostensoort],"",,)</f>
        <v>0</v>
      </c>
      <c r="E121" s="110"/>
      <c r="F121" s="111"/>
      <c r="G121" s="112"/>
      <c r="H121" s="113"/>
      <c r="I121" s="115" t="str">
        <f>Tbl.Uurtarief[[#This Row],[Uurtarief
zonder
VKO]]</f>
        <v/>
      </c>
      <c r="J121" s="116"/>
      <c r="K121" s="116"/>
      <c r="L121" s="117">
        <f>_xlfn.XLOOKUP(Tbl.Uurtarief[[#This Row],[Type projectmedewerker]],Tbl.Typemedewerker[Type_projectmedewerker],Tbl.Typemedewerker[Uurtarief],"",,)</f>
        <v>0</v>
      </c>
      <c r="M121" s="102">
        <f>MAX(Tbl.Uurtarief[[#This Row],[Uurtarief
loondienst]:[Uurtarief
vast bedrag]])</f>
        <v>0</v>
      </c>
      <c r="N121" s="102" t="str">
        <f>IFERROR(((Tbl.Uurtarief[[#This Row],[Brutojaarloon
(excl.vakantiegeld)]]+Tbl.Uurtarief[[#This Row],[Niet prestatie-gebonden uitkering]])*(1+Lijsten!$T$2))*(1+Lijsten!$T$3)/(Tbl.Uurtarief[[#This Row],[Werkweek
o.b.v.
fulltime]]/Lijsten!$T$5)/Lijsten!$T$4*Tbl.Uurtarief[[#This Row],[Deeltijd-
factor]],"")</f>
        <v/>
      </c>
      <c r="O121" s="33"/>
    </row>
    <row r="122" spans="2:15" ht="16.5" x14ac:dyDescent="0.3">
      <c r="B122" s="232"/>
      <c r="C122" s="233"/>
      <c r="D122" s="105">
        <f>_xlfn.XLOOKUP(Tbl.Uurtarief[[#This Row],[Type projectmedewerker]],Tbl.Typemedewerker[Type_projectmedewerker],Tbl.Typemedewerker[Kostensoort],"",,)</f>
        <v>0</v>
      </c>
      <c r="E122" s="110"/>
      <c r="F122" s="111"/>
      <c r="G122" s="112"/>
      <c r="H122" s="113"/>
      <c r="I122" s="115" t="str">
        <f>Tbl.Uurtarief[[#This Row],[Uurtarief
zonder
VKO]]</f>
        <v/>
      </c>
      <c r="J122" s="116"/>
      <c r="K122" s="116"/>
      <c r="L122" s="117">
        <f>_xlfn.XLOOKUP(Tbl.Uurtarief[[#This Row],[Type projectmedewerker]],Tbl.Typemedewerker[Type_projectmedewerker],Tbl.Typemedewerker[Uurtarief],"",,)</f>
        <v>0</v>
      </c>
      <c r="M122" s="102">
        <f>MAX(Tbl.Uurtarief[[#This Row],[Uurtarief
loondienst]:[Uurtarief
vast bedrag]])</f>
        <v>0</v>
      </c>
      <c r="N122" s="102" t="str">
        <f>IFERROR(((Tbl.Uurtarief[[#This Row],[Brutojaarloon
(excl.vakantiegeld)]]+Tbl.Uurtarief[[#This Row],[Niet prestatie-gebonden uitkering]])*(1+Lijsten!$T$2))*(1+Lijsten!$T$3)/(Tbl.Uurtarief[[#This Row],[Werkweek
o.b.v.
fulltime]]/Lijsten!$T$5)/Lijsten!$T$4*Tbl.Uurtarief[[#This Row],[Deeltijd-
factor]],"")</f>
        <v/>
      </c>
      <c r="O122" s="33"/>
    </row>
    <row r="123" spans="2:15" ht="16.5" x14ac:dyDescent="0.3">
      <c r="B123" s="232"/>
      <c r="C123" s="233"/>
      <c r="D123" s="105">
        <f>_xlfn.XLOOKUP(Tbl.Uurtarief[[#This Row],[Type projectmedewerker]],Tbl.Typemedewerker[Type_projectmedewerker],Tbl.Typemedewerker[Kostensoort],"",,)</f>
        <v>0</v>
      </c>
      <c r="E123" s="110"/>
      <c r="F123" s="111"/>
      <c r="G123" s="112"/>
      <c r="H123" s="113"/>
      <c r="I123" s="115" t="str">
        <f>Tbl.Uurtarief[[#This Row],[Uurtarief
zonder
VKO]]</f>
        <v/>
      </c>
      <c r="J123" s="116"/>
      <c r="K123" s="116"/>
      <c r="L123" s="117">
        <f>_xlfn.XLOOKUP(Tbl.Uurtarief[[#This Row],[Type projectmedewerker]],Tbl.Typemedewerker[Type_projectmedewerker],Tbl.Typemedewerker[Uurtarief],"",,)</f>
        <v>0</v>
      </c>
      <c r="M123" s="102">
        <f>MAX(Tbl.Uurtarief[[#This Row],[Uurtarief
loondienst]:[Uurtarief
vast bedrag]])</f>
        <v>0</v>
      </c>
      <c r="N123" s="102" t="str">
        <f>IFERROR(((Tbl.Uurtarief[[#This Row],[Brutojaarloon
(excl.vakantiegeld)]]+Tbl.Uurtarief[[#This Row],[Niet prestatie-gebonden uitkering]])*(1+Lijsten!$T$2))*(1+Lijsten!$T$3)/(Tbl.Uurtarief[[#This Row],[Werkweek
o.b.v.
fulltime]]/Lijsten!$T$5)/Lijsten!$T$4*Tbl.Uurtarief[[#This Row],[Deeltijd-
factor]],"")</f>
        <v/>
      </c>
      <c r="O123" s="33"/>
    </row>
    <row r="124" spans="2:15" ht="16.5" x14ac:dyDescent="0.3">
      <c r="B124" s="232"/>
      <c r="C124" s="233"/>
      <c r="D124" s="105">
        <f>_xlfn.XLOOKUP(Tbl.Uurtarief[[#This Row],[Type projectmedewerker]],Tbl.Typemedewerker[Type_projectmedewerker],Tbl.Typemedewerker[Kostensoort],"",,)</f>
        <v>0</v>
      </c>
      <c r="E124" s="110"/>
      <c r="F124" s="111"/>
      <c r="G124" s="112"/>
      <c r="H124" s="113"/>
      <c r="I124" s="115" t="str">
        <f>Tbl.Uurtarief[[#This Row],[Uurtarief
zonder
VKO]]</f>
        <v/>
      </c>
      <c r="J124" s="116"/>
      <c r="K124" s="116"/>
      <c r="L124" s="117">
        <f>_xlfn.XLOOKUP(Tbl.Uurtarief[[#This Row],[Type projectmedewerker]],Tbl.Typemedewerker[Type_projectmedewerker],Tbl.Typemedewerker[Uurtarief],"",,)</f>
        <v>0</v>
      </c>
      <c r="M124" s="102">
        <f>MAX(Tbl.Uurtarief[[#This Row],[Uurtarief
loondienst]:[Uurtarief
vast bedrag]])</f>
        <v>0</v>
      </c>
      <c r="N124" s="102" t="str">
        <f>IFERROR(((Tbl.Uurtarief[[#This Row],[Brutojaarloon
(excl.vakantiegeld)]]+Tbl.Uurtarief[[#This Row],[Niet prestatie-gebonden uitkering]])*(1+Lijsten!$T$2))*(1+Lijsten!$T$3)/(Tbl.Uurtarief[[#This Row],[Werkweek
o.b.v.
fulltime]]/Lijsten!$T$5)/Lijsten!$T$4*Tbl.Uurtarief[[#This Row],[Deeltijd-
factor]],"")</f>
        <v/>
      </c>
      <c r="O124" s="33"/>
    </row>
    <row r="125" spans="2:15" ht="16.5" x14ac:dyDescent="0.3">
      <c r="B125" s="232"/>
      <c r="C125" s="233"/>
      <c r="D125" s="105">
        <f>_xlfn.XLOOKUP(Tbl.Uurtarief[[#This Row],[Type projectmedewerker]],Tbl.Typemedewerker[Type_projectmedewerker],Tbl.Typemedewerker[Kostensoort],"",,)</f>
        <v>0</v>
      </c>
      <c r="E125" s="110"/>
      <c r="F125" s="111"/>
      <c r="G125" s="112"/>
      <c r="H125" s="113"/>
      <c r="I125" s="115" t="str">
        <f>Tbl.Uurtarief[[#This Row],[Uurtarief
zonder
VKO]]</f>
        <v/>
      </c>
      <c r="J125" s="116"/>
      <c r="K125" s="116"/>
      <c r="L125" s="117">
        <f>_xlfn.XLOOKUP(Tbl.Uurtarief[[#This Row],[Type projectmedewerker]],Tbl.Typemedewerker[Type_projectmedewerker],Tbl.Typemedewerker[Uurtarief],"",,)</f>
        <v>0</v>
      </c>
      <c r="M125" s="102">
        <f>MAX(Tbl.Uurtarief[[#This Row],[Uurtarief
loondienst]:[Uurtarief
vast bedrag]])</f>
        <v>0</v>
      </c>
      <c r="N125" s="102" t="str">
        <f>IFERROR(((Tbl.Uurtarief[[#This Row],[Brutojaarloon
(excl.vakantiegeld)]]+Tbl.Uurtarief[[#This Row],[Niet prestatie-gebonden uitkering]])*(1+Lijsten!$T$2))*(1+Lijsten!$T$3)/(Tbl.Uurtarief[[#This Row],[Werkweek
o.b.v.
fulltime]]/Lijsten!$T$5)/Lijsten!$T$4*Tbl.Uurtarief[[#This Row],[Deeltijd-
factor]],"")</f>
        <v/>
      </c>
      <c r="O125" s="33"/>
    </row>
    <row r="126" spans="2:15" ht="16.5" x14ac:dyDescent="0.3">
      <c r="B126" s="232"/>
      <c r="C126" s="233"/>
      <c r="D126" s="105">
        <f>_xlfn.XLOOKUP(Tbl.Uurtarief[[#This Row],[Type projectmedewerker]],Tbl.Typemedewerker[Type_projectmedewerker],Tbl.Typemedewerker[Kostensoort],"",,)</f>
        <v>0</v>
      </c>
      <c r="E126" s="110"/>
      <c r="F126" s="111"/>
      <c r="G126" s="112"/>
      <c r="H126" s="113"/>
      <c r="I126" s="115" t="str">
        <f>Tbl.Uurtarief[[#This Row],[Uurtarief
zonder
VKO]]</f>
        <v/>
      </c>
      <c r="J126" s="116"/>
      <c r="K126" s="116"/>
      <c r="L126" s="117">
        <f>_xlfn.XLOOKUP(Tbl.Uurtarief[[#This Row],[Type projectmedewerker]],Tbl.Typemedewerker[Type_projectmedewerker],Tbl.Typemedewerker[Uurtarief],"",,)</f>
        <v>0</v>
      </c>
      <c r="M126" s="102">
        <f>MAX(Tbl.Uurtarief[[#This Row],[Uurtarief
loondienst]:[Uurtarief
vast bedrag]])</f>
        <v>0</v>
      </c>
      <c r="N126" s="102" t="str">
        <f>IFERROR(((Tbl.Uurtarief[[#This Row],[Brutojaarloon
(excl.vakantiegeld)]]+Tbl.Uurtarief[[#This Row],[Niet prestatie-gebonden uitkering]])*(1+Lijsten!$T$2))*(1+Lijsten!$T$3)/(Tbl.Uurtarief[[#This Row],[Werkweek
o.b.v.
fulltime]]/Lijsten!$T$5)/Lijsten!$T$4*Tbl.Uurtarief[[#This Row],[Deeltijd-
factor]],"")</f>
        <v/>
      </c>
      <c r="O126" s="33"/>
    </row>
    <row r="127" spans="2:15" ht="16.5" x14ac:dyDescent="0.3">
      <c r="B127" s="232"/>
      <c r="C127" s="233"/>
      <c r="D127" s="105">
        <f>_xlfn.XLOOKUP(Tbl.Uurtarief[[#This Row],[Type projectmedewerker]],Tbl.Typemedewerker[Type_projectmedewerker],Tbl.Typemedewerker[Kostensoort],"",,)</f>
        <v>0</v>
      </c>
      <c r="E127" s="110"/>
      <c r="F127" s="111"/>
      <c r="G127" s="112"/>
      <c r="H127" s="113"/>
      <c r="I127" s="115" t="str">
        <f>Tbl.Uurtarief[[#This Row],[Uurtarief
zonder
VKO]]</f>
        <v/>
      </c>
      <c r="J127" s="116"/>
      <c r="K127" s="116"/>
      <c r="L127" s="117">
        <f>_xlfn.XLOOKUP(Tbl.Uurtarief[[#This Row],[Type projectmedewerker]],Tbl.Typemedewerker[Type_projectmedewerker],Tbl.Typemedewerker[Uurtarief],"",,)</f>
        <v>0</v>
      </c>
      <c r="M127" s="102">
        <f>MAX(Tbl.Uurtarief[[#This Row],[Uurtarief
loondienst]:[Uurtarief
vast bedrag]])</f>
        <v>0</v>
      </c>
      <c r="N127" s="102" t="str">
        <f>IFERROR(((Tbl.Uurtarief[[#This Row],[Brutojaarloon
(excl.vakantiegeld)]]+Tbl.Uurtarief[[#This Row],[Niet prestatie-gebonden uitkering]])*(1+Lijsten!$T$2))*(1+Lijsten!$T$3)/(Tbl.Uurtarief[[#This Row],[Werkweek
o.b.v.
fulltime]]/Lijsten!$T$5)/Lijsten!$T$4*Tbl.Uurtarief[[#This Row],[Deeltijd-
factor]],"")</f>
        <v/>
      </c>
      <c r="O127" s="33"/>
    </row>
    <row r="128" spans="2:15" ht="16.5" x14ac:dyDescent="0.3">
      <c r="B128" s="232"/>
      <c r="C128" s="233"/>
      <c r="D128" s="105">
        <f>_xlfn.XLOOKUP(Tbl.Uurtarief[[#This Row],[Type projectmedewerker]],Tbl.Typemedewerker[Type_projectmedewerker],Tbl.Typemedewerker[Kostensoort],"",,)</f>
        <v>0</v>
      </c>
      <c r="E128" s="110"/>
      <c r="F128" s="111"/>
      <c r="G128" s="112"/>
      <c r="H128" s="113"/>
      <c r="I128" s="115" t="str">
        <f>Tbl.Uurtarief[[#This Row],[Uurtarief
zonder
VKO]]</f>
        <v/>
      </c>
      <c r="J128" s="116"/>
      <c r="K128" s="116"/>
      <c r="L128" s="117">
        <f>_xlfn.XLOOKUP(Tbl.Uurtarief[[#This Row],[Type projectmedewerker]],Tbl.Typemedewerker[Type_projectmedewerker],Tbl.Typemedewerker[Uurtarief],"",,)</f>
        <v>0</v>
      </c>
      <c r="M128" s="102">
        <f>MAX(Tbl.Uurtarief[[#This Row],[Uurtarief
loondienst]:[Uurtarief
vast bedrag]])</f>
        <v>0</v>
      </c>
      <c r="N128" s="102" t="str">
        <f>IFERROR(((Tbl.Uurtarief[[#This Row],[Brutojaarloon
(excl.vakantiegeld)]]+Tbl.Uurtarief[[#This Row],[Niet prestatie-gebonden uitkering]])*(1+Lijsten!$T$2))*(1+Lijsten!$T$3)/(Tbl.Uurtarief[[#This Row],[Werkweek
o.b.v.
fulltime]]/Lijsten!$T$5)/Lijsten!$T$4*Tbl.Uurtarief[[#This Row],[Deeltijd-
factor]],"")</f>
        <v/>
      </c>
      <c r="O128" s="33"/>
    </row>
    <row r="129" spans="2:15" ht="16.5" x14ac:dyDescent="0.3">
      <c r="B129" s="232"/>
      <c r="C129" s="233"/>
      <c r="D129" s="105">
        <f>_xlfn.XLOOKUP(Tbl.Uurtarief[[#This Row],[Type projectmedewerker]],Tbl.Typemedewerker[Type_projectmedewerker],Tbl.Typemedewerker[Kostensoort],"",,)</f>
        <v>0</v>
      </c>
      <c r="E129" s="110"/>
      <c r="F129" s="111"/>
      <c r="G129" s="112"/>
      <c r="H129" s="113"/>
      <c r="I129" s="115" t="str">
        <f>Tbl.Uurtarief[[#This Row],[Uurtarief
zonder
VKO]]</f>
        <v/>
      </c>
      <c r="J129" s="116"/>
      <c r="K129" s="116"/>
      <c r="L129" s="117">
        <f>_xlfn.XLOOKUP(Tbl.Uurtarief[[#This Row],[Type projectmedewerker]],Tbl.Typemedewerker[Type_projectmedewerker],Tbl.Typemedewerker[Uurtarief],"",,)</f>
        <v>0</v>
      </c>
      <c r="M129" s="102">
        <f>MAX(Tbl.Uurtarief[[#This Row],[Uurtarief
loondienst]:[Uurtarief
vast bedrag]])</f>
        <v>0</v>
      </c>
      <c r="N129" s="102" t="str">
        <f>IFERROR(((Tbl.Uurtarief[[#This Row],[Brutojaarloon
(excl.vakantiegeld)]]+Tbl.Uurtarief[[#This Row],[Niet prestatie-gebonden uitkering]])*(1+Lijsten!$T$2))*(1+Lijsten!$T$3)/(Tbl.Uurtarief[[#This Row],[Werkweek
o.b.v.
fulltime]]/Lijsten!$T$5)/Lijsten!$T$4*Tbl.Uurtarief[[#This Row],[Deeltijd-
factor]],"")</f>
        <v/>
      </c>
      <c r="O129" s="33"/>
    </row>
    <row r="130" spans="2:15" ht="16.5" x14ac:dyDescent="0.3">
      <c r="B130" s="232"/>
      <c r="C130" s="233"/>
      <c r="D130" s="105">
        <f>_xlfn.XLOOKUP(Tbl.Uurtarief[[#This Row],[Type projectmedewerker]],Tbl.Typemedewerker[Type_projectmedewerker],Tbl.Typemedewerker[Kostensoort],"",,)</f>
        <v>0</v>
      </c>
      <c r="E130" s="110"/>
      <c r="F130" s="111"/>
      <c r="G130" s="112"/>
      <c r="H130" s="113"/>
      <c r="I130" s="115" t="str">
        <f>Tbl.Uurtarief[[#This Row],[Uurtarief
zonder
VKO]]</f>
        <v/>
      </c>
      <c r="J130" s="116"/>
      <c r="K130" s="116"/>
      <c r="L130" s="117">
        <f>_xlfn.XLOOKUP(Tbl.Uurtarief[[#This Row],[Type projectmedewerker]],Tbl.Typemedewerker[Type_projectmedewerker],Tbl.Typemedewerker[Uurtarief],"",,)</f>
        <v>0</v>
      </c>
      <c r="M130" s="102">
        <f>MAX(Tbl.Uurtarief[[#This Row],[Uurtarief
loondienst]:[Uurtarief
vast bedrag]])</f>
        <v>0</v>
      </c>
      <c r="N130" s="102" t="str">
        <f>IFERROR(((Tbl.Uurtarief[[#This Row],[Brutojaarloon
(excl.vakantiegeld)]]+Tbl.Uurtarief[[#This Row],[Niet prestatie-gebonden uitkering]])*(1+Lijsten!$T$2))*(1+Lijsten!$T$3)/(Tbl.Uurtarief[[#This Row],[Werkweek
o.b.v.
fulltime]]/Lijsten!$T$5)/Lijsten!$T$4*Tbl.Uurtarief[[#This Row],[Deeltijd-
factor]],"")</f>
        <v/>
      </c>
      <c r="O130" s="33"/>
    </row>
    <row r="131" spans="2:15" ht="16.5" x14ac:dyDescent="0.3">
      <c r="B131" s="232"/>
      <c r="C131" s="233"/>
      <c r="D131" s="105">
        <f>_xlfn.XLOOKUP(Tbl.Uurtarief[[#This Row],[Type projectmedewerker]],Tbl.Typemedewerker[Type_projectmedewerker],Tbl.Typemedewerker[Kostensoort],"",,)</f>
        <v>0</v>
      </c>
      <c r="E131" s="110"/>
      <c r="F131" s="111"/>
      <c r="G131" s="112"/>
      <c r="H131" s="113"/>
      <c r="I131" s="115" t="str">
        <f>Tbl.Uurtarief[[#This Row],[Uurtarief
zonder
VKO]]</f>
        <v/>
      </c>
      <c r="J131" s="116"/>
      <c r="K131" s="116"/>
      <c r="L131" s="117">
        <f>_xlfn.XLOOKUP(Tbl.Uurtarief[[#This Row],[Type projectmedewerker]],Tbl.Typemedewerker[Type_projectmedewerker],Tbl.Typemedewerker[Uurtarief],"",,)</f>
        <v>0</v>
      </c>
      <c r="M131" s="102">
        <f>MAX(Tbl.Uurtarief[[#This Row],[Uurtarief
loondienst]:[Uurtarief
vast bedrag]])</f>
        <v>0</v>
      </c>
      <c r="N131" s="102" t="str">
        <f>IFERROR(((Tbl.Uurtarief[[#This Row],[Brutojaarloon
(excl.vakantiegeld)]]+Tbl.Uurtarief[[#This Row],[Niet prestatie-gebonden uitkering]])*(1+Lijsten!$T$2))*(1+Lijsten!$T$3)/(Tbl.Uurtarief[[#This Row],[Werkweek
o.b.v.
fulltime]]/Lijsten!$T$5)/Lijsten!$T$4*Tbl.Uurtarief[[#This Row],[Deeltijd-
factor]],"")</f>
        <v/>
      </c>
      <c r="O131" s="33"/>
    </row>
    <row r="132" spans="2:15" ht="16.5" x14ac:dyDescent="0.3">
      <c r="B132" s="232"/>
      <c r="C132" s="233"/>
      <c r="D132" s="105">
        <f>_xlfn.XLOOKUP(Tbl.Uurtarief[[#This Row],[Type projectmedewerker]],Tbl.Typemedewerker[Type_projectmedewerker],Tbl.Typemedewerker[Kostensoort],"",,)</f>
        <v>0</v>
      </c>
      <c r="E132" s="110"/>
      <c r="F132" s="111"/>
      <c r="G132" s="112"/>
      <c r="H132" s="113"/>
      <c r="I132" s="115" t="str">
        <f>Tbl.Uurtarief[[#This Row],[Uurtarief
zonder
VKO]]</f>
        <v/>
      </c>
      <c r="J132" s="116"/>
      <c r="K132" s="116"/>
      <c r="L132" s="117">
        <f>_xlfn.XLOOKUP(Tbl.Uurtarief[[#This Row],[Type projectmedewerker]],Tbl.Typemedewerker[Type_projectmedewerker],Tbl.Typemedewerker[Uurtarief],"",,)</f>
        <v>0</v>
      </c>
      <c r="M132" s="102">
        <f>MAX(Tbl.Uurtarief[[#This Row],[Uurtarief
loondienst]:[Uurtarief
vast bedrag]])</f>
        <v>0</v>
      </c>
      <c r="N132" s="102" t="str">
        <f>IFERROR(((Tbl.Uurtarief[[#This Row],[Brutojaarloon
(excl.vakantiegeld)]]+Tbl.Uurtarief[[#This Row],[Niet prestatie-gebonden uitkering]])*(1+Lijsten!$T$2))*(1+Lijsten!$T$3)/(Tbl.Uurtarief[[#This Row],[Werkweek
o.b.v.
fulltime]]/Lijsten!$T$5)/Lijsten!$T$4*Tbl.Uurtarief[[#This Row],[Deeltijd-
factor]],"")</f>
        <v/>
      </c>
      <c r="O132" s="33"/>
    </row>
    <row r="133" spans="2:15" ht="16.5" x14ac:dyDescent="0.3">
      <c r="B133" s="232"/>
      <c r="C133" s="233"/>
      <c r="D133" s="105">
        <f>_xlfn.XLOOKUP(Tbl.Uurtarief[[#This Row],[Type projectmedewerker]],Tbl.Typemedewerker[Type_projectmedewerker],Tbl.Typemedewerker[Kostensoort],"",,)</f>
        <v>0</v>
      </c>
      <c r="E133" s="110"/>
      <c r="F133" s="111"/>
      <c r="G133" s="112"/>
      <c r="H133" s="113"/>
      <c r="I133" s="115" t="str">
        <f>Tbl.Uurtarief[[#This Row],[Uurtarief
zonder
VKO]]</f>
        <v/>
      </c>
      <c r="J133" s="116"/>
      <c r="K133" s="116"/>
      <c r="L133" s="117">
        <f>_xlfn.XLOOKUP(Tbl.Uurtarief[[#This Row],[Type projectmedewerker]],Tbl.Typemedewerker[Type_projectmedewerker],Tbl.Typemedewerker[Uurtarief],"",,)</f>
        <v>0</v>
      </c>
      <c r="M133" s="102">
        <f>MAX(Tbl.Uurtarief[[#This Row],[Uurtarief
loondienst]:[Uurtarief
vast bedrag]])</f>
        <v>0</v>
      </c>
      <c r="N133" s="102" t="str">
        <f>IFERROR(((Tbl.Uurtarief[[#This Row],[Brutojaarloon
(excl.vakantiegeld)]]+Tbl.Uurtarief[[#This Row],[Niet prestatie-gebonden uitkering]])*(1+Lijsten!$T$2))*(1+Lijsten!$T$3)/(Tbl.Uurtarief[[#This Row],[Werkweek
o.b.v.
fulltime]]/Lijsten!$T$5)/Lijsten!$T$4*Tbl.Uurtarief[[#This Row],[Deeltijd-
factor]],"")</f>
        <v/>
      </c>
      <c r="O133" s="33"/>
    </row>
    <row r="134" spans="2:15" ht="16.5" x14ac:dyDescent="0.3">
      <c r="B134" s="232"/>
      <c r="C134" s="233"/>
      <c r="D134" s="105">
        <f>_xlfn.XLOOKUP(Tbl.Uurtarief[[#This Row],[Type projectmedewerker]],Tbl.Typemedewerker[Type_projectmedewerker],Tbl.Typemedewerker[Kostensoort],"",,)</f>
        <v>0</v>
      </c>
      <c r="E134" s="110"/>
      <c r="F134" s="111"/>
      <c r="G134" s="112"/>
      <c r="H134" s="113"/>
      <c r="I134" s="115" t="str">
        <f>Tbl.Uurtarief[[#This Row],[Uurtarief
zonder
VKO]]</f>
        <v/>
      </c>
      <c r="J134" s="116"/>
      <c r="K134" s="116"/>
      <c r="L134" s="117">
        <f>_xlfn.XLOOKUP(Tbl.Uurtarief[[#This Row],[Type projectmedewerker]],Tbl.Typemedewerker[Type_projectmedewerker],Tbl.Typemedewerker[Uurtarief],"",,)</f>
        <v>0</v>
      </c>
      <c r="M134" s="102">
        <f>MAX(Tbl.Uurtarief[[#This Row],[Uurtarief
loondienst]:[Uurtarief
vast bedrag]])</f>
        <v>0</v>
      </c>
      <c r="N134" s="102" t="str">
        <f>IFERROR(((Tbl.Uurtarief[[#This Row],[Brutojaarloon
(excl.vakantiegeld)]]+Tbl.Uurtarief[[#This Row],[Niet prestatie-gebonden uitkering]])*(1+Lijsten!$T$2))*(1+Lijsten!$T$3)/(Tbl.Uurtarief[[#This Row],[Werkweek
o.b.v.
fulltime]]/Lijsten!$T$5)/Lijsten!$T$4*Tbl.Uurtarief[[#This Row],[Deeltijd-
factor]],"")</f>
        <v/>
      </c>
      <c r="O134" s="33"/>
    </row>
    <row r="135" spans="2:15" ht="16.5" x14ac:dyDescent="0.3">
      <c r="B135" s="232"/>
      <c r="C135" s="233"/>
      <c r="D135" s="105">
        <f>_xlfn.XLOOKUP(Tbl.Uurtarief[[#This Row],[Type projectmedewerker]],Tbl.Typemedewerker[Type_projectmedewerker],Tbl.Typemedewerker[Kostensoort],"",,)</f>
        <v>0</v>
      </c>
      <c r="E135" s="110"/>
      <c r="F135" s="111"/>
      <c r="G135" s="112"/>
      <c r="H135" s="113"/>
      <c r="I135" s="115" t="str">
        <f>Tbl.Uurtarief[[#This Row],[Uurtarief
zonder
VKO]]</f>
        <v/>
      </c>
      <c r="J135" s="116"/>
      <c r="K135" s="116"/>
      <c r="L135" s="117">
        <f>_xlfn.XLOOKUP(Tbl.Uurtarief[[#This Row],[Type projectmedewerker]],Tbl.Typemedewerker[Type_projectmedewerker],Tbl.Typemedewerker[Uurtarief],"",,)</f>
        <v>0</v>
      </c>
      <c r="M135" s="102">
        <f>MAX(Tbl.Uurtarief[[#This Row],[Uurtarief
loondienst]:[Uurtarief
vast bedrag]])</f>
        <v>0</v>
      </c>
      <c r="N135" s="102" t="str">
        <f>IFERROR(((Tbl.Uurtarief[[#This Row],[Brutojaarloon
(excl.vakantiegeld)]]+Tbl.Uurtarief[[#This Row],[Niet prestatie-gebonden uitkering]])*(1+Lijsten!$T$2))*(1+Lijsten!$T$3)/(Tbl.Uurtarief[[#This Row],[Werkweek
o.b.v.
fulltime]]/Lijsten!$T$5)/Lijsten!$T$4*Tbl.Uurtarief[[#This Row],[Deeltijd-
factor]],"")</f>
        <v/>
      </c>
      <c r="O135" s="33"/>
    </row>
    <row r="136" spans="2:15" ht="16.5" x14ac:dyDescent="0.3">
      <c r="B136" s="232"/>
      <c r="C136" s="233"/>
      <c r="D136" s="105">
        <f>_xlfn.XLOOKUP(Tbl.Uurtarief[[#This Row],[Type projectmedewerker]],Tbl.Typemedewerker[Type_projectmedewerker],Tbl.Typemedewerker[Kostensoort],"",,)</f>
        <v>0</v>
      </c>
      <c r="E136" s="110"/>
      <c r="F136" s="111"/>
      <c r="G136" s="112"/>
      <c r="H136" s="113"/>
      <c r="I136" s="115" t="str">
        <f>Tbl.Uurtarief[[#This Row],[Uurtarief
zonder
VKO]]</f>
        <v/>
      </c>
      <c r="J136" s="116"/>
      <c r="K136" s="116"/>
      <c r="L136" s="117">
        <f>_xlfn.XLOOKUP(Tbl.Uurtarief[[#This Row],[Type projectmedewerker]],Tbl.Typemedewerker[Type_projectmedewerker],Tbl.Typemedewerker[Uurtarief],"",,)</f>
        <v>0</v>
      </c>
      <c r="M136" s="102">
        <f>MAX(Tbl.Uurtarief[[#This Row],[Uurtarief
loondienst]:[Uurtarief
vast bedrag]])</f>
        <v>0</v>
      </c>
      <c r="N136" s="102" t="str">
        <f>IFERROR(((Tbl.Uurtarief[[#This Row],[Brutojaarloon
(excl.vakantiegeld)]]+Tbl.Uurtarief[[#This Row],[Niet prestatie-gebonden uitkering]])*(1+Lijsten!$T$2))*(1+Lijsten!$T$3)/(Tbl.Uurtarief[[#This Row],[Werkweek
o.b.v.
fulltime]]/Lijsten!$T$5)/Lijsten!$T$4*Tbl.Uurtarief[[#This Row],[Deeltijd-
factor]],"")</f>
        <v/>
      </c>
      <c r="O136" s="33"/>
    </row>
    <row r="137" spans="2:15" ht="16.5" x14ac:dyDescent="0.3">
      <c r="B137" s="232"/>
      <c r="C137" s="233"/>
      <c r="D137" s="105">
        <f>_xlfn.XLOOKUP(Tbl.Uurtarief[[#This Row],[Type projectmedewerker]],Tbl.Typemedewerker[Type_projectmedewerker],Tbl.Typemedewerker[Kostensoort],"",,)</f>
        <v>0</v>
      </c>
      <c r="E137" s="110"/>
      <c r="F137" s="111"/>
      <c r="G137" s="112"/>
      <c r="H137" s="113"/>
      <c r="I137" s="115" t="str">
        <f>Tbl.Uurtarief[[#This Row],[Uurtarief
zonder
VKO]]</f>
        <v/>
      </c>
      <c r="J137" s="116"/>
      <c r="K137" s="116"/>
      <c r="L137" s="117">
        <f>_xlfn.XLOOKUP(Tbl.Uurtarief[[#This Row],[Type projectmedewerker]],Tbl.Typemedewerker[Type_projectmedewerker],Tbl.Typemedewerker[Uurtarief],"",,)</f>
        <v>0</v>
      </c>
      <c r="M137" s="102">
        <f>MAX(Tbl.Uurtarief[[#This Row],[Uurtarief
loondienst]:[Uurtarief
vast bedrag]])</f>
        <v>0</v>
      </c>
      <c r="N137" s="102" t="str">
        <f>IFERROR(((Tbl.Uurtarief[[#This Row],[Brutojaarloon
(excl.vakantiegeld)]]+Tbl.Uurtarief[[#This Row],[Niet prestatie-gebonden uitkering]])*(1+Lijsten!$T$2))*(1+Lijsten!$T$3)/(Tbl.Uurtarief[[#This Row],[Werkweek
o.b.v.
fulltime]]/Lijsten!$T$5)/Lijsten!$T$4*Tbl.Uurtarief[[#This Row],[Deeltijd-
factor]],"")</f>
        <v/>
      </c>
      <c r="O137" s="33"/>
    </row>
    <row r="138" spans="2:15" ht="16.5" x14ac:dyDescent="0.3">
      <c r="B138" s="232"/>
      <c r="C138" s="233"/>
      <c r="D138" s="105">
        <f>_xlfn.XLOOKUP(Tbl.Uurtarief[[#This Row],[Type projectmedewerker]],Tbl.Typemedewerker[Type_projectmedewerker],Tbl.Typemedewerker[Kostensoort],"",,)</f>
        <v>0</v>
      </c>
      <c r="E138" s="110"/>
      <c r="F138" s="111"/>
      <c r="G138" s="112"/>
      <c r="H138" s="113"/>
      <c r="I138" s="115" t="str">
        <f>Tbl.Uurtarief[[#This Row],[Uurtarief
zonder
VKO]]</f>
        <v/>
      </c>
      <c r="J138" s="116"/>
      <c r="K138" s="116"/>
      <c r="L138" s="117">
        <f>_xlfn.XLOOKUP(Tbl.Uurtarief[[#This Row],[Type projectmedewerker]],Tbl.Typemedewerker[Type_projectmedewerker],Tbl.Typemedewerker[Uurtarief],"",,)</f>
        <v>0</v>
      </c>
      <c r="M138" s="102">
        <f>MAX(Tbl.Uurtarief[[#This Row],[Uurtarief
loondienst]:[Uurtarief
vast bedrag]])</f>
        <v>0</v>
      </c>
      <c r="N138" s="102" t="str">
        <f>IFERROR(((Tbl.Uurtarief[[#This Row],[Brutojaarloon
(excl.vakantiegeld)]]+Tbl.Uurtarief[[#This Row],[Niet prestatie-gebonden uitkering]])*(1+Lijsten!$T$2))*(1+Lijsten!$T$3)/(Tbl.Uurtarief[[#This Row],[Werkweek
o.b.v.
fulltime]]/Lijsten!$T$5)/Lijsten!$T$4*Tbl.Uurtarief[[#This Row],[Deeltijd-
factor]],"")</f>
        <v/>
      </c>
      <c r="O138" s="33"/>
    </row>
    <row r="139" spans="2:15" ht="16.5" x14ac:dyDescent="0.3">
      <c r="B139" s="232"/>
      <c r="C139" s="233"/>
      <c r="D139" s="105">
        <f>_xlfn.XLOOKUP(Tbl.Uurtarief[[#This Row],[Type projectmedewerker]],Tbl.Typemedewerker[Type_projectmedewerker],Tbl.Typemedewerker[Kostensoort],"",,)</f>
        <v>0</v>
      </c>
      <c r="E139" s="110"/>
      <c r="F139" s="111"/>
      <c r="G139" s="112"/>
      <c r="H139" s="113"/>
      <c r="I139" s="115" t="str">
        <f>Tbl.Uurtarief[[#This Row],[Uurtarief
zonder
VKO]]</f>
        <v/>
      </c>
      <c r="J139" s="116"/>
      <c r="K139" s="116"/>
      <c r="L139" s="117">
        <f>_xlfn.XLOOKUP(Tbl.Uurtarief[[#This Row],[Type projectmedewerker]],Tbl.Typemedewerker[Type_projectmedewerker],Tbl.Typemedewerker[Uurtarief],"",,)</f>
        <v>0</v>
      </c>
      <c r="M139" s="102">
        <f>MAX(Tbl.Uurtarief[[#This Row],[Uurtarief
loondienst]:[Uurtarief
vast bedrag]])</f>
        <v>0</v>
      </c>
      <c r="N139" s="102" t="str">
        <f>IFERROR(((Tbl.Uurtarief[[#This Row],[Brutojaarloon
(excl.vakantiegeld)]]+Tbl.Uurtarief[[#This Row],[Niet prestatie-gebonden uitkering]])*(1+Lijsten!$T$2))*(1+Lijsten!$T$3)/(Tbl.Uurtarief[[#This Row],[Werkweek
o.b.v.
fulltime]]/Lijsten!$T$5)/Lijsten!$T$4*Tbl.Uurtarief[[#This Row],[Deeltijd-
factor]],"")</f>
        <v/>
      </c>
      <c r="O139" s="33"/>
    </row>
    <row r="140" spans="2:15" ht="16.5" x14ac:dyDescent="0.3">
      <c r="B140" s="232"/>
      <c r="C140" s="233"/>
      <c r="D140" s="105">
        <f>_xlfn.XLOOKUP(Tbl.Uurtarief[[#This Row],[Type projectmedewerker]],Tbl.Typemedewerker[Type_projectmedewerker],Tbl.Typemedewerker[Kostensoort],"",,)</f>
        <v>0</v>
      </c>
      <c r="E140" s="110"/>
      <c r="F140" s="111"/>
      <c r="G140" s="112"/>
      <c r="H140" s="113"/>
      <c r="I140" s="115" t="str">
        <f>Tbl.Uurtarief[[#This Row],[Uurtarief
zonder
VKO]]</f>
        <v/>
      </c>
      <c r="J140" s="116"/>
      <c r="K140" s="116"/>
      <c r="L140" s="117">
        <f>_xlfn.XLOOKUP(Tbl.Uurtarief[[#This Row],[Type projectmedewerker]],Tbl.Typemedewerker[Type_projectmedewerker],Tbl.Typemedewerker[Uurtarief],"",,)</f>
        <v>0</v>
      </c>
      <c r="M140" s="102">
        <f>MAX(Tbl.Uurtarief[[#This Row],[Uurtarief
loondienst]:[Uurtarief
vast bedrag]])</f>
        <v>0</v>
      </c>
      <c r="N140" s="102" t="str">
        <f>IFERROR(((Tbl.Uurtarief[[#This Row],[Brutojaarloon
(excl.vakantiegeld)]]+Tbl.Uurtarief[[#This Row],[Niet prestatie-gebonden uitkering]])*(1+Lijsten!$T$2))*(1+Lijsten!$T$3)/(Tbl.Uurtarief[[#This Row],[Werkweek
o.b.v.
fulltime]]/Lijsten!$T$5)/Lijsten!$T$4*Tbl.Uurtarief[[#This Row],[Deeltijd-
factor]],"")</f>
        <v/>
      </c>
      <c r="O140" s="33"/>
    </row>
    <row r="141" spans="2:15" ht="16.5" x14ac:dyDescent="0.3">
      <c r="B141" s="232"/>
      <c r="C141" s="233"/>
      <c r="D141" s="105">
        <f>_xlfn.XLOOKUP(Tbl.Uurtarief[[#This Row],[Type projectmedewerker]],Tbl.Typemedewerker[Type_projectmedewerker],Tbl.Typemedewerker[Kostensoort],"",,)</f>
        <v>0</v>
      </c>
      <c r="E141" s="110"/>
      <c r="F141" s="111"/>
      <c r="G141" s="112"/>
      <c r="H141" s="113"/>
      <c r="I141" s="115" t="str">
        <f>Tbl.Uurtarief[[#This Row],[Uurtarief
zonder
VKO]]</f>
        <v/>
      </c>
      <c r="J141" s="116"/>
      <c r="K141" s="116"/>
      <c r="L141" s="117">
        <f>_xlfn.XLOOKUP(Tbl.Uurtarief[[#This Row],[Type projectmedewerker]],Tbl.Typemedewerker[Type_projectmedewerker],Tbl.Typemedewerker[Uurtarief],"",,)</f>
        <v>0</v>
      </c>
      <c r="M141" s="102">
        <f>MAX(Tbl.Uurtarief[[#This Row],[Uurtarief
loondienst]:[Uurtarief
vast bedrag]])</f>
        <v>0</v>
      </c>
      <c r="N141" s="102" t="str">
        <f>IFERROR(((Tbl.Uurtarief[[#This Row],[Brutojaarloon
(excl.vakantiegeld)]]+Tbl.Uurtarief[[#This Row],[Niet prestatie-gebonden uitkering]])*(1+Lijsten!$T$2))*(1+Lijsten!$T$3)/(Tbl.Uurtarief[[#This Row],[Werkweek
o.b.v.
fulltime]]/Lijsten!$T$5)/Lijsten!$T$4*Tbl.Uurtarief[[#This Row],[Deeltijd-
factor]],"")</f>
        <v/>
      </c>
      <c r="O141" s="33"/>
    </row>
    <row r="142" spans="2:15" ht="16.5" x14ac:dyDescent="0.3">
      <c r="B142" s="232"/>
      <c r="C142" s="233"/>
      <c r="D142" s="105">
        <f>_xlfn.XLOOKUP(Tbl.Uurtarief[[#This Row],[Type projectmedewerker]],Tbl.Typemedewerker[Type_projectmedewerker],Tbl.Typemedewerker[Kostensoort],"",,)</f>
        <v>0</v>
      </c>
      <c r="E142" s="110"/>
      <c r="F142" s="111"/>
      <c r="G142" s="112"/>
      <c r="H142" s="113"/>
      <c r="I142" s="115" t="str">
        <f>Tbl.Uurtarief[[#This Row],[Uurtarief
zonder
VKO]]</f>
        <v/>
      </c>
      <c r="J142" s="116"/>
      <c r="K142" s="116"/>
      <c r="L142" s="117">
        <f>_xlfn.XLOOKUP(Tbl.Uurtarief[[#This Row],[Type projectmedewerker]],Tbl.Typemedewerker[Type_projectmedewerker],Tbl.Typemedewerker[Uurtarief],"",,)</f>
        <v>0</v>
      </c>
      <c r="M142" s="102">
        <f>MAX(Tbl.Uurtarief[[#This Row],[Uurtarief
loondienst]:[Uurtarief
vast bedrag]])</f>
        <v>0</v>
      </c>
      <c r="N142" s="102" t="str">
        <f>IFERROR(((Tbl.Uurtarief[[#This Row],[Brutojaarloon
(excl.vakantiegeld)]]+Tbl.Uurtarief[[#This Row],[Niet prestatie-gebonden uitkering]])*(1+Lijsten!$T$2))*(1+Lijsten!$T$3)/(Tbl.Uurtarief[[#This Row],[Werkweek
o.b.v.
fulltime]]/Lijsten!$T$5)/Lijsten!$T$4*Tbl.Uurtarief[[#This Row],[Deeltijd-
factor]],"")</f>
        <v/>
      </c>
      <c r="O142" s="33"/>
    </row>
    <row r="143" spans="2:15" ht="16.5" x14ac:dyDescent="0.3">
      <c r="B143" s="232"/>
      <c r="C143" s="233"/>
      <c r="D143" s="105">
        <f>_xlfn.XLOOKUP(Tbl.Uurtarief[[#This Row],[Type projectmedewerker]],Tbl.Typemedewerker[Type_projectmedewerker],Tbl.Typemedewerker[Kostensoort],"",,)</f>
        <v>0</v>
      </c>
      <c r="E143" s="110"/>
      <c r="F143" s="111"/>
      <c r="G143" s="112"/>
      <c r="H143" s="113"/>
      <c r="I143" s="115" t="str">
        <f>Tbl.Uurtarief[[#This Row],[Uurtarief
zonder
VKO]]</f>
        <v/>
      </c>
      <c r="J143" s="116"/>
      <c r="K143" s="116"/>
      <c r="L143" s="117">
        <f>_xlfn.XLOOKUP(Tbl.Uurtarief[[#This Row],[Type projectmedewerker]],Tbl.Typemedewerker[Type_projectmedewerker],Tbl.Typemedewerker[Uurtarief],"",,)</f>
        <v>0</v>
      </c>
      <c r="M143" s="102">
        <f>MAX(Tbl.Uurtarief[[#This Row],[Uurtarief
loondienst]:[Uurtarief
vast bedrag]])</f>
        <v>0</v>
      </c>
      <c r="N143" s="102" t="str">
        <f>IFERROR(((Tbl.Uurtarief[[#This Row],[Brutojaarloon
(excl.vakantiegeld)]]+Tbl.Uurtarief[[#This Row],[Niet prestatie-gebonden uitkering]])*(1+Lijsten!$T$2))*(1+Lijsten!$T$3)/(Tbl.Uurtarief[[#This Row],[Werkweek
o.b.v.
fulltime]]/Lijsten!$T$5)/Lijsten!$T$4*Tbl.Uurtarief[[#This Row],[Deeltijd-
factor]],"")</f>
        <v/>
      </c>
      <c r="O143" s="33"/>
    </row>
    <row r="144" spans="2:15" ht="16.5" x14ac:dyDescent="0.3">
      <c r="B144" s="232"/>
      <c r="C144" s="233"/>
      <c r="D144" s="105">
        <f>_xlfn.XLOOKUP(Tbl.Uurtarief[[#This Row],[Type projectmedewerker]],Tbl.Typemedewerker[Type_projectmedewerker],Tbl.Typemedewerker[Kostensoort],"",,)</f>
        <v>0</v>
      </c>
      <c r="E144" s="110"/>
      <c r="F144" s="111"/>
      <c r="G144" s="112"/>
      <c r="H144" s="113"/>
      <c r="I144" s="115" t="str">
        <f>Tbl.Uurtarief[[#This Row],[Uurtarief
zonder
VKO]]</f>
        <v/>
      </c>
      <c r="J144" s="116"/>
      <c r="K144" s="116"/>
      <c r="L144" s="117">
        <f>_xlfn.XLOOKUP(Tbl.Uurtarief[[#This Row],[Type projectmedewerker]],Tbl.Typemedewerker[Type_projectmedewerker],Tbl.Typemedewerker[Uurtarief],"",,)</f>
        <v>0</v>
      </c>
      <c r="M144" s="102">
        <f>MAX(Tbl.Uurtarief[[#This Row],[Uurtarief
loondienst]:[Uurtarief
vast bedrag]])</f>
        <v>0</v>
      </c>
      <c r="N144" s="102" t="str">
        <f>IFERROR(((Tbl.Uurtarief[[#This Row],[Brutojaarloon
(excl.vakantiegeld)]]+Tbl.Uurtarief[[#This Row],[Niet prestatie-gebonden uitkering]])*(1+Lijsten!$T$2))*(1+Lijsten!$T$3)/(Tbl.Uurtarief[[#This Row],[Werkweek
o.b.v.
fulltime]]/Lijsten!$T$5)/Lijsten!$T$4*Tbl.Uurtarief[[#This Row],[Deeltijd-
factor]],"")</f>
        <v/>
      </c>
      <c r="O144" s="33"/>
    </row>
    <row r="145" spans="2:15" ht="16.5" x14ac:dyDescent="0.3">
      <c r="B145" s="232"/>
      <c r="C145" s="233"/>
      <c r="D145" s="105">
        <f>_xlfn.XLOOKUP(Tbl.Uurtarief[[#This Row],[Type projectmedewerker]],Tbl.Typemedewerker[Type_projectmedewerker],Tbl.Typemedewerker[Kostensoort],"",,)</f>
        <v>0</v>
      </c>
      <c r="E145" s="110"/>
      <c r="F145" s="111"/>
      <c r="G145" s="112"/>
      <c r="H145" s="113"/>
      <c r="I145" s="115" t="str">
        <f>Tbl.Uurtarief[[#This Row],[Uurtarief
zonder
VKO]]</f>
        <v/>
      </c>
      <c r="J145" s="116"/>
      <c r="K145" s="116"/>
      <c r="L145" s="117">
        <f>_xlfn.XLOOKUP(Tbl.Uurtarief[[#This Row],[Type projectmedewerker]],Tbl.Typemedewerker[Type_projectmedewerker],Tbl.Typemedewerker[Uurtarief],"",,)</f>
        <v>0</v>
      </c>
      <c r="M145" s="102">
        <f>MAX(Tbl.Uurtarief[[#This Row],[Uurtarief
loondienst]:[Uurtarief
vast bedrag]])</f>
        <v>0</v>
      </c>
      <c r="N145" s="102" t="str">
        <f>IFERROR(((Tbl.Uurtarief[[#This Row],[Brutojaarloon
(excl.vakantiegeld)]]+Tbl.Uurtarief[[#This Row],[Niet prestatie-gebonden uitkering]])*(1+Lijsten!$T$2))*(1+Lijsten!$T$3)/(Tbl.Uurtarief[[#This Row],[Werkweek
o.b.v.
fulltime]]/Lijsten!$T$5)/Lijsten!$T$4*Tbl.Uurtarief[[#This Row],[Deeltijd-
factor]],"")</f>
        <v/>
      </c>
      <c r="O145" s="33"/>
    </row>
    <row r="146" spans="2:15" ht="16.5" x14ac:dyDescent="0.3">
      <c r="B146" s="232"/>
      <c r="C146" s="233"/>
      <c r="D146" s="105">
        <f>_xlfn.XLOOKUP(Tbl.Uurtarief[[#This Row],[Type projectmedewerker]],Tbl.Typemedewerker[Type_projectmedewerker],Tbl.Typemedewerker[Kostensoort],"",,)</f>
        <v>0</v>
      </c>
      <c r="E146" s="110"/>
      <c r="F146" s="111"/>
      <c r="G146" s="112"/>
      <c r="H146" s="113"/>
      <c r="I146" s="115" t="str">
        <f>Tbl.Uurtarief[[#This Row],[Uurtarief
zonder
VKO]]</f>
        <v/>
      </c>
      <c r="J146" s="116"/>
      <c r="K146" s="116"/>
      <c r="L146" s="117">
        <f>_xlfn.XLOOKUP(Tbl.Uurtarief[[#This Row],[Type projectmedewerker]],Tbl.Typemedewerker[Type_projectmedewerker],Tbl.Typemedewerker[Uurtarief],"",,)</f>
        <v>0</v>
      </c>
      <c r="M146" s="102">
        <f>MAX(Tbl.Uurtarief[[#This Row],[Uurtarief
loondienst]:[Uurtarief
vast bedrag]])</f>
        <v>0</v>
      </c>
      <c r="N146" s="102" t="str">
        <f>IFERROR(((Tbl.Uurtarief[[#This Row],[Brutojaarloon
(excl.vakantiegeld)]]+Tbl.Uurtarief[[#This Row],[Niet prestatie-gebonden uitkering]])*(1+Lijsten!$T$2))*(1+Lijsten!$T$3)/(Tbl.Uurtarief[[#This Row],[Werkweek
o.b.v.
fulltime]]/Lijsten!$T$5)/Lijsten!$T$4*Tbl.Uurtarief[[#This Row],[Deeltijd-
factor]],"")</f>
        <v/>
      </c>
      <c r="O146" s="33"/>
    </row>
    <row r="147" spans="2:15" ht="16.5" x14ac:dyDescent="0.3">
      <c r="B147" s="232"/>
      <c r="C147" s="233"/>
      <c r="D147" s="105">
        <f>_xlfn.XLOOKUP(Tbl.Uurtarief[[#This Row],[Type projectmedewerker]],Tbl.Typemedewerker[Type_projectmedewerker],Tbl.Typemedewerker[Kostensoort],"",,)</f>
        <v>0</v>
      </c>
      <c r="E147" s="110"/>
      <c r="F147" s="111"/>
      <c r="G147" s="112"/>
      <c r="H147" s="113"/>
      <c r="I147" s="115" t="str">
        <f>Tbl.Uurtarief[[#This Row],[Uurtarief
zonder
VKO]]</f>
        <v/>
      </c>
      <c r="J147" s="116"/>
      <c r="K147" s="116"/>
      <c r="L147" s="117">
        <f>_xlfn.XLOOKUP(Tbl.Uurtarief[[#This Row],[Type projectmedewerker]],Tbl.Typemedewerker[Type_projectmedewerker],Tbl.Typemedewerker[Uurtarief],"",,)</f>
        <v>0</v>
      </c>
      <c r="M147" s="102">
        <f>MAX(Tbl.Uurtarief[[#This Row],[Uurtarief
loondienst]:[Uurtarief
vast bedrag]])</f>
        <v>0</v>
      </c>
      <c r="N147" s="102" t="str">
        <f>IFERROR(((Tbl.Uurtarief[[#This Row],[Brutojaarloon
(excl.vakantiegeld)]]+Tbl.Uurtarief[[#This Row],[Niet prestatie-gebonden uitkering]])*(1+Lijsten!$T$2))*(1+Lijsten!$T$3)/(Tbl.Uurtarief[[#This Row],[Werkweek
o.b.v.
fulltime]]/Lijsten!$T$5)/Lijsten!$T$4*Tbl.Uurtarief[[#This Row],[Deeltijd-
factor]],"")</f>
        <v/>
      </c>
      <c r="O147" s="33"/>
    </row>
    <row r="148" spans="2:15" ht="16.5" x14ac:dyDescent="0.3">
      <c r="B148" s="232"/>
      <c r="C148" s="233"/>
      <c r="D148" s="105">
        <f>_xlfn.XLOOKUP(Tbl.Uurtarief[[#This Row],[Type projectmedewerker]],Tbl.Typemedewerker[Type_projectmedewerker],Tbl.Typemedewerker[Kostensoort],"",,)</f>
        <v>0</v>
      </c>
      <c r="E148" s="110"/>
      <c r="F148" s="111"/>
      <c r="G148" s="112"/>
      <c r="H148" s="113"/>
      <c r="I148" s="115" t="str">
        <f>Tbl.Uurtarief[[#This Row],[Uurtarief
zonder
VKO]]</f>
        <v/>
      </c>
      <c r="J148" s="116"/>
      <c r="K148" s="116"/>
      <c r="L148" s="117">
        <f>_xlfn.XLOOKUP(Tbl.Uurtarief[[#This Row],[Type projectmedewerker]],Tbl.Typemedewerker[Type_projectmedewerker],Tbl.Typemedewerker[Uurtarief],"",,)</f>
        <v>0</v>
      </c>
      <c r="M148" s="102">
        <f>MAX(Tbl.Uurtarief[[#This Row],[Uurtarief
loondienst]:[Uurtarief
vast bedrag]])</f>
        <v>0</v>
      </c>
      <c r="N148" s="102" t="str">
        <f>IFERROR(((Tbl.Uurtarief[[#This Row],[Brutojaarloon
(excl.vakantiegeld)]]+Tbl.Uurtarief[[#This Row],[Niet prestatie-gebonden uitkering]])*(1+Lijsten!$T$2))*(1+Lijsten!$T$3)/(Tbl.Uurtarief[[#This Row],[Werkweek
o.b.v.
fulltime]]/Lijsten!$T$5)/Lijsten!$T$4*Tbl.Uurtarief[[#This Row],[Deeltijd-
factor]],"")</f>
        <v/>
      </c>
      <c r="O148" s="33"/>
    </row>
    <row r="149" spans="2:15" ht="16.5" x14ac:dyDescent="0.3">
      <c r="B149" s="232"/>
      <c r="C149" s="233"/>
      <c r="D149" s="105">
        <f>_xlfn.XLOOKUP(Tbl.Uurtarief[[#This Row],[Type projectmedewerker]],Tbl.Typemedewerker[Type_projectmedewerker],Tbl.Typemedewerker[Kostensoort],"",,)</f>
        <v>0</v>
      </c>
      <c r="E149" s="110"/>
      <c r="F149" s="111"/>
      <c r="G149" s="112"/>
      <c r="H149" s="113"/>
      <c r="I149" s="115" t="str">
        <f>Tbl.Uurtarief[[#This Row],[Uurtarief
zonder
VKO]]</f>
        <v/>
      </c>
      <c r="J149" s="116"/>
      <c r="K149" s="116"/>
      <c r="L149" s="117">
        <f>_xlfn.XLOOKUP(Tbl.Uurtarief[[#This Row],[Type projectmedewerker]],Tbl.Typemedewerker[Type_projectmedewerker],Tbl.Typemedewerker[Uurtarief],"",,)</f>
        <v>0</v>
      </c>
      <c r="M149" s="102">
        <f>MAX(Tbl.Uurtarief[[#This Row],[Uurtarief
loondienst]:[Uurtarief
vast bedrag]])</f>
        <v>0</v>
      </c>
      <c r="N149" s="102" t="str">
        <f>IFERROR(((Tbl.Uurtarief[[#This Row],[Brutojaarloon
(excl.vakantiegeld)]]+Tbl.Uurtarief[[#This Row],[Niet prestatie-gebonden uitkering]])*(1+Lijsten!$T$2))*(1+Lijsten!$T$3)/(Tbl.Uurtarief[[#This Row],[Werkweek
o.b.v.
fulltime]]/Lijsten!$T$5)/Lijsten!$T$4*Tbl.Uurtarief[[#This Row],[Deeltijd-
factor]],"")</f>
        <v/>
      </c>
      <c r="O149" s="33"/>
    </row>
    <row r="150" spans="2:15" ht="16.5" x14ac:dyDescent="0.3">
      <c r="B150" s="232"/>
      <c r="C150" s="233"/>
      <c r="D150" s="105">
        <f>_xlfn.XLOOKUP(Tbl.Uurtarief[[#This Row],[Type projectmedewerker]],Tbl.Typemedewerker[Type_projectmedewerker],Tbl.Typemedewerker[Kostensoort],"",,)</f>
        <v>0</v>
      </c>
      <c r="E150" s="110"/>
      <c r="F150" s="111"/>
      <c r="G150" s="112"/>
      <c r="H150" s="113"/>
      <c r="I150" s="115" t="str">
        <f>Tbl.Uurtarief[[#This Row],[Uurtarief
zonder
VKO]]</f>
        <v/>
      </c>
      <c r="J150" s="116"/>
      <c r="K150" s="116"/>
      <c r="L150" s="117">
        <f>_xlfn.XLOOKUP(Tbl.Uurtarief[[#This Row],[Type projectmedewerker]],Tbl.Typemedewerker[Type_projectmedewerker],Tbl.Typemedewerker[Uurtarief],"",,)</f>
        <v>0</v>
      </c>
      <c r="M150" s="102">
        <f>MAX(Tbl.Uurtarief[[#This Row],[Uurtarief
loondienst]:[Uurtarief
vast bedrag]])</f>
        <v>0</v>
      </c>
      <c r="N150" s="102" t="str">
        <f>IFERROR(((Tbl.Uurtarief[[#This Row],[Brutojaarloon
(excl.vakantiegeld)]]+Tbl.Uurtarief[[#This Row],[Niet prestatie-gebonden uitkering]])*(1+Lijsten!$T$2))*(1+Lijsten!$T$3)/(Tbl.Uurtarief[[#This Row],[Werkweek
o.b.v.
fulltime]]/Lijsten!$T$5)/Lijsten!$T$4*Tbl.Uurtarief[[#This Row],[Deeltijd-
factor]],"")</f>
        <v/>
      </c>
      <c r="O150" s="33"/>
    </row>
    <row r="151" spans="2:15" ht="16.5" x14ac:dyDescent="0.3">
      <c r="B151" s="232"/>
      <c r="C151" s="233"/>
      <c r="D151" s="105">
        <f>_xlfn.XLOOKUP(Tbl.Uurtarief[[#This Row],[Type projectmedewerker]],Tbl.Typemedewerker[Type_projectmedewerker],Tbl.Typemedewerker[Kostensoort],"",,)</f>
        <v>0</v>
      </c>
      <c r="E151" s="110"/>
      <c r="F151" s="111"/>
      <c r="G151" s="112"/>
      <c r="H151" s="113"/>
      <c r="I151" s="115" t="str">
        <f>Tbl.Uurtarief[[#This Row],[Uurtarief
zonder
VKO]]</f>
        <v/>
      </c>
      <c r="J151" s="116"/>
      <c r="K151" s="116"/>
      <c r="L151" s="117">
        <f>_xlfn.XLOOKUP(Tbl.Uurtarief[[#This Row],[Type projectmedewerker]],Tbl.Typemedewerker[Type_projectmedewerker],Tbl.Typemedewerker[Uurtarief],"",,)</f>
        <v>0</v>
      </c>
      <c r="M151" s="102">
        <f>MAX(Tbl.Uurtarief[[#This Row],[Uurtarief
loondienst]:[Uurtarief
vast bedrag]])</f>
        <v>0</v>
      </c>
      <c r="N151" s="102" t="str">
        <f>IFERROR(((Tbl.Uurtarief[[#This Row],[Brutojaarloon
(excl.vakantiegeld)]]+Tbl.Uurtarief[[#This Row],[Niet prestatie-gebonden uitkering]])*(1+Lijsten!$T$2))*(1+Lijsten!$T$3)/(Tbl.Uurtarief[[#This Row],[Werkweek
o.b.v.
fulltime]]/Lijsten!$T$5)/Lijsten!$T$4*Tbl.Uurtarief[[#This Row],[Deeltijd-
factor]],"")</f>
        <v/>
      </c>
      <c r="O151" s="33"/>
    </row>
    <row r="152" spans="2:15" ht="16.5" x14ac:dyDescent="0.3">
      <c r="B152" s="232"/>
      <c r="C152" s="233"/>
      <c r="D152" s="105">
        <f>_xlfn.XLOOKUP(Tbl.Uurtarief[[#This Row],[Type projectmedewerker]],Tbl.Typemedewerker[Type_projectmedewerker],Tbl.Typemedewerker[Kostensoort],"",,)</f>
        <v>0</v>
      </c>
      <c r="E152" s="110"/>
      <c r="F152" s="111"/>
      <c r="G152" s="112"/>
      <c r="H152" s="113"/>
      <c r="I152" s="115" t="str">
        <f>Tbl.Uurtarief[[#This Row],[Uurtarief
zonder
VKO]]</f>
        <v/>
      </c>
      <c r="J152" s="116"/>
      <c r="K152" s="116"/>
      <c r="L152" s="117">
        <f>_xlfn.XLOOKUP(Tbl.Uurtarief[[#This Row],[Type projectmedewerker]],Tbl.Typemedewerker[Type_projectmedewerker],Tbl.Typemedewerker[Uurtarief],"",,)</f>
        <v>0</v>
      </c>
      <c r="M152" s="102">
        <f>MAX(Tbl.Uurtarief[[#This Row],[Uurtarief
loondienst]:[Uurtarief
vast bedrag]])</f>
        <v>0</v>
      </c>
      <c r="N152" s="102" t="str">
        <f>IFERROR(((Tbl.Uurtarief[[#This Row],[Brutojaarloon
(excl.vakantiegeld)]]+Tbl.Uurtarief[[#This Row],[Niet prestatie-gebonden uitkering]])*(1+Lijsten!$T$2))*(1+Lijsten!$T$3)/(Tbl.Uurtarief[[#This Row],[Werkweek
o.b.v.
fulltime]]/Lijsten!$T$5)/Lijsten!$T$4*Tbl.Uurtarief[[#This Row],[Deeltijd-
factor]],"")</f>
        <v/>
      </c>
      <c r="O152" s="33"/>
    </row>
    <row r="153" spans="2:15" ht="16.5" x14ac:dyDescent="0.3">
      <c r="B153" s="232"/>
      <c r="C153" s="233"/>
      <c r="D153" s="105">
        <f>_xlfn.XLOOKUP(Tbl.Uurtarief[[#This Row],[Type projectmedewerker]],Tbl.Typemedewerker[Type_projectmedewerker],Tbl.Typemedewerker[Kostensoort],"",,)</f>
        <v>0</v>
      </c>
      <c r="E153" s="110"/>
      <c r="F153" s="111"/>
      <c r="G153" s="112"/>
      <c r="H153" s="113"/>
      <c r="I153" s="115" t="str">
        <f>Tbl.Uurtarief[[#This Row],[Uurtarief
zonder
VKO]]</f>
        <v/>
      </c>
      <c r="J153" s="116"/>
      <c r="K153" s="116"/>
      <c r="L153" s="117">
        <f>_xlfn.XLOOKUP(Tbl.Uurtarief[[#This Row],[Type projectmedewerker]],Tbl.Typemedewerker[Type_projectmedewerker],Tbl.Typemedewerker[Uurtarief],"",,)</f>
        <v>0</v>
      </c>
      <c r="M153" s="102">
        <f>MAX(Tbl.Uurtarief[[#This Row],[Uurtarief
loondienst]:[Uurtarief
vast bedrag]])</f>
        <v>0</v>
      </c>
      <c r="N153" s="102" t="str">
        <f>IFERROR(((Tbl.Uurtarief[[#This Row],[Brutojaarloon
(excl.vakantiegeld)]]+Tbl.Uurtarief[[#This Row],[Niet prestatie-gebonden uitkering]])*(1+Lijsten!$T$2))*(1+Lijsten!$T$3)/(Tbl.Uurtarief[[#This Row],[Werkweek
o.b.v.
fulltime]]/Lijsten!$T$5)/Lijsten!$T$4*Tbl.Uurtarief[[#This Row],[Deeltijd-
factor]],"")</f>
        <v/>
      </c>
      <c r="O153" s="33"/>
    </row>
    <row r="154" spans="2:15" ht="16.5" x14ac:dyDescent="0.3">
      <c r="B154" s="232"/>
      <c r="C154" s="233"/>
      <c r="D154" s="105">
        <f>_xlfn.XLOOKUP(Tbl.Uurtarief[[#This Row],[Type projectmedewerker]],Tbl.Typemedewerker[Type_projectmedewerker],Tbl.Typemedewerker[Kostensoort],"",,)</f>
        <v>0</v>
      </c>
      <c r="E154" s="110"/>
      <c r="F154" s="111"/>
      <c r="G154" s="112"/>
      <c r="H154" s="113"/>
      <c r="I154" s="115" t="str">
        <f>Tbl.Uurtarief[[#This Row],[Uurtarief
zonder
VKO]]</f>
        <v/>
      </c>
      <c r="J154" s="116"/>
      <c r="K154" s="116"/>
      <c r="L154" s="117">
        <f>_xlfn.XLOOKUP(Tbl.Uurtarief[[#This Row],[Type projectmedewerker]],Tbl.Typemedewerker[Type_projectmedewerker],Tbl.Typemedewerker[Uurtarief],"",,)</f>
        <v>0</v>
      </c>
      <c r="M154" s="102">
        <f>MAX(Tbl.Uurtarief[[#This Row],[Uurtarief
loondienst]:[Uurtarief
vast bedrag]])</f>
        <v>0</v>
      </c>
      <c r="N154" s="102" t="str">
        <f>IFERROR(((Tbl.Uurtarief[[#This Row],[Brutojaarloon
(excl.vakantiegeld)]]+Tbl.Uurtarief[[#This Row],[Niet prestatie-gebonden uitkering]])*(1+Lijsten!$T$2))*(1+Lijsten!$T$3)/(Tbl.Uurtarief[[#This Row],[Werkweek
o.b.v.
fulltime]]/Lijsten!$T$5)/Lijsten!$T$4*Tbl.Uurtarief[[#This Row],[Deeltijd-
factor]],"")</f>
        <v/>
      </c>
      <c r="O154" s="33"/>
    </row>
    <row r="155" spans="2:15" ht="16.5" x14ac:dyDescent="0.3">
      <c r="B155" s="232"/>
      <c r="C155" s="233"/>
      <c r="D155" s="105">
        <f>_xlfn.XLOOKUP(Tbl.Uurtarief[[#This Row],[Type projectmedewerker]],Tbl.Typemedewerker[Type_projectmedewerker],Tbl.Typemedewerker[Kostensoort],"",,)</f>
        <v>0</v>
      </c>
      <c r="E155" s="110"/>
      <c r="F155" s="111"/>
      <c r="G155" s="112"/>
      <c r="H155" s="113"/>
      <c r="I155" s="115" t="str">
        <f>Tbl.Uurtarief[[#This Row],[Uurtarief
zonder
VKO]]</f>
        <v/>
      </c>
      <c r="J155" s="116"/>
      <c r="K155" s="116"/>
      <c r="L155" s="117">
        <f>_xlfn.XLOOKUP(Tbl.Uurtarief[[#This Row],[Type projectmedewerker]],Tbl.Typemedewerker[Type_projectmedewerker],Tbl.Typemedewerker[Uurtarief],"",,)</f>
        <v>0</v>
      </c>
      <c r="M155" s="102">
        <f>MAX(Tbl.Uurtarief[[#This Row],[Uurtarief
loondienst]:[Uurtarief
vast bedrag]])</f>
        <v>0</v>
      </c>
      <c r="N155" s="102" t="str">
        <f>IFERROR(((Tbl.Uurtarief[[#This Row],[Brutojaarloon
(excl.vakantiegeld)]]+Tbl.Uurtarief[[#This Row],[Niet prestatie-gebonden uitkering]])*(1+Lijsten!$T$2))*(1+Lijsten!$T$3)/(Tbl.Uurtarief[[#This Row],[Werkweek
o.b.v.
fulltime]]/Lijsten!$T$5)/Lijsten!$T$4*Tbl.Uurtarief[[#This Row],[Deeltijd-
factor]],"")</f>
        <v/>
      </c>
      <c r="O155" s="33"/>
    </row>
    <row r="156" spans="2:15" ht="16.5" x14ac:dyDescent="0.3">
      <c r="B156" s="232"/>
      <c r="C156" s="233"/>
      <c r="D156" s="105">
        <f>_xlfn.XLOOKUP(Tbl.Uurtarief[[#This Row],[Type projectmedewerker]],Tbl.Typemedewerker[Type_projectmedewerker],Tbl.Typemedewerker[Kostensoort],"",,)</f>
        <v>0</v>
      </c>
      <c r="E156" s="110"/>
      <c r="F156" s="111"/>
      <c r="G156" s="112"/>
      <c r="H156" s="113"/>
      <c r="I156" s="115" t="str">
        <f>Tbl.Uurtarief[[#This Row],[Uurtarief
zonder
VKO]]</f>
        <v/>
      </c>
      <c r="J156" s="116"/>
      <c r="K156" s="116"/>
      <c r="L156" s="117">
        <f>_xlfn.XLOOKUP(Tbl.Uurtarief[[#This Row],[Type projectmedewerker]],Tbl.Typemedewerker[Type_projectmedewerker],Tbl.Typemedewerker[Uurtarief],"",,)</f>
        <v>0</v>
      </c>
      <c r="M156" s="102">
        <f>MAX(Tbl.Uurtarief[[#This Row],[Uurtarief
loondienst]:[Uurtarief
vast bedrag]])</f>
        <v>0</v>
      </c>
      <c r="N156" s="102" t="str">
        <f>IFERROR(((Tbl.Uurtarief[[#This Row],[Brutojaarloon
(excl.vakantiegeld)]]+Tbl.Uurtarief[[#This Row],[Niet prestatie-gebonden uitkering]])*(1+Lijsten!$T$2))*(1+Lijsten!$T$3)/(Tbl.Uurtarief[[#This Row],[Werkweek
o.b.v.
fulltime]]/Lijsten!$T$5)/Lijsten!$T$4*Tbl.Uurtarief[[#This Row],[Deeltijd-
factor]],"")</f>
        <v/>
      </c>
      <c r="O156" s="33"/>
    </row>
    <row r="157" spans="2:15" ht="16.5" x14ac:dyDescent="0.3">
      <c r="B157" s="232"/>
      <c r="C157" s="233"/>
      <c r="D157" s="105">
        <f>_xlfn.XLOOKUP(Tbl.Uurtarief[[#This Row],[Type projectmedewerker]],Tbl.Typemedewerker[Type_projectmedewerker],Tbl.Typemedewerker[Kostensoort],"",,)</f>
        <v>0</v>
      </c>
      <c r="E157" s="110"/>
      <c r="F157" s="111"/>
      <c r="G157" s="112"/>
      <c r="H157" s="113"/>
      <c r="I157" s="115" t="str">
        <f>Tbl.Uurtarief[[#This Row],[Uurtarief
zonder
VKO]]</f>
        <v/>
      </c>
      <c r="J157" s="116"/>
      <c r="K157" s="116"/>
      <c r="L157" s="117">
        <f>_xlfn.XLOOKUP(Tbl.Uurtarief[[#This Row],[Type projectmedewerker]],Tbl.Typemedewerker[Type_projectmedewerker],Tbl.Typemedewerker[Uurtarief],"",,)</f>
        <v>0</v>
      </c>
      <c r="M157" s="102">
        <f>MAX(Tbl.Uurtarief[[#This Row],[Uurtarief
loondienst]:[Uurtarief
vast bedrag]])</f>
        <v>0</v>
      </c>
      <c r="N157" s="102" t="str">
        <f>IFERROR(((Tbl.Uurtarief[[#This Row],[Brutojaarloon
(excl.vakantiegeld)]]+Tbl.Uurtarief[[#This Row],[Niet prestatie-gebonden uitkering]])*(1+Lijsten!$T$2))*(1+Lijsten!$T$3)/(Tbl.Uurtarief[[#This Row],[Werkweek
o.b.v.
fulltime]]/Lijsten!$T$5)/Lijsten!$T$4*Tbl.Uurtarief[[#This Row],[Deeltijd-
factor]],"")</f>
        <v/>
      </c>
      <c r="O157" s="33"/>
    </row>
    <row r="158" spans="2:15" ht="16.5" x14ac:dyDescent="0.3">
      <c r="B158" s="232"/>
      <c r="C158" s="233"/>
      <c r="D158" s="105">
        <f>_xlfn.XLOOKUP(Tbl.Uurtarief[[#This Row],[Type projectmedewerker]],Tbl.Typemedewerker[Type_projectmedewerker],Tbl.Typemedewerker[Kostensoort],"",,)</f>
        <v>0</v>
      </c>
      <c r="E158" s="110"/>
      <c r="F158" s="111"/>
      <c r="G158" s="112"/>
      <c r="H158" s="113"/>
      <c r="I158" s="115" t="str">
        <f>Tbl.Uurtarief[[#This Row],[Uurtarief
zonder
VKO]]</f>
        <v/>
      </c>
      <c r="J158" s="116"/>
      <c r="K158" s="116"/>
      <c r="L158" s="117">
        <f>_xlfn.XLOOKUP(Tbl.Uurtarief[[#This Row],[Type projectmedewerker]],Tbl.Typemedewerker[Type_projectmedewerker],Tbl.Typemedewerker[Uurtarief],"",,)</f>
        <v>0</v>
      </c>
      <c r="M158" s="102">
        <f>MAX(Tbl.Uurtarief[[#This Row],[Uurtarief
loondienst]:[Uurtarief
vast bedrag]])</f>
        <v>0</v>
      </c>
      <c r="N158" s="102" t="str">
        <f>IFERROR(((Tbl.Uurtarief[[#This Row],[Brutojaarloon
(excl.vakantiegeld)]]+Tbl.Uurtarief[[#This Row],[Niet prestatie-gebonden uitkering]])*(1+Lijsten!$T$2))*(1+Lijsten!$T$3)/(Tbl.Uurtarief[[#This Row],[Werkweek
o.b.v.
fulltime]]/Lijsten!$T$5)/Lijsten!$T$4*Tbl.Uurtarief[[#This Row],[Deeltijd-
factor]],"")</f>
        <v/>
      </c>
      <c r="O158" s="33"/>
    </row>
  </sheetData>
  <sheetProtection algorithmName="SHA-512" hashValue="C80kCvN0e8U48nqhZyxyZRR5W24DbewEHjH6OTJmnbS3OoUcRGs96I0dnCSJdeHuARZ1HGKwGv41wfWxhO9E7Q==" saltValue="/Fic1MqhZCZQKd2qvxzy7Q==" spinCount="100000" sheet="1" selectLockedCells="1"/>
  <conditionalFormatting sqref="C9:C158">
    <cfRule type="duplicateValues" dxfId="15" priority="6"/>
  </conditionalFormatting>
  <conditionalFormatting sqref="L9:L158">
    <cfRule type="cellIs" dxfId="10" priority="1" operator="greaterThan">
      <formula>0</formula>
    </cfRule>
  </conditionalFormatting>
  <dataValidations count="9">
    <dataValidation type="list" showInputMessage="1" showErrorMessage="1" errorTitle="Maak een keuze uit de lijst!" error="Klik op Annuleren._x000a_Klik daarna op het pijltje naast de cel." promptTitle="Maak een keuze uit de lijst." prompt="Klik op het pijltje naast de cel." sqref="B9:B158" xr:uid="{BF3F722D-A614-4831-87DA-1BACAA2AAF9D}">
      <formula1>Lijst_Typeprojectmedewerker</formula1>
    </dataValidation>
    <dataValidation type="decimal" operator="lessThan" allowBlank="1" showInputMessage="1" showErrorMessage="1" promptTitle="Werkweek" prompt="Vul hier het aantal uren van een fulltime werkweek in op basis van een (collectieve) arbeidsovereenkomst._x000a__x000a_Bijvoorbeeld:_x000a_40_x000a_36" sqref="E10:E158" xr:uid="{FF8B05FD-6836-4E33-AA4D-99E25ED794E0}">
      <formula1>99</formula1>
    </dataValidation>
    <dataValidation allowBlank="1" showInputMessage="1" showErrorMessage="1" promptTitle="Medewerker" prompt="Vul de naam en/of functie van de medewerker in._x000a__x000a_Let op!_x000a_Geef iedere medewewerker of functie een unieke naam._x000a_Dubbele waarden worden in rood aangegeven." sqref="C9:C158" xr:uid="{B65AD52A-8FE5-4DD0-92BF-310411158185}"/>
    <dataValidation operator="lessThan" allowBlank="1" showInputMessage="1" showErrorMessage="1" promptTitle="Werkweek" prompt="Vul hier het aantal uren van een fulltime werkweek in op basis van een (collectieve) arbeidsovereenkomst._x000a__x000a_Bijvoorbeeld:_x000a_40_x000a_36" sqref="E9" xr:uid="{E7E0924D-5F17-45A2-ADA0-DB3D374BEFAB}"/>
    <dataValidation allowBlank="1" showInputMessage="1" showErrorMessage="1" promptTitle="Deeltijdfactor" prompt="Vul hier het partimepercentage in dat van toepassing is op deze medewerker._x000a__x000a_Bijvoorbeeld:_x000a_100_x000a_80_x000a_..." sqref="F9:F158" xr:uid="{5F884F01-B9E0-4D3A-8E7E-E331EF1816E2}"/>
    <dataValidation allowBlank="1" showInputMessage="1" showErrorMessage="1" promptTitle="Brutojaarloon" prompt="Vul hier het brutojaarloon (exclusief vakantiegeld) in." sqref="G9:G158" xr:uid="{5B62A5C3-6F27-45CD-80B0-BDF6969C1B2D}"/>
    <dataValidation allowBlank="1" showInputMessage="1" showErrorMessage="1" promptTitle="Niet prestatiegebonden uitkering" prompt="Vul hier een bedrag in voor eventuele niet prestatiegebonden uitkeringen zoals bijvoorbeeld een 13e maand." sqref="H9:H158" xr:uid="{890A769C-EE38-475F-A7C5-BEC95AA992BE}"/>
    <dataValidation allowBlank="1" showInputMessage="1" showErrorMessage="1" promptTitle="IKS uurtarief" prompt="Indien u als kennisinstelling gebruik maakt van de integrale kostensystematiek. Vul hier het goedgekeurde IKS uurtarief in." sqref="J9:J158" xr:uid="{4419E6B4-7606-4241-8CB7-44E56DB57C59}"/>
    <dataValidation allowBlank="1" showInputMessage="1" showErrorMessage="1" promptTitle="Externe inhuur" prompt="Vul hier het uurtarief in wanneer u gebruik maakt van externe inhuur." sqref="K9:K158" xr:uid="{0B026E84-7404-45F7-94B8-40F65F00956D}"/>
  </dataValidations>
  <hyperlinks>
    <hyperlink ref="G3" location="Kosten!B9" tooltip="Ga naar werkblad Kosten" display="Kosten" xr:uid="{C4700482-5979-416A-83B3-86BCBD4D0139}"/>
  </hyperlink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 id="{35903DD1-D7B7-4B5E-8BD0-836A3528DBDC}">
            <xm:f>IF($B9=Lijsten!$O$2,TRUE,FALSE)</xm:f>
            <x14:dxf>
              <fill>
                <patternFill>
                  <bgColor theme="9" tint="0.79998168889431442"/>
                </patternFill>
              </fill>
            </x14:dxf>
          </x14:cfRule>
          <xm:sqref>E9:H158</xm:sqref>
        </x14:conditionalFormatting>
        <x14:conditionalFormatting xmlns:xm="http://schemas.microsoft.com/office/excel/2006/main">
          <x14:cfRule type="expression" priority="4" id="{F33925CD-F6A4-4D82-8C96-CEA5B3EA9F69}">
            <xm:f>IF($B9=Lijsten!$O$2,TRUE,FALSE)</xm:f>
            <x14:dxf>
              <font>
                <b/>
                <i val="0"/>
              </font>
              <fill>
                <patternFill>
                  <bgColor theme="0"/>
                </patternFill>
              </fill>
            </x14:dxf>
          </x14:cfRule>
          <xm:sqref>I9:I158</xm:sqref>
        </x14:conditionalFormatting>
        <x14:conditionalFormatting xmlns:xm="http://schemas.microsoft.com/office/excel/2006/main">
          <x14:cfRule type="expression" priority="3" id="{04B4F96A-3174-4E22-8CC1-19C9F3558938}">
            <xm:f>IF($B9=Lijsten!$O$6,TRUE,FALSE)</xm:f>
            <x14:dxf>
              <font>
                <b/>
                <i val="0"/>
              </font>
              <fill>
                <patternFill>
                  <bgColor theme="9" tint="0.79998168889431442"/>
                </patternFill>
              </fill>
            </x14:dxf>
          </x14:cfRule>
          <xm:sqref>J9:J158</xm:sqref>
        </x14:conditionalFormatting>
        <x14:conditionalFormatting xmlns:xm="http://schemas.microsoft.com/office/excel/2006/main">
          <x14:cfRule type="expression" priority="2" id="{B70B4448-E82C-4C3D-A226-0AF8A799F0F6}">
            <xm:f>IF($B9=Lijsten!$O$3,TRUE,FALSE)</xm:f>
            <x14:dxf>
              <font>
                <b/>
                <i val="0"/>
              </font>
              <fill>
                <patternFill>
                  <bgColor theme="9" tint="0.79998168889431442"/>
                </patternFill>
              </fill>
            </x14:dxf>
          </x14:cfRule>
          <xm:sqref>K9:K158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AAFA-E30F-408B-B315-FB092B396DC9}">
  <sheetPr codeName="Blad7">
    <tabColor rgb="FF697DBB"/>
  </sheetPr>
  <dimension ref="A1:L38"/>
  <sheetViews>
    <sheetView showGridLines="0" workbookViewId="0">
      <pane xSplit="3" ySplit="8" topLeftCell="D9" activePane="bottomRight" state="frozen"/>
      <selection pane="topRight" activeCell="D1" sqref="D1"/>
      <selection pane="bottomLeft" activeCell="A9" sqref="A9"/>
      <selection pane="bottomRight" activeCell="G4" sqref="G4"/>
    </sheetView>
  </sheetViews>
  <sheetFormatPr defaultColWidth="0" defaultRowHeight="15" zeroHeight="1" x14ac:dyDescent="0.25"/>
  <cols>
    <col min="1" max="1" width="2.7109375" style="37" customWidth="1"/>
    <col min="2" max="3" width="26.7109375" customWidth="1"/>
    <col min="4" max="7" width="18.7109375" customWidth="1"/>
    <col min="8" max="10" width="13.7109375" customWidth="1"/>
    <col min="11" max="11" width="18.7109375" customWidth="1"/>
    <col min="12" max="12" width="2.7109375" style="37" customWidth="1"/>
    <col min="13" max="16384" width="9.140625" hidden="1"/>
  </cols>
  <sheetData>
    <row r="1" spans="2:11" s="37" customFormat="1" x14ac:dyDescent="0.25"/>
    <row r="2" spans="2:11" ht="18" x14ac:dyDescent="0.35">
      <c r="B2" s="3" t="str">
        <f>Partners!B2</f>
        <v>Project</v>
      </c>
      <c r="C2" s="4"/>
      <c r="G2" s="123" t="s">
        <v>385</v>
      </c>
    </row>
    <row r="3" spans="2:11" ht="15.75" x14ac:dyDescent="0.3">
      <c r="B3" s="174" t="str">
        <f>Partners!B3</f>
        <v>Projectnaam</v>
      </c>
      <c r="C3" s="137">
        <f>Partners!C3</f>
        <v>0</v>
      </c>
      <c r="G3" s="6" t="s">
        <v>384</v>
      </c>
    </row>
    <row r="4" spans="2:11" ht="15.75" x14ac:dyDescent="0.3">
      <c r="B4" s="174" t="str">
        <f>Partners!B4</f>
        <v>Projectlocatie</v>
      </c>
      <c r="C4" s="138">
        <f>Partners!C4</f>
        <v>0</v>
      </c>
      <c r="G4" s="27" t="s">
        <v>63</v>
      </c>
    </row>
    <row r="5" spans="2:11" ht="15.75" x14ac:dyDescent="0.3">
      <c r="B5" s="174" t="str">
        <f>Partners!B5</f>
        <v>Penvoerder</v>
      </c>
      <c r="C5" s="138" t="str">
        <f>Partners!C5</f>
        <v/>
      </c>
    </row>
    <row r="6" spans="2:11" ht="15.75" x14ac:dyDescent="0.3">
      <c r="B6" s="4"/>
      <c r="C6" s="4"/>
    </row>
    <row r="7" spans="2:11" ht="18" x14ac:dyDescent="0.35">
      <c r="B7" s="3" t="s">
        <v>54</v>
      </c>
      <c r="C7" s="4"/>
    </row>
    <row r="8" spans="2:11" ht="45" x14ac:dyDescent="0.25">
      <c r="B8" s="25" t="s">
        <v>38</v>
      </c>
      <c r="C8" s="25" t="s">
        <v>35</v>
      </c>
      <c r="D8" s="25" t="s">
        <v>39</v>
      </c>
      <c r="E8" s="25" t="s">
        <v>40</v>
      </c>
      <c r="F8" s="25" t="s">
        <v>386</v>
      </c>
      <c r="G8" s="25" t="s">
        <v>388</v>
      </c>
      <c r="H8" s="36" t="s">
        <v>418</v>
      </c>
      <c r="I8" s="36" t="s">
        <v>41</v>
      </c>
      <c r="J8" s="35" t="s">
        <v>387</v>
      </c>
      <c r="K8" s="38" t="s">
        <v>42</v>
      </c>
    </row>
    <row r="9" spans="2:11" x14ac:dyDescent="0.25">
      <c r="B9" s="236"/>
      <c r="C9" s="236"/>
      <c r="D9" s="237"/>
      <c r="E9" s="238"/>
      <c r="F9" s="239"/>
      <c r="G9" s="236"/>
      <c r="H9" s="240"/>
      <c r="I9" s="241"/>
      <c r="J9" s="1" t="str">
        <f>IFERROR((Tbl.Afschrijvingskosten[[#This Row],[Aanschafwaarde]]-Tbl.Afschrijvingskosten[[#This Row],[Restwaarde]])/Tbl.Afschrijvingskosten[[#This Row],[Totaal gebruik in eenheden]]*Tbl.Afschrijvingskosten[[#This Row],[% toerekening aan project]], "")</f>
        <v/>
      </c>
      <c r="K9" t="str">
        <f>CONCATENATE("per ",Tbl.Afschrijvingskosten[[#This Row],[Afschrijvings-
eenheid]],Tbl.Afschrijvingskosten[[#This Row],[Afschrijvings-eenheid anders]])</f>
        <v xml:space="preserve">per </v>
      </c>
    </row>
    <row r="10" spans="2:11" x14ac:dyDescent="0.25">
      <c r="B10" s="236"/>
      <c r="C10" s="236"/>
      <c r="D10" s="237"/>
      <c r="E10" s="238"/>
      <c r="F10" s="239"/>
      <c r="G10" s="236"/>
      <c r="H10" s="240"/>
      <c r="I10" s="241"/>
      <c r="J10" s="1" t="str">
        <f>IFERROR((Tbl.Afschrijvingskosten[[#This Row],[Aanschafwaarde]]-Tbl.Afschrijvingskosten[[#This Row],[Restwaarde]])/Tbl.Afschrijvingskosten[[#This Row],[Totaal gebruik in eenheden]]*Tbl.Afschrijvingskosten[[#This Row],[% toerekening aan project]], "")</f>
        <v/>
      </c>
      <c r="K10" t="str">
        <f>CONCATENATE("per ",Tbl.Afschrijvingskosten[[#This Row],[Afschrijvings-
eenheid]],Tbl.Afschrijvingskosten[[#This Row],[Afschrijvings-eenheid anders]])</f>
        <v xml:space="preserve">per </v>
      </c>
    </row>
    <row r="11" spans="2:11" x14ac:dyDescent="0.25">
      <c r="B11" s="236"/>
      <c r="C11" s="236"/>
      <c r="D11" s="237"/>
      <c r="E11" s="238"/>
      <c r="F11" s="239"/>
      <c r="G11" s="236"/>
      <c r="H11" s="240"/>
      <c r="I11" s="241"/>
      <c r="J11" s="1" t="str">
        <f>IFERROR((Tbl.Afschrijvingskosten[[#This Row],[Aanschafwaarde]]-Tbl.Afschrijvingskosten[[#This Row],[Restwaarde]])/Tbl.Afschrijvingskosten[[#This Row],[Totaal gebruik in eenheden]]*Tbl.Afschrijvingskosten[[#This Row],[% toerekening aan project]], "")</f>
        <v/>
      </c>
      <c r="K11" t="str">
        <f>CONCATENATE("per ",Tbl.Afschrijvingskosten[[#This Row],[Afschrijvings-
eenheid]],Tbl.Afschrijvingskosten[[#This Row],[Afschrijvings-eenheid anders]])</f>
        <v xml:space="preserve">per </v>
      </c>
    </row>
    <row r="12" spans="2:11" x14ac:dyDescent="0.25">
      <c r="B12" s="236"/>
      <c r="C12" s="236"/>
      <c r="D12" s="237"/>
      <c r="E12" s="238"/>
      <c r="F12" s="239"/>
      <c r="G12" s="236"/>
      <c r="H12" s="240"/>
      <c r="I12" s="241"/>
      <c r="J12" s="1" t="str">
        <f>IFERROR((Tbl.Afschrijvingskosten[[#This Row],[Aanschafwaarde]]-Tbl.Afschrijvingskosten[[#This Row],[Restwaarde]])/Tbl.Afschrijvingskosten[[#This Row],[Totaal gebruik in eenheden]]*Tbl.Afschrijvingskosten[[#This Row],[% toerekening aan project]], "")</f>
        <v/>
      </c>
      <c r="K12" t="str">
        <f>CONCATENATE("per ",Tbl.Afschrijvingskosten[[#This Row],[Afschrijvings-
eenheid]],Tbl.Afschrijvingskosten[[#This Row],[Afschrijvings-eenheid anders]])</f>
        <v xml:space="preserve">per </v>
      </c>
    </row>
    <row r="13" spans="2:11" x14ac:dyDescent="0.25">
      <c r="B13" s="236"/>
      <c r="C13" s="236"/>
      <c r="D13" s="237"/>
      <c r="E13" s="238"/>
      <c r="F13" s="239"/>
      <c r="G13" s="236"/>
      <c r="H13" s="240"/>
      <c r="I13" s="241"/>
      <c r="J13" s="1" t="str">
        <f>IFERROR((Tbl.Afschrijvingskosten[[#This Row],[Aanschafwaarde]]-Tbl.Afschrijvingskosten[[#This Row],[Restwaarde]])/Tbl.Afschrijvingskosten[[#This Row],[Totaal gebruik in eenheden]]*Tbl.Afschrijvingskosten[[#This Row],[% toerekening aan project]], "")</f>
        <v/>
      </c>
      <c r="K13" t="str">
        <f>CONCATENATE("per ",Tbl.Afschrijvingskosten[[#This Row],[Afschrijvings-
eenheid]],Tbl.Afschrijvingskosten[[#This Row],[Afschrijvings-eenheid anders]])</f>
        <v xml:space="preserve">per </v>
      </c>
    </row>
    <row r="14" spans="2:11" x14ac:dyDescent="0.25">
      <c r="B14" s="236"/>
      <c r="C14" s="236"/>
      <c r="D14" s="237"/>
      <c r="E14" s="238"/>
      <c r="F14" s="239"/>
      <c r="G14" s="236"/>
      <c r="H14" s="240"/>
      <c r="I14" s="241"/>
      <c r="J14" s="1" t="str">
        <f>IFERROR((Tbl.Afschrijvingskosten[[#This Row],[Aanschafwaarde]]-Tbl.Afschrijvingskosten[[#This Row],[Restwaarde]])/Tbl.Afschrijvingskosten[[#This Row],[Totaal gebruik in eenheden]]*Tbl.Afschrijvingskosten[[#This Row],[% toerekening aan project]], "")</f>
        <v/>
      </c>
      <c r="K14" t="str">
        <f>CONCATENATE("per ",Tbl.Afschrijvingskosten[[#This Row],[Afschrijvings-
eenheid]],Tbl.Afschrijvingskosten[[#This Row],[Afschrijvings-eenheid anders]])</f>
        <v xml:space="preserve">per </v>
      </c>
    </row>
    <row r="15" spans="2:11" x14ac:dyDescent="0.25">
      <c r="B15" s="236"/>
      <c r="C15" s="236"/>
      <c r="D15" s="237"/>
      <c r="E15" s="238"/>
      <c r="F15" s="239"/>
      <c r="G15" s="236"/>
      <c r="H15" s="240"/>
      <c r="I15" s="241"/>
      <c r="J15" s="1" t="str">
        <f>IFERROR((Tbl.Afschrijvingskosten[[#This Row],[Aanschafwaarde]]-Tbl.Afschrijvingskosten[[#This Row],[Restwaarde]])/Tbl.Afschrijvingskosten[[#This Row],[Totaal gebruik in eenheden]]*Tbl.Afschrijvingskosten[[#This Row],[% toerekening aan project]], "")</f>
        <v/>
      </c>
      <c r="K15" t="str">
        <f>CONCATENATE("per ",Tbl.Afschrijvingskosten[[#This Row],[Afschrijvings-
eenheid]],Tbl.Afschrijvingskosten[[#This Row],[Afschrijvings-eenheid anders]])</f>
        <v xml:space="preserve">per </v>
      </c>
    </row>
    <row r="16" spans="2:11" x14ac:dyDescent="0.25">
      <c r="B16" s="236"/>
      <c r="C16" s="236"/>
      <c r="D16" s="237"/>
      <c r="E16" s="238"/>
      <c r="F16" s="239"/>
      <c r="G16" s="236"/>
      <c r="H16" s="240"/>
      <c r="I16" s="241"/>
      <c r="J16" s="1" t="str">
        <f>IFERROR((Tbl.Afschrijvingskosten[[#This Row],[Aanschafwaarde]]-Tbl.Afschrijvingskosten[[#This Row],[Restwaarde]])/Tbl.Afschrijvingskosten[[#This Row],[Totaal gebruik in eenheden]]*Tbl.Afschrijvingskosten[[#This Row],[% toerekening aan project]], "")</f>
        <v/>
      </c>
      <c r="K16" t="str">
        <f>CONCATENATE("per ",Tbl.Afschrijvingskosten[[#This Row],[Afschrijvings-
eenheid]],Tbl.Afschrijvingskosten[[#This Row],[Afschrijvings-eenheid anders]])</f>
        <v xml:space="preserve">per </v>
      </c>
    </row>
    <row r="17" spans="2:11" x14ac:dyDescent="0.25">
      <c r="B17" s="236"/>
      <c r="C17" s="236"/>
      <c r="D17" s="237"/>
      <c r="E17" s="238"/>
      <c r="F17" s="239"/>
      <c r="G17" s="236"/>
      <c r="H17" s="240"/>
      <c r="I17" s="241"/>
      <c r="J17" s="1" t="str">
        <f>IFERROR((Tbl.Afschrijvingskosten[[#This Row],[Aanschafwaarde]]-Tbl.Afschrijvingskosten[[#This Row],[Restwaarde]])/Tbl.Afschrijvingskosten[[#This Row],[Totaal gebruik in eenheden]]*Tbl.Afschrijvingskosten[[#This Row],[% toerekening aan project]], "")</f>
        <v/>
      </c>
      <c r="K17" t="str">
        <f>CONCATENATE("per ",Tbl.Afschrijvingskosten[[#This Row],[Afschrijvings-
eenheid]],Tbl.Afschrijvingskosten[[#This Row],[Afschrijvings-eenheid anders]])</f>
        <v xml:space="preserve">per </v>
      </c>
    </row>
    <row r="18" spans="2:11" x14ac:dyDescent="0.25">
      <c r="B18" s="236"/>
      <c r="C18" s="236"/>
      <c r="D18" s="237"/>
      <c r="E18" s="238"/>
      <c r="F18" s="239"/>
      <c r="G18" s="236"/>
      <c r="H18" s="240"/>
      <c r="I18" s="241"/>
      <c r="J18" s="1" t="str">
        <f>IFERROR((Tbl.Afschrijvingskosten[[#This Row],[Aanschafwaarde]]-Tbl.Afschrijvingskosten[[#This Row],[Restwaarde]])/Tbl.Afschrijvingskosten[[#This Row],[Totaal gebruik in eenheden]]*Tbl.Afschrijvingskosten[[#This Row],[% toerekening aan project]], "")</f>
        <v/>
      </c>
      <c r="K18" t="str">
        <f>CONCATENATE("per ",Tbl.Afschrijvingskosten[[#This Row],[Afschrijvings-
eenheid]],Tbl.Afschrijvingskosten[[#This Row],[Afschrijvings-eenheid anders]])</f>
        <v xml:space="preserve">per </v>
      </c>
    </row>
    <row r="19" spans="2:11" x14ac:dyDescent="0.25">
      <c r="B19" s="236"/>
      <c r="C19" s="236"/>
      <c r="D19" s="237"/>
      <c r="E19" s="238"/>
      <c r="F19" s="239"/>
      <c r="G19" s="236"/>
      <c r="H19" s="240"/>
      <c r="I19" s="241"/>
      <c r="J19" s="1" t="str">
        <f>IFERROR((Tbl.Afschrijvingskosten[[#This Row],[Aanschafwaarde]]-Tbl.Afschrijvingskosten[[#This Row],[Restwaarde]])/Tbl.Afschrijvingskosten[[#This Row],[Totaal gebruik in eenheden]]*Tbl.Afschrijvingskosten[[#This Row],[% toerekening aan project]], "")</f>
        <v/>
      </c>
      <c r="K19" t="str">
        <f>CONCATENATE("per ",Tbl.Afschrijvingskosten[[#This Row],[Afschrijvings-
eenheid]],Tbl.Afschrijvingskosten[[#This Row],[Afschrijvings-eenheid anders]])</f>
        <v xml:space="preserve">per </v>
      </c>
    </row>
    <row r="20" spans="2:11" x14ac:dyDescent="0.25">
      <c r="B20" s="236"/>
      <c r="C20" s="236"/>
      <c r="D20" s="237"/>
      <c r="E20" s="238"/>
      <c r="F20" s="239"/>
      <c r="G20" s="236"/>
      <c r="H20" s="240"/>
      <c r="I20" s="241"/>
      <c r="J20" s="1" t="str">
        <f>IFERROR((Tbl.Afschrijvingskosten[[#This Row],[Aanschafwaarde]]-Tbl.Afschrijvingskosten[[#This Row],[Restwaarde]])/Tbl.Afschrijvingskosten[[#This Row],[Totaal gebruik in eenheden]]*Tbl.Afschrijvingskosten[[#This Row],[% toerekening aan project]], "")</f>
        <v/>
      </c>
      <c r="K20" t="str">
        <f>CONCATENATE("per ",Tbl.Afschrijvingskosten[[#This Row],[Afschrijvings-
eenheid]],Tbl.Afschrijvingskosten[[#This Row],[Afschrijvings-eenheid anders]])</f>
        <v xml:space="preserve">per </v>
      </c>
    </row>
    <row r="21" spans="2:11" x14ac:dyDescent="0.25">
      <c r="B21" s="236"/>
      <c r="C21" s="236"/>
      <c r="D21" s="237"/>
      <c r="E21" s="238"/>
      <c r="F21" s="239"/>
      <c r="G21" s="236"/>
      <c r="H21" s="240"/>
      <c r="I21" s="241"/>
      <c r="J21" s="1" t="str">
        <f>IFERROR((Tbl.Afschrijvingskosten[[#This Row],[Aanschafwaarde]]-Tbl.Afschrijvingskosten[[#This Row],[Restwaarde]])/Tbl.Afschrijvingskosten[[#This Row],[Totaal gebruik in eenheden]]*Tbl.Afschrijvingskosten[[#This Row],[% toerekening aan project]], "")</f>
        <v/>
      </c>
      <c r="K21" t="str">
        <f>CONCATENATE("per ",Tbl.Afschrijvingskosten[[#This Row],[Afschrijvings-
eenheid]],Tbl.Afschrijvingskosten[[#This Row],[Afschrijvings-eenheid anders]])</f>
        <v xml:space="preserve">per </v>
      </c>
    </row>
    <row r="22" spans="2:11" x14ac:dyDescent="0.25">
      <c r="B22" s="236"/>
      <c r="C22" s="236"/>
      <c r="D22" s="237"/>
      <c r="E22" s="238"/>
      <c r="F22" s="239"/>
      <c r="G22" s="236"/>
      <c r="H22" s="240"/>
      <c r="I22" s="241"/>
      <c r="J22" s="1" t="str">
        <f>IFERROR((Tbl.Afschrijvingskosten[[#This Row],[Aanschafwaarde]]-Tbl.Afschrijvingskosten[[#This Row],[Restwaarde]])/Tbl.Afschrijvingskosten[[#This Row],[Totaal gebruik in eenheden]]*Tbl.Afschrijvingskosten[[#This Row],[% toerekening aan project]], "")</f>
        <v/>
      </c>
      <c r="K22" t="str">
        <f>CONCATENATE("per ",Tbl.Afschrijvingskosten[[#This Row],[Afschrijvings-
eenheid]],Tbl.Afschrijvingskosten[[#This Row],[Afschrijvings-eenheid anders]])</f>
        <v xml:space="preserve">per </v>
      </c>
    </row>
    <row r="23" spans="2:11" x14ac:dyDescent="0.25">
      <c r="B23" s="236"/>
      <c r="C23" s="236"/>
      <c r="D23" s="237"/>
      <c r="E23" s="238"/>
      <c r="F23" s="239"/>
      <c r="G23" s="236"/>
      <c r="H23" s="240"/>
      <c r="I23" s="241"/>
      <c r="J23" s="1" t="str">
        <f>IFERROR((Tbl.Afschrijvingskosten[[#This Row],[Aanschafwaarde]]-Tbl.Afschrijvingskosten[[#This Row],[Restwaarde]])/Tbl.Afschrijvingskosten[[#This Row],[Totaal gebruik in eenheden]]*Tbl.Afschrijvingskosten[[#This Row],[% toerekening aan project]], "")</f>
        <v/>
      </c>
      <c r="K23" t="str">
        <f>CONCATENATE("per ",Tbl.Afschrijvingskosten[[#This Row],[Afschrijvings-
eenheid]],Tbl.Afschrijvingskosten[[#This Row],[Afschrijvings-eenheid anders]])</f>
        <v xml:space="preserve">per </v>
      </c>
    </row>
    <row r="24" spans="2:11" x14ac:dyDescent="0.25">
      <c r="B24" s="236"/>
      <c r="C24" s="236"/>
      <c r="D24" s="237"/>
      <c r="E24" s="238"/>
      <c r="F24" s="239"/>
      <c r="G24" s="236"/>
      <c r="H24" s="240"/>
      <c r="I24" s="241"/>
      <c r="J24" s="1" t="str">
        <f>IFERROR((Tbl.Afschrijvingskosten[[#This Row],[Aanschafwaarde]]-Tbl.Afschrijvingskosten[[#This Row],[Restwaarde]])/Tbl.Afschrijvingskosten[[#This Row],[Totaal gebruik in eenheden]]*Tbl.Afschrijvingskosten[[#This Row],[% toerekening aan project]], "")</f>
        <v/>
      </c>
      <c r="K24" t="str">
        <f>CONCATENATE("per ",Tbl.Afschrijvingskosten[[#This Row],[Afschrijvings-
eenheid]],Tbl.Afschrijvingskosten[[#This Row],[Afschrijvings-eenheid anders]])</f>
        <v xml:space="preserve">per </v>
      </c>
    </row>
    <row r="25" spans="2:11" x14ac:dyDescent="0.25">
      <c r="B25" s="236"/>
      <c r="C25" s="236"/>
      <c r="D25" s="237"/>
      <c r="E25" s="238"/>
      <c r="F25" s="239"/>
      <c r="G25" s="236"/>
      <c r="H25" s="240"/>
      <c r="I25" s="241"/>
      <c r="J25" s="1" t="str">
        <f>IFERROR((Tbl.Afschrijvingskosten[[#This Row],[Aanschafwaarde]]-Tbl.Afschrijvingskosten[[#This Row],[Restwaarde]])/Tbl.Afschrijvingskosten[[#This Row],[Totaal gebruik in eenheden]]*Tbl.Afschrijvingskosten[[#This Row],[% toerekening aan project]], "")</f>
        <v/>
      </c>
      <c r="K25" t="str">
        <f>CONCATENATE("per ",Tbl.Afschrijvingskosten[[#This Row],[Afschrijvings-
eenheid]],Tbl.Afschrijvingskosten[[#This Row],[Afschrijvings-eenheid anders]])</f>
        <v xml:space="preserve">per </v>
      </c>
    </row>
    <row r="26" spans="2:11" x14ac:dyDescent="0.25">
      <c r="B26" s="236"/>
      <c r="C26" s="236"/>
      <c r="D26" s="237"/>
      <c r="E26" s="238"/>
      <c r="F26" s="239"/>
      <c r="G26" s="236"/>
      <c r="H26" s="240"/>
      <c r="I26" s="241"/>
      <c r="J26" s="1" t="str">
        <f>IFERROR((Tbl.Afschrijvingskosten[[#This Row],[Aanschafwaarde]]-Tbl.Afschrijvingskosten[[#This Row],[Restwaarde]])/Tbl.Afschrijvingskosten[[#This Row],[Totaal gebruik in eenheden]]*Tbl.Afschrijvingskosten[[#This Row],[% toerekening aan project]], "")</f>
        <v/>
      </c>
      <c r="K26" t="str">
        <f>CONCATENATE("per ",Tbl.Afschrijvingskosten[[#This Row],[Afschrijvings-
eenheid]],Tbl.Afschrijvingskosten[[#This Row],[Afschrijvings-eenheid anders]])</f>
        <v xml:space="preserve">per </v>
      </c>
    </row>
    <row r="27" spans="2:11" x14ac:dyDescent="0.25">
      <c r="B27" s="236"/>
      <c r="C27" s="236"/>
      <c r="D27" s="237"/>
      <c r="E27" s="238"/>
      <c r="F27" s="239"/>
      <c r="G27" s="236"/>
      <c r="H27" s="240"/>
      <c r="I27" s="241"/>
      <c r="J27" s="1" t="str">
        <f>IFERROR((Tbl.Afschrijvingskosten[[#This Row],[Aanschafwaarde]]-Tbl.Afschrijvingskosten[[#This Row],[Restwaarde]])/Tbl.Afschrijvingskosten[[#This Row],[Totaal gebruik in eenheden]]*Tbl.Afschrijvingskosten[[#This Row],[% toerekening aan project]], "")</f>
        <v/>
      </c>
      <c r="K27" t="str">
        <f>CONCATENATE("per ",Tbl.Afschrijvingskosten[[#This Row],[Afschrijvings-
eenheid]],Tbl.Afschrijvingskosten[[#This Row],[Afschrijvings-eenheid anders]])</f>
        <v xml:space="preserve">per </v>
      </c>
    </row>
    <row r="28" spans="2:11" x14ac:dyDescent="0.25">
      <c r="B28" s="236"/>
      <c r="C28" s="236"/>
      <c r="D28" s="237"/>
      <c r="E28" s="238"/>
      <c r="F28" s="239"/>
      <c r="G28" s="236"/>
      <c r="H28" s="240"/>
      <c r="I28" s="241"/>
      <c r="J28" s="1" t="str">
        <f>IFERROR((Tbl.Afschrijvingskosten[[#This Row],[Aanschafwaarde]]-Tbl.Afschrijvingskosten[[#This Row],[Restwaarde]])/Tbl.Afschrijvingskosten[[#This Row],[Totaal gebruik in eenheden]]*Tbl.Afschrijvingskosten[[#This Row],[% toerekening aan project]], "")</f>
        <v/>
      </c>
      <c r="K28" t="str">
        <f>CONCATENATE("per ",Tbl.Afschrijvingskosten[[#This Row],[Afschrijvings-
eenheid]],Tbl.Afschrijvingskosten[[#This Row],[Afschrijvings-eenheid anders]])</f>
        <v xml:space="preserve">per </v>
      </c>
    </row>
    <row r="29" spans="2:11" x14ac:dyDescent="0.25">
      <c r="B29" s="236"/>
      <c r="C29" s="236"/>
      <c r="D29" s="237"/>
      <c r="E29" s="238"/>
      <c r="F29" s="239"/>
      <c r="G29" s="236"/>
      <c r="H29" s="240"/>
      <c r="I29" s="241"/>
      <c r="J29" s="1" t="str">
        <f>IFERROR((Tbl.Afschrijvingskosten[[#This Row],[Aanschafwaarde]]-Tbl.Afschrijvingskosten[[#This Row],[Restwaarde]])/Tbl.Afschrijvingskosten[[#This Row],[Totaal gebruik in eenheden]]*Tbl.Afschrijvingskosten[[#This Row],[% toerekening aan project]], "")</f>
        <v/>
      </c>
      <c r="K29" t="str">
        <f>CONCATENATE("per ",Tbl.Afschrijvingskosten[[#This Row],[Afschrijvings-
eenheid]],Tbl.Afschrijvingskosten[[#This Row],[Afschrijvings-eenheid anders]])</f>
        <v xml:space="preserve">per </v>
      </c>
    </row>
    <row r="30" spans="2:11" x14ac:dyDescent="0.25">
      <c r="B30" s="236"/>
      <c r="C30" s="236"/>
      <c r="D30" s="237"/>
      <c r="E30" s="238"/>
      <c r="F30" s="239"/>
      <c r="G30" s="236"/>
      <c r="H30" s="240"/>
      <c r="I30" s="241"/>
      <c r="J30" s="1" t="str">
        <f>IFERROR((Tbl.Afschrijvingskosten[[#This Row],[Aanschafwaarde]]-Tbl.Afschrijvingskosten[[#This Row],[Restwaarde]])/Tbl.Afschrijvingskosten[[#This Row],[Totaal gebruik in eenheden]]*Tbl.Afschrijvingskosten[[#This Row],[% toerekening aan project]], "")</f>
        <v/>
      </c>
      <c r="K30" t="str">
        <f>CONCATENATE("per ",Tbl.Afschrijvingskosten[[#This Row],[Afschrijvings-
eenheid]],Tbl.Afschrijvingskosten[[#This Row],[Afschrijvings-eenheid anders]])</f>
        <v xml:space="preserve">per </v>
      </c>
    </row>
    <row r="31" spans="2:11" x14ac:dyDescent="0.25">
      <c r="B31" s="236"/>
      <c r="C31" s="236"/>
      <c r="D31" s="237"/>
      <c r="E31" s="238"/>
      <c r="F31" s="239"/>
      <c r="G31" s="236"/>
      <c r="H31" s="240"/>
      <c r="I31" s="241"/>
      <c r="J31" s="1" t="str">
        <f>IFERROR((Tbl.Afschrijvingskosten[[#This Row],[Aanschafwaarde]]-Tbl.Afschrijvingskosten[[#This Row],[Restwaarde]])/Tbl.Afschrijvingskosten[[#This Row],[Totaal gebruik in eenheden]]*Tbl.Afschrijvingskosten[[#This Row],[% toerekening aan project]], "")</f>
        <v/>
      </c>
      <c r="K31" t="str">
        <f>CONCATENATE("per ",Tbl.Afschrijvingskosten[[#This Row],[Afschrijvings-
eenheid]],Tbl.Afschrijvingskosten[[#This Row],[Afschrijvings-eenheid anders]])</f>
        <v xml:space="preserve">per </v>
      </c>
    </row>
    <row r="32" spans="2:11" x14ac:dyDescent="0.25">
      <c r="B32" s="236"/>
      <c r="C32" s="236"/>
      <c r="D32" s="237"/>
      <c r="E32" s="238"/>
      <c r="F32" s="239"/>
      <c r="G32" s="236"/>
      <c r="H32" s="240"/>
      <c r="I32" s="241"/>
      <c r="J32" s="1" t="str">
        <f>IFERROR((Tbl.Afschrijvingskosten[[#This Row],[Aanschafwaarde]]-Tbl.Afschrijvingskosten[[#This Row],[Restwaarde]])/Tbl.Afschrijvingskosten[[#This Row],[Totaal gebruik in eenheden]]*Tbl.Afschrijvingskosten[[#This Row],[% toerekening aan project]], "")</f>
        <v/>
      </c>
      <c r="K32" t="str">
        <f>CONCATENATE("per ",Tbl.Afschrijvingskosten[[#This Row],[Afschrijvings-
eenheid]],Tbl.Afschrijvingskosten[[#This Row],[Afschrijvings-eenheid anders]])</f>
        <v xml:space="preserve">per </v>
      </c>
    </row>
    <row r="33" spans="2:11" x14ac:dyDescent="0.25">
      <c r="B33" s="236"/>
      <c r="C33" s="236"/>
      <c r="D33" s="237"/>
      <c r="E33" s="238"/>
      <c r="F33" s="239"/>
      <c r="G33" s="236"/>
      <c r="H33" s="240"/>
      <c r="I33" s="241"/>
      <c r="J33" s="1" t="str">
        <f>IFERROR((Tbl.Afschrijvingskosten[[#This Row],[Aanschafwaarde]]-Tbl.Afschrijvingskosten[[#This Row],[Restwaarde]])/Tbl.Afschrijvingskosten[[#This Row],[Totaal gebruik in eenheden]]*Tbl.Afschrijvingskosten[[#This Row],[% toerekening aan project]], "")</f>
        <v/>
      </c>
      <c r="K33" t="str">
        <f>CONCATENATE("per ",Tbl.Afschrijvingskosten[[#This Row],[Afschrijvings-
eenheid]],Tbl.Afschrijvingskosten[[#This Row],[Afschrijvings-eenheid anders]])</f>
        <v xml:space="preserve">per </v>
      </c>
    </row>
    <row r="34" spans="2:11" x14ac:dyDescent="0.25">
      <c r="B34" s="236"/>
      <c r="C34" s="236"/>
      <c r="D34" s="237"/>
      <c r="E34" s="238"/>
      <c r="F34" s="239"/>
      <c r="G34" s="236"/>
      <c r="H34" s="240"/>
      <c r="I34" s="241"/>
      <c r="J34" s="1" t="str">
        <f>IFERROR((Tbl.Afschrijvingskosten[[#This Row],[Aanschafwaarde]]-Tbl.Afschrijvingskosten[[#This Row],[Restwaarde]])/Tbl.Afschrijvingskosten[[#This Row],[Totaal gebruik in eenheden]]*Tbl.Afschrijvingskosten[[#This Row],[% toerekening aan project]], "")</f>
        <v/>
      </c>
      <c r="K34" t="str">
        <f>CONCATENATE("per ",Tbl.Afschrijvingskosten[[#This Row],[Afschrijvings-
eenheid]],Tbl.Afschrijvingskosten[[#This Row],[Afschrijvings-eenheid anders]])</f>
        <v xml:space="preserve">per </v>
      </c>
    </row>
    <row r="35" spans="2:11" x14ac:dyDescent="0.25">
      <c r="B35" s="236"/>
      <c r="C35" s="236"/>
      <c r="D35" s="237"/>
      <c r="E35" s="238"/>
      <c r="F35" s="239"/>
      <c r="G35" s="236"/>
      <c r="H35" s="240"/>
      <c r="I35" s="241"/>
      <c r="J35" s="1" t="str">
        <f>IFERROR((Tbl.Afschrijvingskosten[[#This Row],[Aanschafwaarde]]-Tbl.Afschrijvingskosten[[#This Row],[Restwaarde]])/Tbl.Afschrijvingskosten[[#This Row],[Totaal gebruik in eenheden]]*Tbl.Afschrijvingskosten[[#This Row],[% toerekening aan project]], "")</f>
        <v/>
      </c>
      <c r="K35" t="str">
        <f>CONCATENATE("per ",Tbl.Afschrijvingskosten[[#This Row],[Afschrijvings-
eenheid]],Tbl.Afschrijvingskosten[[#This Row],[Afschrijvings-eenheid anders]])</f>
        <v xml:space="preserve">per </v>
      </c>
    </row>
    <row r="36" spans="2:11" x14ac:dyDescent="0.25">
      <c r="B36" s="236"/>
      <c r="C36" s="236"/>
      <c r="D36" s="237"/>
      <c r="E36" s="238"/>
      <c r="F36" s="239"/>
      <c r="G36" s="236"/>
      <c r="H36" s="240"/>
      <c r="I36" s="241"/>
      <c r="J36" s="1" t="str">
        <f>IFERROR((Tbl.Afschrijvingskosten[[#This Row],[Aanschafwaarde]]-Tbl.Afschrijvingskosten[[#This Row],[Restwaarde]])/Tbl.Afschrijvingskosten[[#This Row],[Totaal gebruik in eenheden]]*Tbl.Afschrijvingskosten[[#This Row],[% toerekening aan project]], "")</f>
        <v/>
      </c>
      <c r="K36" t="str">
        <f>CONCATENATE("per ",Tbl.Afschrijvingskosten[[#This Row],[Afschrijvings-
eenheid]],Tbl.Afschrijvingskosten[[#This Row],[Afschrijvings-eenheid anders]])</f>
        <v xml:space="preserve">per </v>
      </c>
    </row>
    <row r="37" spans="2:11" x14ac:dyDescent="0.25">
      <c r="B37" s="236"/>
      <c r="C37" s="236"/>
      <c r="D37" s="237"/>
      <c r="E37" s="238"/>
      <c r="F37" s="239"/>
      <c r="G37" s="236"/>
      <c r="H37" s="240"/>
      <c r="I37" s="241"/>
      <c r="J37" s="1" t="str">
        <f>IFERROR((Tbl.Afschrijvingskosten[[#This Row],[Aanschafwaarde]]-Tbl.Afschrijvingskosten[[#This Row],[Restwaarde]])/Tbl.Afschrijvingskosten[[#This Row],[Totaal gebruik in eenheden]]*Tbl.Afschrijvingskosten[[#This Row],[% toerekening aan project]], "")</f>
        <v/>
      </c>
      <c r="K37" t="str">
        <f>CONCATENATE("per ",Tbl.Afschrijvingskosten[[#This Row],[Afschrijvings-
eenheid]],Tbl.Afschrijvingskosten[[#This Row],[Afschrijvings-eenheid anders]])</f>
        <v xml:space="preserve">per </v>
      </c>
    </row>
    <row r="38" spans="2:11" x14ac:dyDescent="0.25">
      <c r="B38" s="236"/>
      <c r="C38" s="236"/>
      <c r="D38" s="237"/>
      <c r="E38" s="238"/>
      <c r="F38" s="239"/>
      <c r="G38" s="236"/>
      <c r="H38" s="240"/>
      <c r="I38" s="241"/>
      <c r="J38" s="1" t="str">
        <f>IFERROR((Tbl.Afschrijvingskosten[[#This Row],[Aanschafwaarde]]-Tbl.Afschrijvingskosten[[#This Row],[Restwaarde]])/Tbl.Afschrijvingskosten[[#This Row],[Totaal gebruik in eenheden]]*Tbl.Afschrijvingskosten[[#This Row],[% toerekening aan project]], "")</f>
        <v/>
      </c>
      <c r="K38" t="str">
        <f>CONCATENATE("per ",Tbl.Afschrijvingskosten[[#This Row],[Afschrijvings-
eenheid]],Tbl.Afschrijvingskosten[[#This Row],[Afschrijvings-eenheid anders]])</f>
        <v xml:space="preserve">per </v>
      </c>
    </row>
  </sheetData>
  <sheetProtection algorithmName="SHA-512" hashValue="ihorpC//ciKSEDmShTICTdkqMl0p70Tpv7eJ0Ic09xmICljn94EmbKFzdcKLSG42WkEIRDjjYiP7xwPQJLQuCA==" saltValue="T3UYoD2023cyVObtOxYEew==" spinCount="100000" sheet="1" objects="1" scenarios="1" selectLockedCells="1"/>
  <dataValidations count="4">
    <dataValidation type="list" showInputMessage="1" showErrorMessage="1" errorTitle="Maak een keuze uit de lijst!" error="Klik op Annuleren._x000a_Klik daarna op het pijltje naast de cel." promptTitle="Maak een keuze uit de lijst" prompt="Klik op het pijltje naast de cel." sqref="F9:F38" xr:uid="{F9D8D9A4-7CBD-429C-A0BB-F457C21ED039}">
      <formula1>Lijst_Afschrijvingseenheden</formula1>
    </dataValidation>
    <dataValidation type="decimal" allowBlank="1" showInputMessage="1" showErrorMessage="1" promptTitle="Toerekening aan project" prompt="Geef in een percentage aan welk deel van de afschrijvingskosten worden toegerekend aan het project." sqref="I9:I38" xr:uid="{E85EC30C-1672-4450-9052-309393BC961C}">
      <formula1>0</formula1>
      <formula2>1</formula2>
    </dataValidation>
    <dataValidation allowBlank="1" showInputMessage="1" showErrorMessage="1" promptTitle="Afschrijvingseenheid anders" prompt="Vul hier de afschrijvingseenheid aan wanneer u geen keuze hebt gemaakt in de vorige kolom." sqref="G9:G38" xr:uid="{190FFE92-83C0-4364-86B3-CA18964FDB6A}"/>
    <dataValidation allowBlank="1" showInputMessage="1" showErrorMessage="1" promptTitle="Totaal gebruik" prompt="Geef het totale gebruik in afschrijvingseenheden aan van de volledige levensduur van het activum._x000a__x000a_Bijvoorbeeld:_x000a_Levensduur is 5 jaar, vul dan 5 in._x000a__x000a_Aantal productie-eenheden is 5.000.000, vul dan 5000000 in." sqref="H9:H38" xr:uid="{A6F1034D-A184-4DD7-8432-0AB7921BB340}"/>
  </dataValidations>
  <hyperlinks>
    <hyperlink ref="G4" location="Kosten!B9" tooltip="Ga naar werkblad Kosten" display="Kosten" xr:uid="{D90383E7-3D35-47CB-9DA5-B464FF2F408D}"/>
  </hyperlink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F6AD-C43B-440C-B6E7-F3E154D98C85}">
  <sheetPr codeName="Blad4">
    <tabColor rgb="FF697DBB"/>
  </sheetPr>
  <dimension ref="B1:XFC291"/>
  <sheetViews>
    <sheetView showGridLines="0" zoomScaleNormal="100" workbookViewId="0">
      <pane xSplit="4" ySplit="8" topLeftCell="E9" activePane="bottomRight" state="frozen"/>
      <selection pane="topRight" activeCell="E1" sqref="E1"/>
      <selection pane="bottomLeft" activeCell="A9" sqref="A9"/>
      <selection pane="bottomRight" activeCell="S3" sqref="S3"/>
    </sheetView>
  </sheetViews>
  <sheetFormatPr defaultColWidth="8.85546875" defaultRowHeight="15" zeroHeight="1" x14ac:dyDescent="0.3"/>
  <cols>
    <col min="1" max="1" width="2.7109375" style="33" customWidth="1"/>
    <col min="2" max="2" width="30.7109375" style="4" customWidth="1"/>
    <col min="3" max="3" width="15.7109375" style="4" customWidth="1"/>
    <col min="4" max="4" width="50.7109375" style="4" customWidth="1"/>
    <col min="5" max="5" width="20.7109375" style="4" customWidth="1"/>
    <col min="6" max="6" width="10.7109375" style="4" customWidth="1"/>
    <col min="7" max="7" width="15.7109375" style="4" customWidth="1"/>
    <col min="8" max="8" width="22.7109375" style="119" hidden="1" customWidth="1"/>
    <col min="9" max="9" width="15.7109375" style="4" hidden="1" customWidth="1"/>
    <col min="10" max="10" width="20.7109375" style="4" customWidth="1"/>
    <col min="11" max="11" width="10.7109375" style="4" customWidth="1"/>
    <col min="12" max="12" width="15.7109375" style="119" customWidth="1"/>
    <col min="13" max="13" width="22.7109375" style="4" hidden="1" customWidth="1"/>
    <col min="14" max="14" width="15.7109375" style="4" hidden="1" customWidth="1"/>
    <col min="15" max="15" width="20.7109375" style="4" customWidth="1"/>
    <col min="16" max="16" width="10.7109375" style="119" customWidth="1"/>
    <col min="17" max="17" width="15.7109375" style="4" customWidth="1"/>
    <col min="18" max="18" width="22.7109375" style="4" hidden="1" customWidth="1"/>
    <col min="19" max="19" width="20.7109375" style="4" customWidth="1"/>
    <col min="20" max="20" width="25.7109375" style="4" customWidth="1"/>
    <col min="21" max="21" width="25.7109375" style="4" hidden="1" customWidth="1"/>
    <col min="22" max="23" width="20.7109375" style="4" hidden="1" customWidth="1"/>
    <col min="24" max="25" width="15.7109375" style="4" hidden="1" customWidth="1"/>
    <col min="26" max="182" width="2.7109375" style="154" hidden="1" customWidth="1"/>
    <col min="183" max="183" width="9.42578125" style="154" hidden="1" customWidth="1"/>
    <col min="184" max="231" width="2.7109375" style="154" hidden="1" customWidth="1"/>
    <col min="232" max="16383" width="8.85546875" style="4" hidden="1" customWidth="1"/>
    <col min="16384" max="16384" width="2.7109375" style="33" customWidth="1"/>
  </cols>
  <sheetData>
    <row r="1" spans="2:16383" x14ac:dyDescent="0.3">
      <c r="B1" s="33"/>
      <c r="C1" s="33"/>
      <c r="D1" s="33"/>
      <c r="E1" s="33"/>
      <c r="F1" s="33"/>
      <c r="G1" s="33"/>
      <c r="H1" s="118"/>
      <c r="I1" s="33"/>
      <c r="J1" s="33"/>
      <c r="K1" s="33"/>
      <c r="L1" s="118"/>
      <c r="M1" s="33"/>
      <c r="N1" s="33"/>
      <c r="O1" s="33"/>
      <c r="P1" s="118"/>
      <c r="Q1" s="33"/>
      <c r="R1" s="33"/>
      <c r="S1" s="33"/>
      <c r="T1" s="33"/>
      <c r="U1" s="33"/>
      <c r="V1" s="33"/>
      <c r="W1" s="33"/>
      <c r="X1" s="33"/>
      <c r="Y1" s="3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c r="AEV1" s="33"/>
      <c r="AEW1" s="33"/>
      <c r="AEX1" s="33"/>
      <c r="AEY1" s="33"/>
      <c r="AEZ1" s="33"/>
      <c r="AFA1" s="33"/>
      <c r="AFB1" s="33"/>
      <c r="AFC1" s="33"/>
      <c r="AFD1" s="33"/>
      <c r="AFE1" s="33"/>
      <c r="AFF1" s="33"/>
      <c r="AFG1" s="33"/>
      <c r="AFH1" s="33"/>
      <c r="AFI1" s="33"/>
      <c r="AFJ1" s="33"/>
      <c r="AFK1" s="33"/>
      <c r="AFL1" s="33"/>
      <c r="AFM1" s="33"/>
      <c r="AFN1" s="33"/>
      <c r="AFO1" s="33"/>
      <c r="AFP1" s="33"/>
      <c r="AFQ1" s="33"/>
      <c r="AFR1" s="33"/>
      <c r="AFS1" s="33"/>
      <c r="AFT1" s="33"/>
      <c r="AFU1" s="33"/>
      <c r="AFV1" s="33"/>
      <c r="AFW1" s="33"/>
      <c r="AFX1" s="33"/>
      <c r="AFY1" s="33"/>
      <c r="AFZ1" s="33"/>
      <c r="AGA1" s="33"/>
      <c r="AGB1" s="33"/>
      <c r="AGC1" s="33"/>
      <c r="AGD1" s="33"/>
      <c r="AGE1" s="33"/>
      <c r="AGF1" s="33"/>
      <c r="AGG1" s="33"/>
      <c r="AGH1" s="33"/>
      <c r="AGI1" s="33"/>
      <c r="AGJ1" s="33"/>
      <c r="AGK1" s="33"/>
      <c r="AGL1" s="33"/>
      <c r="AGM1" s="33"/>
      <c r="AGN1" s="33"/>
      <c r="AGO1" s="33"/>
      <c r="AGP1" s="33"/>
      <c r="AGQ1" s="33"/>
      <c r="AGR1" s="33"/>
      <c r="AGS1" s="33"/>
      <c r="AGT1" s="33"/>
      <c r="AGU1" s="33"/>
      <c r="AGV1" s="33"/>
      <c r="AGW1" s="33"/>
      <c r="AGX1" s="33"/>
      <c r="AGY1" s="33"/>
      <c r="AGZ1" s="33"/>
      <c r="AHA1" s="33"/>
      <c r="AHB1" s="33"/>
      <c r="AHC1" s="33"/>
      <c r="AHD1" s="33"/>
      <c r="AHE1" s="33"/>
      <c r="AHF1" s="33"/>
      <c r="AHG1" s="33"/>
      <c r="AHH1" s="33"/>
      <c r="AHI1" s="33"/>
      <c r="AHJ1" s="33"/>
      <c r="AHK1" s="33"/>
      <c r="AHL1" s="33"/>
      <c r="AHM1" s="33"/>
      <c r="AHN1" s="33"/>
      <c r="AHO1" s="33"/>
      <c r="AHP1" s="33"/>
      <c r="AHQ1" s="33"/>
      <c r="AHR1" s="33"/>
      <c r="AHS1" s="33"/>
      <c r="AHT1" s="33"/>
      <c r="AHU1" s="33"/>
      <c r="AHV1" s="33"/>
      <c r="AHW1" s="33"/>
      <c r="AHX1" s="33"/>
      <c r="AHY1" s="33"/>
      <c r="AHZ1" s="33"/>
      <c r="AIA1" s="33"/>
      <c r="AIB1" s="33"/>
      <c r="AIC1" s="33"/>
      <c r="AID1" s="33"/>
      <c r="AIE1" s="33"/>
      <c r="AIF1" s="33"/>
      <c r="AIG1" s="33"/>
      <c r="AIH1" s="33"/>
      <c r="AII1" s="33"/>
      <c r="AIJ1" s="33"/>
      <c r="AIK1" s="33"/>
      <c r="AIL1" s="33"/>
      <c r="AIM1" s="33"/>
      <c r="AIN1" s="33"/>
      <c r="AIO1" s="33"/>
      <c r="AIP1" s="33"/>
      <c r="AIQ1" s="33"/>
      <c r="AIR1" s="33"/>
      <c r="AIS1" s="33"/>
      <c r="AIT1" s="33"/>
      <c r="AIU1" s="33"/>
      <c r="AIV1" s="33"/>
      <c r="AIW1" s="33"/>
      <c r="AIX1" s="33"/>
      <c r="AIY1" s="33"/>
      <c r="AIZ1" s="33"/>
      <c r="AJA1" s="33"/>
      <c r="AJB1" s="33"/>
      <c r="AJC1" s="33"/>
      <c r="AJD1" s="33"/>
      <c r="AJE1" s="33"/>
      <c r="AJF1" s="33"/>
      <c r="AJG1" s="33"/>
      <c r="AJH1" s="33"/>
      <c r="AJI1" s="33"/>
      <c r="AJJ1" s="33"/>
      <c r="AJK1" s="33"/>
      <c r="AJL1" s="33"/>
      <c r="AJM1" s="33"/>
      <c r="AJN1" s="33"/>
      <c r="AJO1" s="33"/>
      <c r="AJP1" s="33"/>
      <c r="AJQ1" s="33"/>
      <c r="AJR1" s="33"/>
      <c r="AJS1" s="33"/>
      <c r="AJT1" s="33"/>
      <c r="AJU1" s="33"/>
      <c r="AJV1" s="33"/>
      <c r="AJW1" s="33"/>
      <c r="AJX1" s="33"/>
      <c r="AJY1" s="33"/>
      <c r="AJZ1" s="33"/>
      <c r="AKA1" s="33"/>
      <c r="AKB1" s="33"/>
      <c r="AKC1" s="33"/>
      <c r="AKD1" s="33"/>
      <c r="AKE1" s="33"/>
      <c r="AKF1" s="33"/>
      <c r="AKG1" s="33"/>
      <c r="AKH1" s="33"/>
      <c r="AKI1" s="33"/>
      <c r="AKJ1" s="33"/>
      <c r="AKK1" s="33"/>
      <c r="AKL1" s="33"/>
      <c r="AKM1" s="33"/>
      <c r="AKN1" s="33"/>
      <c r="AKO1" s="33"/>
      <c r="AKP1" s="33"/>
      <c r="AKQ1" s="33"/>
      <c r="AKR1" s="33"/>
      <c r="AKS1" s="33"/>
      <c r="AKT1" s="33"/>
      <c r="AKU1" s="33"/>
      <c r="AKV1" s="33"/>
      <c r="AKW1" s="33"/>
      <c r="AKX1" s="33"/>
      <c r="AKY1" s="33"/>
      <c r="AKZ1" s="33"/>
      <c r="ALA1" s="33"/>
      <c r="ALB1" s="33"/>
      <c r="ALC1" s="33"/>
      <c r="ALD1" s="33"/>
      <c r="ALE1" s="33"/>
      <c r="ALF1" s="33"/>
      <c r="ALG1" s="33"/>
      <c r="ALH1" s="33"/>
      <c r="ALI1" s="33"/>
      <c r="ALJ1" s="33"/>
      <c r="ALK1" s="33"/>
      <c r="ALL1" s="33"/>
      <c r="ALM1" s="33"/>
      <c r="ALN1" s="33"/>
      <c r="ALO1" s="33"/>
      <c r="ALP1" s="33"/>
      <c r="ALQ1" s="33"/>
      <c r="ALR1" s="33"/>
      <c r="ALS1" s="33"/>
      <c r="ALT1" s="33"/>
      <c r="ALU1" s="33"/>
      <c r="ALV1" s="33"/>
      <c r="ALW1" s="33"/>
      <c r="ALX1" s="33"/>
      <c r="ALY1" s="33"/>
      <c r="ALZ1" s="33"/>
      <c r="AMA1" s="33"/>
      <c r="AMB1" s="33"/>
      <c r="AMC1" s="33"/>
      <c r="AMD1" s="33"/>
      <c r="AME1" s="33"/>
      <c r="AMF1" s="33"/>
      <c r="AMG1" s="33"/>
      <c r="AMH1" s="33"/>
      <c r="AMI1" s="33"/>
      <c r="AMJ1" s="33"/>
      <c r="AMK1" s="33"/>
      <c r="AML1" s="33"/>
      <c r="AMM1" s="33"/>
      <c r="AMN1" s="33"/>
      <c r="AMO1" s="33"/>
      <c r="AMP1" s="33"/>
      <c r="AMQ1" s="33"/>
      <c r="AMR1" s="33"/>
      <c r="AMS1" s="33"/>
      <c r="AMT1" s="33"/>
      <c r="AMU1" s="33"/>
      <c r="AMV1" s="33"/>
      <c r="AMW1" s="33"/>
      <c r="AMX1" s="33"/>
      <c r="AMY1" s="33"/>
      <c r="AMZ1" s="33"/>
      <c r="ANA1" s="33"/>
      <c r="ANB1" s="33"/>
      <c r="ANC1" s="33"/>
      <c r="AND1" s="33"/>
      <c r="ANE1" s="33"/>
      <c r="ANF1" s="33"/>
      <c r="ANG1" s="33"/>
      <c r="ANH1" s="33"/>
      <c r="ANI1" s="33"/>
      <c r="ANJ1" s="33"/>
      <c r="ANK1" s="33"/>
      <c r="ANL1" s="33"/>
      <c r="ANM1" s="33"/>
      <c r="ANN1" s="33"/>
      <c r="ANO1" s="33"/>
      <c r="ANP1" s="33"/>
      <c r="ANQ1" s="33"/>
      <c r="ANR1" s="33"/>
      <c r="ANS1" s="33"/>
      <c r="ANT1" s="33"/>
      <c r="ANU1" s="33"/>
      <c r="ANV1" s="33"/>
      <c r="ANW1" s="33"/>
      <c r="ANX1" s="33"/>
      <c r="ANY1" s="33"/>
      <c r="ANZ1" s="33"/>
      <c r="AOA1" s="33"/>
      <c r="AOB1" s="33"/>
      <c r="AOC1" s="33"/>
      <c r="AOD1" s="33"/>
      <c r="AOE1" s="33"/>
      <c r="AOF1" s="33"/>
      <c r="AOG1" s="33"/>
      <c r="AOH1" s="33"/>
      <c r="AOI1" s="33"/>
      <c r="AOJ1" s="33"/>
      <c r="AOK1" s="33"/>
      <c r="AOL1" s="33"/>
      <c r="AOM1" s="33"/>
      <c r="AON1" s="33"/>
      <c r="AOO1" s="33"/>
      <c r="AOP1" s="33"/>
      <c r="AOQ1" s="33"/>
      <c r="AOR1" s="33"/>
      <c r="AOS1" s="33"/>
      <c r="AOT1" s="33"/>
      <c r="AOU1" s="33"/>
      <c r="AOV1" s="33"/>
      <c r="AOW1" s="33"/>
      <c r="AOX1" s="33"/>
      <c r="AOY1" s="33"/>
      <c r="AOZ1" s="33"/>
      <c r="APA1" s="33"/>
      <c r="APB1" s="33"/>
      <c r="APC1" s="33"/>
      <c r="APD1" s="33"/>
      <c r="APE1" s="33"/>
      <c r="APF1" s="33"/>
      <c r="APG1" s="33"/>
      <c r="APH1" s="33"/>
      <c r="API1" s="33"/>
      <c r="APJ1" s="33"/>
      <c r="APK1" s="33"/>
      <c r="APL1" s="33"/>
      <c r="APM1" s="33"/>
      <c r="APN1" s="33"/>
      <c r="APO1" s="33"/>
      <c r="APP1" s="33"/>
      <c r="APQ1" s="33"/>
      <c r="APR1" s="33"/>
      <c r="APS1" s="33"/>
      <c r="APT1" s="33"/>
      <c r="APU1" s="33"/>
      <c r="APV1" s="33"/>
      <c r="APW1" s="33"/>
      <c r="APX1" s="33"/>
      <c r="APY1" s="33"/>
      <c r="APZ1" s="33"/>
      <c r="AQA1" s="33"/>
      <c r="AQB1" s="33"/>
      <c r="AQC1" s="33"/>
      <c r="AQD1" s="33"/>
      <c r="AQE1" s="33"/>
      <c r="AQF1" s="33"/>
      <c r="AQG1" s="33"/>
      <c r="AQH1" s="33"/>
      <c r="AQI1" s="33"/>
      <c r="AQJ1" s="33"/>
      <c r="AQK1" s="33"/>
      <c r="AQL1" s="33"/>
      <c r="AQM1" s="33"/>
      <c r="AQN1" s="33"/>
      <c r="AQO1" s="33"/>
      <c r="AQP1" s="33"/>
      <c r="AQQ1" s="33"/>
      <c r="AQR1" s="33"/>
      <c r="AQS1" s="33"/>
      <c r="AQT1" s="33"/>
      <c r="AQU1" s="33"/>
      <c r="AQV1" s="33"/>
      <c r="AQW1" s="33"/>
      <c r="AQX1" s="33"/>
      <c r="AQY1" s="33"/>
      <c r="AQZ1" s="33"/>
      <c r="ARA1" s="33"/>
      <c r="ARB1" s="33"/>
      <c r="ARC1" s="33"/>
      <c r="ARD1" s="33"/>
      <c r="ARE1" s="33"/>
      <c r="ARF1" s="33"/>
      <c r="ARG1" s="33"/>
      <c r="ARH1" s="33"/>
      <c r="ARI1" s="33"/>
      <c r="ARJ1" s="33"/>
      <c r="ARK1" s="33"/>
      <c r="ARL1" s="33"/>
      <c r="ARM1" s="33"/>
      <c r="ARN1" s="33"/>
      <c r="ARO1" s="33"/>
      <c r="ARP1" s="33"/>
      <c r="ARQ1" s="33"/>
      <c r="ARR1" s="33"/>
      <c r="ARS1" s="33"/>
      <c r="ART1" s="33"/>
      <c r="ARU1" s="33"/>
      <c r="ARV1" s="33"/>
      <c r="ARW1" s="33"/>
      <c r="ARX1" s="33"/>
      <c r="ARY1" s="33"/>
      <c r="ARZ1" s="33"/>
      <c r="ASA1" s="33"/>
      <c r="ASB1" s="33"/>
      <c r="ASC1" s="33"/>
      <c r="ASD1" s="33"/>
      <c r="ASE1" s="33"/>
      <c r="ASF1" s="33"/>
      <c r="ASG1" s="33"/>
      <c r="ASH1" s="33"/>
      <c r="ASI1" s="33"/>
      <c r="ASJ1" s="33"/>
      <c r="ASK1" s="33"/>
      <c r="ASL1" s="33"/>
      <c r="ASM1" s="33"/>
      <c r="ASN1" s="33"/>
      <c r="ASO1" s="33"/>
      <c r="ASP1" s="33"/>
      <c r="ASQ1" s="33"/>
      <c r="ASR1" s="33"/>
      <c r="ASS1" s="33"/>
      <c r="AST1" s="33"/>
      <c r="ASU1" s="33"/>
      <c r="ASV1" s="33"/>
      <c r="ASW1" s="33"/>
      <c r="ASX1" s="33"/>
      <c r="ASY1" s="33"/>
      <c r="ASZ1" s="33"/>
      <c r="ATA1" s="33"/>
      <c r="ATB1" s="33"/>
      <c r="ATC1" s="33"/>
      <c r="ATD1" s="33"/>
      <c r="ATE1" s="33"/>
      <c r="ATF1" s="33"/>
      <c r="ATG1" s="33"/>
      <c r="ATH1" s="33"/>
      <c r="ATI1" s="33"/>
      <c r="ATJ1" s="33"/>
      <c r="ATK1" s="33"/>
      <c r="ATL1" s="33"/>
      <c r="ATM1" s="33"/>
      <c r="ATN1" s="33"/>
      <c r="ATO1" s="33"/>
      <c r="ATP1" s="33"/>
      <c r="ATQ1" s="33"/>
      <c r="ATR1" s="33"/>
      <c r="ATS1" s="33"/>
      <c r="ATT1" s="33"/>
      <c r="ATU1" s="33"/>
      <c r="ATV1" s="33"/>
      <c r="ATW1" s="33"/>
      <c r="ATX1" s="33"/>
      <c r="ATY1" s="33"/>
      <c r="ATZ1" s="33"/>
      <c r="AUA1" s="33"/>
      <c r="AUB1" s="33"/>
      <c r="AUC1" s="33"/>
      <c r="AUD1" s="33"/>
      <c r="AUE1" s="33"/>
      <c r="AUF1" s="33"/>
      <c r="AUG1" s="33"/>
      <c r="AUH1" s="33"/>
      <c r="AUI1" s="33"/>
      <c r="AUJ1" s="33"/>
      <c r="AUK1" s="33"/>
      <c r="AUL1" s="33"/>
      <c r="AUM1" s="33"/>
      <c r="AUN1" s="33"/>
      <c r="AUO1" s="33"/>
      <c r="AUP1" s="33"/>
      <c r="AUQ1" s="33"/>
      <c r="AUR1" s="33"/>
      <c r="AUS1" s="33"/>
      <c r="AUT1" s="33"/>
      <c r="AUU1" s="33"/>
      <c r="AUV1" s="33"/>
      <c r="AUW1" s="33"/>
      <c r="AUX1" s="33"/>
      <c r="AUY1" s="33"/>
      <c r="AUZ1" s="33"/>
      <c r="AVA1" s="33"/>
      <c r="AVB1" s="33"/>
      <c r="AVC1" s="33"/>
      <c r="AVD1" s="33"/>
      <c r="AVE1" s="33"/>
      <c r="AVF1" s="33"/>
      <c r="AVG1" s="33"/>
      <c r="AVH1" s="33"/>
      <c r="AVI1" s="33"/>
      <c r="AVJ1" s="33"/>
      <c r="AVK1" s="33"/>
      <c r="AVL1" s="33"/>
      <c r="AVM1" s="33"/>
      <c r="AVN1" s="33"/>
      <c r="AVO1" s="33"/>
      <c r="AVP1" s="33"/>
      <c r="AVQ1" s="33"/>
      <c r="AVR1" s="33"/>
      <c r="AVS1" s="33"/>
      <c r="AVT1" s="33"/>
      <c r="AVU1" s="33"/>
      <c r="AVV1" s="33"/>
      <c r="AVW1" s="33"/>
      <c r="AVX1" s="33"/>
      <c r="AVY1" s="33"/>
      <c r="AVZ1" s="33"/>
      <c r="AWA1" s="33"/>
      <c r="AWB1" s="33"/>
      <c r="AWC1" s="33"/>
      <c r="AWD1" s="33"/>
      <c r="AWE1" s="33"/>
      <c r="AWF1" s="33"/>
      <c r="AWG1" s="33"/>
      <c r="AWH1" s="33"/>
      <c r="AWI1" s="33"/>
      <c r="AWJ1" s="33"/>
      <c r="AWK1" s="33"/>
      <c r="AWL1" s="33"/>
      <c r="AWM1" s="33"/>
      <c r="AWN1" s="33"/>
      <c r="AWO1" s="33"/>
      <c r="AWP1" s="33"/>
      <c r="AWQ1" s="33"/>
      <c r="AWR1" s="33"/>
      <c r="AWS1" s="33"/>
      <c r="AWT1" s="33"/>
      <c r="AWU1" s="33"/>
      <c r="AWV1" s="33"/>
      <c r="AWW1" s="33"/>
      <c r="AWX1" s="33"/>
      <c r="AWY1" s="33"/>
      <c r="AWZ1" s="33"/>
      <c r="AXA1" s="33"/>
      <c r="AXB1" s="33"/>
      <c r="AXC1" s="33"/>
      <c r="AXD1" s="33"/>
      <c r="AXE1" s="33"/>
      <c r="AXF1" s="33"/>
      <c r="AXG1" s="33"/>
      <c r="AXH1" s="33"/>
      <c r="AXI1" s="33"/>
      <c r="AXJ1" s="33"/>
      <c r="AXK1" s="33"/>
      <c r="AXL1" s="33"/>
      <c r="AXM1" s="33"/>
      <c r="AXN1" s="33"/>
      <c r="AXO1" s="33"/>
      <c r="AXP1" s="33"/>
      <c r="AXQ1" s="33"/>
      <c r="AXR1" s="33"/>
      <c r="AXS1" s="33"/>
      <c r="AXT1" s="33"/>
      <c r="AXU1" s="33"/>
      <c r="AXV1" s="33"/>
      <c r="AXW1" s="33"/>
      <c r="AXX1" s="33"/>
      <c r="AXY1" s="33"/>
      <c r="AXZ1" s="33"/>
      <c r="AYA1" s="33"/>
      <c r="AYB1" s="33"/>
      <c r="AYC1" s="33"/>
      <c r="AYD1" s="33"/>
      <c r="AYE1" s="33"/>
      <c r="AYF1" s="33"/>
      <c r="AYG1" s="33"/>
      <c r="AYH1" s="33"/>
      <c r="AYI1" s="33"/>
      <c r="AYJ1" s="33"/>
      <c r="AYK1" s="33"/>
      <c r="AYL1" s="33"/>
      <c r="AYM1" s="33"/>
      <c r="AYN1" s="33"/>
      <c r="AYO1" s="33"/>
      <c r="AYP1" s="33"/>
      <c r="AYQ1" s="33"/>
      <c r="AYR1" s="33"/>
      <c r="AYS1" s="33"/>
      <c r="AYT1" s="33"/>
      <c r="AYU1" s="33"/>
      <c r="AYV1" s="33"/>
      <c r="AYW1" s="33"/>
      <c r="AYX1" s="33"/>
      <c r="AYY1" s="33"/>
      <c r="AYZ1" s="33"/>
      <c r="AZA1" s="33"/>
      <c r="AZB1" s="33"/>
      <c r="AZC1" s="33"/>
      <c r="AZD1" s="33"/>
      <c r="AZE1" s="33"/>
      <c r="AZF1" s="33"/>
      <c r="AZG1" s="33"/>
      <c r="AZH1" s="33"/>
      <c r="AZI1" s="33"/>
      <c r="AZJ1" s="33"/>
      <c r="AZK1" s="33"/>
      <c r="AZL1" s="33"/>
      <c r="AZM1" s="33"/>
      <c r="AZN1" s="33"/>
      <c r="AZO1" s="33"/>
      <c r="AZP1" s="33"/>
      <c r="AZQ1" s="33"/>
      <c r="AZR1" s="33"/>
      <c r="AZS1" s="33"/>
      <c r="AZT1" s="33"/>
      <c r="AZU1" s="33"/>
      <c r="AZV1" s="33"/>
      <c r="AZW1" s="33"/>
      <c r="AZX1" s="33"/>
      <c r="AZY1" s="33"/>
      <c r="AZZ1" s="33"/>
      <c r="BAA1" s="33"/>
      <c r="BAB1" s="33"/>
      <c r="BAC1" s="33"/>
      <c r="BAD1" s="33"/>
      <c r="BAE1" s="33"/>
      <c r="BAF1" s="33"/>
      <c r="BAG1" s="33"/>
      <c r="BAH1" s="33"/>
      <c r="BAI1" s="33"/>
      <c r="BAJ1" s="33"/>
      <c r="BAK1" s="33"/>
      <c r="BAL1" s="33"/>
      <c r="BAM1" s="33"/>
      <c r="BAN1" s="33"/>
      <c r="BAO1" s="33"/>
      <c r="BAP1" s="33"/>
      <c r="BAQ1" s="33"/>
      <c r="BAR1" s="33"/>
      <c r="BAS1" s="33"/>
      <c r="BAT1" s="33"/>
      <c r="BAU1" s="33"/>
      <c r="BAV1" s="33"/>
      <c r="BAW1" s="33"/>
      <c r="BAX1" s="33"/>
      <c r="BAY1" s="33"/>
      <c r="BAZ1" s="33"/>
      <c r="BBA1" s="33"/>
      <c r="BBB1" s="33"/>
      <c r="BBC1" s="33"/>
      <c r="BBD1" s="33"/>
      <c r="BBE1" s="33"/>
      <c r="BBF1" s="33"/>
      <c r="BBG1" s="33"/>
      <c r="BBH1" s="33"/>
      <c r="BBI1" s="33"/>
      <c r="BBJ1" s="33"/>
      <c r="BBK1" s="33"/>
      <c r="BBL1" s="33"/>
      <c r="BBM1" s="33"/>
      <c r="BBN1" s="33"/>
      <c r="BBO1" s="33"/>
      <c r="BBP1" s="33"/>
      <c r="BBQ1" s="33"/>
      <c r="BBR1" s="33"/>
      <c r="BBS1" s="33"/>
      <c r="BBT1" s="33"/>
      <c r="BBU1" s="33"/>
      <c r="BBV1" s="33"/>
      <c r="BBW1" s="33"/>
      <c r="BBX1" s="33"/>
      <c r="BBY1" s="33"/>
      <c r="BBZ1" s="33"/>
      <c r="BCA1" s="33"/>
      <c r="BCB1" s="33"/>
      <c r="BCC1" s="33"/>
      <c r="BCD1" s="33"/>
      <c r="BCE1" s="33"/>
      <c r="BCF1" s="33"/>
      <c r="BCG1" s="33"/>
      <c r="BCH1" s="33"/>
      <c r="BCI1" s="33"/>
      <c r="BCJ1" s="33"/>
      <c r="BCK1" s="33"/>
      <c r="BCL1" s="33"/>
      <c r="BCM1" s="33"/>
      <c r="BCN1" s="33"/>
      <c r="BCO1" s="33"/>
      <c r="BCP1" s="33"/>
      <c r="BCQ1" s="33"/>
      <c r="BCR1" s="33"/>
      <c r="BCS1" s="33"/>
      <c r="BCT1" s="33"/>
      <c r="BCU1" s="33"/>
      <c r="BCV1" s="33"/>
      <c r="BCW1" s="33"/>
      <c r="BCX1" s="33"/>
      <c r="BCY1" s="33"/>
      <c r="BCZ1" s="33"/>
      <c r="BDA1" s="33"/>
      <c r="BDB1" s="33"/>
      <c r="BDC1" s="33"/>
      <c r="BDD1" s="33"/>
      <c r="BDE1" s="33"/>
      <c r="BDF1" s="33"/>
      <c r="BDG1" s="33"/>
      <c r="BDH1" s="33"/>
      <c r="BDI1" s="33"/>
      <c r="BDJ1" s="33"/>
      <c r="BDK1" s="33"/>
      <c r="BDL1" s="33"/>
      <c r="BDM1" s="33"/>
      <c r="BDN1" s="33"/>
      <c r="BDO1" s="33"/>
      <c r="BDP1" s="33"/>
      <c r="BDQ1" s="33"/>
      <c r="BDR1" s="33"/>
      <c r="BDS1" s="33"/>
      <c r="BDT1" s="33"/>
      <c r="BDU1" s="33"/>
      <c r="BDV1" s="33"/>
      <c r="BDW1" s="33"/>
      <c r="BDX1" s="33"/>
      <c r="BDY1" s="33"/>
      <c r="BDZ1" s="33"/>
      <c r="BEA1" s="33"/>
      <c r="BEB1" s="33"/>
      <c r="BEC1" s="33"/>
      <c r="BED1" s="33"/>
      <c r="BEE1" s="33"/>
      <c r="BEF1" s="33"/>
      <c r="BEG1" s="33"/>
      <c r="BEH1" s="33"/>
      <c r="BEI1" s="33"/>
      <c r="BEJ1" s="33"/>
      <c r="BEK1" s="33"/>
      <c r="BEL1" s="33"/>
      <c r="BEM1" s="33"/>
      <c r="BEN1" s="33"/>
      <c r="BEO1" s="33"/>
      <c r="BEP1" s="33"/>
      <c r="BEQ1" s="33"/>
      <c r="BER1" s="33"/>
      <c r="BES1" s="33"/>
      <c r="BET1" s="33"/>
      <c r="BEU1" s="33"/>
      <c r="BEV1" s="33"/>
      <c r="BEW1" s="33"/>
      <c r="BEX1" s="33"/>
      <c r="BEY1" s="33"/>
      <c r="BEZ1" s="33"/>
      <c r="BFA1" s="33"/>
      <c r="BFB1" s="33"/>
      <c r="BFC1" s="33"/>
      <c r="BFD1" s="33"/>
      <c r="BFE1" s="33"/>
      <c r="BFF1" s="33"/>
      <c r="BFG1" s="33"/>
      <c r="BFH1" s="33"/>
      <c r="BFI1" s="33"/>
      <c r="BFJ1" s="33"/>
      <c r="BFK1" s="33"/>
      <c r="BFL1" s="33"/>
      <c r="BFM1" s="33"/>
      <c r="BFN1" s="33"/>
      <c r="BFO1" s="33"/>
      <c r="BFP1" s="33"/>
      <c r="BFQ1" s="33"/>
      <c r="BFR1" s="33"/>
      <c r="BFS1" s="33"/>
      <c r="BFT1" s="33"/>
      <c r="BFU1" s="33"/>
      <c r="BFV1" s="33"/>
      <c r="BFW1" s="33"/>
      <c r="BFX1" s="33"/>
      <c r="BFY1" s="33"/>
      <c r="BFZ1" s="33"/>
      <c r="BGA1" s="33"/>
      <c r="BGB1" s="33"/>
      <c r="BGC1" s="33"/>
      <c r="BGD1" s="33"/>
      <c r="BGE1" s="33"/>
      <c r="BGF1" s="33"/>
      <c r="BGG1" s="33"/>
      <c r="BGH1" s="33"/>
      <c r="BGI1" s="33"/>
      <c r="BGJ1" s="33"/>
      <c r="BGK1" s="33"/>
      <c r="BGL1" s="33"/>
      <c r="BGM1" s="33"/>
      <c r="BGN1" s="33"/>
      <c r="BGO1" s="33"/>
      <c r="BGP1" s="33"/>
      <c r="BGQ1" s="33"/>
      <c r="BGR1" s="33"/>
      <c r="BGS1" s="33"/>
      <c r="BGT1" s="33"/>
      <c r="BGU1" s="33"/>
      <c r="BGV1" s="33"/>
      <c r="BGW1" s="33"/>
      <c r="BGX1" s="33"/>
      <c r="BGY1" s="33"/>
      <c r="BGZ1" s="33"/>
      <c r="BHA1" s="33"/>
      <c r="BHB1" s="33"/>
      <c r="BHC1" s="33"/>
      <c r="BHD1" s="33"/>
      <c r="BHE1" s="33"/>
      <c r="BHF1" s="33"/>
      <c r="BHG1" s="33"/>
      <c r="BHH1" s="33"/>
      <c r="BHI1" s="33"/>
      <c r="BHJ1" s="33"/>
      <c r="BHK1" s="33"/>
      <c r="BHL1" s="33"/>
      <c r="BHM1" s="33"/>
      <c r="BHN1" s="33"/>
      <c r="BHO1" s="33"/>
      <c r="BHP1" s="33"/>
      <c r="BHQ1" s="33"/>
      <c r="BHR1" s="33"/>
      <c r="BHS1" s="33"/>
      <c r="BHT1" s="33"/>
      <c r="BHU1" s="33"/>
      <c r="BHV1" s="33"/>
      <c r="BHW1" s="33"/>
      <c r="BHX1" s="33"/>
      <c r="BHY1" s="33"/>
      <c r="BHZ1" s="33"/>
      <c r="BIA1" s="33"/>
      <c r="BIB1" s="33"/>
      <c r="BIC1" s="33"/>
      <c r="BID1" s="33"/>
      <c r="BIE1" s="33"/>
      <c r="BIF1" s="33"/>
      <c r="BIG1" s="33"/>
      <c r="BIH1" s="33"/>
      <c r="BII1" s="33"/>
      <c r="BIJ1" s="33"/>
      <c r="BIK1" s="33"/>
      <c r="BIL1" s="33"/>
      <c r="BIM1" s="33"/>
      <c r="BIN1" s="33"/>
      <c r="BIO1" s="33"/>
      <c r="BIP1" s="33"/>
      <c r="BIQ1" s="33"/>
      <c r="BIR1" s="33"/>
      <c r="BIS1" s="33"/>
      <c r="BIT1" s="33"/>
      <c r="BIU1" s="33"/>
      <c r="BIV1" s="33"/>
      <c r="BIW1" s="33"/>
      <c r="BIX1" s="33"/>
      <c r="BIY1" s="33"/>
      <c r="BIZ1" s="33"/>
      <c r="BJA1" s="33"/>
      <c r="BJB1" s="33"/>
      <c r="BJC1" s="33"/>
      <c r="BJD1" s="33"/>
      <c r="BJE1" s="33"/>
      <c r="BJF1" s="33"/>
      <c r="BJG1" s="33"/>
      <c r="BJH1" s="33"/>
      <c r="BJI1" s="33"/>
      <c r="BJJ1" s="33"/>
      <c r="BJK1" s="33"/>
      <c r="BJL1" s="33"/>
      <c r="BJM1" s="33"/>
      <c r="BJN1" s="33"/>
      <c r="BJO1" s="33"/>
      <c r="BJP1" s="33"/>
      <c r="BJQ1" s="33"/>
      <c r="BJR1" s="33"/>
      <c r="BJS1" s="33"/>
      <c r="BJT1" s="33"/>
      <c r="BJU1" s="33"/>
      <c r="BJV1" s="33"/>
      <c r="BJW1" s="33"/>
      <c r="BJX1" s="33"/>
      <c r="BJY1" s="33"/>
      <c r="BJZ1" s="33"/>
      <c r="BKA1" s="33"/>
      <c r="BKB1" s="33"/>
      <c r="BKC1" s="33"/>
      <c r="BKD1" s="33"/>
      <c r="BKE1" s="33"/>
      <c r="BKF1" s="33"/>
      <c r="BKG1" s="33"/>
      <c r="BKH1" s="33"/>
      <c r="BKI1" s="33"/>
      <c r="BKJ1" s="33"/>
      <c r="BKK1" s="33"/>
      <c r="BKL1" s="33"/>
      <c r="BKM1" s="33"/>
      <c r="BKN1" s="33"/>
      <c r="BKO1" s="33"/>
      <c r="BKP1" s="33"/>
      <c r="BKQ1" s="33"/>
      <c r="BKR1" s="33"/>
      <c r="BKS1" s="33"/>
      <c r="BKT1" s="33"/>
      <c r="BKU1" s="33"/>
      <c r="BKV1" s="33"/>
      <c r="BKW1" s="33"/>
      <c r="BKX1" s="33"/>
      <c r="BKY1" s="33"/>
      <c r="BKZ1" s="33"/>
      <c r="BLA1" s="33"/>
      <c r="BLB1" s="33"/>
      <c r="BLC1" s="33"/>
      <c r="BLD1" s="33"/>
      <c r="BLE1" s="33"/>
      <c r="BLF1" s="33"/>
      <c r="BLG1" s="33"/>
      <c r="BLH1" s="33"/>
      <c r="BLI1" s="33"/>
      <c r="BLJ1" s="33"/>
      <c r="BLK1" s="33"/>
      <c r="BLL1" s="33"/>
      <c r="BLM1" s="33"/>
      <c r="BLN1" s="33"/>
      <c r="BLO1" s="33"/>
      <c r="BLP1" s="33"/>
      <c r="BLQ1" s="33"/>
      <c r="BLR1" s="33"/>
      <c r="BLS1" s="33"/>
      <c r="BLT1" s="33"/>
      <c r="BLU1" s="33"/>
      <c r="BLV1" s="33"/>
      <c r="BLW1" s="33"/>
      <c r="BLX1" s="33"/>
      <c r="BLY1" s="33"/>
      <c r="BLZ1" s="33"/>
      <c r="BMA1" s="33"/>
      <c r="BMB1" s="33"/>
      <c r="BMC1" s="33"/>
      <c r="BMD1" s="33"/>
      <c r="BME1" s="33"/>
      <c r="BMF1" s="33"/>
      <c r="BMG1" s="33"/>
      <c r="BMH1" s="33"/>
      <c r="BMI1" s="33"/>
      <c r="BMJ1" s="33"/>
      <c r="BMK1" s="33"/>
      <c r="BML1" s="33"/>
      <c r="BMM1" s="33"/>
      <c r="BMN1" s="33"/>
      <c r="BMO1" s="33"/>
      <c r="BMP1" s="33"/>
      <c r="BMQ1" s="33"/>
      <c r="BMR1" s="33"/>
      <c r="BMS1" s="33"/>
      <c r="BMT1" s="33"/>
      <c r="BMU1" s="33"/>
      <c r="BMV1" s="33"/>
      <c r="BMW1" s="33"/>
      <c r="BMX1" s="33"/>
      <c r="BMY1" s="33"/>
      <c r="BMZ1" s="33"/>
      <c r="BNA1" s="33"/>
      <c r="BNB1" s="33"/>
      <c r="BNC1" s="33"/>
      <c r="BND1" s="33"/>
      <c r="BNE1" s="33"/>
      <c r="BNF1" s="33"/>
      <c r="BNG1" s="33"/>
      <c r="BNH1" s="33"/>
      <c r="BNI1" s="33"/>
      <c r="BNJ1" s="33"/>
      <c r="BNK1" s="33"/>
      <c r="BNL1" s="33"/>
      <c r="BNM1" s="33"/>
      <c r="BNN1" s="33"/>
      <c r="BNO1" s="33"/>
      <c r="BNP1" s="33"/>
      <c r="BNQ1" s="33"/>
      <c r="BNR1" s="33"/>
      <c r="BNS1" s="33"/>
      <c r="BNT1" s="33"/>
      <c r="BNU1" s="33"/>
      <c r="BNV1" s="33"/>
      <c r="BNW1" s="33"/>
      <c r="BNX1" s="33"/>
      <c r="BNY1" s="33"/>
      <c r="BNZ1" s="33"/>
      <c r="BOA1" s="33"/>
      <c r="BOB1" s="33"/>
      <c r="BOC1" s="33"/>
      <c r="BOD1" s="33"/>
      <c r="BOE1" s="33"/>
      <c r="BOF1" s="33"/>
      <c r="BOG1" s="33"/>
      <c r="BOH1" s="33"/>
      <c r="BOI1" s="33"/>
      <c r="BOJ1" s="33"/>
      <c r="BOK1" s="33"/>
      <c r="BOL1" s="33"/>
      <c r="BOM1" s="33"/>
      <c r="BON1" s="33"/>
      <c r="BOO1" s="33"/>
      <c r="BOP1" s="33"/>
      <c r="BOQ1" s="33"/>
      <c r="BOR1" s="33"/>
      <c r="BOS1" s="33"/>
      <c r="BOT1" s="33"/>
      <c r="BOU1" s="33"/>
      <c r="BOV1" s="33"/>
      <c r="BOW1" s="33"/>
      <c r="BOX1" s="33"/>
      <c r="BOY1" s="33"/>
      <c r="BOZ1" s="33"/>
      <c r="BPA1" s="33"/>
      <c r="BPB1" s="33"/>
      <c r="BPC1" s="33"/>
      <c r="BPD1" s="33"/>
      <c r="BPE1" s="33"/>
      <c r="BPF1" s="33"/>
      <c r="BPG1" s="33"/>
      <c r="BPH1" s="33"/>
      <c r="BPI1" s="33"/>
      <c r="BPJ1" s="33"/>
      <c r="BPK1" s="33"/>
      <c r="BPL1" s="33"/>
      <c r="BPM1" s="33"/>
      <c r="BPN1" s="33"/>
      <c r="BPO1" s="33"/>
      <c r="BPP1" s="33"/>
      <c r="BPQ1" s="33"/>
      <c r="BPR1" s="33"/>
      <c r="BPS1" s="33"/>
      <c r="BPT1" s="33"/>
      <c r="BPU1" s="33"/>
      <c r="BPV1" s="33"/>
      <c r="BPW1" s="33"/>
      <c r="BPX1" s="33"/>
      <c r="BPY1" s="33"/>
      <c r="BPZ1" s="33"/>
      <c r="BQA1" s="33"/>
      <c r="BQB1" s="33"/>
      <c r="BQC1" s="33"/>
      <c r="BQD1" s="33"/>
      <c r="BQE1" s="33"/>
      <c r="BQF1" s="33"/>
      <c r="BQG1" s="33"/>
      <c r="BQH1" s="33"/>
      <c r="BQI1" s="33"/>
      <c r="BQJ1" s="33"/>
      <c r="BQK1" s="33"/>
      <c r="BQL1" s="33"/>
      <c r="BQM1" s="33"/>
      <c r="BQN1" s="33"/>
      <c r="BQO1" s="33"/>
      <c r="BQP1" s="33"/>
      <c r="BQQ1" s="33"/>
      <c r="BQR1" s="33"/>
      <c r="BQS1" s="33"/>
      <c r="BQT1" s="33"/>
      <c r="BQU1" s="33"/>
      <c r="BQV1" s="33"/>
      <c r="BQW1" s="33"/>
      <c r="BQX1" s="33"/>
      <c r="BQY1" s="33"/>
      <c r="BQZ1" s="33"/>
      <c r="BRA1" s="33"/>
      <c r="BRB1" s="33"/>
      <c r="BRC1" s="33"/>
      <c r="BRD1" s="33"/>
      <c r="BRE1" s="33"/>
      <c r="BRF1" s="33"/>
      <c r="BRG1" s="33"/>
      <c r="BRH1" s="33"/>
      <c r="BRI1" s="33"/>
      <c r="BRJ1" s="33"/>
      <c r="BRK1" s="33"/>
      <c r="BRL1" s="33"/>
      <c r="BRM1" s="33"/>
      <c r="BRN1" s="33"/>
      <c r="BRO1" s="33"/>
      <c r="BRP1" s="33"/>
      <c r="BRQ1" s="33"/>
      <c r="BRR1" s="33"/>
      <c r="BRS1" s="33"/>
      <c r="BRT1" s="33"/>
      <c r="BRU1" s="33"/>
      <c r="BRV1" s="33"/>
      <c r="BRW1" s="33"/>
      <c r="BRX1" s="33"/>
      <c r="BRY1" s="33"/>
      <c r="BRZ1" s="33"/>
      <c r="BSA1" s="33"/>
      <c r="BSB1" s="33"/>
      <c r="BSC1" s="33"/>
      <c r="BSD1" s="33"/>
      <c r="BSE1" s="33"/>
      <c r="BSF1" s="33"/>
      <c r="BSG1" s="33"/>
      <c r="BSH1" s="33"/>
      <c r="BSI1" s="33"/>
      <c r="BSJ1" s="33"/>
      <c r="BSK1" s="33"/>
      <c r="BSL1" s="33"/>
      <c r="BSM1" s="33"/>
      <c r="BSN1" s="33"/>
      <c r="BSO1" s="33"/>
      <c r="BSP1" s="33"/>
      <c r="BSQ1" s="33"/>
      <c r="BSR1" s="33"/>
      <c r="BSS1" s="33"/>
      <c r="BST1" s="33"/>
      <c r="BSU1" s="33"/>
      <c r="BSV1" s="33"/>
      <c r="BSW1" s="33"/>
      <c r="BSX1" s="33"/>
      <c r="BSY1" s="33"/>
      <c r="BSZ1" s="33"/>
      <c r="BTA1" s="33"/>
      <c r="BTB1" s="33"/>
      <c r="BTC1" s="33"/>
      <c r="BTD1" s="33"/>
      <c r="BTE1" s="33"/>
      <c r="BTF1" s="33"/>
      <c r="BTG1" s="33"/>
      <c r="BTH1" s="33"/>
      <c r="BTI1" s="33"/>
      <c r="BTJ1" s="33"/>
      <c r="BTK1" s="33"/>
      <c r="BTL1" s="33"/>
      <c r="BTM1" s="33"/>
      <c r="BTN1" s="33"/>
      <c r="BTO1" s="33"/>
      <c r="BTP1" s="33"/>
      <c r="BTQ1" s="33"/>
      <c r="BTR1" s="33"/>
      <c r="BTS1" s="33"/>
      <c r="BTT1" s="33"/>
      <c r="BTU1" s="33"/>
      <c r="BTV1" s="33"/>
      <c r="BTW1" s="33"/>
      <c r="BTX1" s="33"/>
      <c r="BTY1" s="33"/>
      <c r="BTZ1" s="33"/>
      <c r="BUA1" s="33"/>
      <c r="BUB1" s="33"/>
      <c r="BUC1" s="33"/>
      <c r="BUD1" s="33"/>
      <c r="BUE1" s="33"/>
      <c r="BUF1" s="33"/>
      <c r="BUG1" s="33"/>
      <c r="BUH1" s="33"/>
      <c r="BUI1" s="33"/>
      <c r="BUJ1" s="33"/>
      <c r="BUK1" s="33"/>
      <c r="BUL1" s="33"/>
      <c r="BUM1" s="33"/>
      <c r="BUN1" s="33"/>
      <c r="BUO1" s="33"/>
      <c r="BUP1" s="33"/>
      <c r="BUQ1" s="33"/>
      <c r="BUR1" s="33"/>
      <c r="BUS1" s="33"/>
      <c r="BUT1" s="33"/>
      <c r="BUU1" s="33"/>
      <c r="BUV1" s="33"/>
      <c r="BUW1" s="33"/>
      <c r="BUX1" s="33"/>
      <c r="BUY1" s="33"/>
      <c r="BUZ1" s="33"/>
      <c r="BVA1" s="33"/>
      <c r="BVB1" s="33"/>
      <c r="BVC1" s="33"/>
      <c r="BVD1" s="33"/>
      <c r="BVE1" s="33"/>
      <c r="BVF1" s="33"/>
      <c r="BVG1" s="33"/>
      <c r="BVH1" s="33"/>
      <c r="BVI1" s="33"/>
      <c r="BVJ1" s="33"/>
      <c r="BVK1" s="33"/>
      <c r="BVL1" s="33"/>
      <c r="BVM1" s="33"/>
      <c r="BVN1" s="33"/>
      <c r="BVO1" s="33"/>
      <c r="BVP1" s="33"/>
      <c r="BVQ1" s="33"/>
      <c r="BVR1" s="33"/>
      <c r="BVS1" s="33"/>
      <c r="BVT1" s="33"/>
      <c r="BVU1" s="33"/>
      <c r="BVV1" s="33"/>
      <c r="BVW1" s="33"/>
      <c r="BVX1" s="33"/>
      <c r="BVY1" s="33"/>
      <c r="BVZ1" s="33"/>
      <c r="BWA1" s="33"/>
      <c r="BWB1" s="33"/>
      <c r="BWC1" s="33"/>
      <c r="BWD1" s="33"/>
      <c r="BWE1" s="33"/>
      <c r="BWF1" s="33"/>
      <c r="BWG1" s="33"/>
      <c r="BWH1" s="33"/>
      <c r="BWI1" s="33"/>
      <c r="BWJ1" s="33"/>
      <c r="BWK1" s="33"/>
      <c r="BWL1" s="33"/>
      <c r="BWM1" s="33"/>
      <c r="BWN1" s="33"/>
      <c r="BWO1" s="33"/>
      <c r="BWP1" s="33"/>
      <c r="BWQ1" s="33"/>
      <c r="BWR1" s="33"/>
      <c r="BWS1" s="33"/>
      <c r="BWT1" s="33"/>
      <c r="BWU1" s="33"/>
      <c r="BWV1" s="33"/>
      <c r="BWW1" s="33"/>
      <c r="BWX1" s="33"/>
      <c r="BWY1" s="33"/>
      <c r="BWZ1" s="33"/>
      <c r="BXA1" s="33"/>
      <c r="BXB1" s="33"/>
      <c r="BXC1" s="33"/>
      <c r="BXD1" s="33"/>
      <c r="BXE1" s="33"/>
      <c r="BXF1" s="33"/>
      <c r="BXG1" s="33"/>
      <c r="BXH1" s="33"/>
      <c r="BXI1" s="33"/>
      <c r="BXJ1" s="33"/>
      <c r="BXK1" s="33"/>
      <c r="BXL1" s="33"/>
      <c r="BXM1" s="33"/>
      <c r="BXN1" s="33"/>
      <c r="BXO1" s="33"/>
      <c r="BXP1" s="33"/>
      <c r="BXQ1" s="33"/>
      <c r="BXR1" s="33"/>
      <c r="BXS1" s="33"/>
      <c r="BXT1" s="33"/>
      <c r="BXU1" s="33"/>
      <c r="BXV1" s="33"/>
      <c r="BXW1" s="33"/>
      <c r="BXX1" s="33"/>
      <c r="BXY1" s="33"/>
      <c r="BXZ1" s="33"/>
      <c r="BYA1" s="33"/>
      <c r="BYB1" s="33"/>
      <c r="BYC1" s="33"/>
      <c r="BYD1" s="33"/>
      <c r="BYE1" s="33"/>
      <c r="BYF1" s="33"/>
      <c r="BYG1" s="33"/>
      <c r="BYH1" s="33"/>
      <c r="BYI1" s="33"/>
      <c r="BYJ1" s="33"/>
      <c r="BYK1" s="33"/>
      <c r="BYL1" s="33"/>
      <c r="BYM1" s="33"/>
      <c r="BYN1" s="33"/>
      <c r="BYO1" s="33"/>
      <c r="BYP1" s="33"/>
      <c r="BYQ1" s="33"/>
      <c r="BYR1" s="33"/>
      <c r="BYS1" s="33"/>
      <c r="BYT1" s="33"/>
      <c r="BYU1" s="33"/>
      <c r="BYV1" s="33"/>
      <c r="BYW1" s="33"/>
      <c r="BYX1" s="33"/>
      <c r="BYY1" s="33"/>
      <c r="BYZ1" s="33"/>
      <c r="BZA1" s="33"/>
      <c r="BZB1" s="33"/>
      <c r="BZC1" s="33"/>
      <c r="BZD1" s="33"/>
      <c r="BZE1" s="33"/>
      <c r="BZF1" s="33"/>
      <c r="BZG1" s="33"/>
      <c r="BZH1" s="33"/>
      <c r="BZI1" s="33"/>
      <c r="BZJ1" s="33"/>
      <c r="BZK1" s="33"/>
      <c r="BZL1" s="33"/>
      <c r="BZM1" s="33"/>
      <c r="BZN1" s="33"/>
      <c r="BZO1" s="33"/>
      <c r="BZP1" s="33"/>
      <c r="BZQ1" s="33"/>
      <c r="BZR1" s="33"/>
      <c r="BZS1" s="33"/>
      <c r="BZT1" s="33"/>
      <c r="BZU1" s="33"/>
      <c r="BZV1" s="33"/>
      <c r="BZW1" s="33"/>
      <c r="BZX1" s="33"/>
      <c r="BZY1" s="33"/>
      <c r="BZZ1" s="33"/>
      <c r="CAA1" s="33"/>
      <c r="CAB1" s="33"/>
      <c r="CAC1" s="33"/>
      <c r="CAD1" s="33"/>
      <c r="CAE1" s="33"/>
      <c r="CAF1" s="33"/>
      <c r="CAG1" s="33"/>
      <c r="CAH1" s="33"/>
      <c r="CAI1" s="33"/>
      <c r="CAJ1" s="33"/>
      <c r="CAK1" s="33"/>
      <c r="CAL1" s="33"/>
      <c r="CAM1" s="33"/>
      <c r="CAN1" s="33"/>
      <c r="CAO1" s="33"/>
      <c r="CAP1" s="33"/>
      <c r="CAQ1" s="33"/>
      <c r="CAR1" s="33"/>
      <c r="CAS1" s="33"/>
      <c r="CAT1" s="33"/>
      <c r="CAU1" s="33"/>
      <c r="CAV1" s="33"/>
      <c r="CAW1" s="33"/>
      <c r="CAX1" s="33"/>
      <c r="CAY1" s="33"/>
      <c r="CAZ1" s="33"/>
      <c r="CBA1" s="33"/>
      <c r="CBB1" s="33"/>
      <c r="CBC1" s="33"/>
      <c r="CBD1" s="33"/>
      <c r="CBE1" s="33"/>
      <c r="CBF1" s="33"/>
      <c r="CBG1" s="33"/>
      <c r="CBH1" s="33"/>
      <c r="CBI1" s="33"/>
      <c r="CBJ1" s="33"/>
      <c r="CBK1" s="33"/>
      <c r="CBL1" s="33"/>
      <c r="CBM1" s="33"/>
      <c r="CBN1" s="33"/>
      <c r="CBO1" s="33"/>
      <c r="CBP1" s="33"/>
      <c r="CBQ1" s="33"/>
      <c r="CBR1" s="33"/>
      <c r="CBS1" s="33"/>
      <c r="CBT1" s="33"/>
      <c r="CBU1" s="33"/>
      <c r="CBV1" s="33"/>
      <c r="CBW1" s="33"/>
      <c r="CBX1" s="33"/>
      <c r="CBY1" s="33"/>
      <c r="CBZ1" s="33"/>
      <c r="CCA1" s="33"/>
      <c r="CCB1" s="33"/>
      <c r="CCC1" s="33"/>
      <c r="CCD1" s="33"/>
      <c r="CCE1" s="33"/>
      <c r="CCF1" s="33"/>
      <c r="CCG1" s="33"/>
      <c r="CCH1" s="33"/>
      <c r="CCI1" s="33"/>
      <c r="CCJ1" s="33"/>
      <c r="CCK1" s="33"/>
      <c r="CCL1" s="33"/>
      <c r="CCM1" s="33"/>
      <c r="CCN1" s="33"/>
      <c r="CCO1" s="33"/>
      <c r="CCP1" s="33"/>
      <c r="CCQ1" s="33"/>
      <c r="CCR1" s="33"/>
      <c r="CCS1" s="33"/>
      <c r="CCT1" s="33"/>
      <c r="CCU1" s="33"/>
      <c r="CCV1" s="33"/>
      <c r="CCW1" s="33"/>
      <c r="CCX1" s="33"/>
      <c r="CCY1" s="33"/>
      <c r="CCZ1" s="33"/>
      <c r="CDA1" s="33"/>
      <c r="CDB1" s="33"/>
      <c r="CDC1" s="33"/>
      <c r="CDD1" s="33"/>
      <c r="CDE1" s="33"/>
      <c r="CDF1" s="33"/>
      <c r="CDG1" s="33"/>
      <c r="CDH1" s="33"/>
      <c r="CDI1" s="33"/>
      <c r="CDJ1" s="33"/>
      <c r="CDK1" s="33"/>
      <c r="CDL1" s="33"/>
      <c r="CDM1" s="33"/>
      <c r="CDN1" s="33"/>
      <c r="CDO1" s="33"/>
      <c r="CDP1" s="33"/>
      <c r="CDQ1" s="33"/>
      <c r="CDR1" s="33"/>
      <c r="CDS1" s="33"/>
      <c r="CDT1" s="33"/>
      <c r="CDU1" s="33"/>
      <c r="CDV1" s="33"/>
      <c r="CDW1" s="33"/>
      <c r="CDX1" s="33"/>
      <c r="CDY1" s="33"/>
      <c r="CDZ1" s="33"/>
      <c r="CEA1" s="33"/>
      <c r="CEB1" s="33"/>
      <c r="CEC1" s="33"/>
      <c r="CED1" s="33"/>
      <c r="CEE1" s="33"/>
      <c r="CEF1" s="33"/>
      <c r="CEG1" s="33"/>
      <c r="CEH1" s="33"/>
      <c r="CEI1" s="33"/>
      <c r="CEJ1" s="33"/>
      <c r="CEK1" s="33"/>
      <c r="CEL1" s="33"/>
      <c r="CEM1" s="33"/>
      <c r="CEN1" s="33"/>
      <c r="CEO1" s="33"/>
      <c r="CEP1" s="33"/>
      <c r="CEQ1" s="33"/>
      <c r="CER1" s="33"/>
      <c r="CES1" s="33"/>
      <c r="CET1" s="33"/>
      <c r="CEU1" s="33"/>
      <c r="CEV1" s="33"/>
      <c r="CEW1" s="33"/>
      <c r="CEX1" s="33"/>
      <c r="CEY1" s="33"/>
      <c r="CEZ1" s="33"/>
      <c r="CFA1" s="33"/>
      <c r="CFB1" s="33"/>
      <c r="CFC1" s="33"/>
      <c r="CFD1" s="33"/>
      <c r="CFE1" s="33"/>
      <c r="CFF1" s="33"/>
      <c r="CFG1" s="33"/>
      <c r="CFH1" s="33"/>
      <c r="CFI1" s="33"/>
      <c r="CFJ1" s="33"/>
      <c r="CFK1" s="33"/>
      <c r="CFL1" s="33"/>
      <c r="CFM1" s="33"/>
      <c r="CFN1" s="33"/>
      <c r="CFO1" s="33"/>
      <c r="CFP1" s="33"/>
      <c r="CFQ1" s="33"/>
      <c r="CFR1" s="33"/>
      <c r="CFS1" s="33"/>
      <c r="CFT1" s="33"/>
      <c r="CFU1" s="33"/>
      <c r="CFV1" s="33"/>
      <c r="CFW1" s="33"/>
      <c r="CFX1" s="33"/>
      <c r="CFY1" s="33"/>
      <c r="CFZ1" s="33"/>
      <c r="CGA1" s="33"/>
      <c r="CGB1" s="33"/>
      <c r="CGC1" s="33"/>
      <c r="CGD1" s="33"/>
      <c r="CGE1" s="33"/>
      <c r="CGF1" s="33"/>
      <c r="CGG1" s="33"/>
      <c r="CGH1" s="33"/>
      <c r="CGI1" s="33"/>
      <c r="CGJ1" s="33"/>
      <c r="CGK1" s="33"/>
      <c r="CGL1" s="33"/>
      <c r="CGM1" s="33"/>
      <c r="CGN1" s="33"/>
      <c r="CGO1" s="33"/>
      <c r="CGP1" s="33"/>
      <c r="CGQ1" s="33"/>
      <c r="CGR1" s="33"/>
      <c r="CGS1" s="33"/>
      <c r="CGT1" s="33"/>
      <c r="CGU1" s="33"/>
      <c r="CGV1" s="33"/>
      <c r="CGW1" s="33"/>
      <c r="CGX1" s="33"/>
      <c r="CGY1" s="33"/>
      <c r="CGZ1" s="33"/>
      <c r="CHA1" s="33"/>
      <c r="CHB1" s="33"/>
      <c r="CHC1" s="33"/>
      <c r="CHD1" s="33"/>
      <c r="CHE1" s="33"/>
      <c r="CHF1" s="33"/>
      <c r="CHG1" s="33"/>
      <c r="CHH1" s="33"/>
      <c r="CHI1" s="33"/>
      <c r="CHJ1" s="33"/>
      <c r="CHK1" s="33"/>
      <c r="CHL1" s="33"/>
      <c r="CHM1" s="33"/>
      <c r="CHN1" s="33"/>
      <c r="CHO1" s="33"/>
      <c r="CHP1" s="33"/>
      <c r="CHQ1" s="33"/>
      <c r="CHR1" s="33"/>
      <c r="CHS1" s="33"/>
      <c r="CHT1" s="33"/>
      <c r="CHU1" s="33"/>
      <c r="CHV1" s="33"/>
      <c r="CHW1" s="33"/>
      <c r="CHX1" s="33"/>
      <c r="CHY1" s="33"/>
      <c r="CHZ1" s="33"/>
      <c r="CIA1" s="33"/>
      <c r="CIB1" s="33"/>
      <c r="CIC1" s="33"/>
      <c r="CID1" s="33"/>
      <c r="CIE1" s="33"/>
      <c r="CIF1" s="33"/>
      <c r="CIG1" s="33"/>
      <c r="CIH1" s="33"/>
      <c r="CII1" s="33"/>
      <c r="CIJ1" s="33"/>
      <c r="CIK1" s="33"/>
      <c r="CIL1" s="33"/>
      <c r="CIM1" s="33"/>
      <c r="CIN1" s="33"/>
      <c r="CIO1" s="33"/>
      <c r="CIP1" s="33"/>
      <c r="CIQ1" s="33"/>
      <c r="CIR1" s="33"/>
      <c r="CIS1" s="33"/>
      <c r="CIT1" s="33"/>
      <c r="CIU1" s="33"/>
      <c r="CIV1" s="33"/>
      <c r="CIW1" s="33"/>
      <c r="CIX1" s="33"/>
      <c r="CIY1" s="33"/>
      <c r="CIZ1" s="33"/>
      <c r="CJA1" s="33"/>
      <c r="CJB1" s="33"/>
      <c r="CJC1" s="33"/>
      <c r="CJD1" s="33"/>
      <c r="CJE1" s="33"/>
      <c r="CJF1" s="33"/>
      <c r="CJG1" s="33"/>
      <c r="CJH1" s="33"/>
      <c r="CJI1" s="33"/>
      <c r="CJJ1" s="33"/>
      <c r="CJK1" s="33"/>
      <c r="CJL1" s="33"/>
      <c r="CJM1" s="33"/>
      <c r="CJN1" s="33"/>
      <c r="CJO1" s="33"/>
      <c r="CJP1" s="33"/>
      <c r="CJQ1" s="33"/>
      <c r="CJR1" s="33"/>
      <c r="CJS1" s="33"/>
      <c r="CJT1" s="33"/>
      <c r="CJU1" s="33"/>
      <c r="CJV1" s="33"/>
      <c r="CJW1" s="33"/>
      <c r="CJX1" s="33"/>
      <c r="CJY1" s="33"/>
      <c r="CJZ1" s="33"/>
      <c r="CKA1" s="33"/>
      <c r="CKB1" s="33"/>
      <c r="CKC1" s="33"/>
      <c r="CKD1" s="33"/>
      <c r="CKE1" s="33"/>
      <c r="CKF1" s="33"/>
      <c r="CKG1" s="33"/>
      <c r="CKH1" s="33"/>
      <c r="CKI1" s="33"/>
      <c r="CKJ1" s="33"/>
      <c r="CKK1" s="33"/>
      <c r="CKL1" s="33"/>
      <c r="CKM1" s="33"/>
      <c r="CKN1" s="33"/>
      <c r="CKO1" s="33"/>
      <c r="CKP1" s="33"/>
      <c r="CKQ1" s="33"/>
      <c r="CKR1" s="33"/>
      <c r="CKS1" s="33"/>
      <c r="CKT1" s="33"/>
      <c r="CKU1" s="33"/>
      <c r="CKV1" s="33"/>
      <c r="CKW1" s="33"/>
      <c r="CKX1" s="33"/>
      <c r="CKY1" s="33"/>
      <c r="CKZ1" s="33"/>
      <c r="CLA1" s="33"/>
      <c r="CLB1" s="33"/>
      <c r="CLC1" s="33"/>
      <c r="CLD1" s="33"/>
      <c r="CLE1" s="33"/>
      <c r="CLF1" s="33"/>
      <c r="CLG1" s="33"/>
      <c r="CLH1" s="33"/>
      <c r="CLI1" s="33"/>
      <c r="CLJ1" s="33"/>
      <c r="CLK1" s="33"/>
      <c r="CLL1" s="33"/>
      <c r="CLM1" s="33"/>
      <c r="CLN1" s="33"/>
      <c r="CLO1" s="33"/>
      <c r="CLP1" s="33"/>
      <c r="CLQ1" s="33"/>
      <c r="CLR1" s="33"/>
      <c r="CLS1" s="33"/>
      <c r="CLT1" s="33"/>
      <c r="CLU1" s="33"/>
      <c r="CLV1" s="33"/>
      <c r="CLW1" s="33"/>
      <c r="CLX1" s="33"/>
      <c r="CLY1" s="33"/>
      <c r="CLZ1" s="33"/>
      <c r="CMA1" s="33"/>
      <c r="CMB1" s="33"/>
      <c r="CMC1" s="33"/>
      <c r="CMD1" s="33"/>
      <c r="CME1" s="33"/>
      <c r="CMF1" s="33"/>
      <c r="CMG1" s="33"/>
      <c r="CMH1" s="33"/>
      <c r="CMI1" s="33"/>
      <c r="CMJ1" s="33"/>
      <c r="CMK1" s="33"/>
      <c r="CML1" s="33"/>
      <c r="CMM1" s="33"/>
      <c r="CMN1" s="33"/>
      <c r="CMO1" s="33"/>
      <c r="CMP1" s="33"/>
      <c r="CMQ1" s="33"/>
      <c r="CMR1" s="33"/>
      <c r="CMS1" s="33"/>
      <c r="CMT1" s="33"/>
      <c r="CMU1" s="33"/>
      <c r="CMV1" s="33"/>
      <c r="CMW1" s="33"/>
      <c r="CMX1" s="33"/>
      <c r="CMY1" s="33"/>
      <c r="CMZ1" s="33"/>
      <c r="CNA1" s="33"/>
      <c r="CNB1" s="33"/>
      <c r="CNC1" s="33"/>
      <c r="CND1" s="33"/>
      <c r="CNE1" s="33"/>
      <c r="CNF1" s="33"/>
      <c r="CNG1" s="33"/>
      <c r="CNH1" s="33"/>
      <c r="CNI1" s="33"/>
      <c r="CNJ1" s="33"/>
      <c r="CNK1" s="33"/>
      <c r="CNL1" s="33"/>
      <c r="CNM1" s="33"/>
      <c r="CNN1" s="33"/>
      <c r="CNO1" s="33"/>
      <c r="CNP1" s="33"/>
      <c r="CNQ1" s="33"/>
      <c r="CNR1" s="33"/>
      <c r="CNS1" s="33"/>
      <c r="CNT1" s="33"/>
      <c r="CNU1" s="33"/>
      <c r="CNV1" s="33"/>
      <c r="CNW1" s="33"/>
      <c r="CNX1" s="33"/>
      <c r="CNY1" s="33"/>
      <c r="CNZ1" s="33"/>
      <c r="COA1" s="33"/>
      <c r="COB1" s="33"/>
      <c r="COC1" s="33"/>
      <c r="COD1" s="33"/>
      <c r="COE1" s="33"/>
      <c r="COF1" s="33"/>
      <c r="COG1" s="33"/>
      <c r="COH1" s="33"/>
      <c r="COI1" s="33"/>
      <c r="COJ1" s="33"/>
      <c r="COK1" s="33"/>
      <c r="COL1" s="33"/>
      <c r="COM1" s="33"/>
      <c r="CON1" s="33"/>
      <c r="COO1" s="33"/>
      <c r="COP1" s="33"/>
      <c r="COQ1" s="33"/>
      <c r="COR1" s="33"/>
      <c r="COS1" s="33"/>
      <c r="COT1" s="33"/>
      <c r="COU1" s="33"/>
      <c r="COV1" s="33"/>
      <c r="COW1" s="33"/>
      <c r="COX1" s="33"/>
      <c r="COY1" s="33"/>
      <c r="COZ1" s="33"/>
      <c r="CPA1" s="33"/>
      <c r="CPB1" s="33"/>
      <c r="CPC1" s="33"/>
      <c r="CPD1" s="33"/>
      <c r="CPE1" s="33"/>
      <c r="CPF1" s="33"/>
      <c r="CPG1" s="33"/>
      <c r="CPH1" s="33"/>
      <c r="CPI1" s="33"/>
      <c r="CPJ1" s="33"/>
      <c r="CPK1" s="33"/>
      <c r="CPL1" s="33"/>
      <c r="CPM1" s="33"/>
      <c r="CPN1" s="33"/>
      <c r="CPO1" s="33"/>
      <c r="CPP1" s="33"/>
      <c r="CPQ1" s="33"/>
      <c r="CPR1" s="33"/>
      <c r="CPS1" s="33"/>
      <c r="CPT1" s="33"/>
      <c r="CPU1" s="33"/>
      <c r="CPV1" s="33"/>
      <c r="CPW1" s="33"/>
      <c r="CPX1" s="33"/>
      <c r="CPY1" s="33"/>
      <c r="CPZ1" s="33"/>
      <c r="CQA1" s="33"/>
      <c r="CQB1" s="33"/>
      <c r="CQC1" s="33"/>
      <c r="CQD1" s="33"/>
      <c r="CQE1" s="33"/>
      <c r="CQF1" s="33"/>
      <c r="CQG1" s="33"/>
      <c r="CQH1" s="33"/>
      <c r="CQI1" s="33"/>
      <c r="CQJ1" s="33"/>
      <c r="CQK1" s="33"/>
      <c r="CQL1" s="33"/>
      <c r="CQM1" s="33"/>
      <c r="CQN1" s="33"/>
      <c r="CQO1" s="33"/>
      <c r="CQP1" s="33"/>
      <c r="CQQ1" s="33"/>
      <c r="CQR1" s="33"/>
      <c r="CQS1" s="33"/>
      <c r="CQT1" s="33"/>
      <c r="CQU1" s="33"/>
      <c r="CQV1" s="33"/>
      <c r="CQW1" s="33"/>
      <c r="CQX1" s="33"/>
      <c r="CQY1" s="33"/>
      <c r="CQZ1" s="33"/>
      <c r="CRA1" s="33"/>
      <c r="CRB1" s="33"/>
      <c r="CRC1" s="33"/>
      <c r="CRD1" s="33"/>
      <c r="CRE1" s="33"/>
      <c r="CRF1" s="33"/>
      <c r="CRG1" s="33"/>
      <c r="CRH1" s="33"/>
      <c r="CRI1" s="33"/>
      <c r="CRJ1" s="33"/>
      <c r="CRK1" s="33"/>
      <c r="CRL1" s="33"/>
      <c r="CRM1" s="33"/>
      <c r="CRN1" s="33"/>
      <c r="CRO1" s="33"/>
      <c r="CRP1" s="33"/>
      <c r="CRQ1" s="33"/>
      <c r="CRR1" s="33"/>
      <c r="CRS1" s="33"/>
      <c r="CRT1" s="33"/>
      <c r="CRU1" s="33"/>
      <c r="CRV1" s="33"/>
      <c r="CRW1" s="33"/>
      <c r="CRX1" s="33"/>
      <c r="CRY1" s="33"/>
      <c r="CRZ1" s="33"/>
      <c r="CSA1" s="33"/>
      <c r="CSB1" s="33"/>
      <c r="CSC1" s="33"/>
      <c r="CSD1" s="33"/>
      <c r="CSE1" s="33"/>
      <c r="CSF1" s="33"/>
      <c r="CSG1" s="33"/>
      <c r="CSH1" s="33"/>
      <c r="CSI1" s="33"/>
      <c r="CSJ1" s="33"/>
      <c r="CSK1" s="33"/>
      <c r="CSL1" s="33"/>
      <c r="CSM1" s="33"/>
      <c r="CSN1" s="33"/>
      <c r="CSO1" s="33"/>
      <c r="CSP1" s="33"/>
      <c r="CSQ1" s="33"/>
      <c r="CSR1" s="33"/>
      <c r="CSS1" s="33"/>
      <c r="CST1" s="33"/>
      <c r="CSU1" s="33"/>
      <c r="CSV1" s="33"/>
      <c r="CSW1" s="33"/>
      <c r="CSX1" s="33"/>
      <c r="CSY1" s="33"/>
      <c r="CSZ1" s="33"/>
      <c r="CTA1" s="33"/>
      <c r="CTB1" s="33"/>
      <c r="CTC1" s="33"/>
      <c r="CTD1" s="33"/>
      <c r="CTE1" s="33"/>
      <c r="CTF1" s="33"/>
      <c r="CTG1" s="33"/>
      <c r="CTH1" s="33"/>
      <c r="CTI1" s="33"/>
      <c r="CTJ1" s="33"/>
      <c r="CTK1" s="33"/>
      <c r="CTL1" s="33"/>
      <c r="CTM1" s="33"/>
      <c r="CTN1" s="33"/>
      <c r="CTO1" s="33"/>
      <c r="CTP1" s="33"/>
      <c r="CTQ1" s="33"/>
      <c r="CTR1" s="33"/>
      <c r="CTS1" s="33"/>
      <c r="CTT1" s="33"/>
      <c r="CTU1" s="33"/>
      <c r="CTV1" s="33"/>
      <c r="CTW1" s="33"/>
      <c r="CTX1" s="33"/>
      <c r="CTY1" s="33"/>
      <c r="CTZ1" s="33"/>
      <c r="CUA1" s="33"/>
      <c r="CUB1" s="33"/>
      <c r="CUC1" s="33"/>
      <c r="CUD1" s="33"/>
      <c r="CUE1" s="33"/>
      <c r="CUF1" s="33"/>
      <c r="CUG1" s="33"/>
      <c r="CUH1" s="33"/>
      <c r="CUI1" s="33"/>
      <c r="CUJ1" s="33"/>
      <c r="CUK1" s="33"/>
      <c r="CUL1" s="33"/>
      <c r="CUM1" s="33"/>
      <c r="CUN1" s="33"/>
      <c r="CUO1" s="33"/>
      <c r="CUP1" s="33"/>
      <c r="CUQ1" s="33"/>
      <c r="CUR1" s="33"/>
      <c r="CUS1" s="33"/>
      <c r="CUT1" s="33"/>
      <c r="CUU1" s="33"/>
      <c r="CUV1" s="33"/>
      <c r="CUW1" s="33"/>
      <c r="CUX1" s="33"/>
      <c r="CUY1" s="33"/>
      <c r="CUZ1" s="33"/>
      <c r="CVA1" s="33"/>
      <c r="CVB1" s="33"/>
      <c r="CVC1" s="33"/>
      <c r="CVD1" s="33"/>
      <c r="CVE1" s="33"/>
      <c r="CVF1" s="33"/>
      <c r="CVG1" s="33"/>
      <c r="CVH1" s="33"/>
      <c r="CVI1" s="33"/>
      <c r="CVJ1" s="33"/>
      <c r="CVK1" s="33"/>
      <c r="CVL1" s="33"/>
      <c r="CVM1" s="33"/>
      <c r="CVN1" s="33"/>
      <c r="CVO1" s="33"/>
      <c r="CVP1" s="33"/>
      <c r="CVQ1" s="33"/>
      <c r="CVR1" s="33"/>
      <c r="CVS1" s="33"/>
      <c r="CVT1" s="33"/>
      <c r="CVU1" s="33"/>
      <c r="CVV1" s="33"/>
      <c r="CVW1" s="33"/>
      <c r="CVX1" s="33"/>
      <c r="CVY1" s="33"/>
      <c r="CVZ1" s="33"/>
      <c r="CWA1" s="33"/>
      <c r="CWB1" s="33"/>
      <c r="CWC1" s="33"/>
      <c r="CWD1" s="33"/>
      <c r="CWE1" s="33"/>
      <c r="CWF1" s="33"/>
      <c r="CWG1" s="33"/>
      <c r="CWH1" s="33"/>
      <c r="CWI1" s="33"/>
      <c r="CWJ1" s="33"/>
      <c r="CWK1" s="33"/>
      <c r="CWL1" s="33"/>
      <c r="CWM1" s="33"/>
      <c r="CWN1" s="33"/>
      <c r="CWO1" s="33"/>
      <c r="CWP1" s="33"/>
      <c r="CWQ1" s="33"/>
      <c r="CWR1" s="33"/>
      <c r="CWS1" s="33"/>
      <c r="CWT1" s="33"/>
      <c r="CWU1" s="33"/>
      <c r="CWV1" s="33"/>
      <c r="CWW1" s="33"/>
      <c r="CWX1" s="33"/>
      <c r="CWY1" s="33"/>
      <c r="CWZ1" s="33"/>
      <c r="CXA1" s="33"/>
      <c r="CXB1" s="33"/>
      <c r="CXC1" s="33"/>
      <c r="CXD1" s="33"/>
      <c r="CXE1" s="33"/>
      <c r="CXF1" s="33"/>
      <c r="CXG1" s="33"/>
      <c r="CXH1" s="33"/>
      <c r="CXI1" s="33"/>
      <c r="CXJ1" s="33"/>
      <c r="CXK1" s="33"/>
      <c r="CXL1" s="33"/>
      <c r="CXM1" s="33"/>
      <c r="CXN1" s="33"/>
      <c r="CXO1" s="33"/>
      <c r="CXP1" s="33"/>
      <c r="CXQ1" s="33"/>
      <c r="CXR1" s="33"/>
      <c r="CXS1" s="33"/>
      <c r="CXT1" s="33"/>
      <c r="CXU1" s="33"/>
      <c r="CXV1" s="33"/>
      <c r="CXW1" s="33"/>
      <c r="CXX1" s="33"/>
      <c r="CXY1" s="33"/>
      <c r="CXZ1" s="33"/>
      <c r="CYA1" s="33"/>
      <c r="CYB1" s="33"/>
      <c r="CYC1" s="33"/>
      <c r="CYD1" s="33"/>
      <c r="CYE1" s="33"/>
      <c r="CYF1" s="33"/>
      <c r="CYG1" s="33"/>
      <c r="CYH1" s="33"/>
      <c r="CYI1" s="33"/>
      <c r="CYJ1" s="33"/>
      <c r="CYK1" s="33"/>
      <c r="CYL1" s="33"/>
      <c r="CYM1" s="33"/>
      <c r="CYN1" s="33"/>
      <c r="CYO1" s="33"/>
      <c r="CYP1" s="33"/>
      <c r="CYQ1" s="33"/>
      <c r="CYR1" s="33"/>
      <c r="CYS1" s="33"/>
      <c r="CYT1" s="33"/>
      <c r="CYU1" s="33"/>
      <c r="CYV1" s="33"/>
      <c r="CYW1" s="33"/>
      <c r="CYX1" s="33"/>
      <c r="CYY1" s="33"/>
      <c r="CYZ1" s="33"/>
      <c r="CZA1" s="33"/>
      <c r="CZB1" s="33"/>
      <c r="CZC1" s="33"/>
      <c r="CZD1" s="33"/>
      <c r="CZE1" s="33"/>
      <c r="CZF1" s="33"/>
      <c r="CZG1" s="33"/>
      <c r="CZH1" s="33"/>
      <c r="CZI1" s="33"/>
      <c r="CZJ1" s="33"/>
      <c r="CZK1" s="33"/>
      <c r="CZL1" s="33"/>
      <c r="CZM1" s="33"/>
      <c r="CZN1" s="33"/>
      <c r="CZO1" s="33"/>
      <c r="CZP1" s="33"/>
      <c r="CZQ1" s="33"/>
      <c r="CZR1" s="33"/>
      <c r="CZS1" s="33"/>
      <c r="CZT1" s="33"/>
      <c r="CZU1" s="33"/>
      <c r="CZV1" s="33"/>
      <c r="CZW1" s="33"/>
      <c r="CZX1" s="33"/>
      <c r="CZY1" s="33"/>
      <c r="CZZ1" s="33"/>
      <c r="DAA1" s="33"/>
      <c r="DAB1" s="33"/>
      <c r="DAC1" s="33"/>
      <c r="DAD1" s="33"/>
      <c r="DAE1" s="33"/>
      <c r="DAF1" s="33"/>
      <c r="DAG1" s="33"/>
      <c r="DAH1" s="33"/>
      <c r="DAI1" s="33"/>
      <c r="DAJ1" s="33"/>
      <c r="DAK1" s="33"/>
      <c r="DAL1" s="33"/>
      <c r="DAM1" s="33"/>
      <c r="DAN1" s="33"/>
      <c r="DAO1" s="33"/>
      <c r="DAP1" s="33"/>
      <c r="DAQ1" s="33"/>
      <c r="DAR1" s="33"/>
      <c r="DAS1" s="33"/>
      <c r="DAT1" s="33"/>
      <c r="DAU1" s="33"/>
      <c r="DAV1" s="33"/>
      <c r="DAW1" s="33"/>
      <c r="DAX1" s="33"/>
      <c r="DAY1" s="33"/>
      <c r="DAZ1" s="33"/>
      <c r="DBA1" s="33"/>
      <c r="DBB1" s="33"/>
      <c r="DBC1" s="33"/>
      <c r="DBD1" s="33"/>
      <c r="DBE1" s="33"/>
      <c r="DBF1" s="33"/>
      <c r="DBG1" s="33"/>
      <c r="DBH1" s="33"/>
      <c r="DBI1" s="33"/>
      <c r="DBJ1" s="33"/>
      <c r="DBK1" s="33"/>
      <c r="DBL1" s="33"/>
      <c r="DBM1" s="33"/>
      <c r="DBN1" s="33"/>
      <c r="DBO1" s="33"/>
      <c r="DBP1" s="33"/>
      <c r="DBQ1" s="33"/>
      <c r="DBR1" s="33"/>
      <c r="DBS1" s="33"/>
      <c r="DBT1" s="33"/>
      <c r="DBU1" s="33"/>
      <c r="DBV1" s="33"/>
      <c r="DBW1" s="33"/>
      <c r="DBX1" s="33"/>
      <c r="DBY1" s="33"/>
      <c r="DBZ1" s="33"/>
      <c r="DCA1" s="33"/>
      <c r="DCB1" s="33"/>
      <c r="DCC1" s="33"/>
      <c r="DCD1" s="33"/>
      <c r="DCE1" s="33"/>
      <c r="DCF1" s="33"/>
      <c r="DCG1" s="33"/>
      <c r="DCH1" s="33"/>
      <c r="DCI1" s="33"/>
      <c r="DCJ1" s="33"/>
      <c r="DCK1" s="33"/>
      <c r="DCL1" s="33"/>
      <c r="DCM1" s="33"/>
      <c r="DCN1" s="33"/>
      <c r="DCO1" s="33"/>
      <c r="DCP1" s="33"/>
      <c r="DCQ1" s="33"/>
      <c r="DCR1" s="33"/>
      <c r="DCS1" s="33"/>
      <c r="DCT1" s="33"/>
      <c r="DCU1" s="33"/>
      <c r="DCV1" s="33"/>
      <c r="DCW1" s="33"/>
      <c r="DCX1" s="33"/>
      <c r="DCY1" s="33"/>
      <c r="DCZ1" s="33"/>
      <c r="DDA1" s="33"/>
      <c r="DDB1" s="33"/>
      <c r="DDC1" s="33"/>
      <c r="DDD1" s="33"/>
      <c r="DDE1" s="33"/>
      <c r="DDF1" s="33"/>
      <c r="DDG1" s="33"/>
      <c r="DDH1" s="33"/>
      <c r="DDI1" s="33"/>
      <c r="DDJ1" s="33"/>
      <c r="DDK1" s="33"/>
      <c r="DDL1" s="33"/>
      <c r="DDM1" s="33"/>
      <c r="DDN1" s="33"/>
      <c r="DDO1" s="33"/>
      <c r="DDP1" s="33"/>
      <c r="DDQ1" s="33"/>
      <c r="DDR1" s="33"/>
      <c r="DDS1" s="33"/>
      <c r="DDT1" s="33"/>
      <c r="DDU1" s="33"/>
      <c r="DDV1" s="33"/>
      <c r="DDW1" s="33"/>
      <c r="DDX1" s="33"/>
      <c r="DDY1" s="33"/>
      <c r="DDZ1" s="33"/>
      <c r="DEA1" s="33"/>
      <c r="DEB1" s="33"/>
      <c r="DEC1" s="33"/>
      <c r="DED1" s="33"/>
      <c r="DEE1" s="33"/>
      <c r="DEF1" s="33"/>
      <c r="DEG1" s="33"/>
      <c r="DEH1" s="33"/>
      <c r="DEI1" s="33"/>
      <c r="DEJ1" s="33"/>
      <c r="DEK1" s="33"/>
      <c r="DEL1" s="33"/>
      <c r="DEM1" s="33"/>
      <c r="DEN1" s="33"/>
      <c r="DEO1" s="33"/>
      <c r="DEP1" s="33"/>
      <c r="DEQ1" s="33"/>
      <c r="DER1" s="33"/>
      <c r="DES1" s="33"/>
      <c r="DET1" s="33"/>
      <c r="DEU1" s="33"/>
      <c r="DEV1" s="33"/>
      <c r="DEW1" s="33"/>
      <c r="DEX1" s="33"/>
      <c r="DEY1" s="33"/>
      <c r="DEZ1" s="33"/>
      <c r="DFA1" s="33"/>
      <c r="DFB1" s="33"/>
      <c r="DFC1" s="33"/>
      <c r="DFD1" s="33"/>
      <c r="DFE1" s="33"/>
      <c r="DFF1" s="33"/>
      <c r="DFG1" s="33"/>
      <c r="DFH1" s="33"/>
      <c r="DFI1" s="33"/>
      <c r="DFJ1" s="33"/>
      <c r="DFK1" s="33"/>
      <c r="DFL1" s="33"/>
      <c r="DFM1" s="33"/>
      <c r="DFN1" s="33"/>
      <c r="DFO1" s="33"/>
      <c r="DFP1" s="33"/>
      <c r="DFQ1" s="33"/>
      <c r="DFR1" s="33"/>
      <c r="DFS1" s="33"/>
      <c r="DFT1" s="33"/>
      <c r="DFU1" s="33"/>
      <c r="DFV1" s="33"/>
      <c r="DFW1" s="33"/>
      <c r="DFX1" s="33"/>
      <c r="DFY1" s="33"/>
      <c r="DFZ1" s="33"/>
      <c r="DGA1" s="33"/>
      <c r="DGB1" s="33"/>
      <c r="DGC1" s="33"/>
      <c r="DGD1" s="33"/>
      <c r="DGE1" s="33"/>
      <c r="DGF1" s="33"/>
      <c r="DGG1" s="33"/>
      <c r="DGH1" s="33"/>
      <c r="DGI1" s="33"/>
      <c r="DGJ1" s="33"/>
      <c r="DGK1" s="33"/>
      <c r="DGL1" s="33"/>
      <c r="DGM1" s="33"/>
      <c r="DGN1" s="33"/>
      <c r="DGO1" s="33"/>
      <c r="DGP1" s="33"/>
      <c r="DGQ1" s="33"/>
      <c r="DGR1" s="33"/>
      <c r="DGS1" s="33"/>
      <c r="DGT1" s="33"/>
      <c r="DGU1" s="33"/>
      <c r="DGV1" s="33"/>
      <c r="DGW1" s="33"/>
      <c r="DGX1" s="33"/>
      <c r="DGY1" s="33"/>
      <c r="DGZ1" s="33"/>
      <c r="DHA1" s="33"/>
      <c r="DHB1" s="33"/>
      <c r="DHC1" s="33"/>
      <c r="DHD1" s="33"/>
      <c r="DHE1" s="33"/>
      <c r="DHF1" s="33"/>
      <c r="DHG1" s="33"/>
      <c r="DHH1" s="33"/>
      <c r="DHI1" s="33"/>
      <c r="DHJ1" s="33"/>
      <c r="DHK1" s="33"/>
      <c r="DHL1" s="33"/>
      <c r="DHM1" s="33"/>
      <c r="DHN1" s="33"/>
      <c r="DHO1" s="33"/>
      <c r="DHP1" s="33"/>
      <c r="DHQ1" s="33"/>
      <c r="DHR1" s="33"/>
      <c r="DHS1" s="33"/>
      <c r="DHT1" s="33"/>
      <c r="DHU1" s="33"/>
      <c r="DHV1" s="33"/>
      <c r="DHW1" s="33"/>
      <c r="DHX1" s="33"/>
      <c r="DHY1" s="33"/>
      <c r="DHZ1" s="33"/>
      <c r="DIA1" s="33"/>
      <c r="DIB1" s="33"/>
      <c r="DIC1" s="33"/>
      <c r="DID1" s="33"/>
      <c r="DIE1" s="33"/>
      <c r="DIF1" s="33"/>
      <c r="DIG1" s="33"/>
      <c r="DIH1" s="33"/>
      <c r="DII1" s="33"/>
      <c r="DIJ1" s="33"/>
      <c r="DIK1" s="33"/>
      <c r="DIL1" s="33"/>
      <c r="DIM1" s="33"/>
      <c r="DIN1" s="33"/>
      <c r="DIO1" s="33"/>
      <c r="DIP1" s="33"/>
      <c r="DIQ1" s="33"/>
      <c r="DIR1" s="33"/>
      <c r="DIS1" s="33"/>
      <c r="DIT1" s="33"/>
      <c r="DIU1" s="33"/>
      <c r="DIV1" s="33"/>
      <c r="DIW1" s="33"/>
      <c r="DIX1" s="33"/>
      <c r="DIY1" s="33"/>
      <c r="DIZ1" s="33"/>
      <c r="DJA1" s="33"/>
      <c r="DJB1" s="33"/>
      <c r="DJC1" s="33"/>
      <c r="DJD1" s="33"/>
      <c r="DJE1" s="33"/>
      <c r="DJF1" s="33"/>
      <c r="DJG1" s="33"/>
      <c r="DJH1" s="33"/>
      <c r="DJI1" s="33"/>
      <c r="DJJ1" s="33"/>
      <c r="DJK1" s="33"/>
      <c r="DJL1" s="33"/>
      <c r="DJM1" s="33"/>
      <c r="DJN1" s="33"/>
      <c r="DJO1" s="33"/>
      <c r="DJP1" s="33"/>
      <c r="DJQ1" s="33"/>
      <c r="DJR1" s="33"/>
      <c r="DJS1" s="33"/>
      <c r="DJT1" s="33"/>
      <c r="DJU1" s="33"/>
      <c r="DJV1" s="33"/>
      <c r="DJW1" s="33"/>
      <c r="DJX1" s="33"/>
      <c r="DJY1" s="33"/>
      <c r="DJZ1" s="33"/>
      <c r="DKA1" s="33"/>
      <c r="DKB1" s="33"/>
      <c r="DKC1" s="33"/>
      <c r="DKD1" s="33"/>
      <c r="DKE1" s="33"/>
      <c r="DKF1" s="33"/>
      <c r="DKG1" s="33"/>
      <c r="DKH1" s="33"/>
      <c r="DKI1" s="33"/>
      <c r="DKJ1" s="33"/>
      <c r="DKK1" s="33"/>
      <c r="DKL1" s="33"/>
      <c r="DKM1" s="33"/>
      <c r="DKN1" s="33"/>
      <c r="DKO1" s="33"/>
      <c r="DKP1" s="33"/>
      <c r="DKQ1" s="33"/>
      <c r="DKR1" s="33"/>
      <c r="DKS1" s="33"/>
      <c r="DKT1" s="33"/>
      <c r="DKU1" s="33"/>
      <c r="DKV1" s="33"/>
      <c r="DKW1" s="33"/>
      <c r="DKX1" s="33"/>
      <c r="DKY1" s="33"/>
      <c r="DKZ1" s="33"/>
      <c r="DLA1" s="33"/>
      <c r="DLB1" s="33"/>
      <c r="DLC1" s="33"/>
      <c r="DLD1" s="33"/>
      <c r="DLE1" s="33"/>
      <c r="DLF1" s="33"/>
      <c r="DLG1" s="33"/>
      <c r="DLH1" s="33"/>
      <c r="DLI1" s="33"/>
      <c r="DLJ1" s="33"/>
      <c r="DLK1" s="33"/>
      <c r="DLL1" s="33"/>
      <c r="DLM1" s="33"/>
      <c r="DLN1" s="33"/>
      <c r="DLO1" s="33"/>
      <c r="DLP1" s="33"/>
      <c r="DLQ1" s="33"/>
      <c r="DLR1" s="33"/>
      <c r="DLS1" s="33"/>
      <c r="DLT1" s="33"/>
      <c r="DLU1" s="33"/>
      <c r="DLV1" s="33"/>
      <c r="DLW1" s="33"/>
      <c r="DLX1" s="33"/>
      <c r="DLY1" s="33"/>
      <c r="DLZ1" s="33"/>
      <c r="DMA1" s="33"/>
      <c r="DMB1" s="33"/>
      <c r="DMC1" s="33"/>
      <c r="DMD1" s="33"/>
      <c r="DME1" s="33"/>
      <c r="DMF1" s="33"/>
      <c r="DMG1" s="33"/>
      <c r="DMH1" s="33"/>
      <c r="DMI1" s="33"/>
      <c r="DMJ1" s="33"/>
      <c r="DMK1" s="33"/>
      <c r="DML1" s="33"/>
      <c r="DMM1" s="33"/>
      <c r="DMN1" s="33"/>
      <c r="DMO1" s="33"/>
      <c r="DMP1" s="33"/>
      <c r="DMQ1" s="33"/>
      <c r="DMR1" s="33"/>
      <c r="DMS1" s="33"/>
      <c r="DMT1" s="33"/>
      <c r="DMU1" s="33"/>
      <c r="DMV1" s="33"/>
      <c r="DMW1" s="33"/>
      <c r="DMX1" s="33"/>
      <c r="DMY1" s="33"/>
      <c r="DMZ1" s="33"/>
      <c r="DNA1" s="33"/>
      <c r="DNB1" s="33"/>
      <c r="DNC1" s="33"/>
      <c r="DND1" s="33"/>
      <c r="DNE1" s="33"/>
      <c r="DNF1" s="33"/>
      <c r="DNG1" s="33"/>
      <c r="DNH1" s="33"/>
      <c r="DNI1" s="33"/>
      <c r="DNJ1" s="33"/>
      <c r="DNK1" s="33"/>
      <c r="DNL1" s="33"/>
      <c r="DNM1" s="33"/>
      <c r="DNN1" s="33"/>
      <c r="DNO1" s="33"/>
      <c r="DNP1" s="33"/>
      <c r="DNQ1" s="33"/>
      <c r="DNR1" s="33"/>
      <c r="DNS1" s="33"/>
      <c r="DNT1" s="33"/>
      <c r="DNU1" s="33"/>
      <c r="DNV1" s="33"/>
      <c r="DNW1" s="33"/>
      <c r="DNX1" s="33"/>
      <c r="DNY1" s="33"/>
      <c r="DNZ1" s="33"/>
      <c r="DOA1" s="33"/>
      <c r="DOB1" s="33"/>
      <c r="DOC1" s="33"/>
      <c r="DOD1" s="33"/>
      <c r="DOE1" s="33"/>
      <c r="DOF1" s="33"/>
      <c r="DOG1" s="33"/>
      <c r="DOH1" s="33"/>
      <c r="DOI1" s="33"/>
      <c r="DOJ1" s="33"/>
      <c r="DOK1" s="33"/>
      <c r="DOL1" s="33"/>
      <c r="DOM1" s="33"/>
      <c r="DON1" s="33"/>
      <c r="DOO1" s="33"/>
      <c r="DOP1" s="33"/>
      <c r="DOQ1" s="33"/>
      <c r="DOR1" s="33"/>
      <c r="DOS1" s="33"/>
      <c r="DOT1" s="33"/>
      <c r="DOU1" s="33"/>
      <c r="DOV1" s="33"/>
      <c r="DOW1" s="33"/>
      <c r="DOX1" s="33"/>
      <c r="DOY1" s="33"/>
      <c r="DOZ1" s="33"/>
      <c r="DPA1" s="33"/>
      <c r="DPB1" s="33"/>
      <c r="DPC1" s="33"/>
      <c r="DPD1" s="33"/>
      <c r="DPE1" s="33"/>
      <c r="DPF1" s="33"/>
      <c r="DPG1" s="33"/>
      <c r="DPH1" s="33"/>
      <c r="DPI1" s="33"/>
      <c r="DPJ1" s="33"/>
      <c r="DPK1" s="33"/>
      <c r="DPL1" s="33"/>
      <c r="DPM1" s="33"/>
      <c r="DPN1" s="33"/>
      <c r="DPO1" s="33"/>
      <c r="DPP1" s="33"/>
      <c r="DPQ1" s="33"/>
      <c r="DPR1" s="33"/>
      <c r="DPS1" s="33"/>
      <c r="DPT1" s="33"/>
      <c r="DPU1" s="33"/>
      <c r="DPV1" s="33"/>
      <c r="DPW1" s="33"/>
      <c r="DPX1" s="33"/>
      <c r="DPY1" s="33"/>
      <c r="DPZ1" s="33"/>
      <c r="DQA1" s="33"/>
      <c r="DQB1" s="33"/>
      <c r="DQC1" s="33"/>
      <c r="DQD1" s="33"/>
      <c r="DQE1" s="33"/>
      <c r="DQF1" s="33"/>
      <c r="DQG1" s="33"/>
      <c r="DQH1" s="33"/>
      <c r="DQI1" s="33"/>
      <c r="DQJ1" s="33"/>
      <c r="DQK1" s="33"/>
      <c r="DQL1" s="33"/>
      <c r="DQM1" s="33"/>
      <c r="DQN1" s="33"/>
      <c r="DQO1" s="33"/>
      <c r="DQP1" s="33"/>
      <c r="DQQ1" s="33"/>
      <c r="DQR1" s="33"/>
      <c r="DQS1" s="33"/>
      <c r="DQT1" s="33"/>
      <c r="DQU1" s="33"/>
      <c r="DQV1" s="33"/>
      <c r="DQW1" s="33"/>
      <c r="DQX1" s="33"/>
      <c r="DQY1" s="33"/>
      <c r="DQZ1" s="33"/>
      <c r="DRA1" s="33"/>
      <c r="DRB1" s="33"/>
      <c r="DRC1" s="33"/>
      <c r="DRD1" s="33"/>
      <c r="DRE1" s="33"/>
      <c r="DRF1" s="33"/>
      <c r="DRG1" s="33"/>
      <c r="DRH1" s="33"/>
      <c r="DRI1" s="33"/>
      <c r="DRJ1" s="33"/>
      <c r="DRK1" s="33"/>
      <c r="DRL1" s="33"/>
      <c r="DRM1" s="33"/>
      <c r="DRN1" s="33"/>
      <c r="DRO1" s="33"/>
      <c r="DRP1" s="33"/>
      <c r="DRQ1" s="33"/>
      <c r="DRR1" s="33"/>
      <c r="DRS1" s="33"/>
      <c r="DRT1" s="33"/>
      <c r="DRU1" s="33"/>
      <c r="DRV1" s="33"/>
      <c r="DRW1" s="33"/>
      <c r="DRX1" s="33"/>
      <c r="DRY1" s="33"/>
      <c r="DRZ1" s="33"/>
      <c r="DSA1" s="33"/>
      <c r="DSB1" s="33"/>
      <c r="DSC1" s="33"/>
      <c r="DSD1" s="33"/>
      <c r="DSE1" s="33"/>
      <c r="DSF1" s="33"/>
      <c r="DSG1" s="33"/>
      <c r="DSH1" s="33"/>
      <c r="DSI1" s="33"/>
      <c r="DSJ1" s="33"/>
      <c r="DSK1" s="33"/>
      <c r="DSL1" s="33"/>
      <c r="DSM1" s="33"/>
      <c r="DSN1" s="33"/>
      <c r="DSO1" s="33"/>
      <c r="DSP1" s="33"/>
      <c r="DSQ1" s="33"/>
      <c r="DSR1" s="33"/>
      <c r="DSS1" s="33"/>
      <c r="DST1" s="33"/>
      <c r="DSU1" s="33"/>
      <c r="DSV1" s="33"/>
      <c r="DSW1" s="33"/>
      <c r="DSX1" s="33"/>
      <c r="DSY1" s="33"/>
      <c r="DSZ1" s="33"/>
      <c r="DTA1" s="33"/>
      <c r="DTB1" s="33"/>
      <c r="DTC1" s="33"/>
      <c r="DTD1" s="33"/>
      <c r="DTE1" s="33"/>
      <c r="DTF1" s="33"/>
      <c r="DTG1" s="33"/>
      <c r="DTH1" s="33"/>
      <c r="DTI1" s="33"/>
      <c r="DTJ1" s="33"/>
      <c r="DTK1" s="33"/>
      <c r="DTL1" s="33"/>
      <c r="DTM1" s="33"/>
      <c r="DTN1" s="33"/>
      <c r="DTO1" s="33"/>
      <c r="DTP1" s="33"/>
      <c r="DTQ1" s="33"/>
      <c r="DTR1" s="33"/>
      <c r="DTS1" s="33"/>
      <c r="DTT1" s="33"/>
      <c r="DTU1" s="33"/>
      <c r="DTV1" s="33"/>
      <c r="DTW1" s="33"/>
      <c r="DTX1" s="33"/>
      <c r="DTY1" s="33"/>
      <c r="DTZ1" s="33"/>
      <c r="DUA1" s="33"/>
      <c r="DUB1" s="33"/>
      <c r="DUC1" s="33"/>
      <c r="DUD1" s="33"/>
      <c r="DUE1" s="33"/>
      <c r="DUF1" s="33"/>
      <c r="DUG1" s="33"/>
      <c r="DUH1" s="33"/>
      <c r="DUI1" s="33"/>
      <c r="DUJ1" s="33"/>
      <c r="DUK1" s="33"/>
      <c r="DUL1" s="33"/>
      <c r="DUM1" s="33"/>
      <c r="DUN1" s="33"/>
      <c r="DUO1" s="33"/>
      <c r="DUP1" s="33"/>
      <c r="DUQ1" s="33"/>
      <c r="DUR1" s="33"/>
      <c r="DUS1" s="33"/>
      <c r="DUT1" s="33"/>
      <c r="DUU1" s="33"/>
      <c r="DUV1" s="33"/>
      <c r="DUW1" s="33"/>
      <c r="DUX1" s="33"/>
      <c r="DUY1" s="33"/>
      <c r="DUZ1" s="33"/>
      <c r="DVA1" s="33"/>
      <c r="DVB1" s="33"/>
      <c r="DVC1" s="33"/>
      <c r="DVD1" s="33"/>
      <c r="DVE1" s="33"/>
      <c r="DVF1" s="33"/>
      <c r="DVG1" s="33"/>
      <c r="DVH1" s="33"/>
      <c r="DVI1" s="33"/>
      <c r="DVJ1" s="33"/>
      <c r="DVK1" s="33"/>
      <c r="DVL1" s="33"/>
      <c r="DVM1" s="33"/>
      <c r="DVN1" s="33"/>
      <c r="DVO1" s="33"/>
      <c r="DVP1" s="33"/>
      <c r="DVQ1" s="33"/>
      <c r="DVR1" s="33"/>
      <c r="DVS1" s="33"/>
      <c r="DVT1" s="33"/>
      <c r="DVU1" s="33"/>
      <c r="DVV1" s="33"/>
      <c r="DVW1" s="33"/>
      <c r="DVX1" s="33"/>
      <c r="DVY1" s="33"/>
      <c r="DVZ1" s="33"/>
      <c r="DWA1" s="33"/>
      <c r="DWB1" s="33"/>
      <c r="DWC1" s="33"/>
      <c r="DWD1" s="33"/>
      <c r="DWE1" s="33"/>
      <c r="DWF1" s="33"/>
      <c r="DWG1" s="33"/>
      <c r="DWH1" s="33"/>
      <c r="DWI1" s="33"/>
      <c r="DWJ1" s="33"/>
      <c r="DWK1" s="33"/>
      <c r="DWL1" s="33"/>
      <c r="DWM1" s="33"/>
      <c r="DWN1" s="33"/>
      <c r="DWO1" s="33"/>
      <c r="DWP1" s="33"/>
      <c r="DWQ1" s="33"/>
      <c r="DWR1" s="33"/>
      <c r="DWS1" s="33"/>
      <c r="DWT1" s="33"/>
      <c r="DWU1" s="33"/>
      <c r="DWV1" s="33"/>
      <c r="DWW1" s="33"/>
      <c r="DWX1" s="33"/>
      <c r="DWY1" s="33"/>
      <c r="DWZ1" s="33"/>
      <c r="DXA1" s="33"/>
      <c r="DXB1" s="33"/>
      <c r="DXC1" s="33"/>
      <c r="DXD1" s="33"/>
      <c r="DXE1" s="33"/>
      <c r="DXF1" s="33"/>
      <c r="DXG1" s="33"/>
      <c r="DXH1" s="33"/>
      <c r="DXI1" s="33"/>
      <c r="DXJ1" s="33"/>
      <c r="DXK1" s="33"/>
      <c r="DXL1" s="33"/>
      <c r="DXM1" s="33"/>
      <c r="DXN1" s="33"/>
      <c r="DXO1" s="33"/>
      <c r="DXP1" s="33"/>
      <c r="DXQ1" s="33"/>
      <c r="DXR1" s="33"/>
      <c r="DXS1" s="33"/>
      <c r="DXT1" s="33"/>
      <c r="DXU1" s="33"/>
      <c r="DXV1" s="33"/>
      <c r="DXW1" s="33"/>
      <c r="DXX1" s="33"/>
      <c r="DXY1" s="33"/>
      <c r="DXZ1" s="33"/>
      <c r="DYA1" s="33"/>
      <c r="DYB1" s="33"/>
      <c r="DYC1" s="33"/>
      <c r="DYD1" s="33"/>
      <c r="DYE1" s="33"/>
      <c r="DYF1" s="33"/>
      <c r="DYG1" s="33"/>
      <c r="DYH1" s="33"/>
      <c r="DYI1" s="33"/>
      <c r="DYJ1" s="33"/>
      <c r="DYK1" s="33"/>
      <c r="DYL1" s="33"/>
      <c r="DYM1" s="33"/>
      <c r="DYN1" s="33"/>
      <c r="DYO1" s="33"/>
      <c r="DYP1" s="33"/>
      <c r="DYQ1" s="33"/>
      <c r="DYR1" s="33"/>
      <c r="DYS1" s="33"/>
      <c r="DYT1" s="33"/>
      <c r="DYU1" s="33"/>
      <c r="DYV1" s="33"/>
      <c r="DYW1" s="33"/>
      <c r="DYX1" s="33"/>
      <c r="DYY1" s="33"/>
      <c r="DYZ1" s="33"/>
      <c r="DZA1" s="33"/>
      <c r="DZB1" s="33"/>
      <c r="DZC1" s="33"/>
      <c r="DZD1" s="33"/>
      <c r="DZE1" s="33"/>
      <c r="DZF1" s="33"/>
      <c r="DZG1" s="33"/>
      <c r="DZH1" s="33"/>
      <c r="DZI1" s="33"/>
      <c r="DZJ1" s="33"/>
      <c r="DZK1" s="33"/>
      <c r="DZL1" s="33"/>
      <c r="DZM1" s="33"/>
      <c r="DZN1" s="33"/>
      <c r="DZO1" s="33"/>
      <c r="DZP1" s="33"/>
      <c r="DZQ1" s="33"/>
      <c r="DZR1" s="33"/>
      <c r="DZS1" s="33"/>
      <c r="DZT1" s="33"/>
      <c r="DZU1" s="33"/>
      <c r="DZV1" s="33"/>
      <c r="DZW1" s="33"/>
      <c r="DZX1" s="33"/>
      <c r="DZY1" s="33"/>
      <c r="DZZ1" s="33"/>
      <c r="EAA1" s="33"/>
      <c r="EAB1" s="33"/>
      <c r="EAC1" s="33"/>
      <c r="EAD1" s="33"/>
      <c r="EAE1" s="33"/>
      <c r="EAF1" s="33"/>
      <c r="EAG1" s="33"/>
      <c r="EAH1" s="33"/>
      <c r="EAI1" s="33"/>
      <c r="EAJ1" s="33"/>
      <c r="EAK1" s="33"/>
      <c r="EAL1" s="33"/>
      <c r="EAM1" s="33"/>
      <c r="EAN1" s="33"/>
      <c r="EAO1" s="33"/>
      <c r="EAP1" s="33"/>
      <c r="EAQ1" s="33"/>
      <c r="EAR1" s="33"/>
      <c r="EAS1" s="33"/>
      <c r="EAT1" s="33"/>
      <c r="EAU1" s="33"/>
      <c r="EAV1" s="33"/>
      <c r="EAW1" s="33"/>
      <c r="EAX1" s="33"/>
      <c r="EAY1" s="33"/>
      <c r="EAZ1" s="33"/>
      <c r="EBA1" s="33"/>
      <c r="EBB1" s="33"/>
      <c r="EBC1" s="33"/>
      <c r="EBD1" s="33"/>
      <c r="EBE1" s="33"/>
      <c r="EBF1" s="33"/>
      <c r="EBG1" s="33"/>
      <c r="EBH1" s="33"/>
      <c r="EBI1" s="33"/>
      <c r="EBJ1" s="33"/>
      <c r="EBK1" s="33"/>
      <c r="EBL1" s="33"/>
      <c r="EBM1" s="33"/>
      <c r="EBN1" s="33"/>
      <c r="EBO1" s="33"/>
      <c r="EBP1" s="33"/>
      <c r="EBQ1" s="33"/>
      <c r="EBR1" s="33"/>
      <c r="EBS1" s="33"/>
      <c r="EBT1" s="33"/>
      <c r="EBU1" s="33"/>
      <c r="EBV1" s="33"/>
      <c r="EBW1" s="33"/>
      <c r="EBX1" s="33"/>
      <c r="EBY1" s="33"/>
      <c r="EBZ1" s="33"/>
      <c r="ECA1" s="33"/>
      <c r="ECB1" s="33"/>
      <c r="ECC1" s="33"/>
      <c r="ECD1" s="33"/>
      <c r="ECE1" s="33"/>
      <c r="ECF1" s="33"/>
      <c r="ECG1" s="33"/>
      <c r="ECH1" s="33"/>
      <c r="ECI1" s="33"/>
      <c r="ECJ1" s="33"/>
      <c r="ECK1" s="33"/>
      <c r="ECL1" s="33"/>
      <c r="ECM1" s="33"/>
      <c r="ECN1" s="33"/>
      <c r="ECO1" s="33"/>
      <c r="ECP1" s="33"/>
      <c r="ECQ1" s="33"/>
      <c r="ECR1" s="33"/>
      <c r="ECS1" s="33"/>
      <c r="ECT1" s="33"/>
      <c r="ECU1" s="33"/>
      <c r="ECV1" s="33"/>
      <c r="ECW1" s="33"/>
      <c r="ECX1" s="33"/>
      <c r="ECY1" s="33"/>
      <c r="ECZ1" s="33"/>
      <c r="EDA1" s="33"/>
      <c r="EDB1" s="33"/>
      <c r="EDC1" s="33"/>
      <c r="EDD1" s="33"/>
      <c r="EDE1" s="33"/>
      <c r="EDF1" s="33"/>
      <c r="EDG1" s="33"/>
      <c r="EDH1" s="33"/>
      <c r="EDI1" s="33"/>
      <c r="EDJ1" s="33"/>
      <c r="EDK1" s="33"/>
      <c r="EDL1" s="33"/>
      <c r="EDM1" s="33"/>
      <c r="EDN1" s="33"/>
      <c r="EDO1" s="33"/>
      <c r="EDP1" s="33"/>
      <c r="EDQ1" s="33"/>
      <c r="EDR1" s="33"/>
      <c r="EDS1" s="33"/>
      <c r="EDT1" s="33"/>
      <c r="EDU1" s="33"/>
      <c r="EDV1" s="33"/>
      <c r="EDW1" s="33"/>
      <c r="EDX1" s="33"/>
      <c r="EDY1" s="33"/>
      <c r="EDZ1" s="33"/>
      <c r="EEA1" s="33"/>
      <c r="EEB1" s="33"/>
      <c r="EEC1" s="33"/>
      <c r="EED1" s="33"/>
      <c r="EEE1" s="33"/>
      <c r="EEF1" s="33"/>
      <c r="EEG1" s="33"/>
      <c r="EEH1" s="33"/>
      <c r="EEI1" s="33"/>
      <c r="EEJ1" s="33"/>
      <c r="EEK1" s="33"/>
      <c r="EEL1" s="33"/>
      <c r="EEM1" s="33"/>
      <c r="EEN1" s="33"/>
      <c r="EEO1" s="33"/>
      <c r="EEP1" s="33"/>
      <c r="EEQ1" s="33"/>
      <c r="EER1" s="33"/>
      <c r="EES1" s="33"/>
      <c r="EET1" s="33"/>
      <c r="EEU1" s="33"/>
      <c r="EEV1" s="33"/>
      <c r="EEW1" s="33"/>
      <c r="EEX1" s="33"/>
      <c r="EEY1" s="33"/>
      <c r="EEZ1" s="33"/>
      <c r="EFA1" s="33"/>
      <c r="EFB1" s="33"/>
      <c r="EFC1" s="33"/>
      <c r="EFD1" s="33"/>
      <c r="EFE1" s="33"/>
      <c r="EFF1" s="33"/>
      <c r="EFG1" s="33"/>
      <c r="EFH1" s="33"/>
      <c r="EFI1" s="33"/>
      <c r="EFJ1" s="33"/>
      <c r="EFK1" s="33"/>
      <c r="EFL1" s="33"/>
      <c r="EFM1" s="33"/>
      <c r="EFN1" s="33"/>
      <c r="EFO1" s="33"/>
      <c r="EFP1" s="33"/>
      <c r="EFQ1" s="33"/>
      <c r="EFR1" s="33"/>
      <c r="EFS1" s="33"/>
      <c r="EFT1" s="33"/>
      <c r="EFU1" s="33"/>
      <c r="EFV1" s="33"/>
      <c r="EFW1" s="33"/>
      <c r="EFX1" s="33"/>
      <c r="EFY1" s="33"/>
      <c r="EFZ1" s="33"/>
      <c r="EGA1" s="33"/>
      <c r="EGB1" s="33"/>
      <c r="EGC1" s="33"/>
      <c r="EGD1" s="33"/>
      <c r="EGE1" s="33"/>
      <c r="EGF1" s="33"/>
      <c r="EGG1" s="33"/>
      <c r="EGH1" s="33"/>
      <c r="EGI1" s="33"/>
      <c r="EGJ1" s="33"/>
      <c r="EGK1" s="33"/>
      <c r="EGL1" s="33"/>
      <c r="EGM1" s="33"/>
      <c r="EGN1" s="33"/>
      <c r="EGO1" s="33"/>
      <c r="EGP1" s="33"/>
      <c r="EGQ1" s="33"/>
      <c r="EGR1" s="33"/>
      <c r="EGS1" s="33"/>
      <c r="EGT1" s="33"/>
      <c r="EGU1" s="33"/>
      <c r="EGV1" s="33"/>
      <c r="EGW1" s="33"/>
      <c r="EGX1" s="33"/>
      <c r="EGY1" s="33"/>
      <c r="EGZ1" s="33"/>
      <c r="EHA1" s="33"/>
      <c r="EHB1" s="33"/>
      <c r="EHC1" s="33"/>
      <c r="EHD1" s="33"/>
      <c r="EHE1" s="33"/>
      <c r="EHF1" s="33"/>
      <c r="EHG1" s="33"/>
      <c r="EHH1" s="33"/>
      <c r="EHI1" s="33"/>
      <c r="EHJ1" s="33"/>
      <c r="EHK1" s="33"/>
      <c r="EHL1" s="33"/>
      <c r="EHM1" s="33"/>
      <c r="EHN1" s="33"/>
      <c r="EHO1" s="33"/>
      <c r="EHP1" s="33"/>
      <c r="EHQ1" s="33"/>
      <c r="EHR1" s="33"/>
      <c r="EHS1" s="33"/>
      <c r="EHT1" s="33"/>
      <c r="EHU1" s="33"/>
      <c r="EHV1" s="33"/>
      <c r="EHW1" s="33"/>
      <c r="EHX1" s="33"/>
      <c r="EHY1" s="33"/>
      <c r="EHZ1" s="33"/>
      <c r="EIA1" s="33"/>
      <c r="EIB1" s="33"/>
      <c r="EIC1" s="33"/>
      <c r="EID1" s="33"/>
      <c r="EIE1" s="33"/>
      <c r="EIF1" s="33"/>
      <c r="EIG1" s="33"/>
      <c r="EIH1" s="33"/>
      <c r="EII1" s="33"/>
      <c r="EIJ1" s="33"/>
      <c r="EIK1" s="33"/>
      <c r="EIL1" s="33"/>
      <c r="EIM1" s="33"/>
      <c r="EIN1" s="33"/>
      <c r="EIO1" s="33"/>
      <c r="EIP1" s="33"/>
      <c r="EIQ1" s="33"/>
      <c r="EIR1" s="33"/>
      <c r="EIS1" s="33"/>
      <c r="EIT1" s="33"/>
      <c r="EIU1" s="33"/>
      <c r="EIV1" s="33"/>
      <c r="EIW1" s="33"/>
      <c r="EIX1" s="33"/>
      <c r="EIY1" s="33"/>
      <c r="EIZ1" s="33"/>
      <c r="EJA1" s="33"/>
      <c r="EJB1" s="33"/>
      <c r="EJC1" s="33"/>
      <c r="EJD1" s="33"/>
      <c r="EJE1" s="33"/>
      <c r="EJF1" s="33"/>
      <c r="EJG1" s="33"/>
      <c r="EJH1" s="33"/>
      <c r="EJI1" s="33"/>
      <c r="EJJ1" s="33"/>
      <c r="EJK1" s="33"/>
      <c r="EJL1" s="33"/>
      <c r="EJM1" s="33"/>
      <c r="EJN1" s="33"/>
      <c r="EJO1" s="33"/>
      <c r="EJP1" s="33"/>
      <c r="EJQ1" s="33"/>
      <c r="EJR1" s="33"/>
      <c r="EJS1" s="33"/>
      <c r="EJT1" s="33"/>
      <c r="EJU1" s="33"/>
      <c r="EJV1" s="33"/>
      <c r="EJW1" s="33"/>
      <c r="EJX1" s="33"/>
      <c r="EJY1" s="33"/>
      <c r="EJZ1" s="33"/>
      <c r="EKA1" s="33"/>
      <c r="EKB1" s="33"/>
      <c r="EKC1" s="33"/>
      <c r="EKD1" s="33"/>
      <c r="EKE1" s="33"/>
      <c r="EKF1" s="33"/>
      <c r="EKG1" s="33"/>
      <c r="EKH1" s="33"/>
      <c r="EKI1" s="33"/>
      <c r="EKJ1" s="33"/>
      <c r="EKK1" s="33"/>
      <c r="EKL1" s="33"/>
      <c r="EKM1" s="33"/>
      <c r="EKN1" s="33"/>
      <c r="EKO1" s="33"/>
      <c r="EKP1" s="33"/>
      <c r="EKQ1" s="33"/>
      <c r="EKR1" s="33"/>
      <c r="EKS1" s="33"/>
      <c r="EKT1" s="33"/>
      <c r="EKU1" s="33"/>
      <c r="EKV1" s="33"/>
      <c r="EKW1" s="33"/>
      <c r="EKX1" s="33"/>
      <c r="EKY1" s="33"/>
      <c r="EKZ1" s="33"/>
      <c r="ELA1" s="33"/>
      <c r="ELB1" s="33"/>
      <c r="ELC1" s="33"/>
      <c r="ELD1" s="33"/>
      <c r="ELE1" s="33"/>
      <c r="ELF1" s="33"/>
      <c r="ELG1" s="33"/>
      <c r="ELH1" s="33"/>
      <c r="ELI1" s="33"/>
      <c r="ELJ1" s="33"/>
      <c r="ELK1" s="33"/>
      <c r="ELL1" s="33"/>
      <c r="ELM1" s="33"/>
      <c r="ELN1" s="33"/>
      <c r="ELO1" s="33"/>
      <c r="ELP1" s="33"/>
      <c r="ELQ1" s="33"/>
      <c r="ELR1" s="33"/>
      <c r="ELS1" s="33"/>
      <c r="ELT1" s="33"/>
      <c r="ELU1" s="33"/>
      <c r="ELV1" s="33"/>
      <c r="ELW1" s="33"/>
      <c r="ELX1" s="33"/>
      <c r="ELY1" s="33"/>
      <c r="ELZ1" s="33"/>
      <c r="EMA1" s="33"/>
      <c r="EMB1" s="33"/>
      <c r="EMC1" s="33"/>
      <c r="EMD1" s="33"/>
      <c r="EME1" s="33"/>
      <c r="EMF1" s="33"/>
      <c r="EMG1" s="33"/>
      <c r="EMH1" s="33"/>
      <c r="EMI1" s="33"/>
      <c r="EMJ1" s="33"/>
      <c r="EMK1" s="33"/>
      <c r="EML1" s="33"/>
      <c r="EMM1" s="33"/>
      <c r="EMN1" s="33"/>
      <c r="EMO1" s="33"/>
      <c r="EMP1" s="33"/>
      <c r="EMQ1" s="33"/>
      <c r="EMR1" s="33"/>
      <c r="EMS1" s="33"/>
      <c r="EMT1" s="33"/>
      <c r="EMU1" s="33"/>
      <c r="EMV1" s="33"/>
      <c r="EMW1" s="33"/>
      <c r="EMX1" s="33"/>
      <c r="EMY1" s="33"/>
      <c r="EMZ1" s="33"/>
      <c r="ENA1" s="33"/>
      <c r="ENB1" s="33"/>
      <c r="ENC1" s="33"/>
      <c r="END1" s="33"/>
      <c r="ENE1" s="33"/>
      <c r="ENF1" s="33"/>
      <c r="ENG1" s="33"/>
      <c r="ENH1" s="33"/>
      <c r="ENI1" s="33"/>
      <c r="ENJ1" s="33"/>
      <c r="ENK1" s="33"/>
      <c r="ENL1" s="33"/>
      <c r="ENM1" s="33"/>
      <c r="ENN1" s="33"/>
      <c r="ENO1" s="33"/>
      <c r="ENP1" s="33"/>
      <c r="ENQ1" s="33"/>
      <c r="ENR1" s="33"/>
      <c r="ENS1" s="33"/>
      <c r="ENT1" s="33"/>
      <c r="ENU1" s="33"/>
      <c r="ENV1" s="33"/>
      <c r="ENW1" s="33"/>
      <c r="ENX1" s="33"/>
      <c r="ENY1" s="33"/>
      <c r="ENZ1" s="33"/>
      <c r="EOA1" s="33"/>
      <c r="EOB1" s="33"/>
      <c r="EOC1" s="33"/>
      <c r="EOD1" s="33"/>
      <c r="EOE1" s="33"/>
      <c r="EOF1" s="33"/>
      <c r="EOG1" s="33"/>
      <c r="EOH1" s="33"/>
      <c r="EOI1" s="33"/>
      <c r="EOJ1" s="33"/>
      <c r="EOK1" s="33"/>
      <c r="EOL1" s="33"/>
      <c r="EOM1" s="33"/>
      <c r="EON1" s="33"/>
      <c r="EOO1" s="33"/>
      <c r="EOP1" s="33"/>
      <c r="EOQ1" s="33"/>
      <c r="EOR1" s="33"/>
      <c r="EOS1" s="33"/>
      <c r="EOT1" s="33"/>
      <c r="EOU1" s="33"/>
      <c r="EOV1" s="33"/>
      <c r="EOW1" s="33"/>
      <c r="EOX1" s="33"/>
      <c r="EOY1" s="33"/>
      <c r="EOZ1" s="33"/>
      <c r="EPA1" s="33"/>
      <c r="EPB1" s="33"/>
      <c r="EPC1" s="33"/>
      <c r="EPD1" s="33"/>
      <c r="EPE1" s="33"/>
      <c r="EPF1" s="33"/>
      <c r="EPG1" s="33"/>
      <c r="EPH1" s="33"/>
      <c r="EPI1" s="33"/>
      <c r="EPJ1" s="33"/>
      <c r="EPK1" s="33"/>
      <c r="EPL1" s="33"/>
      <c r="EPM1" s="33"/>
      <c r="EPN1" s="33"/>
      <c r="EPO1" s="33"/>
      <c r="EPP1" s="33"/>
      <c r="EPQ1" s="33"/>
      <c r="EPR1" s="33"/>
      <c r="EPS1" s="33"/>
      <c r="EPT1" s="33"/>
      <c r="EPU1" s="33"/>
      <c r="EPV1" s="33"/>
      <c r="EPW1" s="33"/>
      <c r="EPX1" s="33"/>
      <c r="EPY1" s="33"/>
      <c r="EPZ1" s="33"/>
      <c r="EQA1" s="33"/>
      <c r="EQB1" s="33"/>
      <c r="EQC1" s="33"/>
      <c r="EQD1" s="33"/>
      <c r="EQE1" s="33"/>
      <c r="EQF1" s="33"/>
      <c r="EQG1" s="33"/>
      <c r="EQH1" s="33"/>
      <c r="EQI1" s="33"/>
      <c r="EQJ1" s="33"/>
      <c r="EQK1" s="33"/>
      <c r="EQL1" s="33"/>
      <c r="EQM1" s="33"/>
      <c r="EQN1" s="33"/>
      <c r="EQO1" s="33"/>
      <c r="EQP1" s="33"/>
      <c r="EQQ1" s="33"/>
      <c r="EQR1" s="33"/>
      <c r="EQS1" s="33"/>
      <c r="EQT1" s="33"/>
      <c r="EQU1" s="33"/>
      <c r="EQV1" s="33"/>
      <c r="EQW1" s="33"/>
      <c r="EQX1" s="33"/>
      <c r="EQY1" s="33"/>
      <c r="EQZ1" s="33"/>
      <c r="ERA1" s="33"/>
      <c r="ERB1" s="33"/>
      <c r="ERC1" s="33"/>
      <c r="ERD1" s="33"/>
      <c r="ERE1" s="33"/>
      <c r="ERF1" s="33"/>
      <c r="ERG1" s="33"/>
      <c r="ERH1" s="33"/>
      <c r="ERI1" s="33"/>
      <c r="ERJ1" s="33"/>
      <c r="ERK1" s="33"/>
      <c r="ERL1" s="33"/>
      <c r="ERM1" s="33"/>
      <c r="ERN1" s="33"/>
      <c r="ERO1" s="33"/>
      <c r="ERP1" s="33"/>
      <c r="ERQ1" s="33"/>
      <c r="ERR1" s="33"/>
      <c r="ERS1" s="33"/>
      <c r="ERT1" s="33"/>
      <c r="ERU1" s="33"/>
      <c r="ERV1" s="33"/>
      <c r="ERW1" s="33"/>
      <c r="ERX1" s="33"/>
      <c r="ERY1" s="33"/>
      <c r="ERZ1" s="33"/>
      <c r="ESA1" s="33"/>
      <c r="ESB1" s="33"/>
      <c r="ESC1" s="33"/>
      <c r="ESD1" s="33"/>
      <c r="ESE1" s="33"/>
      <c r="ESF1" s="33"/>
      <c r="ESG1" s="33"/>
      <c r="ESH1" s="33"/>
      <c r="ESI1" s="33"/>
      <c r="ESJ1" s="33"/>
      <c r="ESK1" s="33"/>
      <c r="ESL1" s="33"/>
      <c r="ESM1" s="33"/>
      <c r="ESN1" s="33"/>
      <c r="ESO1" s="33"/>
      <c r="ESP1" s="33"/>
      <c r="ESQ1" s="33"/>
      <c r="ESR1" s="33"/>
      <c r="ESS1" s="33"/>
      <c r="EST1" s="33"/>
      <c r="ESU1" s="33"/>
      <c r="ESV1" s="33"/>
      <c r="ESW1" s="33"/>
      <c r="ESX1" s="33"/>
      <c r="ESY1" s="33"/>
      <c r="ESZ1" s="33"/>
      <c r="ETA1" s="33"/>
      <c r="ETB1" s="33"/>
      <c r="ETC1" s="33"/>
      <c r="ETD1" s="33"/>
      <c r="ETE1" s="33"/>
      <c r="ETF1" s="33"/>
      <c r="ETG1" s="33"/>
      <c r="ETH1" s="33"/>
      <c r="ETI1" s="33"/>
      <c r="ETJ1" s="33"/>
      <c r="ETK1" s="33"/>
      <c r="ETL1" s="33"/>
      <c r="ETM1" s="33"/>
      <c r="ETN1" s="33"/>
      <c r="ETO1" s="33"/>
      <c r="ETP1" s="33"/>
      <c r="ETQ1" s="33"/>
      <c r="ETR1" s="33"/>
      <c r="ETS1" s="33"/>
      <c r="ETT1" s="33"/>
      <c r="ETU1" s="33"/>
      <c r="ETV1" s="33"/>
      <c r="ETW1" s="33"/>
      <c r="ETX1" s="33"/>
      <c r="ETY1" s="33"/>
      <c r="ETZ1" s="33"/>
      <c r="EUA1" s="33"/>
      <c r="EUB1" s="33"/>
      <c r="EUC1" s="33"/>
      <c r="EUD1" s="33"/>
      <c r="EUE1" s="33"/>
      <c r="EUF1" s="33"/>
      <c r="EUG1" s="33"/>
      <c r="EUH1" s="33"/>
      <c r="EUI1" s="33"/>
      <c r="EUJ1" s="33"/>
      <c r="EUK1" s="33"/>
      <c r="EUL1" s="33"/>
      <c r="EUM1" s="33"/>
      <c r="EUN1" s="33"/>
      <c r="EUO1" s="33"/>
      <c r="EUP1" s="33"/>
      <c r="EUQ1" s="33"/>
      <c r="EUR1" s="33"/>
      <c r="EUS1" s="33"/>
      <c r="EUT1" s="33"/>
      <c r="EUU1" s="33"/>
      <c r="EUV1" s="33"/>
      <c r="EUW1" s="33"/>
      <c r="EUX1" s="33"/>
      <c r="EUY1" s="33"/>
      <c r="EUZ1" s="33"/>
      <c r="EVA1" s="33"/>
      <c r="EVB1" s="33"/>
      <c r="EVC1" s="33"/>
      <c r="EVD1" s="33"/>
      <c r="EVE1" s="33"/>
      <c r="EVF1" s="33"/>
      <c r="EVG1" s="33"/>
      <c r="EVH1" s="33"/>
      <c r="EVI1" s="33"/>
      <c r="EVJ1" s="33"/>
      <c r="EVK1" s="33"/>
      <c r="EVL1" s="33"/>
      <c r="EVM1" s="33"/>
      <c r="EVN1" s="33"/>
      <c r="EVO1" s="33"/>
      <c r="EVP1" s="33"/>
      <c r="EVQ1" s="33"/>
      <c r="EVR1" s="33"/>
      <c r="EVS1" s="33"/>
      <c r="EVT1" s="33"/>
      <c r="EVU1" s="33"/>
      <c r="EVV1" s="33"/>
      <c r="EVW1" s="33"/>
      <c r="EVX1" s="33"/>
      <c r="EVY1" s="33"/>
      <c r="EVZ1" s="33"/>
      <c r="EWA1" s="33"/>
      <c r="EWB1" s="33"/>
      <c r="EWC1" s="33"/>
      <c r="EWD1" s="33"/>
      <c r="EWE1" s="33"/>
      <c r="EWF1" s="33"/>
      <c r="EWG1" s="33"/>
      <c r="EWH1" s="33"/>
      <c r="EWI1" s="33"/>
      <c r="EWJ1" s="33"/>
      <c r="EWK1" s="33"/>
      <c r="EWL1" s="33"/>
      <c r="EWM1" s="33"/>
      <c r="EWN1" s="33"/>
      <c r="EWO1" s="33"/>
      <c r="EWP1" s="33"/>
      <c r="EWQ1" s="33"/>
      <c r="EWR1" s="33"/>
      <c r="EWS1" s="33"/>
      <c r="EWT1" s="33"/>
      <c r="EWU1" s="33"/>
      <c r="EWV1" s="33"/>
      <c r="EWW1" s="33"/>
      <c r="EWX1" s="33"/>
      <c r="EWY1" s="33"/>
      <c r="EWZ1" s="33"/>
      <c r="EXA1" s="33"/>
      <c r="EXB1" s="33"/>
      <c r="EXC1" s="33"/>
      <c r="EXD1" s="33"/>
      <c r="EXE1" s="33"/>
      <c r="EXF1" s="33"/>
      <c r="EXG1" s="33"/>
      <c r="EXH1" s="33"/>
      <c r="EXI1" s="33"/>
      <c r="EXJ1" s="33"/>
      <c r="EXK1" s="33"/>
      <c r="EXL1" s="33"/>
      <c r="EXM1" s="33"/>
      <c r="EXN1" s="33"/>
      <c r="EXO1" s="33"/>
      <c r="EXP1" s="33"/>
      <c r="EXQ1" s="33"/>
      <c r="EXR1" s="33"/>
      <c r="EXS1" s="33"/>
      <c r="EXT1" s="33"/>
      <c r="EXU1" s="33"/>
      <c r="EXV1" s="33"/>
      <c r="EXW1" s="33"/>
      <c r="EXX1" s="33"/>
      <c r="EXY1" s="33"/>
      <c r="EXZ1" s="33"/>
      <c r="EYA1" s="33"/>
      <c r="EYB1" s="33"/>
      <c r="EYC1" s="33"/>
      <c r="EYD1" s="33"/>
      <c r="EYE1" s="33"/>
      <c r="EYF1" s="33"/>
      <c r="EYG1" s="33"/>
      <c r="EYH1" s="33"/>
      <c r="EYI1" s="33"/>
      <c r="EYJ1" s="33"/>
      <c r="EYK1" s="33"/>
      <c r="EYL1" s="33"/>
      <c r="EYM1" s="33"/>
      <c r="EYN1" s="33"/>
      <c r="EYO1" s="33"/>
      <c r="EYP1" s="33"/>
      <c r="EYQ1" s="33"/>
      <c r="EYR1" s="33"/>
      <c r="EYS1" s="33"/>
      <c r="EYT1" s="33"/>
      <c r="EYU1" s="33"/>
      <c r="EYV1" s="33"/>
      <c r="EYW1" s="33"/>
      <c r="EYX1" s="33"/>
      <c r="EYY1" s="33"/>
      <c r="EYZ1" s="33"/>
      <c r="EZA1" s="33"/>
      <c r="EZB1" s="33"/>
      <c r="EZC1" s="33"/>
      <c r="EZD1" s="33"/>
      <c r="EZE1" s="33"/>
      <c r="EZF1" s="33"/>
      <c r="EZG1" s="33"/>
      <c r="EZH1" s="33"/>
      <c r="EZI1" s="33"/>
      <c r="EZJ1" s="33"/>
      <c r="EZK1" s="33"/>
      <c r="EZL1" s="33"/>
      <c r="EZM1" s="33"/>
      <c r="EZN1" s="33"/>
      <c r="EZO1" s="33"/>
      <c r="EZP1" s="33"/>
      <c r="EZQ1" s="33"/>
      <c r="EZR1" s="33"/>
      <c r="EZS1" s="33"/>
      <c r="EZT1" s="33"/>
      <c r="EZU1" s="33"/>
      <c r="EZV1" s="33"/>
      <c r="EZW1" s="33"/>
      <c r="EZX1" s="33"/>
      <c r="EZY1" s="33"/>
      <c r="EZZ1" s="33"/>
      <c r="FAA1" s="33"/>
      <c r="FAB1" s="33"/>
      <c r="FAC1" s="33"/>
      <c r="FAD1" s="33"/>
      <c r="FAE1" s="33"/>
      <c r="FAF1" s="33"/>
      <c r="FAG1" s="33"/>
      <c r="FAH1" s="33"/>
      <c r="FAI1" s="33"/>
      <c r="FAJ1" s="33"/>
      <c r="FAK1" s="33"/>
      <c r="FAL1" s="33"/>
      <c r="FAM1" s="33"/>
      <c r="FAN1" s="33"/>
      <c r="FAO1" s="33"/>
      <c r="FAP1" s="33"/>
      <c r="FAQ1" s="33"/>
      <c r="FAR1" s="33"/>
      <c r="FAS1" s="33"/>
      <c r="FAT1" s="33"/>
      <c r="FAU1" s="33"/>
      <c r="FAV1" s="33"/>
      <c r="FAW1" s="33"/>
      <c r="FAX1" s="33"/>
      <c r="FAY1" s="33"/>
      <c r="FAZ1" s="33"/>
      <c r="FBA1" s="33"/>
      <c r="FBB1" s="33"/>
      <c r="FBC1" s="33"/>
      <c r="FBD1" s="33"/>
      <c r="FBE1" s="33"/>
      <c r="FBF1" s="33"/>
      <c r="FBG1" s="33"/>
      <c r="FBH1" s="33"/>
      <c r="FBI1" s="33"/>
      <c r="FBJ1" s="33"/>
      <c r="FBK1" s="33"/>
      <c r="FBL1" s="33"/>
      <c r="FBM1" s="33"/>
      <c r="FBN1" s="33"/>
      <c r="FBO1" s="33"/>
      <c r="FBP1" s="33"/>
      <c r="FBQ1" s="33"/>
      <c r="FBR1" s="33"/>
      <c r="FBS1" s="33"/>
      <c r="FBT1" s="33"/>
      <c r="FBU1" s="33"/>
      <c r="FBV1" s="33"/>
      <c r="FBW1" s="33"/>
      <c r="FBX1" s="33"/>
      <c r="FBY1" s="33"/>
      <c r="FBZ1" s="33"/>
      <c r="FCA1" s="33"/>
      <c r="FCB1" s="33"/>
      <c r="FCC1" s="33"/>
      <c r="FCD1" s="33"/>
      <c r="FCE1" s="33"/>
      <c r="FCF1" s="33"/>
      <c r="FCG1" s="33"/>
      <c r="FCH1" s="33"/>
      <c r="FCI1" s="33"/>
      <c r="FCJ1" s="33"/>
      <c r="FCK1" s="33"/>
      <c r="FCL1" s="33"/>
      <c r="FCM1" s="33"/>
      <c r="FCN1" s="33"/>
      <c r="FCO1" s="33"/>
      <c r="FCP1" s="33"/>
      <c r="FCQ1" s="33"/>
      <c r="FCR1" s="33"/>
      <c r="FCS1" s="33"/>
      <c r="FCT1" s="33"/>
      <c r="FCU1" s="33"/>
      <c r="FCV1" s="33"/>
      <c r="FCW1" s="33"/>
      <c r="FCX1" s="33"/>
      <c r="FCY1" s="33"/>
      <c r="FCZ1" s="33"/>
      <c r="FDA1" s="33"/>
      <c r="FDB1" s="33"/>
      <c r="FDC1" s="33"/>
      <c r="FDD1" s="33"/>
      <c r="FDE1" s="33"/>
      <c r="FDF1" s="33"/>
      <c r="FDG1" s="33"/>
      <c r="FDH1" s="33"/>
      <c r="FDI1" s="33"/>
      <c r="FDJ1" s="33"/>
      <c r="FDK1" s="33"/>
      <c r="FDL1" s="33"/>
      <c r="FDM1" s="33"/>
      <c r="FDN1" s="33"/>
      <c r="FDO1" s="33"/>
      <c r="FDP1" s="33"/>
      <c r="FDQ1" s="33"/>
      <c r="FDR1" s="33"/>
      <c r="FDS1" s="33"/>
      <c r="FDT1" s="33"/>
      <c r="FDU1" s="33"/>
      <c r="FDV1" s="33"/>
      <c r="FDW1" s="33"/>
      <c r="FDX1" s="33"/>
      <c r="FDY1" s="33"/>
      <c r="FDZ1" s="33"/>
      <c r="FEA1" s="33"/>
      <c r="FEB1" s="33"/>
      <c r="FEC1" s="33"/>
      <c r="FED1" s="33"/>
      <c r="FEE1" s="33"/>
      <c r="FEF1" s="33"/>
      <c r="FEG1" s="33"/>
      <c r="FEH1" s="33"/>
      <c r="FEI1" s="33"/>
      <c r="FEJ1" s="33"/>
      <c r="FEK1" s="33"/>
      <c r="FEL1" s="33"/>
      <c r="FEM1" s="33"/>
      <c r="FEN1" s="33"/>
      <c r="FEO1" s="33"/>
      <c r="FEP1" s="33"/>
      <c r="FEQ1" s="33"/>
      <c r="FER1" s="33"/>
      <c r="FES1" s="33"/>
      <c r="FET1" s="33"/>
      <c r="FEU1" s="33"/>
      <c r="FEV1" s="33"/>
      <c r="FEW1" s="33"/>
      <c r="FEX1" s="33"/>
      <c r="FEY1" s="33"/>
      <c r="FEZ1" s="33"/>
      <c r="FFA1" s="33"/>
      <c r="FFB1" s="33"/>
      <c r="FFC1" s="33"/>
      <c r="FFD1" s="33"/>
      <c r="FFE1" s="33"/>
      <c r="FFF1" s="33"/>
      <c r="FFG1" s="33"/>
      <c r="FFH1" s="33"/>
      <c r="FFI1" s="33"/>
      <c r="FFJ1" s="33"/>
      <c r="FFK1" s="33"/>
      <c r="FFL1" s="33"/>
      <c r="FFM1" s="33"/>
      <c r="FFN1" s="33"/>
      <c r="FFO1" s="33"/>
      <c r="FFP1" s="33"/>
      <c r="FFQ1" s="33"/>
      <c r="FFR1" s="33"/>
      <c r="FFS1" s="33"/>
      <c r="FFT1" s="33"/>
      <c r="FFU1" s="33"/>
      <c r="FFV1" s="33"/>
      <c r="FFW1" s="33"/>
      <c r="FFX1" s="33"/>
      <c r="FFY1" s="33"/>
      <c r="FFZ1" s="33"/>
      <c r="FGA1" s="33"/>
      <c r="FGB1" s="33"/>
      <c r="FGC1" s="33"/>
      <c r="FGD1" s="33"/>
      <c r="FGE1" s="33"/>
      <c r="FGF1" s="33"/>
      <c r="FGG1" s="33"/>
      <c r="FGH1" s="33"/>
      <c r="FGI1" s="33"/>
      <c r="FGJ1" s="33"/>
      <c r="FGK1" s="33"/>
      <c r="FGL1" s="33"/>
      <c r="FGM1" s="33"/>
      <c r="FGN1" s="33"/>
      <c r="FGO1" s="33"/>
      <c r="FGP1" s="33"/>
      <c r="FGQ1" s="33"/>
      <c r="FGR1" s="33"/>
      <c r="FGS1" s="33"/>
      <c r="FGT1" s="33"/>
      <c r="FGU1" s="33"/>
      <c r="FGV1" s="33"/>
      <c r="FGW1" s="33"/>
      <c r="FGX1" s="33"/>
      <c r="FGY1" s="33"/>
      <c r="FGZ1" s="33"/>
      <c r="FHA1" s="33"/>
      <c r="FHB1" s="33"/>
      <c r="FHC1" s="33"/>
      <c r="FHD1" s="33"/>
      <c r="FHE1" s="33"/>
      <c r="FHF1" s="33"/>
      <c r="FHG1" s="33"/>
      <c r="FHH1" s="33"/>
      <c r="FHI1" s="33"/>
      <c r="FHJ1" s="33"/>
      <c r="FHK1" s="33"/>
      <c r="FHL1" s="33"/>
      <c r="FHM1" s="33"/>
      <c r="FHN1" s="33"/>
      <c r="FHO1" s="33"/>
      <c r="FHP1" s="33"/>
      <c r="FHQ1" s="33"/>
      <c r="FHR1" s="33"/>
      <c r="FHS1" s="33"/>
      <c r="FHT1" s="33"/>
      <c r="FHU1" s="33"/>
      <c r="FHV1" s="33"/>
      <c r="FHW1" s="33"/>
      <c r="FHX1" s="33"/>
      <c r="FHY1" s="33"/>
      <c r="FHZ1" s="33"/>
      <c r="FIA1" s="33"/>
      <c r="FIB1" s="33"/>
      <c r="FIC1" s="33"/>
      <c r="FID1" s="33"/>
      <c r="FIE1" s="33"/>
      <c r="FIF1" s="33"/>
      <c r="FIG1" s="33"/>
      <c r="FIH1" s="33"/>
      <c r="FII1" s="33"/>
      <c r="FIJ1" s="33"/>
      <c r="FIK1" s="33"/>
      <c r="FIL1" s="33"/>
      <c r="FIM1" s="33"/>
      <c r="FIN1" s="33"/>
      <c r="FIO1" s="33"/>
      <c r="FIP1" s="33"/>
      <c r="FIQ1" s="33"/>
      <c r="FIR1" s="33"/>
      <c r="FIS1" s="33"/>
      <c r="FIT1" s="33"/>
      <c r="FIU1" s="33"/>
      <c r="FIV1" s="33"/>
      <c r="FIW1" s="33"/>
      <c r="FIX1" s="33"/>
      <c r="FIY1" s="33"/>
      <c r="FIZ1" s="33"/>
      <c r="FJA1" s="33"/>
      <c r="FJB1" s="33"/>
      <c r="FJC1" s="33"/>
      <c r="FJD1" s="33"/>
      <c r="FJE1" s="33"/>
      <c r="FJF1" s="33"/>
      <c r="FJG1" s="33"/>
      <c r="FJH1" s="33"/>
      <c r="FJI1" s="33"/>
      <c r="FJJ1" s="33"/>
      <c r="FJK1" s="33"/>
      <c r="FJL1" s="33"/>
      <c r="FJM1" s="33"/>
      <c r="FJN1" s="33"/>
      <c r="FJO1" s="33"/>
      <c r="FJP1" s="33"/>
      <c r="FJQ1" s="33"/>
      <c r="FJR1" s="33"/>
      <c r="FJS1" s="33"/>
      <c r="FJT1" s="33"/>
      <c r="FJU1" s="33"/>
      <c r="FJV1" s="33"/>
      <c r="FJW1" s="33"/>
      <c r="FJX1" s="33"/>
      <c r="FJY1" s="33"/>
      <c r="FJZ1" s="33"/>
      <c r="FKA1" s="33"/>
      <c r="FKB1" s="33"/>
      <c r="FKC1" s="33"/>
      <c r="FKD1" s="33"/>
      <c r="FKE1" s="33"/>
      <c r="FKF1" s="33"/>
      <c r="FKG1" s="33"/>
      <c r="FKH1" s="33"/>
      <c r="FKI1" s="33"/>
      <c r="FKJ1" s="33"/>
      <c r="FKK1" s="33"/>
      <c r="FKL1" s="33"/>
      <c r="FKM1" s="33"/>
      <c r="FKN1" s="33"/>
      <c r="FKO1" s="33"/>
      <c r="FKP1" s="33"/>
      <c r="FKQ1" s="33"/>
      <c r="FKR1" s="33"/>
      <c r="FKS1" s="33"/>
      <c r="FKT1" s="33"/>
      <c r="FKU1" s="33"/>
      <c r="FKV1" s="33"/>
      <c r="FKW1" s="33"/>
      <c r="FKX1" s="33"/>
      <c r="FKY1" s="33"/>
      <c r="FKZ1" s="33"/>
      <c r="FLA1" s="33"/>
      <c r="FLB1" s="33"/>
      <c r="FLC1" s="33"/>
      <c r="FLD1" s="33"/>
      <c r="FLE1" s="33"/>
      <c r="FLF1" s="33"/>
      <c r="FLG1" s="33"/>
      <c r="FLH1" s="33"/>
      <c r="FLI1" s="33"/>
      <c r="FLJ1" s="33"/>
      <c r="FLK1" s="33"/>
      <c r="FLL1" s="33"/>
      <c r="FLM1" s="33"/>
      <c r="FLN1" s="33"/>
      <c r="FLO1" s="33"/>
      <c r="FLP1" s="33"/>
      <c r="FLQ1" s="33"/>
      <c r="FLR1" s="33"/>
      <c r="FLS1" s="33"/>
      <c r="FLT1" s="33"/>
      <c r="FLU1" s="33"/>
      <c r="FLV1" s="33"/>
      <c r="FLW1" s="33"/>
      <c r="FLX1" s="33"/>
      <c r="FLY1" s="33"/>
      <c r="FLZ1" s="33"/>
      <c r="FMA1" s="33"/>
      <c r="FMB1" s="33"/>
      <c r="FMC1" s="33"/>
      <c r="FMD1" s="33"/>
      <c r="FME1" s="33"/>
      <c r="FMF1" s="33"/>
      <c r="FMG1" s="33"/>
      <c r="FMH1" s="33"/>
      <c r="FMI1" s="33"/>
      <c r="FMJ1" s="33"/>
      <c r="FMK1" s="33"/>
      <c r="FML1" s="33"/>
      <c r="FMM1" s="33"/>
      <c r="FMN1" s="33"/>
      <c r="FMO1" s="33"/>
      <c r="FMP1" s="33"/>
      <c r="FMQ1" s="33"/>
      <c r="FMR1" s="33"/>
      <c r="FMS1" s="33"/>
      <c r="FMT1" s="33"/>
      <c r="FMU1" s="33"/>
      <c r="FMV1" s="33"/>
      <c r="FMW1" s="33"/>
      <c r="FMX1" s="33"/>
      <c r="FMY1" s="33"/>
      <c r="FMZ1" s="33"/>
      <c r="FNA1" s="33"/>
      <c r="FNB1" s="33"/>
      <c r="FNC1" s="33"/>
      <c r="FND1" s="33"/>
      <c r="FNE1" s="33"/>
      <c r="FNF1" s="33"/>
      <c r="FNG1" s="33"/>
      <c r="FNH1" s="33"/>
      <c r="FNI1" s="33"/>
      <c r="FNJ1" s="33"/>
      <c r="FNK1" s="33"/>
      <c r="FNL1" s="33"/>
      <c r="FNM1" s="33"/>
      <c r="FNN1" s="33"/>
      <c r="FNO1" s="33"/>
      <c r="FNP1" s="33"/>
      <c r="FNQ1" s="33"/>
      <c r="FNR1" s="33"/>
      <c r="FNS1" s="33"/>
      <c r="FNT1" s="33"/>
      <c r="FNU1" s="33"/>
      <c r="FNV1" s="33"/>
      <c r="FNW1" s="33"/>
      <c r="FNX1" s="33"/>
      <c r="FNY1" s="33"/>
      <c r="FNZ1" s="33"/>
      <c r="FOA1" s="33"/>
      <c r="FOB1" s="33"/>
      <c r="FOC1" s="33"/>
      <c r="FOD1" s="33"/>
      <c r="FOE1" s="33"/>
      <c r="FOF1" s="33"/>
      <c r="FOG1" s="33"/>
      <c r="FOH1" s="33"/>
      <c r="FOI1" s="33"/>
      <c r="FOJ1" s="33"/>
      <c r="FOK1" s="33"/>
      <c r="FOL1" s="33"/>
      <c r="FOM1" s="33"/>
      <c r="FON1" s="33"/>
      <c r="FOO1" s="33"/>
      <c r="FOP1" s="33"/>
      <c r="FOQ1" s="33"/>
      <c r="FOR1" s="33"/>
      <c r="FOS1" s="33"/>
      <c r="FOT1" s="33"/>
      <c r="FOU1" s="33"/>
      <c r="FOV1" s="33"/>
      <c r="FOW1" s="33"/>
      <c r="FOX1" s="33"/>
      <c r="FOY1" s="33"/>
      <c r="FOZ1" s="33"/>
      <c r="FPA1" s="33"/>
      <c r="FPB1" s="33"/>
      <c r="FPC1" s="33"/>
      <c r="FPD1" s="33"/>
      <c r="FPE1" s="33"/>
      <c r="FPF1" s="33"/>
      <c r="FPG1" s="33"/>
      <c r="FPH1" s="33"/>
      <c r="FPI1" s="33"/>
      <c r="FPJ1" s="33"/>
      <c r="FPK1" s="33"/>
      <c r="FPL1" s="33"/>
      <c r="FPM1" s="33"/>
      <c r="FPN1" s="33"/>
      <c r="FPO1" s="33"/>
      <c r="FPP1" s="33"/>
      <c r="FPQ1" s="33"/>
      <c r="FPR1" s="33"/>
      <c r="FPS1" s="33"/>
      <c r="FPT1" s="33"/>
      <c r="FPU1" s="33"/>
      <c r="FPV1" s="33"/>
      <c r="FPW1" s="33"/>
      <c r="FPX1" s="33"/>
      <c r="FPY1" s="33"/>
      <c r="FPZ1" s="33"/>
      <c r="FQA1" s="33"/>
      <c r="FQB1" s="33"/>
      <c r="FQC1" s="33"/>
      <c r="FQD1" s="33"/>
      <c r="FQE1" s="33"/>
      <c r="FQF1" s="33"/>
      <c r="FQG1" s="33"/>
      <c r="FQH1" s="33"/>
      <c r="FQI1" s="33"/>
      <c r="FQJ1" s="33"/>
      <c r="FQK1" s="33"/>
      <c r="FQL1" s="33"/>
      <c r="FQM1" s="33"/>
      <c r="FQN1" s="33"/>
      <c r="FQO1" s="33"/>
      <c r="FQP1" s="33"/>
      <c r="FQQ1" s="33"/>
      <c r="FQR1" s="33"/>
      <c r="FQS1" s="33"/>
      <c r="FQT1" s="33"/>
      <c r="FQU1" s="33"/>
      <c r="FQV1" s="33"/>
      <c r="FQW1" s="33"/>
      <c r="FQX1" s="33"/>
      <c r="FQY1" s="33"/>
      <c r="FQZ1" s="33"/>
      <c r="FRA1" s="33"/>
      <c r="FRB1" s="33"/>
      <c r="FRC1" s="33"/>
      <c r="FRD1" s="33"/>
      <c r="FRE1" s="33"/>
      <c r="FRF1" s="33"/>
      <c r="FRG1" s="33"/>
      <c r="FRH1" s="33"/>
      <c r="FRI1" s="33"/>
      <c r="FRJ1" s="33"/>
      <c r="FRK1" s="33"/>
      <c r="FRL1" s="33"/>
      <c r="FRM1" s="33"/>
      <c r="FRN1" s="33"/>
      <c r="FRO1" s="33"/>
      <c r="FRP1" s="33"/>
      <c r="FRQ1" s="33"/>
      <c r="FRR1" s="33"/>
      <c r="FRS1" s="33"/>
      <c r="FRT1" s="33"/>
      <c r="FRU1" s="33"/>
      <c r="FRV1" s="33"/>
      <c r="FRW1" s="33"/>
      <c r="FRX1" s="33"/>
      <c r="FRY1" s="33"/>
      <c r="FRZ1" s="33"/>
      <c r="FSA1" s="33"/>
      <c r="FSB1" s="33"/>
      <c r="FSC1" s="33"/>
      <c r="FSD1" s="33"/>
      <c r="FSE1" s="33"/>
      <c r="FSF1" s="33"/>
      <c r="FSG1" s="33"/>
      <c r="FSH1" s="33"/>
      <c r="FSI1" s="33"/>
      <c r="FSJ1" s="33"/>
      <c r="FSK1" s="33"/>
      <c r="FSL1" s="33"/>
      <c r="FSM1" s="33"/>
      <c r="FSN1" s="33"/>
      <c r="FSO1" s="33"/>
      <c r="FSP1" s="33"/>
      <c r="FSQ1" s="33"/>
      <c r="FSR1" s="33"/>
      <c r="FSS1" s="33"/>
      <c r="FST1" s="33"/>
      <c r="FSU1" s="33"/>
      <c r="FSV1" s="33"/>
      <c r="FSW1" s="33"/>
      <c r="FSX1" s="33"/>
      <c r="FSY1" s="33"/>
      <c r="FSZ1" s="33"/>
      <c r="FTA1" s="33"/>
      <c r="FTB1" s="33"/>
      <c r="FTC1" s="33"/>
      <c r="FTD1" s="33"/>
      <c r="FTE1" s="33"/>
      <c r="FTF1" s="33"/>
      <c r="FTG1" s="33"/>
      <c r="FTH1" s="33"/>
      <c r="FTI1" s="33"/>
      <c r="FTJ1" s="33"/>
      <c r="FTK1" s="33"/>
      <c r="FTL1" s="33"/>
      <c r="FTM1" s="33"/>
      <c r="FTN1" s="33"/>
      <c r="FTO1" s="33"/>
      <c r="FTP1" s="33"/>
      <c r="FTQ1" s="33"/>
      <c r="FTR1" s="33"/>
      <c r="FTS1" s="33"/>
      <c r="FTT1" s="33"/>
      <c r="FTU1" s="33"/>
      <c r="FTV1" s="33"/>
      <c r="FTW1" s="33"/>
      <c r="FTX1" s="33"/>
      <c r="FTY1" s="33"/>
      <c r="FTZ1" s="33"/>
      <c r="FUA1" s="33"/>
      <c r="FUB1" s="33"/>
      <c r="FUC1" s="33"/>
      <c r="FUD1" s="33"/>
      <c r="FUE1" s="33"/>
      <c r="FUF1" s="33"/>
      <c r="FUG1" s="33"/>
      <c r="FUH1" s="33"/>
      <c r="FUI1" s="33"/>
      <c r="FUJ1" s="33"/>
      <c r="FUK1" s="33"/>
      <c r="FUL1" s="33"/>
      <c r="FUM1" s="33"/>
      <c r="FUN1" s="33"/>
      <c r="FUO1" s="33"/>
      <c r="FUP1" s="33"/>
      <c r="FUQ1" s="33"/>
      <c r="FUR1" s="33"/>
      <c r="FUS1" s="33"/>
      <c r="FUT1" s="33"/>
      <c r="FUU1" s="33"/>
      <c r="FUV1" s="33"/>
      <c r="FUW1" s="33"/>
      <c r="FUX1" s="33"/>
      <c r="FUY1" s="33"/>
      <c r="FUZ1" s="33"/>
      <c r="FVA1" s="33"/>
      <c r="FVB1" s="33"/>
      <c r="FVC1" s="33"/>
      <c r="FVD1" s="33"/>
      <c r="FVE1" s="33"/>
      <c r="FVF1" s="33"/>
      <c r="FVG1" s="33"/>
      <c r="FVH1" s="33"/>
      <c r="FVI1" s="33"/>
      <c r="FVJ1" s="33"/>
      <c r="FVK1" s="33"/>
      <c r="FVL1" s="33"/>
      <c r="FVM1" s="33"/>
      <c r="FVN1" s="33"/>
      <c r="FVO1" s="33"/>
      <c r="FVP1" s="33"/>
      <c r="FVQ1" s="33"/>
      <c r="FVR1" s="33"/>
      <c r="FVS1" s="33"/>
      <c r="FVT1" s="33"/>
      <c r="FVU1" s="33"/>
      <c r="FVV1" s="33"/>
      <c r="FVW1" s="33"/>
      <c r="FVX1" s="33"/>
      <c r="FVY1" s="33"/>
      <c r="FVZ1" s="33"/>
      <c r="FWA1" s="33"/>
      <c r="FWB1" s="33"/>
      <c r="FWC1" s="33"/>
      <c r="FWD1" s="33"/>
      <c r="FWE1" s="33"/>
      <c r="FWF1" s="33"/>
      <c r="FWG1" s="33"/>
      <c r="FWH1" s="33"/>
      <c r="FWI1" s="33"/>
      <c r="FWJ1" s="33"/>
      <c r="FWK1" s="33"/>
      <c r="FWL1" s="33"/>
      <c r="FWM1" s="33"/>
      <c r="FWN1" s="33"/>
      <c r="FWO1" s="33"/>
      <c r="FWP1" s="33"/>
      <c r="FWQ1" s="33"/>
      <c r="FWR1" s="33"/>
      <c r="FWS1" s="33"/>
      <c r="FWT1" s="33"/>
      <c r="FWU1" s="33"/>
      <c r="FWV1" s="33"/>
      <c r="FWW1" s="33"/>
      <c r="FWX1" s="33"/>
      <c r="FWY1" s="33"/>
      <c r="FWZ1" s="33"/>
      <c r="FXA1" s="33"/>
      <c r="FXB1" s="33"/>
      <c r="FXC1" s="33"/>
      <c r="FXD1" s="33"/>
      <c r="FXE1" s="33"/>
      <c r="FXF1" s="33"/>
      <c r="FXG1" s="33"/>
      <c r="FXH1" s="33"/>
      <c r="FXI1" s="33"/>
      <c r="FXJ1" s="33"/>
      <c r="FXK1" s="33"/>
      <c r="FXL1" s="33"/>
      <c r="FXM1" s="33"/>
      <c r="FXN1" s="33"/>
      <c r="FXO1" s="33"/>
      <c r="FXP1" s="33"/>
      <c r="FXQ1" s="33"/>
      <c r="FXR1" s="33"/>
      <c r="FXS1" s="33"/>
      <c r="FXT1" s="33"/>
      <c r="FXU1" s="33"/>
      <c r="FXV1" s="33"/>
      <c r="FXW1" s="33"/>
      <c r="FXX1" s="33"/>
      <c r="FXY1" s="33"/>
      <c r="FXZ1" s="33"/>
      <c r="FYA1" s="33"/>
      <c r="FYB1" s="33"/>
      <c r="FYC1" s="33"/>
      <c r="FYD1" s="33"/>
      <c r="FYE1" s="33"/>
      <c r="FYF1" s="33"/>
      <c r="FYG1" s="33"/>
      <c r="FYH1" s="33"/>
      <c r="FYI1" s="33"/>
      <c r="FYJ1" s="33"/>
      <c r="FYK1" s="33"/>
      <c r="FYL1" s="33"/>
      <c r="FYM1" s="33"/>
      <c r="FYN1" s="33"/>
      <c r="FYO1" s="33"/>
      <c r="FYP1" s="33"/>
      <c r="FYQ1" s="33"/>
      <c r="FYR1" s="33"/>
      <c r="FYS1" s="33"/>
      <c r="FYT1" s="33"/>
      <c r="FYU1" s="33"/>
      <c r="FYV1" s="33"/>
      <c r="FYW1" s="33"/>
      <c r="FYX1" s="33"/>
      <c r="FYY1" s="33"/>
      <c r="FYZ1" s="33"/>
      <c r="FZA1" s="33"/>
      <c r="FZB1" s="33"/>
      <c r="FZC1" s="33"/>
      <c r="FZD1" s="33"/>
      <c r="FZE1" s="33"/>
      <c r="FZF1" s="33"/>
      <c r="FZG1" s="33"/>
      <c r="FZH1" s="33"/>
      <c r="FZI1" s="33"/>
      <c r="FZJ1" s="33"/>
      <c r="FZK1" s="33"/>
      <c r="FZL1" s="33"/>
      <c r="FZM1" s="33"/>
      <c r="FZN1" s="33"/>
      <c r="FZO1" s="33"/>
      <c r="FZP1" s="33"/>
      <c r="FZQ1" s="33"/>
      <c r="FZR1" s="33"/>
      <c r="FZS1" s="33"/>
      <c r="FZT1" s="33"/>
      <c r="FZU1" s="33"/>
      <c r="FZV1" s="33"/>
      <c r="FZW1" s="33"/>
      <c r="FZX1" s="33"/>
      <c r="FZY1" s="33"/>
      <c r="FZZ1" s="33"/>
      <c r="GAA1" s="33"/>
      <c r="GAB1" s="33"/>
      <c r="GAC1" s="33"/>
      <c r="GAD1" s="33"/>
      <c r="GAE1" s="33"/>
      <c r="GAF1" s="33"/>
      <c r="GAG1" s="33"/>
      <c r="GAH1" s="33"/>
      <c r="GAI1" s="33"/>
      <c r="GAJ1" s="33"/>
      <c r="GAK1" s="33"/>
      <c r="GAL1" s="33"/>
      <c r="GAM1" s="33"/>
      <c r="GAN1" s="33"/>
      <c r="GAO1" s="33"/>
      <c r="GAP1" s="33"/>
      <c r="GAQ1" s="33"/>
      <c r="GAR1" s="33"/>
      <c r="GAS1" s="33"/>
      <c r="GAT1" s="33"/>
      <c r="GAU1" s="33"/>
      <c r="GAV1" s="33"/>
      <c r="GAW1" s="33"/>
      <c r="GAX1" s="33"/>
      <c r="GAY1" s="33"/>
      <c r="GAZ1" s="33"/>
      <c r="GBA1" s="33"/>
      <c r="GBB1" s="33"/>
      <c r="GBC1" s="33"/>
      <c r="GBD1" s="33"/>
      <c r="GBE1" s="33"/>
      <c r="GBF1" s="33"/>
      <c r="GBG1" s="33"/>
      <c r="GBH1" s="33"/>
      <c r="GBI1" s="33"/>
      <c r="GBJ1" s="33"/>
      <c r="GBK1" s="33"/>
      <c r="GBL1" s="33"/>
      <c r="GBM1" s="33"/>
      <c r="GBN1" s="33"/>
      <c r="GBO1" s="33"/>
      <c r="GBP1" s="33"/>
      <c r="GBQ1" s="33"/>
      <c r="GBR1" s="33"/>
      <c r="GBS1" s="33"/>
      <c r="GBT1" s="33"/>
      <c r="GBU1" s="33"/>
      <c r="GBV1" s="33"/>
      <c r="GBW1" s="33"/>
      <c r="GBX1" s="33"/>
      <c r="GBY1" s="33"/>
      <c r="GBZ1" s="33"/>
      <c r="GCA1" s="33"/>
      <c r="GCB1" s="33"/>
      <c r="GCC1" s="33"/>
      <c r="GCD1" s="33"/>
      <c r="GCE1" s="33"/>
      <c r="GCF1" s="33"/>
      <c r="GCG1" s="33"/>
      <c r="GCH1" s="33"/>
      <c r="GCI1" s="33"/>
      <c r="GCJ1" s="33"/>
      <c r="GCK1" s="33"/>
      <c r="GCL1" s="33"/>
      <c r="GCM1" s="33"/>
      <c r="GCN1" s="33"/>
      <c r="GCO1" s="33"/>
      <c r="GCP1" s="33"/>
      <c r="GCQ1" s="33"/>
      <c r="GCR1" s="33"/>
      <c r="GCS1" s="33"/>
      <c r="GCT1" s="33"/>
      <c r="GCU1" s="33"/>
      <c r="GCV1" s="33"/>
      <c r="GCW1" s="33"/>
      <c r="GCX1" s="33"/>
      <c r="GCY1" s="33"/>
      <c r="GCZ1" s="33"/>
      <c r="GDA1" s="33"/>
      <c r="GDB1" s="33"/>
      <c r="GDC1" s="33"/>
      <c r="GDD1" s="33"/>
      <c r="GDE1" s="33"/>
      <c r="GDF1" s="33"/>
      <c r="GDG1" s="33"/>
      <c r="GDH1" s="33"/>
      <c r="GDI1" s="33"/>
      <c r="GDJ1" s="33"/>
      <c r="GDK1" s="33"/>
      <c r="GDL1" s="33"/>
      <c r="GDM1" s="33"/>
      <c r="GDN1" s="33"/>
      <c r="GDO1" s="33"/>
      <c r="GDP1" s="33"/>
      <c r="GDQ1" s="33"/>
      <c r="GDR1" s="33"/>
      <c r="GDS1" s="33"/>
      <c r="GDT1" s="33"/>
      <c r="GDU1" s="33"/>
      <c r="GDV1" s="33"/>
      <c r="GDW1" s="33"/>
      <c r="GDX1" s="33"/>
      <c r="GDY1" s="33"/>
      <c r="GDZ1" s="33"/>
      <c r="GEA1" s="33"/>
      <c r="GEB1" s="33"/>
      <c r="GEC1" s="33"/>
      <c r="GED1" s="33"/>
      <c r="GEE1" s="33"/>
      <c r="GEF1" s="33"/>
      <c r="GEG1" s="33"/>
      <c r="GEH1" s="33"/>
      <c r="GEI1" s="33"/>
      <c r="GEJ1" s="33"/>
      <c r="GEK1" s="33"/>
      <c r="GEL1" s="33"/>
      <c r="GEM1" s="33"/>
      <c r="GEN1" s="33"/>
      <c r="GEO1" s="33"/>
      <c r="GEP1" s="33"/>
      <c r="GEQ1" s="33"/>
      <c r="GER1" s="33"/>
      <c r="GES1" s="33"/>
      <c r="GET1" s="33"/>
      <c r="GEU1" s="33"/>
      <c r="GEV1" s="33"/>
      <c r="GEW1" s="33"/>
      <c r="GEX1" s="33"/>
      <c r="GEY1" s="33"/>
      <c r="GEZ1" s="33"/>
      <c r="GFA1" s="33"/>
      <c r="GFB1" s="33"/>
      <c r="GFC1" s="33"/>
      <c r="GFD1" s="33"/>
      <c r="GFE1" s="33"/>
      <c r="GFF1" s="33"/>
      <c r="GFG1" s="33"/>
      <c r="GFH1" s="33"/>
      <c r="GFI1" s="33"/>
      <c r="GFJ1" s="33"/>
      <c r="GFK1" s="33"/>
      <c r="GFL1" s="33"/>
      <c r="GFM1" s="33"/>
      <c r="GFN1" s="33"/>
      <c r="GFO1" s="33"/>
      <c r="GFP1" s="33"/>
      <c r="GFQ1" s="33"/>
      <c r="GFR1" s="33"/>
      <c r="GFS1" s="33"/>
      <c r="GFT1" s="33"/>
      <c r="GFU1" s="33"/>
      <c r="GFV1" s="33"/>
      <c r="GFW1" s="33"/>
      <c r="GFX1" s="33"/>
      <c r="GFY1" s="33"/>
      <c r="GFZ1" s="33"/>
      <c r="GGA1" s="33"/>
      <c r="GGB1" s="33"/>
      <c r="GGC1" s="33"/>
      <c r="GGD1" s="33"/>
      <c r="GGE1" s="33"/>
      <c r="GGF1" s="33"/>
      <c r="GGG1" s="33"/>
      <c r="GGH1" s="33"/>
      <c r="GGI1" s="33"/>
      <c r="GGJ1" s="33"/>
      <c r="GGK1" s="33"/>
      <c r="GGL1" s="33"/>
      <c r="GGM1" s="33"/>
      <c r="GGN1" s="33"/>
      <c r="GGO1" s="33"/>
      <c r="GGP1" s="33"/>
      <c r="GGQ1" s="33"/>
      <c r="GGR1" s="33"/>
      <c r="GGS1" s="33"/>
      <c r="GGT1" s="33"/>
      <c r="GGU1" s="33"/>
      <c r="GGV1" s="33"/>
      <c r="GGW1" s="33"/>
      <c r="GGX1" s="33"/>
      <c r="GGY1" s="33"/>
      <c r="GGZ1" s="33"/>
      <c r="GHA1" s="33"/>
      <c r="GHB1" s="33"/>
      <c r="GHC1" s="33"/>
      <c r="GHD1" s="33"/>
      <c r="GHE1" s="33"/>
      <c r="GHF1" s="33"/>
      <c r="GHG1" s="33"/>
      <c r="GHH1" s="33"/>
      <c r="GHI1" s="33"/>
      <c r="GHJ1" s="33"/>
      <c r="GHK1" s="33"/>
      <c r="GHL1" s="33"/>
      <c r="GHM1" s="33"/>
      <c r="GHN1" s="33"/>
      <c r="GHO1" s="33"/>
      <c r="GHP1" s="33"/>
      <c r="GHQ1" s="33"/>
      <c r="GHR1" s="33"/>
      <c r="GHS1" s="33"/>
      <c r="GHT1" s="33"/>
      <c r="GHU1" s="33"/>
      <c r="GHV1" s="33"/>
      <c r="GHW1" s="33"/>
      <c r="GHX1" s="33"/>
      <c r="GHY1" s="33"/>
      <c r="GHZ1" s="33"/>
      <c r="GIA1" s="33"/>
      <c r="GIB1" s="33"/>
      <c r="GIC1" s="33"/>
      <c r="GID1" s="33"/>
      <c r="GIE1" s="33"/>
      <c r="GIF1" s="33"/>
      <c r="GIG1" s="33"/>
      <c r="GIH1" s="33"/>
      <c r="GII1" s="33"/>
      <c r="GIJ1" s="33"/>
      <c r="GIK1" s="33"/>
      <c r="GIL1" s="33"/>
      <c r="GIM1" s="33"/>
      <c r="GIN1" s="33"/>
      <c r="GIO1" s="33"/>
      <c r="GIP1" s="33"/>
      <c r="GIQ1" s="33"/>
      <c r="GIR1" s="33"/>
      <c r="GIS1" s="33"/>
      <c r="GIT1" s="33"/>
      <c r="GIU1" s="33"/>
      <c r="GIV1" s="33"/>
      <c r="GIW1" s="33"/>
      <c r="GIX1" s="33"/>
      <c r="GIY1" s="33"/>
      <c r="GIZ1" s="33"/>
      <c r="GJA1" s="33"/>
      <c r="GJB1" s="33"/>
      <c r="GJC1" s="33"/>
      <c r="GJD1" s="33"/>
      <c r="GJE1" s="33"/>
      <c r="GJF1" s="33"/>
      <c r="GJG1" s="33"/>
      <c r="GJH1" s="33"/>
      <c r="GJI1" s="33"/>
      <c r="GJJ1" s="33"/>
      <c r="GJK1" s="33"/>
      <c r="GJL1" s="33"/>
      <c r="GJM1" s="33"/>
      <c r="GJN1" s="33"/>
      <c r="GJO1" s="33"/>
      <c r="GJP1" s="33"/>
      <c r="GJQ1" s="33"/>
      <c r="GJR1" s="33"/>
      <c r="GJS1" s="33"/>
      <c r="GJT1" s="33"/>
      <c r="GJU1" s="33"/>
      <c r="GJV1" s="33"/>
      <c r="GJW1" s="33"/>
      <c r="GJX1" s="33"/>
      <c r="GJY1" s="33"/>
      <c r="GJZ1" s="33"/>
      <c r="GKA1" s="33"/>
      <c r="GKB1" s="33"/>
      <c r="GKC1" s="33"/>
      <c r="GKD1" s="33"/>
      <c r="GKE1" s="33"/>
      <c r="GKF1" s="33"/>
      <c r="GKG1" s="33"/>
      <c r="GKH1" s="33"/>
      <c r="GKI1" s="33"/>
      <c r="GKJ1" s="33"/>
      <c r="GKK1" s="33"/>
      <c r="GKL1" s="33"/>
      <c r="GKM1" s="33"/>
      <c r="GKN1" s="33"/>
      <c r="GKO1" s="33"/>
      <c r="GKP1" s="33"/>
      <c r="GKQ1" s="33"/>
      <c r="GKR1" s="33"/>
      <c r="GKS1" s="33"/>
      <c r="GKT1" s="33"/>
      <c r="GKU1" s="33"/>
      <c r="GKV1" s="33"/>
      <c r="GKW1" s="33"/>
      <c r="GKX1" s="33"/>
      <c r="GKY1" s="33"/>
      <c r="GKZ1" s="33"/>
      <c r="GLA1" s="33"/>
      <c r="GLB1" s="33"/>
      <c r="GLC1" s="33"/>
      <c r="GLD1" s="33"/>
      <c r="GLE1" s="33"/>
      <c r="GLF1" s="33"/>
      <c r="GLG1" s="33"/>
      <c r="GLH1" s="33"/>
      <c r="GLI1" s="33"/>
      <c r="GLJ1" s="33"/>
      <c r="GLK1" s="33"/>
      <c r="GLL1" s="33"/>
      <c r="GLM1" s="33"/>
      <c r="GLN1" s="33"/>
      <c r="GLO1" s="33"/>
      <c r="GLP1" s="33"/>
      <c r="GLQ1" s="33"/>
      <c r="GLR1" s="33"/>
      <c r="GLS1" s="33"/>
      <c r="GLT1" s="33"/>
      <c r="GLU1" s="33"/>
      <c r="GLV1" s="33"/>
      <c r="GLW1" s="33"/>
      <c r="GLX1" s="33"/>
      <c r="GLY1" s="33"/>
      <c r="GLZ1" s="33"/>
      <c r="GMA1" s="33"/>
      <c r="GMB1" s="33"/>
      <c r="GMC1" s="33"/>
      <c r="GMD1" s="33"/>
      <c r="GME1" s="33"/>
      <c r="GMF1" s="33"/>
      <c r="GMG1" s="33"/>
      <c r="GMH1" s="33"/>
      <c r="GMI1" s="33"/>
      <c r="GMJ1" s="33"/>
      <c r="GMK1" s="33"/>
      <c r="GML1" s="33"/>
      <c r="GMM1" s="33"/>
      <c r="GMN1" s="33"/>
      <c r="GMO1" s="33"/>
      <c r="GMP1" s="33"/>
      <c r="GMQ1" s="33"/>
      <c r="GMR1" s="33"/>
      <c r="GMS1" s="33"/>
      <c r="GMT1" s="33"/>
      <c r="GMU1" s="33"/>
      <c r="GMV1" s="33"/>
      <c r="GMW1" s="33"/>
      <c r="GMX1" s="33"/>
      <c r="GMY1" s="33"/>
      <c r="GMZ1" s="33"/>
      <c r="GNA1" s="33"/>
      <c r="GNB1" s="33"/>
      <c r="GNC1" s="33"/>
      <c r="GND1" s="33"/>
      <c r="GNE1" s="33"/>
      <c r="GNF1" s="33"/>
      <c r="GNG1" s="33"/>
      <c r="GNH1" s="33"/>
      <c r="GNI1" s="33"/>
      <c r="GNJ1" s="33"/>
      <c r="GNK1" s="33"/>
      <c r="GNL1" s="33"/>
      <c r="GNM1" s="33"/>
      <c r="GNN1" s="33"/>
      <c r="GNO1" s="33"/>
      <c r="GNP1" s="33"/>
      <c r="GNQ1" s="33"/>
      <c r="GNR1" s="33"/>
      <c r="GNS1" s="33"/>
      <c r="GNT1" s="33"/>
      <c r="GNU1" s="33"/>
      <c r="GNV1" s="33"/>
      <c r="GNW1" s="33"/>
      <c r="GNX1" s="33"/>
      <c r="GNY1" s="33"/>
      <c r="GNZ1" s="33"/>
      <c r="GOA1" s="33"/>
      <c r="GOB1" s="33"/>
      <c r="GOC1" s="33"/>
      <c r="GOD1" s="33"/>
      <c r="GOE1" s="33"/>
      <c r="GOF1" s="33"/>
      <c r="GOG1" s="33"/>
      <c r="GOH1" s="33"/>
      <c r="GOI1" s="33"/>
      <c r="GOJ1" s="33"/>
      <c r="GOK1" s="33"/>
      <c r="GOL1" s="33"/>
      <c r="GOM1" s="33"/>
      <c r="GON1" s="33"/>
      <c r="GOO1" s="33"/>
      <c r="GOP1" s="33"/>
      <c r="GOQ1" s="33"/>
      <c r="GOR1" s="33"/>
      <c r="GOS1" s="33"/>
      <c r="GOT1" s="33"/>
      <c r="GOU1" s="33"/>
      <c r="GOV1" s="33"/>
      <c r="GOW1" s="33"/>
      <c r="GOX1" s="33"/>
      <c r="GOY1" s="33"/>
      <c r="GOZ1" s="33"/>
      <c r="GPA1" s="33"/>
      <c r="GPB1" s="33"/>
      <c r="GPC1" s="33"/>
      <c r="GPD1" s="33"/>
      <c r="GPE1" s="33"/>
      <c r="GPF1" s="33"/>
      <c r="GPG1" s="33"/>
      <c r="GPH1" s="33"/>
      <c r="GPI1" s="33"/>
      <c r="GPJ1" s="33"/>
      <c r="GPK1" s="33"/>
      <c r="GPL1" s="33"/>
      <c r="GPM1" s="33"/>
      <c r="GPN1" s="33"/>
      <c r="GPO1" s="33"/>
      <c r="GPP1" s="33"/>
      <c r="GPQ1" s="33"/>
      <c r="GPR1" s="33"/>
      <c r="GPS1" s="33"/>
      <c r="GPT1" s="33"/>
      <c r="GPU1" s="33"/>
      <c r="GPV1" s="33"/>
      <c r="GPW1" s="33"/>
      <c r="GPX1" s="33"/>
      <c r="GPY1" s="33"/>
      <c r="GPZ1" s="33"/>
      <c r="GQA1" s="33"/>
      <c r="GQB1" s="33"/>
      <c r="GQC1" s="33"/>
      <c r="GQD1" s="33"/>
      <c r="GQE1" s="33"/>
      <c r="GQF1" s="33"/>
      <c r="GQG1" s="33"/>
      <c r="GQH1" s="33"/>
      <c r="GQI1" s="33"/>
      <c r="GQJ1" s="33"/>
      <c r="GQK1" s="33"/>
      <c r="GQL1" s="33"/>
      <c r="GQM1" s="33"/>
      <c r="GQN1" s="33"/>
      <c r="GQO1" s="33"/>
      <c r="GQP1" s="33"/>
      <c r="GQQ1" s="33"/>
      <c r="GQR1" s="33"/>
      <c r="GQS1" s="33"/>
      <c r="GQT1" s="33"/>
      <c r="GQU1" s="33"/>
      <c r="GQV1" s="33"/>
      <c r="GQW1" s="33"/>
      <c r="GQX1" s="33"/>
      <c r="GQY1" s="33"/>
      <c r="GQZ1" s="33"/>
      <c r="GRA1" s="33"/>
      <c r="GRB1" s="33"/>
      <c r="GRC1" s="33"/>
      <c r="GRD1" s="33"/>
      <c r="GRE1" s="33"/>
      <c r="GRF1" s="33"/>
      <c r="GRG1" s="33"/>
      <c r="GRH1" s="33"/>
      <c r="GRI1" s="33"/>
      <c r="GRJ1" s="33"/>
      <c r="GRK1" s="33"/>
      <c r="GRL1" s="33"/>
      <c r="GRM1" s="33"/>
      <c r="GRN1" s="33"/>
      <c r="GRO1" s="33"/>
      <c r="GRP1" s="33"/>
      <c r="GRQ1" s="33"/>
      <c r="GRR1" s="33"/>
      <c r="GRS1" s="33"/>
      <c r="GRT1" s="33"/>
      <c r="GRU1" s="33"/>
      <c r="GRV1" s="33"/>
      <c r="GRW1" s="33"/>
      <c r="GRX1" s="33"/>
      <c r="GRY1" s="33"/>
      <c r="GRZ1" s="33"/>
      <c r="GSA1" s="33"/>
      <c r="GSB1" s="33"/>
      <c r="GSC1" s="33"/>
      <c r="GSD1" s="33"/>
      <c r="GSE1" s="33"/>
      <c r="GSF1" s="33"/>
      <c r="GSG1" s="33"/>
      <c r="GSH1" s="33"/>
      <c r="GSI1" s="33"/>
      <c r="GSJ1" s="33"/>
      <c r="GSK1" s="33"/>
      <c r="GSL1" s="33"/>
      <c r="GSM1" s="33"/>
      <c r="GSN1" s="33"/>
      <c r="GSO1" s="33"/>
      <c r="GSP1" s="33"/>
      <c r="GSQ1" s="33"/>
      <c r="GSR1" s="33"/>
      <c r="GSS1" s="33"/>
      <c r="GST1" s="33"/>
      <c r="GSU1" s="33"/>
      <c r="GSV1" s="33"/>
      <c r="GSW1" s="33"/>
      <c r="GSX1" s="33"/>
      <c r="GSY1" s="33"/>
      <c r="GSZ1" s="33"/>
      <c r="GTA1" s="33"/>
      <c r="GTB1" s="33"/>
      <c r="GTC1" s="33"/>
      <c r="GTD1" s="33"/>
      <c r="GTE1" s="33"/>
      <c r="GTF1" s="33"/>
      <c r="GTG1" s="33"/>
      <c r="GTH1" s="33"/>
      <c r="GTI1" s="33"/>
      <c r="GTJ1" s="33"/>
      <c r="GTK1" s="33"/>
      <c r="GTL1" s="33"/>
      <c r="GTM1" s="33"/>
      <c r="GTN1" s="33"/>
      <c r="GTO1" s="33"/>
      <c r="GTP1" s="33"/>
      <c r="GTQ1" s="33"/>
      <c r="GTR1" s="33"/>
      <c r="GTS1" s="33"/>
      <c r="GTT1" s="33"/>
      <c r="GTU1" s="33"/>
      <c r="GTV1" s="33"/>
      <c r="GTW1" s="33"/>
      <c r="GTX1" s="33"/>
      <c r="GTY1" s="33"/>
      <c r="GTZ1" s="33"/>
      <c r="GUA1" s="33"/>
      <c r="GUB1" s="33"/>
      <c r="GUC1" s="33"/>
      <c r="GUD1" s="33"/>
      <c r="GUE1" s="33"/>
      <c r="GUF1" s="33"/>
      <c r="GUG1" s="33"/>
      <c r="GUH1" s="33"/>
      <c r="GUI1" s="33"/>
      <c r="GUJ1" s="33"/>
      <c r="GUK1" s="33"/>
      <c r="GUL1" s="33"/>
      <c r="GUM1" s="33"/>
      <c r="GUN1" s="33"/>
      <c r="GUO1" s="33"/>
      <c r="GUP1" s="33"/>
      <c r="GUQ1" s="33"/>
      <c r="GUR1" s="33"/>
      <c r="GUS1" s="33"/>
      <c r="GUT1" s="33"/>
      <c r="GUU1" s="33"/>
      <c r="GUV1" s="33"/>
      <c r="GUW1" s="33"/>
      <c r="GUX1" s="33"/>
      <c r="GUY1" s="33"/>
      <c r="GUZ1" s="33"/>
      <c r="GVA1" s="33"/>
      <c r="GVB1" s="33"/>
      <c r="GVC1" s="33"/>
      <c r="GVD1" s="33"/>
      <c r="GVE1" s="33"/>
      <c r="GVF1" s="33"/>
      <c r="GVG1" s="33"/>
      <c r="GVH1" s="33"/>
      <c r="GVI1" s="33"/>
      <c r="GVJ1" s="33"/>
      <c r="GVK1" s="33"/>
      <c r="GVL1" s="33"/>
      <c r="GVM1" s="33"/>
      <c r="GVN1" s="33"/>
      <c r="GVO1" s="33"/>
      <c r="GVP1" s="33"/>
      <c r="GVQ1" s="33"/>
      <c r="GVR1" s="33"/>
      <c r="GVS1" s="33"/>
      <c r="GVT1" s="33"/>
      <c r="GVU1" s="33"/>
      <c r="GVV1" s="33"/>
      <c r="GVW1" s="33"/>
      <c r="GVX1" s="33"/>
      <c r="GVY1" s="33"/>
      <c r="GVZ1" s="33"/>
      <c r="GWA1" s="33"/>
      <c r="GWB1" s="33"/>
      <c r="GWC1" s="33"/>
      <c r="GWD1" s="33"/>
      <c r="GWE1" s="33"/>
      <c r="GWF1" s="33"/>
      <c r="GWG1" s="33"/>
      <c r="GWH1" s="33"/>
      <c r="GWI1" s="33"/>
      <c r="GWJ1" s="33"/>
      <c r="GWK1" s="33"/>
      <c r="GWL1" s="33"/>
      <c r="GWM1" s="33"/>
      <c r="GWN1" s="33"/>
      <c r="GWO1" s="33"/>
      <c r="GWP1" s="33"/>
      <c r="GWQ1" s="33"/>
      <c r="GWR1" s="33"/>
      <c r="GWS1" s="33"/>
      <c r="GWT1" s="33"/>
      <c r="GWU1" s="33"/>
      <c r="GWV1" s="33"/>
      <c r="GWW1" s="33"/>
      <c r="GWX1" s="33"/>
      <c r="GWY1" s="33"/>
      <c r="GWZ1" s="33"/>
      <c r="GXA1" s="33"/>
      <c r="GXB1" s="33"/>
      <c r="GXC1" s="33"/>
      <c r="GXD1" s="33"/>
      <c r="GXE1" s="33"/>
      <c r="GXF1" s="33"/>
      <c r="GXG1" s="33"/>
      <c r="GXH1" s="33"/>
      <c r="GXI1" s="33"/>
      <c r="GXJ1" s="33"/>
      <c r="GXK1" s="33"/>
      <c r="GXL1" s="33"/>
      <c r="GXM1" s="33"/>
      <c r="GXN1" s="33"/>
      <c r="GXO1" s="33"/>
      <c r="GXP1" s="33"/>
      <c r="GXQ1" s="33"/>
      <c r="GXR1" s="33"/>
      <c r="GXS1" s="33"/>
      <c r="GXT1" s="33"/>
      <c r="GXU1" s="33"/>
      <c r="GXV1" s="33"/>
      <c r="GXW1" s="33"/>
      <c r="GXX1" s="33"/>
      <c r="GXY1" s="33"/>
      <c r="GXZ1" s="33"/>
      <c r="GYA1" s="33"/>
      <c r="GYB1" s="33"/>
      <c r="GYC1" s="33"/>
      <c r="GYD1" s="33"/>
      <c r="GYE1" s="33"/>
      <c r="GYF1" s="33"/>
      <c r="GYG1" s="33"/>
      <c r="GYH1" s="33"/>
      <c r="GYI1" s="33"/>
      <c r="GYJ1" s="33"/>
      <c r="GYK1" s="33"/>
      <c r="GYL1" s="33"/>
      <c r="GYM1" s="33"/>
      <c r="GYN1" s="33"/>
      <c r="GYO1" s="33"/>
      <c r="GYP1" s="33"/>
      <c r="GYQ1" s="33"/>
      <c r="GYR1" s="33"/>
      <c r="GYS1" s="33"/>
      <c r="GYT1" s="33"/>
      <c r="GYU1" s="33"/>
      <c r="GYV1" s="33"/>
      <c r="GYW1" s="33"/>
      <c r="GYX1" s="33"/>
      <c r="GYY1" s="33"/>
      <c r="GYZ1" s="33"/>
      <c r="GZA1" s="33"/>
      <c r="GZB1" s="33"/>
      <c r="GZC1" s="33"/>
      <c r="GZD1" s="33"/>
      <c r="GZE1" s="33"/>
      <c r="GZF1" s="33"/>
      <c r="GZG1" s="33"/>
      <c r="GZH1" s="33"/>
      <c r="GZI1" s="33"/>
      <c r="GZJ1" s="33"/>
      <c r="GZK1" s="33"/>
      <c r="GZL1" s="33"/>
      <c r="GZM1" s="33"/>
      <c r="GZN1" s="33"/>
      <c r="GZO1" s="33"/>
      <c r="GZP1" s="33"/>
      <c r="GZQ1" s="33"/>
      <c r="GZR1" s="33"/>
      <c r="GZS1" s="33"/>
      <c r="GZT1" s="33"/>
      <c r="GZU1" s="33"/>
      <c r="GZV1" s="33"/>
      <c r="GZW1" s="33"/>
      <c r="GZX1" s="33"/>
      <c r="GZY1" s="33"/>
      <c r="GZZ1" s="33"/>
      <c r="HAA1" s="33"/>
      <c r="HAB1" s="33"/>
      <c r="HAC1" s="33"/>
      <c r="HAD1" s="33"/>
      <c r="HAE1" s="33"/>
      <c r="HAF1" s="33"/>
      <c r="HAG1" s="33"/>
      <c r="HAH1" s="33"/>
      <c r="HAI1" s="33"/>
      <c r="HAJ1" s="33"/>
      <c r="HAK1" s="33"/>
      <c r="HAL1" s="33"/>
      <c r="HAM1" s="33"/>
      <c r="HAN1" s="33"/>
      <c r="HAO1" s="33"/>
      <c r="HAP1" s="33"/>
      <c r="HAQ1" s="33"/>
      <c r="HAR1" s="33"/>
      <c r="HAS1" s="33"/>
      <c r="HAT1" s="33"/>
      <c r="HAU1" s="33"/>
      <c r="HAV1" s="33"/>
      <c r="HAW1" s="33"/>
      <c r="HAX1" s="33"/>
      <c r="HAY1" s="33"/>
      <c r="HAZ1" s="33"/>
      <c r="HBA1" s="33"/>
      <c r="HBB1" s="33"/>
      <c r="HBC1" s="33"/>
      <c r="HBD1" s="33"/>
      <c r="HBE1" s="33"/>
      <c r="HBF1" s="33"/>
      <c r="HBG1" s="33"/>
      <c r="HBH1" s="33"/>
      <c r="HBI1" s="33"/>
      <c r="HBJ1" s="33"/>
      <c r="HBK1" s="33"/>
      <c r="HBL1" s="33"/>
      <c r="HBM1" s="33"/>
      <c r="HBN1" s="33"/>
      <c r="HBO1" s="33"/>
      <c r="HBP1" s="33"/>
      <c r="HBQ1" s="33"/>
      <c r="HBR1" s="33"/>
      <c r="HBS1" s="33"/>
      <c r="HBT1" s="33"/>
      <c r="HBU1" s="33"/>
      <c r="HBV1" s="33"/>
      <c r="HBW1" s="33"/>
      <c r="HBX1" s="33"/>
      <c r="HBY1" s="33"/>
      <c r="HBZ1" s="33"/>
      <c r="HCA1" s="33"/>
      <c r="HCB1" s="33"/>
      <c r="HCC1" s="33"/>
      <c r="HCD1" s="33"/>
      <c r="HCE1" s="33"/>
      <c r="HCF1" s="33"/>
      <c r="HCG1" s="33"/>
      <c r="HCH1" s="33"/>
      <c r="HCI1" s="33"/>
      <c r="HCJ1" s="33"/>
      <c r="HCK1" s="33"/>
      <c r="HCL1" s="33"/>
      <c r="HCM1" s="33"/>
      <c r="HCN1" s="33"/>
      <c r="HCO1" s="33"/>
      <c r="HCP1" s="33"/>
      <c r="HCQ1" s="33"/>
      <c r="HCR1" s="33"/>
      <c r="HCS1" s="33"/>
      <c r="HCT1" s="33"/>
      <c r="HCU1" s="33"/>
      <c r="HCV1" s="33"/>
      <c r="HCW1" s="33"/>
      <c r="HCX1" s="33"/>
      <c r="HCY1" s="33"/>
      <c r="HCZ1" s="33"/>
      <c r="HDA1" s="33"/>
      <c r="HDB1" s="33"/>
      <c r="HDC1" s="33"/>
      <c r="HDD1" s="33"/>
      <c r="HDE1" s="33"/>
      <c r="HDF1" s="33"/>
      <c r="HDG1" s="33"/>
      <c r="HDH1" s="33"/>
      <c r="HDI1" s="33"/>
      <c r="HDJ1" s="33"/>
      <c r="HDK1" s="33"/>
      <c r="HDL1" s="33"/>
      <c r="HDM1" s="33"/>
      <c r="HDN1" s="33"/>
      <c r="HDO1" s="33"/>
      <c r="HDP1" s="33"/>
      <c r="HDQ1" s="33"/>
      <c r="HDR1" s="33"/>
      <c r="HDS1" s="33"/>
      <c r="HDT1" s="33"/>
      <c r="HDU1" s="33"/>
      <c r="HDV1" s="33"/>
      <c r="HDW1" s="33"/>
      <c r="HDX1" s="33"/>
      <c r="HDY1" s="33"/>
      <c r="HDZ1" s="33"/>
      <c r="HEA1" s="33"/>
      <c r="HEB1" s="33"/>
      <c r="HEC1" s="33"/>
      <c r="HED1" s="33"/>
      <c r="HEE1" s="33"/>
      <c r="HEF1" s="33"/>
      <c r="HEG1" s="33"/>
      <c r="HEH1" s="33"/>
      <c r="HEI1" s="33"/>
      <c r="HEJ1" s="33"/>
      <c r="HEK1" s="33"/>
      <c r="HEL1" s="33"/>
      <c r="HEM1" s="33"/>
      <c r="HEN1" s="33"/>
      <c r="HEO1" s="33"/>
      <c r="HEP1" s="33"/>
      <c r="HEQ1" s="33"/>
      <c r="HER1" s="33"/>
      <c r="HES1" s="33"/>
      <c r="HET1" s="33"/>
      <c r="HEU1" s="33"/>
      <c r="HEV1" s="33"/>
      <c r="HEW1" s="33"/>
      <c r="HEX1" s="33"/>
      <c r="HEY1" s="33"/>
      <c r="HEZ1" s="33"/>
      <c r="HFA1" s="33"/>
      <c r="HFB1" s="33"/>
      <c r="HFC1" s="33"/>
      <c r="HFD1" s="33"/>
      <c r="HFE1" s="33"/>
      <c r="HFF1" s="33"/>
      <c r="HFG1" s="33"/>
      <c r="HFH1" s="33"/>
      <c r="HFI1" s="33"/>
      <c r="HFJ1" s="33"/>
      <c r="HFK1" s="33"/>
      <c r="HFL1" s="33"/>
      <c r="HFM1" s="33"/>
      <c r="HFN1" s="33"/>
      <c r="HFO1" s="33"/>
      <c r="HFP1" s="33"/>
      <c r="HFQ1" s="33"/>
      <c r="HFR1" s="33"/>
      <c r="HFS1" s="33"/>
      <c r="HFT1" s="33"/>
      <c r="HFU1" s="33"/>
      <c r="HFV1" s="33"/>
      <c r="HFW1" s="33"/>
      <c r="HFX1" s="33"/>
      <c r="HFY1" s="33"/>
      <c r="HFZ1" s="33"/>
      <c r="HGA1" s="33"/>
      <c r="HGB1" s="33"/>
      <c r="HGC1" s="33"/>
      <c r="HGD1" s="33"/>
      <c r="HGE1" s="33"/>
      <c r="HGF1" s="33"/>
      <c r="HGG1" s="33"/>
      <c r="HGH1" s="33"/>
      <c r="HGI1" s="33"/>
      <c r="HGJ1" s="33"/>
      <c r="HGK1" s="33"/>
      <c r="HGL1" s="33"/>
      <c r="HGM1" s="33"/>
      <c r="HGN1" s="33"/>
      <c r="HGO1" s="33"/>
      <c r="HGP1" s="33"/>
      <c r="HGQ1" s="33"/>
      <c r="HGR1" s="33"/>
      <c r="HGS1" s="33"/>
      <c r="HGT1" s="33"/>
      <c r="HGU1" s="33"/>
      <c r="HGV1" s="33"/>
      <c r="HGW1" s="33"/>
      <c r="HGX1" s="33"/>
      <c r="HGY1" s="33"/>
      <c r="HGZ1" s="33"/>
      <c r="HHA1" s="33"/>
      <c r="HHB1" s="33"/>
      <c r="HHC1" s="33"/>
      <c r="HHD1" s="33"/>
      <c r="HHE1" s="33"/>
      <c r="HHF1" s="33"/>
      <c r="HHG1" s="33"/>
      <c r="HHH1" s="33"/>
      <c r="HHI1" s="33"/>
      <c r="HHJ1" s="33"/>
      <c r="HHK1" s="33"/>
      <c r="HHL1" s="33"/>
      <c r="HHM1" s="33"/>
      <c r="HHN1" s="33"/>
      <c r="HHO1" s="33"/>
      <c r="HHP1" s="33"/>
      <c r="HHQ1" s="33"/>
      <c r="HHR1" s="33"/>
      <c r="HHS1" s="33"/>
      <c r="HHT1" s="33"/>
      <c r="HHU1" s="33"/>
      <c r="HHV1" s="33"/>
      <c r="HHW1" s="33"/>
      <c r="HHX1" s="33"/>
      <c r="HHY1" s="33"/>
      <c r="HHZ1" s="33"/>
      <c r="HIA1" s="33"/>
      <c r="HIB1" s="33"/>
      <c r="HIC1" s="33"/>
      <c r="HID1" s="33"/>
      <c r="HIE1" s="33"/>
      <c r="HIF1" s="33"/>
      <c r="HIG1" s="33"/>
      <c r="HIH1" s="33"/>
      <c r="HII1" s="33"/>
      <c r="HIJ1" s="33"/>
      <c r="HIK1" s="33"/>
      <c r="HIL1" s="33"/>
      <c r="HIM1" s="33"/>
      <c r="HIN1" s="33"/>
      <c r="HIO1" s="33"/>
      <c r="HIP1" s="33"/>
      <c r="HIQ1" s="33"/>
      <c r="HIR1" s="33"/>
      <c r="HIS1" s="33"/>
      <c r="HIT1" s="33"/>
      <c r="HIU1" s="33"/>
      <c r="HIV1" s="33"/>
      <c r="HIW1" s="33"/>
      <c r="HIX1" s="33"/>
      <c r="HIY1" s="33"/>
      <c r="HIZ1" s="33"/>
      <c r="HJA1" s="33"/>
      <c r="HJB1" s="33"/>
      <c r="HJC1" s="33"/>
      <c r="HJD1" s="33"/>
      <c r="HJE1" s="33"/>
      <c r="HJF1" s="33"/>
      <c r="HJG1" s="33"/>
      <c r="HJH1" s="33"/>
      <c r="HJI1" s="33"/>
      <c r="HJJ1" s="33"/>
      <c r="HJK1" s="33"/>
      <c r="HJL1" s="33"/>
      <c r="HJM1" s="33"/>
      <c r="HJN1" s="33"/>
      <c r="HJO1" s="33"/>
      <c r="HJP1" s="33"/>
      <c r="HJQ1" s="33"/>
      <c r="HJR1" s="33"/>
      <c r="HJS1" s="33"/>
      <c r="HJT1" s="33"/>
      <c r="HJU1" s="33"/>
      <c r="HJV1" s="33"/>
      <c r="HJW1" s="33"/>
      <c r="HJX1" s="33"/>
      <c r="HJY1" s="33"/>
      <c r="HJZ1" s="33"/>
      <c r="HKA1" s="33"/>
      <c r="HKB1" s="33"/>
      <c r="HKC1" s="33"/>
      <c r="HKD1" s="33"/>
      <c r="HKE1" s="33"/>
      <c r="HKF1" s="33"/>
      <c r="HKG1" s="33"/>
      <c r="HKH1" s="33"/>
      <c r="HKI1" s="33"/>
      <c r="HKJ1" s="33"/>
      <c r="HKK1" s="33"/>
      <c r="HKL1" s="33"/>
      <c r="HKM1" s="33"/>
      <c r="HKN1" s="33"/>
      <c r="HKO1" s="33"/>
      <c r="HKP1" s="33"/>
      <c r="HKQ1" s="33"/>
      <c r="HKR1" s="33"/>
      <c r="HKS1" s="33"/>
      <c r="HKT1" s="33"/>
      <c r="HKU1" s="33"/>
      <c r="HKV1" s="33"/>
      <c r="HKW1" s="33"/>
      <c r="HKX1" s="33"/>
      <c r="HKY1" s="33"/>
      <c r="HKZ1" s="33"/>
      <c r="HLA1" s="33"/>
      <c r="HLB1" s="33"/>
      <c r="HLC1" s="33"/>
      <c r="HLD1" s="33"/>
      <c r="HLE1" s="33"/>
      <c r="HLF1" s="33"/>
      <c r="HLG1" s="33"/>
      <c r="HLH1" s="33"/>
      <c r="HLI1" s="33"/>
      <c r="HLJ1" s="33"/>
      <c r="HLK1" s="33"/>
      <c r="HLL1" s="33"/>
      <c r="HLM1" s="33"/>
      <c r="HLN1" s="33"/>
      <c r="HLO1" s="33"/>
      <c r="HLP1" s="33"/>
      <c r="HLQ1" s="33"/>
      <c r="HLR1" s="33"/>
      <c r="HLS1" s="33"/>
      <c r="HLT1" s="33"/>
      <c r="HLU1" s="33"/>
      <c r="HLV1" s="33"/>
      <c r="HLW1" s="33"/>
      <c r="HLX1" s="33"/>
      <c r="HLY1" s="33"/>
      <c r="HLZ1" s="33"/>
      <c r="HMA1" s="33"/>
      <c r="HMB1" s="33"/>
      <c r="HMC1" s="33"/>
      <c r="HMD1" s="33"/>
      <c r="HME1" s="33"/>
      <c r="HMF1" s="33"/>
      <c r="HMG1" s="33"/>
      <c r="HMH1" s="33"/>
      <c r="HMI1" s="33"/>
      <c r="HMJ1" s="33"/>
      <c r="HMK1" s="33"/>
      <c r="HML1" s="33"/>
      <c r="HMM1" s="33"/>
      <c r="HMN1" s="33"/>
      <c r="HMO1" s="33"/>
      <c r="HMP1" s="33"/>
      <c r="HMQ1" s="33"/>
      <c r="HMR1" s="33"/>
      <c r="HMS1" s="33"/>
      <c r="HMT1" s="33"/>
      <c r="HMU1" s="33"/>
      <c r="HMV1" s="33"/>
      <c r="HMW1" s="33"/>
      <c r="HMX1" s="33"/>
      <c r="HMY1" s="33"/>
      <c r="HMZ1" s="33"/>
      <c r="HNA1" s="33"/>
      <c r="HNB1" s="33"/>
      <c r="HNC1" s="33"/>
      <c r="HND1" s="33"/>
      <c r="HNE1" s="33"/>
      <c r="HNF1" s="33"/>
      <c r="HNG1" s="33"/>
      <c r="HNH1" s="33"/>
      <c r="HNI1" s="33"/>
      <c r="HNJ1" s="33"/>
      <c r="HNK1" s="33"/>
      <c r="HNL1" s="33"/>
      <c r="HNM1" s="33"/>
      <c r="HNN1" s="33"/>
      <c r="HNO1" s="33"/>
      <c r="HNP1" s="33"/>
      <c r="HNQ1" s="33"/>
      <c r="HNR1" s="33"/>
      <c r="HNS1" s="33"/>
      <c r="HNT1" s="33"/>
      <c r="HNU1" s="33"/>
      <c r="HNV1" s="33"/>
      <c r="HNW1" s="33"/>
      <c r="HNX1" s="33"/>
      <c r="HNY1" s="33"/>
      <c r="HNZ1" s="33"/>
      <c r="HOA1" s="33"/>
      <c r="HOB1" s="33"/>
      <c r="HOC1" s="33"/>
      <c r="HOD1" s="33"/>
      <c r="HOE1" s="33"/>
      <c r="HOF1" s="33"/>
      <c r="HOG1" s="33"/>
      <c r="HOH1" s="33"/>
      <c r="HOI1" s="33"/>
      <c r="HOJ1" s="33"/>
      <c r="HOK1" s="33"/>
      <c r="HOL1" s="33"/>
      <c r="HOM1" s="33"/>
      <c r="HON1" s="33"/>
      <c r="HOO1" s="33"/>
      <c r="HOP1" s="33"/>
      <c r="HOQ1" s="33"/>
      <c r="HOR1" s="33"/>
      <c r="HOS1" s="33"/>
      <c r="HOT1" s="33"/>
      <c r="HOU1" s="33"/>
      <c r="HOV1" s="33"/>
      <c r="HOW1" s="33"/>
      <c r="HOX1" s="33"/>
      <c r="HOY1" s="33"/>
      <c r="HOZ1" s="33"/>
      <c r="HPA1" s="33"/>
      <c r="HPB1" s="33"/>
      <c r="HPC1" s="33"/>
      <c r="HPD1" s="33"/>
      <c r="HPE1" s="33"/>
      <c r="HPF1" s="33"/>
      <c r="HPG1" s="33"/>
      <c r="HPH1" s="33"/>
      <c r="HPI1" s="33"/>
      <c r="HPJ1" s="33"/>
      <c r="HPK1" s="33"/>
      <c r="HPL1" s="33"/>
      <c r="HPM1" s="33"/>
      <c r="HPN1" s="33"/>
      <c r="HPO1" s="33"/>
      <c r="HPP1" s="33"/>
      <c r="HPQ1" s="33"/>
      <c r="HPR1" s="33"/>
      <c r="HPS1" s="33"/>
      <c r="HPT1" s="33"/>
      <c r="HPU1" s="33"/>
      <c r="HPV1" s="33"/>
      <c r="HPW1" s="33"/>
      <c r="HPX1" s="33"/>
      <c r="HPY1" s="33"/>
      <c r="HPZ1" s="33"/>
      <c r="HQA1" s="33"/>
      <c r="HQB1" s="33"/>
      <c r="HQC1" s="33"/>
      <c r="HQD1" s="33"/>
      <c r="HQE1" s="33"/>
      <c r="HQF1" s="33"/>
      <c r="HQG1" s="33"/>
      <c r="HQH1" s="33"/>
      <c r="HQI1" s="33"/>
      <c r="HQJ1" s="33"/>
      <c r="HQK1" s="33"/>
      <c r="HQL1" s="33"/>
      <c r="HQM1" s="33"/>
      <c r="HQN1" s="33"/>
      <c r="HQO1" s="33"/>
      <c r="HQP1" s="33"/>
      <c r="HQQ1" s="33"/>
      <c r="HQR1" s="33"/>
      <c r="HQS1" s="33"/>
      <c r="HQT1" s="33"/>
      <c r="HQU1" s="33"/>
      <c r="HQV1" s="33"/>
      <c r="HQW1" s="33"/>
      <c r="HQX1" s="33"/>
      <c r="HQY1" s="33"/>
      <c r="HQZ1" s="33"/>
      <c r="HRA1" s="33"/>
      <c r="HRB1" s="33"/>
      <c r="HRC1" s="33"/>
      <c r="HRD1" s="33"/>
      <c r="HRE1" s="33"/>
      <c r="HRF1" s="33"/>
      <c r="HRG1" s="33"/>
      <c r="HRH1" s="33"/>
      <c r="HRI1" s="33"/>
      <c r="HRJ1" s="33"/>
      <c r="HRK1" s="33"/>
      <c r="HRL1" s="33"/>
      <c r="HRM1" s="33"/>
      <c r="HRN1" s="33"/>
      <c r="HRO1" s="33"/>
      <c r="HRP1" s="33"/>
      <c r="HRQ1" s="33"/>
      <c r="HRR1" s="33"/>
      <c r="HRS1" s="33"/>
      <c r="HRT1" s="33"/>
      <c r="HRU1" s="33"/>
      <c r="HRV1" s="33"/>
      <c r="HRW1" s="33"/>
      <c r="HRX1" s="33"/>
      <c r="HRY1" s="33"/>
      <c r="HRZ1" s="33"/>
      <c r="HSA1" s="33"/>
      <c r="HSB1" s="33"/>
      <c r="HSC1" s="33"/>
      <c r="HSD1" s="33"/>
      <c r="HSE1" s="33"/>
      <c r="HSF1" s="33"/>
      <c r="HSG1" s="33"/>
      <c r="HSH1" s="33"/>
      <c r="HSI1" s="33"/>
      <c r="HSJ1" s="33"/>
      <c r="HSK1" s="33"/>
      <c r="HSL1" s="33"/>
      <c r="HSM1" s="33"/>
      <c r="HSN1" s="33"/>
      <c r="HSO1" s="33"/>
      <c r="HSP1" s="33"/>
      <c r="HSQ1" s="33"/>
      <c r="HSR1" s="33"/>
      <c r="HSS1" s="33"/>
      <c r="HST1" s="33"/>
      <c r="HSU1" s="33"/>
      <c r="HSV1" s="33"/>
      <c r="HSW1" s="33"/>
      <c r="HSX1" s="33"/>
      <c r="HSY1" s="33"/>
      <c r="HSZ1" s="33"/>
      <c r="HTA1" s="33"/>
      <c r="HTB1" s="33"/>
      <c r="HTC1" s="33"/>
      <c r="HTD1" s="33"/>
      <c r="HTE1" s="33"/>
      <c r="HTF1" s="33"/>
      <c r="HTG1" s="33"/>
      <c r="HTH1" s="33"/>
      <c r="HTI1" s="33"/>
      <c r="HTJ1" s="33"/>
      <c r="HTK1" s="33"/>
      <c r="HTL1" s="33"/>
      <c r="HTM1" s="33"/>
      <c r="HTN1" s="33"/>
      <c r="HTO1" s="33"/>
      <c r="HTP1" s="33"/>
      <c r="HTQ1" s="33"/>
      <c r="HTR1" s="33"/>
      <c r="HTS1" s="33"/>
      <c r="HTT1" s="33"/>
      <c r="HTU1" s="33"/>
      <c r="HTV1" s="33"/>
      <c r="HTW1" s="33"/>
      <c r="HTX1" s="33"/>
      <c r="HTY1" s="33"/>
      <c r="HTZ1" s="33"/>
      <c r="HUA1" s="33"/>
      <c r="HUB1" s="33"/>
      <c r="HUC1" s="33"/>
      <c r="HUD1" s="33"/>
      <c r="HUE1" s="33"/>
      <c r="HUF1" s="33"/>
      <c r="HUG1" s="33"/>
      <c r="HUH1" s="33"/>
      <c r="HUI1" s="33"/>
      <c r="HUJ1" s="33"/>
      <c r="HUK1" s="33"/>
      <c r="HUL1" s="33"/>
      <c r="HUM1" s="33"/>
      <c r="HUN1" s="33"/>
      <c r="HUO1" s="33"/>
      <c r="HUP1" s="33"/>
      <c r="HUQ1" s="33"/>
      <c r="HUR1" s="33"/>
      <c r="HUS1" s="33"/>
      <c r="HUT1" s="33"/>
      <c r="HUU1" s="33"/>
      <c r="HUV1" s="33"/>
      <c r="HUW1" s="33"/>
      <c r="HUX1" s="33"/>
      <c r="HUY1" s="33"/>
      <c r="HUZ1" s="33"/>
      <c r="HVA1" s="33"/>
      <c r="HVB1" s="33"/>
      <c r="HVC1" s="33"/>
      <c r="HVD1" s="33"/>
      <c r="HVE1" s="33"/>
      <c r="HVF1" s="33"/>
      <c r="HVG1" s="33"/>
      <c r="HVH1" s="33"/>
      <c r="HVI1" s="33"/>
      <c r="HVJ1" s="33"/>
      <c r="HVK1" s="33"/>
      <c r="HVL1" s="33"/>
      <c r="HVM1" s="33"/>
      <c r="HVN1" s="33"/>
      <c r="HVO1" s="33"/>
      <c r="HVP1" s="33"/>
      <c r="HVQ1" s="33"/>
      <c r="HVR1" s="33"/>
      <c r="HVS1" s="33"/>
      <c r="HVT1" s="33"/>
      <c r="HVU1" s="33"/>
      <c r="HVV1" s="33"/>
      <c r="HVW1" s="33"/>
      <c r="HVX1" s="33"/>
      <c r="HVY1" s="33"/>
      <c r="HVZ1" s="33"/>
      <c r="HWA1" s="33"/>
      <c r="HWB1" s="33"/>
      <c r="HWC1" s="33"/>
      <c r="HWD1" s="33"/>
      <c r="HWE1" s="33"/>
      <c r="HWF1" s="33"/>
      <c r="HWG1" s="33"/>
      <c r="HWH1" s="33"/>
      <c r="HWI1" s="33"/>
      <c r="HWJ1" s="33"/>
      <c r="HWK1" s="33"/>
      <c r="HWL1" s="33"/>
      <c r="HWM1" s="33"/>
      <c r="HWN1" s="33"/>
      <c r="HWO1" s="33"/>
      <c r="HWP1" s="33"/>
      <c r="HWQ1" s="33"/>
      <c r="HWR1" s="33"/>
      <c r="HWS1" s="33"/>
      <c r="HWT1" s="33"/>
      <c r="HWU1" s="33"/>
      <c r="HWV1" s="33"/>
      <c r="HWW1" s="33"/>
      <c r="HWX1" s="33"/>
      <c r="HWY1" s="33"/>
      <c r="HWZ1" s="33"/>
      <c r="HXA1" s="33"/>
      <c r="HXB1" s="33"/>
      <c r="HXC1" s="33"/>
      <c r="HXD1" s="33"/>
      <c r="HXE1" s="33"/>
      <c r="HXF1" s="33"/>
      <c r="HXG1" s="33"/>
      <c r="HXH1" s="33"/>
      <c r="HXI1" s="33"/>
      <c r="HXJ1" s="33"/>
      <c r="HXK1" s="33"/>
      <c r="HXL1" s="33"/>
      <c r="HXM1" s="33"/>
      <c r="HXN1" s="33"/>
      <c r="HXO1" s="33"/>
      <c r="HXP1" s="33"/>
      <c r="HXQ1" s="33"/>
      <c r="HXR1" s="33"/>
      <c r="HXS1" s="33"/>
      <c r="HXT1" s="33"/>
      <c r="HXU1" s="33"/>
      <c r="HXV1" s="33"/>
      <c r="HXW1" s="33"/>
      <c r="HXX1" s="33"/>
      <c r="HXY1" s="33"/>
      <c r="HXZ1" s="33"/>
      <c r="HYA1" s="33"/>
      <c r="HYB1" s="33"/>
      <c r="HYC1" s="33"/>
      <c r="HYD1" s="33"/>
      <c r="HYE1" s="33"/>
      <c r="HYF1" s="33"/>
      <c r="HYG1" s="33"/>
      <c r="HYH1" s="33"/>
      <c r="HYI1" s="33"/>
      <c r="HYJ1" s="33"/>
      <c r="HYK1" s="33"/>
      <c r="HYL1" s="33"/>
      <c r="HYM1" s="33"/>
      <c r="HYN1" s="33"/>
      <c r="HYO1" s="33"/>
      <c r="HYP1" s="33"/>
      <c r="HYQ1" s="33"/>
      <c r="HYR1" s="33"/>
      <c r="HYS1" s="33"/>
      <c r="HYT1" s="33"/>
      <c r="HYU1" s="33"/>
      <c r="HYV1" s="33"/>
      <c r="HYW1" s="33"/>
      <c r="HYX1" s="33"/>
      <c r="HYY1" s="33"/>
      <c r="HYZ1" s="33"/>
      <c r="HZA1" s="33"/>
      <c r="HZB1" s="33"/>
      <c r="HZC1" s="33"/>
      <c r="HZD1" s="33"/>
      <c r="HZE1" s="33"/>
      <c r="HZF1" s="33"/>
      <c r="HZG1" s="33"/>
      <c r="HZH1" s="33"/>
      <c r="HZI1" s="33"/>
      <c r="HZJ1" s="33"/>
      <c r="HZK1" s="33"/>
      <c r="HZL1" s="33"/>
      <c r="HZM1" s="33"/>
      <c r="HZN1" s="33"/>
      <c r="HZO1" s="33"/>
      <c r="HZP1" s="33"/>
      <c r="HZQ1" s="33"/>
      <c r="HZR1" s="33"/>
      <c r="HZS1" s="33"/>
      <c r="HZT1" s="33"/>
      <c r="HZU1" s="33"/>
      <c r="HZV1" s="33"/>
      <c r="HZW1" s="33"/>
      <c r="HZX1" s="33"/>
      <c r="HZY1" s="33"/>
      <c r="HZZ1" s="33"/>
      <c r="IAA1" s="33"/>
      <c r="IAB1" s="33"/>
      <c r="IAC1" s="33"/>
      <c r="IAD1" s="33"/>
      <c r="IAE1" s="33"/>
      <c r="IAF1" s="33"/>
      <c r="IAG1" s="33"/>
      <c r="IAH1" s="33"/>
      <c r="IAI1" s="33"/>
      <c r="IAJ1" s="33"/>
      <c r="IAK1" s="33"/>
      <c r="IAL1" s="33"/>
      <c r="IAM1" s="33"/>
      <c r="IAN1" s="33"/>
      <c r="IAO1" s="33"/>
      <c r="IAP1" s="33"/>
      <c r="IAQ1" s="33"/>
      <c r="IAR1" s="33"/>
      <c r="IAS1" s="33"/>
      <c r="IAT1" s="33"/>
      <c r="IAU1" s="33"/>
      <c r="IAV1" s="33"/>
      <c r="IAW1" s="33"/>
      <c r="IAX1" s="33"/>
      <c r="IAY1" s="33"/>
      <c r="IAZ1" s="33"/>
      <c r="IBA1" s="33"/>
      <c r="IBB1" s="33"/>
      <c r="IBC1" s="33"/>
      <c r="IBD1" s="33"/>
      <c r="IBE1" s="33"/>
      <c r="IBF1" s="33"/>
      <c r="IBG1" s="33"/>
      <c r="IBH1" s="33"/>
      <c r="IBI1" s="33"/>
      <c r="IBJ1" s="33"/>
      <c r="IBK1" s="33"/>
      <c r="IBL1" s="33"/>
      <c r="IBM1" s="33"/>
      <c r="IBN1" s="33"/>
      <c r="IBO1" s="33"/>
      <c r="IBP1" s="33"/>
      <c r="IBQ1" s="33"/>
      <c r="IBR1" s="33"/>
      <c r="IBS1" s="33"/>
      <c r="IBT1" s="33"/>
      <c r="IBU1" s="33"/>
      <c r="IBV1" s="33"/>
      <c r="IBW1" s="33"/>
      <c r="IBX1" s="33"/>
      <c r="IBY1" s="33"/>
      <c r="IBZ1" s="33"/>
      <c r="ICA1" s="33"/>
      <c r="ICB1" s="33"/>
      <c r="ICC1" s="33"/>
      <c r="ICD1" s="33"/>
      <c r="ICE1" s="33"/>
      <c r="ICF1" s="33"/>
      <c r="ICG1" s="33"/>
      <c r="ICH1" s="33"/>
      <c r="ICI1" s="33"/>
      <c r="ICJ1" s="33"/>
      <c r="ICK1" s="33"/>
      <c r="ICL1" s="33"/>
      <c r="ICM1" s="33"/>
      <c r="ICN1" s="33"/>
      <c r="ICO1" s="33"/>
      <c r="ICP1" s="33"/>
      <c r="ICQ1" s="33"/>
      <c r="ICR1" s="33"/>
      <c r="ICS1" s="33"/>
      <c r="ICT1" s="33"/>
      <c r="ICU1" s="33"/>
      <c r="ICV1" s="33"/>
      <c r="ICW1" s="33"/>
      <c r="ICX1" s="33"/>
      <c r="ICY1" s="33"/>
      <c r="ICZ1" s="33"/>
      <c r="IDA1" s="33"/>
      <c r="IDB1" s="33"/>
      <c r="IDC1" s="33"/>
      <c r="IDD1" s="33"/>
      <c r="IDE1" s="33"/>
      <c r="IDF1" s="33"/>
      <c r="IDG1" s="33"/>
      <c r="IDH1" s="33"/>
      <c r="IDI1" s="33"/>
      <c r="IDJ1" s="33"/>
      <c r="IDK1" s="33"/>
      <c r="IDL1" s="33"/>
      <c r="IDM1" s="33"/>
      <c r="IDN1" s="33"/>
      <c r="IDO1" s="33"/>
      <c r="IDP1" s="33"/>
      <c r="IDQ1" s="33"/>
      <c r="IDR1" s="33"/>
      <c r="IDS1" s="33"/>
      <c r="IDT1" s="33"/>
      <c r="IDU1" s="33"/>
      <c r="IDV1" s="33"/>
      <c r="IDW1" s="33"/>
      <c r="IDX1" s="33"/>
      <c r="IDY1" s="33"/>
      <c r="IDZ1" s="33"/>
      <c r="IEA1" s="33"/>
      <c r="IEB1" s="33"/>
      <c r="IEC1" s="33"/>
      <c r="IED1" s="33"/>
      <c r="IEE1" s="33"/>
      <c r="IEF1" s="33"/>
      <c r="IEG1" s="33"/>
      <c r="IEH1" s="33"/>
      <c r="IEI1" s="33"/>
      <c r="IEJ1" s="33"/>
      <c r="IEK1" s="33"/>
      <c r="IEL1" s="33"/>
      <c r="IEM1" s="33"/>
      <c r="IEN1" s="33"/>
      <c r="IEO1" s="33"/>
      <c r="IEP1" s="33"/>
      <c r="IEQ1" s="33"/>
      <c r="IER1" s="33"/>
      <c r="IES1" s="33"/>
      <c r="IET1" s="33"/>
      <c r="IEU1" s="33"/>
      <c r="IEV1" s="33"/>
      <c r="IEW1" s="33"/>
      <c r="IEX1" s="33"/>
      <c r="IEY1" s="33"/>
      <c r="IEZ1" s="33"/>
      <c r="IFA1" s="33"/>
      <c r="IFB1" s="33"/>
      <c r="IFC1" s="33"/>
      <c r="IFD1" s="33"/>
      <c r="IFE1" s="33"/>
      <c r="IFF1" s="33"/>
      <c r="IFG1" s="33"/>
      <c r="IFH1" s="33"/>
      <c r="IFI1" s="33"/>
      <c r="IFJ1" s="33"/>
      <c r="IFK1" s="33"/>
      <c r="IFL1" s="33"/>
      <c r="IFM1" s="33"/>
      <c r="IFN1" s="33"/>
      <c r="IFO1" s="33"/>
      <c r="IFP1" s="33"/>
      <c r="IFQ1" s="33"/>
      <c r="IFR1" s="33"/>
      <c r="IFS1" s="33"/>
      <c r="IFT1" s="33"/>
      <c r="IFU1" s="33"/>
      <c r="IFV1" s="33"/>
      <c r="IFW1" s="33"/>
      <c r="IFX1" s="33"/>
      <c r="IFY1" s="33"/>
      <c r="IFZ1" s="33"/>
      <c r="IGA1" s="33"/>
      <c r="IGB1" s="33"/>
      <c r="IGC1" s="33"/>
      <c r="IGD1" s="33"/>
      <c r="IGE1" s="33"/>
      <c r="IGF1" s="33"/>
      <c r="IGG1" s="33"/>
      <c r="IGH1" s="33"/>
      <c r="IGI1" s="33"/>
      <c r="IGJ1" s="33"/>
      <c r="IGK1" s="33"/>
      <c r="IGL1" s="33"/>
      <c r="IGM1" s="33"/>
      <c r="IGN1" s="33"/>
      <c r="IGO1" s="33"/>
      <c r="IGP1" s="33"/>
      <c r="IGQ1" s="33"/>
      <c r="IGR1" s="33"/>
      <c r="IGS1" s="33"/>
      <c r="IGT1" s="33"/>
      <c r="IGU1" s="33"/>
      <c r="IGV1" s="33"/>
      <c r="IGW1" s="33"/>
      <c r="IGX1" s="33"/>
      <c r="IGY1" s="33"/>
      <c r="IGZ1" s="33"/>
      <c r="IHA1" s="33"/>
      <c r="IHB1" s="33"/>
      <c r="IHC1" s="33"/>
      <c r="IHD1" s="33"/>
      <c r="IHE1" s="33"/>
      <c r="IHF1" s="33"/>
      <c r="IHG1" s="33"/>
      <c r="IHH1" s="33"/>
      <c r="IHI1" s="33"/>
      <c r="IHJ1" s="33"/>
      <c r="IHK1" s="33"/>
      <c r="IHL1" s="33"/>
      <c r="IHM1" s="33"/>
      <c r="IHN1" s="33"/>
      <c r="IHO1" s="33"/>
      <c r="IHP1" s="33"/>
      <c r="IHQ1" s="33"/>
      <c r="IHR1" s="33"/>
      <c r="IHS1" s="33"/>
      <c r="IHT1" s="33"/>
      <c r="IHU1" s="33"/>
      <c r="IHV1" s="33"/>
      <c r="IHW1" s="33"/>
      <c r="IHX1" s="33"/>
      <c r="IHY1" s="33"/>
      <c r="IHZ1" s="33"/>
      <c r="IIA1" s="33"/>
      <c r="IIB1" s="33"/>
      <c r="IIC1" s="33"/>
      <c r="IID1" s="33"/>
      <c r="IIE1" s="33"/>
      <c r="IIF1" s="33"/>
      <c r="IIG1" s="33"/>
      <c r="IIH1" s="33"/>
      <c r="III1" s="33"/>
      <c r="IIJ1" s="33"/>
      <c r="IIK1" s="33"/>
      <c r="IIL1" s="33"/>
      <c r="IIM1" s="33"/>
      <c r="IIN1" s="33"/>
      <c r="IIO1" s="33"/>
      <c r="IIP1" s="33"/>
      <c r="IIQ1" s="33"/>
      <c r="IIR1" s="33"/>
      <c r="IIS1" s="33"/>
      <c r="IIT1" s="33"/>
      <c r="IIU1" s="33"/>
      <c r="IIV1" s="33"/>
      <c r="IIW1" s="33"/>
      <c r="IIX1" s="33"/>
      <c r="IIY1" s="33"/>
      <c r="IIZ1" s="33"/>
      <c r="IJA1" s="33"/>
      <c r="IJB1" s="33"/>
      <c r="IJC1" s="33"/>
      <c r="IJD1" s="33"/>
      <c r="IJE1" s="33"/>
      <c r="IJF1" s="33"/>
      <c r="IJG1" s="33"/>
      <c r="IJH1" s="33"/>
      <c r="IJI1" s="33"/>
      <c r="IJJ1" s="33"/>
      <c r="IJK1" s="33"/>
      <c r="IJL1" s="33"/>
      <c r="IJM1" s="33"/>
      <c r="IJN1" s="33"/>
      <c r="IJO1" s="33"/>
      <c r="IJP1" s="33"/>
      <c r="IJQ1" s="33"/>
      <c r="IJR1" s="33"/>
      <c r="IJS1" s="33"/>
      <c r="IJT1" s="33"/>
      <c r="IJU1" s="33"/>
      <c r="IJV1" s="33"/>
      <c r="IJW1" s="33"/>
      <c r="IJX1" s="33"/>
      <c r="IJY1" s="33"/>
      <c r="IJZ1" s="33"/>
      <c r="IKA1" s="33"/>
      <c r="IKB1" s="33"/>
      <c r="IKC1" s="33"/>
      <c r="IKD1" s="33"/>
      <c r="IKE1" s="33"/>
      <c r="IKF1" s="33"/>
      <c r="IKG1" s="33"/>
      <c r="IKH1" s="33"/>
      <c r="IKI1" s="33"/>
      <c r="IKJ1" s="33"/>
      <c r="IKK1" s="33"/>
      <c r="IKL1" s="33"/>
      <c r="IKM1" s="33"/>
      <c r="IKN1" s="33"/>
      <c r="IKO1" s="33"/>
      <c r="IKP1" s="33"/>
      <c r="IKQ1" s="33"/>
      <c r="IKR1" s="33"/>
      <c r="IKS1" s="33"/>
      <c r="IKT1" s="33"/>
      <c r="IKU1" s="33"/>
      <c r="IKV1" s="33"/>
      <c r="IKW1" s="33"/>
      <c r="IKX1" s="33"/>
      <c r="IKY1" s="33"/>
      <c r="IKZ1" s="33"/>
      <c r="ILA1" s="33"/>
      <c r="ILB1" s="33"/>
      <c r="ILC1" s="33"/>
      <c r="ILD1" s="33"/>
      <c r="ILE1" s="33"/>
      <c r="ILF1" s="33"/>
      <c r="ILG1" s="33"/>
      <c r="ILH1" s="33"/>
      <c r="ILI1" s="33"/>
      <c r="ILJ1" s="33"/>
      <c r="ILK1" s="33"/>
      <c r="ILL1" s="33"/>
      <c r="ILM1" s="33"/>
      <c r="ILN1" s="33"/>
      <c r="ILO1" s="33"/>
      <c r="ILP1" s="33"/>
      <c r="ILQ1" s="33"/>
      <c r="ILR1" s="33"/>
      <c r="ILS1" s="33"/>
      <c r="ILT1" s="33"/>
      <c r="ILU1" s="33"/>
      <c r="ILV1" s="33"/>
      <c r="ILW1" s="33"/>
      <c r="ILX1" s="33"/>
      <c r="ILY1" s="33"/>
      <c r="ILZ1" s="33"/>
      <c r="IMA1" s="33"/>
      <c r="IMB1" s="33"/>
      <c r="IMC1" s="33"/>
      <c r="IMD1" s="33"/>
      <c r="IME1" s="33"/>
      <c r="IMF1" s="33"/>
      <c r="IMG1" s="33"/>
      <c r="IMH1" s="33"/>
      <c r="IMI1" s="33"/>
      <c r="IMJ1" s="33"/>
      <c r="IMK1" s="33"/>
      <c r="IML1" s="33"/>
      <c r="IMM1" s="33"/>
      <c r="IMN1" s="33"/>
      <c r="IMO1" s="33"/>
      <c r="IMP1" s="33"/>
      <c r="IMQ1" s="33"/>
      <c r="IMR1" s="33"/>
      <c r="IMS1" s="33"/>
      <c r="IMT1" s="33"/>
      <c r="IMU1" s="33"/>
      <c r="IMV1" s="33"/>
      <c r="IMW1" s="33"/>
      <c r="IMX1" s="33"/>
      <c r="IMY1" s="33"/>
      <c r="IMZ1" s="33"/>
      <c r="INA1" s="33"/>
      <c r="INB1" s="33"/>
      <c r="INC1" s="33"/>
      <c r="IND1" s="33"/>
      <c r="INE1" s="33"/>
      <c r="INF1" s="33"/>
      <c r="ING1" s="33"/>
      <c r="INH1" s="33"/>
      <c r="INI1" s="33"/>
      <c r="INJ1" s="33"/>
      <c r="INK1" s="33"/>
      <c r="INL1" s="33"/>
      <c r="INM1" s="33"/>
      <c r="INN1" s="33"/>
      <c r="INO1" s="33"/>
      <c r="INP1" s="33"/>
      <c r="INQ1" s="33"/>
      <c r="INR1" s="33"/>
      <c r="INS1" s="33"/>
      <c r="INT1" s="33"/>
      <c r="INU1" s="33"/>
      <c r="INV1" s="33"/>
      <c r="INW1" s="33"/>
      <c r="INX1" s="33"/>
      <c r="INY1" s="33"/>
      <c r="INZ1" s="33"/>
      <c r="IOA1" s="33"/>
      <c r="IOB1" s="33"/>
      <c r="IOC1" s="33"/>
      <c r="IOD1" s="33"/>
      <c r="IOE1" s="33"/>
      <c r="IOF1" s="33"/>
      <c r="IOG1" s="33"/>
      <c r="IOH1" s="33"/>
      <c r="IOI1" s="33"/>
      <c r="IOJ1" s="33"/>
      <c r="IOK1" s="33"/>
      <c r="IOL1" s="33"/>
      <c r="IOM1" s="33"/>
      <c r="ION1" s="33"/>
      <c r="IOO1" s="33"/>
      <c r="IOP1" s="33"/>
      <c r="IOQ1" s="33"/>
      <c r="IOR1" s="33"/>
      <c r="IOS1" s="33"/>
      <c r="IOT1" s="33"/>
      <c r="IOU1" s="33"/>
      <c r="IOV1" s="33"/>
      <c r="IOW1" s="33"/>
      <c r="IOX1" s="33"/>
      <c r="IOY1" s="33"/>
      <c r="IOZ1" s="33"/>
      <c r="IPA1" s="33"/>
      <c r="IPB1" s="33"/>
      <c r="IPC1" s="33"/>
      <c r="IPD1" s="33"/>
      <c r="IPE1" s="33"/>
      <c r="IPF1" s="33"/>
      <c r="IPG1" s="33"/>
      <c r="IPH1" s="33"/>
      <c r="IPI1" s="33"/>
      <c r="IPJ1" s="33"/>
      <c r="IPK1" s="33"/>
      <c r="IPL1" s="33"/>
      <c r="IPM1" s="33"/>
      <c r="IPN1" s="33"/>
      <c r="IPO1" s="33"/>
      <c r="IPP1" s="33"/>
      <c r="IPQ1" s="33"/>
      <c r="IPR1" s="33"/>
      <c r="IPS1" s="33"/>
      <c r="IPT1" s="33"/>
      <c r="IPU1" s="33"/>
      <c r="IPV1" s="33"/>
      <c r="IPW1" s="33"/>
      <c r="IPX1" s="33"/>
      <c r="IPY1" s="33"/>
      <c r="IPZ1" s="33"/>
      <c r="IQA1" s="33"/>
      <c r="IQB1" s="33"/>
      <c r="IQC1" s="33"/>
      <c r="IQD1" s="33"/>
      <c r="IQE1" s="33"/>
      <c r="IQF1" s="33"/>
      <c r="IQG1" s="33"/>
      <c r="IQH1" s="33"/>
      <c r="IQI1" s="33"/>
      <c r="IQJ1" s="33"/>
      <c r="IQK1" s="33"/>
      <c r="IQL1" s="33"/>
      <c r="IQM1" s="33"/>
      <c r="IQN1" s="33"/>
      <c r="IQO1" s="33"/>
      <c r="IQP1" s="33"/>
      <c r="IQQ1" s="33"/>
      <c r="IQR1" s="33"/>
      <c r="IQS1" s="33"/>
      <c r="IQT1" s="33"/>
      <c r="IQU1" s="33"/>
      <c r="IQV1" s="33"/>
      <c r="IQW1" s="33"/>
      <c r="IQX1" s="33"/>
      <c r="IQY1" s="33"/>
      <c r="IQZ1" s="33"/>
      <c r="IRA1" s="33"/>
      <c r="IRB1" s="33"/>
      <c r="IRC1" s="33"/>
      <c r="IRD1" s="33"/>
      <c r="IRE1" s="33"/>
      <c r="IRF1" s="33"/>
      <c r="IRG1" s="33"/>
      <c r="IRH1" s="33"/>
      <c r="IRI1" s="33"/>
      <c r="IRJ1" s="33"/>
      <c r="IRK1" s="33"/>
      <c r="IRL1" s="33"/>
      <c r="IRM1" s="33"/>
      <c r="IRN1" s="33"/>
      <c r="IRO1" s="33"/>
      <c r="IRP1" s="33"/>
      <c r="IRQ1" s="33"/>
      <c r="IRR1" s="33"/>
      <c r="IRS1" s="33"/>
      <c r="IRT1" s="33"/>
      <c r="IRU1" s="33"/>
      <c r="IRV1" s="33"/>
      <c r="IRW1" s="33"/>
      <c r="IRX1" s="33"/>
      <c r="IRY1" s="33"/>
      <c r="IRZ1" s="33"/>
      <c r="ISA1" s="33"/>
      <c r="ISB1" s="33"/>
      <c r="ISC1" s="33"/>
      <c r="ISD1" s="33"/>
      <c r="ISE1" s="33"/>
      <c r="ISF1" s="33"/>
      <c r="ISG1" s="33"/>
      <c r="ISH1" s="33"/>
      <c r="ISI1" s="33"/>
      <c r="ISJ1" s="33"/>
      <c r="ISK1" s="33"/>
      <c r="ISL1" s="33"/>
      <c r="ISM1" s="33"/>
      <c r="ISN1" s="33"/>
      <c r="ISO1" s="33"/>
      <c r="ISP1" s="33"/>
      <c r="ISQ1" s="33"/>
      <c r="ISR1" s="33"/>
      <c r="ISS1" s="33"/>
      <c r="IST1" s="33"/>
      <c r="ISU1" s="33"/>
      <c r="ISV1" s="33"/>
      <c r="ISW1" s="33"/>
      <c r="ISX1" s="33"/>
      <c r="ISY1" s="33"/>
      <c r="ISZ1" s="33"/>
      <c r="ITA1" s="33"/>
      <c r="ITB1" s="33"/>
      <c r="ITC1" s="33"/>
      <c r="ITD1" s="33"/>
      <c r="ITE1" s="33"/>
      <c r="ITF1" s="33"/>
      <c r="ITG1" s="33"/>
      <c r="ITH1" s="33"/>
      <c r="ITI1" s="33"/>
      <c r="ITJ1" s="33"/>
      <c r="ITK1" s="33"/>
      <c r="ITL1" s="33"/>
      <c r="ITM1" s="33"/>
      <c r="ITN1" s="33"/>
      <c r="ITO1" s="33"/>
      <c r="ITP1" s="33"/>
      <c r="ITQ1" s="33"/>
      <c r="ITR1" s="33"/>
      <c r="ITS1" s="33"/>
      <c r="ITT1" s="33"/>
      <c r="ITU1" s="33"/>
      <c r="ITV1" s="33"/>
      <c r="ITW1" s="33"/>
      <c r="ITX1" s="33"/>
      <c r="ITY1" s="33"/>
      <c r="ITZ1" s="33"/>
      <c r="IUA1" s="33"/>
      <c r="IUB1" s="33"/>
      <c r="IUC1" s="33"/>
      <c r="IUD1" s="33"/>
      <c r="IUE1" s="33"/>
      <c r="IUF1" s="33"/>
      <c r="IUG1" s="33"/>
      <c r="IUH1" s="33"/>
      <c r="IUI1" s="33"/>
      <c r="IUJ1" s="33"/>
      <c r="IUK1" s="33"/>
      <c r="IUL1" s="33"/>
      <c r="IUM1" s="33"/>
      <c r="IUN1" s="33"/>
      <c r="IUO1" s="33"/>
      <c r="IUP1" s="33"/>
      <c r="IUQ1" s="33"/>
      <c r="IUR1" s="33"/>
      <c r="IUS1" s="33"/>
      <c r="IUT1" s="33"/>
      <c r="IUU1" s="33"/>
      <c r="IUV1" s="33"/>
      <c r="IUW1" s="33"/>
      <c r="IUX1" s="33"/>
      <c r="IUY1" s="33"/>
      <c r="IUZ1" s="33"/>
      <c r="IVA1" s="33"/>
      <c r="IVB1" s="33"/>
      <c r="IVC1" s="33"/>
      <c r="IVD1" s="33"/>
      <c r="IVE1" s="33"/>
      <c r="IVF1" s="33"/>
      <c r="IVG1" s="33"/>
      <c r="IVH1" s="33"/>
      <c r="IVI1" s="33"/>
      <c r="IVJ1" s="33"/>
      <c r="IVK1" s="33"/>
      <c r="IVL1" s="33"/>
      <c r="IVM1" s="33"/>
      <c r="IVN1" s="33"/>
      <c r="IVO1" s="33"/>
      <c r="IVP1" s="33"/>
      <c r="IVQ1" s="33"/>
      <c r="IVR1" s="33"/>
      <c r="IVS1" s="33"/>
      <c r="IVT1" s="33"/>
      <c r="IVU1" s="33"/>
      <c r="IVV1" s="33"/>
      <c r="IVW1" s="33"/>
      <c r="IVX1" s="33"/>
      <c r="IVY1" s="33"/>
      <c r="IVZ1" s="33"/>
      <c r="IWA1" s="33"/>
      <c r="IWB1" s="33"/>
      <c r="IWC1" s="33"/>
      <c r="IWD1" s="33"/>
      <c r="IWE1" s="33"/>
      <c r="IWF1" s="33"/>
      <c r="IWG1" s="33"/>
      <c r="IWH1" s="33"/>
      <c r="IWI1" s="33"/>
      <c r="IWJ1" s="33"/>
      <c r="IWK1" s="33"/>
      <c r="IWL1" s="33"/>
      <c r="IWM1" s="33"/>
      <c r="IWN1" s="33"/>
      <c r="IWO1" s="33"/>
      <c r="IWP1" s="33"/>
      <c r="IWQ1" s="33"/>
      <c r="IWR1" s="33"/>
      <c r="IWS1" s="33"/>
      <c r="IWT1" s="33"/>
      <c r="IWU1" s="33"/>
      <c r="IWV1" s="33"/>
      <c r="IWW1" s="33"/>
      <c r="IWX1" s="33"/>
      <c r="IWY1" s="33"/>
      <c r="IWZ1" s="33"/>
      <c r="IXA1" s="33"/>
      <c r="IXB1" s="33"/>
      <c r="IXC1" s="33"/>
      <c r="IXD1" s="33"/>
      <c r="IXE1" s="33"/>
      <c r="IXF1" s="33"/>
      <c r="IXG1" s="33"/>
      <c r="IXH1" s="33"/>
      <c r="IXI1" s="33"/>
      <c r="IXJ1" s="33"/>
      <c r="IXK1" s="33"/>
      <c r="IXL1" s="33"/>
      <c r="IXM1" s="33"/>
      <c r="IXN1" s="33"/>
      <c r="IXO1" s="33"/>
      <c r="IXP1" s="33"/>
      <c r="IXQ1" s="33"/>
      <c r="IXR1" s="33"/>
      <c r="IXS1" s="33"/>
      <c r="IXT1" s="33"/>
      <c r="IXU1" s="33"/>
      <c r="IXV1" s="33"/>
      <c r="IXW1" s="33"/>
      <c r="IXX1" s="33"/>
      <c r="IXY1" s="33"/>
      <c r="IXZ1" s="33"/>
      <c r="IYA1" s="33"/>
      <c r="IYB1" s="33"/>
      <c r="IYC1" s="33"/>
      <c r="IYD1" s="33"/>
      <c r="IYE1" s="33"/>
      <c r="IYF1" s="33"/>
      <c r="IYG1" s="33"/>
      <c r="IYH1" s="33"/>
      <c r="IYI1" s="33"/>
      <c r="IYJ1" s="33"/>
      <c r="IYK1" s="33"/>
      <c r="IYL1" s="33"/>
      <c r="IYM1" s="33"/>
      <c r="IYN1" s="33"/>
      <c r="IYO1" s="33"/>
      <c r="IYP1" s="33"/>
      <c r="IYQ1" s="33"/>
      <c r="IYR1" s="33"/>
      <c r="IYS1" s="33"/>
      <c r="IYT1" s="33"/>
      <c r="IYU1" s="33"/>
      <c r="IYV1" s="33"/>
      <c r="IYW1" s="33"/>
      <c r="IYX1" s="33"/>
      <c r="IYY1" s="33"/>
      <c r="IYZ1" s="33"/>
      <c r="IZA1" s="33"/>
      <c r="IZB1" s="33"/>
      <c r="IZC1" s="33"/>
      <c r="IZD1" s="33"/>
      <c r="IZE1" s="33"/>
      <c r="IZF1" s="33"/>
      <c r="IZG1" s="33"/>
      <c r="IZH1" s="33"/>
      <c r="IZI1" s="33"/>
      <c r="IZJ1" s="33"/>
      <c r="IZK1" s="33"/>
      <c r="IZL1" s="33"/>
      <c r="IZM1" s="33"/>
      <c r="IZN1" s="33"/>
      <c r="IZO1" s="33"/>
      <c r="IZP1" s="33"/>
      <c r="IZQ1" s="33"/>
      <c r="IZR1" s="33"/>
      <c r="IZS1" s="33"/>
      <c r="IZT1" s="33"/>
      <c r="IZU1" s="33"/>
      <c r="IZV1" s="33"/>
      <c r="IZW1" s="33"/>
      <c r="IZX1" s="33"/>
      <c r="IZY1" s="33"/>
      <c r="IZZ1" s="33"/>
      <c r="JAA1" s="33"/>
      <c r="JAB1" s="33"/>
      <c r="JAC1" s="33"/>
      <c r="JAD1" s="33"/>
      <c r="JAE1" s="33"/>
      <c r="JAF1" s="33"/>
      <c r="JAG1" s="33"/>
      <c r="JAH1" s="33"/>
      <c r="JAI1" s="33"/>
      <c r="JAJ1" s="33"/>
      <c r="JAK1" s="33"/>
      <c r="JAL1" s="33"/>
      <c r="JAM1" s="33"/>
      <c r="JAN1" s="33"/>
      <c r="JAO1" s="33"/>
      <c r="JAP1" s="33"/>
      <c r="JAQ1" s="33"/>
      <c r="JAR1" s="33"/>
      <c r="JAS1" s="33"/>
      <c r="JAT1" s="33"/>
      <c r="JAU1" s="33"/>
      <c r="JAV1" s="33"/>
      <c r="JAW1" s="33"/>
      <c r="JAX1" s="33"/>
      <c r="JAY1" s="33"/>
      <c r="JAZ1" s="33"/>
      <c r="JBA1" s="33"/>
      <c r="JBB1" s="33"/>
      <c r="JBC1" s="33"/>
      <c r="JBD1" s="33"/>
      <c r="JBE1" s="33"/>
      <c r="JBF1" s="33"/>
      <c r="JBG1" s="33"/>
      <c r="JBH1" s="33"/>
      <c r="JBI1" s="33"/>
      <c r="JBJ1" s="33"/>
      <c r="JBK1" s="33"/>
      <c r="JBL1" s="33"/>
      <c r="JBM1" s="33"/>
      <c r="JBN1" s="33"/>
      <c r="JBO1" s="33"/>
      <c r="JBP1" s="33"/>
      <c r="JBQ1" s="33"/>
      <c r="JBR1" s="33"/>
      <c r="JBS1" s="33"/>
      <c r="JBT1" s="33"/>
      <c r="JBU1" s="33"/>
      <c r="JBV1" s="33"/>
      <c r="JBW1" s="33"/>
      <c r="JBX1" s="33"/>
      <c r="JBY1" s="33"/>
      <c r="JBZ1" s="33"/>
      <c r="JCA1" s="33"/>
      <c r="JCB1" s="33"/>
      <c r="JCC1" s="33"/>
      <c r="JCD1" s="33"/>
      <c r="JCE1" s="33"/>
      <c r="JCF1" s="33"/>
      <c r="JCG1" s="33"/>
      <c r="JCH1" s="33"/>
      <c r="JCI1" s="33"/>
      <c r="JCJ1" s="33"/>
      <c r="JCK1" s="33"/>
      <c r="JCL1" s="33"/>
      <c r="JCM1" s="33"/>
      <c r="JCN1" s="33"/>
      <c r="JCO1" s="33"/>
      <c r="JCP1" s="33"/>
      <c r="JCQ1" s="33"/>
      <c r="JCR1" s="33"/>
      <c r="JCS1" s="33"/>
      <c r="JCT1" s="33"/>
      <c r="JCU1" s="33"/>
      <c r="JCV1" s="33"/>
      <c r="JCW1" s="33"/>
      <c r="JCX1" s="33"/>
      <c r="JCY1" s="33"/>
      <c r="JCZ1" s="33"/>
      <c r="JDA1" s="33"/>
      <c r="JDB1" s="33"/>
      <c r="JDC1" s="33"/>
      <c r="JDD1" s="33"/>
      <c r="JDE1" s="33"/>
      <c r="JDF1" s="33"/>
      <c r="JDG1" s="33"/>
      <c r="JDH1" s="33"/>
      <c r="JDI1" s="33"/>
      <c r="JDJ1" s="33"/>
      <c r="JDK1" s="33"/>
      <c r="JDL1" s="33"/>
      <c r="JDM1" s="33"/>
      <c r="JDN1" s="33"/>
      <c r="JDO1" s="33"/>
      <c r="JDP1" s="33"/>
      <c r="JDQ1" s="33"/>
      <c r="JDR1" s="33"/>
      <c r="JDS1" s="33"/>
      <c r="JDT1" s="33"/>
      <c r="JDU1" s="33"/>
      <c r="JDV1" s="33"/>
      <c r="JDW1" s="33"/>
      <c r="JDX1" s="33"/>
      <c r="JDY1" s="33"/>
      <c r="JDZ1" s="33"/>
      <c r="JEA1" s="33"/>
      <c r="JEB1" s="33"/>
      <c r="JEC1" s="33"/>
      <c r="JED1" s="33"/>
      <c r="JEE1" s="33"/>
      <c r="JEF1" s="33"/>
      <c r="JEG1" s="33"/>
      <c r="JEH1" s="33"/>
      <c r="JEI1" s="33"/>
      <c r="JEJ1" s="33"/>
      <c r="JEK1" s="33"/>
      <c r="JEL1" s="33"/>
      <c r="JEM1" s="33"/>
      <c r="JEN1" s="33"/>
      <c r="JEO1" s="33"/>
      <c r="JEP1" s="33"/>
      <c r="JEQ1" s="33"/>
      <c r="JER1" s="33"/>
      <c r="JES1" s="33"/>
      <c r="JET1" s="33"/>
      <c r="JEU1" s="33"/>
      <c r="JEV1" s="33"/>
      <c r="JEW1" s="33"/>
      <c r="JEX1" s="33"/>
      <c r="JEY1" s="33"/>
      <c r="JEZ1" s="33"/>
      <c r="JFA1" s="33"/>
      <c r="JFB1" s="33"/>
      <c r="JFC1" s="33"/>
      <c r="JFD1" s="33"/>
      <c r="JFE1" s="33"/>
      <c r="JFF1" s="33"/>
      <c r="JFG1" s="33"/>
      <c r="JFH1" s="33"/>
      <c r="JFI1" s="33"/>
      <c r="JFJ1" s="33"/>
      <c r="JFK1" s="33"/>
      <c r="JFL1" s="33"/>
      <c r="JFM1" s="33"/>
      <c r="JFN1" s="33"/>
      <c r="JFO1" s="33"/>
      <c r="JFP1" s="33"/>
      <c r="JFQ1" s="33"/>
      <c r="JFR1" s="33"/>
      <c r="JFS1" s="33"/>
      <c r="JFT1" s="33"/>
      <c r="JFU1" s="33"/>
      <c r="JFV1" s="33"/>
      <c r="JFW1" s="33"/>
      <c r="JFX1" s="33"/>
      <c r="JFY1" s="33"/>
      <c r="JFZ1" s="33"/>
      <c r="JGA1" s="33"/>
      <c r="JGB1" s="33"/>
      <c r="JGC1" s="33"/>
      <c r="JGD1" s="33"/>
      <c r="JGE1" s="33"/>
      <c r="JGF1" s="33"/>
      <c r="JGG1" s="33"/>
      <c r="JGH1" s="33"/>
      <c r="JGI1" s="33"/>
      <c r="JGJ1" s="33"/>
      <c r="JGK1" s="33"/>
      <c r="JGL1" s="33"/>
      <c r="JGM1" s="33"/>
      <c r="JGN1" s="33"/>
      <c r="JGO1" s="33"/>
      <c r="JGP1" s="33"/>
      <c r="JGQ1" s="33"/>
      <c r="JGR1" s="33"/>
      <c r="JGS1" s="33"/>
      <c r="JGT1" s="33"/>
      <c r="JGU1" s="33"/>
      <c r="JGV1" s="33"/>
      <c r="JGW1" s="33"/>
      <c r="JGX1" s="33"/>
      <c r="JGY1" s="33"/>
      <c r="JGZ1" s="33"/>
      <c r="JHA1" s="33"/>
      <c r="JHB1" s="33"/>
      <c r="JHC1" s="33"/>
      <c r="JHD1" s="33"/>
      <c r="JHE1" s="33"/>
      <c r="JHF1" s="33"/>
      <c r="JHG1" s="33"/>
      <c r="JHH1" s="33"/>
      <c r="JHI1" s="33"/>
      <c r="JHJ1" s="33"/>
      <c r="JHK1" s="33"/>
      <c r="JHL1" s="33"/>
      <c r="JHM1" s="33"/>
      <c r="JHN1" s="33"/>
      <c r="JHO1" s="33"/>
      <c r="JHP1" s="33"/>
      <c r="JHQ1" s="33"/>
      <c r="JHR1" s="33"/>
      <c r="JHS1" s="33"/>
      <c r="JHT1" s="33"/>
      <c r="JHU1" s="33"/>
      <c r="JHV1" s="33"/>
      <c r="JHW1" s="33"/>
      <c r="JHX1" s="33"/>
      <c r="JHY1" s="33"/>
      <c r="JHZ1" s="33"/>
      <c r="JIA1" s="33"/>
      <c r="JIB1" s="33"/>
      <c r="JIC1" s="33"/>
      <c r="JID1" s="33"/>
      <c r="JIE1" s="33"/>
      <c r="JIF1" s="33"/>
      <c r="JIG1" s="33"/>
      <c r="JIH1" s="33"/>
      <c r="JII1" s="33"/>
      <c r="JIJ1" s="33"/>
      <c r="JIK1" s="33"/>
      <c r="JIL1" s="33"/>
      <c r="JIM1" s="33"/>
      <c r="JIN1" s="33"/>
      <c r="JIO1" s="33"/>
      <c r="JIP1" s="33"/>
      <c r="JIQ1" s="33"/>
      <c r="JIR1" s="33"/>
      <c r="JIS1" s="33"/>
      <c r="JIT1" s="33"/>
      <c r="JIU1" s="33"/>
      <c r="JIV1" s="33"/>
      <c r="JIW1" s="33"/>
      <c r="JIX1" s="33"/>
      <c r="JIY1" s="33"/>
      <c r="JIZ1" s="33"/>
      <c r="JJA1" s="33"/>
      <c r="JJB1" s="33"/>
      <c r="JJC1" s="33"/>
      <c r="JJD1" s="33"/>
      <c r="JJE1" s="33"/>
      <c r="JJF1" s="33"/>
      <c r="JJG1" s="33"/>
      <c r="JJH1" s="33"/>
      <c r="JJI1" s="33"/>
      <c r="JJJ1" s="33"/>
      <c r="JJK1" s="33"/>
      <c r="JJL1" s="33"/>
      <c r="JJM1" s="33"/>
      <c r="JJN1" s="33"/>
      <c r="JJO1" s="33"/>
      <c r="JJP1" s="33"/>
      <c r="JJQ1" s="33"/>
      <c r="JJR1" s="33"/>
      <c r="JJS1" s="33"/>
      <c r="JJT1" s="33"/>
      <c r="JJU1" s="33"/>
      <c r="JJV1" s="33"/>
      <c r="JJW1" s="33"/>
      <c r="JJX1" s="33"/>
      <c r="JJY1" s="33"/>
      <c r="JJZ1" s="33"/>
      <c r="JKA1" s="33"/>
      <c r="JKB1" s="33"/>
      <c r="JKC1" s="33"/>
      <c r="JKD1" s="33"/>
      <c r="JKE1" s="33"/>
      <c r="JKF1" s="33"/>
      <c r="JKG1" s="33"/>
      <c r="JKH1" s="33"/>
      <c r="JKI1" s="33"/>
      <c r="JKJ1" s="33"/>
      <c r="JKK1" s="33"/>
      <c r="JKL1" s="33"/>
      <c r="JKM1" s="33"/>
      <c r="JKN1" s="33"/>
      <c r="JKO1" s="33"/>
      <c r="JKP1" s="33"/>
      <c r="JKQ1" s="33"/>
      <c r="JKR1" s="33"/>
      <c r="JKS1" s="33"/>
      <c r="JKT1" s="33"/>
      <c r="JKU1" s="33"/>
      <c r="JKV1" s="33"/>
      <c r="JKW1" s="33"/>
      <c r="JKX1" s="33"/>
      <c r="JKY1" s="33"/>
      <c r="JKZ1" s="33"/>
      <c r="JLA1" s="33"/>
      <c r="JLB1" s="33"/>
      <c r="JLC1" s="33"/>
      <c r="JLD1" s="33"/>
      <c r="JLE1" s="33"/>
      <c r="JLF1" s="33"/>
      <c r="JLG1" s="33"/>
      <c r="JLH1" s="33"/>
      <c r="JLI1" s="33"/>
      <c r="JLJ1" s="33"/>
      <c r="JLK1" s="33"/>
      <c r="JLL1" s="33"/>
      <c r="JLM1" s="33"/>
      <c r="JLN1" s="33"/>
      <c r="JLO1" s="33"/>
      <c r="JLP1" s="33"/>
      <c r="JLQ1" s="33"/>
      <c r="JLR1" s="33"/>
      <c r="JLS1" s="33"/>
      <c r="JLT1" s="33"/>
      <c r="JLU1" s="33"/>
      <c r="JLV1" s="33"/>
      <c r="JLW1" s="33"/>
      <c r="JLX1" s="33"/>
      <c r="JLY1" s="33"/>
      <c r="JLZ1" s="33"/>
      <c r="JMA1" s="33"/>
      <c r="JMB1" s="33"/>
      <c r="JMC1" s="33"/>
      <c r="JMD1" s="33"/>
      <c r="JME1" s="33"/>
      <c r="JMF1" s="33"/>
      <c r="JMG1" s="33"/>
      <c r="JMH1" s="33"/>
      <c r="JMI1" s="33"/>
      <c r="JMJ1" s="33"/>
      <c r="JMK1" s="33"/>
      <c r="JML1" s="33"/>
      <c r="JMM1" s="33"/>
      <c r="JMN1" s="33"/>
      <c r="JMO1" s="33"/>
      <c r="JMP1" s="33"/>
      <c r="JMQ1" s="33"/>
      <c r="JMR1" s="33"/>
      <c r="JMS1" s="33"/>
      <c r="JMT1" s="33"/>
      <c r="JMU1" s="33"/>
      <c r="JMV1" s="33"/>
      <c r="JMW1" s="33"/>
      <c r="JMX1" s="33"/>
      <c r="JMY1" s="33"/>
      <c r="JMZ1" s="33"/>
      <c r="JNA1" s="33"/>
      <c r="JNB1" s="33"/>
      <c r="JNC1" s="33"/>
      <c r="JND1" s="33"/>
      <c r="JNE1" s="33"/>
      <c r="JNF1" s="33"/>
      <c r="JNG1" s="33"/>
      <c r="JNH1" s="33"/>
      <c r="JNI1" s="33"/>
      <c r="JNJ1" s="33"/>
      <c r="JNK1" s="33"/>
      <c r="JNL1" s="33"/>
      <c r="JNM1" s="33"/>
      <c r="JNN1" s="33"/>
      <c r="JNO1" s="33"/>
      <c r="JNP1" s="33"/>
      <c r="JNQ1" s="33"/>
      <c r="JNR1" s="33"/>
      <c r="JNS1" s="33"/>
      <c r="JNT1" s="33"/>
      <c r="JNU1" s="33"/>
      <c r="JNV1" s="33"/>
      <c r="JNW1" s="33"/>
      <c r="JNX1" s="33"/>
      <c r="JNY1" s="33"/>
      <c r="JNZ1" s="33"/>
      <c r="JOA1" s="33"/>
      <c r="JOB1" s="33"/>
      <c r="JOC1" s="33"/>
      <c r="JOD1" s="33"/>
      <c r="JOE1" s="33"/>
      <c r="JOF1" s="33"/>
      <c r="JOG1" s="33"/>
      <c r="JOH1" s="33"/>
      <c r="JOI1" s="33"/>
      <c r="JOJ1" s="33"/>
      <c r="JOK1" s="33"/>
      <c r="JOL1" s="33"/>
      <c r="JOM1" s="33"/>
      <c r="JON1" s="33"/>
      <c r="JOO1" s="33"/>
      <c r="JOP1" s="33"/>
      <c r="JOQ1" s="33"/>
      <c r="JOR1" s="33"/>
      <c r="JOS1" s="33"/>
      <c r="JOT1" s="33"/>
      <c r="JOU1" s="33"/>
      <c r="JOV1" s="33"/>
      <c r="JOW1" s="33"/>
      <c r="JOX1" s="33"/>
      <c r="JOY1" s="33"/>
      <c r="JOZ1" s="33"/>
      <c r="JPA1" s="33"/>
      <c r="JPB1" s="33"/>
      <c r="JPC1" s="33"/>
      <c r="JPD1" s="33"/>
      <c r="JPE1" s="33"/>
      <c r="JPF1" s="33"/>
      <c r="JPG1" s="33"/>
      <c r="JPH1" s="33"/>
      <c r="JPI1" s="33"/>
      <c r="JPJ1" s="33"/>
      <c r="JPK1" s="33"/>
      <c r="JPL1" s="33"/>
      <c r="JPM1" s="33"/>
      <c r="JPN1" s="33"/>
      <c r="JPO1" s="33"/>
      <c r="JPP1" s="33"/>
      <c r="JPQ1" s="33"/>
      <c r="JPR1" s="33"/>
      <c r="JPS1" s="33"/>
      <c r="JPT1" s="33"/>
      <c r="JPU1" s="33"/>
      <c r="JPV1" s="33"/>
      <c r="JPW1" s="33"/>
      <c r="JPX1" s="33"/>
      <c r="JPY1" s="33"/>
      <c r="JPZ1" s="33"/>
      <c r="JQA1" s="33"/>
      <c r="JQB1" s="33"/>
      <c r="JQC1" s="33"/>
      <c r="JQD1" s="33"/>
      <c r="JQE1" s="33"/>
      <c r="JQF1" s="33"/>
      <c r="JQG1" s="33"/>
      <c r="JQH1" s="33"/>
      <c r="JQI1" s="33"/>
      <c r="JQJ1" s="33"/>
      <c r="JQK1" s="33"/>
      <c r="JQL1" s="33"/>
      <c r="JQM1" s="33"/>
      <c r="JQN1" s="33"/>
      <c r="JQO1" s="33"/>
      <c r="JQP1" s="33"/>
      <c r="JQQ1" s="33"/>
      <c r="JQR1" s="33"/>
      <c r="JQS1" s="33"/>
      <c r="JQT1" s="33"/>
      <c r="JQU1" s="33"/>
      <c r="JQV1" s="33"/>
      <c r="JQW1" s="33"/>
      <c r="JQX1" s="33"/>
      <c r="JQY1" s="33"/>
      <c r="JQZ1" s="33"/>
      <c r="JRA1" s="33"/>
      <c r="JRB1" s="33"/>
      <c r="JRC1" s="33"/>
      <c r="JRD1" s="33"/>
      <c r="JRE1" s="33"/>
      <c r="JRF1" s="33"/>
      <c r="JRG1" s="33"/>
      <c r="JRH1" s="33"/>
      <c r="JRI1" s="33"/>
      <c r="JRJ1" s="33"/>
      <c r="JRK1" s="33"/>
      <c r="JRL1" s="33"/>
      <c r="JRM1" s="33"/>
      <c r="JRN1" s="33"/>
      <c r="JRO1" s="33"/>
      <c r="JRP1" s="33"/>
      <c r="JRQ1" s="33"/>
      <c r="JRR1" s="33"/>
      <c r="JRS1" s="33"/>
      <c r="JRT1" s="33"/>
      <c r="JRU1" s="33"/>
      <c r="JRV1" s="33"/>
      <c r="JRW1" s="33"/>
      <c r="JRX1" s="33"/>
      <c r="JRY1" s="33"/>
      <c r="JRZ1" s="33"/>
      <c r="JSA1" s="33"/>
      <c r="JSB1" s="33"/>
      <c r="JSC1" s="33"/>
      <c r="JSD1" s="33"/>
      <c r="JSE1" s="33"/>
      <c r="JSF1" s="33"/>
      <c r="JSG1" s="33"/>
      <c r="JSH1" s="33"/>
      <c r="JSI1" s="33"/>
      <c r="JSJ1" s="33"/>
      <c r="JSK1" s="33"/>
      <c r="JSL1" s="33"/>
      <c r="JSM1" s="33"/>
      <c r="JSN1" s="33"/>
      <c r="JSO1" s="33"/>
      <c r="JSP1" s="33"/>
      <c r="JSQ1" s="33"/>
      <c r="JSR1" s="33"/>
      <c r="JSS1" s="33"/>
      <c r="JST1" s="33"/>
      <c r="JSU1" s="33"/>
      <c r="JSV1" s="33"/>
      <c r="JSW1" s="33"/>
      <c r="JSX1" s="33"/>
      <c r="JSY1" s="33"/>
      <c r="JSZ1" s="33"/>
      <c r="JTA1" s="33"/>
      <c r="JTB1" s="33"/>
      <c r="JTC1" s="33"/>
      <c r="JTD1" s="33"/>
      <c r="JTE1" s="33"/>
      <c r="JTF1" s="33"/>
      <c r="JTG1" s="33"/>
      <c r="JTH1" s="33"/>
      <c r="JTI1" s="33"/>
      <c r="JTJ1" s="33"/>
      <c r="JTK1" s="33"/>
      <c r="JTL1" s="33"/>
      <c r="JTM1" s="33"/>
      <c r="JTN1" s="33"/>
      <c r="JTO1" s="33"/>
      <c r="JTP1" s="33"/>
      <c r="JTQ1" s="33"/>
      <c r="JTR1" s="33"/>
      <c r="JTS1" s="33"/>
      <c r="JTT1" s="33"/>
      <c r="JTU1" s="33"/>
      <c r="JTV1" s="33"/>
      <c r="JTW1" s="33"/>
      <c r="JTX1" s="33"/>
      <c r="JTY1" s="33"/>
      <c r="JTZ1" s="33"/>
      <c r="JUA1" s="33"/>
      <c r="JUB1" s="33"/>
      <c r="JUC1" s="33"/>
      <c r="JUD1" s="33"/>
      <c r="JUE1" s="33"/>
      <c r="JUF1" s="33"/>
      <c r="JUG1" s="33"/>
      <c r="JUH1" s="33"/>
      <c r="JUI1" s="33"/>
      <c r="JUJ1" s="33"/>
      <c r="JUK1" s="33"/>
      <c r="JUL1" s="33"/>
      <c r="JUM1" s="33"/>
      <c r="JUN1" s="33"/>
      <c r="JUO1" s="33"/>
      <c r="JUP1" s="33"/>
      <c r="JUQ1" s="33"/>
      <c r="JUR1" s="33"/>
      <c r="JUS1" s="33"/>
      <c r="JUT1" s="33"/>
      <c r="JUU1" s="33"/>
      <c r="JUV1" s="33"/>
      <c r="JUW1" s="33"/>
      <c r="JUX1" s="33"/>
      <c r="JUY1" s="33"/>
      <c r="JUZ1" s="33"/>
      <c r="JVA1" s="33"/>
      <c r="JVB1" s="33"/>
      <c r="JVC1" s="33"/>
      <c r="JVD1" s="33"/>
      <c r="JVE1" s="33"/>
      <c r="JVF1" s="33"/>
      <c r="JVG1" s="33"/>
      <c r="JVH1" s="33"/>
      <c r="JVI1" s="33"/>
      <c r="JVJ1" s="33"/>
      <c r="JVK1" s="33"/>
      <c r="JVL1" s="33"/>
      <c r="JVM1" s="33"/>
      <c r="JVN1" s="33"/>
      <c r="JVO1" s="33"/>
      <c r="JVP1" s="33"/>
      <c r="JVQ1" s="33"/>
      <c r="JVR1" s="33"/>
      <c r="JVS1" s="33"/>
      <c r="JVT1" s="33"/>
      <c r="JVU1" s="33"/>
      <c r="JVV1" s="33"/>
      <c r="JVW1" s="33"/>
      <c r="JVX1" s="33"/>
      <c r="JVY1" s="33"/>
      <c r="JVZ1" s="33"/>
      <c r="JWA1" s="33"/>
      <c r="JWB1" s="33"/>
      <c r="JWC1" s="33"/>
      <c r="JWD1" s="33"/>
      <c r="JWE1" s="33"/>
      <c r="JWF1" s="33"/>
      <c r="JWG1" s="33"/>
      <c r="JWH1" s="33"/>
      <c r="JWI1" s="33"/>
      <c r="JWJ1" s="33"/>
      <c r="JWK1" s="33"/>
      <c r="JWL1" s="33"/>
      <c r="JWM1" s="33"/>
      <c r="JWN1" s="33"/>
      <c r="JWO1" s="33"/>
      <c r="JWP1" s="33"/>
      <c r="JWQ1" s="33"/>
      <c r="JWR1" s="33"/>
      <c r="JWS1" s="33"/>
      <c r="JWT1" s="33"/>
      <c r="JWU1" s="33"/>
      <c r="JWV1" s="33"/>
      <c r="JWW1" s="33"/>
      <c r="JWX1" s="33"/>
      <c r="JWY1" s="33"/>
      <c r="JWZ1" s="33"/>
      <c r="JXA1" s="33"/>
      <c r="JXB1" s="33"/>
      <c r="JXC1" s="33"/>
      <c r="JXD1" s="33"/>
      <c r="JXE1" s="33"/>
      <c r="JXF1" s="33"/>
      <c r="JXG1" s="33"/>
      <c r="JXH1" s="33"/>
      <c r="JXI1" s="33"/>
      <c r="JXJ1" s="33"/>
      <c r="JXK1" s="33"/>
      <c r="JXL1" s="33"/>
      <c r="JXM1" s="33"/>
      <c r="JXN1" s="33"/>
      <c r="JXO1" s="33"/>
      <c r="JXP1" s="33"/>
      <c r="JXQ1" s="33"/>
      <c r="JXR1" s="33"/>
      <c r="JXS1" s="33"/>
      <c r="JXT1" s="33"/>
      <c r="JXU1" s="33"/>
      <c r="JXV1" s="33"/>
      <c r="JXW1" s="33"/>
      <c r="JXX1" s="33"/>
      <c r="JXY1" s="33"/>
      <c r="JXZ1" s="33"/>
      <c r="JYA1" s="33"/>
      <c r="JYB1" s="33"/>
      <c r="JYC1" s="33"/>
      <c r="JYD1" s="33"/>
      <c r="JYE1" s="33"/>
      <c r="JYF1" s="33"/>
      <c r="JYG1" s="33"/>
      <c r="JYH1" s="33"/>
      <c r="JYI1" s="33"/>
      <c r="JYJ1" s="33"/>
      <c r="JYK1" s="33"/>
      <c r="JYL1" s="33"/>
      <c r="JYM1" s="33"/>
      <c r="JYN1" s="33"/>
      <c r="JYO1" s="33"/>
      <c r="JYP1" s="33"/>
      <c r="JYQ1" s="33"/>
      <c r="JYR1" s="33"/>
      <c r="JYS1" s="33"/>
      <c r="JYT1" s="33"/>
      <c r="JYU1" s="33"/>
      <c r="JYV1" s="33"/>
      <c r="JYW1" s="33"/>
      <c r="JYX1" s="33"/>
      <c r="JYY1" s="33"/>
      <c r="JYZ1" s="33"/>
      <c r="JZA1" s="33"/>
      <c r="JZB1" s="33"/>
      <c r="JZC1" s="33"/>
      <c r="JZD1" s="33"/>
      <c r="JZE1" s="33"/>
      <c r="JZF1" s="33"/>
      <c r="JZG1" s="33"/>
      <c r="JZH1" s="33"/>
      <c r="JZI1" s="33"/>
      <c r="JZJ1" s="33"/>
      <c r="JZK1" s="33"/>
      <c r="JZL1" s="33"/>
      <c r="JZM1" s="33"/>
      <c r="JZN1" s="33"/>
      <c r="JZO1" s="33"/>
      <c r="JZP1" s="33"/>
      <c r="JZQ1" s="33"/>
      <c r="JZR1" s="33"/>
      <c r="JZS1" s="33"/>
      <c r="JZT1" s="33"/>
      <c r="JZU1" s="33"/>
      <c r="JZV1" s="33"/>
      <c r="JZW1" s="33"/>
      <c r="JZX1" s="33"/>
      <c r="JZY1" s="33"/>
      <c r="JZZ1" s="33"/>
      <c r="KAA1" s="33"/>
      <c r="KAB1" s="33"/>
      <c r="KAC1" s="33"/>
      <c r="KAD1" s="33"/>
      <c r="KAE1" s="33"/>
      <c r="KAF1" s="33"/>
      <c r="KAG1" s="33"/>
      <c r="KAH1" s="33"/>
      <c r="KAI1" s="33"/>
      <c r="KAJ1" s="33"/>
      <c r="KAK1" s="33"/>
      <c r="KAL1" s="33"/>
      <c r="KAM1" s="33"/>
      <c r="KAN1" s="33"/>
      <c r="KAO1" s="33"/>
      <c r="KAP1" s="33"/>
      <c r="KAQ1" s="33"/>
      <c r="KAR1" s="33"/>
      <c r="KAS1" s="33"/>
      <c r="KAT1" s="33"/>
      <c r="KAU1" s="33"/>
      <c r="KAV1" s="33"/>
      <c r="KAW1" s="33"/>
      <c r="KAX1" s="33"/>
      <c r="KAY1" s="33"/>
      <c r="KAZ1" s="33"/>
      <c r="KBA1" s="33"/>
      <c r="KBB1" s="33"/>
      <c r="KBC1" s="33"/>
      <c r="KBD1" s="33"/>
      <c r="KBE1" s="33"/>
      <c r="KBF1" s="33"/>
      <c r="KBG1" s="33"/>
      <c r="KBH1" s="33"/>
      <c r="KBI1" s="33"/>
      <c r="KBJ1" s="33"/>
      <c r="KBK1" s="33"/>
      <c r="KBL1" s="33"/>
      <c r="KBM1" s="33"/>
      <c r="KBN1" s="33"/>
      <c r="KBO1" s="33"/>
      <c r="KBP1" s="33"/>
      <c r="KBQ1" s="33"/>
      <c r="KBR1" s="33"/>
      <c r="KBS1" s="33"/>
      <c r="KBT1" s="33"/>
      <c r="KBU1" s="33"/>
      <c r="KBV1" s="33"/>
      <c r="KBW1" s="33"/>
      <c r="KBX1" s="33"/>
      <c r="KBY1" s="33"/>
      <c r="KBZ1" s="33"/>
      <c r="KCA1" s="33"/>
      <c r="KCB1" s="33"/>
      <c r="KCC1" s="33"/>
      <c r="KCD1" s="33"/>
      <c r="KCE1" s="33"/>
      <c r="KCF1" s="33"/>
      <c r="KCG1" s="33"/>
      <c r="KCH1" s="33"/>
      <c r="KCI1" s="33"/>
      <c r="KCJ1" s="33"/>
      <c r="KCK1" s="33"/>
      <c r="KCL1" s="33"/>
      <c r="KCM1" s="33"/>
      <c r="KCN1" s="33"/>
      <c r="KCO1" s="33"/>
      <c r="KCP1" s="33"/>
      <c r="KCQ1" s="33"/>
      <c r="KCR1" s="33"/>
      <c r="KCS1" s="33"/>
      <c r="KCT1" s="33"/>
      <c r="KCU1" s="33"/>
      <c r="KCV1" s="33"/>
      <c r="KCW1" s="33"/>
      <c r="KCX1" s="33"/>
      <c r="KCY1" s="33"/>
      <c r="KCZ1" s="33"/>
      <c r="KDA1" s="33"/>
      <c r="KDB1" s="33"/>
      <c r="KDC1" s="33"/>
      <c r="KDD1" s="33"/>
      <c r="KDE1" s="33"/>
      <c r="KDF1" s="33"/>
      <c r="KDG1" s="33"/>
      <c r="KDH1" s="33"/>
      <c r="KDI1" s="33"/>
      <c r="KDJ1" s="33"/>
      <c r="KDK1" s="33"/>
      <c r="KDL1" s="33"/>
      <c r="KDM1" s="33"/>
      <c r="KDN1" s="33"/>
      <c r="KDO1" s="33"/>
      <c r="KDP1" s="33"/>
      <c r="KDQ1" s="33"/>
      <c r="KDR1" s="33"/>
      <c r="KDS1" s="33"/>
      <c r="KDT1" s="33"/>
      <c r="KDU1" s="33"/>
      <c r="KDV1" s="33"/>
      <c r="KDW1" s="33"/>
      <c r="KDX1" s="33"/>
      <c r="KDY1" s="33"/>
      <c r="KDZ1" s="33"/>
      <c r="KEA1" s="33"/>
      <c r="KEB1" s="33"/>
      <c r="KEC1" s="33"/>
      <c r="KED1" s="33"/>
      <c r="KEE1" s="33"/>
      <c r="KEF1" s="33"/>
      <c r="KEG1" s="33"/>
      <c r="KEH1" s="33"/>
      <c r="KEI1" s="33"/>
      <c r="KEJ1" s="33"/>
      <c r="KEK1" s="33"/>
      <c r="KEL1" s="33"/>
      <c r="KEM1" s="33"/>
      <c r="KEN1" s="33"/>
      <c r="KEO1" s="33"/>
      <c r="KEP1" s="33"/>
      <c r="KEQ1" s="33"/>
      <c r="KER1" s="33"/>
      <c r="KES1" s="33"/>
      <c r="KET1" s="33"/>
      <c r="KEU1" s="33"/>
      <c r="KEV1" s="33"/>
      <c r="KEW1" s="33"/>
      <c r="KEX1" s="33"/>
      <c r="KEY1" s="33"/>
      <c r="KEZ1" s="33"/>
      <c r="KFA1" s="33"/>
      <c r="KFB1" s="33"/>
      <c r="KFC1" s="33"/>
      <c r="KFD1" s="33"/>
      <c r="KFE1" s="33"/>
      <c r="KFF1" s="33"/>
      <c r="KFG1" s="33"/>
      <c r="KFH1" s="33"/>
      <c r="KFI1" s="33"/>
      <c r="KFJ1" s="33"/>
      <c r="KFK1" s="33"/>
      <c r="KFL1" s="33"/>
      <c r="KFM1" s="33"/>
      <c r="KFN1" s="33"/>
      <c r="KFO1" s="33"/>
      <c r="KFP1" s="33"/>
      <c r="KFQ1" s="33"/>
      <c r="KFR1" s="33"/>
      <c r="KFS1" s="33"/>
      <c r="KFT1" s="33"/>
      <c r="KFU1" s="33"/>
      <c r="KFV1" s="33"/>
      <c r="KFW1" s="33"/>
      <c r="KFX1" s="33"/>
      <c r="KFY1" s="33"/>
      <c r="KFZ1" s="33"/>
      <c r="KGA1" s="33"/>
      <c r="KGB1" s="33"/>
      <c r="KGC1" s="33"/>
      <c r="KGD1" s="33"/>
      <c r="KGE1" s="33"/>
      <c r="KGF1" s="33"/>
      <c r="KGG1" s="33"/>
      <c r="KGH1" s="33"/>
      <c r="KGI1" s="33"/>
      <c r="KGJ1" s="33"/>
      <c r="KGK1" s="33"/>
      <c r="KGL1" s="33"/>
      <c r="KGM1" s="33"/>
      <c r="KGN1" s="33"/>
      <c r="KGO1" s="33"/>
      <c r="KGP1" s="33"/>
      <c r="KGQ1" s="33"/>
      <c r="KGR1" s="33"/>
      <c r="KGS1" s="33"/>
      <c r="KGT1" s="33"/>
      <c r="KGU1" s="33"/>
      <c r="KGV1" s="33"/>
      <c r="KGW1" s="33"/>
      <c r="KGX1" s="33"/>
      <c r="KGY1" s="33"/>
      <c r="KGZ1" s="33"/>
      <c r="KHA1" s="33"/>
      <c r="KHB1" s="33"/>
      <c r="KHC1" s="33"/>
      <c r="KHD1" s="33"/>
      <c r="KHE1" s="33"/>
      <c r="KHF1" s="33"/>
      <c r="KHG1" s="33"/>
      <c r="KHH1" s="33"/>
      <c r="KHI1" s="33"/>
      <c r="KHJ1" s="33"/>
      <c r="KHK1" s="33"/>
      <c r="KHL1" s="33"/>
      <c r="KHM1" s="33"/>
      <c r="KHN1" s="33"/>
      <c r="KHO1" s="33"/>
      <c r="KHP1" s="33"/>
      <c r="KHQ1" s="33"/>
      <c r="KHR1" s="33"/>
      <c r="KHS1" s="33"/>
      <c r="KHT1" s="33"/>
      <c r="KHU1" s="33"/>
      <c r="KHV1" s="33"/>
      <c r="KHW1" s="33"/>
      <c r="KHX1" s="33"/>
      <c r="KHY1" s="33"/>
      <c r="KHZ1" s="33"/>
      <c r="KIA1" s="33"/>
      <c r="KIB1" s="33"/>
      <c r="KIC1" s="33"/>
      <c r="KID1" s="33"/>
      <c r="KIE1" s="33"/>
      <c r="KIF1" s="33"/>
      <c r="KIG1" s="33"/>
      <c r="KIH1" s="33"/>
      <c r="KII1" s="33"/>
      <c r="KIJ1" s="33"/>
      <c r="KIK1" s="33"/>
      <c r="KIL1" s="33"/>
      <c r="KIM1" s="33"/>
      <c r="KIN1" s="33"/>
      <c r="KIO1" s="33"/>
      <c r="KIP1" s="33"/>
      <c r="KIQ1" s="33"/>
      <c r="KIR1" s="33"/>
      <c r="KIS1" s="33"/>
      <c r="KIT1" s="33"/>
      <c r="KIU1" s="33"/>
      <c r="KIV1" s="33"/>
      <c r="KIW1" s="33"/>
      <c r="KIX1" s="33"/>
      <c r="KIY1" s="33"/>
      <c r="KIZ1" s="33"/>
      <c r="KJA1" s="33"/>
      <c r="KJB1" s="33"/>
      <c r="KJC1" s="33"/>
      <c r="KJD1" s="33"/>
      <c r="KJE1" s="33"/>
      <c r="KJF1" s="33"/>
      <c r="KJG1" s="33"/>
      <c r="KJH1" s="33"/>
      <c r="KJI1" s="33"/>
      <c r="KJJ1" s="33"/>
      <c r="KJK1" s="33"/>
      <c r="KJL1" s="33"/>
      <c r="KJM1" s="33"/>
      <c r="KJN1" s="33"/>
      <c r="KJO1" s="33"/>
      <c r="KJP1" s="33"/>
      <c r="KJQ1" s="33"/>
      <c r="KJR1" s="33"/>
      <c r="KJS1" s="33"/>
      <c r="KJT1" s="33"/>
      <c r="KJU1" s="33"/>
      <c r="KJV1" s="33"/>
      <c r="KJW1" s="33"/>
      <c r="KJX1" s="33"/>
      <c r="KJY1" s="33"/>
      <c r="KJZ1" s="33"/>
      <c r="KKA1" s="33"/>
      <c r="KKB1" s="33"/>
      <c r="KKC1" s="33"/>
      <c r="KKD1" s="33"/>
      <c r="KKE1" s="33"/>
      <c r="KKF1" s="33"/>
      <c r="KKG1" s="33"/>
      <c r="KKH1" s="33"/>
      <c r="KKI1" s="33"/>
      <c r="KKJ1" s="33"/>
      <c r="KKK1" s="33"/>
      <c r="KKL1" s="33"/>
      <c r="KKM1" s="33"/>
      <c r="KKN1" s="33"/>
      <c r="KKO1" s="33"/>
      <c r="KKP1" s="33"/>
      <c r="KKQ1" s="33"/>
      <c r="KKR1" s="33"/>
      <c r="KKS1" s="33"/>
      <c r="KKT1" s="33"/>
      <c r="KKU1" s="33"/>
      <c r="KKV1" s="33"/>
      <c r="KKW1" s="33"/>
      <c r="KKX1" s="33"/>
      <c r="KKY1" s="33"/>
      <c r="KKZ1" s="33"/>
      <c r="KLA1" s="33"/>
      <c r="KLB1" s="33"/>
      <c r="KLC1" s="33"/>
      <c r="KLD1" s="33"/>
      <c r="KLE1" s="33"/>
      <c r="KLF1" s="33"/>
      <c r="KLG1" s="33"/>
      <c r="KLH1" s="33"/>
      <c r="KLI1" s="33"/>
      <c r="KLJ1" s="33"/>
      <c r="KLK1" s="33"/>
      <c r="KLL1" s="33"/>
      <c r="KLM1" s="33"/>
      <c r="KLN1" s="33"/>
      <c r="KLO1" s="33"/>
      <c r="KLP1" s="33"/>
      <c r="KLQ1" s="33"/>
      <c r="KLR1" s="33"/>
      <c r="KLS1" s="33"/>
      <c r="KLT1" s="33"/>
      <c r="KLU1" s="33"/>
      <c r="KLV1" s="33"/>
      <c r="KLW1" s="33"/>
      <c r="KLX1" s="33"/>
      <c r="KLY1" s="33"/>
      <c r="KLZ1" s="33"/>
      <c r="KMA1" s="33"/>
      <c r="KMB1" s="33"/>
      <c r="KMC1" s="33"/>
      <c r="KMD1" s="33"/>
      <c r="KME1" s="33"/>
      <c r="KMF1" s="33"/>
      <c r="KMG1" s="33"/>
      <c r="KMH1" s="33"/>
      <c r="KMI1" s="33"/>
      <c r="KMJ1" s="33"/>
      <c r="KMK1" s="33"/>
      <c r="KML1" s="33"/>
      <c r="KMM1" s="33"/>
      <c r="KMN1" s="33"/>
      <c r="KMO1" s="33"/>
      <c r="KMP1" s="33"/>
      <c r="KMQ1" s="33"/>
      <c r="KMR1" s="33"/>
      <c r="KMS1" s="33"/>
      <c r="KMT1" s="33"/>
      <c r="KMU1" s="33"/>
      <c r="KMV1" s="33"/>
      <c r="KMW1" s="33"/>
      <c r="KMX1" s="33"/>
      <c r="KMY1" s="33"/>
      <c r="KMZ1" s="33"/>
      <c r="KNA1" s="33"/>
      <c r="KNB1" s="33"/>
      <c r="KNC1" s="33"/>
      <c r="KND1" s="33"/>
      <c r="KNE1" s="33"/>
      <c r="KNF1" s="33"/>
      <c r="KNG1" s="33"/>
      <c r="KNH1" s="33"/>
      <c r="KNI1" s="33"/>
      <c r="KNJ1" s="33"/>
      <c r="KNK1" s="33"/>
      <c r="KNL1" s="33"/>
      <c r="KNM1" s="33"/>
      <c r="KNN1" s="33"/>
      <c r="KNO1" s="33"/>
      <c r="KNP1" s="33"/>
      <c r="KNQ1" s="33"/>
      <c r="KNR1" s="33"/>
      <c r="KNS1" s="33"/>
      <c r="KNT1" s="33"/>
      <c r="KNU1" s="33"/>
      <c r="KNV1" s="33"/>
      <c r="KNW1" s="33"/>
      <c r="KNX1" s="33"/>
      <c r="KNY1" s="33"/>
      <c r="KNZ1" s="33"/>
      <c r="KOA1" s="33"/>
      <c r="KOB1" s="33"/>
      <c r="KOC1" s="33"/>
      <c r="KOD1" s="33"/>
      <c r="KOE1" s="33"/>
      <c r="KOF1" s="33"/>
      <c r="KOG1" s="33"/>
      <c r="KOH1" s="33"/>
      <c r="KOI1" s="33"/>
      <c r="KOJ1" s="33"/>
      <c r="KOK1" s="33"/>
      <c r="KOL1" s="33"/>
      <c r="KOM1" s="33"/>
      <c r="KON1" s="33"/>
      <c r="KOO1" s="33"/>
      <c r="KOP1" s="33"/>
      <c r="KOQ1" s="33"/>
      <c r="KOR1" s="33"/>
      <c r="KOS1" s="33"/>
      <c r="KOT1" s="33"/>
      <c r="KOU1" s="33"/>
      <c r="KOV1" s="33"/>
      <c r="KOW1" s="33"/>
      <c r="KOX1" s="33"/>
      <c r="KOY1" s="33"/>
      <c r="KOZ1" s="33"/>
      <c r="KPA1" s="33"/>
      <c r="KPB1" s="33"/>
      <c r="KPC1" s="33"/>
      <c r="KPD1" s="33"/>
      <c r="KPE1" s="33"/>
      <c r="KPF1" s="33"/>
      <c r="KPG1" s="33"/>
      <c r="KPH1" s="33"/>
      <c r="KPI1" s="33"/>
      <c r="KPJ1" s="33"/>
      <c r="KPK1" s="33"/>
      <c r="KPL1" s="33"/>
      <c r="KPM1" s="33"/>
      <c r="KPN1" s="33"/>
      <c r="KPO1" s="33"/>
      <c r="KPP1" s="33"/>
      <c r="KPQ1" s="33"/>
      <c r="KPR1" s="33"/>
      <c r="KPS1" s="33"/>
      <c r="KPT1" s="33"/>
      <c r="KPU1" s="33"/>
      <c r="KPV1" s="33"/>
      <c r="KPW1" s="33"/>
      <c r="KPX1" s="33"/>
      <c r="KPY1" s="33"/>
      <c r="KPZ1" s="33"/>
      <c r="KQA1" s="33"/>
      <c r="KQB1" s="33"/>
      <c r="KQC1" s="33"/>
      <c r="KQD1" s="33"/>
      <c r="KQE1" s="33"/>
      <c r="KQF1" s="33"/>
      <c r="KQG1" s="33"/>
      <c r="KQH1" s="33"/>
      <c r="KQI1" s="33"/>
      <c r="KQJ1" s="33"/>
      <c r="KQK1" s="33"/>
      <c r="KQL1" s="33"/>
      <c r="KQM1" s="33"/>
      <c r="KQN1" s="33"/>
      <c r="KQO1" s="33"/>
      <c r="KQP1" s="33"/>
      <c r="KQQ1" s="33"/>
      <c r="KQR1" s="33"/>
      <c r="KQS1" s="33"/>
      <c r="KQT1" s="33"/>
      <c r="KQU1" s="33"/>
      <c r="KQV1" s="33"/>
      <c r="KQW1" s="33"/>
      <c r="KQX1" s="33"/>
      <c r="KQY1" s="33"/>
      <c r="KQZ1" s="33"/>
      <c r="KRA1" s="33"/>
      <c r="KRB1" s="33"/>
      <c r="KRC1" s="33"/>
      <c r="KRD1" s="33"/>
      <c r="KRE1" s="33"/>
      <c r="KRF1" s="33"/>
      <c r="KRG1" s="33"/>
      <c r="KRH1" s="33"/>
      <c r="KRI1" s="33"/>
      <c r="KRJ1" s="33"/>
      <c r="KRK1" s="33"/>
      <c r="KRL1" s="33"/>
      <c r="KRM1" s="33"/>
      <c r="KRN1" s="33"/>
      <c r="KRO1" s="33"/>
      <c r="KRP1" s="33"/>
      <c r="KRQ1" s="33"/>
      <c r="KRR1" s="33"/>
      <c r="KRS1" s="33"/>
      <c r="KRT1" s="33"/>
      <c r="KRU1" s="33"/>
      <c r="KRV1" s="33"/>
      <c r="KRW1" s="33"/>
      <c r="KRX1" s="33"/>
      <c r="KRY1" s="33"/>
      <c r="KRZ1" s="33"/>
      <c r="KSA1" s="33"/>
      <c r="KSB1" s="33"/>
      <c r="KSC1" s="33"/>
      <c r="KSD1" s="33"/>
      <c r="KSE1" s="33"/>
      <c r="KSF1" s="33"/>
      <c r="KSG1" s="33"/>
      <c r="KSH1" s="33"/>
      <c r="KSI1" s="33"/>
      <c r="KSJ1" s="33"/>
      <c r="KSK1" s="33"/>
      <c r="KSL1" s="33"/>
      <c r="KSM1" s="33"/>
      <c r="KSN1" s="33"/>
      <c r="KSO1" s="33"/>
      <c r="KSP1" s="33"/>
      <c r="KSQ1" s="33"/>
      <c r="KSR1" s="33"/>
      <c r="KSS1" s="33"/>
      <c r="KST1" s="33"/>
      <c r="KSU1" s="33"/>
      <c r="KSV1" s="33"/>
      <c r="KSW1" s="33"/>
      <c r="KSX1" s="33"/>
      <c r="KSY1" s="33"/>
      <c r="KSZ1" s="33"/>
      <c r="KTA1" s="33"/>
      <c r="KTB1" s="33"/>
      <c r="KTC1" s="33"/>
      <c r="KTD1" s="33"/>
      <c r="KTE1" s="33"/>
      <c r="KTF1" s="33"/>
      <c r="KTG1" s="33"/>
      <c r="KTH1" s="33"/>
      <c r="KTI1" s="33"/>
      <c r="KTJ1" s="33"/>
      <c r="KTK1" s="33"/>
      <c r="KTL1" s="33"/>
      <c r="KTM1" s="33"/>
      <c r="KTN1" s="33"/>
      <c r="KTO1" s="33"/>
      <c r="KTP1" s="33"/>
      <c r="KTQ1" s="33"/>
      <c r="KTR1" s="33"/>
      <c r="KTS1" s="33"/>
      <c r="KTT1" s="33"/>
      <c r="KTU1" s="33"/>
      <c r="KTV1" s="33"/>
      <c r="KTW1" s="33"/>
      <c r="KTX1" s="33"/>
      <c r="KTY1" s="33"/>
      <c r="KTZ1" s="33"/>
      <c r="KUA1" s="33"/>
      <c r="KUB1" s="33"/>
      <c r="KUC1" s="33"/>
      <c r="KUD1" s="33"/>
      <c r="KUE1" s="33"/>
      <c r="KUF1" s="33"/>
      <c r="KUG1" s="33"/>
      <c r="KUH1" s="33"/>
      <c r="KUI1" s="33"/>
      <c r="KUJ1" s="33"/>
      <c r="KUK1" s="33"/>
      <c r="KUL1" s="33"/>
      <c r="KUM1" s="33"/>
      <c r="KUN1" s="33"/>
      <c r="KUO1" s="33"/>
      <c r="KUP1" s="33"/>
      <c r="KUQ1" s="33"/>
      <c r="KUR1" s="33"/>
      <c r="KUS1" s="33"/>
      <c r="KUT1" s="33"/>
      <c r="KUU1" s="33"/>
      <c r="KUV1" s="33"/>
      <c r="KUW1" s="33"/>
      <c r="KUX1" s="33"/>
      <c r="KUY1" s="33"/>
      <c r="KUZ1" s="33"/>
      <c r="KVA1" s="33"/>
      <c r="KVB1" s="33"/>
      <c r="KVC1" s="33"/>
      <c r="KVD1" s="33"/>
      <c r="KVE1" s="33"/>
      <c r="KVF1" s="33"/>
      <c r="KVG1" s="33"/>
      <c r="KVH1" s="33"/>
      <c r="KVI1" s="33"/>
      <c r="KVJ1" s="33"/>
      <c r="KVK1" s="33"/>
      <c r="KVL1" s="33"/>
      <c r="KVM1" s="33"/>
      <c r="KVN1" s="33"/>
      <c r="KVO1" s="33"/>
      <c r="KVP1" s="33"/>
      <c r="KVQ1" s="33"/>
      <c r="KVR1" s="33"/>
      <c r="KVS1" s="33"/>
      <c r="KVT1" s="33"/>
      <c r="KVU1" s="33"/>
      <c r="KVV1" s="33"/>
      <c r="KVW1" s="33"/>
      <c r="KVX1" s="33"/>
      <c r="KVY1" s="33"/>
      <c r="KVZ1" s="33"/>
      <c r="KWA1" s="33"/>
      <c r="KWB1" s="33"/>
      <c r="KWC1" s="33"/>
      <c r="KWD1" s="33"/>
      <c r="KWE1" s="33"/>
      <c r="KWF1" s="33"/>
      <c r="KWG1" s="33"/>
      <c r="KWH1" s="33"/>
      <c r="KWI1" s="33"/>
      <c r="KWJ1" s="33"/>
      <c r="KWK1" s="33"/>
      <c r="KWL1" s="33"/>
      <c r="KWM1" s="33"/>
      <c r="KWN1" s="33"/>
      <c r="KWO1" s="33"/>
      <c r="KWP1" s="33"/>
      <c r="KWQ1" s="33"/>
      <c r="KWR1" s="33"/>
      <c r="KWS1" s="33"/>
      <c r="KWT1" s="33"/>
      <c r="KWU1" s="33"/>
      <c r="KWV1" s="33"/>
      <c r="KWW1" s="33"/>
      <c r="KWX1" s="33"/>
      <c r="KWY1" s="33"/>
      <c r="KWZ1" s="33"/>
      <c r="KXA1" s="33"/>
      <c r="KXB1" s="33"/>
      <c r="KXC1" s="33"/>
      <c r="KXD1" s="33"/>
      <c r="KXE1" s="33"/>
      <c r="KXF1" s="33"/>
      <c r="KXG1" s="33"/>
      <c r="KXH1" s="33"/>
      <c r="KXI1" s="33"/>
      <c r="KXJ1" s="33"/>
      <c r="KXK1" s="33"/>
      <c r="KXL1" s="33"/>
      <c r="KXM1" s="33"/>
      <c r="KXN1" s="33"/>
      <c r="KXO1" s="33"/>
      <c r="KXP1" s="33"/>
      <c r="KXQ1" s="33"/>
      <c r="KXR1" s="33"/>
      <c r="KXS1" s="33"/>
      <c r="KXT1" s="33"/>
      <c r="KXU1" s="33"/>
      <c r="KXV1" s="33"/>
      <c r="KXW1" s="33"/>
      <c r="KXX1" s="33"/>
      <c r="KXY1" s="33"/>
      <c r="KXZ1" s="33"/>
      <c r="KYA1" s="33"/>
      <c r="KYB1" s="33"/>
      <c r="KYC1" s="33"/>
      <c r="KYD1" s="33"/>
      <c r="KYE1" s="33"/>
      <c r="KYF1" s="33"/>
      <c r="KYG1" s="33"/>
      <c r="KYH1" s="33"/>
      <c r="KYI1" s="33"/>
      <c r="KYJ1" s="33"/>
      <c r="KYK1" s="33"/>
      <c r="KYL1" s="33"/>
      <c r="KYM1" s="33"/>
      <c r="KYN1" s="33"/>
      <c r="KYO1" s="33"/>
      <c r="KYP1" s="33"/>
      <c r="KYQ1" s="33"/>
      <c r="KYR1" s="33"/>
      <c r="KYS1" s="33"/>
      <c r="KYT1" s="33"/>
      <c r="KYU1" s="33"/>
      <c r="KYV1" s="33"/>
      <c r="KYW1" s="33"/>
      <c r="KYX1" s="33"/>
      <c r="KYY1" s="33"/>
      <c r="KYZ1" s="33"/>
      <c r="KZA1" s="33"/>
      <c r="KZB1" s="33"/>
      <c r="KZC1" s="33"/>
      <c r="KZD1" s="33"/>
      <c r="KZE1" s="33"/>
      <c r="KZF1" s="33"/>
      <c r="KZG1" s="33"/>
      <c r="KZH1" s="33"/>
      <c r="KZI1" s="33"/>
      <c r="KZJ1" s="33"/>
      <c r="KZK1" s="33"/>
      <c r="KZL1" s="33"/>
      <c r="KZM1" s="33"/>
      <c r="KZN1" s="33"/>
      <c r="KZO1" s="33"/>
      <c r="KZP1" s="33"/>
      <c r="KZQ1" s="33"/>
      <c r="KZR1" s="33"/>
      <c r="KZS1" s="33"/>
      <c r="KZT1" s="33"/>
      <c r="KZU1" s="33"/>
      <c r="KZV1" s="33"/>
      <c r="KZW1" s="33"/>
      <c r="KZX1" s="33"/>
      <c r="KZY1" s="33"/>
      <c r="KZZ1" s="33"/>
      <c r="LAA1" s="33"/>
      <c r="LAB1" s="33"/>
      <c r="LAC1" s="33"/>
      <c r="LAD1" s="33"/>
      <c r="LAE1" s="33"/>
      <c r="LAF1" s="33"/>
      <c r="LAG1" s="33"/>
      <c r="LAH1" s="33"/>
      <c r="LAI1" s="33"/>
      <c r="LAJ1" s="33"/>
      <c r="LAK1" s="33"/>
      <c r="LAL1" s="33"/>
      <c r="LAM1" s="33"/>
      <c r="LAN1" s="33"/>
      <c r="LAO1" s="33"/>
      <c r="LAP1" s="33"/>
      <c r="LAQ1" s="33"/>
      <c r="LAR1" s="33"/>
      <c r="LAS1" s="33"/>
      <c r="LAT1" s="33"/>
      <c r="LAU1" s="33"/>
      <c r="LAV1" s="33"/>
      <c r="LAW1" s="33"/>
      <c r="LAX1" s="33"/>
      <c r="LAY1" s="33"/>
      <c r="LAZ1" s="33"/>
      <c r="LBA1" s="33"/>
      <c r="LBB1" s="33"/>
      <c r="LBC1" s="33"/>
      <c r="LBD1" s="33"/>
      <c r="LBE1" s="33"/>
      <c r="LBF1" s="33"/>
      <c r="LBG1" s="33"/>
      <c r="LBH1" s="33"/>
      <c r="LBI1" s="33"/>
      <c r="LBJ1" s="33"/>
      <c r="LBK1" s="33"/>
      <c r="LBL1" s="33"/>
      <c r="LBM1" s="33"/>
      <c r="LBN1" s="33"/>
      <c r="LBO1" s="33"/>
      <c r="LBP1" s="33"/>
      <c r="LBQ1" s="33"/>
      <c r="LBR1" s="33"/>
      <c r="LBS1" s="33"/>
      <c r="LBT1" s="33"/>
      <c r="LBU1" s="33"/>
      <c r="LBV1" s="33"/>
      <c r="LBW1" s="33"/>
      <c r="LBX1" s="33"/>
      <c r="LBY1" s="33"/>
      <c r="LBZ1" s="33"/>
      <c r="LCA1" s="33"/>
      <c r="LCB1" s="33"/>
      <c r="LCC1" s="33"/>
      <c r="LCD1" s="33"/>
      <c r="LCE1" s="33"/>
      <c r="LCF1" s="33"/>
      <c r="LCG1" s="33"/>
      <c r="LCH1" s="33"/>
      <c r="LCI1" s="33"/>
      <c r="LCJ1" s="33"/>
      <c r="LCK1" s="33"/>
      <c r="LCL1" s="33"/>
      <c r="LCM1" s="33"/>
      <c r="LCN1" s="33"/>
      <c r="LCO1" s="33"/>
      <c r="LCP1" s="33"/>
      <c r="LCQ1" s="33"/>
      <c r="LCR1" s="33"/>
      <c r="LCS1" s="33"/>
      <c r="LCT1" s="33"/>
      <c r="LCU1" s="33"/>
      <c r="LCV1" s="33"/>
      <c r="LCW1" s="33"/>
      <c r="LCX1" s="33"/>
      <c r="LCY1" s="33"/>
      <c r="LCZ1" s="33"/>
      <c r="LDA1" s="33"/>
      <c r="LDB1" s="33"/>
      <c r="LDC1" s="33"/>
      <c r="LDD1" s="33"/>
      <c r="LDE1" s="33"/>
      <c r="LDF1" s="33"/>
      <c r="LDG1" s="33"/>
      <c r="LDH1" s="33"/>
      <c r="LDI1" s="33"/>
      <c r="LDJ1" s="33"/>
      <c r="LDK1" s="33"/>
      <c r="LDL1" s="33"/>
      <c r="LDM1" s="33"/>
      <c r="LDN1" s="33"/>
      <c r="LDO1" s="33"/>
      <c r="LDP1" s="33"/>
      <c r="LDQ1" s="33"/>
      <c r="LDR1" s="33"/>
      <c r="LDS1" s="33"/>
      <c r="LDT1" s="33"/>
      <c r="LDU1" s="33"/>
      <c r="LDV1" s="33"/>
      <c r="LDW1" s="33"/>
      <c r="LDX1" s="33"/>
      <c r="LDY1" s="33"/>
      <c r="LDZ1" s="33"/>
      <c r="LEA1" s="33"/>
      <c r="LEB1" s="33"/>
      <c r="LEC1" s="33"/>
      <c r="LED1" s="33"/>
      <c r="LEE1" s="33"/>
      <c r="LEF1" s="33"/>
      <c r="LEG1" s="33"/>
      <c r="LEH1" s="33"/>
      <c r="LEI1" s="33"/>
      <c r="LEJ1" s="33"/>
      <c r="LEK1" s="33"/>
      <c r="LEL1" s="33"/>
      <c r="LEM1" s="33"/>
      <c r="LEN1" s="33"/>
      <c r="LEO1" s="33"/>
      <c r="LEP1" s="33"/>
      <c r="LEQ1" s="33"/>
      <c r="LER1" s="33"/>
      <c r="LES1" s="33"/>
      <c r="LET1" s="33"/>
      <c r="LEU1" s="33"/>
      <c r="LEV1" s="33"/>
      <c r="LEW1" s="33"/>
      <c r="LEX1" s="33"/>
      <c r="LEY1" s="33"/>
      <c r="LEZ1" s="33"/>
      <c r="LFA1" s="33"/>
      <c r="LFB1" s="33"/>
      <c r="LFC1" s="33"/>
      <c r="LFD1" s="33"/>
      <c r="LFE1" s="33"/>
      <c r="LFF1" s="33"/>
      <c r="LFG1" s="33"/>
      <c r="LFH1" s="33"/>
      <c r="LFI1" s="33"/>
      <c r="LFJ1" s="33"/>
      <c r="LFK1" s="33"/>
      <c r="LFL1" s="33"/>
      <c r="LFM1" s="33"/>
      <c r="LFN1" s="33"/>
      <c r="LFO1" s="33"/>
      <c r="LFP1" s="33"/>
      <c r="LFQ1" s="33"/>
      <c r="LFR1" s="33"/>
      <c r="LFS1" s="33"/>
      <c r="LFT1" s="33"/>
      <c r="LFU1" s="33"/>
      <c r="LFV1" s="33"/>
      <c r="LFW1" s="33"/>
      <c r="LFX1" s="33"/>
      <c r="LFY1" s="33"/>
      <c r="LFZ1" s="33"/>
      <c r="LGA1" s="33"/>
      <c r="LGB1" s="33"/>
      <c r="LGC1" s="33"/>
      <c r="LGD1" s="33"/>
      <c r="LGE1" s="33"/>
      <c r="LGF1" s="33"/>
      <c r="LGG1" s="33"/>
      <c r="LGH1" s="33"/>
      <c r="LGI1" s="33"/>
      <c r="LGJ1" s="33"/>
      <c r="LGK1" s="33"/>
      <c r="LGL1" s="33"/>
      <c r="LGM1" s="33"/>
      <c r="LGN1" s="33"/>
      <c r="LGO1" s="33"/>
      <c r="LGP1" s="33"/>
      <c r="LGQ1" s="33"/>
      <c r="LGR1" s="33"/>
      <c r="LGS1" s="33"/>
      <c r="LGT1" s="33"/>
      <c r="LGU1" s="33"/>
      <c r="LGV1" s="33"/>
      <c r="LGW1" s="33"/>
      <c r="LGX1" s="33"/>
      <c r="LGY1" s="33"/>
      <c r="LGZ1" s="33"/>
      <c r="LHA1" s="33"/>
      <c r="LHB1" s="33"/>
      <c r="LHC1" s="33"/>
      <c r="LHD1" s="33"/>
      <c r="LHE1" s="33"/>
      <c r="LHF1" s="33"/>
      <c r="LHG1" s="33"/>
      <c r="LHH1" s="33"/>
      <c r="LHI1" s="33"/>
      <c r="LHJ1" s="33"/>
      <c r="LHK1" s="33"/>
      <c r="LHL1" s="33"/>
      <c r="LHM1" s="33"/>
      <c r="LHN1" s="33"/>
      <c r="LHO1" s="33"/>
      <c r="LHP1" s="33"/>
      <c r="LHQ1" s="33"/>
      <c r="LHR1" s="33"/>
      <c r="LHS1" s="33"/>
      <c r="LHT1" s="33"/>
      <c r="LHU1" s="33"/>
      <c r="LHV1" s="33"/>
      <c r="LHW1" s="33"/>
      <c r="LHX1" s="33"/>
      <c r="LHY1" s="33"/>
      <c r="LHZ1" s="33"/>
      <c r="LIA1" s="33"/>
      <c r="LIB1" s="33"/>
      <c r="LIC1" s="33"/>
      <c r="LID1" s="33"/>
      <c r="LIE1" s="33"/>
      <c r="LIF1" s="33"/>
      <c r="LIG1" s="33"/>
      <c r="LIH1" s="33"/>
      <c r="LII1" s="33"/>
      <c r="LIJ1" s="33"/>
      <c r="LIK1" s="33"/>
      <c r="LIL1" s="33"/>
      <c r="LIM1" s="33"/>
      <c r="LIN1" s="33"/>
      <c r="LIO1" s="33"/>
      <c r="LIP1" s="33"/>
      <c r="LIQ1" s="33"/>
      <c r="LIR1" s="33"/>
      <c r="LIS1" s="33"/>
      <c r="LIT1" s="33"/>
      <c r="LIU1" s="33"/>
      <c r="LIV1" s="33"/>
      <c r="LIW1" s="33"/>
      <c r="LIX1" s="33"/>
      <c r="LIY1" s="33"/>
      <c r="LIZ1" s="33"/>
      <c r="LJA1" s="33"/>
      <c r="LJB1" s="33"/>
      <c r="LJC1" s="33"/>
      <c r="LJD1" s="33"/>
      <c r="LJE1" s="33"/>
      <c r="LJF1" s="33"/>
      <c r="LJG1" s="33"/>
      <c r="LJH1" s="33"/>
      <c r="LJI1" s="33"/>
      <c r="LJJ1" s="33"/>
      <c r="LJK1" s="33"/>
      <c r="LJL1" s="33"/>
      <c r="LJM1" s="33"/>
      <c r="LJN1" s="33"/>
      <c r="LJO1" s="33"/>
      <c r="LJP1" s="33"/>
      <c r="LJQ1" s="33"/>
      <c r="LJR1" s="33"/>
      <c r="LJS1" s="33"/>
      <c r="LJT1" s="33"/>
      <c r="LJU1" s="33"/>
      <c r="LJV1" s="33"/>
      <c r="LJW1" s="33"/>
      <c r="LJX1" s="33"/>
      <c r="LJY1" s="33"/>
      <c r="LJZ1" s="33"/>
      <c r="LKA1" s="33"/>
      <c r="LKB1" s="33"/>
      <c r="LKC1" s="33"/>
      <c r="LKD1" s="33"/>
      <c r="LKE1" s="33"/>
      <c r="LKF1" s="33"/>
      <c r="LKG1" s="33"/>
      <c r="LKH1" s="33"/>
      <c r="LKI1" s="33"/>
      <c r="LKJ1" s="33"/>
      <c r="LKK1" s="33"/>
      <c r="LKL1" s="33"/>
      <c r="LKM1" s="33"/>
      <c r="LKN1" s="33"/>
      <c r="LKO1" s="33"/>
      <c r="LKP1" s="33"/>
      <c r="LKQ1" s="33"/>
      <c r="LKR1" s="33"/>
      <c r="LKS1" s="33"/>
      <c r="LKT1" s="33"/>
      <c r="LKU1" s="33"/>
      <c r="LKV1" s="33"/>
      <c r="LKW1" s="33"/>
      <c r="LKX1" s="33"/>
      <c r="LKY1" s="33"/>
      <c r="LKZ1" s="33"/>
      <c r="LLA1" s="33"/>
      <c r="LLB1" s="33"/>
      <c r="LLC1" s="33"/>
      <c r="LLD1" s="33"/>
      <c r="LLE1" s="33"/>
      <c r="LLF1" s="33"/>
      <c r="LLG1" s="33"/>
      <c r="LLH1" s="33"/>
      <c r="LLI1" s="33"/>
      <c r="LLJ1" s="33"/>
      <c r="LLK1" s="33"/>
      <c r="LLL1" s="33"/>
      <c r="LLM1" s="33"/>
      <c r="LLN1" s="33"/>
      <c r="LLO1" s="33"/>
      <c r="LLP1" s="33"/>
      <c r="LLQ1" s="33"/>
      <c r="LLR1" s="33"/>
      <c r="LLS1" s="33"/>
      <c r="LLT1" s="33"/>
      <c r="LLU1" s="33"/>
      <c r="LLV1" s="33"/>
      <c r="LLW1" s="33"/>
      <c r="LLX1" s="33"/>
      <c r="LLY1" s="33"/>
      <c r="LLZ1" s="33"/>
      <c r="LMA1" s="33"/>
      <c r="LMB1" s="33"/>
      <c r="LMC1" s="33"/>
      <c r="LMD1" s="33"/>
      <c r="LME1" s="33"/>
      <c r="LMF1" s="33"/>
      <c r="LMG1" s="33"/>
      <c r="LMH1" s="33"/>
      <c r="LMI1" s="33"/>
      <c r="LMJ1" s="33"/>
      <c r="LMK1" s="33"/>
      <c r="LML1" s="33"/>
      <c r="LMM1" s="33"/>
      <c r="LMN1" s="33"/>
      <c r="LMO1" s="33"/>
      <c r="LMP1" s="33"/>
      <c r="LMQ1" s="33"/>
      <c r="LMR1" s="33"/>
      <c r="LMS1" s="33"/>
      <c r="LMT1" s="33"/>
      <c r="LMU1" s="33"/>
      <c r="LMV1" s="33"/>
      <c r="LMW1" s="33"/>
      <c r="LMX1" s="33"/>
      <c r="LMY1" s="33"/>
      <c r="LMZ1" s="33"/>
      <c r="LNA1" s="33"/>
      <c r="LNB1" s="33"/>
      <c r="LNC1" s="33"/>
      <c r="LND1" s="33"/>
      <c r="LNE1" s="33"/>
      <c r="LNF1" s="33"/>
      <c r="LNG1" s="33"/>
      <c r="LNH1" s="33"/>
      <c r="LNI1" s="33"/>
      <c r="LNJ1" s="33"/>
      <c r="LNK1" s="33"/>
      <c r="LNL1" s="33"/>
      <c r="LNM1" s="33"/>
      <c r="LNN1" s="33"/>
      <c r="LNO1" s="33"/>
      <c r="LNP1" s="33"/>
      <c r="LNQ1" s="33"/>
      <c r="LNR1" s="33"/>
      <c r="LNS1" s="33"/>
      <c r="LNT1" s="33"/>
      <c r="LNU1" s="33"/>
      <c r="LNV1" s="33"/>
      <c r="LNW1" s="33"/>
      <c r="LNX1" s="33"/>
      <c r="LNY1" s="33"/>
      <c r="LNZ1" s="33"/>
      <c r="LOA1" s="33"/>
      <c r="LOB1" s="33"/>
      <c r="LOC1" s="33"/>
      <c r="LOD1" s="33"/>
      <c r="LOE1" s="33"/>
      <c r="LOF1" s="33"/>
      <c r="LOG1" s="33"/>
      <c r="LOH1" s="33"/>
      <c r="LOI1" s="33"/>
      <c r="LOJ1" s="33"/>
      <c r="LOK1" s="33"/>
      <c r="LOL1" s="33"/>
      <c r="LOM1" s="33"/>
      <c r="LON1" s="33"/>
      <c r="LOO1" s="33"/>
      <c r="LOP1" s="33"/>
      <c r="LOQ1" s="33"/>
      <c r="LOR1" s="33"/>
      <c r="LOS1" s="33"/>
      <c r="LOT1" s="33"/>
      <c r="LOU1" s="33"/>
      <c r="LOV1" s="33"/>
      <c r="LOW1" s="33"/>
      <c r="LOX1" s="33"/>
      <c r="LOY1" s="33"/>
      <c r="LOZ1" s="33"/>
      <c r="LPA1" s="33"/>
      <c r="LPB1" s="33"/>
      <c r="LPC1" s="33"/>
      <c r="LPD1" s="33"/>
      <c r="LPE1" s="33"/>
      <c r="LPF1" s="33"/>
      <c r="LPG1" s="33"/>
      <c r="LPH1" s="33"/>
      <c r="LPI1" s="33"/>
      <c r="LPJ1" s="33"/>
      <c r="LPK1" s="33"/>
      <c r="LPL1" s="33"/>
      <c r="LPM1" s="33"/>
      <c r="LPN1" s="33"/>
      <c r="LPO1" s="33"/>
      <c r="LPP1" s="33"/>
      <c r="LPQ1" s="33"/>
      <c r="LPR1" s="33"/>
      <c r="LPS1" s="33"/>
      <c r="LPT1" s="33"/>
      <c r="LPU1" s="33"/>
      <c r="LPV1" s="33"/>
      <c r="LPW1" s="33"/>
      <c r="LPX1" s="33"/>
      <c r="LPY1" s="33"/>
      <c r="LPZ1" s="33"/>
      <c r="LQA1" s="33"/>
      <c r="LQB1" s="33"/>
      <c r="LQC1" s="33"/>
      <c r="LQD1" s="33"/>
      <c r="LQE1" s="33"/>
      <c r="LQF1" s="33"/>
      <c r="LQG1" s="33"/>
      <c r="LQH1" s="33"/>
      <c r="LQI1" s="33"/>
      <c r="LQJ1" s="33"/>
      <c r="LQK1" s="33"/>
      <c r="LQL1" s="33"/>
      <c r="LQM1" s="33"/>
      <c r="LQN1" s="33"/>
      <c r="LQO1" s="33"/>
      <c r="LQP1" s="33"/>
      <c r="LQQ1" s="33"/>
      <c r="LQR1" s="33"/>
      <c r="LQS1" s="33"/>
      <c r="LQT1" s="33"/>
      <c r="LQU1" s="33"/>
      <c r="LQV1" s="33"/>
      <c r="LQW1" s="33"/>
      <c r="LQX1" s="33"/>
      <c r="LQY1" s="33"/>
      <c r="LQZ1" s="33"/>
      <c r="LRA1" s="33"/>
      <c r="LRB1" s="33"/>
      <c r="LRC1" s="33"/>
      <c r="LRD1" s="33"/>
      <c r="LRE1" s="33"/>
      <c r="LRF1" s="33"/>
      <c r="LRG1" s="33"/>
      <c r="LRH1" s="33"/>
      <c r="LRI1" s="33"/>
      <c r="LRJ1" s="33"/>
      <c r="LRK1" s="33"/>
      <c r="LRL1" s="33"/>
      <c r="LRM1" s="33"/>
      <c r="LRN1" s="33"/>
      <c r="LRO1" s="33"/>
      <c r="LRP1" s="33"/>
      <c r="LRQ1" s="33"/>
      <c r="LRR1" s="33"/>
      <c r="LRS1" s="33"/>
      <c r="LRT1" s="33"/>
      <c r="LRU1" s="33"/>
      <c r="LRV1" s="33"/>
      <c r="LRW1" s="33"/>
      <c r="LRX1" s="33"/>
      <c r="LRY1" s="33"/>
      <c r="LRZ1" s="33"/>
      <c r="LSA1" s="33"/>
      <c r="LSB1" s="33"/>
      <c r="LSC1" s="33"/>
      <c r="LSD1" s="33"/>
      <c r="LSE1" s="33"/>
      <c r="LSF1" s="33"/>
      <c r="LSG1" s="33"/>
      <c r="LSH1" s="33"/>
      <c r="LSI1" s="33"/>
      <c r="LSJ1" s="33"/>
      <c r="LSK1" s="33"/>
      <c r="LSL1" s="33"/>
      <c r="LSM1" s="33"/>
      <c r="LSN1" s="33"/>
      <c r="LSO1" s="33"/>
      <c r="LSP1" s="33"/>
      <c r="LSQ1" s="33"/>
      <c r="LSR1" s="33"/>
      <c r="LSS1" s="33"/>
      <c r="LST1" s="33"/>
      <c r="LSU1" s="33"/>
      <c r="LSV1" s="33"/>
      <c r="LSW1" s="33"/>
      <c r="LSX1" s="33"/>
      <c r="LSY1" s="33"/>
      <c r="LSZ1" s="33"/>
      <c r="LTA1" s="33"/>
      <c r="LTB1" s="33"/>
      <c r="LTC1" s="33"/>
      <c r="LTD1" s="33"/>
      <c r="LTE1" s="33"/>
      <c r="LTF1" s="33"/>
      <c r="LTG1" s="33"/>
      <c r="LTH1" s="33"/>
      <c r="LTI1" s="33"/>
      <c r="LTJ1" s="33"/>
      <c r="LTK1" s="33"/>
      <c r="LTL1" s="33"/>
      <c r="LTM1" s="33"/>
      <c r="LTN1" s="33"/>
      <c r="LTO1" s="33"/>
      <c r="LTP1" s="33"/>
      <c r="LTQ1" s="33"/>
      <c r="LTR1" s="33"/>
      <c r="LTS1" s="33"/>
      <c r="LTT1" s="33"/>
      <c r="LTU1" s="33"/>
      <c r="LTV1" s="33"/>
      <c r="LTW1" s="33"/>
      <c r="LTX1" s="33"/>
      <c r="LTY1" s="33"/>
      <c r="LTZ1" s="33"/>
      <c r="LUA1" s="33"/>
      <c r="LUB1" s="33"/>
      <c r="LUC1" s="33"/>
      <c r="LUD1" s="33"/>
      <c r="LUE1" s="33"/>
      <c r="LUF1" s="33"/>
      <c r="LUG1" s="33"/>
      <c r="LUH1" s="33"/>
      <c r="LUI1" s="33"/>
      <c r="LUJ1" s="33"/>
      <c r="LUK1" s="33"/>
      <c r="LUL1" s="33"/>
      <c r="LUM1" s="33"/>
      <c r="LUN1" s="33"/>
      <c r="LUO1" s="33"/>
      <c r="LUP1" s="33"/>
      <c r="LUQ1" s="33"/>
      <c r="LUR1" s="33"/>
      <c r="LUS1" s="33"/>
      <c r="LUT1" s="33"/>
      <c r="LUU1" s="33"/>
      <c r="LUV1" s="33"/>
      <c r="LUW1" s="33"/>
      <c r="LUX1" s="33"/>
      <c r="LUY1" s="33"/>
      <c r="LUZ1" s="33"/>
      <c r="LVA1" s="33"/>
      <c r="LVB1" s="33"/>
      <c r="LVC1" s="33"/>
      <c r="LVD1" s="33"/>
      <c r="LVE1" s="33"/>
      <c r="LVF1" s="33"/>
      <c r="LVG1" s="33"/>
      <c r="LVH1" s="33"/>
      <c r="LVI1" s="33"/>
      <c r="LVJ1" s="33"/>
      <c r="LVK1" s="33"/>
      <c r="LVL1" s="33"/>
      <c r="LVM1" s="33"/>
      <c r="LVN1" s="33"/>
      <c r="LVO1" s="33"/>
      <c r="LVP1" s="33"/>
      <c r="LVQ1" s="33"/>
      <c r="LVR1" s="33"/>
      <c r="LVS1" s="33"/>
      <c r="LVT1" s="33"/>
      <c r="LVU1" s="33"/>
      <c r="LVV1" s="33"/>
      <c r="LVW1" s="33"/>
      <c r="LVX1" s="33"/>
      <c r="LVY1" s="33"/>
      <c r="LVZ1" s="33"/>
      <c r="LWA1" s="33"/>
      <c r="LWB1" s="33"/>
      <c r="LWC1" s="33"/>
      <c r="LWD1" s="33"/>
      <c r="LWE1" s="33"/>
      <c r="LWF1" s="33"/>
      <c r="LWG1" s="33"/>
      <c r="LWH1" s="33"/>
      <c r="LWI1" s="33"/>
      <c r="LWJ1" s="33"/>
      <c r="LWK1" s="33"/>
      <c r="LWL1" s="33"/>
      <c r="LWM1" s="33"/>
      <c r="LWN1" s="33"/>
      <c r="LWO1" s="33"/>
      <c r="LWP1" s="33"/>
      <c r="LWQ1" s="33"/>
      <c r="LWR1" s="33"/>
      <c r="LWS1" s="33"/>
      <c r="LWT1" s="33"/>
      <c r="LWU1" s="33"/>
      <c r="LWV1" s="33"/>
      <c r="LWW1" s="33"/>
      <c r="LWX1" s="33"/>
      <c r="LWY1" s="33"/>
      <c r="LWZ1" s="33"/>
      <c r="LXA1" s="33"/>
      <c r="LXB1" s="33"/>
      <c r="LXC1" s="33"/>
      <c r="LXD1" s="33"/>
      <c r="LXE1" s="33"/>
      <c r="LXF1" s="33"/>
      <c r="LXG1" s="33"/>
      <c r="LXH1" s="33"/>
      <c r="LXI1" s="33"/>
      <c r="LXJ1" s="33"/>
      <c r="LXK1" s="33"/>
      <c r="LXL1" s="33"/>
      <c r="LXM1" s="33"/>
      <c r="LXN1" s="33"/>
      <c r="LXO1" s="33"/>
      <c r="LXP1" s="33"/>
      <c r="LXQ1" s="33"/>
      <c r="LXR1" s="33"/>
      <c r="LXS1" s="33"/>
      <c r="LXT1" s="33"/>
      <c r="LXU1" s="33"/>
      <c r="LXV1" s="33"/>
      <c r="LXW1" s="33"/>
      <c r="LXX1" s="33"/>
      <c r="LXY1" s="33"/>
      <c r="LXZ1" s="33"/>
      <c r="LYA1" s="33"/>
      <c r="LYB1" s="33"/>
      <c r="LYC1" s="33"/>
      <c r="LYD1" s="33"/>
      <c r="LYE1" s="33"/>
      <c r="LYF1" s="33"/>
      <c r="LYG1" s="33"/>
      <c r="LYH1" s="33"/>
      <c r="LYI1" s="33"/>
      <c r="LYJ1" s="33"/>
      <c r="LYK1" s="33"/>
      <c r="LYL1" s="33"/>
      <c r="LYM1" s="33"/>
      <c r="LYN1" s="33"/>
      <c r="LYO1" s="33"/>
      <c r="LYP1" s="33"/>
      <c r="LYQ1" s="33"/>
      <c r="LYR1" s="33"/>
      <c r="LYS1" s="33"/>
      <c r="LYT1" s="33"/>
      <c r="LYU1" s="33"/>
      <c r="LYV1" s="33"/>
      <c r="LYW1" s="33"/>
      <c r="LYX1" s="33"/>
      <c r="LYY1" s="33"/>
      <c r="LYZ1" s="33"/>
      <c r="LZA1" s="33"/>
      <c r="LZB1" s="33"/>
      <c r="LZC1" s="33"/>
      <c r="LZD1" s="33"/>
      <c r="LZE1" s="33"/>
      <c r="LZF1" s="33"/>
      <c r="LZG1" s="33"/>
      <c r="LZH1" s="33"/>
      <c r="LZI1" s="33"/>
      <c r="LZJ1" s="33"/>
      <c r="LZK1" s="33"/>
      <c r="LZL1" s="33"/>
      <c r="LZM1" s="33"/>
      <c r="LZN1" s="33"/>
      <c r="LZO1" s="33"/>
      <c r="LZP1" s="33"/>
      <c r="LZQ1" s="33"/>
      <c r="LZR1" s="33"/>
      <c r="LZS1" s="33"/>
      <c r="LZT1" s="33"/>
      <c r="LZU1" s="33"/>
      <c r="LZV1" s="33"/>
      <c r="LZW1" s="33"/>
      <c r="LZX1" s="33"/>
      <c r="LZY1" s="33"/>
      <c r="LZZ1" s="33"/>
      <c r="MAA1" s="33"/>
      <c r="MAB1" s="33"/>
      <c r="MAC1" s="33"/>
      <c r="MAD1" s="33"/>
      <c r="MAE1" s="33"/>
      <c r="MAF1" s="33"/>
      <c r="MAG1" s="33"/>
      <c r="MAH1" s="33"/>
      <c r="MAI1" s="33"/>
      <c r="MAJ1" s="33"/>
      <c r="MAK1" s="33"/>
      <c r="MAL1" s="33"/>
      <c r="MAM1" s="33"/>
      <c r="MAN1" s="33"/>
      <c r="MAO1" s="33"/>
      <c r="MAP1" s="33"/>
      <c r="MAQ1" s="33"/>
      <c r="MAR1" s="33"/>
      <c r="MAS1" s="33"/>
      <c r="MAT1" s="33"/>
      <c r="MAU1" s="33"/>
      <c r="MAV1" s="33"/>
      <c r="MAW1" s="33"/>
      <c r="MAX1" s="33"/>
      <c r="MAY1" s="33"/>
      <c r="MAZ1" s="33"/>
      <c r="MBA1" s="33"/>
      <c r="MBB1" s="33"/>
      <c r="MBC1" s="33"/>
      <c r="MBD1" s="33"/>
      <c r="MBE1" s="33"/>
      <c r="MBF1" s="33"/>
      <c r="MBG1" s="33"/>
      <c r="MBH1" s="33"/>
      <c r="MBI1" s="33"/>
      <c r="MBJ1" s="33"/>
      <c r="MBK1" s="33"/>
      <c r="MBL1" s="33"/>
      <c r="MBM1" s="33"/>
      <c r="MBN1" s="33"/>
      <c r="MBO1" s="33"/>
      <c r="MBP1" s="33"/>
      <c r="MBQ1" s="33"/>
      <c r="MBR1" s="33"/>
      <c r="MBS1" s="33"/>
      <c r="MBT1" s="33"/>
      <c r="MBU1" s="33"/>
      <c r="MBV1" s="33"/>
      <c r="MBW1" s="33"/>
      <c r="MBX1" s="33"/>
      <c r="MBY1" s="33"/>
      <c r="MBZ1" s="33"/>
      <c r="MCA1" s="33"/>
      <c r="MCB1" s="33"/>
      <c r="MCC1" s="33"/>
      <c r="MCD1" s="33"/>
      <c r="MCE1" s="33"/>
      <c r="MCF1" s="33"/>
      <c r="MCG1" s="33"/>
      <c r="MCH1" s="33"/>
      <c r="MCI1" s="33"/>
      <c r="MCJ1" s="33"/>
      <c r="MCK1" s="33"/>
      <c r="MCL1" s="33"/>
      <c r="MCM1" s="33"/>
      <c r="MCN1" s="33"/>
      <c r="MCO1" s="33"/>
      <c r="MCP1" s="33"/>
      <c r="MCQ1" s="33"/>
      <c r="MCR1" s="33"/>
      <c r="MCS1" s="33"/>
      <c r="MCT1" s="33"/>
      <c r="MCU1" s="33"/>
      <c r="MCV1" s="33"/>
      <c r="MCW1" s="33"/>
      <c r="MCX1" s="33"/>
      <c r="MCY1" s="33"/>
      <c r="MCZ1" s="33"/>
      <c r="MDA1" s="33"/>
      <c r="MDB1" s="33"/>
      <c r="MDC1" s="33"/>
      <c r="MDD1" s="33"/>
      <c r="MDE1" s="33"/>
      <c r="MDF1" s="33"/>
      <c r="MDG1" s="33"/>
      <c r="MDH1" s="33"/>
      <c r="MDI1" s="33"/>
      <c r="MDJ1" s="33"/>
      <c r="MDK1" s="33"/>
      <c r="MDL1" s="33"/>
      <c r="MDM1" s="33"/>
      <c r="MDN1" s="33"/>
      <c r="MDO1" s="33"/>
      <c r="MDP1" s="33"/>
      <c r="MDQ1" s="33"/>
      <c r="MDR1" s="33"/>
      <c r="MDS1" s="33"/>
      <c r="MDT1" s="33"/>
      <c r="MDU1" s="33"/>
      <c r="MDV1" s="33"/>
      <c r="MDW1" s="33"/>
      <c r="MDX1" s="33"/>
      <c r="MDY1" s="33"/>
      <c r="MDZ1" s="33"/>
      <c r="MEA1" s="33"/>
      <c r="MEB1" s="33"/>
      <c r="MEC1" s="33"/>
      <c r="MED1" s="33"/>
      <c r="MEE1" s="33"/>
      <c r="MEF1" s="33"/>
      <c r="MEG1" s="33"/>
      <c r="MEH1" s="33"/>
      <c r="MEI1" s="33"/>
      <c r="MEJ1" s="33"/>
      <c r="MEK1" s="33"/>
      <c r="MEL1" s="33"/>
      <c r="MEM1" s="33"/>
      <c r="MEN1" s="33"/>
      <c r="MEO1" s="33"/>
      <c r="MEP1" s="33"/>
      <c r="MEQ1" s="33"/>
      <c r="MER1" s="33"/>
      <c r="MES1" s="33"/>
      <c r="MET1" s="33"/>
      <c r="MEU1" s="33"/>
      <c r="MEV1" s="33"/>
      <c r="MEW1" s="33"/>
      <c r="MEX1" s="33"/>
      <c r="MEY1" s="33"/>
      <c r="MEZ1" s="33"/>
      <c r="MFA1" s="33"/>
      <c r="MFB1" s="33"/>
      <c r="MFC1" s="33"/>
      <c r="MFD1" s="33"/>
      <c r="MFE1" s="33"/>
      <c r="MFF1" s="33"/>
      <c r="MFG1" s="33"/>
      <c r="MFH1" s="33"/>
      <c r="MFI1" s="33"/>
      <c r="MFJ1" s="33"/>
      <c r="MFK1" s="33"/>
      <c r="MFL1" s="33"/>
      <c r="MFM1" s="33"/>
      <c r="MFN1" s="33"/>
      <c r="MFO1" s="33"/>
      <c r="MFP1" s="33"/>
      <c r="MFQ1" s="33"/>
      <c r="MFR1" s="33"/>
      <c r="MFS1" s="33"/>
      <c r="MFT1" s="33"/>
      <c r="MFU1" s="33"/>
      <c r="MFV1" s="33"/>
      <c r="MFW1" s="33"/>
      <c r="MFX1" s="33"/>
      <c r="MFY1" s="33"/>
      <c r="MFZ1" s="33"/>
      <c r="MGA1" s="33"/>
      <c r="MGB1" s="33"/>
      <c r="MGC1" s="33"/>
      <c r="MGD1" s="33"/>
      <c r="MGE1" s="33"/>
      <c r="MGF1" s="33"/>
      <c r="MGG1" s="33"/>
      <c r="MGH1" s="33"/>
      <c r="MGI1" s="33"/>
      <c r="MGJ1" s="33"/>
      <c r="MGK1" s="33"/>
      <c r="MGL1" s="33"/>
      <c r="MGM1" s="33"/>
      <c r="MGN1" s="33"/>
      <c r="MGO1" s="33"/>
      <c r="MGP1" s="33"/>
      <c r="MGQ1" s="33"/>
      <c r="MGR1" s="33"/>
      <c r="MGS1" s="33"/>
      <c r="MGT1" s="33"/>
      <c r="MGU1" s="33"/>
      <c r="MGV1" s="33"/>
      <c r="MGW1" s="33"/>
      <c r="MGX1" s="33"/>
      <c r="MGY1" s="33"/>
      <c r="MGZ1" s="33"/>
      <c r="MHA1" s="33"/>
      <c r="MHB1" s="33"/>
      <c r="MHC1" s="33"/>
      <c r="MHD1" s="33"/>
      <c r="MHE1" s="33"/>
      <c r="MHF1" s="33"/>
      <c r="MHG1" s="33"/>
      <c r="MHH1" s="33"/>
      <c r="MHI1" s="33"/>
      <c r="MHJ1" s="33"/>
      <c r="MHK1" s="33"/>
      <c r="MHL1" s="33"/>
      <c r="MHM1" s="33"/>
      <c r="MHN1" s="33"/>
      <c r="MHO1" s="33"/>
      <c r="MHP1" s="33"/>
      <c r="MHQ1" s="33"/>
      <c r="MHR1" s="33"/>
      <c r="MHS1" s="33"/>
      <c r="MHT1" s="33"/>
      <c r="MHU1" s="33"/>
      <c r="MHV1" s="33"/>
      <c r="MHW1" s="33"/>
      <c r="MHX1" s="33"/>
      <c r="MHY1" s="33"/>
      <c r="MHZ1" s="33"/>
      <c r="MIA1" s="33"/>
      <c r="MIB1" s="33"/>
      <c r="MIC1" s="33"/>
      <c r="MID1" s="33"/>
      <c r="MIE1" s="33"/>
      <c r="MIF1" s="33"/>
      <c r="MIG1" s="33"/>
      <c r="MIH1" s="33"/>
      <c r="MII1" s="33"/>
      <c r="MIJ1" s="33"/>
      <c r="MIK1" s="33"/>
      <c r="MIL1" s="33"/>
      <c r="MIM1" s="33"/>
      <c r="MIN1" s="33"/>
      <c r="MIO1" s="33"/>
      <c r="MIP1" s="33"/>
      <c r="MIQ1" s="33"/>
      <c r="MIR1" s="33"/>
      <c r="MIS1" s="33"/>
      <c r="MIT1" s="33"/>
      <c r="MIU1" s="33"/>
      <c r="MIV1" s="33"/>
      <c r="MIW1" s="33"/>
      <c r="MIX1" s="33"/>
      <c r="MIY1" s="33"/>
      <c r="MIZ1" s="33"/>
      <c r="MJA1" s="33"/>
      <c r="MJB1" s="33"/>
      <c r="MJC1" s="33"/>
      <c r="MJD1" s="33"/>
      <c r="MJE1" s="33"/>
      <c r="MJF1" s="33"/>
      <c r="MJG1" s="33"/>
      <c r="MJH1" s="33"/>
      <c r="MJI1" s="33"/>
      <c r="MJJ1" s="33"/>
      <c r="MJK1" s="33"/>
      <c r="MJL1" s="33"/>
      <c r="MJM1" s="33"/>
      <c r="MJN1" s="33"/>
      <c r="MJO1" s="33"/>
      <c r="MJP1" s="33"/>
      <c r="MJQ1" s="33"/>
      <c r="MJR1" s="33"/>
      <c r="MJS1" s="33"/>
      <c r="MJT1" s="33"/>
      <c r="MJU1" s="33"/>
      <c r="MJV1" s="33"/>
      <c r="MJW1" s="33"/>
      <c r="MJX1" s="33"/>
      <c r="MJY1" s="33"/>
      <c r="MJZ1" s="33"/>
      <c r="MKA1" s="33"/>
      <c r="MKB1" s="33"/>
      <c r="MKC1" s="33"/>
      <c r="MKD1" s="33"/>
      <c r="MKE1" s="33"/>
      <c r="MKF1" s="33"/>
      <c r="MKG1" s="33"/>
      <c r="MKH1" s="33"/>
      <c r="MKI1" s="33"/>
      <c r="MKJ1" s="33"/>
      <c r="MKK1" s="33"/>
      <c r="MKL1" s="33"/>
      <c r="MKM1" s="33"/>
      <c r="MKN1" s="33"/>
      <c r="MKO1" s="33"/>
      <c r="MKP1" s="33"/>
      <c r="MKQ1" s="33"/>
      <c r="MKR1" s="33"/>
      <c r="MKS1" s="33"/>
      <c r="MKT1" s="33"/>
      <c r="MKU1" s="33"/>
      <c r="MKV1" s="33"/>
      <c r="MKW1" s="33"/>
      <c r="MKX1" s="33"/>
      <c r="MKY1" s="33"/>
      <c r="MKZ1" s="33"/>
      <c r="MLA1" s="33"/>
      <c r="MLB1" s="33"/>
      <c r="MLC1" s="33"/>
      <c r="MLD1" s="33"/>
      <c r="MLE1" s="33"/>
      <c r="MLF1" s="33"/>
      <c r="MLG1" s="33"/>
      <c r="MLH1" s="33"/>
      <c r="MLI1" s="33"/>
      <c r="MLJ1" s="33"/>
      <c r="MLK1" s="33"/>
      <c r="MLL1" s="33"/>
      <c r="MLM1" s="33"/>
      <c r="MLN1" s="33"/>
      <c r="MLO1" s="33"/>
      <c r="MLP1" s="33"/>
      <c r="MLQ1" s="33"/>
      <c r="MLR1" s="33"/>
      <c r="MLS1" s="33"/>
      <c r="MLT1" s="33"/>
      <c r="MLU1" s="33"/>
      <c r="MLV1" s="33"/>
      <c r="MLW1" s="33"/>
      <c r="MLX1" s="33"/>
      <c r="MLY1" s="33"/>
      <c r="MLZ1" s="33"/>
      <c r="MMA1" s="33"/>
      <c r="MMB1" s="33"/>
      <c r="MMC1" s="33"/>
      <c r="MMD1" s="33"/>
      <c r="MME1" s="33"/>
      <c r="MMF1" s="33"/>
      <c r="MMG1" s="33"/>
      <c r="MMH1" s="33"/>
      <c r="MMI1" s="33"/>
      <c r="MMJ1" s="33"/>
      <c r="MMK1" s="33"/>
      <c r="MML1" s="33"/>
      <c r="MMM1" s="33"/>
      <c r="MMN1" s="33"/>
      <c r="MMO1" s="33"/>
      <c r="MMP1" s="33"/>
      <c r="MMQ1" s="33"/>
      <c r="MMR1" s="33"/>
      <c r="MMS1" s="33"/>
      <c r="MMT1" s="33"/>
      <c r="MMU1" s="33"/>
      <c r="MMV1" s="33"/>
      <c r="MMW1" s="33"/>
      <c r="MMX1" s="33"/>
      <c r="MMY1" s="33"/>
      <c r="MMZ1" s="33"/>
      <c r="MNA1" s="33"/>
      <c r="MNB1" s="33"/>
      <c r="MNC1" s="33"/>
      <c r="MND1" s="33"/>
      <c r="MNE1" s="33"/>
      <c r="MNF1" s="33"/>
      <c r="MNG1" s="33"/>
      <c r="MNH1" s="33"/>
      <c r="MNI1" s="33"/>
      <c r="MNJ1" s="33"/>
      <c r="MNK1" s="33"/>
      <c r="MNL1" s="33"/>
      <c r="MNM1" s="33"/>
      <c r="MNN1" s="33"/>
      <c r="MNO1" s="33"/>
      <c r="MNP1" s="33"/>
      <c r="MNQ1" s="33"/>
      <c r="MNR1" s="33"/>
      <c r="MNS1" s="33"/>
      <c r="MNT1" s="33"/>
      <c r="MNU1" s="33"/>
      <c r="MNV1" s="33"/>
      <c r="MNW1" s="33"/>
      <c r="MNX1" s="33"/>
      <c r="MNY1" s="33"/>
      <c r="MNZ1" s="33"/>
      <c r="MOA1" s="33"/>
      <c r="MOB1" s="33"/>
      <c r="MOC1" s="33"/>
      <c r="MOD1" s="33"/>
      <c r="MOE1" s="33"/>
      <c r="MOF1" s="33"/>
      <c r="MOG1" s="33"/>
      <c r="MOH1" s="33"/>
      <c r="MOI1" s="33"/>
      <c r="MOJ1" s="33"/>
      <c r="MOK1" s="33"/>
      <c r="MOL1" s="33"/>
      <c r="MOM1" s="33"/>
      <c r="MON1" s="33"/>
      <c r="MOO1" s="33"/>
      <c r="MOP1" s="33"/>
      <c r="MOQ1" s="33"/>
      <c r="MOR1" s="33"/>
      <c r="MOS1" s="33"/>
      <c r="MOT1" s="33"/>
      <c r="MOU1" s="33"/>
      <c r="MOV1" s="33"/>
      <c r="MOW1" s="33"/>
      <c r="MOX1" s="33"/>
      <c r="MOY1" s="33"/>
      <c r="MOZ1" s="33"/>
      <c r="MPA1" s="33"/>
      <c r="MPB1" s="33"/>
      <c r="MPC1" s="33"/>
      <c r="MPD1" s="33"/>
      <c r="MPE1" s="33"/>
      <c r="MPF1" s="33"/>
      <c r="MPG1" s="33"/>
      <c r="MPH1" s="33"/>
      <c r="MPI1" s="33"/>
      <c r="MPJ1" s="33"/>
      <c r="MPK1" s="33"/>
      <c r="MPL1" s="33"/>
      <c r="MPM1" s="33"/>
      <c r="MPN1" s="33"/>
      <c r="MPO1" s="33"/>
      <c r="MPP1" s="33"/>
      <c r="MPQ1" s="33"/>
      <c r="MPR1" s="33"/>
      <c r="MPS1" s="33"/>
      <c r="MPT1" s="33"/>
      <c r="MPU1" s="33"/>
      <c r="MPV1" s="33"/>
      <c r="MPW1" s="33"/>
      <c r="MPX1" s="33"/>
      <c r="MPY1" s="33"/>
      <c r="MPZ1" s="33"/>
      <c r="MQA1" s="33"/>
      <c r="MQB1" s="33"/>
      <c r="MQC1" s="33"/>
      <c r="MQD1" s="33"/>
      <c r="MQE1" s="33"/>
      <c r="MQF1" s="33"/>
      <c r="MQG1" s="33"/>
      <c r="MQH1" s="33"/>
      <c r="MQI1" s="33"/>
      <c r="MQJ1" s="33"/>
      <c r="MQK1" s="33"/>
      <c r="MQL1" s="33"/>
      <c r="MQM1" s="33"/>
      <c r="MQN1" s="33"/>
      <c r="MQO1" s="33"/>
      <c r="MQP1" s="33"/>
      <c r="MQQ1" s="33"/>
      <c r="MQR1" s="33"/>
      <c r="MQS1" s="33"/>
      <c r="MQT1" s="33"/>
      <c r="MQU1" s="33"/>
      <c r="MQV1" s="33"/>
      <c r="MQW1" s="33"/>
      <c r="MQX1" s="33"/>
      <c r="MQY1" s="33"/>
      <c r="MQZ1" s="33"/>
      <c r="MRA1" s="33"/>
      <c r="MRB1" s="33"/>
      <c r="MRC1" s="33"/>
      <c r="MRD1" s="33"/>
      <c r="MRE1" s="33"/>
      <c r="MRF1" s="33"/>
      <c r="MRG1" s="33"/>
      <c r="MRH1" s="33"/>
      <c r="MRI1" s="33"/>
      <c r="MRJ1" s="33"/>
      <c r="MRK1" s="33"/>
      <c r="MRL1" s="33"/>
      <c r="MRM1" s="33"/>
      <c r="MRN1" s="33"/>
      <c r="MRO1" s="33"/>
      <c r="MRP1" s="33"/>
      <c r="MRQ1" s="33"/>
      <c r="MRR1" s="33"/>
      <c r="MRS1" s="33"/>
      <c r="MRT1" s="33"/>
      <c r="MRU1" s="33"/>
      <c r="MRV1" s="33"/>
      <c r="MRW1" s="33"/>
      <c r="MRX1" s="33"/>
      <c r="MRY1" s="33"/>
      <c r="MRZ1" s="33"/>
      <c r="MSA1" s="33"/>
      <c r="MSB1" s="33"/>
      <c r="MSC1" s="33"/>
      <c r="MSD1" s="33"/>
      <c r="MSE1" s="33"/>
      <c r="MSF1" s="33"/>
      <c r="MSG1" s="33"/>
      <c r="MSH1" s="33"/>
      <c r="MSI1" s="33"/>
      <c r="MSJ1" s="33"/>
      <c r="MSK1" s="33"/>
      <c r="MSL1" s="33"/>
      <c r="MSM1" s="33"/>
      <c r="MSN1" s="33"/>
      <c r="MSO1" s="33"/>
      <c r="MSP1" s="33"/>
      <c r="MSQ1" s="33"/>
      <c r="MSR1" s="33"/>
      <c r="MSS1" s="33"/>
      <c r="MST1" s="33"/>
      <c r="MSU1" s="33"/>
      <c r="MSV1" s="33"/>
      <c r="MSW1" s="33"/>
      <c r="MSX1" s="33"/>
      <c r="MSY1" s="33"/>
      <c r="MSZ1" s="33"/>
      <c r="MTA1" s="33"/>
      <c r="MTB1" s="33"/>
      <c r="MTC1" s="33"/>
      <c r="MTD1" s="33"/>
      <c r="MTE1" s="33"/>
      <c r="MTF1" s="33"/>
      <c r="MTG1" s="33"/>
      <c r="MTH1" s="33"/>
      <c r="MTI1" s="33"/>
      <c r="MTJ1" s="33"/>
      <c r="MTK1" s="33"/>
      <c r="MTL1" s="33"/>
      <c r="MTM1" s="33"/>
      <c r="MTN1" s="33"/>
      <c r="MTO1" s="33"/>
      <c r="MTP1" s="33"/>
      <c r="MTQ1" s="33"/>
      <c r="MTR1" s="33"/>
      <c r="MTS1" s="33"/>
      <c r="MTT1" s="33"/>
      <c r="MTU1" s="33"/>
      <c r="MTV1" s="33"/>
      <c r="MTW1" s="33"/>
      <c r="MTX1" s="33"/>
      <c r="MTY1" s="33"/>
      <c r="MTZ1" s="33"/>
      <c r="MUA1" s="33"/>
      <c r="MUB1" s="33"/>
      <c r="MUC1" s="33"/>
      <c r="MUD1" s="33"/>
      <c r="MUE1" s="33"/>
      <c r="MUF1" s="33"/>
      <c r="MUG1" s="33"/>
      <c r="MUH1" s="33"/>
      <c r="MUI1" s="33"/>
      <c r="MUJ1" s="33"/>
      <c r="MUK1" s="33"/>
      <c r="MUL1" s="33"/>
      <c r="MUM1" s="33"/>
      <c r="MUN1" s="33"/>
      <c r="MUO1" s="33"/>
      <c r="MUP1" s="33"/>
      <c r="MUQ1" s="33"/>
      <c r="MUR1" s="33"/>
      <c r="MUS1" s="33"/>
      <c r="MUT1" s="33"/>
      <c r="MUU1" s="33"/>
      <c r="MUV1" s="33"/>
      <c r="MUW1" s="33"/>
      <c r="MUX1" s="33"/>
      <c r="MUY1" s="33"/>
      <c r="MUZ1" s="33"/>
      <c r="MVA1" s="33"/>
      <c r="MVB1" s="33"/>
      <c r="MVC1" s="33"/>
      <c r="MVD1" s="33"/>
      <c r="MVE1" s="33"/>
      <c r="MVF1" s="33"/>
      <c r="MVG1" s="33"/>
      <c r="MVH1" s="33"/>
      <c r="MVI1" s="33"/>
      <c r="MVJ1" s="33"/>
      <c r="MVK1" s="33"/>
      <c r="MVL1" s="33"/>
      <c r="MVM1" s="33"/>
      <c r="MVN1" s="33"/>
      <c r="MVO1" s="33"/>
      <c r="MVP1" s="33"/>
      <c r="MVQ1" s="33"/>
      <c r="MVR1" s="33"/>
      <c r="MVS1" s="33"/>
      <c r="MVT1" s="33"/>
      <c r="MVU1" s="33"/>
      <c r="MVV1" s="33"/>
      <c r="MVW1" s="33"/>
      <c r="MVX1" s="33"/>
      <c r="MVY1" s="33"/>
      <c r="MVZ1" s="33"/>
      <c r="MWA1" s="33"/>
      <c r="MWB1" s="33"/>
      <c r="MWC1" s="33"/>
      <c r="MWD1" s="33"/>
      <c r="MWE1" s="33"/>
      <c r="MWF1" s="33"/>
      <c r="MWG1" s="33"/>
      <c r="MWH1" s="33"/>
      <c r="MWI1" s="33"/>
      <c r="MWJ1" s="33"/>
      <c r="MWK1" s="33"/>
      <c r="MWL1" s="33"/>
      <c r="MWM1" s="33"/>
      <c r="MWN1" s="33"/>
      <c r="MWO1" s="33"/>
      <c r="MWP1" s="33"/>
      <c r="MWQ1" s="33"/>
      <c r="MWR1" s="33"/>
      <c r="MWS1" s="33"/>
      <c r="MWT1" s="33"/>
      <c r="MWU1" s="33"/>
      <c r="MWV1" s="33"/>
      <c r="MWW1" s="33"/>
      <c r="MWX1" s="33"/>
      <c r="MWY1" s="33"/>
      <c r="MWZ1" s="33"/>
      <c r="MXA1" s="33"/>
      <c r="MXB1" s="33"/>
      <c r="MXC1" s="33"/>
      <c r="MXD1" s="33"/>
      <c r="MXE1" s="33"/>
      <c r="MXF1" s="33"/>
      <c r="MXG1" s="33"/>
      <c r="MXH1" s="33"/>
      <c r="MXI1" s="33"/>
      <c r="MXJ1" s="33"/>
      <c r="MXK1" s="33"/>
      <c r="MXL1" s="33"/>
      <c r="MXM1" s="33"/>
      <c r="MXN1" s="33"/>
      <c r="MXO1" s="33"/>
      <c r="MXP1" s="33"/>
      <c r="MXQ1" s="33"/>
      <c r="MXR1" s="33"/>
      <c r="MXS1" s="33"/>
      <c r="MXT1" s="33"/>
      <c r="MXU1" s="33"/>
      <c r="MXV1" s="33"/>
      <c r="MXW1" s="33"/>
      <c r="MXX1" s="33"/>
      <c r="MXY1" s="33"/>
      <c r="MXZ1" s="33"/>
      <c r="MYA1" s="33"/>
      <c r="MYB1" s="33"/>
      <c r="MYC1" s="33"/>
      <c r="MYD1" s="33"/>
      <c r="MYE1" s="33"/>
      <c r="MYF1" s="33"/>
      <c r="MYG1" s="33"/>
      <c r="MYH1" s="33"/>
      <c r="MYI1" s="33"/>
      <c r="MYJ1" s="33"/>
      <c r="MYK1" s="33"/>
      <c r="MYL1" s="33"/>
      <c r="MYM1" s="33"/>
      <c r="MYN1" s="33"/>
      <c r="MYO1" s="33"/>
      <c r="MYP1" s="33"/>
      <c r="MYQ1" s="33"/>
      <c r="MYR1" s="33"/>
      <c r="MYS1" s="33"/>
      <c r="MYT1" s="33"/>
      <c r="MYU1" s="33"/>
      <c r="MYV1" s="33"/>
      <c r="MYW1" s="33"/>
      <c r="MYX1" s="33"/>
      <c r="MYY1" s="33"/>
      <c r="MYZ1" s="33"/>
      <c r="MZA1" s="33"/>
      <c r="MZB1" s="33"/>
      <c r="MZC1" s="33"/>
      <c r="MZD1" s="33"/>
      <c r="MZE1" s="33"/>
      <c r="MZF1" s="33"/>
      <c r="MZG1" s="33"/>
      <c r="MZH1" s="33"/>
      <c r="MZI1" s="33"/>
      <c r="MZJ1" s="33"/>
      <c r="MZK1" s="33"/>
      <c r="MZL1" s="33"/>
      <c r="MZM1" s="33"/>
      <c r="MZN1" s="33"/>
      <c r="MZO1" s="33"/>
      <c r="MZP1" s="33"/>
      <c r="MZQ1" s="33"/>
      <c r="MZR1" s="33"/>
      <c r="MZS1" s="33"/>
      <c r="MZT1" s="33"/>
      <c r="MZU1" s="33"/>
      <c r="MZV1" s="33"/>
      <c r="MZW1" s="33"/>
      <c r="MZX1" s="33"/>
      <c r="MZY1" s="33"/>
      <c r="MZZ1" s="33"/>
      <c r="NAA1" s="33"/>
      <c r="NAB1" s="33"/>
      <c r="NAC1" s="33"/>
      <c r="NAD1" s="33"/>
      <c r="NAE1" s="33"/>
      <c r="NAF1" s="33"/>
      <c r="NAG1" s="33"/>
      <c r="NAH1" s="33"/>
      <c r="NAI1" s="33"/>
      <c r="NAJ1" s="33"/>
      <c r="NAK1" s="33"/>
      <c r="NAL1" s="33"/>
      <c r="NAM1" s="33"/>
      <c r="NAN1" s="33"/>
      <c r="NAO1" s="33"/>
      <c r="NAP1" s="33"/>
      <c r="NAQ1" s="33"/>
      <c r="NAR1" s="33"/>
      <c r="NAS1" s="33"/>
      <c r="NAT1" s="33"/>
      <c r="NAU1" s="33"/>
      <c r="NAV1" s="33"/>
      <c r="NAW1" s="33"/>
      <c r="NAX1" s="33"/>
      <c r="NAY1" s="33"/>
      <c r="NAZ1" s="33"/>
      <c r="NBA1" s="33"/>
      <c r="NBB1" s="33"/>
      <c r="NBC1" s="33"/>
      <c r="NBD1" s="33"/>
      <c r="NBE1" s="33"/>
      <c r="NBF1" s="33"/>
      <c r="NBG1" s="33"/>
      <c r="NBH1" s="33"/>
      <c r="NBI1" s="33"/>
      <c r="NBJ1" s="33"/>
      <c r="NBK1" s="33"/>
      <c r="NBL1" s="33"/>
      <c r="NBM1" s="33"/>
      <c r="NBN1" s="33"/>
      <c r="NBO1" s="33"/>
      <c r="NBP1" s="33"/>
      <c r="NBQ1" s="33"/>
      <c r="NBR1" s="33"/>
      <c r="NBS1" s="33"/>
      <c r="NBT1" s="33"/>
      <c r="NBU1" s="33"/>
      <c r="NBV1" s="33"/>
      <c r="NBW1" s="33"/>
      <c r="NBX1" s="33"/>
      <c r="NBY1" s="33"/>
      <c r="NBZ1" s="33"/>
      <c r="NCA1" s="33"/>
      <c r="NCB1" s="33"/>
      <c r="NCC1" s="33"/>
      <c r="NCD1" s="33"/>
      <c r="NCE1" s="33"/>
      <c r="NCF1" s="33"/>
      <c r="NCG1" s="33"/>
      <c r="NCH1" s="33"/>
      <c r="NCI1" s="33"/>
      <c r="NCJ1" s="33"/>
      <c r="NCK1" s="33"/>
      <c r="NCL1" s="33"/>
      <c r="NCM1" s="33"/>
      <c r="NCN1" s="33"/>
      <c r="NCO1" s="33"/>
      <c r="NCP1" s="33"/>
      <c r="NCQ1" s="33"/>
      <c r="NCR1" s="33"/>
      <c r="NCS1" s="33"/>
      <c r="NCT1" s="33"/>
      <c r="NCU1" s="33"/>
      <c r="NCV1" s="33"/>
      <c r="NCW1" s="33"/>
      <c r="NCX1" s="33"/>
      <c r="NCY1" s="33"/>
      <c r="NCZ1" s="33"/>
      <c r="NDA1" s="33"/>
      <c r="NDB1" s="33"/>
      <c r="NDC1" s="33"/>
      <c r="NDD1" s="33"/>
      <c r="NDE1" s="33"/>
      <c r="NDF1" s="33"/>
      <c r="NDG1" s="33"/>
      <c r="NDH1" s="33"/>
      <c r="NDI1" s="33"/>
      <c r="NDJ1" s="33"/>
      <c r="NDK1" s="33"/>
      <c r="NDL1" s="33"/>
      <c r="NDM1" s="33"/>
      <c r="NDN1" s="33"/>
      <c r="NDO1" s="33"/>
      <c r="NDP1" s="33"/>
      <c r="NDQ1" s="33"/>
      <c r="NDR1" s="33"/>
      <c r="NDS1" s="33"/>
      <c r="NDT1" s="33"/>
      <c r="NDU1" s="33"/>
      <c r="NDV1" s="33"/>
      <c r="NDW1" s="33"/>
      <c r="NDX1" s="33"/>
      <c r="NDY1" s="33"/>
      <c r="NDZ1" s="33"/>
      <c r="NEA1" s="33"/>
      <c r="NEB1" s="33"/>
      <c r="NEC1" s="33"/>
      <c r="NED1" s="33"/>
      <c r="NEE1" s="33"/>
      <c r="NEF1" s="33"/>
      <c r="NEG1" s="33"/>
      <c r="NEH1" s="33"/>
      <c r="NEI1" s="33"/>
      <c r="NEJ1" s="33"/>
      <c r="NEK1" s="33"/>
      <c r="NEL1" s="33"/>
      <c r="NEM1" s="33"/>
      <c r="NEN1" s="33"/>
      <c r="NEO1" s="33"/>
      <c r="NEP1" s="33"/>
      <c r="NEQ1" s="33"/>
      <c r="NER1" s="33"/>
      <c r="NES1" s="33"/>
      <c r="NET1" s="33"/>
      <c r="NEU1" s="33"/>
      <c r="NEV1" s="33"/>
      <c r="NEW1" s="33"/>
      <c r="NEX1" s="33"/>
      <c r="NEY1" s="33"/>
      <c r="NEZ1" s="33"/>
      <c r="NFA1" s="33"/>
      <c r="NFB1" s="33"/>
      <c r="NFC1" s="33"/>
      <c r="NFD1" s="33"/>
      <c r="NFE1" s="33"/>
      <c r="NFF1" s="33"/>
      <c r="NFG1" s="33"/>
      <c r="NFH1" s="33"/>
      <c r="NFI1" s="33"/>
      <c r="NFJ1" s="33"/>
      <c r="NFK1" s="33"/>
      <c r="NFL1" s="33"/>
      <c r="NFM1" s="33"/>
      <c r="NFN1" s="33"/>
      <c r="NFO1" s="33"/>
      <c r="NFP1" s="33"/>
      <c r="NFQ1" s="33"/>
      <c r="NFR1" s="33"/>
      <c r="NFS1" s="33"/>
      <c r="NFT1" s="33"/>
      <c r="NFU1" s="33"/>
      <c r="NFV1" s="33"/>
      <c r="NFW1" s="33"/>
      <c r="NFX1" s="33"/>
      <c r="NFY1" s="33"/>
      <c r="NFZ1" s="33"/>
      <c r="NGA1" s="33"/>
      <c r="NGB1" s="33"/>
      <c r="NGC1" s="33"/>
      <c r="NGD1" s="33"/>
      <c r="NGE1" s="33"/>
      <c r="NGF1" s="33"/>
      <c r="NGG1" s="33"/>
      <c r="NGH1" s="33"/>
      <c r="NGI1" s="33"/>
      <c r="NGJ1" s="33"/>
      <c r="NGK1" s="33"/>
      <c r="NGL1" s="33"/>
      <c r="NGM1" s="33"/>
      <c r="NGN1" s="33"/>
      <c r="NGO1" s="33"/>
      <c r="NGP1" s="33"/>
      <c r="NGQ1" s="33"/>
      <c r="NGR1" s="33"/>
      <c r="NGS1" s="33"/>
      <c r="NGT1" s="33"/>
      <c r="NGU1" s="33"/>
      <c r="NGV1" s="33"/>
      <c r="NGW1" s="33"/>
      <c r="NGX1" s="33"/>
      <c r="NGY1" s="33"/>
      <c r="NGZ1" s="33"/>
      <c r="NHA1" s="33"/>
      <c r="NHB1" s="33"/>
      <c r="NHC1" s="33"/>
      <c r="NHD1" s="33"/>
      <c r="NHE1" s="33"/>
      <c r="NHF1" s="33"/>
      <c r="NHG1" s="33"/>
      <c r="NHH1" s="33"/>
      <c r="NHI1" s="33"/>
      <c r="NHJ1" s="33"/>
      <c r="NHK1" s="33"/>
      <c r="NHL1" s="33"/>
      <c r="NHM1" s="33"/>
      <c r="NHN1" s="33"/>
      <c r="NHO1" s="33"/>
      <c r="NHP1" s="33"/>
      <c r="NHQ1" s="33"/>
      <c r="NHR1" s="33"/>
      <c r="NHS1" s="33"/>
      <c r="NHT1" s="33"/>
      <c r="NHU1" s="33"/>
      <c r="NHV1" s="33"/>
      <c r="NHW1" s="33"/>
      <c r="NHX1" s="33"/>
      <c r="NHY1" s="33"/>
      <c r="NHZ1" s="33"/>
      <c r="NIA1" s="33"/>
      <c r="NIB1" s="33"/>
      <c r="NIC1" s="33"/>
      <c r="NID1" s="33"/>
      <c r="NIE1" s="33"/>
      <c r="NIF1" s="33"/>
      <c r="NIG1" s="33"/>
      <c r="NIH1" s="33"/>
      <c r="NII1" s="33"/>
      <c r="NIJ1" s="33"/>
      <c r="NIK1" s="33"/>
      <c r="NIL1" s="33"/>
      <c r="NIM1" s="33"/>
      <c r="NIN1" s="33"/>
      <c r="NIO1" s="33"/>
      <c r="NIP1" s="33"/>
      <c r="NIQ1" s="33"/>
      <c r="NIR1" s="33"/>
      <c r="NIS1" s="33"/>
      <c r="NIT1" s="33"/>
      <c r="NIU1" s="33"/>
      <c r="NIV1" s="33"/>
      <c r="NIW1" s="33"/>
      <c r="NIX1" s="33"/>
      <c r="NIY1" s="33"/>
      <c r="NIZ1" s="33"/>
      <c r="NJA1" s="33"/>
      <c r="NJB1" s="33"/>
      <c r="NJC1" s="33"/>
      <c r="NJD1" s="33"/>
      <c r="NJE1" s="33"/>
      <c r="NJF1" s="33"/>
      <c r="NJG1" s="33"/>
      <c r="NJH1" s="33"/>
      <c r="NJI1" s="33"/>
      <c r="NJJ1" s="33"/>
      <c r="NJK1" s="33"/>
      <c r="NJL1" s="33"/>
      <c r="NJM1" s="33"/>
      <c r="NJN1" s="33"/>
      <c r="NJO1" s="33"/>
      <c r="NJP1" s="33"/>
      <c r="NJQ1" s="33"/>
      <c r="NJR1" s="33"/>
      <c r="NJS1" s="33"/>
      <c r="NJT1" s="33"/>
      <c r="NJU1" s="33"/>
      <c r="NJV1" s="33"/>
      <c r="NJW1" s="33"/>
      <c r="NJX1" s="33"/>
      <c r="NJY1" s="33"/>
      <c r="NJZ1" s="33"/>
      <c r="NKA1" s="33"/>
      <c r="NKB1" s="33"/>
      <c r="NKC1" s="33"/>
      <c r="NKD1" s="33"/>
      <c r="NKE1" s="33"/>
      <c r="NKF1" s="33"/>
      <c r="NKG1" s="33"/>
      <c r="NKH1" s="33"/>
      <c r="NKI1" s="33"/>
      <c r="NKJ1" s="33"/>
      <c r="NKK1" s="33"/>
      <c r="NKL1" s="33"/>
      <c r="NKM1" s="33"/>
      <c r="NKN1" s="33"/>
      <c r="NKO1" s="33"/>
      <c r="NKP1" s="33"/>
      <c r="NKQ1" s="33"/>
      <c r="NKR1" s="33"/>
      <c r="NKS1" s="33"/>
      <c r="NKT1" s="33"/>
      <c r="NKU1" s="33"/>
      <c r="NKV1" s="33"/>
      <c r="NKW1" s="33"/>
      <c r="NKX1" s="33"/>
      <c r="NKY1" s="33"/>
      <c r="NKZ1" s="33"/>
      <c r="NLA1" s="33"/>
      <c r="NLB1" s="33"/>
      <c r="NLC1" s="33"/>
      <c r="NLD1" s="33"/>
      <c r="NLE1" s="33"/>
      <c r="NLF1" s="33"/>
      <c r="NLG1" s="33"/>
      <c r="NLH1" s="33"/>
      <c r="NLI1" s="33"/>
      <c r="NLJ1" s="33"/>
      <c r="NLK1" s="33"/>
      <c r="NLL1" s="33"/>
      <c r="NLM1" s="33"/>
      <c r="NLN1" s="33"/>
      <c r="NLO1" s="33"/>
      <c r="NLP1" s="33"/>
      <c r="NLQ1" s="33"/>
      <c r="NLR1" s="33"/>
      <c r="NLS1" s="33"/>
      <c r="NLT1" s="33"/>
      <c r="NLU1" s="33"/>
      <c r="NLV1" s="33"/>
      <c r="NLW1" s="33"/>
      <c r="NLX1" s="33"/>
      <c r="NLY1" s="33"/>
      <c r="NLZ1" s="33"/>
      <c r="NMA1" s="33"/>
      <c r="NMB1" s="33"/>
      <c r="NMC1" s="33"/>
      <c r="NMD1" s="33"/>
      <c r="NME1" s="33"/>
      <c r="NMF1" s="33"/>
      <c r="NMG1" s="33"/>
      <c r="NMH1" s="33"/>
      <c r="NMI1" s="33"/>
      <c r="NMJ1" s="33"/>
      <c r="NMK1" s="33"/>
      <c r="NML1" s="33"/>
      <c r="NMM1" s="33"/>
      <c r="NMN1" s="33"/>
      <c r="NMO1" s="33"/>
      <c r="NMP1" s="33"/>
      <c r="NMQ1" s="33"/>
      <c r="NMR1" s="33"/>
      <c r="NMS1" s="33"/>
      <c r="NMT1" s="33"/>
      <c r="NMU1" s="33"/>
      <c r="NMV1" s="33"/>
      <c r="NMW1" s="33"/>
      <c r="NMX1" s="33"/>
      <c r="NMY1" s="33"/>
      <c r="NMZ1" s="33"/>
      <c r="NNA1" s="33"/>
      <c r="NNB1" s="33"/>
      <c r="NNC1" s="33"/>
      <c r="NND1" s="33"/>
      <c r="NNE1" s="33"/>
      <c r="NNF1" s="33"/>
      <c r="NNG1" s="33"/>
      <c r="NNH1" s="33"/>
      <c r="NNI1" s="33"/>
      <c r="NNJ1" s="33"/>
      <c r="NNK1" s="33"/>
      <c r="NNL1" s="33"/>
      <c r="NNM1" s="33"/>
      <c r="NNN1" s="33"/>
      <c r="NNO1" s="33"/>
      <c r="NNP1" s="33"/>
      <c r="NNQ1" s="33"/>
      <c r="NNR1" s="33"/>
      <c r="NNS1" s="33"/>
      <c r="NNT1" s="33"/>
      <c r="NNU1" s="33"/>
      <c r="NNV1" s="33"/>
      <c r="NNW1" s="33"/>
      <c r="NNX1" s="33"/>
      <c r="NNY1" s="33"/>
      <c r="NNZ1" s="33"/>
      <c r="NOA1" s="33"/>
      <c r="NOB1" s="33"/>
      <c r="NOC1" s="33"/>
      <c r="NOD1" s="33"/>
      <c r="NOE1" s="33"/>
      <c r="NOF1" s="33"/>
      <c r="NOG1" s="33"/>
      <c r="NOH1" s="33"/>
      <c r="NOI1" s="33"/>
      <c r="NOJ1" s="33"/>
      <c r="NOK1" s="33"/>
      <c r="NOL1" s="33"/>
      <c r="NOM1" s="33"/>
      <c r="NON1" s="33"/>
      <c r="NOO1" s="33"/>
      <c r="NOP1" s="33"/>
      <c r="NOQ1" s="33"/>
      <c r="NOR1" s="33"/>
      <c r="NOS1" s="33"/>
      <c r="NOT1" s="33"/>
      <c r="NOU1" s="33"/>
      <c r="NOV1" s="33"/>
      <c r="NOW1" s="33"/>
      <c r="NOX1" s="33"/>
      <c r="NOY1" s="33"/>
      <c r="NOZ1" s="33"/>
      <c r="NPA1" s="33"/>
      <c r="NPB1" s="33"/>
      <c r="NPC1" s="33"/>
      <c r="NPD1" s="33"/>
      <c r="NPE1" s="33"/>
      <c r="NPF1" s="33"/>
      <c r="NPG1" s="33"/>
      <c r="NPH1" s="33"/>
      <c r="NPI1" s="33"/>
      <c r="NPJ1" s="33"/>
      <c r="NPK1" s="33"/>
      <c r="NPL1" s="33"/>
      <c r="NPM1" s="33"/>
      <c r="NPN1" s="33"/>
      <c r="NPO1" s="33"/>
      <c r="NPP1" s="33"/>
      <c r="NPQ1" s="33"/>
      <c r="NPR1" s="33"/>
      <c r="NPS1" s="33"/>
      <c r="NPT1" s="33"/>
      <c r="NPU1" s="33"/>
      <c r="NPV1" s="33"/>
      <c r="NPW1" s="33"/>
      <c r="NPX1" s="33"/>
      <c r="NPY1" s="33"/>
      <c r="NPZ1" s="33"/>
      <c r="NQA1" s="33"/>
      <c r="NQB1" s="33"/>
      <c r="NQC1" s="33"/>
      <c r="NQD1" s="33"/>
      <c r="NQE1" s="33"/>
      <c r="NQF1" s="33"/>
      <c r="NQG1" s="33"/>
      <c r="NQH1" s="33"/>
      <c r="NQI1" s="33"/>
      <c r="NQJ1" s="33"/>
      <c r="NQK1" s="33"/>
      <c r="NQL1" s="33"/>
      <c r="NQM1" s="33"/>
      <c r="NQN1" s="33"/>
      <c r="NQO1" s="33"/>
      <c r="NQP1" s="33"/>
      <c r="NQQ1" s="33"/>
      <c r="NQR1" s="33"/>
      <c r="NQS1" s="33"/>
      <c r="NQT1" s="33"/>
      <c r="NQU1" s="33"/>
      <c r="NQV1" s="33"/>
      <c r="NQW1" s="33"/>
      <c r="NQX1" s="33"/>
      <c r="NQY1" s="33"/>
      <c r="NQZ1" s="33"/>
      <c r="NRA1" s="33"/>
      <c r="NRB1" s="33"/>
      <c r="NRC1" s="33"/>
      <c r="NRD1" s="33"/>
      <c r="NRE1" s="33"/>
      <c r="NRF1" s="33"/>
      <c r="NRG1" s="33"/>
      <c r="NRH1" s="33"/>
      <c r="NRI1" s="33"/>
      <c r="NRJ1" s="33"/>
      <c r="NRK1" s="33"/>
      <c r="NRL1" s="33"/>
      <c r="NRM1" s="33"/>
      <c r="NRN1" s="33"/>
      <c r="NRO1" s="33"/>
      <c r="NRP1" s="33"/>
      <c r="NRQ1" s="33"/>
      <c r="NRR1" s="33"/>
      <c r="NRS1" s="33"/>
      <c r="NRT1" s="33"/>
      <c r="NRU1" s="33"/>
      <c r="NRV1" s="33"/>
      <c r="NRW1" s="33"/>
      <c r="NRX1" s="33"/>
      <c r="NRY1" s="33"/>
      <c r="NRZ1" s="33"/>
      <c r="NSA1" s="33"/>
      <c r="NSB1" s="33"/>
      <c r="NSC1" s="33"/>
      <c r="NSD1" s="33"/>
      <c r="NSE1" s="33"/>
      <c r="NSF1" s="33"/>
      <c r="NSG1" s="33"/>
      <c r="NSH1" s="33"/>
      <c r="NSI1" s="33"/>
      <c r="NSJ1" s="33"/>
      <c r="NSK1" s="33"/>
      <c r="NSL1" s="33"/>
      <c r="NSM1" s="33"/>
      <c r="NSN1" s="33"/>
      <c r="NSO1" s="33"/>
      <c r="NSP1" s="33"/>
      <c r="NSQ1" s="33"/>
      <c r="NSR1" s="33"/>
      <c r="NSS1" s="33"/>
      <c r="NST1" s="33"/>
      <c r="NSU1" s="33"/>
      <c r="NSV1" s="33"/>
      <c r="NSW1" s="33"/>
      <c r="NSX1" s="33"/>
      <c r="NSY1" s="33"/>
      <c r="NSZ1" s="33"/>
      <c r="NTA1" s="33"/>
      <c r="NTB1" s="33"/>
      <c r="NTC1" s="33"/>
      <c r="NTD1" s="33"/>
      <c r="NTE1" s="33"/>
      <c r="NTF1" s="33"/>
      <c r="NTG1" s="33"/>
      <c r="NTH1" s="33"/>
      <c r="NTI1" s="33"/>
      <c r="NTJ1" s="33"/>
      <c r="NTK1" s="33"/>
      <c r="NTL1" s="33"/>
      <c r="NTM1" s="33"/>
      <c r="NTN1" s="33"/>
      <c r="NTO1" s="33"/>
      <c r="NTP1" s="33"/>
      <c r="NTQ1" s="33"/>
      <c r="NTR1" s="33"/>
      <c r="NTS1" s="33"/>
      <c r="NTT1" s="33"/>
      <c r="NTU1" s="33"/>
      <c r="NTV1" s="33"/>
      <c r="NTW1" s="33"/>
      <c r="NTX1" s="33"/>
      <c r="NTY1" s="33"/>
      <c r="NTZ1" s="33"/>
      <c r="NUA1" s="33"/>
      <c r="NUB1" s="33"/>
      <c r="NUC1" s="33"/>
      <c r="NUD1" s="33"/>
      <c r="NUE1" s="33"/>
      <c r="NUF1" s="33"/>
      <c r="NUG1" s="33"/>
      <c r="NUH1" s="33"/>
      <c r="NUI1" s="33"/>
      <c r="NUJ1" s="33"/>
      <c r="NUK1" s="33"/>
      <c r="NUL1" s="33"/>
      <c r="NUM1" s="33"/>
      <c r="NUN1" s="33"/>
      <c r="NUO1" s="33"/>
      <c r="NUP1" s="33"/>
      <c r="NUQ1" s="33"/>
      <c r="NUR1" s="33"/>
      <c r="NUS1" s="33"/>
      <c r="NUT1" s="33"/>
      <c r="NUU1" s="33"/>
      <c r="NUV1" s="33"/>
      <c r="NUW1" s="33"/>
      <c r="NUX1" s="33"/>
      <c r="NUY1" s="33"/>
      <c r="NUZ1" s="33"/>
      <c r="NVA1" s="33"/>
      <c r="NVB1" s="33"/>
      <c r="NVC1" s="33"/>
      <c r="NVD1" s="33"/>
      <c r="NVE1" s="33"/>
      <c r="NVF1" s="33"/>
      <c r="NVG1" s="33"/>
      <c r="NVH1" s="33"/>
      <c r="NVI1" s="33"/>
      <c r="NVJ1" s="33"/>
      <c r="NVK1" s="33"/>
      <c r="NVL1" s="33"/>
      <c r="NVM1" s="33"/>
      <c r="NVN1" s="33"/>
      <c r="NVO1" s="33"/>
      <c r="NVP1" s="33"/>
      <c r="NVQ1" s="33"/>
      <c r="NVR1" s="33"/>
      <c r="NVS1" s="33"/>
      <c r="NVT1" s="33"/>
      <c r="NVU1" s="33"/>
      <c r="NVV1" s="33"/>
      <c r="NVW1" s="33"/>
      <c r="NVX1" s="33"/>
      <c r="NVY1" s="33"/>
      <c r="NVZ1" s="33"/>
      <c r="NWA1" s="33"/>
      <c r="NWB1" s="33"/>
      <c r="NWC1" s="33"/>
      <c r="NWD1" s="33"/>
      <c r="NWE1" s="33"/>
      <c r="NWF1" s="33"/>
      <c r="NWG1" s="33"/>
      <c r="NWH1" s="33"/>
      <c r="NWI1" s="33"/>
      <c r="NWJ1" s="33"/>
      <c r="NWK1" s="33"/>
      <c r="NWL1" s="33"/>
      <c r="NWM1" s="33"/>
      <c r="NWN1" s="33"/>
      <c r="NWO1" s="33"/>
      <c r="NWP1" s="33"/>
      <c r="NWQ1" s="33"/>
      <c r="NWR1" s="33"/>
      <c r="NWS1" s="33"/>
      <c r="NWT1" s="33"/>
      <c r="NWU1" s="33"/>
      <c r="NWV1" s="33"/>
      <c r="NWW1" s="33"/>
      <c r="NWX1" s="33"/>
      <c r="NWY1" s="33"/>
      <c r="NWZ1" s="33"/>
      <c r="NXA1" s="33"/>
      <c r="NXB1" s="33"/>
      <c r="NXC1" s="33"/>
      <c r="NXD1" s="33"/>
      <c r="NXE1" s="33"/>
      <c r="NXF1" s="33"/>
      <c r="NXG1" s="33"/>
      <c r="NXH1" s="33"/>
      <c r="NXI1" s="33"/>
      <c r="NXJ1" s="33"/>
      <c r="NXK1" s="33"/>
      <c r="NXL1" s="33"/>
      <c r="NXM1" s="33"/>
      <c r="NXN1" s="33"/>
      <c r="NXO1" s="33"/>
      <c r="NXP1" s="33"/>
      <c r="NXQ1" s="33"/>
      <c r="NXR1" s="33"/>
      <c r="NXS1" s="33"/>
      <c r="NXT1" s="33"/>
      <c r="NXU1" s="33"/>
      <c r="NXV1" s="33"/>
      <c r="NXW1" s="33"/>
      <c r="NXX1" s="33"/>
      <c r="NXY1" s="33"/>
      <c r="NXZ1" s="33"/>
      <c r="NYA1" s="33"/>
      <c r="NYB1" s="33"/>
      <c r="NYC1" s="33"/>
      <c r="NYD1" s="33"/>
      <c r="NYE1" s="33"/>
      <c r="NYF1" s="33"/>
      <c r="NYG1" s="33"/>
      <c r="NYH1" s="33"/>
      <c r="NYI1" s="33"/>
      <c r="NYJ1" s="33"/>
      <c r="NYK1" s="33"/>
      <c r="NYL1" s="33"/>
      <c r="NYM1" s="33"/>
      <c r="NYN1" s="33"/>
      <c r="NYO1" s="33"/>
      <c r="NYP1" s="33"/>
      <c r="NYQ1" s="33"/>
      <c r="NYR1" s="33"/>
      <c r="NYS1" s="33"/>
      <c r="NYT1" s="33"/>
      <c r="NYU1" s="33"/>
      <c r="NYV1" s="33"/>
      <c r="NYW1" s="33"/>
      <c r="NYX1" s="33"/>
      <c r="NYY1" s="33"/>
      <c r="NYZ1" s="33"/>
      <c r="NZA1" s="33"/>
      <c r="NZB1" s="33"/>
      <c r="NZC1" s="33"/>
      <c r="NZD1" s="33"/>
      <c r="NZE1" s="33"/>
      <c r="NZF1" s="33"/>
      <c r="NZG1" s="33"/>
      <c r="NZH1" s="33"/>
      <c r="NZI1" s="33"/>
      <c r="NZJ1" s="33"/>
      <c r="NZK1" s="33"/>
      <c r="NZL1" s="33"/>
      <c r="NZM1" s="33"/>
      <c r="NZN1" s="33"/>
      <c r="NZO1" s="33"/>
      <c r="NZP1" s="33"/>
      <c r="NZQ1" s="33"/>
      <c r="NZR1" s="33"/>
      <c r="NZS1" s="33"/>
      <c r="NZT1" s="33"/>
      <c r="NZU1" s="33"/>
      <c r="NZV1" s="33"/>
      <c r="NZW1" s="33"/>
      <c r="NZX1" s="33"/>
      <c r="NZY1" s="33"/>
      <c r="NZZ1" s="33"/>
      <c r="OAA1" s="33"/>
      <c r="OAB1" s="33"/>
      <c r="OAC1" s="33"/>
      <c r="OAD1" s="33"/>
      <c r="OAE1" s="33"/>
      <c r="OAF1" s="33"/>
      <c r="OAG1" s="33"/>
      <c r="OAH1" s="33"/>
      <c r="OAI1" s="33"/>
      <c r="OAJ1" s="33"/>
      <c r="OAK1" s="33"/>
      <c r="OAL1" s="33"/>
      <c r="OAM1" s="33"/>
      <c r="OAN1" s="33"/>
      <c r="OAO1" s="33"/>
      <c r="OAP1" s="33"/>
      <c r="OAQ1" s="33"/>
      <c r="OAR1" s="33"/>
      <c r="OAS1" s="33"/>
      <c r="OAT1" s="33"/>
      <c r="OAU1" s="33"/>
      <c r="OAV1" s="33"/>
      <c r="OAW1" s="33"/>
      <c r="OAX1" s="33"/>
      <c r="OAY1" s="33"/>
      <c r="OAZ1" s="33"/>
      <c r="OBA1" s="33"/>
      <c r="OBB1" s="33"/>
      <c r="OBC1" s="33"/>
      <c r="OBD1" s="33"/>
      <c r="OBE1" s="33"/>
      <c r="OBF1" s="33"/>
      <c r="OBG1" s="33"/>
      <c r="OBH1" s="33"/>
      <c r="OBI1" s="33"/>
      <c r="OBJ1" s="33"/>
      <c r="OBK1" s="33"/>
      <c r="OBL1" s="33"/>
      <c r="OBM1" s="33"/>
      <c r="OBN1" s="33"/>
      <c r="OBO1" s="33"/>
      <c r="OBP1" s="33"/>
      <c r="OBQ1" s="33"/>
      <c r="OBR1" s="33"/>
      <c r="OBS1" s="33"/>
      <c r="OBT1" s="33"/>
      <c r="OBU1" s="33"/>
      <c r="OBV1" s="33"/>
      <c r="OBW1" s="33"/>
      <c r="OBX1" s="33"/>
      <c r="OBY1" s="33"/>
      <c r="OBZ1" s="33"/>
      <c r="OCA1" s="33"/>
      <c r="OCB1" s="33"/>
      <c r="OCC1" s="33"/>
      <c r="OCD1" s="33"/>
      <c r="OCE1" s="33"/>
      <c r="OCF1" s="33"/>
      <c r="OCG1" s="33"/>
      <c r="OCH1" s="33"/>
      <c r="OCI1" s="33"/>
      <c r="OCJ1" s="33"/>
      <c r="OCK1" s="33"/>
      <c r="OCL1" s="33"/>
      <c r="OCM1" s="33"/>
      <c r="OCN1" s="33"/>
      <c r="OCO1" s="33"/>
      <c r="OCP1" s="33"/>
      <c r="OCQ1" s="33"/>
      <c r="OCR1" s="33"/>
      <c r="OCS1" s="33"/>
      <c r="OCT1" s="33"/>
      <c r="OCU1" s="33"/>
      <c r="OCV1" s="33"/>
      <c r="OCW1" s="33"/>
      <c r="OCX1" s="33"/>
      <c r="OCY1" s="33"/>
      <c r="OCZ1" s="33"/>
      <c r="ODA1" s="33"/>
      <c r="ODB1" s="33"/>
      <c r="ODC1" s="33"/>
      <c r="ODD1" s="33"/>
      <c r="ODE1" s="33"/>
      <c r="ODF1" s="33"/>
      <c r="ODG1" s="33"/>
      <c r="ODH1" s="33"/>
      <c r="ODI1" s="33"/>
      <c r="ODJ1" s="33"/>
      <c r="ODK1" s="33"/>
      <c r="ODL1" s="33"/>
      <c r="ODM1" s="33"/>
      <c r="ODN1" s="33"/>
      <c r="ODO1" s="33"/>
      <c r="ODP1" s="33"/>
      <c r="ODQ1" s="33"/>
      <c r="ODR1" s="33"/>
      <c r="ODS1" s="33"/>
      <c r="ODT1" s="33"/>
      <c r="ODU1" s="33"/>
      <c r="ODV1" s="33"/>
      <c r="ODW1" s="33"/>
      <c r="ODX1" s="33"/>
      <c r="ODY1" s="33"/>
      <c r="ODZ1" s="33"/>
      <c r="OEA1" s="33"/>
      <c r="OEB1" s="33"/>
      <c r="OEC1" s="33"/>
      <c r="OED1" s="33"/>
      <c r="OEE1" s="33"/>
      <c r="OEF1" s="33"/>
      <c r="OEG1" s="33"/>
      <c r="OEH1" s="33"/>
      <c r="OEI1" s="33"/>
      <c r="OEJ1" s="33"/>
      <c r="OEK1" s="33"/>
      <c r="OEL1" s="33"/>
      <c r="OEM1" s="33"/>
      <c r="OEN1" s="33"/>
      <c r="OEO1" s="33"/>
      <c r="OEP1" s="33"/>
      <c r="OEQ1" s="33"/>
      <c r="OER1" s="33"/>
      <c r="OES1" s="33"/>
      <c r="OET1" s="33"/>
      <c r="OEU1" s="33"/>
      <c r="OEV1" s="33"/>
      <c r="OEW1" s="33"/>
      <c r="OEX1" s="33"/>
      <c r="OEY1" s="33"/>
      <c r="OEZ1" s="33"/>
      <c r="OFA1" s="33"/>
      <c r="OFB1" s="33"/>
      <c r="OFC1" s="33"/>
      <c r="OFD1" s="33"/>
      <c r="OFE1" s="33"/>
      <c r="OFF1" s="33"/>
      <c r="OFG1" s="33"/>
      <c r="OFH1" s="33"/>
      <c r="OFI1" s="33"/>
      <c r="OFJ1" s="33"/>
      <c r="OFK1" s="33"/>
      <c r="OFL1" s="33"/>
      <c r="OFM1" s="33"/>
      <c r="OFN1" s="33"/>
      <c r="OFO1" s="33"/>
      <c r="OFP1" s="33"/>
      <c r="OFQ1" s="33"/>
      <c r="OFR1" s="33"/>
      <c r="OFS1" s="33"/>
      <c r="OFT1" s="33"/>
      <c r="OFU1" s="33"/>
      <c r="OFV1" s="33"/>
      <c r="OFW1" s="33"/>
      <c r="OFX1" s="33"/>
      <c r="OFY1" s="33"/>
      <c r="OFZ1" s="33"/>
      <c r="OGA1" s="33"/>
      <c r="OGB1" s="33"/>
      <c r="OGC1" s="33"/>
      <c r="OGD1" s="33"/>
      <c r="OGE1" s="33"/>
      <c r="OGF1" s="33"/>
      <c r="OGG1" s="33"/>
      <c r="OGH1" s="33"/>
      <c r="OGI1" s="33"/>
      <c r="OGJ1" s="33"/>
      <c r="OGK1" s="33"/>
      <c r="OGL1" s="33"/>
      <c r="OGM1" s="33"/>
      <c r="OGN1" s="33"/>
      <c r="OGO1" s="33"/>
      <c r="OGP1" s="33"/>
      <c r="OGQ1" s="33"/>
      <c r="OGR1" s="33"/>
      <c r="OGS1" s="33"/>
      <c r="OGT1" s="33"/>
      <c r="OGU1" s="33"/>
      <c r="OGV1" s="33"/>
      <c r="OGW1" s="33"/>
      <c r="OGX1" s="33"/>
      <c r="OGY1" s="33"/>
      <c r="OGZ1" s="33"/>
      <c r="OHA1" s="33"/>
      <c r="OHB1" s="33"/>
      <c r="OHC1" s="33"/>
      <c r="OHD1" s="33"/>
      <c r="OHE1" s="33"/>
      <c r="OHF1" s="33"/>
      <c r="OHG1" s="33"/>
      <c r="OHH1" s="33"/>
      <c r="OHI1" s="33"/>
      <c r="OHJ1" s="33"/>
      <c r="OHK1" s="33"/>
      <c r="OHL1" s="33"/>
      <c r="OHM1" s="33"/>
      <c r="OHN1" s="33"/>
      <c r="OHO1" s="33"/>
      <c r="OHP1" s="33"/>
      <c r="OHQ1" s="33"/>
      <c r="OHR1" s="33"/>
      <c r="OHS1" s="33"/>
      <c r="OHT1" s="33"/>
      <c r="OHU1" s="33"/>
      <c r="OHV1" s="33"/>
      <c r="OHW1" s="33"/>
      <c r="OHX1" s="33"/>
      <c r="OHY1" s="33"/>
      <c r="OHZ1" s="33"/>
      <c r="OIA1" s="33"/>
      <c r="OIB1" s="33"/>
      <c r="OIC1" s="33"/>
      <c r="OID1" s="33"/>
      <c r="OIE1" s="33"/>
      <c r="OIF1" s="33"/>
      <c r="OIG1" s="33"/>
      <c r="OIH1" s="33"/>
      <c r="OII1" s="33"/>
      <c r="OIJ1" s="33"/>
      <c r="OIK1" s="33"/>
      <c r="OIL1" s="33"/>
      <c r="OIM1" s="33"/>
      <c r="OIN1" s="33"/>
      <c r="OIO1" s="33"/>
      <c r="OIP1" s="33"/>
      <c r="OIQ1" s="33"/>
      <c r="OIR1" s="33"/>
      <c r="OIS1" s="33"/>
      <c r="OIT1" s="33"/>
      <c r="OIU1" s="33"/>
      <c r="OIV1" s="33"/>
      <c r="OIW1" s="33"/>
      <c r="OIX1" s="33"/>
      <c r="OIY1" s="33"/>
      <c r="OIZ1" s="33"/>
      <c r="OJA1" s="33"/>
      <c r="OJB1" s="33"/>
      <c r="OJC1" s="33"/>
      <c r="OJD1" s="33"/>
      <c r="OJE1" s="33"/>
      <c r="OJF1" s="33"/>
      <c r="OJG1" s="33"/>
      <c r="OJH1" s="33"/>
      <c r="OJI1" s="33"/>
      <c r="OJJ1" s="33"/>
      <c r="OJK1" s="33"/>
      <c r="OJL1" s="33"/>
      <c r="OJM1" s="33"/>
      <c r="OJN1" s="33"/>
      <c r="OJO1" s="33"/>
      <c r="OJP1" s="33"/>
      <c r="OJQ1" s="33"/>
      <c r="OJR1" s="33"/>
      <c r="OJS1" s="33"/>
      <c r="OJT1" s="33"/>
      <c r="OJU1" s="33"/>
      <c r="OJV1" s="33"/>
      <c r="OJW1" s="33"/>
      <c r="OJX1" s="33"/>
      <c r="OJY1" s="33"/>
      <c r="OJZ1" s="33"/>
      <c r="OKA1" s="33"/>
      <c r="OKB1" s="33"/>
      <c r="OKC1" s="33"/>
      <c r="OKD1" s="33"/>
      <c r="OKE1" s="33"/>
      <c r="OKF1" s="33"/>
      <c r="OKG1" s="33"/>
      <c r="OKH1" s="33"/>
      <c r="OKI1" s="33"/>
      <c r="OKJ1" s="33"/>
      <c r="OKK1" s="33"/>
      <c r="OKL1" s="33"/>
      <c r="OKM1" s="33"/>
      <c r="OKN1" s="33"/>
      <c r="OKO1" s="33"/>
      <c r="OKP1" s="33"/>
      <c r="OKQ1" s="33"/>
      <c r="OKR1" s="33"/>
      <c r="OKS1" s="33"/>
      <c r="OKT1" s="33"/>
      <c r="OKU1" s="33"/>
      <c r="OKV1" s="33"/>
      <c r="OKW1" s="33"/>
      <c r="OKX1" s="33"/>
      <c r="OKY1" s="33"/>
      <c r="OKZ1" s="33"/>
      <c r="OLA1" s="33"/>
      <c r="OLB1" s="33"/>
      <c r="OLC1" s="33"/>
      <c r="OLD1" s="33"/>
      <c r="OLE1" s="33"/>
      <c r="OLF1" s="33"/>
      <c r="OLG1" s="33"/>
      <c r="OLH1" s="33"/>
      <c r="OLI1" s="33"/>
      <c r="OLJ1" s="33"/>
      <c r="OLK1" s="33"/>
      <c r="OLL1" s="33"/>
      <c r="OLM1" s="33"/>
      <c r="OLN1" s="33"/>
      <c r="OLO1" s="33"/>
      <c r="OLP1" s="33"/>
      <c r="OLQ1" s="33"/>
      <c r="OLR1" s="33"/>
      <c r="OLS1" s="33"/>
      <c r="OLT1" s="33"/>
      <c r="OLU1" s="33"/>
      <c r="OLV1" s="33"/>
      <c r="OLW1" s="33"/>
      <c r="OLX1" s="33"/>
      <c r="OLY1" s="33"/>
      <c r="OLZ1" s="33"/>
      <c r="OMA1" s="33"/>
      <c r="OMB1" s="33"/>
      <c r="OMC1" s="33"/>
      <c r="OMD1" s="33"/>
      <c r="OME1" s="33"/>
      <c r="OMF1" s="33"/>
      <c r="OMG1" s="33"/>
      <c r="OMH1" s="33"/>
      <c r="OMI1" s="33"/>
      <c r="OMJ1" s="33"/>
      <c r="OMK1" s="33"/>
      <c r="OML1" s="33"/>
      <c r="OMM1" s="33"/>
      <c r="OMN1" s="33"/>
      <c r="OMO1" s="33"/>
      <c r="OMP1" s="33"/>
      <c r="OMQ1" s="33"/>
      <c r="OMR1" s="33"/>
      <c r="OMS1" s="33"/>
      <c r="OMT1" s="33"/>
      <c r="OMU1" s="33"/>
      <c r="OMV1" s="33"/>
      <c r="OMW1" s="33"/>
      <c r="OMX1" s="33"/>
      <c r="OMY1" s="33"/>
      <c r="OMZ1" s="33"/>
      <c r="ONA1" s="33"/>
      <c r="ONB1" s="33"/>
      <c r="ONC1" s="33"/>
      <c r="OND1" s="33"/>
      <c r="ONE1" s="33"/>
      <c r="ONF1" s="33"/>
      <c r="ONG1" s="33"/>
      <c r="ONH1" s="33"/>
      <c r="ONI1" s="33"/>
      <c r="ONJ1" s="33"/>
      <c r="ONK1" s="33"/>
      <c r="ONL1" s="33"/>
      <c r="ONM1" s="33"/>
      <c r="ONN1" s="33"/>
      <c r="ONO1" s="33"/>
      <c r="ONP1" s="33"/>
      <c r="ONQ1" s="33"/>
      <c r="ONR1" s="33"/>
      <c r="ONS1" s="33"/>
      <c r="ONT1" s="33"/>
      <c r="ONU1" s="33"/>
      <c r="ONV1" s="33"/>
      <c r="ONW1" s="33"/>
      <c r="ONX1" s="33"/>
      <c r="ONY1" s="33"/>
      <c r="ONZ1" s="33"/>
      <c r="OOA1" s="33"/>
      <c r="OOB1" s="33"/>
      <c r="OOC1" s="33"/>
      <c r="OOD1" s="33"/>
      <c r="OOE1" s="33"/>
      <c r="OOF1" s="33"/>
      <c r="OOG1" s="33"/>
      <c r="OOH1" s="33"/>
      <c r="OOI1" s="33"/>
      <c r="OOJ1" s="33"/>
      <c r="OOK1" s="33"/>
      <c r="OOL1" s="33"/>
      <c r="OOM1" s="33"/>
      <c r="OON1" s="33"/>
      <c r="OOO1" s="33"/>
      <c r="OOP1" s="33"/>
      <c r="OOQ1" s="33"/>
      <c r="OOR1" s="33"/>
      <c r="OOS1" s="33"/>
      <c r="OOT1" s="33"/>
      <c r="OOU1" s="33"/>
      <c r="OOV1" s="33"/>
      <c r="OOW1" s="33"/>
      <c r="OOX1" s="33"/>
      <c r="OOY1" s="33"/>
      <c r="OOZ1" s="33"/>
      <c r="OPA1" s="33"/>
      <c r="OPB1" s="33"/>
      <c r="OPC1" s="33"/>
      <c r="OPD1" s="33"/>
      <c r="OPE1" s="33"/>
      <c r="OPF1" s="33"/>
      <c r="OPG1" s="33"/>
      <c r="OPH1" s="33"/>
      <c r="OPI1" s="33"/>
      <c r="OPJ1" s="33"/>
      <c r="OPK1" s="33"/>
      <c r="OPL1" s="33"/>
      <c r="OPM1" s="33"/>
      <c r="OPN1" s="33"/>
      <c r="OPO1" s="33"/>
      <c r="OPP1" s="33"/>
      <c r="OPQ1" s="33"/>
      <c r="OPR1" s="33"/>
      <c r="OPS1" s="33"/>
      <c r="OPT1" s="33"/>
      <c r="OPU1" s="33"/>
      <c r="OPV1" s="33"/>
      <c r="OPW1" s="33"/>
      <c r="OPX1" s="33"/>
      <c r="OPY1" s="33"/>
      <c r="OPZ1" s="33"/>
      <c r="OQA1" s="33"/>
      <c r="OQB1" s="33"/>
      <c r="OQC1" s="33"/>
      <c r="OQD1" s="33"/>
      <c r="OQE1" s="33"/>
      <c r="OQF1" s="33"/>
      <c r="OQG1" s="33"/>
      <c r="OQH1" s="33"/>
      <c r="OQI1" s="33"/>
      <c r="OQJ1" s="33"/>
      <c r="OQK1" s="33"/>
      <c r="OQL1" s="33"/>
      <c r="OQM1" s="33"/>
      <c r="OQN1" s="33"/>
      <c r="OQO1" s="33"/>
      <c r="OQP1" s="33"/>
      <c r="OQQ1" s="33"/>
      <c r="OQR1" s="33"/>
      <c r="OQS1" s="33"/>
      <c r="OQT1" s="33"/>
      <c r="OQU1" s="33"/>
      <c r="OQV1" s="33"/>
      <c r="OQW1" s="33"/>
      <c r="OQX1" s="33"/>
      <c r="OQY1" s="33"/>
      <c r="OQZ1" s="33"/>
      <c r="ORA1" s="33"/>
      <c r="ORB1" s="33"/>
      <c r="ORC1" s="33"/>
      <c r="ORD1" s="33"/>
      <c r="ORE1" s="33"/>
      <c r="ORF1" s="33"/>
      <c r="ORG1" s="33"/>
      <c r="ORH1" s="33"/>
      <c r="ORI1" s="33"/>
      <c r="ORJ1" s="33"/>
      <c r="ORK1" s="33"/>
      <c r="ORL1" s="33"/>
      <c r="ORM1" s="33"/>
      <c r="ORN1" s="33"/>
      <c r="ORO1" s="33"/>
      <c r="ORP1" s="33"/>
      <c r="ORQ1" s="33"/>
      <c r="ORR1" s="33"/>
      <c r="ORS1" s="33"/>
      <c r="ORT1" s="33"/>
      <c r="ORU1" s="33"/>
      <c r="ORV1" s="33"/>
      <c r="ORW1" s="33"/>
      <c r="ORX1" s="33"/>
      <c r="ORY1" s="33"/>
      <c r="ORZ1" s="33"/>
      <c r="OSA1" s="33"/>
      <c r="OSB1" s="33"/>
      <c r="OSC1" s="33"/>
      <c r="OSD1" s="33"/>
      <c r="OSE1" s="33"/>
      <c r="OSF1" s="33"/>
      <c r="OSG1" s="33"/>
      <c r="OSH1" s="33"/>
      <c r="OSI1" s="33"/>
      <c r="OSJ1" s="33"/>
      <c r="OSK1" s="33"/>
      <c r="OSL1" s="33"/>
      <c r="OSM1" s="33"/>
      <c r="OSN1" s="33"/>
      <c r="OSO1" s="33"/>
      <c r="OSP1" s="33"/>
      <c r="OSQ1" s="33"/>
      <c r="OSR1" s="33"/>
      <c r="OSS1" s="33"/>
      <c r="OST1" s="33"/>
      <c r="OSU1" s="33"/>
      <c r="OSV1" s="33"/>
      <c r="OSW1" s="33"/>
      <c r="OSX1" s="33"/>
      <c r="OSY1" s="33"/>
      <c r="OSZ1" s="33"/>
      <c r="OTA1" s="33"/>
      <c r="OTB1" s="33"/>
      <c r="OTC1" s="33"/>
      <c r="OTD1" s="33"/>
      <c r="OTE1" s="33"/>
      <c r="OTF1" s="33"/>
      <c r="OTG1" s="33"/>
      <c r="OTH1" s="33"/>
      <c r="OTI1" s="33"/>
      <c r="OTJ1" s="33"/>
      <c r="OTK1" s="33"/>
      <c r="OTL1" s="33"/>
      <c r="OTM1" s="33"/>
      <c r="OTN1" s="33"/>
      <c r="OTO1" s="33"/>
      <c r="OTP1" s="33"/>
      <c r="OTQ1" s="33"/>
      <c r="OTR1" s="33"/>
      <c r="OTS1" s="33"/>
      <c r="OTT1" s="33"/>
      <c r="OTU1" s="33"/>
      <c r="OTV1" s="33"/>
      <c r="OTW1" s="33"/>
      <c r="OTX1" s="33"/>
      <c r="OTY1" s="33"/>
      <c r="OTZ1" s="33"/>
      <c r="OUA1" s="33"/>
      <c r="OUB1" s="33"/>
      <c r="OUC1" s="33"/>
      <c r="OUD1" s="33"/>
      <c r="OUE1" s="33"/>
      <c r="OUF1" s="33"/>
      <c r="OUG1" s="33"/>
      <c r="OUH1" s="33"/>
      <c r="OUI1" s="33"/>
      <c r="OUJ1" s="33"/>
      <c r="OUK1" s="33"/>
      <c r="OUL1" s="33"/>
      <c r="OUM1" s="33"/>
      <c r="OUN1" s="33"/>
      <c r="OUO1" s="33"/>
      <c r="OUP1" s="33"/>
      <c r="OUQ1" s="33"/>
      <c r="OUR1" s="33"/>
      <c r="OUS1" s="33"/>
      <c r="OUT1" s="33"/>
      <c r="OUU1" s="33"/>
      <c r="OUV1" s="33"/>
      <c r="OUW1" s="33"/>
      <c r="OUX1" s="33"/>
      <c r="OUY1" s="33"/>
      <c r="OUZ1" s="33"/>
      <c r="OVA1" s="33"/>
      <c r="OVB1" s="33"/>
      <c r="OVC1" s="33"/>
      <c r="OVD1" s="33"/>
      <c r="OVE1" s="33"/>
      <c r="OVF1" s="33"/>
      <c r="OVG1" s="33"/>
      <c r="OVH1" s="33"/>
      <c r="OVI1" s="33"/>
      <c r="OVJ1" s="33"/>
      <c r="OVK1" s="33"/>
      <c r="OVL1" s="33"/>
      <c r="OVM1" s="33"/>
      <c r="OVN1" s="33"/>
      <c r="OVO1" s="33"/>
      <c r="OVP1" s="33"/>
      <c r="OVQ1" s="33"/>
      <c r="OVR1" s="33"/>
      <c r="OVS1" s="33"/>
      <c r="OVT1" s="33"/>
      <c r="OVU1" s="33"/>
      <c r="OVV1" s="33"/>
      <c r="OVW1" s="33"/>
      <c r="OVX1" s="33"/>
      <c r="OVY1" s="33"/>
      <c r="OVZ1" s="33"/>
      <c r="OWA1" s="33"/>
      <c r="OWB1" s="33"/>
      <c r="OWC1" s="33"/>
      <c r="OWD1" s="33"/>
      <c r="OWE1" s="33"/>
      <c r="OWF1" s="33"/>
      <c r="OWG1" s="33"/>
      <c r="OWH1" s="33"/>
      <c r="OWI1" s="33"/>
      <c r="OWJ1" s="33"/>
      <c r="OWK1" s="33"/>
      <c r="OWL1" s="33"/>
      <c r="OWM1" s="33"/>
      <c r="OWN1" s="33"/>
      <c r="OWO1" s="33"/>
      <c r="OWP1" s="33"/>
      <c r="OWQ1" s="33"/>
      <c r="OWR1" s="33"/>
      <c r="OWS1" s="33"/>
      <c r="OWT1" s="33"/>
      <c r="OWU1" s="33"/>
      <c r="OWV1" s="33"/>
      <c r="OWW1" s="33"/>
      <c r="OWX1" s="33"/>
      <c r="OWY1" s="33"/>
      <c r="OWZ1" s="33"/>
      <c r="OXA1" s="33"/>
      <c r="OXB1" s="33"/>
      <c r="OXC1" s="33"/>
      <c r="OXD1" s="33"/>
      <c r="OXE1" s="33"/>
      <c r="OXF1" s="33"/>
      <c r="OXG1" s="33"/>
      <c r="OXH1" s="33"/>
      <c r="OXI1" s="33"/>
      <c r="OXJ1" s="33"/>
      <c r="OXK1" s="33"/>
      <c r="OXL1" s="33"/>
      <c r="OXM1" s="33"/>
      <c r="OXN1" s="33"/>
      <c r="OXO1" s="33"/>
      <c r="OXP1" s="33"/>
      <c r="OXQ1" s="33"/>
      <c r="OXR1" s="33"/>
      <c r="OXS1" s="33"/>
      <c r="OXT1" s="33"/>
      <c r="OXU1" s="33"/>
      <c r="OXV1" s="33"/>
      <c r="OXW1" s="33"/>
      <c r="OXX1" s="33"/>
      <c r="OXY1" s="33"/>
      <c r="OXZ1" s="33"/>
      <c r="OYA1" s="33"/>
      <c r="OYB1" s="33"/>
      <c r="OYC1" s="33"/>
      <c r="OYD1" s="33"/>
      <c r="OYE1" s="33"/>
      <c r="OYF1" s="33"/>
      <c r="OYG1" s="33"/>
      <c r="OYH1" s="33"/>
      <c r="OYI1" s="33"/>
      <c r="OYJ1" s="33"/>
      <c r="OYK1" s="33"/>
      <c r="OYL1" s="33"/>
      <c r="OYM1" s="33"/>
      <c r="OYN1" s="33"/>
      <c r="OYO1" s="33"/>
      <c r="OYP1" s="33"/>
      <c r="OYQ1" s="33"/>
      <c r="OYR1" s="33"/>
      <c r="OYS1" s="33"/>
      <c r="OYT1" s="33"/>
      <c r="OYU1" s="33"/>
      <c r="OYV1" s="33"/>
      <c r="OYW1" s="33"/>
      <c r="OYX1" s="33"/>
      <c r="OYY1" s="33"/>
      <c r="OYZ1" s="33"/>
      <c r="OZA1" s="33"/>
      <c r="OZB1" s="33"/>
      <c r="OZC1" s="33"/>
      <c r="OZD1" s="33"/>
      <c r="OZE1" s="33"/>
      <c r="OZF1" s="33"/>
      <c r="OZG1" s="33"/>
      <c r="OZH1" s="33"/>
      <c r="OZI1" s="33"/>
      <c r="OZJ1" s="33"/>
      <c r="OZK1" s="33"/>
      <c r="OZL1" s="33"/>
      <c r="OZM1" s="33"/>
      <c r="OZN1" s="33"/>
      <c r="OZO1" s="33"/>
      <c r="OZP1" s="33"/>
      <c r="OZQ1" s="33"/>
      <c r="OZR1" s="33"/>
      <c r="OZS1" s="33"/>
      <c r="OZT1" s="33"/>
      <c r="OZU1" s="33"/>
      <c r="OZV1" s="33"/>
      <c r="OZW1" s="33"/>
      <c r="OZX1" s="33"/>
      <c r="OZY1" s="33"/>
      <c r="OZZ1" s="33"/>
      <c r="PAA1" s="33"/>
      <c r="PAB1" s="33"/>
      <c r="PAC1" s="33"/>
      <c r="PAD1" s="33"/>
      <c r="PAE1" s="33"/>
      <c r="PAF1" s="33"/>
      <c r="PAG1" s="33"/>
      <c r="PAH1" s="33"/>
      <c r="PAI1" s="33"/>
      <c r="PAJ1" s="33"/>
      <c r="PAK1" s="33"/>
      <c r="PAL1" s="33"/>
      <c r="PAM1" s="33"/>
      <c r="PAN1" s="33"/>
      <c r="PAO1" s="33"/>
      <c r="PAP1" s="33"/>
      <c r="PAQ1" s="33"/>
      <c r="PAR1" s="33"/>
      <c r="PAS1" s="33"/>
      <c r="PAT1" s="33"/>
      <c r="PAU1" s="33"/>
      <c r="PAV1" s="33"/>
      <c r="PAW1" s="33"/>
      <c r="PAX1" s="33"/>
      <c r="PAY1" s="33"/>
      <c r="PAZ1" s="33"/>
      <c r="PBA1" s="33"/>
      <c r="PBB1" s="33"/>
      <c r="PBC1" s="33"/>
      <c r="PBD1" s="33"/>
      <c r="PBE1" s="33"/>
      <c r="PBF1" s="33"/>
      <c r="PBG1" s="33"/>
      <c r="PBH1" s="33"/>
      <c r="PBI1" s="33"/>
      <c r="PBJ1" s="33"/>
      <c r="PBK1" s="33"/>
      <c r="PBL1" s="33"/>
      <c r="PBM1" s="33"/>
      <c r="PBN1" s="33"/>
      <c r="PBO1" s="33"/>
      <c r="PBP1" s="33"/>
      <c r="PBQ1" s="33"/>
      <c r="PBR1" s="33"/>
      <c r="PBS1" s="33"/>
      <c r="PBT1" s="33"/>
      <c r="PBU1" s="33"/>
      <c r="PBV1" s="33"/>
      <c r="PBW1" s="33"/>
      <c r="PBX1" s="33"/>
      <c r="PBY1" s="33"/>
      <c r="PBZ1" s="33"/>
      <c r="PCA1" s="33"/>
      <c r="PCB1" s="33"/>
      <c r="PCC1" s="33"/>
      <c r="PCD1" s="33"/>
      <c r="PCE1" s="33"/>
      <c r="PCF1" s="33"/>
      <c r="PCG1" s="33"/>
      <c r="PCH1" s="33"/>
      <c r="PCI1" s="33"/>
      <c r="PCJ1" s="33"/>
      <c r="PCK1" s="33"/>
      <c r="PCL1" s="33"/>
      <c r="PCM1" s="33"/>
      <c r="PCN1" s="33"/>
      <c r="PCO1" s="33"/>
      <c r="PCP1" s="33"/>
      <c r="PCQ1" s="33"/>
      <c r="PCR1" s="33"/>
      <c r="PCS1" s="33"/>
      <c r="PCT1" s="33"/>
      <c r="PCU1" s="33"/>
      <c r="PCV1" s="33"/>
      <c r="PCW1" s="33"/>
      <c r="PCX1" s="33"/>
      <c r="PCY1" s="33"/>
      <c r="PCZ1" s="33"/>
      <c r="PDA1" s="33"/>
      <c r="PDB1" s="33"/>
      <c r="PDC1" s="33"/>
      <c r="PDD1" s="33"/>
      <c r="PDE1" s="33"/>
      <c r="PDF1" s="33"/>
      <c r="PDG1" s="33"/>
      <c r="PDH1" s="33"/>
      <c r="PDI1" s="33"/>
      <c r="PDJ1" s="33"/>
      <c r="PDK1" s="33"/>
      <c r="PDL1" s="33"/>
      <c r="PDM1" s="33"/>
      <c r="PDN1" s="33"/>
      <c r="PDO1" s="33"/>
      <c r="PDP1" s="33"/>
      <c r="PDQ1" s="33"/>
      <c r="PDR1" s="33"/>
      <c r="PDS1" s="33"/>
      <c r="PDT1" s="33"/>
      <c r="PDU1" s="33"/>
      <c r="PDV1" s="33"/>
      <c r="PDW1" s="33"/>
      <c r="PDX1" s="33"/>
      <c r="PDY1" s="33"/>
      <c r="PDZ1" s="33"/>
      <c r="PEA1" s="33"/>
      <c r="PEB1" s="33"/>
      <c r="PEC1" s="33"/>
      <c r="PED1" s="33"/>
      <c r="PEE1" s="33"/>
      <c r="PEF1" s="33"/>
      <c r="PEG1" s="33"/>
      <c r="PEH1" s="33"/>
      <c r="PEI1" s="33"/>
      <c r="PEJ1" s="33"/>
      <c r="PEK1" s="33"/>
      <c r="PEL1" s="33"/>
      <c r="PEM1" s="33"/>
      <c r="PEN1" s="33"/>
      <c r="PEO1" s="33"/>
      <c r="PEP1" s="33"/>
      <c r="PEQ1" s="33"/>
      <c r="PER1" s="33"/>
      <c r="PES1" s="33"/>
      <c r="PET1" s="33"/>
      <c r="PEU1" s="33"/>
      <c r="PEV1" s="33"/>
      <c r="PEW1" s="33"/>
      <c r="PEX1" s="33"/>
      <c r="PEY1" s="33"/>
      <c r="PEZ1" s="33"/>
      <c r="PFA1" s="33"/>
      <c r="PFB1" s="33"/>
      <c r="PFC1" s="33"/>
      <c r="PFD1" s="33"/>
      <c r="PFE1" s="33"/>
      <c r="PFF1" s="33"/>
      <c r="PFG1" s="33"/>
      <c r="PFH1" s="33"/>
      <c r="PFI1" s="33"/>
      <c r="PFJ1" s="33"/>
      <c r="PFK1" s="33"/>
      <c r="PFL1" s="33"/>
      <c r="PFM1" s="33"/>
      <c r="PFN1" s="33"/>
      <c r="PFO1" s="33"/>
      <c r="PFP1" s="33"/>
      <c r="PFQ1" s="33"/>
      <c r="PFR1" s="33"/>
      <c r="PFS1" s="33"/>
      <c r="PFT1" s="33"/>
      <c r="PFU1" s="33"/>
      <c r="PFV1" s="33"/>
      <c r="PFW1" s="33"/>
      <c r="PFX1" s="33"/>
      <c r="PFY1" s="33"/>
      <c r="PFZ1" s="33"/>
      <c r="PGA1" s="33"/>
      <c r="PGB1" s="33"/>
      <c r="PGC1" s="33"/>
      <c r="PGD1" s="33"/>
      <c r="PGE1" s="33"/>
      <c r="PGF1" s="33"/>
      <c r="PGG1" s="33"/>
      <c r="PGH1" s="33"/>
      <c r="PGI1" s="33"/>
      <c r="PGJ1" s="33"/>
      <c r="PGK1" s="33"/>
      <c r="PGL1" s="33"/>
      <c r="PGM1" s="33"/>
      <c r="PGN1" s="33"/>
      <c r="PGO1" s="33"/>
      <c r="PGP1" s="33"/>
      <c r="PGQ1" s="33"/>
      <c r="PGR1" s="33"/>
      <c r="PGS1" s="33"/>
      <c r="PGT1" s="33"/>
      <c r="PGU1" s="33"/>
      <c r="PGV1" s="33"/>
      <c r="PGW1" s="33"/>
      <c r="PGX1" s="33"/>
      <c r="PGY1" s="33"/>
      <c r="PGZ1" s="33"/>
      <c r="PHA1" s="33"/>
      <c r="PHB1" s="33"/>
      <c r="PHC1" s="33"/>
      <c r="PHD1" s="33"/>
      <c r="PHE1" s="33"/>
      <c r="PHF1" s="33"/>
      <c r="PHG1" s="33"/>
      <c r="PHH1" s="33"/>
      <c r="PHI1" s="33"/>
      <c r="PHJ1" s="33"/>
      <c r="PHK1" s="33"/>
      <c r="PHL1" s="33"/>
      <c r="PHM1" s="33"/>
      <c r="PHN1" s="33"/>
      <c r="PHO1" s="33"/>
      <c r="PHP1" s="33"/>
      <c r="PHQ1" s="33"/>
      <c r="PHR1" s="33"/>
      <c r="PHS1" s="33"/>
      <c r="PHT1" s="33"/>
      <c r="PHU1" s="33"/>
      <c r="PHV1" s="33"/>
      <c r="PHW1" s="33"/>
      <c r="PHX1" s="33"/>
      <c r="PHY1" s="33"/>
      <c r="PHZ1" s="33"/>
      <c r="PIA1" s="33"/>
      <c r="PIB1" s="33"/>
      <c r="PIC1" s="33"/>
      <c r="PID1" s="33"/>
      <c r="PIE1" s="33"/>
      <c r="PIF1" s="33"/>
      <c r="PIG1" s="33"/>
      <c r="PIH1" s="33"/>
      <c r="PII1" s="33"/>
      <c r="PIJ1" s="33"/>
      <c r="PIK1" s="33"/>
      <c r="PIL1" s="33"/>
      <c r="PIM1" s="33"/>
      <c r="PIN1" s="33"/>
      <c r="PIO1" s="33"/>
      <c r="PIP1" s="33"/>
      <c r="PIQ1" s="33"/>
      <c r="PIR1" s="33"/>
      <c r="PIS1" s="33"/>
      <c r="PIT1" s="33"/>
      <c r="PIU1" s="33"/>
      <c r="PIV1" s="33"/>
      <c r="PIW1" s="33"/>
      <c r="PIX1" s="33"/>
      <c r="PIY1" s="33"/>
      <c r="PIZ1" s="33"/>
      <c r="PJA1" s="33"/>
      <c r="PJB1" s="33"/>
      <c r="PJC1" s="33"/>
      <c r="PJD1" s="33"/>
      <c r="PJE1" s="33"/>
      <c r="PJF1" s="33"/>
      <c r="PJG1" s="33"/>
      <c r="PJH1" s="33"/>
      <c r="PJI1" s="33"/>
      <c r="PJJ1" s="33"/>
      <c r="PJK1" s="33"/>
      <c r="PJL1" s="33"/>
      <c r="PJM1" s="33"/>
      <c r="PJN1" s="33"/>
      <c r="PJO1" s="33"/>
      <c r="PJP1" s="33"/>
      <c r="PJQ1" s="33"/>
      <c r="PJR1" s="33"/>
      <c r="PJS1" s="33"/>
      <c r="PJT1" s="33"/>
      <c r="PJU1" s="33"/>
      <c r="PJV1" s="33"/>
      <c r="PJW1" s="33"/>
      <c r="PJX1" s="33"/>
      <c r="PJY1" s="33"/>
      <c r="PJZ1" s="33"/>
      <c r="PKA1" s="33"/>
      <c r="PKB1" s="33"/>
      <c r="PKC1" s="33"/>
      <c r="PKD1" s="33"/>
      <c r="PKE1" s="33"/>
      <c r="PKF1" s="33"/>
      <c r="PKG1" s="33"/>
      <c r="PKH1" s="33"/>
      <c r="PKI1" s="33"/>
      <c r="PKJ1" s="33"/>
      <c r="PKK1" s="33"/>
      <c r="PKL1" s="33"/>
      <c r="PKM1" s="33"/>
      <c r="PKN1" s="33"/>
      <c r="PKO1" s="33"/>
      <c r="PKP1" s="33"/>
      <c r="PKQ1" s="33"/>
      <c r="PKR1" s="33"/>
      <c r="PKS1" s="33"/>
      <c r="PKT1" s="33"/>
      <c r="PKU1" s="33"/>
      <c r="PKV1" s="33"/>
      <c r="PKW1" s="33"/>
      <c r="PKX1" s="33"/>
      <c r="PKY1" s="33"/>
      <c r="PKZ1" s="33"/>
      <c r="PLA1" s="33"/>
      <c r="PLB1" s="33"/>
      <c r="PLC1" s="33"/>
      <c r="PLD1" s="33"/>
      <c r="PLE1" s="33"/>
      <c r="PLF1" s="33"/>
      <c r="PLG1" s="33"/>
      <c r="PLH1" s="33"/>
      <c r="PLI1" s="33"/>
      <c r="PLJ1" s="33"/>
      <c r="PLK1" s="33"/>
      <c r="PLL1" s="33"/>
      <c r="PLM1" s="33"/>
      <c r="PLN1" s="33"/>
      <c r="PLO1" s="33"/>
      <c r="PLP1" s="33"/>
      <c r="PLQ1" s="33"/>
      <c r="PLR1" s="33"/>
      <c r="PLS1" s="33"/>
      <c r="PLT1" s="33"/>
      <c r="PLU1" s="33"/>
      <c r="PLV1" s="33"/>
      <c r="PLW1" s="33"/>
      <c r="PLX1" s="33"/>
      <c r="PLY1" s="33"/>
      <c r="PLZ1" s="33"/>
      <c r="PMA1" s="33"/>
      <c r="PMB1" s="33"/>
      <c r="PMC1" s="33"/>
      <c r="PMD1" s="33"/>
      <c r="PME1" s="33"/>
      <c r="PMF1" s="33"/>
      <c r="PMG1" s="33"/>
      <c r="PMH1" s="33"/>
      <c r="PMI1" s="33"/>
      <c r="PMJ1" s="33"/>
      <c r="PMK1" s="33"/>
      <c r="PML1" s="33"/>
      <c r="PMM1" s="33"/>
      <c r="PMN1" s="33"/>
      <c r="PMO1" s="33"/>
      <c r="PMP1" s="33"/>
      <c r="PMQ1" s="33"/>
      <c r="PMR1" s="33"/>
      <c r="PMS1" s="33"/>
      <c r="PMT1" s="33"/>
      <c r="PMU1" s="33"/>
      <c r="PMV1" s="33"/>
      <c r="PMW1" s="33"/>
      <c r="PMX1" s="33"/>
      <c r="PMY1" s="33"/>
      <c r="PMZ1" s="33"/>
      <c r="PNA1" s="33"/>
      <c r="PNB1" s="33"/>
      <c r="PNC1" s="33"/>
      <c r="PND1" s="33"/>
      <c r="PNE1" s="33"/>
      <c r="PNF1" s="33"/>
      <c r="PNG1" s="33"/>
      <c r="PNH1" s="33"/>
      <c r="PNI1" s="33"/>
      <c r="PNJ1" s="33"/>
      <c r="PNK1" s="33"/>
      <c r="PNL1" s="33"/>
      <c r="PNM1" s="33"/>
      <c r="PNN1" s="33"/>
      <c r="PNO1" s="33"/>
      <c r="PNP1" s="33"/>
      <c r="PNQ1" s="33"/>
      <c r="PNR1" s="33"/>
      <c r="PNS1" s="33"/>
      <c r="PNT1" s="33"/>
      <c r="PNU1" s="33"/>
      <c r="PNV1" s="33"/>
      <c r="PNW1" s="33"/>
      <c r="PNX1" s="33"/>
      <c r="PNY1" s="33"/>
      <c r="PNZ1" s="33"/>
      <c r="POA1" s="33"/>
      <c r="POB1" s="33"/>
      <c r="POC1" s="33"/>
      <c r="POD1" s="33"/>
      <c r="POE1" s="33"/>
      <c r="POF1" s="33"/>
      <c r="POG1" s="33"/>
      <c r="POH1" s="33"/>
      <c r="POI1" s="33"/>
      <c r="POJ1" s="33"/>
      <c r="POK1" s="33"/>
      <c r="POL1" s="33"/>
      <c r="POM1" s="33"/>
      <c r="PON1" s="33"/>
      <c r="POO1" s="33"/>
      <c r="POP1" s="33"/>
      <c r="POQ1" s="33"/>
      <c r="POR1" s="33"/>
      <c r="POS1" s="33"/>
      <c r="POT1" s="33"/>
      <c r="POU1" s="33"/>
      <c r="POV1" s="33"/>
      <c r="POW1" s="33"/>
      <c r="POX1" s="33"/>
      <c r="POY1" s="33"/>
      <c r="POZ1" s="33"/>
      <c r="PPA1" s="33"/>
      <c r="PPB1" s="33"/>
      <c r="PPC1" s="33"/>
      <c r="PPD1" s="33"/>
      <c r="PPE1" s="33"/>
      <c r="PPF1" s="33"/>
      <c r="PPG1" s="33"/>
      <c r="PPH1" s="33"/>
      <c r="PPI1" s="33"/>
      <c r="PPJ1" s="33"/>
      <c r="PPK1" s="33"/>
      <c r="PPL1" s="33"/>
      <c r="PPM1" s="33"/>
      <c r="PPN1" s="33"/>
      <c r="PPO1" s="33"/>
      <c r="PPP1" s="33"/>
      <c r="PPQ1" s="33"/>
      <c r="PPR1" s="33"/>
      <c r="PPS1" s="33"/>
      <c r="PPT1" s="33"/>
      <c r="PPU1" s="33"/>
      <c r="PPV1" s="33"/>
      <c r="PPW1" s="33"/>
      <c r="PPX1" s="33"/>
      <c r="PPY1" s="33"/>
      <c r="PPZ1" s="33"/>
      <c r="PQA1" s="33"/>
      <c r="PQB1" s="33"/>
      <c r="PQC1" s="33"/>
      <c r="PQD1" s="33"/>
      <c r="PQE1" s="33"/>
      <c r="PQF1" s="33"/>
      <c r="PQG1" s="33"/>
      <c r="PQH1" s="33"/>
      <c r="PQI1" s="33"/>
      <c r="PQJ1" s="33"/>
      <c r="PQK1" s="33"/>
      <c r="PQL1" s="33"/>
      <c r="PQM1" s="33"/>
      <c r="PQN1" s="33"/>
      <c r="PQO1" s="33"/>
      <c r="PQP1" s="33"/>
      <c r="PQQ1" s="33"/>
      <c r="PQR1" s="33"/>
      <c r="PQS1" s="33"/>
      <c r="PQT1" s="33"/>
      <c r="PQU1" s="33"/>
      <c r="PQV1" s="33"/>
      <c r="PQW1" s="33"/>
      <c r="PQX1" s="33"/>
      <c r="PQY1" s="33"/>
      <c r="PQZ1" s="33"/>
      <c r="PRA1" s="33"/>
      <c r="PRB1" s="33"/>
      <c r="PRC1" s="33"/>
      <c r="PRD1" s="33"/>
      <c r="PRE1" s="33"/>
      <c r="PRF1" s="33"/>
      <c r="PRG1" s="33"/>
      <c r="PRH1" s="33"/>
      <c r="PRI1" s="33"/>
      <c r="PRJ1" s="33"/>
      <c r="PRK1" s="33"/>
      <c r="PRL1" s="33"/>
      <c r="PRM1" s="33"/>
      <c r="PRN1" s="33"/>
      <c r="PRO1" s="33"/>
      <c r="PRP1" s="33"/>
      <c r="PRQ1" s="33"/>
      <c r="PRR1" s="33"/>
      <c r="PRS1" s="33"/>
      <c r="PRT1" s="33"/>
      <c r="PRU1" s="33"/>
      <c r="PRV1" s="33"/>
      <c r="PRW1" s="33"/>
      <c r="PRX1" s="33"/>
      <c r="PRY1" s="33"/>
      <c r="PRZ1" s="33"/>
      <c r="PSA1" s="33"/>
      <c r="PSB1" s="33"/>
      <c r="PSC1" s="33"/>
      <c r="PSD1" s="33"/>
      <c r="PSE1" s="33"/>
      <c r="PSF1" s="33"/>
      <c r="PSG1" s="33"/>
      <c r="PSH1" s="33"/>
      <c r="PSI1" s="33"/>
      <c r="PSJ1" s="33"/>
      <c r="PSK1" s="33"/>
      <c r="PSL1" s="33"/>
      <c r="PSM1" s="33"/>
      <c r="PSN1" s="33"/>
      <c r="PSO1" s="33"/>
      <c r="PSP1" s="33"/>
      <c r="PSQ1" s="33"/>
      <c r="PSR1" s="33"/>
      <c r="PSS1" s="33"/>
      <c r="PST1" s="33"/>
      <c r="PSU1" s="33"/>
      <c r="PSV1" s="33"/>
      <c r="PSW1" s="33"/>
      <c r="PSX1" s="33"/>
      <c r="PSY1" s="33"/>
      <c r="PSZ1" s="33"/>
      <c r="PTA1" s="33"/>
      <c r="PTB1" s="33"/>
      <c r="PTC1" s="33"/>
      <c r="PTD1" s="33"/>
      <c r="PTE1" s="33"/>
      <c r="PTF1" s="33"/>
      <c r="PTG1" s="33"/>
      <c r="PTH1" s="33"/>
      <c r="PTI1" s="33"/>
      <c r="PTJ1" s="33"/>
      <c r="PTK1" s="33"/>
      <c r="PTL1" s="33"/>
      <c r="PTM1" s="33"/>
      <c r="PTN1" s="33"/>
      <c r="PTO1" s="33"/>
      <c r="PTP1" s="33"/>
      <c r="PTQ1" s="33"/>
      <c r="PTR1" s="33"/>
      <c r="PTS1" s="33"/>
      <c r="PTT1" s="33"/>
      <c r="PTU1" s="33"/>
      <c r="PTV1" s="33"/>
      <c r="PTW1" s="33"/>
      <c r="PTX1" s="33"/>
      <c r="PTY1" s="33"/>
      <c r="PTZ1" s="33"/>
      <c r="PUA1" s="33"/>
      <c r="PUB1" s="33"/>
      <c r="PUC1" s="33"/>
      <c r="PUD1" s="33"/>
      <c r="PUE1" s="33"/>
      <c r="PUF1" s="33"/>
      <c r="PUG1" s="33"/>
      <c r="PUH1" s="33"/>
      <c r="PUI1" s="33"/>
      <c r="PUJ1" s="33"/>
      <c r="PUK1" s="33"/>
      <c r="PUL1" s="33"/>
      <c r="PUM1" s="33"/>
      <c r="PUN1" s="33"/>
      <c r="PUO1" s="33"/>
      <c r="PUP1" s="33"/>
      <c r="PUQ1" s="33"/>
      <c r="PUR1" s="33"/>
      <c r="PUS1" s="33"/>
      <c r="PUT1" s="33"/>
      <c r="PUU1" s="33"/>
      <c r="PUV1" s="33"/>
      <c r="PUW1" s="33"/>
      <c r="PUX1" s="33"/>
      <c r="PUY1" s="33"/>
      <c r="PUZ1" s="33"/>
      <c r="PVA1" s="33"/>
      <c r="PVB1" s="33"/>
      <c r="PVC1" s="33"/>
      <c r="PVD1" s="33"/>
      <c r="PVE1" s="33"/>
      <c r="PVF1" s="33"/>
      <c r="PVG1" s="33"/>
      <c r="PVH1" s="33"/>
      <c r="PVI1" s="33"/>
      <c r="PVJ1" s="33"/>
      <c r="PVK1" s="33"/>
      <c r="PVL1" s="33"/>
      <c r="PVM1" s="33"/>
      <c r="PVN1" s="33"/>
      <c r="PVO1" s="33"/>
      <c r="PVP1" s="33"/>
      <c r="PVQ1" s="33"/>
      <c r="PVR1" s="33"/>
      <c r="PVS1" s="33"/>
      <c r="PVT1" s="33"/>
      <c r="PVU1" s="33"/>
      <c r="PVV1" s="33"/>
      <c r="PVW1" s="33"/>
      <c r="PVX1" s="33"/>
      <c r="PVY1" s="33"/>
      <c r="PVZ1" s="33"/>
      <c r="PWA1" s="33"/>
      <c r="PWB1" s="33"/>
      <c r="PWC1" s="33"/>
      <c r="PWD1" s="33"/>
      <c r="PWE1" s="33"/>
      <c r="PWF1" s="33"/>
      <c r="PWG1" s="33"/>
      <c r="PWH1" s="33"/>
      <c r="PWI1" s="33"/>
      <c r="PWJ1" s="33"/>
      <c r="PWK1" s="33"/>
      <c r="PWL1" s="33"/>
      <c r="PWM1" s="33"/>
      <c r="PWN1" s="33"/>
      <c r="PWO1" s="33"/>
      <c r="PWP1" s="33"/>
      <c r="PWQ1" s="33"/>
      <c r="PWR1" s="33"/>
      <c r="PWS1" s="33"/>
      <c r="PWT1" s="33"/>
      <c r="PWU1" s="33"/>
      <c r="PWV1" s="33"/>
      <c r="PWW1" s="33"/>
      <c r="PWX1" s="33"/>
      <c r="PWY1" s="33"/>
      <c r="PWZ1" s="33"/>
      <c r="PXA1" s="33"/>
      <c r="PXB1" s="33"/>
      <c r="PXC1" s="33"/>
      <c r="PXD1" s="33"/>
      <c r="PXE1" s="33"/>
      <c r="PXF1" s="33"/>
      <c r="PXG1" s="33"/>
      <c r="PXH1" s="33"/>
      <c r="PXI1" s="33"/>
      <c r="PXJ1" s="33"/>
      <c r="PXK1" s="33"/>
      <c r="PXL1" s="33"/>
      <c r="PXM1" s="33"/>
      <c r="PXN1" s="33"/>
      <c r="PXO1" s="33"/>
      <c r="PXP1" s="33"/>
      <c r="PXQ1" s="33"/>
      <c r="PXR1" s="33"/>
      <c r="PXS1" s="33"/>
      <c r="PXT1" s="33"/>
      <c r="PXU1" s="33"/>
      <c r="PXV1" s="33"/>
      <c r="PXW1" s="33"/>
      <c r="PXX1" s="33"/>
      <c r="PXY1" s="33"/>
      <c r="PXZ1" s="33"/>
      <c r="PYA1" s="33"/>
      <c r="PYB1" s="33"/>
      <c r="PYC1" s="33"/>
      <c r="PYD1" s="33"/>
      <c r="PYE1" s="33"/>
      <c r="PYF1" s="33"/>
      <c r="PYG1" s="33"/>
      <c r="PYH1" s="33"/>
      <c r="PYI1" s="33"/>
      <c r="PYJ1" s="33"/>
      <c r="PYK1" s="33"/>
      <c r="PYL1" s="33"/>
      <c r="PYM1" s="33"/>
      <c r="PYN1" s="33"/>
      <c r="PYO1" s="33"/>
      <c r="PYP1" s="33"/>
      <c r="PYQ1" s="33"/>
      <c r="PYR1" s="33"/>
      <c r="PYS1" s="33"/>
      <c r="PYT1" s="33"/>
      <c r="PYU1" s="33"/>
      <c r="PYV1" s="33"/>
      <c r="PYW1" s="33"/>
      <c r="PYX1" s="33"/>
      <c r="PYY1" s="33"/>
      <c r="PYZ1" s="33"/>
      <c r="PZA1" s="33"/>
      <c r="PZB1" s="33"/>
      <c r="PZC1" s="33"/>
      <c r="PZD1" s="33"/>
      <c r="PZE1" s="33"/>
      <c r="PZF1" s="33"/>
      <c r="PZG1" s="33"/>
      <c r="PZH1" s="33"/>
      <c r="PZI1" s="33"/>
      <c r="PZJ1" s="33"/>
      <c r="PZK1" s="33"/>
      <c r="PZL1" s="33"/>
      <c r="PZM1" s="33"/>
      <c r="PZN1" s="33"/>
      <c r="PZO1" s="33"/>
      <c r="PZP1" s="33"/>
      <c r="PZQ1" s="33"/>
      <c r="PZR1" s="33"/>
      <c r="PZS1" s="33"/>
      <c r="PZT1" s="33"/>
      <c r="PZU1" s="33"/>
      <c r="PZV1" s="33"/>
      <c r="PZW1" s="33"/>
      <c r="PZX1" s="33"/>
      <c r="PZY1" s="33"/>
      <c r="PZZ1" s="33"/>
      <c r="QAA1" s="33"/>
      <c r="QAB1" s="33"/>
      <c r="QAC1" s="33"/>
      <c r="QAD1" s="33"/>
      <c r="QAE1" s="33"/>
      <c r="QAF1" s="33"/>
      <c r="QAG1" s="33"/>
      <c r="QAH1" s="33"/>
      <c r="QAI1" s="33"/>
      <c r="QAJ1" s="33"/>
      <c r="QAK1" s="33"/>
      <c r="QAL1" s="33"/>
      <c r="QAM1" s="33"/>
      <c r="QAN1" s="33"/>
      <c r="QAO1" s="33"/>
      <c r="QAP1" s="33"/>
      <c r="QAQ1" s="33"/>
      <c r="QAR1" s="33"/>
      <c r="QAS1" s="33"/>
      <c r="QAT1" s="33"/>
      <c r="QAU1" s="33"/>
      <c r="QAV1" s="33"/>
      <c r="QAW1" s="33"/>
      <c r="QAX1" s="33"/>
      <c r="QAY1" s="33"/>
      <c r="QAZ1" s="33"/>
      <c r="QBA1" s="33"/>
      <c r="QBB1" s="33"/>
      <c r="QBC1" s="33"/>
      <c r="QBD1" s="33"/>
      <c r="QBE1" s="33"/>
      <c r="QBF1" s="33"/>
      <c r="QBG1" s="33"/>
      <c r="QBH1" s="33"/>
      <c r="QBI1" s="33"/>
      <c r="QBJ1" s="33"/>
      <c r="QBK1" s="33"/>
      <c r="QBL1" s="33"/>
      <c r="QBM1" s="33"/>
      <c r="QBN1" s="33"/>
      <c r="QBO1" s="33"/>
      <c r="QBP1" s="33"/>
      <c r="QBQ1" s="33"/>
      <c r="QBR1" s="33"/>
      <c r="QBS1" s="33"/>
      <c r="QBT1" s="33"/>
      <c r="QBU1" s="33"/>
      <c r="QBV1" s="33"/>
      <c r="QBW1" s="33"/>
      <c r="QBX1" s="33"/>
      <c r="QBY1" s="33"/>
      <c r="QBZ1" s="33"/>
      <c r="QCA1" s="33"/>
      <c r="QCB1" s="33"/>
      <c r="QCC1" s="33"/>
      <c r="QCD1" s="33"/>
      <c r="QCE1" s="33"/>
      <c r="QCF1" s="33"/>
      <c r="QCG1" s="33"/>
      <c r="QCH1" s="33"/>
      <c r="QCI1" s="33"/>
      <c r="QCJ1" s="33"/>
      <c r="QCK1" s="33"/>
      <c r="QCL1" s="33"/>
      <c r="QCM1" s="33"/>
      <c r="QCN1" s="33"/>
      <c r="QCO1" s="33"/>
      <c r="QCP1" s="33"/>
      <c r="QCQ1" s="33"/>
      <c r="QCR1" s="33"/>
      <c r="QCS1" s="33"/>
      <c r="QCT1" s="33"/>
      <c r="QCU1" s="33"/>
      <c r="QCV1" s="33"/>
      <c r="QCW1" s="33"/>
      <c r="QCX1" s="33"/>
      <c r="QCY1" s="33"/>
      <c r="QCZ1" s="33"/>
      <c r="QDA1" s="33"/>
      <c r="QDB1" s="33"/>
      <c r="QDC1" s="33"/>
      <c r="QDD1" s="33"/>
      <c r="QDE1" s="33"/>
      <c r="QDF1" s="33"/>
      <c r="QDG1" s="33"/>
      <c r="QDH1" s="33"/>
      <c r="QDI1" s="33"/>
      <c r="QDJ1" s="33"/>
      <c r="QDK1" s="33"/>
      <c r="QDL1" s="33"/>
      <c r="QDM1" s="33"/>
      <c r="QDN1" s="33"/>
      <c r="QDO1" s="33"/>
      <c r="QDP1" s="33"/>
      <c r="QDQ1" s="33"/>
      <c r="QDR1" s="33"/>
      <c r="QDS1" s="33"/>
      <c r="QDT1" s="33"/>
      <c r="QDU1" s="33"/>
      <c r="QDV1" s="33"/>
      <c r="QDW1" s="33"/>
      <c r="QDX1" s="33"/>
      <c r="QDY1" s="33"/>
      <c r="QDZ1" s="33"/>
      <c r="QEA1" s="33"/>
      <c r="QEB1" s="33"/>
      <c r="QEC1" s="33"/>
      <c r="QED1" s="33"/>
      <c r="QEE1" s="33"/>
      <c r="QEF1" s="33"/>
      <c r="QEG1" s="33"/>
      <c r="QEH1" s="33"/>
      <c r="QEI1" s="33"/>
      <c r="QEJ1" s="33"/>
      <c r="QEK1" s="33"/>
      <c r="QEL1" s="33"/>
      <c r="QEM1" s="33"/>
      <c r="QEN1" s="33"/>
      <c r="QEO1" s="33"/>
      <c r="QEP1" s="33"/>
      <c r="QEQ1" s="33"/>
      <c r="QER1" s="33"/>
      <c r="QES1" s="33"/>
      <c r="QET1" s="33"/>
      <c r="QEU1" s="33"/>
      <c r="QEV1" s="33"/>
      <c r="QEW1" s="33"/>
      <c r="QEX1" s="33"/>
      <c r="QEY1" s="33"/>
      <c r="QEZ1" s="33"/>
      <c r="QFA1" s="33"/>
      <c r="QFB1" s="33"/>
      <c r="QFC1" s="33"/>
      <c r="QFD1" s="33"/>
      <c r="QFE1" s="33"/>
      <c r="QFF1" s="33"/>
      <c r="QFG1" s="33"/>
      <c r="QFH1" s="33"/>
      <c r="QFI1" s="33"/>
      <c r="QFJ1" s="33"/>
      <c r="QFK1" s="33"/>
      <c r="QFL1" s="33"/>
      <c r="QFM1" s="33"/>
      <c r="QFN1" s="33"/>
      <c r="QFO1" s="33"/>
      <c r="QFP1" s="33"/>
      <c r="QFQ1" s="33"/>
      <c r="QFR1" s="33"/>
      <c r="QFS1" s="33"/>
      <c r="QFT1" s="33"/>
      <c r="QFU1" s="33"/>
      <c r="QFV1" s="33"/>
      <c r="QFW1" s="33"/>
      <c r="QFX1" s="33"/>
      <c r="QFY1" s="33"/>
      <c r="QFZ1" s="33"/>
      <c r="QGA1" s="33"/>
      <c r="QGB1" s="33"/>
      <c r="QGC1" s="33"/>
      <c r="QGD1" s="33"/>
      <c r="QGE1" s="33"/>
      <c r="QGF1" s="33"/>
      <c r="QGG1" s="33"/>
      <c r="QGH1" s="33"/>
      <c r="QGI1" s="33"/>
      <c r="QGJ1" s="33"/>
      <c r="QGK1" s="33"/>
      <c r="QGL1" s="33"/>
      <c r="QGM1" s="33"/>
      <c r="QGN1" s="33"/>
      <c r="QGO1" s="33"/>
      <c r="QGP1" s="33"/>
      <c r="QGQ1" s="33"/>
      <c r="QGR1" s="33"/>
      <c r="QGS1" s="33"/>
      <c r="QGT1" s="33"/>
      <c r="QGU1" s="33"/>
      <c r="QGV1" s="33"/>
      <c r="QGW1" s="33"/>
      <c r="QGX1" s="33"/>
      <c r="QGY1" s="33"/>
      <c r="QGZ1" s="33"/>
      <c r="QHA1" s="33"/>
      <c r="QHB1" s="33"/>
      <c r="QHC1" s="33"/>
      <c r="QHD1" s="33"/>
      <c r="QHE1" s="33"/>
      <c r="QHF1" s="33"/>
      <c r="QHG1" s="33"/>
      <c r="QHH1" s="33"/>
      <c r="QHI1" s="33"/>
      <c r="QHJ1" s="33"/>
      <c r="QHK1" s="33"/>
      <c r="QHL1" s="33"/>
      <c r="QHM1" s="33"/>
      <c r="QHN1" s="33"/>
      <c r="QHO1" s="33"/>
      <c r="QHP1" s="33"/>
      <c r="QHQ1" s="33"/>
      <c r="QHR1" s="33"/>
      <c r="QHS1" s="33"/>
      <c r="QHT1" s="33"/>
      <c r="QHU1" s="33"/>
      <c r="QHV1" s="33"/>
      <c r="QHW1" s="33"/>
      <c r="QHX1" s="33"/>
      <c r="QHY1" s="33"/>
      <c r="QHZ1" s="33"/>
      <c r="QIA1" s="33"/>
      <c r="QIB1" s="33"/>
      <c r="QIC1" s="33"/>
      <c r="QID1" s="33"/>
      <c r="QIE1" s="33"/>
      <c r="QIF1" s="33"/>
      <c r="QIG1" s="33"/>
      <c r="QIH1" s="33"/>
      <c r="QII1" s="33"/>
      <c r="QIJ1" s="33"/>
      <c r="QIK1" s="33"/>
      <c r="QIL1" s="33"/>
      <c r="QIM1" s="33"/>
      <c r="QIN1" s="33"/>
      <c r="QIO1" s="33"/>
      <c r="QIP1" s="33"/>
      <c r="QIQ1" s="33"/>
      <c r="QIR1" s="33"/>
      <c r="QIS1" s="33"/>
      <c r="QIT1" s="33"/>
      <c r="QIU1" s="33"/>
      <c r="QIV1" s="33"/>
      <c r="QIW1" s="33"/>
      <c r="QIX1" s="33"/>
      <c r="QIY1" s="33"/>
      <c r="QIZ1" s="33"/>
      <c r="QJA1" s="33"/>
      <c r="QJB1" s="33"/>
      <c r="QJC1" s="33"/>
      <c r="QJD1" s="33"/>
      <c r="QJE1" s="33"/>
      <c r="QJF1" s="33"/>
      <c r="QJG1" s="33"/>
      <c r="QJH1" s="33"/>
      <c r="QJI1" s="33"/>
      <c r="QJJ1" s="33"/>
      <c r="QJK1" s="33"/>
      <c r="QJL1" s="33"/>
      <c r="QJM1" s="33"/>
      <c r="QJN1" s="33"/>
      <c r="QJO1" s="33"/>
      <c r="QJP1" s="33"/>
      <c r="QJQ1" s="33"/>
      <c r="QJR1" s="33"/>
      <c r="QJS1" s="33"/>
      <c r="QJT1" s="33"/>
      <c r="QJU1" s="33"/>
      <c r="QJV1" s="33"/>
      <c r="QJW1" s="33"/>
      <c r="QJX1" s="33"/>
      <c r="QJY1" s="33"/>
      <c r="QJZ1" s="33"/>
      <c r="QKA1" s="33"/>
      <c r="QKB1" s="33"/>
      <c r="QKC1" s="33"/>
      <c r="QKD1" s="33"/>
      <c r="QKE1" s="33"/>
      <c r="QKF1" s="33"/>
      <c r="QKG1" s="33"/>
      <c r="QKH1" s="33"/>
      <c r="QKI1" s="33"/>
      <c r="QKJ1" s="33"/>
      <c r="QKK1" s="33"/>
      <c r="QKL1" s="33"/>
      <c r="QKM1" s="33"/>
      <c r="QKN1" s="33"/>
      <c r="QKO1" s="33"/>
      <c r="QKP1" s="33"/>
      <c r="QKQ1" s="33"/>
      <c r="QKR1" s="33"/>
      <c r="QKS1" s="33"/>
      <c r="QKT1" s="33"/>
      <c r="QKU1" s="33"/>
      <c r="QKV1" s="33"/>
      <c r="QKW1" s="33"/>
      <c r="QKX1" s="33"/>
      <c r="QKY1" s="33"/>
      <c r="QKZ1" s="33"/>
      <c r="QLA1" s="33"/>
      <c r="QLB1" s="33"/>
      <c r="QLC1" s="33"/>
      <c r="QLD1" s="33"/>
      <c r="QLE1" s="33"/>
      <c r="QLF1" s="33"/>
      <c r="QLG1" s="33"/>
      <c r="QLH1" s="33"/>
      <c r="QLI1" s="33"/>
      <c r="QLJ1" s="33"/>
      <c r="QLK1" s="33"/>
      <c r="QLL1" s="33"/>
      <c r="QLM1" s="33"/>
      <c r="QLN1" s="33"/>
      <c r="QLO1" s="33"/>
      <c r="QLP1" s="33"/>
      <c r="QLQ1" s="33"/>
      <c r="QLR1" s="33"/>
      <c r="QLS1" s="33"/>
      <c r="QLT1" s="33"/>
      <c r="QLU1" s="33"/>
      <c r="QLV1" s="33"/>
      <c r="QLW1" s="33"/>
      <c r="QLX1" s="33"/>
      <c r="QLY1" s="33"/>
      <c r="QLZ1" s="33"/>
      <c r="QMA1" s="33"/>
      <c r="QMB1" s="33"/>
      <c r="QMC1" s="33"/>
      <c r="QMD1" s="33"/>
      <c r="QME1" s="33"/>
      <c r="QMF1" s="33"/>
      <c r="QMG1" s="33"/>
      <c r="QMH1" s="33"/>
      <c r="QMI1" s="33"/>
      <c r="QMJ1" s="33"/>
      <c r="QMK1" s="33"/>
      <c r="QML1" s="33"/>
      <c r="QMM1" s="33"/>
      <c r="QMN1" s="33"/>
      <c r="QMO1" s="33"/>
      <c r="QMP1" s="33"/>
      <c r="QMQ1" s="33"/>
      <c r="QMR1" s="33"/>
      <c r="QMS1" s="33"/>
      <c r="QMT1" s="33"/>
      <c r="QMU1" s="33"/>
      <c r="QMV1" s="33"/>
      <c r="QMW1" s="33"/>
      <c r="QMX1" s="33"/>
      <c r="QMY1" s="33"/>
      <c r="QMZ1" s="33"/>
      <c r="QNA1" s="33"/>
      <c r="QNB1" s="33"/>
      <c r="QNC1" s="33"/>
      <c r="QND1" s="33"/>
      <c r="QNE1" s="33"/>
      <c r="QNF1" s="33"/>
      <c r="QNG1" s="33"/>
      <c r="QNH1" s="33"/>
      <c r="QNI1" s="33"/>
      <c r="QNJ1" s="33"/>
      <c r="QNK1" s="33"/>
      <c r="QNL1" s="33"/>
      <c r="QNM1" s="33"/>
      <c r="QNN1" s="33"/>
      <c r="QNO1" s="33"/>
      <c r="QNP1" s="33"/>
      <c r="QNQ1" s="33"/>
      <c r="QNR1" s="33"/>
      <c r="QNS1" s="33"/>
      <c r="QNT1" s="33"/>
      <c r="QNU1" s="33"/>
      <c r="QNV1" s="33"/>
      <c r="QNW1" s="33"/>
      <c r="QNX1" s="33"/>
      <c r="QNY1" s="33"/>
      <c r="QNZ1" s="33"/>
      <c r="QOA1" s="33"/>
      <c r="QOB1" s="33"/>
      <c r="QOC1" s="33"/>
      <c r="QOD1" s="33"/>
      <c r="QOE1" s="33"/>
      <c r="QOF1" s="33"/>
      <c r="QOG1" s="33"/>
      <c r="QOH1" s="33"/>
      <c r="QOI1" s="33"/>
      <c r="QOJ1" s="33"/>
      <c r="QOK1" s="33"/>
      <c r="QOL1" s="33"/>
      <c r="QOM1" s="33"/>
      <c r="QON1" s="33"/>
      <c r="QOO1" s="33"/>
      <c r="QOP1" s="33"/>
      <c r="QOQ1" s="33"/>
      <c r="QOR1" s="33"/>
      <c r="QOS1" s="33"/>
      <c r="QOT1" s="33"/>
      <c r="QOU1" s="33"/>
      <c r="QOV1" s="33"/>
      <c r="QOW1" s="33"/>
      <c r="QOX1" s="33"/>
      <c r="QOY1" s="33"/>
      <c r="QOZ1" s="33"/>
      <c r="QPA1" s="33"/>
      <c r="QPB1" s="33"/>
      <c r="QPC1" s="33"/>
      <c r="QPD1" s="33"/>
      <c r="QPE1" s="33"/>
      <c r="QPF1" s="33"/>
      <c r="QPG1" s="33"/>
      <c r="QPH1" s="33"/>
      <c r="QPI1" s="33"/>
      <c r="QPJ1" s="33"/>
      <c r="QPK1" s="33"/>
      <c r="QPL1" s="33"/>
      <c r="QPM1" s="33"/>
      <c r="QPN1" s="33"/>
      <c r="QPO1" s="33"/>
      <c r="QPP1" s="33"/>
      <c r="QPQ1" s="33"/>
      <c r="QPR1" s="33"/>
      <c r="QPS1" s="33"/>
      <c r="QPT1" s="33"/>
      <c r="QPU1" s="33"/>
      <c r="QPV1" s="33"/>
      <c r="QPW1" s="33"/>
      <c r="QPX1" s="33"/>
      <c r="QPY1" s="33"/>
      <c r="QPZ1" s="33"/>
      <c r="QQA1" s="33"/>
      <c r="QQB1" s="33"/>
      <c r="QQC1" s="33"/>
      <c r="QQD1" s="33"/>
      <c r="QQE1" s="33"/>
      <c r="QQF1" s="33"/>
      <c r="QQG1" s="33"/>
      <c r="QQH1" s="33"/>
      <c r="QQI1" s="33"/>
      <c r="QQJ1" s="33"/>
      <c r="QQK1" s="33"/>
      <c r="QQL1" s="33"/>
      <c r="QQM1" s="33"/>
      <c r="QQN1" s="33"/>
      <c r="QQO1" s="33"/>
      <c r="QQP1" s="33"/>
      <c r="QQQ1" s="33"/>
      <c r="QQR1" s="33"/>
      <c r="QQS1" s="33"/>
      <c r="QQT1" s="33"/>
      <c r="QQU1" s="33"/>
      <c r="QQV1" s="33"/>
      <c r="QQW1" s="33"/>
      <c r="QQX1" s="33"/>
      <c r="QQY1" s="33"/>
      <c r="QQZ1" s="33"/>
      <c r="QRA1" s="33"/>
      <c r="QRB1" s="33"/>
      <c r="QRC1" s="33"/>
      <c r="QRD1" s="33"/>
      <c r="QRE1" s="33"/>
      <c r="QRF1" s="33"/>
      <c r="QRG1" s="33"/>
      <c r="QRH1" s="33"/>
      <c r="QRI1" s="33"/>
      <c r="QRJ1" s="33"/>
      <c r="QRK1" s="33"/>
      <c r="QRL1" s="33"/>
      <c r="QRM1" s="33"/>
      <c r="QRN1" s="33"/>
      <c r="QRO1" s="33"/>
      <c r="QRP1" s="33"/>
      <c r="QRQ1" s="33"/>
      <c r="QRR1" s="33"/>
      <c r="QRS1" s="33"/>
      <c r="QRT1" s="33"/>
      <c r="QRU1" s="33"/>
      <c r="QRV1" s="33"/>
      <c r="QRW1" s="33"/>
      <c r="QRX1" s="33"/>
      <c r="QRY1" s="33"/>
      <c r="QRZ1" s="33"/>
      <c r="QSA1" s="33"/>
      <c r="QSB1" s="33"/>
      <c r="QSC1" s="33"/>
      <c r="QSD1" s="33"/>
      <c r="QSE1" s="33"/>
      <c r="QSF1" s="33"/>
      <c r="QSG1" s="33"/>
      <c r="QSH1" s="33"/>
      <c r="QSI1" s="33"/>
      <c r="QSJ1" s="33"/>
      <c r="QSK1" s="33"/>
      <c r="QSL1" s="33"/>
      <c r="QSM1" s="33"/>
      <c r="QSN1" s="33"/>
      <c r="QSO1" s="33"/>
      <c r="QSP1" s="33"/>
      <c r="QSQ1" s="33"/>
      <c r="QSR1" s="33"/>
      <c r="QSS1" s="33"/>
      <c r="QST1" s="33"/>
      <c r="QSU1" s="33"/>
      <c r="QSV1" s="33"/>
      <c r="QSW1" s="33"/>
      <c r="QSX1" s="33"/>
      <c r="QSY1" s="33"/>
      <c r="QSZ1" s="33"/>
      <c r="QTA1" s="33"/>
      <c r="QTB1" s="33"/>
      <c r="QTC1" s="33"/>
      <c r="QTD1" s="33"/>
      <c r="QTE1" s="33"/>
      <c r="QTF1" s="33"/>
      <c r="QTG1" s="33"/>
      <c r="QTH1" s="33"/>
      <c r="QTI1" s="33"/>
      <c r="QTJ1" s="33"/>
      <c r="QTK1" s="33"/>
      <c r="QTL1" s="33"/>
      <c r="QTM1" s="33"/>
      <c r="QTN1" s="33"/>
      <c r="QTO1" s="33"/>
      <c r="QTP1" s="33"/>
      <c r="QTQ1" s="33"/>
      <c r="QTR1" s="33"/>
      <c r="QTS1" s="33"/>
      <c r="QTT1" s="33"/>
      <c r="QTU1" s="33"/>
      <c r="QTV1" s="33"/>
      <c r="QTW1" s="33"/>
      <c r="QTX1" s="33"/>
      <c r="QTY1" s="33"/>
      <c r="QTZ1" s="33"/>
      <c r="QUA1" s="33"/>
      <c r="QUB1" s="33"/>
      <c r="QUC1" s="33"/>
      <c r="QUD1" s="33"/>
      <c r="QUE1" s="33"/>
      <c r="QUF1" s="33"/>
      <c r="QUG1" s="33"/>
      <c r="QUH1" s="33"/>
      <c r="QUI1" s="33"/>
      <c r="QUJ1" s="33"/>
      <c r="QUK1" s="33"/>
      <c r="QUL1" s="33"/>
      <c r="QUM1" s="33"/>
      <c r="QUN1" s="33"/>
      <c r="QUO1" s="33"/>
      <c r="QUP1" s="33"/>
      <c r="QUQ1" s="33"/>
      <c r="QUR1" s="33"/>
      <c r="QUS1" s="33"/>
      <c r="QUT1" s="33"/>
      <c r="QUU1" s="33"/>
      <c r="QUV1" s="33"/>
      <c r="QUW1" s="33"/>
      <c r="QUX1" s="33"/>
      <c r="QUY1" s="33"/>
      <c r="QUZ1" s="33"/>
      <c r="QVA1" s="33"/>
      <c r="QVB1" s="33"/>
      <c r="QVC1" s="33"/>
      <c r="QVD1" s="33"/>
      <c r="QVE1" s="33"/>
      <c r="QVF1" s="33"/>
      <c r="QVG1" s="33"/>
      <c r="QVH1" s="33"/>
      <c r="QVI1" s="33"/>
      <c r="QVJ1" s="33"/>
      <c r="QVK1" s="33"/>
      <c r="QVL1" s="33"/>
      <c r="QVM1" s="33"/>
      <c r="QVN1" s="33"/>
      <c r="QVO1" s="33"/>
      <c r="QVP1" s="33"/>
      <c r="QVQ1" s="33"/>
      <c r="QVR1" s="33"/>
      <c r="QVS1" s="33"/>
      <c r="QVT1" s="33"/>
      <c r="QVU1" s="33"/>
      <c r="QVV1" s="33"/>
      <c r="QVW1" s="33"/>
      <c r="QVX1" s="33"/>
      <c r="QVY1" s="33"/>
      <c r="QVZ1" s="33"/>
      <c r="QWA1" s="33"/>
      <c r="QWB1" s="33"/>
      <c r="QWC1" s="33"/>
      <c r="QWD1" s="33"/>
      <c r="QWE1" s="33"/>
      <c r="QWF1" s="33"/>
      <c r="QWG1" s="33"/>
      <c r="QWH1" s="33"/>
      <c r="QWI1" s="33"/>
      <c r="QWJ1" s="33"/>
      <c r="QWK1" s="33"/>
      <c r="QWL1" s="33"/>
      <c r="QWM1" s="33"/>
      <c r="QWN1" s="33"/>
      <c r="QWO1" s="33"/>
      <c r="QWP1" s="33"/>
      <c r="QWQ1" s="33"/>
      <c r="QWR1" s="33"/>
      <c r="QWS1" s="33"/>
      <c r="QWT1" s="33"/>
      <c r="QWU1" s="33"/>
      <c r="QWV1" s="33"/>
      <c r="QWW1" s="33"/>
      <c r="QWX1" s="33"/>
      <c r="QWY1" s="33"/>
      <c r="QWZ1" s="33"/>
      <c r="QXA1" s="33"/>
      <c r="QXB1" s="33"/>
      <c r="QXC1" s="33"/>
      <c r="QXD1" s="33"/>
      <c r="QXE1" s="33"/>
      <c r="QXF1" s="33"/>
      <c r="QXG1" s="33"/>
      <c r="QXH1" s="33"/>
      <c r="QXI1" s="33"/>
      <c r="QXJ1" s="33"/>
      <c r="QXK1" s="33"/>
      <c r="QXL1" s="33"/>
      <c r="QXM1" s="33"/>
      <c r="QXN1" s="33"/>
      <c r="QXO1" s="33"/>
      <c r="QXP1" s="33"/>
      <c r="QXQ1" s="33"/>
      <c r="QXR1" s="33"/>
      <c r="QXS1" s="33"/>
      <c r="QXT1" s="33"/>
      <c r="QXU1" s="33"/>
      <c r="QXV1" s="33"/>
      <c r="QXW1" s="33"/>
      <c r="QXX1" s="33"/>
      <c r="QXY1" s="33"/>
      <c r="QXZ1" s="33"/>
      <c r="QYA1" s="33"/>
      <c r="QYB1" s="33"/>
      <c r="QYC1" s="33"/>
      <c r="QYD1" s="33"/>
      <c r="QYE1" s="33"/>
      <c r="QYF1" s="33"/>
      <c r="QYG1" s="33"/>
      <c r="QYH1" s="33"/>
      <c r="QYI1" s="33"/>
      <c r="QYJ1" s="33"/>
      <c r="QYK1" s="33"/>
      <c r="QYL1" s="33"/>
      <c r="QYM1" s="33"/>
      <c r="QYN1" s="33"/>
      <c r="QYO1" s="33"/>
      <c r="QYP1" s="33"/>
      <c r="QYQ1" s="33"/>
      <c r="QYR1" s="33"/>
      <c r="QYS1" s="33"/>
      <c r="QYT1" s="33"/>
      <c r="QYU1" s="33"/>
      <c r="QYV1" s="33"/>
      <c r="QYW1" s="33"/>
      <c r="QYX1" s="33"/>
      <c r="QYY1" s="33"/>
      <c r="QYZ1" s="33"/>
      <c r="QZA1" s="33"/>
      <c r="QZB1" s="33"/>
      <c r="QZC1" s="33"/>
      <c r="QZD1" s="33"/>
      <c r="QZE1" s="33"/>
      <c r="QZF1" s="33"/>
      <c r="QZG1" s="33"/>
      <c r="QZH1" s="33"/>
      <c r="QZI1" s="33"/>
      <c r="QZJ1" s="33"/>
      <c r="QZK1" s="33"/>
      <c r="QZL1" s="33"/>
      <c r="QZM1" s="33"/>
      <c r="QZN1" s="33"/>
      <c r="QZO1" s="33"/>
      <c r="QZP1" s="33"/>
      <c r="QZQ1" s="33"/>
      <c r="QZR1" s="33"/>
      <c r="QZS1" s="33"/>
      <c r="QZT1" s="33"/>
      <c r="QZU1" s="33"/>
      <c r="QZV1" s="33"/>
      <c r="QZW1" s="33"/>
      <c r="QZX1" s="33"/>
      <c r="QZY1" s="33"/>
      <c r="QZZ1" s="33"/>
      <c r="RAA1" s="33"/>
      <c r="RAB1" s="33"/>
      <c r="RAC1" s="33"/>
      <c r="RAD1" s="33"/>
      <c r="RAE1" s="33"/>
      <c r="RAF1" s="33"/>
      <c r="RAG1" s="33"/>
      <c r="RAH1" s="33"/>
      <c r="RAI1" s="33"/>
      <c r="RAJ1" s="33"/>
      <c r="RAK1" s="33"/>
      <c r="RAL1" s="33"/>
      <c r="RAM1" s="33"/>
      <c r="RAN1" s="33"/>
      <c r="RAO1" s="33"/>
      <c r="RAP1" s="33"/>
      <c r="RAQ1" s="33"/>
      <c r="RAR1" s="33"/>
      <c r="RAS1" s="33"/>
      <c r="RAT1" s="33"/>
      <c r="RAU1" s="33"/>
      <c r="RAV1" s="33"/>
      <c r="RAW1" s="33"/>
      <c r="RAX1" s="33"/>
      <c r="RAY1" s="33"/>
      <c r="RAZ1" s="33"/>
      <c r="RBA1" s="33"/>
      <c r="RBB1" s="33"/>
      <c r="RBC1" s="33"/>
      <c r="RBD1" s="33"/>
      <c r="RBE1" s="33"/>
      <c r="RBF1" s="33"/>
      <c r="RBG1" s="33"/>
      <c r="RBH1" s="33"/>
      <c r="RBI1" s="33"/>
      <c r="RBJ1" s="33"/>
      <c r="RBK1" s="33"/>
      <c r="RBL1" s="33"/>
      <c r="RBM1" s="33"/>
      <c r="RBN1" s="33"/>
      <c r="RBO1" s="33"/>
      <c r="RBP1" s="33"/>
      <c r="RBQ1" s="33"/>
      <c r="RBR1" s="33"/>
      <c r="RBS1" s="33"/>
      <c r="RBT1" s="33"/>
      <c r="RBU1" s="33"/>
      <c r="RBV1" s="33"/>
      <c r="RBW1" s="33"/>
      <c r="RBX1" s="33"/>
      <c r="RBY1" s="33"/>
      <c r="RBZ1" s="33"/>
      <c r="RCA1" s="33"/>
      <c r="RCB1" s="33"/>
      <c r="RCC1" s="33"/>
      <c r="RCD1" s="33"/>
      <c r="RCE1" s="33"/>
      <c r="RCF1" s="33"/>
      <c r="RCG1" s="33"/>
      <c r="RCH1" s="33"/>
      <c r="RCI1" s="33"/>
      <c r="RCJ1" s="33"/>
      <c r="RCK1" s="33"/>
      <c r="RCL1" s="33"/>
      <c r="RCM1" s="33"/>
      <c r="RCN1" s="33"/>
      <c r="RCO1" s="33"/>
      <c r="RCP1" s="33"/>
      <c r="RCQ1" s="33"/>
      <c r="RCR1" s="33"/>
      <c r="RCS1" s="33"/>
      <c r="RCT1" s="33"/>
      <c r="RCU1" s="33"/>
      <c r="RCV1" s="33"/>
      <c r="RCW1" s="33"/>
      <c r="RCX1" s="33"/>
      <c r="RCY1" s="33"/>
      <c r="RCZ1" s="33"/>
      <c r="RDA1" s="33"/>
      <c r="RDB1" s="33"/>
      <c r="RDC1" s="33"/>
      <c r="RDD1" s="33"/>
      <c r="RDE1" s="33"/>
      <c r="RDF1" s="33"/>
      <c r="RDG1" s="33"/>
      <c r="RDH1" s="33"/>
      <c r="RDI1" s="33"/>
      <c r="RDJ1" s="33"/>
      <c r="RDK1" s="33"/>
      <c r="RDL1" s="33"/>
      <c r="RDM1" s="33"/>
      <c r="RDN1" s="33"/>
      <c r="RDO1" s="33"/>
      <c r="RDP1" s="33"/>
      <c r="RDQ1" s="33"/>
      <c r="RDR1" s="33"/>
      <c r="RDS1" s="33"/>
      <c r="RDT1" s="33"/>
      <c r="RDU1" s="33"/>
      <c r="RDV1" s="33"/>
      <c r="RDW1" s="33"/>
      <c r="RDX1" s="33"/>
      <c r="RDY1" s="33"/>
      <c r="RDZ1" s="33"/>
      <c r="REA1" s="33"/>
      <c r="REB1" s="33"/>
      <c r="REC1" s="33"/>
      <c r="RED1" s="33"/>
      <c r="REE1" s="33"/>
      <c r="REF1" s="33"/>
      <c r="REG1" s="33"/>
      <c r="REH1" s="33"/>
      <c r="REI1" s="33"/>
      <c r="REJ1" s="33"/>
      <c r="REK1" s="33"/>
      <c r="REL1" s="33"/>
      <c r="REM1" s="33"/>
      <c r="REN1" s="33"/>
      <c r="REO1" s="33"/>
      <c r="REP1" s="33"/>
      <c r="REQ1" s="33"/>
      <c r="RER1" s="33"/>
      <c r="RES1" s="33"/>
      <c r="RET1" s="33"/>
      <c r="REU1" s="33"/>
      <c r="REV1" s="33"/>
      <c r="REW1" s="33"/>
      <c r="REX1" s="33"/>
      <c r="REY1" s="33"/>
      <c r="REZ1" s="33"/>
      <c r="RFA1" s="33"/>
      <c r="RFB1" s="33"/>
      <c r="RFC1" s="33"/>
      <c r="RFD1" s="33"/>
      <c r="RFE1" s="33"/>
      <c r="RFF1" s="33"/>
      <c r="RFG1" s="33"/>
      <c r="RFH1" s="33"/>
      <c r="RFI1" s="33"/>
      <c r="RFJ1" s="33"/>
      <c r="RFK1" s="33"/>
      <c r="RFL1" s="33"/>
      <c r="RFM1" s="33"/>
      <c r="RFN1" s="33"/>
      <c r="RFO1" s="33"/>
      <c r="RFP1" s="33"/>
      <c r="RFQ1" s="33"/>
      <c r="RFR1" s="33"/>
      <c r="RFS1" s="33"/>
      <c r="RFT1" s="33"/>
      <c r="RFU1" s="33"/>
      <c r="RFV1" s="33"/>
      <c r="RFW1" s="33"/>
      <c r="RFX1" s="33"/>
      <c r="RFY1" s="33"/>
      <c r="RFZ1" s="33"/>
      <c r="RGA1" s="33"/>
      <c r="RGB1" s="33"/>
      <c r="RGC1" s="33"/>
      <c r="RGD1" s="33"/>
      <c r="RGE1" s="33"/>
      <c r="RGF1" s="33"/>
      <c r="RGG1" s="33"/>
      <c r="RGH1" s="33"/>
      <c r="RGI1" s="33"/>
      <c r="RGJ1" s="33"/>
      <c r="RGK1" s="33"/>
      <c r="RGL1" s="33"/>
      <c r="RGM1" s="33"/>
      <c r="RGN1" s="33"/>
      <c r="RGO1" s="33"/>
      <c r="RGP1" s="33"/>
      <c r="RGQ1" s="33"/>
      <c r="RGR1" s="33"/>
      <c r="RGS1" s="33"/>
      <c r="RGT1" s="33"/>
      <c r="RGU1" s="33"/>
      <c r="RGV1" s="33"/>
      <c r="RGW1" s="33"/>
      <c r="RGX1" s="33"/>
      <c r="RGY1" s="33"/>
      <c r="RGZ1" s="33"/>
      <c r="RHA1" s="33"/>
      <c r="RHB1" s="33"/>
      <c r="RHC1" s="33"/>
      <c r="RHD1" s="33"/>
      <c r="RHE1" s="33"/>
      <c r="RHF1" s="33"/>
      <c r="RHG1" s="33"/>
      <c r="RHH1" s="33"/>
      <c r="RHI1" s="33"/>
      <c r="RHJ1" s="33"/>
      <c r="RHK1" s="33"/>
      <c r="RHL1" s="33"/>
      <c r="RHM1" s="33"/>
      <c r="RHN1" s="33"/>
      <c r="RHO1" s="33"/>
      <c r="RHP1" s="33"/>
      <c r="RHQ1" s="33"/>
      <c r="RHR1" s="33"/>
      <c r="RHS1" s="33"/>
      <c r="RHT1" s="33"/>
      <c r="RHU1" s="33"/>
      <c r="RHV1" s="33"/>
      <c r="RHW1" s="33"/>
      <c r="RHX1" s="33"/>
      <c r="RHY1" s="33"/>
      <c r="RHZ1" s="33"/>
      <c r="RIA1" s="33"/>
      <c r="RIB1" s="33"/>
      <c r="RIC1" s="33"/>
      <c r="RID1" s="33"/>
      <c r="RIE1" s="33"/>
      <c r="RIF1" s="33"/>
      <c r="RIG1" s="33"/>
      <c r="RIH1" s="33"/>
      <c r="RII1" s="33"/>
      <c r="RIJ1" s="33"/>
      <c r="RIK1" s="33"/>
      <c r="RIL1" s="33"/>
      <c r="RIM1" s="33"/>
      <c r="RIN1" s="33"/>
      <c r="RIO1" s="33"/>
      <c r="RIP1" s="33"/>
      <c r="RIQ1" s="33"/>
      <c r="RIR1" s="33"/>
      <c r="RIS1" s="33"/>
      <c r="RIT1" s="33"/>
      <c r="RIU1" s="33"/>
      <c r="RIV1" s="33"/>
      <c r="RIW1" s="33"/>
      <c r="RIX1" s="33"/>
      <c r="RIY1" s="33"/>
      <c r="RIZ1" s="33"/>
      <c r="RJA1" s="33"/>
      <c r="RJB1" s="33"/>
      <c r="RJC1" s="33"/>
      <c r="RJD1" s="33"/>
      <c r="RJE1" s="33"/>
      <c r="RJF1" s="33"/>
      <c r="RJG1" s="33"/>
      <c r="RJH1" s="33"/>
      <c r="RJI1" s="33"/>
      <c r="RJJ1" s="33"/>
      <c r="RJK1" s="33"/>
      <c r="RJL1" s="33"/>
      <c r="RJM1" s="33"/>
      <c r="RJN1" s="33"/>
      <c r="RJO1" s="33"/>
      <c r="RJP1" s="33"/>
      <c r="RJQ1" s="33"/>
      <c r="RJR1" s="33"/>
      <c r="RJS1" s="33"/>
      <c r="RJT1" s="33"/>
      <c r="RJU1" s="33"/>
      <c r="RJV1" s="33"/>
      <c r="RJW1" s="33"/>
      <c r="RJX1" s="33"/>
      <c r="RJY1" s="33"/>
      <c r="RJZ1" s="33"/>
      <c r="RKA1" s="33"/>
      <c r="RKB1" s="33"/>
      <c r="RKC1" s="33"/>
      <c r="RKD1" s="33"/>
      <c r="RKE1" s="33"/>
      <c r="RKF1" s="33"/>
      <c r="RKG1" s="33"/>
      <c r="RKH1" s="33"/>
      <c r="RKI1" s="33"/>
      <c r="RKJ1" s="33"/>
      <c r="RKK1" s="33"/>
      <c r="RKL1" s="33"/>
      <c r="RKM1" s="33"/>
      <c r="RKN1" s="33"/>
      <c r="RKO1" s="33"/>
      <c r="RKP1" s="33"/>
      <c r="RKQ1" s="33"/>
      <c r="RKR1" s="33"/>
      <c r="RKS1" s="33"/>
      <c r="RKT1" s="33"/>
      <c r="RKU1" s="33"/>
      <c r="RKV1" s="33"/>
      <c r="RKW1" s="33"/>
      <c r="RKX1" s="33"/>
      <c r="RKY1" s="33"/>
      <c r="RKZ1" s="33"/>
      <c r="RLA1" s="33"/>
      <c r="RLB1" s="33"/>
      <c r="RLC1" s="33"/>
      <c r="RLD1" s="33"/>
      <c r="RLE1" s="33"/>
      <c r="RLF1" s="33"/>
      <c r="RLG1" s="33"/>
      <c r="RLH1" s="33"/>
      <c r="RLI1" s="33"/>
      <c r="RLJ1" s="33"/>
      <c r="RLK1" s="33"/>
      <c r="RLL1" s="33"/>
      <c r="RLM1" s="33"/>
      <c r="RLN1" s="33"/>
      <c r="RLO1" s="33"/>
      <c r="RLP1" s="33"/>
      <c r="RLQ1" s="33"/>
      <c r="RLR1" s="33"/>
      <c r="RLS1" s="33"/>
      <c r="RLT1" s="33"/>
      <c r="RLU1" s="33"/>
      <c r="RLV1" s="33"/>
      <c r="RLW1" s="33"/>
      <c r="RLX1" s="33"/>
      <c r="RLY1" s="33"/>
      <c r="RLZ1" s="33"/>
      <c r="RMA1" s="33"/>
      <c r="RMB1" s="33"/>
      <c r="RMC1" s="33"/>
      <c r="RMD1" s="33"/>
      <c r="RME1" s="33"/>
      <c r="RMF1" s="33"/>
      <c r="RMG1" s="33"/>
      <c r="RMH1" s="33"/>
      <c r="RMI1" s="33"/>
      <c r="RMJ1" s="33"/>
      <c r="RMK1" s="33"/>
      <c r="RML1" s="33"/>
      <c r="RMM1" s="33"/>
      <c r="RMN1" s="33"/>
      <c r="RMO1" s="33"/>
      <c r="RMP1" s="33"/>
      <c r="RMQ1" s="33"/>
      <c r="RMR1" s="33"/>
      <c r="RMS1" s="33"/>
      <c r="RMT1" s="33"/>
      <c r="RMU1" s="33"/>
      <c r="RMV1" s="33"/>
      <c r="RMW1" s="33"/>
      <c r="RMX1" s="33"/>
      <c r="RMY1" s="33"/>
      <c r="RMZ1" s="33"/>
      <c r="RNA1" s="33"/>
      <c r="RNB1" s="33"/>
      <c r="RNC1" s="33"/>
      <c r="RND1" s="33"/>
      <c r="RNE1" s="33"/>
      <c r="RNF1" s="33"/>
      <c r="RNG1" s="33"/>
      <c r="RNH1" s="33"/>
      <c r="RNI1" s="33"/>
      <c r="RNJ1" s="33"/>
      <c r="RNK1" s="33"/>
      <c r="RNL1" s="33"/>
      <c r="RNM1" s="33"/>
      <c r="RNN1" s="33"/>
      <c r="RNO1" s="33"/>
      <c r="RNP1" s="33"/>
      <c r="RNQ1" s="33"/>
      <c r="RNR1" s="33"/>
      <c r="RNS1" s="33"/>
      <c r="RNT1" s="33"/>
      <c r="RNU1" s="33"/>
      <c r="RNV1" s="33"/>
      <c r="RNW1" s="33"/>
      <c r="RNX1" s="33"/>
      <c r="RNY1" s="33"/>
      <c r="RNZ1" s="33"/>
      <c r="ROA1" s="33"/>
      <c r="ROB1" s="33"/>
      <c r="ROC1" s="33"/>
      <c r="ROD1" s="33"/>
      <c r="ROE1" s="33"/>
      <c r="ROF1" s="33"/>
      <c r="ROG1" s="33"/>
      <c r="ROH1" s="33"/>
      <c r="ROI1" s="33"/>
      <c r="ROJ1" s="33"/>
      <c r="ROK1" s="33"/>
      <c r="ROL1" s="33"/>
      <c r="ROM1" s="33"/>
      <c r="RON1" s="33"/>
      <c r="ROO1" s="33"/>
      <c r="ROP1" s="33"/>
      <c r="ROQ1" s="33"/>
      <c r="ROR1" s="33"/>
      <c r="ROS1" s="33"/>
      <c r="ROT1" s="33"/>
      <c r="ROU1" s="33"/>
      <c r="ROV1" s="33"/>
      <c r="ROW1" s="33"/>
      <c r="ROX1" s="33"/>
      <c r="ROY1" s="33"/>
      <c r="ROZ1" s="33"/>
      <c r="RPA1" s="33"/>
      <c r="RPB1" s="33"/>
      <c r="RPC1" s="33"/>
      <c r="RPD1" s="33"/>
      <c r="RPE1" s="33"/>
      <c r="RPF1" s="33"/>
      <c r="RPG1" s="33"/>
      <c r="RPH1" s="33"/>
      <c r="RPI1" s="33"/>
      <c r="RPJ1" s="33"/>
      <c r="RPK1" s="33"/>
      <c r="RPL1" s="33"/>
      <c r="RPM1" s="33"/>
      <c r="RPN1" s="33"/>
      <c r="RPO1" s="33"/>
      <c r="RPP1" s="33"/>
      <c r="RPQ1" s="33"/>
      <c r="RPR1" s="33"/>
      <c r="RPS1" s="33"/>
      <c r="RPT1" s="33"/>
      <c r="RPU1" s="33"/>
      <c r="RPV1" s="33"/>
      <c r="RPW1" s="33"/>
      <c r="RPX1" s="33"/>
      <c r="RPY1" s="33"/>
      <c r="RPZ1" s="33"/>
      <c r="RQA1" s="33"/>
      <c r="RQB1" s="33"/>
      <c r="RQC1" s="33"/>
      <c r="RQD1" s="33"/>
      <c r="RQE1" s="33"/>
      <c r="RQF1" s="33"/>
      <c r="RQG1" s="33"/>
      <c r="RQH1" s="33"/>
      <c r="RQI1" s="33"/>
      <c r="RQJ1" s="33"/>
      <c r="RQK1" s="33"/>
      <c r="RQL1" s="33"/>
      <c r="RQM1" s="33"/>
      <c r="RQN1" s="33"/>
      <c r="RQO1" s="33"/>
      <c r="RQP1" s="33"/>
      <c r="RQQ1" s="33"/>
      <c r="RQR1" s="33"/>
      <c r="RQS1" s="33"/>
      <c r="RQT1" s="33"/>
      <c r="RQU1" s="33"/>
      <c r="RQV1" s="33"/>
      <c r="RQW1" s="33"/>
      <c r="RQX1" s="33"/>
      <c r="RQY1" s="33"/>
      <c r="RQZ1" s="33"/>
      <c r="RRA1" s="33"/>
      <c r="RRB1" s="33"/>
      <c r="RRC1" s="33"/>
      <c r="RRD1" s="33"/>
      <c r="RRE1" s="33"/>
      <c r="RRF1" s="33"/>
      <c r="RRG1" s="33"/>
      <c r="RRH1" s="33"/>
      <c r="RRI1" s="33"/>
      <c r="RRJ1" s="33"/>
      <c r="RRK1" s="33"/>
      <c r="RRL1" s="33"/>
      <c r="RRM1" s="33"/>
      <c r="RRN1" s="33"/>
      <c r="RRO1" s="33"/>
      <c r="RRP1" s="33"/>
      <c r="RRQ1" s="33"/>
      <c r="RRR1" s="33"/>
      <c r="RRS1" s="33"/>
      <c r="RRT1" s="33"/>
      <c r="RRU1" s="33"/>
      <c r="RRV1" s="33"/>
      <c r="RRW1" s="33"/>
      <c r="RRX1" s="33"/>
      <c r="RRY1" s="33"/>
      <c r="RRZ1" s="33"/>
      <c r="RSA1" s="33"/>
      <c r="RSB1" s="33"/>
      <c r="RSC1" s="33"/>
      <c r="RSD1" s="33"/>
      <c r="RSE1" s="33"/>
      <c r="RSF1" s="33"/>
      <c r="RSG1" s="33"/>
      <c r="RSH1" s="33"/>
      <c r="RSI1" s="33"/>
      <c r="RSJ1" s="33"/>
      <c r="RSK1" s="33"/>
      <c r="RSL1" s="33"/>
      <c r="RSM1" s="33"/>
      <c r="RSN1" s="33"/>
      <c r="RSO1" s="33"/>
      <c r="RSP1" s="33"/>
      <c r="RSQ1" s="33"/>
      <c r="RSR1" s="33"/>
      <c r="RSS1" s="33"/>
      <c r="RST1" s="33"/>
      <c r="RSU1" s="33"/>
      <c r="RSV1" s="33"/>
      <c r="RSW1" s="33"/>
      <c r="RSX1" s="33"/>
      <c r="RSY1" s="33"/>
      <c r="RSZ1" s="33"/>
      <c r="RTA1" s="33"/>
      <c r="RTB1" s="33"/>
      <c r="RTC1" s="33"/>
      <c r="RTD1" s="33"/>
      <c r="RTE1" s="33"/>
      <c r="RTF1" s="33"/>
      <c r="RTG1" s="33"/>
      <c r="RTH1" s="33"/>
      <c r="RTI1" s="33"/>
      <c r="RTJ1" s="33"/>
      <c r="RTK1" s="33"/>
      <c r="RTL1" s="33"/>
      <c r="RTM1" s="33"/>
      <c r="RTN1" s="33"/>
      <c r="RTO1" s="33"/>
      <c r="RTP1" s="33"/>
      <c r="RTQ1" s="33"/>
      <c r="RTR1" s="33"/>
      <c r="RTS1" s="33"/>
      <c r="RTT1" s="33"/>
      <c r="RTU1" s="33"/>
      <c r="RTV1" s="33"/>
      <c r="RTW1" s="33"/>
      <c r="RTX1" s="33"/>
      <c r="RTY1" s="33"/>
      <c r="RTZ1" s="33"/>
      <c r="RUA1" s="33"/>
      <c r="RUB1" s="33"/>
      <c r="RUC1" s="33"/>
      <c r="RUD1" s="33"/>
      <c r="RUE1" s="33"/>
      <c r="RUF1" s="33"/>
      <c r="RUG1" s="33"/>
      <c r="RUH1" s="33"/>
      <c r="RUI1" s="33"/>
      <c r="RUJ1" s="33"/>
      <c r="RUK1" s="33"/>
      <c r="RUL1" s="33"/>
      <c r="RUM1" s="33"/>
      <c r="RUN1" s="33"/>
      <c r="RUO1" s="33"/>
      <c r="RUP1" s="33"/>
      <c r="RUQ1" s="33"/>
      <c r="RUR1" s="33"/>
      <c r="RUS1" s="33"/>
      <c r="RUT1" s="33"/>
      <c r="RUU1" s="33"/>
      <c r="RUV1" s="33"/>
      <c r="RUW1" s="33"/>
      <c r="RUX1" s="33"/>
      <c r="RUY1" s="33"/>
      <c r="RUZ1" s="33"/>
      <c r="RVA1" s="33"/>
      <c r="RVB1" s="33"/>
      <c r="RVC1" s="33"/>
      <c r="RVD1" s="33"/>
      <c r="RVE1" s="33"/>
      <c r="RVF1" s="33"/>
      <c r="RVG1" s="33"/>
      <c r="RVH1" s="33"/>
      <c r="RVI1" s="33"/>
      <c r="RVJ1" s="33"/>
      <c r="RVK1" s="33"/>
      <c r="RVL1" s="33"/>
      <c r="RVM1" s="33"/>
      <c r="RVN1" s="33"/>
      <c r="RVO1" s="33"/>
      <c r="RVP1" s="33"/>
      <c r="RVQ1" s="33"/>
      <c r="RVR1" s="33"/>
      <c r="RVS1" s="33"/>
      <c r="RVT1" s="33"/>
      <c r="RVU1" s="33"/>
      <c r="RVV1" s="33"/>
      <c r="RVW1" s="33"/>
      <c r="RVX1" s="33"/>
      <c r="RVY1" s="33"/>
      <c r="RVZ1" s="33"/>
      <c r="RWA1" s="33"/>
      <c r="RWB1" s="33"/>
      <c r="RWC1" s="33"/>
      <c r="RWD1" s="33"/>
      <c r="RWE1" s="33"/>
      <c r="RWF1" s="33"/>
      <c r="RWG1" s="33"/>
      <c r="RWH1" s="33"/>
      <c r="RWI1" s="33"/>
      <c r="RWJ1" s="33"/>
      <c r="RWK1" s="33"/>
      <c r="RWL1" s="33"/>
      <c r="RWM1" s="33"/>
      <c r="RWN1" s="33"/>
      <c r="RWO1" s="33"/>
      <c r="RWP1" s="33"/>
      <c r="RWQ1" s="33"/>
      <c r="RWR1" s="33"/>
      <c r="RWS1" s="33"/>
      <c r="RWT1" s="33"/>
      <c r="RWU1" s="33"/>
      <c r="RWV1" s="33"/>
      <c r="RWW1" s="33"/>
      <c r="RWX1" s="33"/>
      <c r="RWY1" s="33"/>
      <c r="RWZ1" s="33"/>
      <c r="RXA1" s="33"/>
      <c r="RXB1" s="33"/>
      <c r="RXC1" s="33"/>
      <c r="RXD1" s="33"/>
      <c r="RXE1" s="33"/>
      <c r="RXF1" s="33"/>
      <c r="RXG1" s="33"/>
      <c r="RXH1" s="33"/>
      <c r="RXI1" s="33"/>
      <c r="RXJ1" s="33"/>
      <c r="RXK1" s="33"/>
      <c r="RXL1" s="33"/>
      <c r="RXM1" s="33"/>
      <c r="RXN1" s="33"/>
      <c r="RXO1" s="33"/>
      <c r="RXP1" s="33"/>
      <c r="RXQ1" s="33"/>
      <c r="RXR1" s="33"/>
      <c r="RXS1" s="33"/>
      <c r="RXT1" s="33"/>
      <c r="RXU1" s="33"/>
      <c r="RXV1" s="33"/>
      <c r="RXW1" s="33"/>
      <c r="RXX1" s="33"/>
      <c r="RXY1" s="33"/>
      <c r="RXZ1" s="33"/>
      <c r="RYA1" s="33"/>
      <c r="RYB1" s="33"/>
      <c r="RYC1" s="33"/>
      <c r="RYD1" s="33"/>
      <c r="RYE1" s="33"/>
      <c r="RYF1" s="33"/>
      <c r="RYG1" s="33"/>
      <c r="RYH1" s="33"/>
      <c r="RYI1" s="33"/>
      <c r="RYJ1" s="33"/>
      <c r="RYK1" s="33"/>
      <c r="RYL1" s="33"/>
      <c r="RYM1" s="33"/>
      <c r="RYN1" s="33"/>
      <c r="RYO1" s="33"/>
      <c r="RYP1" s="33"/>
      <c r="RYQ1" s="33"/>
      <c r="RYR1" s="33"/>
      <c r="RYS1" s="33"/>
      <c r="RYT1" s="33"/>
      <c r="RYU1" s="33"/>
      <c r="RYV1" s="33"/>
      <c r="RYW1" s="33"/>
      <c r="RYX1" s="33"/>
      <c r="RYY1" s="33"/>
      <c r="RYZ1" s="33"/>
      <c r="RZA1" s="33"/>
      <c r="RZB1" s="33"/>
      <c r="RZC1" s="33"/>
      <c r="RZD1" s="33"/>
      <c r="RZE1" s="33"/>
      <c r="RZF1" s="33"/>
      <c r="RZG1" s="33"/>
      <c r="RZH1" s="33"/>
      <c r="RZI1" s="33"/>
      <c r="RZJ1" s="33"/>
      <c r="RZK1" s="33"/>
      <c r="RZL1" s="33"/>
      <c r="RZM1" s="33"/>
      <c r="RZN1" s="33"/>
      <c r="RZO1" s="33"/>
      <c r="RZP1" s="33"/>
      <c r="RZQ1" s="33"/>
      <c r="RZR1" s="33"/>
      <c r="RZS1" s="33"/>
      <c r="RZT1" s="33"/>
      <c r="RZU1" s="33"/>
      <c r="RZV1" s="33"/>
      <c r="RZW1" s="33"/>
      <c r="RZX1" s="33"/>
      <c r="RZY1" s="33"/>
      <c r="RZZ1" s="33"/>
      <c r="SAA1" s="33"/>
      <c r="SAB1" s="33"/>
      <c r="SAC1" s="33"/>
      <c r="SAD1" s="33"/>
      <c r="SAE1" s="33"/>
      <c r="SAF1" s="33"/>
      <c r="SAG1" s="33"/>
      <c r="SAH1" s="33"/>
      <c r="SAI1" s="33"/>
      <c r="SAJ1" s="33"/>
      <c r="SAK1" s="33"/>
      <c r="SAL1" s="33"/>
      <c r="SAM1" s="33"/>
      <c r="SAN1" s="33"/>
      <c r="SAO1" s="33"/>
      <c r="SAP1" s="33"/>
      <c r="SAQ1" s="33"/>
      <c r="SAR1" s="33"/>
      <c r="SAS1" s="33"/>
      <c r="SAT1" s="33"/>
      <c r="SAU1" s="33"/>
      <c r="SAV1" s="33"/>
      <c r="SAW1" s="33"/>
      <c r="SAX1" s="33"/>
      <c r="SAY1" s="33"/>
      <c r="SAZ1" s="33"/>
      <c r="SBA1" s="33"/>
      <c r="SBB1" s="33"/>
      <c r="SBC1" s="33"/>
      <c r="SBD1" s="33"/>
      <c r="SBE1" s="33"/>
      <c r="SBF1" s="33"/>
      <c r="SBG1" s="33"/>
      <c r="SBH1" s="33"/>
      <c r="SBI1" s="33"/>
      <c r="SBJ1" s="33"/>
      <c r="SBK1" s="33"/>
      <c r="SBL1" s="33"/>
      <c r="SBM1" s="33"/>
      <c r="SBN1" s="33"/>
      <c r="SBO1" s="33"/>
      <c r="SBP1" s="33"/>
      <c r="SBQ1" s="33"/>
      <c r="SBR1" s="33"/>
      <c r="SBS1" s="33"/>
      <c r="SBT1" s="33"/>
      <c r="SBU1" s="33"/>
      <c r="SBV1" s="33"/>
      <c r="SBW1" s="33"/>
      <c r="SBX1" s="33"/>
      <c r="SBY1" s="33"/>
      <c r="SBZ1" s="33"/>
      <c r="SCA1" s="33"/>
      <c r="SCB1" s="33"/>
      <c r="SCC1" s="33"/>
      <c r="SCD1" s="33"/>
      <c r="SCE1" s="33"/>
      <c r="SCF1" s="33"/>
      <c r="SCG1" s="33"/>
      <c r="SCH1" s="33"/>
      <c r="SCI1" s="33"/>
      <c r="SCJ1" s="33"/>
      <c r="SCK1" s="33"/>
      <c r="SCL1" s="33"/>
      <c r="SCM1" s="33"/>
      <c r="SCN1" s="33"/>
      <c r="SCO1" s="33"/>
      <c r="SCP1" s="33"/>
      <c r="SCQ1" s="33"/>
      <c r="SCR1" s="33"/>
      <c r="SCS1" s="33"/>
      <c r="SCT1" s="33"/>
      <c r="SCU1" s="33"/>
      <c r="SCV1" s="33"/>
      <c r="SCW1" s="33"/>
      <c r="SCX1" s="33"/>
      <c r="SCY1" s="33"/>
      <c r="SCZ1" s="33"/>
      <c r="SDA1" s="33"/>
      <c r="SDB1" s="33"/>
      <c r="SDC1" s="33"/>
      <c r="SDD1" s="33"/>
      <c r="SDE1" s="33"/>
      <c r="SDF1" s="33"/>
      <c r="SDG1" s="33"/>
      <c r="SDH1" s="33"/>
      <c r="SDI1" s="33"/>
      <c r="SDJ1" s="33"/>
      <c r="SDK1" s="33"/>
      <c r="SDL1" s="33"/>
      <c r="SDM1" s="33"/>
      <c r="SDN1" s="33"/>
      <c r="SDO1" s="33"/>
      <c r="SDP1" s="33"/>
      <c r="SDQ1" s="33"/>
      <c r="SDR1" s="33"/>
      <c r="SDS1" s="33"/>
      <c r="SDT1" s="33"/>
      <c r="SDU1" s="33"/>
      <c r="SDV1" s="33"/>
      <c r="SDW1" s="33"/>
      <c r="SDX1" s="33"/>
      <c r="SDY1" s="33"/>
      <c r="SDZ1" s="33"/>
      <c r="SEA1" s="33"/>
      <c r="SEB1" s="33"/>
      <c r="SEC1" s="33"/>
      <c r="SED1" s="33"/>
      <c r="SEE1" s="33"/>
      <c r="SEF1" s="33"/>
      <c r="SEG1" s="33"/>
      <c r="SEH1" s="33"/>
      <c r="SEI1" s="33"/>
      <c r="SEJ1" s="33"/>
      <c r="SEK1" s="33"/>
      <c r="SEL1" s="33"/>
      <c r="SEM1" s="33"/>
      <c r="SEN1" s="33"/>
      <c r="SEO1" s="33"/>
      <c r="SEP1" s="33"/>
      <c r="SEQ1" s="33"/>
      <c r="SER1" s="33"/>
      <c r="SES1" s="33"/>
      <c r="SET1" s="33"/>
      <c r="SEU1" s="33"/>
      <c r="SEV1" s="33"/>
      <c r="SEW1" s="33"/>
      <c r="SEX1" s="33"/>
      <c r="SEY1" s="33"/>
      <c r="SEZ1" s="33"/>
      <c r="SFA1" s="33"/>
      <c r="SFB1" s="33"/>
      <c r="SFC1" s="33"/>
      <c r="SFD1" s="33"/>
      <c r="SFE1" s="33"/>
      <c r="SFF1" s="33"/>
      <c r="SFG1" s="33"/>
      <c r="SFH1" s="33"/>
      <c r="SFI1" s="33"/>
      <c r="SFJ1" s="33"/>
      <c r="SFK1" s="33"/>
      <c r="SFL1" s="33"/>
      <c r="SFM1" s="33"/>
      <c r="SFN1" s="33"/>
      <c r="SFO1" s="33"/>
      <c r="SFP1" s="33"/>
      <c r="SFQ1" s="33"/>
      <c r="SFR1" s="33"/>
      <c r="SFS1" s="33"/>
      <c r="SFT1" s="33"/>
      <c r="SFU1" s="33"/>
      <c r="SFV1" s="33"/>
      <c r="SFW1" s="33"/>
      <c r="SFX1" s="33"/>
      <c r="SFY1" s="33"/>
      <c r="SFZ1" s="33"/>
      <c r="SGA1" s="33"/>
      <c r="SGB1" s="33"/>
      <c r="SGC1" s="33"/>
      <c r="SGD1" s="33"/>
      <c r="SGE1" s="33"/>
      <c r="SGF1" s="33"/>
      <c r="SGG1" s="33"/>
      <c r="SGH1" s="33"/>
      <c r="SGI1" s="33"/>
      <c r="SGJ1" s="33"/>
      <c r="SGK1" s="33"/>
      <c r="SGL1" s="33"/>
      <c r="SGM1" s="33"/>
      <c r="SGN1" s="33"/>
      <c r="SGO1" s="33"/>
      <c r="SGP1" s="33"/>
      <c r="SGQ1" s="33"/>
      <c r="SGR1" s="33"/>
      <c r="SGS1" s="33"/>
      <c r="SGT1" s="33"/>
      <c r="SGU1" s="33"/>
      <c r="SGV1" s="33"/>
      <c r="SGW1" s="33"/>
      <c r="SGX1" s="33"/>
      <c r="SGY1" s="33"/>
      <c r="SGZ1" s="33"/>
      <c r="SHA1" s="33"/>
      <c r="SHB1" s="33"/>
      <c r="SHC1" s="33"/>
      <c r="SHD1" s="33"/>
      <c r="SHE1" s="33"/>
      <c r="SHF1" s="33"/>
      <c r="SHG1" s="33"/>
      <c r="SHH1" s="33"/>
      <c r="SHI1" s="33"/>
      <c r="SHJ1" s="33"/>
      <c r="SHK1" s="33"/>
      <c r="SHL1" s="33"/>
      <c r="SHM1" s="33"/>
      <c r="SHN1" s="33"/>
      <c r="SHO1" s="33"/>
      <c r="SHP1" s="33"/>
      <c r="SHQ1" s="33"/>
      <c r="SHR1" s="33"/>
      <c r="SHS1" s="33"/>
      <c r="SHT1" s="33"/>
      <c r="SHU1" s="33"/>
      <c r="SHV1" s="33"/>
      <c r="SHW1" s="33"/>
      <c r="SHX1" s="33"/>
      <c r="SHY1" s="33"/>
      <c r="SHZ1" s="33"/>
      <c r="SIA1" s="33"/>
      <c r="SIB1" s="33"/>
      <c r="SIC1" s="33"/>
      <c r="SID1" s="33"/>
      <c r="SIE1" s="33"/>
      <c r="SIF1" s="33"/>
      <c r="SIG1" s="33"/>
      <c r="SIH1" s="33"/>
      <c r="SII1" s="33"/>
      <c r="SIJ1" s="33"/>
      <c r="SIK1" s="33"/>
      <c r="SIL1" s="33"/>
      <c r="SIM1" s="33"/>
      <c r="SIN1" s="33"/>
      <c r="SIO1" s="33"/>
      <c r="SIP1" s="33"/>
      <c r="SIQ1" s="33"/>
      <c r="SIR1" s="33"/>
      <c r="SIS1" s="33"/>
      <c r="SIT1" s="33"/>
      <c r="SIU1" s="33"/>
      <c r="SIV1" s="33"/>
      <c r="SIW1" s="33"/>
      <c r="SIX1" s="33"/>
      <c r="SIY1" s="33"/>
      <c r="SIZ1" s="33"/>
      <c r="SJA1" s="33"/>
      <c r="SJB1" s="33"/>
      <c r="SJC1" s="33"/>
      <c r="SJD1" s="33"/>
      <c r="SJE1" s="33"/>
      <c r="SJF1" s="33"/>
      <c r="SJG1" s="33"/>
      <c r="SJH1" s="33"/>
      <c r="SJI1" s="33"/>
      <c r="SJJ1" s="33"/>
      <c r="SJK1" s="33"/>
      <c r="SJL1" s="33"/>
      <c r="SJM1" s="33"/>
      <c r="SJN1" s="33"/>
      <c r="SJO1" s="33"/>
      <c r="SJP1" s="33"/>
      <c r="SJQ1" s="33"/>
      <c r="SJR1" s="33"/>
      <c r="SJS1" s="33"/>
      <c r="SJT1" s="33"/>
      <c r="SJU1" s="33"/>
      <c r="SJV1" s="33"/>
      <c r="SJW1" s="33"/>
      <c r="SJX1" s="33"/>
      <c r="SJY1" s="33"/>
      <c r="SJZ1" s="33"/>
      <c r="SKA1" s="33"/>
      <c r="SKB1" s="33"/>
      <c r="SKC1" s="33"/>
      <c r="SKD1" s="33"/>
      <c r="SKE1" s="33"/>
      <c r="SKF1" s="33"/>
      <c r="SKG1" s="33"/>
      <c r="SKH1" s="33"/>
      <c r="SKI1" s="33"/>
      <c r="SKJ1" s="33"/>
      <c r="SKK1" s="33"/>
      <c r="SKL1" s="33"/>
      <c r="SKM1" s="33"/>
      <c r="SKN1" s="33"/>
      <c r="SKO1" s="33"/>
      <c r="SKP1" s="33"/>
      <c r="SKQ1" s="33"/>
      <c r="SKR1" s="33"/>
      <c r="SKS1" s="33"/>
      <c r="SKT1" s="33"/>
      <c r="SKU1" s="33"/>
      <c r="SKV1" s="33"/>
      <c r="SKW1" s="33"/>
      <c r="SKX1" s="33"/>
      <c r="SKY1" s="33"/>
      <c r="SKZ1" s="33"/>
      <c r="SLA1" s="33"/>
      <c r="SLB1" s="33"/>
      <c r="SLC1" s="33"/>
      <c r="SLD1" s="33"/>
      <c r="SLE1" s="33"/>
      <c r="SLF1" s="33"/>
      <c r="SLG1" s="33"/>
      <c r="SLH1" s="33"/>
      <c r="SLI1" s="33"/>
      <c r="SLJ1" s="33"/>
      <c r="SLK1" s="33"/>
      <c r="SLL1" s="33"/>
      <c r="SLM1" s="33"/>
      <c r="SLN1" s="33"/>
      <c r="SLO1" s="33"/>
      <c r="SLP1" s="33"/>
      <c r="SLQ1" s="33"/>
      <c r="SLR1" s="33"/>
      <c r="SLS1" s="33"/>
      <c r="SLT1" s="33"/>
      <c r="SLU1" s="33"/>
      <c r="SLV1" s="33"/>
      <c r="SLW1" s="33"/>
      <c r="SLX1" s="33"/>
      <c r="SLY1" s="33"/>
      <c r="SLZ1" s="33"/>
      <c r="SMA1" s="33"/>
      <c r="SMB1" s="33"/>
      <c r="SMC1" s="33"/>
      <c r="SMD1" s="33"/>
      <c r="SME1" s="33"/>
      <c r="SMF1" s="33"/>
      <c r="SMG1" s="33"/>
      <c r="SMH1" s="33"/>
      <c r="SMI1" s="33"/>
      <c r="SMJ1" s="33"/>
      <c r="SMK1" s="33"/>
      <c r="SML1" s="33"/>
      <c r="SMM1" s="33"/>
      <c r="SMN1" s="33"/>
      <c r="SMO1" s="33"/>
      <c r="SMP1" s="33"/>
      <c r="SMQ1" s="33"/>
      <c r="SMR1" s="33"/>
      <c r="SMS1" s="33"/>
      <c r="SMT1" s="33"/>
      <c r="SMU1" s="33"/>
      <c r="SMV1" s="33"/>
      <c r="SMW1" s="33"/>
      <c r="SMX1" s="33"/>
      <c r="SMY1" s="33"/>
      <c r="SMZ1" s="33"/>
      <c r="SNA1" s="33"/>
      <c r="SNB1" s="33"/>
      <c r="SNC1" s="33"/>
      <c r="SND1" s="33"/>
      <c r="SNE1" s="33"/>
      <c r="SNF1" s="33"/>
      <c r="SNG1" s="33"/>
      <c r="SNH1" s="33"/>
      <c r="SNI1" s="33"/>
      <c r="SNJ1" s="33"/>
      <c r="SNK1" s="33"/>
      <c r="SNL1" s="33"/>
      <c r="SNM1" s="33"/>
      <c r="SNN1" s="33"/>
      <c r="SNO1" s="33"/>
      <c r="SNP1" s="33"/>
      <c r="SNQ1" s="33"/>
      <c r="SNR1" s="33"/>
      <c r="SNS1" s="33"/>
      <c r="SNT1" s="33"/>
      <c r="SNU1" s="33"/>
      <c r="SNV1" s="33"/>
      <c r="SNW1" s="33"/>
      <c r="SNX1" s="33"/>
      <c r="SNY1" s="33"/>
      <c r="SNZ1" s="33"/>
      <c r="SOA1" s="33"/>
      <c r="SOB1" s="33"/>
      <c r="SOC1" s="33"/>
      <c r="SOD1" s="33"/>
      <c r="SOE1" s="33"/>
      <c r="SOF1" s="33"/>
      <c r="SOG1" s="33"/>
      <c r="SOH1" s="33"/>
      <c r="SOI1" s="33"/>
      <c r="SOJ1" s="33"/>
      <c r="SOK1" s="33"/>
      <c r="SOL1" s="33"/>
      <c r="SOM1" s="33"/>
      <c r="SON1" s="33"/>
      <c r="SOO1" s="33"/>
      <c r="SOP1" s="33"/>
      <c r="SOQ1" s="33"/>
      <c r="SOR1" s="33"/>
      <c r="SOS1" s="33"/>
      <c r="SOT1" s="33"/>
      <c r="SOU1" s="33"/>
      <c r="SOV1" s="33"/>
      <c r="SOW1" s="33"/>
      <c r="SOX1" s="33"/>
      <c r="SOY1" s="33"/>
      <c r="SOZ1" s="33"/>
      <c r="SPA1" s="33"/>
      <c r="SPB1" s="33"/>
      <c r="SPC1" s="33"/>
      <c r="SPD1" s="33"/>
      <c r="SPE1" s="33"/>
      <c r="SPF1" s="33"/>
      <c r="SPG1" s="33"/>
      <c r="SPH1" s="33"/>
      <c r="SPI1" s="33"/>
      <c r="SPJ1" s="33"/>
      <c r="SPK1" s="33"/>
      <c r="SPL1" s="33"/>
      <c r="SPM1" s="33"/>
      <c r="SPN1" s="33"/>
      <c r="SPO1" s="33"/>
      <c r="SPP1" s="33"/>
      <c r="SPQ1" s="33"/>
      <c r="SPR1" s="33"/>
      <c r="SPS1" s="33"/>
      <c r="SPT1" s="33"/>
      <c r="SPU1" s="33"/>
      <c r="SPV1" s="33"/>
      <c r="SPW1" s="33"/>
      <c r="SPX1" s="33"/>
      <c r="SPY1" s="33"/>
      <c r="SPZ1" s="33"/>
      <c r="SQA1" s="33"/>
      <c r="SQB1" s="33"/>
      <c r="SQC1" s="33"/>
      <c r="SQD1" s="33"/>
      <c r="SQE1" s="33"/>
      <c r="SQF1" s="33"/>
      <c r="SQG1" s="33"/>
      <c r="SQH1" s="33"/>
      <c r="SQI1" s="33"/>
      <c r="SQJ1" s="33"/>
      <c r="SQK1" s="33"/>
      <c r="SQL1" s="33"/>
      <c r="SQM1" s="33"/>
      <c r="SQN1" s="33"/>
      <c r="SQO1" s="33"/>
      <c r="SQP1" s="33"/>
      <c r="SQQ1" s="33"/>
      <c r="SQR1" s="33"/>
      <c r="SQS1" s="33"/>
      <c r="SQT1" s="33"/>
      <c r="SQU1" s="33"/>
      <c r="SQV1" s="33"/>
      <c r="SQW1" s="33"/>
      <c r="SQX1" s="33"/>
      <c r="SQY1" s="33"/>
      <c r="SQZ1" s="33"/>
      <c r="SRA1" s="33"/>
      <c r="SRB1" s="33"/>
      <c r="SRC1" s="33"/>
      <c r="SRD1" s="33"/>
      <c r="SRE1" s="33"/>
      <c r="SRF1" s="33"/>
      <c r="SRG1" s="33"/>
      <c r="SRH1" s="33"/>
      <c r="SRI1" s="33"/>
      <c r="SRJ1" s="33"/>
      <c r="SRK1" s="33"/>
      <c r="SRL1" s="33"/>
      <c r="SRM1" s="33"/>
      <c r="SRN1" s="33"/>
      <c r="SRO1" s="33"/>
      <c r="SRP1" s="33"/>
      <c r="SRQ1" s="33"/>
      <c r="SRR1" s="33"/>
      <c r="SRS1" s="33"/>
      <c r="SRT1" s="33"/>
      <c r="SRU1" s="33"/>
      <c r="SRV1" s="33"/>
      <c r="SRW1" s="33"/>
      <c r="SRX1" s="33"/>
      <c r="SRY1" s="33"/>
      <c r="SRZ1" s="33"/>
      <c r="SSA1" s="33"/>
      <c r="SSB1" s="33"/>
      <c r="SSC1" s="33"/>
      <c r="SSD1" s="33"/>
      <c r="SSE1" s="33"/>
      <c r="SSF1" s="33"/>
      <c r="SSG1" s="33"/>
      <c r="SSH1" s="33"/>
      <c r="SSI1" s="33"/>
      <c r="SSJ1" s="33"/>
      <c r="SSK1" s="33"/>
      <c r="SSL1" s="33"/>
      <c r="SSM1" s="33"/>
      <c r="SSN1" s="33"/>
      <c r="SSO1" s="33"/>
      <c r="SSP1" s="33"/>
      <c r="SSQ1" s="33"/>
      <c r="SSR1" s="33"/>
      <c r="SSS1" s="33"/>
      <c r="SST1" s="33"/>
      <c r="SSU1" s="33"/>
      <c r="SSV1" s="33"/>
      <c r="SSW1" s="33"/>
      <c r="SSX1" s="33"/>
      <c r="SSY1" s="33"/>
      <c r="SSZ1" s="33"/>
      <c r="STA1" s="33"/>
      <c r="STB1" s="33"/>
      <c r="STC1" s="33"/>
      <c r="STD1" s="33"/>
      <c r="STE1" s="33"/>
      <c r="STF1" s="33"/>
      <c r="STG1" s="33"/>
      <c r="STH1" s="33"/>
      <c r="STI1" s="33"/>
      <c r="STJ1" s="33"/>
      <c r="STK1" s="33"/>
      <c r="STL1" s="33"/>
      <c r="STM1" s="33"/>
      <c r="STN1" s="33"/>
      <c r="STO1" s="33"/>
      <c r="STP1" s="33"/>
      <c r="STQ1" s="33"/>
      <c r="STR1" s="33"/>
      <c r="STS1" s="33"/>
      <c r="STT1" s="33"/>
      <c r="STU1" s="33"/>
      <c r="STV1" s="33"/>
      <c r="STW1" s="33"/>
      <c r="STX1" s="33"/>
      <c r="STY1" s="33"/>
      <c r="STZ1" s="33"/>
      <c r="SUA1" s="33"/>
      <c r="SUB1" s="33"/>
      <c r="SUC1" s="33"/>
      <c r="SUD1" s="33"/>
      <c r="SUE1" s="33"/>
      <c r="SUF1" s="33"/>
      <c r="SUG1" s="33"/>
      <c r="SUH1" s="33"/>
      <c r="SUI1" s="33"/>
      <c r="SUJ1" s="33"/>
      <c r="SUK1" s="33"/>
      <c r="SUL1" s="33"/>
      <c r="SUM1" s="33"/>
      <c r="SUN1" s="33"/>
      <c r="SUO1" s="33"/>
      <c r="SUP1" s="33"/>
      <c r="SUQ1" s="33"/>
      <c r="SUR1" s="33"/>
      <c r="SUS1" s="33"/>
      <c r="SUT1" s="33"/>
      <c r="SUU1" s="33"/>
      <c r="SUV1" s="33"/>
      <c r="SUW1" s="33"/>
      <c r="SUX1" s="33"/>
      <c r="SUY1" s="33"/>
      <c r="SUZ1" s="33"/>
      <c r="SVA1" s="33"/>
      <c r="SVB1" s="33"/>
      <c r="SVC1" s="33"/>
      <c r="SVD1" s="33"/>
      <c r="SVE1" s="33"/>
      <c r="SVF1" s="33"/>
      <c r="SVG1" s="33"/>
      <c r="SVH1" s="33"/>
      <c r="SVI1" s="33"/>
      <c r="SVJ1" s="33"/>
      <c r="SVK1" s="33"/>
      <c r="SVL1" s="33"/>
      <c r="SVM1" s="33"/>
      <c r="SVN1" s="33"/>
      <c r="SVO1" s="33"/>
      <c r="SVP1" s="33"/>
      <c r="SVQ1" s="33"/>
      <c r="SVR1" s="33"/>
      <c r="SVS1" s="33"/>
      <c r="SVT1" s="33"/>
      <c r="SVU1" s="33"/>
      <c r="SVV1" s="33"/>
      <c r="SVW1" s="33"/>
      <c r="SVX1" s="33"/>
      <c r="SVY1" s="33"/>
      <c r="SVZ1" s="33"/>
      <c r="SWA1" s="33"/>
      <c r="SWB1" s="33"/>
      <c r="SWC1" s="33"/>
      <c r="SWD1" s="33"/>
      <c r="SWE1" s="33"/>
      <c r="SWF1" s="33"/>
      <c r="SWG1" s="33"/>
      <c r="SWH1" s="33"/>
      <c r="SWI1" s="33"/>
      <c r="SWJ1" s="33"/>
      <c r="SWK1" s="33"/>
      <c r="SWL1" s="33"/>
      <c r="SWM1" s="33"/>
      <c r="SWN1" s="33"/>
      <c r="SWO1" s="33"/>
      <c r="SWP1" s="33"/>
      <c r="SWQ1" s="33"/>
      <c r="SWR1" s="33"/>
      <c r="SWS1" s="33"/>
      <c r="SWT1" s="33"/>
      <c r="SWU1" s="33"/>
      <c r="SWV1" s="33"/>
      <c r="SWW1" s="33"/>
      <c r="SWX1" s="33"/>
      <c r="SWY1" s="33"/>
      <c r="SWZ1" s="33"/>
      <c r="SXA1" s="33"/>
      <c r="SXB1" s="33"/>
      <c r="SXC1" s="33"/>
      <c r="SXD1" s="33"/>
      <c r="SXE1" s="33"/>
      <c r="SXF1" s="33"/>
      <c r="SXG1" s="33"/>
      <c r="SXH1" s="33"/>
      <c r="SXI1" s="33"/>
      <c r="SXJ1" s="33"/>
      <c r="SXK1" s="33"/>
      <c r="SXL1" s="33"/>
      <c r="SXM1" s="33"/>
      <c r="SXN1" s="33"/>
      <c r="SXO1" s="33"/>
      <c r="SXP1" s="33"/>
      <c r="SXQ1" s="33"/>
      <c r="SXR1" s="33"/>
      <c r="SXS1" s="33"/>
      <c r="SXT1" s="33"/>
      <c r="SXU1" s="33"/>
      <c r="SXV1" s="33"/>
      <c r="SXW1" s="33"/>
      <c r="SXX1" s="33"/>
      <c r="SXY1" s="33"/>
      <c r="SXZ1" s="33"/>
      <c r="SYA1" s="33"/>
      <c r="SYB1" s="33"/>
      <c r="SYC1" s="33"/>
      <c r="SYD1" s="33"/>
      <c r="SYE1" s="33"/>
      <c r="SYF1" s="33"/>
      <c r="SYG1" s="33"/>
      <c r="SYH1" s="33"/>
      <c r="SYI1" s="33"/>
      <c r="SYJ1" s="33"/>
      <c r="SYK1" s="33"/>
      <c r="SYL1" s="33"/>
      <c r="SYM1" s="33"/>
      <c r="SYN1" s="33"/>
      <c r="SYO1" s="33"/>
      <c r="SYP1" s="33"/>
      <c r="SYQ1" s="33"/>
      <c r="SYR1" s="33"/>
      <c r="SYS1" s="33"/>
      <c r="SYT1" s="33"/>
      <c r="SYU1" s="33"/>
      <c r="SYV1" s="33"/>
      <c r="SYW1" s="33"/>
      <c r="SYX1" s="33"/>
      <c r="SYY1" s="33"/>
      <c r="SYZ1" s="33"/>
      <c r="SZA1" s="33"/>
      <c r="SZB1" s="33"/>
      <c r="SZC1" s="33"/>
      <c r="SZD1" s="33"/>
      <c r="SZE1" s="33"/>
      <c r="SZF1" s="33"/>
      <c r="SZG1" s="33"/>
      <c r="SZH1" s="33"/>
      <c r="SZI1" s="33"/>
      <c r="SZJ1" s="33"/>
      <c r="SZK1" s="33"/>
      <c r="SZL1" s="33"/>
      <c r="SZM1" s="33"/>
      <c r="SZN1" s="33"/>
      <c r="SZO1" s="33"/>
      <c r="SZP1" s="33"/>
      <c r="SZQ1" s="33"/>
      <c r="SZR1" s="33"/>
      <c r="SZS1" s="33"/>
      <c r="SZT1" s="33"/>
      <c r="SZU1" s="33"/>
      <c r="SZV1" s="33"/>
      <c r="SZW1" s="33"/>
      <c r="SZX1" s="33"/>
      <c r="SZY1" s="33"/>
      <c r="SZZ1" s="33"/>
      <c r="TAA1" s="33"/>
      <c r="TAB1" s="33"/>
      <c r="TAC1" s="33"/>
      <c r="TAD1" s="33"/>
      <c r="TAE1" s="33"/>
      <c r="TAF1" s="33"/>
      <c r="TAG1" s="33"/>
      <c r="TAH1" s="33"/>
      <c r="TAI1" s="33"/>
      <c r="TAJ1" s="33"/>
      <c r="TAK1" s="33"/>
      <c r="TAL1" s="33"/>
      <c r="TAM1" s="33"/>
      <c r="TAN1" s="33"/>
      <c r="TAO1" s="33"/>
      <c r="TAP1" s="33"/>
      <c r="TAQ1" s="33"/>
      <c r="TAR1" s="33"/>
      <c r="TAS1" s="33"/>
      <c r="TAT1" s="33"/>
      <c r="TAU1" s="33"/>
      <c r="TAV1" s="33"/>
      <c r="TAW1" s="33"/>
      <c r="TAX1" s="33"/>
      <c r="TAY1" s="33"/>
      <c r="TAZ1" s="33"/>
      <c r="TBA1" s="33"/>
      <c r="TBB1" s="33"/>
      <c r="TBC1" s="33"/>
      <c r="TBD1" s="33"/>
      <c r="TBE1" s="33"/>
      <c r="TBF1" s="33"/>
      <c r="TBG1" s="33"/>
      <c r="TBH1" s="33"/>
      <c r="TBI1" s="33"/>
      <c r="TBJ1" s="33"/>
      <c r="TBK1" s="33"/>
      <c r="TBL1" s="33"/>
      <c r="TBM1" s="33"/>
      <c r="TBN1" s="33"/>
      <c r="TBO1" s="33"/>
      <c r="TBP1" s="33"/>
      <c r="TBQ1" s="33"/>
      <c r="TBR1" s="33"/>
      <c r="TBS1" s="33"/>
      <c r="TBT1" s="33"/>
      <c r="TBU1" s="33"/>
      <c r="TBV1" s="33"/>
      <c r="TBW1" s="33"/>
      <c r="TBX1" s="33"/>
      <c r="TBY1" s="33"/>
      <c r="TBZ1" s="33"/>
      <c r="TCA1" s="33"/>
      <c r="TCB1" s="33"/>
      <c r="TCC1" s="33"/>
      <c r="TCD1" s="33"/>
      <c r="TCE1" s="33"/>
      <c r="TCF1" s="33"/>
      <c r="TCG1" s="33"/>
      <c r="TCH1" s="33"/>
      <c r="TCI1" s="33"/>
      <c r="TCJ1" s="33"/>
      <c r="TCK1" s="33"/>
      <c r="TCL1" s="33"/>
      <c r="TCM1" s="33"/>
      <c r="TCN1" s="33"/>
      <c r="TCO1" s="33"/>
      <c r="TCP1" s="33"/>
      <c r="TCQ1" s="33"/>
      <c r="TCR1" s="33"/>
      <c r="TCS1" s="33"/>
      <c r="TCT1" s="33"/>
      <c r="TCU1" s="33"/>
      <c r="TCV1" s="33"/>
      <c r="TCW1" s="33"/>
      <c r="TCX1" s="33"/>
      <c r="TCY1" s="33"/>
      <c r="TCZ1" s="33"/>
      <c r="TDA1" s="33"/>
      <c r="TDB1" s="33"/>
      <c r="TDC1" s="33"/>
      <c r="TDD1" s="33"/>
      <c r="TDE1" s="33"/>
      <c r="TDF1" s="33"/>
      <c r="TDG1" s="33"/>
      <c r="TDH1" s="33"/>
      <c r="TDI1" s="33"/>
      <c r="TDJ1" s="33"/>
      <c r="TDK1" s="33"/>
      <c r="TDL1" s="33"/>
      <c r="TDM1" s="33"/>
      <c r="TDN1" s="33"/>
      <c r="TDO1" s="33"/>
      <c r="TDP1" s="33"/>
      <c r="TDQ1" s="33"/>
      <c r="TDR1" s="33"/>
      <c r="TDS1" s="33"/>
      <c r="TDT1" s="33"/>
      <c r="TDU1" s="33"/>
      <c r="TDV1" s="33"/>
      <c r="TDW1" s="33"/>
      <c r="TDX1" s="33"/>
      <c r="TDY1" s="33"/>
      <c r="TDZ1" s="33"/>
      <c r="TEA1" s="33"/>
      <c r="TEB1" s="33"/>
      <c r="TEC1" s="33"/>
      <c r="TED1" s="33"/>
      <c r="TEE1" s="33"/>
      <c r="TEF1" s="33"/>
      <c r="TEG1" s="33"/>
      <c r="TEH1" s="33"/>
      <c r="TEI1" s="33"/>
      <c r="TEJ1" s="33"/>
      <c r="TEK1" s="33"/>
      <c r="TEL1" s="33"/>
      <c r="TEM1" s="33"/>
      <c r="TEN1" s="33"/>
      <c r="TEO1" s="33"/>
      <c r="TEP1" s="33"/>
      <c r="TEQ1" s="33"/>
      <c r="TER1" s="33"/>
      <c r="TES1" s="33"/>
      <c r="TET1" s="33"/>
      <c r="TEU1" s="33"/>
      <c r="TEV1" s="33"/>
      <c r="TEW1" s="33"/>
      <c r="TEX1" s="33"/>
      <c r="TEY1" s="33"/>
      <c r="TEZ1" s="33"/>
      <c r="TFA1" s="33"/>
      <c r="TFB1" s="33"/>
      <c r="TFC1" s="33"/>
      <c r="TFD1" s="33"/>
      <c r="TFE1" s="33"/>
      <c r="TFF1" s="33"/>
      <c r="TFG1" s="33"/>
      <c r="TFH1" s="33"/>
      <c r="TFI1" s="33"/>
      <c r="TFJ1" s="33"/>
      <c r="TFK1" s="33"/>
      <c r="TFL1" s="33"/>
      <c r="TFM1" s="33"/>
      <c r="TFN1" s="33"/>
      <c r="TFO1" s="33"/>
      <c r="TFP1" s="33"/>
      <c r="TFQ1" s="33"/>
      <c r="TFR1" s="33"/>
      <c r="TFS1" s="33"/>
      <c r="TFT1" s="33"/>
      <c r="TFU1" s="33"/>
      <c r="TFV1" s="33"/>
      <c r="TFW1" s="33"/>
      <c r="TFX1" s="33"/>
      <c r="TFY1" s="33"/>
      <c r="TFZ1" s="33"/>
      <c r="TGA1" s="33"/>
      <c r="TGB1" s="33"/>
      <c r="TGC1" s="33"/>
      <c r="TGD1" s="33"/>
      <c r="TGE1" s="33"/>
      <c r="TGF1" s="33"/>
      <c r="TGG1" s="33"/>
      <c r="TGH1" s="33"/>
      <c r="TGI1" s="33"/>
      <c r="TGJ1" s="33"/>
      <c r="TGK1" s="33"/>
      <c r="TGL1" s="33"/>
      <c r="TGM1" s="33"/>
      <c r="TGN1" s="33"/>
      <c r="TGO1" s="33"/>
      <c r="TGP1" s="33"/>
      <c r="TGQ1" s="33"/>
      <c r="TGR1" s="33"/>
      <c r="TGS1" s="33"/>
      <c r="TGT1" s="33"/>
      <c r="TGU1" s="33"/>
      <c r="TGV1" s="33"/>
      <c r="TGW1" s="33"/>
      <c r="TGX1" s="33"/>
      <c r="TGY1" s="33"/>
      <c r="TGZ1" s="33"/>
      <c r="THA1" s="33"/>
      <c r="THB1" s="33"/>
      <c r="THC1" s="33"/>
      <c r="THD1" s="33"/>
      <c r="THE1" s="33"/>
      <c r="THF1" s="33"/>
      <c r="THG1" s="33"/>
      <c r="THH1" s="33"/>
      <c r="THI1" s="33"/>
      <c r="THJ1" s="33"/>
      <c r="THK1" s="33"/>
      <c r="THL1" s="33"/>
      <c r="THM1" s="33"/>
      <c r="THN1" s="33"/>
      <c r="THO1" s="33"/>
      <c r="THP1" s="33"/>
      <c r="THQ1" s="33"/>
      <c r="THR1" s="33"/>
      <c r="THS1" s="33"/>
      <c r="THT1" s="33"/>
      <c r="THU1" s="33"/>
      <c r="THV1" s="33"/>
      <c r="THW1" s="33"/>
      <c r="THX1" s="33"/>
      <c r="THY1" s="33"/>
      <c r="THZ1" s="33"/>
      <c r="TIA1" s="33"/>
      <c r="TIB1" s="33"/>
      <c r="TIC1" s="33"/>
      <c r="TID1" s="33"/>
      <c r="TIE1" s="33"/>
      <c r="TIF1" s="33"/>
      <c r="TIG1" s="33"/>
      <c r="TIH1" s="33"/>
      <c r="TII1" s="33"/>
      <c r="TIJ1" s="33"/>
      <c r="TIK1" s="33"/>
      <c r="TIL1" s="33"/>
      <c r="TIM1" s="33"/>
      <c r="TIN1" s="33"/>
      <c r="TIO1" s="33"/>
      <c r="TIP1" s="33"/>
      <c r="TIQ1" s="33"/>
      <c r="TIR1" s="33"/>
      <c r="TIS1" s="33"/>
      <c r="TIT1" s="33"/>
      <c r="TIU1" s="33"/>
      <c r="TIV1" s="33"/>
      <c r="TIW1" s="33"/>
      <c r="TIX1" s="33"/>
      <c r="TIY1" s="33"/>
      <c r="TIZ1" s="33"/>
      <c r="TJA1" s="33"/>
      <c r="TJB1" s="33"/>
      <c r="TJC1" s="33"/>
      <c r="TJD1" s="33"/>
      <c r="TJE1" s="33"/>
      <c r="TJF1" s="33"/>
      <c r="TJG1" s="33"/>
      <c r="TJH1" s="33"/>
      <c r="TJI1" s="33"/>
      <c r="TJJ1" s="33"/>
      <c r="TJK1" s="33"/>
      <c r="TJL1" s="33"/>
      <c r="TJM1" s="33"/>
      <c r="TJN1" s="33"/>
      <c r="TJO1" s="33"/>
      <c r="TJP1" s="33"/>
      <c r="TJQ1" s="33"/>
      <c r="TJR1" s="33"/>
      <c r="TJS1" s="33"/>
      <c r="TJT1" s="33"/>
      <c r="TJU1" s="33"/>
      <c r="TJV1" s="33"/>
      <c r="TJW1" s="33"/>
      <c r="TJX1" s="33"/>
      <c r="TJY1" s="33"/>
      <c r="TJZ1" s="33"/>
      <c r="TKA1" s="33"/>
      <c r="TKB1" s="33"/>
      <c r="TKC1" s="33"/>
      <c r="TKD1" s="33"/>
      <c r="TKE1" s="33"/>
      <c r="TKF1" s="33"/>
      <c r="TKG1" s="33"/>
      <c r="TKH1" s="33"/>
      <c r="TKI1" s="33"/>
      <c r="TKJ1" s="33"/>
      <c r="TKK1" s="33"/>
      <c r="TKL1" s="33"/>
      <c r="TKM1" s="33"/>
      <c r="TKN1" s="33"/>
      <c r="TKO1" s="33"/>
      <c r="TKP1" s="33"/>
      <c r="TKQ1" s="33"/>
      <c r="TKR1" s="33"/>
      <c r="TKS1" s="33"/>
      <c r="TKT1" s="33"/>
      <c r="TKU1" s="33"/>
      <c r="TKV1" s="33"/>
      <c r="TKW1" s="33"/>
      <c r="TKX1" s="33"/>
      <c r="TKY1" s="33"/>
      <c r="TKZ1" s="33"/>
      <c r="TLA1" s="33"/>
      <c r="TLB1" s="33"/>
      <c r="TLC1" s="33"/>
      <c r="TLD1" s="33"/>
      <c r="TLE1" s="33"/>
      <c r="TLF1" s="33"/>
      <c r="TLG1" s="33"/>
      <c r="TLH1" s="33"/>
      <c r="TLI1" s="33"/>
      <c r="TLJ1" s="33"/>
      <c r="TLK1" s="33"/>
      <c r="TLL1" s="33"/>
      <c r="TLM1" s="33"/>
      <c r="TLN1" s="33"/>
      <c r="TLO1" s="33"/>
      <c r="TLP1" s="33"/>
      <c r="TLQ1" s="33"/>
      <c r="TLR1" s="33"/>
      <c r="TLS1" s="33"/>
      <c r="TLT1" s="33"/>
      <c r="TLU1" s="33"/>
      <c r="TLV1" s="33"/>
      <c r="TLW1" s="33"/>
      <c r="TLX1" s="33"/>
      <c r="TLY1" s="33"/>
      <c r="TLZ1" s="33"/>
      <c r="TMA1" s="33"/>
      <c r="TMB1" s="33"/>
      <c r="TMC1" s="33"/>
      <c r="TMD1" s="33"/>
      <c r="TME1" s="33"/>
      <c r="TMF1" s="33"/>
      <c r="TMG1" s="33"/>
      <c r="TMH1" s="33"/>
      <c r="TMI1" s="33"/>
      <c r="TMJ1" s="33"/>
      <c r="TMK1" s="33"/>
      <c r="TML1" s="33"/>
      <c r="TMM1" s="33"/>
      <c r="TMN1" s="33"/>
      <c r="TMO1" s="33"/>
      <c r="TMP1" s="33"/>
      <c r="TMQ1" s="33"/>
      <c r="TMR1" s="33"/>
      <c r="TMS1" s="33"/>
      <c r="TMT1" s="33"/>
      <c r="TMU1" s="33"/>
      <c r="TMV1" s="33"/>
      <c r="TMW1" s="33"/>
      <c r="TMX1" s="33"/>
      <c r="TMY1" s="33"/>
      <c r="TMZ1" s="33"/>
      <c r="TNA1" s="33"/>
      <c r="TNB1" s="33"/>
      <c r="TNC1" s="33"/>
      <c r="TND1" s="33"/>
      <c r="TNE1" s="33"/>
      <c r="TNF1" s="33"/>
      <c r="TNG1" s="33"/>
      <c r="TNH1" s="33"/>
      <c r="TNI1" s="33"/>
      <c r="TNJ1" s="33"/>
      <c r="TNK1" s="33"/>
      <c r="TNL1" s="33"/>
      <c r="TNM1" s="33"/>
      <c r="TNN1" s="33"/>
      <c r="TNO1" s="33"/>
      <c r="TNP1" s="33"/>
      <c r="TNQ1" s="33"/>
      <c r="TNR1" s="33"/>
      <c r="TNS1" s="33"/>
      <c r="TNT1" s="33"/>
      <c r="TNU1" s="33"/>
      <c r="TNV1" s="33"/>
      <c r="TNW1" s="33"/>
      <c r="TNX1" s="33"/>
      <c r="TNY1" s="33"/>
      <c r="TNZ1" s="33"/>
      <c r="TOA1" s="33"/>
      <c r="TOB1" s="33"/>
      <c r="TOC1" s="33"/>
      <c r="TOD1" s="33"/>
      <c r="TOE1" s="33"/>
      <c r="TOF1" s="33"/>
      <c r="TOG1" s="33"/>
      <c r="TOH1" s="33"/>
      <c r="TOI1" s="33"/>
      <c r="TOJ1" s="33"/>
      <c r="TOK1" s="33"/>
      <c r="TOL1" s="33"/>
      <c r="TOM1" s="33"/>
      <c r="TON1" s="33"/>
      <c r="TOO1" s="33"/>
      <c r="TOP1" s="33"/>
      <c r="TOQ1" s="33"/>
      <c r="TOR1" s="33"/>
      <c r="TOS1" s="33"/>
      <c r="TOT1" s="33"/>
      <c r="TOU1" s="33"/>
      <c r="TOV1" s="33"/>
      <c r="TOW1" s="33"/>
      <c r="TOX1" s="33"/>
      <c r="TOY1" s="33"/>
      <c r="TOZ1" s="33"/>
      <c r="TPA1" s="33"/>
      <c r="TPB1" s="33"/>
      <c r="TPC1" s="33"/>
      <c r="TPD1" s="33"/>
      <c r="TPE1" s="33"/>
      <c r="TPF1" s="33"/>
      <c r="TPG1" s="33"/>
      <c r="TPH1" s="33"/>
      <c r="TPI1" s="33"/>
      <c r="TPJ1" s="33"/>
      <c r="TPK1" s="33"/>
      <c r="TPL1" s="33"/>
      <c r="TPM1" s="33"/>
      <c r="TPN1" s="33"/>
      <c r="TPO1" s="33"/>
      <c r="TPP1" s="33"/>
      <c r="TPQ1" s="33"/>
      <c r="TPR1" s="33"/>
      <c r="TPS1" s="33"/>
      <c r="TPT1" s="33"/>
      <c r="TPU1" s="33"/>
      <c r="TPV1" s="33"/>
      <c r="TPW1" s="33"/>
      <c r="TPX1" s="33"/>
      <c r="TPY1" s="33"/>
      <c r="TPZ1" s="33"/>
      <c r="TQA1" s="33"/>
      <c r="TQB1" s="33"/>
      <c r="TQC1" s="33"/>
      <c r="TQD1" s="33"/>
      <c r="TQE1" s="33"/>
      <c r="TQF1" s="33"/>
      <c r="TQG1" s="33"/>
      <c r="TQH1" s="33"/>
      <c r="TQI1" s="33"/>
      <c r="TQJ1" s="33"/>
      <c r="TQK1" s="33"/>
      <c r="TQL1" s="33"/>
      <c r="TQM1" s="33"/>
      <c r="TQN1" s="33"/>
      <c r="TQO1" s="33"/>
      <c r="TQP1" s="33"/>
      <c r="TQQ1" s="33"/>
      <c r="TQR1" s="33"/>
      <c r="TQS1" s="33"/>
      <c r="TQT1" s="33"/>
      <c r="TQU1" s="33"/>
      <c r="TQV1" s="33"/>
      <c r="TQW1" s="33"/>
      <c r="TQX1" s="33"/>
      <c r="TQY1" s="33"/>
      <c r="TQZ1" s="33"/>
      <c r="TRA1" s="33"/>
      <c r="TRB1" s="33"/>
      <c r="TRC1" s="33"/>
      <c r="TRD1" s="33"/>
      <c r="TRE1" s="33"/>
      <c r="TRF1" s="33"/>
      <c r="TRG1" s="33"/>
      <c r="TRH1" s="33"/>
      <c r="TRI1" s="33"/>
      <c r="TRJ1" s="33"/>
      <c r="TRK1" s="33"/>
      <c r="TRL1" s="33"/>
      <c r="TRM1" s="33"/>
      <c r="TRN1" s="33"/>
      <c r="TRO1" s="33"/>
      <c r="TRP1" s="33"/>
      <c r="TRQ1" s="33"/>
      <c r="TRR1" s="33"/>
      <c r="TRS1" s="33"/>
      <c r="TRT1" s="33"/>
      <c r="TRU1" s="33"/>
      <c r="TRV1" s="33"/>
      <c r="TRW1" s="33"/>
      <c r="TRX1" s="33"/>
      <c r="TRY1" s="33"/>
      <c r="TRZ1" s="33"/>
      <c r="TSA1" s="33"/>
      <c r="TSB1" s="33"/>
      <c r="TSC1" s="33"/>
      <c r="TSD1" s="33"/>
      <c r="TSE1" s="33"/>
      <c r="TSF1" s="33"/>
      <c r="TSG1" s="33"/>
      <c r="TSH1" s="33"/>
      <c r="TSI1" s="33"/>
      <c r="TSJ1" s="33"/>
      <c r="TSK1" s="33"/>
      <c r="TSL1" s="33"/>
      <c r="TSM1" s="33"/>
      <c r="TSN1" s="33"/>
      <c r="TSO1" s="33"/>
      <c r="TSP1" s="33"/>
      <c r="TSQ1" s="33"/>
      <c r="TSR1" s="33"/>
      <c r="TSS1" s="33"/>
      <c r="TST1" s="33"/>
      <c r="TSU1" s="33"/>
      <c r="TSV1" s="33"/>
      <c r="TSW1" s="33"/>
      <c r="TSX1" s="33"/>
      <c r="TSY1" s="33"/>
      <c r="TSZ1" s="33"/>
      <c r="TTA1" s="33"/>
      <c r="TTB1" s="33"/>
      <c r="TTC1" s="33"/>
      <c r="TTD1" s="33"/>
      <c r="TTE1" s="33"/>
      <c r="TTF1" s="33"/>
      <c r="TTG1" s="33"/>
      <c r="TTH1" s="33"/>
      <c r="TTI1" s="33"/>
      <c r="TTJ1" s="33"/>
      <c r="TTK1" s="33"/>
      <c r="TTL1" s="33"/>
      <c r="TTM1" s="33"/>
      <c r="TTN1" s="33"/>
      <c r="TTO1" s="33"/>
      <c r="TTP1" s="33"/>
      <c r="TTQ1" s="33"/>
      <c r="TTR1" s="33"/>
      <c r="TTS1" s="33"/>
      <c r="TTT1" s="33"/>
      <c r="TTU1" s="33"/>
      <c r="TTV1" s="33"/>
      <c r="TTW1" s="33"/>
      <c r="TTX1" s="33"/>
      <c r="TTY1" s="33"/>
      <c r="TTZ1" s="33"/>
      <c r="TUA1" s="33"/>
      <c r="TUB1" s="33"/>
      <c r="TUC1" s="33"/>
      <c r="TUD1" s="33"/>
      <c r="TUE1" s="33"/>
      <c r="TUF1" s="33"/>
      <c r="TUG1" s="33"/>
      <c r="TUH1" s="33"/>
      <c r="TUI1" s="33"/>
      <c r="TUJ1" s="33"/>
      <c r="TUK1" s="33"/>
      <c r="TUL1" s="33"/>
      <c r="TUM1" s="33"/>
      <c r="TUN1" s="33"/>
      <c r="TUO1" s="33"/>
      <c r="TUP1" s="33"/>
      <c r="TUQ1" s="33"/>
      <c r="TUR1" s="33"/>
      <c r="TUS1" s="33"/>
      <c r="TUT1" s="33"/>
      <c r="TUU1" s="33"/>
      <c r="TUV1" s="33"/>
      <c r="TUW1" s="33"/>
      <c r="TUX1" s="33"/>
      <c r="TUY1" s="33"/>
      <c r="TUZ1" s="33"/>
      <c r="TVA1" s="33"/>
      <c r="TVB1" s="33"/>
      <c r="TVC1" s="33"/>
      <c r="TVD1" s="33"/>
      <c r="TVE1" s="33"/>
      <c r="TVF1" s="33"/>
      <c r="TVG1" s="33"/>
      <c r="TVH1" s="33"/>
      <c r="TVI1" s="33"/>
      <c r="TVJ1" s="33"/>
      <c r="TVK1" s="33"/>
      <c r="TVL1" s="33"/>
      <c r="TVM1" s="33"/>
      <c r="TVN1" s="33"/>
      <c r="TVO1" s="33"/>
      <c r="TVP1" s="33"/>
      <c r="TVQ1" s="33"/>
      <c r="TVR1" s="33"/>
      <c r="TVS1" s="33"/>
      <c r="TVT1" s="33"/>
      <c r="TVU1" s="33"/>
      <c r="TVV1" s="33"/>
      <c r="TVW1" s="33"/>
      <c r="TVX1" s="33"/>
      <c r="TVY1" s="33"/>
      <c r="TVZ1" s="33"/>
      <c r="TWA1" s="33"/>
      <c r="TWB1" s="33"/>
      <c r="TWC1" s="33"/>
      <c r="TWD1" s="33"/>
      <c r="TWE1" s="33"/>
      <c r="TWF1" s="33"/>
      <c r="TWG1" s="33"/>
      <c r="TWH1" s="33"/>
      <c r="TWI1" s="33"/>
      <c r="TWJ1" s="33"/>
      <c r="TWK1" s="33"/>
      <c r="TWL1" s="33"/>
      <c r="TWM1" s="33"/>
      <c r="TWN1" s="33"/>
      <c r="TWO1" s="33"/>
      <c r="TWP1" s="33"/>
      <c r="TWQ1" s="33"/>
      <c r="TWR1" s="33"/>
      <c r="TWS1" s="33"/>
      <c r="TWT1" s="33"/>
      <c r="TWU1" s="33"/>
      <c r="TWV1" s="33"/>
      <c r="TWW1" s="33"/>
      <c r="TWX1" s="33"/>
      <c r="TWY1" s="33"/>
      <c r="TWZ1" s="33"/>
      <c r="TXA1" s="33"/>
      <c r="TXB1" s="33"/>
      <c r="TXC1" s="33"/>
      <c r="TXD1" s="33"/>
      <c r="TXE1" s="33"/>
      <c r="TXF1" s="33"/>
      <c r="TXG1" s="33"/>
      <c r="TXH1" s="33"/>
      <c r="TXI1" s="33"/>
      <c r="TXJ1" s="33"/>
      <c r="TXK1" s="33"/>
      <c r="TXL1" s="33"/>
      <c r="TXM1" s="33"/>
      <c r="TXN1" s="33"/>
      <c r="TXO1" s="33"/>
      <c r="TXP1" s="33"/>
      <c r="TXQ1" s="33"/>
      <c r="TXR1" s="33"/>
      <c r="TXS1" s="33"/>
      <c r="TXT1" s="33"/>
      <c r="TXU1" s="33"/>
      <c r="TXV1" s="33"/>
      <c r="TXW1" s="33"/>
      <c r="TXX1" s="33"/>
      <c r="TXY1" s="33"/>
      <c r="TXZ1" s="33"/>
      <c r="TYA1" s="33"/>
      <c r="TYB1" s="33"/>
      <c r="TYC1" s="33"/>
      <c r="TYD1" s="33"/>
      <c r="TYE1" s="33"/>
      <c r="TYF1" s="33"/>
      <c r="TYG1" s="33"/>
      <c r="TYH1" s="33"/>
      <c r="TYI1" s="33"/>
      <c r="TYJ1" s="33"/>
      <c r="TYK1" s="33"/>
      <c r="TYL1" s="33"/>
      <c r="TYM1" s="33"/>
      <c r="TYN1" s="33"/>
      <c r="TYO1" s="33"/>
      <c r="TYP1" s="33"/>
      <c r="TYQ1" s="33"/>
      <c r="TYR1" s="33"/>
      <c r="TYS1" s="33"/>
      <c r="TYT1" s="33"/>
      <c r="TYU1" s="33"/>
      <c r="TYV1" s="33"/>
      <c r="TYW1" s="33"/>
      <c r="TYX1" s="33"/>
      <c r="TYY1" s="33"/>
      <c r="TYZ1" s="33"/>
      <c r="TZA1" s="33"/>
      <c r="TZB1" s="33"/>
      <c r="TZC1" s="33"/>
      <c r="TZD1" s="33"/>
      <c r="TZE1" s="33"/>
      <c r="TZF1" s="33"/>
      <c r="TZG1" s="33"/>
      <c r="TZH1" s="33"/>
      <c r="TZI1" s="33"/>
      <c r="TZJ1" s="33"/>
      <c r="TZK1" s="33"/>
      <c r="TZL1" s="33"/>
      <c r="TZM1" s="33"/>
      <c r="TZN1" s="33"/>
      <c r="TZO1" s="33"/>
      <c r="TZP1" s="33"/>
      <c r="TZQ1" s="33"/>
      <c r="TZR1" s="33"/>
      <c r="TZS1" s="33"/>
      <c r="TZT1" s="33"/>
      <c r="TZU1" s="33"/>
      <c r="TZV1" s="33"/>
      <c r="TZW1" s="33"/>
      <c r="TZX1" s="33"/>
      <c r="TZY1" s="33"/>
      <c r="TZZ1" s="33"/>
      <c r="UAA1" s="33"/>
      <c r="UAB1" s="33"/>
      <c r="UAC1" s="33"/>
      <c r="UAD1" s="33"/>
      <c r="UAE1" s="33"/>
      <c r="UAF1" s="33"/>
      <c r="UAG1" s="33"/>
      <c r="UAH1" s="33"/>
      <c r="UAI1" s="33"/>
      <c r="UAJ1" s="33"/>
      <c r="UAK1" s="33"/>
      <c r="UAL1" s="33"/>
      <c r="UAM1" s="33"/>
      <c r="UAN1" s="33"/>
      <c r="UAO1" s="33"/>
      <c r="UAP1" s="33"/>
      <c r="UAQ1" s="33"/>
      <c r="UAR1" s="33"/>
      <c r="UAS1" s="33"/>
      <c r="UAT1" s="33"/>
      <c r="UAU1" s="33"/>
      <c r="UAV1" s="33"/>
      <c r="UAW1" s="33"/>
      <c r="UAX1" s="33"/>
      <c r="UAY1" s="33"/>
      <c r="UAZ1" s="33"/>
      <c r="UBA1" s="33"/>
      <c r="UBB1" s="33"/>
      <c r="UBC1" s="33"/>
      <c r="UBD1" s="33"/>
      <c r="UBE1" s="33"/>
      <c r="UBF1" s="33"/>
      <c r="UBG1" s="33"/>
      <c r="UBH1" s="33"/>
      <c r="UBI1" s="33"/>
      <c r="UBJ1" s="33"/>
      <c r="UBK1" s="33"/>
      <c r="UBL1" s="33"/>
      <c r="UBM1" s="33"/>
      <c r="UBN1" s="33"/>
      <c r="UBO1" s="33"/>
      <c r="UBP1" s="33"/>
      <c r="UBQ1" s="33"/>
      <c r="UBR1" s="33"/>
      <c r="UBS1" s="33"/>
      <c r="UBT1" s="33"/>
      <c r="UBU1" s="33"/>
      <c r="UBV1" s="33"/>
      <c r="UBW1" s="33"/>
      <c r="UBX1" s="33"/>
      <c r="UBY1" s="33"/>
      <c r="UBZ1" s="33"/>
      <c r="UCA1" s="33"/>
      <c r="UCB1" s="33"/>
      <c r="UCC1" s="33"/>
      <c r="UCD1" s="33"/>
      <c r="UCE1" s="33"/>
      <c r="UCF1" s="33"/>
      <c r="UCG1" s="33"/>
      <c r="UCH1" s="33"/>
      <c r="UCI1" s="33"/>
      <c r="UCJ1" s="33"/>
      <c r="UCK1" s="33"/>
      <c r="UCL1" s="33"/>
      <c r="UCM1" s="33"/>
      <c r="UCN1" s="33"/>
      <c r="UCO1" s="33"/>
      <c r="UCP1" s="33"/>
      <c r="UCQ1" s="33"/>
      <c r="UCR1" s="33"/>
      <c r="UCS1" s="33"/>
      <c r="UCT1" s="33"/>
      <c r="UCU1" s="33"/>
      <c r="UCV1" s="33"/>
      <c r="UCW1" s="33"/>
      <c r="UCX1" s="33"/>
      <c r="UCY1" s="33"/>
      <c r="UCZ1" s="33"/>
      <c r="UDA1" s="33"/>
      <c r="UDB1" s="33"/>
      <c r="UDC1" s="33"/>
      <c r="UDD1" s="33"/>
      <c r="UDE1" s="33"/>
      <c r="UDF1" s="33"/>
      <c r="UDG1" s="33"/>
      <c r="UDH1" s="33"/>
      <c r="UDI1" s="33"/>
      <c r="UDJ1" s="33"/>
      <c r="UDK1" s="33"/>
      <c r="UDL1" s="33"/>
      <c r="UDM1" s="33"/>
      <c r="UDN1" s="33"/>
      <c r="UDO1" s="33"/>
      <c r="UDP1" s="33"/>
      <c r="UDQ1" s="33"/>
      <c r="UDR1" s="33"/>
      <c r="UDS1" s="33"/>
      <c r="UDT1" s="33"/>
      <c r="UDU1" s="33"/>
      <c r="UDV1" s="33"/>
      <c r="UDW1" s="33"/>
      <c r="UDX1" s="33"/>
      <c r="UDY1" s="33"/>
      <c r="UDZ1" s="33"/>
      <c r="UEA1" s="33"/>
      <c r="UEB1" s="33"/>
      <c r="UEC1" s="33"/>
      <c r="UED1" s="33"/>
      <c r="UEE1" s="33"/>
      <c r="UEF1" s="33"/>
      <c r="UEG1" s="33"/>
      <c r="UEH1" s="33"/>
      <c r="UEI1" s="33"/>
      <c r="UEJ1" s="33"/>
      <c r="UEK1" s="33"/>
      <c r="UEL1" s="33"/>
      <c r="UEM1" s="33"/>
      <c r="UEN1" s="33"/>
      <c r="UEO1" s="33"/>
      <c r="UEP1" s="33"/>
      <c r="UEQ1" s="33"/>
      <c r="UER1" s="33"/>
      <c r="UES1" s="33"/>
      <c r="UET1" s="33"/>
      <c r="UEU1" s="33"/>
      <c r="UEV1" s="33"/>
      <c r="UEW1" s="33"/>
      <c r="UEX1" s="33"/>
      <c r="UEY1" s="33"/>
      <c r="UEZ1" s="33"/>
      <c r="UFA1" s="33"/>
      <c r="UFB1" s="33"/>
      <c r="UFC1" s="33"/>
      <c r="UFD1" s="33"/>
      <c r="UFE1" s="33"/>
      <c r="UFF1" s="33"/>
      <c r="UFG1" s="33"/>
      <c r="UFH1" s="33"/>
      <c r="UFI1" s="33"/>
      <c r="UFJ1" s="33"/>
      <c r="UFK1" s="33"/>
      <c r="UFL1" s="33"/>
      <c r="UFM1" s="33"/>
      <c r="UFN1" s="33"/>
      <c r="UFO1" s="33"/>
      <c r="UFP1" s="33"/>
      <c r="UFQ1" s="33"/>
      <c r="UFR1" s="33"/>
      <c r="UFS1" s="33"/>
      <c r="UFT1" s="33"/>
      <c r="UFU1" s="33"/>
      <c r="UFV1" s="33"/>
      <c r="UFW1" s="33"/>
      <c r="UFX1" s="33"/>
      <c r="UFY1" s="33"/>
      <c r="UFZ1" s="33"/>
      <c r="UGA1" s="33"/>
      <c r="UGB1" s="33"/>
      <c r="UGC1" s="33"/>
      <c r="UGD1" s="33"/>
      <c r="UGE1" s="33"/>
      <c r="UGF1" s="33"/>
      <c r="UGG1" s="33"/>
      <c r="UGH1" s="33"/>
      <c r="UGI1" s="33"/>
      <c r="UGJ1" s="33"/>
      <c r="UGK1" s="33"/>
      <c r="UGL1" s="33"/>
      <c r="UGM1" s="33"/>
      <c r="UGN1" s="33"/>
      <c r="UGO1" s="33"/>
      <c r="UGP1" s="33"/>
      <c r="UGQ1" s="33"/>
      <c r="UGR1" s="33"/>
      <c r="UGS1" s="33"/>
      <c r="UGT1" s="33"/>
      <c r="UGU1" s="33"/>
      <c r="UGV1" s="33"/>
      <c r="UGW1" s="33"/>
      <c r="UGX1" s="33"/>
      <c r="UGY1" s="33"/>
      <c r="UGZ1" s="33"/>
      <c r="UHA1" s="33"/>
      <c r="UHB1" s="33"/>
      <c r="UHC1" s="33"/>
      <c r="UHD1" s="33"/>
      <c r="UHE1" s="33"/>
      <c r="UHF1" s="33"/>
      <c r="UHG1" s="33"/>
      <c r="UHH1" s="33"/>
      <c r="UHI1" s="33"/>
      <c r="UHJ1" s="33"/>
      <c r="UHK1" s="33"/>
      <c r="UHL1" s="33"/>
      <c r="UHM1" s="33"/>
      <c r="UHN1" s="33"/>
      <c r="UHO1" s="33"/>
      <c r="UHP1" s="33"/>
      <c r="UHQ1" s="33"/>
      <c r="UHR1" s="33"/>
      <c r="UHS1" s="33"/>
      <c r="UHT1" s="33"/>
      <c r="UHU1" s="33"/>
      <c r="UHV1" s="33"/>
      <c r="UHW1" s="33"/>
      <c r="UHX1" s="33"/>
      <c r="UHY1" s="33"/>
      <c r="UHZ1" s="33"/>
      <c r="UIA1" s="33"/>
      <c r="UIB1" s="33"/>
      <c r="UIC1" s="33"/>
      <c r="UID1" s="33"/>
      <c r="UIE1" s="33"/>
      <c r="UIF1" s="33"/>
      <c r="UIG1" s="33"/>
      <c r="UIH1" s="33"/>
      <c r="UII1" s="33"/>
      <c r="UIJ1" s="33"/>
      <c r="UIK1" s="33"/>
      <c r="UIL1" s="33"/>
      <c r="UIM1" s="33"/>
      <c r="UIN1" s="33"/>
      <c r="UIO1" s="33"/>
      <c r="UIP1" s="33"/>
      <c r="UIQ1" s="33"/>
      <c r="UIR1" s="33"/>
      <c r="UIS1" s="33"/>
      <c r="UIT1" s="33"/>
      <c r="UIU1" s="33"/>
      <c r="UIV1" s="33"/>
      <c r="UIW1" s="33"/>
      <c r="UIX1" s="33"/>
      <c r="UIY1" s="33"/>
      <c r="UIZ1" s="33"/>
      <c r="UJA1" s="33"/>
      <c r="UJB1" s="33"/>
      <c r="UJC1" s="33"/>
      <c r="UJD1" s="33"/>
      <c r="UJE1" s="33"/>
      <c r="UJF1" s="33"/>
      <c r="UJG1" s="33"/>
      <c r="UJH1" s="33"/>
      <c r="UJI1" s="33"/>
      <c r="UJJ1" s="33"/>
      <c r="UJK1" s="33"/>
      <c r="UJL1" s="33"/>
      <c r="UJM1" s="33"/>
      <c r="UJN1" s="33"/>
      <c r="UJO1" s="33"/>
      <c r="UJP1" s="33"/>
      <c r="UJQ1" s="33"/>
      <c r="UJR1" s="33"/>
      <c r="UJS1" s="33"/>
      <c r="UJT1" s="33"/>
      <c r="UJU1" s="33"/>
      <c r="UJV1" s="33"/>
      <c r="UJW1" s="33"/>
      <c r="UJX1" s="33"/>
      <c r="UJY1" s="33"/>
      <c r="UJZ1" s="33"/>
      <c r="UKA1" s="33"/>
      <c r="UKB1" s="33"/>
      <c r="UKC1" s="33"/>
      <c r="UKD1" s="33"/>
      <c r="UKE1" s="33"/>
      <c r="UKF1" s="33"/>
      <c r="UKG1" s="33"/>
      <c r="UKH1" s="33"/>
      <c r="UKI1" s="33"/>
      <c r="UKJ1" s="33"/>
      <c r="UKK1" s="33"/>
      <c r="UKL1" s="33"/>
      <c r="UKM1" s="33"/>
      <c r="UKN1" s="33"/>
      <c r="UKO1" s="33"/>
      <c r="UKP1" s="33"/>
      <c r="UKQ1" s="33"/>
      <c r="UKR1" s="33"/>
      <c r="UKS1" s="33"/>
      <c r="UKT1" s="33"/>
      <c r="UKU1" s="33"/>
      <c r="UKV1" s="33"/>
      <c r="UKW1" s="33"/>
      <c r="UKX1" s="33"/>
      <c r="UKY1" s="33"/>
      <c r="UKZ1" s="33"/>
      <c r="ULA1" s="33"/>
      <c r="ULB1" s="33"/>
      <c r="ULC1" s="33"/>
      <c r="ULD1" s="33"/>
      <c r="ULE1" s="33"/>
      <c r="ULF1" s="33"/>
      <c r="ULG1" s="33"/>
      <c r="ULH1" s="33"/>
      <c r="ULI1" s="33"/>
      <c r="ULJ1" s="33"/>
      <c r="ULK1" s="33"/>
      <c r="ULL1" s="33"/>
      <c r="ULM1" s="33"/>
      <c r="ULN1" s="33"/>
      <c r="ULO1" s="33"/>
      <c r="ULP1" s="33"/>
      <c r="ULQ1" s="33"/>
      <c r="ULR1" s="33"/>
      <c r="ULS1" s="33"/>
      <c r="ULT1" s="33"/>
      <c r="ULU1" s="33"/>
      <c r="ULV1" s="33"/>
      <c r="ULW1" s="33"/>
      <c r="ULX1" s="33"/>
      <c r="ULY1" s="33"/>
      <c r="ULZ1" s="33"/>
      <c r="UMA1" s="33"/>
      <c r="UMB1" s="33"/>
      <c r="UMC1" s="33"/>
      <c r="UMD1" s="33"/>
      <c r="UME1" s="33"/>
      <c r="UMF1" s="33"/>
      <c r="UMG1" s="33"/>
      <c r="UMH1" s="33"/>
      <c r="UMI1" s="33"/>
      <c r="UMJ1" s="33"/>
      <c r="UMK1" s="33"/>
      <c r="UML1" s="33"/>
      <c r="UMM1" s="33"/>
      <c r="UMN1" s="33"/>
      <c r="UMO1" s="33"/>
      <c r="UMP1" s="33"/>
      <c r="UMQ1" s="33"/>
      <c r="UMR1" s="33"/>
      <c r="UMS1" s="33"/>
      <c r="UMT1" s="33"/>
      <c r="UMU1" s="33"/>
      <c r="UMV1" s="33"/>
      <c r="UMW1" s="33"/>
      <c r="UMX1" s="33"/>
      <c r="UMY1" s="33"/>
      <c r="UMZ1" s="33"/>
      <c r="UNA1" s="33"/>
      <c r="UNB1" s="33"/>
      <c r="UNC1" s="33"/>
      <c r="UND1" s="33"/>
      <c r="UNE1" s="33"/>
      <c r="UNF1" s="33"/>
      <c r="UNG1" s="33"/>
      <c r="UNH1" s="33"/>
      <c r="UNI1" s="33"/>
      <c r="UNJ1" s="33"/>
      <c r="UNK1" s="33"/>
      <c r="UNL1" s="33"/>
      <c r="UNM1" s="33"/>
      <c r="UNN1" s="33"/>
      <c r="UNO1" s="33"/>
      <c r="UNP1" s="33"/>
      <c r="UNQ1" s="33"/>
      <c r="UNR1" s="33"/>
      <c r="UNS1" s="33"/>
      <c r="UNT1" s="33"/>
      <c r="UNU1" s="33"/>
      <c r="UNV1" s="33"/>
      <c r="UNW1" s="33"/>
      <c r="UNX1" s="33"/>
      <c r="UNY1" s="33"/>
      <c r="UNZ1" s="33"/>
      <c r="UOA1" s="33"/>
      <c r="UOB1" s="33"/>
      <c r="UOC1" s="33"/>
      <c r="UOD1" s="33"/>
      <c r="UOE1" s="33"/>
      <c r="UOF1" s="33"/>
      <c r="UOG1" s="33"/>
      <c r="UOH1" s="33"/>
      <c r="UOI1" s="33"/>
      <c r="UOJ1" s="33"/>
      <c r="UOK1" s="33"/>
      <c r="UOL1" s="33"/>
      <c r="UOM1" s="33"/>
      <c r="UON1" s="33"/>
      <c r="UOO1" s="33"/>
      <c r="UOP1" s="33"/>
      <c r="UOQ1" s="33"/>
      <c r="UOR1" s="33"/>
      <c r="UOS1" s="33"/>
      <c r="UOT1" s="33"/>
      <c r="UOU1" s="33"/>
      <c r="UOV1" s="33"/>
      <c r="UOW1" s="33"/>
      <c r="UOX1" s="33"/>
      <c r="UOY1" s="33"/>
      <c r="UOZ1" s="33"/>
      <c r="UPA1" s="33"/>
      <c r="UPB1" s="33"/>
      <c r="UPC1" s="33"/>
      <c r="UPD1" s="33"/>
      <c r="UPE1" s="33"/>
      <c r="UPF1" s="33"/>
      <c r="UPG1" s="33"/>
      <c r="UPH1" s="33"/>
      <c r="UPI1" s="33"/>
      <c r="UPJ1" s="33"/>
      <c r="UPK1" s="33"/>
      <c r="UPL1" s="33"/>
      <c r="UPM1" s="33"/>
      <c r="UPN1" s="33"/>
      <c r="UPO1" s="33"/>
      <c r="UPP1" s="33"/>
      <c r="UPQ1" s="33"/>
      <c r="UPR1" s="33"/>
      <c r="UPS1" s="33"/>
      <c r="UPT1" s="33"/>
      <c r="UPU1" s="33"/>
      <c r="UPV1" s="33"/>
      <c r="UPW1" s="33"/>
      <c r="UPX1" s="33"/>
      <c r="UPY1" s="33"/>
      <c r="UPZ1" s="33"/>
      <c r="UQA1" s="33"/>
      <c r="UQB1" s="33"/>
      <c r="UQC1" s="33"/>
      <c r="UQD1" s="33"/>
      <c r="UQE1" s="33"/>
      <c r="UQF1" s="33"/>
      <c r="UQG1" s="33"/>
      <c r="UQH1" s="33"/>
      <c r="UQI1" s="33"/>
      <c r="UQJ1" s="33"/>
      <c r="UQK1" s="33"/>
      <c r="UQL1" s="33"/>
      <c r="UQM1" s="33"/>
      <c r="UQN1" s="33"/>
      <c r="UQO1" s="33"/>
      <c r="UQP1" s="33"/>
      <c r="UQQ1" s="33"/>
      <c r="UQR1" s="33"/>
      <c r="UQS1" s="33"/>
      <c r="UQT1" s="33"/>
      <c r="UQU1" s="33"/>
      <c r="UQV1" s="33"/>
      <c r="UQW1" s="33"/>
      <c r="UQX1" s="33"/>
      <c r="UQY1" s="33"/>
      <c r="UQZ1" s="33"/>
      <c r="URA1" s="33"/>
      <c r="URB1" s="33"/>
      <c r="URC1" s="33"/>
      <c r="URD1" s="33"/>
      <c r="URE1" s="33"/>
      <c r="URF1" s="33"/>
      <c r="URG1" s="33"/>
      <c r="URH1" s="33"/>
      <c r="URI1" s="33"/>
      <c r="URJ1" s="33"/>
      <c r="URK1" s="33"/>
      <c r="URL1" s="33"/>
      <c r="URM1" s="33"/>
      <c r="URN1" s="33"/>
      <c r="URO1" s="33"/>
      <c r="URP1" s="33"/>
      <c r="URQ1" s="33"/>
      <c r="URR1" s="33"/>
      <c r="URS1" s="33"/>
      <c r="URT1" s="33"/>
      <c r="URU1" s="33"/>
      <c r="URV1" s="33"/>
      <c r="URW1" s="33"/>
      <c r="URX1" s="33"/>
      <c r="URY1" s="33"/>
      <c r="URZ1" s="33"/>
      <c r="USA1" s="33"/>
      <c r="USB1" s="33"/>
      <c r="USC1" s="33"/>
      <c r="USD1" s="33"/>
      <c r="USE1" s="33"/>
      <c r="USF1" s="33"/>
      <c r="USG1" s="33"/>
      <c r="USH1" s="33"/>
      <c r="USI1" s="33"/>
      <c r="USJ1" s="33"/>
      <c r="USK1" s="33"/>
      <c r="USL1" s="33"/>
      <c r="USM1" s="33"/>
      <c r="USN1" s="33"/>
      <c r="USO1" s="33"/>
      <c r="USP1" s="33"/>
      <c r="USQ1" s="33"/>
      <c r="USR1" s="33"/>
      <c r="USS1" s="33"/>
      <c r="UST1" s="33"/>
      <c r="USU1" s="33"/>
      <c r="USV1" s="33"/>
      <c r="USW1" s="33"/>
      <c r="USX1" s="33"/>
      <c r="USY1" s="33"/>
      <c r="USZ1" s="33"/>
      <c r="UTA1" s="33"/>
      <c r="UTB1" s="33"/>
      <c r="UTC1" s="33"/>
      <c r="UTD1" s="33"/>
      <c r="UTE1" s="33"/>
      <c r="UTF1" s="33"/>
      <c r="UTG1" s="33"/>
      <c r="UTH1" s="33"/>
      <c r="UTI1" s="33"/>
      <c r="UTJ1" s="33"/>
      <c r="UTK1" s="33"/>
      <c r="UTL1" s="33"/>
      <c r="UTM1" s="33"/>
      <c r="UTN1" s="33"/>
      <c r="UTO1" s="33"/>
      <c r="UTP1" s="33"/>
      <c r="UTQ1" s="33"/>
      <c r="UTR1" s="33"/>
      <c r="UTS1" s="33"/>
      <c r="UTT1" s="33"/>
      <c r="UTU1" s="33"/>
      <c r="UTV1" s="33"/>
      <c r="UTW1" s="33"/>
      <c r="UTX1" s="33"/>
      <c r="UTY1" s="33"/>
      <c r="UTZ1" s="33"/>
      <c r="UUA1" s="33"/>
      <c r="UUB1" s="33"/>
      <c r="UUC1" s="33"/>
      <c r="UUD1" s="33"/>
      <c r="UUE1" s="33"/>
      <c r="UUF1" s="33"/>
      <c r="UUG1" s="33"/>
      <c r="UUH1" s="33"/>
      <c r="UUI1" s="33"/>
      <c r="UUJ1" s="33"/>
      <c r="UUK1" s="33"/>
      <c r="UUL1" s="33"/>
      <c r="UUM1" s="33"/>
      <c r="UUN1" s="33"/>
      <c r="UUO1" s="33"/>
      <c r="UUP1" s="33"/>
      <c r="UUQ1" s="33"/>
      <c r="UUR1" s="33"/>
      <c r="UUS1" s="33"/>
      <c r="UUT1" s="33"/>
      <c r="UUU1" s="33"/>
      <c r="UUV1" s="33"/>
      <c r="UUW1" s="33"/>
      <c r="UUX1" s="33"/>
      <c r="UUY1" s="33"/>
      <c r="UUZ1" s="33"/>
      <c r="UVA1" s="33"/>
      <c r="UVB1" s="33"/>
      <c r="UVC1" s="33"/>
      <c r="UVD1" s="33"/>
      <c r="UVE1" s="33"/>
      <c r="UVF1" s="33"/>
      <c r="UVG1" s="33"/>
      <c r="UVH1" s="33"/>
      <c r="UVI1" s="33"/>
      <c r="UVJ1" s="33"/>
      <c r="UVK1" s="33"/>
      <c r="UVL1" s="33"/>
      <c r="UVM1" s="33"/>
      <c r="UVN1" s="33"/>
      <c r="UVO1" s="33"/>
      <c r="UVP1" s="33"/>
      <c r="UVQ1" s="33"/>
      <c r="UVR1" s="33"/>
      <c r="UVS1" s="33"/>
      <c r="UVT1" s="33"/>
      <c r="UVU1" s="33"/>
      <c r="UVV1" s="33"/>
      <c r="UVW1" s="33"/>
      <c r="UVX1" s="33"/>
      <c r="UVY1" s="33"/>
      <c r="UVZ1" s="33"/>
      <c r="UWA1" s="33"/>
      <c r="UWB1" s="33"/>
      <c r="UWC1" s="33"/>
      <c r="UWD1" s="33"/>
      <c r="UWE1" s="33"/>
      <c r="UWF1" s="33"/>
      <c r="UWG1" s="33"/>
      <c r="UWH1" s="33"/>
      <c r="UWI1" s="33"/>
      <c r="UWJ1" s="33"/>
      <c r="UWK1" s="33"/>
      <c r="UWL1" s="33"/>
      <c r="UWM1" s="33"/>
      <c r="UWN1" s="33"/>
      <c r="UWO1" s="33"/>
      <c r="UWP1" s="33"/>
      <c r="UWQ1" s="33"/>
      <c r="UWR1" s="33"/>
      <c r="UWS1" s="33"/>
      <c r="UWT1" s="33"/>
      <c r="UWU1" s="33"/>
      <c r="UWV1" s="33"/>
      <c r="UWW1" s="33"/>
      <c r="UWX1" s="33"/>
      <c r="UWY1" s="33"/>
      <c r="UWZ1" s="33"/>
      <c r="UXA1" s="33"/>
      <c r="UXB1" s="33"/>
      <c r="UXC1" s="33"/>
      <c r="UXD1" s="33"/>
      <c r="UXE1" s="33"/>
      <c r="UXF1" s="33"/>
      <c r="UXG1" s="33"/>
      <c r="UXH1" s="33"/>
      <c r="UXI1" s="33"/>
      <c r="UXJ1" s="33"/>
      <c r="UXK1" s="33"/>
      <c r="UXL1" s="33"/>
      <c r="UXM1" s="33"/>
      <c r="UXN1" s="33"/>
      <c r="UXO1" s="33"/>
      <c r="UXP1" s="33"/>
      <c r="UXQ1" s="33"/>
      <c r="UXR1" s="33"/>
      <c r="UXS1" s="33"/>
      <c r="UXT1" s="33"/>
      <c r="UXU1" s="33"/>
      <c r="UXV1" s="33"/>
      <c r="UXW1" s="33"/>
      <c r="UXX1" s="33"/>
      <c r="UXY1" s="33"/>
      <c r="UXZ1" s="33"/>
      <c r="UYA1" s="33"/>
      <c r="UYB1" s="33"/>
      <c r="UYC1" s="33"/>
      <c r="UYD1" s="33"/>
      <c r="UYE1" s="33"/>
      <c r="UYF1" s="33"/>
      <c r="UYG1" s="33"/>
      <c r="UYH1" s="33"/>
      <c r="UYI1" s="33"/>
      <c r="UYJ1" s="33"/>
      <c r="UYK1" s="33"/>
      <c r="UYL1" s="33"/>
      <c r="UYM1" s="33"/>
      <c r="UYN1" s="33"/>
      <c r="UYO1" s="33"/>
      <c r="UYP1" s="33"/>
      <c r="UYQ1" s="33"/>
      <c r="UYR1" s="33"/>
      <c r="UYS1" s="33"/>
      <c r="UYT1" s="33"/>
      <c r="UYU1" s="33"/>
      <c r="UYV1" s="33"/>
      <c r="UYW1" s="33"/>
      <c r="UYX1" s="33"/>
      <c r="UYY1" s="33"/>
      <c r="UYZ1" s="33"/>
      <c r="UZA1" s="33"/>
      <c r="UZB1" s="33"/>
      <c r="UZC1" s="33"/>
      <c r="UZD1" s="33"/>
      <c r="UZE1" s="33"/>
      <c r="UZF1" s="33"/>
      <c r="UZG1" s="33"/>
      <c r="UZH1" s="33"/>
      <c r="UZI1" s="33"/>
      <c r="UZJ1" s="33"/>
      <c r="UZK1" s="33"/>
      <c r="UZL1" s="33"/>
      <c r="UZM1" s="33"/>
      <c r="UZN1" s="33"/>
      <c r="UZO1" s="33"/>
      <c r="UZP1" s="33"/>
      <c r="UZQ1" s="33"/>
      <c r="UZR1" s="33"/>
      <c r="UZS1" s="33"/>
      <c r="UZT1" s="33"/>
      <c r="UZU1" s="33"/>
      <c r="UZV1" s="33"/>
      <c r="UZW1" s="33"/>
      <c r="UZX1" s="33"/>
      <c r="UZY1" s="33"/>
      <c r="UZZ1" s="33"/>
      <c r="VAA1" s="33"/>
      <c r="VAB1" s="33"/>
      <c r="VAC1" s="33"/>
      <c r="VAD1" s="33"/>
      <c r="VAE1" s="33"/>
      <c r="VAF1" s="33"/>
      <c r="VAG1" s="33"/>
      <c r="VAH1" s="33"/>
      <c r="VAI1" s="33"/>
      <c r="VAJ1" s="33"/>
      <c r="VAK1" s="33"/>
      <c r="VAL1" s="33"/>
      <c r="VAM1" s="33"/>
      <c r="VAN1" s="33"/>
      <c r="VAO1" s="33"/>
      <c r="VAP1" s="33"/>
      <c r="VAQ1" s="33"/>
      <c r="VAR1" s="33"/>
      <c r="VAS1" s="33"/>
      <c r="VAT1" s="33"/>
      <c r="VAU1" s="33"/>
      <c r="VAV1" s="33"/>
      <c r="VAW1" s="33"/>
      <c r="VAX1" s="33"/>
      <c r="VAY1" s="33"/>
      <c r="VAZ1" s="33"/>
      <c r="VBA1" s="33"/>
      <c r="VBB1" s="33"/>
      <c r="VBC1" s="33"/>
      <c r="VBD1" s="33"/>
      <c r="VBE1" s="33"/>
      <c r="VBF1" s="33"/>
      <c r="VBG1" s="33"/>
      <c r="VBH1" s="33"/>
      <c r="VBI1" s="33"/>
      <c r="VBJ1" s="33"/>
      <c r="VBK1" s="33"/>
      <c r="VBL1" s="33"/>
      <c r="VBM1" s="33"/>
      <c r="VBN1" s="33"/>
      <c r="VBO1" s="33"/>
      <c r="VBP1" s="33"/>
      <c r="VBQ1" s="33"/>
      <c r="VBR1" s="33"/>
      <c r="VBS1" s="33"/>
      <c r="VBT1" s="33"/>
      <c r="VBU1" s="33"/>
      <c r="VBV1" s="33"/>
      <c r="VBW1" s="33"/>
      <c r="VBX1" s="33"/>
      <c r="VBY1" s="33"/>
      <c r="VBZ1" s="33"/>
      <c r="VCA1" s="33"/>
      <c r="VCB1" s="33"/>
      <c r="VCC1" s="33"/>
      <c r="VCD1" s="33"/>
      <c r="VCE1" s="33"/>
      <c r="VCF1" s="33"/>
      <c r="VCG1" s="33"/>
      <c r="VCH1" s="33"/>
      <c r="VCI1" s="33"/>
      <c r="VCJ1" s="33"/>
      <c r="VCK1" s="33"/>
      <c r="VCL1" s="33"/>
      <c r="VCM1" s="33"/>
      <c r="VCN1" s="33"/>
      <c r="VCO1" s="33"/>
      <c r="VCP1" s="33"/>
      <c r="VCQ1" s="33"/>
      <c r="VCR1" s="33"/>
      <c r="VCS1" s="33"/>
      <c r="VCT1" s="33"/>
      <c r="VCU1" s="33"/>
      <c r="VCV1" s="33"/>
      <c r="VCW1" s="33"/>
      <c r="VCX1" s="33"/>
      <c r="VCY1" s="33"/>
      <c r="VCZ1" s="33"/>
      <c r="VDA1" s="33"/>
      <c r="VDB1" s="33"/>
      <c r="VDC1" s="33"/>
      <c r="VDD1" s="33"/>
      <c r="VDE1" s="33"/>
      <c r="VDF1" s="33"/>
      <c r="VDG1" s="33"/>
      <c r="VDH1" s="33"/>
      <c r="VDI1" s="33"/>
      <c r="VDJ1" s="33"/>
      <c r="VDK1" s="33"/>
      <c r="VDL1" s="33"/>
      <c r="VDM1" s="33"/>
      <c r="VDN1" s="33"/>
      <c r="VDO1" s="33"/>
      <c r="VDP1" s="33"/>
      <c r="VDQ1" s="33"/>
      <c r="VDR1" s="33"/>
      <c r="VDS1" s="33"/>
      <c r="VDT1" s="33"/>
      <c r="VDU1" s="33"/>
      <c r="VDV1" s="33"/>
      <c r="VDW1" s="33"/>
      <c r="VDX1" s="33"/>
      <c r="VDY1" s="33"/>
      <c r="VDZ1" s="33"/>
      <c r="VEA1" s="33"/>
      <c r="VEB1" s="33"/>
      <c r="VEC1" s="33"/>
      <c r="VED1" s="33"/>
      <c r="VEE1" s="33"/>
      <c r="VEF1" s="33"/>
      <c r="VEG1" s="33"/>
      <c r="VEH1" s="33"/>
      <c r="VEI1" s="33"/>
      <c r="VEJ1" s="33"/>
      <c r="VEK1" s="33"/>
      <c r="VEL1" s="33"/>
      <c r="VEM1" s="33"/>
      <c r="VEN1" s="33"/>
      <c r="VEO1" s="33"/>
      <c r="VEP1" s="33"/>
      <c r="VEQ1" s="33"/>
      <c r="VER1" s="33"/>
      <c r="VES1" s="33"/>
      <c r="VET1" s="33"/>
      <c r="VEU1" s="33"/>
      <c r="VEV1" s="33"/>
      <c r="VEW1" s="33"/>
      <c r="VEX1" s="33"/>
      <c r="VEY1" s="33"/>
      <c r="VEZ1" s="33"/>
      <c r="VFA1" s="33"/>
      <c r="VFB1" s="33"/>
      <c r="VFC1" s="33"/>
      <c r="VFD1" s="33"/>
      <c r="VFE1" s="33"/>
      <c r="VFF1" s="33"/>
      <c r="VFG1" s="33"/>
      <c r="VFH1" s="33"/>
      <c r="VFI1" s="33"/>
      <c r="VFJ1" s="33"/>
      <c r="VFK1" s="33"/>
      <c r="VFL1" s="33"/>
      <c r="VFM1" s="33"/>
      <c r="VFN1" s="33"/>
      <c r="VFO1" s="33"/>
      <c r="VFP1" s="33"/>
      <c r="VFQ1" s="33"/>
      <c r="VFR1" s="33"/>
      <c r="VFS1" s="33"/>
      <c r="VFT1" s="33"/>
      <c r="VFU1" s="33"/>
      <c r="VFV1" s="33"/>
      <c r="VFW1" s="33"/>
      <c r="VFX1" s="33"/>
      <c r="VFY1" s="33"/>
      <c r="VFZ1" s="33"/>
      <c r="VGA1" s="33"/>
      <c r="VGB1" s="33"/>
      <c r="VGC1" s="33"/>
      <c r="VGD1" s="33"/>
      <c r="VGE1" s="33"/>
      <c r="VGF1" s="33"/>
      <c r="VGG1" s="33"/>
      <c r="VGH1" s="33"/>
      <c r="VGI1" s="33"/>
      <c r="VGJ1" s="33"/>
      <c r="VGK1" s="33"/>
      <c r="VGL1" s="33"/>
      <c r="VGM1" s="33"/>
      <c r="VGN1" s="33"/>
      <c r="VGO1" s="33"/>
      <c r="VGP1" s="33"/>
      <c r="VGQ1" s="33"/>
      <c r="VGR1" s="33"/>
      <c r="VGS1" s="33"/>
      <c r="VGT1" s="33"/>
      <c r="VGU1" s="33"/>
      <c r="VGV1" s="33"/>
      <c r="VGW1" s="33"/>
      <c r="VGX1" s="33"/>
      <c r="VGY1" s="33"/>
      <c r="VGZ1" s="33"/>
      <c r="VHA1" s="33"/>
      <c r="VHB1" s="33"/>
      <c r="VHC1" s="33"/>
      <c r="VHD1" s="33"/>
      <c r="VHE1" s="33"/>
      <c r="VHF1" s="33"/>
      <c r="VHG1" s="33"/>
      <c r="VHH1" s="33"/>
      <c r="VHI1" s="33"/>
      <c r="VHJ1" s="33"/>
      <c r="VHK1" s="33"/>
      <c r="VHL1" s="33"/>
      <c r="VHM1" s="33"/>
      <c r="VHN1" s="33"/>
      <c r="VHO1" s="33"/>
      <c r="VHP1" s="33"/>
      <c r="VHQ1" s="33"/>
      <c r="VHR1" s="33"/>
      <c r="VHS1" s="33"/>
      <c r="VHT1" s="33"/>
      <c r="VHU1" s="33"/>
      <c r="VHV1" s="33"/>
      <c r="VHW1" s="33"/>
      <c r="VHX1" s="33"/>
      <c r="VHY1" s="33"/>
      <c r="VHZ1" s="33"/>
      <c r="VIA1" s="33"/>
      <c r="VIB1" s="33"/>
      <c r="VIC1" s="33"/>
      <c r="VID1" s="33"/>
      <c r="VIE1" s="33"/>
      <c r="VIF1" s="33"/>
      <c r="VIG1" s="33"/>
      <c r="VIH1" s="33"/>
      <c r="VII1" s="33"/>
      <c r="VIJ1" s="33"/>
      <c r="VIK1" s="33"/>
      <c r="VIL1" s="33"/>
      <c r="VIM1" s="33"/>
      <c r="VIN1" s="33"/>
      <c r="VIO1" s="33"/>
      <c r="VIP1" s="33"/>
      <c r="VIQ1" s="33"/>
      <c r="VIR1" s="33"/>
      <c r="VIS1" s="33"/>
      <c r="VIT1" s="33"/>
      <c r="VIU1" s="33"/>
      <c r="VIV1" s="33"/>
      <c r="VIW1" s="33"/>
      <c r="VIX1" s="33"/>
      <c r="VIY1" s="33"/>
      <c r="VIZ1" s="33"/>
      <c r="VJA1" s="33"/>
      <c r="VJB1" s="33"/>
      <c r="VJC1" s="33"/>
      <c r="VJD1" s="33"/>
      <c r="VJE1" s="33"/>
      <c r="VJF1" s="33"/>
      <c r="VJG1" s="33"/>
      <c r="VJH1" s="33"/>
      <c r="VJI1" s="33"/>
      <c r="VJJ1" s="33"/>
      <c r="VJK1" s="33"/>
      <c r="VJL1" s="33"/>
      <c r="VJM1" s="33"/>
      <c r="VJN1" s="33"/>
      <c r="VJO1" s="33"/>
      <c r="VJP1" s="33"/>
      <c r="VJQ1" s="33"/>
      <c r="VJR1" s="33"/>
      <c r="VJS1" s="33"/>
      <c r="VJT1" s="33"/>
      <c r="VJU1" s="33"/>
      <c r="VJV1" s="33"/>
      <c r="VJW1" s="33"/>
      <c r="VJX1" s="33"/>
      <c r="VJY1" s="33"/>
      <c r="VJZ1" s="33"/>
      <c r="VKA1" s="33"/>
      <c r="VKB1" s="33"/>
      <c r="VKC1" s="33"/>
      <c r="VKD1" s="33"/>
      <c r="VKE1" s="33"/>
      <c r="VKF1" s="33"/>
      <c r="VKG1" s="33"/>
      <c r="VKH1" s="33"/>
      <c r="VKI1" s="33"/>
      <c r="VKJ1" s="33"/>
      <c r="VKK1" s="33"/>
      <c r="VKL1" s="33"/>
      <c r="VKM1" s="33"/>
      <c r="VKN1" s="33"/>
      <c r="VKO1" s="33"/>
      <c r="VKP1" s="33"/>
      <c r="VKQ1" s="33"/>
      <c r="VKR1" s="33"/>
      <c r="VKS1" s="33"/>
      <c r="VKT1" s="33"/>
      <c r="VKU1" s="33"/>
      <c r="VKV1" s="33"/>
      <c r="VKW1" s="33"/>
      <c r="VKX1" s="33"/>
      <c r="VKY1" s="33"/>
      <c r="VKZ1" s="33"/>
      <c r="VLA1" s="33"/>
      <c r="VLB1" s="33"/>
      <c r="VLC1" s="33"/>
      <c r="VLD1" s="33"/>
      <c r="VLE1" s="33"/>
      <c r="VLF1" s="33"/>
      <c r="VLG1" s="33"/>
      <c r="VLH1" s="33"/>
      <c r="VLI1" s="33"/>
      <c r="VLJ1" s="33"/>
      <c r="VLK1" s="33"/>
      <c r="VLL1" s="33"/>
      <c r="VLM1" s="33"/>
      <c r="VLN1" s="33"/>
      <c r="VLO1" s="33"/>
      <c r="VLP1" s="33"/>
      <c r="VLQ1" s="33"/>
      <c r="VLR1" s="33"/>
      <c r="VLS1" s="33"/>
      <c r="VLT1" s="33"/>
      <c r="VLU1" s="33"/>
      <c r="VLV1" s="33"/>
      <c r="VLW1" s="33"/>
      <c r="VLX1" s="33"/>
      <c r="VLY1" s="33"/>
      <c r="VLZ1" s="33"/>
      <c r="VMA1" s="33"/>
      <c r="VMB1" s="33"/>
      <c r="VMC1" s="33"/>
      <c r="VMD1" s="33"/>
      <c r="VME1" s="33"/>
      <c r="VMF1" s="33"/>
      <c r="VMG1" s="33"/>
      <c r="VMH1" s="33"/>
      <c r="VMI1" s="33"/>
      <c r="VMJ1" s="33"/>
      <c r="VMK1" s="33"/>
      <c r="VML1" s="33"/>
      <c r="VMM1" s="33"/>
      <c r="VMN1" s="33"/>
      <c r="VMO1" s="33"/>
      <c r="VMP1" s="33"/>
      <c r="VMQ1" s="33"/>
      <c r="VMR1" s="33"/>
      <c r="VMS1" s="33"/>
      <c r="VMT1" s="33"/>
      <c r="VMU1" s="33"/>
      <c r="VMV1" s="33"/>
      <c r="VMW1" s="33"/>
      <c r="VMX1" s="33"/>
      <c r="VMY1" s="33"/>
      <c r="VMZ1" s="33"/>
      <c r="VNA1" s="33"/>
      <c r="VNB1" s="33"/>
      <c r="VNC1" s="33"/>
      <c r="VND1" s="33"/>
      <c r="VNE1" s="33"/>
      <c r="VNF1" s="33"/>
      <c r="VNG1" s="33"/>
      <c r="VNH1" s="33"/>
      <c r="VNI1" s="33"/>
      <c r="VNJ1" s="33"/>
      <c r="VNK1" s="33"/>
      <c r="VNL1" s="33"/>
      <c r="VNM1" s="33"/>
      <c r="VNN1" s="33"/>
      <c r="VNO1" s="33"/>
      <c r="VNP1" s="33"/>
      <c r="VNQ1" s="33"/>
      <c r="VNR1" s="33"/>
      <c r="VNS1" s="33"/>
      <c r="VNT1" s="33"/>
      <c r="VNU1" s="33"/>
      <c r="VNV1" s="33"/>
      <c r="VNW1" s="33"/>
      <c r="VNX1" s="33"/>
      <c r="VNY1" s="33"/>
      <c r="VNZ1" s="33"/>
      <c r="VOA1" s="33"/>
      <c r="VOB1" s="33"/>
      <c r="VOC1" s="33"/>
      <c r="VOD1" s="33"/>
      <c r="VOE1" s="33"/>
      <c r="VOF1" s="33"/>
      <c r="VOG1" s="33"/>
      <c r="VOH1" s="33"/>
      <c r="VOI1" s="33"/>
      <c r="VOJ1" s="33"/>
      <c r="VOK1" s="33"/>
      <c r="VOL1" s="33"/>
      <c r="VOM1" s="33"/>
      <c r="VON1" s="33"/>
      <c r="VOO1" s="33"/>
      <c r="VOP1" s="33"/>
      <c r="VOQ1" s="33"/>
      <c r="VOR1" s="33"/>
      <c r="VOS1" s="33"/>
      <c r="VOT1" s="33"/>
      <c r="VOU1" s="33"/>
      <c r="VOV1" s="33"/>
      <c r="VOW1" s="33"/>
      <c r="VOX1" s="33"/>
      <c r="VOY1" s="33"/>
      <c r="VOZ1" s="33"/>
      <c r="VPA1" s="33"/>
      <c r="VPB1" s="33"/>
      <c r="VPC1" s="33"/>
      <c r="VPD1" s="33"/>
      <c r="VPE1" s="33"/>
      <c r="VPF1" s="33"/>
      <c r="VPG1" s="33"/>
      <c r="VPH1" s="33"/>
      <c r="VPI1" s="33"/>
      <c r="VPJ1" s="33"/>
      <c r="VPK1" s="33"/>
      <c r="VPL1" s="33"/>
      <c r="VPM1" s="33"/>
      <c r="VPN1" s="33"/>
      <c r="VPO1" s="33"/>
      <c r="VPP1" s="33"/>
      <c r="VPQ1" s="33"/>
      <c r="VPR1" s="33"/>
      <c r="VPS1" s="33"/>
      <c r="VPT1" s="33"/>
      <c r="VPU1" s="33"/>
      <c r="VPV1" s="33"/>
      <c r="VPW1" s="33"/>
      <c r="VPX1" s="33"/>
      <c r="VPY1" s="33"/>
      <c r="VPZ1" s="33"/>
      <c r="VQA1" s="33"/>
      <c r="VQB1" s="33"/>
      <c r="VQC1" s="33"/>
      <c r="VQD1" s="33"/>
      <c r="VQE1" s="33"/>
      <c r="VQF1" s="33"/>
      <c r="VQG1" s="33"/>
      <c r="VQH1" s="33"/>
      <c r="VQI1" s="33"/>
      <c r="VQJ1" s="33"/>
      <c r="VQK1" s="33"/>
      <c r="VQL1" s="33"/>
      <c r="VQM1" s="33"/>
      <c r="VQN1" s="33"/>
      <c r="VQO1" s="33"/>
      <c r="VQP1" s="33"/>
      <c r="VQQ1" s="33"/>
      <c r="VQR1" s="33"/>
      <c r="VQS1" s="33"/>
      <c r="VQT1" s="33"/>
      <c r="VQU1" s="33"/>
      <c r="VQV1" s="33"/>
      <c r="VQW1" s="33"/>
      <c r="VQX1" s="33"/>
      <c r="VQY1" s="33"/>
      <c r="VQZ1" s="33"/>
      <c r="VRA1" s="33"/>
      <c r="VRB1" s="33"/>
      <c r="VRC1" s="33"/>
      <c r="VRD1" s="33"/>
      <c r="VRE1" s="33"/>
      <c r="VRF1" s="33"/>
      <c r="VRG1" s="33"/>
      <c r="VRH1" s="33"/>
      <c r="VRI1" s="33"/>
      <c r="VRJ1" s="33"/>
      <c r="VRK1" s="33"/>
      <c r="VRL1" s="33"/>
      <c r="VRM1" s="33"/>
      <c r="VRN1" s="33"/>
      <c r="VRO1" s="33"/>
      <c r="VRP1" s="33"/>
      <c r="VRQ1" s="33"/>
      <c r="VRR1" s="33"/>
      <c r="VRS1" s="33"/>
      <c r="VRT1" s="33"/>
      <c r="VRU1" s="33"/>
      <c r="VRV1" s="33"/>
      <c r="VRW1" s="33"/>
      <c r="VRX1" s="33"/>
      <c r="VRY1" s="33"/>
      <c r="VRZ1" s="33"/>
      <c r="VSA1" s="33"/>
      <c r="VSB1" s="33"/>
      <c r="VSC1" s="33"/>
      <c r="VSD1" s="33"/>
      <c r="VSE1" s="33"/>
      <c r="VSF1" s="33"/>
      <c r="VSG1" s="33"/>
      <c r="VSH1" s="33"/>
      <c r="VSI1" s="33"/>
      <c r="VSJ1" s="33"/>
      <c r="VSK1" s="33"/>
      <c r="VSL1" s="33"/>
      <c r="VSM1" s="33"/>
      <c r="VSN1" s="33"/>
      <c r="VSO1" s="33"/>
      <c r="VSP1" s="33"/>
      <c r="VSQ1" s="33"/>
      <c r="VSR1" s="33"/>
      <c r="VSS1" s="33"/>
      <c r="VST1" s="33"/>
      <c r="VSU1" s="33"/>
      <c r="VSV1" s="33"/>
      <c r="VSW1" s="33"/>
      <c r="VSX1" s="33"/>
      <c r="VSY1" s="33"/>
      <c r="VSZ1" s="33"/>
      <c r="VTA1" s="33"/>
      <c r="VTB1" s="33"/>
      <c r="VTC1" s="33"/>
      <c r="VTD1" s="33"/>
      <c r="VTE1" s="33"/>
      <c r="VTF1" s="33"/>
      <c r="VTG1" s="33"/>
      <c r="VTH1" s="33"/>
      <c r="VTI1" s="33"/>
      <c r="VTJ1" s="33"/>
      <c r="VTK1" s="33"/>
      <c r="VTL1" s="33"/>
      <c r="VTM1" s="33"/>
      <c r="VTN1" s="33"/>
      <c r="VTO1" s="33"/>
      <c r="VTP1" s="33"/>
      <c r="VTQ1" s="33"/>
      <c r="VTR1" s="33"/>
      <c r="VTS1" s="33"/>
      <c r="VTT1" s="33"/>
      <c r="VTU1" s="33"/>
      <c r="VTV1" s="33"/>
      <c r="VTW1" s="33"/>
      <c r="VTX1" s="33"/>
      <c r="VTY1" s="33"/>
      <c r="VTZ1" s="33"/>
      <c r="VUA1" s="33"/>
      <c r="VUB1" s="33"/>
      <c r="VUC1" s="33"/>
      <c r="VUD1" s="33"/>
      <c r="VUE1" s="33"/>
      <c r="VUF1" s="33"/>
      <c r="VUG1" s="33"/>
      <c r="VUH1" s="33"/>
      <c r="VUI1" s="33"/>
      <c r="VUJ1" s="33"/>
      <c r="VUK1" s="33"/>
      <c r="VUL1" s="33"/>
      <c r="VUM1" s="33"/>
      <c r="VUN1" s="33"/>
      <c r="VUO1" s="33"/>
      <c r="VUP1" s="33"/>
      <c r="VUQ1" s="33"/>
      <c r="VUR1" s="33"/>
      <c r="VUS1" s="33"/>
      <c r="VUT1" s="33"/>
      <c r="VUU1" s="33"/>
      <c r="VUV1" s="33"/>
      <c r="VUW1" s="33"/>
      <c r="VUX1" s="33"/>
      <c r="VUY1" s="33"/>
      <c r="VUZ1" s="33"/>
      <c r="VVA1" s="33"/>
      <c r="VVB1" s="33"/>
      <c r="VVC1" s="33"/>
      <c r="VVD1" s="33"/>
      <c r="VVE1" s="33"/>
      <c r="VVF1" s="33"/>
      <c r="VVG1" s="33"/>
      <c r="VVH1" s="33"/>
      <c r="VVI1" s="33"/>
      <c r="VVJ1" s="33"/>
      <c r="VVK1" s="33"/>
      <c r="VVL1" s="33"/>
      <c r="VVM1" s="33"/>
      <c r="VVN1" s="33"/>
      <c r="VVO1" s="33"/>
      <c r="VVP1" s="33"/>
      <c r="VVQ1" s="33"/>
      <c r="VVR1" s="33"/>
      <c r="VVS1" s="33"/>
      <c r="VVT1" s="33"/>
      <c r="VVU1" s="33"/>
      <c r="VVV1" s="33"/>
      <c r="VVW1" s="33"/>
      <c r="VVX1" s="33"/>
      <c r="VVY1" s="33"/>
      <c r="VVZ1" s="33"/>
      <c r="VWA1" s="33"/>
      <c r="VWB1" s="33"/>
      <c r="VWC1" s="33"/>
      <c r="VWD1" s="33"/>
      <c r="VWE1" s="33"/>
      <c r="VWF1" s="33"/>
      <c r="VWG1" s="33"/>
      <c r="VWH1" s="33"/>
      <c r="VWI1" s="33"/>
      <c r="VWJ1" s="33"/>
      <c r="VWK1" s="33"/>
      <c r="VWL1" s="33"/>
      <c r="VWM1" s="33"/>
      <c r="VWN1" s="33"/>
      <c r="VWO1" s="33"/>
      <c r="VWP1" s="33"/>
      <c r="VWQ1" s="33"/>
      <c r="VWR1" s="33"/>
      <c r="VWS1" s="33"/>
      <c r="VWT1" s="33"/>
      <c r="VWU1" s="33"/>
      <c r="VWV1" s="33"/>
      <c r="VWW1" s="33"/>
      <c r="VWX1" s="33"/>
      <c r="VWY1" s="33"/>
      <c r="VWZ1" s="33"/>
      <c r="VXA1" s="33"/>
      <c r="VXB1" s="33"/>
      <c r="VXC1" s="33"/>
      <c r="VXD1" s="33"/>
      <c r="VXE1" s="33"/>
      <c r="VXF1" s="33"/>
      <c r="VXG1" s="33"/>
      <c r="VXH1" s="33"/>
      <c r="VXI1" s="33"/>
      <c r="VXJ1" s="33"/>
      <c r="VXK1" s="33"/>
      <c r="VXL1" s="33"/>
      <c r="VXM1" s="33"/>
      <c r="VXN1" s="33"/>
      <c r="VXO1" s="33"/>
      <c r="VXP1" s="33"/>
      <c r="VXQ1" s="33"/>
      <c r="VXR1" s="33"/>
      <c r="VXS1" s="33"/>
      <c r="VXT1" s="33"/>
      <c r="VXU1" s="33"/>
      <c r="VXV1" s="33"/>
      <c r="VXW1" s="33"/>
      <c r="VXX1" s="33"/>
      <c r="VXY1" s="33"/>
      <c r="VXZ1" s="33"/>
      <c r="VYA1" s="33"/>
      <c r="VYB1" s="33"/>
      <c r="VYC1" s="33"/>
      <c r="VYD1" s="33"/>
      <c r="VYE1" s="33"/>
      <c r="VYF1" s="33"/>
      <c r="VYG1" s="33"/>
      <c r="VYH1" s="33"/>
      <c r="VYI1" s="33"/>
      <c r="VYJ1" s="33"/>
      <c r="VYK1" s="33"/>
      <c r="VYL1" s="33"/>
      <c r="VYM1" s="33"/>
      <c r="VYN1" s="33"/>
      <c r="VYO1" s="33"/>
      <c r="VYP1" s="33"/>
      <c r="VYQ1" s="33"/>
      <c r="VYR1" s="33"/>
      <c r="VYS1" s="33"/>
      <c r="VYT1" s="33"/>
      <c r="VYU1" s="33"/>
      <c r="VYV1" s="33"/>
      <c r="VYW1" s="33"/>
      <c r="VYX1" s="33"/>
      <c r="VYY1" s="33"/>
      <c r="VYZ1" s="33"/>
      <c r="VZA1" s="33"/>
      <c r="VZB1" s="33"/>
      <c r="VZC1" s="33"/>
      <c r="VZD1" s="33"/>
      <c r="VZE1" s="33"/>
      <c r="VZF1" s="33"/>
      <c r="VZG1" s="33"/>
      <c r="VZH1" s="33"/>
      <c r="VZI1" s="33"/>
      <c r="VZJ1" s="33"/>
      <c r="VZK1" s="33"/>
      <c r="VZL1" s="33"/>
      <c r="VZM1" s="33"/>
      <c r="VZN1" s="33"/>
      <c r="VZO1" s="33"/>
      <c r="VZP1" s="33"/>
      <c r="VZQ1" s="33"/>
      <c r="VZR1" s="33"/>
      <c r="VZS1" s="33"/>
      <c r="VZT1" s="33"/>
      <c r="VZU1" s="33"/>
      <c r="VZV1" s="33"/>
      <c r="VZW1" s="33"/>
      <c r="VZX1" s="33"/>
      <c r="VZY1" s="33"/>
      <c r="VZZ1" s="33"/>
      <c r="WAA1" s="33"/>
      <c r="WAB1" s="33"/>
      <c r="WAC1" s="33"/>
      <c r="WAD1" s="33"/>
      <c r="WAE1" s="33"/>
      <c r="WAF1" s="33"/>
      <c r="WAG1" s="33"/>
      <c r="WAH1" s="33"/>
      <c r="WAI1" s="33"/>
      <c r="WAJ1" s="33"/>
      <c r="WAK1" s="33"/>
      <c r="WAL1" s="33"/>
      <c r="WAM1" s="33"/>
      <c r="WAN1" s="33"/>
      <c r="WAO1" s="33"/>
      <c r="WAP1" s="33"/>
      <c r="WAQ1" s="33"/>
      <c r="WAR1" s="33"/>
      <c r="WAS1" s="33"/>
      <c r="WAT1" s="33"/>
      <c r="WAU1" s="33"/>
      <c r="WAV1" s="33"/>
      <c r="WAW1" s="33"/>
      <c r="WAX1" s="33"/>
      <c r="WAY1" s="33"/>
      <c r="WAZ1" s="33"/>
      <c r="WBA1" s="33"/>
      <c r="WBB1" s="33"/>
      <c r="WBC1" s="33"/>
      <c r="WBD1" s="33"/>
      <c r="WBE1" s="33"/>
      <c r="WBF1" s="33"/>
      <c r="WBG1" s="33"/>
      <c r="WBH1" s="33"/>
      <c r="WBI1" s="33"/>
      <c r="WBJ1" s="33"/>
      <c r="WBK1" s="33"/>
      <c r="WBL1" s="33"/>
      <c r="WBM1" s="33"/>
      <c r="WBN1" s="33"/>
      <c r="WBO1" s="33"/>
      <c r="WBP1" s="33"/>
      <c r="WBQ1" s="33"/>
      <c r="WBR1" s="33"/>
      <c r="WBS1" s="33"/>
      <c r="WBT1" s="33"/>
      <c r="WBU1" s="33"/>
      <c r="WBV1" s="33"/>
      <c r="WBW1" s="33"/>
      <c r="WBX1" s="33"/>
      <c r="WBY1" s="33"/>
      <c r="WBZ1" s="33"/>
      <c r="WCA1" s="33"/>
      <c r="WCB1" s="33"/>
      <c r="WCC1" s="33"/>
      <c r="WCD1" s="33"/>
      <c r="WCE1" s="33"/>
      <c r="WCF1" s="33"/>
      <c r="WCG1" s="33"/>
      <c r="WCH1" s="33"/>
      <c r="WCI1" s="33"/>
      <c r="WCJ1" s="33"/>
      <c r="WCK1" s="33"/>
      <c r="WCL1" s="33"/>
      <c r="WCM1" s="33"/>
      <c r="WCN1" s="33"/>
      <c r="WCO1" s="33"/>
      <c r="WCP1" s="33"/>
      <c r="WCQ1" s="33"/>
      <c r="WCR1" s="33"/>
      <c r="WCS1" s="33"/>
      <c r="WCT1" s="33"/>
      <c r="WCU1" s="33"/>
      <c r="WCV1" s="33"/>
      <c r="WCW1" s="33"/>
      <c r="WCX1" s="33"/>
      <c r="WCY1" s="33"/>
      <c r="WCZ1" s="33"/>
      <c r="WDA1" s="33"/>
      <c r="WDB1" s="33"/>
      <c r="WDC1" s="33"/>
      <c r="WDD1" s="33"/>
      <c r="WDE1" s="33"/>
      <c r="WDF1" s="33"/>
      <c r="WDG1" s="33"/>
      <c r="WDH1" s="33"/>
      <c r="WDI1" s="33"/>
      <c r="WDJ1" s="33"/>
      <c r="WDK1" s="33"/>
      <c r="WDL1" s="33"/>
      <c r="WDM1" s="33"/>
      <c r="WDN1" s="33"/>
      <c r="WDO1" s="33"/>
      <c r="WDP1" s="33"/>
      <c r="WDQ1" s="33"/>
      <c r="WDR1" s="33"/>
      <c r="WDS1" s="33"/>
      <c r="WDT1" s="33"/>
      <c r="WDU1" s="33"/>
      <c r="WDV1" s="33"/>
      <c r="WDW1" s="33"/>
      <c r="WDX1" s="33"/>
      <c r="WDY1" s="33"/>
      <c r="WDZ1" s="33"/>
      <c r="WEA1" s="33"/>
      <c r="WEB1" s="33"/>
      <c r="WEC1" s="33"/>
      <c r="WED1" s="33"/>
      <c r="WEE1" s="33"/>
      <c r="WEF1" s="33"/>
      <c r="WEG1" s="33"/>
      <c r="WEH1" s="33"/>
      <c r="WEI1" s="33"/>
      <c r="WEJ1" s="33"/>
      <c r="WEK1" s="33"/>
      <c r="WEL1" s="33"/>
      <c r="WEM1" s="33"/>
      <c r="WEN1" s="33"/>
      <c r="WEO1" s="33"/>
      <c r="WEP1" s="33"/>
      <c r="WEQ1" s="33"/>
      <c r="WER1" s="33"/>
      <c r="WES1" s="33"/>
      <c r="WET1" s="33"/>
      <c r="WEU1" s="33"/>
      <c r="WEV1" s="33"/>
      <c r="WEW1" s="33"/>
      <c r="WEX1" s="33"/>
      <c r="WEY1" s="33"/>
      <c r="WEZ1" s="33"/>
      <c r="WFA1" s="33"/>
      <c r="WFB1" s="33"/>
      <c r="WFC1" s="33"/>
      <c r="WFD1" s="33"/>
      <c r="WFE1" s="33"/>
      <c r="WFF1" s="33"/>
      <c r="WFG1" s="33"/>
      <c r="WFH1" s="33"/>
      <c r="WFI1" s="33"/>
      <c r="WFJ1" s="33"/>
      <c r="WFK1" s="33"/>
      <c r="WFL1" s="33"/>
      <c r="WFM1" s="33"/>
      <c r="WFN1" s="33"/>
      <c r="WFO1" s="33"/>
      <c r="WFP1" s="33"/>
      <c r="WFQ1" s="33"/>
      <c r="WFR1" s="33"/>
      <c r="WFS1" s="33"/>
      <c r="WFT1" s="33"/>
      <c r="WFU1" s="33"/>
      <c r="WFV1" s="33"/>
      <c r="WFW1" s="33"/>
      <c r="WFX1" s="33"/>
      <c r="WFY1" s="33"/>
      <c r="WFZ1" s="33"/>
      <c r="WGA1" s="33"/>
      <c r="WGB1" s="33"/>
      <c r="WGC1" s="33"/>
      <c r="WGD1" s="33"/>
      <c r="WGE1" s="33"/>
      <c r="WGF1" s="33"/>
      <c r="WGG1" s="33"/>
      <c r="WGH1" s="33"/>
      <c r="WGI1" s="33"/>
      <c r="WGJ1" s="33"/>
      <c r="WGK1" s="33"/>
      <c r="WGL1" s="33"/>
      <c r="WGM1" s="33"/>
      <c r="WGN1" s="33"/>
      <c r="WGO1" s="33"/>
      <c r="WGP1" s="33"/>
      <c r="WGQ1" s="33"/>
      <c r="WGR1" s="33"/>
      <c r="WGS1" s="33"/>
      <c r="WGT1" s="33"/>
      <c r="WGU1" s="33"/>
      <c r="WGV1" s="33"/>
      <c r="WGW1" s="33"/>
      <c r="WGX1" s="33"/>
      <c r="WGY1" s="33"/>
      <c r="WGZ1" s="33"/>
      <c r="WHA1" s="33"/>
      <c r="WHB1" s="33"/>
      <c r="WHC1" s="33"/>
      <c r="WHD1" s="33"/>
      <c r="WHE1" s="33"/>
      <c r="WHF1" s="33"/>
      <c r="WHG1" s="33"/>
      <c r="WHH1" s="33"/>
      <c r="WHI1" s="33"/>
      <c r="WHJ1" s="33"/>
      <c r="WHK1" s="33"/>
      <c r="WHL1" s="33"/>
      <c r="WHM1" s="33"/>
      <c r="WHN1" s="33"/>
      <c r="WHO1" s="33"/>
      <c r="WHP1" s="33"/>
      <c r="WHQ1" s="33"/>
      <c r="WHR1" s="33"/>
      <c r="WHS1" s="33"/>
      <c r="WHT1" s="33"/>
      <c r="WHU1" s="33"/>
      <c r="WHV1" s="33"/>
      <c r="WHW1" s="33"/>
      <c r="WHX1" s="33"/>
      <c r="WHY1" s="33"/>
      <c r="WHZ1" s="33"/>
      <c r="WIA1" s="33"/>
      <c r="WIB1" s="33"/>
      <c r="WIC1" s="33"/>
      <c r="WID1" s="33"/>
      <c r="WIE1" s="33"/>
      <c r="WIF1" s="33"/>
      <c r="WIG1" s="33"/>
      <c r="WIH1" s="33"/>
      <c r="WII1" s="33"/>
      <c r="WIJ1" s="33"/>
      <c r="WIK1" s="33"/>
      <c r="WIL1" s="33"/>
      <c r="WIM1" s="33"/>
      <c r="WIN1" s="33"/>
      <c r="WIO1" s="33"/>
      <c r="WIP1" s="33"/>
      <c r="WIQ1" s="33"/>
      <c r="WIR1" s="33"/>
      <c r="WIS1" s="33"/>
      <c r="WIT1" s="33"/>
      <c r="WIU1" s="33"/>
      <c r="WIV1" s="33"/>
      <c r="WIW1" s="33"/>
      <c r="WIX1" s="33"/>
      <c r="WIY1" s="33"/>
      <c r="WIZ1" s="33"/>
      <c r="WJA1" s="33"/>
      <c r="WJB1" s="33"/>
      <c r="WJC1" s="33"/>
      <c r="WJD1" s="33"/>
      <c r="WJE1" s="33"/>
      <c r="WJF1" s="33"/>
      <c r="WJG1" s="33"/>
      <c r="WJH1" s="33"/>
      <c r="WJI1" s="33"/>
      <c r="WJJ1" s="33"/>
      <c r="WJK1" s="33"/>
      <c r="WJL1" s="33"/>
      <c r="WJM1" s="33"/>
      <c r="WJN1" s="33"/>
      <c r="WJO1" s="33"/>
      <c r="WJP1" s="33"/>
      <c r="WJQ1" s="33"/>
      <c r="WJR1" s="33"/>
      <c r="WJS1" s="33"/>
      <c r="WJT1" s="33"/>
      <c r="WJU1" s="33"/>
      <c r="WJV1" s="33"/>
      <c r="WJW1" s="33"/>
      <c r="WJX1" s="33"/>
      <c r="WJY1" s="33"/>
      <c r="WJZ1" s="33"/>
      <c r="WKA1" s="33"/>
      <c r="WKB1" s="33"/>
      <c r="WKC1" s="33"/>
      <c r="WKD1" s="33"/>
      <c r="WKE1" s="33"/>
      <c r="WKF1" s="33"/>
      <c r="WKG1" s="33"/>
      <c r="WKH1" s="33"/>
      <c r="WKI1" s="33"/>
      <c r="WKJ1" s="33"/>
      <c r="WKK1" s="33"/>
      <c r="WKL1" s="33"/>
      <c r="WKM1" s="33"/>
      <c r="WKN1" s="33"/>
      <c r="WKO1" s="33"/>
      <c r="WKP1" s="33"/>
      <c r="WKQ1" s="33"/>
      <c r="WKR1" s="33"/>
      <c r="WKS1" s="33"/>
      <c r="WKT1" s="33"/>
      <c r="WKU1" s="33"/>
      <c r="WKV1" s="33"/>
      <c r="WKW1" s="33"/>
      <c r="WKX1" s="33"/>
      <c r="WKY1" s="33"/>
      <c r="WKZ1" s="33"/>
      <c r="WLA1" s="33"/>
      <c r="WLB1" s="33"/>
      <c r="WLC1" s="33"/>
      <c r="WLD1" s="33"/>
      <c r="WLE1" s="33"/>
      <c r="WLF1" s="33"/>
      <c r="WLG1" s="33"/>
      <c r="WLH1" s="33"/>
      <c r="WLI1" s="33"/>
      <c r="WLJ1" s="33"/>
      <c r="WLK1" s="33"/>
      <c r="WLL1" s="33"/>
      <c r="WLM1" s="33"/>
      <c r="WLN1" s="33"/>
      <c r="WLO1" s="33"/>
      <c r="WLP1" s="33"/>
      <c r="WLQ1" s="33"/>
      <c r="WLR1" s="33"/>
      <c r="WLS1" s="33"/>
      <c r="WLT1" s="33"/>
      <c r="WLU1" s="33"/>
      <c r="WLV1" s="33"/>
      <c r="WLW1" s="33"/>
      <c r="WLX1" s="33"/>
      <c r="WLY1" s="33"/>
      <c r="WLZ1" s="33"/>
      <c r="WMA1" s="33"/>
      <c r="WMB1" s="33"/>
      <c r="WMC1" s="33"/>
      <c r="WMD1" s="33"/>
      <c r="WME1" s="33"/>
      <c r="WMF1" s="33"/>
      <c r="WMG1" s="33"/>
      <c r="WMH1" s="33"/>
      <c r="WMI1" s="33"/>
      <c r="WMJ1" s="33"/>
      <c r="WMK1" s="33"/>
      <c r="WML1" s="33"/>
      <c r="WMM1" s="33"/>
      <c r="WMN1" s="33"/>
      <c r="WMO1" s="33"/>
      <c r="WMP1" s="33"/>
      <c r="WMQ1" s="33"/>
      <c r="WMR1" s="33"/>
      <c r="WMS1" s="33"/>
      <c r="WMT1" s="33"/>
      <c r="WMU1" s="33"/>
      <c r="WMV1" s="33"/>
      <c r="WMW1" s="33"/>
      <c r="WMX1" s="33"/>
      <c r="WMY1" s="33"/>
      <c r="WMZ1" s="33"/>
      <c r="WNA1" s="33"/>
      <c r="WNB1" s="33"/>
      <c r="WNC1" s="33"/>
      <c r="WND1" s="33"/>
      <c r="WNE1" s="33"/>
      <c r="WNF1" s="33"/>
      <c r="WNG1" s="33"/>
      <c r="WNH1" s="33"/>
      <c r="WNI1" s="33"/>
      <c r="WNJ1" s="33"/>
      <c r="WNK1" s="33"/>
      <c r="WNL1" s="33"/>
      <c r="WNM1" s="33"/>
      <c r="WNN1" s="33"/>
      <c r="WNO1" s="33"/>
      <c r="WNP1" s="33"/>
      <c r="WNQ1" s="33"/>
      <c r="WNR1" s="33"/>
      <c r="WNS1" s="33"/>
      <c r="WNT1" s="33"/>
      <c r="WNU1" s="33"/>
      <c r="WNV1" s="33"/>
      <c r="WNW1" s="33"/>
      <c r="WNX1" s="33"/>
      <c r="WNY1" s="33"/>
      <c r="WNZ1" s="33"/>
      <c r="WOA1" s="33"/>
      <c r="WOB1" s="33"/>
      <c r="WOC1" s="33"/>
      <c r="WOD1" s="33"/>
      <c r="WOE1" s="33"/>
      <c r="WOF1" s="33"/>
      <c r="WOG1" s="33"/>
      <c r="WOH1" s="33"/>
      <c r="WOI1" s="33"/>
      <c r="WOJ1" s="33"/>
      <c r="WOK1" s="33"/>
      <c r="WOL1" s="33"/>
      <c r="WOM1" s="33"/>
      <c r="WON1" s="33"/>
      <c r="WOO1" s="33"/>
      <c r="WOP1" s="33"/>
      <c r="WOQ1" s="33"/>
      <c r="WOR1" s="33"/>
      <c r="WOS1" s="33"/>
      <c r="WOT1" s="33"/>
      <c r="WOU1" s="33"/>
      <c r="WOV1" s="33"/>
      <c r="WOW1" s="33"/>
      <c r="WOX1" s="33"/>
      <c r="WOY1" s="33"/>
      <c r="WOZ1" s="33"/>
      <c r="WPA1" s="33"/>
      <c r="WPB1" s="33"/>
      <c r="WPC1" s="33"/>
      <c r="WPD1" s="33"/>
      <c r="WPE1" s="33"/>
      <c r="WPF1" s="33"/>
      <c r="WPG1" s="33"/>
      <c r="WPH1" s="33"/>
      <c r="WPI1" s="33"/>
      <c r="WPJ1" s="33"/>
      <c r="WPK1" s="33"/>
      <c r="WPL1" s="33"/>
      <c r="WPM1" s="33"/>
      <c r="WPN1" s="33"/>
      <c r="WPO1" s="33"/>
      <c r="WPP1" s="33"/>
      <c r="WPQ1" s="33"/>
      <c r="WPR1" s="33"/>
      <c r="WPS1" s="33"/>
      <c r="WPT1" s="33"/>
      <c r="WPU1" s="33"/>
      <c r="WPV1" s="33"/>
      <c r="WPW1" s="33"/>
      <c r="WPX1" s="33"/>
      <c r="WPY1" s="33"/>
      <c r="WPZ1" s="33"/>
      <c r="WQA1" s="33"/>
      <c r="WQB1" s="33"/>
      <c r="WQC1" s="33"/>
      <c r="WQD1" s="33"/>
      <c r="WQE1" s="33"/>
      <c r="WQF1" s="33"/>
      <c r="WQG1" s="33"/>
      <c r="WQH1" s="33"/>
      <c r="WQI1" s="33"/>
      <c r="WQJ1" s="33"/>
      <c r="WQK1" s="33"/>
      <c r="WQL1" s="33"/>
      <c r="WQM1" s="33"/>
      <c r="WQN1" s="33"/>
      <c r="WQO1" s="33"/>
      <c r="WQP1" s="33"/>
      <c r="WQQ1" s="33"/>
      <c r="WQR1" s="33"/>
      <c r="WQS1" s="33"/>
      <c r="WQT1" s="33"/>
      <c r="WQU1" s="33"/>
      <c r="WQV1" s="33"/>
      <c r="WQW1" s="33"/>
      <c r="WQX1" s="33"/>
      <c r="WQY1" s="33"/>
      <c r="WQZ1" s="33"/>
      <c r="WRA1" s="33"/>
      <c r="WRB1" s="33"/>
      <c r="WRC1" s="33"/>
      <c r="WRD1" s="33"/>
      <c r="WRE1" s="33"/>
      <c r="WRF1" s="33"/>
      <c r="WRG1" s="33"/>
      <c r="WRH1" s="33"/>
      <c r="WRI1" s="33"/>
      <c r="WRJ1" s="33"/>
      <c r="WRK1" s="33"/>
      <c r="WRL1" s="33"/>
      <c r="WRM1" s="33"/>
      <c r="WRN1" s="33"/>
      <c r="WRO1" s="33"/>
      <c r="WRP1" s="33"/>
      <c r="WRQ1" s="33"/>
      <c r="WRR1" s="33"/>
      <c r="WRS1" s="33"/>
      <c r="WRT1" s="33"/>
      <c r="WRU1" s="33"/>
      <c r="WRV1" s="33"/>
      <c r="WRW1" s="33"/>
      <c r="WRX1" s="33"/>
      <c r="WRY1" s="33"/>
      <c r="WRZ1" s="33"/>
      <c r="WSA1" s="33"/>
      <c r="WSB1" s="33"/>
      <c r="WSC1" s="33"/>
      <c r="WSD1" s="33"/>
      <c r="WSE1" s="33"/>
      <c r="WSF1" s="33"/>
      <c r="WSG1" s="33"/>
      <c r="WSH1" s="33"/>
      <c r="WSI1" s="33"/>
      <c r="WSJ1" s="33"/>
      <c r="WSK1" s="33"/>
      <c r="WSL1" s="33"/>
      <c r="WSM1" s="33"/>
      <c r="WSN1" s="33"/>
      <c r="WSO1" s="33"/>
      <c r="WSP1" s="33"/>
      <c r="WSQ1" s="33"/>
      <c r="WSR1" s="33"/>
      <c r="WSS1" s="33"/>
      <c r="WST1" s="33"/>
      <c r="WSU1" s="33"/>
      <c r="WSV1" s="33"/>
      <c r="WSW1" s="33"/>
      <c r="WSX1" s="33"/>
      <c r="WSY1" s="33"/>
      <c r="WSZ1" s="33"/>
      <c r="WTA1" s="33"/>
      <c r="WTB1" s="33"/>
      <c r="WTC1" s="33"/>
      <c r="WTD1" s="33"/>
      <c r="WTE1" s="33"/>
      <c r="WTF1" s="33"/>
      <c r="WTG1" s="33"/>
      <c r="WTH1" s="33"/>
      <c r="WTI1" s="33"/>
      <c r="WTJ1" s="33"/>
      <c r="WTK1" s="33"/>
      <c r="WTL1" s="33"/>
      <c r="WTM1" s="33"/>
      <c r="WTN1" s="33"/>
      <c r="WTO1" s="33"/>
      <c r="WTP1" s="33"/>
      <c r="WTQ1" s="33"/>
      <c r="WTR1" s="33"/>
      <c r="WTS1" s="33"/>
      <c r="WTT1" s="33"/>
      <c r="WTU1" s="33"/>
      <c r="WTV1" s="33"/>
      <c r="WTW1" s="33"/>
      <c r="WTX1" s="33"/>
      <c r="WTY1" s="33"/>
      <c r="WTZ1" s="33"/>
      <c r="WUA1" s="33"/>
      <c r="WUB1" s="33"/>
      <c r="WUC1" s="33"/>
      <c r="WUD1" s="33"/>
      <c r="WUE1" s="33"/>
      <c r="WUF1" s="33"/>
      <c r="WUG1" s="33"/>
      <c r="WUH1" s="33"/>
      <c r="WUI1" s="33"/>
      <c r="WUJ1" s="33"/>
      <c r="WUK1" s="33"/>
      <c r="WUL1" s="33"/>
      <c r="WUM1" s="33"/>
      <c r="WUN1" s="33"/>
      <c r="WUO1" s="33"/>
      <c r="WUP1" s="33"/>
      <c r="WUQ1" s="33"/>
      <c r="WUR1" s="33"/>
      <c r="WUS1" s="33"/>
      <c r="WUT1" s="33"/>
      <c r="WUU1" s="33"/>
      <c r="WUV1" s="33"/>
      <c r="WUW1" s="33"/>
      <c r="WUX1" s="33"/>
      <c r="WUY1" s="33"/>
      <c r="WUZ1" s="33"/>
      <c r="WVA1" s="33"/>
      <c r="WVB1" s="33"/>
      <c r="WVC1" s="33"/>
      <c r="WVD1" s="33"/>
      <c r="WVE1" s="33"/>
      <c r="WVF1" s="33"/>
      <c r="WVG1" s="33"/>
      <c r="WVH1" s="33"/>
      <c r="WVI1" s="33"/>
      <c r="WVJ1" s="33"/>
      <c r="WVK1" s="33"/>
      <c r="WVL1" s="33"/>
      <c r="WVM1" s="33"/>
      <c r="WVN1" s="33"/>
      <c r="WVO1" s="33"/>
      <c r="WVP1" s="33"/>
      <c r="WVQ1" s="33"/>
      <c r="WVR1" s="33"/>
      <c r="WVS1" s="33"/>
      <c r="WVT1" s="33"/>
      <c r="WVU1" s="33"/>
      <c r="WVV1" s="33"/>
      <c r="WVW1" s="33"/>
      <c r="WVX1" s="33"/>
      <c r="WVY1" s="33"/>
      <c r="WVZ1" s="33"/>
      <c r="WWA1" s="33"/>
      <c r="WWB1" s="33"/>
      <c r="WWC1" s="33"/>
      <c r="WWD1" s="33"/>
      <c r="WWE1" s="33"/>
      <c r="WWF1" s="33"/>
      <c r="WWG1" s="33"/>
      <c r="WWH1" s="33"/>
      <c r="WWI1" s="33"/>
      <c r="WWJ1" s="33"/>
      <c r="WWK1" s="33"/>
      <c r="WWL1" s="33"/>
      <c r="WWM1" s="33"/>
      <c r="WWN1" s="33"/>
      <c r="WWO1" s="33"/>
      <c r="WWP1" s="33"/>
      <c r="WWQ1" s="33"/>
      <c r="WWR1" s="33"/>
      <c r="WWS1" s="33"/>
      <c r="WWT1" s="33"/>
      <c r="WWU1" s="33"/>
      <c r="WWV1" s="33"/>
      <c r="WWW1" s="33"/>
      <c r="WWX1" s="33"/>
      <c r="WWY1" s="33"/>
      <c r="WWZ1" s="33"/>
      <c r="WXA1" s="33"/>
      <c r="WXB1" s="33"/>
      <c r="WXC1" s="33"/>
      <c r="WXD1" s="33"/>
      <c r="WXE1" s="33"/>
      <c r="WXF1" s="33"/>
      <c r="WXG1" s="33"/>
      <c r="WXH1" s="33"/>
      <c r="WXI1" s="33"/>
      <c r="WXJ1" s="33"/>
      <c r="WXK1" s="33"/>
      <c r="WXL1" s="33"/>
      <c r="WXM1" s="33"/>
      <c r="WXN1" s="33"/>
      <c r="WXO1" s="33"/>
      <c r="WXP1" s="33"/>
      <c r="WXQ1" s="33"/>
      <c r="WXR1" s="33"/>
      <c r="WXS1" s="33"/>
      <c r="WXT1" s="33"/>
      <c r="WXU1" s="33"/>
      <c r="WXV1" s="33"/>
      <c r="WXW1" s="33"/>
      <c r="WXX1" s="33"/>
      <c r="WXY1" s="33"/>
      <c r="WXZ1" s="33"/>
      <c r="WYA1" s="33"/>
      <c r="WYB1" s="33"/>
      <c r="WYC1" s="33"/>
      <c r="WYD1" s="33"/>
      <c r="WYE1" s="33"/>
      <c r="WYF1" s="33"/>
      <c r="WYG1" s="33"/>
      <c r="WYH1" s="33"/>
      <c r="WYI1" s="33"/>
      <c r="WYJ1" s="33"/>
      <c r="WYK1" s="33"/>
      <c r="WYL1" s="33"/>
      <c r="WYM1" s="33"/>
      <c r="WYN1" s="33"/>
      <c r="WYO1" s="33"/>
      <c r="WYP1" s="33"/>
      <c r="WYQ1" s="33"/>
      <c r="WYR1" s="33"/>
      <c r="WYS1" s="33"/>
      <c r="WYT1" s="33"/>
      <c r="WYU1" s="33"/>
      <c r="WYV1" s="33"/>
      <c r="WYW1" s="33"/>
      <c r="WYX1" s="33"/>
      <c r="WYY1" s="33"/>
      <c r="WYZ1" s="33"/>
      <c r="WZA1" s="33"/>
      <c r="WZB1" s="33"/>
      <c r="WZC1" s="33"/>
      <c r="WZD1" s="33"/>
      <c r="WZE1" s="33"/>
      <c r="WZF1" s="33"/>
      <c r="WZG1" s="33"/>
      <c r="WZH1" s="33"/>
      <c r="WZI1" s="33"/>
      <c r="WZJ1" s="33"/>
      <c r="WZK1" s="33"/>
      <c r="WZL1" s="33"/>
      <c r="WZM1" s="33"/>
      <c r="WZN1" s="33"/>
      <c r="WZO1" s="33"/>
      <c r="WZP1" s="33"/>
      <c r="WZQ1" s="33"/>
      <c r="WZR1" s="33"/>
      <c r="WZS1" s="33"/>
      <c r="WZT1" s="33"/>
      <c r="WZU1" s="33"/>
      <c r="WZV1" s="33"/>
      <c r="WZW1" s="33"/>
      <c r="WZX1" s="33"/>
      <c r="WZY1" s="33"/>
      <c r="WZZ1" s="33"/>
      <c r="XAA1" s="33"/>
      <c r="XAB1" s="33"/>
      <c r="XAC1" s="33"/>
      <c r="XAD1" s="33"/>
      <c r="XAE1" s="33"/>
      <c r="XAF1" s="33"/>
      <c r="XAG1" s="33"/>
      <c r="XAH1" s="33"/>
      <c r="XAI1" s="33"/>
      <c r="XAJ1" s="33"/>
      <c r="XAK1" s="33"/>
      <c r="XAL1" s="33"/>
      <c r="XAM1" s="33"/>
      <c r="XAN1" s="33"/>
      <c r="XAO1" s="33"/>
      <c r="XAP1" s="33"/>
      <c r="XAQ1" s="33"/>
      <c r="XAR1" s="33"/>
      <c r="XAS1" s="33"/>
      <c r="XAT1" s="33"/>
      <c r="XAU1" s="33"/>
      <c r="XAV1" s="33"/>
      <c r="XAW1" s="33"/>
      <c r="XAX1" s="33"/>
      <c r="XAY1" s="33"/>
      <c r="XAZ1" s="33"/>
      <c r="XBA1" s="33"/>
      <c r="XBB1" s="33"/>
      <c r="XBC1" s="33"/>
      <c r="XBD1" s="33"/>
      <c r="XBE1" s="33"/>
      <c r="XBF1" s="33"/>
      <c r="XBG1" s="33"/>
      <c r="XBH1" s="33"/>
      <c r="XBI1" s="33"/>
      <c r="XBJ1" s="33"/>
      <c r="XBK1" s="33"/>
      <c r="XBL1" s="33"/>
      <c r="XBM1" s="33"/>
      <c r="XBN1" s="33"/>
      <c r="XBO1" s="33"/>
      <c r="XBP1" s="33"/>
      <c r="XBQ1" s="33"/>
      <c r="XBR1" s="33"/>
      <c r="XBS1" s="33"/>
      <c r="XBT1" s="33"/>
      <c r="XBU1" s="33"/>
      <c r="XBV1" s="33"/>
      <c r="XBW1" s="33"/>
      <c r="XBX1" s="33"/>
      <c r="XBY1" s="33"/>
      <c r="XBZ1" s="33"/>
      <c r="XCA1" s="33"/>
      <c r="XCB1" s="33"/>
      <c r="XCC1" s="33"/>
      <c r="XCD1" s="33"/>
      <c r="XCE1" s="33"/>
      <c r="XCF1" s="33"/>
      <c r="XCG1" s="33"/>
      <c r="XCH1" s="33"/>
      <c r="XCI1" s="33"/>
      <c r="XCJ1" s="33"/>
      <c r="XCK1" s="33"/>
      <c r="XCL1" s="33"/>
      <c r="XCM1" s="33"/>
      <c r="XCN1" s="33"/>
      <c r="XCO1" s="33"/>
      <c r="XCP1" s="33"/>
      <c r="XCQ1" s="33"/>
      <c r="XCR1" s="33"/>
      <c r="XCS1" s="33"/>
      <c r="XCT1" s="33"/>
      <c r="XCU1" s="33"/>
      <c r="XCV1" s="33"/>
      <c r="XCW1" s="33"/>
      <c r="XCX1" s="33"/>
      <c r="XCY1" s="33"/>
      <c r="XCZ1" s="33"/>
      <c r="XDA1" s="33"/>
      <c r="XDB1" s="33"/>
      <c r="XDC1" s="33"/>
      <c r="XDD1" s="33"/>
      <c r="XDE1" s="33"/>
      <c r="XDF1" s="33"/>
      <c r="XDG1" s="33"/>
      <c r="XDH1" s="33"/>
      <c r="XDI1" s="33"/>
      <c r="XDJ1" s="33"/>
      <c r="XDK1" s="33"/>
      <c r="XDL1" s="33"/>
      <c r="XDM1" s="33"/>
      <c r="XDN1" s="33"/>
      <c r="XDO1" s="33"/>
      <c r="XDP1" s="33"/>
      <c r="XDQ1" s="33"/>
      <c r="XDR1" s="33"/>
      <c r="XDS1" s="33"/>
      <c r="XDT1" s="33"/>
      <c r="XDU1" s="33"/>
      <c r="XDV1" s="33"/>
      <c r="XDW1" s="33"/>
      <c r="XDX1" s="33"/>
      <c r="XDY1" s="33"/>
      <c r="XDZ1" s="33"/>
      <c r="XEA1" s="33"/>
      <c r="XEB1" s="33"/>
      <c r="XEC1" s="33"/>
      <c r="XED1" s="33"/>
      <c r="XEE1" s="33"/>
      <c r="XEF1" s="33"/>
      <c r="XEG1" s="33"/>
      <c r="XEH1" s="33"/>
      <c r="XEI1" s="33"/>
      <c r="XEJ1" s="33"/>
      <c r="XEK1" s="33"/>
      <c r="XEL1" s="33"/>
      <c r="XEM1" s="33"/>
      <c r="XEN1" s="33"/>
      <c r="XEO1" s="33"/>
      <c r="XEP1" s="33"/>
      <c r="XEQ1" s="33"/>
      <c r="XER1" s="33"/>
      <c r="XES1" s="33"/>
      <c r="XET1" s="33"/>
      <c r="XEU1" s="33"/>
      <c r="XEV1" s="33"/>
      <c r="XEW1" s="33"/>
      <c r="XEX1" s="33"/>
      <c r="XEY1" s="33"/>
      <c r="XEZ1" s="33"/>
      <c r="XFA1" s="33"/>
      <c r="XFB1" s="33"/>
      <c r="XFC1" s="33"/>
    </row>
    <row r="2" spans="2:16383" ht="18" x14ac:dyDescent="0.35">
      <c r="B2" s="3" t="str">
        <f>Partners!B2</f>
        <v>Project</v>
      </c>
      <c r="E2" s="6" t="s">
        <v>506</v>
      </c>
      <c r="J2" s="6" t="s">
        <v>506</v>
      </c>
      <c r="O2" s="6" t="s">
        <v>423</v>
      </c>
      <c r="P2" s="4"/>
      <c r="S2" s="6" t="s">
        <v>425</v>
      </c>
    </row>
    <row r="3" spans="2:16383" x14ac:dyDescent="0.3">
      <c r="B3" s="174" t="str">
        <f>Partners!B3</f>
        <v>Projectnaam</v>
      </c>
      <c r="C3" s="137">
        <f>Partners!C3</f>
        <v>0</v>
      </c>
      <c r="E3" s="29" t="s">
        <v>55</v>
      </c>
      <c r="J3" s="29" t="s">
        <v>54</v>
      </c>
      <c r="O3" s="28" t="s">
        <v>57</v>
      </c>
      <c r="P3" s="28" t="s">
        <v>62</v>
      </c>
      <c r="S3" s="29" t="s">
        <v>53</v>
      </c>
    </row>
    <row r="4" spans="2:16383" x14ac:dyDescent="0.3">
      <c r="B4" s="174" t="str">
        <f>Partners!B4</f>
        <v>Projectlocatie</v>
      </c>
      <c r="C4" s="138">
        <f>Partners!C4</f>
        <v>0</v>
      </c>
      <c r="O4" s="28" t="s">
        <v>32</v>
      </c>
      <c r="P4" s="28" t="s">
        <v>398</v>
      </c>
    </row>
    <row r="5" spans="2:16383" x14ac:dyDescent="0.3">
      <c r="B5" s="174" t="str">
        <f>Partners!B5</f>
        <v>Penvoerder</v>
      </c>
      <c r="C5" s="138" t="str">
        <f>Partners!C5</f>
        <v/>
      </c>
      <c r="R5" s="18"/>
      <c r="S5" s="152" t="s">
        <v>392</v>
      </c>
      <c r="T5" s="154"/>
      <c r="V5" s="18"/>
    </row>
    <row r="6" spans="2:16383" x14ac:dyDescent="0.3">
      <c r="E6" s="183" t="s">
        <v>509</v>
      </c>
      <c r="F6" s="183"/>
      <c r="G6" s="183"/>
      <c r="H6" s="183"/>
      <c r="I6" s="183"/>
      <c r="J6" s="183"/>
      <c r="K6" s="184"/>
      <c r="L6" s="184"/>
      <c r="M6" s="184"/>
      <c r="N6" s="184"/>
      <c r="O6" s="184"/>
      <c r="P6" s="184"/>
      <c r="Q6" s="184"/>
      <c r="S6" s="185" t="s">
        <v>437</v>
      </c>
      <c r="T6" s="186" t="s">
        <v>59</v>
      </c>
    </row>
    <row r="7" spans="2:16383" ht="18" x14ac:dyDescent="0.35">
      <c r="B7" s="3" t="s">
        <v>63</v>
      </c>
      <c r="E7" s="187" t="s">
        <v>499</v>
      </c>
      <c r="F7" s="187"/>
      <c r="G7" s="187"/>
      <c r="J7" s="187" t="s">
        <v>535</v>
      </c>
      <c r="K7" s="187"/>
      <c r="L7" s="187"/>
      <c r="O7" s="187" t="s">
        <v>503</v>
      </c>
      <c r="P7" s="187"/>
      <c r="Q7" s="187"/>
      <c r="S7" s="188">
        <f>SUM(Tbl.Kosten[Totaal kosten])</f>
        <v>0</v>
      </c>
      <c r="T7" s="188">
        <f>SUM(Tbl.Kosten[Subsidie])</f>
        <v>0</v>
      </c>
      <c r="Z7" s="155" t="s">
        <v>64</v>
      </c>
      <c r="AA7" s="155" t="s">
        <v>65</v>
      </c>
      <c r="AB7" s="155" t="s">
        <v>66</v>
      </c>
      <c r="AC7" s="155" t="s">
        <v>67</v>
      </c>
      <c r="AD7" s="155" t="s">
        <v>68</v>
      </c>
      <c r="AE7" s="155" t="s">
        <v>69</v>
      </c>
      <c r="AF7" s="155" t="s">
        <v>70</v>
      </c>
      <c r="AG7" s="155" t="s">
        <v>71</v>
      </c>
      <c r="AH7" s="155" t="s">
        <v>72</v>
      </c>
      <c r="AI7" s="155" t="s">
        <v>73</v>
      </c>
      <c r="AJ7" s="155" t="s">
        <v>74</v>
      </c>
      <c r="AK7" s="155" t="s">
        <v>75</v>
      </c>
      <c r="AL7" s="155" t="s">
        <v>76</v>
      </c>
      <c r="AM7" s="155" t="s">
        <v>77</v>
      </c>
      <c r="AN7" s="155" t="s">
        <v>78</v>
      </c>
      <c r="AO7" s="155" t="s">
        <v>79</v>
      </c>
      <c r="AP7" s="155" t="s">
        <v>80</v>
      </c>
      <c r="AQ7" s="155" t="s">
        <v>81</v>
      </c>
      <c r="AR7" s="155" t="s">
        <v>82</v>
      </c>
      <c r="AS7" s="155" t="s">
        <v>83</v>
      </c>
      <c r="AT7" s="155" t="s">
        <v>84</v>
      </c>
      <c r="AU7" s="155" t="s">
        <v>85</v>
      </c>
      <c r="AV7" s="155" t="s">
        <v>86</v>
      </c>
      <c r="AW7" s="155" t="s">
        <v>87</v>
      </c>
      <c r="AX7" s="155" t="s">
        <v>88</v>
      </c>
      <c r="AY7" s="155" t="s">
        <v>89</v>
      </c>
      <c r="AZ7" s="155" t="s">
        <v>90</v>
      </c>
      <c r="BA7" s="155" t="s">
        <v>91</v>
      </c>
      <c r="BB7" s="155" t="s">
        <v>92</v>
      </c>
      <c r="BC7" s="155" t="s">
        <v>93</v>
      </c>
      <c r="BD7" s="155" t="s">
        <v>94</v>
      </c>
      <c r="BE7" s="155" t="s">
        <v>95</v>
      </c>
      <c r="BF7" s="155" t="s">
        <v>96</v>
      </c>
      <c r="BG7" s="155" t="s">
        <v>97</v>
      </c>
      <c r="BH7" s="155" t="s">
        <v>98</v>
      </c>
      <c r="BI7" s="155" t="s">
        <v>99</v>
      </c>
      <c r="BJ7" s="155" t="s">
        <v>100</v>
      </c>
      <c r="BK7" s="155" t="s">
        <v>101</v>
      </c>
      <c r="BL7" s="155" t="s">
        <v>102</v>
      </c>
      <c r="BM7" s="155" t="s">
        <v>103</v>
      </c>
      <c r="BN7" s="155" t="s">
        <v>104</v>
      </c>
      <c r="BO7" s="155" t="s">
        <v>105</v>
      </c>
      <c r="BP7" s="155" t="s">
        <v>106</v>
      </c>
      <c r="BQ7" s="155" t="s">
        <v>107</v>
      </c>
      <c r="BR7" s="155" t="s">
        <v>108</v>
      </c>
      <c r="BS7" s="155" t="s">
        <v>109</v>
      </c>
      <c r="BT7" s="155" t="s">
        <v>110</v>
      </c>
      <c r="BU7" s="155" t="s">
        <v>111</v>
      </c>
      <c r="BV7" s="155" t="s">
        <v>112</v>
      </c>
      <c r="BW7" s="155" t="s">
        <v>113</v>
      </c>
      <c r="BY7" s="155" t="s">
        <v>33</v>
      </c>
      <c r="BZ7" s="155" t="s">
        <v>34</v>
      </c>
      <c r="CA7" s="155" t="s">
        <v>37</v>
      </c>
      <c r="CB7" s="155" t="s">
        <v>114</v>
      </c>
      <c r="CC7" s="155" t="s">
        <v>115</v>
      </c>
      <c r="CD7" s="155" t="s">
        <v>116</v>
      </c>
      <c r="CE7" s="155" t="s">
        <v>117</v>
      </c>
      <c r="CF7" s="155" t="s">
        <v>118</v>
      </c>
      <c r="CG7" s="155" t="s">
        <v>119</v>
      </c>
      <c r="CH7" s="155" t="s">
        <v>120</v>
      </c>
      <c r="CI7" s="155" t="s">
        <v>121</v>
      </c>
      <c r="CJ7" s="155" t="s">
        <v>122</v>
      </c>
      <c r="CK7" s="155" t="s">
        <v>123</v>
      </c>
      <c r="CL7" s="155" t="s">
        <v>124</v>
      </c>
      <c r="CM7" s="155" t="s">
        <v>125</v>
      </c>
      <c r="CN7" s="155" t="s">
        <v>126</v>
      </c>
      <c r="CO7" s="155" t="s">
        <v>127</v>
      </c>
      <c r="CP7" s="155" t="s">
        <v>128</v>
      </c>
      <c r="CQ7" s="155" t="s">
        <v>129</v>
      </c>
      <c r="CR7" s="155" t="s">
        <v>130</v>
      </c>
      <c r="CS7" s="155" t="s">
        <v>131</v>
      </c>
      <c r="CT7" s="155" t="s">
        <v>132</v>
      </c>
      <c r="CU7" s="155" t="s">
        <v>133</v>
      </c>
      <c r="CV7" s="155" t="s">
        <v>134</v>
      </c>
      <c r="CW7" s="155" t="s">
        <v>135</v>
      </c>
      <c r="CX7" s="155" t="s">
        <v>136</v>
      </c>
      <c r="CY7" s="155" t="s">
        <v>137</v>
      </c>
      <c r="CZ7" s="155" t="s">
        <v>138</v>
      </c>
      <c r="DA7" s="155" t="s">
        <v>139</v>
      </c>
      <c r="DB7" s="155" t="s">
        <v>140</v>
      </c>
      <c r="DC7" s="155" t="s">
        <v>141</v>
      </c>
      <c r="DD7" s="155" t="s">
        <v>142</v>
      </c>
      <c r="DE7" s="155" t="s">
        <v>143</v>
      </c>
      <c r="DF7" s="155" t="s">
        <v>144</v>
      </c>
      <c r="DG7" s="155" t="s">
        <v>145</v>
      </c>
      <c r="DH7" s="155" t="s">
        <v>146</v>
      </c>
      <c r="DI7" s="155" t="s">
        <v>147</v>
      </c>
      <c r="DJ7" s="155" t="s">
        <v>148</v>
      </c>
      <c r="DK7" s="155" t="s">
        <v>149</v>
      </c>
      <c r="DL7" s="155" t="s">
        <v>150</v>
      </c>
      <c r="DM7" s="155" t="s">
        <v>151</v>
      </c>
      <c r="DN7" s="155" t="s">
        <v>152</v>
      </c>
      <c r="DO7" s="155" t="s">
        <v>153</v>
      </c>
      <c r="DP7" s="155" t="s">
        <v>154</v>
      </c>
      <c r="DQ7" s="155" t="s">
        <v>155</v>
      </c>
      <c r="DR7" s="155" t="s">
        <v>156</v>
      </c>
      <c r="DS7" s="155" t="s">
        <v>157</v>
      </c>
      <c r="DT7" s="155" t="s">
        <v>158</v>
      </c>
      <c r="DU7" s="155" t="s">
        <v>159</v>
      </c>
      <c r="DV7" s="155" t="s">
        <v>160</v>
      </c>
      <c r="DW7" s="155"/>
      <c r="DX7" s="155" t="s">
        <v>322</v>
      </c>
      <c r="DY7" s="155" t="s">
        <v>323</v>
      </c>
      <c r="DZ7" s="155" t="s">
        <v>324</v>
      </c>
      <c r="EA7" s="155" t="s">
        <v>325</v>
      </c>
      <c r="EB7" s="155" t="s">
        <v>326</v>
      </c>
      <c r="EC7" s="155" t="s">
        <v>327</v>
      </c>
      <c r="ED7" s="155" t="s">
        <v>328</v>
      </c>
      <c r="EE7" s="155" t="s">
        <v>329</v>
      </c>
      <c r="EF7" s="155" t="s">
        <v>330</v>
      </c>
      <c r="EG7" s="155" t="s">
        <v>331</v>
      </c>
      <c r="EH7" s="155" t="s">
        <v>332</v>
      </c>
      <c r="EI7" s="155" t="s">
        <v>333</v>
      </c>
      <c r="EJ7" s="155" t="s">
        <v>334</v>
      </c>
      <c r="EK7" s="155" t="s">
        <v>335</v>
      </c>
      <c r="EL7" s="155" t="s">
        <v>336</v>
      </c>
      <c r="EM7" s="155" t="s">
        <v>337</v>
      </c>
      <c r="EN7" s="155" t="s">
        <v>338</v>
      </c>
      <c r="EO7" s="155" t="s">
        <v>339</v>
      </c>
      <c r="EP7" s="155" t="s">
        <v>340</v>
      </c>
      <c r="EQ7" s="155" t="s">
        <v>341</v>
      </c>
      <c r="ES7" s="155" t="s">
        <v>164</v>
      </c>
      <c r="ET7" s="155" t="s">
        <v>165</v>
      </c>
      <c r="EU7" s="155" t="s">
        <v>166</v>
      </c>
      <c r="EV7" s="155" t="s">
        <v>167</v>
      </c>
      <c r="EW7" s="155" t="s">
        <v>348</v>
      </c>
      <c r="EX7" s="155" t="s">
        <v>349</v>
      </c>
      <c r="EY7" s="155" t="s">
        <v>350</v>
      </c>
      <c r="EZ7" s="155" t="s">
        <v>351</v>
      </c>
      <c r="FA7" s="155" t="s">
        <v>352</v>
      </c>
      <c r="FB7" s="155" t="s">
        <v>353</v>
      </c>
      <c r="FC7" s="155" t="s">
        <v>354</v>
      </c>
      <c r="FD7" s="155" t="s">
        <v>355</v>
      </c>
      <c r="FE7" s="155" t="s">
        <v>356</v>
      </c>
      <c r="FF7" s="155" t="s">
        <v>357</v>
      </c>
      <c r="FG7" s="155" t="s">
        <v>358</v>
      </c>
      <c r="FH7" s="155" t="s">
        <v>359</v>
      </c>
      <c r="FI7" s="155" t="s">
        <v>360</v>
      </c>
      <c r="FJ7" s="155" t="s">
        <v>361</v>
      </c>
      <c r="FK7" s="155" t="s">
        <v>362</v>
      </c>
      <c r="FL7" s="155" t="s">
        <v>363</v>
      </c>
      <c r="FM7" s="155" t="s">
        <v>364</v>
      </c>
      <c r="FN7" s="155" t="s">
        <v>365</v>
      </c>
      <c r="FO7" s="155" t="s">
        <v>366</v>
      </c>
      <c r="FP7" s="155" t="s">
        <v>367</v>
      </c>
      <c r="FQ7" s="155" t="s">
        <v>368</v>
      </c>
      <c r="FR7" s="155" t="s">
        <v>369</v>
      </c>
      <c r="FS7" s="155" t="s">
        <v>370</v>
      </c>
      <c r="FT7" s="155" t="s">
        <v>371</v>
      </c>
      <c r="FU7" s="155" t="s">
        <v>372</v>
      </c>
      <c r="FV7" s="155" t="s">
        <v>373</v>
      </c>
      <c r="FZ7" s="155" t="s">
        <v>64</v>
      </c>
      <c r="GA7" s="155" t="s">
        <v>65</v>
      </c>
      <c r="GB7" s="155" t="s">
        <v>66</v>
      </c>
      <c r="GC7" s="155" t="s">
        <v>67</v>
      </c>
      <c r="GD7" s="155" t="s">
        <v>68</v>
      </c>
      <c r="GE7" s="155" t="s">
        <v>69</v>
      </c>
      <c r="GF7" s="155" t="s">
        <v>70</v>
      </c>
      <c r="GG7" s="155" t="s">
        <v>71</v>
      </c>
      <c r="GH7" s="155" t="s">
        <v>72</v>
      </c>
      <c r="GI7" s="155" t="s">
        <v>73</v>
      </c>
      <c r="GJ7" s="155" t="s">
        <v>74</v>
      </c>
      <c r="GK7" s="155" t="s">
        <v>75</v>
      </c>
      <c r="GL7" s="155" t="s">
        <v>76</v>
      </c>
      <c r="GM7" s="155" t="s">
        <v>77</v>
      </c>
      <c r="GN7" s="155" t="s">
        <v>78</v>
      </c>
      <c r="GO7" s="155" t="s">
        <v>79</v>
      </c>
      <c r="GP7" s="155" t="s">
        <v>80</v>
      </c>
      <c r="GQ7" s="155" t="s">
        <v>81</v>
      </c>
      <c r="GR7" s="155" t="s">
        <v>82</v>
      </c>
      <c r="GS7" s="155" t="s">
        <v>83</v>
      </c>
      <c r="GT7" s="155" t="s">
        <v>84</v>
      </c>
      <c r="GU7" s="155" t="s">
        <v>85</v>
      </c>
      <c r="GV7" s="155" t="s">
        <v>86</v>
      </c>
      <c r="GW7" s="155" t="s">
        <v>87</v>
      </c>
      <c r="GX7" s="155" t="s">
        <v>88</v>
      </c>
      <c r="GY7" s="155" t="s">
        <v>89</v>
      </c>
      <c r="GZ7" s="155" t="s">
        <v>90</v>
      </c>
      <c r="HA7" s="155" t="s">
        <v>91</v>
      </c>
      <c r="HB7" s="155" t="s">
        <v>92</v>
      </c>
      <c r="HC7" s="155" t="s">
        <v>93</v>
      </c>
      <c r="HD7" s="155" t="s">
        <v>94</v>
      </c>
      <c r="HE7" s="155" t="s">
        <v>95</v>
      </c>
      <c r="HF7" s="155" t="s">
        <v>96</v>
      </c>
      <c r="HG7" s="155" t="s">
        <v>97</v>
      </c>
      <c r="HH7" s="155" t="s">
        <v>98</v>
      </c>
      <c r="HI7" s="155" t="s">
        <v>99</v>
      </c>
      <c r="HJ7" s="155" t="s">
        <v>100</v>
      </c>
      <c r="HK7" s="155" t="s">
        <v>101</v>
      </c>
      <c r="HL7" s="155" t="s">
        <v>102</v>
      </c>
      <c r="HM7" s="155" t="s">
        <v>103</v>
      </c>
      <c r="HN7" s="155" t="s">
        <v>104</v>
      </c>
      <c r="HO7" s="155" t="s">
        <v>105</v>
      </c>
      <c r="HP7" s="155" t="s">
        <v>106</v>
      </c>
      <c r="HQ7" s="155" t="s">
        <v>107</v>
      </c>
      <c r="HR7" s="155" t="s">
        <v>108</v>
      </c>
      <c r="HS7" s="155" t="s">
        <v>109</v>
      </c>
      <c r="HT7" s="155" t="s">
        <v>110</v>
      </c>
      <c r="HU7" s="155" t="s">
        <v>111</v>
      </c>
      <c r="HV7" s="155" t="s">
        <v>112</v>
      </c>
      <c r="HW7" s="155" t="s">
        <v>113</v>
      </c>
    </row>
    <row r="8" spans="2:16383" ht="30" x14ac:dyDescent="0.3">
      <c r="B8" s="139" t="s">
        <v>504</v>
      </c>
      <c r="C8" s="139" t="s">
        <v>20</v>
      </c>
      <c r="D8" s="139" t="s">
        <v>35</v>
      </c>
      <c r="E8" s="143" t="s">
        <v>505</v>
      </c>
      <c r="F8" s="141" t="s">
        <v>407</v>
      </c>
      <c r="G8" s="141" t="s">
        <v>43</v>
      </c>
      <c r="H8" s="136" t="s">
        <v>51</v>
      </c>
      <c r="I8" s="136" t="s">
        <v>500</v>
      </c>
      <c r="J8" s="143" t="s">
        <v>38</v>
      </c>
      <c r="K8" s="141" t="s">
        <v>507</v>
      </c>
      <c r="L8" s="141" t="s">
        <v>508</v>
      </c>
      <c r="M8" s="136" t="s">
        <v>52</v>
      </c>
      <c r="N8" s="136" t="s">
        <v>501</v>
      </c>
      <c r="O8" s="142" t="s">
        <v>502</v>
      </c>
      <c r="P8" s="141" t="s">
        <v>510</v>
      </c>
      <c r="Q8" s="141" t="s">
        <v>511</v>
      </c>
      <c r="R8" s="136" t="s">
        <v>513</v>
      </c>
      <c r="S8" s="151" t="s">
        <v>512</v>
      </c>
      <c r="T8" s="151" t="s">
        <v>59</v>
      </c>
      <c r="U8" s="135" t="s">
        <v>495</v>
      </c>
      <c r="V8" s="135" t="s">
        <v>8</v>
      </c>
      <c r="W8" s="136" t="s">
        <v>1</v>
      </c>
      <c r="X8" s="136" t="s">
        <v>58</v>
      </c>
      <c r="Y8" s="156" t="s">
        <v>161</v>
      </c>
      <c r="Z8" s="157" t="s">
        <v>64</v>
      </c>
      <c r="AA8" s="157" t="s">
        <v>65</v>
      </c>
      <c r="AB8" s="157" t="s">
        <v>66</v>
      </c>
      <c r="AC8" s="157" t="s">
        <v>67</v>
      </c>
      <c r="AD8" s="157" t="s">
        <v>68</v>
      </c>
      <c r="AE8" s="157" t="s">
        <v>69</v>
      </c>
      <c r="AF8" s="157" t="s">
        <v>70</v>
      </c>
      <c r="AG8" s="157" t="s">
        <v>71</v>
      </c>
      <c r="AH8" s="157" t="s">
        <v>72</v>
      </c>
      <c r="AI8" s="157" t="s">
        <v>73</v>
      </c>
      <c r="AJ8" s="157" t="s">
        <v>74</v>
      </c>
      <c r="AK8" s="157" t="s">
        <v>75</v>
      </c>
      <c r="AL8" s="157" t="s">
        <v>76</v>
      </c>
      <c r="AM8" s="157" t="s">
        <v>77</v>
      </c>
      <c r="AN8" s="157" t="s">
        <v>78</v>
      </c>
      <c r="AO8" s="157" t="s">
        <v>79</v>
      </c>
      <c r="AP8" s="157" t="s">
        <v>80</v>
      </c>
      <c r="AQ8" s="157" t="s">
        <v>81</v>
      </c>
      <c r="AR8" s="157" t="s">
        <v>82</v>
      </c>
      <c r="AS8" s="157" t="s">
        <v>83</v>
      </c>
      <c r="AT8" s="157" t="s">
        <v>84</v>
      </c>
      <c r="AU8" s="157" t="s">
        <v>85</v>
      </c>
      <c r="AV8" s="157" t="s">
        <v>86</v>
      </c>
      <c r="AW8" s="157" t="s">
        <v>87</v>
      </c>
      <c r="AX8" s="157" t="s">
        <v>88</v>
      </c>
      <c r="AY8" s="157" t="s">
        <v>89</v>
      </c>
      <c r="AZ8" s="157" t="s">
        <v>90</v>
      </c>
      <c r="BA8" s="157" t="s">
        <v>91</v>
      </c>
      <c r="BB8" s="157" t="s">
        <v>92</v>
      </c>
      <c r="BC8" s="157" t="s">
        <v>93</v>
      </c>
      <c r="BD8" s="157" t="s">
        <v>94</v>
      </c>
      <c r="BE8" s="157" t="s">
        <v>95</v>
      </c>
      <c r="BF8" s="157" t="s">
        <v>96</v>
      </c>
      <c r="BG8" s="157" t="s">
        <v>97</v>
      </c>
      <c r="BH8" s="157" t="s">
        <v>98</v>
      </c>
      <c r="BI8" s="157" t="s">
        <v>99</v>
      </c>
      <c r="BJ8" s="157" t="s">
        <v>100</v>
      </c>
      <c r="BK8" s="157" t="s">
        <v>101</v>
      </c>
      <c r="BL8" s="157" t="s">
        <v>102</v>
      </c>
      <c r="BM8" s="157" t="s">
        <v>103</v>
      </c>
      <c r="BN8" s="157" t="s">
        <v>104</v>
      </c>
      <c r="BO8" s="157" t="s">
        <v>105</v>
      </c>
      <c r="BP8" s="157" t="s">
        <v>106</v>
      </c>
      <c r="BQ8" s="157" t="s">
        <v>107</v>
      </c>
      <c r="BR8" s="157" t="s">
        <v>108</v>
      </c>
      <c r="BS8" s="157" t="s">
        <v>109</v>
      </c>
      <c r="BT8" s="157" t="s">
        <v>110</v>
      </c>
      <c r="BU8" s="157" t="s">
        <v>111</v>
      </c>
      <c r="BV8" s="157" t="s">
        <v>112</v>
      </c>
      <c r="BW8" s="157" t="s">
        <v>113</v>
      </c>
      <c r="BX8" s="159" t="s">
        <v>162</v>
      </c>
      <c r="BY8" s="157" t="s">
        <v>33</v>
      </c>
      <c r="BZ8" s="157" t="s">
        <v>34</v>
      </c>
      <c r="CA8" s="157" t="s">
        <v>37</v>
      </c>
      <c r="CB8" s="157" t="s">
        <v>114</v>
      </c>
      <c r="CC8" s="157" t="s">
        <v>115</v>
      </c>
      <c r="CD8" s="157" t="s">
        <v>116</v>
      </c>
      <c r="CE8" s="157" t="s">
        <v>117</v>
      </c>
      <c r="CF8" s="157" t="s">
        <v>118</v>
      </c>
      <c r="CG8" s="157" t="s">
        <v>119</v>
      </c>
      <c r="CH8" s="157" t="s">
        <v>120</v>
      </c>
      <c r="CI8" s="157" t="s">
        <v>121</v>
      </c>
      <c r="CJ8" s="157" t="s">
        <v>122</v>
      </c>
      <c r="CK8" s="157" t="s">
        <v>123</v>
      </c>
      <c r="CL8" s="157" t="s">
        <v>124</v>
      </c>
      <c r="CM8" s="157" t="s">
        <v>125</v>
      </c>
      <c r="CN8" s="157" t="s">
        <v>126</v>
      </c>
      <c r="CO8" s="157" t="s">
        <v>127</v>
      </c>
      <c r="CP8" s="157" t="s">
        <v>128</v>
      </c>
      <c r="CQ8" s="157" t="s">
        <v>129</v>
      </c>
      <c r="CR8" s="157" t="s">
        <v>130</v>
      </c>
      <c r="CS8" s="157" t="s">
        <v>131</v>
      </c>
      <c r="CT8" s="157" t="s">
        <v>132</v>
      </c>
      <c r="CU8" s="157" t="s">
        <v>133</v>
      </c>
      <c r="CV8" s="157" t="s">
        <v>134</v>
      </c>
      <c r="CW8" s="157" t="s">
        <v>135</v>
      </c>
      <c r="CX8" s="157" t="s">
        <v>136</v>
      </c>
      <c r="CY8" s="157" t="s">
        <v>137</v>
      </c>
      <c r="CZ8" s="157" t="s">
        <v>138</v>
      </c>
      <c r="DA8" s="157" t="s">
        <v>139</v>
      </c>
      <c r="DB8" s="157" t="s">
        <v>140</v>
      </c>
      <c r="DC8" s="157" t="s">
        <v>141</v>
      </c>
      <c r="DD8" s="157" t="s">
        <v>142</v>
      </c>
      <c r="DE8" s="157" t="s">
        <v>143</v>
      </c>
      <c r="DF8" s="157" t="s">
        <v>144</v>
      </c>
      <c r="DG8" s="157" t="s">
        <v>145</v>
      </c>
      <c r="DH8" s="157" t="s">
        <v>146</v>
      </c>
      <c r="DI8" s="157" t="s">
        <v>147</v>
      </c>
      <c r="DJ8" s="157" t="s">
        <v>148</v>
      </c>
      <c r="DK8" s="157" t="s">
        <v>149</v>
      </c>
      <c r="DL8" s="157" t="s">
        <v>150</v>
      </c>
      <c r="DM8" s="157" t="s">
        <v>151</v>
      </c>
      <c r="DN8" s="157" t="s">
        <v>152</v>
      </c>
      <c r="DO8" s="157" t="s">
        <v>153</v>
      </c>
      <c r="DP8" s="157" t="s">
        <v>154</v>
      </c>
      <c r="DQ8" s="157" t="s">
        <v>155</v>
      </c>
      <c r="DR8" s="157" t="s">
        <v>156</v>
      </c>
      <c r="DS8" s="157" t="s">
        <v>157</v>
      </c>
      <c r="DT8" s="157" t="s">
        <v>158</v>
      </c>
      <c r="DU8" s="157" t="s">
        <v>159</v>
      </c>
      <c r="DV8" s="157" t="s">
        <v>160</v>
      </c>
      <c r="DW8" s="159" t="s">
        <v>321</v>
      </c>
      <c r="DX8" s="157" t="s">
        <v>322</v>
      </c>
      <c r="DY8" s="157" t="s">
        <v>323</v>
      </c>
      <c r="DZ8" s="157" t="s">
        <v>324</v>
      </c>
      <c r="EA8" s="157" t="s">
        <v>325</v>
      </c>
      <c r="EB8" s="157" t="s">
        <v>326</v>
      </c>
      <c r="EC8" s="157" t="s">
        <v>327</v>
      </c>
      <c r="ED8" s="157" t="s">
        <v>328</v>
      </c>
      <c r="EE8" s="157" t="s">
        <v>329</v>
      </c>
      <c r="EF8" s="157" t="s">
        <v>330</v>
      </c>
      <c r="EG8" s="157" t="s">
        <v>331</v>
      </c>
      <c r="EH8" s="157" t="s">
        <v>332</v>
      </c>
      <c r="EI8" s="157" t="s">
        <v>333</v>
      </c>
      <c r="EJ8" s="157" t="s">
        <v>334</v>
      </c>
      <c r="EK8" s="157" t="s">
        <v>335</v>
      </c>
      <c r="EL8" s="157" t="s">
        <v>336</v>
      </c>
      <c r="EM8" s="157" t="s">
        <v>337</v>
      </c>
      <c r="EN8" s="157" t="s">
        <v>338</v>
      </c>
      <c r="EO8" s="157" t="s">
        <v>339</v>
      </c>
      <c r="EP8" s="157" t="s">
        <v>340</v>
      </c>
      <c r="EQ8" s="157" t="s">
        <v>341</v>
      </c>
      <c r="ER8" s="159" t="s">
        <v>168</v>
      </c>
      <c r="ES8" s="157" t="s">
        <v>164</v>
      </c>
      <c r="ET8" s="157" t="s">
        <v>165</v>
      </c>
      <c r="EU8" s="157" t="s">
        <v>166</v>
      </c>
      <c r="EV8" s="157" t="s">
        <v>167</v>
      </c>
      <c r="EW8" s="157" t="s">
        <v>348</v>
      </c>
      <c r="EX8" s="157" t="s">
        <v>349</v>
      </c>
      <c r="EY8" s="157" t="s">
        <v>350</v>
      </c>
      <c r="EZ8" s="157" t="s">
        <v>351</v>
      </c>
      <c r="FA8" s="157" t="s">
        <v>352</v>
      </c>
      <c r="FB8" s="157" t="s">
        <v>353</v>
      </c>
      <c r="FC8" s="157" t="s">
        <v>354</v>
      </c>
      <c r="FD8" s="157" t="s">
        <v>355</v>
      </c>
      <c r="FE8" s="157" t="s">
        <v>356</v>
      </c>
      <c r="FF8" s="157" t="s">
        <v>357</v>
      </c>
      <c r="FG8" s="157" t="s">
        <v>358</v>
      </c>
      <c r="FH8" s="157" t="s">
        <v>359</v>
      </c>
      <c r="FI8" s="157" t="s">
        <v>360</v>
      </c>
      <c r="FJ8" s="157" t="s">
        <v>361</v>
      </c>
      <c r="FK8" s="157" t="s">
        <v>362</v>
      </c>
      <c r="FL8" s="157" t="s">
        <v>363</v>
      </c>
      <c r="FM8" s="157" t="s">
        <v>364</v>
      </c>
      <c r="FN8" s="157" t="s">
        <v>365</v>
      </c>
      <c r="FO8" s="157" t="s">
        <v>366</v>
      </c>
      <c r="FP8" s="157" t="s">
        <v>367</v>
      </c>
      <c r="FQ8" s="157" t="s">
        <v>368</v>
      </c>
      <c r="FR8" s="157" t="s">
        <v>369</v>
      </c>
      <c r="FS8" s="157" t="s">
        <v>370</v>
      </c>
      <c r="FT8" s="157" t="s">
        <v>371</v>
      </c>
      <c r="FU8" s="157" t="s">
        <v>372</v>
      </c>
      <c r="FV8" s="157" t="s">
        <v>373</v>
      </c>
      <c r="FW8" s="159" t="s">
        <v>169</v>
      </c>
      <c r="FX8" s="159" t="s">
        <v>438</v>
      </c>
      <c r="FY8" s="159" t="s">
        <v>442</v>
      </c>
      <c r="FZ8" s="157" t="s">
        <v>446</v>
      </c>
      <c r="GA8" s="157" t="s">
        <v>447</v>
      </c>
      <c r="GB8" s="157" t="s">
        <v>448</v>
      </c>
      <c r="GC8" s="157" t="s">
        <v>449</v>
      </c>
      <c r="GD8" s="157" t="s">
        <v>450</v>
      </c>
      <c r="GE8" s="157" t="s">
        <v>451</v>
      </c>
      <c r="GF8" s="157" t="s">
        <v>452</v>
      </c>
      <c r="GG8" s="157" t="s">
        <v>453</v>
      </c>
      <c r="GH8" s="157" t="s">
        <v>454</v>
      </c>
      <c r="GI8" s="157" t="s">
        <v>445</v>
      </c>
      <c r="GJ8" s="157" t="s">
        <v>455</v>
      </c>
      <c r="GK8" s="157" t="s">
        <v>456</v>
      </c>
      <c r="GL8" s="157" t="s">
        <v>457</v>
      </c>
      <c r="GM8" s="157" t="s">
        <v>458</v>
      </c>
      <c r="GN8" s="157" t="s">
        <v>459</v>
      </c>
      <c r="GO8" s="157" t="s">
        <v>460</v>
      </c>
      <c r="GP8" s="157" t="s">
        <v>461</v>
      </c>
      <c r="GQ8" s="157" t="s">
        <v>462</v>
      </c>
      <c r="GR8" s="157" t="s">
        <v>463</v>
      </c>
      <c r="GS8" s="157" t="s">
        <v>464</v>
      </c>
      <c r="GT8" s="157" t="s">
        <v>465</v>
      </c>
      <c r="GU8" s="157" t="s">
        <v>466</v>
      </c>
      <c r="GV8" s="157" t="s">
        <v>467</v>
      </c>
      <c r="GW8" s="157" t="s">
        <v>468</v>
      </c>
      <c r="GX8" s="157" t="s">
        <v>469</v>
      </c>
      <c r="GY8" s="157" t="s">
        <v>470</v>
      </c>
      <c r="GZ8" s="157" t="s">
        <v>471</v>
      </c>
      <c r="HA8" s="157" t="s">
        <v>472</v>
      </c>
      <c r="HB8" s="157" t="s">
        <v>473</v>
      </c>
      <c r="HC8" s="157" t="s">
        <v>474</v>
      </c>
      <c r="HD8" s="157" t="s">
        <v>475</v>
      </c>
      <c r="HE8" s="157" t="s">
        <v>476</v>
      </c>
      <c r="HF8" s="157" t="s">
        <v>477</v>
      </c>
      <c r="HG8" s="157" t="s">
        <v>478</v>
      </c>
      <c r="HH8" s="157" t="s">
        <v>479</v>
      </c>
      <c r="HI8" s="157" t="s">
        <v>480</v>
      </c>
      <c r="HJ8" s="157" t="s">
        <v>481</v>
      </c>
      <c r="HK8" s="157" t="s">
        <v>482</v>
      </c>
      <c r="HL8" s="157" t="s">
        <v>483</v>
      </c>
      <c r="HM8" s="157" t="s">
        <v>484</v>
      </c>
      <c r="HN8" s="157" t="s">
        <v>485</v>
      </c>
      <c r="HO8" s="157" t="s">
        <v>486</v>
      </c>
      <c r="HP8" s="157" t="s">
        <v>487</v>
      </c>
      <c r="HQ8" s="157" t="s">
        <v>488</v>
      </c>
      <c r="HR8" s="157" t="s">
        <v>489</v>
      </c>
      <c r="HS8" s="157" t="s">
        <v>490</v>
      </c>
      <c r="HT8" s="157" t="s">
        <v>491</v>
      </c>
      <c r="HU8" s="157" t="s">
        <v>492</v>
      </c>
      <c r="HV8" s="157" t="s">
        <v>493</v>
      </c>
      <c r="HW8" s="157" t="s">
        <v>494</v>
      </c>
    </row>
    <row r="9" spans="2:16383" x14ac:dyDescent="0.3">
      <c r="B9" s="147"/>
      <c r="C9" s="147"/>
      <c r="D9" s="145"/>
      <c r="E9" s="147"/>
      <c r="F9" s="145"/>
      <c r="G9" s="11" t="str">
        <f>IF(Tbl.Kosten[[#This Row],[Medewerker e/o 
functie]]&lt;&gt;"",_xlfn.XLOOKUP(Tbl.Kosten[[#This Row],[Medewerker e/o 
functie]],Tbl.Uurtarief[Medewerker en/of functie],Tbl.Uurtarief[Uurtarief],"",0,1),"")</f>
        <v/>
      </c>
      <c r="H9" s="121">
        <f>IFERROR(Tbl.Kosten[[#This Row],[Uren]]*Tbl.Kosten[[#This Row],[Uurtarief]],0)</f>
        <v>0</v>
      </c>
      <c r="I9" s="119" t="str">
        <f>IF(Tbl.Kosten[[#This Row],[Subtotaal uren]]&lt;&gt;0,_xlfn.XLOOKUP(Tbl.Kosten[[#This Row],[Medewerker e/o 
functie]],Tbl.Uurtarief[Medewerker en/of functie],Tbl.Uurtarief[Kostensoort arbeid],"",0,1),"")</f>
        <v/>
      </c>
      <c r="J9" s="147"/>
      <c r="K9" s="145"/>
      <c r="L9" s="149" t="str">
        <f>IF(Tbl.Kosten[[#This Row],[Activum]]&lt;&gt;"",_xlfn.XLOOKUP(Tbl.Kosten[[#This Row],[Activum]],Tbl.Afschrijvingskosten[Activum],Tbl.Afschrijvingskosten[Tarief per afschrijvings-eenheid],"",0,1),"")</f>
        <v/>
      </c>
      <c r="M9" s="122">
        <f>IFERROR(Tbl.Kosten[[#This Row],[Een-
heden]]*Tbl.Kosten[[#This Row],[Afschrijvings-
tarief]],0)</f>
        <v>0</v>
      </c>
      <c r="N9" s="122" t="str">
        <f>IF(Tbl.Kosten[[#This Row],[Subtotaal afschrijving]]&lt;&gt;0,Lijsten!A7,"")</f>
        <v/>
      </c>
      <c r="O9" s="150"/>
      <c r="P9" s="145"/>
      <c r="Q9" s="148"/>
      <c r="R9" s="122">
        <f>IFERROR(Tbl.Kosten[[#This Row],[Aantal]]*Tbl.Kosten[[#This Row],[Tarief]],0)</f>
        <v>0</v>
      </c>
      <c r="S9" s="8">
        <f>IFERROR(Tbl.Kosten[[#This Row],[Subtotaal overige kosten]]+Tbl.Kosten[[#This Row],[Subtotaal uren]]+Tbl.Kosten[[#This Row],[Subtotaal afschrijving]],0)</f>
        <v>0</v>
      </c>
      <c r="T9" s="8">
        <f>IFERROR(Tbl.Kosten[[#This Row],[Totaal kosten]]*Tbl.Kosten[[#This Row],[Subsidie%]],0)</f>
        <v>0</v>
      </c>
      <c r="U9" s="4" t="str" cm="1">
        <f t="array" ref="U9">IFERROR(_xlfn.IFS(Tbl.Kosten[[#This Row],[Subtotaal uren]]&lt;&gt;0,Tbl.Kosten[[#This Row],[Kostensoort arbeid]],Tbl.Kosten[[#This Row],[Subtotaal afschrijving]]&lt;&gt;0,Tbl.Kosten[[#This Row],[Kostensoort afschrijving]],Tbl.Kosten[[#This Row],[Subtotaal overige kosten]]&lt;&gt;0,Tbl.Kosten[[#This Row],[Kostensoort overig]]),"")</f>
        <v/>
      </c>
      <c r="V9" s="4" t="str">
        <f>IFERROR(_xlfn.XLOOKUP(Tbl.Kosten[[#This Row],[Activiteitencode]],Tbl.Activiteiten[Activiteitcode],Tbl.Activiteiten[Werkpakketcode],"",0,1),"")</f>
        <v/>
      </c>
      <c r="W9" s="4" t="str">
        <f>IFERROR(_xlfn.XLOOKUP(Tbl.Kosten[[#This Row],[Werkpakketcode]],Tbl.Werkpakketten[Werkpakketcode],Tbl.Werkpakketten[Subsidiabele activiteit],"",0,1),"")</f>
        <v/>
      </c>
      <c r="X9" s="12">
        <f>IFERROR(_xlfn.XLOOKUP(Tbl.Kosten[[#This Row],[Sanr.]],Tbl.Subsidiehoogte[SAnr.],Tbl.Subsidiehoogte[Sub. Percentage],0,0,1),0)</f>
        <v>0</v>
      </c>
      <c r="Y9" s="154" t="str">
        <f>IFERROR(_xlfn.XLOOKUP(Tbl.Kosten[[#This Row],[Partnercode]],Tbl.Projectpartners[Partnercode],Tbl.Projectpartners[PNr.],"",0,1),"")</f>
        <v>P1</v>
      </c>
      <c r="Z9" s="158">
        <f>IF(Tbl.Kosten[[#This Row],[Pnr.]]=Z$7,Tbl.Kosten[[#This Row],[Totaal kosten]],"")</f>
        <v>0</v>
      </c>
      <c r="AA9" s="158" t="str">
        <f>IF(Tbl.Kosten[[#This Row],[Pnr.]]=AA$7,Tbl.Kosten[[#This Row],[Totaal kosten]],"")</f>
        <v/>
      </c>
      <c r="AB9" s="158" t="str">
        <f>IF(Tbl.Kosten[[#This Row],[Pnr.]]=AB$7,Tbl.Kosten[[#This Row],[Totaal kosten]],"")</f>
        <v/>
      </c>
      <c r="AC9" s="158" t="str">
        <f>IF(Tbl.Kosten[[#This Row],[Pnr.]]=AC$7,Tbl.Kosten[[#This Row],[Totaal kosten]],"")</f>
        <v/>
      </c>
      <c r="AD9" s="158" t="str">
        <f>IF(Tbl.Kosten[[#This Row],[Pnr.]]=AD$7,Tbl.Kosten[[#This Row],[Totaal kosten]],"")</f>
        <v/>
      </c>
      <c r="AE9" s="158" t="str">
        <f>IF(Tbl.Kosten[[#This Row],[Pnr.]]=AE$7,Tbl.Kosten[[#This Row],[Totaal kosten]],"")</f>
        <v/>
      </c>
      <c r="AF9" s="158" t="str">
        <f>IF(Tbl.Kosten[[#This Row],[Pnr.]]=AF$7,Tbl.Kosten[[#This Row],[Totaal kosten]],"")</f>
        <v/>
      </c>
      <c r="AG9" s="158" t="str">
        <f>IF(Tbl.Kosten[[#This Row],[Pnr.]]=AG$7,Tbl.Kosten[[#This Row],[Totaal kosten]],"")</f>
        <v/>
      </c>
      <c r="AH9" s="158" t="str">
        <f>IF(Tbl.Kosten[[#This Row],[Pnr.]]=AH$7,Tbl.Kosten[[#This Row],[Totaal kosten]],"")</f>
        <v/>
      </c>
      <c r="AI9" s="158" t="str">
        <f>IF(Tbl.Kosten[[#This Row],[Pnr.]]=AI$7,Tbl.Kosten[[#This Row],[Totaal kosten]],"")</f>
        <v/>
      </c>
      <c r="AJ9" s="158" t="str">
        <f>IF(Tbl.Kosten[[#This Row],[Pnr.]]=AJ$7,Tbl.Kosten[[#This Row],[Totaal kosten]],"")</f>
        <v/>
      </c>
      <c r="AK9" s="158" t="str">
        <f>IF(Tbl.Kosten[[#This Row],[Pnr.]]=AK$7,Tbl.Kosten[[#This Row],[Totaal kosten]],"")</f>
        <v/>
      </c>
      <c r="AL9" s="158" t="str">
        <f>IF(Tbl.Kosten[[#This Row],[Pnr.]]=AL$7,Tbl.Kosten[[#This Row],[Totaal kosten]],"")</f>
        <v/>
      </c>
      <c r="AM9" s="158" t="str">
        <f>IF(Tbl.Kosten[[#This Row],[Pnr.]]=AM$7,Tbl.Kosten[[#This Row],[Totaal kosten]],"")</f>
        <v/>
      </c>
      <c r="AN9" s="158" t="str">
        <f>IF(Tbl.Kosten[[#This Row],[Pnr.]]=AN$7,Tbl.Kosten[[#This Row],[Totaal kosten]],"")</f>
        <v/>
      </c>
      <c r="AO9" s="158" t="str">
        <f>IF(Tbl.Kosten[[#This Row],[Pnr.]]=AO$7,Tbl.Kosten[[#This Row],[Totaal kosten]],"")</f>
        <v/>
      </c>
      <c r="AP9" s="158" t="str">
        <f>IF(Tbl.Kosten[[#This Row],[Pnr.]]=AP$7,Tbl.Kosten[[#This Row],[Totaal kosten]],"")</f>
        <v/>
      </c>
      <c r="AQ9" s="158" t="str">
        <f>IF(Tbl.Kosten[[#This Row],[Pnr.]]=AQ$7,Tbl.Kosten[[#This Row],[Totaal kosten]],"")</f>
        <v/>
      </c>
      <c r="AR9" s="158" t="str">
        <f>IF(Tbl.Kosten[[#This Row],[Pnr.]]=AR$7,Tbl.Kosten[[#This Row],[Totaal kosten]],"")</f>
        <v/>
      </c>
      <c r="AS9" s="158" t="str">
        <f>IF(Tbl.Kosten[[#This Row],[Pnr.]]=AS$7,Tbl.Kosten[[#This Row],[Totaal kosten]],"")</f>
        <v/>
      </c>
      <c r="AT9" s="158" t="str">
        <f>IF(Tbl.Kosten[[#This Row],[Pnr.]]=AT$7,Tbl.Kosten[[#This Row],[Totaal kosten]],"")</f>
        <v/>
      </c>
      <c r="AU9" s="158" t="str">
        <f>IF(Tbl.Kosten[[#This Row],[Pnr.]]=AU$7,Tbl.Kosten[[#This Row],[Totaal kosten]],"")</f>
        <v/>
      </c>
      <c r="AV9" s="158" t="str">
        <f>IF(Tbl.Kosten[[#This Row],[Pnr.]]=AV$7,Tbl.Kosten[[#This Row],[Totaal kosten]],"")</f>
        <v/>
      </c>
      <c r="AW9" s="158" t="str">
        <f>IF(Tbl.Kosten[[#This Row],[Pnr.]]=AW$7,Tbl.Kosten[[#This Row],[Totaal kosten]],"")</f>
        <v/>
      </c>
      <c r="AX9" s="158" t="str">
        <f>IF(Tbl.Kosten[[#This Row],[Pnr.]]=AX$7,Tbl.Kosten[[#This Row],[Totaal kosten]],"")</f>
        <v/>
      </c>
      <c r="AY9" s="158" t="str">
        <f>IF(Tbl.Kosten[[#This Row],[Pnr.]]=AY$7,Tbl.Kosten[[#This Row],[Totaal kosten]],"")</f>
        <v/>
      </c>
      <c r="AZ9" s="158" t="str">
        <f>IF(Tbl.Kosten[[#This Row],[Pnr.]]=AZ$7,Tbl.Kosten[[#This Row],[Totaal kosten]],"")</f>
        <v/>
      </c>
      <c r="BA9" s="158" t="str">
        <f>IF(Tbl.Kosten[[#This Row],[Pnr.]]=BA$7,Tbl.Kosten[[#This Row],[Totaal kosten]],"")</f>
        <v/>
      </c>
      <c r="BB9" s="158" t="str">
        <f>IF(Tbl.Kosten[[#This Row],[Pnr.]]=BB$7,Tbl.Kosten[[#This Row],[Totaal kosten]],"")</f>
        <v/>
      </c>
      <c r="BC9" s="158" t="str">
        <f>IF(Tbl.Kosten[[#This Row],[Pnr.]]=BC$7,Tbl.Kosten[[#This Row],[Totaal kosten]],"")</f>
        <v/>
      </c>
      <c r="BD9" s="158" t="str">
        <f>IF(Tbl.Kosten[[#This Row],[Pnr.]]=BD$7,Tbl.Kosten[[#This Row],[Totaal kosten]],"")</f>
        <v/>
      </c>
      <c r="BE9" s="158" t="str">
        <f>IF(Tbl.Kosten[[#This Row],[Pnr.]]=BE$7,Tbl.Kosten[[#This Row],[Totaal kosten]],"")</f>
        <v/>
      </c>
      <c r="BF9" s="158" t="str">
        <f>IF(Tbl.Kosten[[#This Row],[Pnr.]]=BF$7,Tbl.Kosten[[#This Row],[Totaal kosten]],"")</f>
        <v/>
      </c>
      <c r="BG9" s="158" t="str">
        <f>IF(Tbl.Kosten[[#This Row],[Pnr.]]=BG$7,Tbl.Kosten[[#This Row],[Totaal kosten]],"")</f>
        <v/>
      </c>
      <c r="BH9" s="158" t="str">
        <f>IF(Tbl.Kosten[[#This Row],[Pnr.]]=BH$7,Tbl.Kosten[[#This Row],[Totaal kosten]],"")</f>
        <v/>
      </c>
      <c r="BI9" s="158" t="str">
        <f>IF(Tbl.Kosten[[#This Row],[Pnr.]]=BI$7,Tbl.Kosten[[#This Row],[Totaal kosten]],"")</f>
        <v/>
      </c>
      <c r="BJ9" s="158" t="str">
        <f>IF(Tbl.Kosten[[#This Row],[Pnr.]]=BJ$7,Tbl.Kosten[[#This Row],[Totaal kosten]],"")</f>
        <v/>
      </c>
      <c r="BK9" s="158" t="str">
        <f>IF(Tbl.Kosten[[#This Row],[Pnr.]]=BK$7,Tbl.Kosten[[#This Row],[Totaal kosten]],"")</f>
        <v/>
      </c>
      <c r="BL9" s="158" t="str">
        <f>IF(Tbl.Kosten[[#This Row],[Pnr.]]=BL$7,Tbl.Kosten[[#This Row],[Totaal kosten]],"")</f>
        <v/>
      </c>
      <c r="BM9" s="158" t="str">
        <f>IF(Tbl.Kosten[[#This Row],[Pnr.]]=BM$7,Tbl.Kosten[[#This Row],[Totaal kosten]],"")</f>
        <v/>
      </c>
      <c r="BN9" s="158" t="str">
        <f>IF(Tbl.Kosten[[#This Row],[Pnr.]]=BN$7,Tbl.Kosten[[#This Row],[Totaal kosten]],"")</f>
        <v/>
      </c>
      <c r="BO9" s="158" t="str">
        <f>IF(Tbl.Kosten[[#This Row],[Pnr.]]=BO$7,Tbl.Kosten[[#This Row],[Totaal kosten]],"")</f>
        <v/>
      </c>
      <c r="BP9" s="158" t="str">
        <f>IF(Tbl.Kosten[[#This Row],[Pnr.]]=BP$7,Tbl.Kosten[[#This Row],[Totaal kosten]],"")</f>
        <v/>
      </c>
      <c r="BQ9" s="158" t="str">
        <f>IF(Tbl.Kosten[[#This Row],[Pnr.]]=BQ$7,Tbl.Kosten[[#This Row],[Totaal kosten]],"")</f>
        <v/>
      </c>
      <c r="BR9" s="158" t="str">
        <f>IF(Tbl.Kosten[[#This Row],[Pnr.]]=BR$7,Tbl.Kosten[[#This Row],[Totaal kosten]],"")</f>
        <v/>
      </c>
      <c r="BS9" s="158" t="str">
        <f>IF(Tbl.Kosten[[#This Row],[Pnr.]]=BS$7,Tbl.Kosten[[#This Row],[Totaal kosten]],"")</f>
        <v/>
      </c>
      <c r="BT9" s="158" t="str">
        <f>IF(Tbl.Kosten[[#This Row],[Pnr.]]=BT$7,Tbl.Kosten[[#This Row],[Totaal kosten]],"")</f>
        <v/>
      </c>
      <c r="BU9" s="158" t="str">
        <f>IF(Tbl.Kosten[[#This Row],[Pnr.]]=BU$7,Tbl.Kosten[[#This Row],[Totaal kosten]],"")</f>
        <v/>
      </c>
      <c r="BV9" s="158" t="str">
        <f>IF(Tbl.Kosten[[#This Row],[Pnr.]]=BV$7,Tbl.Kosten[[#This Row],[Totaal kosten]],"")</f>
        <v/>
      </c>
      <c r="BW9" s="158" t="str">
        <f>IF(Tbl.Kosten[[#This Row],[Pnr.]]=BW$7,Tbl.Kosten[[#This Row],[Totaal kosten]],"")</f>
        <v/>
      </c>
      <c r="BX9" s="158" t="str">
        <f>IFERROR(_xlfn.XLOOKUP(Tbl.Kosten[[#This Row],[Werkpakketcode]],Tbl.Werkpakketten[Werkpakketcode],Tbl.Werkpakketten[WPnr.],"",0,1),"")</f>
        <v/>
      </c>
      <c r="BY9" s="158" t="str">
        <f>IF(Tbl.Kosten[[#This Row],[WPnr.]]=BY$7,Tbl.Kosten[[#This Row],[Totaal kosten]],"")</f>
        <v/>
      </c>
      <c r="BZ9" s="158" t="str">
        <f>IF(Tbl.Kosten[[#This Row],[WPnr.]]=BZ$7,Tbl.Kosten[[#This Row],[Totaal kosten]],"")</f>
        <v/>
      </c>
      <c r="CA9" s="158" t="str">
        <f>IF(Tbl.Kosten[[#This Row],[WPnr.]]=CA$7,Tbl.Kosten[[#This Row],[Totaal kosten]],"")</f>
        <v/>
      </c>
      <c r="CB9" s="158" t="str">
        <f>IF(Tbl.Kosten[[#This Row],[WPnr.]]=CB$7,Tbl.Kosten[[#This Row],[Totaal kosten]],"")</f>
        <v/>
      </c>
      <c r="CC9" s="158" t="str">
        <f>IF(Tbl.Kosten[[#This Row],[WPnr.]]=CC$7,Tbl.Kosten[[#This Row],[Totaal kosten]],"")</f>
        <v/>
      </c>
      <c r="CD9" s="158" t="str">
        <f>IF(Tbl.Kosten[[#This Row],[WPnr.]]=CD$7,Tbl.Kosten[[#This Row],[Totaal kosten]],"")</f>
        <v/>
      </c>
      <c r="CE9" s="158" t="str">
        <f>IF(Tbl.Kosten[[#This Row],[WPnr.]]=CE$7,Tbl.Kosten[[#This Row],[Totaal kosten]],"")</f>
        <v/>
      </c>
      <c r="CF9" s="158" t="str">
        <f>IF(Tbl.Kosten[[#This Row],[WPnr.]]=CF$7,Tbl.Kosten[[#This Row],[Totaal kosten]],"")</f>
        <v/>
      </c>
      <c r="CG9" s="158" t="str">
        <f>IF(Tbl.Kosten[[#This Row],[WPnr.]]=CG$7,Tbl.Kosten[[#This Row],[Totaal kosten]],"")</f>
        <v/>
      </c>
      <c r="CH9" s="158" t="str">
        <f>IF(Tbl.Kosten[[#This Row],[WPnr.]]=CH$7,Tbl.Kosten[[#This Row],[Totaal kosten]],"")</f>
        <v/>
      </c>
      <c r="CI9" s="158" t="str">
        <f>IF(Tbl.Kosten[[#This Row],[WPnr.]]=CI$7,Tbl.Kosten[[#This Row],[Totaal kosten]],"")</f>
        <v/>
      </c>
      <c r="CJ9" s="158" t="str">
        <f>IF(Tbl.Kosten[[#This Row],[WPnr.]]=CJ$7,Tbl.Kosten[[#This Row],[Totaal kosten]],"")</f>
        <v/>
      </c>
      <c r="CK9" s="158" t="str">
        <f>IF(Tbl.Kosten[[#This Row],[WPnr.]]=CK$7,Tbl.Kosten[[#This Row],[Totaal kosten]],"")</f>
        <v/>
      </c>
      <c r="CL9" s="158" t="str">
        <f>IF(Tbl.Kosten[[#This Row],[WPnr.]]=CL$7,Tbl.Kosten[[#This Row],[Totaal kosten]],"")</f>
        <v/>
      </c>
      <c r="CM9" s="158" t="str">
        <f>IF(Tbl.Kosten[[#This Row],[WPnr.]]=CM$7,Tbl.Kosten[[#This Row],[Totaal kosten]],"")</f>
        <v/>
      </c>
      <c r="CN9" s="158" t="str">
        <f>IF(Tbl.Kosten[[#This Row],[WPnr.]]=CN$7,Tbl.Kosten[[#This Row],[Totaal kosten]],"")</f>
        <v/>
      </c>
      <c r="CO9" s="158" t="str">
        <f>IF(Tbl.Kosten[[#This Row],[WPnr.]]=CO$7,Tbl.Kosten[[#This Row],[Totaal kosten]],"")</f>
        <v/>
      </c>
      <c r="CP9" s="158" t="str">
        <f>IF(Tbl.Kosten[[#This Row],[WPnr.]]=CP$7,Tbl.Kosten[[#This Row],[Totaal kosten]],"")</f>
        <v/>
      </c>
      <c r="CQ9" s="158" t="str">
        <f>IF(Tbl.Kosten[[#This Row],[WPnr.]]=CQ$7,Tbl.Kosten[[#This Row],[Totaal kosten]],"")</f>
        <v/>
      </c>
      <c r="CR9" s="158" t="str">
        <f>IF(Tbl.Kosten[[#This Row],[WPnr.]]=CR$7,Tbl.Kosten[[#This Row],[Totaal kosten]],"")</f>
        <v/>
      </c>
      <c r="CS9" s="158" t="str">
        <f>IF(Tbl.Kosten[[#This Row],[WPnr.]]=CS$7,Tbl.Kosten[[#This Row],[Totaal kosten]],"")</f>
        <v/>
      </c>
      <c r="CT9" s="158" t="str">
        <f>IF(Tbl.Kosten[[#This Row],[WPnr.]]=CT$7,Tbl.Kosten[[#This Row],[Totaal kosten]],"")</f>
        <v/>
      </c>
      <c r="CU9" s="158" t="str">
        <f>IF(Tbl.Kosten[[#This Row],[WPnr.]]=CU$7,Tbl.Kosten[[#This Row],[Totaal kosten]],"")</f>
        <v/>
      </c>
      <c r="CV9" s="158" t="str">
        <f>IF(Tbl.Kosten[[#This Row],[WPnr.]]=CV$7,Tbl.Kosten[[#This Row],[Totaal kosten]],"")</f>
        <v/>
      </c>
      <c r="CW9" s="158" t="str">
        <f>IF(Tbl.Kosten[[#This Row],[WPnr.]]=CW$7,Tbl.Kosten[[#This Row],[Totaal kosten]],"")</f>
        <v/>
      </c>
      <c r="CX9" s="158" t="str">
        <f>IF(Tbl.Kosten[[#This Row],[WPnr.]]=CX$7,Tbl.Kosten[[#This Row],[Totaal kosten]],"")</f>
        <v/>
      </c>
      <c r="CY9" s="158" t="str">
        <f>IF(Tbl.Kosten[[#This Row],[WPnr.]]=CY$7,Tbl.Kosten[[#This Row],[Totaal kosten]],"")</f>
        <v/>
      </c>
      <c r="CZ9" s="158" t="str">
        <f>IF(Tbl.Kosten[[#This Row],[WPnr.]]=CZ$7,Tbl.Kosten[[#This Row],[Totaal kosten]],"")</f>
        <v/>
      </c>
      <c r="DA9" s="158" t="str">
        <f>IF(Tbl.Kosten[[#This Row],[WPnr.]]=DA$7,Tbl.Kosten[[#This Row],[Totaal kosten]],"")</f>
        <v/>
      </c>
      <c r="DB9" s="158" t="str">
        <f>IF(Tbl.Kosten[[#This Row],[WPnr.]]=DB$7,Tbl.Kosten[[#This Row],[Totaal kosten]],"")</f>
        <v/>
      </c>
      <c r="DC9" s="158" t="str">
        <f>IF(Tbl.Kosten[[#This Row],[WPnr.]]=DC$7,Tbl.Kosten[[#This Row],[Totaal kosten]],"")</f>
        <v/>
      </c>
      <c r="DD9" s="158" t="str">
        <f>IF(Tbl.Kosten[[#This Row],[WPnr.]]=DD$7,Tbl.Kosten[[#This Row],[Totaal kosten]],"")</f>
        <v/>
      </c>
      <c r="DE9" s="158" t="str">
        <f>IF(Tbl.Kosten[[#This Row],[WPnr.]]=DE$7,Tbl.Kosten[[#This Row],[Totaal kosten]],"")</f>
        <v/>
      </c>
      <c r="DF9" s="158" t="str">
        <f>IF(Tbl.Kosten[[#This Row],[WPnr.]]=DF$7,Tbl.Kosten[[#This Row],[Totaal kosten]],"")</f>
        <v/>
      </c>
      <c r="DG9" s="158" t="str">
        <f>IF(Tbl.Kosten[[#This Row],[WPnr.]]=DG$7,Tbl.Kosten[[#This Row],[Totaal kosten]],"")</f>
        <v/>
      </c>
      <c r="DH9" s="158" t="str">
        <f>IF(Tbl.Kosten[[#This Row],[WPnr.]]=DH$7,Tbl.Kosten[[#This Row],[Totaal kosten]],"")</f>
        <v/>
      </c>
      <c r="DI9" s="158" t="str">
        <f>IF(Tbl.Kosten[[#This Row],[WPnr.]]=DI$7,Tbl.Kosten[[#This Row],[Totaal kosten]],"")</f>
        <v/>
      </c>
      <c r="DJ9" s="158" t="str">
        <f>IF(Tbl.Kosten[[#This Row],[WPnr.]]=DJ$7,Tbl.Kosten[[#This Row],[Totaal kosten]],"")</f>
        <v/>
      </c>
      <c r="DK9" s="158" t="str">
        <f>IF(Tbl.Kosten[[#This Row],[WPnr.]]=DK$7,Tbl.Kosten[[#This Row],[Totaal kosten]],"")</f>
        <v/>
      </c>
      <c r="DL9" s="158" t="str">
        <f>IF(Tbl.Kosten[[#This Row],[WPnr.]]=DL$7,Tbl.Kosten[[#This Row],[Totaal kosten]],"")</f>
        <v/>
      </c>
      <c r="DM9" s="158" t="str">
        <f>IF(Tbl.Kosten[[#This Row],[WPnr.]]=DM$7,Tbl.Kosten[[#This Row],[Totaal kosten]],"")</f>
        <v/>
      </c>
      <c r="DN9" s="158" t="str">
        <f>IF(Tbl.Kosten[[#This Row],[WPnr.]]=DN$7,Tbl.Kosten[[#This Row],[Totaal kosten]],"")</f>
        <v/>
      </c>
      <c r="DO9" s="158" t="str">
        <f>IF(Tbl.Kosten[[#This Row],[WPnr.]]=DO$7,Tbl.Kosten[[#This Row],[Totaal kosten]],"")</f>
        <v/>
      </c>
      <c r="DP9" s="158" t="str">
        <f>IF(Tbl.Kosten[[#This Row],[WPnr.]]=DP$7,Tbl.Kosten[[#This Row],[Totaal kosten]],"")</f>
        <v/>
      </c>
      <c r="DQ9" s="158" t="str">
        <f>IF(Tbl.Kosten[[#This Row],[WPnr.]]=DQ$7,Tbl.Kosten[[#This Row],[Totaal kosten]],"")</f>
        <v/>
      </c>
      <c r="DR9" s="158" t="str">
        <f>IF(Tbl.Kosten[[#This Row],[WPnr.]]=DR$7,Tbl.Kosten[[#This Row],[Totaal kosten]],"")</f>
        <v/>
      </c>
      <c r="DS9" s="158" t="str">
        <f>IF(Tbl.Kosten[[#This Row],[WPnr.]]=DS$7,Tbl.Kosten[[#This Row],[Totaal kosten]],"")</f>
        <v/>
      </c>
      <c r="DT9" s="158" t="str">
        <f>IF(Tbl.Kosten[[#This Row],[WPnr.]]=DT$7,Tbl.Kosten[[#This Row],[Totaal kosten]],"")</f>
        <v/>
      </c>
      <c r="DU9" s="158" t="str">
        <f>IF(Tbl.Kosten[[#This Row],[WPnr.]]=DU$7,Tbl.Kosten[[#This Row],[Totaal kosten]],"")</f>
        <v/>
      </c>
      <c r="DV9" s="158" t="str">
        <f>IF(Tbl.Kosten[[#This Row],[WPnr.]]=DV$7,Tbl.Kosten[[#This Row],[Totaal kosten]],"")</f>
        <v/>
      </c>
      <c r="DW9" s="160" t="str">
        <f>IFERROR(_xlfn.XLOOKUP(Tbl.Kosten[[#This Row],[Kostensoort]],Tbl.Kostensoorten[Kostensoorten],Tbl.Kostensoorten[KSnr.],"",0,1),"")</f>
        <v/>
      </c>
      <c r="DX9" s="160" t="str">
        <f>IF(Tbl.Kosten[[#This Row],[KSnr.]]=DX$7,Tbl.Kosten[[#This Row],[Totaal kosten]],"")</f>
        <v/>
      </c>
      <c r="DY9" s="160" t="str">
        <f>IF(Tbl.Kosten[[#This Row],[KSnr.]]=DY$7,Tbl.Kosten[[#This Row],[Totaal kosten]],"")</f>
        <v/>
      </c>
      <c r="DZ9" s="160" t="str">
        <f>IF(Tbl.Kosten[[#This Row],[KSnr.]]=DZ$7,Tbl.Kosten[[#This Row],[Totaal kosten]],"")</f>
        <v/>
      </c>
      <c r="EA9" s="160" t="str">
        <f>IF(Tbl.Kosten[[#This Row],[KSnr.]]=EA$7,Tbl.Kosten[[#This Row],[Totaal kosten]],"")</f>
        <v/>
      </c>
      <c r="EB9" s="160" t="str">
        <f>IF(Tbl.Kosten[[#This Row],[KSnr.]]=EB$7,Tbl.Kosten[[#This Row],[Totaal kosten]],"")</f>
        <v/>
      </c>
      <c r="EC9" s="160" t="str">
        <f>IF(Tbl.Kosten[[#This Row],[KSnr.]]=EC$7,Tbl.Kosten[[#This Row],[Totaal kosten]],"")</f>
        <v/>
      </c>
      <c r="ED9" s="160" t="str">
        <f>IF(Tbl.Kosten[[#This Row],[KSnr.]]=ED$7,Tbl.Kosten[[#This Row],[Totaal kosten]],"")</f>
        <v/>
      </c>
      <c r="EE9" s="160" t="str">
        <f>IF(Tbl.Kosten[[#This Row],[KSnr.]]=EE$7,Tbl.Kosten[[#This Row],[Totaal kosten]],"")</f>
        <v/>
      </c>
      <c r="EF9" s="160" t="str">
        <f>IF(Tbl.Kosten[[#This Row],[KSnr.]]=EF$7,Tbl.Kosten[[#This Row],[Totaal kosten]],"")</f>
        <v/>
      </c>
      <c r="EG9" s="160" t="str">
        <f>IF(Tbl.Kosten[[#This Row],[KSnr.]]=EG$7,Tbl.Kosten[[#This Row],[Totaal kosten]],"")</f>
        <v/>
      </c>
      <c r="EH9" s="160" t="str">
        <f>IF(Tbl.Kosten[[#This Row],[KSnr.]]=EH$7,Tbl.Kosten[[#This Row],[Totaal kosten]],"")</f>
        <v/>
      </c>
      <c r="EI9" s="160" t="str">
        <f>IF(Tbl.Kosten[[#This Row],[KSnr.]]=EI$7,Tbl.Kosten[[#This Row],[Totaal kosten]],"")</f>
        <v/>
      </c>
      <c r="EJ9" s="160" t="str">
        <f>IF(Tbl.Kosten[[#This Row],[KSnr.]]=EJ$7,Tbl.Kosten[[#This Row],[Totaal kosten]],"")</f>
        <v/>
      </c>
      <c r="EK9" s="160" t="str">
        <f>IF(Tbl.Kosten[[#This Row],[KSnr.]]=EK$7,Tbl.Kosten[[#This Row],[Totaal kosten]],"")</f>
        <v/>
      </c>
      <c r="EL9" s="160" t="str">
        <f>IF(Tbl.Kosten[[#This Row],[KSnr.]]=EL$7,Tbl.Kosten[[#This Row],[Totaal kosten]],"")</f>
        <v/>
      </c>
      <c r="EM9" s="160" t="str">
        <f>IF(Tbl.Kosten[[#This Row],[KSnr.]]=EM$7,Tbl.Kosten[[#This Row],[Totaal kosten]],"")</f>
        <v/>
      </c>
      <c r="EN9" s="160" t="str">
        <f>IF(Tbl.Kosten[[#This Row],[KSnr.]]=EN$7,Tbl.Kosten[[#This Row],[Totaal kosten]],"")</f>
        <v/>
      </c>
      <c r="EO9" s="160" t="str">
        <f>IF(Tbl.Kosten[[#This Row],[KSnr.]]=EO$7,Tbl.Kosten[[#This Row],[Totaal kosten]],"")</f>
        <v/>
      </c>
      <c r="EP9" s="160" t="str">
        <f>IF(Tbl.Kosten[[#This Row],[KSnr.]]=EP$7,Tbl.Kosten[[#This Row],[Totaal kosten]],"")</f>
        <v/>
      </c>
      <c r="EQ9" s="160" t="str">
        <f>IF(Tbl.Kosten[[#This Row],[KSnr.]]=EQ$7,Tbl.Kosten[[#This Row],[Totaal kosten]],"")</f>
        <v/>
      </c>
      <c r="ER9" s="154" t="str">
        <f>IFERROR(_xlfn.XLOOKUP(Tbl.Kosten[[#This Row],[Subsidieactiviteit]],Tbl.Subsidiehoogte[Subsidieactiviteit],Tbl.Subsidiehoogte[SAnr.],"",0,1),"")</f>
        <v/>
      </c>
      <c r="ES9" s="160" t="str">
        <f>IF(Tbl.Kosten[[#This Row],[Sanr.]]=ES$7,Tbl.Kosten[[#This Row],[Totaal kosten]],"")</f>
        <v/>
      </c>
      <c r="ET9" s="160" t="str">
        <f>IF(Tbl.Kosten[[#This Row],[Sanr.]]=ET$7,Tbl.Kosten[[#This Row],[Totaal kosten]],"")</f>
        <v/>
      </c>
      <c r="EU9" s="160" t="str">
        <f>IF(Tbl.Kosten[[#This Row],[Sanr.]]=EU$7,Tbl.Kosten[[#This Row],[Totaal kosten]],"")</f>
        <v/>
      </c>
      <c r="EV9" s="160" t="str">
        <f>IF(Tbl.Kosten[[#This Row],[Sanr.]]=EV$7,Tbl.Kosten[[#This Row],[Totaal kosten]],"")</f>
        <v/>
      </c>
      <c r="EW9" s="160" t="str">
        <f>IF(Tbl.Kosten[[#This Row],[Sanr.]]=EW$7,Tbl.Kosten[[#This Row],[Totaal kosten]],"")</f>
        <v/>
      </c>
      <c r="EX9" s="160" t="str">
        <f>IF(Tbl.Kosten[[#This Row],[Sanr.]]=EX$7,Tbl.Kosten[[#This Row],[Totaal kosten]],"")</f>
        <v/>
      </c>
      <c r="EY9" s="160" t="str">
        <f>IF(Tbl.Kosten[[#This Row],[Sanr.]]=EY$7,Tbl.Kosten[[#This Row],[Totaal kosten]],"")</f>
        <v/>
      </c>
      <c r="EZ9" s="160" t="str">
        <f>IF(Tbl.Kosten[[#This Row],[Sanr.]]=EZ$7,Tbl.Kosten[[#This Row],[Totaal kosten]],"")</f>
        <v/>
      </c>
      <c r="FA9" s="160" t="str">
        <f>IF(Tbl.Kosten[[#This Row],[Sanr.]]=FA$7,Tbl.Kosten[[#This Row],[Totaal kosten]],"")</f>
        <v/>
      </c>
      <c r="FB9" s="160" t="str">
        <f>IF(Tbl.Kosten[[#This Row],[Sanr.]]=FB$7,Tbl.Kosten[[#This Row],[Totaal kosten]],"")</f>
        <v/>
      </c>
      <c r="FC9" s="160" t="str">
        <f>IF(Tbl.Kosten[[#This Row],[Sanr.]]=FC$7,Tbl.Kosten[[#This Row],[Totaal kosten]],"")</f>
        <v/>
      </c>
      <c r="FD9" s="160" t="str">
        <f>IF(Tbl.Kosten[[#This Row],[Sanr.]]=FD$7,Tbl.Kosten[[#This Row],[Totaal kosten]],"")</f>
        <v/>
      </c>
      <c r="FE9" s="160" t="str">
        <f>IF(Tbl.Kosten[[#This Row],[Sanr.]]=FE$7,Tbl.Kosten[[#This Row],[Totaal kosten]],"")</f>
        <v/>
      </c>
      <c r="FF9" s="160" t="str">
        <f>IF(Tbl.Kosten[[#This Row],[Sanr.]]=FF$7,Tbl.Kosten[[#This Row],[Totaal kosten]],"")</f>
        <v/>
      </c>
      <c r="FG9" s="160" t="str">
        <f>IF(Tbl.Kosten[[#This Row],[Sanr.]]=FG$7,Tbl.Kosten[[#This Row],[Totaal kosten]],"")</f>
        <v/>
      </c>
      <c r="FH9" s="160" t="str">
        <f>IF(Tbl.Kosten[[#This Row],[Sanr.]]=FH$7,Tbl.Kosten[[#This Row],[Totaal kosten]],"")</f>
        <v/>
      </c>
      <c r="FI9" s="160" t="str">
        <f>IF(Tbl.Kosten[[#This Row],[Sanr.]]=FI$7,Tbl.Kosten[[#This Row],[Totaal kosten]],"")</f>
        <v/>
      </c>
      <c r="FJ9" s="160" t="str">
        <f>IF(Tbl.Kosten[[#This Row],[Sanr.]]=FJ$7,Tbl.Kosten[[#This Row],[Totaal kosten]],"")</f>
        <v/>
      </c>
      <c r="FK9" s="160" t="str">
        <f>IF(Tbl.Kosten[[#This Row],[Sanr.]]=FK$7,Tbl.Kosten[[#This Row],[Totaal kosten]],"")</f>
        <v/>
      </c>
      <c r="FL9" s="160" t="str">
        <f>IF(Tbl.Kosten[[#This Row],[Sanr.]]=FL$7,Tbl.Kosten[[#This Row],[Totaal kosten]],"")</f>
        <v/>
      </c>
      <c r="FM9" s="160" t="str">
        <f>IF(Tbl.Kosten[[#This Row],[Sanr.]]=FM$7,Tbl.Kosten[[#This Row],[Totaal kosten]],"")</f>
        <v/>
      </c>
      <c r="FN9" s="160" t="str">
        <f>IF(Tbl.Kosten[[#This Row],[Sanr.]]=FN$7,Tbl.Kosten[[#This Row],[Totaal kosten]],"")</f>
        <v/>
      </c>
      <c r="FO9" s="160" t="str">
        <f>IF(Tbl.Kosten[[#This Row],[Sanr.]]=FO$7,Tbl.Kosten[[#This Row],[Totaal kosten]],"")</f>
        <v/>
      </c>
      <c r="FP9" s="160" t="str">
        <f>IF(Tbl.Kosten[[#This Row],[Sanr.]]=FP$7,Tbl.Kosten[[#This Row],[Totaal kosten]],"")</f>
        <v/>
      </c>
      <c r="FQ9" s="160" t="str">
        <f>IF(Tbl.Kosten[[#This Row],[Sanr.]]=FQ$7,Tbl.Kosten[[#This Row],[Totaal kosten]],"")</f>
        <v/>
      </c>
      <c r="FR9" s="160" t="str">
        <f>IF(Tbl.Kosten[[#This Row],[Sanr.]]=FR$7,Tbl.Kosten[[#This Row],[Totaal kosten]],"")</f>
        <v/>
      </c>
      <c r="FS9" s="160" t="str">
        <f>IF(Tbl.Kosten[[#This Row],[Sanr.]]=FS$7,Tbl.Kosten[[#This Row],[Totaal kosten]],"")</f>
        <v/>
      </c>
      <c r="FT9" s="160" t="str">
        <f>IF(Tbl.Kosten[[#This Row],[Sanr.]]=FT$7,Tbl.Kosten[[#This Row],[Totaal kosten]],"")</f>
        <v/>
      </c>
      <c r="FU9" s="160" t="str">
        <f>IF(Tbl.Kosten[[#This Row],[Sanr.]]=FU$7,Tbl.Kosten[[#This Row],[Totaal kosten]],"")</f>
        <v/>
      </c>
      <c r="FV9" s="160" t="str">
        <f>IF(Tbl.Kosten[[#This Row],[Sanr.]]=FV$7,Tbl.Kosten[[#This Row],[Totaal kosten]],"")</f>
        <v/>
      </c>
      <c r="FW9" s="160" t="str">
        <f>IFERROR(_xlfn.XLOOKUP(Tbl.Kosten[[#This Row],[Activiteitencode]],Tbl.Activiteiten[Activiteitcode],Tbl.Activiteiten[Anr.],"",0,1),"")</f>
        <v/>
      </c>
      <c r="FX9" s="181" t="str">
        <f>_xlfn.CONCAT(Tbl.Kosten[[#This Row],[Pnr.]],Tbl.Kosten[[#This Row],[Sanr.]])</f>
        <v>P1</v>
      </c>
      <c r="FY9" s="160">
        <f>Tbl.Kosten[[#This Row],[Totaal kosten]]-Tbl.Kosten[[#This Row],[Subsidie]]</f>
        <v>0</v>
      </c>
      <c r="FZ9" s="160">
        <f>IF(Tbl.Kosten[[#This Row],[Pnr.]]=FZ$7,Tbl.Kosten[[#This Row],[Te financieren]],"")</f>
        <v>0</v>
      </c>
      <c r="GA9" s="160" t="str">
        <f>IF(Tbl.Kosten[[#This Row],[Pnr.]]=GA$7,Tbl.Kosten[[#This Row],[Te financieren]],"")</f>
        <v/>
      </c>
      <c r="GB9" s="160" t="str">
        <f>IF(Tbl.Kosten[[#This Row],[Pnr.]]=GB$7,Tbl.Kosten[[#This Row],[Te financieren]],"")</f>
        <v/>
      </c>
      <c r="GC9" s="160" t="str">
        <f>IF(Tbl.Kosten[[#This Row],[Pnr.]]=GC$7,Tbl.Kosten[[#This Row],[Te financieren]],"")</f>
        <v/>
      </c>
      <c r="GD9" s="160" t="str">
        <f>IF(Tbl.Kosten[[#This Row],[Pnr.]]=GD$7,Tbl.Kosten[[#This Row],[Te financieren]],"")</f>
        <v/>
      </c>
      <c r="GE9" s="160" t="str">
        <f>IF(Tbl.Kosten[[#This Row],[Pnr.]]=GE$7,Tbl.Kosten[[#This Row],[Te financieren]],"")</f>
        <v/>
      </c>
      <c r="GF9" s="160" t="str">
        <f>IF(Tbl.Kosten[[#This Row],[Pnr.]]=GF$7,Tbl.Kosten[[#This Row],[Te financieren]],"")</f>
        <v/>
      </c>
      <c r="GG9" s="160" t="str">
        <f>IF(Tbl.Kosten[[#This Row],[Pnr.]]=GG$7,Tbl.Kosten[[#This Row],[Te financieren]],"")</f>
        <v/>
      </c>
      <c r="GH9" s="160" t="str">
        <f>IF(Tbl.Kosten[[#This Row],[Pnr.]]=GH$7,Tbl.Kosten[[#This Row],[Te financieren]],"")</f>
        <v/>
      </c>
      <c r="GI9" s="160" t="str">
        <f>IF(Tbl.Kosten[[#This Row],[Pnr.]]=GI$7,Tbl.Kosten[[#This Row],[Te financieren]],"")</f>
        <v/>
      </c>
      <c r="GJ9" s="160" t="str">
        <f>IF(Tbl.Kosten[[#This Row],[Pnr.]]=GJ$7,Tbl.Kosten[[#This Row],[Te financieren]],"")</f>
        <v/>
      </c>
      <c r="GK9" s="160" t="str">
        <f>IF(Tbl.Kosten[[#This Row],[Pnr.]]=GK$7,Tbl.Kosten[[#This Row],[Te financieren]],"")</f>
        <v/>
      </c>
      <c r="GL9" s="160" t="str">
        <f>IF(Tbl.Kosten[[#This Row],[Pnr.]]=GL$7,Tbl.Kosten[[#This Row],[Te financieren]],"")</f>
        <v/>
      </c>
      <c r="GM9" s="160" t="str">
        <f>IF(Tbl.Kosten[[#This Row],[Pnr.]]=GM$7,Tbl.Kosten[[#This Row],[Te financieren]],"")</f>
        <v/>
      </c>
      <c r="GN9" s="160" t="str">
        <f>IF(Tbl.Kosten[[#This Row],[Pnr.]]=GN$7,Tbl.Kosten[[#This Row],[Te financieren]],"")</f>
        <v/>
      </c>
      <c r="GO9" s="160" t="str">
        <f>IF(Tbl.Kosten[[#This Row],[Pnr.]]=GO$7,Tbl.Kosten[[#This Row],[Te financieren]],"")</f>
        <v/>
      </c>
      <c r="GP9" s="160" t="str">
        <f>IF(Tbl.Kosten[[#This Row],[Pnr.]]=GP$7,Tbl.Kosten[[#This Row],[Te financieren]],"")</f>
        <v/>
      </c>
      <c r="GQ9" s="160" t="str">
        <f>IF(Tbl.Kosten[[#This Row],[Pnr.]]=GQ$7,Tbl.Kosten[[#This Row],[Te financieren]],"")</f>
        <v/>
      </c>
      <c r="GR9" s="160" t="str">
        <f>IF(Tbl.Kosten[[#This Row],[Pnr.]]=GR$7,Tbl.Kosten[[#This Row],[Te financieren]],"")</f>
        <v/>
      </c>
      <c r="GS9" s="160" t="str">
        <f>IF(Tbl.Kosten[[#This Row],[Pnr.]]=GS$7,Tbl.Kosten[[#This Row],[Te financieren]],"")</f>
        <v/>
      </c>
      <c r="GT9" s="160" t="str">
        <f>IF(Tbl.Kosten[[#This Row],[Pnr.]]=GT$7,Tbl.Kosten[[#This Row],[Te financieren]],"")</f>
        <v/>
      </c>
      <c r="GU9" s="160" t="str">
        <f>IF(Tbl.Kosten[[#This Row],[Pnr.]]=GU$7,Tbl.Kosten[[#This Row],[Te financieren]],"")</f>
        <v/>
      </c>
      <c r="GV9" s="160" t="str">
        <f>IF(Tbl.Kosten[[#This Row],[Pnr.]]=GV$7,Tbl.Kosten[[#This Row],[Te financieren]],"")</f>
        <v/>
      </c>
      <c r="GW9" s="160" t="str">
        <f>IF(Tbl.Kosten[[#This Row],[Pnr.]]=GW$7,Tbl.Kosten[[#This Row],[Te financieren]],"")</f>
        <v/>
      </c>
      <c r="GX9" s="160" t="str">
        <f>IF(Tbl.Kosten[[#This Row],[Pnr.]]=GX$7,Tbl.Kosten[[#This Row],[Te financieren]],"")</f>
        <v/>
      </c>
      <c r="GY9" s="160" t="str">
        <f>IF(Tbl.Kosten[[#This Row],[Pnr.]]=GY$7,Tbl.Kosten[[#This Row],[Te financieren]],"")</f>
        <v/>
      </c>
      <c r="GZ9" s="160" t="str">
        <f>IF(Tbl.Kosten[[#This Row],[Pnr.]]=GZ$7,Tbl.Kosten[[#This Row],[Te financieren]],"")</f>
        <v/>
      </c>
      <c r="HA9" s="160" t="str">
        <f>IF(Tbl.Kosten[[#This Row],[Pnr.]]=HA$7,Tbl.Kosten[[#This Row],[Te financieren]],"")</f>
        <v/>
      </c>
      <c r="HB9" s="160" t="str">
        <f>IF(Tbl.Kosten[[#This Row],[Pnr.]]=HB$7,Tbl.Kosten[[#This Row],[Te financieren]],"")</f>
        <v/>
      </c>
      <c r="HC9" s="160" t="str">
        <f>IF(Tbl.Kosten[[#This Row],[Pnr.]]=HC$7,Tbl.Kosten[[#This Row],[Te financieren]],"")</f>
        <v/>
      </c>
      <c r="HD9" s="160" t="str">
        <f>IF(Tbl.Kosten[[#This Row],[Pnr.]]=HD$7,Tbl.Kosten[[#This Row],[Te financieren]],"")</f>
        <v/>
      </c>
      <c r="HE9" s="160" t="str">
        <f>IF(Tbl.Kosten[[#This Row],[Pnr.]]=HE$7,Tbl.Kosten[[#This Row],[Te financieren]],"")</f>
        <v/>
      </c>
      <c r="HF9" s="160" t="str">
        <f>IF(Tbl.Kosten[[#This Row],[Pnr.]]=HF$7,Tbl.Kosten[[#This Row],[Te financieren]],"")</f>
        <v/>
      </c>
      <c r="HG9" s="160" t="str">
        <f>IF(Tbl.Kosten[[#This Row],[Pnr.]]=HG$7,Tbl.Kosten[[#This Row],[Te financieren]],"")</f>
        <v/>
      </c>
      <c r="HH9" s="160" t="str">
        <f>IF(Tbl.Kosten[[#This Row],[Pnr.]]=HH$7,Tbl.Kosten[[#This Row],[Te financieren]],"")</f>
        <v/>
      </c>
      <c r="HI9" s="160" t="str">
        <f>IF(Tbl.Kosten[[#This Row],[Pnr.]]=HI$7,Tbl.Kosten[[#This Row],[Te financieren]],"")</f>
        <v/>
      </c>
      <c r="HJ9" s="160" t="str">
        <f>IF(Tbl.Kosten[[#This Row],[Pnr.]]=HJ$7,Tbl.Kosten[[#This Row],[Te financieren]],"")</f>
        <v/>
      </c>
      <c r="HK9" s="160" t="str">
        <f>IF(Tbl.Kosten[[#This Row],[Pnr.]]=HK$7,Tbl.Kosten[[#This Row],[Te financieren]],"")</f>
        <v/>
      </c>
      <c r="HL9" s="160" t="str">
        <f>IF(Tbl.Kosten[[#This Row],[Pnr.]]=HL$7,Tbl.Kosten[[#This Row],[Te financieren]],"")</f>
        <v/>
      </c>
      <c r="HM9" s="160" t="str">
        <f>IF(Tbl.Kosten[[#This Row],[Pnr.]]=HM$7,Tbl.Kosten[[#This Row],[Te financieren]],"")</f>
        <v/>
      </c>
      <c r="HN9" s="160" t="str">
        <f>IF(Tbl.Kosten[[#This Row],[Pnr.]]=HN$7,Tbl.Kosten[[#This Row],[Te financieren]],"")</f>
        <v/>
      </c>
      <c r="HO9" s="160" t="str">
        <f>IF(Tbl.Kosten[[#This Row],[Pnr.]]=HO$7,Tbl.Kosten[[#This Row],[Te financieren]],"")</f>
        <v/>
      </c>
      <c r="HP9" s="160" t="str">
        <f>IF(Tbl.Kosten[[#This Row],[Pnr.]]=HP$7,Tbl.Kosten[[#This Row],[Te financieren]],"")</f>
        <v/>
      </c>
      <c r="HQ9" s="160" t="str">
        <f>IF(Tbl.Kosten[[#This Row],[Pnr.]]=HQ$7,Tbl.Kosten[[#This Row],[Te financieren]],"")</f>
        <v/>
      </c>
      <c r="HR9" s="160" t="str">
        <f>IF(Tbl.Kosten[[#This Row],[Pnr.]]=HR$7,Tbl.Kosten[[#This Row],[Te financieren]],"")</f>
        <v/>
      </c>
      <c r="HS9" s="160" t="str">
        <f>IF(Tbl.Kosten[[#This Row],[Pnr.]]=HS$7,Tbl.Kosten[[#This Row],[Te financieren]],"")</f>
        <v/>
      </c>
      <c r="HT9" s="160" t="str">
        <f>IF(Tbl.Kosten[[#This Row],[Pnr.]]=HT$7,Tbl.Kosten[[#This Row],[Te financieren]],"")</f>
        <v/>
      </c>
      <c r="HU9" s="160" t="str">
        <f>IF(Tbl.Kosten[[#This Row],[Pnr.]]=HU$7,Tbl.Kosten[[#This Row],[Te financieren]],"")</f>
        <v/>
      </c>
      <c r="HV9" s="160" t="str">
        <f>IF(Tbl.Kosten[[#This Row],[Pnr.]]=HV$7,Tbl.Kosten[[#This Row],[Te financieren]],"")</f>
        <v/>
      </c>
      <c r="HW9" s="160" t="str">
        <f>IF(Tbl.Kosten[[#This Row],[Pnr.]]=HW$7,Tbl.Kosten[[#This Row],[Te financieren]],"")</f>
        <v/>
      </c>
    </row>
    <row r="10" spans="2:16383" x14ac:dyDescent="0.3">
      <c r="B10" s="147"/>
      <c r="C10" s="147"/>
      <c r="D10" s="146"/>
      <c r="E10" s="147"/>
      <c r="F10" s="145"/>
      <c r="G10" s="11" t="str">
        <f>IF(Tbl.Kosten[[#This Row],[Medewerker e/o 
functie]]&lt;&gt;"",_xlfn.XLOOKUP(Tbl.Kosten[[#This Row],[Medewerker e/o 
functie]],Tbl.Uurtarief[Medewerker en/of functie],Tbl.Uurtarief[Uurtarief],"",0,1),"")</f>
        <v/>
      </c>
      <c r="H10" s="121">
        <f>IFERROR(Tbl.Kosten[[#This Row],[Uren]]*Tbl.Kosten[[#This Row],[Uurtarief]],0)</f>
        <v>0</v>
      </c>
      <c r="I10" s="119" t="str">
        <f>IF(Tbl.Kosten[[#This Row],[Subtotaal uren]]&lt;&gt;0,_xlfn.XLOOKUP(Tbl.Kosten[[#This Row],[Medewerker e/o 
functie]],Tbl.Uurtarief[Medewerker en/of functie],Tbl.Uurtarief[Kostensoort arbeid],"",0,1),"")</f>
        <v/>
      </c>
      <c r="J10" s="147"/>
      <c r="K10" s="145"/>
      <c r="L10" s="149" t="str">
        <f>IF(Tbl.Kosten[[#This Row],[Activum]]&lt;&gt;"",_xlfn.XLOOKUP(Tbl.Kosten[[#This Row],[Activum]],Tbl.Afschrijvingskosten[Activum],Tbl.Afschrijvingskosten[Tarief per afschrijvings-eenheid],"",0,1),"")</f>
        <v/>
      </c>
      <c r="M10" s="122">
        <f>IFERROR(Tbl.Kosten[[#This Row],[Een-
heden]]*Tbl.Kosten[[#This Row],[Afschrijvings-
tarief]],0)</f>
        <v>0</v>
      </c>
      <c r="N10" s="122" t="str">
        <f>IF(Tbl.Kosten[[#This Row],[Subtotaal afschrijving]]&lt;&gt;0,Lijsten!A8,"")</f>
        <v/>
      </c>
      <c r="O10" s="150"/>
      <c r="P10" s="145"/>
      <c r="Q10" s="148"/>
      <c r="R10" s="122">
        <f>IFERROR(Tbl.Kosten[[#This Row],[Aantal]]*Tbl.Kosten[[#This Row],[Tarief]],0)</f>
        <v>0</v>
      </c>
      <c r="S10" s="8">
        <f>IFERROR(Tbl.Kosten[[#This Row],[Subtotaal overige kosten]]+Tbl.Kosten[[#This Row],[Subtotaal uren]]+Tbl.Kosten[[#This Row],[Subtotaal afschrijving]],0)</f>
        <v>0</v>
      </c>
      <c r="T10" s="8">
        <f>IFERROR(Tbl.Kosten[[#This Row],[Totaal kosten]]*Tbl.Kosten[[#This Row],[Subsidie%]],0)</f>
        <v>0</v>
      </c>
      <c r="U10" s="4" t="str" cm="1">
        <f t="array" ref="U10">IFERROR(_xlfn.IFS(Tbl.Kosten[[#This Row],[Subtotaal uren]]&lt;&gt;0,Tbl.Kosten[[#This Row],[Kostensoort arbeid]],Tbl.Kosten[[#This Row],[Subtotaal afschrijving]]&lt;&gt;0,Tbl.Kosten[[#This Row],[Kostensoort afschrijving]],Tbl.Kosten[[#This Row],[Subtotaal overige kosten]]&lt;&gt;0,Tbl.Kosten[[#This Row],[Kostensoort overig]]),"")</f>
        <v/>
      </c>
      <c r="V10" s="4" t="str">
        <f>IFERROR(_xlfn.XLOOKUP(Tbl.Kosten[[#This Row],[Activiteitencode]],Tbl.Activiteiten[Activiteitcode],Tbl.Activiteiten[Werkpakketcode],"",0,1),"")</f>
        <v/>
      </c>
      <c r="W10" s="4" t="str">
        <f>IFERROR(_xlfn.XLOOKUP(Tbl.Kosten[[#This Row],[Werkpakketcode]],Tbl.Werkpakketten[Werkpakketcode],Tbl.Werkpakketten[Subsidiabele activiteit],"",0,1),"")</f>
        <v/>
      </c>
      <c r="X10" s="12">
        <f>IFERROR(_xlfn.XLOOKUP(Tbl.Kosten[[#This Row],[Sanr.]],Tbl.Subsidiehoogte[SAnr.],Tbl.Subsidiehoogte[Sub. Percentage],0,0,1),0)</f>
        <v>0</v>
      </c>
      <c r="Y10" s="154" t="str">
        <f>IFERROR(_xlfn.XLOOKUP(Tbl.Kosten[[#This Row],[Partnercode]],Tbl.Projectpartners[Partnercode],Tbl.Projectpartners[PNr.],"",0,1),"")</f>
        <v>P1</v>
      </c>
      <c r="Z10" s="158">
        <f>IF(Tbl.Kosten[[#This Row],[Pnr.]]=Z$7,Tbl.Kosten[[#This Row],[Totaal kosten]],"")</f>
        <v>0</v>
      </c>
      <c r="AA10" s="158" t="str">
        <f>IF(Tbl.Kosten[[#This Row],[Pnr.]]=AA$7,Tbl.Kosten[[#This Row],[Totaal kosten]],"")</f>
        <v/>
      </c>
      <c r="AB10" s="158" t="str">
        <f>IF(Tbl.Kosten[[#This Row],[Pnr.]]=AB$7,Tbl.Kosten[[#This Row],[Totaal kosten]],"")</f>
        <v/>
      </c>
      <c r="AC10" s="158" t="str">
        <f>IF(Tbl.Kosten[[#This Row],[Pnr.]]=AC$7,Tbl.Kosten[[#This Row],[Totaal kosten]],"")</f>
        <v/>
      </c>
      <c r="AD10" s="158" t="str">
        <f>IF(Tbl.Kosten[[#This Row],[Pnr.]]=AD$7,Tbl.Kosten[[#This Row],[Totaal kosten]],"")</f>
        <v/>
      </c>
      <c r="AE10" s="158" t="str">
        <f>IF(Tbl.Kosten[[#This Row],[Pnr.]]=AE$7,Tbl.Kosten[[#This Row],[Totaal kosten]],"")</f>
        <v/>
      </c>
      <c r="AF10" s="158" t="str">
        <f>IF(Tbl.Kosten[[#This Row],[Pnr.]]=AF$7,Tbl.Kosten[[#This Row],[Totaal kosten]],"")</f>
        <v/>
      </c>
      <c r="AG10" s="158" t="str">
        <f>IF(Tbl.Kosten[[#This Row],[Pnr.]]=AG$7,Tbl.Kosten[[#This Row],[Totaal kosten]],"")</f>
        <v/>
      </c>
      <c r="AH10" s="158" t="str">
        <f>IF(Tbl.Kosten[[#This Row],[Pnr.]]=AH$7,Tbl.Kosten[[#This Row],[Totaal kosten]],"")</f>
        <v/>
      </c>
      <c r="AI10" s="158" t="str">
        <f>IF(Tbl.Kosten[[#This Row],[Pnr.]]=AI$7,Tbl.Kosten[[#This Row],[Totaal kosten]],"")</f>
        <v/>
      </c>
      <c r="AJ10" s="158" t="str">
        <f>IF(Tbl.Kosten[[#This Row],[Pnr.]]=AJ$7,Tbl.Kosten[[#This Row],[Totaal kosten]],"")</f>
        <v/>
      </c>
      <c r="AK10" s="158" t="str">
        <f>IF(Tbl.Kosten[[#This Row],[Pnr.]]=AK$7,Tbl.Kosten[[#This Row],[Totaal kosten]],"")</f>
        <v/>
      </c>
      <c r="AL10" s="158" t="str">
        <f>IF(Tbl.Kosten[[#This Row],[Pnr.]]=AL$7,Tbl.Kosten[[#This Row],[Totaal kosten]],"")</f>
        <v/>
      </c>
      <c r="AM10" s="158" t="str">
        <f>IF(Tbl.Kosten[[#This Row],[Pnr.]]=AM$7,Tbl.Kosten[[#This Row],[Totaal kosten]],"")</f>
        <v/>
      </c>
      <c r="AN10" s="158" t="str">
        <f>IF(Tbl.Kosten[[#This Row],[Pnr.]]=AN$7,Tbl.Kosten[[#This Row],[Totaal kosten]],"")</f>
        <v/>
      </c>
      <c r="AO10" s="158" t="str">
        <f>IF(Tbl.Kosten[[#This Row],[Pnr.]]=AO$7,Tbl.Kosten[[#This Row],[Totaal kosten]],"")</f>
        <v/>
      </c>
      <c r="AP10" s="158" t="str">
        <f>IF(Tbl.Kosten[[#This Row],[Pnr.]]=AP$7,Tbl.Kosten[[#This Row],[Totaal kosten]],"")</f>
        <v/>
      </c>
      <c r="AQ10" s="158" t="str">
        <f>IF(Tbl.Kosten[[#This Row],[Pnr.]]=AQ$7,Tbl.Kosten[[#This Row],[Totaal kosten]],"")</f>
        <v/>
      </c>
      <c r="AR10" s="158" t="str">
        <f>IF(Tbl.Kosten[[#This Row],[Pnr.]]=AR$7,Tbl.Kosten[[#This Row],[Totaal kosten]],"")</f>
        <v/>
      </c>
      <c r="AS10" s="158" t="str">
        <f>IF(Tbl.Kosten[[#This Row],[Pnr.]]=AS$7,Tbl.Kosten[[#This Row],[Totaal kosten]],"")</f>
        <v/>
      </c>
      <c r="AT10" s="158" t="str">
        <f>IF(Tbl.Kosten[[#This Row],[Pnr.]]=AT$7,Tbl.Kosten[[#This Row],[Totaal kosten]],"")</f>
        <v/>
      </c>
      <c r="AU10" s="158" t="str">
        <f>IF(Tbl.Kosten[[#This Row],[Pnr.]]=AU$7,Tbl.Kosten[[#This Row],[Totaal kosten]],"")</f>
        <v/>
      </c>
      <c r="AV10" s="158" t="str">
        <f>IF(Tbl.Kosten[[#This Row],[Pnr.]]=AV$7,Tbl.Kosten[[#This Row],[Totaal kosten]],"")</f>
        <v/>
      </c>
      <c r="AW10" s="158" t="str">
        <f>IF(Tbl.Kosten[[#This Row],[Pnr.]]=AW$7,Tbl.Kosten[[#This Row],[Totaal kosten]],"")</f>
        <v/>
      </c>
      <c r="AX10" s="158" t="str">
        <f>IF(Tbl.Kosten[[#This Row],[Pnr.]]=AX$7,Tbl.Kosten[[#This Row],[Totaal kosten]],"")</f>
        <v/>
      </c>
      <c r="AY10" s="158" t="str">
        <f>IF(Tbl.Kosten[[#This Row],[Pnr.]]=AY$7,Tbl.Kosten[[#This Row],[Totaal kosten]],"")</f>
        <v/>
      </c>
      <c r="AZ10" s="158" t="str">
        <f>IF(Tbl.Kosten[[#This Row],[Pnr.]]=AZ$7,Tbl.Kosten[[#This Row],[Totaal kosten]],"")</f>
        <v/>
      </c>
      <c r="BA10" s="158" t="str">
        <f>IF(Tbl.Kosten[[#This Row],[Pnr.]]=BA$7,Tbl.Kosten[[#This Row],[Totaal kosten]],"")</f>
        <v/>
      </c>
      <c r="BB10" s="158" t="str">
        <f>IF(Tbl.Kosten[[#This Row],[Pnr.]]=BB$7,Tbl.Kosten[[#This Row],[Totaal kosten]],"")</f>
        <v/>
      </c>
      <c r="BC10" s="158" t="str">
        <f>IF(Tbl.Kosten[[#This Row],[Pnr.]]=BC$7,Tbl.Kosten[[#This Row],[Totaal kosten]],"")</f>
        <v/>
      </c>
      <c r="BD10" s="158" t="str">
        <f>IF(Tbl.Kosten[[#This Row],[Pnr.]]=BD$7,Tbl.Kosten[[#This Row],[Totaal kosten]],"")</f>
        <v/>
      </c>
      <c r="BE10" s="158" t="str">
        <f>IF(Tbl.Kosten[[#This Row],[Pnr.]]=BE$7,Tbl.Kosten[[#This Row],[Totaal kosten]],"")</f>
        <v/>
      </c>
      <c r="BF10" s="158" t="str">
        <f>IF(Tbl.Kosten[[#This Row],[Pnr.]]=BF$7,Tbl.Kosten[[#This Row],[Totaal kosten]],"")</f>
        <v/>
      </c>
      <c r="BG10" s="158" t="str">
        <f>IF(Tbl.Kosten[[#This Row],[Pnr.]]=BG$7,Tbl.Kosten[[#This Row],[Totaal kosten]],"")</f>
        <v/>
      </c>
      <c r="BH10" s="158" t="str">
        <f>IF(Tbl.Kosten[[#This Row],[Pnr.]]=BH$7,Tbl.Kosten[[#This Row],[Totaal kosten]],"")</f>
        <v/>
      </c>
      <c r="BI10" s="158" t="str">
        <f>IF(Tbl.Kosten[[#This Row],[Pnr.]]=BI$7,Tbl.Kosten[[#This Row],[Totaal kosten]],"")</f>
        <v/>
      </c>
      <c r="BJ10" s="158" t="str">
        <f>IF(Tbl.Kosten[[#This Row],[Pnr.]]=BJ$7,Tbl.Kosten[[#This Row],[Totaal kosten]],"")</f>
        <v/>
      </c>
      <c r="BK10" s="158" t="str">
        <f>IF(Tbl.Kosten[[#This Row],[Pnr.]]=BK$7,Tbl.Kosten[[#This Row],[Totaal kosten]],"")</f>
        <v/>
      </c>
      <c r="BL10" s="158" t="str">
        <f>IF(Tbl.Kosten[[#This Row],[Pnr.]]=BL$7,Tbl.Kosten[[#This Row],[Totaal kosten]],"")</f>
        <v/>
      </c>
      <c r="BM10" s="158" t="str">
        <f>IF(Tbl.Kosten[[#This Row],[Pnr.]]=BM$7,Tbl.Kosten[[#This Row],[Totaal kosten]],"")</f>
        <v/>
      </c>
      <c r="BN10" s="158" t="str">
        <f>IF(Tbl.Kosten[[#This Row],[Pnr.]]=BN$7,Tbl.Kosten[[#This Row],[Totaal kosten]],"")</f>
        <v/>
      </c>
      <c r="BO10" s="158" t="str">
        <f>IF(Tbl.Kosten[[#This Row],[Pnr.]]=BO$7,Tbl.Kosten[[#This Row],[Totaal kosten]],"")</f>
        <v/>
      </c>
      <c r="BP10" s="158" t="str">
        <f>IF(Tbl.Kosten[[#This Row],[Pnr.]]=BP$7,Tbl.Kosten[[#This Row],[Totaal kosten]],"")</f>
        <v/>
      </c>
      <c r="BQ10" s="158" t="str">
        <f>IF(Tbl.Kosten[[#This Row],[Pnr.]]=BQ$7,Tbl.Kosten[[#This Row],[Totaal kosten]],"")</f>
        <v/>
      </c>
      <c r="BR10" s="158" t="str">
        <f>IF(Tbl.Kosten[[#This Row],[Pnr.]]=BR$7,Tbl.Kosten[[#This Row],[Totaal kosten]],"")</f>
        <v/>
      </c>
      <c r="BS10" s="158" t="str">
        <f>IF(Tbl.Kosten[[#This Row],[Pnr.]]=BS$7,Tbl.Kosten[[#This Row],[Totaal kosten]],"")</f>
        <v/>
      </c>
      <c r="BT10" s="158" t="str">
        <f>IF(Tbl.Kosten[[#This Row],[Pnr.]]=BT$7,Tbl.Kosten[[#This Row],[Totaal kosten]],"")</f>
        <v/>
      </c>
      <c r="BU10" s="158" t="str">
        <f>IF(Tbl.Kosten[[#This Row],[Pnr.]]=BU$7,Tbl.Kosten[[#This Row],[Totaal kosten]],"")</f>
        <v/>
      </c>
      <c r="BV10" s="158" t="str">
        <f>IF(Tbl.Kosten[[#This Row],[Pnr.]]=BV$7,Tbl.Kosten[[#This Row],[Totaal kosten]],"")</f>
        <v/>
      </c>
      <c r="BW10" s="158" t="str">
        <f>IF(Tbl.Kosten[[#This Row],[Pnr.]]=BW$7,Tbl.Kosten[[#This Row],[Totaal kosten]],"")</f>
        <v/>
      </c>
      <c r="BX10" s="158" t="str">
        <f>IFERROR(_xlfn.XLOOKUP(Tbl.Kosten[[#This Row],[Werkpakketcode]],Tbl.Werkpakketten[Werkpakketcode],Tbl.Werkpakketten[WPnr.],"",0,1),"")</f>
        <v/>
      </c>
      <c r="BY10" s="158" t="str">
        <f>IF(Tbl.Kosten[[#This Row],[WPnr.]]=BY$7,Tbl.Kosten[[#This Row],[Totaal kosten]],"")</f>
        <v/>
      </c>
      <c r="BZ10" s="158" t="str">
        <f>IF(Tbl.Kosten[[#This Row],[WPnr.]]=BZ$7,Tbl.Kosten[[#This Row],[Totaal kosten]],"")</f>
        <v/>
      </c>
      <c r="CA10" s="158" t="str">
        <f>IF(Tbl.Kosten[[#This Row],[WPnr.]]=CA$7,Tbl.Kosten[[#This Row],[Totaal kosten]],"")</f>
        <v/>
      </c>
      <c r="CB10" s="158" t="str">
        <f>IF(Tbl.Kosten[[#This Row],[WPnr.]]=CB$7,Tbl.Kosten[[#This Row],[Totaal kosten]],"")</f>
        <v/>
      </c>
      <c r="CC10" s="158" t="str">
        <f>IF(Tbl.Kosten[[#This Row],[WPnr.]]=CC$7,Tbl.Kosten[[#This Row],[Totaal kosten]],"")</f>
        <v/>
      </c>
      <c r="CD10" s="158" t="str">
        <f>IF(Tbl.Kosten[[#This Row],[WPnr.]]=CD$7,Tbl.Kosten[[#This Row],[Totaal kosten]],"")</f>
        <v/>
      </c>
      <c r="CE10" s="158" t="str">
        <f>IF(Tbl.Kosten[[#This Row],[WPnr.]]=CE$7,Tbl.Kosten[[#This Row],[Totaal kosten]],"")</f>
        <v/>
      </c>
      <c r="CF10" s="158" t="str">
        <f>IF(Tbl.Kosten[[#This Row],[WPnr.]]=CF$7,Tbl.Kosten[[#This Row],[Totaal kosten]],"")</f>
        <v/>
      </c>
      <c r="CG10" s="158" t="str">
        <f>IF(Tbl.Kosten[[#This Row],[WPnr.]]=CG$7,Tbl.Kosten[[#This Row],[Totaal kosten]],"")</f>
        <v/>
      </c>
      <c r="CH10" s="158" t="str">
        <f>IF(Tbl.Kosten[[#This Row],[WPnr.]]=CH$7,Tbl.Kosten[[#This Row],[Totaal kosten]],"")</f>
        <v/>
      </c>
      <c r="CI10" s="158" t="str">
        <f>IF(Tbl.Kosten[[#This Row],[WPnr.]]=CI$7,Tbl.Kosten[[#This Row],[Totaal kosten]],"")</f>
        <v/>
      </c>
      <c r="CJ10" s="158" t="str">
        <f>IF(Tbl.Kosten[[#This Row],[WPnr.]]=CJ$7,Tbl.Kosten[[#This Row],[Totaal kosten]],"")</f>
        <v/>
      </c>
      <c r="CK10" s="158" t="str">
        <f>IF(Tbl.Kosten[[#This Row],[WPnr.]]=CK$7,Tbl.Kosten[[#This Row],[Totaal kosten]],"")</f>
        <v/>
      </c>
      <c r="CL10" s="158" t="str">
        <f>IF(Tbl.Kosten[[#This Row],[WPnr.]]=CL$7,Tbl.Kosten[[#This Row],[Totaal kosten]],"")</f>
        <v/>
      </c>
      <c r="CM10" s="158" t="str">
        <f>IF(Tbl.Kosten[[#This Row],[WPnr.]]=CM$7,Tbl.Kosten[[#This Row],[Totaal kosten]],"")</f>
        <v/>
      </c>
      <c r="CN10" s="158" t="str">
        <f>IF(Tbl.Kosten[[#This Row],[WPnr.]]=CN$7,Tbl.Kosten[[#This Row],[Totaal kosten]],"")</f>
        <v/>
      </c>
      <c r="CO10" s="158" t="str">
        <f>IF(Tbl.Kosten[[#This Row],[WPnr.]]=CO$7,Tbl.Kosten[[#This Row],[Totaal kosten]],"")</f>
        <v/>
      </c>
      <c r="CP10" s="158" t="str">
        <f>IF(Tbl.Kosten[[#This Row],[WPnr.]]=CP$7,Tbl.Kosten[[#This Row],[Totaal kosten]],"")</f>
        <v/>
      </c>
      <c r="CQ10" s="158" t="str">
        <f>IF(Tbl.Kosten[[#This Row],[WPnr.]]=CQ$7,Tbl.Kosten[[#This Row],[Totaal kosten]],"")</f>
        <v/>
      </c>
      <c r="CR10" s="158" t="str">
        <f>IF(Tbl.Kosten[[#This Row],[WPnr.]]=CR$7,Tbl.Kosten[[#This Row],[Totaal kosten]],"")</f>
        <v/>
      </c>
      <c r="CS10" s="158" t="str">
        <f>IF(Tbl.Kosten[[#This Row],[WPnr.]]=CS$7,Tbl.Kosten[[#This Row],[Totaal kosten]],"")</f>
        <v/>
      </c>
      <c r="CT10" s="158" t="str">
        <f>IF(Tbl.Kosten[[#This Row],[WPnr.]]=CT$7,Tbl.Kosten[[#This Row],[Totaal kosten]],"")</f>
        <v/>
      </c>
      <c r="CU10" s="158" t="str">
        <f>IF(Tbl.Kosten[[#This Row],[WPnr.]]=CU$7,Tbl.Kosten[[#This Row],[Totaal kosten]],"")</f>
        <v/>
      </c>
      <c r="CV10" s="158" t="str">
        <f>IF(Tbl.Kosten[[#This Row],[WPnr.]]=CV$7,Tbl.Kosten[[#This Row],[Totaal kosten]],"")</f>
        <v/>
      </c>
      <c r="CW10" s="158" t="str">
        <f>IF(Tbl.Kosten[[#This Row],[WPnr.]]=CW$7,Tbl.Kosten[[#This Row],[Totaal kosten]],"")</f>
        <v/>
      </c>
      <c r="CX10" s="158" t="str">
        <f>IF(Tbl.Kosten[[#This Row],[WPnr.]]=CX$7,Tbl.Kosten[[#This Row],[Totaal kosten]],"")</f>
        <v/>
      </c>
      <c r="CY10" s="158" t="str">
        <f>IF(Tbl.Kosten[[#This Row],[WPnr.]]=CY$7,Tbl.Kosten[[#This Row],[Totaal kosten]],"")</f>
        <v/>
      </c>
      <c r="CZ10" s="158" t="str">
        <f>IF(Tbl.Kosten[[#This Row],[WPnr.]]=CZ$7,Tbl.Kosten[[#This Row],[Totaal kosten]],"")</f>
        <v/>
      </c>
      <c r="DA10" s="158" t="str">
        <f>IF(Tbl.Kosten[[#This Row],[WPnr.]]=DA$7,Tbl.Kosten[[#This Row],[Totaal kosten]],"")</f>
        <v/>
      </c>
      <c r="DB10" s="158" t="str">
        <f>IF(Tbl.Kosten[[#This Row],[WPnr.]]=DB$7,Tbl.Kosten[[#This Row],[Totaal kosten]],"")</f>
        <v/>
      </c>
      <c r="DC10" s="158" t="str">
        <f>IF(Tbl.Kosten[[#This Row],[WPnr.]]=DC$7,Tbl.Kosten[[#This Row],[Totaal kosten]],"")</f>
        <v/>
      </c>
      <c r="DD10" s="158" t="str">
        <f>IF(Tbl.Kosten[[#This Row],[WPnr.]]=DD$7,Tbl.Kosten[[#This Row],[Totaal kosten]],"")</f>
        <v/>
      </c>
      <c r="DE10" s="158" t="str">
        <f>IF(Tbl.Kosten[[#This Row],[WPnr.]]=DE$7,Tbl.Kosten[[#This Row],[Totaal kosten]],"")</f>
        <v/>
      </c>
      <c r="DF10" s="158" t="str">
        <f>IF(Tbl.Kosten[[#This Row],[WPnr.]]=DF$7,Tbl.Kosten[[#This Row],[Totaal kosten]],"")</f>
        <v/>
      </c>
      <c r="DG10" s="158" t="str">
        <f>IF(Tbl.Kosten[[#This Row],[WPnr.]]=DG$7,Tbl.Kosten[[#This Row],[Totaal kosten]],"")</f>
        <v/>
      </c>
      <c r="DH10" s="158" t="str">
        <f>IF(Tbl.Kosten[[#This Row],[WPnr.]]=DH$7,Tbl.Kosten[[#This Row],[Totaal kosten]],"")</f>
        <v/>
      </c>
      <c r="DI10" s="158" t="str">
        <f>IF(Tbl.Kosten[[#This Row],[WPnr.]]=DI$7,Tbl.Kosten[[#This Row],[Totaal kosten]],"")</f>
        <v/>
      </c>
      <c r="DJ10" s="158" t="str">
        <f>IF(Tbl.Kosten[[#This Row],[WPnr.]]=DJ$7,Tbl.Kosten[[#This Row],[Totaal kosten]],"")</f>
        <v/>
      </c>
      <c r="DK10" s="158" t="str">
        <f>IF(Tbl.Kosten[[#This Row],[WPnr.]]=DK$7,Tbl.Kosten[[#This Row],[Totaal kosten]],"")</f>
        <v/>
      </c>
      <c r="DL10" s="158" t="str">
        <f>IF(Tbl.Kosten[[#This Row],[WPnr.]]=DL$7,Tbl.Kosten[[#This Row],[Totaal kosten]],"")</f>
        <v/>
      </c>
      <c r="DM10" s="158" t="str">
        <f>IF(Tbl.Kosten[[#This Row],[WPnr.]]=DM$7,Tbl.Kosten[[#This Row],[Totaal kosten]],"")</f>
        <v/>
      </c>
      <c r="DN10" s="158" t="str">
        <f>IF(Tbl.Kosten[[#This Row],[WPnr.]]=DN$7,Tbl.Kosten[[#This Row],[Totaal kosten]],"")</f>
        <v/>
      </c>
      <c r="DO10" s="158" t="str">
        <f>IF(Tbl.Kosten[[#This Row],[WPnr.]]=DO$7,Tbl.Kosten[[#This Row],[Totaal kosten]],"")</f>
        <v/>
      </c>
      <c r="DP10" s="158" t="str">
        <f>IF(Tbl.Kosten[[#This Row],[WPnr.]]=DP$7,Tbl.Kosten[[#This Row],[Totaal kosten]],"")</f>
        <v/>
      </c>
      <c r="DQ10" s="158" t="str">
        <f>IF(Tbl.Kosten[[#This Row],[WPnr.]]=DQ$7,Tbl.Kosten[[#This Row],[Totaal kosten]],"")</f>
        <v/>
      </c>
      <c r="DR10" s="158" t="str">
        <f>IF(Tbl.Kosten[[#This Row],[WPnr.]]=DR$7,Tbl.Kosten[[#This Row],[Totaal kosten]],"")</f>
        <v/>
      </c>
      <c r="DS10" s="158" t="str">
        <f>IF(Tbl.Kosten[[#This Row],[WPnr.]]=DS$7,Tbl.Kosten[[#This Row],[Totaal kosten]],"")</f>
        <v/>
      </c>
      <c r="DT10" s="158" t="str">
        <f>IF(Tbl.Kosten[[#This Row],[WPnr.]]=DT$7,Tbl.Kosten[[#This Row],[Totaal kosten]],"")</f>
        <v/>
      </c>
      <c r="DU10" s="158" t="str">
        <f>IF(Tbl.Kosten[[#This Row],[WPnr.]]=DU$7,Tbl.Kosten[[#This Row],[Totaal kosten]],"")</f>
        <v/>
      </c>
      <c r="DV10" s="158" t="str">
        <f>IF(Tbl.Kosten[[#This Row],[WPnr.]]=DV$7,Tbl.Kosten[[#This Row],[Totaal kosten]],"")</f>
        <v/>
      </c>
      <c r="DW10" s="160" t="str">
        <f>IFERROR(_xlfn.XLOOKUP(Tbl.Kosten[[#This Row],[Kostensoort]],Tbl.Kostensoorten[Kostensoorten],Tbl.Kostensoorten[KSnr.],"",0,1),"")</f>
        <v/>
      </c>
      <c r="DX10" s="160" t="str">
        <f>IF(Tbl.Kosten[[#This Row],[KSnr.]]=DX$7,Tbl.Kosten[[#This Row],[Totaal kosten]],"")</f>
        <v/>
      </c>
      <c r="DY10" s="160" t="str">
        <f>IF(Tbl.Kosten[[#This Row],[KSnr.]]=DY$7,Tbl.Kosten[[#This Row],[Totaal kosten]],"")</f>
        <v/>
      </c>
      <c r="DZ10" s="160" t="str">
        <f>IF(Tbl.Kosten[[#This Row],[KSnr.]]=DZ$7,Tbl.Kosten[[#This Row],[Totaal kosten]],"")</f>
        <v/>
      </c>
      <c r="EA10" s="160" t="str">
        <f>IF(Tbl.Kosten[[#This Row],[KSnr.]]=EA$7,Tbl.Kosten[[#This Row],[Totaal kosten]],"")</f>
        <v/>
      </c>
      <c r="EB10" s="160" t="str">
        <f>IF(Tbl.Kosten[[#This Row],[KSnr.]]=EB$7,Tbl.Kosten[[#This Row],[Totaal kosten]],"")</f>
        <v/>
      </c>
      <c r="EC10" s="160" t="str">
        <f>IF(Tbl.Kosten[[#This Row],[KSnr.]]=EC$7,Tbl.Kosten[[#This Row],[Totaal kosten]],"")</f>
        <v/>
      </c>
      <c r="ED10" s="160" t="str">
        <f>IF(Tbl.Kosten[[#This Row],[KSnr.]]=ED$7,Tbl.Kosten[[#This Row],[Totaal kosten]],"")</f>
        <v/>
      </c>
      <c r="EE10" s="160" t="str">
        <f>IF(Tbl.Kosten[[#This Row],[KSnr.]]=EE$7,Tbl.Kosten[[#This Row],[Totaal kosten]],"")</f>
        <v/>
      </c>
      <c r="EF10" s="160" t="str">
        <f>IF(Tbl.Kosten[[#This Row],[KSnr.]]=EF$7,Tbl.Kosten[[#This Row],[Totaal kosten]],"")</f>
        <v/>
      </c>
      <c r="EG10" s="160" t="str">
        <f>IF(Tbl.Kosten[[#This Row],[KSnr.]]=EG$7,Tbl.Kosten[[#This Row],[Totaal kosten]],"")</f>
        <v/>
      </c>
      <c r="EH10" s="160" t="str">
        <f>IF(Tbl.Kosten[[#This Row],[KSnr.]]=EH$7,Tbl.Kosten[[#This Row],[Totaal kosten]],"")</f>
        <v/>
      </c>
      <c r="EI10" s="160" t="str">
        <f>IF(Tbl.Kosten[[#This Row],[KSnr.]]=EI$7,Tbl.Kosten[[#This Row],[Totaal kosten]],"")</f>
        <v/>
      </c>
      <c r="EJ10" s="160" t="str">
        <f>IF(Tbl.Kosten[[#This Row],[KSnr.]]=EJ$7,Tbl.Kosten[[#This Row],[Totaal kosten]],"")</f>
        <v/>
      </c>
      <c r="EK10" s="160" t="str">
        <f>IF(Tbl.Kosten[[#This Row],[KSnr.]]=EK$7,Tbl.Kosten[[#This Row],[Totaal kosten]],"")</f>
        <v/>
      </c>
      <c r="EL10" s="160" t="str">
        <f>IF(Tbl.Kosten[[#This Row],[KSnr.]]=EL$7,Tbl.Kosten[[#This Row],[Totaal kosten]],"")</f>
        <v/>
      </c>
      <c r="EM10" s="160" t="str">
        <f>IF(Tbl.Kosten[[#This Row],[KSnr.]]=EM$7,Tbl.Kosten[[#This Row],[Totaal kosten]],"")</f>
        <v/>
      </c>
      <c r="EN10" s="160" t="str">
        <f>IF(Tbl.Kosten[[#This Row],[KSnr.]]=EN$7,Tbl.Kosten[[#This Row],[Totaal kosten]],"")</f>
        <v/>
      </c>
      <c r="EO10" s="160" t="str">
        <f>IF(Tbl.Kosten[[#This Row],[KSnr.]]=EO$7,Tbl.Kosten[[#This Row],[Totaal kosten]],"")</f>
        <v/>
      </c>
      <c r="EP10" s="160" t="str">
        <f>IF(Tbl.Kosten[[#This Row],[KSnr.]]=EP$7,Tbl.Kosten[[#This Row],[Totaal kosten]],"")</f>
        <v/>
      </c>
      <c r="EQ10" s="160" t="str">
        <f>IF(Tbl.Kosten[[#This Row],[KSnr.]]=EQ$7,Tbl.Kosten[[#This Row],[Totaal kosten]],"")</f>
        <v/>
      </c>
      <c r="ER10" s="154" t="str">
        <f>IFERROR(_xlfn.XLOOKUP(Tbl.Kosten[[#This Row],[Subsidieactiviteit]],Tbl.Subsidiehoogte[Subsidieactiviteit],Tbl.Subsidiehoogte[SAnr.],"",0,1),"")</f>
        <v/>
      </c>
      <c r="ES10" s="160" t="str">
        <f>IF(Tbl.Kosten[[#This Row],[Sanr.]]=ES$7,Tbl.Kosten[[#This Row],[Totaal kosten]],"")</f>
        <v/>
      </c>
      <c r="ET10" s="160" t="str">
        <f>IF(Tbl.Kosten[[#This Row],[Sanr.]]=ET$7,Tbl.Kosten[[#This Row],[Totaal kosten]],"")</f>
        <v/>
      </c>
      <c r="EU10" s="160" t="str">
        <f>IF(Tbl.Kosten[[#This Row],[Sanr.]]=EU$7,Tbl.Kosten[[#This Row],[Totaal kosten]],"")</f>
        <v/>
      </c>
      <c r="EV10" s="160" t="str">
        <f>IF(Tbl.Kosten[[#This Row],[Sanr.]]=EV$7,Tbl.Kosten[[#This Row],[Totaal kosten]],"")</f>
        <v/>
      </c>
      <c r="EW10" s="160" t="str">
        <f>IF(Tbl.Kosten[[#This Row],[Sanr.]]=EW$7,Tbl.Kosten[[#This Row],[Totaal kosten]],"")</f>
        <v/>
      </c>
      <c r="EX10" s="160" t="str">
        <f>IF(Tbl.Kosten[[#This Row],[Sanr.]]=EX$7,Tbl.Kosten[[#This Row],[Totaal kosten]],"")</f>
        <v/>
      </c>
      <c r="EY10" s="160" t="str">
        <f>IF(Tbl.Kosten[[#This Row],[Sanr.]]=EY$7,Tbl.Kosten[[#This Row],[Totaal kosten]],"")</f>
        <v/>
      </c>
      <c r="EZ10" s="160" t="str">
        <f>IF(Tbl.Kosten[[#This Row],[Sanr.]]=EZ$7,Tbl.Kosten[[#This Row],[Totaal kosten]],"")</f>
        <v/>
      </c>
      <c r="FA10" s="160" t="str">
        <f>IF(Tbl.Kosten[[#This Row],[Sanr.]]=FA$7,Tbl.Kosten[[#This Row],[Totaal kosten]],"")</f>
        <v/>
      </c>
      <c r="FB10" s="160" t="str">
        <f>IF(Tbl.Kosten[[#This Row],[Sanr.]]=FB$7,Tbl.Kosten[[#This Row],[Totaal kosten]],"")</f>
        <v/>
      </c>
      <c r="FC10" s="160" t="str">
        <f>IF(Tbl.Kosten[[#This Row],[Sanr.]]=FC$7,Tbl.Kosten[[#This Row],[Totaal kosten]],"")</f>
        <v/>
      </c>
      <c r="FD10" s="160" t="str">
        <f>IF(Tbl.Kosten[[#This Row],[Sanr.]]=FD$7,Tbl.Kosten[[#This Row],[Totaal kosten]],"")</f>
        <v/>
      </c>
      <c r="FE10" s="160" t="str">
        <f>IF(Tbl.Kosten[[#This Row],[Sanr.]]=FE$7,Tbl.Kosten[[#This Row],[Totaal kosten]],"")</f>
        <v/>
      </c>
      <c r="FF10" s="160" t="str">
        <f>IF(Tbl.Kosten[[#This Row],[Sanr.]]=FF$7,Tbl.Kosten[[#This Row],[Totaal kosten]],"")</f>
        <v/>
      </c>
      <c r="FG10" s="160" t="str">
        <f>IF(Tbl.Kosten[[#This Row],[Sanr.]]=FG$7,Tbl.Kosten[[#This Row],[Totaal kosten]],"")</f>
        <v/>
      </c>
      <c r="FH10" s="160" t="str">
        <f>IF(Tbl.Kosten[[#This Row],[Sanr.]]=FH$7,Tbl.Kosten[[#This Row],[Totaal kosten]],"")</f>
        <v/>
      </c>
      <c r="FI10" s="160" t="str">
        <f>IF(Tbl.Kosten[[#This Row],[Sanr.]]=FI$7,Tbl.Kosten[[#This Row],[Totaal kosten]],"")</f>
        <v/>
      </c>
      <c r="FJ10" s="160" t="str">
        <f>IF(Tbl.Kosten[[#This Row],[Sanr.]]=FJ$7,Tbl.Kosten[[#This Row],[Totaal kosten]],"")</f>
        <v/>
      </c>
      <c r="FK10" s="160" t="str">
        <f>IF(Tbl.Kosten[[#This Row],[Sanr.]]=FK$7,Tbl.Kosten[[#This Row],[Totaal kosten]],"")</f>
        <v/>
      </c>
      <c r="FL10" s="160" t="str">
        <f>IF(Tbl.Kosten[[#This Row],[Sanr.]]=FL$7,Tbl.Kosten[[#This Row],[Totaal kosten]],"")</f>
        <v/>
      </c>
      <c r="FM10" s="160" t="str">
        <f>IF(Tbl.Kosten[[#This Row],[Sanr.]]=FM$7,Tbl.Kosten[[#This Row],[Totaal kosten]],"")</f>
        <v/>
      </c>
      <c r="FN10" s="160" t="str">
        <f>IF(Tbl.Kosten[[#This Row],[Sanr.]]=FN$7,Tbl.Kosten[[#This Row],[Totaal kosten]],"")</f>
        <v/>
      </c>
      <c r="FO10" s="160" t="str">
        <f>IF(Tbl.Kosten[[#This Row],[Sanr.]]=FO$7,Tbl.Kosten[[#This Row],[Totaal kosten]],"")</f>
        <v/>
      </c>
      <c r="FP10" s="160" t="str">
        <f>IF(Tbl.Kosten[[#This Row],[Sanr.]]=FP$7,Tbl.Kosten[[#This Row],[Totaal kosten]],"")</f>
        <v/>
      </c>
      <c r="FQ10" s="160" t="str">
        <f>IF(Tbl.Kosten[[#This Row],[Sanr.]]=FQ$7,Tbl.Kosten[[#This Row],[Totaal kosten]],"")</f>
        <v/>
      </c>
      <c r="FR10" s="160" t="str">
        <f>IF(Tbl.Kosten[[#This Row],[Sanr.]]=FR$7,Tbl.Kosten[[#This Row],[Totaal kosten]],"")</f>
        <v/>
      </c>
      <c r="FS10" s="160" t="str">
        <f>IF(Tbl.Kosten[[#This Row],[Sanr.]]=FS$7,Tbl.Kosten[[#This Row],[Totaal kosten]],"")</f>
        <v/>
      </c>
      <c r="FT10" s="160" t="str">
        <f>IF(Tbl.Kosten[[#This Row],[Sanr.]]=FT$7,Tbl.Kosten[[#This Row],[Totaal kosten]],"")</f>
        <v/>
      </c>
      <c r="FU10" s="160" t="str">
        <f>IF(Tbl.Kosten[[#This Row],[Sanr.]]=FU$7,Tbl.Kosten[[#This Row],[Totaal kosten]],"")</f>
        <v/>
      </c>
      <c r="FV10" s="160" t="str">
        <f>IF(Tbl.Kosten[[#This Row],[Sanr.]]=FV$7,Tbl.Kosten[[#This Row],[Totaal kosten]],"")</f>
        <v/>
      </c>
      <c r="FW10" s="160" t="str">
        <f>IFERROR(_xlfn.XLOOKUP(Tbl.Kosten[[#This Row],[Activiteitencode]],Tbl.Activiteiten[Activiteitcode],Tbl.Activiteiten[Anr.],"",0,1),"")</f>
        <v/>
      </c>
      <c r="FX10" s="181" t="str">
        <f>_xlfn.CONCAT(Tbl.Kosten[[#This Row],[Pnr.]],Tbl.Kosten[[#This Row],[Sanr.]])</f>
        <v>P1</v>
      </c>
      <c r="FY10" s="160">
        <f>Tbl.Kosten[[#This Row],[Totaal kosten]]-Tbl.Kosten[[#This Row],[Subsidie]]</f>
        <v>0</v>
      </c>
      <c r="FZ10" s="160">
        <f>IF(Tbl.Kosten[[#This Row],[Pnr.]]=FZ$7,Tbl.Kosten[[#This Row],[Te financieren]],"")</f>
        <v>0</v>
      </c>
      <c r="GA10" s="160" t="str">
        <f>IF(Tbl.Kosten[[#This Row],[Pnr.]]=GA$7,Tbl.Kosten[[#This Row],[Te financieren]],"")</f>
        <v/>
      </c>
      <c r="GB10" s="160" t="str">
        <f>IF(Tbl.Kosten[[#This Row],[Pnr.]]=GB$7,Tbl.Kosten[[#This Row],[Te financieren]],"")</f>
        <v/>
      </c>
      <c r="GC10" s="160" t="str">
        <f>IF(Tbl.Kosten[[#This Row],[Pnr.]]=GC$7,Tbl.Kosten[[#This Row],[Te financieren]],"")</f>
        <v/>
      </c>
      <c r="GD10" s="160" t="str">
        <f>IF(Tbl.Kosten[[#This Row],[Pnr.]]=GD$7,Tbl.Kosten[[#This Row],[Te financieren]],"")</f>
        <v/>
      </c>
      <c r="GE10" s="160" t="str">
        <f>IF(Tbl.Kosten[[#This Row],[Pnr.]]=GE$7,Tbl.Kosten[[#This Row],[Te financieren]],"")</f>
        <v/>
      </c>
      <c r="GF10" s="160" t="str">
        <f>IF(Tbl.Kosten[[#This Row],[Pnr.]]=GF$7,Tbl.Kosten[[#This Row],[Te financieren]],"")</f>
        <v/>
      </c>
      <c r="GG10" s="160" t="str">
        <f>IF(Tbl.Kosten[[#This Row],[Pnr.]]=GG$7,Tbl.Kosten[[#This Row],[Te financieren]],"")</f>
        <v/>
      </c>
      <c r="GH10" s="160" t="str">
        <f>IF(Tbl.Kosten[[#This Row],[Pnr.]]=GH$7,Tbl.Kosten[[#This Row],[Te financieren]],"")</f>
        <v/>
      </c>
      <c r="GI10" s="160" t="str">
        <f>IF(Tbl.Kosten[[#This Row],[Pnr.]]=GI$7,Tbl.Kosten[[#This Row],[Te financieren]],"")</f>
        <v/>
      </c>
      <c r="GJ10" s="160" t="str">
        <f>IF(Tbl.Kosten[[#This Row],[Pnr.]]=GJ$7,Tbl.Kosten[[#This Row],[Te financieren]],"")</f>
        <v/>
      </c>
      <c r="GK10" s="160" t="str">
        <f>IF(Tbl.Kosten[[#This Row],[Pnr.]]=GK$7,Tbl.Kosten[[#This Row],[Te financieren]],"")</f>
        <v/>
      </c>
      <c r="GL10" s="160" t="str">
        <f>IF(Tbl.Kosten[[#This Row],[Pnr.]]=GL$7,Tbl.Kosten[[#This Row],[Te financieren]],"")</f>
        <v/>
      </c>
      <c r="GM10" s="160" t="str">
        <f>IF(Tbl.Kosten[[#This Row],[Pnr.]]=GM$7,Tbl.Kosten[[#This Row],[Te financieren]],"")</f>
        <v/>
      </c>
      <c r="GN10" s="160" t="str">
        <f>IF(Tbl.Kosten[[#This Row],[Pnr.]]=GN$7,Tbl.Kosten[[#This Row],[Te financieren]],"")</f>
        <v/>
      </c>
      <c r="GO10" s="160" t="str">
        <f>IF(Tbl.Kosten[[#This Row],[Pnr.]]=GO$7,Tbl.Kosten[[#This Row],[Te financieren]],"")</f>
        <v/>
      </c>
      <c r="GP10" s="160" t="str">
        <f>IF(Tbl.Kosten[[#This Row],[Pnr.]]=GP$7,Tbl.Kosten[[#This Row],[Te financieren]],"")</f>
        <v/>
      </c>
      <c r="GQ10" s="160" t="str">
        <f>IF(Tbl.Kosten[[#This Row],[Pnr.]]=GQ$7,Tbl.Kosten[[#This Row],[Te financieren]],"")</f>
        <v/>
      </c>
      <c r="GR10" s="160" t="str">
        <f>IF(Tbl.Kosten[[#This Row],[Pnr.]]=GR$7,Tbl.Kosten[[#This Row],[Te financieren]],"")</f>
        <v/>
      </c>
      <c r="GS10" s="160" t="str">
        <f>IF(Tbl.Kosten[[#This Row],[Pnr.]]=GS$7,Tbl.Kosten[[#This Row],[Te financieren]],"")</f>
        <v/>
      </c>
      <c r="GT10" s="160" t="str">
        <f>IF(Tbl.Kosten[[#This Row],[Pnr.]]=GT$7,Tbl.Kosten[[#This Row],[Te financieren]],"")</f>
        <v/>
      </c>
      <c r="GU10" s="160" t="str">
        <f>IF(Tbl.Kosten[[#This Row],[Pnr.]]=GU$7,Tbl.Kosten[[#This Row],[Te financieren]],"")</f>
        <v/>
      </c>
      <c r="GV10" s="160" t="str">
        <f>IF(Tbl.Kosten[[#This Row],[Pnr.]]=GV$7,Tbl.Kosten[[#This Row],[Te financieren]],"")</f>
        <v/>
      </c>
      <c r="GW10" s="160" t="str">
        <f>IF(Tbl.Kosten[[#This Row],[Pnr.]]=GW$7,Tbl.Kosten[[#This Row],[Te financieren]],"")</f>
        <v/>
      </c>
      <c r="GX10" s="160" t="str">
        <f>IF(Tbl.Kosten[[#This Row],[Pnr.]]=GX$7,Tbl.Kosten[[#This Row],[Te financieren]],"")</f>
        <v/>
      </c>
      <c r="GY10" s="160" t="str">
        <f>IF(Tbl.Kosten[[#This Row],[Pnr.]]=GY$7,Tbl.Kosten[[#This Row],[Te financieren]],"")</f>
        <v/>
      </c>
      <c r="GZ10" s="160" t="str">
        <f>IF(Tbl.Kosten[[#This Row],[Pnr.]]=GZ$7,Tbl.Kosten[[#This Row],[Te financieren]],"")</f>
        <v/>
      </c>
      <c r="HA10" s="160" t="str">
        <f>IF(Tbl.Kosten[[#This Row],[Pnr.]]=HA$7,Tbl.Kosten[[#This Row],[Te financieren]],"")</f>
        <v/>
      </c>
      <c r="HB10" s="160" t="str">
        <f>IF(Tbl.Kosten[[#This Row],[Pnr.]]=HB$7,Tbl.Kosten[[#This Row],[Te financieren]],"")</f>
        <v/>
      </c>
      <c r="HC10" s="160" t="str">
        <f>IF(Tbl.Kosten[[#This Row],[Pnr.]]=HC$7,Tbl.Kosten[[#This Row],[Te financieren]],"")</f>
        <v/>
      </c>
      <c r="HD10" s="160" t="str">
        <f>IF(Tbl.Kosten[[#This Row],[Pnr.]]=HD$7,Tbl.Kosten[[#This Row],[Te financieren]],"")</f>
        <v/>
      </c>
      <c r="HE10" s="160" t="str">
        <f>IF(Tbl.Kosten[[#This Row],[Pnr.]]=HE$7,Tbl.Kosten[[#This Row],[Te financieren]],"")</f>
        <v/>
      </c>
      <c r="HF10" s="160" t="str">
        <f>IF(Tbl.Kosten[[#This Row],[Pnr.]]=HF$7,Tbl.Kosten[[#This Row],[Te financieren]],"")</f>
        <v/>
      </c>
      <c r="HG10" s="160" t="str">
        <f>IF(Tbl.Kosten[[#This Row],[Pnr.]]=HG$7,Tbl.Kosten[[#This Row],[Te financieren]],"")</f>
        <v/>
      </c>
      <c r="HH10" s="160" t="str">
        <f>IF(Tbl.Kosten[[#This Row],[Pnr.]]=HH$7,Tbl.Kosten[[#This Row],[Te financieren]],"")</f>
        <v/>
      </c>
      <c r="HI10" s="160" t="str">
        <f>IF(Tbl.Kosten[[#This Row],[Pnr.]]=HI$7,Tbl.Kosten[[#This Row],[Te financieren]],"")</f>
        <v/>
      </c>
      <c r="HJ10" s="160" t="str">
        <f>IF(Tbl.Kosten[[#This Row],[Pnr.]]=HJ$7,Tbl.Kosten[[#This Row],[Te financieren]],"")</f>
        <v/>
      </c>
      <c r="HK10" s="160" t="str">
        <f>IF(Tbl.Kosten[[#This Row],[Pnr.]]=HK$7,Tbl.Kosten[[#This Row],[Te financieren]],"")</f>
        <v/>
      </c>
      <c r="HL10" s="160" t="str">
        <f>IF(Tbl.Kosten[[#This Row],[Pnr.]]=HL$7,Tbl.Kosten[[#This Row],[Te financieren]],"")</f>
        <v/>
      </c>
      <c r="HM10" s="160" t="str">
        <f>IF(Tbl.Kosten[[#This Row],[Pnr.]]=HM$7,Tbl.Kosten[[#This Row],[Te financieren]],"")</f>
        <v/>
      </c>
      <c r="HN10" s="160" t="str">
        <f>IF(Tbl.Kosten[[#This Row],[Pnr.]]=HN$7,Tbl.Kosten[[#This Row],[Te financieren]],"")</f>
        <v/>
      </c>
      <c r="HO10" s="160" t="str">
        <f>IF(Tbl.Kosten[[#This Row],[Pnr.]]=HO$7,Tbl.Kosten[[#This Row],[Te financieren]],"")</f>
        <v/>
      </c>
      <c r="HP10" s="160" t="str">
        <f>IF(Tbl.Kosten[[#This Row],[Pnr.]]=HP$7,Tbl.Kosten[[#This Row],[Te financieren]],"")</f>
        <v/>
      </c>
      <c r="HQ10" s="160" t="str">
        <f>IF(Tbl.Kosten[[#This Row],[Pnr.]]=HQ$7,Tbl.Kosten[[#This Row],[Te financieren]],"")</f>
        <v/>
      </c>
      <c r="HR10" s="160" t="str">
        <f>IF(Tbl.Kosten[[#This Row],[Pnr.]]=HR$7,Tbl.Kosten[[#This Row],[Te financieren]],"")</f>
        <v/>
      </c>
      <c r="HS10" s="160" t="str">
        <f>IF(Tbl.Kosten[[#This Row],[Pnr.]]=HS$7,Tbl.Kosten[[#This Row],[Te financieren]],"")</f>
        <v/>
      </c>
      <c r="HT10" s="160" t="str">
        <f>IF(Tbl.Kosten[[#This Row],[Pnr.]]=HT$7,Tbl.Kosten[[#This Row],[Te financieren]],"")</f>
        <v/>
      </c>
      <c r="HU10" s="160" t="str">
        <f>IF(Tbl.Kosten[[#This Row],[Pnr.]]=HU$7,Tbl.Kosten[[#This Row],[Te financieren]],"")</f>
        <v/>
      </c>
      <c r="HV10" s="160" t="str">
        <f>IF(Tbl.Kosten[[#This Row],[Pnr.]]=HV$7,Tbl.Kosten[[#This Row],[Te financieren]],"")</f>
        <v/>
      </c>
      <c r="HW10" s="160" t="str">
        <f>IF(Tbl.Kosten[[#This Row],[Pnr.]]=HW$7,Tbl.Kosten[[#This Row],[Te financieren]],"")</f>
        <v/>
      </c>
    </row>
    <row r="11" spans="2:16383" x14ac:dyDescent="0.3">
      <c r="B11" s="147"/>
      <c r="C11" s="147"/>
      <c r="D11" s="146"/>
      <c r="E11" s="147"/>
      <c r="F11" s="145"/>
      <c r="G11" s="11" t="str">
        <f>IF(Tbl.Kosten[[#This Row],[Medewerker e/o 
functie]]&lt;&gt;"",_xlfn.XLOOKUP(Tbl.Kosten[[#This Row],[Medewerker e/o 
functie]],Tbl.Uurtarief[Medewerker en/of functie],Tbl.Uurtarief[Uurtarief],"",0,1),"")</f>
        <v/>
      </c>
      <c r="H11" s="121">
        <f>IFERROR(Tbl.Kosten[[#This Row],[Uren]]*Tbl.Kosten[[#This Row],[Uurtarief]],0)</f>
        <v>0</v>
      </c>
      <c r="I11" s="119" t="str">
        <f>IF(Tbl.Kosten[[#This Row],[Subtotaal uren]]&lt;&gt;0,_xlfn.XLOOKUP(Tbl.Kosten[[#This Row],[Medewerker e/o 
functie]],Tbl.Uurtarief[Medewerker en/of functie],Tbl.Uurtarief[Kostensoort arbeid],"",0,1),"")</f>
        <v/>
      </c>
      <c r="J11" s="147"/>
      <c r="K11" s="145"/>
      <c r="L11" s="149" t="str">
        <f>IF(Tbl.Kosten[[#This Row],[Activum]]&lt;&gt;"",_xlfn.XLOOKUP(Tbl.Kosten[[#This Row],[Activum]],Tbl.Afschrijvingskosten[Activum],Tbl.Afschrijvingskosten[Tarief per afschrijvings-eenheid],"",0,1),"")</f>
        <v/>
      </c>
      <c r="M11" s="122">
        <f>IFERROR(Tbl.Kosten[[#This Row],[Een-
heden]]*Tbl.Kosten[[#This Row],[Afschrijvings-
tarief]],0)</f>
        <v>0</v>
      </c>
      <c r="N11" s="122" t="str">
        <f>IF(Tbl.Kosten[[#This Row],[Subtotaal afschrijving]]&lt;&gt;0,Lijsten!A9,"")</f>
        <v/>
      </c>
      <c r="O11" s="150"/>
      <c r="P11" s="145"/>
      <c r="Q11" s="148"/>
      <c r="R11" s="122">
        <f>IFERROR(Tbl.Kosten[[#This Row],[Aantal]]*Tbl.Kosten[[#This Row],[Tarief]],0)</f>
        <v>0</v>
      </c>
      <c r="S11" s="8">
        <f>IFERROR(Tbl.Kosten[[#This Row],[Subtotaal overige kosten]]+Tbl.Kosten[[#This Row],[Subtotaal uren]]+Tbl.Kosten[[#This Row],[Subtotaal afschrijving]],0)</f>
        <v>0</v>
      </c>
      <c r="T11" s="8">
        <f>IFERROR(Tbl.Kosten[[#This Row],[Totaal kosten]]*Tbl.Kosten[[#This Row],[Subsidie%]],0)</f>
        <v>0</v>
      </c>
      <c r="U11" s="4" t="str" cm="1">
        <f t="array" ref="U11">IFERROR(_xlfn.IFS(Tbl.Kosten[[#This Row],[Subtotaal uren]]&lt;&gt;0,Tbl.Kosten[[#This Row],[Kostensoort arbeid]],Tbl.Kosten[[#This Row],[Subtotaal afschrijving]]&lt;&gt;0,Tbl.Kosten[[#This Row],[Kostensoort afschrijving]],Tbl.Kosten[[#This Row],[Subtotaal overige kosten]]&lt;&gt;0,Tbl.Kosten[[#This Row],[Kostensoort overig]]),"")</f>
        <v/>
      </c>
      <c r="V11" s="4" t="str">
        <f>IFERROR(_xlfn.XLOOKUP(Tbl.Kosten[[#This Row],[Activiteitencode]],Tbl.Activiteiten[Activiteitcode],Tbl.Activiteiten[Werkpakketcode],"",0,1),"")</f>
        <v/>
      </c>
      <c r="W11" s="4" t="str">
        <f>IFERROR(_xlfn.XLOOKUP(Tbl.Kosten[[#This Row],[Werkpakketcode]],Tbl.Werkpakketten[Werkpakketcode],Tbl.Werkpakketten[Subsidiabele activiteit],"",0,1),"")</f>
        <v/>
      </c>
      <c r="X11" s="12">
        <f>IFERROR(_xlfn.XLOOKUP(Tbl.Kosten[[#This Row],[Sanr.]],Tbl.Subsidiehoogte[SAnr.],Tbl.Subsidiehoogte[Sub. Percentage],0,0,1),0)</f>
        <v>0</v>
      </c>
      <c r="Y11" s="154" t="str">
        <f>IFERROR(_xlfn.XLOOKUP(Tbl.Kosten[[#This Row],[Partnercode]],Tbl.Projectpartners[Partnercode],Tbl.Projectpartners[PNr.],"",0,1),"")</f>
        <v>P1</v>
      </c>
      <c r="Z11" s="158">
        <f>IF(Tbl.Kosten[[#This Row],[Pnr.]]=Z$7,Tbl.Kosten[[#This Row],[Totaal kosten]],"")</f>
        <v>0</v>
      </c>
      <c r="AA11" s="158" t="str">
        <f>IF(Tbl.Kosten[[#This Row],[Pnr.]]=AA$7,Tbl.Kosten[[#This Row],[Totaal kosten]],"")</f>
        <v/>
      </c>
      <c r="AB11" s="158" t="str">
        <f>IF(Tbl.Kosten[[#This Row],[Pnr.]]=AB$7,Tbl.Kosten[[#This Row],[Totaal kosten]],"")</f>
        <v/>
      </c>
      <c r="AC11" s="158" t="str">
        <f>IF(Tbl.Kosten[[#This Row],[Pnr.]]=AC$7,Tbl.Kosten[[#This Row],[Totaal kosten]],"")</f>
        <v/>
      </c>
      <c r="AD11" s="158" t="str">
        <f>IF(Tbl.Kosten[[#This Row],[Pnr.]]=AD$7,Tbl.Kosten[[#This Row],[Totaal kosten]],"")</f>
        <v/>
      </c>
      <c r="AE11" s="158" t="str">
        <f>IF(Tbl.Kosten[[#This Row],[Pnr.]]=AE$7,Tbl.Kosten[[#This Row],[Totaal kosten]],"")</f>
        <v/>
      </c>
      <c r="AF11" s="158" t="str">
        <f>IF(Tbl.Kosten[[#This Row],[Pnr.]]=AF$7,Tbl.Kosten[[#This Row],[Totaal kosten]],"")</f>
        <v/>
      </c>
      <c r="AG11" s="158" t="str">
        <f>IF(Tbl.Kosten[[#This Row],[Pnr.]]=AG$7,Tbl.Kosten[[#This Row],[Totaal kosten]],"")</f>
        <v/>
      </c>
      <c r="AH11" s="158" t="str">
        <f>IF(Tbl.Kosten[[#This Row],[Pnr.]]=AH$7,Tbl.Kosten[[#This Row],[Totaal kosten]],"")</f>
        <v/>
      </c>
      <c r="AI11" s="158" t="str">
        <f>IF(Tbl.Kosten[[#This Row],[Pnr.]]=AI$7,Tbl.Kosten[[#This Row],[Totaal kosten]],"")</f>
        <v/>
      </c>
      <c r="AJ11" s="158" t="str">
        <f>IF(Tbl.Kosten[[#This Row],[Pnr.]]=AJ$7,Tbl.Kosten[[#This Row],[Totaal kosten]],"")</f>
        <v/>
      </c>
      <c r="AK11" s="158" t="str">
        <f>IF(Tbl.Kosten[[#This Row],[Pnr.]]=AK$7,Tbl.Kosten[[#This Row],[Totaal kosten]],"")</f>
        <v/>
      </c>
      <c r="AL11" s="158" t="str">
        <f>IF(Tbl.Kosten[[#This Row],[Pnr.]]=AL$7,Tbl.Kosten[[#This Row],[Totaal kosten]],"")</f>
        <v/>
      </c>
      <c r="AM11" s="158" t="str">
        <f>IF(Tbl.Kosten[[#This Row],[Pnr.]]=AM$7,Tbl.Kosten[[#This Row],[Totaal kosten]],"")</f>
        <v/>
      </c>
      <c r="AN11" s="158" t="str">
        <f>IF(Tbl.Kosten[[#This Row],[Pnr.]]=AN$7,Tbl.Kosten[[#This Row],[Totaal kosten]],"")</f>
        <v/>
      </c>
      <c r="AO11" s="158" t="str">
        <f>IF(Tbl.Kosten[[#This Row],[Pnr.]]=AO$7,Tbl.Kosten[[#This Row],[Totaal kosten]],"")</f>
        <v/>
      </c>
      <c r="AP11" s="158" t="str">
        <f>IF(Tbl.Kosten[[#This Row],[Pnr.]]=AP$7,Tbl.Kosten[[#This Row],[Totaal kosten]],"")</f>
        <v/>
      </c>
      <c r="AQ11" s="158" t="str">
        <f>IF(Tbl.Kosten[[#This Row],[Pnr.]]=AQ$7,Tbl.Kosten[[#This Row],[Totaal kosten]],"")</f>
        <v/>
      </c>
      <c r="AR11" s="158" t="str">
        <f>IF(Tbl.Kosten[[#This Row],[Pnr.]]=AR$7,Tbl.Kosten[[#This Row],[Totaal kosten]],"")</f>
        <v/>
      </c>
      <c r="AS11" s="158" t="str">
        <f>IF(Tbl.Kosten[[#This Row],[Pnr.]]=AS$7,Tbl.Kosten[[#This Row],[Totaal kosten]],"")</f>
        <v/>
      </c>
      <c r="AT11" s="158" t="str">
        <f>IF(Tbl.Kosten[[#This Row],[Pnr.]]=AT$7,Tbl.Kosten[[#This Row],[Totaal kosten]],"")</f>
        <v/>
      </c>
      <c r="AU11" s="158" t="str">
        <f>IF(Tbl.Kosten[[#This Row],[Pnr.]]=AU$7,Tbl.Kosten[[#This Row],[Totaal kosten]],"")</f>
        <v/>
      </c>
      <c r="AV11" s="158" t="str">
        <f>IF(Tbl.Kosten[[#This Row],[Pnr.]]=AV$7,Tbl.Kosten[[#This Row],[Totaal kosten]],"")</f>
        <v/>
      </c>
      <c r="AW11" s="158" t="str">
        <f>IF(Tbl.Kosten[[#This Row],[Pnr.]]=AW$7,Tbl.Kosten[[#This Row],[Totaal kosten]],"")</f>
        <v/>
      </c>
      <c r="AX11" s="158" t="str">
        <f>IF(Tbl.Kosten[[#This Row],[Pnr.]]=AX$7,Tbl.Kosten[[#This Row],[Totaal kosten]],"")</f>
        <v/>
      </c>
      <c r="AY11" s="158" t="str">
        <f>IF(Tbl.Kosten[[#This Row],[Pnr.]]=AY$7,Tbl.Kosten[[#This Row],[Totaal kosten]],"")</f>
        <v/>
      </c>
      <c r="AZ11" s="158" t="str">
        <f>IF(Tbl.Kosten[[#This Row],[Pnr.]]=AZ$7,Tbl.Kosten[[#This Row],[Totaal kosten]],"")</f>
        <v/>
      </c>
      <c r="BA11" s="158" t="str">
        <f>IF(Tbl.Kosten[[#This Row],[Pnr.]]=BA$7,Tbl.Kosten[[#This Row],[Totaal kosten]],"")</f>
        <v/>
      </c>
      <c r="BB11" s="158" t="str">
        <f>IF(Tbl.Kosten[[#This Row],[Pnr.]]=BB$7,Tbl.Kosten[[#This Row],[Totaal kosten]],"")</f>
        <v/>
      </c>
      <c r="BC11" s="158" t="str">
        <f>IF(Tbl.Kosten[[#This Row],[Pnr.]]=BC$7,Tbl.Kosten[[#This Row],[Totaal kosten]],"")</f>
        <v/>
      </c>
      <c r="BD11" s="158" t="str">
        <f>IF(Tbl.Kosten[[#This Row],[Pnr.]]=BD$7,Tbl.Kosten[[#This Row],[Totaal kosten]],"")</f>
        <v/>
      </c>
      <c r="BE11" s="158" t="str">
        <f>IF(Tbl.Kosten[[#This Row],[Pnr.]]=BE$7,Tbl.Kosten[[#This Row],[Totaal kosten]],"")</f>
        <v/>
      </c>
      <c r="BF11" s="158" t="str">
        <f>IF(Tbl.Kosten[[#This Row],[Pnr.]]=BF$7,Tbl.Kosten[[#This Row],[Totaal kosten]],"")</f>
        <v/>
      </c>
      <c r="BG11" s="158" t="str">
        <f>IF(Tbl.Kosten[[#This Row],[Pnr.]]=BG$7,Tbl.Kosten[[#This Row],[Totaal kosten]],"")</f>
        <v/>
      </c>
      <c r="BH11" s="158" t="str">
        <f>IF(Tbl.Kosten[[#This Row],[Pnr.]]=BH$7,Tbl.Kosten[[#This Row],[Totaal kosten]],"")</f>
        <v/>
      </c>
      <c r="BI11" s="158" t="str">
        <f>IF(Tbl.Kosten[[#This Row],[Pnr.]]=BI$7,Tbl.Kosten[[#This Row],[Totaal kosten]],"")</f>
        <v/>
      </c>
      <c r="BJ11" s="158" t="str">
        <f>IF(Tbl.Kosten[[#This Row],[Pnr.]]=BJ$7,Tbl.Kosten[[#This Row],[Totaal kosten]],"")</f>
        <v/>
      </c>
      <c r="BK11" s="158" t="str">
        <f>IF(Tbl.Kosten[[#This Row],[Pnr.]]=BK$7,Tbl.Kosten[[#This Row],[Totaal kosten]],"")</f>
        <v/>
      </c>
      <c r="BL11" s="158" t="str">
        <f>IF(Tbl.Kosten[[#This Row],[Pnr.]]=BL$7,Tbl.Kosten[[#This Row],[Totaal kosten]],"")</f>
        <v/>
      </c>
      <c r="BM11" s="158" t="str">
        <f>IF(Tbl.Kosten[[#This Row],[Pnr.]]=BM$7,Tbl.Kosten[[#This Row],[Totaal kosten]],"")</f>
        <v/>
      </c>
      <c r="BN11" s="158" t="str">
        <f>IF(Tbl.Kosten[[#This Row],[Pnr.]]=BN$7,Tbl.Kosten[[#This Row],[Totaal kosten]],"")</f>
        <v/>
      </c>
      <c r="BO11" s="158" t="str">
        <f>IF(Tbl.Kosten[[#This Row],[Pnr.]]=BO$7,Tbl.Kosten[[#This Row],[Totaal kosten]],"")</f>
        <v/>
      </c>
      <c r="BP11" s="158" t="str">
        <f>IF(Tbl.Kosten[[#This Row],[Pnr.]]=BP$7,Tbl.Kosten[[#This Row],[Totaal kosten]],"")</f>
        <v/>
      </c>
      <c r="BQ11" s="158" t="str">
        <f>IF(Tbl.Kosten[[#This Row],[Pnr.]]=BQ$7,Tbl.Kosten[[#This Row],[Totaal kosten]],"")</f>
        <v/>
      </c>
      <c r="BR11" s="158" t="str">
        <f>IF(Tbl.Kosten[[#This Row],[Pnr.]]=BR$7,Tbl.Kosten[[#This Row],[Totaal kosten]],"")</f>
        <v/>
      </c>
      <c r="BS11" s="158" t="str">
        <f>IF(Tbl.Kosten[[#This Row],[Pnr.]]=BS$7,Tbl.Kosten[[#This Row],[Totaal kosten]],"")</f>
        <v/>
      </c>
      <c r="BT11" s="158" t="str">
        <f>IF(Tbl.Kosten[[#This Row],[Pnr.]]=BT$7,Tbl.Kosten[[#This Row],[Totaal kosten]],"")</f>
        <v/>
      </c>
      <c r="BU11" s="158" t="str">
        <f>IF(Tbl.Kosten[[#This Row],[Pnr.]]=BU$7,Tbl.Kosten[[#This Row],[Totaal kosten]],"")</f>
        <v/>
      </c>
      <c r="BV11" s="158" t="str">
        <f>IF(Tbl.Kosten[[#This Row],[Pnr.]]=BV$7,Tbl.Kosten[[#This Row],[Totaal kosten]],"")</f>
        <v/>
      </c>
      <c r="BW11" s="158" t="str">
        <f>IF(Tbl.Kosten[[#This Row],[Pnr.]]=BW$7,Tbl.Kosten[[#This Row],[Totaal kosten]],"")</f>
        <v/>
      </c>
      <c r="BX11" s="158" t="str">
        <f>IFERROR(_xlfn.XLOOKUP(Tbl.Kosten[[#This Row],[Werkpakketcode]],Tbl.Werkpakketten[Werkpakketcode],Tbl.Werkpakketten[WPnr.],"",0,1),"")</f>
        <v/>
      </c>
      <c r="BY11" s="158" t="str">
        <f>IF(Tbl.Kosten[[#This Row],[WPnr.]]=BY$7,Tbl.Kosten[[#This Row],[Totaal kosten]],"")</f>
        <v/>
      </c>
      <c r="BZ11" s="158" t="str">
        <f>IF(Tbl.Kosten[[#This Row],[WPnr.]]=BZ$7,Tbl.Kosten[[#This Row],[Totaal kosten]],"")</f>
        <v/>
      </c>
      <c r="CA11" s="158" t="str">
        <f>IF(Tbl.Kosten[[#This Row],[WPnr.]]=CA$7,Tbl.Kosten[[#This Row],[Totaal kosten]],"")</f>
        <v/>
      </c>
      <c r="CB11" s="158" t="str">
        <f>IF(Tbl.Kosten[[#This Row],[WPnr.]]=CB$7,Tbl.Kosten[[#This Row],[Totaal kosten]],"")</f>
        <v/>
      </c>
      <c r="CC11" s="158" t="str">
        <f>IF(Tbl.Kosten[[#This Row],[WPnr.]]=CC$7,Tbl.Kosten[[#This Row],[Totaal kosten]],"")</f>
        <v/>
      </c>
      <c r="CD11" s="158" t="str">
        <f>IF(Tbl.Kosten[[#This Row],[WPnr.]]=CD$7,Tbl.Kosten[[#This Row],[Totaal kosten]],"")</f>
        <v/>
      </c>
      <c r="CE11" s="158" t="str">
        <f>IF(Tbl.Kosten[[#This Row],[WPnr.]]=CE$7,Tbl.Kosten[[#This Row],[Totaal kosten]],"")</f>
        <v/>
      </c>
      <c r="CF11" s="158" t="str">
        <f>IF(Tbl.Kosten[[#This Row],[WPnr.]]=CF$7,Tbl.Kosten[[#This Row],[Totaal kosten]],"")</f>
        <v/>
      </c>
      <c r="CG11" s="158" t="str">
        <f>IF(Tbl.Kosten[[#This Row],[WPnr.]]=CG$7,Tbl.Kosten[[#This Row],[Totaal kosten]],"")</f>
        <v/>
      </c>
      <c r="CH11" s="158" t="str">
        <f>IF(Tbl.Kosten[[#This Row],[WPnr.]]=CH$7,Tbl.Kosten[[#This Row],[Totaal kosten]],"")</f>
        <v/>
      </c>
      <c r="CI11" s="158" t="str">
        <f>IF(Tbl.Kosten[[#This Row],[WPnr.]]=CI$7,Tbl.Kosten[[#This Row],[Totaal kosten]],"")</f>
        <v/>
      </c>
      <c r="CJ11" s="158" t="str">
        <f>IF(Tbl.Kosten[[#This Row],[WPnr.]]=CJ$7,Tbl.Kosten[[#This Row],[Totaal kosten]],"")</f>
        <v/>
      </c>
      <c r="CK11" s="158" t="str">
        <f>IF(Tbl.Kosten[[#This Row],[WPnr.]]=CK$7,Tbl.Kosten[[#This Row],[Totaal kosten]],"")</f>
        <v/>
      </c>
      <c r="CL11" s="158" t="str">
        <f>IF(Tbl.Kosten[[#This Row],[WPnr.]]=CL$7,Tbl.Kosten[[#This Row],[Totaal kosten]],"")</f>
        <v/>
      </c>
      <c r="CM11" s="158" t="str">
        <f>IF(Tbl.Kosten[[#This Row],[WPnr.]]=CM$7,Tbl.Kosten[[#This Row],[Totaal kosten]],"")</f>
        <v/>
      </c>
      <c r="CN11" s="158" t="str">
        <f>IF(Tbl.Kosten[[#This Row],[WPnr.]]=CN$7,Tbl.Kosten[[#This Row],[Totaal kosten]],"")</f>
        <v/>
      </c>
      <c r="CO11" s="158" t="str">
        <f>IF(Tbl.Kosten[[#This Row],[WPnr.]]=CO$7,Tbl.Kosten[[#This Row],[Totaal kosten]],"")</f>
        <v/>
      </c>
      <c r="CP11" s="158" t="str">
        <f>IF(Tbl.Kosten[[#This Row],[WPnr.]]=CP$7,Tbl.Kosten[[#This Row],[Totaal kosten]],"")</f>
        <v/>
      </c>
      <c r="CQ11" s="158" t="str">
        <f>IF(Tbl.Kosten[[#This Row],[WPnr.]]=CQ$7,Tbl.Kosten[[#This Row],[Totaal kosten]],"")</f>
        <v/>
      </c>
      <c r="CR11" s="158" t="str">
        <f>IF(Tbl.Kosten[[#This Row],[WPnr.]]=CR$7,Tbl.Kosten[[#This Row],[Totaal kosten]],"")</f>
        <v/>
      </c>
      <c r="CS11" s="158" t="str">
        <f>IF(Tbl.Kosten[[#This Row],[WPnr.]]=CS$7,Tbl.Kosten[[#This Row],[Totaal kosten]],"")</f>
        <v/>
      </c>
      <c r="CT11" s="158" t="str">
        <f>IF(Tbl.Kosten[[#This Row],[WPnr.]]=CT$7,Tbl.Kosten[[#This Row],[Totaal kosten]],"")</f>
        <v/>
      </c>
      <c r="CU11" s="158" t="str">
        <f>IF(Tbl.Kosten[[#This Row],[WPnr.]]=CU$7,Tbl.Kosten[[#This Row],[Totaal kosten]],"")</f>
        <v/>
      </c>
      <c r="CV11" s="158" t="str">
        <f>IF(Tbl.Kosten[[#This Row],[WPnr.]]=CV$7,Tbl.Kosten[[#This Row],[Totaal kosten]],"")</f>
        <v/>
      </c>
      <c r="CW11" s="158" t="str">
        <f>IF(Tbl.Kosten[[#This Row],[WPnr.]]=CW$7,Tbl.Kosten[[#This Row],[Totaal kosten]],"")</f>
        <v/>
      </c>
      <c r="CX11" s="158" t="str">
        <f>IF(Tbl.Kosten[[#This Row],[WPnr.]]=CX$7,Tbl.Kosten[[#This Row],[Totaal kosten]],"")</f>
        <v/>
      </c>
      <c r="CY11" s="158" t="str">
        <f>IF(Tbl.Kosten[[#This Row],[WPnr.]]=CY$7,Tbl.Kosten[[#This Row],[Totaal kosten]],"")</f>
        <v/>
      </c>
      <c r="CZ11" s="158" t="str">
        <f>IF(Tbl.Kosten[[#This Row],[WPnr.]]=CZ$7,Tbl.Kosten[[#This Row],[Totaal kosten]],"")</f>
        <v/>
      </c>
      <c r="DA11" s="158" t="str">
        <f>IF(Tbl.Kosten[[#This Row],[WPnr.]]=DA$7,Tbl.Kosten[[#This Row],[Totaal kosten]],"")</f>
        <v/>
      </c>
      <c r="DB11" s="158" t="str">
        <f>IF(Tbl.Kosten[[#This Row],[WPnr.]]=DB$7,Tbl.Kosten[[#This Row],[Totaal kosten]],"")</f>
        <v/>
      </c>
      <c r="DC11" s="158" t="str">
        <f>IF(Tbl.Kosten[[#This Row],[WPnr.]]=DC$7,Tbl.Kosten[[#This Row],[Totaal kosten]],"")</f>
        <v/>
      </c>
      <c r="DD11" s="158" t="str">
        <f>IF(Tbl.Kosten[[#This Row],[WPnr.]]=DD$7,Tbl.Kosten[[#This Row],[Totaal kosten]],"")</f>
        <v/>
      </c>
      <c r="DE11" s="158" t="str">
        <f>IF(Tbl.Kosten[[#This Row],[WPnr.]]=DE$7,Tbl.Kosten[[#This Row],[Totaal kosten]],"")</f>
        <v/>
      </c>
      <c r="DF11" s="158" t="str">
        <f>IF(Tbl.Kosten[[#This Row],[WPnr.]]=DF$7,Tbl.Kosten[[#This Row],[Totaal kosten]],"")</f>
        <v/>
      </c>
      <c r="DG11" s="158" t="str">
        <f>IF(Tbl.Kosten[[#This Row],[WPnr.]]=DG$7,Tbl.Kosten[[#This Row],[Totaal kosten]],"")</f>
        <v/>
      </c>
      <c r="DH11" s="158" t="str">
        <f>IF(Tbl.Kosten[[#This Row],[WPnr.]]=DH$7,Tbl.Kosten[[#This Row],[Totaal kosten]],"")</f>
        <v/>
      </c>
      <c r="DI11" s="158" t="str">
        <f>IF(Tbl.Kosten[[#This Row],[WPnr.]]=DI$7,Tbl.Kosten[[#This Row],[Totaal kosten]],"")</f>
        <v/>
      </c>
      <c r="DJ11" s="158" t="str">
        <f>IF(Tbl.Kosten[[#This Row],[WPnr.]]=DJ$7,Tbl.Kosten[[#This Row],[Totaal kosten]],"")</f>
        <v/>
      </c>
      <c r="DK11" s="158" t="str">
        <f>IF(Tbl.Kosten[[#This Row],[WPnr.]]=DK$7,Tbl.Kosten[[#This Row],[Totaal kosten]],"")</f>
        <v/>
      </c>
      <c r="DL11" s="158" t="str">
        <f>IF(Tbl.Kosten[[#This Row],[WPnr.]]=DL$7,Tbl.Kosten[[#This Row],[Totaal kosten]],"")</f>
        <v/>
      </c>
      <c r="DM11" s="158" t="str">
        <f>IF(Tbl.Kosten[[#This Row],[WPnr.]]=DM$7,Tbl.Kosten[[#This Row],[Totaal kosten]],"")</f>
        <v/>
      </c>
      <c r="DN11" s="158" t="str">
        <f>IF(Tbl.Kosten[[#This Row],[WPnr.]]=DN$7,Tbl.Kosten[[#This Row],[Totaal kosten]],"")</f>
        <v/>
      </c>
      <c r="DO11" s="158" t="str">
        <f>IF(Tbl.Kosten[[#This Row],[WPnr.]]=DO$7,Tbl.Kosten[[#This Row],[Totaal kosten]],"")</f>
        <v/>
      </c>
      <c r="DP11" s="158" t="str">
        <f>IF(Tbl.Kosten[[#This Row],[WPnr.]]=DP$7,Tbl.Kosten[[#This Row],[Totaal kosten]],"")</f>
        <v/>
      </c>
      <c r="DQ11" s="158" t="str">
        <f>IF(Tbl.Kosten[[#This Row],[WPnr.]]=DQ$7,Tbl.Kosten[[#This Row],[Totaal kosten]],"")</f>
        <v/>
      </c>
      <c r="DR11" s="158" t="str">
        <f>IF(Tbl.Kosten[[#This Row],[WPnr.]]=DR$7,Tbl.Kosten[[#This Row],[Totaal kosten]],"")</f>
        <v/>
      </c>
      <c r="DS11" s="158" t="str">
        <f>IF(Tbl.Kosten[[#This Row],[WPnr.]]=DS$7,Tbl.Kosten[[#This Row],[Totaal kosten]],"")</f>
        <v/>
      </c>
      <c r="DT11" s="158" t="str">
        <f>IF(Tbl.Kosten[[#This Row],[WPnr.]]=DT$7,Tbl.Kosten[[#This Row],[Totaal kosten]],"")</f>
        <v/>
      </c>
      <c r="DU11" s="158" t="str">
        <f>IF(Tbl.Kosten[[#This Row],[WPnr.]]=DU$7,Tbl.Kosten[[#This Row],[Totaal kosten]],"")</f>
        <v/>
      </c>
      <c r="DV11" s="158" t="str">
        <f>IF(Tbl.Kosten[[#This Row],[WPnr.]]=DV$7,Tbl.Kosten[[#This Row],[Totaal kosten]],"")</f>
        <v/>
      </c>
      <c r="DW11" s="160" t="str">
        <f>IFERROR(_xlfn.XLOOKUP(Tbl.Kosten[[#This Row],[Kostensoort]],Tbl.Kostensoorten[Kostensoorten],Tbl.Kostensoorten[KSnr.],"",0,1),"")</f>
        <v/>
      </c>
      <c r="DX11" s="160" t="str">
        <f>IF(Tbl.Kosten[[#This Row],[KSnr.]]=DX$7,Tbl.Kosten[[#This Row],[Totaal kosten]],"")</f>
        <v/>
      </c>
      <c r="DY11" s="160" t="str">
        <f>IF(Tbl.Kosten[[#This Row],[KSnr.]]=DY$7,Tbl.Kosten[[#This Row],[Totaal kosten]],"")</f>
        <v/>
      </c>
      <c r="DZ11" s="160" t="str">
        <f>IF(Tbl.Kosten[[#This Row],[KSnr.]]=DZ$7,Tbl.Kosten[[#This Row],[Totaal kosten]],"")</f>
        <v/>
      </c>
      <c r="EA11" s="160" t="str">
        <f>IF(Tbl.Kosten[[#This Row],[KSnr.]]=EA$7,Tbl.Kosten[[#This Row],[Totaal kosten]],"")</f>
        <v/>
      </c>
      <c r="EB11" s="160" t="str">
        <f>IF(Tbl.Kosten[[#This Row],[KSnr.]]=EB$7,Tbl.Kosten[[#This Row],[Totaal kosten]],"")</f>
        <v/>
      </c>
      <c r="EC11" s="160" t="str">
        <f>IF(Tbl.Kosten[[#This Row],[KSnr.]]=EC$7,Tbl.Kosten[[#This Row],[Totaal kosten]],"")</f>
        <v/>
      </c>
      <c r="ED11" s="160" t="str">
        <f>IF(Tbl.Kosten[[#This Row],[KSnr.]]=ED$7,Tbl.Kosten[[#This Row],[Totaal kosten]],"")</f>
        <v/>
      </c>
      <c r="EE11" s="160" t="str">
        <f>IF(Tbl.Kosten[[#This Row],[KSnr.]]=EE$7,Tbl.Kosten[[#This Row],[Totaal kosten]],"")</f>
        <v/>
      </c>
      <c r="EF11" s="160" t="str">
        <f>IF(Tbl.Kosten[[#This Row],[KSnr.]]=EF$7,Tbl.Kosten[[#This Row],[Totaal kosten]],"")</f>
        <v/>
      </c>
      <c r="EG11" s="160" t="str">
        <f>IF(Tbl.Kosten[[#This Row],[KSnr.]]=EG$7,Tbl.Kosten[[#This Row],[Totaal kosten]],"")</f>
        <v/>
      </c>
      <c r="EH11" s="160" t="str">
        <f>IF(Tbl.Kosten[[#This Row],[KSnr.]]=EH$7,Tbl.Kosten[[#This Row],[Totaal kosten]],"")</f>
        <v/>
      </c>
      <c r="EI11" s="160" t="str">
        <f>IF(Tbl.Kosten[[#This Row],[KSnr.]]=EI$7,Tbl.Kosten[[#This Row],[Totaal kosten]],"")</f>
        <v/>
      </c>
      <c r="EJ11" s="160" t="str">
        <f>IF(Tbl.Kosten[[#This Row],[KSnr.]]=EJ$7,Tbl.Kosten[[#This Row],[Totaal kosten]],"")</f>
        <v/>
      </c>
      <c r="EK11" s="160" t="str">
        <f>IF(Tbl.Kosten[[#This Row],[KSnr.]]=EK$7,Tbl.Kosten[[#This Row],[Totaal kosten]],"")</f>
        <v/>
      </c>
      <c r="EL11" s="160" t="str">
        <f>IF(Tbl.Kosten[[#This Row],[KSnr.]]=EL$7,Tbl.Kosten[[#This Row],[Totaal kosten]],"")</f>
        <v/>
      </c>
      <c r="EM11" s="160" t="str">
        <f>IF(Tbl.Kosten[[#This Row],[KSnr.]]=EM$7,Tbl.Kosten[[#This Row],[Totaal kosten]],"")</f>
        <v/>
      </c>
      <c r="EN11" s="160" t="str">
        <f>IF(Tbl.Kosten[[#This Row],[KSnr.]]=EN$7,Tbl.Kosten[[#This Row],[Totaal kosten]],"")</f>
        <v/>
      </c>
      <c r="EO11" s="160" t="str">
        <f>IF(Tbl.Kosten[[#This Row],[KSnr.]]=EO$7,Tbl.Kosten[[#This Row],[Totaal kosten]],"")</f>
        <v/>
      </c>
      <c r="EP11" s="160" t="str">
        <f>IF(Tbl.Kosten[[#This Row],[KSnr.]]=EP$7,Tbl.Kosten[[#This Row],[Totaal kosten]],"")</f>
        <v/>
      </c>
      <c r="EQ11" s="160" t="str">
        <f>IF(Tbl.Kosten[[#This Row],[KSnr.]]=EQ$7,Tbl.Kosten[[#This Row],[Totaal kosten]],"")</f>
        <v/>
      </c>
      <c r="ER11" s="154" t="str">
        <f>IFERROR(_xlfn.XLOOKUP(Tbl.Kosten[[#This Row],[Subsidieactiviteit]],Tbl.Subsidiehoogte[Subsidieactiviteit],Tbl.Subsidiehoogte[SAnr.],"",0,1),"")</f>
        <v/>
      </c>
      <c r="ES11" s="160" t="str">
        <f>IF(Tbl.Kosten[[#This Row],[Sanr.]]=ES$7,Tbl.Kosten[[#This Row],[Totaal kosten]],"")</f>
        <v/>
      </c>
      <c r="ET11" s="160" t="str">
        <f>IF(Tbl.Kosten[[#This Row],[Sanr.]]=ET$7,Tbl.Kosten[[#This Row],[Totaal kosten]],"")</f>
        <v/>
      </c>
      <c r="EU11" s="160" t="str">
        <f>IF(Tbl.Kosten[[#This Row],[Sanr.]]=EU$7,Tbl.Kosten[[#This Row],[Totaal kosten]],"")</f>
        <v/>
      </c>
      <c r="EV11" s="160" t="str">
        <f>IF(Tbl.Kosten[[#This Row],[Sanr.]]=EV$7,Tbl.Kosten[[#This Row],[Totaal kosten]],"")</f>
        <v/>
      </c>
      <c r="EW11" s="160" t="str">
        <f>IF(Tbl.Kosten[[#This Row],[Sanr.]]=EW$7,Tbl.Kosten[[#This Row],[Totaal kosten]],"")</f>
        <v/>
      </c>
      <c r="EX11" s="160" t="str">
        <f>IF(Tbl.Kosten[[#This Row],[Sanr.]]=EX$7,Tbl.Kosten[[#This Row],[Totaal kosten]],"")</f>
        <v/>
      </c>
      <c r="EY11" s="160" t="str">
        <f>IF(Tbl.Kosten[[#This Row],[Sanr.]]=EY$7,Tbl.Kosten[[#This Row],[Totaal kosten]],"")</f>
        <v/>
      </c>
      <c r="EZ11" s="160" t="str">
        <f>IF(Tbl.Kosten[[#This Row],[Sanr.]]=EZ$7,Tbl.Kosten[[#This Row],[Totaal kosten]],"")</f>
        <v/>
      </c>
      <c r="FA11" s="160" t="str">
        <f>IF(Tbl.Kosten[[#This Row],[Sanr.]]=FA$7,Tbl.Kosten[[#This Row],[Totaal kosten]],"")</f>
        <v/>
      </c>
      <c r="FB11" s="160" t="str">
        <f>IF(Tbl.Kosten[[#This Row],[Sanr.]]=FB$7,Tbl.Kosten[[#This Row],[Totaal kosten]],"")</f>
        <v/>
      </c>
      <c r="FC11" s="160" t="str">
        <f>IF(Tbl.Kosten[[#This Row],[Sanr.]]=FC$7,Tbl.Kosten[[#This Row],[Totaal kosten]],"")</f>
        <v/>
      </c>
      <c r="FD11" s="160" t="str">
        <f>IF(Tbl.Kosten[[#This Row],[Sanr.]]=FD$7,Tbl.Kosten[[#This Row],[Totaal kosten]],"")</f>
        <v/>
      </c>
      <c r="FE11" s="160" t="str">
        <f>IF(Tbl.Kosten[[#This Row],[Sanr.]]=FE$7,Tbl.Kosten[[#This Row],[Totaal kosten]],"")</f>
        <v/>
      </c>
      <c r="FF11" s="160" t="str">
        <f>IF(Tbl.Kosten[[#This Row],[Sanr.]]=FF$7,Tbl.Kosten[[#This Row],[Totaal kosten]],"")</f>
        <v/>
      </c>
      <c r="FG11" s="160" t="str">
        <f>IF(Tbl.Kosten[[#This Row],[Sanr.]]=FG$7,Tbl.Kosten[[#This Row],[Totaal kosten]],"")</f>
        <v/>
      </c>
      <c r="FH11" s="160" t="str">
        <f>IF(Tbl.Kosten[[#This Row],[Sanr.]]=FH$7,Tbl.Kosten[[#This Row],[Totaal kosten]],"")</f>
        <v/>
      </c>
      <c r="FI11" s="160" t="str">
        <f>IF(Tbl.Kosten[[#This Row],[Sanr.]]=FI$7,Tbl.Kosten[[#This Row],[Totaal kosten]],"")</f>
        <v/>
      </c>
      <c r="FJ11" s="160" t="str">
        <f>IF(Tbl.Kosten[[#This Row],[Sanr.]]=FJ$7,Tbl.Kosten[[#This Row],[Totaal kosten]],"")</f>
        <v/>
      </c>
      <c r="FK11" s="160" t="str">
        <f>IF(Tbl.Kosten[[#This Row],[Sanr.]]=FK$7,Tbl.Kosten[[#This Row],[Totaal kosten]],"")</f>
        <v/>
      </c>
      <c r="FL11" s="160" t="str">
        <f>IF(Tbl.Kosten[[#This Row],[Sanr.]]=FL$7,Tbl.Kosten[[#This Row],[Totaal kosten]],"")</f>
        <v/>
      </c>
      <c r="FM11" s="160" t="str">
        <f>IF(Tbl.Kosten[[#This Row],[Sanr.]]=FM$7,Tbl.Kosten[[#This Row],[Totaal kosten]],"")</f>
        <v/>
      </c>
      <c r="FN11" s="160" t="str">
        <f>IF(Tbl.Kosten[[#This Row],[Sanr.]]=FN$7,Tbl.Kosten[[#This Row],[Totaal kosten]],"")</f>
        <v/>
      </c>
      <c r="FO11" s="160" t="str">
        <f>IF(Tbl.Kosten[[#This Row],[Sanr.]]=FO$7,Tbl.Kosten[[#This Row],[Totaal kosten]],"")</f>
        <v/>
      </c>
      <c r="FP11" s="160" t="str">
        <f>IF(Tbl.Kosten[[#This Row],[Sanr.]]=FP$7,Tbl.Kosten[[#This Row],[Totaal kosten]],"")</f>
        <v/>
      </c>
      <c r="FQ11" s="160" t="str">
        <f>IF(Tbl.Kosten[[#This Row],[Sanr.]]=FQ$7,Tbl.Kosten[[#This Row],[Totaal kosten]],"")</f>
        <v/>
      </c>
      <c r="FR11" s="160" t="str">
        <f>IF(Tbl.Kosten[[#This Row],[Sanr.]]=FR$7,Tbl.Kosten[[#This Row],[Totaal kosten]],"")</f>
        <v/>
      </c>
      <c r="FS11" s="160" t="str">
        <f>IF(Tbl.Kosten[[#This Row],[Sanr.]]=FS$7,Tbl.Kosten[[#This Row],[Totaal kosten]],"")</f>
        <v/>
      </c>
      <c r="FT11" s="160" t="str">
        <f>IF(Tbl.Kosten[[#This Row],[Sanr.]]=FT$7,Tbl.Kosten[[#This Row],[Totaal kosten]],"")</f>
        <v/>
      </c>
      <c r="FU11" s="160" t="str">
        <f>IF(Tbl.Kosten[[#This Row],[Sanr.]]=FU$7,Tbl.Kosten[[#This Row],[Totaal kosten]],"")</f>
        <v/>
      </c>
      <c r="FV11" s="160" t="str">
        <f>IF(Tbl.Kosten[[#This Row],[Sanr.]]=FV$7,Tbl.Kosten[[#This Row],[Totaal kosten]],"")</f>
        <v/>
      </c>
      <c r="FW11" s="160" t="str">
        <f>IFERROR(_xlfn.XLOOKUP(Tbl.Kosten[[#This Row],[Activiteitencode]],Tbl.Activiteiten[Activiteitcode],Tbl.Activiteiten[Anr.],"",0,1),"")</f>
        <v/>
      </c>
      <c r="FX11" s="181" t="str">
        <f>_xlfn.CONCAT(Tbl.Kosten[[#This Row],[Pnr.]],Tbl.Kosten[[#This Row],[Sanr.]])</f>
        <v>P1</v>
      </c>
      <c r="FY11" s="160">
        <f>Tbl.Kosten[[#This Row],[Totaal kosten]]-Tbl.Kosten[[#This Row],[Subsidie]]</f>
        <v>0</v>
      </c>
      <c r="FZ11" s="160">
        <f>IF(Tbl.Kosten[[#This Row],[Pnr.]]=FZ$7,Tbl.Kosten[[#This Row],[Te financieren]],"")</f>
        <v>0</v>
      </c>
      <c r="GA11" s="160" t="str">
        <f>IF(Tbl.Kosten[[#This Row],[Pnr.]]=GA$7,Tbl.Kosten[[#This Row],[Te financieren]],"")</f>
        <v/>
      </c>
      <c r="GB11" s="160" t="str">
        <f>IF(Tbl.Kosten[[#This Row],[Pnr.]]=GB$7,Tbl.Kosten[[#This Row],[Te financieren]],"")</f>
        <v/>
      </c>
      <c r="GC11" s="160" t="str">
        <f>IF(Tbl.Kosten[[#This Row],[Pnr.]]=GC$7,Tbl.Kosten[[#This Row],[Te financieren]],"")</f>
        <v/>
      </c>
      <c r="GD11" s="160" t="str">
        <f>IF(Tbl.Kosten[[#This Row],[Pnr.]]=GD$7,Tbl.Kosten[[#This Row],[Te financieren]],"")</f>
        <v/>
      </c>
      <c r="GE11" s="160" t="str">
        <f>IF(Tbl.Kosten[[#This Row],[Pnr.]]=GE$7,Tbl.Kosten[[#This Row],[Te financieren]],"")</f>
        <v/>
      </c>
      <c r="GF11" s="160" t="str">
        <f>IF(Tbl.Kosten[[#This Row],[Pnr.]]=GF$7,Tbl.Kosten[[#This Row],[Te financieren]],"")</f>
        <v/>
      </c>
      <c r="GG11" s="160" t="str">
        <f>IF(Tbl.Kosten[[#This Row],[Pnr.]]=GG$7,Tbl.Kosten[[#This Row],[Te financieren]],"")</f>
        <v/>
      </c>
      <c r="GH11" s="160" t="str">
        <f>IF(Tbl.Kosten[[#This Row],[Pnr.]]=GH$7,Tbl.Kosten[[#This Row],[Te financieren]],"")</f>
        <v/>
      </c>
      <c r="GI11" s="160" t="str">
        <f>IF(Tbl.Kosten[[#This Row],[Pnr.]]=GI$7,Tbl.Kosten[[#This Row],[Te financieren]],"")</f>
        <v/>
      </c>
      <c r="GJ11" s="160" t="str">
        <f>IF(Tbl.Kosten[[#This Row],[Pnr.]]=GJ$7,Tbl.Kosten[[#This Row],[Te financieren]],"")</f>
        <v/>
      </c>
      <c r="GK11" s="160" t="str">
        <f>IF(Tbl.Kosten[[#This Row],[Pnr.]]=GK$7,Tbl.Kosten[[#This Row],[Te financieren]],"")</f>
        <v/>
      </c>
      <c r="GL11" s="160" t="str">
        <f>IF(Tbl.Kosten[[#This Row],[Pnr.]]=GL$7,Tbl.Kosten[[#This Row],[Te financieren]],"")</f>
        <v/>
      </c>
      <c r="GM11" s="160" t="str">
        <f>IF(Tbl.Kosten[[#This Row],[Pnr.]]=GM$7,Tbl.Kosten[[#This Row],[Te financieren]],"")</f>
        <v/>
      </c>
      <c r="GN11" s="160" t="str">
        <f>IF(Tbl.Kosten[[#This Row],[Pnr.]]=GN$7,Tbl.Kosten[[#This Row],[Te financieren]],"")</f>
        <v/>
      </c>
      <c r="GO11" s="160" t="str">
        <f>IF(Tbl.Kosten[[#This Row],[Pnr.]]=GO$7,Tbl.Kosten[[#This Row],[Te financieren]],"")</f>
        <v/>
      </c>
      <c r="GP11" s="160" t="str">
        <f>IF(Tbl.Kosten[[#This Row],[Pnr.]]=GP$7,Tbl.Kosten[[#This Row],[Te financieren]],"")</f>
        <v/>
      </c>
      <c r="GQ11" s="160" t="str">
        <f>IF(Tbl.Kosten[[#This Row],[Pnr.]]=GQ$7,Tbl.Kosten[[#This Row],[Te financieren]],"")</f>
        <v/>
      </c>
      <c r="GR11" s="160" t="str">
        <f>IF(Tbl.Kosten[[#This Row],[Pnr.]]=GR$7,Tbl.Kosten[[#This Row],[Te financieren]],"")</f>
        <v/>
      </c>
      <c r="GS11" s="160" t="str">
        <f>IF(Tbl.Kosten[[#This Row],[Pnr.]]=GS$7,Tbl.Kosten[[#This Row],[Te financieren]],"")</f>
        <v/>
      </c>
      <c r="GT11" s="160" t="str">
        <f>IF(Tbl.Kosten[[#This Row],[Pnr.]]=GT$7,Tbl.Kosten[[#This Row],[Te financieren]],"")</f>
        <v/>
      </c>
      <c r="GU11" s="160" t="str">
        <f>IF(Tbl.Kosten[[#This Row],[Pnr.]]=GU$7,Tbl.Kosten[[#This Row],[Te financieren]],"")</f>
        <v/>
      </c>
      <c r="GV11" s="160" t="str">
        <f>IF(Tbl.Kosten[[#This Row],[Pnr.]]=GV$7,Tbl.Kosten[[#This Row],[Te financieren]],"")</f>
        <v/>
      </c>
      <c r="GW11" s="160" t="str">
        <f>IF(Tbl.Kosten[[#This Row],[Pnr.]]=GW$7,Tbl.Kosten[[#This Row],[Te financieren]],"")</f>
        <v/>
      </c>
      <c r="GX11" s="160" t="str">
        <f>IF(Tbl.Kosten[[#This Row],[Pnr.]]=GX$7,Tbl.Kosten[[#This Row],[Te financieren]],"")</f>
        <v/>
      </c>
      <c r="GY11" s="160" t="str">
        <f>IF(Tbl.Kosten[[#This Row],[Pnr.]]=GY$7,Tbl.Kosten[[#This Row],[Te financieren]],"")</f>
        <v/>
      </c>
      <c r="GZ11" s="160" t="str">
        <f>IF(Tbl.Kosten[[#This Row],[Pnr.]]=GZ$7,Tbl.Kosten[[#This Row],[Te financieren]],"")</f>
        <v/>
      </c>
      <c r="HA11" s="160" t="str">
        <f>IF(Tbl.Kosten[[#This Row],[Pnr.]]=HA$7,Tbl.Kosten[[#This Row],[Te financieren]],"")</f>
        <v/>
      </c>
      <c r="HB11" s="160" t="str">
        <f>IF(Tbl.Kosten[[#This Row],[Pnr.]]=HB$7,Tbl.Kosten[[#This Row],[Te financieren]],"")</f>
        <v/>
      </c>
      <c r="HC11" s="160" t="str">
        <f>IF(Tbl.Kosten[[#This Row],[Pnr.]]=HC$7,Tbl.Kosten[[#This Row],[Te financieren]],"")</f>
        <v/>
      </c>
      <c r="HD11" s="160" t="str">
        <f>IF(Tbl.Kosten[[#This Row],[Pnr.]]=HD$7,Tbl.Kosten[[#This Row],[Te financieren]],"")</f>
        <v/>
      </c>
      <c r="HE11" s="160" t="str">
        <f>IF(Tbl.Kosten[[#This Row],[Pnr.]]=HE$7,Tbl.Kosten[[#This Row],[Te financieren]],"")</f>
        <v/>
      </c>
      <c r="HF11" s="160" t="str">
        <f>IF(Tbl.Kosten[[#This Row],[Pnr.]]=HF$7,Tbl.Kosten[[#This Row],[Te financieren]],"")</f>
        <v/>
      </c>
      <c r="HG11" s="160" t="str">
        <f>IF(Tbl.Kosten[[#This Row],[Pnr.]]=HG$7,Tbl.Kosten[[#This Row],[Te financieren]],"")</f>
        <v/>
      </c>
      <c r="HH11" s="160" t="str">
        <f>IF(Tbl.Kosten[[#This Row],[Pnr.]]=HH$7,Tbl.Kosten[[#This Row],[Te financieren]],"")</f>
        <v/>
      </c>
      <c r="HI11" s="160" t="str">
        <f>IF(Tbl.Kosten[[#This Row],[Pnr.]]=HI$7,Tbl.Kosten[[#This Row],[Te financieren]],"")</f>
        <v/>
      </c>
      <c r="HJ11" s="160" t="str">
        <f>IF(Tbl.Kosten[[#This Row],[Pnr.]]=HJ$7,Tbl.Kosten[[#This Row],[Te financieren]],"")</f>
        <v/>
      </c>
      <c r="HK11" s="160" t="str">
        <f>IF(Tbl.Kosten[[#This Row],[Pnr.]]=HK$7,Tbl.Kosten[[#This Row],[Te financieren]],"")</f>
        <v/>
      </c>
      <c r="HL11" s="160" t="str">
        <f>IF(Tbl.Kosten[[#This Row],[Pnr.]]=HL$7,Tbl.Kosten[[#This Row],[Te financieren]],"")</f>
        <v/>
      </c>
      <c r="HM11" s="160" t="str">
        <f>IF(Tbl.Kosten[[#This Row],[Pnr.]]=HM$7,Tbl.Kosten[[#This Row],[Te financieren]],"")</f>
        <v/>
      </c>
      <c r="HN11" s="160" t="str">
        <f>IF(Tbl.Kosten[[#This Row],[Pnr.]]=HN$7,Tbl.Kosten[[#This Row],[Te financieren]],"")</f>
        <v/>
      </c>
      <c r="HO11" s="160" t="str">
        <f>IF(Tbl.Kosten[[#This Row],[Pnr.]]=HO$7,Tbl.Kosten[[#This Row],[Te financieren]],"")</f>
        <v/>
      </c>
      <c r="HP11" s="160" t="str">
        <f>IF(Tbl.Kosten[[#This Row],[Pnr.]]=HP$7,Tbl.Kosten[[#This Row],[Te financieren]],"")</f>
        <v/>
      </c>
      <c r="HQ11" s="160" t="str">
        <f>IF(Tbl.Kosten[[#This Row],[Pnr.]]=HQ$7,Tbl.Kosten[[#This Row],[Te financieren]],"")</f>
        <v/>
      </c>
      <c r="HR11" s="160" t="str">
        <f>IF(Tbl.Kosten[[#This Row],[Pnr.]]=HR$7,Tbl.Kosten[[#This Row],[Te financieren]],"")</f>
        <v/>
      </c>
      <c r="HS11" s="160" t="str">
        <f>IF(Tbl.Kosten[[#This Row],[Pnr.]]=HS$7,Tbl.Kosten[[#This Row],[Te financieren]],"")</f>
        <v/>
      </c>
      <c r="HT11" s="160" t="str">
        <f>IF(Tbl.Kosten[[#This Row],[Pnr.]]=HT$7,Tbl.Kosten[[#This Row],[Te financieren]],"")</f>
        <v/>
      </c>
      <c r="HU11" s="160" t="str">
        <f>IF(Tbl.Kosten[[#This Row],[Pnr.]]=HU$7,Tbl.Kosten[[#This Row],[Te financieren]],"")</f>
        <v/>
      </c>
      <c r="HV11" s="160" t="str">
        <f>IF(Tbl.Kosten[[#This Row],[Pnr.]]=HV$7,Tbl.Kosten[[#This Row],[Te financieren]],"")</f>
        <v/>
      </c>
      <c r="HW11" s="160" t="str">
        <f>IF(Tbl.Kosten[[#This Row],[Pnr.]]=HW$7,Tbl.Kosten[[#This Row],[Te financieren]],"")</f>
        <v/>
      </c>
    </row>
    <row r="12" spans="2:16383" x14ac:dyDescent="0.3">
      <c r="B12" s="147"/>
      <c r="C12" s="147"/>
      <c r="D12" s="146"/>
      <c r="E12" s="147"/>
      <c r="F12" s="145"/>
      <c r="G12" s="11" t="str">
        <f>IF(Tbl.Kosten[[#This Row],[Medewerker e/o 
functie]]&lt;&gt;"",_xlfn.XLOOKUP(Tbl.Kosten[[#This Row],[Medewerker e/o 
functie]],Tbl.Uurtarief[Medewerker en/of functie],Tbl.Uurtarief[Uurtarief],"",0,1),"")</f>
        <v/>
      </c>
      <c r="H12" s="121">
        <f>IFERROR(Tbl.Kosten[[#This Row],[Uren]]*Tbl.Kosten[[#This Row],[Uurtarief]],0)</f>
        <v>0</v>
      </c>
      <c r="I12" s="119" t="str">
        <f>IF(Tbl.Kosten[[#This Row],[Subtotaal uren]]&lt;&gt;0,_xlfn.XLOOKUP(Tbl.Kosten[[#This Row],[Medewerker e/o 
functie]],Tbl.Uurtarief[Medewerker en/of functie],Tbl.Uurtarief[Kostensoort arbeid],"",0,1),"")</f>
        <v/>
      </c>
      <c r="J12" s="147"/>
      <c r="K12" s="145"/>
      <c r="L12" s="149" t="str">
        <f>IF(Tbl.Kosten[[#This Row],[Activum]]&lt;&gt;"",_xlfn.XLOOKUP(Tbl.Kosten[[#This Row],[Activum]],Tbl.Afschrijvingskosten[Activum],Tbl.Afschrijvingskosten[Tarief per afschrijvings-eenheid],"",0,1),"")</f>
        <v/>
      </c>
      <c r="M12" s="122">
        <f>IFERROR(Tbl.Kosten[[#This Row],[Een-
heden]]*Tbl.Kosten[[#This Row],[Afschrijvings-
tarief]],0)</f>
        <v>0</v>
      </c>
      <c r="N12" s="122" t="str">
        <f>IF(Tbl.Kosten[[#This Row],[Subtotaal afschrijving]]&lt;&gt;0,Lijsten!A10,"")</f>
        <v/>
      </c>
      <c r="O12" s="150"/>
      <c r="P12" s="145"/>
      <c r="Q12" s="148"/>
      <c r="R12" s="122">
        <f>IFERROR(Tbl.Kosten[[#This Row],[Aantal]]*Tbl.Kosten[[#This Row],[Tarief]],0)</f>
        <v>0</v>
      </c>
      <c r="S12" s="8">
        <f>IFERROR(Tbl.Kosten[[#This Row],[Subtotaal overige kosten]]+Tbl.Kosten[[#This Row],[Subtotaal uren]]+Tbl.Kosten[[#This Row],[Subtotaal afschrijving]],0)</f>
        <v>0</v>
      </c>
      <c r="T12" s="8">
        <f>IFERROR(Tbl.Kosten[[#This Row],[Totaal kosten]]*Tbl.Kosten[[#This Row],[Subsidie%]],0)</f>
        <v>0</v>
      </c>
      <c r="U12" s="4" t="str" cm="1">
        <f t="array" ref="U12">IFERROR(_xlfn.IFS(Tbl.Kosten[[#This Row],[Subtotaal uren]]&lt;&gt;0,Tbl.Kosten[[#This Row],[Kostensoort arbeid]],Tbl.Kosten[[#This Row],[Subtotaal afschrijving]]&lt;&gt;0,Tbl.Kosten[[#This Row],[Kostensoort afschrijving]],Tbl.Kosten[[#This Row],[Subtotaal overige kosten]]&lt;&gt;0,Tbl.Kosten[[#This Row],[Kostensoort overig]]),"")</f>
        <v/>
      </c>
      <c r="V12" s="4" t="str">
        <f>IFERROR(_xlfn.XLOOKUP(Tbl.Kosten[[#This Row],[Activiteitencode]],Tbl.Activiteiten[Activiteitcode],Tbl.Activiteiten[Werkpakketcode],"",0,1),"")</f>
        <v/>
      </c>
      <c r="W12" s="4" t="str">
        <f>IFERROR(_xlfn.XLOOKUP(Tbl.Kosten[[#This Row],[Werkpakketcode]],Tbl.Werkpakketten[Werkpakketcode],Tbl.Werkpakketten[Subsidiabele activiteit],"",0,1),"")</f>
        <v/>
      </c>
      <c r="X12" s="12">
        <f>IFERROR(_xlfn.XLOOKUP(Tbl.Kosten[[#This Row],[Sanr.]],Tbl.Subsidiehoogte[SAnr.],Tbl.Subsidiehoogte[Sub. Percentage],0,0,1),0)</f>
        <v>0</v>
      </c>
      <c r="Y12" s="154" t="str">
        <f>IFERROR(_xlfn.XLOOKUP(Tbl.Kosten[[#This Row],[Partnercode]],Tbl.Projectpartners[Partnercode],Tbl.Projectpartners[PNr.],"",0,1),"")</f>
        <v>P1</v>
      </c>
      <c r="Z12" s="158">
        <f>IF(Tbl.Kosten[[#This Row],[Pnr.]]=Z$7,Tbl.Kosten[[#This Row],[Totaal kosten]],"")</f>
        <v>0</v>
      </c>
      <c r="AA12" s="158" t="str">
        <f>IF(Tbl.Kosten[[#This Row],[Pnr.]]=AA$7,Tbl.Kosten[[#This Row],[Totaal kosten]],"")</f>
        <v/>
      </c>
      <c r="AB12" s="158" t="str">
        <f>IF(Tbl.Kosten[[#This Row],[Pnr.]]=AB$7,Tbl.Kosten[[#This Row],[Totaal kosten]],"")</f>
        <v/>
      </c>
      <c r="AC12" s="158" t="str">
        <f>IF(Tbl.Kosten[[#This Row],[Pnr.]]=AC$7,Tbl.Kosten[[#This Row],[Totaal kosten]],"")</f>
        <v/>
      </c>
      <c r="AD12" s="158" t="str">
        <f>IF(Tbl.Kosten[[#This Row],[Pnr.]]=AD$7,Tbl.Kosten[[#This Row],[Totaal kosten]],"")</f>
        <v/>
      </c>
      <c r="AE12" s="158" t="str">
        <f>IF(Tbl.Kosten[[#This Row],[Pnr.]]=AE$7,Tbl.Kosten[[#This Row],[Totaal kosten]],"")</f>
        <v/>
      </c>
      <c r="AF12" s="158" t="str">
        <f>IF(Tbl.Kosten[[#This Row],[Pnr.]]=AF$7,Tbl.Kosten[[#This Row],[Totaal kosten]],"")</f>
        <v/>
      </c>
      <c r="AG12" s="158" t="str">
        <f>IF(Tbl.Kosten[[#This Row],[Pnr.]]=AG$7,Tbl.Kosten[[#This Row],[Totaal kosten]],"")</f>
        <v/>
      </c>
      <c r="AH12" s="158" t="str">
        <f>IF(Tbl.Kosten[[#This Row],[Pnr.]]=AH$7,Tbl.Kosten[[#This Row],[Totaal kosten]],"")</f>
        <v/>
      </c>
      <c r="AI12" s="158" t="str">
        <f>IF(Tbl.Kosten[[#This Row],[Pnr.]]=AI$7,Tbl.Kosten[[#This Row],[Totaal kosten]],"")</f>
        <v/>
      </c>
      <c r="AJ12" s="158" t="str">
        <f>IF(Tbl.Kosten[[#This Row],[Pnr.]]=AJ$7,Tbl.Kosten[[#This Row],[Totaal kosten]],"")</f>
        <v/>
      </c>
      <c r="AK12" s="158" t="str">
        <f>IF(Tbl.Kosten[[#This Row],[Pnr.]]=AK$7,Tbl.Kosten[[#This Row],[Totaal kosten]],"")</f>
        <v/>
      </c>
      <c r="AL12" s="158" t="str">
        <f>IF(Tbl.Kosten[[#This Row],[Pnr.]]=AL$7,Tbl.Kosten[[#This Row],[Totaal kosten]],"")</f>
        <v/>
      </c>
      <c r="AM12" s="158" t="str">
        <f>IF(Tbl.Kosten[[#This Row],[Pnr.]]=AM$7,Tbl.Kosten[[#This Row],[Totaal kosten]],"")</f>
        <v/>
      </c>
      <c r="AN12" s="158" t="str">
        <f>IF(Tbl.Kosten[[#This Row],[Pnr.]]=AN$7,Tbl.Kosten[[#This Row],[Totaal kosten]],"")</f>
        <v/>
      </c>
      <c r="AO12" s="158" t="str">
        <f>IF(Tbl.Kosten[[#This Row],[Pnr.]]=AO$7,Tbl.Kosten[[#This Row],[Totaal kosten]],"")</f>
        <v/>
      </c>
      <c r="AP12" s="158" t="str">
        <f>IF(Tbl.Kosten[[#This Row],[Pnr.]]=AP$7,Tbl.Kosten[[#This Row],[Totaal kosten]],"")</f>
        <v/>
      </c>
      <c r="AQ12" s="158" t="str">
        <f>IF(Tbl.Kosten[[#This Row],[Pnr.]]=AQ$7,Tbl.Kosten[[#This Row],[Totaal kosten]],"")</f>
        <v/>
      </c>
      <c r="AR12" s="158" t="str">
        <f>IF(Tbl.Kosten[[#This Row],[Pnr.]]=AR$7,Tbl.Kosten[[#This Row],[Totaal kosten]],"")</f>
        <v/>
      </c>
      <c r="AS12" s="158" t="str">
        <f>IF(Tbl.Kosten[[#This Row],[Pnr.]]=AS$7,Tbl.Kosten[[#This Row],[Totaal kosten]],"")</f>
        <v/>
      </c>
      <c r="AT12" s="158" t="str">
        <f>IF(Tbl.Kosten[[#This Row],[Pnr.]]=AT$7,Tbl.Kosten[[#This Row],[Totaal kosten]],"")</f>
        <v/>
      </c>
      <c r="AU12" s="158" t="str">
        <f>IF(Tbl.Kosten[[#This Row],[Pnr.]]=AU$7,Tbl.Kosten[[#This Row],[Totaal kosten]],"")</f>
        <v/>
      </c>
      <c r="AV12" s="158" t="str">
        <f>IF(Tbl.Kosten[[#This Row],[Pnr.]]=AV$7,Tbl.Kosten[[#This Row],[Totaal kosten]],"")</f>
        <v/>
      </c>
      <c r="AW12" s="158" t="str">
        <f>IF(Tbl.Kosten[[#This Row],[Pnr.]]=AW$7,Tbl.Kosten[[#This Row],[Totaal kosten]],"")</f>
        <v/>
      </c>
      <c r="AX12" s="158" t="str">
        <f>IF(Tbl.Kosten[[#This Row],[Pnr.]]=AX$7,Tbl.Kosten[[#This Row],[Totaal kosten]],"")</f>
        <v/>
      </c>
      <c r="AY12" s="158" t="str">
        <f>IF(Tbl.Kosten[[#This Row],[Pnr.]]=AY$7,Tbl.Kosten[[#This Row],[Totaal kosten]],"")</f>
        <v/>
      </c>
      <c r="AZ12" s="158" t="str">
        <f>IF(Tbl.Kosten[[#This Row],[Pnr.]]=AZ$7,Tbl.Kosten[[#This Row],[Totaal kosten]],"")</f>
        <v/>
      </c>
      <c r="BA12" s="158" t="str">
        <f>IF(Tbl.Kosten[[#This Row],[Pnr.]]=BA$7,Tbl.Kosten[[#This Row],[Totaal kosten]],"")</f>
        <v/>
      </c>
      <c r="BB12" s="158" t="str">
        <f>IF(Tbl.Kosten[[#This Row],[Pnr.]]=BB$7,Tbl.Kosten[[#This Row],[Totaal kosten]],"")</f>
        <v/>
      </c>
      <c r="BC12" s="158" t="str">
        <f>IF(Tbl.Kosten[[#This Row],[Pnr.]]=BC$7,Tbl.Kosten[[#This Row],[Totaal kosten]],"")</f>
        <v/>
      </c>
      <c r="BD12" s="158" t="str">
        <f>IF(Tbl.Kosten[[#This Row],[Pnr.]]=BD$7,Tbl.Kosten[[#This Row],[Totaal kosten]],"")</f>
        <v/>
      </c>
      <c r="BE12" s="158" t="str">
        <f>IF(Tbl.Kosten[[#This Row],[Pnr.]]=BE$7,Tbl.Kosten[[#This Row],[Totaal kosten]],"")</f>
        <v/>
      </c>
      <c r="BF12" s="158" t="str">
        <f>IF(Tbl.Kosten[[#This Row],[Pnr.]]=BF$7,Tbl.Kosten[[#This Row],[Totaal kosten]],"")</f>
        <v/>
      </c>
      <c r="BG12" s="158" t="str">
        <f>IF(Tbl.Kosten[[#This Row],[Pnr.]]=BG$7,Tbl.Kosten[[#This Row],[Totaal kosten]],"")</f>
        <v/>
      </c>
      <c r="BH12" s="158" t="str">
        <f>IF(Tbl.Kosten[[#This Row],[Pnr.]]=BH$7,Tbl.Kosten[[#This Row],[Totaal kosten]],"")</f>
        <v/>
      </c>
      <c r="BI12" s="158" t="str">
        <f>IF(Tbl.Kosten[[#This Row],[Pnr.]]=BI$7,Tbl.Kosten[[#This Row],[Totaal kosten]],"")</f>
        <v/>
      </c>
      <c r="BJ12" s="158" t="str">
        <f>IF(Tbl.Kosten[[#This Row],[Pnr.]]=BJ$7,Tbl.Kosten[[#This Row],[Totaal kosten]],"")</f>
        <v/>
      </c>
      <c r="BK12" s="158" t="str">
        <f>IF(Tbl.Kosten[[#This Row],[Pnr.]]=BK$7,Tbl.Kosten[[#This Row],[Totaal kosten]],"")</f>
        <v/>
      </c>
      <c r="BL12" s="158" t="str">
        <f>IF(Tbl.Kosten[[#This Row],[Pnr.]]=BL$7,Tbl.Kosten[[#This Row],[Totaal kosten]],"")</f>
        <v/>
      </c>
      <c r="BM12" s="158" t="str">
        <f>IF(Tbl.Kosten[[#This Row],[Pnr.]]=BM$7,Tbl.Kosten[[#This Row],[Totaal kosten]],"")</f>
        <v/>
      </c>
      <c r="BN12" s="158" t="str">
        <f>IF(Tbl.Kosten[[#This Row],[Pnr.]]=BN$7,Tbl.Kosten[[#This Row],[Totaal kosten]],"")</f>
        <v/>
      </c>
      <c r="BO12" s="158" t="str">
        <f>IF(Tbl.Kosten[[#This Row],[Pnr.]]=BO$7,Tbl.Kosten[[#This Row],[Totaal kosten]],"")</f>
        <v/>
      </c>
      <c r="BP12" s="158" t="str">
        <f>IF(Tbl.Kosten[[#This Row],[Pnr.]]=BP$7,Tbl.Kosten[[#This Row],[Totaal kosten]],"")</f>
        <v/>
      </c>
      <c r="BQ12" s="158" t="str">
        <f>IF(Tbl.Kosten[[#This Row],[Pnr.]]=BQ$7,Tbl.Kosten[[#This Row],[Totaal kosten]],"")</f>
        <v/>
      </c>
      <c r="BR12" s="158" t="str">
        <f>IF(Tbl.Kosten[[#This Row],[Pnr.]]=BR$7,Tbl.Kosten[[#This Row],[Totaal kosten]],"")</f>
        <v/>
      </c>
      <c r="BS12" s="158" t="str">
        <f>IF(Tbl.Kosten[[#This Row],[Pnr.]]=BS$7,Tbl.Kosten[[#This Row],[Totaal kosten]],"")</f>
        <v/>
      </c>
      <c r="BT12" s="158" t="str">
        <f>IF(Tbl.Kosten[[#This Row],[Pnr.]]=BT$7,Tbl.Kosten[[#This Row],[Totaal kosten]],"")</f>
        <v/>
      </c>
      <c r="BU12" s="158" t="str">
        <f>IF(Tbl.Kosten[[#This Row],[Pnr.]]=BU$7,Tbl.Kosten[[#This Row],[Totaal kosten]],"")</f>
        <v/>
      </c>
      <c r="BV12" s="158" t="str">
        <f>IF(Tbl.Kosten[[#This Row],[Pnr.]]=BV$7,Tbl.Kosten[[#This Row],[Totaal kosten]],"")</f>
        <v/>
      </c>
      <c r="BW12" s="158" t="str">
        <f>IF(Tbl.Kosten[[#This Row],[Pnr.]]=BW$7,Tbl.Kosten[[#This Row],[Totaal kosten]],"")</f>
        <v/>
      </c>
      <c r="BX12" s="158" t="str">
        <f>IFERROR(_xlfn.XLOOKUP(Tbl.Kosten[[#This Row],[Werkpakketcode]],Tbl.Werkpakketten[Werkpakketcode],Tbl.Werkpakketten[WPnr.],"",0,1),"")</f>
        <v/>
      </c>
      <c r="BY12" s="158" t="str">
        <f>IF(Tbl.Kosten[[#This Row],[WPnr.]]=BY$7,Tbl.Kosten[[#This Row],[Totaal kosten]],"")</f>
        <v/>
      </c>
      <c r="BZ12" s="158" t="str">
        <f>IF(Tbl.Kosten[[#This Row],[WPnr.]]=BZ$7,Tbl.Kosten[[#This Row],[Totaal kosten]],"")</f>
        <v/>
      </c>
      <c r="CA12" s="158" t="str">
        <f>IF(Tbl.Kosten[[#This Row],[WPnr.]]=CA$7,Tbl.Kosten[[#This Row],[Totaal kosten]],"")</f>
        <v/>
      </c>
      <c r="CB12" s="158" t="str">
        <f>IF(Tbl.Kosten[[#This Row],[WPnr.]]=CB$7,Tbl.Kosten[[#This Row],[Totaal kosten]],"")</f>
        <v/>
      </c>
      <c r="CC12" s="158" t="str">
        <f>IF(Tbl.Kosten[[#This Row],[WPnr.]]=CC$7,Tbl.Kosten[[#This Row],[Totaal kosten]],"")</f>
        <v/>
      </c>
      <c r="CD12" s="158" t="str">
        <f>IF(Tbl.Kosten[[#This Row],[WPnr.]]=CD$7,Tbl.Kosten[[#This Row],[Totaal kosten]],"")</f>
        <v/>
      </c>
      <c r="CE12" s="158" t="str">
        <f>IF(Tbl.Kosten[[#This Row],[WPnr.]]=CE$7,Tbl.Kosten[[#This Row],[Totaal kosten]],"")</f>
        <v/>
      </c>
      <c r="CF12" s="158" t="str">
        <f>IF(Tbl.Kosten[[#This Row],[WPnr.]]=CF$7,Tbl.Kosten[[#This Row],[Totaal kosten]],"")</f>
        <v/>
      </c>
      <c r="CG12" s="158" t="str">
        <f>IF(Tbl.Kosten[[#This Row],[WPnr.]]=CG$7,Tbl.Kosten[[#This Row],[Totaal kosten]],"")</f>
        <v/>
      </c>
      <c r="CH12" s="158" t="str">
        <f>IF(Tbl.Kosten[[#This Row],[WPnr.]]=CH$7,Tbl.Kosten[[#This Row],[Totaal kosten]],"")</f>
        <v/>
      </c>
      <c r="CI12" s="158" t="str">
        <f>IF(Tbl.Kosten[[#This Row],[WPnr.]]=CI$7,Tbl.Kosten[[#This Row],[Totaal kosten]],"")</f>
        <v/>
      </c>
      <c r="CJ12" s="158" t="str">
        <f>IF(Tbl.Kosten[[#This Row],[WPnr.]]=CJ$7,Tbl.Kosten[[#This Row],[Totaal kosten]],"")</f>
        <v/>
      </c>
      <c r="CK12" s="158" t="str">
        <f>IF(Tbl.Kosten[[#This Row],[WPnr.]]=CK$7,Tbl.Kosten[[#This Row],[Totaal kosten]],"")</f>
        <v/>
      </c>
      <c r="CL12" s="158" t="str">
        <f>IF(Tbl.Kosten[[#This Row],[WPnr.]]=CL$7,Tbl.Kosten[[#This Row],[Totaal kosten]],"")</f>
        <v/>
      </c>
      <c r="CM12" s="158" t="str">
        <f>IF(Tbl.Kosten[[#This Row],[WPnr.]]=CM$7,Tbl.Kosten[[#This Row],[Totaal kosten]],"")</f>
        <v/>
      </c>
      <c r="CN12" s="158" t="str">
        <f>IF(Tbl.Kosten[[#This Row],[WPnr.]]=CN$7,Tbl.Kosten[[#This Row],[Totaal kosten]],"")</f>
        <v/>
      </c>
      <c r="CO12" s="158" t="str">
        <f>IF(Tbl.Kosten[[#This Row],[WPnr.]]=CO$7,Tbl.Kosten[[#This Row],[Totaal kosten]],"")</f>
        <v/>
      </c>
      <c r="CP12" s="158" t="str">
        <f>IF(Tbl.Kosten[[#This Row],[WPnr.]]=CP$7,Tbl.Kosten[[#This Row],[Totaal kosten]],"")</f>
        <v/>
      </c>
      <c r="CQ12" s="158" t="str">
        <f>IF(Tbl.Kosten[[#This Row],[WPnr.]]=CQ$7,Tbl.Kosten[[#This Row],[Totaal kosten]],"")</f>
        <v/>
      </c>
      <c r="CR12" s="158" t="str">
        <f>IF(Tbl.Kosten[[#This Row],[WPnr.]]=CR$7,Tbl.Kosten[[#This Row],[Totaal kosten]],"")</f>
        <v/>
      </c>
      <c r="CS12" s="158" t="str">
        <f>IF(Tbl.Kosten[[#This Row],[WPnr.]]=CS$7,Tbl.Kosten[[#This Row],[Totaal kosten]],"")</f>
        <v/>
      </c>
      <c r="CT12" s="158" t="str">
        <f>IF(Tbl.Kosten[[#This Row],[WPnr.]]=CT$7,Tbl.Kosten[[#This Row],[Totaal kosten]],"")</f>
        <v/>
      </c>
      <c r="CU12" s="158" t="str">
        <f>IF(Tbl.Kosten[[#This Row],[WPnr.]]=CU$7,Tbl.Kosten[[#This Row],[Totaal kosten]],"")</f>
        <v/>
      </c>
      <c r="CV12" s="158" t="str">
        <f>IF(Tbl.Kosten[[#This Row],[WPnr.]]=CV$7,Tbl.Kosten[[#This Row],[Totaal kosten]],"")</f>
        <v/>
      </c>
      <c r="CW12" s="158" t="str">
        <f>IF(Tbl.Kosten[[#This Row],[WPnr.]]=CW$7,Tbl.Kosten[[#This Row],[Totaal kosten]],"")</f>
        <v/>
      </c>
      <c r="CX12" s="158" t="str">
        <f>IF(Tbl.Kosten[[#This Row],[WPnr.]]=CX$7,Tbl.Kosten[[#This Row],[Totaal kosten]],"")</f>
        <v/>
      </c>
      <c r="CY12" s="158" t="str">
        <f>IF(Tbl.Kosten[[#This Row],[WPnr.]]=CY$7,Tbl.Kosten[[#This Row],[Totaal kosten]],"")</f>
        <v/>
      </c>
      <c r="CZ12" s="158" t="str">
        <f>IF(Tbl.Kosten[[#This Row],[WPnr.]]=CZ$7,Tbl.Kosten[[#This Row],[Totaal kosten]],"")</f>
        <v/>
      </c>
      <c r="DA12" s="158" t="str">
        <f>IF(Tbl.Kosten[[#This Row],[WPnr.]]=DA$7,Tbl.Kosten[[#This Row],[Totaal kosten]],"")</f>
        <v/>
      </c>
      <c r="DB12" s="158" t="str">
        <f>IF(Tbl.Kosten[[#This Row],[WPnr.]]=DB$7,Tbl.Kosten[[#This Row],[Totaal kosten]],"")</f>
        <v/>
      </c>
      <c r="DC12" s="158" t="str">
        <f>IF(Tbl.Kosten[[#This Row],[WPnr.]]=DC$7,Tbl.Kosten[[#This Row],[Totaal kosten]],"")</f>
        <v/>
      </c>
      <c r="DD12" s="158" t="str">
        <f>IF(Tbl.Kosten[[#This Row],[WPnr.]]=DD$7,Tbl.Kosten[[#This Row],[Totaal kosten]],"")</f>
        <v/>
      </c>
      <c r="DE12" s="158" t="str">
        <f>IF(Tbl.Kosten[[#This Row],[WPnr.]]=DE$7,Tbl.Kosten[[#This Row],[Totaal kosten]],"")</f>
        <v/>
      </c>
      <c r="DF12" s="158" t="str">
        <f>IF(Tbl.Kosten[[#This Row],[WPnr.]]=DF$7,Tbl.Kosten[[#This Row],[Totaal kosten]],"")</f>
        <v/>
      </c>
      <c r="DG12" s="158" t="str">
        <f>IF(Tbl.Kosten[[#This Row],[WPnr.]]=DG$7,Tbl.Kosten[[#This Row],[Totaal kosten]],"")</f>
        <v/>
      </c>
      <c r="DH12" s="158" t="str">
        <f>IF(Tbl.Kosten[[#This Row],[WPnr.]]=DH$7,Tbl.Kosten[[#This Row],[Totaal kosten]],"")</f>
        <v/>
      </c>
      <c r="DI12" s="158" t="str">
        <f>IF(Tbl.Kosten[[#This Row],[WPnr.]]=DI$7,Tbl.Kosten[[#This Row],[Totaal kosten]],"")</f>
        <v/>
      </c>
      <c r="DJ12" s="158" t="str">
        <f>IF(Tbl.Kosten[[#This Row],[WPnr.]]=DJ$7,Tbl.Kosten[[#This Row],[Totaal kosten]],"")</f>
        <v/>
      </c>
      <c r="DK12" s="158" t="str">
        <f>IF(Tbl.Kosten[[#This Row],[WPnr.]]=DK$7,Tbl.Kosten[[#This Row],[Totaal kosten]],"")</f>
        <v/>
      </c>
      <c r="DL12" s="158" t="str">
        <f>IF(Tbl.Kosten[[#This Row],[WPnr.]]=DL$7,Tbl.Kosten[[#This Row],[Totaal kosten]],"")</f>
        <v/>
      </c>
      <c r="DM12" s="158" t="str">
        <f>IF(Tbl.Kosten[[#This Row],[WPnr.]]=DM$7,Tbl.Kosten[[#This Row],[Totaal kosten]],"")</f>
        <v/>
      </c>
      <c r="DN12" s="158" t="str">
        <f>IF(Tbl.Kosten[[#This Row],[WPnr.]]=DN$7,Tbl.Kosten[[#This Row],[Totaal kosten]],"")</f>
        <v/>
      </c>
      <c r="DO12" s="158" t="str">
        <f>IF(Tbl.Kosten[[#This Row],[WPnr.]]=DO$7,Tbl.Kosten[[#This Row],[Totaal kosten]],"")</f>
        <v/>
      </c>
      <c r="DP12" s="158" t="str">
        <f>IF(Tbl.Kosten[[#This Row],[WPnr.]]=DP$7,Tbl.Kosten[[#This Row],[Totaal kosten]],"")</f>
        <v/>
      </c>
      <c r="DQ12" s="158" t="str">
        <f>IF(Tbl.Kosten[[#This Row],[WPnr.]]=DQ$7,Tbl.Kosten[[#This Row],[Totaal kosten]],"")</f>
        <v/>
      </c>
      <c r="DR12" s="158" t="str">
        <f>IF(Tbl.Kosten[[#This Row],[WPnr.]]=DR$7,Tbl.Kosten[[#This Row],[Totaal kosten]],"")</f>
        <v/>
      </c>
      <c r="DS12" s="158" t="str">
        <f>IF(Tbl.Kosten[[#This Row],[WPnr.]]=DS$7,Tbl.Kosten[[#This Row],[Totaal kosten]],"")</f>
        <v/>
      </c>
      <c r="DT12" s="158" t="str">
        <f>IF(Tbl.Kosten[[#This Row],[WPnr.]]=DT$7,Tbl.Kosten[[#This Row],[Totaal kosten]],"")</f>
        <v/>
      </c>
      <c r="DU12" s="158" t="str">
        <f>IF(Tbl.Kosten[[#This Row],[WPnr.]]=DU$7,Tbl.Kosten[[#This Row],[Totaal kosten]],"")</f>
        <v/>
      </c>
      <c r="DV12" s="158" t="str">
        <f>IF(Tbl.Kosten[[#This Row],[WPnr.]]=DV$7,Tbl.Kosten[[#This Row],[Totaal kosten]],"")</f>
        <v/>
      </c>
      <c r="DW12" s="160" t="str">
        <f>IFERROR(_xlfn.XLOOKUP(Tbl.Kosten[[#This Row],[Kostensoort]],Tbl.Kostensoorten[Kostensoorten],Tbl.Kostensoorten[KSnr.],"",0,1),"")</f>
        <v/>
      </c>
      <c r="DX12" s="160" t="str">
        <f>IF(Tbl.Kosten[[#This Row],[KSnr.]]=DX$7,Tbl.Kosten[[#This Row],[Totaal kosten]],"")</f>
        <v/>
      </c>
      <c r="DY12" s="160" t="str">
        <f>IF(Tbl.Kosten[[#This Row],[KSnr.]]=DY$7,Tbl.Kosten[[#This Row],[Totaal kosten]],"")</f>
        <v/>
      </c>
      <c r="DZ12" s="160" t="str">
        <f>IF(Tbl.Kosten[[#This Row],[KSnr.]]=DZ$7,Tbl.Kosten[[#This Row],[Totaal kosten]],"")</f>
        <v/>
      </c>
      <c r="EA12" s="160" t="str">
        <f>IF(Tbl.Kosten[[#This Row],[KSnr.]]=EA$7,Tbl.Kosten[[#This Row],[Totaal kosten]],"")</f>
        <v/>
      </c>
      <c r="EB12" s="160" t="str">
        <f>IF(Tbl.Kosten[[#This Row],[KSnr.]]=EB$7,Tbl.Kosten[[#This Row],[Totaal kosten]],"")</f>
        <v/>
      </c>
      <c r="EC12" s="160" t="str">
        <f>IF(Tbl.Kosten[[#This Row],[KSnr.]]=EC$7,Tbl.Kosten[[#This Row],[Totaal kosten]],"")</f>
        <v/>
      </c>
      <c r="ED12" s="160" t="str">
        <f>IF(Tbl.Kosten[[#This Row],[KSnr.]]=ED$7,Tbl.Kosten[[#This Row],[Totaal kosten]],"")</f>
        <v/>
      </c>
      <c r="EE12" s="160" t="str">
        <f>IF(Tbl.Kosten[[#This Row],[KSnr.]]=EE$7,Tbl.Kosten[[#This Row],[Totaal kosten]],"")</f>
        <v/>
      </c>
      <c r="EF12" s="160" t="str">
        <f>IF(Tbl.Kosten[[#This Row],[KSnr.]]=EF$7,Tbl.Kosten[[#This Row],[Totaal kosten]],"")</f>
        <v/>
      </c>
      <c r="EG12" s="160" t="str">
        <f>IF(Tbl.Kosten[[#This Row],[KSnr.]]=EG$7,Tbl.Kosten[[#This Row],[Totaal kosten]],"")</f>
        <v/>
      </c>
      <c r="EH12" s="160" t="str">
        <f>IF(Tbl.Kosten[[#This Row],[KSnr.]]=EH$7,Tbl.Kosten[[#This Row],[Totaal kosten]],"")</f>
        <v/>
      </c>
      <c r="EI12" s="160" t="str">
        <f>IF(Tbl.Kosten[[#This Row],[KSnr.]]=EI$7,Tbl.Kosten[[#This Row],[Totaal kosten]],"")</f>
        <v/>
      </c>
      <c r="EJ12" s="160" t="str">
        <f>IF(Tbl.Kosten[[#This Row],[KSnr.]]=EJ$7,Tbl.Kosten[[#This Row],[Totaal kosten]],"")</f>
        <v/>
      </c>
      <c r="EK12" s="160" t="str">
        <f>IF(Tbl.Kosten[[#This Row],[KSnr.]]=EK$7,Tbl.Kosten[[#This Row],[Totaal kosten]],"")</f>
        <v/>
      </c>
      <c r="EL12" s="160" t="str">
        <f>IF(Tbl.Kosten[[#This Row],[KSnr.]]=EL$7,Tbl.Kosten[[#This Row],[Totaal kosten]],"")</f>
        <v/>
      </c>
      <c r="EM12" s="160" t="str">
        <f>IF(Tbl.Kosten[[#This Row],[KSnr.]]=EM$7,Tbl.Kosten[[#This Row],[Totaal kosten]],"")</f>
        <v/>
      </c>
      <c r="EN12" s="160" t="str">
        <f>IF(Tbl.Kosten[[#This Row],[KSnr.]]=EN$7,Tbl.Kosten[[#This Row],[Totaal kosten]],"")</f>
        <v/>
      </c>
      <c r="EO12" s="160" t="str">
        <f>IF(Tbl.Kosten[[#This Row],[KSnr.]]=EO$7,Tbl.Kosten[[#This Row],[Totaal kosten]],"")</f>
        <v/>
      </c>
      <c r="EP12" s="160" t="str">
        <f>IF(Tbl.Kosten[[#This Row],[KSnr.]]=EP$7,Tbl.Kosten[[#This Row],[Totaal kosten]],"")</f>
        <v/>
      </c>
      <c r="EQ12" s="160" t="str">
        <f>IF(Tbl.Kosten[[#This Row],[KSnr.]]=EQ$7,Tbl.Kosten[[#This Row],[Totaal kosten]],"")</f>
        <v/>
      </c>
      <c r="ER12" s="154" t="str">
        <f>IFERROR(_xlfn.XLOOKUP(Tbl.Kosten[[#This Row],[Subsidieactiviteit]],Tbl.Subsidiehoogte[Subsidieactiviteit],Tbl.Subsidiehoogte[SAnr.],"",0,1),"")</f>
        <v/>
      </c>
      <c r="ES12" s="160" t="str">
        <f>IF(Tbl.Kosten[[#This Row],[Sanr.]]=ES$7,Tbl.Kosten[[#This Row],[Totaal kosten]],"")</f>
        <v/>
      </c>
      <c r="ET12" s="160" t="str">
        <f>IF(Tbl.Kosten[[#This Row],[Sanr.]]=ET$7,Tbl.Kosten[[#This Row],[Totaal kosten]],"")</f>
        <v/>
      </c>
      <c r="EU12" s="160" t="str">
        <f>IF(Tbl.Kosten[[#This Row],[Sanr.]]=EU$7,Tbl.Kosten[[#This Row],[Totaal kosten]],"")</f>
        <v/>
      </c>
      <c r="EV12" s="160" t="str">
        <f>IF(Tbl.Kosten[[#This Row],[Sanr.]]=EV$7,Tbl.Kosten[[#This Row],[Totaal kosten]],"")</f>
        <v/>
      </c>
      <c r="EW12" s="160" t="str">
        <f>IF(Tbl.Kosten[[#This Row],[Sanr.]]=EW$7,Tbl.Kosten[[#This Row],[Totaal kosten]],"")</f>
        <v/>
      </c>
      <c r="EX12" s="160" t="str">
        <f>IF(Tbl.Kosten[[#This Row],[Sanr.]]=EX$7,Tbl.Kosten[[#This Row],[Totaal kosten]],"")</f>
        <v/>
      </c>
      <c r="EY12" s="160" t="str">
        <f>IF(Tbl.Kosten[[#This Row],[Sanr.]]=EY$7,Tbl.Kosten[[#This Row],[Totaal kosten]],"")</f>
        <v/>
      </c>
      <c r="EZ12" s="160" t="str">
        <f>IF(Tbl.Kosten[[#This Row],[Sanr.]]=EZ$7,Tbl.Kosten[[#This Row],[Totaal kosten]],"")</f>
        <v/>
      </c>
      <c r="FA12" s="160" t="str">
        <f>IF(Tbl.Kosten[[#This Row],[Sanr.]]=FA$7,Tbl.Kosten[[#This Row],[Totaal kosten]],"")</f>
        <v/>
      </c>
      <c r="FB12" s="160" t="str">
        <f>IF(Tbl.Kosten[[#This Row],[Sanr.]]=FB$7,Tbl.Kosten[[#This Row],[Totaal kosten]],"")</f>
        <v/>
      </c>
      <c r="FC12" s="160" t="str">
        <f>IF(Tbl.Kosten[[#This Row],[Sanr.]]=FC$7,Tbl.Kosten[[#This Row],[Totaal kosten]],"")</f>
        <v/>
      </c>
      <c r="FD12" s="160" t="str">
        <f>IF(Tbl.Kosten[[#This Row],[Sanr.]]=FD$7,Tbl.Kosten[[#This Row],[Totaal kosten]],"")</f>
        <v/>
      </c>
      <c r="FE12" s="160" t="str">
        <f>IF(Tbl.Kosten[[#This Row],[Sanr.]]=FE$7,Tbl.Kosten[[#This Row],[Totaal kosten]],"")</f>
        <v/>
      </c>
      <c r="FF12" s="160" t="str">
        <f>IF(Tbl.Kosten[[#This Row],[Sanr.]]=FF$7,Tbl.Kosten[[#This Row],[Totaal kosten]],"")</f>
        <v/>
      </c>
      <c r="FG12" s="160" t="str">
        <f>IF(Tbl.Kosten[[#This Row],[Sanr.]]=FG$7,Tbl.Kosten[[#This Row],[Totaal kosten]],"")</f>
        <v/>
      </c>
      <c r="FH12" s="160" t="str">
        <f>IF(Tbl.Kosten[[#This Row],[Sanr.]]=FH$7,Tbl.Kosten[[#This Row],[Totaal kosten]],"")</f>
        <v/>
      </c>
      <c r="FI12" s="160" t="str">
        <f>IF(Tbl.Kosten[[#This Row],[Sanr.]]=FI$7,Tbl.Kosten[[#This Row],[Totaal kosten]],"")</f>
        <v/>
      </c>
      <c r="FJ12" s="160" t="str">
        <f>IF(Tbl.Kosten[[#This Row],[Sanr.]]=FJ$7,Tbl.Kosten[[#This Row],[Totaal kosten]],"")</f>
        <v/>
      </c>
      <c r="FK12" s="160" t="str">
        <f>IF(Tbl.Kosten[[#This Row],[Sanr.]]=FK$7,Tbl.Kosten[[#This Row],[Totaal kosten]],"")</f>
        <v/>
      </c>
      <c r="FL12" s="160" t="str">
        <f>IF(Tbl.Kosten[[#This Row],[Sanr.]]=FL$7,Tbl.Kosten[[#This Row],[Totaal kosten]],"")</f>
        <v/>
      </c>
      <c r="FM12" s="160" t="str">
        <f>IF(Tbl.Kosten[[#This Row],[Sanr.]]=FM$7,Tbl.Kosten[[#This Row],[Totaal kosten]],"")</f>
        <v/>
      </c>
      <c r="FN12" s="160" t="str">
        <f>IF(Tbl.Kosten[[#This Row],[Sanr.]]=FN$7,Tbl.Kosten[[#This Row],[Totaal kosten]],"")</f>
        <v/>
      </c>
      <c r="FO12" s="160" t="str">
        <f>IF(Tbl.Kosten[[#This Row],[Sanr.]]=FO$7,Tbl.Kosten[[#This Row],[Totaal kosten]],"")</f>
        <v/>
      </c>
      <c r="FP12" s="160" t="str">
        <f>IF(Tbl.Kosten[[#This Row],[Sanr.]]=FP$7,Tbl.Kosten[[#This Row],[Totaal kosten]],"")</f>
        <v/>
      </c>
      <c r="FQ12" s="160" t="str">
        <f>IF(Tbl.Kosten[[#This Row],[Sanr.]]=FQ$7,Tbl.Kosten[[#This Row],[Totaal kosten]],"")</f>
        <v/>
      </c>
      <c r="FR12" s="160" t="str">
        <f>IF(Tbl.Kosten[[#This Row],[Sanr.]]=FR$7,Tbl.Kosten[[#This Row],[Totaal kosten]],"")</f>
        <v/>
      </c>
      <c r="FS12" s="160" t="str">
        <f>IF(Tbl.Kosten[[#This Row],[Sanr.]]=FS$7,Tbl.Kosten[[#This Row],[Totaal kosten]],"")</f>
        <v/>
      </c>
      <c r="FT12" s="160" t="str">
        <f>IF(Tbl.Kosten[[#This Row],[Sanr.]]=FT$7,Tbl.Kosten[[#This Row],[Totaal kosten]],"")</f>
        <v/>
      </c>
      <c r="FU12" s="160" t="str">
        <f>IF(Tbl.Kosten[[#This Row],[Sanr.]]=FU$7,Tbl.Kosten[[#This Row],[Totaal kosten]],"")</f>
        <v/>
      </c>
      <c r="FV12" s="160" t="str">
        <f>IF(Tbl.Kosten[[#This Row],[Sanr.]]=FV$7,Tbl.Kosten[[#This Row],[Totaal kosten]],"")</f>
        <v/>
      </c>
      <c r="FW12" s="160" t="str">
        <f>IFERROR(_xlfn.XLOOKUP(Tbl.Kosten[[#This Row],[Activiteitencode]],Tbl.Activiteiten[Activiteitcode],Tbl.Activiteiten[Anr.],"",0,1),"")</f>
        <v/>
      </c>
      <c r="FX12" s="181" t="str">
        <f>_xlfn.CONCAT(Tbl.Kosten[[#This Row],[Pnr.]],Tbl.Kosten[[#This Row],[Sanr.]])</f>
        <v>P1</v>
      </c>
      <c r="FY12" s="160">
        <f>Tbl.Kosten[[#This Row],[Totaal kosten]]-Tbl.Kosten[[#This Row],[Subsidie]]</f>
        <v>0</v>
      </c>
      <c r="FZ12" s="160">
        <f>IF(Tbl.Kosten[[#This Row],[Pnr.]]=FZ$7,Tbl.Kosten[[#This Row],[Te financieren]],"")</f>
        <v>0</v>
      </c>
      <c r="GA12" s="160" t="str">
        <f>IF(Tbl.Kosten[[#This Row],[Pnr.]]=GA$7,Tbl.Kosten[[#This Row],[Te financieren]],"")</f>
        <v/>
      </c>
      <c r="GB12" s="160" t="str">
        <f>IF(Tbl.Kosten[[#This Row],[Pnr.]]=GB$7,Tbl.Kosten[[#This Row],[Te financieren]],"")</f>
        <v/>
      </c>
      <c r="GC12" s="160" t="str">
        <f>IF(Tbl.Kosten[[#This Row],[Pnr.]]=GC$7,Tbl.Kosten[[#This Row],[Te financieren]],"")</f>
        <v/>
      </c>
      <c r="GD12" s="160" t="str">
        <f>IF(Tbl.Kosten[[#This Row],[Pnr.]]=GD$7,Tbl.Kosten[[#This Row],[Te financieren]],"")</f>
        <v/>
      </c>
      <c r="GE12" s="160" t="str">
        <f>IF(Tbl.Kosten[[#This Row],[Pnr.]]=GE$7,Tbl.Kosten[[#This Row],[Te financieren]],"")</f>
        <v/>
      </c>
      <c r="GF12" s="160" t="str">
        <f>IF(Tbl.Kosten[[#This Row],[Pnr.]]=GF$7,Tbl.Kosten[[#This Row],[Te financieren]],"")</f>
        <v/>
      </c>
      <c r="GG12" s="160" t="str">
        <f>IF(Tbl.Kosten[[#This Row],[Pnr.]]=GG$7,Tbl.Kosten[[#This Row],[Te financieren]],"")</f>
        <v/>
      </c>
      <c r="GH12" s="160" t="str">
        <f>IF(Tbl.Kosten[[#This Row],[Pnr.]]=GH$7,Tbl.Kosten[[#This Row],[Te financieren]],"")</f>
        <v/>
      </c>
      <c r="GI12" s="160" t="str">
        <f>IF(Tbl.Kosten[[#This Row],[Pnr.]]=GI$7,Tbl.Kosten[[#This Row],[Te financieren]],"")</f>
        <v/>
      </c>
      <c r="GJ12" s="160" t="str">
        <f>IF(Tbl.Kosten[[#This Row],[Pnr.]]=GJ$7,Tbl.Kosten[[#This Row],[Te financieren]],"")</f>
        <v/>
      </c>
      <c r="GK12" s="160" t="str">
        <f>IF(Tbl.Kosten[[#This Row],[Pnr.]]=GK$7,Tbl.Kosten[[#This Row],[Te financieren]],"")</f>
        <v/>
      </c>
      <c r="GL12" s="160" t="str">
        <f>IF(Tbl.Kosten[[#This Row],[Pnr.]]=GL$7,Tbl.Kosten[[#This Row],[Te financieren]],"")</f>
        <v/>
      </c>
      <c r="GM12" s="160" t="str">
        <f>IF(Tbl.Kosten[[#This Row],[Pnr.]]=GM$7,Tbl.Kosten[[#This Row],[Te financieren]],"")</f>
        <v/>
      </c>
      <c r="GN12" s="160" t="str">
        <f>IF(Tbl.Kosten[[#This Row],[Pnr.]]=GN$7,Tbl.Kosten[[#This Row],[Te financieren]],"")</f>
        <v/>
      </c>
      <c r="GO12" s="160" t="str">
        <f>IF(Tbl.Kosten[[#This Row],[Pnr.]]=GO$7,Tbl.Kosten[[#This Row],[Te financieren]],"")</f>
        <v/>
      </c>
      <c r="GP12" s="160" t="str">
        <f>IF(Tbl.Kosten[[#This Row],[Pnr.]]=GP$7,Tbl.Kosten[[#This Row],[Te financieren]],"")</f>
        <v/>
      </c>
      <c r="GQ12" s="160" t="str">
        <f>IF(Tbl.Kosten[[#This Row],[Pnr.]]=GQ$7,Tbl.Kosten[[#This Row],[Te financieren]],"")</f>
        <v/>
      </c>
      <c r="GR12" s="160" t="str">
        <f>IF(Tbl.Kosten[[#This Row],[Pnr.]]=GR$7,Tbl.Kosten[[#This Row],[Te financieren]],"")</f>
        <v/>
      </c>
      <c r="GS12" s="160" t="str">
        <f>IF(Tbl.Kosten[[#This Row],[Pnr.]]=GS$7,Tbl.Kosten[[#This Row],[Te financieren]],"")</f>
        <v/>
      </c>
      <c r="GT12" s="160" t="str">
        <f>IF(Tbl.Kosten[[#This Row],[Pnr.]]=GT$7,Tbl.Kosten[[#This Row],[Te financieren]],"")</f>
        <v/>
      </c>
      <c r="GU12" s="160" t="str">
        <f>IF(Tbl.Kosten[[#This Row],[Pnr.]]=GU$7,Tbl.Kosten[[#This Row],[Te financieren]],"")</f>
        <v/>
      </c>
      <c r="GV12" s="160" t="str">
        <f>IF(Tbl.Kosten[[#This Row],[Pnr.]]=GV$7,Tbl.Kosten[[#This Row],[Te financieren]],"")</f>
        <v/>
      </c>
      <c r="GW12" s="160" t="str">
        <f>IF(Tbl.Kosten[[#This Row],[Pnr.]]=GW$7,Tbl.Kosten[[#This Row],[Te financieren]],"")</f>
        <v/>
      </c>
      <c r="GX12" s="160" t="str">
        <f>IF(Tbl.Kosten[[#This Row],[Pnr.]]=GX$7,Tbl.Kosten[[#This Row],[Te financieren]],"")</f>
        <v/>
      </c>
      <c r="GY12" s="160" t="str">
        <f>IF(Tbl.Kosten[[#This Row],[Pnr.]]=GY$7,Tbl.Kosten[[#This Row],[Te financieren]],"")</f>
        <v/>
      </c>
      <c r="GZ12" s="160" t="str">
        <f>IF(Tbl.Kosten[[#This Row],[Pnr.]]=GZ$7,Tbl.Kosten[[#This Row],[Te financieren]],"")</f>
        <v/>
      </c>
      <c r="HA12" s="160" t="str">
        <f>IF(Tbl.Kosten[[#This Row],[Pnr.]]=HA$7,Tbl.Kosten[[#This Row],[Te financieren]],"")</f>
        <v/>
      </c>
      <c r="HB12" s="160" t="str">
        <f>IF(Tbl.Kosten[[#This Row],[Pnr.]]=HB$7,Tbl.Kosten[[#This Row],[Te financieren]],"")</f>
        <v/>
      </c>
      <c r="HC12" s="160" t="str">
        <f>IF(Tbl.Kosten[[#This Row],[Pnr.]]=HC$7,Tbl.Kosten[[#This Row],[Te financieren]],"")</f>
        <v/>
      </c>
      <c r="HD12" s="160" t="str">
        <f>IF(Tbl.Kosten[[#This Row],[Pnr.]]=HD$7,Tbl.Kosten[[#This Row],[Te financieren]],"")</f>
        <v/>
      </c>
      <c r="HE12" s="160" t="str">
        <f>IF(Tbl.Kosten[[#This Row],[Pnr.]]=HE$7,Tbl.Kosten[[#This Row],[Te financieren]],"")</f>
        <v/>
      </c>
      <c r="HF12" s="160" t="str">
        <f>IF(Tbl.Kosten[[#This Row],[Pnr.]]=HF$7,Tbl.Kosten[[#This Row],[Te financieren]],"")</f>
        <v/>
      </c>
      <c r="HG12" s="160" t="str">
        <f>IF(Tbl.Kosten[[#This Row],[Pnr.]]=HG$7,Tbl.Kosten[[#This Row],[Te financieren]],"")</f>
        <v/>
      </c>
      <c r="HH12" s="160" t="str">
        <f>IF(Tbl.Kosten[[#This Row],[Pnr.]]=HH$7,Tbl.Kosten[[#This Row],[Te financieren]],"")</f>
        <v/>
      </c>
      <c r="HI12" s="160" t="str">
        <f>IF(Tbl.Kosten[[#This Row],[Pnr.]]=HI$7,Tbl.Kosten[[#This Row],[Te financieren]],"")</f>
        <v/>
      </c>
      <c r="HJ12" s="160" t="str">
        <f>IF(Tbl.Kosten[[#This Row],[Pnr.]]=HJ$7,Tbl.Kosten[[#This Row],[Te financieren]],"")</f>
        <v/>
      </c>
      <c r="HK12" s="160" t="str">
        <f>IF(Tbl.Kosten[[#This Row],[Pnr.]]=HK$7,Tbl.Kosten[[#This Row],[Te financieren]],"")</f>
        <v/>
      </c>
      <c r="HL12" s="160" t="str">
        <f>IF(Tbl.Kosten[[#This Row],[Pnr.]]=HL$7,Tbl.Kosten[[#This Row],[Te financieren]],"")</f>
        <v/>
      </c>
      <c r="HM12" s="160" t="str">
        <f>IF(Tbl.Kosten[[#This Row],[Pnr.]]=HM$7,Tbl.Kosten[[#This Row],[Te financieren]],"")</f>
        <v/>
      </c>
      <c r="HN12" s="160" t="str">
        <f>IF(Tbl.Kosten[[#This Row],[Pnr.]]=HN$7,Tbl.Kosten[[#This Row],[Te financieren]],"")</f>
        <v/>
      </c>
      <c r="HO12" s="160" t="str">
        <f>IF(Tbl.Kosten[[#This Row],[Pnr.]]=HO$7,Tbl.Kosten[[#This Row],[Te financieren]],"")</f>
        <v/>
      </c>
      <c r="HP12" s="160" t="str">
        <f>IF(Tbl.Kosten[[#This Row],[Pnr.]]=HP$7,Tbl.Kosten[[#This Row],[Te financieren]],"")</f>
        <v/>
      </c>
      <c r="HQ12" s="160" t="str">
        <f>IF(Tbl.Kosten[[#This Row],[Pnr.]]=HQ$7,Tbl.Kosten[[#This Row],[Te financieren]],"")</f>
        <v/>
      </c>
      <c r="HR12" s="160" t="str">
        <f>IF(Tbl.Kosten[[#This Row],[Pnr.]]=HR$7,Tbl.Kosten[[#This Row],[Te financieren]],"")</f>
        <v/>
      </c>
      <c r="HS12" s="160" t="str">
        <f>IF(Tbl.Kosten[[#This Row],[Pnr.]]=HS$7,Tbl.Kosten[[#This Row],[Te financieren]],"")</f>
        <v/>
      </c>
      <c r="HT12" s="160" t="str">
        <f>IF(Tbl.Kosten[[#This Row],[Pnr.]]=HT$7,Tbl.Kosten[[#This Row],[Te financieren]],"")</f>
        <v/>
      </c>
      <c r="HU12" s="160" t="str">
        <f>IF(Tbl.Kosten[[#This Row],[Pnr.]]=HU$7,Tbl.Kosten[[#This Row],[Te financieren]],"")</f>
        <v/>
      </c>
      <c r="HV12" s="160" t="str">
        <f>IF(Tbl.Kosten[[#This Row],[Pnr.]]=HV$7,Tbl.Kosten[[#This Row],[Te financieren]],"")</f>
        <v/>
      </c>
      <c r="HW12" s="160" t="str">
        <f>IF(Tbl.Kosten[[#This Row],[Pnr.]]=HW$7,Tbl.Kosten[[#This Row],[Te financieren]],"")</f>
        <v/>
      </c>
    </row>
    <row r="13" spans="2:16383" x14ac:dyDescent="0.3">
      <c r="B13" s="147"/>
      <c r="C13" s="147"/>
      <c r="D13" s="145"/>
      <c r="E13" s="147"/>
      <c r="F13" s="145"/>
      <c r="G13" s="11" t="str">
        <f>IF(Tbl.Kosten[[#This Row],[Medewerker e/o 
functie]]&lt;&gt;"",_xlfn.XLOOKUP(Tbl.Kosten[[#This Row],[Medewerker e/o 
functie]],Tbl.Uurtarief[Medewerker en/of functie],Tbl.Uurtarief[Uurtarief],"",0,1),"")</f>
        <v/>
      </c>
      <c r="H13" s="121">
        <f>IFERROR(Tbl.Kosten[[#This Row],[Uren]]*Tbl.Kosten[[#This Row],[Uurtarief]],0)</f>
        <v>0</v>
      </c>
      <c r="I13" s="119" t="str">
        <f>IF(Tbl.Kosten[[#This Row],[Subtotaal uren]]&lt;&gt;0,_xlfn.XLOOKUP(Tbl.Kosten[[#This Row],[Medewerker e/o 
functie]],Tbl.Uurtarief[Medewerker en/of functie],Tbl.Uurtarief[Kostensoort arbeid],"",0,1),"")</f>
        <v/>
      </c>
      <c r="J13" s="147"/>
      <c r="K13" s="145"/>
      <c r="L13" s="149" t="str">
        <f>IF(Tbl.Kosten[[#This Row],[Activum]]&lt;&gt;"",_xlfn.XLOOKUP(Tbl.Kosten[[#This Row],[Activum]],Tbl.Afschrijvingskosten[Activum],Tbl.Afschrijvingskosten[Tarief per afschrijvings-eenheid],"",0,1),"")</f>
        <v/>
      </c>
      <c r="M13" s="122">
        <f>IFERROR(Tbl.Kosten[[#This Row],[Een-
heden]]*Tbl.Kosten[[#This Row],[Afschrijvings-
tarief]],0)</f>
        <v>0</v>
      </c>
      <c r="N13" s="122" t="str">
        <f>IF(Tbl.Kosten[[#This Row],[Subtotaal afschrijving]]&lt;&gt;0,Lijsten!A11,"")</f>
        <v/>
      </c>
      <c r="O13" s="150"/>
      <c r="P13" s="145"/>
      <c r="Q13" s="148"/>
      <c r="R13" s="122">
        <f>IFERROR(Tbl.Kosten[[#This Row],[Aantal]]*Tbl.Kosten[[#This Row],[Tarief]],0)</f>
        <v>0</v>
      </c>
      <c r="S13" s="8">
        <f>IFERROR(Tbl.Kosten[[#This Row],[Subtotaal overige kosten]]+Tbl.Kosten[[#This Row],[Subtotaal uren]]+Tbl.Kosten[[#This Row],[Subtotaal afschrijving]],0)</f>
        <v>0</v>
      </c>
      <c r="T13" s="8">
        <f>IFERROR(Tbl.Kosten[[#This Row],[Totaal kosten]]*Tbl.Kosten[[#This Row],[Subsidie%]],0)</f>
        <v>0</v>
      </c>
      <c r="U13" s="4" t="str" cm="1">
        <f t="array" ref="U13">IFERROR(_xlfn.IFS(Tbl.Kosten[[#This Row],[Subtotaal uren]]&lt;&gt;0,Tbl.Kosten[[#This Row],[Kostensoort arbeid]],Tbl.Kosten[[#This Row],[Subtotaal afschrijving]]&lt;&gt;0,Tbl.Kosten[[#This Row],[Kostensoort afschrijving]],Tbl.Kosten[[#This Row],[Subtotaal overige kosten]]&lt;&gt;0,Tbl.Kosten[[#This Row],[Kostensoort overig]]),"")</f>
        <v/>
      </c>
      <c r="V13" s="4" t="str">
        <f>IFERROR(_xlfn.XLOOKUP(Tbl.Kosten[[#This Row],[Activiteitencode]],Tbl.Activiteiten[Activiteitcode],Tbl.Activiteiten[Werkpakketcode],"",0,1),"")</f>
        <v/>
      </c>
      <c r="W13" s="4" t="str">
        <f>IFERROR(_xlfn.XLOOKUP(Tbl.Kosten[[#This Row],[Werkpakketcode]],Tbl.Werkpakketten[Werkpakketcode],Tbl.Werkpakketten[Subsidiabele activiteit],"",0,1),"")</f>
        <v/>
      </c>
      <c r="X13" s="12">
        <f>IFERROR(_xlfn.XLOOKUP(Tbl.Kosten[[#This Row],[Sanr.]],Tbl.Subsidiehoogte[SAnr.],Tbl.Subsidiehoogte[Sub. Percentage],0,0,1),0)</f>
        <v>0</v>
      </c>
      <c r="Y13" s="154" t="str">
        <f>IFERROR(_xlfn.XLOOKUP(Tbl.Kosten[[#This Row],[Partnercode]],Tbl.Projectpartners[Partnercode],Tbl.Projectpartners[PNr.],"",0,1),"")</f>
        <v>P1</v>
      </c>
      <c r="Z13" s="158">
        <f>IF(Tbl.Kosten[[#This Row],[Pnr.]]=Z$7,Tbl.Kosten[[#This Row],[Totaal kosten]],"")</f>
        <v>0</v>
      </c>
      <c r="AA13" s="158" t="str">
        <f>IF(Tbl.Kosten[[#This Row],[Pnr.]]=AA$7,Tbl.Kosten[[#This Row],[Totaal kosten]],"")</f>
        <v/>
      </c>
      <c r="AB13" s="158" t="str">
        <f>IF(Tbl.Kosten[[#This Row],[Pnr.]]=AB$7,Tbl.Kosten[[#This Row],[Totaal kosten]],"")</f>
        <v/>
      </c>
      <c r="AC13" s="158" t="str">
        <f>IF(Tbl.Kosten[[#This Row],[Pnr.]]=AC$7,Tbl.Kosten[[#This Row],[Totaal kosten]],"")</f>
        <v/>
      </c>
      <c r="AD13" s="158" t="str">
        <f>IF(Tbl.Kosten[[#This Row],[Pnr.]]=AD$7,Tbl.Kosten[[#This Row],[Totaal kosten]],"")</f>
        <v/>
      </c>
      <c r="AE13" s="158" t="str">
        <f>IF(Tbl.Kosten[[#This Row],[Pnr.]]=AE$7,Tbl.Kosten[[#This Row],[Totaal kosten]],"")</f>
        <v/>
      </c>
      <c r="AF13" s="158" t="str">
        <f>IF(Tbl.Kosten[[#This Row],[Pnr.]]=AF$7,Tbl.Kosten[[#This Row],[Totaal kosten]],"")</f>
        <v/>
      </c>
      <c r="AG13" s="158" t="str">
        <f>IF(Tbl.Kosten[[#This Row],[Pnr.]]=AG$7,Tbl.Kosten[[#This Row],[Totaal kosten]],"")</f>
        <v/>
      </c>
      <c r="AH13" s="158" t="str">
        <f>IF(Tbl.Kosten[[#This Row],[Pnr.]]=AH$7,Tbl.Kosten[[#This Row],[Totaal kosten]],"")</f>
        <v/>
      </c>
      <c r="AI13" s="158" t="str">
        <f>IF(Tbl.Kosten[[#This Row],[Pnr.]]=AI$7,Tbl.Kosten[[#This Row],[Totaal kosten]],"")</f>
        <v/>
      </c>
      <c r="AJ13" s="158" t="str">
        <f>IF(Tbl.Kosten[[#This Row],[Pnr.]]=AJ$7,Tbl.Kosten[[#This Row],[Totaal kosten]],"")</f>
        <v/>
      </c>
      <c r="AK13" s="158" t="str">
        <f>IF(Tbl.Kosten[[#This Row],[Pnr.]]=AK$7,Tbl.Kosten[[#This Row],[Totaal kosten]],"")</f>
        <v/>
      </c>
      <c r="AL13" s="158" t="str">
        <f>IF(Tbl.Kosten[[#This Row],[Pnr.]]=AL$7,Tbl.Kosten[[#This Row],[Totaal kosten]],"")</f>
        <v/>
      </c>
      <c r="AM13" s="158" t="str">
        <f>IF(Tbl.Kosten[[#This Row],[Pnr.]]=AM$7,Tbl.Kosten[[#This Row],[Totaal kosten]],"")</f>
        <v/>
      </c>
      <c r="AN13" s="158" t="str">
        <f>IF(Tbl.Kosten[[#This Row],[Pnr.]]=AN$7,Tbl.Kosten[[#This Row],[Totaal kosten]],"")</f>
        <v/>
      </c>
      <c r="AO13" s="158" t="str">
        <f>IF(Tbl.Kosten[[#This Row],[Pnr.]]=AO$7,Tbl.Kosten[[#This Row],[Totaal kosten]],"")</f>
        <v/>
      </c>
      <c r="AP13" s="158" t="str">
        <f>IF(Tbl.Kosten[[#This Row],[Pnr.]]=AP$7,Tbl.Kosten[[#This Row],[Totaal kosten]],"")</f>
        <v/>
      </c>
      <c r="AQ13" s="158" t="str">
        <f>IF(Tbl.Kosten[[#This Row],[Pnr.]]=AQ$7,Tbl.Kosten[[#This Row],[Totaal kosten]],"")</f>
        <v/>
      </c>
      <c r="AR13" s="158" t="str">
        <f>IF(Tbl.Kosten[[#This Row],[Pnr.]]=AR$7,Tbl.Kosten[[#This Row],[Totaal kosten]],"")</f>
        <v/>
      </c>
      <c r="AS13" s="158" t="str">
        <f>IF(Tbl.Kosten[[#This Row],[Pnr.]]=AS$7,Tbl.Kosten[[#This Row],[Totaal kosten]],"")</f>
        <v/>
      </c>
      <c r="AT13" s="158" t="str">
        <f>IF(Tbl.Kosten[[#This Row],[Pnr.]]=AT$7,Tbl.Kosten[[#This Row],[Totaal kosten]],"")</f>
        <v/>
      </c>
      <c r="AU13" s="158" t="str">
        <f>IF(Tbl.Kosten[[#This Row],[Pnr.]]=AU$7,Tbl.Kosten[[#This Row],[Totaal kosten]],"")</f>
        <v/>
      </c>
      <c r="AV13" s="158" t="str">
        <f>IF(Tbl.Kosten[[#This Row],[Pnr.]]=AV$7,Tbl.Kosten[[#This Row],[Totaal kosten]],"")</f>
        <v/>
      </c>
      <c r="AW13" s="158" t="str">
        <f>IF(Tbl.Kosten[[#This Row],[Pnr.]]=AW$7,Tbl.Kosten[[#This Row],[Totaal kosten]],"")</f>
        <v/>
      </c>
      <c r="AX13" s="158" t="str">
        <f>IF(Tbl.Kosten[[#This Row],[Pnr.]]=AX$7,Tbl.Kosten[[#This Row],[Totaal kosten]],"")</f>
        <v/>
      </c>
      <c r="AY13" s="158" t="str">
        <f>IF(Tbl.Kosten[[#This Row],[Pnr.]]=AY$7,Tbl.Kosten[[#This Row],[Totaal kosten]],"")</f>
        <v/>
      </c>
      <c r="AZ13" s="158" t="str">
        <f>IF(Tbl.Kosten[[#This Row],[Pnr.]]=AZ$7,Tbl.Kosten[[#This Row],[Totaal kosten]],"")</f>
        <v/>
      </c>
      <c r="BA13" s="158" t="str">
        <f>IF(Tbl.Kosten[[#This Row],[Pnr.]]=BA$7,Tbl.Kosten[[#This Row],[Totaal kosten]],"")</f>
        <v/>
      </c>
      <c r="BB13" s="158" t="str">
        <f>IF(Tbl.Kosten[[#This Row],[Pnr.]]=BB$7,Tbl.Kosten[[#This Row],[Totaal kosten]],"")</f>
        <v/>
      </c>
      <c r="BC13" s="158" t="str">
        <f>IF(Tbl.Kosten[[#This Row],[Pnr.]]=BC$7,Tbl.Kosten[[#This Row],[Totaal kosten]],"")</f>
        <v/>
      </c>
      <c r="BD13" s="158" t="str">
        <f>IF(Tbl.Kosten[[#This Row],[Pnr.]]=BD$7,Tbl.Kosten[[#This Row],[Totaal kosten]],"")</f>
        <v/>
      </c>
      <c r="BE13" s="158" t="str">
        <f>IF(Tbl.Kosten[[#This Row],[Pnr.]]=BE$7,Tbl.Kosten[[#This Row],[Totaal kosten]],"")</f>
        <v/>
      </c>
      <c r="BF13" s="158" t="str">
        <f>IF(Tbl.Kosten[[#This Row],[Pnr.]]=BF$7,Tbl.Kosten[[#This Row],[Totaal kosten]],"")</f>
        <v/>
      </c>
      <c r="BG13" s="158" t="str">
        <f>IF(Tbl.Kosten[[#This Row],[Pnr.]]=BG$7,Tbl.Kosten[[#This Row],[Totaal kosten]],"")</f>
        <v/>
      </c>
      <c r="BH13" s="158" t="str">
        <f>IF(Tbl.Kosten[[#This Row],[Pnr.]]=BH$7,Tbl.Kosten[[#This Row],[Totaal kosten]],"")</f>
        <v/>
      </c>
      <c r="BI13" s="158" t="str">
        <f>IF(Tbl.Kosten[[#This Row],[Pnr.]]=BI$7,Tbl.Kosten[[#This Row],[Totaal kosten]],"")</f>
        <v/>
      </c>
      <c r="BJ13" s="158" t="str">
        <f>IF(Tbl.Kosten[[#This Row],[Pnr.]]=BJ$7,Tbl.Kosten[[#This Row],[Totaal kosten]],"")</f>
        <v/>
      </c>
      <c r="BK13" s="158" t="str">
        <f>IF(Tbl.Kosten[[#This Row],[Pnr.]]=BK$7,Tbl.Kosten[[#This Row],[Totaal kosten]],"")</f>
        <v/>
      </c>
      <c r="BL13" s="158" t="str">
        <f>IF(Tbl.Kosten[[#This Row],[Pnr.]]=BL$7,Tbl.Kosten[[#This Row],[Totaal kosten]],"")</f>
        <v/>
      </c>
      <c r="BM13" s="158" t="str">
        <f>IF(Tbl.Kosten[[#This Row],[Pnr.]]=BM$7,Tbl.Kosten[[#This Row],[Totaal kosten]],"")</f>
        <v/>
      </c>
      <c r="BN13" s="158" t="str">
        <f>IF(Tbl.Kosten[[#This Row],[Pnr.]]=BN$7,Tbl.Kosten[[#This Row],[Totaal kosten]],"")</f>
        <v/>
      </c>
      <c r="BO13" s="158" t="str">
        <f>IF(Tbl.Kosten[[#This Row],[Pnr.]]=BO$7,Tbl.Kosten[[#This Row],[Totaal kosten]],"")</f>
        <v/>
      </c>
      <c r="BP13" s="158" t="str">
        <f>IF(Tbl.Kosten[[#This Row],[Pnr.]]=BP$7,Tbl.Kosten[[#This Row],[Totaal kosten]],"")</f>
        <v/>
      </c>
      <c r="BQ13" s="158" t="str">
        <f>IF(Tbl.Kosten[[#This Row],[Pnr.]]=BQ$7,Tbl.Kosten[[#This Row],[Totaal kosten]],"")</f>
        <v/>
      </c>
      <c r="BR13" s="158" t="str">
        <f>IF(Tbl.Kosten[[#This Row],[Pnr.]]=BR$7,Tbl.Kosten[[#This Row],[Totaal kosten]],"")</f>
        <v/>
      </c>
      <c r="BS13" s="158" t="str">
        <f>IF(Tbl.Kosten[[#This Row],[Pnr.]]=BS$7,Tbl.Kosten[[#This Row],[Totaal kosten]],"")</f>
        <v/>
      </c>
      <c r="BT13" s="158" t="str">
        <f>IF(Tbl.Kosten[[#This Row],[Pnr.]]=BT$7,Tbl.Kosten[[#This Row],[Totaal kosten]],"")</f>
        <v/>
      </c>
      <c r="BU13" s="158" t="str">
        <f>IF(Tbl.Kosten[[#This Row],[Pnr.]]=BU$7,Tbl.Kosten[[#This Row],[Totaal kosten]],"")</f>
        <v/>
      </c>
      <c r="BV13" s="158" t="str">
        <f>IF(Tbl.Kosten[[#This Row],[Pnr.]]=BV$7,Tbl.Kosten[[#This Row],[Totaal kosten]],"")</f>
        <v/>
      </c>
      <c r="BW13" s="158" t="str">
        <f>IF(Tbl.Kosten[[#This Row],[Pnr.]]=BW$7,Tbl.Kosten[[#This Row],[Totaal kosten]],"")</f>
        <v/>
      </c>
      <c r="BX13" s="158" t="str">
        <f>IFERROR(_xlfn.XLOOKUP(Tbl.Kosten[[#This Row],[Werkpakketcode]],Tbl.Werkpakketten[Werkpakketcode],Tbl.Werkpakketten[WPnr.],"",0,1),"")</f>
        <v/>
      </c>
      <c r="BY13" s="158" t="str">
        <f>IF(Tbl.Kosten[[#This Row],[WPnr.]]=BY$7,Tbl.Kosten[[#This Row],[Totaal kosten]],"")</f>
        <v/>
      </c>
      <c r="BZ13" s="158" t="str">
        <f>IF(Tbl.Kosten[[#This Row],[WPnr.]]=BZ$7,Tbl.Kosten[[#This Row],[Totaal kosten]],"")</f>
        <v/>
      </c>
      <c r="CA13" s="158" t="str">
        <f>IF(Tbl.Kosten[[#This Row],[WPnr.]]=CA$7,Tbl.Kosten[[#This Row],[Totaal kosten]],"")</f>
        <v/>
      </c>
      <c r="CB13" s="158" t="str">
        <f>IF(Tbl.Kosten[[#This Row],[WPnr.]]=CB$7,Tbl.Kosten[[#This Row],[Totaal kosten]],"")</f>
        <v/>
      </c>
      <c r="CC13" s="158" t="str">
        <f>IF(Tbl.Kosten[[#This Row],[WPnr.]]=CC$7,Tbl.Kosten[[#This Row],[Totaal kosten]],"")</f>
        <v/>
      </c>
      <c r="CD13" s="158" t="str">
        <f>IF(Tbl.Kosten[[#This Row],[WPnr.]]=CD$7,Tbl.Kosten[[#This Row],[Totaal kosten]],"")</f>
        <v/>
      </c>
      <c r="CE13" s="158" t="str">
        <f>IF(Tbl.Kosten[[#This Row],[WPnr.]]=CE$7,Tbl.Kosten[[#This Row],[Totaal kosten]],"")</f>
        <v/>
      </c>
      <c r="CF13" s="158" t="str">
        <f>IF(Tbl.Kosten[[#This Row],[WPnr.]]=CF$7,Tbl.Kosten[[#This Row],[Totaal kosten]],"")</f>
        <v/>
      </c>
      <c r="CG13" s="158" t="str">
        <f>IF(Tbl.Kosten[[#This Row],[WPnr.]]=CG$7,Tbl.Kosten[[#This Row],[Totaal kosten]],"")</f>
        <v/>
      </c>
      <c r="CH13" s="158" t="str">
        <f>IF(Tbl.Kosten[[#This Row],[WPnr.]]=CH$7,Tbl.Kosten[[#This Row],[Totaal kosten]],"")</f>
        <v/>
      </c>
      <c r="CI13" s="158" t="str">
        <f>IF(Tbl.Kosten[[#This Row],[WPnr.]]=CI$7,Tbl.Kosten[[#This Row],[Totaal kosten]],"")</f>
        <v/>
      </c>
      <c r="CJ13" s="158" t="str">
        <f>IF(Tbl.Kosten[[#This Row],[WPnr.]]=CJ$7,Tbl.Kosten[[#This Row],[Totaal kosten]],"")</f>
        <v/>
      </c>
      <c r="CK13" s="158" t="str">
        <f>IF(Tbl.Kosten[[#This Row],[WPnr.]]=CK$7,Tbl.Kosten[[#This Row],[Totaal kosten]],"")</f>
        <v/>
      </c>
      <c r="CL13" s="158" t="str">
        <f>IF(Tbl.Kosten[[#This Row],[WPnr.]]=CL$7,Tbl.Kosten[[#This Row],[Totaal kosten]],"")</f>
        <v/>
      </c>
      <c r="CM13" s="158" t="str">
        <f>IF(Tbl.Kosten[[#This Row],[WPnr.]]=CM$7,Tbl.Kosten[[#This Row],[Totaal kosten]],"")</f>
        <v/>
      </c>
      <c r="CN13" s="158" t="str">
        <f>IF(Tbl.Kosten[[#This Row],[WPnr.]]=CN$7,Tbl.Kosten[[#This Row],[Totaal kosten]],"")</f>
        <v/>
      </c>
      <c r="CO13" s="158" t="str">
        <f>IF(Tbl.Kosten[[#This Row],[WPnr.]]=CO$7,Tbl.Kosten[[#This Row],[Totaal kosten]],"")</f>
        <v/>
      </c>
      <c r="CP13" s="158" t="str">
        <f>IF(Tbl.Kosten[[#This Row],[WPnr.]]=CP$7,Tbl.Kosten[[#This Row],[Totaal kosten]],"")</f>
        <v/>
      </c>
      <c r="CQ13" s="158" t="str">
        <f>IF(Tbl.Kosten[[#This Row],[WPnr.]]=CQ$7,Tbl.Kosten[[#This Row],[Totaal kosten]],"")</f>
        <v/>
      </c>
      <c r="CR13" s="158" t="str">
        <f>IF(Tbl.Kosten[[#This Row],[WPnr.]]=CR$7,Tbl.Kosten[[#This Row],[Totaal kosten]],"")</f>
        <v/>
      </c>
      <c r="CS13" s="158" t="str">
        <f>IF(Tbl.Kosten[[#This Row],[WPnr.]]=CS$7,Tbl.Kosten[[#This Row],[Totaal kosten]],"")</f>
        <v/>
      </c>
      <c r="CT13" s="158" t="str">
        <f>IF(Tbl.Kosten[[#This Row],[WPnr.]]=CT$7,Tbl.Kosten[[#This Row],[Totaal kosten]],"")</f>
        <v/>
      </c>
      <c r="CU13" s="158" t="str">
        <f>IF(Tbl.Kosten[[#This Row],[WPnr.]]=CU$7,Tbl.Kosten[[#This Row],[Totaal kosten]],"")</f>
        <v/>
      </c>
      <c r="CV13" s="158" t="str">
        <f>IF(Tbl.Kosten[[#This Row],[WPnr.]]=CV$7,Tbl.Kosten[[#This Row],[Totaal kosten]],"")</f>
        <v/>
      </c>
      <c r="CW13" s="158" t="str">
        <f>IF(Tbl.Kosten[[#This Row],[WPnr.]]=CW$7,Tbl.Kosten[[#This Row],[Totaal kosten]],"")</f>
        <v/>
      </c>
      <c r="CX13" s="158" t="str">
        <f>IF(Tbl.Kosten[[#This Row],[WPnr.]]=CX$7,Tbl.Kosten[[#This Row],[Totaal kosten]],"")</f>
        <v/>
      </c>
      <c r="CY13" s="158" t="str">
        <f>IF(Tbl.Kosten[[#This Row],[WPnr.]]=CY$7,Tbl.Kosten[[#This Row],[Totaal kosten]],"")</f>
        <v/>
      </c>
      <c r="CZ13" s="158" t="str">
        <f>IF(Tbl.Kosten[[#This Row],[WPnr.]]=CZ$7,Tbl.Kosten[[#This Row],[Totaal kosten]],"")</f>
        <v/>
      </c>
      <c r="DA13" s="158" t="str">
        <f>IF(Tbl.Kosten[[#This Row],[WPnr.]]=DA$7,Tbl.Kosten[[#This Row],[Totaal kosten]],"")</f>
        <v/>
      </c>
      <c r="DB13" s="158" t="str">
        <f>IF(Tbl.Kosten[[#This Row],[WPnr.]]=DB$7,Tbl.Kosten[[#This Row],[Totaal kosten]],"")</f>
        <v/>
      </c>
      <c r="DC13" s="158" t="str">
        <f>IF(Tbl.Kosten[[#This Row],[WPnr.]]=DC$7,Tbl.Kosten[[#This Row],[Totaal kosten]],"")</f>
        <v/>
      </c>
      <c r="DD13" s="158" t="str">
        <f>IF(Tbl.Kosten[[#This Row],[WPnr.]]=DD$7,Tbl.Kosten[[#This Row],[Totaal kosten]],"")</f>
        <v/>
      </c>
      <c r="DE13" s="158" t="str">
        <f>IF(Tbl.Kosten[[#This Row],[WPnr.]]=DE$7,Tbl.Kosten[[#This Row],[Totaal kosten]],"")</f>
        <v/>
      </c>
      <c r="DF13" s="158" t="str">
        <f>IF(Tbl.Kosten[[#This Row],[WPnr.]]=DF$7,Tbl.Kosten[[#This Row],[Totaal kosten]],"")</f>
        <v/>
      </c>
      <c r="DG13" s="158" t="str">
        <f>IF(Tbl.Kosten[[#This Row],[WPnr.]]=DG$7,Tbl.Kosten[[#This Row],[Totaal kosten]],"")</f>
        <v/>
      </c>
      <c r="DH13" s="158" t="str">
        <f>IF(Tbl.Kosten[[#This Row],[WPnr.]]=DH$7,Tbl.Kosten[[#This Row],[Totaal kosten]],"")</f>
        <v/>
      </c>
      <c r="DI13" s="158" t="str">
        <f>IF(Tbl.Kosten[[#This Row],[WPnr.]]=DI$7,Tbl.Kosten[[#This Row],[Totaal kosten]],"")</f>
        <v/>
      </c>
      <c r="DJ13" s="158" t="str">
        <f>IF(Tbl.Kosten[[#This Row],[WPnr.]]=DJ$7,Tbl.Kosten[[#This Row],[Totaal kosten]],"")</f>
        <v/>
      </c>
      <c r="DK13" s="158" t="str">
        <f>IF(Tbl.Kosten[[#This Row],[WPnr.]]=DK$7,Tbl.Kosten[[#This Row],[Totaal kosten]],"")</f>
        <v/>
      </c>
      <c r="DL13" s="158" t="str">
        <f>IF(Tbl.Kosten[[#This Row],[WPnr.]]=DL$7,Tbl.Kosten[[#This Row],[Totaal kosten]],"")</f>
        <v/>
      </c>
      <c r="DM13" s="158" t="str">
        <f>IF(Tbl.Kosten[[#This Row],[WPnr.]]=DM$7,Tbl.Kosten[[#This Row],[Totaal kosten]],"")</f>
        <v/>
      </c>
      <c r="DN13" s="158" t="str">
        <f>IF(Tbl.Kosten[[#This Row],[WPnr.]]=DN$7,Tbl.Kosten[[#This Row],[Totaal kosten]],"")</f>
        <v/>
      </c>
      <c r="DO13" s="158" t="str">
        <f>IF(Tbl.Kosten[[#This Row],[WPnr.]]=DO$7,Tbl.Kosten[[#This Row],[Totaal kosten]],"")</f>
        <v/>
      </c>
      <c r="DP13" s="158" t="str">
        <f>IF(Tbl.Kosten[[#This Row],[WPnr.]]=DP$7,Tbl.Kosten[[#This Row],[Totaal kosten]],"")</f>
        <v/>
      </c>
      <c r="DQ13" s="158" t="str">
        <f>IF(Tbl.Kosten[[#This Row],[WPnr.]]=DQ$7,Tbl.Kosten[[#This Row],[Totaal kosten]],"")</f>
        <v/>
      </c>
      <c r="DR13" s="158" t="str">
        <f>IF(Tbl.Kosten[[#This Row],[WPnr.]]=DR$7,Tbl.Kosten[[#This Row],[Totaal kosten]],"")</f>
        <v/>
      </c>
      <c r="DS13" s="158" t="str">
        <f>IF(Tbl.Kosten[[#This Row],[WPnr.]]=DS$7,Tbl.Kosten[[#This Row],[Totaal kosten]],"")</f>
        <v/>
      </c>
      <c r="DT13" s="158" t="str">
        <f>IF(Tbl.Kosten[[#This Row],[WPnr.]]=DT$7,Tbl.Kosten[[#This Row],[Totaal kosten]],"")</f>
        <v/>
      </c>
      <c r="DU13" s="158" t="str">
        <f>IF(Tbl.Kosten[[#This Row],[WPnr.]]=DU$7,Tbl.Kosten[[#This Row],[Totaal kosten]],"")</f>
        <v/>
      </c>
      <c r="DV13" s="158" t="str">
        <f>IF(Tbl.Kosten[[#This Row],[WPnr.]]=DV$7,Tbl.Kosten[[#This Row],[Totaal kosten]],"")</f>
        <v/>
      </c>
      <c r="DW13" s="160" t="str">
        <f>IFERROR(_xlfn.XLOOKUP(Tbl.Kosten[[#This Row],[Kostensoort]],Tbl.Kostensoorten[Kostensoorten],Tbl.Kostensoorten[KSnr.],"",0,1),"")</f>
        <v/>
      </c>
      <c r="DX13" s="160" t="str">
        <f>IF(Tbl.Kosten[[#This Row],[KSnr.]]=DX$7,Tbl.Kosten[[#This Row],[Totaal kosten]],"")</f>
        <v/>
      </c>
      <c r="DY13" s="160" t="str">
        <f>IF(Tbl.Kosten[[#This Row],[KSnr.]]=DY$7,Tbl.Kosten[[#This Row],[Totaal kosten]],"")</f>
        <v/>
      </c>
      <c r="DZ13" s="160" t="str">
        <f>IF(Tbl.Kosten[[#This Row],[KSnr.]]=DZ$7,Tbl.Kosten[[#This Row],[Totaal kosten]],"")</f>
        <v/>
      </c>
      <c r="EA13" s="160" t="str">
        <f>IF(Tbl.Kosten[[#This Row],[KSnr.]]=EA$7,Tbl.Kosten[[#This Row],[Totaal kosten]],"")</f>
        <v/>
      </c>
      <c r="EB13" s="160" t="str">
        <f>IF(Tbl.Kosten[[#This Row],[KSnr.]]=EB$7,Tbl.Kosten[[#This Row],[Totaal kosten]],"")</f>
        <v/>
      </c>
      <c r="EC13" s="160" t="str">
        <f>IF(Tbl.Kosten[[#This Row],[KSnr.]]=EC$7,Tbl.Kosten[[#This Row],[Totaal kosten]],"")</f>
        <v/>
      </c>
      <c r="ED13" s="160" t="str">
        <f>IF(Tbl.Kosten[[#This Row],[KSnr.]]=ED$7,Tbl.Kosten[[#This Row],[Totaal kosten]],"")</f>
        <v/>
      </c>
      <c r="EE13" s="160" t="str">
        <f>IF(Tbl.Kosten[[#This Row],[KSnr.]]=EE$7,Tbl.Kosten[[#This Row],[Totaal kosten]],"")</f>
        <v/>
      </c>
      <c r="EF13" s="160" t="str">
        <f>IF(Tbl.Kosten[[#This Row],[KSnr.]]=EF$7,Tbl.Kosten[[#This Row],[Totaal kosten]],"")</f>
        <v/>
      </c>
      <c r="EG13" s="160" t="str">
        <f>IF(Tbl.Kosten[[#This Row],[KSnr.]]=EG$7,Tbl.Kosten[[#This Row],[Totaal kosten]],"")</f>
        <v/>
      </c>
      <c r="EH13" s="160" t="str">
        <f>IF(Tbl.Kosten[[#This Row],[KSnr.]]=EH$7,Tbl.Kosten[[#This Row],[Totaal kosten]],"")</f>
        <v/>
      </c>
      <c r="EI13" s="160" t="str">
        <f>IF(Tbl.Kosten[[#This Row],[KSnr.]]=EI$7,Tbl.Kosten[[#This Row],[Totaal kosten]],"")</f>
        <v/>
      </c>
      <c r="EJ13" s="160" t="str">
        <f>IF(Tbl.Kosten[[#This Row],[KSnr.]]=EJ$7,Tbl.Kosten[[#This Row],[Totaal kosten]],"")</f>
        <v/>
      </c>
      <c r="EK13" s="160" t="str">
        <f>IF(Tbl.Kosten[[#This Row],[KSnr.]]=EK$7,Tbl.Kosten[[#This Row],[Totaal kosten]],"")</f>
        <v/>
      </c>
      <c r="EL13" s="160" t="str">
        <f>IF(Tbl.Kosten[[#This Row],[KSnr.]]=EL$7,Tbl.Kosten[[#This Row],[Totaal kosten]],"")</f>
        <v/>
      </c>
      <c r="EM13" s="160" t="str">
        <f>IF(Tbl.Kosten[[#This Row],[KSnr.]]=EM$7,Tbl.Kosten[[#This Row],[Totaal kosten]],"")</f>
        <v/>
      </c>
      <c r="EN13" s="160" t="str">
        <f>IF(Tbl.Kosten[[#This Row],[KSnr.]]=EN$7,Tbl.Kosten[[#This Row],[Totaal kosten]],"")</f>
        <v/>
      </c>
      <c r="EO13" s="160" t="str">
        <f>IF(Tbl.Kosten[[#This Row],[KSnr.]]=EO$7,Tbl.Kosten[[#This Row],[Totaal kosten]],"")</f>
        <v/>
      </c>
      <c r="EP13" s="160" t="str">
        <f>IF(Tbl.Kosten[[#This Row],[KSnr.]]=EP$7,Tbl.Kosten[[#This Row],[Totaal kosten]],"")</f>
        <v/>
      </c>
      <c r="EQ13" s="160" t="str">
        <f>IF(Tbl.Kosten[[#This Row],[KSnr.]]=EQ$7,Tbl.Kosten[[#This Row],[Totaal kosten]],"")</f>
        <v/>
      </c>
      <c r="ER13" s="154" t="str">
        <f>IFERROR(_xlfn.XLOOKUP(Tbl.Kosten[[#This Row],[Subsidieactiviteit]],Tbl.Subsidiehoogte[Subsidieactiviteit],Tbl.Subsidiehoogte[SAnr.],"",0,1),"")</f>
        <v/>
      </c>
      <c r="ES13" s="160" t="str">
        <f>IF(Tbl.Kosten[[#This Row],[Sanr.]]=ES$7,Tbl.Kosten[[#This Row],[Totaal kosten]],"")</f>
        <v/>
      </c>
      <c r="ET13" s="160" t="str">
        <f>IF(Tbl.Kosten[[#This Row],[Sanr.]]=ET$7,Tbl.Kosten[[#This Row],[Totaal kosten]],"")</f>
        <v/>
      </c>
      <c r="EU13" s="160" t="str">
        <f>IF(Tbl.Kosten[[#This Row],[Sanr.]]=EU$7,Tbl.Kosten[[#This Row],[Totaal kosten]],"")</f>
        <v/>
      </c>
      <c r="EV13" s="160" t="str">
        <f>IF(Tbl.Kosten[[#This Row],[Sanr.]]=EV$7,Tbl.Kosten[[#This Row],[Totaal kosten]],"")</f>
        <v/>
      </c>
      <c r="EW13" s="160" t="str">
        <f>IF(Tbl.Kosten[[#This Row],[Sanr.]]=EW$7,Tbl.Kosten[[#This Row],[Totaal kosten]],"")</f>
        <v/>
      </c>
      <c r="EX13" s="160" t="str">
        <f>IF(Tbl.Kosten[[#This Row],[Sanr.]]=EX$7,Tbl.Kosten[[#This Row],[Totaal kosten]],"")</f>
        <v/>
      </c>
      <c r="EY13" s="160" t="str">
        <f>IF(Tbl.Kosten[[#This Row],[Sanr.]]=EY$7,Tbl.Kosten[[#This Row],[Totaal kosten]],"")</f>
        <v/>
      </c>
      <c r="EZ13" s="160" t="str">
        <f>IF(Tbl.Kosten[[#This Row],[Sanr.]]=EZ$7,Tbl.Kosten[[#This Row],[Totaal kosten]],"")</f>
        <v/>
      </c>
      <c r="FA13" s="160" t="str">
        <f>IF(Tbl.Kosten[[#This Row],[Sanr.]]=FA$7,Tbl.Kosten[[#This Row],[Totaal kosten]],"")</f>
        <v/>
      </c>
      <c r="FB13" s="160" t="str">
        <f>IF(Tbl.Kosten[[#This Row],[Sanr.]]=FB$7,Tbl.Kosten[[#This Row],[Totaal kosten]],"")</f>
        <v/>
      </c>
      <c r="FC13" s="160" t="str">
        <f>IF(Tbl.Kosten[[#This Row],[Sanr.]]=FC$7,Tbl.Kosten[[#This Row],[Totaal kosten]],"")</f>
        <v/>
      </c>
      <c r="FD13" s="160" t="str">
        <f>IF(Tbl.Kosten[[#This Row],[Sanr.]]=FD$7,Tbl.Kosten[[#This Row],[Totaal kosten]],"")</f>
        <v/>
      </c>
      <c r="FE13" s="160" t="str">
        <f>IF(Tbl.Kosten[[#This Row],[Sanr.]]=FE$7,Tbl.Kosten[[#This Row],[Totaal kosten]],"")</f>
        <v/>
      </c>
      <c r="FF13" s="160" t="str">
        <f>IF(Tbl.Kosten[[#This Row],[Sanr.]]=FF$7,Tbl.Kosten[[#This Row],[Totaal kosten]],"")</f>
        <v/>
      </c>
      <c r="FG13" s="160" t="str">
        <f>IF(Tbl.Kosten[[#This Row],[Sanr.]]=FG$7,Tbl.Kosten[[#This Row],[Totaal kosten]],"")</f>
        <v/>
      </c>
      <c r="FH13" s="160" t="str">
        <f>IF(Tbl.Kosten[[#This Row],[Sanr.]]=FH$7,Tbl.Kosten[[#This Row],[Totaal kosten]],"")</f>
        <v/>
      </c>
      <c r="FI13" s="160" t="str">
        <f>IF(Tbl.Kosten[[#This Row],[Sanr.]]=FI$7,Tbl.Kosten[[#This Row],[Totaal kosten]],"")</f>
        <v/>
      </c>
      <c r="FJ13" s="160" t="str">
        <f>IF(Tbl.Kosten[[#This Row],[Sanr.]]=FJ$7,Tbl.Kosten[[#This Row],[Totaal kosten]],"")</f>
        <v/>
      </c>
      <c r="FK13" s="160" t="str">
        <f>IF(Tbl.Kosten[[#This Row],[Sanr.]]=FK$7,Tbl.Kosten[[#This Row],[Totaal kosten]],"")</f>
        <v/>
      </c>
      <c r="FL13" s="160" t="str">
        <f>IF(Tbl.Kosten[[#This Row],[Sanr.]]=FL$7,Tbl.Kosten[[#This Row],[Totaal kosten]],"")</f>
        <v/>
      </c>
      <c r="FM13" s="160" t="str">
        <f>IF(Tbl.Kosten[[#This Row],[Sanr.]]=FM$7,Tbl.Kosten[[#This Row],[Totaal kosten]],"")</f>
        <v/>
      </c>
      <c r="FN13" s="160" t="str">
        <f>IF(Tbl.Kosten[[#This Row],[Sanr.]]=FN$7,Tbl.Kosten[[#This Row],[Totaal kosten]],"")</f>
        <v/>
      </c>
      <c r="FO13" s="160" t="str">
        <f>IF(Tbl.Kosten[[#This Row],[Sanr.]]=FO$7,Tbl.Kosten[[#This Row],[Totaal kosten]],"")</f>
        <v/>
      </c>
      <c r="FP13" s="160" t="str">
        <f>IF(Tbl.Kosten[[#This Row],[Sanr.]]=FP$7,Tbl.Kosten[[#This Row],[Totaal kosten]],"")</f>
        <v/>
      </c>
      <c r="FQ13" s="160" t="str">
        <f>IF(Tbl.Kosten[[#This Row],[Sanr.]]=FQ$7,Tbl.Kosten[[#This Row],[Totaal kosten]],"")</f>
        <v/>
      </c>
      <c r="FR13" s="160" t="str">
        <f>IF(Tbl.Kosten[[#This Row],[Sanr.]]=FR$7,Tbl.Kosten[[#This Row],[Totaal kosten]],"")</f>
        <v/>
      </c>
      <c r="FS13" s="160" t="str">
        <f>IF(Tbl.Kosten[[#This Row],[Sanr.]]=FS$7,Tbl.Kosten[[#This Row],[Totaal kosten]],"")</f>
        <v/>
      </c>
      <c r="FT13" s="160" t="str">
        <f>IF(Tbl.Kosten[[#This Row],[Sanr.]]=FT$7,Tbl.Kosten[[#This Row],[Totaal kosten]],"")</f>
        <v/>
      </c>
      <c r="FU13" s="160" t="str">
        <f>IF(Tbl.Kosten[[#This Row],[Sanr.]]=FU$7,Tbl.Kosten[[#This Row],[Totaal kosten]],"")</f>
        <v/>
      </c>
      <c r="FV13" s="160" t="str">
        <f>IF(Tbl.Kosten[[#This Row],[Sanr.]]=FV$7,Tbl.Kosten[[#This Row],[Totaal kosten]],"")</f>
        <v/>
      </c>
      <c r="FW13" s="160" t="str">
        <f>IFERROR(_xlfn.XLOOKUP(Tbl.Kosten[[#This Row],[Activiteitencode]],Tbl.Activiteiten[Activiteitcode],Tbl.Activiteiten[Anr.],"",0,1),"")</f>
        <v/>
      </c>
      <c r="FX13" s="181" t="str">
        <f>_xlfn.CONCAT(Tbl.Kosten[[#This Row],[Pnr.]],Tbl.Kosten[[#This Row],[Sanr.]])</f>
        <v>P1</v>
      </c>
      <c r="FY13" s="160">
        <f>Tbl.Kosten[[#This Row],[Totaal kosten]]-Tbl.Kosten[[#This Row],[Subsidie]]</f>
        <v>0</v>
      </c>
      <c r="FZ13" s="160">
        <f>IF(Tbl.Kosten[[#This Row],[Pnr.]]=FZ$7,Tbl.Kosten[[#This Row],[Te financieren]],"")</f>
        <v>0</v>
      </c>
      <c r="GA13" s="160" t="str">
        <f>IF(Tbl.Kosten[[#This Row],[Pnr.]]=GA$7,Tbl.Kosten[[#This Row],[Te financieren]],"")</f>
        <v/>
      </c>
      <c r="GB13" s="160" t="str">
        <f>IF(Tbl.Kosten[[#This Row],[Pnr.]]=GB$7,Tbl.Kosten[[#This Row],[Te financieren]],"")</f>
        <v/>
      </c>
      <c r="GC13" s="160" t="str">
        <f>IF(Tbl.Kosten[[#This Row],[Pnr.]]=GC$7,Tbl.Kosten[[#This Row],[Te financieren]],"")</f>
        <v/>
      </c>
      <c r="GD13" s="160" t="str">
        <f>IF(Tbl.Kosten[[#This Row],[Pnr.]]=GD$7,Tbl.Kosten[[#This Row],[Te financieren]],"")</f>
        <v/>
      </c>
      <c r="GE13" s="160" t="str">
        <f>IF(Tbl.Kosten[[#This Row],[Pnr.]]=GE$7,Tbl.Kosten[[#This Row],[Te financieren]],"")</f>
        <v/>
      </c>
      <c r="GF13" s="160" t="str">
        <f>IF(Tbl.Kosten[[#This Row],[Pnr.]]=GF$7,Tbl.Kosten[[#This Row],[Te financieren]],"")</f>
        <v/>
      </c>
      <c r="GG13" s="160" t="str">
        <f>IF(Tbl.Kosten[[#This Row],[Pnr.]]=GG$7,Tbl.Kosten[[#This Row],[Te financieren]],"")</f>
        <v/>
      </c>
      <c r="GH13" s="160" t="str">
        <f>IF(Tbl.Kosten[[#This Row],[Pnr.]]=GH$7,Tbl.Kosten[[#This Row],[Te financieren]],"")</f>
        <v/>
      </c>
      <c r="GI13" s="160" t="str">
        <f>IF(Tbl.Kosten[[#This Row],[Pnr.]]=GI$7,Tbl.Kosten[[#This Row],[Te financieren]],"")</f>
        <v/>
      </c>
      <c r="GJ13" s="160" t="str">
        <f>IF(Tbl.Kosten[[#This Row],[Pnr.]]=GJ$7,Tbl.Kosten[[#This Row],[Te financieren]],"")</f>
        <v/>
      </c>
      <c r="GK13" s="160" t="str">
        <f>IF(Tbl.Kosten[[#This Row],[Pnr.]]=GK$7,Tbl.Kosten[[#This Row],[Te financieren]],"")</f>
        <v/>
      </c>
      <c r="GL13" s="160" t="str">
        <f>IF(Tbl.Kosten[[#This Row],[Pnr.]]=GL$7,Tbl.Kosten[[#This Row],[Te financieren]],"")</f>
        <v/>
      </c>
      <c r="GM13" s="160" t="str">
        <f>IF(Tbl.Kosten[[#This Row],[Pnr.]]=GM$7,Tbl.Kosten[[#This Row],[Te financieren]],"")</f>
        <v/>
      </c>
      <c r="GN13" s="160" t="str">
        <f>IF(Tbl.Kosten[[#This Row],[Pnr.]]=GN$7,Tbl.Kosten[[#This Row],[Te financieren]],"")</f>
        <v/>
      </c>
      <c r="GO13" s="160" t="str">
        <f>IF(Tbl.Kosten[[#This Row],[Pnr.]]=GO$7,Tbl.Kosten[[#This Row],[Te financieren]],"")</f>
        <v/>
      </c>
      <c r="GP13" s="160" t="str">
        <f>IF(Tbl.Kosten[[#This Row],[Pnr.]]=GP$7,Tbl.Kosten[[#This Row],[Te financieren]],"")</f>
        <v/>
      </c>
      <c r="GQ13" s="160" t="str">
        <f>IF(Tbl.Kosten[[#This Row],[Pnr.]]=GQ$7,Tbl.Kosten[[#This Row],[Te financieren]],"")</f>
        <v/>
      </c>
      <c r="GR13" s="160" t="str">
        <f>IF(Tbl.Kosten[[#This Row],[Pnr.]]=GR$7,Tbl.Kosten[[#This Row],[Te financieren]],"")</f>
        <v/>
      </c>
      <c r="GS13" s="160" t="str">
        <f>IF(Tbl.Kosten[[#This Row],[Pnr.]]=GS$7,Tbl.Kosten[[#This Row],[Te financieren]],"")</f>
        <v/>
      </c>
      <c r="GT13" s="160" t="str">
        <f>IF(Tbl.Kosten[[#This Row],[Pnr.]]=GT$7,Tbl.Kosten[[#This Row],[Te financieren]],"")</f>
        <v/>
      </c>
      <c r="GU13" s="160" t="str">
        <f>IF(Tbl.Kosten[[#This Row],[Pnr.]]=GU$7,Tbl.Kosten[[#This Row],[Te financieren]],"")</f>
        <v/>
      </c>
      <c r="GV13" s="160" t="str">
        <f>IF(Tbl.Kosten[[#This Row],[Pnr.]]=GV$7,Tbl.Kosten[[#This Row],[Te financieren]],"")</f>
        <v/>
      </c>
      <c r="GW13" s="160" t="str">
        <f>IF(Tbl.Kosten[[#This Row],[Pnr.]]=GW$7,Tbl.Kosten[[#This Row],[Te financieren]],"")</f>
        <v/>
      </c>
      <c r="GX13" s="160" t="str">
        <f>IF(Tbl.Kosten[[#This Row],[Pnr.]]=GX$7,Tbl.Kosten[[#This Row],[Te financieren]],"")</f>
        <v/>
      </c>
      <c r="GY13" s="160" t="str">
        <f>IF(Tbl.Kosten[[#This Row],[Pnr.]]=GY$7,Tbl.Kosten[[#This Row],[Te financieren]],"")</f>
        <v/>
      </c>
      <c r="GZ13" s="160" t="str">
        <f>IF(Tbl.Kosten[[#This Row],[Pnr.]]=GZ$7,Tbl.Kosten[[#This Row],[Te financieren]],"")</f>
        <v/>
      </c>
      <c r="HA13" s="160" t="str">
        <f>IF(Tbl.Kosten[[#This Row],[Pnr.]]=HA$7,Tbl.Kosten[[#This Row],[Te financieren]],"")</f>
        <v/>
      </c>
      <c r="HB13" s="160" t="str">
        <f>IF(Tbl.Kosten[[#This Row],[Pnr.]]=HB$7,Tbl.Kosten[[#This Row],[Te financieren]],"")</f>
        <v/>
      </c>
      <c r="HC13" s="160" t="str">
        <f>IF(Tbl.Kosten[[#This Row],[Pnr.]]=HC$7,Tbl.Kosten[[#This Row],[Te financieren]],"")</f>
        <v/>
      </c>
      <c r="HD13" s="160" t="str">
        <f>IF(Tbl.Kosten[[#This Row],[Pnr.]]=HD$7,Tbl.Kosten[[#This Row],[Te financieren]],"")</f>
        <v/>
      </c>
      <c r="HE13" s="160" t="str">
        <f>IF(Tbl.Kosten[[#This Row],[Pnr.]]=HE$7,Tbl.Kosten[[#This Row],[Te financieren]],"")</f>
        <v/>
      </c>
      <c r="HF13" s="160" t="str">
        <f>IF(Tbl.Kosten[[#This Row],[Pnr.]]=HF$7,Tbl.Kosten[[#This Row],[Te financieren]],"")</f>
        <v/>
      </c>
      <c r="HG13" s="160" t="str">
        <f>IF(Tbl.Kosten[[#This Row],[Pnr.]]=HG$7,Tbl.Kosten[[#This Row],[Te financieren]],"")</f>
        <v/>
      </c>
      <c r="HH13" s="160" t="str">
        <f>IF(Tbl.Kosten[[#This Row],[Pnr.]]=HH$7,Tbl.Kosten[[#This Row],[Te financieren]],"")</f>
        <v/>
      </c>
      <c r="HI13" s="160" t="str">
        <f>IF(Tbl.Kosten[[#This Row],[Pnr.]]=HI$7,Tbl.Kosten[[#This Row],[Te financieren]],"")</f>
        <v/>
      </c>
      <c r="HJ13" s="160" t="str">
        <f>IF(Tbl.Kosten[[#This Row],[Pnr.]]=HJ$7,Tbl.Kosten[[#This Row],[Te financieren]],"")</f>
        <v/>
      </c>
      <c r="HK13" s="160" t="str">
        <f>IF(Tbl.Kosten[[#This Row],[Pnr.]]=HK$7,Tbl.Kosten[[#This Row],[Te financieren]],"")</f>
        <v/>
      </c>
      <c r="HL13" s="160" t="str">
        <f>IF(Tbl.Kosten[[#This Row],[Pnr.]]=HL$7,Tbl.Kosten[[#This Row],[Te financieren]],"")</f>
        <v/>
      </c>
      <c r="HM13" s="160" t="str">
        <f>IF(Tbl.Kosten[[#This Row],[Pnr.]]=HM$7,Tbl.Kosten[[#This Row],[Te financieren]],"")</f>
        <v/>
      </c>
      <c r="HN13" s="160" t="str">
        <f>IF(Tbl.Kosten[[#This Row],[Pnr.]]=HN$7,Tbl.Kosten[[#This Row],[Te financieren]],"")</f>
        <v/>
      </c>
      <c r="HO13" s="160" t="str">
        <f>IF(Tbl.Kosten[[#This Row],[Pnr.]]=HO$7,Tbl.Kosten[[#This Row],[Te financieren]],"")</f>
        <v/>
      </c>
      <c r="HP13" s="160" t="str">
        <f>IF(Tbl.Kosten[[#This Row],[Pnr.]]=HP$7,Tbl.Kosten[[#This Row],[Te financieren]],"")</f>
        <v/>
      </c>
      <c r="HQ13" s="160" t="str">
        <f>IF(Tbl.Kosten[[#This Row],[Pnr.]]=HQ$7,Tbl.Kosten[[#This Row],[Te financieren]],"")</f>
        <v/>
      </c>
      <c r="HR13" s="160" t="str">
        <f>IF(Tbl.Kosten[[#This Row],[Pnr.]]=HR$7,Tbl.Kosten[[#This Row],[Te financieren]],"")</f>
        <v/>
      </c>
      <c r="HS13" s="160" t="str">
        <f>IF(Tbl.Kosten[[#This Row],[Pnr.]]=HS$7,Tbl.Kosten[[#This Row],[Te financieren]],"")</f>
        <v/>
      </c>
      <c r="HT13" s="160" t="str">
        <f>IF(Tbl.Kosten[[#This Row],[Pnr.]]=HT$7,Tbl.Kosten[[#This Row],[Te financieren]],"")</f>
        <v/>
      </c>
      <c r="HU13" s="160" t="str">
        <f>IF(Tbl.Kosten[[#This Row],[Pnr.]]=HU$7,Tbl.Kosten[[#This Row],[Te financieren]],"")</f>
        <v/>
      </c>
      <c r="HV13" s="160" t="str">
        <f>IF(Tbl.Kosten[[#This Row],[Pnr.]]=HV$7,Tbl.Kosten[[#This Row],[Te financieren]],"")</f>
        <v/>
      </c>
      <c r="HW13" s="160" t="str">
        <f>IF(Tbl.Kosten[[#This Row],[Pnr.]]=HW$7,Tbl.Kosten[[#This Row],[Te financieren]],"")</f>
        <v/>
      </c>
    </row>
    <row r="14" spans="2:16383" x14ac:dyDescent="0.3">
      <c r="B14" s="147"/>
      <c r="C14" s="147"/>
      <c r="D14" s="146"/>
      <c r="E14" s="147"/>
      <c r="F14" s="145"/>
      <c r="G14" s="11" t="str">
        <f>IF(Tbl.Kosten[[#This Row],[Medewerker e/o 
functie]]&lt;&gt;"",_xlfn.XLOOKUP(Tbl.Kosten[[#This Row],[Medewerker e/o 
functie]],Tbl.Uurtarief[Medewerker en/of functie],Tbl.Uurtarief[Uurtarief],"",0,1),"")</f>
        <v/>
      </c>
      <c r="H14" s="121">
        <f>IFERROR(Tbl.Kosten[[#This Row],[Uren]]*Tbl.Kosten[[#This Row],[Uurtarief]],0)</f>
        <v>0</v>
      </c>
      <c r="I14" s="119" t="str">
        <f>IF(Tbl.Kosten[[#This Row],[Subtotaal uren]]&lt;&gt;0,_xlfn.XLOOKUP(Tbl.Kosten[[#This Row],[Medewerker e/o 
functie]],Tbl.Uurtarief[Medewerker en/of functie],Tbl.Uurtarief[Kostensoort arbeid],"",0,1),"")</f>
        <v/>
      </c>
      <c r="J14" s="147"/>
      <c r="K14" s="145"/>
      <c r="L14" s="149" t="str">
        <f>IF(Tbl.Kosten[[#This Row],[Activum]]&lt;&gt;"",_xlfn.XLOOKUP(Tbl.Kosten[[#This Row],[Activum]],Tbl.Afschrijvingskosten[Activum],Tbl.Afschrijvingskosten[Tarief per afschrijvings-eenheid],"",0,1),"")</f>
        <v/>
      </c>
      <c r="M14" s="122">
        <f>IFERROR(Tbl.Kosten[[#This Row],[Een-
heden]]*Tbl.Kosten[[#This Row],[Afschrijvings-
tarief]],0)</f>
        <v>0</v>
      </c>
      <c r="N14" s="122" t="str">
        <f>IF(Tbl.Kosten[[#This Row],[Subtotaal afschrijving]]&lt;&gt;0,Lijsten!A12,"")</f>
        <v/>
      </c>
      <c r="O14" s="150"/>
      <c r="P14" s="145"/>
      <c r="Q14" s="148"/>
      <c r="R14" s="122">
        <f>IFERROR(Tbl.Kosten[[#This Row],[Aantal]]*Tbl.Kosten[[#This Row],[Tarief]],0)</f>
        <v>0</v>
      </c>
      <c r="S14" s="8">
        <f>IFERROR(Tbl.Kosten[[#This Row],[Subtotaal overige kosten]]+Tbl.Kosten[[#This Row],[Subtotaal uren]]+Tbl.Kosten[[#This Row],[Subtotaal afschrijving]],0)</f>
        <v>0</v>
      </c>
      <c r="T14" s="8">
        <f>IFERROR(Tbl.Kosten[[#This Row],[Totaal kosten]]*Tbl.Kosten[[#This Row],[Subsidie%]],0)</f>
        <v>0</v>
      </c>
      <c r="U14" s="4" t="str" cm="1">
        <f t="array" ref="U14">IFERROR(_xlfn.IFS(Tbl.Kosten[[#This Row],[Subtotaal uren]]&lt;&gt;0,Tbl.Kosten[[#This Row],[Kostensoort arbeid]],Tbl.Kosten[[#This Row],[Subtotaal afschrijving]]&lt;&gt;0,Tbl.Kosten[[#This Row],[Kostensoort afschrijving]],Tbl.Kosten[[#This Row],[Subtotaal overige kosten]]&lt;&gt;0,Tbl.Kosten[[#This Row],[Kostensoort overig]]),"")</f>
        <v/>
      </c>
      <c r="V14" s="4" t="str">
        <f>IFERROR(_xlfn.XLOOKUP(Tbl.Kosten[[#This Row],[Activiteitencode]],Tbl.Activiteiten[Activiteitcode],Tbl.Activiteiten[Werkpakketcode],"",0,1),"")</f>
        <v/>
      </c>
      <c r="W14" s="4" t="str">
        <f>IFERROR(_xlfn.XLOOKUP(Tbl.Kosten[[#This Row],[Werkpakketcode]],Tbl.Werkpakketten[Werkpakketcode],Tbl.Werkpakketten[Subsidiabele activiteit],"",0,1),"")</f>
        <v/>
      </c>
      <c r="X14" s="12">
        <f>IFERROR(_xlfn.XLOOKUP(Tbl.Kosten[[#This Row],[Sanr.]],Tbl.Subsidiehoogte[SAnr.],Tbl.Subsidiehoogte[Sub. Percentage],0,0,1),0)</f>
        <v>0</v>
      </c>
      <c r="Y14" s="154" t="str">
        <f>IFERROR(_xlfn.XLOOKUP(Tbl.Kosten[[#This Row],[Partnercode]],Tbl.Projectpartners[Partnercode],Tbl.Projectpartners[PNr.],"",0,1),"")</f>
        <v>P1</v>
      </c>
      <c r="Z14" s="158">
        <f>IF(Tbl.Kosten[[#This Row],[Pnr.]]=Z$7,Tbl.Kosten[[#This Row],[Totaal kosten]],"")</f>
        <v>0</v>
      </c>
      <c r="AA14" s="158" t="str">
        <f>IF(Tbl.Kosten[[#This Row],[Pnr.]]=AA$7,Tbl.Kosten[[#This Row],[Totaal kosten]],"")</f>
        <v/>
      </c>
      <c r="AB14" s="158" t="str">
        <f>IF(Tbl.Kosten[[#This Row],[Pnr.]]=AB$7,Tbl.Kosten[[#This Row],[Totaal kosten]],"")</f>
        <v/>
      </c>
      <c r="AC14" s="158" t="str">
        <f>IF(Tbl.Kosten[[#This Row],[Pnr.]]=AC$7,Tbl.Kosten[[#This Row],[Totaal kosten]],"")</f>
        <v/>
      </c>
      <c r="AD14" s="158" t="str">
        <f>IF(Tbl.Kosten[[#This Row],[Pnr.]]=AD$7,Tbl.Kosten[[#This Row],[Totaal kosten]],"")</f>
        <v/>
      </c>
      <c r="AE14" s="158" t="str">
        <f>IF(Tbl.Kosten[[#This Row],[Pnr.]]=AE$7,Tbl.Kosten[[#This Row],[Totaal kosten]],"")</f>
        <v/>
      </c>
      <c r="AF14" s="158" t="str">
        <f>IF(Tbl.Kosten[[#This Row],[Pnr.]]=AF$7,Tbl.Kosten[[#This Row],[Totaal kosten]],"")</f>
        <v/>
      </c>
      <c r="AG14" s="158" t="str">
        <f>IF(Tbl.Kosten[[#This Row],[Pnr.]]=AG$7,Tbl.Kosten[[#This Row],[Totaal kosten]],"")</f>
        <v/>
      </c>
      <c r="AH14" s="158" t="str">
        <f>IF(Tbl.Kosten[[#This Row],[Pnr.]]=AH$7,Tbl.Kosten[[#This Row],[Totaal kosten]],"")</f>
        <v/>
      </c>
      <c r="AI14" s="158" t="str">
        <f>IF(Tbl.Kosten[[#This Row],[Pnr.]]=AI$7,Tbl.Kosten[[#This Row],[Totaal kosten]],"")</f>
        <v/>
      </c>
      <c r="AJ14" s="158" t="str">
        <f>IF(Tbl.Kosten[[#This Row],[Pnr.]]=AJ$7,Tbl.Kosten[[#This Row],[Totaal kosten]],"")</f>
        <v/>
      </c>
      <c r="AK14" s="158" t="str">
        <f>IF(Tbl.Kosten[[#This Row],[Pnr.]]=AK$7,Tbl.Kosten[[#This Row],[Totaal kosten]],"")</f>
        <v/>
      </c>
      <c r="AL14" s="158" t="str">
        <f>IF(Tbl.Kosten[[#This Row],[Pnr.]]=AL$7,Tbl.Kosten[[#This Row],[Totaal kosten]],"")</f>
        <v/>
      </c>
      <c r="AM14" s="158" t="str">
        <f>IF(Tbl.Kosten[[#This Row],[Pnr.]]=AM$7,Tbl.Kosten[[#This Row],[Totaal kosten]],"")</f>
        <v/>
      </c>
      <c r="AN14" s="158" t="str">
        <f>IF(Tbl.Kosten[[#This Row],[Pnr.]]=AN$7,Tbl.Kosten[[#This Row],[Totaal kosten]],"")</f>
        <v/>
      </c>
      <c r="AO14" s="158" t="str">
        <f>IF(Tbl.Kosten[[#This Row],[Pnr.]]=AO$7,Tbl.Kosten[[#This Row],[Totaal kosten]],"")</f>
        <v/>
      </c>
      <c r="AP14" s="158" t="str">
        <f>IF(Tbl.Kosten[[#This Row],[Pnr.]]=AP$7,Tbl.Kosten[[#This Row],[Totaal kosten]],"")</f>
        <v/>
      </c>
      <c r="AQ14" s="158" t="str">
        <f>IF(Tbl.Kosten[[#This Row],[Pnr.]]=AQ$7,Tbl.Kosten[[#This Row],[Totaal kosten]],"")</f>
        <v/>
      </c>
      <c r="AR14" s="158" t="str">
        <f>IF(Tbl.Kosten[[#This Row],[Pnr.]]=AR$7,Tbl.Kosten[[#This Row],[Totaal kosten]],"")</f>
        <v/>
      </c>
      <c r="AS14" s="158" t="str">
        <f>IF(Tbl.Kosten[[#This Row],[Pnr.]]=AS$7,Tbl.Kosten[[#This Row],[Totaal kosten]],"")</f>
        <v/>
      </c>
      <c r="AT14" s="158" t="str">
        <f>IF(Tbl.Kosten[[#This Row],[Pnr.]]=AT$7,Tbl.Kosten[[#This Row],[Totaal kosten]],"")</f>
        <v/>
      </c>
      <c r="AU14" s="158" t="str">
        <f>IF(Tbl.Kosten[[#This Row],[Pnr.]]=AU$7,Tbl.Kosten[[#This Row],[Totaal kosten]],"")</f>
        <v/>
      </c>
      <c r="AV14" s="158" t="str">
        <f>IF(Tbl.Kosten[[#This Row],[Pnr.]]=AV$7,Tbl.Kosten[[#This Row],[Totaal kosten]],"")</f>
        <v/>
      </c>
      <c r="AW14" s="158" t="str">
        <f>IF(Tbl.Kosten[[#This Row],[Pnr.]]=AW$7,Tbl.Kosten[[#This Row],[Totaal kosten]],"")</f>
        <v/>
      </c>
      <c r="AX14" s="158" t="str">
        <f>IF(Tbl.Kosten[[#This Row],[Pnr.]]=AX$7,Tbl.Kosten[[#This Row],[Totaal kosten]],"")</f>
        <v/>
      </c>
      <c r="AY14" s="158" t="str">
        <f>IF(Tbl.Kosten[[#This Row],[Pnr.]]=AY$7,Tbl.Kosten[[#This Row],[Totaal kosten]],"")</f>
        <v/>
      </c>
      <c r="AZ14" s="158" t="str">
        <f>IF(Tbl.Kosten[[#This Row],[Pnr.]]=AZ$7,Tbl.Kosten[[#This Row],[Totaal kosten]],"")</f>
        <v/>
      </c>
      <c r="BA14" s="158" t="str">
        <f>IF(Tbl.Kosten[[#This Row],[Pnr.]]=BA$7,Tbl.Kosten[[#This Row],[Totaal kosten]],"")</f>
        <v/>
      </c>
      <c r="BB14" s="158" t="str">
        <f>IF(Tbl.Kosten[[#This Row],[Pnr.]]=BB$7,Tbl.Kosten[[#This Row],[Totaal kosten]],"")</f>
        <v/>
      </c>
      <c r="BC14" s="158" t="str">
        <f>IF(Tbl.Kosten[[#This Row],[Pnr.]]=BC$7,Tbl.Kosten[[#This Row],[Totaal kosten]],"")</f>
        <v/>
      </c>
      <c r="BD14" s="158" t="str">
        <f>IF(Tbl.Kosten[[#This Row],[Pnr.]]=BD$7,Tbl.Kosten[[#This Row],[Totaal kosten]],"")</f>
        <v/>
      </c>
      <c r="BE14" s="158" t="str">
        <f>IF(Tbl.Kosten[[#This Row],[Pnr.]]=BE$7,Tbl.Kosten[[#This Row],[Totaal kosten]],"")</f>
        <v/>
      </c>
      <c r="BF14" s="158" t="str">
        <f>IF(Tbl.Kosten[[#This Row],[Pnr.]]=BF$7,Tbl.Kosten[[#This Row],[Totaal kosten]],"")</f>
        <v/>
      </c>
      <c r="BG14" s="158" t="str">
        <f>IF(Tbl.Kosten[[#This Row],[Pnr.]]=BG$7,Tbl.Kosten[[#This Row],[Totaal kosten]],"")</f>
        <v/>
      </c>
      <c r="BH14" s="158" t="str">
        <f>IF(Tbl.Kosten[[#This Row],[Pnr.]]=BH$7,Tbl.Kosten[[#This Row],[Totaal kosten]],"")</f>
        <v/>
      </c>
      <c r="BI14" s="158" t="str">
        <f>IF(Tbl.Kosten[[#This Row],[Pnr.]]=BI$7,Tbl.Kosten[[#This Row],[Totaal kosten]],"")</f>
        <v/>
      </c>
      <c r="BJ14" s="158" t="str">
        <f>IF(Tbl.Kosten[[#This Row],[Pnr.]]=BJ$7,Tbl.Kosten[[#This Row],[Totaal kosten]],"")</f>
        <v/>
      </c>
      <c r="BK14" s="158" t="str">
        <f>IF(Tbl.Kosten[[#This Row],[Pnr.]]=BK$7,Tbl.Kosten[[#This Row],[Totaal kosten]],"")</f>
        <v/>
      </c>
      <c r="BL14" s="158" t="str">
        <f>IF(Tbl.Kosten[[#This Row],[Pnr.]]=BL$7,Tbl.Kosten[[#This Row],[Totaal kosten]],"")</f>
        <v/>
      </c>
      <c r="BM14" s="158" t="str">
        <f>IF(Tbl.Kosten[[#This Row],[Pnr.]]=BM$7,Tbl.Kosten[[#This Row],[Totaal kosten]],"")</f>
        <v/>
      </c>
      <c r="BN14" s="158" t="str">
        <f>IF(Tbl.Kosten[[#This Row],[Pnr.]]=BN$7,Tbl.Kosten[[#This Row],[Totaal kosten]],"")</f>
        <v/>
      </c>
      <c r="BO14" s="158" t="str">
        <f>IF(Tbl.Kosten[[#This Row],[Pnr.]]=BO$7,Tbl.Kosten[[#This Row],[Totaal kosten]],"")</f>
        <v/>
      </c>
      <c r="BP14" s="158" t="str">
        <f>IF(Tbl.Kosten[[#This Row],[Pnr.]]=BP$7,Tbl.Kosten[[#This Row],[Totaal kosten]],"")</f>
        <v/>
      </c>
      <c r="BQ14" s="158" t="str">
        <f>IF(Tbl.Kosten[[#This Row],[Pnr.]]=BQ$7,Tbl.Kosten[[#This Row],[Totaal kosten]],"")</f>
        <v/>
      </c>
      <c r="BR14" s="158" t="str">
        <f>IF(Tbl.Kosten[[#This Row],[Pnr.]]=BR$7,Tbl.Kosten[[#This Row],[Totaal kosten]],"")</f>
        <v/>
      </c>
      <c r="BS14" s="158" t="str">
        <f>IF(Tbl.Kosten[[#This Row],[Pnr.]]=BS$7,Tbl.Kosten[[#This Row],[Totaal kosten]],"")</f>
        <v/>
      </c>
      <c r="BT14" s="158" t="str">
        <f>IF(Tbl.Kosten[[#This Row],[Pnr.]]=BT$7,Tbl.Kosten[[#This Row],[Totaal kosten]],"")</f>
        <v/>
      </c>
      <c r="BU14" s="158" t="str">
        <f>IF(Tbl.Kosten[[#This Row],[Pnr.]]=BU$7,Tbl.Kosten[[#This Row],[Totaal kosten]],"")</f>
        <v/>
      </c>
      <c r="BV14" s="158" t="str">
        <f>IF(Tbl.Kosten[[#This Row],[Pnr.]]=BV$7,Tbl.Kosten[[#This Row],[Totaal kosten]],"")</f>
        <v/>
      </c>
      <c r="BW14" s="158" t="str">
        <f>IF(Tbl.Kosten[[#This Row],[Pnr.]]=BW$7,Tbl.Kosten[[#This Row],[Totaal kosten]],"")</f>
        <v/>
      </c>
      <c r="BX14" s="158" t="str">
        <f>IFERROR(_xlfn.XLOOKUP(Tbl.Kosten[[#This Row],[Werkpakketcode]],Tbl.Werkpakketten[Werkpakketcode],Tbl.Werkpakketten[WPnr.],"",0,1),"")</f>
        <v/>
      </c>
      <c r="BY14" s="158" t="str">
        <f>IF(Tbl.Kosten[[#This Row],[WPnr.]]=BY$7,Tbl.Kosten[[#This Row],[Totaal kosten]],"")</f>
        <v/>
      </c>
      <c r="BZ14" s="158" t="str">
        <f>IF(Tbl.Kosten[[#This Row],[WPnr.]]=BZ$7,Tbl.Kosten[[#This Row],[Totaal kosten]],"")</f>
        <v/>
      </c>
      <c r="CA14" s="158" t="str">
        <f>IF(Tbl.Kosten[[#This Row],[WPnr.]]=CA$7,Tbl.Kosten[[#This Row],[Totaal kosten]],"")</f>
        <v/>
      </c>
      <c r="CB14" s="158" t="str">
        <f>IF(Tbl.Kosten[[#This Row],[WPnr.]]=CB$7,Tbl.Kosten[[#This Row],[Totaal kosten]],"")</f>
        <v/>
      </c>
      <c r="CC14" s="158" t="str">
        <f>IF(Tbl.Kosten[[#This Row],[WPnr.]]=CC$7,Tbl.Kosten[[#This Row],[Totaal kosten]],"")</f>
        <v/>
      </c>
      <c r="CD14" s="158" t="str">
        <f>IF(Tbl.Kosten[[#This Row],[WPnr.]]=CD$7,Tbl.Kosten[[#This Row],[Totaal kosten]],"")</f>
        <v/>
      </c>
      <c r="CE14" s="158" t="str">
        <f>IF(Tbl.Kosten[[#This Row],[WPnr.]]=CE$7,Tbl.Kosten[[#This Row],[Totaal kosten]],"")</f>
        <v/>
      </c>
      <c r="CF14" s="158" t="str">
        <f>IF(Tbl.Kosten[[#This Row],[WPnr.]]=CF$7,Tbl.Kosten[[#This Row],[Totaal kosten]],"")</f>
        <v/>
      </c>
      <c r="CG14" s="158" t="str">
        <f>IF(Tbl.Kosten[[#This Row],[WPnr.]]=CG$7,Tbl.Kosten[[#This Row],[Totaal kosten]],"")</f>
        <v/>
      </c>
      <c r="CH14" s="158" t="str">
        <f>IF(Tbl.Kosten[[#This Row],[WPnr.]]=CH$7,Tbl.Kosten[[#This Row],[Totaal kosten]],"")</f>
        <v/>
      </c>
      <c r="CI14" s="158" t="str">
        <f>IF(Tbl.Kosten[[#This Row],[WPnr.]]=CI$7,Tbl.Kosten[[#This Row],[Totaal kosten]],"")</f>
        <v/>
      </c>
      <c r="CJ14" s="158" t="str">
        <f>IF(Tbl.Kosten[[#This Row],[WPnr.]]=CJ$7,Tbl.Kosten[[#This Row],[Totaal kosten]],"")</f>
        <v/>
      </c>
      <c r="CK14" s="158" t="str">
        <f>IF(Tbl.Kosten[[#This Row],[WPnr.]]=CK$7,Tbl.Kosten[[#This Row],[Totaal kosten]],"")</f>
        <v/>
      </c>
      <c r="CL14" s="158" t="str">
        <f>IF(Tbl.Kosten[[#This Row],[WPnr.]]=CL$7,Tbl.Kosten[[#This Row],[Totaal kosten]],"")</f>
        <v/>
      </c>
      <c r="CM14" s="158" t="str">
        <f>IF(Tbl.Kosten[[#This Row],[WPnr.]]=CM$7,Tbl.Kosten[[#This Row],[Totaal kosten]],"")</f>
        <v/>
      </c>
      <c r="CN14" s="158" t="str">
        <f>IF(Tbl.Kosten[[#This Row],[WPnr.]]=CN$7,Tbl.Kosten[[#This Row],[Totaal kosten]],"")</f>
        <v/>
      </c>
      <c r="CO14" s="158" t="str">
        <f>IF(Tbl.Kosten[[#This Row],[WPnr.]]=CO$7,Tbl.Kosten[[#This Row],[Totaal kosten]],"")</f>
        <v/>
      </c>
      <c r="CP14" s="158" t="str">
        <f>IF(Tbl.Kosten[[#This Row],[WPnr.]]=CP$7,Tbl.Kosten[[#This Row],[Totaal kosten]],"")</f>
        <v/>
      </c>
      <c r="CQ14" s="158" t="str">
        <f>IF(Tbl.Kosten[[#This Row],[WPnr.]]=CQ$7,Tbl.Kosten[[#This Row],[Totaal kosten]],"")</f>
        <v/>
      </c>
      <c r="CR14" s="158" t="str">
        <f>IF(Tbl.Kosten[[#This Row],[WPnr.]]=CR$7,Tbl.Kosten[[#This Row],[Totaal kosten]],"")</f>
        <v/>
      </c>
      <c r="CS14" s="158" t="str">
        <f>IF(Tbl.Kosten[[#This Row],[WPnr.]]=CS$7,Tbl.Kosten[[#This Row],[Totaal kosten]],"")</f>
        <v/>
      </c>
      <c r="CT14" s="158" t="str">
        <f>IF(Tbl.Kosten[[#This Row],[WPnr.]]=CT$7,Tbl.Kosten[[#This Row],[Totaal kosten]],"")</f>
        <v/>
      </c>
      <c r="CU14" s="158" t="str">
        <f>IF(Tbl.Kosten[[#This Row],[WPnr.]]=CU$7,Tbl.Kosten[[#This Row],[Totaal kosten]],"")</f>
        <v/>
      </c>
      <c r="CV14" s="158" t="str">
        <f>IF(Tbl.Kosten[[#This Row],[WPnr.]]=CV$7,Tbl.Kosten[[#This Row],[Totaal kosten]],"")</f>
        <v/>
      </c>
      <c r="CW14" s="158" t="str">
        <f>IF(Tbl.Kosten[[#This Row],[WPnr.]]=CW$7,Tbl.Kosten[[#This Row],[Totaal kosten]],"")</f>
        <v/>
      </c>
      <c r="CX14" s="158" t="str">
        <f>IF(Tbl.Kosten[[#This Row],[WPnr.]]=CX$7,Tbl.Kosten[[#This Row],[Totaal kosten]],"")</f>
        <v/>
      </c>
      <c r="CY14" s="158" t="str">
        <f>IF(Tbl.Kosten[[#This Row],[WPnr.]]=CY$7,Tbl.Kosten[[#This Row],[Totaal kosten]],"")</f>
        <v/>
      </c>
      <c r="CZ14" s="158" t="str">
        <f>IF(Tbl.Kosten[[#This Row],[WPnr.]]=CZ$7,Tbl.Kosten[[#This Row],[Totaal kosten]],"")</f>
        <v/>
      </c>
      <c r="DA14" s="158" t="str">
        <f>IF(Tbl.Kosten[[#This Row],[WPnr.]]=DA$7,Tbl.Kosten[[#This Row],[Totaal kosten]],"")</f>
        <v/>
      </c>
      <c r="DB14" s="158" t="str">
        <f>IF(Tbl.Kosten[[#This Row],[WPnr.]]=DB$7,Tbl.Kosten[[#This Row],[Totaal kosten]],"")</f>
        <v/>
      </c>
      <c r="DC14" s="158" t="str">
        <f>IF(Tbl.Kosten[[#This Row],[WPnr.]]=DC$7,Tbl.Kosten[[#This Row],[Totaal kosten]],"")</f>
        <v/>
      </c>
      <c r="DD14" s="158" t="str">
        <f>IF(Tbl.Kosten[[#This Row],[WPnr.]]=DD$7,Tbl.Kosten[[#This Row],[Totaal kosten]],"")</f>
        <v/>
      </c>
      <c r="DE14" s="158" t="str">
        <f>IF(Tbl.Kosten[[#This Row],[WPnr.]]=DE$7,Tbl.Kosten[[#This Row],[Totaal kosten]],"")</f>
        <v/>
      </c>
      <c r="DF14" s="158" t="str">
        <f>IF(Tbl.Kosten[[#This Row],[WPnr.]]=DF$7,Tbl.Kosten[[#This Row],[Totaal kosten]],"")</f>
        <v/>
      </c>
      <c r="DG14" s="158" t="str">
        <f>IF(Tbl.Kosten[[#This Row],[WPnr.]]=DG$7,Tbl.Kosten[[#This Row],[Totaal kosten]],"")</f>
        <v/>
      </c>
      <c r="DH14" s="158" t="str">
        <f>IF(Tbl.Kosten[[#This Row],[WPnr.]]=DH$7,Tbl.Kosten[[#This Row],[Totaal kosten]],"")</f>
        <v/>
      </c>
      <c r="DI14" s="158" t="str">
        <f>IF(Tbl.Kosten[[#This Row],[WPnr.]]=DI$7,Tbl.Kosten[[#This Row],[Totaal kosten]],"")</f>
        <v/>
      </c>
      <c r="DJ14" s="158" t="str">
        <f>IF(Tbl.Kosten[[#This Row],[WPnr.]]=DJ$7,Tbl.Kosten[[#This Row],[Totaal kosten]],"")</f>
        <v/>
      </c>
      <c r="DK14" s="158" t="str">
        <f>IF(Tbl.Kosten[[#This Row],[WPnr.]]=DK$7,Tbl.Kosten[[#This Row],[Totaal kosten]],"")</f>
        <v/>
      </c>
      <c r="DL14" s="158" t="str">
        <f>IF(Tbl.Kosten[[#This Row],[WPnr.]]=DL$7,Tbl.Kosten[[#This Row],[Totaal kosten]],"")</f>
        <v/>
      </c>
      <c r="DM14" s="158" t="str">
        <f>IF(Tbl.Kosten[[#This Row],[WPnr.]]=DM$7,Tbl.Kosten[[#This Row],[Totaal kosten]],"")</f>
        <v/>
      </c>
      <c r="DN14" s="158" t="str">
        <f>IF(Tbl.Kosten[[#This Row],[WPnr.]]=DN$7,Tbl.Kosten[[#This Row],[Totaal kosten]],"")</f>
        <v/>
      </c>
      <c r="DO14" s="158" t="str">
        <f>IF(Tbl.Kosten[[#This Row],[WPnr.]]=DO$7,Tbl.Kosten[[#This Row],[Totaal kosten]],"")</f>
        <v/>
      </c>
      <c r="DP14" s="158" t="str">
        <f>IF(Tbl.Kosten[[#This Row],[WPnr.]]=DP$7,Tbl.Kosten[[#This Row],[Totaal kosten]],"")</f>
        <v/>
      </c>
      <c r="DQ14" s="158" t="str">
        <f>IF(Tbl.Kosten[[#This Row],[WPnr.]]=DQ$7,Tbl.Kosten[[#This Row],[Totaal kosten]],"")</f>
        <v/>
      </c>
      <c r="DR14" s="158" t="str">
        <f>IF(Tbl.Kosten[[#This Row],[WPnr.]]=DR$7,Tbl.Kosten[[#This Row],[Totaal kosten]],"")</f>
        <v/>
      </c>
      <c r="DS14" s="158" t="str">
        <f>IF(Tbl.Kosten[[#This Row],[WPnr.]]=DS$7,Tbl.Kosten[[#This Row],[Totaal kosten]],"")</f>
        <v/>
      </c>
      <c r="DT14" s="158" t="str">
        <f>IF(Tbl.Kosten[[#This Row],[WPnr.]]=DT$7,Tbl.Kosten[[#This Row],[Totaal kosten]],"")</f>
        <v/>
      </c>
      <c r="DU14" s="158" t="str">
        <f>IF(Tbl.Kosten[[#This Row],[WPnr.]]=DU$7,Tbl.Kosten[[#This Row],[Totaal kosten]],"")</f>
        <v/>
      </c>
      <c r="DV14" s="158" t="str">
        <f>IF(Tbl.Kosten[[#This Row],[WPnr.]]=DV$7,Tbl.Kosten[[#This Row],[Totaal kosten]],"")</f>
        <v/>
      </c>
      <c r="DW14" s="160" t="str">
        <f>IFERROR(_xlfn.XLOOKUP(Tbl.Kosten[[#This Row],[Kostensoort]],Tbl.Kostensoorten[Kostensoorten],Tbl.Kostensoorten[KSnr.],"",0,1),"")</f>
        <v/>
      </c>
      <c r="DX14" s="160" t="str">
        <f>IF(Tbl.Kosten[[#This Row],[KSnr.]]=DX$7,Tbl.Kosten[[#This Row],[Totaal kosten]],"")</f>
        <v/>
      </c>
      <c r="DY14" s="160" t="str">
        <f>IF(Tbl.Kosten[[#This Row],[KSnr.]]=DY$7,Tbl.Kosten[[#This Row],[Totaal kosten]],"")</f>
        <v/>
      </c>
      <c r="DZ14" s="160" t="str">
        <f>IF(Tbl.Kosten[[#This Row],[KSnr.]]=DZ$7,Tbl.Kosten[[#This Row],[Totaal kosten]],"")</f>
        <v/>
      </c>
      <c r="EA14" s="160" t="str">
        <f>IF(Tbl.Kosten[[#This Row],[KSnr.]]=EA$7,Tbl.Kosten[[#This Row],[Totaal kosten]],"")</f>
        <v/>
      </c>
      <c r="EB14" s="160" t="str">
        <f>IF(Tbl.Kosten[[#This Row],[KSnr.]]=EB$7,Tbl.Kosten[[#This Row],[Totaal kosten]],"")</f>
        <v/>
      </c>
      <c r="EC14" s="160" t="str">
        <f>IF(Tbl.Kosten[[#This Row],[KSnr.]]=EC$7,Tbl.Kosten[[#This Row],[Totaal kosten]],"")</f>
        <v/>
      </c>
      <c r="ED14" s="160" t="str">
        <f>IF(Tbl.Kosten[[#This Row],[KSnr.]]=ED$7,Tbl.Kosten[[#This Row],[Totaal kosten]],"")</f>
        <v/>
      </c>
      <c r="EE14" s="160" t="str">
        <f>IF(Tbl.Kosten[[#This Row],[KSnr.]]=EE$7,Tbl.Kosten[[#This Row],[Totaal kosten]],"")</f>
        <v/>
      </c>
      <c r="EF14" s="160" t="str">
        <f>IF(Tbl.Kosten[[#This Row],[KSnr.]]=EF$7,Tbl.Kosten[[#This Row],[Totaal kosten]],"")</f>
        <v/>
      </c>
      <c r="EG14" s="160" t="str">
        <f>IF(Tbl.Kosten[[#This Row],[KSnr.]]=EG$7,Tbl.Kosten[[#This Row],[Totaal kosten]],"")</f>
        <v/>
      </c>
      <c r="EH14" s="160" t="str">
        <f>IF(Tbl.Kosten[[#This Row],[KSnr.]]=EH$7,Tbl.Kosten[[#This Row],[Totaal kosten]],"")</f>
        <v/>
      </c>
      <c r="EI14" s="160" t="str">
        <f>IF(Tbl.Kosten[[#This Row],[KSnr.]]=EI$7,Tbl.Kosten[[#This Row],[Totaal kosten]],"")</f>
        <v/>
      </c>
      <c r="EJ14" s="160" t="str">
        <f>IF(Tbl.Kosten[[#This Row],[KSnr.]]=EJ$7,Tbl.Kosten[[#This Row],[Totaal kosten]],"")</f>
        <v/>
      </c>
      <c r="EK14" s="160" t="str">
        <f>IF(Tbl.Kosten[[#This Row],[KSnr.]]=EK$7,Tbl.Kosten[[#This Row],[Totaal kosten]],"")</f>
        <v/>
      </c>
      <c r="EL14" s="160" t="str">
        <f>IF(Tbl.Kosten[[#This Row],[KSnr.]]=EL$7,Tbl.Kosten[[#This Row],[Totaal kosten]],"")</f>
        <v/>
      </c>
      <c r="EM14" s="160" t="str">
        <f>IF(Tbl.Kosten[[#This Row],[KSnr.]]=EM$7,Tbl.Kosten[[#This Row],[Totaal kosten]],"")</f>
        <v/>
      </c>
      <c r="EN14" s="160" t="str">
        <f>IF(Tbl.Kosten[[#This Row],[KSnr.]]=EN$7,Tbl.Kosten[[#This Row],[Totaal kosten]],"")</f>
        <v/>
      </c>
      <c r="EO14" s="160" t="str">
        <f>IF(Tbl.Kosten[[#This Row],[KSnr.]]=EO$7,Tbl.Kosten[[#This Row],[Totaal kosten]],"")</f>
        <v/>
      </c>
      <c r="EP14" s="160" t="str">
        <f>IF(Tbl.Kosten[[#This Row],[KSnr.]]=EP$7,Tbl.Kosten[[#This Row],[Totaal kosten]],"")</f>
        <v/>
      </c>
      <c r="EQ14" s="160" t="str">
        <f>IF(Tbl.Kosten[[#This Row],[KSnr.]]=EQ$7,Tbl.Kosten[[#This Row],[Totaal kosten]],"")</f>
        <v/>
      </c>
      <c r="ER14" s="154" t="str">
        <f>IFERROR(_xlfn.XLOOKUP(Tbl.Kosten[[#This Row],[Subsidieactiviteit]],Tbl.Subsidiehoogte[Subsidieactiviteit],Tbl.Subsidiehoogte[SAnr.],"",0,1),"")</f>
        <v/>
      </c>
      <c r="ES14" s="160" t="str">
        <f>IF(Tbl.Kosten[[#This Row],[Sanr.]]=ES$7,Tbl.Kosten[[#This Row],[Totaal kosten]],"")</f>
        <v/>
      </c>
      <c r="ET14" s="160" t="str">
        <f>IF(Tbl.Kosten[[#This Row],[Sanr.]]=ET$7,Tbl.Kosten[[#This Row],[Totaal kosten]],"")</f>
        <v/>
      </c>
      <c r="EU14" s="160" t="str">
        <f>IF(Tbl.Kosten[[#This Row],[Sanr.]]=EU$7,Tbl.Kosten[[#This Row],[Totaal kosten]],"")</f>
        <v/>
      </c>
      <c r="EV14" s="160" t="str">
        <f>IF(Tbl.Kosten[[#This Row],[Sanr.]]=EV$7,Tbl.Kosten[[#This Row],[Totaal kosten]],"")</f>
        <v/>
      </c>
      <c r="EW14" s="160" t="str">
        <f>IF(Tbl.Kosten[[#This Row],[Sanr.]]=EW$7,Tbl.Kosten[[#This Row],[Totaal kosten]],"")</f>
        <v/>
      </c>
      <c r="EX14" s="160" t="str">
        <f>IF(Tbl.Kosten[[#This Row],[Sanr.]]=EX$7,Tbl.Kosten[[#This Row],[Totaal kosten]],"")</f>
        <v/>
      </c>
      <c r="EY14" s="160" t="str">
        <f>IF(Tbl.Kosten[[#This Row],[Sanr.]]=EY$7,Tbl.Kosten[[#This Row],[Totaal kosten]],"")</f>
        <v/>
      </c>
      <c r="EZ14" s="160" t="str">
        <f>IF(Tbl.Kosten[[#This Row],[Sanr.]]=EZ$7,Tbl.Kosten[[#This Row],[Totaal kosten]],"")</f>
        <v/>
      </c>
      <c r="FA14" s="160" t="str">
        <f>IF(Tbl.Kosten[[#This Row],[Sanr.]]=FA$7,Tbl.Kosten[[#This Row],[Totaal kosten]],"")</f>
        <v/>
      </c>
      <c r="FB14" s="160" t="str">
        <f>IF(Tbl.Kosten[[#This Row],[Sanr.]]=FB$7,Tbl.Kosten[[#This Row],[Totaal kosten]],"")</f>
        <v/>
      </c>
      <c r="FC14" s="160" t="str">
        <f>IF(Tbl.Kosten[[#This Row],[Sanr.]]=FC$7,Tbl.Kosten[[#This Row],[Totaal kosten]],"")</f>
        <v/>
      </c>
      <c r="FD14" s="160" t="str">
        <f>IF(Tbl.Kosten[[#This Row],[Sanr.]]=FD$7,Tbl.Kosten[[#This Row],[Totaal kosten]],"")</f>
        <v/>
      </c>
      <c r="FE14" s="160" t="str">
        <f>IF(Tbl.Kosten[[#This Row],[Sanr.]]=FE$7,Tbl.Kosten[[#This Row],[Totaal kosten]],"")</f>
        <v/>
      </c>
      <c r="FF14" s="160" t="str">
        <f>IF(Tbl.Kosten[[#This Row],[Sanr.]]=FF$7,Tbl.Kosten[[#This Row],[Totaal kosten]],"")</f>
        <v/>
      </c>
      <c r="FG14" s="160" t="str">
        <f>IF(Tbl.Kosten[[#This Row],[Sanr.]]=FG$7,Tbl.Kosten[[#This Row],[Totaal kosten]],"")</f>
        <v/>
      </c>
      <c r="FH14" s="160" t="str">
        <f>IF(Tbl.Kosten[[#This Row],[Sanr.]]=FH$7,Tbl.Kosten[[#This Row],[Totaal kosten]],"")</f>
        <v/>
      </c>
      <c r="FI14" s="160" t="str">
        <f>IF(Tbl.Kosten[[#This Row],[Sanr.]]=FI$7,Tbl.Kosten[[#This Row],[Totaal kosten]],"")</f>
        <v/>
      </c>
      <c r="FJ14" s="160" t="str">
        <f>IF(Tbl.Kosten[[#This Row],[Sanr.]]=FJ$7,Tbl.Kosten[[#This Row],[Totaal kosten]],"")</f>
        <v/>
      </c>
      <c r="FK14" s="160" t="str">
        <f>IF(Tbl.Kosten[[#This Row],[Sanr.]]=FK$7,Tbl.Kosten[[#This Row],[Totaal kosten]],"")</f>
        <v/>
      </c>
      <c r="FL14" s="160" t="str">
        <f>IF(Tbl.Kosten[[#This Row],[Sanr.]]=FL$7,Tbl.Kosten[[#This Row],[Totaal kosten]],"")</f>
        <v/>
      </c>
      <c r="FM14" s="160" t="str">
        <f>IF(Tbl.Kosten[[#This Row],[Sanr.]]=FM$7,Tbl.Kosten[[#This Row],[Totaal kosten]],"")</f>
        <v/>
      </c>
      <c r="FN14" s="160" t="str">
        <f>IF(Tbl.Kosten[[#This Row],[Sanr.]]=FN$7,Tbl.Kosten[[#This Row],[Totaal kosten]],"")</f>
        <v/>
      </c>
      <c r="FO14" s="160" t="str">
        <f>IF(Tbl.Kosten[[#This Row],[Sanr.]]=FO$7,Tbl.Kosten[[#This Row],[Totaal kosten]],"")</f>
        <v/>
      </c>
      <c r="FP14" s="160" t="str">
        <f>IF(Tbl.Kosten[[#This Row],[Sanr.]]=FP$7,Tbl.Kosten[[#This Row],[Totaal kosten]],"")</f>
        <v/>
      </c>
      <c r="FQ14" s="160" t="str">
        <f>IF(Tbl.Kosten[[#This Row],[Sanr.]]=FQ$7,Tbl.Kosten[[#This Row],[Totaal kosten]],"")</f>
        <v/>
      </c>
      <c r="FR14" s="160" t="str">
        <f>IF(Tbl.Kosten[[#This Row],[Sanr.]]=FR$7,Tbl.Kosten[[#This Row],[Totaal kosten]],"")</f>
        <v/>
      </c>
      <c r="FS14" s="160" t="str">
        <f>IF(Tbl.Kosten[[#This Row],[Sanr.]]=FS$7,Tbl.Kosten[[#This Row],[Totaal kosten]],"")</f>
        <v/>
      </c>
      <c r="FT14" s="160" t="str">
        <f>IF(Tbl.Kosten[[#This Row],[Sanr.]]=FT$7,Tbl.Kosten[[#This Row],[Totaal kosten]],"")</f>
        <v/>
      </c>
      <c r="FU14" s="160" t="str">
        <f>IF(Tbl.Kosten[[#This Row],[Sanr.]]=FU$7,Tbl.Kosten[[#This Row],[Totaal kosten]],"")</f>
        <v/>
      </c>
      <c r="FV14" s="160" t="str">
        <f>IF(Tbl.Kosten[[#This Row],[Sanr.]]=FV$7,Tbl.Kosten[[#This Row],[Totaal kosten]],"")</f>
        <v/>
      </c>
      <c r="FW14" s="160" t="str">
        <f>IFERROR(_xlfn.XLOOKUP(Tbl.Kosten[[#This Row],[Activiteitencode]],Tbl.Activiteiten[Activiteitcode],Tbl.Activiteiten[Anr.],"",0,1),"")</f>
        <v/>
      </c>
      <c r="FX14" s="181" t="str">
        <f>_xlfn.CONCAT(Tbl.Kosten[[#This Row],[Pnr.]],Tbl.Kosten[[#This Row],[Sanr.]])</f>
        <v>P1</v>
      </c>
      <c r="FY14" s="160">
        <f>Tbl.Kosten[[#This Row],[Totaal kosten]]-Tbl.Kosten[[#This Row],[Subsidie]]</f>
        <v>0</v>
      </c>
      <c r="FZ14" s="160">
        <f>IF(Tbl.Kosten[[#This Row],[Pnr.]]=FZ$7,Tbl.Kosten[[#This Row],[Te financieren]],"")</f>
        <v>0</v>
      </c>
      <c r="GA14" s="160" t="str">
        <f>IF(Tbl.Kosten[[#This Row],[Pnr.]]=GA$7,Tbl.Kosten[[#This Row],[Te financieren]],"")</f>
        <v/>
      </c>
      <c r="GB14" s="160" t="str">
        <f>IF(Tbl.Kosten[[#This Row],[Pnr.]]=GB$7,Tbl.Kosten[[#This Row],[Te financieren]],"")</f>
        <v/>
      </c>
      <c r="GC14" s="160" t="str">
        <f>IF(Tbl.Kosten[[#This Row],[Pnr.]]=GC$7,Tbl.Kosten[[#This Row],[Te financieren]],"")</f>
        <v/>
      </c>
      <c r="GD14" s="160" t="str">
        <f>IF(Tbl.Kosten[[#This Row],[Pnr.]]=GD$7,Tbl.Kosten[[#This Row],[Te financieren]],"")</f>
        <v/>
      </c>
      <c r="GE14" s="160" t="str">
        <f>IF(Tbl.Kosten[[#This Row],[Pnr.]]=GE$7,Tbl.Kosten[[#This Row],[Te financieren]],"")</f>
        <v/>
      </c>
      <c r="GF14" s="160" t="str">
        <f>IF(Tbl.Kosten[[#This Row],[Pnr.]]=GF$7,Tbl.Kosten[[#This Row],[Te financieren]],"")</f>
        <v/>
      </c>
      <c r="GG14" s="160" t="str">
        <f>IF(Tbl.Kosten[[#This Row],[Pnr.]]=GG$7,Tbl.Kosten[[#This Row],[Te financieren]],"")</f>
        <v/>
      </c>
      <c r="GH14" s="160" t="str">
        <f>IF(Tbl.Kosten[[#This Row],[Pnr.]]=GH$7,Tbl.Kosten[[#This Row],[Te financieren]],"")</f>
        <v/>
      </c>
      <c r="GI14" s="160" t="str">
        <f>IF(Tbl.Kosten[[#This Row],[Pnr.]]=GI$7,Tbl.Kosten[[#This Row],[Te financieren]],"")</f>
        <v/>
      </c>
      <c r="GJ14" s="160" t="str">
        <f>IF(Tbl.Kosten[[#This Row],[Pnr.]]=GJ$7,Tbl.Kosten[[#This Row],[Te financieren]],"")</f>
        <v/>
      </c>
      <c r="GK14" s="160" t="str">
        <f>IF(Tbl.Kosten[[#This Row],[Pnr.]]=GK$7,Tbl.Kosten[[#This Row],[Te financieren]],"")</f>
        <v/>
      </c>
      <c r="GL14" s="160" t="str">
        <f>IF(Tbl.Kosten[[#This Row],[Pnr.]]=GL$7,Tbl.Kosten[[#This Row],[Te financieren]],"")</f>
        <v/>
      </c>
      <c r="GM14" s="160" t="str">
        <f>IF(Tbl.Kosten[[#This Row],[Pnr.]]=GM$7,Tbl.Kosten[[#This Row],[Te financieren]],"")</f>
        <v/>
      </c>
      <c r="GN14" s="160" t="str">
        <f>IF(Tbl.Kosten[[#This Row],[Pnr.]]=GN$7,Tbl.Kosten[[#This Row],[Te financieren]],"")</f>
        <v/>
      </c>
      <c r="GO14" s="160" t="str">
        <f>IF(Tbl.Kosten[[#This Row],[Pnr.]]=GO$7,Tbl.Kosten[[#This Row],[Te financieren]],"")</f>
        <v/>
      </c>
      <c r="GP14" s="160" t="str">
        <f>IF(Tbl.Kosten[[#This Row],[Pnr.]]=GP$7,Tbl.Kosten[[#This Row],[Te financieren]],"")</f>
        <v/>
      </c>
      <c r="GQ14" s="160" t="str">
        <f>IF(Tbl.Kosten[[#This Row],[Pnr.]]=GQ$7,Tbl.Kosten[[#This Row],[Te financieren]],"")</f>
        <v/>
      </c>
      <c r="GR14" s="160" t="str">
        <f>IF(Tbl.Kosten[[#This Row],[Pnr.]]=GR$7,Tbl.Kosten[[#This Row],[Te financieren]],"")</f>
        <v/>
      </c>
      <c r="GS14" s="160" t="str">
        <f>IF(Tbl.Kosten[[#This Row],[Pnr.]]=GS$7,Tbl.Kosten[[#This Row],[Te financieren]],"")</f>
        <v/>
      </c>
      <c r="GT14" s="160" t="str">
        <f>IF(Tbl.Kosten[[#This Row],[Pnr.]]=GT$7,Tbl.Kosten[[#This Row],[Te financieren]],"")</f>
        <v/>
      </c>
      <c r="GU14" s="160" t="str">
        <f>IF(Tbl.Kosten[[#This Row],[Pnr.]]=GU$7,Tbl.Kosten[[#This Row],[Te financieren]],"")</f>
        <v/>
      </c>
      <c r="GV14" s="160" t="str">
        <f>IF(Tbl.Kosten[[#This Row],[Pnr.]]=GV$7,Tbl.Kosten[[#This Row],[Te financieren]],"")</f>
        <v/>
      </c>
      <c r="GW14" s="160" t="str">
        <f>IF(Tbl.Kosten[[#This Row],[Pnr.]]=GW$7,Tbl.Kosten[[#This Row],[Te financieren]],"")</f>
        <v/>
      </c>
      <c r="GX14" s="160" t="str">
        <f>IF(Tbl.Kosten[[#This Row],[Pnr.]]=GX$7,Tbl.Kosten[[#This Row],[Te financieren]],"")</f>
        <v/>
      </c>
      <c r="GY14" s="160" t="str">
        <f>IF(Tbl.Kosten[[#This Row],[Pnr.]]=GY$7,Tbl.Kosten[[#This Row],[Te financieren]],"")</f>
        <v/>
      </c>
      <c r="GZ14" s="160" t="str">
        <f>IF(Tbl.Kosten[[#This Row],[Pnr.]]=GZ$7,Tbl.Kosten[[#This Row],[Te financieren]],"")</f>
        <v/>
      </c>
      <c r="HA14" s="160" t="str">
        <f>IF(Tbl.Kosten[[#This Row],[Pnr.]]=HA$7,Tbl.Kosten[[#This Row],[Te financieren]],"")</f>
        <v/>
      </c>
      <c r="HB14" s="160" t="str">
        <f>IF(Tbl.Kosten[[#This Row],[Pnr.]]=HB$7,Tbl.Kosten[[#This Row],[Te financieren]],"")</f>
        <v/>
      </c>
      <c r="HC14" s="160" t="str">
        <f>IF(Tbl.Kosten[[#This Row],[Pnr.]]=HC$7,Tbl.Kosten[[#This Row],[Te financieren]],"")</f>
        <v/>
      </c>
      <c r="HD14" s="160" t="str">
        <f>IF(Tbl.Kosten[[#This Row],[Pnr.]]=HD$7,Tbl.Kosten[[#This Row],[Te financieren]],"")</f>
        <v/>
      </c>
      <c r="HE14" s="160" t="str">
        <f>IF(Tbl.Kosten[[#This Row],[Pnr.]]=HE$7,Tbl.Kosten[[#This Row],[Te financieren]],"")</f>
        <v/>
      </c>
      <c r="HF14" s="160" t="str">
        <f>IF(Tbl.Kosten[[#This Row],[Pnr.]]=HF$7,Tbl.Kosten[[#This Row],[Te financieren]],"")</f>
        <v/>
      </c>
      <c r="HG14" s="160" t="str">
        <f>IF(Tbl.Kosten[[#This Row],[Pnr.]]=HG$7,Tbl.Kosten[[#This Row],[Te financieren]],"")</f>
        <v/>
      </c>
      <c r="HH14" s="160" t="str">
        <f>IF(Tbl.Kosten[[#This Row],[Pnr.]]=HH$7,Tbl.Kosten[[#This Row],[Te financieren]],"")</f>
        <v/>
      </c>
      <c r="HI14" s="160" t="str">
        <f>IF(Tbl.Kosten[[#This Row],[Pnr.]]=HI$7,Tbl.Kosten[[#This Row],[Te financieren]],"")</f>
        <v/>
      </c>
      <c r="HJ14" s="160" t="str">
        <f>IF(Tbl.Kosten[[#This Row],[Pnr.]]=HJ$7,Tbl.Kosten[[#This Row],[Te financieren]],"")</f>
        <v/>
      </c>
      <c r="HK14" s="160" t="str">
        <f>IF(Tbl.Kosten[[#This Row],[Pnr.]]=HK$7,Tbl.Kosten[[#This Row],[Te financieren]],"")</f>
        <v/>
      </c>
      <c r="HL14" s="160" t="str">
        <f>IF(Tbl.Kosten[[#This Row],[Pnr.]]=HL$7,Tbl.Kosten[[#This Row],[Te financieren]],"")</f>
        <v/>
      </c>
      <c r="HM14" s="160" t="str">
        <f>IF(Tbl.Kosten[[#This Row],[Pnr.]]=HM$7,Tbl.Kosten[[#This Row],[Te financieren]],"")</f>
        <v/>
      </c>
      <c r="HN14" s="160" t="str">
        <f>IF(Tbl.Kosten[[#This Row],[Pnr.]]=HN$7,Tbl.Kosten[[#This Row],[Te financieren]],"")</f>
        <v/>
      </c>
      <c r="HO14" s="160" t="str">
        <f>IF(Tbl.Kosten[[#This Row],[Pnr.]]=HO$7,Tbl.Kosten[[#This Row],[Te financieren]],"")</f>
        <v/>
      </c>
      <c r="HP14" s="160" t="str">
        <f>IF(Tbl.Kosten[[#This Row],[Pnr.]]=HP$7,Tbl.Kosten[[#This Row],[Te financieren]],"")</f>
        <v/>
      </c>
      <c r="HQ14" s="160" t="str">
        <f>IF(Tbl.Kosten[[#This Row],[Pnr.]]=HQ$7,Tbl.Kosten[[#This Row],[Te financieren]],"")</f>
        <v/>
      </c>
      <c r="HR14" s="160" t="str">
        <f>IF(Tbl.Kosten[[#This Row],[Pnr.]]=HR$7,Tbl.Kosten[[#This Row],[Te financieren]],"")</f>
        <v/>
      </c>
      <c r="HS14" s="160" t="str">
        <f>IF(Tbl.Kosten[[#This Row],[Pnr.]]=HS$7,Tbl.Kosten[[#This Row],[Te financieren]],"")</f>
        <v/>
      </c>
      <c r="HT14" s="160" t="str">
        <f>IF(Tbl.Kosten[[#This Row],[Pnr.]]=HT$7,Tbl.Kosten[[#This Row],[Te financieren]],"")</f>
        <v/>
      </c>
      <c r="HU14" s="160" t="str">
        <f>IF(Tbl.Kosten[[#This Row],[Pnr.]]=HU$7,Tbl.Kosten[[#This Row],[Te financieren]],"")</f>
        <v/>
      </c>
      <c r="HV14" s="160" t="str">
        <f>IF(Tbl.Kosten[[#This Row],[Pnr.]]=HV$7,Tbl.Kosten[[#This Row],[Te financieren]],"")</f>
        <v/>
      </c>
      <c r="HW14" s="160" t="str">
        <f>IF(Tbl.Kosten[[#This Row],[Pnr.]]=HW$7,Tbl.Kosten[[#This Row],[Te financieren]],"")</f>
        <v/>
      </c>
    </row>
    <row r="15" spans="2:16383" x14ac:dyDescent="0.3">
      <c r="B15" s="144"/>
      <c r="C15" s="147"/>
      <c r="D15" s="146"/>
      <c r="E15" s="147"/>
      <c r="F15" s="145"/>
      <c r="G15" s="11" t="str">
        <f>IF(Tbl.Kosten[[#This Row],[Medewerker e/o 
functie]]&lt;&gt;"",_xlfn.XLOOKUP(Tbl.Kosten[[#This Row],[Medewerker e/o 
functie]],Tbl.Uurtarief[Medewerker en/of functie],Tbl.Uurtarief[Uurtarief],"",0,1),"")</f>
        <v/>
      </c>
      <c r="H15" s="121">
        <f>IFERROR(Tbl.Kosten[[#This Row],[Uren]]*Tbl.Kosten[[#This Row],[Uurtarief]],0)</f>
        <v>0</v>
      </c>
      <c r="I15" s="119" t="str">
        <f>IF(Tbl.Kosten[[#This Row],[Subtotaal uren]]&lt;&gt;0,_xlfn.XLOOKUP(Tbl.Kosten[[#This Row],[Medewerker e/o 
functie]],Tbl.Uurtarief[Medewerker en/of functie],Tbl.Uurtarief[Kostensoort arbeid],"",0,1),"")</f>
        <v/>
      </c>
      <c r="J15" s="147"/>
      <c r="K15" s="145"/>
      <c r="L15" s="149" t="str">
        <f>IF(Tbl.Kosten[[#This Row],[Activum]]&lt;&gt;"",_xlfn.XLOOKUP(Tbl.Kosten[[#This Row],[Activum]],Tbl.Afschrijvingskosten[Activum],Tbl.Afschrijvingskosten[Tarief per afschrijvings-eenheid],"",0,1),"")</f>
        <v/>
      </c>
      <c r="M15" s="122">
        <f>IFERROR(Tbl.Kosten[[#This Row],[Een-
heden]]*Tbl.Kosten[[#This Row],[Afschrijvings-
tarief]],0)</f>
        <v>0</v>
      </c>
      <c r="N15" s="122" t="str">
        <f>IF(Tbl.Kosten[[#This Row],[Subtotaal afschrijving]]&lt;&gt;0,Lijsten!A13,"")</f>
        <v/>
      </c>
      <c r="O15" s="150"/>
      <c r="P15" s="145"/>
      <c r="Q15" s="148"/>
      <c r="R15" s="122">
        <f>IFERROR(Tbl.Kosten[[#This Row],[Aantal]]*Tbl.Kosten[[#This Row],[Tarief]],0)</f>
        <v>0</v>
      </c>
      <c r="S15" s="8">
        <f>IFERROR(Tbl.Kosten[[#This Row],[Subtotaal overige kosten]]+Tbl.Kosten[[#This Row],[Subtotaal uren]]+Tbl.Kosten[[#This Row],[Subtotaal afschrijving]],0)</f>
        <v>0</v>
      </c>
      <c r="T15" s="8">
        <f>IFERROR(Tbl.Kosten[[#This Row],[Totaal kosten]]*Tbl.Kosten[[#This Row],[Subsidie%]],0)</f>
        <v>0</v>
      </c>
      <c r="U15" s="4" t="str" cm="1">
        <f t="array" ref="U15">IFERROR(_xlfn.IFS(Tbl.Kosten[[#This Row],[Subtotaal uren]]&lt;&gt;0,Tbl.Kosten[[#This Row],[Kostensoort arbeid]],Tbl.Kosten[[#This Row],[Subtotaal afschrijving]]&lt;&gt;0,Tbl.Kosten[[#This Row],[Kostensoort afschrijving]],Tbl.Kosten[[#This Row],[Subtotaal overige kosten]]&lt;&gt;0,Tbl.Kosten[[#This Row],[Kostensoort overig]]),"")</f>
        <v/>
      </c>
      <c r="V15" s="4" t="str">
        <f>IFERROR(_xlfn.XLOOKUP(Tbl.Kosten[[#This Row],[Activiteitencode]],Tbl.Activiteiten[Activiteitcode],Tbl.Activiteiten[Werkpakketcode],"",0,1),"")</f>
        <v/>
      </c>
      <c r="W15" s="4" t="str">
        <f>IFERROR(_xlfn.XLOOKUP(Tbl.Kosten[[#This Row],[Werkpakketcode]],Tbl.Werkpakketten[Werkpakketcode],Tbl.Werkpakketten[Subsidiabele activiteit],"",0,1),"")</f>
        <v/>
      </c>
      <c r="X15" s="12">
        <f>IFERROR(_xlfn.XLOOKUP(Tbl.Kosten[[#This Row],[Sanr.]],Tbl.Subsidiehoogte[SAnr.],Tbl.Subsidiehoogte[Sub. Percentage],0,0,1),0)</f>
        <v>0</v>
      </c>
      <c r="Y15" s="154" t="str">
        <f>IFERROR(_xlfn.XLOOKUP(Tbl.Kosten[[#This Row],[Partnercode]],Tbl.Projectpartners[Partnercode],Tbl.Projectpartners[PNr.],"",0,1),"")</f>
        <v>P1</v>
      </c>
      <c r="Z15" s="158">
        <f>IF(Tbl.Kosten[[#This Row],[Pnr.]]=Z$7,Tbl.Kosten[[#This Row],[Totaal kosten]],"")</f>
        <v>0</v>
      </c>
      <c r="AA15" s="158" t="str">
        <f>IF(Tbl.Kosten[[#This Row],[Pnr.]]=AA$7,Tbl.Kosten[[#This Row],[Totaal kosten]],"")</f>
        <v/>
      </c>
      <c r="AB15" s="158" t="str">
        <f>IF(Tbl.Kosten[[#This Row],[Pnr.]]=AB$7,Tbl.Kosten[[#This Row],[Totaal kosten]],"")</f>
        <v/>
      </c>
      <c r="AC15" s="158" t="str">
        <f>IF(Tbl.Kosten[[#This Row],[Pnr.]]=AC$7,Tbl.Kosten[[#This Row],[Totaal kosten]],"")</f>
        <v/>
      </c>
      <c r="AD15" s="158" t="str">
        <f>IF(Tbl.Kosten[[#This Row],[Pnr.]]=AD$7,Tbl.Kosten[[#This Row],[Totaal kosten]],"")</f>
        <v/>
      </c>
      <c r="AE15" s="158" t="str">
        <f>IF(Tbl.Kosten[[#This Row],[Pnr.]]=AE$7,Tbl.Kosten[[#This Row],[Totaal kosten]],"")</f>
        <v/>
      </c>
      <c r="AF15" s="158" t="str">
        <f>IF(Tbl.Kosten[[#This Row],[Pnr.]]=AF$7,Tbl.Kosten[[#This Row],[Totaal kosten]],"")</f>
        <v/>
      </c>
      <c r="AG15" s="158" t="str">
        <f>IF(Tbl.Kosten[[#This Row],[Pnr.]]=AG$7,Tbl.Kosten[[#This Row],[Totaal kosten]],"")</f>
        <v/>
      </c>
      <c r="AH15" s="158" t="str">
        <f>IF(Tbl.Kosten[[#This Row],[Pnr.]]=AH$7,Tbl.Kosten[[#This Row],[Totaal kosten]],"")</f>
        <v/>
      </c>
      <c r="AI15" s="158" t="str">
        <f>IF(Tbl.Kosten[[#This Row],[Pnr.]]=AI$7,Tbl.Kosten[[#This Row],[Totaal kosten]],"")</f>
        <v/>
      </c>
      <c r="AJ15" s="158" t="str">
        <f>IF(Tbl.Kosten[[#This Row],[Pnr.]]=AJ$7,Tbl.Kosten[[#This Row],[Totaal kosten]],"")</f>
        <v/>
      </c>
      <c r="AK15" s="158" t="str">
        <f>IF(Tbl.Kosten[[#This Row],[Pnr.]]=AK$7,Tbl.Kosten[[#This Row],[Totaal kosten]],"")</f>
        <v/>
      </c>
      <c r="AL15" s="158" t="str">
        <f>IF(Tbl.Kosten[[#This Row],[Pnr.]]=AL$7,Tbl.Kosten[[#This Row],[Totaal kosten]],"")</f>
        <v/>
      </c>
      <c r="AM15" s="158" t="str">
        <f>IF(Tbl.Kosten[[#This Row],[Pnr.]]=AM$7,Tbl.Kosten[[#This Row],[Totaal kosten]],"")</f>
        <v/>
      </c>
      <c r="AN15" s="158" t="str">
        <f>IF(Tbl.Kosten[[#This Row],[Pnr.]]=AN$7,Tbl.Kosten[[#This Row],[Totaal kosten]],"")</f>
        <v/>
      </c>
      <c r="AO15" s="158" t="str">
        <f>IF(Tbl.Kosten[[#This Row],[Pnr.]]=AO$7,Tbl.Kosten[[#This Row],[Totaal kosten]],"")</f>
        <v/>
      </c>
      <c r="AP15" s="158" t="str">
        <f>IF(Tbl.Kosten[[#This Row],[Pnr.]]=AP$7,Tbl.Kosten[[#This Row],[Totaal kosten]],"")</f>
        <v/>
      </c>
      <c r="AQ15" s="158" t="str">
        <f>IF(Tbl.Kosten[[#This Row],[Pnr.]]=AQ$7,Tbl.Kosten[[#This Row],[Totaal kosten]],"")</f>
        <v/>
      </c>
      <c r="AR15" s="158" t="str">
        <f>IF(Tbl.Kosten[[#This Row],[Pnr.]]=AR$7,Tbl.Kosten[[#This Row],[Totaal kosten]],"")</f>
        <v/>
      </c>
      <c r="AS15" s="158" t="str">
        <f>IF(Tbl.Kosten[[#This Row],[Pnr.]]=AS$7,Tbl.Kosten[[#This Row],[Totaal kosten]],"")</f>
        <v/>
      </c>
      <c r="AT15" s="158" t="str">
        <f>IF(Tbl.Kosten[[#This Row],[Pnr.]]=AT$7,Tbl.Kosten[[#This Row],[Totaal kosten]],"")</f>
        <v/>
      </c>
      <c r="AU15" s="158" t="str">
        <f>IF(Tbl.Kosten[[#This Row],[Pnr.]]=AU$7,Tbl.Kosten[[#This Row],[Totaal kosten]],"")</f>
        <v/>
      </c>
      <c r="AV15" s="158" t="str">
        <f>IF(Tbl.Kosten[[#This Row],[Pnr.]]=AV$7,Tbl.Kosten[[#This Row],[Totaal kosten]],"")</f>
        <v/>
      </c>
      <c r="AW15" s="158" t="str">
        <f>IF(Tbl.Kosten[[#This Row],[Pnr.]]=AW$7,Tbl.Kosten[[#This Row],[Totaal kosten]],"")</f>
        <v/>
      </c>
      <c r="AX15" s="158" t="str">
        <f>IF(Tbl.Kosten[[#This Row],[Pnr.]]=AX$7,Tbl.Kosten[[#This Row],[Totaal kosten]],"")</f>
        <v/>
      </c>
      <c r="AY15" s="158" t="str">
        <f>IF(Tbl.Kosten[[#This Row],[Pnr.]]=AY$7,Tbl.Kosten[[#This Row],[Totaal kosten]],"")</f>
        <v/>
      </c>
      <c r="AZ15" s="158" t="str">
        <f>IF(Tbl.Kosten[[#This Row],[Pnr.]]=AZ$7,Tbl.Kosten[[#This Row],[Totaal kosten]],"")</f>
        <v/>
      </c>
      <c r="BA15" s="158" t="str">
        <f>IF(Tbl.Kosten[[#This Row],[Pnr.]]=BA$7,Tbl.Kosten[[#This Row],[Totaal kosten]],"")</f>
        <v/>
      </c>
      <c r="BB15" s="158" t="str">
        <f>IF(Tbl.Kosten[[#This Row],[Pnr.]]=BB$7,Tbl.Kosten[[#This Row],[Totaal kosten]],"")</f>
        <v/>
      </c>
      <c r="BC15" s="158" t="str">
        <f>IF(Tbl.Kosten[[#This Row],[Pnr.]]=BC$7,Tbl.Kosten[[#This Row],[Totaal kosten]],"")</f>
        <v/>
      </c>
      <c r="BD15" s="158" t="str">
        <f>IF(Tbl.Kosten[[#This Row],[Pnr.]]=BD$7,Tbl.Kosten[[#This Row],[Totaal kosten]],"")</f>
        <v/>
      </c>
      <c r="BE15" s="158" t="str">
        <f>IF(Tbl.Kosten[[#This Row],[Pnr.]]=BE$7,Tbl.Kosten[[#This Row],[Totaal kosten]],"")</f>
        <v/>
      </c>
      <c r="BF15" s="158" t="str">
        <f>IF(Tbl.Kosten[[#This Row],[Pnr.]]=BF$7,Tbl.Kosten[[#This Row],[Totaal kosten]],"")</f>
        <v/>
      </c>
      <c r="BG15" s="158" t="str">
        <f>IF(Tbl.Kosten[[#This Row],[Pnr.]]=BG$7,Tbl.Kosten[[#This Row],[Totaal kosten]],"")</f>
        <v/>
      </c>
      <c r="BH15" s="158" t="str">
        <f>IF(Tbl.Kosten[[#This Row],[Pnr.]]=BH$7,Tbl.Kosten[[#This Row],[Totaal kosten]],"")</f>
        <v/>
      </c>
      <c r="BI15" s="158" t="str">
        <f>IF(Tbl.Kosten[[#This Row],[Pnr.]]=BI$7,Tbl.Kosten[[#This Row],[Totaal kosten]],"")</f>
        <v/>
      </c>
      <c r="BJ15" s="158" t="str">
        <f>IF(Tbl.Kosten[[#This Row],[Pnr.]]=BJ$7,Tbl.Kosten[[#This Row],[Totaal kosten]],"")</f>
        <v/>
      </c>
      <c r="BK15" s="158" t="str">
        <f>IF(Tbl.Kosten[[#This Row],[Pnr.]]=BK$7,Tbl.Kosten[[#This Row],[Totaal kosten]],"")</f>
        <v/>
      </c>
      <c r="BL15" s="158" t="str">
        <f>IF(Tbl.Kosten[[#This Row],[Pnr.]]=BL$7,Tbl.Kosten[[#This Row],[Totaal kosten]],"")</f>
        <v/>
      </c>
      <c r="BM15" s="158" t="str">
        <f>IF(Tbl.Kosten[[#This Row],[Pnr.]]=BM$7,Tbl.Kosten[[#This Row],[Totaal kosten]],"")</f>
        <v/>
      </c>
      <c r="BN15" s="158" t="str">
        <f>IF(Tbl.Kosten[[#This Row],[Pnr.]]=BN$7,Tbl.Kosten[[#This Row],[Totaal kosten]],"")</f>
        <v/>
      </c>
      <c r="BO15" s="158" t="str">
        <f>IF(Tbl.Kosten[[#This Row],[Pnr.]]=BO$7,Tbl.Kosten[[#This Row],[Totaal kosten]],"")</f>
        <v/>
      </c>
      <c r="BP15" s="158" t="str">
        <f>IF(Tbl.Kosten[[#This Row],[Pnr.]]=BP$7,Tbl.Kosten[[#This Row],[Totaal kosten]],"")</f>
        <v/>
      </c>
      <c r="BQ15" s="158" t="str">
        <f>IF(Tbl.Kosten[[#This Row],[Pnr.]]=BQ$7,Tbl.Kosten[[#This Row],[Totaal kosten]],"")</f>
        <v/>
      </c>
      <c r="BR15" s="158" t="str">
        <f>IF(Tbl.Kosten[[#This Row],[Pnr.]]=BR$7,Tbl.Kosten[[#This Row],[Totaal kosten]],"")</f>
        <v/>
      </c>
      <c r="BS15" s="158" t="str">
        <f>IF(Tbl.Kosten[[#This Row],[Pnr.]]=BS$7,Tbl.Kosten[[#This Row],[Totaal kosten]],"")</f>
        <v/>
      </c>
      <c r="BT15" s="158" t="str">
        <f>IF(Tbl.Kosten[[#This Row],[Pnr.]]=BT$7,Tbl.Kosten[[#This Row],[Totaal kosten]],"")</f>
        <v/>
      </c>
      <c r="BU15" s="158" t="str">
        <f>IF(Tbl.Kosten[[#This Row],[Pnr.]]=BU$7,Tbl.Kosten[[#This Row],[Totaal kosten]],"")</f>
        <v/>
      </c>
      <c r="BV15" s="158" t="str">
        <f>IF(Tbl.Kosten[[#This Row],[Pnr.]]=BV$7,Tbl.Kosten[[#This Row],[Totaal kosten]],"")</f>
        <v/>
      </c>
      <c r="BW15" s="158" t="str">
        <f>IF(Tbl.Kosten[[#This Row],[Pnr.]]=BW$7,Tbl.Kosten[[#This Row],[Totaal kosten]],"")</f>
        <v/>
      </c>
      <c r="BX15" s="158" t="str">
        <f>IFERROR(_xlfn.XLOOKUP(Tbl.Kosten[[#This Row],[Werkpakketcode]],Tbl.Werkpakketten[Werkpakketcode],Tbl.Werkpakketten[WPnr.],"",0,1),"")</f>
        <v/>
      </c>
      <c r="BY15" s="158" t="str">
        <f>IF(Tbl.Kosten[[#This Row],[WPnr.]]=BY$7,Tbl.Kosten[[#This Row],[Totaal kosten]],"")</f>
        <v/>
      </c>
      <c r="BZ15" s="158" t="str">
        <f>IF(Tbl.Kosten[[#This Row],[WPnr.]]=BZ$7,Tbl.Kosten[[#This Row],[Totaal kosten]],"")</f>
        <v/>
      </c>
      <c r="CA15" s="158" t="str">
        <f>IF(Tbl.Kosten[[#This Row],[WPnr.]]=CA$7,Tbl.Kosten[[#This Row],[Totaal kosten]],"")</f>
        <v/>
      </c>
      <c r="CB15" s="158" t="str">
        <f>IF(Tbl.Kosten[[#This Row],[WPnr.]]=CB$7,Tbl.Kosten[[#This Row],[Totaal kosten]],"")</f>
        <v/>
      </c>
      <c r="CC15" s="158" t="str">
        <f>IF(Tbl.Kosten[[#This Row],[WPnr.]]=CC$7,Tbl.Kosten[[#This Row],[Totaal kosten]],"")</f>
        <v/>
      </c>
      <c r="CD15" s="158" t="str">
        <f>IF(Tbl.Kosten[[#This Row],[WPnr.]]=CD$7,Tbl.Kosten[[#This Row],[Totaal kosten]],"")</f>
        <v/>
      </c>
      <c r="CE15" s="158" t="str">
        <f>IF(Tbl.Kosten[[#This Row],[WPnr.]]=CE$7,Tbl.Kosten[[#This Row],[Totaal kosten]],"")</f>
        <v/>
      </c>
      <c r="CF15" s="158" t="str">
        <f>IF(Tbl.Kosten[[#This Row],[WPnr.]]=CF$7,Tbl.Kosten[[#This Row],[Totaal kosten]],"")</f>
        <v/>
      </c>
      <c r="CG15" s="158" t="str">
        <f>IF(Tbl.Kosten[[#This Row],[WPnr.]]=CG$7,Tbl.Kosten[[#This Row],[Totaal kosten]],"")</f>
        <v/>
      </c>
      <c r="CH15" s="158" t="str">
        <f>IF(Tbl.Kosten[[#This Row],[WPnr.]]=CH$7,Tbl.Kosten[[#This Row],[Totaal kosten]],"")</f>
        <v/>
      </c>
      <c r="CI15" s="158" t="str">
        <f>IF(Tbl.Kosten[[#This Row],[WPnr.]]=CI$7,Tbl.Kosten[[#This Row],[Totaal kosten]],"")</f>
        <v/>
      </c>
      <c r="CJ15" s="158" t="str">
        <f>IF(Tbl.Kosten[[#This Row],[WPnr.]]=CJ$7,Tbl.Kosten[[#This Row],[Totaal kosten]],"")</f>
        <v/>
      </c>
      <c r="CK15" s="158" t="str">
        <f>IF(Tbl.Kosten[[#This Row],[WPnr.]]=CK$7,Tbl.Kosten[[#This Row],[Totaal kosten]],"")</f>
        <v/>
      </c>
      <c r="CL15" s="158" t="str">
        <f>IF(Tbl.Kosten[[#This Row],[WPnr.]]=CL$7,Tbl.Kosten[[#This Row],[Totaal kosten]],"")</f>
        <v/>
      </c>
      <c r="CM15" s="158" t="str">
        <f>IF(Tbl.Kosten[[#This Row],[WPnr.]]=CM$7,Tbl.Kosten[[#This Row],[Totaal kosten]],"")</f>
        <v/>
      </c>
      <c r="CN15" s="158" t="str">
        <f>IF(Tbl.Kosten[[#This Row],[WPnr.]]=CN$7,Tbl.Kosten[[#This Row],[Totaal kosten]],"")</f>
        <v/>
      </c>
      <c r="CO15" s="158" t="str">
        <f>IF(Tbl.Kosten[[#This Row],[WPnr.]]=CO$7,Tbl.Kosten[[#This Row],[Totaal kosten]],"")</f>
        <v/>
      </c>
      <c r="CP15" s="158" t="str">
        <f>IF(Tbl.Kosten[[#This Row],[WPnr.]]=CP$7,Tbl.Kosten[[#This Row],[Totaal kosten]],"")</f>
        <v/>
      </c>
      <c r="CQ15" s="158" t="str">
        <f>IF(Tbl.Kosten[[#This Row],[WPnr.]]=CQ$7,Tbl.Kosten[[#This Row],[Totaal kosten]],"")</f>
        <v/>
      </c>
      <c r="CR15" s="158" t="str">
        <f>IF(Tbl.Kosten[[#This Row],[WPnr.]]=CR$7,Tbl.Kosten[[#This Row],[Totaal kosten]],"")</f>
        <v/>
      </c>
      <c r="CS15" s="158" t="str">
        <f>IF(Tbl.Kosten[[#This Row],[WPnr.]]=CS$7,Tbl.Kosten[[#This Row],[Totaal kosten]],"")</f>
        <v/>
      </c>
      <c r="CT15" s="158" t="str">
        <f>IF(Tbl.Kosten[[#This Row],[WPnr.]]=CT$7,Tbl.Kosten[[#This Row],[Totaal kosten]],"")</f>
        <v/>
      </c>
      <c r="CU15" s="158" t="str">
        <f>IF(Tbl.Kosten[[#This Row],[WPnr.]]=CU$7,Tbl.Kosten[[#This Row],[Totaal kosten]],"")</f>
        <v/>
      </c>
      <c r="CV15" s="158" t="str">
        <f>IF(Tbl.Kosten[[#This Row],[WPnr.]]=CV$7,Tbl.Kosten[[#This Row],[Totaal kosten]],"")</f>
        <v/>
      </c>
      <c r="CW15" s="158" t="str">
        <f>IF(Tbl.Kosten[[#This Row],[WPnr.]]=CW$7,Tbl.Kosten[[#This Row],[Totaal kosten]],"")</f>
        <v/>
      </c>
      <c r="CX15" s="158" t="str">
        <f>IF(Tbl.Kosten[[#This Row],[WPnr.]]=CX$7,Tbl.Kosten[[#This Row],[Totaal kosten]],"")</f>
        <v/>
      </c>
      <c r="CY15" s="158" t="str">
        <f>IF(Tbl.Kosten[[#This Row],[WPnr.]]=CY$7,Tbl.Kosten[[#This Row],[Totaal kosten]],"")</f>
        <v/>
      </c>
      <c r="CZ15" s="158" t="str">
        <f>IF(Tbl.Kosten[[#This Row],[WPnr.]]=CZ$7,Tbl.Kosten[[#This Row],[Totaal kosten]],"")</f>
        <v/>
      </c>
      <c r="DA15" s="158" t="str">
        <f>IF(Tbl.Kosten[[#This Row],[WPnr.]]=DA$7,Tbl.Kosten[[#This Row],[Totaal kosten]],"")</f>
        <v/>
      </c>
      <c r="DB15" s="158" t="str">
        <f>IF(Tbl.Kosten[[#This Row],[WPnr.]]=DB$7,Tbl.Kosten[[#This Row],[Totaal kosten]],"")</f>
        <v/>
      </c>
      <c r="DC15" s="158" t="str">
        <f>IF(Tbl.Kosten[[#This Row],[WPnr.]]=DC$7,Tbl.Kosten[[#This Row],[Totaal kosten]],"")</f>
        <v/>
      </c>
      <c r="DD15" s="158" t="str">
        <f>IF(Tbl.Kosten[[#This Row],[WPnr.]]=DD$7,Tbl.Kosten[[#This Row],[Totaal kosten]],"")</f>
        <v/>
      </c>
      <c r="DE15" s="158" t="str">
        <f>IF(Tbl.Kosten[[#This Row],[WPnr.]]=DE$7,Tbl.Kosten[[#This Row],[Totaal kosten]],"")</f>
        <v/>
      </c>
      <c r="DF15" s="158" t="str">
        <f>IF(Tbl.Kosten[[#This Row],[WPnr.]]=DF$7,Tbl.Kosten[[#This Row],[Totaal kosten]],"")</f>
        <v/>
      </c>
      <c r="DG15" s="158" t="str">
        <f>IF(Tbl.Kosten[[#This Row],[WPnr.]]=DG$7,Tbl.Kosten[[#This Row],[Totaal kosten]],"")</f>
        <v/>
      </c>
      <c r="DH15" s="158" t="str">
        <f>IF(Tbl.Kosten[[#This Row],[WPnr.]]=DH$7,Tbl.Kosten[[#This Row],[Totaal kosten]],"")</f>
        <v/>
      </c>
      <c r="DI15" s="158" t="str">
        <f>IF(Tbl.Kosten[[#This Row],[WPnr.]]=DI$7,Tbl.Kosten[[#This Row],[Totaal kosten]],"")</f>
        <v/>
      </c>
      <c r="DJ15" s="158" t="str">
        <f>IF(Tbl.Kosten[[#This Row],[WPnr.]]=DJ$7,Tbl.Kosten[[#This Row],[Totaal kosten]],"")</f>
        <v/>
      </c>
      <c r="DK15" s="158" t="str">
        <f>IF(Tbl.Kosten[[#This Row],[WPnr.]]=DK$7,Tbl.Kosten[[#This Row],[Totaal kosten]],"")</f>
        <v/>
      </c>
      <c r="DL15" s="158" t="str">
        <f>IF(Tbl.Kosten[[#This Row],[WPnr.]]=DL$7,Tbl.Kosten[[#This Row],[Totaal kosten]],"")</f>
        <v/>
      </c>
      <c r="DM15" s="158" t="str">
        <f>IF(Tbl.Kosten[[#This Row],[WPnr.]]=DM$7,Tbl.Kosten[[#This Row],[Totaal kosten]],"")</f>
        <v/>
      </c>
      <c r="DN15" s="158" t="str">
        <f>IF(Tbl.Kosten[[#This Row],[WPnr.]]=DN$7,Tbl.Kosten[[#This Row],[Totaal kosten]],"")</f>
        <v/>
      </c>
      <c r="DO15" s="158" t="str">
        <f>IF(Tbl.Kosten[[#This Row],[WPnr.]]=DO$7,Tbl.Kosten[[#This Row],[Totaal kosten]],"")</f>
        <v/>
      </c>
      <c r="DP15" s="158" t="str">
        <f>IF(Tbl.Kosten[[#This Row],[WPnr.]]=DP$7,Tbl.Kosten[[#This Row],[Totaal kosten]],"")</f>
        <v/>
      </c>
      <c r="DQ15" s="158" t="str">
        <f>IF(Tbl.Kosten[[#This Row],[WPnr.]]=DQ$7,Tbl.Kosten[[#This Row],[Totaal kosten]],"")</f>
        <v/>
      </c>
      <c r="DR15" s="158" t="str">
        <f>IF(Tbl.Kosten[[#This Row],[WPnr.]]=DR$7,Tbl.Kosten[[#This Row],[Totaal kosten]],"")</f>
        <v/>
      </c>
      <c r="DS15" s="158" t="str">
        <f>IF(Tbl.Kosten[[#This Row],[WPnr.]]=DS$7,Tbl.Kosten[[#This Row],[Totaal kosten]],"")</f>
        <v/>
      </c>
      <c r="DT15" s="158" t="str">
        <f>IF(Tbl.Kosten[[#This Row],[WPnr.]]=DT$7,Tbl.Kosten[[#This Row],[Totaal kosten]],"")</f>
        <v/>
      </c>
      <c r="DU15" s="158" t="str">
        <f>IF(Tbl.Kosten[[#This Row],[WPnr.]]=DU$7,Tbl.Kosten[[#This Row],[Totaal kosten]],"")</f>
        <v/>
      </c>
      <c r="DV15" s="158" t="str">
        <f>IF(Tbl.Kosten[[#This Row],[WPnr.]]=DV$7,Tbl.Kosten[[#This Row],[Totaal kosten]],"")</f>
        <v/>
      </c>
      <c r="DW15" s="160" t="str">
        <f>IFERROR(_xlfn.XLOOKUP(Tbl.Kosten[[#This Row],[Kostensoort]],Tbl.Kostensoorten[Kostensoorten],Tbl.Kostensoorten[KSnr.],"",0,1),"")</f>
        <v/>
      </c>
      <c r="DX15" s="160" t="str">
        <f>IF(Tbl.Kosten[[#This Row],[KSnr.]]=DX$7,Tbl.Kosten[[#This Row],[Totaal kosten]],"")</f>
        <v/>
      </c>
      <c r="DY15" s="160" t="str">
        <f>IF(Tbl.Kosten[[#This Row],[KSnr.]]=DY$7,Tbl.Kosten[[#This Row],[Totaal kosten]],"")</f>
        <v/>
      </c>
      <c r="DZ15" s="160" t="str">
        <f>IF(Tbl.Kosten[[#This Row],[KSnr.]]=DZ$7,Tbl.Kosten[[#This Row],[Totaal kosten]],"")</f>
        <v/>
      </c>
      <c r="EA15" s="160" t="str">
        <f>IF(Tbl.Kosten[[#This Row],[KSnr.]]=EA$7,Tbl.Kosten[[#This Row],[Totaal kosten]],"")</f>
        <v/>
      </c>
      <c r="EB15" s="160" t="str">
        <f>IF(Tbl.Kosten[[#This Row],[KSnr.]]=EB$7,Tbl.Kosten[[#This Row],[Totaal kosten]],"")</f>
        <v/>
      </c>
      <c r="EC15" s="160" t="str">
        <f>IF(Tbl.Kosten[[#This Row],[KSnr.]]=EC$7,Tbl.Kosten[[#This Row],[Totaal kosten]],"")</f>
        <v/>
      </c>
      <c r="ED15" s="160" t="str">
        <f>IF(Tbl.Kosten[[#This Row],[KSnr.]]=ED$7,Tbl.Kosten[[#This Row],[Totaal kosten]],"")</f>
        <v/>
      </c>
      <c r="EE15" s="160" t="str">
        <f>IF(Tbl.Kosten[[#This Row],[KSnr.]]=EE$7,Tbl.Kosten[[#This Row],[Totaal kosten]],"")</f>
        <v/>
      </c>
      <c r="EF15" s="160" t="str">
        <f>IF(Tbl.Kosten[[#This Row],[KSnr.]]=EF$7,Tbl.Kosten[[#This Row],[Totaal kosten]],"")</f>
        <v/>
      </c>
      <c r="EG15" s="160" t="str">
        <f>IF(Tbl.Kosten[[#This Row],[KSnr.]]=EG$7,Tbl.Kosten[[#This Row],[Totaal kosten]],"")</f>
        <v/>
      </c>
      <c r="EH15" s="160" t="str">
        <f>IF(Tbl.Kosten[[#This Row],[KSnr.]]=EH$7,Tbl.Kosten[[#This Row],[Totaal kosten]],"")</f>
        <v/>
      </c>
      <c r="EI15" s="160" t="str">
        <f>IF(Tbl.Kosten[[#This Row],[KSnr.]]=EI$7,Tbl.Kosten[[#This Row],[Totaal kosten]],"")</f>
        <v/>
      </c>
      <c r="EJ15" s="160" t="str">
        <f>IF(Tbl.Kosten[[#This Row],[KSnr.]]=EJ$7,Tbl.Kosten[[#This Row],[Totaal kosten]],"")</f>
        <v/>
      </c>
      <c r="EK15" s="160" t="str">
        <f>IF(Tbl.Kosten[[#This Row],[KSnr.]]=EK$7,Tbl.Kosten[[#This Row],[Totaal kosten]],"")</f>
        <v/>
      </c>
      <c r="EL15" s="160" t="str">
        <f>IF(Tbl.Kosten[[#This Row],[KSnr.]]=EL$7,Tbl.Kosten[[#This Row],[Totaal kosten]],"")</f>
        <v/>
      </c>
      <c r="EM15" s="160" t="str">
        <f>IF(Tbl.Kosten[[#This Row],[KSnr.]]=EM$7,Tbl.Kosten[[#This Row],[Totaal kosten]],"")</f>
        <v/>
      </c>
      <c r="EN15" s="160" t="str">
        <f>IF(Tbl.Kosten[[#This Row],[KSnr.]]=EN$7,Tbl.Kosten[[#This Row],[Totaal kosten]],"")</f>
        <v/>
      </c>
      <c r="EO15" s="160" t="str">
        <f>IF(Tbl.Kosten[[#This Row],[KSnr.]]=EO$7,Tbl.Kosten[[#This Row],[Totaal kosten]],"")</f>
        <v/>
      </c>
      <c r="EP15" s="160" t="str">
        <f>IF(Tbl.Kosten[[#This Row],[KSnr.]]=EP$7,Tbl.Kosten[[#This Row],[Totaal kosten]],"")</f>
        <v/>
      </c>
      <c r="EQ15" s="160" t="str">
        <f>IF(Tbl.Kosten[[#This Row],[KSnr.]]=EQ$7,Tbl.Kosten[[#This Row],[Totaal kosten]],"")</f>
        <v/>
      </c>
      <c r="ER15" s="154" t="str">
        <f>IFERROR(_xlfn.XLOOKUP(Tbl.Kosten[[#This Row],[Subsidieactiviteit]],Tbl.Subsidiehoogte[Subsidieactiviteit],Tbl.Subsidiehoogte[SAnr.],"",0,1),"")</f>
        <v/>
      </c>
      <c r="ES15" s="160" t="str">
        <f>IF(Tbl.Kosten[[#This Row],[Sanr.]]=ES$7,Tbl.Kosten[[#This Row],[Totaal kosten]],"")</f>
        <v/>
      </c>
      <c r="ET15" s="160" t="str">
        <f>IF(Tbl.Kosten[[#This Row],[Sanr.]]=ET$7,Tbl.Kosten[[#This Row],[Totaal kosten]],"")</f>
        <v/>
      </c>
      <c r="EU15" s="160" t="str">
        <f>IF(Tbl.Kosten[[#This Row],[Sanr.]]=EU$7,Tbl.Kosten[[#This Row],[Totaal kosten]],"")</f>
        <v/>
      </c>
      <c r="EV15" s="160" t="str">
        <f>IF(Tbl.Kosten[[#This Row],[Sanr.]]=EV$7,Tbl.Kosten[[#This Row],[Totaal kosten]],"")</f>
        <v/>
      </c>
      <c r="EW15" s="160" t="str">
        <f>IF(Tbl.Kosten[[#This Row],[Sanr.]]=EW$7,Tbl.Kosten[[#This Row],[Totaal kosten]],"")</f>
        <v/>
      </c>
      <c r="EX15" s="160" t="str">
        <f>IF(Tbl.Kosten[[#This Row],[Sanr.]]=EX$7,Tbl.Kosten[[#This Row],[Totaal kosten]],"")</f>
        <v/>
      </c>
      <c r="EY15" s="160" t="str">
        <f>IF(Tbl.Kosten[[#This Row],[Sanr.]]=EY$7,Tbl.Kosten[[#This Row],[Totaal kosten]],"")</f>
        <v/>
      </c>
      <c r="EZ15" s="160" t="str">
        <f>IF(Tbl.Kosten[[#This Row],[Sanr.]]=EZ$7,Tbl.Kosten[[#This Row],[Totaal kosten]],"")</f>
        <v/>
      </c>
      <c r="FA15" s="160" t="str">
        <f>IF(Tbl.Kosten[[#This Row],[Sanr.]]=FA$7,Tbl.Kosten[[#This Row],[Totaal kosten]],"")</f>
        <v/>
      </c>
      <c r="FB15" s="160" t="str">
        <f>IF(Tbl.Kosten[[#This Row],[Sanr.]]=FB$7,Tbl.Kosten[[#This Row],[Totaal kosten]],"")</f>
        <v/>
      </c>
      <c r="FC15" s="160" t="str">
        <f>IF(Tbl.Kosten[[#This Row],[Sanr.]]=FC$7,Tbl.Kosten[[#This Row],[Totaal kosten]],"")</f>
        <v/>
      </c>
      <c r="FD15" s="160" t="str">
        <f>IF(Tbl.Kosten[[#This Row],[Sanr.]]=FD$7,Tbl.Kosten[[#This Row],[Totaal kosten]],"")</f>
        <v/>
      </c>
      <c r="FE15" s="160" t="str">
        <f>IF(Tbl.Kosten[[#This Row],[Sanr.]]=FE$7,Tbl.Kosten[[#This Row],[Totaal kosten]],"")</f>
        <v/>
      </c>
      <c r="FF15" s="160" t="str">
        <f>IF(Tbl.Kosten[[#This Row],[Sanr.]]=FF$7,Tbl.Kosten[[#This Row],[Totaal kosten]],"")</f>
        <v/>
      </c>
      <c r="FG15" s="160" t="str">
        <f>IF(Tbl.Kosten[[#This Row],[Sanr.]]=FG$7,Tbl.Kosten[[#This Row],[Totaal kosten]],"")</f>
        <v/>
      </c>
      <c r="FH15" s="160" t="str">
        <f>IF(Tbl.Kosten[[#This Row],[Sanr.]]=FH$7,Tbl.Kosten[[#This Row],[Totaal kosten]],"")</f>
        <v/>
      </c>
      <c r="FI15" s="160" t="str">
        <f>IF(Tbl.Kosten[[#This Row],[Sanr.]]=FI$7,Tbl.Kosten[[#This Row],[Totaal kosten]],"")</f>
        <v/>
      </c>
      <c r="FJ15" s="160" t="str">
        <f>IF(Tbl.Kosten[[#This Row],[Sanr.]]=FJ$7,Tbl.Kosten[[#This Row],[Totaal kosten]],"")</f>
        <v/>
      </c>
      <c r="FK15" s="160" t="str">
        <f>IF(Tbl.Kosten[[#This Row],[Sanr.]]=FK$7,Tbl.Kosten[[#This Row],[Totaal kosten]],"")</f>
        <v/>
      </c>
      <c r="FL15" s="160" t="str">
        <f>IF(Tbl.Kosten[[#This Row],[Sanr.]]=FL$7,Tbl.Kosten[[#This Row],[Totaal kosten]],"")</f>
        <v/>
      </c>
      <c r="FM15" s="160" t="str">
        <f>IF(Tbl.Kosten[[#This Row],[Sanr.]]=FM$7,Tbl.Kosten[[#This Row],[Totaal kosten]],"")</f>
        <v/>
      </c>
      <c r="FN15" s="160" t="str">
        <f>IF(Tbl.Kosten[[#This Row],[Sanr.]]=FN$7,Tbl.Kosten[[#This Row],[Totaal kosten]],"")</f>
        <v/>
      </c>
      <c r="FO15" s="160" t="str">
        <f>IF(Tbl.Kosten[[#This Row],[Sanr.]]=FO$7,Tbl.Kosten[[#This Row],[Totaal kosten]],"")</f>
        <v/>
      </c>
      <c r="FP15" s="160" t="str">
        <f>IF(Tbl.Kosten[[#This Row],[Sanr.]]=FP$7,Tbl.Kosten[[#This Row],[Totaal kosten]],"")</f>
        <v/>
      </c>
      <c r="FQ15" s="160" t="str">
        <f>IF(Tbl.Kosten[[#This Row],[Sanr.]]=FQ$7,Tbl.Kosten[[#This Row],[Totaal kosten]],"")</f>
        <v/>
      </c>
      <c r="FR15" s="160" t="str">
        <f>IF(Tbl.Kosten[[#This Row],[Sanr.]]=FR$7,Tbl.Kosten[[#This Row],[Totaal kosten]],"")</f>
        <v/>
      </c>
      <c r="FS15" s="160" t="str">
        <f>IF(Tbl.Kosten[[#This Row],[Sanr.]]=FS$7,Tbl.Kosten[[#This Row],[Totaal kosten]],"")</f>
        <v/>
      </c>
      <c r="FT15" s="160" t="str">
        <f>IF(Tbl.Kosten[[#This Row],[Sanr.]]=FT$7,Tbl.Kosten[[#This Row],[Totaal kosten]],"")</f>
        <v/>
      </c>
      <c r="FU15" s="160" t="str">
        <f>IF(Tbl.Kosten[[#This Row],[Sanr.]]=FU$7,Tbl.Kosten[[#This Row],[Totaal kosten]],"")</f>
        <v/>
      </c>
      <c r="FV15" s="160" t="str">
        <f>IF(Tbl.Kosten[[#This Row],[Sanr.]]=FV$7,Tbl.Kosten[[#This Row],[Totaal kosten]],"")</f>
        <v/>
      </c>
      <c r="FW15" s="160" t="str">
        <f>IFERROR(_xlfn.XLOOKUP(Tbl.Kosten[[#This Row],[Activiteitencode]],Tbl.Activiteiten[Activiteitcode],Tbl.Activiteiten[Anr.],"",0,1),"")</f>
        <v/>
      </c>
      <c r="FX15" s="181" t="str">
        <f>_xlfn.CONCAT(Tbl.Kosten[[#This Row],[Pnr.]],Tbl.Kosten[[#This Row],[Sanr.]])</f>
        <v>P1</v>
      </c>
      <c r="FY15" s="160">
        <f>Tbl.Kosten[[#This Row],[Totaal kosten]]-Tbl.Kosten[[#This Row],[Subsidie]]</f>
        <v>0</v>
      </c>
      <c r="FZ15" s="160">
        <f>IF(Tbl.Kosten[[#This Row],[Pnr.]]=FZ$7,Tbl.Kosten[[#This Row],[Te financieren]],"")</f>
        <v>0</v>
      </c>
      <c r="GA15" s="160" t="str">
        <f>IF(Tbl.Kosten[[#This Row],[Pnr.]]=GA$7,Tbl.Kosten[[#This Row],[Te financieren]],"")</f>
        <v/>
      </c>
      <c r="GB15" s="160" t="str">
        <f>IF(Tbl.Kosten[[#This Row],[Pnr.]]=GB$7,Tbl.Kosten[[#This Row],[Te financieren]],"")</f>
        <v/>
      </c>
      <c r="GC15" s="160" t="str">
        <f>IF(Tbl.Kosten[[#This Row],[Pnr.]]=GC$7,Tbl.Kosten[[#This Row],[Te financieren]],"")</f>
        <v/>
      </c>
      <c r="GD15" s="160" t="str">
        <f>IF(Tbl.Kosten[[#This Row],[Pnr.]]=GD$7,Tbl.Kosten[[#This Row],[Te financieren]],"")</f>
        <v/>
      </c>
      <c r="GE15" s="160" t="str">
        <f>IF(Tbl.Kosten[[#This Row],[Pnr.]]=GE$7,Tbl.Kosten[[#This Row],[Te financieren]],"")</f>
        <v/>
      </c>
      <c r="GF15" s="160" t="str">
        <f>IF(Tbl.Kosten[[#This Row],[Pnr.]]=GF$7,Tbl.Kosten[[#This Row],[Te financieren]],"")</f>
        <v/>
      </c>
      <c r="GG15" s="160" t="str">
        <f>IF(Tbl.Kosten[[#This Row],[Pnr.]]=GG$7,Tbl.Kosten[[#This Row],[Te financieren]],"")</f>
        <v/>
      </c>
      <c r="GH15" s="160" t="str">
        <f>IF(Tbl.Kosten[[#This Row],[Pnr.]]=GH$7,Tbl.Kosten[[#This Row],[Te financieren]],"")</f>
        <v/>
      </c>
      <c r="GI15" s="160" t="str">
        <f>IF(Tbl.Kosten[[#This Row],[Pnr.]]=GI$7,Tbl.Kosten[[#This Row],[Te financieren]],"")</f>
        <v/>
      </c>
      <c r="GJ15" s="160" t="str">
        <f>IF(Tbl.Kosten[[#This Row],[Pnr.]]=GJ$7,Tbl.Kosten[[#This Row],[Te financieren]],"")</f>
        <v/>
      </c>
      <c r="GK15" s="160" t="str">
        <f>IF(Tbl.Kosten[[#This Row],[Pnr.]]=GK$7,Tbl.Kosten[[#This Row],[Te financieren]],"")</f>
        <v/>
      </c>
      <c r="GL15" s="160" t="str">
        <f>IF(Tbl.Kosten[[#This Row],[Pnr.]]=GL$7,Tbl.Kosten[[#This Row],[Te financieren]],"")</f>
        <v/>
      </c>
      <c r="GM15" s="160" t="str">
        <f>IF(Tbl.Kosten[[#This Row],[Pnr.]]=GM$7,Tbl.Kosten[[#This Row],[Te financieren]],"")</f>
        <v/>
      </c>
      <c r="GN15" s="160" t="str">
        <f>IF(Tbl.Kosten[[#This Row],[Pnr.]]=GN$7,Tbl.Kosten[[#This Row],[Te financieren]],"")</f>
        <v/>
      </c>
      <c r="GO15" s="160" t="str">
        <f>IF(Tbl.Kosten[[#This Row],[Pnr.]]=GO$7,Tbl.Kosten[[#This Row],[Te financieren]],"")</f>
        <v/>
      </c>
      <c r="GP15" s="160" t="str">
        <f>IF(Tbl.Kosten[[#This Row],[Pnr.]]=GP$7,Tbl.Kosten[[#This Row],[Te financieren]],"")</f>
        <v/>
      </c>
      <c r="GQ15" s="160" t="str">
        <f>IF(Tbl.Kosten[[#This Row],[Pnr.]]=GQ$7,Tbl.Kosten[[#This Row],[Te financieren]],"")</f>
        <v/>
      </c>
      <c r="GR15" s="160" t="str">
        <f>IF(Tbl.Kosten[[#This Row],[Pnr.]]=GR$7,Tbl.Kosten[[#This Row],[Te financieren]],"")</f>
        <v/>
      </c>
      <c r="GS15" s="160" t="str">
        <f>IF(Tbl.Kosten[[#This Row],[Pnr.]]=GS$7,Tbl.Kosten[[#This Row],[Te financieren]],"")</f>
        <v/>
      </c>
      <c r="GT15" s="160" t="str">
        <f>IF(Tbl.Kosten[[#This Row],[Pnr.]]=GT$7,Tbl.Kosten[[#This Row],[Te financieren]],"")</f>
        <v/>
      </c>
      <c r="GU15" s="160" t="str">
        <f>IF(Tbl.Kosten[[#This Row],[Pnr.]]=GU$7,Tbl.Kosten[[#This Row],[Te financieren]],"")</f>
        <v/>
      </c>
      <c r="GV15" s="160" t="str">
        <f>IF(Tbl.Kosten[[#This Row],[Pnr.]]=GV$7,Tbl.Kosten[[#This Row],[Te financieren]],"")</f>
        <v/>
      </c>
      <c r="GW15" s="160" t="str">
        <f>IF(Tbl.Kosten[[#This Row],[Pnr.]]=GW$7,Tbl.Kosten[[#This Row],[Te financieren]],"")</f>
        <v/>
      </c>
      <c r="GX15" s="160" t="str">
        <f>IF(Tbl.Kosten[[#This Row],[Pnr.]]=GX$7,Tbl.Kosten[[#This Row],[Te financieren]],"")</f>
        <v/>
      </c>
      <c r="GY15" s="160" t="str">
        <f>IF(Tbl.Kosten[[#This Row],[Pnr.]]=GY$7,Tbl.Kosten[[#This Row],[Te financieren]],"")</f>
        <v/>
      </c>
      <c r="GZ15" s="160" t="str">
        <f>IF(Tbl.Kosten[[#This Row],[Pnr.]]=GZ$7,Tbl.Kosten[[#This Row],[Te financieren]],"")</f>
        <v/>
      </c>
      <c r="HA15" s="160" t="str">
        <f>IF(Tbl.Kosten[[#This Row],[Pnr.]]=HA$7,Tbl.Kosten[[#This Row],[Te financieren]],"")</f>
        <v/>
      </c>
      <c r="HB15" s="160" t="str">
        <f>IF(Tbl.Kosten[[#This Row],[Pnr.]]=HB$7,Tbl.Kosten[[#This Row],[Te financieren]],"")</f>
        <v/>
      </c>
      <c r="HC15" s="160" t="str">
        <f>IF(Tbl.Kosten[[#This Row],[Pnr.]]=HC$7,Tbl.Kosten[[#This Row],[Te financieren]],"")</f>
        <v/>
      </c>
      <c r="HD15" s="160" t="str">
        <f>IF(Tbl.Kosten[[#This Row],[Pnr.]]=HD$7,Tbl.Kosten[[#This Row],[Te financieren]],"")</f>
        <v/>
      </c>
      <c r="HE15" s="160" t="str">
        <f>IF(Tbl.Kosten[[#This Row],[Pnr.]]=HE$7,Tbl.Kosten[[#This Row],[Te financieren]],"")</f>
        <v/>
      </c>
      <c r="HF15" s="160" t="str">
        <f>IF(Tbl.Kosten[[#This Row],[Pnr.]]=HF$7,Tbl.Kosten[[#This Row],[Te financieren]],"")</f>
        <v/>
      </c>
      <c r="HG15" s="160" t="str">
        <f>IF(Tbl.Kosten[[#This Row],[Pnr.]]=HG$7,Tbl.Kosten[[#This Row],[Te financieren]],"")</f>
        <v/>
      </c>
      <c r="HH15" s="160" t="str">
        <f>IF(Tbl.Kosten[[#This Row],[Pnr.]]=HH$7,Tbl.Kosten[[#This Row],[Te financieren]],"")</f>
        <v/>
      </c>
      <c r="HI15" s="160" t="str">
        <f>IF(Tbl.Kosten[[#This Row],[Pnr.]]=HI$7,Tbl.Kosten[[#This Row],[Te financieren]],"")</f>
        <v/>
      </c>
      <c r="HJ15" s="160" t="str">
        <f>IF(Tbl.Kosten[[#This Row],[Pnr.]]=HJ$7,Tbl.Kosten[[#This Row],[Te financieren]],"")</f>
        <v/>
      </c>
      <c r="HK15" s="160" t="str">
        <f>IF(Tbl.Kosten[[#This Row],[Pnr.]]=HK$7,Tbl.Kosten[[#This Row],[Te financieren]],"")</f>
        <v/>
      </c>
      <c r="HL15" s="160" t="str">
        <f>IF(Tbl.Kosten[[#This Row],[Pnr.]]=HL$7,Tbl.Kosten[[#This Row],[Te financieren]],"")</f>
        <v/>
      </c>
      <c r="HM15" s="160" t="str">
        <f>IF(Tbl.Kosten[[#This Row],[Pnr.]]=HM$7,Tbl.Kosten[[#This Row],[Te financieren]],"")</f>
        <v/>
      </c>
      <c r="HN15" s="160" t="str">
        <f>IF(Tbl.Kosten[[#This Row],[Pnr.]]=HN$7,Tbl.Kosten[[#This Row],[Te financieren]],"")</f>
        <v/>
      </c>
      <c r="HO15" s="160" t="str">
        <f>IF(Tbl.Kosten[[#This Row],[Pnr.]]=HO$7,Tbl.Kosten[[#This Row],[Te financieren]],"")</f>
        <v/>
      </c>
      <c r="HP15" s="160" t="str">
        <f>IF(Tbl.Kosten[[#This Row],[Pnr.]]=HP$7,Tbl.Kosten[[#This Row],[Te financieren]],"")</f>
        <v/>
      </c>
      <c r="HQ15" s="160" t="str">
        <f>IF(Tbl.Kosten[[#This Row],[Pnr.]]=HQ$7,Tbl.Kosten[[#This Row],[Te financieren]],"")</f>
        <v/>
      </c>
      <c r="HR15" s="160" t="str">
        <f>IF(Tbl.Kosten[[#This Row],[Pnr.]]=HR$7,Tbl.Kosten[[#This Row],[Te financieren]],"")</f>
        <v/>
      </c>
      <c r="HS15" s="160" t="str">
        <f>IF(Tbl.Kosten[[#This Row],[Pnr.]]=HS$7,Tbl.Kosten[[#This Row],[Te financieren]],"")</f>
        <v/>
      </c>
      <c r="HT15" s="160" t="str">
        <f>IF(Tbl.Kosten[[#This Row],[Pnr.]]=HT$7,Tbl.Kosten[[#This Row],[Te financieren]],"")</f>
        <v/>
      </c>
      <c r="HU15" s="160" t="str">
        <f>IF(Tbl.Kosten[[#This Row],[Pnr.]]=HU$7,Tbl.Kosten[[#This Row],[Te financieren]],"")</f>
        <v/>
      </c>
      <c r="HV15" s="160" t="str">
        <f>IF(Tbl.Kosten[[#This Row],[Pnr.]]=HV$7,Tbl.Kosten[[#This Row],[Te financieren]],"")</f>
        <v/>
      </c>
      <c r="HW15" s="160" t="str">
        <f>IF(Tbl.Kosten[[#This Row],[Pnr.]]=HW$7,Tbl.Kosten[[#This Row],[Te financieren]],"")</f>
        <v/>
      </c>
    </row>
    <row r="16" spans="2:16383" x14ac:dyDescent="0.3">
      <c r="B16" s="144"/>
      <c r="C16" s="147"/>
      <c r="D16" s="146"/>
      <c r="E16" s="147"/>
      <c r="F16" s="145"/>
      <c r="G16" s="11" t="str">
        <f>IF(Tbl.Kosten[[#This Row],[Medewerker e/o 
functie]]&lt;&gt;"",_xlfn.XLOOKUP(Tbl.Kosten[[#This Row],[Medewerker e/o 
functie]],Tbl.Uurtarief[Medewerker en/of functie],Tbl.Uurtarief[Uurtarief],"",0,1),"")</f>
        <v/>
      </c>
      <c r="H16" s="121">
        <f>IFERROR(Tbl.Kosten[[#This Row],[Uren]]*Tbl.Kosten[[#This Row],[Uurtarief]],0)</f>
        <v>0</v>
      </c>
      <c r="I16" s="119" t="str">
        <f>IF(Tbl.Kosten[[#This Row],[Subtotaal uren]]&lt;&gt;0,_xlfn.XLOOKUP(Tbl.Kosten[[#This Row],[Medewerker e/o 
functie]],Tbl.Uurtarief[Medewerker en/of functie],Tbl.Uurtarief[Kostensoort arbeid],"",0,1),"")</f>
        <v/>
      </c>
      <c r="J16" s="147"/>
      <c r="K16" s="145"/>
      <c r="L16" s="149" t="str">
        <f>IF(Tbl.Kosten[[#This Row],[Activum]]&lt;&gt;"",_xlfn.XLOOKUP(Tbl.Kosten[[#This Row],[Activum]],Tbl.Afschrijvingskosten[Activum],Tbl.Afschrijvingskosten[Tarief per afschrijvings-eenheid],"",0,1),"")</f>
        <v/>
      </c>
      <c r="M16" s="122">
        <f>IFERROR(Tbl.Kosten[[#This Row],[Een-
heden]]*Tbl.Kosten[[#This Row],[Afschrijvings-
tarief]],0)</f>
        <v>0</v>
      </c>
      <c r="N16" s="122" t="str">
        <f>IF(Tbl.Kosten[[#This Row],[Subtotaal afschrijving]]&lt;&gt;0,Lijsten!A14,"")</f>
        <v/>
      </c>
      <c r="O16" s="150"/>
      <c r="P16" s="145"/>
      <c r="Q16" s="148"/>
      <c r="R16" s="122">
        <f>IFERROR(Tbl.Kosten[[#This Row],[Aantal]]*Tbl.Kosten[[#This Row],[Tarief]],0)</f>
        <v>0</v>
      </c>
      <c r="S16" s="8">
        <f>IFERROR(Tbl.Kosten[[#This Row],[Subtotaal overige kosten]]+Tbl.Kosten[[#This Row],[Subtotaal uren]]+Tbl.Kosten[[#This Row],[Subtotaal afschrijving]],0)</f>
        <v>0</v>
      </c>
      <c r="T16" s="8">
        <f>IFERROR(Tbl.Kosten[[#This Row],[Totaal kosten]]*Tbl.Kosten[[#This Row],[Subsidie%]],0)</f>
        <v>0</v>
      </c>
      <c r="U16" s="4" t="str" cm="1">
        <f t="array" ref="U16">IFERROR(_xlfn.IFS(Tbl.Kosten[[#This Row],[Subtotaal uren]]&lt;&gt;0,Tbl.Kosten[[#This Row],[Kostensoort arbeid]],Tbl.Kosten[[#This Row],[Subtotaal afschrijving]]&lt;&gt;0,Tbl.Kosten[[#This Row],[Kostensoort afschrijving]],Tbl.Kosten[[#This Row],[Subtotaal overige kosten]]&lt;&gt;0,Tbl.Kosten[[#This Row],[Kostensoort overig]]),"")</f>
        <v/>
      </c>
      <c r="V16" s="4" t="str">
        <f>IFERROR(_xlfn.XLOOKUP(Tbl.Kosten[[#This Row],[Activiteitencode]],Tbl.Activiteiten[Activiteitcode],Tbl.Activiteiten[Werkpakketcode],"",0,1),"")</f>
        <v/>
      </c>
      <c r="W16" s="4" t="str">
        <f>IFERROR(_xlfn.XLOOKUP(Tbl.Kosten[[#This Row],[Werkpakketcode]],Tbl.Werkpakketten[Werkpakketcode],Tbl.Werkpakketten[Subsidiabele activiteit],"",0,1),"")</f>
        <v/>
      </c>
      <c r="X16" s="12">
        <f>IFERROR(_xlfn.XLOOKUP(Tbl.Kosten[[#This Row],[Sanr.]],Tbl.Subsidiehoogte[SAnr.],Tbl.Subsidiehoogte[Sub. Percentage],0,0,1),0)</f>
        <v>0</v>
      </c>
      <c r="Y16" s="154" t="str">
        <f>IFERROR(_xlfn.XLOOKUP(Tbl.Kosten[[#This Row],[Partnercode]],Tbl.Projectpartners[Partnercode],Tbl.Projectpartners[PNr.],"",0,1),"")</f>
        <v>P1</v>
      </c>
      <c r="Z16" s="158">
        <f>IF(Tbl.Kosten[[#This Row],[Pnr.]]=Z$7,Tbl.Kosten[[#This Row],[Totaal kosten]],"")</f>
        <v>0</v>
      </c>
      <c r="AA16" s="158" t="str">
        <f>IF(Tbl.Kosten[[#This Row],[Pnr.]]=AA$7,Tbl.Kosten[[#This Row],[Totaal kosten]],"")</f>
        <v/>
      </c>
      <c r="AB16" s="158" t="str">
        <f>IF(Tbl.Kosten[[#This Row],[Pnr.]]=AB$7,Tbl.Kosten[[#This Row],[Totaal kosten]],"")</f>
        <v/>
      </c>
      <c r="AC16" s="158" t="str">
        <f>IF(Tbl.Kosten[[#This Row],[Pnr.]]=AC$7,Tbl.Kosten[[#This Row],[Totaal kosten]],"")</f>
        <v/>
      </c>
      <c r="AD16" s="158" t="str">
        <f>IF(Tbl.Kosten[[#This Row],[Pnr.]]=AD$7,Tbl.Kosten[[#This Row],[Totaal kosten]],"")</f>
        <v/>
      </c>
      <c r="AE16" s="158" t="str">
        <f>IF(Tbl.Kosten[[#This Row],[Pnr.]]=AE$7,Tbl.Kosten[[#This Row],[Totaal kosten]],"")</f>
        <v/>
      </c>
      <c r="AF16" s="158" t="str">
        <f>IF(Tbl.Kosten[[#This Row],[Pnr.]]=AF$7,Tbl.Kosten[[#This Row],[Totaal kosten]],"")</f>
        <v/>
      </c>
      <c r="AG16" s="158" t="str">
        <f>IF(Tbl.Kosten[[#This Row],[Pnr.]]=AG$7,Tbl.Kosten[[#This Row],[Totaal kosten]],"")</f>
        <v/>
      </c>
      <c r="AH16" s="158" t="str">
        <f>IF(Tbl.Kosten[[#This Row],[Pnr.]]=AH$7,Tbl.Kosten[[#This Row],[Totaal kosten]],"")</f>
        <v/>
      </c>
      <c r="AI16" s="158" t="str">
        <f>IF(Tbl.Kosten[[#This Row],[Pnr.]]=AI$7,Tbl.Kosten[[#This Row],[Totaal kosten]],"")</f>
        <v/>
      </c>
      <c r="AJ16" s="158" t="str">
        <f>IF(Tbl.Kosten[[#This Row],[Pnr.]]=AJ$7,Tbl.Kosten[[#This Row],[Totaal kosten]],"")</f>
        <v/>
      </c>
      <c r="AK16" s="158" t="str">
        <f>IF(Tbl.Kosten[[#This Row],[Pnr.]]=AK$7,Tbl.Kosten[[#This Row],[Totaal kosten]],"")</f>
        <v/>
      </c>
      <c r="AL16" s="158" t="str">
        <f>IF(Tbl.Kosten[[#This Row],[Pnr.]]=AL$7,Tbl.Kosten[[#This Row],[Totaal kosten]],"")</f>
        <v/>
      </c>
      <c r="AM16" s="158" t="str">
        <f>IF(Tbl.Kosten[[#This Row],[Pnr.]]=AM$7,Tbl.Kosten[[#This Row],[Totaal kosten]],"")</f>
        <v/>
      </c>
      <c r="AN16" s="158" t="str">
        <f>IF(Tbl.Kosten[[#This Row],[Pnr.]]=AN$7,Tbl.Kosten[[#This Row],[Totaal kosten]],"")</f>
        <v/>
      </c>
      <c r="AO16" s="158" t="str">
        <f>IF(Tbl.Kosten[[#This Row],[Pnr.]]=AO$7,Tbl.Kosten[[#This Row],[Totaal kosten]],"")</f>
        <v/>
      </c>
      <c r="AP16" s="158" t="str">
        <f>IF(Tbl.Kosten[[#This Row],[Pnr.]]=AP$7,Tbl.Kosten[[#This Row],[Totaal kosten]],"")</f>
        <v/>
      </c>
      <c r="AQ16" s="158" t="str">
        <f>IF(Tbl.Kosten[[#This Row],[Pnr.]]=AQ$7,Tbl.Kosten[[#This Row],[Totaal kosten]],"")</f>
        <v/>
      </c>
      <c r="AR16" s="158" t="str">
        <f>IF(Tbl.Kosten[[#This Row],[Pnr.]]=AR$7,Tbl.Kosten[[#This Row],[Totaal kosten]],"")</f>
        <v/>
      </c>
      <c r="AS16" s="158" t="str">
        <f>IF(Tbl.Kosten[[#This Row],[Pnr.]]=AS$7,Tbl.Kosten[[#This Row],[Totaal kosten]],"")</f>
        <v/>
      </c>
      <c r="AT16" s="158" t="str">
        <f>IF(Tbl.Kosten[[#This Row],[Pnr.]]=AT$7,Tbl.Kosten[[#This Row],[Totaal kosten]],"")</f>
        <v/>
      </c>
      <c r="AU16" s="158" t="str">
        <f>IF(Tbl.Kosten[[#This Row],[Pnr.]]=AU$7,Tbl.Kosten[[#This Row],[Totaal kosten]],"")</f>
        <v/>
      </c>
      <c r="AV16" s="158" t="str">
        <f>IF(Tbl.Kosten[[#This Row],[Pnr.]]=AV$7,Tbl.Kosten[[#This Row],[Totaal kosten]],"")</f>
        <v/>
      </c>
      <c r="AW16" s="158" t="str">
        <f>IF(Tbl.Kosten[[#This Row],[Pnr.]]=AW$7,Tbl.Kosten[[#This Row],[Totaal kosten]],"")</f>
        <v/>
      </c>
      <c r="AX16" s="158" t="str">
        <f>IF(Tbl.Kosten[[#This Row],[Pnr.]]=AX$7,Tbl.Kosten[[#This Row],[Totaal kosten]],"")</f>
        <v/>
      </c>
      <c r="AY16" s="158" t="str">
        <f>IF(Tbl.Kosten[[#This Row],[Pnr.]]=AY$7,Tbl.Kosten[[#This Row],[Totaal kosten]],"")</f>
        <v/>
      </c>
      <c r="AZ16" s="158" t="str">
        <f>IF(Tbl.Kosten[[#This Row],[Pnr.]]=AZ$7,Tbl.Kosten[[#This Row],[Totaal kosten]],"")</f>
        <v/>
      </c>
      <c r="BA16" s="158" t="str">
        <f>IF(Tbl.Kosten[[#This Row],[Pnr.]]=BA$7,Tbl.Kosten[[#This Row],[Totaal kosten]],"")</f>
        <v/>
      </c>
      <c r="BB16" s="158" t="str">
        <f>IF(Tbl.Kosten[[#This Row],[Pnr.]]=BB$7,Tbl.Kosten[[#This Row],[Totaal kosten]],"")</f>
        <v/>
      </c>
      <c r="BC16" s="158" t="str">
        <f>IF(Tbl.Kosten[[#This Row],[Pnr.]]=BC$7,Tbl.Kosten[[#This Row],[Totaal kosten]],"")</f>
        <v/>
      </c>
      <c r="BD16" s="158" t="str">
        <f>IF(Tbl.Kosten[[#This Row],[Pnr.]]=BD$7,Tbl.Kosten[[#This Row],[Totaal kosten]],"")</f>
        <v/>
      </c>
      <c r="BE16" s="158" t="str">
        <f>IF(Tbl.Kosten[[#This Row],[Pnr.]]=BE$7,Tbl.Kosten[[#This Row],[Totaal kosten]],"")</f>
        <v/>
      </c>
      <c r="BF16" s="158" t="str">
        <f>IF(Tbl.Kosten[[#This Row],[Pnr.]]=BF$7,Tbl.Kosten[[#This Row],[Totaal kosten]],"")</f>
        <v/>
      </c>
      <c r="BG16" s="158" t="str">
        <f>IF(Tbl.Kosten[[#This Row],[Pnr.]]=BG$7,Tbl.Kosten[[#This Row],[Totaal kosten]],"")</f>
        <v/>
      </c>
      <c r="BH16" s="158" t="str">
        <f>IF(Tbl.Kosten[[#This Row],[Pnr.]]=BH$7,Tbl.Kosten[[#This Row],[Totaal kosten]],"")</f>
        <v/>
      </c>
      <c r="BI16" s="158" t="str">
        <f>IF(Tbl.Kosten[[#This Row],[Pnr.]]=BI$7,Tbl.Kosten[[#This Row],[Totaal kosten]],"")</f>
        <v/>
      </c>
      <c r="BJ16" s="158" t="str">
        <f>IF(Tbl.Kosten[[#This Row],[Pnr.]]=BJ$7,Tbl.Kosten[[#This Row],[Totaal kosten]],"")</f>
        <v/>
      </c>
      <c r="BK16" s="158" t="str">
        <f>IF(Tbl.Kosten[[#This Row],[Pnr.]]=BK$7,Tbl.Kosten[[#This Row],[Totaal kosten]],"")</f>
        <v/>
      </c>
      <c r="BL16" s="158" t="str">
        <f>IF(Tbl.Kosten[[#This Row],[Pnr.]]=BL$7,Tbl.Kosten[[#This Row],[Totaal kosten]],"")</f>
        <v/>
      </c>
      <c r="BM16" s="158" t="str">
        <f>IF(Tbl.Kosten[[#This Row],[Pnr.]]=BM$7,Tbl.Kosten[[#This Row],[Totaal kosten]],"")</f>
        <v/>
      </c>
      <c r="BN16" s="158" t="str">
        <f>IF(Tbl.Kosten[[#This Row],[Pnr.]]=BN$7,Tbl.Kosten[[#This Row],[Totaal kosten]],"")</f>
        <v/>
      </c>
      <c r="BO16" s="158" t="str">
        <f>IF(Tbl.Kosten[[#This Row],[Pnr.]]=BO$7,Tbl.Kosten[[#This Row],[Totaal kosten]],"")</f>
        <v/>
      </c>
      <c r="BP16" s="158" t="str">
        <f>IF(Tbl.Kosten[[#This Row],[Pnr.]]=BP$7,Tbl.Kosten[[#This Row],[Totaal kosten]],"")</f>
        <v/>
      </c>
      <c r="BQ16" s="158" t="str">
        <f>IF(Tbl.Kosten[[#This Row],[Pnr.]]=BQ$7,Tbl.Kosten[[#This Row],[Totaal kosten]],"")</f>
        <v/>
      </c>
      <c r="BR16" s="158" t="str">
        <f>IF(Tbl.Kosten[[#This Row],[Pnr.]]=BR$7,Tbl.Kosten[[#This Row],[Totaal kosten]],"")</f>
        <v/>
      </c>
      <c r="BS16" s="158" t="str">
        <f>IF(Tbl.Kosten[[#This Row],[Pnr.]]=BS$7,Tbl.Kosten[[#This Row],[Totaal kosten]],"")</f>
        <v/>
      </c>
      <c r="BT16" s="158" t="str">
        <f>IF(Tbl.Kosten[[#This Row],[Pnr.]]=BT$7,Tbl.Kosten[[#This Row],[Totaal kosten]],"")</f>
        <v/>
      </c>
      <c r="BU16" s="158" t="str">
        <f>IF(Tbl.Kosten[[#This Row],[Pnr.]]=BU$7,Tbl.Kosten[[#This Row],[Totaal kosten]],"")</f>
        <v/>
      </c>
      <c r="BV16" s="158" t="str">
        <f>IF(Tbl.Kosten[[#This Row],[Pnr.]]=BV$7,Tbl.Kosten[[#This Row],[Totaal kosten]],"")</f>
        <v/>
      </c>
      <c r="BW16" s="158" t="str">
        <f>IF(Tbl.Kosten[[#This Row],[Pnr.]]=BW$7,Tbl.Kosten[[#This Row],[Totaal kosten]],"")</f>
        <v/>
      </c>
      <c r="BX16" s="158" t="str">
        <f>IFERROR(_xlfn.XLOOKUP(Tbl.Kosten[[#This Row],[Werkpakketcode]],Tbl.Werkpakketten[Werkpakketcode],Tbl.Werkpakketten[WPnr.],"",0,1),"")</f>
        <v/>
      </c>
      <c r="BY16" s="158" t="str">
        <f>IF(Tbl.Kosten[[#This Row],[WPnr.]]=BY$7,Tbl.Kosten[[#This Row],[Totaal kosten]],"")</f>
        <v/>
      </c>
      <c r="BZ16" s="158" t="str">
        <f>IF(Tbl.Kosten[[#This Row],[WPnr.]]=BZ$7,Tbl.Kosten[[#This Row],[Totaal kosten]],"")</f>
        <v/>
      </c>
      <c r="CA16" s="158" t="str">
        <f>IF(Tbl.Kosten[[#This Row],[WPnr.]]=CA$7,Tbl.Kosten[[#This Row],[Totaal kosten]],"")</f>
        <v/>
      </c>
      <c r="CB16" s="158" t="str">
        <f>IF(Tbl.Kosten[[#This Row],[WPnr.]]=CB$7,Tbl.Kosten[[#This Row],[Totaal kosten]],"")</f>
        <v/>
      </c>
      <c r="CC16" s="158" t="str">
        <f>IF(Tbl.Kosten[[#This Row],[WPnr.]]=CC$7,Tbl.Kosten[[#This Row],[Totaal kosten]],"")</f>
        <v/>
      </c>
      <c r="CD16" s="158" t="str">
        <f>IF(Tbl.Kosten[[#This Row],[WPnr.]]=CD$7,Tbl.Kosten[[#This Row],[Totaal kosten]],"")</f>
        <v/>
      </c>
      <c r="CE16" s="158" t="str">
        <f>IF(Tbl.Kosten[[#This Row],[WPnr.]]=CE$7,Tbl.Kosten[[#This Row],[Totaal kosten]],"")</f>
        <v/>
      </c>
      <c r="CF16" s="158" t="str">
        <f>IF(Tbl.Kosten[[#This Row],[WPnr.]]=CF$7,Tbl.Kosten[[#This Row],[Totaal kosten]],"")</f>
        <v/>
      </c>
      <c r="CG16" s="158" t="str">
        <f>IF(Tbl.Kosten[[#This Row],[WPnr.]]=CG$7,Tbl.Kosten[[#This Row],[Totaal kosten]],"")</f>
        <v/>
      </c>
      <c r="CH16" s="158" t="str">
        <f>IF(Tbl.Kosten[[#This Row],[WPnr.]]=CH$7,Tbl.Kosten[[#This Row],[Totaal kosten]],"")</f>
        <v/>
      </c>
      <c r="CI16" s="158" t="str">
        <f>IF(Tbl.Kosten[[#This Row],[WPnr.]]=CI$7,Tbl.Kosten[[#This Row],[Totaal kosten]],"")</f>
        <v/>
      </c>
      <c r="CJ16" s="158" t="str">
        <f>IF(Tbl.Kosten[[#This Row],[WPnr.]]=CJ$7,Tbl.Kosten[[#This Row],[Totaal kosten]],"")</f>
        <v/>
      </c>
      <c r="CK16" s="158" t="str">
        <f>IF(Tbl.Kosten[[#This Row],[WPnr.]]=CK$7,Tbl.Kosten[[#This Row],[Totaal kosten]],"")</f>
        <v/>
      </c>
      <c r="CL16" s="158" t="str">
        <f>IF(Tbl.Kosten[[#This Row],[WPnr.]]=CL$7,Tbl.Kosten[[#This Row],[Totaal kosten]],"")</f>
        <v/>
      </c>
      <c r="CM16" s="158" t="str">
        <f>IF(Tbl.Kosten[[#This Row],[WPnr.]]=CM$7,Tbl.Kosten[[#This Row],[Totaal kosten]],"")</f>
        <v/>
      </c>
      <c r="CN16" s="158" t="str">
        <f>IF(Tbl.Kosten[[#This Row],[WPnr.]]=CN$7,Tbl.Kosten[[#This Row],[Totaal kosten]],"")</f>
        <v/>
      </c>
      <c r="CO16" s="158" t="str">
        <f>IF(Tbl.Kosten[[#This Row],[WPnr.]]=CO$7,Tbl.Kosten[[#This Row],[Totaal kosten]],"")</f>
        <v/>
      </c>
      <c r="CP16" s="158" t="str">
        <f>IF(Tbl.Kosten[[#This Row],[WPnr.]]=CP$7,Tbl.Kosten[[#This Row],[Totaal kosten]],"")</f>
        <v/>
      </c>
      <c r="CQ16" s="158" t="str">
        <f>IF(Tbl.Kosten[[#This Row],[WPnr.]]=CQ$7,Tbl.Kosten[[#This Row],[Totaal kosten]],"")</f>
        <v/>
      </c>
      <c r="CR16" s="158" t="str">
        <f>IF(Tbl.Kosten[[#This Row],[WPnr.]]=CR$7,Tbl.Kosten[[#This Row],[Totaal kosten]],"")</f>
        <v/>
      </c>
      <c r="CS16" s="158" t="str">
        <f>IF(Tbl.Kosten[[#This Row],[WPnr.]]=CS$7,Tbl.Kosten[[#This Row],[Totaal kosten]],"")</f>
        <v/>
      </c>
      <c r="CT16" s="158" t="str">
        <f>IF(Tbl.Kosten[[#This Row],[WPnr.]]=CT$7,Tbl.Kosten[[#This Row],[Totaal kosten]],"")</f>
        <v/>
      </c>
      <c r="CU16" s="158" t="str">
        <f>IF(Tbl.Kosten[[#This Row],[WPnr.]]=CU$7,Tbl.Kosten[[#This Row],[Totaal kosten]],"")</f>
        <v/>
      </c>
      <c r="CV16" s="158" t="str">
        <f>IF(Tbl.Kosten[[#This Row],[WPnr.]]=CV$7,Tbl.Kosten[[#This Row],[Totaal kosten]],"")</f>
        <v/>
      </c>
      <c r="CW16" s="158" t="str">
        <f>IF(Tbl.Kosten[[#This Row],[WPnr.]]=CW$7,Tbl.Kosten[[#This Row],[Totaal kosten]],"")</f>
        <v/>
      </c>
      <c r="CX16" s="158" t="str">
        <f>IF(Tbl.Kosten[[#This Row],[WPnr.]]=CX$7,Tbl.Kosten[[#This Row],[Totaal kosten]],"")</f>
        <v/>
      </c>
      <c r="CY16" s="158" t="str">
        <f>IF(Tbl.Kosten[[#This Row],[WPnr.]]=CY$7,Tbl.Kosten[[#This Row],[Totaal kosten]],"")</f>
        <v/>
      </c>
      <c r="CZ16" s="158" t="str">
        <f>IF(Tbl.Kosten[[#This Row],[WPnr.]]=CZ$7,Tbl.Kosten[[#This Row],[Totaal kosten]],"")</f>
        <v/>
      </c>
      <c r="DA16" s="158" t="str">
        <f>IF(Tbl.Kosten[[#This Row],[WPnr.]]=DA$7,Tbl.Kosten[[#This Row],[Totaal kosten]],"")</f>
        <v/>
      </c>
      <c r="DB16" s="158" t="str">
        <f>IF(Tbl.Kosten[[#This Row],[WPnr.]]=DB$7,Tbl.Kosten[[#This Row],[Totaal kosten]],"")</f>
        <v/>
      </c>
      <c r="DC16" s="158" t="str">
        <f>IF(Tbl.Kosten[[#This Row],[WPnr.]]=DC$7,Tbl.Kosten[[#This Row],[Totaal kosten]],"")</f>
        <v/>
      </c>
      <c r="DD16" s="158" t="str">
        <f>IF(Tbl.Kosten[[#This Row],[WPnr.]]=DD$7,Tbl.Kosten[[#This Row],[Totaal kosten]],"")</f>
        <v/>
      </c>
      <c r="DE16" s="158" t="str">
        <f>IF(Tbl.Kosten[[#This Row],[WPnr.]]=DE$7,Tbl.Kosten[[#This Row],[Totaal kosten]],"")</f>
        <v/>
      </c>
      <c r="DF16" s="158" t="str">
        <f>IF(Tbl.Kosten[[#This Row],[WPnr.]]=DF$7,Tbl.Kosten[[#This Row],[Totaal kosten]],"")</f>
        <v/>
      </c>
      <c r="DG16" s="158" t="str">
        <f>IF(Tbl.Kosten[[#This Row],[WPnr.]]=DG$7,Tbl.Kosten[[#This Row],[Totaal kosten]],"")</f>
        <v/>
      </c>
      <c r="DH16" s="158" t="str">
        <f>IF(Tbl.Kosten[[#This Row],[WPnr.]]=DH$7,Tbl.Kosten[[#This Row],[Totaal kosten]],"")</f>
        <v/>
      </c>
      <c r="DI16" s="158" t="str">
        <f>IF(Tbl.Kosten[[#This Row],[WPnr.]]=DI$7,Tbl.Kosten[[#This Row],[Totaal kosten]],"")</f>
        <v/>
      </c>
      <c r="DJ16" s="158" t="str">
        <f>IF(Tbl.Kosten[[#This Row],[WPnr.]]=DJ$7,Tbl.Kosten[[#This Row],[Totaal kosten]],"")</f>
        <v/>
      </c>
      <c r="DK16" s="158" t="str">
        <f>IF(Tbl.Kosten[[#This Row],[WPnr.]]=DK$7,Tbl.Kosten[[#This Row],[Totaal kosten]],"")</f>
        <v/>
      </c>
      <c r="DL16" s="158" t="str">
        <f>IF(Tbl.Kosten[[#This Row],[WPnr.]]=DL$7,Tbl.Kosten[[#This Row],[Totaal kosten]],"")</f>
        <v/>
      </c>
      <c r="DM16" s="158" t="str">
        <f>IF(Tbl.Kosten[[#This Row],[WPnr.]]=DM$7,Tbl.Kosten[[#This Row],[Totaal kosten]],"")</f>
        <v/>
      </c>
      <c r="DN16" s="158" t="str">
        <f>IF(Tbl.Kosten[[#This Row],[WPnr.]]=DN$7,Tbl.Kosten[[#This Row],[Totaal kosten]],"")</f>
        <v/>
      </c>
      <c r="DO16" s="158" t="str">
        <f>IF(Tbl.Kosten[[#This Row],[WPnr.]]=DO$7,Tbl.Kosten[[#This Row],[Totaal kosten]],"")</f>
        <v/>
      </c>
      <c r="DP16" s="158" t="str">
        <f>IF(Tbl.Kosten[[#This Row],[WPnr.]]=DP$7,Tbl.Kosten[[#This Row],[Totaal kosten]],"")</f>
        <v/>
      </c>
      <c r="DQ16" s="158" t="str">
        <f>IF(Tbl.Kosten[[#This Row],[WPnr.]]=DQ$7,Tbl.Kosten[[#This Row],[Totaal kosten]],"")</f>
        <v/>
      </c>
      <c r="DR16" s="158" t="str">
        <f>IF(Tbl.Kosten[[#This Row],[WPnr.]]=DR$7,Tbl.Kosten[[#This Row],[Totaal kosten]],"")</f>
        <v/>
      </c>
      <c r="DS16" s="158" t="str">
        <f>IF(Tbl.Kosten[[#This Row],[WPnr.]]=DS$7,Tbl.Kosten[[#This Row],[Totaal kosten]],"")</f>
        <v/>
      </c>
      <c r="DT16" s="158" t="str">
        <f>IF(Tbl.Kosten[[#This Row],[WPnr.]]=DT$7,Tbl.Kosten[[#This Row],[Totaal kosten]],"")</f>
        <v/>
      </c>
      <c r="DU16" s="158" t="str">
        <f>IF(Tbl.Kosten[[#This Row],[WPnr.]]=DU$7,Tbl.Kosten[[#This Row],[Totaal kosten]],"")</f>
        <v/>
      </c>
      <c r="DV16" s="158" t="str">
        <f>IF(Tbl.Kosten[[#This Row],[WPnr.]]=DV$7,Tbl.Kosten[[#This Row],[Totaal kosten]],"")</f>
        <v/>
      </c>
      <c r="DW16" s="160" t="str">
        <f>IFERROR(_xlfn.XLOOKUP(Tbl.Kosten[[#This Row],[Kostensoort]],Tbl.Kostensoorten[Kostensoorten],Tbl.Kostensoorten[KSnr.],"",0,1),"")</f>
        <v/>
      </c>
      <c r="DX16" s="160" t="str">
        <f>IF(Tbl.Kosten[[#This Row],[KSnr.]]=DX$7,Tbl.Kosten[[#This Row],[Totaal kosten]],"")</f>
        <v/>
      </c>
      <c r="DY16" s="160" t="str">
        <f>IF(Tbl.Kosten[[#This Row],[KSnr.]]=DY$7,Tbl.Kosten[[#This Row],[Totaal kosten]],"")</f>
        <v/>
      </c>
      <c r="DZ16" s="160" t="str">
        <f>IF(Tbl.Kosten[[#This Row],[KSnr.]]=DZ$7,Tbl.Kosten[[#This Row],[Totaal kosten]],"")</f>
        <v/>
      </c>
      <c r="EA16" s="160" t="str">
        <f>IF(Tbl.Kosten[[#This Row],[KSnr.]]=EA$7,Tbl.Kosten[[#This Row],[Totaal kosten]],"")</f>
        <v/>
      </c>
      <c r="EB16" s="160" t="str">
        <f>IF(Tbl.Kosten[[#This Row],[KSnr.]]=EB$7,Tbl.Kosten[[#This Row],[Totaal kosten]],"")</f>
        <v/>
      </c>
      <c r="EC16" s="160" t="str">
        <f>IF(Tbl.Kosten[[#This Row],[KSnr.]]=EC$7,Tbl.Kosten[[#This Row],[Totaal kosten]],"")</f>
        <v/>
      </c>
      <c r="ED16" s="160" t="str">
        <f>IF(Tbl.Kosten[[#This Row],[KSnr.]]=ED$7,Tbl.Kosten[[#This Row],[Totaal kosten]],"")</f>
        <v/>
      </c>
      <c r="EE16" s="160" t="str">
        <f>IF(Tbl.Kosten[[#This Row],[KSnr.]]=EE$7,Tbl.Kosten[[#This Row],[Totaal kosten]],"")</f>
        <v/>
      </c>
      <c r="EF16" s="160" t="str">
        <f>IF(Tbl.Kosten[[#This Row],[KSnr.]]=EF$7,Tbl.Kosten[[#This Row],[Totaal kosten]],"")</f>
        <v/>
      </c>
      <c r="EG16" s="160" t="str">
        <f>IF(Tbl.Kosten[[#This Row],[KSnr.]]=EG$7,Tbl.Kosten[[#This Row],[Totaal kosten]],"")</f>
        <v/>
      </c>
      <c r="EH16" s="160" t="str">
        <f>IF(Tbl.Kosten[[#This Row],[KSnr.]]=EH$7,Tbl.Kosten[[#This Row],[Totaal kosten]],"")</f>
        <v/>
      </c>
      <c r="EI16" s="160" t="str">
        <f>IF(Tbl.Kosten[[#This Row],[KSnr.]]=EI$7,Tbl.Kosten[[#This Row],[Totaal kosten]],"")</f>
        <v/>
      </c>
      <c r="EJ16" s="160" t="str">
        <f>IF(Tbl.Kosten[[#This Row],[KSnr.]]=EJ$7,Tbl.Kosten[[#This Row],[Totaal kosten]],"")</f>
        <v/>
      </c>
      <c r="EK16" s="160" t="str">
        <f>IF(Tbl.Kosten[[#This Row],[KSnr.]]=EK$7,Tbl.Kosten[[#This Row],[Totaal kosten]],"")</f>
        <v/>
      </c>
      <c r="EL16" s="160" t="str">
        <f>IF(Tbl.Kosten[[#This Row],[KSnr.]]=EL$7,Tbl.Kosten[[#This Row],[Totaal kosten]],"")</f>
        <v/>
      </c>
      <c r="EM16" s="160" t="str">
        <f>IF(Tbl.Kosten[[#This Row],[KSnr.]]=EM$7,Tbl.Kosten[[#This Row],[Totaal kosten]],"")</f>
        <v/>
      </c>
      <c r="EN16" s="160" t="str">
        <f>IF(Tbl.Kosten[[#This Row],[KSnr.]]=EN$7,Tbl.Kosten[[#This Row],[Totaal kosten]],"")</f>
        <v/>
      </c>
      <c r="EO16" s="160" t="str">
        <f>IF(Tbl.Kosten[[#This Row],[KSnr.]]=EO$7,Tbl.Kosten[[#This Row],[Totaal kosten]],"")</f>
        <v/>
      </c>
      <c r="EP16" s="160" t="str">
        <f>IF(Tbl.Kosten[[#This Row],[KSnr.]]=EP$7,Tbl.Kosten[[#This Row],[Totaal kosten]],"")</f>
        <v/>
      </c>
      <c r="EQ16" s="160" t="str">
        <f>IF(Tbl.Kosten[[#This Row],[KSnr.]]=EQ$7,Tbl.Kosten[[#This Row],[Totaal kosten]],"")</f>
        <v/>
      </c>
      <c r="ER16" s="154" t="str">
        <f>IFERROR(_xlfn.XLOOKUP(Tbl.Kosten[[#This Row],[Subsidieactiviteit]],Tbl.Subsidiehoogte[Subsidieactiviteit],Tbl.Subsidiehoogte[SAnr.],"",0,1),"")</f>
        <v/>
      </c>
      <c r="ES16" s="160" t="str">
        <f>IF(Tbl.Kosten[[#This Row],[Sanr.]]=ES$7,Tbl.Kosten[[#This Row],[Totaal kosten]],"")</f>
        <v/>
      </c>
      <c r="ET16" s="160" t="str">
        <f>IF(Tbl.Kosten[[#This Row],[Sanr.]]=ET$7,Tbl.Kosten[[#This Row],[Totaal kosten]],"")</f>
        <v/>
      </c>
      <c r="EU16" s="160" t="str">
        <f>IF(Tbl.Kosten[[#This Row],[Sanr.]]=EU$7,Tbl.Kosten[[#This Row],[Totaal kosten]],"")</f>
        <v/>
      </c>
      <c r="EV16" s="160" t="str">
        <f>IF(Tbl.Kosten[[#This Row],[Sanr.]]=EV$7,Tbl.Kosten[[#This Row],[Totaal kosten]],"")</f>
        <v/>
      </c>
      <c r="EW16" s="160" t="str">
        <f>IF(Tbl.Kosten[[#This Row],[Sanr.]]=EW$7,Tbl.Kosten[[#This Row],[Totaal kosten]],"")</f>
        <v/>
      </c>
      <c r="EX16" s="160" t="str">
        <f>IF(Tbl.Kosten[[#This Row],[Sanr.]]=EX$7,Tbl.Kosten[[#This Row],[Totaal kosten]],"")</f>
        <v/>
      </c>
      <c r="EY16" s="160" t="str">
        <f>IF(Tbl.Kosten[[#This Row],[Sanr.]]=EY$7,Tbl.Kosten[[#This Row],[Totaal kosten]],"")</f>
        <v/>
      </c>
      <c r="EZ16" s="160" t="str">
        <f>IF(Tbl.Kosten[[#This Row],[Sanr.]]=EZ$7,Tbl.Kosten[[#This Row],[Totaal kosten]],"")</f>
        <v/>
      </c>
      <c r="FA16" s="160" t="str">
        <f>IF(Tbl.Kosten[[#This Row],[Sanr.]]=FA$7,Tbl.Kosten[[#This Row],[Totaal kosten]],"")</f>
        <v/>
      </c>
      <c r="FB16" s="160" t="str">
        <f>IF(Tbl.Kosten[[#This Row],[Sanr.]]=FB$7,Tbl.Kosten[[#This Row],[Totaal kosten]],"")</f>
        <v/>
      </c>
      <c r="FC16" s="160" t="str">
        <f>IF(Tbl.Kosten[[#This Row],[Sanr.]]=FC$7,Tbl.Kosten[[#This Row],[Totaal kosten]],"")</f>
        <v/>
      </c>
      <c r="FD16" s="160" t="str">
        <f>IF(Tbl.Kosten[[#This Row],[Sanr.]]=FD$7,Tbl.Kosten[[#This Row],[Totaal kosten]],"")</f>
        <v/>
      </c>
      <c r="FE16" s="160" t="str">
        <f>IF(Tbl.Kosten[[#This Row],[Sanr.]]=FE$7,Tbl.Kosten[[#This Row],[Totaal kosten]],"")</f>
        <v/>
      </c>
      <c r="FF16" s="160" t="str">
        <f>IF(Tbl.Kosten[[#This Row],[Sanr.]]=FF$7,Tbl.Kosten[[#This Row],[Totaal kosten]],"")</f>
        <v/>
      </c>
      <c r="FG16" s="160" t="str">
        <f>IF(Tbl.Kosten[[#This Row],[Sanr.]]=FG$7,Tbl.Kosten[[#This Row],[Totaal kosten]],"")</f>
        <v/>
      </c>
      <c r="FH16" s="160" t="str">
        <f>IF(Tbl.Kosten[[#This Row],[Sanr.]]=FH$7,Tbl.Kosten[[#This Row],[Totaal kosten]],"")</f>
        <v/>
      </c>
      <c r="FI16" s="160" t="str">
        <f>IF(Tbl.Kosten[[#This Row],[Sanr.]]=FI$7,Tbl.Kosten[[#This Row],[Totaal kosten]],"")</f>
        <v/>
      </c>
      <c r="FJ16" s="160" t="str">
        <f>IF(Tbl.Kosten[[#This Row],[Sanr.]]=FJ$7,Tbl.Kosten[[#This Row],[Totaal kosten]],"")</f>
        <v/>
      </c>
      <c r="FK16" s="160" t="str">
        <f>IF(Tbl.Kosten[[#This Row],[Sanr.]]=FK$7,Tbl.Kosten[[#This Row],[Totaal kosten]],"")</f>
        <v/>
      </c>
      <c r="FL16" s="160" t="str">
        <f>IF(Tbl.Kosten[[#This Row],[Sanr.]]=FL$7,Tbl.Kosten[[#This Row],[Totaal kosten]],"")</f>
        <v/>
      </c>
      <c r="FM16" s="160" t="str">
        <f>IF(Tbl.Kosten[[#This Row],[Sanr.]]=FM$7,Tbl.Kosten[[#This Row],[Totaal kosten]],"")</f>
        <v/>
      </c>
      <c r="FN16" s="160" t="str">
        <f>IF(Tbl.Kosten[[#This Row],[Sanr.]]=FN$7,Tbl.Kosten[[#This Row],[Totaal kosten]],"")</f>
        <v/>
      </c>
      <c r="FO16" s="160" t="str">
        <f>IF(Tbl.Kosten[[#This Row],[Sanr.]]=FO$7,Tbl.Kosten[[#This Row],[Totaal kosten]],"")</f>
        <v/>
      </c>
      <c r="FP16" s="160" t="str">
        <f>IF(Tbl.Kosten[[#This Row],[Sanr.]]=FP$7,Tbl.Kosten[[#This Row],[Totaal kosten]],"")</f>
        <v/>
      </c>
      <c r="FQ16" s="160" t="str">
        <f>IF(Tbl.Kosten[[#This Row],[Sanr.]]=FQ$7,Tbl.Kosten[[#This Row],[Totaal kosten]],"")</f>
        <v/>
      </c>
      <c r="FR16" s="160" t="str">
        <f>IF(Tbl.Kosten[[#This Row],[Sanr.]]=FR$7,Tbl.Kosten[[#This Row],[Totaal kosten]],"")</f>
        <v/>
      </c>
      <c r="FS16" s="160" t="str">
        <f>IF(Tbl.Kosten[[#This Row],[Sanr.]]=FS$7,Tbl.Kosten[[#This Row],[Totaal kosten]],"")</f>
        <v/>
      </c>
      <c r="FT16" s="160" t="str">
        <f>IF(Tbl.Kosten[[#This Row],[Sanr.]]=FT$7,Tbl.Kosten[[#This Row],[Totaal kosten]],"")</f>
        <v/>
      </c>
      <c r="FU16" s="160" t="str">
        <f>IF(Tbl.Kosten[[#This Row],[Sanr.]]=FU$7,Tbl.Kosten[[#This Row],[Totaal kosten]],"")</f>
        <v/>
      </c>
      <c r="FV16" s="160" t="str">
        <f>IF(Tbl.Kosten[[#This Row],[Sanr.]]=FV$7,Tbl.Kosten[[#This Row],[Totaal kosten]],"")</f>
        <v/>
      </c>
      <c r="FW16" s="160" t="str">
        <f>IFERROR(_xlfn.XLOOKUP(Tbl.Kosten[[#This Row],[Activiteitencode]],Tbl.Activiteiten[Activiteitcode],Tbl.Activiteiten[Anr.],"",0,1),"")</f>
        <v/>
      </c>
      <c r="FX16" s="181" t="str">
        <f>_xlfn.CONCAT(Tbl.Kosten[[#This Row],[Pnr.]],Tbl.Kosten[[#This Row],[Sanr.]])</f>
        <v>P1</v>
      </c>
      <c r="FY16" s="160">
        <f>Tbl.Kosten[[#This Row],[Totaal kosten]]-Tbl.Kosten[[#This Row],[Subsidie]]</f>
        <v>0</v>
      </c>
      <c r="FZ16" s="160">
        <f>IF(Tbl.Kosten[[#This Row],[Pnr.]]=FZ$7,Tbl.Kosten[[#This Row],[Te financieren]],"")</f>
        <v>0</v>
      </c>
      <c r="GA16" s="160" t="str">
        <f>IF(Tbl.Kosten[[#This Row],[Pnr.]]=GA$7,Tbl.Kosten[[#This Row],[Te financieren]],"")</f>
        <v/>
      </c>
      <c r="GB16" s="160" t="str">
        <f>IF(Tbl.Kosten[[#This Row],[Pnr.]]=GB$7,Tbl.Kosten[[#This Row],[Te financieren]],"")</f>
        <v/>
      </c>
      <c r="GC16" s="160" t="str">
        <f>IF(Tbl.Kosten[[#This Row],[Pnr.]]=GC$7,Tbl.Kosten[[#This Row],[Te financieren]],"")</f>
        <v/>
      </c>
      <c r="GD16" s="160" t="str">
        <f>IF(Tbl.Kosten[[#This Row],[Pnr.]]=GD$7,Tbl.Kosten[[#This Row],[Te financieren]],"")</f>
        <v/>
      </c>
      <c r="GE16" s="160" t="str">
        <f>IF(Tbl.Kosten[[#This Row],[Pnr.]]=GE$7,Tbl.Kosten[[#This Row],[Te financieren]],"")</f>
        <v/>
      </c>
      <c r="GF16" s="160" t="str">
        <f>IF(Tbl.Kosten[[#This Row],[Pnr.]]=GF$7,Tbl.Kosten[[#This Row],[Te financieren]],"")</f>
        <v/>
      </c>
      <c r="GG16" s="160" t="str">
        <f>IF(Tbl.Kosten[[#This Row],[Pnr.]]=GG$7,Tbl.Kosten[[#This Row],[Te financieren]],"")</f>
        <v/>
      </c>
      <c r="GH16" s="160" t="str">
        <f>IF(Tbl.Kosten[[#This Row],[Pnr.]]=GH$7,Tbl.Kosten[[#This Row],[Te financieren]],"")</f>
        <v/>
      </c>
      <c r="GI16" s="160" t="str">
        <f>IF(Tbl.Kosten[[#This Row],[Pnr.]]=GI$7,Tbl.Kosten[[#This Row],[Te financieren]],"")</f>
        <v/>
      </c>
      <c r="GJ16" s="160" t="str">
        <f>IF(Tbl.Kosten[[#This Row],[Pnr.]]=GJ$7,Tbl.Kosten[[#This Row],[Te financieren]],"")</f>
        <v/>
      </c>
      <c r="GK16" s="160" t="str">
        <f>IF(Tbl.Kosten[[#This Row],[Pnr.]]=GK$7,Tbl.Kosten[[#This Row],[Te financieren]],"")</f>
        <v/>
      </c>
      <c r="GL16" s="160" t="str">
        <f>IF(Tbl.Kosten[[#This Row],[Pnr.]]=GL$7,Tbl.Kosten[[#This Row],[Te financieren]],"")</f>
        <v/>
      </c>
      <c r="GM16" s="160" t="str">
        <f>IF(Tbl.Kosten[[#This Row],[Pnr.]]=GM$7,Tbl.Kosten[[#This Row],[Te financieren]],"")</f>
        <v/>
      </c>
      <c r="GN16" s="160" t="str">
        <f>IF(Tbl.Kosten[[#This Row],[Pnr.]]=GN$7,Tbl.Kosten[[#This Row],[Te financieren]],"")</f>
        <v/>
      </c>
      <c r="GO16" s="160" t="str">
        <f>IF(Tbl.Kosten[[#This Row],[Pnr.]]=GO$7,Tbl.Kosten[[#This Row],[Te financieren]],"")</f>
        <v/>
      </c>
      <c r="GP16" s="160" t="str">
        <f>IF(Tbl.Kosten[[#This Row],[Pnr.]]=GP$7,Tbl.Kosten[[#This Row],[Te financieren]],"")</f>
        <v/>
      </c>
      <c r="GQ16" s="160" t="str">
        <f>IF(Tbl.Kosten[[#This Row],[Pnr.]]=GQ$7,Tbl.Kosten[[#This Row],[Te financieren]],"")</f>
        <v/>
      </c>
      <c r="GR16" s="160" t="str">
        <f>IF(Tbl.Kosten[[#This Row],[Pnr.]]=GR$7,Tbl.Kosten[[#This Row],[Te financieren]],"")</f>
        <v/>
      </c>
      <c r="GS16" s="160" t="str">
        <f>IF(Tbl.Kosten[[#This Row],[Pnr.]]=GS$7,Tbl.Kosten[[#This Row],[Te financieren]],"")</f>
        <v/>
      </c>
      <c r="GT16" s="160" t="str">
        <f>IF(Tbl.Kosten[[#This Row],[Pnr.]]=GT$7,Tbl.Kosten[[#This Row],[Te financieren]],"")</f>
        <v/>
      </c>
      <c r="GU16" s="160" t="str">
        <f>IF(Tbl.Kosten[[#This Row],[Pnr.]]=GU$7,Tbl.Kosten[[#This Row],[Te financieren]],"")</f>
        <v/>
      </c>
      <c r="GV16" s="160" t="str">
        <f>IF(Tbl.Kosten[[#This Row],[Pnr.]]=GV$7,Tbl.Kosten[[#This Row],[Te financieren]],"")</f>
        <v/>
      </c>
      <c r="GW16" s="160" t="str">
        <f>IF(Tbl.Kosten[[#This Row],[Pnr.]]=GW$7,Tbl.Kosten[[#This Row],[Te financieren]],"")</f>
        <v/>
      </c>
      <c r="GX16" s="160" t="str">
        <f>IF(Tbl.Kosten[[#This Row],[Pnr.]]=GX$7,Tbl.Kosten[[#This Row],[Te financieren]],"")</f>
        <v/>
      </c>
      <c r="GY16" s="160" t="str">
        <f>IF(Tbl.Kosten[[#This Row],[Pnr.]]=GY$7,Tbl.Kosten[[#This Row],[Te financieren]],"")</f>
        <v/>
      </c>
      <c r="GZ16" s="160" t="str">
        <f>IF(Tbl.Kosten[[#This Row],[Pnr.]]=GZ$7,Tbl.Kosten[[#This Row],[Te financieren]],"")</f>
        <v/>
      </c>
      <c r="HA16" s="160" t="str">
        <f>IF(Tbl.Kosten[[#This Row],[Pnr.]]=HA$7,Tbl.Kosten[[#This Row],[Te financieren]],"")</f>
        <v/>
      </c>
      <c r="HB16" s="160" t="str">
        <f>IF(Tbl.Kosten[[#This Row],[Pnr.]]=HB$7,Tbl.Kosten[[#This Row],[Te financieren]],"")</f>
        <v/>
      </c>
      <c r="HC16" s="160" t="str">
        <f>IF(Tbl.Kosten[[#This Row],[Pnr.]]=HC$7,Tbl.Kosten[[#This Row],[Te financieren]],"")</f>
        <v/>
      </c>
      <c r="HD16" s="160" t="str">
        <f>IF(Tbl.Kosten[[#This Row],[Pnr.]]=HD$7,Tbl.Kosten[[#This Row],[Te financieren]],"")</f>
        <v/>
      </c>
      <c r="HE16" s="160" t="str">
        <f>IF(Tbl.Kosten[[#This Row],[Pnr.]]=HE$7,Tbl.Kosten[[#This Row],[Te financieren]],"")</f>
        <v/>
      </c>
      <c r="HF16" s="160" t="str">
        <f>IF(Tbl.Kosten[[#This Row],[Pnr.]]=HF$7,Tbl.Kosten[[#This Row],[Te financieren]],"")</f>
        <v/>
      </c>
      <c r="HG16" s="160" t="str">
        <f>IF(Tbl.Kosten[[#This Row],[Pnr.]]=HG$7,Tbl.Kosten[[#This Row],[Te financieren]],"")</f>
        <v/>
      </c>
      <c r="HH16" s="160" t="str">
        <f>IF(Tbl.Kosten[[#This Row],[Pnr.]]=HH$7,Tbl.Kosten[[#This Row],[Te financieren]],"")</f>
        <v/>
      </c>
      <c r="HI16" s="160" t="str">
        <f>IF(Tbl.Kosten[[#This Row],[Pnr.]]=HI$7,Tbl.Kosten[[#This Row],[Te financieren]],"")</f>
        <v/>
      </c>
      <c r="HJ16" s="160" t="str">
        <f>IF(Tbl.Kosten[[#This Row],[Pnr.]]=HJ$7,Tbl.Kosten[[#This Row],[Te financieren]],"")</f>
        <v/>
      </c>
      <c r="HK16" s="160" t="str">
        <f>IF(Tbl.Kosten[[#This Row],[Pnr.]]=HK$7,Tbl.Kosten[[#This Row],[Te financieren]],"")</f>
        <v/>
      </c>
      <c r="HL16" s="160" t="str">
        <f>IF(Tbl.Kosten[[#This Row],[Pnr.]]=HL$7,Tbl.Kosten[[#This Row],[Te financieren]],"")</f>
        <v/>
      </c>
      <c r="HM16" s="160" t="str">
        <f>IF(Tbl.Kosten[[#This Row],[Pnr.]]=HM$7,Tbl.Kosten[[#This Row],[Te financieren]],"")</f>
        <v/>
      </c>
      <c r="HN16" s="160" t="str">
        <f>IF(Tbl.Kosten[[#This Row],[Pnr.]]=HN$7,Tbl.Kosten[[#This Row],[Te financieren]],"")</f>
        <v/>
      </c>
      <c r="HO16" s="160" t="str">
        <f>IF(Tbl.Kosten[[#This Row],[Pnr.]]=HO$7,Tbl.Kosten[[#This Row],[Te financieren]],"")</f>
        <v/>
      </c>
      <c r="HP16" s="160" t="str">
        <f>IF(Tbl.Kosten[[#This Row],[Pnr.]]=HP$7,Tbl.Kosten[[#This Row],[Te financieren]],"")</f>
        <v/>
      </c>
      <c r="HQ16" s="160" t="str">
        <f>IF(Tbl.Kosten[[#This Row],[Pnr.]]=HQ$7,Tbl.Kosten[[#This Row],[Te financieren]],"")</f>
        <v/>
      </c>
      <c r="HR16" s="160" t="str">
        <f>IF(Tbl.Kosten[[#This Row],[Pnr.]]=HR$7,Tbl.Kosten[[#This Row],[Te financieren]],"")</f>
        <v/>
      </c>
      <c r="HS16" s="160" t="str">
        <f>IF(Tbl.Kosten[[#This Row],[Pnr.]]=HS$7,Tbl.Kosten[[#This Row],[Te financieren]],"")</f>
        <v/>
      </c>
      <c r="HT16" s="160" t="str">
        <f>IF(Tbl.Kosten[[#This Row],[Pnr.]]=HT$7,Tbl.Kosten[[#This Row],[Te financieren]],"")</f>
        <v/>
      </c>
      <c r="HU16" s="160" t="str">
        <f>IF(Tbl.Kosten[[#This Row],[Pnr.]]=HU$7,Tbl.Kosten[[#This Row],[Te financieren]],"")</f>
        <v/>
      </c>
      <c r="HV16" s="160" t="str">
        <f>IF(Tbl.Kosten[[#This Row],[Pnr.]]=HV$7,Tbl.Kosten[[#This Row],[Te financieren]],"")</f>
        <v/>
      </c>
      <c r="HW16" s="160" t="str">
        <f>IF(Tbl.Kosten[[#This Row],[Pnr.]]=HW$7,Tbl.Kosten[[#This Row],[Te financieren]],"")</f>
        <v/>
      </c>
    </row>
    <row r="17" spans="2:231" x14ac:dyDescent="0.3">
      <c r="B17" s="144"/>
      <c r="C17" s="147"/>
      <c r="D17" s="146"/>
      <c r="E17" s="147"/>
      <c r="F17" s="145"/>
      <c r="G17" s="11" t="str">
        <f>IF(Tbl.Kosten[[#This Row],[Medewerker e/o 
functie]]&lt;&gt;"",_xlfn.XLOOKUP(Tbl.Kosten[[#This Row],[Medewerker e/o 
functie]],Tbl.Uurtarief[Medewerker en/of functie],Tbl.Uurtarief[Uurtarief],"",0,1),"")</f>
        <v/>
      </c>
      <c r="H17" s="121">
        <f>IFERROR(Tbl.Kosten[[#This Row],[Uren]]*Tbl.Kosten[[#This Row],[Uurtarief]],0)</f>
        <v>0</v>
      </c>
      <c r="I17" s="119" t="str">
        <f>IF(Tbl.Kosten[[#This Row],[Subtotaal uren]]&lt;&gt;0,_xlfn.XLOOKUP(Tbl.Kosten[[#This Row],[Medewerker e/o 
functie]],Tbl.Uurtarief[Medewerker en/of functie],Tbl.Uurtarief[Kostensoort arbeid],"",0,1),"")</f>
        <v/>
      </c>
      <c r="J17" s="147"/>
      <c r="K17" s="145"/>
      <c r="L17" s="149" t="str">
        <f>IF(Tbl.Kosten[[#This Row],[Activum]]&lt;&gt;"",_xlfn.XLOOKUP(Tbl.Kosten[[#This Row],[Activum]],Tbl.Afschrijvingskosten[Activum],Tbl.Afschrijvingskosten[Tarief per afschrijvings-eenheid],"",0,1),"")</f>
        <v/>
      </c>
      <c r="M17" s="122">
        <f>IFERROR(Tbl.Kosten[[#This Row],[Een-
heden]]*Tbl.Kosten[[#This Row],[Afschrijvings-
tarief]],0)</f>
        <v>0</v>
      </c>
      <c r="N17" s="122" t="str">
        <f>IF(Tbl.Kosten[[#This Row],[Subtotaal afschrijving]]&lt;&gt;0,Lijsten!A15,"")</f>
        <v/>
      </c>
      <c r="O17" s="150"/>
      <c r="P17" s="145"/>
      <c r="Q17" s="148"/>
      <c r="R17" s="122">
        <f>IFERROR(Tbl.Kosten[[#This Row],[Aantal]]*Tbl.Kosten[[#This Row],[Tarief]],0)</f>
        <v>0</v>
      </c>
      <c r="S17" s="8">
        <f>IFERROR(Tbl.Kosten[[#This Row],[Subtotaal overige kosten]]+Tbl.Kosten[[#This Row],[Subtotaal uren]]+Tbl.Kosten[[#This Row],[Subtotaal afschrijving]],0)</f>
        <v>0</v>
      </c>
      <c r="T17" s="8">
        <f>IFERROR(Tbl.Kosten[[#This Row],[Totaal kosten]]*Tbl.Kosten[[#This Row],[Subsidie%]],0)</f>
        <v>0</v>
      </c>
      <c r="U17" s="4" t="str" cm="1">
        <f t="array" ref="U17">IFERROR(_xlfn.IFS(Tbl.Kosten[[#This Row],[Subtotaal uren]]&lt;&gt;0,Tbl.Kosten[[#This Row],[Kostensoort arbeid]],Tbl.Kosten[[#This Row],[Subtotaal afschrijving]]&lt;&gt;0,Tbl.Kosten[[#This Row],[Kostensoort afschrijving]],Tbl.Kosten[[#This Row],[Subtotaal overige kosten]]&lt;&gt;0,Tbl.Kosten[[#This Row],[Kostensoort overig]]),"")</f>
        <v/>
      </c>
      <c r="V17" s="4" t="str">
        <f>IFERROR(_xlfn.XLOOKUP(Tbl.Kosten[[#This Row],[Activiteitencode]],Tbl.Activiteiten[Activiteitcode],Tbl.Activiteiten[Werkpakketcode],"",0,1),"")</f>
        <v/>
      </c>
      <c r="W17" s="4" t="str">
        <f>IFERROR(_xlfn.XLOOKUP(Tbl.Kosten[[#This Row],[Werkpakketcode]],Tbl.Werkpakketten[Werkpakketcode],Tbl.Werkpakketten[Subsidiabele activiteit],"",0,1),"")</f>
        <v/>
      </c>
      <c r="X17" s="12">
        <f>IFERROR(_xlfn.XLOOKUP(Tbl.Kosten[[#This Row],[Sanr.]],Tbl.Subsidiehoogte[SAnr.],Tbl.Subsidiehoogte[Sub. Percentage],0,0,1),0)</f>
        <v>0</v>
      </c>
      <c r="Y17" s="154" t="str">
        <f>IFERROR(_xlfn.XLOOKUP(Tbl.Kosten[[#This Row],[Partnercode]],Tbl.Projectpartners[Partnercode],Tbl.Projectpartners[PNr.],"",0,1),"")</f>
        <v>P1</v>
      </c>
      <c r="Z17" s="158">
        <f>IF(Tbl.Kosten[[#This Row],[Pnr.]]=Z$7,Tbl.Kosten[[#This Row],[Totaal kosten]],"")</f>
        <v>0</v>
      </c>
      <c r="AA17" s="158" t="str">
        <f>IF(Tbl.Kosten[[#This Row],[Pnr.]]=AA$7,Tbl.Kosten[[#This Row],[Totaal kosten]],"")</f>
        <v/>
      </c>
      <c r="AB17" s="158" t="str">
        <f>IF(Tbl.Kosten[[#This Row],[Pnr.]]=AB$7,Tbl.Kosten[[#This Row],[Totaal kosten]],"")</f>
        <v/>
      </c>
      <c r="AC17" s="158" t="str">
        <f>IF(Tbl.Kosten[[#This Row],[Pnr.]]=AC$7,Tbl.Kosten[[#This Row],[Totaal kosten]],"")</f>
        <v/>
      </c>
      <c r="AD17" s="158" t="str">
        <f>IF(Tbl.Kosten[[#This Row],[Pnr.]]=AD$7,Tbl.Kosten[[#This Row],[Totaal kosten]],"")</f>
        <v/>
      </c>
      <c r="AE17" s="158" t="str">
        <f>IF(Tbl.Kosten[[#This Row],[Pnr.]]=AE$7,Tbl.Kosten[[#This Row],[Totaal kosten]],"")</f>
        <v/>
      </c>
      <c r="AF17" s="158" t="str">
        <f>IF(Tbl.Kosten[[#This Row],[Pnr.]]=AF$7,Tbl.Kosten[[#This Row],[Totaal kosten]],"")</f>
        <v/>
      </c>
      <c r="AG17" s="158" t="str">
        <f>IF(Tbl.Kosten[[#This Row],[Pnr.]]=AG$7,Tbl.Kosten[[#This Row],[Totaal kosten]],"")</f>
        <v/>
      </c>
      <c r="AH17" s="158" t="str">
        <f>IF(Tbl.Kosten[[#This Row],[Pnr.]]=AH$7,Tbl.Kosten[[#This Row],[Totaal kosten]],"")</f>
        <v/>
      </c>
      <c r="AI17" s="158" t="str">
        <f>IF(Tbl.Kosten[[#This Row],[Pnr.]]=AI$7,Tbl.Kosten[[#This Row],[Totaal kosten]],"")</f>
        <v/>
      </c>
      <c r="AJ17" s="158" t="str">
        <f>IF(Tbl.Kosten[[#This Row],[Pnr.]]=AJ$7,Tbl.Kosten[[#This Row],[Totaal kosten]],"")</f>
        <v/>
      </c>
      <c r="AK17" s="158" t="str">
        <f>IF(Tbl.Kosten[[#This Row],[Pnr.]]=AK$7,Tbl.Kosten[[#This Row],[Totaal kosten]],"")</f>
        <v/>
      </c>
      <c r="AL17" s="158" t="str">
        <f>IF(Tbl.Kosten[[#This Row],[Pnr.]]=AL$7,Tbl.Kosten[[#This Row],[Totaal kosten]],"")</f>
        <v/>
      </c>
      <c r="AM17" s="158" t="str">
        <f>IF(Tbl.Kosten[[#This Row],[Pnr.]]=AM$7,Tbl.Kosten[[#This Row],[Totaal kosten]],"")</f>
        <v/>
      </c>
      <c r="AN17" s="158" t="str">
        <f>IF(Tbl.Kosten[[#This Row],[Pnr.]]=AN$7,Tbl.Kosten[[#This Row],[Totaal kosten]],"")</f>
        <v/>
      </c>
      <c r="AO17" s="158" t="str">
        <f>IF(Tbl.Kosten[[#This Row],[Pnr.]]=AO$7,Tbl.Kosten[[#This Row],[Totaal kosten]],"")</f>
        <v/>
      </c>
      <c r="AP17" s="158" t="str">
        <f>IF(Tbl.Kosten[[#This Row],[Pnr.]]=AP$7,Tbl.Kosten[[#This Row],[Totaal kosten]],"")</f>
        <v/>
      </c>
      <c r="AQ17" s="158" t="str">
        <f>IF(Tbl.Kosten[[#This Row],[Pnr.]]=AQ$7,Tbl.Kosten[[#This Row],[Totaal kosten]],"")</f>
        <v/>
      </c>
      <c r="AR17" s="158" t="str">
        <f>IF(Tbl.Kosten[[#This Row],[Pnr.]]=AR$7,Tbl.Kosten[[#This Row],[Totaal kosten]],"")</f>
        <v/>
      </c>
      <c r="AS17" s="158" t="str">
        <f>IF(Tbl.Kosten[[#This Row],[Pnr.]]=AS$7,Tbl.Kosten[[#This Row],[Totaal kosten]],"")</f>
        <v/>
      </c>
      <c r="AT17" s="158" t="str">
        <f>IF(Tbl.Kosten[[#This Row],[Pnr.]]=AT$7,Tbl.Kosten[[#This Row],[Totaal kosten]],"")</f>
        <v/>
      </c>
      <c r="AU17" s="158" t="str">
        <f>IF(Tbl.Kosten[[#This Row],[Pnr.]]=AU$7,Tbl.Kosten[[#This Row],[Totaal kosten]],"")</f>
        <v/>
      </c>
      <c r="AV17" s="158" t="str">
        <f>IF(Tbl.Kosten[[#This Row],[Pnr.]]=AV$7,Tbl.Kosten[[#This Row],[Totaal kosten]],"")</f>
        <v/>
      </c>
      <c r="AW17" s="158" t="str">
        <f>IF(Tbl.Kosten[[#This Row],[Pnr.]]=AW$7,Tbl.Kosten[[#This Row],[Totaal kosten]],"")</f>
        <v/>
      </c>
      <c r="AX17" s="158" t="str">
        <f>IF(Tbl.Kosten[[#This Row],[Pnr.]]=AX$7,Tbl.Kosten[[#This Row],[Totaal kosten]],"")</f>
        <v/>
      </c>
      <c r="AY17" s="158" t="str">
        <f>IF(Tbl.Kosten[[#This Row],[Pnr.]]=AY$7,Tbl.Kosten[[#This Row],[Totaal kosten]],"")</f>
        <v/>
      </c>
      <c r="AZ17" s="158" t="str">
        <f>IF(Tbl.Kosten[[#This Row],[Pnr.]]=AZ$7,Tbl.Kosten[[#This Row],[Totaal kosten]],"")</f>
        <v/>
      </c>
      <c r="BA17" s="158" t="str">
        <f>IF(Tbl.Kosten[[#This Row],[Pnr.]]=BA$7,Tbl.Kosten[[#This Row],[Totaal kosten]],"")</f>
        <v/>
      </c>
      <c r="BB17" s="158" t="str">
        <f>IF(Tbl.Kosten[[#This Row],[Pnr.]]=BB$7,Tbl.Kosten[[#This Row],[Totaal kosten]],"")</f>
        <v/>
      </c>
      <c r="BC17" s="158" t="str">
        <f>IF(Tbl.Kosten[[#This Row],[Pnr.]]=BC$7,Tbl.Kosten[[#This Row],[Totaal kosten]],"")</f>
        <v/>
      </c>
      <c r="BD17" s="158" t="str">
        <f>IF(Tbl.Kosten[[#This Row],[Pnr.]]=BD$7,Tbl.Kosten[[#This Row],[Totaal kosten]],"")</f>
        <v/>
      </c>
      <c r="BE17" s="158" t="str">
        <f>IF(Tbl.Kosten[[#This Row],[Pnr.]]=BE$7,Tbl.Kosten[[#This Row],[Totaal kosten]],"")</f>
        <v/>
      </c>
      <c r="BF17" s="158" t="str">
        <f>IF(Tbl.Kosten[[#This Row],[Pnr.]]=BF$7,Tbl.Kosten[[#This Row],[Totaal kosten]],"")</f>
        <v/>
      </c>
      <c r="BG17" s="158" t="str">
        <f>IF(Tbl.Kosten[[#This Row],[Pnr.]]=BG$7,Tbl.Kosten[[#This Row],[Totaal kosten]],"")</f>
        <v/>
      </c>
      <c r="BH17" s="158" t="str">
        <f>IF(Tbl.Kosten[[#This Row],[Pnr.]]=BH$7,Tbl.Kosten[[#This Row],[Totaal kosten]],"")</f>
        <v/>
      </c>
      <c r="BI17" s="158" t="str">
        <f>IF(Tbl.Kosten[[#This Row],[Pnr.]]=BI$7,Tbl.Kosten[[#This Row],[Totaal kosten]],"")</f>
        <v/>
      </c>
      <c r="BJ17" s="158" t="str">
        <f>IF(Tbl.Kosten[[#This Row],[Pnr.]]=BJ$7,Tbl.Kosten[[#This Row],[Totaal kosten]],"")</f>
        <v/>
      </c>
      <c r="BK17" s="158" t="str">
        <f>IF(Tbl.Kosten[[#This Row],[Pnr.]]=BK$7,Tbl.Kosten[[#This Row],[Totaal kosten]],"")</f>
        <v/>
      </c>
      <c r="BL17" s="158" t="str">
        <f>IF(Tbl.Kosten[[#This Row],[Pnr.]]=BL$7,Tbl.Kosten[[#This Row],[Totaal kosten]],"")</f>
        <v/>
      </c>
      <c r="BM17" s="158" t="str">
        <f>IF(Tbl.Kosten[[#This Row],[Pnr.]]=BM$7,Tbl.Kosten[[#This Row],[Totaal kosten]],"")</f>
        <v/>
      </c>
      <c r="BN17" s="158" t="str">
        <f>IF(Tbl.Kosten[[#This Row],[Pnr.]]=BN$7,Tbl.Kosten[[#This Row],[Totaal kosten]],"")</f>
        <v/>
      </c>
      <c r="BO17" s="158" t="str">
        <f>IF(Tbl.Kosten[[#This Row],[Pnr.]]=BO$7,Tbl.Kosten[[#This Row],[Totaal kosten]],"")</f>
        <v/>
      </c>
      <c r="BP17" s="158" t="str">
        <f>IF(Tbl.Kosten[[#This Row],[Pnr.]]=BP$7,Tbl.Kosten[[#This Row],[Totaal kosten]],"")</f>
        <v/>
      </c>
      <c r="BQ17" s="158" t="str">
        <f>IF(Tbl.Kosten[[#This Row],[Pnr.]]=BQ$7,Tbl.Kosten[[#This Row],[Totaal kosten]],"")</f>
        <v/>
      </c>
      <c r="BR17" s="158" t="str">
        <f>IF(Tbl.Kosten[[#This Row],[Pnr.]]=BR$7,Tbl.Kosten[[#This Row],[Totaal kosten]],"")</f>
        <v/>
      </c>
      <c r="BS17" s="158" t="str">
        <f>IF(Tbl.Kosten[[#This Row],[Pnr.]]=BS$7,Tbl.Kosten[[#This Row],[Totaal kosten]],"")</f>
        <v/>
      </c>
      <c r="BT17" s="158" t="str">
        <f>IF(Tbl.Kosten[[#This Row],[Pnr.]]=BT$7,Tbl.Kosten[[#This Row],[Totaal kosten]],"")</f>
        <v/>
      </c>
      <c r="BU17" s="158" t="str">
        <f>IF(Tbl.Kosten[[#This Row],[Pnr.]]=BU$7,Tbl.Kosten[[#This Row],[Totaal kosten]],"")</f>
        <v/>
      </c>
      <c r="BV17" s="158" t="str">
        <f>IF(Tbl.Kosten[[#This Row],[Pnr.]]=BV$7,Tbl.Kosten[[#This Row],[Totaal kosten]],"")</f>
        <v/>
      </c>
      <c r="BW17" s="158" t="str">
        <f>IF(Tbl.Kosten[[#This Row],[Pnr.]]=BW$7,Tbl.Kosten[[#This Row],[Totaal kosten]],"")</f>
        <v/>
      </c>
      <c r="BX17" s="158" t="str">
        <f>IFERROR(_xlfn.XLOOKUP(Tbl.Kosten[[#This Row],[Werkpakketcode]],Tbl.Werkpakketten[Werkpakketcode],Tbl.Werkpakketten[WPnr.],"",0,1),"")</f>
        <v/>
      </c>
      <c r="BY17" s="158" t="str">
        <f>IF(Tbl.Kosten[[#This Row],[WPnr.]]=BY$7,Tbl.Kosten[[#This Row],[Totaal kosten]],"")</f>
        <v/>
      </c>
      <c r="BZ17" s="158" t="str">
        <f>IF(Tbl.Kosten[[#This Row],[WPnr.]]=BZ$7,Tbl.Kosten[[#This Row],[Totaal kosten]],"")</f>
        <v/>
      </c>
      <c r="CA17" s="158" t="str">
        <f>IF(Tbl.Kosten[[#This Row],[WPnr.]]=CA$7,Tbl.Kosten[[#This Row],[Totaal kosten]],"")</f>
        <v/>
      </c>
      <c r="CB17" s="158" t="str">
        <f>IF(Tbl.Kosten[[#This Row],[WPnr.]]=CB$7,Tbl.Kosten[[#This Row],[Totaal kosten]],"")</f>
        <v/>
      </c>
      <c r="CC17" s="158" t="str">
        <f>IF(Tbl.Kosten[[#This Row],[WPnr.]]=CC$7,Tbl.Kosten[[#This Row],[Totaal kosten]],"")</f>
        <v/>
      </c>
      <c r="CD17" s="158" t="str">
        <f>IF(Tbl.Kosten[[#This Row],[WPnr.]]=CD$7,Tbl.Kosten[[#This Row],[Totaal kosten]],"")</f>
        <v/>
      </c>
      <c r="CE17" s="158" t="str">
        <f>IF(Tbl.Kosten[[#This Row],[WPnr.]]=CE$7,Tbl.Kosten[[#This Row],[Totaal kosten]],"")</f>
        <v/>
      </c>
      <c r="CF17" s="158" t="str">
        <f>IF(Tbl.Kosten[[#This Row],[WPnr.]]=CF$7,Tbl.Kosten[[#This Row],[Totaal kosten]],"")</f>
        <v/>
      </c>
      <c r="CG17" s="158" t="str">
        <f>IF(Tbl.Kosten[[#This Row],[WPnr.]]=CG$7,Tbl.Kosten[[#This Row],[Totaal kosten]],"")</f>
        <v/>
      </c>
      <c r="CH17" s="158" t="str">
        <f>IF(Tbl.Kosten[[#This Row],[WPnr.]]=CH$7,Tbl.Kosten[[#This Row],[Totaal kosten]],"")</f>
        <v/>
      </c>
      <c r="CI17" s="158" t="str">
        <f>IF(Tbl.Kosten[[#This Row],[WPnr.]]=CI$7,Tbl.Kosten[[#This Row],[Totaal kosten]],"")</f>
        <v/>
      </c>
      <c r="CJ17" s="158" t="str">
        <f>IF(Tbl.Kosten[[#This Row],[WPnr.]]=CJ$7,Tbl.Kosten[[#This Row],[Totaal kosten]],"")</f>
        <v/>
      </c>
      <c r="CK17" s="158" t="str">
        <f>IF(Tbl.Kosten[[#This Row],[WPnr.]]=CK$7,Tbl.Kosten[[#This Row],[Totaal kosten]],"")</f>
        <v/>
      </c>
      <c r="CL17" s="158" t="str">
        <f>IF(Tbl.Kosten[[#This Row],[WPnr.]]=CL$7,Tbl.Kosten[[#This Row],[Totaal kosten]],"")</f>
        <v/>
      </c>
      <c r="CM17" s="158" t="str">
        <f>IF(Tbl.Kosten[[#This Row],[WPnr.]]=CM$7,Tbl.Kosten[[#This Row],[Totaal kosten]],"")</f>
        <v/>
      </c>
      <c r="CN17" s="158" t="str">
        <f>IF(Tbl.Kosten[[#This Row],[WPnr.]]=CN$7,Tbl.Kosten[[#This Row],[Totaal kosten]],"")</f>
        <v/>
      </c>
      <c r="CO17" s="158" t="str">
        <f>IF(Tbl.Kosten[[#This Row],[WPnr.]]=CO$7,Tbl.Kosten[[#This Row],[Totaal kosten]],"")</f>
        <v/>
      </c>
      <c r="CP17" s="158" t="str">
        <f>IF(Tbl.Kosten[[#This Row],[WPnr.]]=CP$7,Tbl.Kosten[[#This Row],[Totaal kosten]],"")</f>
        <v/>
      </c>
      <c r="CQ17" s="158" t="str">
        <f>IF(Tbl.Kosten[[#This Row],[WPnr.]]=CQ$7,Tbl.Kosten[[#This Row],[Totaal kosten]],"")</f>
        <v/>
      </c>
      <c r="CR17" s="158" t="str">
        <f>IF(Tbl.Kosten[[#This Row],[WPnr.]]=CR$7,Tbl.Kosten[[#This Row],[Totaal kosten]],"")</f>
        <v/>
      </c>
      <c r="CS17" s="158" t="str">
        <f>IF(Tbl.Kosten[[#This Row],[WPnr.]]=CS$7,Tbl.Kosten[[#This Row],[Totaal kosten]],"")</f>
        <v/>
      </c>
      <c r="CT17" s="158" t="str">
        <f>IF(Tbl.Kosten[[#This Row],[WPnr.]]=CT$7,Tbl.Kosten[[#This Row],[Totaal kosten]],"")</f>
        <v/>
      </c>
      <c r="CU17" s="158" t="str">
        <f>IF(Tbl.Kosten[[#This Row],[WPnr.]]=CU$7,Tbl.Kosten[[#This Row],[Totaal kosten]],"")</f>
        <v/>
      </c>
      <c r="CV17" s="158" t="str">
        <f>IF(Tbl.Kosten[[#This Row],[WPnr.]]=CV$7,Tbl.Kosten[[#This Row],[Totaal kosten]],"")</f>
        <v/>
      </c>
      <c r="CW17" s="158" t="str">
        <f>IF(Tbl.Kosten[[#This Row],[WPnr.]]=CW$7,Tbl.Kosten[[#This Row],[Totaal kosten]],"")</f>
        <v/>
      </c>
      <c r="CX17" s="158" t="str">
        <f>IF(Tbl.Kosten[[#This Row],[WPnr.]]=CX$7,Tbl.Kosten[[#This Row],[Totaal kosten]],"")</f>
        <v/>
      </c>
      <c r="CY17" s="158" t="str">
        <f>IF(Tbl.Kosten[[#This Row],[WPnr.]]=CY$7,Tbl.Kosten[[#This Row],[Totaal kosten]],"")</f>
        <v/>
      </c>
      <c r="CZ17" s="158" t="str">
        <f>IF(Tbl.Kosten[[#This Row],[WPnr.]]=CZ$7,Tbl.Kosten[[#This Row],[Totaal kosten]],"")</f>
        <v/>
      </c>
      <c r="DA17" s="158" t="str">
        <f>IF(Tbl.Kosten[[#This Row],[WPnr.]]=DA$7,Tbl.Kosten[[#This Row],[Totaal kosten]],"")</f>
        <v/>
      </c>
      <c r="DB17" s="158" t="str">
        <f>IF(Tbl.Kosten[[#This Row],[WPnr.]]=DB$7,Tbl.Kosten[[#This Row],[Totaal kosten]],"")</f>
        <v/>
      </c>
      <c r="DC17" s="158" t="str">
        <f>IF(Tbl.Kosten[[#This Row],[WPnr.]]=DC$7,Tbl.Kosten[[#This Row],[Totaal kosten]],"")</f>
        <v/>
      </c>
      <c r="DD17" s="158" t="str">
        <f>IF(Tbl.Kosten[[#This Row],[WPnr.]]=DD$7,Tbl.Kosten[[#This Row],[Totaal kosten]],"")</f>
        <v/>
      </c>
      <c r="DE17" s="158" t="str">
        <f>IF(Tbl.Kosten[[#This Row],[WPnr.]]=DE$7,Tbl.Kosten[[#This Row],[Totaal kosten]],"")</f>
        <v/>
      </c>
      <c r="DF17" s="158" t="str">
        <f>IF(Tbl.Kosten[[#This Row],[WPnr.]]=DF$7,Tbl.Kosten[[#This Row],[Totaal kosten]],"")</f>
        <v/>
      </c>
      <c r="DG17" s="158" t="str">
        <f>IF(Tbl.Kosten[[#This Row],[WPnr.]]=DG$7,Tbl.Kosten[[#This Row],[Totaal kosten]],"")</f>
        <v/>
      </c>
      <c r="DH17" s="158" t="str">
        <f>IF(Tbl.Kosten[[#This Row],[WPnr.]]=DH$7,Tbl.Kosten[[#This Row],[Totaal kosten]],"")</f>
        <v/>
      </c>
      <c r="DI17" s="158" t="str">
        <f>IF(Tbl.Kosten[[#This Row],[WPnr.]]=DI$7,Tbl.Kosten[[#This Row],[Totaal kosten]],"")</f>
        <v/>
      </c>
      <c r="DJ17" s="158" t="str">
        <f>IF(Tbl.Kosten[[#This Row],[WPnr.]]=DJ$7,Tbl.Kosten[[#This Row],[Totaal kosten]],"")</f>
        <v/>
      </c>
      <c r="DK17" s="158" t="str">
        <f>IF(Tbl.Kosten[[#This Row],[WPnr.]]=DK$7,Tbl.Kosten[[#This Row],[Totaal kosten]],"")</f>
        <v/>
      </c>
      <c r="DL17" s="158" t="str">
        <f>IF(Tbl.Kosten[[#This Row],[WPnr.]]=DL$7,Tbl.Kosten[[#This Row],[Totaal kosten]],"")</f>
        <v/>
      </c>
      <c r="DM17" s="158" t="str">
        <f>IF(Tbl.Kosten[[#This Row],[WPnr.]]=DM$7,Tbl.Kosten[[#This Row],[Totaal kosten]],"")</f>
        <v/>
      </c>
      <c r="DN17" s="158" t="str">
        <f>IF(Tbl.Kosten[[#This Row],[WPnr.]]=DN$7,Tbl.Kosten[[#This Row],[Totaal kosten]],"")</f>
        <v/>
      </c>
      <c r="DO17" s="158" t="str">
        <f>IF(Tbl.Kosten[[#This Row],[WPnr.]]=DO$7,Tbl.Kosten[[#This Row],[Totaal kosten]],"")</f>
        <v/>
      </c>
      <c r="DP17" s="158" t="str">
        <f>IF(Tbl.Kosten[[#This Row],[WPnr.]]=DP$7,Tbl.Kosten[[#This Row],[Totaal kosten]],"")</f>
        <v/>
      </c>
      <c r="DQ17" s="158" t="str">
        <f>IF(Tbl.Kosten[[#This Row],[WPnr.]]=DQ$7,Tbl.Kosten[[#This Row],[Totaal kosten]],"")</f>
        <v/>
      </c>
      <c r="DR17" s="158" t="str">
        <f>IF(Tbl.Kosten[[#This Row],[WPnr.]]=DR$7,Tbl.Kosten[[#This Row],[Totaal kosten]],"")</f>
        <v/>
      </c>
      <c r="DS17" s="158" t="str">
        <f>IF(Tbl.Kosten[[#This Row],[WPnr.]]=DS$7,Tbl.Kosten[[#This Row],[Totaal kosten]],"")</f>
        <v/>
      </c>
      <c r="DT17" s="158" t="str">
        <f>IF(Tbl.Kosten[[#This Row],[WPnr.]]=DT$7,Tbl.Kosten[[#This Row],[Totaal kosten]],"")</f>
        <v/>
      </c>
      <c r="DU17" s="158" t="str">
        <f>IF(Tbl.Kosten[[#This Row],[WPnr.]]=DU$7,Tbl.Kosten[[#This Row],[Totaal kosten]],"")</f>
        <v/>
      </c>
      <c r="DV17" s="158" t="str">
        <f>IF(Tbl.Kosten[[#This Row],[WPnr.]]=DV$7,Tbl.Kosten[[#This Row],[Totaal kosten]],"")</f>
        <v/>
      </c>
      <c r="DW17" s="160" t="str">
        <f>IFERROR(_xlfn.XLOOKUP(Tbl.Kosten[[#This Row],[Kostensoort]],Tbl.Kostensoorten[Kostensoorten],Tbl.Kostensoorten[KSnr.],"",0,1),"")</f>
        <v/>
      </c>
      <c r="DX17" s="160" t="str">
        <f>IF(Tbl.Kosten[[#This Row],[KSnr.]]=DX$7,Tbl.Kosten[[#This Row],[Totaal kosten]],"")</f>
        <v/>
      </c>
      <c r="DY17" s="160" t="str">
        <f>IF(Tbl.Kosten[[#This Row],[KSnr.]]=DY$7,Tbl.Kosten[[#This Row],[Totaal kosten]],"")</f>
        <v/>
      </c>
      <c r="DZ17" s="160" t="str">
        <f>IF(Tbl.Kosten[[#This Row],[KSnr.]]=DZ$7,Tbl.Kosten[[#This Row],[Totaal kosten]],"")</f>
        <v/>
      </c>
      <c r="EA17" s="160" t="str">
        <f>IF(Tbl.Kosten[[#This Row],[KSnr.]]=EA$7,Tbl.Kosten[[#This Row],[Totaal kosten]],"")</f>
        <v/>
      </c>
      <c r="EB17" s="160" t="str">
        <f>IF(Tbl.Kosten[[#This Row],[KSnr.]]=EB$7,Tbl.Kosten[[#This Row],[Totaal kosten]],"")</f>
        <v/>
      </c>
      <c r="EC17" s="160" t="str">
        <f>IF(Tbl.Kosten[[#This Row],[KSnr.]]=EC$7,Tbl.Kosten[[#This Row],[Totaal kosten]],"")</f>
        <v/>
      </c>
      <c r="ED17" s="160" t="str">
        <f>IF(Tbl.Kosten[[#This Row],[KSnr.]]=ED$7,Tbl.Kosten[[#This Row],[Totaal kosten]],"")</f>
        <v/>
      </c>
      <c r="EE17" s="160" t="str">
        <f>IF(Tbl.Kosten[[#This Row],[KSnr.]]=EE$7,Tbl.Kosten[[#This Row],[Totaal kosten]],"")</f>
        <v/>
      </c>
      <c r="EF17" s="160" t="str">
        <f>IF(Tbl.Kosten[[#This Row],[KSnr.]]=EF$7,Tbl.Kosten[[#This Row],[Totaal kosten]],"")</f>
        <v/>
      </c>
      <c r="EG17" s="160" t="str">
        <f>IF(Tbl.Kosten[[#This Row],[KSnr.]]=EG$7,Tbl.Kosten[[#This Row],[Totaal kosten]],"")</f>
        <v/>
      </c>
      <c r="EH17" s="160" t="str">
        <f>IF(Tbl.Kosten[[#This Row],[KSnr.]]=EH$7,Tbl.Kosten[[#This Row],[Totaal kosten]],"")</f>
        <v/>
      </c>
      <c r="EI17" s="160" t="str">
        <f>IF(Tbl.Kosten[[#This Row],[KSnr.]]=EI$7,Tbl.Kosten[[#This Row],[Totaal kosten]],"")</f>
        <v/>
      </c>
      <c r="EJ17" s="160" t="str">
        <f>IF(Tbl.Kosten[[#This Row],[KSnr.]]=EJ$7,Tbl.Kosten[[#This Row],[Totaal kosten]],"")</f>
        <v/>
      </c>
      <c r="EK17" s="160" t="str">
        <f>IF(Tbl.Kosten[[#This Row],[KSnr.]]=EK$7,Tbl.Kosten[[#This Row],[Totaal kosten]],"")</f>
        <v/>
      </c>
      <c r="EL17" s="160" t="str">
        <f>IF(Tbl.Kosten[[#This Row],[KSnr.]]=EL$7,Tbl.Kosten[[#This Row],[Totaal kosten]],"")</f>
        <v/>
      </c>
      <c r="EM17" s="160" t="str">
        <f>IF(Tbl.Kosten[[#This Row],[KSnr.]]=EM$7,Tbl.Kosten[[#This Row],[Totaal kosten]],"")</f>
        <v/>
      </c>
      <c r="EN17" s="160" t="str">
        <f>IF(Tbl.Kosten[[#This Row],[KSnr.]]=EN$7,Tbl.Kosten[[#This Row],[Totaal kosten]],"")</f>
        <v/>
      </c>
      <c r="EO17" s="160" t="str">
        <f>IF(Tbl.Kosten[[#This Row],[KSnr.]]=EO$7,Tbl.Kosten[[#This Row],[Totaal kosten]],"")</f>
        <v/>
      </c>
      <c r="EP17" s="160" t="str">
        <f>IF(Tbl.Kosten[[#This Row],[KSnr.]]=EP$7,Tbl.Kosten[[#This Row],[Totaal kosten]],"")</f>
        <v/>
      </c>
      <c r="EQ17" s="160" t="str">
        <f>IF(Tbl.Kosten[[#This Row],[KSnr.]]=EQ$7,Tbl.Kosten[[#This Row],[Totaal kosten]],"")</f>
        <v/>
      </c>
      <c r="ER17" s="154" t="str">
        <f>IFERROR(_xlfn.XLOOKUP(Tbl.Kosten[[#This Row],[Subsidieactiviteit]],Tbl.Subsidiehoogte[Subsidieactiviteit],Tbl.Subsidiehoogte[SAnr.],"",0,1),"")</f>
        <v/>
      </c>
      <c r="ES17" s="160" t="str">
        <f>IF(Tbl.Kosten[[#This Row],[Sanr.]]=ES$7,Tbl.Kosten[[#This Row],[Totaal kosten]],"")</f>
        <v/>
      </c>
      <c r="ET17" s="160" t="str">
        <f>IF(Tbl.Kosten[[#This Row],[Sanr.]]=ET$7,Tbl.Kosten[[#This Row],[Totaal kosten]],"")</f>
        <v/>
      </c>
      <c r="EU17" s="160" t="str">
        <f>IF(Tbl.Kosten[[#This Row],[Sanr.]]=EU$7,Tbl.Kosten[[#This Row],[Totaal kosten]],"")</f>
        <v/>
      </c>
      <c r="EV17" s="160" t="str">
        <f>IF(Tbl.Kosten[[#This Row],[Sanr.]]=EV$7,Tbl.Kosten[[#This Row],[Totaal kosten]],"")</f>
        <v/>
      </c>
      <c r="EW17" s="160" t="str">
        <f>IF(Tbl.Kosten[[#This Row],[Sanr.]]=EW$7,Tbl.Kosten[[#This Row],[Totaal kosten]],"")</f>
        <v/>
      </c>
      <c r="EX17" s="160" t="str">
        <f>IF(Tbl.Kosten[[#This Row],[Sanr.]]=EX$7,Tbl.Kosten[[#This Row],[Totaal kosten]],"")</f>
        <v/>
      </c>
      <c r="EY17" s="160" t="str">
        <f>IF(Tbl.Kosten[[#This Row],[Sanr.]]=EY$7,Tbl.Kosten[[#This Row],[Totaal kosten]],"")</f>
        <v/>
      </c>
      <c r="EZ17" s="160" t="str">
        <f>IF(Tbl.Kosten[[#This Row],[Sanr.]]=EZ$7,Tbl.Kosten[[#This Row],[Totaal kosten]],"")</f>
        <v/>
      </c>
      <c r="FA17" s="160" t="str">
        <f>IF(Tbl.Kosten[[#This Row],[Sanr.]]=FA$7,Tbl.Kosten[[#This Row],[Totaal kosten]],"")</f>
        <v/>
      </c>
      <c r="FB17" s="160" t="str">
        <f>IF(Tbl.Kosten[[#This Row],[Sanr.]]=FB$7,Tbl.Kosten[[#This Row],[Totaal kosten]],"")</f>
        <v/>
      </c>
      <c r="FC17" s="160" t="str">
        <f>IF(Tbl.Kosten[[#This Row],[Sanr.]]=FC$7,Tbl.Kosten[[#This Row],[Totaal kosten]],"")</f>
        <v/>
      </c>
      <c r="FD17" s="160" t="str">
        <f>IF(Tbl.Kosten[[#This Row],[Sanr.]]=FD$7,Tbl.Kosten[[#This Row],[Totaal kosten]],"")</f>
        <v/>
      </c>
      <c r="FE17" s="160" t="str">
        <f>IF(Tbl.Kosten[[#This Row],[Sanr.]]=FE$7,Tbl.Kosten[[#This Row],[Totaal kosten]],"")</f>
        <v/>
      </c>
      <c r="FF17" s="160" t="str">
        <f>IF(Tbl.Kosten[[#This Row],[Sanr.]]=FF$7,Tbl.Kosten[[#This Row],[Totaal kosten]],"")</f>
        <v/>
      </c>
      <c r="FG17" s="160" t="str">
        <f>IF(Tbl.Kosten[[#This Row],[Sanr.]]=FG$7,Tbl.Kosten[[#This Row],[Totaal kosten]],"")</f>
        <v/>
      </c>
      <c r="FH17" s="160" t="str">
        <f>IF(Tbl.Kosten[[#This Row],[Sanr.]]=FH$7,Tbl.Kosten[[#This Row],[Totaal kosten]],"")</f>
        <v/>
      </c>
      <c r="FI17" s="160" t="str">
        <f>IF(Tbl.Kosten[[#This Row],[Sanr.]]=FI$7,Tbl.Kosten[[#This Row],[Totaal kosten]],"")</f>
        <v/>
      </c>
      <c r="FJ17" s="160" t="str">
        <f>IF(Tbl.Kosten[[#This Row],[Sanr.]]=FJ$7,Tbl.Kosten[[#This Row],[Totaal kosten]],"")</f>
        <v/>
      </c>
      <c r="FK17" s="160" t="str">
        <f>IF(Tbl.Kosten[[#This Row],[Sanr.]]=FK$7,Tbl.Kosten[[#This Row],[Totaal kosten]],"")</f>
        <v/>
      </c>
      <c r="FL17" s="160" t="str">
        <f>IF(Tbl.Kosten[[#This Row],[Sanr.]]=FL$7,Tbl.Kosten[[#This Row],[Totaal kosten]],"")</f>
        <v/>
      </c>
      <c r="FM17" s="160" t="str">
        <f>IF(Tbl.Kosten[[#This Row],[Sanr.]]=FM$7,Tbl.Kosten[[#This Row],[Totaal kosten]],"")</f>
        <v/>
      </c>
      <c r="FN17" s="160" t="str">
        <f>IF(Tbl.Kosten[[#This Row],[Sanr.]]=FN$7,Tbl.Kosten[[#This Row],[Totaal kosten]],"")</f>
        <v/>
      </c>
      <c r="FO17" s="160" t="str">
        <f>IF(Tbl.Kosten[[#This Row],[Sanr.]]=FO$7,Tbl.Kosten[[#This Row],[Totaal kosten]],"")</f>
        <v/>
      </c>
      <c r="FP17" s="160" t="str">
        <f>IF(Tbl.Kosten[[#This Row],[Sanr.]]=FP$7,Tbl.Kosten[[#This Row],[Totaal kosten]],"")</f>
        <v/>
      </c>
      <c r="FQ17" s="160" t="str">
        <f>IF(Tbl.Kosten[[#This Row],[Sanr.]]=FQ$7,Tbl.Kosten[[#This Row],[Totaal kosten]],"")</f>
        <v/>
      </c>
      <c r="FR17" s="160" t="str">
        <f>IF(Tbl.Kosten[[#This Row],[Sanr.]]=FR$7,Tbl.Kosten[[#This Row],[Totaal kosten]],"")</f>
        <v/>
      </c>
      <c r="FS17" s="160" t="str">
        <f>IF(Tbl.Kosten[[#This Row],[Sanr.]]=FS$7,Tbl.Kosten[[#This Row],[Totaal kosten]],"")</f>
        <v/>
      </c>
      <c r="FT17" s="160" t="str">
        <f>IF(Tbl.Kosten[[#This Row],[Sanr.]]=FT$7,Tbl.Kosten[[#This Row],[Totaal kosten]],"")</f>
        <v/>
      </c>
      <c r="FU17" s="160" t="str">
        <f>IF(Tbl.Kosten[[#This Row],[Sanr.]]=FU$7,Tbl.Kosten[[#This Row],[Totaal kosten]],"")</f>
        <v/>
      </c>
      <c r="FV17" s="160" t="str">
        <f>IF(Tbl.Kosten[[#This Row],[Sanr.]]=FV$7,Tbl.Kosten[[#This Row],[Totaal kosten]],"")</f>
        <v/>
      </c>
      <c r="FW17" s="160" t="str">
        <f>IFERROR(_xlfn.XLOOKUP(Tbl.Kosten[[#This Row],[Activiteitencode]],Tbl.Activiteiten[Activiteitcode],Tbl.Activiteiten[Anr.],"",0,1),"")</f>
        <v/>
      </c>
      <c r="FX17" s="181" t="str">
        <f>_xlfn.CONCAT(Tbl.Kosten[[#This Row],[Pnr.]],Tbl.Kosten[[#This Row],[Sanr.]])</f>
        <v>P1</v>
      </c>
      <c r="FY17" s="160">
        <f>Tbl.Kosten[[#This Row],[Totaal kosten]]-Tbl.Kosten[[#This Row],[Subsidie]]</f>
        <v>0</v>
      </c>
      <c r="FZ17" s="160">
        <f>IF(Tbl.Kosten[[#This Row],[Pnr.]]=FZ$7,Tbl.Kosten[[#This Row],[Te financieren]],"")</f>
        <v>0</v>
      </c>
      <c r="GA17" s="160" t="str">
        <f>IF(Tbl.Kosten[[#This Row],[Pnr.]]=GA$7,Tbl.Kosten[[#This Row],[Te financieren]],"")</f>
        <v/>
      </c>
      <c r="GB17" s="160" t="str">
        <f>IF(Tbl.Kosten[[#This Row],[Pnr.]]=GB$7,Tbl.Kosten[[#This Row],[Te financieren]],"")</f>
        <v/>
      </c>
      <c r="GC17" s="160" t="str">
        <f>IF(Tbl.Kosten[[#This Row],[Pnr.]]=GC$7,Tbl.Kosten[[#This Row],[Te financieren]],"")</f>
        <v/>
      </c>
      <c r="GD17" s="160" t="str">
        <f>IF(Tbl.Kosten[[#This Row],[Pnr.]]=GD$7,Tbl.Kosten[[#This Row],[Te financieren]],"")</f>
        <v/>
      </c>
      <c r="GE17" s="160" t="str">
        <f>IF(Tbl.Kosten[[#This Row],[Pnr.]]=GE$7,Tbl.Kosten[[#This Row],[Te financieren]],"")</f>
        <v/>
      </c>
      <c r="GF17" s="160" t="str">
        <f>IF(Tbl.Kosten[[#This Row],[Pnr.]]=GF$7,Tbl.Kosten[[#This Row],[Te financieren]],"")</f>
        <v/>
      </c>
      <c r="GG17" s="160" t="str">
        <f>IF(Tbl.Kosten[[#This Row],[Pnr.]]=GG$7,Tbl.Kosten[[#This Row],[Te financieren]],"")</f>
        <v/>
      </c>
      <c r="GH17" s="160" t="str">
        <f>IF(Tbl.Kosten[[#This Row],[Pnr.]]=GH$7,Tbl.Kosten[[#This Row],[Te financieren]],"")</f>
        <v/>
      </c>
      <c r="GI17" s="160" t="str">
        <f>IF(Tbl.Kosten[[#This Row],[Pnr.]]=GI$7,Tbl.Kosten[[#This Row],[Te financieren]],"")</f>
        <v/>
      </c>
      <c r="GJ17" s="160" t="str">
        <f>IF(Tbl.Kosten[[#This Row],[Pnr.]]=GJ$7,Tbl.Kosten[[#This Row],[Te financieren]],"")</f>
        <v/>
      </c>
      <c r="GK17" s="160" t="str">
        <f>IF(Tbl.Kosten[[#This Row],[Pnr.]]=GK$7,Tbl.Kosten[[#This Row],[Te financieren]],"")</f>
        <v/>
      </c>
      <c r="GL17" s="160" t="str">
        <f>IF(Tbl.Kosten[[#This Row],[Pnr.]]=GL$7,Tbl.Kosten[[#This Row],[Te financieren]],"")</f>
        <v/>
      </c>
      <c r="GM17" s="160" t="str">
        <f>IF(Tbl.Kosten[[#This Row],[Pnr.]]=GM$7,Tbl.Kosten[[#This Row],[Te financieren]],"")</f>
        <v/>
      </c>
      <c r="GN17" s="160" t="str">
        <f>IF(Tbl.Kosten[[#This Row],[Pnr.]]=GN$7,Tbl.Kosten[[#This Row],[Te financieren]],"")</f>
        <v/>
      </c>
      <c r="GO17" s="160" t="str">
        <f>IF(Tbl.Kosten[[#This Row],[Pnr.]]=GO$7,Tbl.Kosten[[#This Row],[Te financieren]],"")</f>
        <v/>
      </c>
      <c r="GP17" s="160" t="str">
        <f>IF(Tbl.Kosten[[#This Row],[Pnr.]]=GP$7,Tbl.Kosten[[#This Row],[Te financieren]],"")</f>
        <v/>
      </c>
      <c r="GQ17" s="160" t="str">
        <f>IF(Tbl.Kosten[[#This Row],[Pnr.]]=GQ$7,Tbl.Kosten[[#This Row],[Te financieren]],"")</f>
        <v/>
      </c>
      <c r="GR17" s="160" t="str">
        <f>IF(Tbl.Kosten[[#This Row],[Pnr.]]=GR$7,Tbl.Kosten[[#This Row],[Te financieren]],"")</f>
        <v/>
      </c>
      <c r="GS17" s="160" t="str">
        <f>IF(Tbl.Kosten[[#This Row],[Pnr.]]=GS$7,Tbl.Kosten[[#This Row],[Te financieren]],"")</f>
        <v/>
      </c>
      <c r="GT17" s="160" t="str">
        <f>IF(Tbl.Kosten[[#This Row],[Pnr.]]=GT$7,Tbl.Kosten[[#This Row],[Te financieren]],"")</f>
        <v/>
      </c>
      <c r="GU17" s="160" t="str">
        <f>IF(Tbl.Kosten[[#This Row],[Pnr.]]=GU$7,Tbl.Kosten[[#This Row],[Te financieren]],"")</f>
        <v/>
      </c>
      <c r="GV17" s="160" t="str">
        <f>IF(Tbl.Kosten[[#This Row],[Pnr.]]=GV$7,Tbl.Kosten[[#This Row],[Te financieren]],"")</f>
        <v/>
      </c>
      <c r="GW17" s="160" t="str">
        <f>IF(Tbl.Kosten[[#This Row],[Pnr.]]=GW$7,Tbl.Kosten[[#This Row],[Te financieren]],"")</f>
        <v/>
      </c>
      <c r="GX17" s="160" t="str">
        <f>IF(Tbl.Kosten[[#This Row],[Pnr.]]=GX$7,Tbl.Kosten[[#This Row],[Te financieren]],"")</f>
        <v/>
      </c>
      <c r="GY17" s="160" t="str">
        <f>IF(Tbl.Kosten[[#This Row],[Pnr.]]=GY$7,Tbl.Kosten[[#This Row],[Te financieren]],"")</f>
        <v/>
      </c>
      <c r="GZ17" s="160" t="str">
        <f>IF(Tbl.Kosten[[#This Row],[Pnr.]]=GZ$7,Tbl.Kosten[[#This Row],[Te financieren]],"")</f>
        <v/>
      </c>
      <c r="HA17" s="160" t="str">
        <f>IF(Tbl.Kosten[[#This Row],[Pnr.]]=HA$7,Tbl.Kosten[[#This Row],[Te financieren]],"")</f>
        <v/>
      </c>
      <c r="HB17" s="160" t="str">
        <f>IF(Tbl.Kosten[[#This Row],[Pnr.]]=HB$7,Tbl.Kosten[[#This Row],[Te financieren]],"")</f>
        <v/>
      </c>
      <c r="HC17" s="160" t="str">
        <f>IF(Tbl.Kosten[[#This Row],[Pnr.]]=HC$7,Tbl.Kosten[[#This Row],[Te financieren]],"")</f>
        <v/>
      </c>
      <c r="HD17" s="160" t="str">
        <f>IF(Tbl.Kosten[[#This Row],[Pnr.]]=HD$7,Tbl.Kosten[[#This Row],[Te financieren]],"")</f>
        <v/>
      </c>
      <c r="HE17" s="160" t="str">
        <f>IF(Tbl.Kosten[[#This Row],[Pnr.]]=HE$7,Tbl.Kosten[[#This Row],[Te financieren]],"")</f>
        <v/>
      </c>
      <c r="HF17" s="160" t="str">
        <f>IF(Tbl.Kosten[[#This Row],[Pnr.]]=HF$7,Tbl.Kosten[[#This Row],[Te financieren]],"")</f>
        <v/>
      </c>
      <c r="HG17" s="160" t="str">
        <f>IF(Tbl.Kosten[[#This Row],[Pnr.]]=HG$7,Tbl.Kosten[[#This Row],[Te financieren]],"")</f>
        <v/>
      </c>
      <c r="HH17" s="160" t="str">
        <f>IF(Tbl.Kosten[[#This Row],[Pnr.]]=HH$7,Tbl.Kosten[[#This Row],[Te financieren]],"")</f>
        <v/>
      </c>
      <c r="HI17" s="160" t="str">
        <f>IF(Tbl.Kosten[[#This Row],[Pnr.]]=HI$7,Tbl.Kosten[[#This Row],[Te financieren]],"")</f>
        <v/>
      </c>
      <c r="HJ17" s="160" t="str">
        <f>IF(Tbl.Kosten[[#This Row],[Pnr.]]=HJ$7,Tbl.Kosten[[#This Row],[Te financieren]],"")</f>
        <v/>
      </c>
      <c r="HK17" s="160" t="str">
        <f>IF(Tbl.Kosten[[#This Row],[Pnr.]]=HK$7,Tbl.Kosten[[#This Row],[Te financieren]],"")</f>
        <v/>
      </c>
      <c r="HL17" s="160" t="str">
        <f>IF(Tbl.Kosten[[#This Row],[Pnr.]]=HL$7,Tbl.Kosten[[#This Row],[Te financieren]],"")</f>
        <v/>
      </c>
      <c r="HM17" s="160" t="str">
        <f>IF(Tbl.Kosten[[#This Row],[Pnr.]]=HM$7,Tbl.Kosten[[#This Row],[Te financieren]],"")</f>
        <v/>
      </c>
      <c r="HN17" s="160" t="str">
        <f>IF(Tbl.Kosten[[#This Row],[Pnr.]]=HN$7,Tbl.Kosten[[#This Row],[Te financieren]],"")</f>
        <v/>
      </c>
      <c r="HO17" s="160" t="str">
        <f>IF(Tbl.Kosten[[#This Row],[Pnr.]]=HO$7,Tbl.Kosten[[#This Row],[Te financieren]],"")</f>
        <v/>
      </c>
      <c r="HP17" s="160" t="str">
        <f>IF(Tbl.Kosten[[#This Row],[Pnr.]]=HP$7,Tbl.Kosten[[#This Row],[Te financieren]],"")</f>
        <v/>
      </c>
      <c r="HQ17" s="160" t="str">
        <f>IF(Tbl.Kosten[[#This Row],[Pnr.]]=HQ$7,Tbl.Kosten[[#This Row],[Te financieren]],"")</f>
        <v/>
      </c>
      <c r="HR17" s="160" t="str">
        <f>IF(Tbl.Kosten[[#This Row],[Pnr.]]=HR$7,Tbl.Kosten[[#This Row],[Te financieren]],"")</f>
        <v/>
      </c>
      <c r="HS17" s="160" t="str">
        <f>IF(Tbl.Kosten[[#This Row],[Pnr.]]=HS$7,Tbl.Kosten[[#This Row],[Te financieren]],"")</f>
        <v/>
      </c>
      <c r="HT17" s="160" t="str">
        <f>IF(Tbl.Kosten[[#This Row],[Pnr.]]=HT$7,Tbl.Kosten[[#This Row],[Te financieren]],"")</f>
        <v/>
      </c>
      <c r="HU17" s="160" t="str">
        <f>IF(Tbl.Kosten[[#This Row],[Pnr.]]=HU$7,Tbl.Kosten[[#This Row],[Te financieren]],"")</f>
        <v/>
      </c>
      <c r="HV17" s="160" t="str">
        <f>IF(Tbl.Kosten[[#This Row],[Pnr.]]=HV$7,Tbl.Kosten[[#This Row],[Te financieren]],"")</f>
        <v/>
      </c>
      <c r="HW17" s="160" t="str">
        <f>IF(Tbl.Kosten[[#This Row],[Pnr.]]=HW$7,Tbl.Kosten[[#This Row],[Te financieren]],"")</f>
        <v/>
      </c>
    </row>
    <row r="18" spans="2:231" x14ac:dyDescent="0.3">
      <c r="B18" s="144"/>
      <c r="C18" s="147"/>
      <c r="D18" s="146"/>
      <c r="E18" s="147"/>
      <c r="F18" s="145"/>
      <c r="G18" s="11" t="str">
        <f>IF(Tbl.Kosten[[#This Row],[Medewerker e/o 
functie]]&lt;&gt;"",_xlfn.XLOOKUP(Tbl.Kosten[[#This Row],[Medewerker e/o 
functie]],Tbl.Uurtarief[Medewerker en/of functie],Tbl.Uurtarief[Uurtarief],"",0,1),"")</f>
        <v/>
      </c>
      <c r="H18" s="121">
        <f>IFERROR(Tbl.Kosten[[#This Row],[Uren]]*Tbl.Kosten[[#This Row],[Uurtarief]],0)</f>
        <v>0</v>
      </c>
      <c r="I18" s="119" t="str">
        <f>IF(Tbl.Kosten[[#This Row],[Subtotaal uren]]&lt;&gt;0,_xlfn.XLOOKUP(Tbl.Kosten[[#This Row],[Medewerker e/o 
functie]],Tbl.Uurtarief[Medewerker en/of functie],Tbl.Uurtarief[Kostensoort arbeid],"",0,1),"")</f>
        <v/>
      </c>
      <c r="J18" s="147"/>
      <c r="K18" s="145"/>
      <c r="L18" s="149" t="str">
        <f>IF(Tbl.Kosten[[#This Row],[Activum]]&lt;&gt;"",_xlfn.XLOOKUP(Tbl.Kosten[[#This Row],[Activum]],Tbl.Afschrijvingskosten[Activum],Tbl.Afschrijvingskosten[Tarief per afschrijvings-eenheid],"",0,1),"")</f>
        <v/>
      </c>
      <c r="M18" s="122">
        <f>IFERROR(Tbl.Kosten[[#This Row],[Een-
heden]]*Tbl.Kosten[[#This Row],[Afschrijvings-
tarief]],0)</f>
        <v>0</v>
      </c>
      <c r="N18" s="122" t="str">
        <f>IF(Tbl.Kosten[[#This Row],[Subtotaal afschrijving]]&lt;&gt;0,Lijsten!A16,"")</f>
        <v/>
      </c>
      <c r="O18" s="150"/>
      <c r="P18" s="145"/>
      <c r="Q18" s="148"/>
      <c r="R18" s="122">
        <f>IFERROR(Tbl.Kosten[[#This Row],[Aantal]]*Tbl.Kosten[[#This Row],[Tarief]],0)</f>
        <v>0</v>
      </c>
      <c r="S18" s="8">
        <f>IFERROR(Tbl.Kosten[[#This Row],[Subtotaal overige kosten]]+Tbl.Kosten[[#This Row],[Subtotaal uren]]+Tbl.Kosten[[#This Row],[Subtotaal afschrijving]],0)</f>
        <v>0</v>
      </c>
      <c r="T18" s="8">
        <f>IFERROR(Tbl.Kosten[[#This Row],[Totaal kosten]]*Tbl.Kosten[[#This Row],[Subsidie%]],0)</f>
        <v>0</v>
      </c>
      <c r="U18" s="4" t="str" cm="1">
        <f t="array" ref="U18">IFERROR(_xlfn.IFS(Tbl.Kosten[[#This Row],[Subtotaal uren]]&lt;&gt;0,Tbl.Kosten[[#This Row],[Kostensoort arbeid]],Tbl.Kosten[[#This Row],[Subtotaal afschrijving]]&lt;&gt;0,Tbl.Kosten[[#This Row],[Kostensoort afschrijving]],Tbl.Kosten[[#This Row],[Subtotaal overige kosten]]&lt;&gt;0,Tbl.Kosten[[#This Row],[Kostensoort overig]]),"")</f>
        <v/>
      </c>
      <c r="V18" s="4" t="str">
        <f>IFERROR(_xlfn.XLOOKUP(Tbl.Kosten[[#This Row],[Activiteitencode]],Tbl.Activiteiten[Activiteitcode],Tbl.Activiteiten[Werkpakketcode],"",0,1),"")</f>
        <v/>
      </c>
      <c r="W18" s="4" t="str">
        <f>IFERROR(_xlfn.XLOOKUP(Tbl.Kosten[[#This Row],[Werkpakketcode]],Tbl.Werkpakketten[Werkpakketcode],Tbl.Werkpakketten[Subsidiabele activiteit],"",0,1),"")</f>
        <v/>
      </c>
      <c r="X18" s="12">
        <f>IFERROR(_xlfn.XLOOKUP(Tbl.Kosten[[#This Row],[Sanr.]],Tbl.Subsidiehoogte[SAnr.],Tbl.Subsidiehoogte[Sub. Percentage],0,0,1),0)</f>
        <v>0</v>
      </c>
      <c r="Y18" s="154" t="str">
        <f>IFERROR(_xlfn.XLOOKUP(Tbl.Kosten[[#This Row],[Partnercode]],Tbl.Projectpartners[Partnercode],Tbl.Projectpartners[PNr.],"",0,1),"")</f>
        <v>P1</v>
      </c>
      <c r="Z18" s="158">
        <f>IF(Tbl.Kosten[[#This Row],[Pnr.]]=Z$7,Tbl.Kosten[[#This Row],[Totaal kosten]],"")</f>
        <v>0</v>
      </c>
      <c r="AA18" s="158" t="str">
        <f>IF(Tbl.Kosten[[#This Row],[Pnr.]]=AA$7,Tbl.Kosten[[#This Row],[Totaal kosten]],"")</f>
        <v/>
      </c>
      <c r="AB18" s="158" t="str">
        <f>IF(Tbl.Kosten[[#This Row],[Pnr.]]=AB$7,Tbl.Kosten[[#This Row],[Totaal kosten]],"")</f>
        <v/>
      </c>
      <c r="AC18" s="158" t="str">
        <f>IF(Tbl.Kosten[[#This Row],[Pnr.]]=AC$7,Tbl.Kosten[[#This Row],[Totaal kosten]],"")</f>
        <v/>
      </c>
      <c r="AD18" s="158" t="str">
        <f>IF(Tbl.Kosten[[#This Row],[Pnr.]]=AD$7,Tbl.Kosten[[#This Row],[Totaal kosten]],"")</f>
        <v/>
      </c>
      <c r="AE18" s="158" t="str">
        <f>IF(Tbl.Kosten[[#This Row],[Pnr.]]=AE$7,Tbl.Kosten[[#This Row],[Totaal kosten]],"")</f>
        <v/>
      </c>
      <c r="AF18" s="158" t="str">
        <f>IF(Tbl.Kosten[[#This Row],[Pnr.]]=AF$7,Tbl.Kosten[[#This Row],[Totaal kosten]],"")</f>
        <v/>
      </c>
      <c r="AG18" s="158" t="str">
        <f>IF(Tbl.Kosten[[#This Row],[Pnr.]]=AG$7,Tbl.Kosten[[#This Row],[Totaal kosten]],"")</f>
        <v/>
      </c>
      <c r="AH18" s="158" t="str">
        <f>IF(Tbl.Kosten[[#This Row],[Pnr.]]=AH$7,Tbl.Kosten[[#This Row],[Totaal kosten]],"")</f>
        <v/>
      </c>
      <c r="AI18" s="158" t="str">
        <f>IF(Tbl.Kosten[[#This Row],[Pnr.]]=AI$7,Tbl.Kosten[[#This Row],[Totaal kosten]],"")</f>
        <v/>
      </c>
      <c r="AJ18" s="158" t="str">
        <f>IF(Tbl.Kosten[[#This Row],[Pnr.]]=AJ$7,Tbl.Kosten[[#This Row],[Totaal kosten]],"")</f>
        <v/>
      </c>
      <c r="AK18" s="158" t="str">
        <f>IF(Tbl.Kosten[[#This Row],[Pnr.]]=AK$7,Tbl.Kosten[[#This Row],[Totaal kosten]],"")</f>
        <v/>
      </c>
      <c r="AL18" s="158" t="str">
        <f>IF(Tbl.Kosten[[#This Row],[Pnr.]]=AL$7,Tbl.Kosten[[#This Row],[Totaal kosten]],"")</f>
        <v/>
      </c>
      <c r="AM18" s="158" t="str">
        <f>IF(Tbl.Kosten[[#This Row],[Pnr.]]=AM$7,Tbl.Kosten[[#This Row],[Totaal kosten]],"")</f>
        <v/>
      </c>
      <c r="AN18" s="158" t="str">
        <f>IF(Tbl.Kosten[[#This Row],[Pnr.]]=AN$7,Tbl.Kosten[[#This Row],[Totaal kosten]],"")</f>
        <v/>
      </c>
      <c r="AO18" s="158" t="str">
        <f>IF(Tbl.Kosten[[#This Row],[Pnr.]]=AO$7,Tbl.Kosten[[#This Row],[Totaal kosten]],"")</f>
        <v/>
      </c>
      <c r="AP18" s="158" t="str">
        <f>IF(Tbl.Kosten[[#This Row],[Pnr.]]=AP$7,Tbl.Kosten[[#This Row],[Totaal kosten]],"")</f>
        <v/>
      </c>
      <c r="AQ18" s="158" t="str">
        <f>IF(Tbl.Kosten[[#This Row],[Pnr.]]=AQ$7,Tbl.Kosten[[#This Row],[Totaal kosten]],"")</f>
        <v/>
      </c>
      <c r="AR18" s="158" t="str">
        <f>IF(Tbl.Kosten[[#This Row],[Pnr.]]=AR$7,Tbl.Kosten[[#This Row],[Totaal kosten]],"")</f>
        <v/>
      </c>
      <c r="AS18" s="158" t="str">
        <f>IF(Tbl.Kosten[[#This Row],[Pnr.]]=AS$7,Tbl.Kosten[[#This Row],[Totaal kosten]],"")</f>
        <v/>
      </c>
      <c r="AT18" s="158" t="str">
        <f>IF(Tbl.Kosten[[#This Row],[Pnr.]]=AT$7,Tbl.Kosten[[#This Row],[Totaal kosten]],"")</f>
        <v/>
      </c>
      <c r="AU18" s="158" t="str">
        <f>IF(Tbl.Kosten[[#This Row],[Pnr.]]=AU$7,Tbl.Kosten[[#This Row],[Totaal kosten]],"")</f>
        <v/>
      </c>
      <c r="AV18" s="158" t="str">
        <f>IF(Tbl.Kosten[[#This Row],[Pnr.]]=AV$7,Tbl.Kosten[[#This Row],[Totaal kosten]],"")</f>
        <v/>
      </c>
      <c r="AW18" s="158" t="str">
        <f>IF(Tbl.Kosten[[#This Row],[Pnr.]]=AW$7,Tbl.Kosten[[#This Row],[Totaal kosten]],"")</f>
        <v/>
      </c>
      <c r="AX18" s="158" t="str">
        <f>IF(Tbl.Kosten[[#This Row],[Pnr.]]=AX$7,Tbl.Kosten[[#This Row],[Totaal kosten]],"")</f>
        <v/>
      </c>
      <c r="AY18" s="158" t="str">
        <f>IF(Tbl.Kosten[[#This Row],[Pnr.]]=AY$7,Tbl.Kosten[[#This Row],[Totaal kosten]],"")</f>
        <v/>
      </c>
      <c r="AZ18" s="158" t="str">
        <f>IF(Tbl.Kosten[[#This Row],[Pnr.]]=AZ$7,Tbl.Kosten[[#This Row],[Totaal kosten]],"")</f>
        <v/>
      </c>
      <c r="BA18" s="158" t="str">
        <f>IF(Tbl.Kosten[[#This Row],[Pnr.]]=BA$7,Tbl.Kosten[[#This Row],[Totaal kosten]],"")</f>
        <v/>
      </c>
      <c r="BB18" s="158" t="str">
        <f>IF(Tbl.Kosten[[#This Row],[Pnr.]]=BB$7,Tbl.Kosten[[#This Row],[Totaal kosten]],"")</f>
        <v/>
      </c>
      <c r="BC18" s="158" t="str">
        <f>IF(Tbl.Kosten[[#This Row],[Pnr.]]=BC$7,Tbl.Kosten[[#This Row],[Totaal kosten]],"")</f>
        <v/>
      </c>
      <c r="BD18" s="158" t="str">
        <f>IF(Tbl.Kosten[[#This Row],[Pnr.]]=BD$7,Tbl.Kosten[[#This Row],[Totaal kosten]],"")</f>
        <v/>
      </c>
      <c r="BE18" s="158" t="str">
        <f>IF(Tbl.Kosten[[#This Row],[Pnr.]]=BE$7,Tbl.Kosten[[#This Row],[Totaal kosten]],"")</f>
        <v/>
      </c>
      <c r="BF18" s="158" t="str">
        <f>IF(Tbl.Kosten[[#This Row],[Pnr.]]=BF$7,Tbl.Kosten[[#This Row],[Totaal kosten]],"")</f>
        <v/>
      </c>
      <c r="BG18" s="158" t="str">
        <f>IF(Tbl.Kosten[[#This Row],[Pnr.]]=BG$7,Tbl.Kosten[[#This Row],[Totaal kosten]],"")</f>
        <v/>
      </c>
      <c r="BH18" s="158" t="str">
        <f>IF(Tbl.Kosten[[#This Row],[Pnr.]]=BH$7,Tbl.Kosten[[#This Row],[Totaal kosten]],"")</f>
        <v/>
      </c>
      <c r="BI18" s="158" t="str">
        <f>IF(Tbl.Kosten[[#This Row],[Pnr.]]=BI$7,Tbl.Kosten[[#This Row],[Totaal kosten]],"")</f>
        <v/>
      </c>
      <c r="BJ18" s="158" t="str">
        <f>IF(Tbl.Kosten[[#This Row],[Pnr.]]=BJ$7,Tbl.Kosten[[#This Row],[Totaal kosten]],"")</f>
        <v/>
      </c>
      <c r="BK18" s="158" t="str">
        <f>IF(Tbl.Kosten[[#This Row],[Pnr.]]=BK$7,Tbl.Kosten[[#This Row],[Totaal kosten]],"")</f>
        <v/>
      </c>
      <c r="BL18" s="158" t="str">
        <f>IF(Tbl.Kosten[[#This Row],[Pnr.]]=BL$7,Tbl.Kosten[[#This Row],[Totaal kosten]],"")</f>
        <v/>
      </c>
      <c r="BM18" s="158" t="str">
        <f>IF(Tbl.Kosten[[#This Row],[Pnr.]]=BM$7,Tbl.Kosten[[#This Row],[Totaal kosten]],"")</f>
        <v/>
      </c>
      <c r="BN18" s="158" t="str">
        <f>IF(Tbl.Kosten[[#This Row],[Pnr.]]=BN$7,Tbl.Kosten[[#This Row],[Totaal kosten]],"")</f>
        <v/>
      </c>
      <c r="BO18" s="158" t="str">
        <f>IF(Tbl.Kosten[[#This Row],[Pnr.]]=BO$7,Tbl.Kosten[[#This Row],[Totaal kosten]],"")</f>
        <v/>
      </c>
      <c r="BP18" s="158" t="str">
        <f>IF(Tbl.Kosten[[#This Row],[Pnr.]]=BP$7,Tbl.Kosten[[#This Row],[Totaal kosten]],"")</f>
        <v/>
      </c>
      <c r="BQ18" s="158" t="str">
        <f>IF(Tbl.Kosten[[#This Row],[Pnr.]]=BQ$7,Tbl.Kosten[[#This Row],[Totaal kosten]],"")</f>
        <v/>
      </c>
      <c r="BR18" s="158" t="str">
        <f>IF(Tbl.Kosten[[#This Row],[Pnr.]]=BR$7,Tbl.Kosten[[#This Row],[Totaal kosten]],"")</f>
        <v/>
      </c>
      <c r="BS18" s="158" t="str">
        <f>IF(Tbl.Kosten[[#This Row],[Pnr.]]=BS$7,Tbl.Kosten[[#This Row],[Totaal kosten]],"")</f>
        <v/>
      </c>
      <c r="BT18" s="158" t="str">
        <f>IF(Tbl.Kosten[[#This Row],[Pnr.]]=BT$7,Tbl.Kosten[[#This Row],[Totaal kosten]],"")</f>
        <v/>
      </c>
      <c r="BU18" s="158" t="str">
        <f>IF(Tbl.Kosten[[#This Row],[Pnr.]]=BU$7,Tbl.Kosten[[#This Row],[Totaal kosten]],"")</f>
        <v/>
      </c>
      <c r="BV18" s="158" t="str">
        <f>IF(Tbl.Kosten[[#This Row],[Pnr.]]=BV$7,Tbl.Kosten[[#This Row],[Totaal kosten]],"")</f>
        <v/>
      </c>
      <c r="BW18" s="158" t="str">
        <f>IF(Tbl.Kosten[[#This Row],[Pnr.]]=BW$7,Tbl.Kosten[[#This Row],[Totaal kosten]],"")</f>
        <v/>
      </c>
      <c r="BX18" s="158" t="str">
        <f>IFERROR(_xlfn.XLOOKUP(Tbl.Kosten[[#This Row],[Werkpakketcode]],Tbl.Werkpakketten[Werkpakketcode],Tbl.Werkpakketten[WPnr.],"",0,1),"")</f>
        <v/>
      </c>
      <c r="BY18" s="158" t="str">
        <f>IF(Tbl.Kosten[[#This Row],[WPnr.]]=BY$7,Tbl.Kosten[[#This Row],[Totaal kosten]],"")</f>
        <v/>
      </c>
      <c r="BZ18" s="158" t="str">
        <f>IF(Tbl.Kosten[[#This Row],[WPnr.]]=BZ$7,Tbl.Kosten[[#This Row],[Totaal kosten]],"")</f>
        <v/>
      </c>
      <c r="CA18" s="158" t="str">
        <f>IF(Tbl.Kosten[[#This Row],[WPnr.]]=CA$7,Tbl.Kosten[[#This Row],[Totaal kosten]],"")</f>
        <v/>
      </c>
      <c r="CB18" s="158" t="str">
        <f>IF(Tbl.Kosten[[#This Row],[WPnr.]]=CB$7,Tbl.Kosten[[#This Row],[Totaal kosten]],"")</f>
        <v/>
      </c>
      <c r="CC18" s="158" t="str">
        <f>IF(Tbl.Kosten[[#This Row],[WPnr.]]=CC$7,Tbl.Kosten[[#This Row],[Totaal kosten]],"")</f>
        <v/>
      </c>
      <c r="CD18" s="158" t="str">
        <f>IF(Tbl.Kosten[[#This Row],[WPnr.]]=CD$7,Tbl.Kosten[[#This Row],[Totaal kosten]],"")</f>
        <v/>
      </c>
      <c r="CE18" s="158" t="str">
        <f>IF(Tbl.Kosten[[#This Row],[WPnr.]]=CE$7,Tbl.Kosten[[#This Row],[Totaal kosten]],"")</f>
        <v/>
      </c>
      <c r="CF18" s="158" t="str">
        <f>IF(Tbl.Kosten[[#This Row],[WPnr.]]=CF$7,Tbl.Kosten[[#This Row],[Totaal kosten]],"")</f>
        <v/>
      </c>
      <c r="CG18" s="158" t="str">
        <f>IF(Tbl.Kosten[[#This Row],[WPnr.]]=CG$7,Tbl.Kosten[[#This Row],[Totaal kosten]],"")</f>
        <v/>
      </c>
      <c r="CH18" s="158" t="str">
        <f>IF(Tbl.Kosten[[#This Row],[WPnr.]]=CH$7,Tbl.Kosten[[#This Row],[Totaal kosten]],"")</f>
        <v/>
      </c>
      <c r="CI18" s="158" t="str">
        <f>IF(Tbl.Kosten[[#This Row],[WPnr.]]=CI$7,Tbl.Kosten[[#This Row],[Totaal kosten]],"")</f>
        <v/>
      </c>
      <c r="CJ18" s="158" t="str">
        <f>IF(Tbl.Kosten[[#This Row],[WPnr.]]=CJ$7,Tbl.Kosten[[#This Row],[Totaal kosten]],"")</f>
        <v/>
      </c>
      <c r="CK18" s="158" t="str">
        <f>IF(Tbl.Kosten[[#This Row],[WPnr.]]=CK$7,Tbl.Kosten[[#This Row],[Totaal kosten]],"")</f>
        <v/>
      </c>
      <c r="CL18" s="158" t="str">
        <f>IF(Tbl.Kosten[[#This Row],[WPnr.]]=CL$7,Tbl.Kosten[[#This Row],[Totaal kosten]],"")</f>
        <v/>
      </c>
      <c r="CM18" s="158" t="str">
        <f>IF(Tbl.Kosten[[#This Row],[WPnr.]]=CM$7,Tbl.Kosten[[#This Row],[Totaal kosten]],"")</f>
        <v/>
      </c>
      <c r="CN18" s="158" t="str">
        <f>IF(Tbl.Kosten[[#This Row],[WPnr.]]=CN$7,Tbl.Kosten[[#This Row],[Totaal kosten]],"")</f>
        <v/>
      </c>
      <c r="CO18" s="158" t="str">
        <f>IF(Tbl.Kosten[[#This Row],[WPnr.]]=CO$7,Tbl.Kosten[[#This Row],[Totaal kosten]],"")</f>
        <v/>
      </c>
      <c r="CP18" s="158" t="str">
        <f>IF(Tbl.Kosten[[#This Row],[WPnr.]]=CP$7,Tbl.Kosten[[#This Row],[Totaal kosten]],"")</f>
        <v/>
      </c>
      <c r="CQ18" s="158" t="str">
        <f>IF(Tbl.Kosten[[#This Row],[WPnr.]]=CQ$7,Tbl.Kosten[[#This Row],[Totaal kosten]],"")</f>
        <v/>
      </c>
      <c r="CR18" s="158" t="str">
        <f>IF(Tbl.Kosten[[#This Row],[WPnr.]]=CR$7,Tbl.Kosten[[#This Row],[Totaal kosten]],"")</f>
        <v/>
      </c>
      <c r="CS18" s="158" t="str">
        <f>IF(Tbl.Kosten[[#This Row],[WPnr.]]=CS$7,Tbl.Kosten[[#This Row],[Totaal kosten]],"")</f>
        <v/>
      </c>
      <c r="CT18" s="158" t="str">
        <f>IF(Tbl.Kosten[[#This Row],[WPnr.]]=CT$7,Tbl.Kosten[[#This Row],[Totaal kosten]],"")</f>
        <v/>
      </c>
      <c r="CU18" s="158" t="str">
        <f>IF(Tbl.Kosten[[#This Row],[WPnr.]]=CU$7,Tbl.Kosten[[#This Row],[Totaal kosten]],"")</f>
        <v/>
      </c>
      <c r="CV18" s="158" t="str">
        <f>IF(Tbl.Kosten[[#This Row],[WPnr.]]=CV$7,Tbl.Kosten[[#This Row],[Totaal kosten]],"")</f>
        <v/>
      </c>
      <c r="CW18" s="158" t="str">
        <f>IF(Tbl.Kosten[[#This Row],[WPnr.]]=CW$7,Tbl.Kosten[[#This Row],[Totaal kosten]],"")</f>
        <v/>
      </c>
      <c r="CX18" s="158" t="str">
        <f>IF(Tbl.Kosten[[#This Row],[WPnr.]]=CX$7,Tbl.Kosten[[#This Row],[Totaal kosten]],"")</f>
        <v/>
      </c>
      <c r="CY18" s="158" t="str">
        <f>IF(Tbl.Kosten[[#This Row],[WPnr.]]=CY$7,Tbl.Kosten[[#This Row],[Totaal kosten]],"")</f>
        <v/>
      </c>
      <c r="CZ18" s="158" t="str">
        <f>IF(Tbl.Kosten[[#This Row],[WPnr.]]=CZ$7,Tbl.Kosten[[#This Row],[Totaal kosten]],"")</f>
        <v/>
      </c>
      <c r="DA18" s="158" t="str">
        <f>IF(Tbl.Kosten[[#This Row],[WPnr.]]=DA$7,Tbl.Kosten[[#This Row],[Totaal kosten]],"")</f>
        <v/>
      </c>
      <c r="DB18" s="158" t="str">
        <f>IF(Tbl.Kosten[[#This Row],[WPnr.]]=DB$7,Tbl.Kosten[[#This Row],[Totaal kosten]],"")</f>
        <v/>
      </c>
      <c r="DC18" s="158" t="str">
        <f>IF(Tbl.Kosten[[#This Row],[WPnr.]]=DC$7,Tbl.Kosten[[#This Row],[Totaal kosten]],"")</f>
        <v/>
      </c>
      <c r="DD18" s="158" t="str">
        <f>IF(Tbl.Kosten[[#This Row],[WPnr.]]=DD$7,Tbl.Kosten[[#This Row],[Totaal kosten]],"")</f>
        <v/>
      </c>
      <c r="DE18" s="158" t="str">
        <f>IF(Tbl.Kosten[[#This Row],[WPnr.]]=DE$7,Tbl.Kosten[[#This Row],[Totaal kosten]],"")</f>
        <v/>
      </c>
      <c r="DF18" s="158" t="str">
        <f>IF(Tbl.Kosten[[#This Row],[WPnr.]]=DF$7,Tbl.Kosten[[#This Row],[Totaal kosten]],"")</f>
        <v/>
      </c>
      <c r="DG18" s="158" t="str">
        <f>IF(Tbl.Kosten[[#This Row],[WPnr.]]=DG$7,Tbl.Kosten[[#This Row],[Totaal kosten]],"")</f>
        <v/>
      </c>
      <c r="DH18" s="158" t="str">
        <f>IF(Tbl.Kosten[[#This Row],[WPnr.]]=DH$7,Tbl.Kosten[[#This Row],[Totaal kosten]],"")</f>
        <v/>
      </c>
      <c r="DI18" s="158" t="str">
        <f>IF(Tbl.Kosten[[#This Row],[WPnr.]]=DI$7,Tbl.Kosten[[#This Row],[Totaal kosten]],"")</f>
        <v/>
      </c>
      <c r="DJ18" s="158" t="str">
        <f>IF(Tbl.Kosten[[#This Row],[WPnr.]]=DJ$7,Tbl.Kosten[[#This Row],[Totaal kosten]],"")</f>
        <v/>
      </c>
      <c r="DK18" s="158" t="str">
        <f>IF(Tbl.Kosten[[#This Row],[WPnr.]]=DK$7,Tbl.Kosten[[#This Row],[Totaal kosten]],"")</f>
        <v/>
      </c>
      <c r="DL18" s="158" t="str">
        <f>IF(Tbl.Kosten[[#This Row],[WPnr.]]=DL$7,Tbl.Kosten[[#This Row],[Totaal kosten]],"")</f>
        <v/>
      </c>
      <c r="DM18" s="158" t="str">
        <f>IF(Tbl.Kosten[[#This Row],[WPnr.]]=DM$7,Tbl.Kosten[[#This Row],[Totaal kosten]],"")</f>
        <v/>
      </c>
      <c r="DN18" s="158" t="str">
        <f>IF(Tbl.Kosten[[#This Row],[WPnr.]]=DN$7,Tbl.Kosten[[#This Row],[Totaal kosten]],"")</f>
        <v/>
      </c>
      <c r="DO18" s="158" t="str">
        <f>IF(Tbl.Kosten[[#This Row],[WPnr.]]=DO$7,Tbl.Kosten[[#This Row],[Totaal kosten]],"")</f>
        <v/>
      </c>
      <c r="DP18" s="158" t="str">
        <f>IF(Tbl.Kosten[[#This Row],[WPnr.]]=DP$7,Tbl.Kosten[[#This Row],[Totaal kosten]],"")</f>
        <v/>
      </c>
      <c r="DQ18" s="158" t="str">
        <f>IF(Tbl.Kosten[[#This Row],[WPnr.]]=DQ$7,Tbl.Kosten[[#This Row],[Totaal kosten]],"")</f>
        <v/>
      </c>
      <c r="DR18" s="158" t="str">
        <f>IF(Tbl.Kosten[[#This Row],[WPnr.]]=DR$7,Tbl.Kosten[[#This Row],[Totaal kosten]],"")</f>
        <v/>
      </c>
      <c r="DS18" s="158" t="str">
        <f>IF(Tbl.Kosten[[#This Row],[WPnr.]]=DS$7,Tbl.Kosten[[#This Row],[Totaal kosten]],"")</f>
        <v/>
      </c>
      <c r="DT18" s="158" t="str">
        <f>IF(Tbl.Kosten[[#This Row],[WPnr.]]=DT$7,Tbl.Kosten[[#This Row],[Totaal kosten]],"")</f>
        <v/>
      </c>
      <c r="DU18" s="158" t="str">
        <f>IF(Tbl.Kosten[[#This Row],[WPnr.]]=DU$7,Tbl.Kosten[[#This Row],[Totaal kosten]],"")</f>
        <v/>
      </c>
      <c r="DV18" s="158" t="str">
        <f>IF(Tbl.Kosten[[#This Row],[WPnr.]]=DV$7,Tbl.Kosten[[#This Row],[Totaal kosten]],"")</f>
        <v/>
      </c>
      <c r="DW18" s="160" t="str">
        <f>IFERROR(_xlfn.XLOOKUP(Tbl.Kosten[[#This Row],[Kostensoort]],Tbl.Kostensoorten[Kostensoorten],Tbl.Kostensoorten[KSnr.],"",0,1),"")</f>
        <v/>
      </c>
      <c r="DX18" s="160" t="str">
        <f>IF(Tbl.Kosten[[#This Row],[KSnr.]]=DX$7,Tbl.Kosten[[#This Row],[Totaal kosten]],"")</f>
        <v/>
      </c>
      <c r="DY18" s="160" t="str">
        <f>IF(Tbl.Kosten[[#This Row],[KSnr.]]=DY$7,Tbl.Kosten[[#This Row],[Totaal kosten]],"")</f>
        <v/>
      </c>
      <c r="DZ18" s="160" t="str">
        <f>IF(Tbl.Kosten[[#This Row],[KSnr.]]=DZ$7,Tbl.Kosten[[#This Row],[Totaal kosten]],"")</f>
        <v/>
      </c>
      <c r="EA18" s="160" t="str">
        <f>IF(Tbl.Kosten[[#This Row],[KSnr.]]=EA$7,Tbl.Kosten[[#This Row],[Totaal kosten]],"")</f>
        <v/>
      </c>
      <c r="EB18" s="160" t="str">
        <f>IF(Tbl.Kosten[[#This Row],[KSnr.]]=EB$7,Tbl.Kosten[[#This Row],[Totaal kosten]],"")</f>
        <v/>
      </c>
      <c r="EC18" s="160" t="str">
        <f>IF(Tbl.Kosten[[#This Row],[KSnr.]]=EC$7,Tbl.Kosten[[#This Row],[Totaal kosten]],"")</f>
        <v/>
      </c>
      <c r="ED18" s="160" t="str">
        <f>IF(Tbl.Kosten[[#This Row],[KSnr.]]=ED$7,Tbl.Kosten[[#This Row],[Totaal kosten]],"")</f>
        <v/>
      </c>
      <c r="EE18" s="160" t="str">
        <f>IF(Tbl.Kosten[[#This Row],[KSnr.]]=EE$7,Tbl.Kosten[[#This Row],[Totaal kosten]],"")</f>
        <v/>
      </c>
      <c r="EF18" s="160" t="str">
        <f>IF(Tbl.Kosten[[#This Row],[KSnr.]]=EF$7,Tbl.Kosten[[#This Row],[Totaal kosten]],"")</f>
        <v/>
      </c>
      <c r="EG18" s="160" t="str">
        <f>IF(Tbl.Kosten[[#This Row],[KSnr.]]=EG$7,Tbl.Kosten[[#This Row],[Totaal kosten]],"")</f>
        <v/>
      </c>
      <c r="EH18" s="160" t="str">
        <f>IF(Tbl.Kosten[[#This Row],[KSnr.]]=EH$7,Tbl.Kosten[[#This Row],[Totaal kosten]],"")</f>
        <v/>
      </c>
      <c r="EI18" s="160" t="str">
        <f>IF(Tbl.Kosten[[#This Row],[KSnr.]]=EI$7,Tbl.Kosten[[#This Row],[Totaal kosten]],"")</f>
        <v/>
      </c>
      <c r="EJ18" s="160" t="str">
        <f>IF(Tbl.Kosten[[#This Row],[KSnr.]]=EJ$7,Tbl.Kosten[[#This Row],[Totaal kosten]],"")</f>
        <v/>
      </c>
      <c r="EK18" s="160" t="str">
        <f>IF(Tbl.Kosten[[#This Row],[KSnr.]]=EK$7,Tbl.Kosten[[#This Row],[Totaal kosten]],"")</f>
        <v/>
      </c>
      <c r="EL18" s="160" t="str">
        <f>IF(Tbl.Kosten[[#This Row],[KSnr.]]=EL$7,Tbl.Kosten[[#This Row],[Totaal kosten]],"")</f>
        <v/>
      </c>
      <c r="EM18" s="160" t="str">
        <f>IF(Tbl.Kosten[[#This Row],[KSnr.]]=EM$7,Tbl.Kosten[[#This Row],[Totaal kosten]],"")</f>
        <v/>
      </c>
      <c r="EN18" s="160" t="str">
        <f>IF(Tbl.Kosten[[#This Row],[KSnr.]]=EN$7,Tbl.Kosten[[#This Row],[Totaal kosten]],"")</f>
        <v/>
      </c>
      <c r="EO18" s="160" t="str">
        <f>IF(Tbl.Kosten[[#This Row],[KSnr.]]=EO$7,Tbl.Kosten[[#This Row],[Totaal kosten]],"")</f>
        <v/>
      </c>
      <c r="EP18" s="160" t="str">
        <f>IF(Tbl.Kosten[[#This Row],[KSnr.]]=EP$7,Tbl.Kosten[[#This Row],[Totaal kosten]],"")</f>
        <v/>
      </c>
      <c r="EQ18" s="160" t="str">
        <f>IF(Tbl.Kosten[[#This Row],[KSnr.]]=EQ$7,Tbl.Kosten[[#This Row],[Totaal kosten]],"")</f>
        <v/>
      </c>
      <c r="ER18" s="154" t="str">
        <f>IFERROR(_xlfn.XLOOKUP(Tbl.Kosten[[#This Row],[Subsidieactiviteit]],Tbl.Subsidiehoogte[Subsidieactiviteit],Tbl.Subsidiehoogte[SAnr.],"",0,1),"")</f>
        <v/>
      </c>
      <c r="ES18" s="160" t="str">
        <f>IF(Tbl.Kosten[[#This Row],[Sanr.]]=ES$7,Tbl.Kosten[[#This Row],[Totaal kosten]],"")</f>
        <v/>
      </c>
      <c r="ET18" s="160" t="str">
        <f>IF(Tbl.Kosten[[#This Row],[Sanr.]]=ET$7,Tbl.Kosten[[#This Row],[Totaal kosten]],"")</f>
        <v/>
      </c>
      <c r="EU18" s="160" t="str">
        <f>IF(Tbl.Kosten[[#This Row],[Sanr.]]=EU$7,Tbl.Kosten[[#This Row],[Totaal kosten]],"")</f>
        <v/>
      </c>
      <c r="EV18" s="160" t="str">
        <f>IF(Tbl.Kosten[[#This Row],[Sanr.]]=EV$7,Tbl.Kosten[[#This Row],[Totaal kosten]],"")</f>
        <v/>
      </c>
      <c r="EW18" s="160" t="str">
        <f>IF(Tbl.Kosten[[#This Row],[Sanr.]]=EW$7,Tbl.Kosten[[#This Row],[Totaal kosten]],"")</f>
        <v/>
      </c>
      <c r="EX18" s="160" t="str">
        <f>IF(Tbl.Kosten[[#This Row],[Sanr.]]=EX$7,Tbl.Kosten[[#This Row],[Totaal kosten]],"")</f>
        <v/>
      </c>
      <c r="EY18" s="160" t="str">
        <f>IF(Tbl.Kosten[[#This Row],[Sanr.]]=EY$7,Tbl.Kosten[[#This Row],[Totaal kosten]],"")</f>
        <v/>
      </c>
      <c r="EZ18" s="160" t="str">
        <f>IF(Tbl.Kosten[[#This Row],[Sanr.]]=EZ$7,Tbl.Kosten[[#This Row],[Totaal kosten]],"")</f>
        <v/>
      </c>
      <c r="FA18" s="160" t="str">
        <f>IF(Tbl.Kosten[[#This Row],[Sanr.]]=FA$7,Tbl.Kosten[[#This Row],[Totaal kosten]],"")</f>
        <v/>
      </c>
      <c r="FB18" s="160" t="str">
        <f>IF(Tbl.Kosten[[#This Row],[Sanr.]]=FB$7,Tbl.Kosten[[#This Row],[Totaal kosten]],"")</f>
        <v/>
      </c>
      <c r="FC18" s="160" t="str">
        <f>IF(Tbl.Kosten[[#This Row],[Sanr.]]=FC$7,Tbl.Kosten[[#This Row],[Totaal kosten]],"")</f>
        <v/>
      </c>
      <c r="FD18" s="160" t="str">
        <f>IF(Tbl.Kosten[[#This Row],[Sanr.]]=FD$7,Tbl.Kosten[[#This Row],[Totaal kosten]],"")</f>
        <v/>
      </c>
      <c r="FE18" s="160" t="str">
        <f>IF(Tbl.Kosten[[#This Row],[Sanr.]]=FE$7,Tbl.Kosten[[#This Row],[Totaal kosten]],"")</f>
        <v/>
      </c>
      <c r="FF18" s="160" t="str">
        <f>IF(Tbl.Kosten[[#This Row],[Sanr.]]=FF$7,Tbl.Kosten[[#This Row],[Totaal kosten]],"")</f>
        <v/>
      </c>
      <c r="FG18" s="160" t="str">
        <f>IF(Tbl.Kosten[[#This Row],[Sanr.]]=FG$7,Tbl.Kosten[[#This Row],[Totaal kosten]],"")</f>
        <v/>
      </c>
      <c r="FH18" s="160" t="str">
        <f>IF(Tbl.Kosten[[#This Row],[Sanr.]]=FH$7,Tbl.Kosten[[#This Row],[Totaal kosten]],"")</f>
        <v/>
      </c>
      <c r="FI18" s="160" t="str">
        <f>IF(Tbl.Kosten[[#This Row],[Sanr.]]=FI$7,Tbl.Kosten[[#This Row],[Totaal kosten]],"")</f>
        <v/>
      </c>
      <c r="FJ18" s="160" t="str">
        <f>IF(Tbl.Kosten[[#This Row],[Sanr.]]=FJ$7,Tbl.Kosten[[#This Row],[Totaal kosten]],"")</f>
        <v/>
      </c>
      <c r="FK18" s="160" t="str">
        <f>IF(Tbl.Kosten[[#This Row],[Sanr.]]=FK$7,Tbl.Kosten[[#This Row],[Totaal kosten]],"")</f>
        <v/>
      </c>
      <c r="FL18" s="160" t="str">
        <f>IF(Tbl.Kosten[[#This Row],[Sanr.]]=FL$7,Tbl.Kosten[[#This Row],[Totaal kosten]],"")</f>
        <v/>
      </c>
      <c r="FM18" s="160" t="str">
        <f>IF(Tbl.Kosten[[#This Row],[Sanr.]]=FM$7,Tbl.Kosten[[#This Row],[Totaal kosten]],"")</f>
        <v/>
      </c>
      <c r="FN18" s="160" t="str">
        <f>IF(Tbl.Kosten[[#This Row],[Sanr.]]=FN$7,Tbl.Kosten[[#This Row],[Totaal kosten]],"")</f>
        <v/>
      </c>
      <c r="FO18" s="160" t="str">
        <f>IF(Tbl.Kosten[[#This Row],[Sanr.]]=FO$7,Tbl.Kosten[[#This Row],[Totaal kosten]],"")</f>
        <v/>
      </c>
      <c r="FP18" s="160" t="str">
        <f>IF(Tbl.Kosten[[#This Row],[Sanr.]]=FP$7,Tbl.Kosten[[#This Row],[Totaal kosten]],"")</f>
        <v/>
      </c>
      <c r="FQ18" s="160" t="str">
        <f>IF(Tbl.Kosten[[#This Row],[Sanr.]]=FQ$7,Tbl.Kosten[[#This Row],[Totaal kosten]],"")</f>
        <v/>
      </c>
      <c r="FR18" s="160" t="str">
        <f>IF(Tbl.Kosten[[#This Row],[Sanr.]]=FR$7,Tbl.Kosten[[#This Row],[Totaal kosten]],"")</f>
        <v/>
      </c>
      <c r="FS18" s="160" t="str">
        <f>IF(Tbl.Kosten[[#This Row],[Sanr.]]=FS$7,Tbl.Kosten[[#This Row],[Totaal kosten]],"")</f>
        <v/>
      </c>
      <c r="FT18" s="160" t="str">
        <f>IF(Tbl.Kosten[[#This Row],[Sanr.]]=FT$7,Tbl.Kosten[[#This Row],[Totaal kosten]],"")</f>
        <v/>
      </c>
      <c r="FU18" s="160" t="str">
        <f>IF(Tbl.Kosten[[#This Row],[Sanr.]]=FU$7,Tbl.Kosten[[#This Row],[Totaal kosten]],"")</f>
        <v/>
      </c>
      <c r="FV18" s="160" t="str">
        <f>IF(Tbl.Kosten[[#This Row],[Sanr.]]=FV$7,Tbl.Kosten[[#This Row],[Totaal kosten]],"")</f>
        <v/>
      </c>
      <c r="FW18" s="160" t="str">
        <f>IFERROR(_xlfn.XLOOKUP(Tbl.Kosten[[#This Row],[Activiteitencode]],Tbl.Activiteiten[Activiteitcode],Tbl.Activiteiten[Anr.],"",0,1),"")</f>
        <v/>
      </c>
      <c r="FX18" s="181" t="str">
        <f>_xlfn.CONCAT(Tbl.Kosten[[#This Row],[Pnr.]],Tbl.Kosten[[#This Row],[Sanr.]])</f>
        <v>P1</v>
      </c>
      <c r="FY18" s="160">
        <f>Tbl.Kosten[[#This Row],[Totaal kosten]]-Tbl.Kosten[[#This Row],[Subsidie]]</f>
        <v>0</v>
      </c>
      <c r="FZ18" s="160">
        <f>IF(Tbl.Kosten[[#This Row],[Pnr.]]=FZ$7,Tbl.Kosten[[#This Row],[Te financieren]],"")</f>
        <v>0</v>
      </c>
      <c r="GA18" s="160" t="str">
        <f>IF(Tbl.Kosten[[#This Row],[Pnr.]]=GA$7,Tbl.Kosten[[#This Row],[Te financieren]],"")</f>
        <v/>
      </c>
      <c r="GB18" s="160" t="str">
        <f>IF(Tbl.Kosten[[#This Row],[Pnr.]]=GB$7,Tbl.Kosten[[#This Row],[Te financieren]],"")</f>
        <v/>
      </c>
      <c r="GC18" s="160" t="str">
        <f>IF(Tbl.Kosten[[#This Row],[Pnr.]]=GC$7,Tbl.Kosten[[#This Row],[Te financieren]],"")</f>
        <v/>
      </c>
      <c r="GD18" s="160" t="str">
        <f>IF(Tbl.Kosten[[#This Row],[Pnr.]]=GD$7,Tbl.Kosten[[#This Row],[Te financieren]],"")</f>
        <v/>
      </c>
      <c r="GE18" s="160" t="str">
        <f>IF(Tbl.Kosten[[#This Row],[Pnr.]]=GE$7,Tbl.Kosten[[#This Row],[Te financieren]],"")</f>
        <v/>
      </c>
      <c r="GF18" s="160" t="str">
        <f>IF(Tbl.Kosten[[#This Row],[Pnr.]]=GF$7,Tbl.Kosten[[#This Row],[Te financieren]],"")</f>
        <v/>
      </c>
      <c r="GG18" s="160" t="str">
        <f>IF(Tbl.Kosten[[#This Row],[Pnr.]]=GG$7,Tbl.Kosten[[#This Row],[Te financieren]],"")</f>
        <v/>
      </c>
      <c r="GH18" s="160" t="str">
        <f>IF(Tbl.Kosten[[#This Row],[Pnr.]]=GH$7,Tbl.Kosten[[#This Row],[Te financieren]],"")</f>
        <v/>
      </c>
      <c r="GI18" s="160" t="str">
        <f>IF(Tbl.Kosten[[#This Row],[Pnr.]]=GI$7,Tbl.Kosten[[#This Row],[Te financieren]],"")</f>
        <v/>
      </c>
      <c r="GJ18" s="160" t="str">
        <f>IF(Tbl.Kosten[[#This Row],[Pnr.]]=GJ$7,Tbl.Kosten[[#This Row],[Te financieren]],"")</f>
        <v/>
      </c>
      <c r="GK18" s="160" t="str">
        <f>IF(Tbl.Kosten[[#This Row],[Pnr.]]=GK$7,Tbl.Kosten[[#This Row],[Te financieren]],"")</f>
        <v/>
      </c>
      <c r="GL18" s="160" t="str">
        <f>IF(Tbl.Kosten[[#This Row],[Pnr.]]=GL$7,Tbl.Kosten[[#This Row],[Te financieren]],"")</f>
        <v/>
      </c>
      <c r="GM18" s="160" t="str">
        <f>IF(Tbl.Kosten[[#This Row],[Pnr.]]=GM$7,Tbl.Kosten[[#This Row],[Te financieren]],"")</f>
        <v/>
      </c>
      <c r="GN18" s="160" t="str">
        <f>IF(Tbl.Kosten[[#This Row],[Pnr.]]=GN$7,Tbl.Kosten[[#This Row],[Te financieren]],"")</f>
        <v/>
      </c>
      <c r="GO18" s="160" t="str">
        <f>IF(Tbl.Kosten[[#This Row],[Pnr.]]=GO$7,Tbl.Kosten[[#This Row],[Te financieren]],"")</f>
        <v/>
      </c>
      <c r="GP18" s="160" t="str">
        <f>IF(Tbl.Kosten[[#This Row],[Pnr.]]=GP$7,Tbl.Kosten[[#This Row],[Te financieren]],"")</f>
        <v/>
      </c>
      <c r="GQ18" s="160" t="str">
        <f>IF(Tbl.Kosten[[#This Row],[Pnr.]]=GQ$7,Tbl.Kosten[[#This Row],[Te financieren]],"")</f>
        <v/>
      </c>
      <c r="GR18" s="160" t="str">
        <f>IF(Tbl.Kosten[[#This Row],[Pnr.]]=GR$7,Tbl.Kosten[[#This Row],[Te financieren]],"")</f>
        <v/>
      </c>
      <c r="GS18" s="160" t="str">
        <f>IF(Tbl.Kosten[[#This Row],[Pnr.]]=GS$7,Tbl.Kosten[[#This Row],[Te financieren]],"")</f>
        <v/>
      </c>
      <c r="GT18" s="160" t="str">
        <f>IF(Tbl.Kosten[[#This Row],[Pnr.]]=GT$7,Tbl.Kosten[[#This Row],[Te financieren]],"")</f>
        <v/>
      </c>
      <c r="GU18" s="160" t="str">
        <f>IF(Tbl.Kosten[[#This Row],[Pnr.]]=GU$7,Tbl.Kosten[[#This Row],[Te financieren]],"")</f>
        <v/>
      </c>
      <c r="GV18" s="160" t="str">
        <f>IF(Tbl.Kosten[[#This Row],[Pnr.]]=GV$7,Tbl.Kosten[[#This Row],[Te financieren]],"")</f>
        <v/>
      </c>
      <c r="GW18" s="160" t="str">
        <f>IF(Tbl.Kosten[[#This Row],[Pnr.]]=GW$7,Tbl.Kosten[[#This Row],[Te financieren]],"")</f>
        <v/>
      </c>
      <c r="GX18" s="160" t="str">
        <f>IF(Tbl.Kosten[[#This Row],[Pnr.]]=GX$7,Tbl.Kosten[[#This Row],[Te financieren]],"")</f>
        <v/>
      </c>
      <c r="GY18" s="160" t="str">
        <f>IF(Tbl.Kosten[[#This Row],[Pnr.]]=GY$7,Tbl.Kosten[[#This Row],[Te financieren]],"")</f>
        <v/>
      </c>
      <c r="GZ18" s="160" t="str">
        <f>IF(Tbl.Kosten[[#This Row],[Pnr.]]=GZ$7,Tbl.Kosten[[#This Row],[Te financieren]],"")</f>
        <v/>
      </c>
      <c r="HA18" s="160" t="str">
        <f>IF(Tbl.Kosten[[#This Row],[Pnr.]]=HA$7,Tbl.Kosten[[#This Row],[Te financieren]],"")</f>
        <v/>
      </c>
      <c r="HB18" s="160" t="str">
        <f>IF(Tbl.Kosten[[#This Row],[Pnr.]]=HB$7,Tbl.Kosten[[#This Row],[Te financieren]],"")</f>
        <v/>
      </c>
      <c r="HC18" s="160" t="str">
        <f>IF(Tbl.Kosten[[#This Row],[Pnr.]]=HC$7,Tbl.Kosten[[#This Row],[Te financieren]],"")</f>
        <v/>
      </c>
      <c r="HD18" s="160" t="str">
        <f>IF(Tbl.Kosten[[#This Row],[Pnr.]]=HD$7,Tbl.Kosten[[#This Row],[Te financieren]],"")</f>
        <v/>
      </c>
      <c r="HE18" s="160" t="str">
        <f>IF(Tbl.Kosten[[#This Row],[Pnr.]]=HE$7,Tbl.Kosten[[#This Row],[Te financieren]],"")</f>
        <v/>
      </c>
      <c r="HF18" s="160" t="str">
        <f>IF(Tbl.Kosten[[#This Row],[Pnr.]]=HF$7,Tbl.Kosten[[#This Row],[Te financieren]],"")</f>
        <v/>
      </c>
      <c r="HG18" s="160" t="str">
        <f>IF(Tbl.Kosten[[#This Row],[Pnr.]]=HG$7,Tbl.Kosten[[#This Row],[Te financieren]],"")</f>
        <v/>
      </c>
      <c r="HH18" s="160" t="str">
        <f>IF(Tbl.Kosten[[#This Row],[Pnr.]]=HH$7,Tbl.Kosten[[#This Row],[Te financieren]],"")</f>
        <v/>
      </c>
      <c r="HI18" s="160" t="str">
        <f>IF(Tbl.Kosten[[#This Row],[Pnr.]]=HI$7,Tbl.Kosten[[#This Row],[Te financieren]],"")</f>
        <v/>
      </c>
      <c r="HJ18" s="160" t="str">
        <f>IF(Tbl.Kosten[[#This Row],[Pnr.]]=HJ$7,Tbl.Kosten[[#This Row],[Te financieren]],"")</f>
        <v/>
      </c>
      <c r="HK18" s="160" t="str">
        <f>IF(Tbl.Kosten[[#This Row],[Pnr.]]=HK$7,Tbl.Kosten[[#This Row],[Te financieren]],"")</f>
        <v/>
      </c>
      <c r="HL18" s="160" t="str">
        <f>IF(Tbl.Kosten[[#This Row],[Pnr.]]=HL$7,Tbl.Kosten[[#This Row],[Te financieren]],"")</f>
        <v/>
      </c>
      <c r="HM18" s="160" t="str">
        <f>IF(Tbl.Kosten[[#This Row],[Pnr.]]=HM$7,Tbl.Kosten[[#This Row],[Te financieren]],"")</f>
        <v/>
      </c>
      <c r="HN18" s="160" t="str">
        <f>IF(Tbl.Kosten[[#This Row],[Pnr.]]=HN$7,Tbl.Kosten[[#This Row],[Te financieren]],"")</f>
        <v/>
      </c>
      <c r="HO18" s="160" t="str">
        <f>IF(Tbl.Kosten[[#This Row],[Pnr.]]=HO$7,Tbl.Kosten[[#This Row],[Te financieren]],"")</f>
        <v/>
      </c>
      <c r="HP18" s="160" t="str">
        <f>IF(Tbl.Kosten[[#This Row],[Pnr.]]=HP$7,Tbl.Kosten[[#This Row],[Te financieren]],"")</f>
        <v/>
      </c>
      <c r="HQ18" s="160" t="str">
        <f>IF(Tbl.Kosten[[#This Row],[Pnr.]]=HQ$7,Tbl.Kosten[[#This Row],[Te financieren]],"")</f>
        <v/>
      </c>
      <c r="HR18" s="160" t="str">
        <f>IF(Tbl.Kosten[[#This Row],[Pnr.]]=HR$7,Tbl.Kosten[[#This Row],[Te financieren]],"")</f>
        <v/>
      </c>
      <c r="HS18" s="160" t="str">
        <f>IF(Tbl.Kosten[[#This Row],[Pnr.]]=HS$7,Tbl.Kosten[[#This Row],[Te financieren]],"")</f>
        <v/>
      </c>
      <c r="HT18" s="160" t="str">
        <f>IF(Tbl.Kosten[[#This Row],[Pnr.]]=HT$7,Tbl.Kosten[[#This Row],[Te financieren]],"")</f>
        <v/>
      </c>
      <c r="HU18" s="160" t="str">
        <f>IF(Tbl.Kosten[[#This Row],[Pnr.]]=HU$7,Tbl.Kosten[[#This Row],[Te financieren]],"")</f>
        <v/>
      </c>
      <c r="HV18" s="160" t="str">
        <f>IF(Tbl.Kosten[[#This Row],[Pnr.]]=HV$7,Tbl.Kosten[[#This Row],[Te financieren]],"")</f>
        <v/>
      </c>
      <c r="HW18" s="160" t="str">
        <f>IF(Tbl.Kosten[[#This Row],[Pnr.]]=HW$7,Tbl.Kosten[[#This Row],[Te financieren]],"")</f>
        <v/>
      </c>
    </row>
    <row r="19" spans="2:231" x14ac:dyDescent="0.3">
      <c r="B19" s="144"/>
      <c r="C19" s="147"/>
      <c r="D19" s="146"/>
      <c r="E19" s="147"/>
      <c r="F19" s="145"/>
      <c r="G19" s="11" t="str">
        <f>IF(Tbl.Kosten[[#This Row],[Medewerker e/o 
functie]]&lt;&gt;"",_xlfn.XLOOKUP(Tbl.Kosten[[#This Row],[Medewerker e/o 
functie]],Tbl.Uurtarief[Medewerker en/of functie],Tbl.Uurtarief[Uurtarief],"",0,1),"")</f>
        <v/>
      </c>
      <c r="H19" s="121">
        <f>IFERROR(Tbl.Kosten[[#This Row],[Uren]]*Tbl.Kosten[[#This Row],[Uurtarief]],0)</f>
        <v>0</v>
      </c>
      <c r="I19" s="119" t="str">
        <f>IF(Tbl.Kosten[[#This Row],[Subtotaal uren]]&lt;&gt;0,_xlfn.XLOOKUP(Tbl.Kosten[[#This Row],[Medewerker e/o 
functie]],Tbl.Uurtarief[Medewerker en/of functie],Tbl.Uurtarief[Kostensoort arbeid],"",0,1),"")</f>
        <v/>
      </c>
      <c r="J19" s="147"/>
      <c r="K19" s="145"/>
      <c r="L19" s="149" t="str">
        <f>IF(Tbl.Kosten[[#This Row],[Activum]]&lt;&gt;"",_xlfn.XLOOKUP(Tbl.Kosten[[#This Row],[Activum]],Tbl.Afschrijvingskosten[Activum],Tbl.Afschrijvingskosten[Tarief per afschrijvings-eenheid],"",0,1),"")</f>
        <v/>
      </c>
      <c r="M19" s="122">
        <f>IFERROR(Tbl.Kosten[[#This Row],[Een-
heden]]*Tbl.Kosten[[#This Row],[Afschrijvings-
tarief]],0)</f>
        <v>0</v>
      </c>
      <c r="N19" s="122" t="str">
        <f>IF(Tbl.Kosten[[#This Row],[Subtotaal afschrijving]]&lt;&gt;0,Lijsten!A17,"")</f>
        <v/>
      </c>
      <c r="O19" s="150"/>
      <c r="P19" s="145"/>
      <c r="Q19" s="148"/>
      <c r="R19" s="122">
        <f>IFERROR(Tbl.Kosten[[#This Row],[Aantal]]*Tbl.Kosten[[#This Row],[Tarief]],0)</f>
        <v>0</v>
      </c>
      <c r="S19" s="8">
        <f>IFERROR(Tbl.Kosten[[#This Row],[Subtotaal overige kosten]]+Tbl.Kosten[[#This Row],[Subtotaal uren]]+Tbl.Kosten[[#This Row],[Subtotaal afschrijving]],0)</f>
        <v>0</v>
      </c>
      <c r="T19" s="8">
        <f>IFERROR(Tbl.Kosten[[#This Row],[Totaal kosten]]*Tbl.Kosten[[#This Row],[Subsidie%]],0)</f>
        <v>0</v>
      </c>
      <c r="U19" s="4" t="str" cm="1">
        <f t="array" ref="U19">IFERROR(_xlfn.IFS(Tbl.Kosten[[#This Row],[Subtotaal uren]]&lt;&gt;0,Tbl.Kosten[[#This Row],[Kostensoort arbeid]],Tbl.Kosten[[#This Row],[Subtotaal afschrijving]]&lt;&gt;0,Tbl.Kosten[[#This Row],[Kostensoort afschrijving]],Tbl.Kosten[[#This Row],[Subtotaal overige kosten]]&lt;&gt;0,Tbl.Kosten[[#This Row],[Kostensoort overig]]),"")</f>
        <v/>
      </c>
      <c r="V19" s="4" t="str">
        <f>IFERROR(_xlfn.XLOOKUP(Tbl.Kosten[[#This Row],[Activiteitencode]],Tbl.Activiteiten[Activiteitcode],Tbl.Activiteiten[Werkpakketcode],"",0,1),"")</f>
        <v/>
      </c>
      <c r="W19" s="4" t="str">
        <f>IFERROR(_xlfn.XLOOKUP(Tbl.Kosten[[#This Row],[Werkpakketcode]],Tbl.Werkpakketten[Werkpakketcode],Tbl.Werkpakketten[Subsidiabele activiteit],"",0,1),"")</f>
        <v/>
      </c>
      <c r="X19" s="12">
        <f>IFERROR(_xlfn.XLOOKUP(Tbl.Kosten[[#This Row],[Sanr.]],Tbl.Subsidiehoogte[SAnr.],Tbl.Subsidiehoogte[Sub. Percentage],0,0,1),0)</f>
        <v>0</v>
      </c>
      <c r="Y19" s="154" t="str">
        <f>IFERROR(_xlfn.XLOOKUP(Tbl.Kosten[[#This Row],[Partnercode]],Tbl.Projectpartners[Partnercode],Tbl.Projectpartners[PNr.],"",0,1),"")</f>
        <v>P1</v>
      </c>
      <c r="Z19" s="158">
        <f>IF(Tbl.Kosten[[#This Row],[Pnr.]]=Z$7,Tbl.Kosten[[#This Row],[Totaal kosten]],"")</f>
        <v>0</v>
      </c>
      <c r="AA19" s="158" t="str">
        <f>IF(Tbl.Kosten[[#This Row],[Pnr.]]=AA$7,Tbl.Kosten[[#This Row],[Totaal kosten]],"")</f>
        <v/>
      </c>
      <c r="AB19" s="158" t="str">
        <f>IF(Tbl.Kosten[[#This Row],[Pnr.]]=AB$7,Tbl.Kosten[[#This Row],[Totaal kosten]],"")</f>
        <v/>
      </c>
      <c r="AC19" s="158" t="str">
        <f>IF(Tbl.Kosten[[#This Row],[Pnr.]]=AC$7,Tbl.Kosten[[#This Row],[Totaal kosten]],"")</f>
        <v/>
      </c>
      <c r="AD19" s="158" t="str">
        <f>IF(Tbl.Kosten[[#This Row],[Pnr.]]=AD$7,Tbl.Kosten[[#This Row],[Totaal kosten]],"")</f>
        <v/>
      </c>
      <c r="AE19" s="158" t="str">
        <f>IF(Tbl.Kosten[[#This Row],[Pnr.]]=AE$7,Tbl.Kosten[[#This Row],[Totaal kosten]],"")</f>
        <v/>
      </c>
      <c r="AF19" s="158" t="str">
        <f>IF(Tbl.Kosten[[#This Row],[Pnr.]]=AF$7,Tbl.Kosten[[#This Row],[Totaal kosten]],"")</f>
        <v/>
      </c>
      <c r="AG19" s="158" t="str">
        <f>IF(Tbl.Kosten[[#This Row],[Pnr.]]=AG$7,Tbl.Kosten[[#This Row],[Totaal kosten]],"")</f>
        <v/>
      </c>
      <c r="AH19" s="158" t="str">
        <f>IF(Tbl.Kosten[[#This Row],[Pnr.]]=AH$7,Tbl.Kosten[[#This Row],[Totaal kosten]],"")</f>
        <v/>
      </c>
      <c r="AI19" s="158" t="str">
        <f>IF(Tbl.Kosten[[#This Row],[Pnr.]]=AI$7,Tbl.Kosten[[#This Row],[Totaal kosten]],"")</f>
        <v/>
      </c>
      <c r="AJ19" s="158" t="str">
        <f>IF(Tbl.Kosten[[#This Row],[Pnr.]]=AJ$7,Tbl.Kosten[[#This Row],[Totaal kosten]],"")</f>
        <v/>
      </c>
      <c r="AK19" s="158" t="str">
        <f>IF(Tbl.Kosten[[#This Row],[Pnr.]]=AK$7,Tbl.Kosten[[#This Row],[Totaal kosten]],"")</f>
        <v/>
      </c>
      <c r="AL19" s="158" t="str">
        <f>IF(Tbl.Kosten[[#This Row],[Pnr.]]=AL$7,Tbl.Kosten[[#This Row],[Totaal kosten]],"")</f>
        <v/>
      </c>
      <c r="AM19" s="158" t="str">
        <f>IF(Tbl.Kosten[[#This Row],[Pnr.]]=AM$7,Tbl.Kosten[[#This Row],[Totaal kosten]],"")</f>
        <v/>
      </c>
      <c r="AN19" s="158" t="str">
        <f>IF(Tbl.Kosten[[#This Row],[Pnr.]]=AN$7,Tbl.Kosten[[#This Row],[Totaal kosten]],"")</f>
        <v/>
      </c>
      <c r="AO19" s="158" t="str">
        <f>IF(Tbl.Kosten[[#This Row],[Pnr.]]=AO$7,Tbl.Kosten[[#This Row],[Totaal kosten]],"")</f>
        <v/>
      </c>
      <c r="AP19" s="158" t="str">
        <f>IF(Tbl.Kosten[[#This Row],[Pnr.]]=AP$7,Tbl.Kosten[[#This Row],[Totaal kosten]],"")</f>
        <v/>
      </c>
      <c r="AQ19" s="158" t="str">
        <f>IF(Tbl.Kosten[[#This Row],[Pnr.]]=AQ$7,Tbl.Kosten[[#This Row],[Totaal kosten]],"")</f>
        <v/>
      </c>
      <c r="AR19" s="158" t="str">
        <f>IF(Tbl.Kosten[[#This Row],[Pnr.]]=AR$7,Tbl.Kosten[[#This Row],[Totaal kosten]],"")</f>
        <v/>
      </c>
      <c r="AS19" s="158" t="str">
        <f>IF(Tbl.Kosten[[#This Row],[Pnr.]]=AS$7,Tbl.Kosten[[#This Row],[Totaal kosten]],"")</f>
        <v/>
      </c>
      <c r="AT19" s="158" t="str">
        <f>IF(Tbl.Kosten[[#This Row],[Pnr.]]=AT$7,Tbl.Kosten[[#This Row],[Totaal kosten]],"")</f>
        <v/>
      </c>
      <c r="AU19" s="158" t="str">
        <f>IF(Tbl.Kosten[[#This Row],[Pnr.]]=AU$7,Tbl.Kosten[[#This Row],[Totaal kosten]],"")</f>
        <v/>
      </c>
      <c r="AV19" s="158" t="str">
        <f>IF(Tbl.Kosten[[#This Row],[Pnr.]]=AV$7,Tbl.Kosten[[#This Row],[Totaal kosten]],"")</f>
        <v/>
      </c>
      <c r="AW19" s="158" t="str">
        <f>IF(Tbl.Kosten[[#This Row],[Pnr.]]=AW$7,Tbl.Kosten[[#This Row],[Totaal kosten]],"")</f>
        <v/>
      </c>
      <c r="AX19" s="158" t="str">
        <f>IF(Tbl.Kosten[[#This Row],[Pnr.]]=AX$7,Tbl.Kosten[[#This Row],[Totaal kosten]],"")</f>
        <v/>
      </c>
      <c r="AY19" s="158" t="str">
        <f>IF(Tbl.Kosten[[#This Row],[Pnr.]]=AY$7,Tbl.Kosten[[#This Row],[Totaal kosten]],"")</f>
        <v/>
      </c>
      <c r="AZ19" s="158" t="str">
        <f>IF(Tbl.Kosten[[#This Row],[Pnr.]]=AZ$7,Tbl.Kosten[[#This Row],[Totaal kosten]],"")</f>
        <v/>
      </c>
      <c r="BA19" s="158" t="str">
        <f>IF(Tbl.Kosten[[#This Row],[Pnr.]]=BA$7,Tbl.Kosten[[#This Row],[Totaal kosten]],"")</f>
        <v/>
      </c>
      <c r="BB19" s="158" t="str">
        <f>IF(Tbl.Kosten[[#This Row],[Pnr.]]=BB$7,Tbl.Kosten[[#This Row],[Totaal kosten]],"")</f>
        <v/>
      </c>
      <c r="BC19" s="158" t="str">
        <f>IF(Tbl.Kosten[[#This Row],[Pnr.]]=BC$7,Tbl.Kosten[[#This Row],[Totaal kosten]],"")</f>
        <v/>
      </c>
      <c r="BD19" s="158" t="str">
        <f>IF(Tbl.Kosten[[#This Row],[Pnr.]]=BD$7,Tbl.Kosten[[#This Row],[Totaal kosten]],"")</f>
        <v/>
      </c>
      <c r="BE19" s="158" t="str">
        <f>IF(Tbl.Kosten[[#This Row],[Pnr.]]=BE$7,Tbl.Kosten[[#This Row],[Totaal kosten]],"")</f>
        <v/>
      </c>
      <c r="BF19" s="158" t="str">
        <f>IF(Tbl.Kosten[[#This Row],[Pnr.]]=BF$7,Tbl.Kosten[[#This Row],[Totaal kosten]],"")</f>
        <v/>
      </c>
      <c r="BG19" s="158" t="str">
        <f>IF(Tbl.Kosten[[#This Row],[Pnr.]]=BG$7,Tbl.Kosten[[#This Row],[Totaal kosten]],"")</f>
        <v/>
      </c>
      <c r="BH19" s="158" t="str">
        <f>IF(Tbl.Kosten[[#This Row],[Pnr.]]=BH$7,Tbl.Kosten[[#This Row],[Totaal kosten]],"")</f>
        <v/>
      </c>
      <c r="BI19" s="158" t="str">
        <f>IF(Tbl.Kosten[[#This Row],[Pnr.]]=BI$7,Tbl.Kosten[[#This Row],[Totaal kosten]],"")</f>
        <v/>
      </c>
      <c r="BJ19" s="158" t="str">
        <f>IF(Tbl.Kosten[[#This Row],[Pnr.]]=BJ$7,Tbl.Kosten[[#This Row],[Totaal kosten]],"")</f>
        <v/>
      </c>
      <c r="BK19" s="158" t="str">
        <f>IF(Tbl.Kosten[[#This Row],[Pnr.]]=BK$7,Tbl.Kosten[[#This Row],[Totaal kosten]],"")</f>
        <v/>
      </c>
      <c r="BL19" s="158" t="str">
        <f>IF(Tbl.Kosten[[#This Row],[Pnr.]]=BL$7,Tbl.Kosten[[#This Row],[Totaal kosten]],"")</f>
        <v/>
      </c>
      <c r="BM19" s="158" t="str">
        <f>IF(Tbl.Kosten[[#This Row],[Pnr.]]=BM$7,Tbl.Kosten[[#This Row],[Totaal kosten]],"")</f>
        <v/>
      </c>
      <c r="BN19" s="158" t="str">
        <f>IF(Tbl.Kosten[[#This Row],[Pnr.]]=BN$7,Tbl.Kosten[[#This Row],[Totaal kosten]],"")</f>
        <v/>
      </c>
      <c r="BO19" s="158" t="str">
        <f>IF(Tbl.Kosten[[#This Row],[Pnr.]]=BO$7,Tbl.Kosten[[#This Row],[Totaal kosten]],"")</f>
        <v/>
      </c>
      <c r="BP19" s="158" t="str">
        <f>IF(Tbl.Kosten[[#This Row],[Pnr.]]=BP$7,Tbl.Kosten[[#This Row],[Totaal kosten]],"")</f>
        <v/>
      </c>
      <c r="BQ19" s="158" t="str">
        <f>IF(Tbl.Kosten[[#This Row],[Pnr.]]=BQ$7,Tbl.Kosten[[#This Row],[Totaal kosten]],"")</f>
        <v/>
      </c>
      <c r="BR19" s="158" t="str">
        <f>IF(Tbl.Kosten[[#This Row],[Pnr.]]=BR$7,Tbl.Kosten[[#This Row],[Totaal kosten]],"")</f>
        <v/>
      </c>
      <c r="BS19" s="158" t="str">
        <f>IF(Tbl.Kosten[[#This Row],[Pnr.]]=BS$7,Tbl.Kosten[[#This Row],[Totaal kosten]],"")</f>
        <v/>
      </c>
      <c r="BT19" s="158" t="str">
        <f>IF(Tbl.Kosten[[#This Row],[Pnr.]]=BT$7,Tbl.Kosten[[#This Row],[Totaal kosten]],"")</f>
        <v/>
      </c>
      <c r="BU19" s="158" t="str">
        <f>IF(Tbl.Kosten[[#This Row],[Pnr.]]=BU$7,Tbl.Kosten[[#This Row],[Totaal kosten]],"")</f>
        <v/>
      </c>
      <c r="BV19" s="158" t="str">
        <f>IF(Tbl.Kosten[[#This Row],[Pnr.]]=BV$7,Tbl.Kosten[[#This Row],[Totaal kosten]],"")</f>
        <v/>
      </c>
      <c r="BW19" s="158" t="str">
        <f>IF(Tbl.Kosten[[#This Row],[Pnr.]]=BW$7,Tbl.Kosten[[#This Row],[Totaal kosten]],"")</f>
        <v/>
      </c>
      <c r="BX19" s="158" t="str">
        <f>IFERROR(_xlfn.XLOOKUP(Tbl.Kosten[[#This Row],[Werkpakketcode]],Tbl.Werkpakketten[Werkpakketcode],Tbl.Werkpakketten[WPnr.],"",0,1),"")</f>
        <v/>
      </c>
      <c r="BY19" s="158" t="str">
        <f>IF(Tbl.Kosten[[#This Row],[WPnr.]]=BY$7,Tbl.Kosten[[#This Row],[Totaal kosten]],"")</f>
        <v/>
      </c>
      <c r="BZ19" s="158" t="str">
        <f>IF(Tbl.Kosten[[#This Row],[WPnr.]]=BZ$7,Tbl.Kosten[[#This Row],[Totaal kosten]],"")</f>
        <v/>
      </c>
      <c r="CA19" s="158" t="str">
        <f>IF(Tbl.Kosten[[#This Row],[WPnr.]]=CA$7,Tbl.Kosten[[#This Row],[Totaal kosten]],"")</f>
        <v/>
      </c>
      <c r="CB19" s="158" t="str">
        <f>IF(Tbl.Kosten[[#This Row],[WPnr.]]=CB$7,Tbl.Kosten[[#This Row],[Totaal kosten]],"")</f>
        <v/>
      </c>
      <c r="CC19" s="158" t="str">
        <f>IF(Tbl.Kosten[[#This Row],[WPnr.]]=CC$7,Tbl.Kosten[[#This Row],[Totaal kosten]],"")</f>
        <v/>
      </c>
      <c r="CD19" s="158" t="str">
        <f>IF(Tbl.Kosten[[#This Row],[WPnr.]]=CD$7,Tbl.Kosten[[#This Row],[Totaal kosten]],"")</f>
        <v/>
      </c>
      <c r="CE19" s="158" t="str">
        <f>IF(Tbl.Kosten[[#This Row],[WPnr.]]=CE$7,Tbl.Kosten[[#This Row],[Totaal kosten]],"")</f>
        <v/>
      </c>
      <c r="CF19" s="158" t="str">
        <f>IF(Tbl.Kosten[[#This Row],[WPnr.]]=CF$7,Tbl.Kosten[[#This Row],[Totaal kosten]],"")</f>
        <v/>
      </c>
      <c r="CG19" s="158" t="str">
        <f>IF(Tbl.Kosten[[#This Row],[WPnr.]]=CG$7,Tbl.Kosten[[#This Row],[Totaal kosten]],"")</f>
        <v/>
      </c>
      <c r="CH19" s="158" t="str">
        <f>IF(Tbl.Kosten[[#This Row],[WPnr.]]=CH$7,Tbl.Kosten[[#This Row],[Totaal kosten]],"")</f>
        <v/>
      </c>
      <c r="CI19" s="158" t="str">
        <f>IF(Tbl.Kosten[[#This Row],[WPnr.]]=CI$7,Tbl.Kosten[[#This Row],[Totaal kosten]],"")</f>
        <v/>
      </c>
      <c r="CJ19" s="158" t="str">
        <f>IF(Tbl.Kosten[[#This Row],[WPnr.]]=CJ$7,Tbl.Kosten[[#This Row],[Totaal kosten]],"")</f>
        <v/>
      </c>
      <c r="CK19" s="158" t="str">
        <f>IF(Tbl.Kosten[[#This Row],[WPnr.]]=CK$7,Tbl.Kosten[[#This Row],[Totaal kosten]],"")</f>
        <v/>
      </c>
      <c r="CL19" s="158" t="str">
        <f>IF(Tbl.Kosten[[#This Row],[WPnr.]]=CL$7,Tbl.Kosten[[#This Row],[Totaal kosten]],"")</f>
        <v/>
      </c>
      <c r="CM19" s="158" t="str">
        <f>IF(Tbl.Kosten[[#This Row],[WPnr.]]=CM$7,Tbl.Kosten[[#This Row],[Totaal kosten]],"")</f>
        <v/>
      </c>
      <c r="CN19" s="158" t="str">
        <f>IF(Tbl.Kosten[[#This Row],[WPnr.]]=CN$7,Tbl.Kosten[[#This Row],[Totaal kosten]],"")</f>
        <v/>
      </c>
      <c r="CO19" s="158" t="str">
        <f>IF(Tbl.Kosten[[#This Row],[WPnr.]]=CO$7,Tbl.Kosten[[#This Row],[Totaal kosten]],"")</f>
        <v/>
      </c>
      <c r="CP19" s="158" t="str">
        <f>IF(Tbl.Kosten[[#This Row],[WPnr.]]=CP$7,Tbl.Kosten[[#This Row],[Totaal kosten]],"")</f>
        <v/>
      </c>
      <c r="CQ19" s="158" t="str">
        <f>IF(Tbl.Kosten[[#This Row],[WPnr.]]=CQ$7,Tbl.Kosten[[#This Row],[Totaal kosten]],"")</f>
        <v/>
      </c>
      <c r="CR19" s="158" t="str">
        <f>IF(Tbl.Kosten[[#This Row],[WPnr.]]=CR$7,Tbl.Kosten[[#This Row],[Totaal kosten]],"")</f>
        <v/>
      </c>
      <c r="CS19" s="158" t="str">
        <f>IF(Tbl.Kosten[[#This Row],[WPnr.]]=CS$7,Tbl.Kosten[[#This Row],[Totaal kosten]],"")</f>
        <v/>
      </c>
      <c r="CT19" s="158" t="str">
        <f>IF(Tbl.Kosten[[#This Row],[WPnr.]]=CT$7,Tbl.Kosten[[#This Row],[Totaal kosten]],"")</f>
        <v/>
      </c>
      <c r="CU19" s="158" t="str">
        <f>IF(Tbl.Kosten[[#This Row],[WPnr.]]=CU$7,Tbl.Kosten[[#This Row],[Totaal kosten]],"")</f>
        <v/>
      </c>
      <c r="CV19" s="158" t="str">
        <f>IF(Tbl.Kosten[[#This Row],[WPnr.]]=CV$7,Tbl.Kosten[[#This Row],[Totaal kosten]],"")</f>
        <v/>
      </c>
      <c r="CW19" s="158" t="str">
        <f>IF(Tbl.Kosten[[#This Row],[WPnr.]]=CW$7,Tbl.Kosten[[#This Row],[Totaal kosten]],"")</f>
        <v/>
      </c>
      <c r="CX19" s="158" t="str">
        <f>IF(Tbl.Kosten[[#This Row],[WPnr.]]=CX$7,Tbl.Kosten[[#This Row],[Totaal kosten]],"")</f>
        <v/>
      </c>
      <c r="CY19" s="158" t="str">
        <f>IF(Tbl.Kosten[[#This Row],[WPnr.]]=CY$7,Tbl.Kosten[[#This Row],[Totaal kosten]],"")</f>
        <v/>
      </c>
      <c r="CZ19" s="158" t="str">
        <f>IF(Tbl.Kosten[[#This Row],[WPnr.]]=CZ$7,Tbl.Kosten[[#This Row],[Totaal kosten]],"")</f>
        <v/>
      </c>
      <c r="DA19" s="158" t="str">
        <f>IF(Tbl.Kosten[[#This Row],[WPnr.]]=DA$7,Tbl.Kosten[[#This Row],[Totaal kosten]],"")</f>
        <v/>
      </c>
      <c r="DB19" s="158" t="str">
        <f>IF(Tbl.Kosten[[#This Row],[WPnr.]]=DB$7,Tbl.Kosten[[#This Row],[Totaal kosten]],"")</f>
        <v/>
      </c>
      <c r="DC19" s="158" t="str">
        <f>IF(Tbl.Kosten[[#This Row],[WPnr.]]=DC$7,Tbl.Kosten[[#This Row],[Totaal kosten]],"")</f>
        <v/>
      </c>
      <c r="DD19" s="158" t="str">
        <f>IF(Tbl.Kosten[[#This Row],[WPnr.]]=DD$7,Tbl.Kosten[[#This Row],[Totaal kosten]],"")</f>
        <v/>
      </c>
      <c r="DE19" s="158" t="str">
        <f>IF(Tbl.Kosten[[#This Row],[WPnr.]]=DE$7,Tbl.Kosten[[#This Row],[Totaal kosten]],"")</f>
        <v/>
      </c>
      <c r="DF19" s="158" t="str">
        <f>IF(Tbl.Kosten[[#This Row],[WPnr.]]=DF$7,Tbl.Kosten[[#This Row],[Totaal kosten]],"")</f>
        <v/>
      </c>
      <c r="DG19" s="158" t="str">
        <f>IF(Tbl.Kosten[[#This Row],[WPnr.]]=DG$7,Tbl.Kosten[[#This Row],[Totaal kosten]],"")</f>
        <v/>
      </c>
      <c r="DH19" s="158" t="str">
        <f>IF(Tbl.Kosten[[#This Row],[WPnr.]]=DH$7,Tbl.Kosten[[#This Row],[Totaal kosten]],"")</f>
        <v/>
      </c>
      <c r="DI19" s="158" t="str">
        <f>IF(Tbl.Kosten[[#This Row],[WPnr.]]=DI$7,Tbl.Kosten[[#This Row],[Totaal kosten]],"")</f>
        <v/>
      </c>
      <c r="DJ19" s="158" t="str">
        <f>IF(Tbl.Kosten[[#This Row],[WPnr.]]=DJ$7,Tbl.Kosten[[#This Row],[Totaal kosten]],"")</f>
        <v/>
      </c>
      <c r="DK19" s="158" t="str">
        <f>IF(Tbl.Kosten[[#This Row],[WPnr.]]=DK$7,Tbl.Kosten[[#This Row],[Totaal kosten]],"")</f>
        <v/>
      </c>
      <c r="DL19" s="158" t="str">
        <f>IF(Tbl.Kosten[[#This Row],[WPnr.]]=DL$7,Tbl.Kosten[[#This Row],[Totaal kosten]],"")</f>
        <v/>
      </c>
      <c r="DM19" s="158" t="str">
        <f>IF(Tbl.Kosten[[#This Row],[WPnr.]]=DM$7,Tbl.Kosten[[#This Row],[Totaal kosten]],"")</f>
        <v/>
      </c>
      <c r="DN19" s="158" t="str">
        <f>IF(Tbl.Kosten[[#This Row],[WPnr.]]=DN$7,Tbl.Kosten[[#This Row],[Totaal kosten]],"")</f>
        <v/>
      </c>
      <c r="DO19" s="158" t="str">
        <f>IF(Tbl.Kosten[[#This Row],[WPnr.]]=DO$7,Tbl.Kosten[[#This Row],[Totaal kosten]],"")</f>
        <v/>
      </c>
      <c r="DP19" s="158" t="str">
        <f>IF(Tbl.Kosten[[#This Row],[WPnr.]]=DP$7,Tbl.Kosten[[#This Row],[Totaal kosten]],"")</f>
        <v/>
      </c>
      <c r="DQ19" s="158" t="str">
        <f>IF(Tbl.Kosten[[#This Row],[WPnr.]]=DQ$7,Tbl.Kosten[[#This Row],[Totaal kosten]],"")</f>
        <v/>
      </c>
      <c r="DR19" s="158" t="str">
        <f>IF(Tbl.Kosten[[#This Row],[WPnr.]]=DR$7,Tbl.Kosten[[#This Row],[Totaal kosten]],"")</f>
        <v/>
      </c>
      <c r="DS19" s="158" t="str">
        <f>IF(Tbl.Kosten[[#This Row],[WPnr.]]=DS$7,Tbl.Kosten[[#This Row],[Totaal kosten]],"")</f>
        <v/>
      </c>
      <c r="DT19" s="158" t="str">
        <f>IF(Tbl.Kosten[[#This Row],[WPnr.]]=DT$7,Tbl.Kosten[[#This Row],[Totaal kosten]],"")</f>
        <v/>
      </c>
      <c r="DU19" s="158" t="str">
        <f>IF(Tbl.Kosten[[#This Row],[WPnr.]]=DU$7,Tbl.Kosten[[#This Row],[Totaal kosten]],"")</f>
        <v/>
      </c>
      <c r="DV19" s="158" t="str">
        <f>IF(Tbl.Kosten[[#This Row],[WPnr.]]=DV$7,Tbl.Kosten[[#This Row],[Totaal kosten]],"")</f>
        <v/>
      </c>
      <c r="DW19" s="160" t="str">
        <f>IFERROR(_xlfn.XLOOKUP(Tbl.Kosten[[#This Row],[Kostensoort]],Tbl.Kostensoorten[Kostensoorten],Tbl.Kostensoorten[KSnr.],"",0,1),"")</f>
        <v/>
      </c>
      <c r="DX19" s="160" t="str">
        <f>IF(Tbl.Kosten[[#This Row],[KSnr.]]=DX$7,Tbl.Kosten[[#This Row],[Totaal kosten]],"")</f>
        <v/>
      </c>
      <c r="DY19" s="160" t="str">
        <f>IF(Tbl.Kosten[[#This Row],[KSnr.]]=DY$7,Tbl.Kosten[[#This Row],[Totaal kosten]],"")</f>
        <v/>
      </c>
      <c r="DZ19" s="160" t="str">
        <f>IF(Tbl.Kosten[[#This Row],[KSnr.]]=DZ$7,Tbl.Kosten[[#This Row],[Totaal kosten]],"")</f>
        <v/>
      </c>
      <c r="EA19" s="160" t="str">
        <f>IF(Tbl.Kosten[[#This Row],[KSnr.]]=EA$7,Tbl.Kosten[[#This Row],[Totaal kosten]],"")</f>
        <v/>
      </c>
      <c r="EB19" s="160" t="str">
        <f>IF(Tbl.Kosten[[#This Row],[KSnr.]]=EB$7,Tbl.Kosten[[#This Row],[Totaal kosten]],"")</f>
        <v/>
      </c>
      <c r="EC19" s="160" t="str">
        <f>IF(Tbl.Kosten[[#This Row],[KSnr.]]=EC$7,Tbl.Kosten[[#This Row],[Totaal kosten]],"")</f>
        <v/>
      </c>
      <c r="ED19" s="160" t="str">
        <f>IF(Tbl.Kosten[[#This Row],[KSnr.]]=ED$7,Tbl.Kosten[[#This Row],[Totaal kosten]],"")</f>
        <v/>
      </c>
      <c r="EE19" s="160" t="str">
        <f>IF(Tbl.Kosten[[#This Row],[KSnr.]]=EE$7,Tbl.Kosten[[#This Row],[Totaal kosten]],"")</f>
        <v/>
      </c>
      <c r="EF19" s="160" t="str">
        <f>IF(Tbl.Kosten[[#This Row],[KSnr.]]=EF$7,Tbl.Kosten[[#This Row],[Totaal kosten]],"")</f>
        <v/>
      </c>
      <c r="EG19" s="160" t="str">
        <f>IF(Tbl.Kosten[[#This Row],[KSnr.]]=EG$7,Tbl.Kosten[[#This Row],[Totaal kosten]],"")</f>
        <v/>
      </c>
      <c r="EH19" s="160" t="str">
        <f>IF(Tbl.Kosten[[#This Row],[KSnr.]]=EH$7,Tbl.Kosten[[#This Row],[Totaal kosten]],"")</f>
        <v/>
      </c>
      <c r="EI19" s="160" t="str">
        <f>IF(Tbl.Kosten[[#This Row],[KSnr.]]=EI$7,Tbl.Kosten[[#This Row],[Totaal kosten]],"")</f>
        <v/>
      </c>
      <c r="EJ19" s="160" t="str">
        <f>IF(Tbl.Kosten[[#This Row],[KSnr.]]=EJ$7,Tbl.Kosten[[#This Row],[Totaal kosten]],"")</f>
        <v/>
      </c>
      <c r="EK19" s="160" t="str">
        <f>IF(Tbl.Kosten[[#This Row],[KSnr.]]=EK$7,Tbl.Kosten[[#This Row],[Totaal kosten]],"")</f>
        <v/>
      </c>
      <c r="EL19" s="160" t="str">
        <f>IF(Tbl.Kosten[[#This Row],[KSnr.]]=EL$7,Tbl.Kosten[[#This Row],[Totaal kosten]],"")</f>
        <v/>
      </c>
      <c r="EM19" s="160" t="str">
        <f>IF(Tbl.Kosten[[#This Row],[KSnr.]]=EM$7,Tbl.Kosten[[#This Row],[Totaal kosten]],"")</f>
        <v/>
      </c>
      <c r="EN19" s="160" t="str">
        <f>IF(Tbl.Kosten[[#This Row],[KSnr.]]=EN$7,Tbl.Kosten[[#This Row],[Totaal kosten]],"")</f>
        <v/>
      </c>
      <c r="EO19" s="160" t="str">
        <f>IF(Tbl.Kosten[[#This Row],[KSnr.]]=EO$7,Tbl.Kosten[[#This Row],[Totaal kosten]],"")</f>
        <v/>
      </c>
      <c r="EP19" s="160" t="str">
        <f>IF(Tbl.Kosten[[#This Row],[KSnr.]]=EP$7,Tbl.Kosten[[#This Row],[Totaal kosten]],"")</f>
        <v/>
      </c>
      <c r="EQ19" s="160" t="str">
        <f>IF(Tbl.Kosten[[#This Row],[KSnr.]]=EQ$7,Tbl.Kosten[[#This Row],[Totaal kosten]],"")</f>
        <v/>
      </c>
      <c r="ER19" s="154" t="str">
        <f>IFERROR(_xlfn.XLOOKUP(Tbl.Kosten[[#This Row],[Subsidieactiviteit]],Tbl.Subsidiehoogte[Subsidieactiviteit],Tbl.Subsidiehoogte[SAnr.],"",0,1),"")</f>
        <v/>
      </c>
      <c r="ES19" s="160" t="str">
        <f>IF(Tbl.Kosten[[#This Row],[Sanr.]]=ES$7,Tbl.Kosten[[#This Row],[Totaal kosten]],"")</f>
        <v/>
      </c>
      <c r="ET19" s="160" t="str">
        <f>IF(Tbl.Kosten[[#This Row],[Sanr.]]=ET$7,Tbl.Kosten[[#This Row],[Totaal kosten]],"")</f>
        <v/>
      </c>
      <c r="EU19" s="160" t="str">
        <f>IF(Tbl.Kosten[[#This Row],[Sanr.]]=EU$7,Tbl.Kosten[[#This Row],[Totaal kosten]],"")</f>
        <v/>
      </c>
      <c r="EV19" s="160" t="str">
        <f>IF(Tbl.Kosten[[#This Row],[Sanr.]]=EV$7,Tbl.Kosten[[#This Row],[Totaal kosten]],"")</f>
        <v/>
      </c>
      <c r="EW19" s="160" t="str">
        <f>IF(Tbl.Kosten[[#This Row],[Sanr.]]=EW$7,Tbl.Kosten[[#This Row],[Totaal kosten]],"")</f>
        <v/>
      </c>
      <c r="EX19" s="160" t="str">
        <f>IF(Tbl.Kosten[[#This Row],[Sanr.]]=EX$7,Tbl.Kosten[[#This Row],[Totaal kosten]],"")</f>
        <v/>
      </c>
      <c r="EY19" s="160" t="str">
        <f>IF(Tbl.Kosten[[#This Row],[Sanr.]]=EY$7,Tbl.Kosten[[#This Row],[Totaal kosten]],"")</f>
        <v/>
      </c>
      <c r="EZ19" s="160" t="str">
        <f>IF(Tbl.Kosten[[#This Row],[Sanr.]]=EZ$7,Tbl.Kosten[[#This Row],[Totaal kosten]],"")</f>
        <v/>
      </c>
      <c r="FA19" s="160" t="str">
        <f>IF(Tbl.Kosten[[#This Row],[Sanr.]]=FA$7,Tbl.Kosten[[#This Row],[Totaal kosten]],"")</f>
        <v/>
      </c>
      <c r="FB19" s="160" t="str">
        <f>IF(Tbl.Kosten[[#This Row],[Sanr.]]=FB$7,Tbl.Kosten[[#This Row],[Totaal kosten]],"")</f>
        <v/>
      </c>
      <c r="FC19" s="160" t="str">
        <f>IF(Tbl.Kosten[[#This Row],[Sanr.]]=FC$7,Tbl.Kosten[[#This Row],[Totaal kosten]],"")</f>
        <v/>
      </c>
      <c r="FD19" s="160" t="str">
        <f>IF(Tbl.Kosten[[#This Row],[Sanr.]]=FD$7,Tbl.Kosten[[#This Row],[Totaal kosten]],"")</f>
        <v/>
      </c>
      <c r="FE19" s="160" t="str">
        <f>IF(Tbl.Kosten[[#This Row],[Sanr.]]=FE$7,Tbl.Kosten[[#This Row],[Totaal kosten]],"")</f>
        <v/>
      </c>
      <c r="FF19" s="160" t="str">
        <f>IF(Tbl.Kosten[[#This Row],[Sanr.]]=FF$7,Tbl.Kosten[[#This Row],[Totaal kosten]],"")</f>
        <v/>
      </c>
      <c r="FG19" s="160" t="str">
        <f>IF(Tbl.Kosten[[#This Row],[Sanr.]]=FG$7,Tbl.Kosten[[#This Row],[Totaal kosten]],"")</f>
        <v/>
      </c>
      <c r="FH19" s="160" t="str">
        <f>IF(Tbl.Kosten[[#This Row],[Sanr.]]=FH$7,Tbl.Kosten[[#This Row],[Totaal kosten]],"")</f>
        <v/>
      </c>
      <c r="FI19" s="160" t="str">
        <f>IF(Tbl.Kosten[[#This Row],[Sanr.]]=FI$7,Tbl.Kosten[[#This Row],[Totaal kosten]],"")</f>
        <v/>
      </c>
      <c r="FJ19" s="160" t="str">
        <f>IF(Tbl.Kosten[[#This Row],[Sanr.]]=FJ$7,Tbl.Kosten[[#This Row],[Totaal kosten]],"")</f>
        <v/>
      </c>
      <c r="FK19" s="160" t="str">
        <f>IF(Tbl.Kosten[[#This Row],[Sanr.]]=FK$7,Tbl.Kosten[[#This Row],[Totaal kosten]],"")</f>
        <v/>
      </c>
      <c r="FL19" s="160" t="str">
        <f>IF(Tbl.Kosten[[#This Row],[Sanr.]]=FL$7,Tbl.Kosten[[#This Row],[Totaal kosten]],"")</f>
        <v/>
      </c>
      <c r="FM19" s="160" t="str">
        <f>IF(Tbl.Kosten[[#This Row],[Sanr.]]=FM$7,Tbl.Kosten[[#This Row],[Totaal kosten]],"")</f>
        <v/>
      </c>
      <c r="FN19" s="160" t="str">
        <f>IF(Tbl.Kosten[[#This Row],[Sanr.]]=FN$7,Tbl.Kosten[[#This Row],[Totaal kosten]],"")</f>
        <v/>
      </c>
      <c r="FO19" s="160" t="str">
        <f>IF(Tbl.Kosten[[#This Row],[Sanr.]]=FO$7,Tbl.Kosten[[#This Row],[Totaal kosten]],"")</f>
        <v/>
      </c>
      <c r="FP19" s="160" t="str">
        <f>IF(Tbl.Kosten[[#This Row],[Sanr.]]=FP$7,Tbl.Kosten[[#This Row],[Totaal kosten]],"")</f>
        <v/>
      </c>
      <c r="FQ19" s="160" t="str">
        <f>IF(Tbl.Kosten[[#This Row],[Sanr.]]=FQ$7,Tbl.Kosten[[#This Row],[Totaal kosten]],"")</f>
        <v/>
      </c>
      <c r="FR19" s="160" t="str">
        <f>IF(Tbl.Kosten[[#This Row],[Sanr.]]=FR$7,Tbl.Kosten[[#This Row],[Totaal kosten]],"")</f>
        <v/>
      </c>
      <c r="FS19" s="160" t="str">
        <f>IF(Tbl.Kosten[[#This Row],[Sanr.]]=FS$7,Tbl.Kosten[[#This Row],[Totaal kosten]],"")</f>
        <v/>
      </c>
      <c r="FT19" s="160" t="str">
        <f>IF(Tbl.Kosten[[#This Row],[Sanr.]]=FT$7,Tbl.Kosten[[#This Row],[Totaal kosten]],"")</f>
        <v/>
      </c>
      <c r="FU19" s="160" t="str">
        <f>IF(Tbl.Kosten[[#This Row],[Sanr.]]=FU$7,Tbl.Kosten[[#This Row],[Totaal kosten]],"")</f>
        <v/>
      </c>
      <c r="FV19" s="160" t="str">
        <f>IF(Tbl.Kosten[[#This Row],[Sanr.]]=FV$7,Tbl.Kosten[[#This Row],[Totaal kosten]],"")</f>
        <v/>
      </c>
      <c r="FW19" s="160" t="str">
        <f>IFERROR(_xlfn.XLOOKUP(Tbl.Kosten[[#This Row],[Activiteitencode]],Tbl.Activiteiten[Activiteitcode],Tbl.Activiteiten[Anr.],"",0,1),"")</f>
        <v/>
      </c>
      <c r="FX19" s="181" t="str">
        <f>_xlfn.CONCAT(Tbl.Kosten[[#This Row],[Pnr.]],Tbl.Kosten[[#This Row],[Sanr.]])</f>
        <v>P1</v>
      </c>
      <c r="FY19" s="160">
        <f>Tbl.Kosten[[#This Row],[Totaal kosten]]-Tbl.Kosten[[#This Row],[Subsidie]]</f>
        <v>0</v>
      </c>
      <c r="FZ19" s="160">
        <f>IF(Tbl.Kosten[[#This Row],[Pnr.]]=FZ$7,Tbl.Kosten[[#This Row],[Te financieren]],"")</f>
        <v>0</v>
      </c>
      <c r="GA19" s="160" t="str">
        <f>IF(Tbl.Kosten[[#This Row],[Pnr.]]=GA$7,Tbl.Kosten[[#This Row],[Te financieren]],"")</f>
        <v/>
      </c>
      <c r="GB19" s="160" t="str">
        <f>IF(Tbl.Kosten[[#This Row],[Pnr.]]=GB$7,Tbl.Kosten[[#This Row],[Te financieren]],"")</f>
        <v/>
      </c>
      <c r="GC19" s="160" t="str">
        <f>IF(Tbl.Kosten[[#This Row],[Pnr.]]=GC$7,Tbl.Kosten[[#This Row],[Te financieren]],"")</f>
        <v/>
      </c>
      <c r="GD19" s="160" t="str">
        <f>IF(Tbl.Kosten[[#This Row],[Pnr.]]=GD$7,Tbl.Kosten[[#This Row],[Te financieren]],"")</f>
        <v/>
      </c>
      <c r="GE19" s="160" t="str">
        <f>IF(Tbl.Kosten[[#This Row],[Pnr.]]=GE$7,Tbl.Kosten[[#This Row],[Te financieren]],"")</f>
        <v/>
      </c>
      <c r="GF19" s="160" t="str">
        <f>IF(Tbl.Kosten[[#This Row],[Pnr.]]=GF$7,Tbl.Kosten[[#This Row],[Te financieren]],"")</f>
        <v/>
      </c>
      <c r="GG19" s="160" t="str">
        <f>IF(Tbl.Kosten[[#This Row],[Pnr.]]=GG$7,Tbl.Kosten[[#This Row],[Te financieren]],"")</f>
        <v/>
      </c>
      <c r="GH19" s="160" t="str">
        <f>IF(Tbl.Kosten[[#This Row],[Pnr.]]=GH$7,Tbl.Kosten[[#This Row],[Te financieren]],"")</f>
        <v/>
      </c>
      <c r="GI19" s="160" t="str">
        <f>IF(Tbl.Kosten[[#This Row],[Pnr.]]=GI$7,Tbl.Kosten[[#This Row],[Te financieren]],"")</f>
        <v/>
      </c>
      <c r="GJ19" s="160" t="str">
        <f>IF(Tbl.Kosten[[#This Row],[Pnr.]]=GJ$7,Tbl.Kosten[[#This Row],[Te financieren]],"")</f>
        <v/>
      </c>
      <c r="GK19" s="160" t="str">
        <f>IF(Tbl.Kosten[[#This Row],[Pnr.]]=GK$7,Tbl.Kosten[[#This Row],[Te financieren]],"")</f>
        <v/>
      </c>
      <c r="GL19" s="160" t="str">
        <f>IF(Tbl.Kosten[[#This Row],[Pnr.]]=GL$7,Tbl.Kosten[[#This Row],[Te financieren]],"")</f>
        <v/>
      </c>
      <c r="GM19" s="160" t="str">
        <f>IF(Tbl.Kosten[[#This Row],[Pnr.]]=GM$7,Tbl.Kosten[[#This Row],[Te financieren]],"")</f>
        <v/>
      </c>
      <c r="GN19" s="160" t="str">
        <f>IF(Tbl.Kosten[[#This Row],[Pnr.]]=GN$7,Tbl.Kosten[[#This Row],[Te financieren]],"")</f>
        <v/>
      </c>
      <c r="GO19" s="160" t="str">
        <f>IF(Tbl.Kosten[[#This Row],[Pnr.]]=GO$7,Tbl.Kosten[[#This Row],[Te financieren]],"")</f>
        <v/>
      </c>
      <c r="GP19" s="160" t="str">
        <f>IF(Tbl.Kosten[[#This Row],[Pnr.]]=GP$7,Tbl.Kosten[[#This Row],[Te financieren]],"")</f>
        <v/>
      </c>
      <c r="GQ19" s="160" t="str">
        <f>IF(Tbl.Kosten[[#This Row],[Pnr.]]=GQ$7,Tbl.Kosten[[#This Row],[Te financieren]],"")</f>
        <v/>
      </c>
      <c r="GR19" s="160" t="str">
        <f>IF(Tbl.Kosten[[#This Row],[Pnr.]]=GR$7,Tbl.Kosten[[#This Row],[Te financieren]],"")</f>
        <v/>
      </c>
      <c r="GS19" s="160" t="str">
        <f>IF(Tbl.Kosten[[#This Row],[Pnr.]]=GS$7,Tbl.Kosten[[#This Row],[Te financieren]],"")</f>
        <v/>
      </c>
      <c r="GT19" s="160" t="str">
        <f>IF(Tbl.Kosten[[#This Row],[Pnr.]]=GT$7,Tbl.Kosten[[#This Row],[Te financieren]],"")</f>
        <v/>
      </c>
      <c r="GU19" s="160" t="str">
        <f>IF(Tbl.Kosten[[#This Row],[Pnr.]]=GU$7,Tbl.Kosten[[#This Row],[Te financieren]],"")</f>
        <v/>
      </c>
      <c r="GV19" s="160" t="str">
        <f>IF(Tbl.Kosten[[#This Row],[Pnr.]]=GV$7,Tbl.Kosten[[#This Row],[Te financieren]],"")</f>
        <v/>
      </c>
      <c r="GW19" s="160" t="str">
        <f>IF(Tbl.Kosten[[#This Row],[Pnr.]]=GW$7,Tbl.Kosten[[#This Row],[Te financieren]],"")</f>
        <v/>
      </c>
      <c r="GX19" s="160" t="str">
        <f>IF(Tbl.Kosten[[#This Row],[Pnr.]]=GX$7,Tbl.Kosten[[#This Row],[Te financieren]],"")</f>
        <v/>
      </c>
      <c r="GY19" s="160" t="str">
        <f>IF(Tbl.Kosten[[#This Row],[Pnr.]]=GY$7,Tbl.Kosten[[#This Row],[Te financieren]],"")</f>
        <v/>
      </c>
      <c r="GZ19" s="160" t="str">
        <f>IF(Tbl.Kosten[[#This Row],[Pnr.]]=GZ$7,Tbl.Kosten[[#This Row],[Te financieren]],"")</f>
        <v/>
      </c>
      <c r="HA19" s="160" t="str">
        <f>IF(Tbl.Kosten[[#This Row],[Pnr.]]=HA$7,Tbl.Kosten[[#This Row],[Te financieren]],"")</f>
        <v/>
      </c>
      <c r="HB19" s="160" t="str">
        <f>IF(Tbl.Kosten[[#This Row],[Pnr.]]=HB$7,Tbl.Kosten[[#This Row],[Te financieren]],"")</f>
        <v/>
      </c>
      <c r="HC19" s="160" t="str">
        <f>IF(Tbl.Kosten[[#This Row],[Pnr.]]=HC$7,Tbl.Kosten[[#This Row],[Te financieren]],"")</f>
        <v/>
      </c>
      <c r="HD19" s="160" t="str">
        <f>IF(Tbl.Kosten[[#This Row],[Pnr.]]=HD$7,Tbl.Kosten[[#This Row],[Te financieren]],"")</f>
        <v/>
      </c>
      <c r="HE19" s="160" t="str">
        <f>IF(Tbl.Kosten[[#This Row],[Pnr.]]=HE$7,Tbl.Kosten[[#This Row],[Te financieren]],"")</f>
        <v/>
      </c>
      <c r="HF19" s="160" t="str">
        <f>IF(Tbl.Kosten[[#This Row],[Pnr.]]=HF$7,Tbl.Kosten[[#This Row],[Te financieren]],"")</f>
        <v/>
      </c>
      <c r="HG19" s="160" t="str">
        <f>IF(Tbl.Kosten[[#This Row],[Pnr.]]=HG$7,Tbl.Kosten[[#This Row],[Te financieren]],"")</f>
        <v/>
      </c>
      <c r="HH19" s="160" t="str">
        <f>IF(Tbl.Kosten[[#This Row],[Pnr.]]=HH$7,Tbl.Kosten[[#This Row],[Te financieren]],"")</f>
        <v/>
      </c>
      <c r="HI19" s="160" t="str">
        <f>IF(Tbl.Kosten[[#This Row],[Pnr.]]=HI$7,Tbl.Kosten[[#This Row],[Te financieren]],"")</f>
        <v/>
      </c>
      <c r="HJ19" s="160" t="str">
        <f>IF(Tbl.Kosten[[#This Row],[Pnr.]]=HJ$7,Tbl.Kosten[[#This Row],[Te financieren]],"")</f>
        <v/>
      </c>
      <c r="HK19" s="160" t="str">
        <f>IF(Tbl.Kosten[[#This Row],[Pnr.]]=HK$7,Tbl.Kosten[[#This Row],[Te financieren]],"")</f>
        <v/>
      </c>
      <c r="HL19" s="160" t="str">
        <f>IF(Tbl.Kosten[[#This Row],[Pnr.]]=HL$7,Tbl.Kosten[[#This Row],[Te financieren]],"")</f>
        <v/>
      </c>
      <c r="HM19" s="160" t="str">
        <f>IF(Tbl.Kosten[[#This Row],[Pnr.]]=HM$7,Tbl.Kosten[[#This Row],[Te financieren]],"")</f>
        <v/>
      </c>
      <c r="HN19" s="160" t="str">
        <f>IF(Tbl.Kosten[[#This Row],[Pnr.]]=HN$7,Tbl.Kosten[[#This Row],[Te financieren]],"")</f>
        <v/>
      </c>
      <c r="HO19" s="160" t="str">
        <f>IF(Tbl.Kosten[[#This Row],[Pnr.]]=HO$7,Tbl.Kosten[[#This Row],[Te financieren]],"")</f>
        <v/>
      </c>
      <c r="HP19" s="160" t="str">
        <f>IF(Tbl.Kosten[[#This Row],[Pnr.]]=HP$7,Tbl.Kosten[[#This Row],[Te financieren]],"")</f>
        <v/>
      </c>
      <c r="HQ19" s="160" t="str">
        <f>IF(Tbl.Kosten[[#This Row],[Pnr.]]=HQ$7,Tbl.Kosten[[#This Row],[Te financieren]],"")</f>
        <v/>
      </c>
      <c r="HR19" s="160" t="str">
        <f>IF(Tbl.Kosten[[#This Row],[Pnr.]]=HR$7,Tbl.Kosten[[#This Row],[Te financieren]],"")</f>
        <v/>
      </c>
      <c r="HS19" s="160" t="str">
        <f>IF(Tbl.Kosten[[#This Row],[Pnr.]]=HS$7,Tbl.Kosten[[#This Row],[Te financieren]],"")</f>
        <v/>
      </c>
      <c r="HT19" s="160" t="str">
        <f>IF(Tbl.Kosten[[#This Row],[Pnr.]]=HT$7,Tbl.Kosten[[#This Row],[Te financieren]],"")</f>
        <v/>
      </c>
      <c r="HU19" s="160" t="str">
        <f>IF(Tbl.Kosten[[#This Row],[Pnr.]]=HU$7,Tbl.Kosten[[#This Row],[Te financieren]],"")</f>
        <v/>
      </c>
      <c r="HV19" s="160" t="str">
        <f>IF(Tbl.Kosten[[#This Row],[Pnr.]]=HV$7,Tbl.Kosten[[#This Row],[Te financieren]],"")</f>
        <v/>
      </c>
      <c r="HW19" s="160" t="str">
        <f>IF(Tbl.Kosten[[#This Row],[Pnr.]]=HW$7,Tbl.Kosten[[#This Row],[Te financieren]],"")</f>
        <v/>
      </c>
    </row>
    <row r="20" spans="2:231" x14ac:dyDescent="0.3">
      <c r="B20" s="144"/>
      <c r="C20" s="147"/>
      <c r="D20" s="146"/>
      <c r="E20" s="147"/>
      <c r="F20" s="145"/>
      <c r="G20" s="11" t="str">
        <f>IF(Tbl.Kosten[[#This Row],[Medewerker e/o 
functie]]&lt;&gt;"",_xlfn.XLOOKUP(Tbl.Kosten[[#This Row],[Medewerker e/o 
functie]],Tbl.Uurtarief[Medewerker en/of functie],Tbl.Uurtarief[Uurtarief],"",0,1),"")</f>
        <v/>
      </c>
      <c r="H20" s="121">
        <f>IFERROR(Tbl.Kosten[[#This Row],[Uren]]*Tbl.Kosten[[#This Row],[Uurtarief]],0)</f>
        <v>0</v>
      </c>
      <c r="I20" s="119" t="str">
        <f>IF(Tbl.Kosten[[#This Row],[Subtotaal uren]]&lt;&gt;0,_xlfn.XLOOKUP(Tbl.Kosten[[#This Row],[Medewerker e/o 
functie]],Tbl.Uurtarief[Medewerker en/of functie],Tbl.Uurtarief[Kostensoort arbeid],"",0,1),"")</f>
        <v/>
      </c>
      <c r="J20" s="147"/>
      <c r="K20" s="145"/>
      <c r="L20" s="149" t="str">
        <f>IF(Tbl.Kosten[[#This Row],[Activum]]&lt;&gt;"",_xlfn.XLOOKUP(Tbl.Kosten[[#This Row],[Activum]],Tbl.Afschrijvingskosten[Activum],Tbl.Afschrijvingskosten[Tarief per afschrijvings-eenheid],"",0,1),"")</f>
        <v/>
      </c>
      <c r="M20" s="122">
        <f>IFERROR(Tbl.Kosten[[#This Row],[Een-
heden]]*Tbl.Kosten[[#This Row],[Afschrijvings-
tarief]],0)</f>
        <v>0</v>
      </c>
      <c r="N20" s="122" t="str">
        <f>IF(Tbl.Kosten[[#This Row],[Subtotaal afschrijving]]&lt;&gt;0,Lijsten!A18,"")</f>
        <v/>
      </c>
      <c r="O20" s="150"/>
      <c r="P20" s="145"/>
      <c r="Q20" s="148"/>
      <c r="R20" s="122">
        <f>IFERROR(Tbl.Kosten[[#This Row],[Aantal]]*Tbl.Kosten[[#This Row],[Tarief]],0)</f>
        <v>0</v>
      </c>
      <c r="S20" s="8">
        <f>IFERROR(Tbl.Kosten[[#This Row],[Subtotaal overige kosten]]+Tbl.Kosten[[#This Row],[Subtotaal uren]]+Tbl.Kosten[[#This Row],[Subtotaal afschrijving]],0)</f>
        <v>0</v>
      </c>
      <c r="T20" s="8">
        <f>IFERROR(Tbl.Kosten[[#This Row],[Totaal kosten]]*Tbl.Kosten[[#This Row],[Subsidie%]],0)</f>
        <v>0</v>
      </c>
      <c r="U20" s="4" t="str" cm="1">
        <f t="array" ref="U20">IFERROR(_xlfn.IFS(Tbl.Kosten[[#This Row],[Subtotaal uren]]&lt;&gt;0,Tbl.Kosten[[#This Row],[Kostensoort arbeid]],Tbl.Kosten[[#This Row],[Subtotaal afschrijving]]&lt;&gt;0,Tbl.Kosten[[#This Row],[Kostensoort afschrijving]],Tbl.Kosten[[#This Row],[Subtotaal overige kosten]]&lt;&gt;0,Tbl.Kosten[[#This Row],[Kostensoort overig]]),"")</f>
        <v/>
      </c>
      <c r="V20" s="4" t="str">
        <f>IFERROR(_xlfn.XLOOKUP(Tbl.Kosten[[#This Row],[Activiteitencode]],Tbl.Activiteiten[Activiteitcode],Tbl.Activiteiten[Werkpakketcode],"",0,1),"")</f>
        <v/>
      </c>
      <c r="W20" s="4" t="str">
        <f>IFERROR(_xlfn.XLOOKUP(Tbl.Kosten[[#This Row],[Werkpakketcode]],Tbl.Werkpakketten[Werkpakketcode],Tbl.Werkpakketten[Subsidiabele activiteit],"",0,1),"")</f>
        <v/>
      </c>
      <c r="X20" s="12">
        <f>IFERROR(_xlfn.XLOOKUP(Tbl.Kosten[[#This Row],[Sanr.]],Tbl.Subsidiehoogte[SAnr.],Tbl.Subsidiehoogte[Sub. Percentage],0,0,1),0)</f>
        <v>0</v>
      </c>
      <c r="Y20" s="154" t="str">
        <f>IFERROR(_xlfn.XLOOKUP(Tbl.Kosten[[#This Row],[Partnercode]],Tbl.Projectpartners[Partnercode],Tbl.Projectpartners[PNr.],"",0,1),"")</f>
        <v>P1</v>
      </c>
      <c r="Z20" s="158">
        <f>IF(Tbl.Kosten[[#This Row],[Pnr.]]=Z$7,Tbl.Kosten[[#This Row],[Totaal kosten]],"")</f>
        <v>0</v>
      </c>
      <c r="AA20" s="158" t="str">
        <f>IF(Tbl.Kosten[[#This Row],[Pnr.]]=AA$7,Tbl.Kosten[[#This Row],[Totaal kosten]],"")</f>
        <v/>
      </c>
      <c r="AB20" s="158" t="str">
        <f>IF(Tbl.Kosten[[#This Row],[Pnr.]]=AB$7,Tbl.Kosten[[#This Row],[Totaal kosten]],"")</f>
        <v/>
      </c>
      <c r="AC20" s="158" t="str">
        <f>IF(Tbl.Kosten[[#This Row],[Pnr.]]=AC$7,Tbl.Kosten[[#This Row],[Totaal kosten]],"")</f>
        <v/>
      </c>
      <c r="AD20" s="158" t="str">
        <f>IF(Tbl.Kosten[[#This Row],[Pnr.]]=AD$7,Tbl.Kosten[[#This Row],[Totaal kosten]],"")</f>
        <v/>
      </c>
      <c r="AE20" s="158" t="str">
        <f>IF(Tbl.Kosten[[#This Row],[Pnr.]]=AE$7,Tbl.Kosten[[#This Row],[Totaal kosten]],"")</f>
        <v/>
      </c>
      <c r="AF20" s="158" t="str">
        <f>IF(Tbl.Kosten[[#This Row],[Pnr.]]=AF$7,Tbl.Kosten[[#This Row],[Totaal kosten]],"")</f>
        <v/>
      </c>
      <c r="AG20" s="158" t="str">
        <f>IF(Tbl.Kosten[[#This Row],[Pnr.]]=AG$7,Tbl.Kosten[[#This Row],[Totaal kosten]],"")</f>
        <v/>
      </c>
      <c r="AH20" s="158" t="str">
        <f>IF(Tbl.Kosten[[#This Row],[Pnr.]]=AH$7,Tbl.Kosten[[#This Row],[Totaal kosten]],"")</f>
        <v/>
      </c>
      <c r="AI20" s="158" t="str">
        <f>IF(Tbl.Kosten[[#This Row],[Pnr.]]=AI$7,Tbl.Kosten[[#This Row],[Totaal kosten]],"")</f>
        <v/>
      </c>
      <c r="AJ20" s="158" t="str">
        <f>IF(Tbl.Kosten[[#This Row],[Pnr.]]=AJ$7,Tbl.Kosten[[#This Row],[Totaal kosten]],"")</f>
        <v/>
      </c>
      <c r="AK20" s="158" t="str">
        <f>IF(Tbl.Kosten[[#This Row],[Pnr.]]=AK$7,Tbl.Kosten[[#This Row],[Totaal kosten]],"")</f>
        <v/>
      </c>
      <c r="AL20" s="158" t="str">
        <f>IF(Tbl.Kosten[[#This Row],[Pnr.]]=AL$7,Tbl.Kosten[[#This Row],[Totaal kosten]],"")</f>
        <v/>
      </c>
      <c r="AM20" s="158" t="str">
        <f>IF(Tbl.Kosten[[#This Row],[Pnr.]]=AM$7,Tbl.Kosten[[#This Row],[Totaal kosten]],"")</f>
        <v/>
      </c>
      <c r="AN20" s="158" t="str">
        <f>IF(Tbl.Kosten[[#This Row],[Pnr.]]=AN$7,Tbl.Kosten[[#This Row],[Totaal kosten]],"")</f>
        <v/>
      </c>
      <c r="AO20" s="158" t="str">
        <f>IF(Tbl.Kosten[[#This Row],[Pnr.]]=AO$7,Tbl.Kosten[[#This Row],[Totaal kosten]],"")</f>
        <v/>
      </c>
      <c r="AP20" s="158" t="str">
        <f>IF(Tbl.Kosten[[#This Row],[Pnr.]]=AP$7,Tbl.Kosten[[#This Row],[Totaal kosten]],"")</f>
        <v/>
      </c>
      <c r="AQ20" s="158" t="str">
        <f>IF(Tbl.Kosten[[#This Row],[Pnr.]]=AQ$7,Tbl.Kosten[[#This Row],[Totaal kosten]],"")</f>
        <v/>
      </c>
      <c r="AR20" s="158" t="str">
        <f>IF(Tbl.Kosten[[#This Row],[Pnr.]]=AR$7,Tbl.Kosten[[#This Row],[Totaal kosten]],"")</f>
        <v/>
      </c>
      <c r="AS20" s="158" t="str">
        <f>IF(Tbl.Kosten[[#This Row],[Pnr.]]=AS$7,Tbl.Kosten[[#This Row],[Totaal kosten]],"")</f>
        <v/>
      </c>
      <c r="AT20" s="158" t="str">
        <f>IF(Tbl.Kosten[[#This Row],[Pnr.]]=AT$7,Tbl.Kosten[[#This Row],[Totaal kosten]],"")</f>
        <v/>
      </c>
      <c r="AU20" s="158" t="str">
        <f>IF(Tbl.Kosten[[#This Row],[Pnr.]]=AU$7,Tbl.Kosten[[#This Row],[Totaal kosten]],"")</f>
        <v/>
      </c>
      <c r="AV20" s="158" t="str">
        <f>IF(Tbl.Kosten[[#This Row],[Pnr.]]=AV$7,Tbl.Kosten[[#This Row],[Totaal kosten]],"")</f>
        <v/>
      </c>
      <c r="AW20" s="158" t="str">
        <f>IF(Tbl.Kosten[[#This Row],[Pnr.]]=AW$7,Tbl.Kosten[[#This Row],[Totaal kosten]],"")</f>
        <v/>
      </c>
      <c r="AX20" s="158" t="str">
        <f>IF(Tbl.Kosten[[#This Row],[Pnr.]]=AX$7,Tbl.Kosten[[#This Row],[Totaal kosten]],"")</f>
        <v/>
      </c>
      <c r="AY20" s="158" t="str">
        <f>IF(Tbl.Kosten[[#This Row],[Pnr.]]=AY$7,Tbl.Kosten[[#This Row],[Totaal kosten]],"")</f>
        <v/>
      </c>
      <c r="AZ20" s="158" t="str">
        <f>IF(Tbl.Kosten[[#This Row],[Pnr.]]=AZ$7,Tbl.Kosten[[#This Row],[Totaal kosten]],"")</f>
        <v/>
      </c>
      <c r="BA20" s="158" t="str">
        <f>IF(Tbl.Kosten[[#This Row],[Pnr.]]=BA$7,Tbl.Kosten[[#This Row],[Totaal kosten]],"")</f>
        <v/>
      </c>
      <c r="BB20" s="158" t="str">
        <f>IF(Tbl.Kosten[[#This Row],[Pnr.]]=BB$7,Tbl.Kosten[[#This Row],[Totaal kosten]],"")</f>
        <v/>
      </c>
      <c r="BC20" s="158" t="str">
        <f>IF(Tbl.Kosten[[#This Row],[Pnr.]]=BC$7,Tbl.Kosten[[#This Row],[Totaal kosten]],"")</f>
        <v/>
      </c>
      <c r="BD20" s="158" t="str">
        <f>IF(Tbl.Kosten[[#This Row],[Pnr.]]=BD$7,Tbl.Kosten[[#This Row],[Totaal kosten]],"")</f>
        <v/>
      </c>
      <c r="BE20" s="158" t="str">
        <f>IF(Tbl.Kosten[[#This Row],[Pnr.]]=BE$7,Tbl.Kosten[[#This Row],[Totaal kosten]],"")</f>
        <v/>
      </c>
      <c r="BF20" s="158" t="str">
        <f>IF(Tbl.Kosten[[#This Row],[Pnr.]]=BF$7,Tbl.Kosten[[#This Row],[Totaal kosten]],"")</f>
        <v/>
      </c>
      <c r="BG20" s="158" t="str">
        <f>IF(Tbl.Kosten[[#This Row],[Pnr.]]=BG$7,Tbl.Kosten[[#This Row],[Totaal kosten]],"")</f>
        <v/>
      </c>
      <c r="BH20" s="158" t="str">
        <f>IF(Tbl.Kosten[[#This Row],[Pnr.]]=BH$7,Tbl.Kosten[[#This Row],[Totaal kosten]],"")</f>
        <v/>
      </c>
      <c r="BI20" s="158" t="str">
        <f>IF(Tbl.Kosten[[#This Row],[Pnr.]]=BI$7,Tbl.Kosten[[#This Row],[Totaal kosten]],"")</f>
        <v/>
      </c>
      <c r="BJ20" s="158" t="str">
        <f>IF(Tbl.Kosten[[#This Row],[Pnr.]]=BJ$7,Tbl.Kosten[[#This Row],[Totaal kosten]],"")</f>
        <v/>
      </c>
      <c r="BK20" s="158" t="str">
        <f>IF(Tbl.Kosten[[#This Row],[Pnr.]]=BK$7,Tbl.Kosten[[#This Row],[Totaal kosten]],"")</f>
        <v/>
      </c>
      <c r="BL20" s="158" t="str">
        <f>IF(Tbl.Kosten[[#This Row],[Pnr.]]=BL$7,Tbl.Kosten[[#This Row],[Totaal kosten]],"")</f>
        <v/>
      </c>
      <c r="BM20" s="158" t="str">
        <f>IF(Tbl.Kosten[[#This Row],[Pnr.]]=BM$7,Tbl.Kosten[[#This Row],[Totaal kosten]],"")</f>
        <v/>
      </c>
      <c r="BN20" s="158" t="str">
        <f>IF(Tbl.Kosten[[#This Row],[Pnr.]]=BN$7,Tbl.Kosten[[#This Row],[Totaal kosten]],"")</f>
        <v/>
      </c>
      <c r="BO20" s="158" t="str">
        <f>IF(Tbl.Kosten[[#This Row],[Pnr.]]=BO$7,Tbl.Kosten[[#This Row],[Totaal kosten]],"")</f>
        <v/>
      </c>
      <c r="BP20" s="158" t="str">
        <f>IF(Tbl.Kosten[[#This Row],[Pnr.]]=BP$7,Tbl.Kosten[[#This Row],[Totaal kosten]],"")</f>
        <v/>
      </c>
      <c r="BQ20" s="158" t="str">
        <f>IF(Tbl.Kosten[[#This Row],[Pnr.]]=BQ$7,Tbl.Kosten[[#This Row],[Totaal kosten]],"")</f>
        <v/>
      </c>
      <c r="BR20" s="158" t="str">
        <f>IF(Tbl.Kosten[[#This Row],[Pnr.]]=BR$7,Tbl.Kosten[[#This Row],[Totaal kosten]],"")</f>
        <v/>
      </c>
      <c r="BS20" s="158" t="str">
        <f>IF(Tbl.Kosten[[#This Row],[Pnr.]]=BS$7,Tbl.Kosten[[#This Row],[Totaal kosten]],"")</f>
        <v/>
      </c>
      <c r="BT20" s="158" t="str">
        <f>IF(Tbl.Kosten[[#This Row],[Pnr.]]=BT$7,Tbl.Kosten[[#This Row],[Totaal kosten]],"")</f>
        <v/>
      </c>
      <c r="BU20" s="158" t="str">
        <f>IF(Tbl.Kosten[[#This Row],[Pnr.]]=BU$7,Tbl.Kosten[[#This Row],[Totaal kosten]],"")</f>
        <v/>
      </c>
      <c r="BV20" s="158" t="str">
        <f>IF(Tbl.Kosten[[#This Row],[Pnr.]]=BV$7,Tbl.Kosten[[#This Row],[Totaal kosten]],"")</f>
        <v/>
      </c>
      <c r="BW20" s="158" t="str">
        <f>IF(Tbl.Kosten[[#This Row],[Pnr.]]=BW$7,Tbl.Kosten[[#This Row],[Totaal kosten]],"")</f>
        <v/>
      </c>
      <c r="BX20" s="158" t="str">
        <f>IFERROR(_xlfn.XLOOKUP(Tbl.Kosten[[#This Row],[Werkpakketcode]],Tbl.Werkpakketten[Werkpakketcode],Tbl.Werkpakketten[WPnr.],"",0,1),"")</f>
        <v/>
      </c>
      <c r="BY20" s="158" t="str">
        <f>IF(Tbl.Kosten[[#This Row],[WPnr.]]=BY$7,Tbl.Kosten[[#This Row],[Totaal kosten]],"")</f>
        <v/>
      </c>
      <c r="BZ20" s="158" t="str">
        <f>IF(Tbl.Kosten[[#This Row],[WPnr.]]=BZ$7,Tbl.Kosten[[#This Row],[Totaal kosten]],"")</f>
        <v/>
      </c>
      <c r="CA20" s="158" t="str">
        <f>IF(Tbl.Kosten[[#This Row],[WPnr.]]=CA$7,Tbl.Kosten[[#This Row],[Totaal kosten]],"")</f>
        <v/>
      </c>
      <c r="CB20" s="158" t="str">
        <f>IF(Tbl.Kosten[[#This Row],[WPnr.]]=CB$7,Tbl.Kosten[[#This Row],[Totaal kosten]],"")</f>
        <v/>
      </c>
      <c r="CC20" s="158" t="str">
        <f>IF(Tbl.Kosten[[#This Row],[WPnr.]]=CC$7,Tbl.Kosten[[#This Row],[Totaal kosten]],"")</f>
        <v/>
      </c>
      <c r="CD20" s="158" t="str">
        <f>IF(Tbl.Kosten[[#This Row],[WPnr.]]=CD$7,Tbl.Kosten[[#This Row],[Totaal kosten]],"")</f>
        <v/>
      </c>
      <c r="CE20" s="158" t="str">
        <f>IF(Tbl.Kosten[[#This Row],[WPnr.]]=CE$7,Tbl.Kosten[[#This Row],[Totaal kosten]],"")</f>
        <v/>
      </c>
      <c r="CF20" s="158" t="str">
        <f>IF(Tbl.Kosten[[#This Row],[WPnr.]]=CF$7,Tbl.Kosten[[#This Row],[Totaal kosten]],"")</f>
        <v/>
      </c>
      <c r="CG20" s="158" t="str">
        <f>IF(Tbl.Kosten[[#This Row],[WPnr.]]=CG$7,Tbl.Kosten[[#This Row],[Totaal kosten]],"")</f>
        <v/>
      </c>
      <c r="CH20" s="158" t="str">
        <f>IF(Tbl.Kosten[[#This Row],[WPnr.]]=CH$7,Tbl.Kosten[[#This Row],[Totaal kosten]],"")</f>
        <v/>
      </c>
      <c r="CI20" s="158" t="str">
        <f>IF(Tbl.Kosten[[#This Row],[WPnr.]]=CI$7,Tbl.Kosten[[#This Row],[Totaal kosten]],"")</f>
        <v/>
      </c>
      <c r="CJ20" s="158" t="str">
        <f>IF(Tbl.Kosten[[#This Row],[WPnr.]]=CJ$7,Tbl.Kosten[[#This Row],[Totaal kosten]],"")</f>
        <v/>
      </c>
      <c r="CK20" s="158" t="str">
        <f>IF(Tbl.Kosten[[#This Row],[WPnr.]]=CK$7,Tbl.Kosten[[#This Row],[Totaal kosten]],"")</f>
        <v/>
      </c>
      <c r="CL20" s="158" t="str">
        <f>IF(Tbl.Kosten[[#This Row],[WPnr.]]=CL$7,Tbl.Kosten[[#This Row],[Totaal kosten]],"")</f>
        <v/>
      </c>
      <c r="CM20" s="158" t="str">
        <f>IF(Tbl.Kosten[[#This Row],[WPnr.]]=CM$7,Tbl.Kosten[[#This Row],[Totaal kosten]],"")</f>
        <v/>
      </c>
      <c r="CN20" s="158" t="str">
        <f>IF(Tbl.Kosten[[#This Row],[WPnr.]]=CN$7,Tbl.Kosten[[#This Row],[Totaal kosten]],"")</f>
        <v/>
      </c>
      <c r="CO20" s="158" t="str">
        <f>IF(Tbl.Kosten[[#This Row],[WPnr.]]=CO$7,Tbl.Kosten[[#This Row],[Totaal kosten]],"")</f>
        <v/>
      </c>
      <c r="CP20" s="158" t="str">
        <f>IF(Tbl.Kosten[[#This Row],[WPnr.]]=CP$7,Tbl.Kosten[[#This Row],[Totaal kosten]],"")</f>
        <v/>
      </c>
      <c r="CQ20" s="158" t="str">
        <f>IF(Tbl.Kosten[[#This Row],[WPnr.]]=CQ$7,Tbl.Kosten[[#This Row],[Totaal kosten]],"")</f>
        <v/>
      </c>
      <c r="CR20" s="158" t="str">
        <f>IF(Tbl.Kosten[[#This Row],[WPnr.]]=CR$7,Tbl.Kosten[[#This Row],[Totaal kosten]],"")</f>
        <v/>
      </c>
      <c r="CS20" s="158" t="str">
        <f>IF(Tbl.Kosten[[#This Row],[WPnr.]]=CS$7,Tbl.Kosten[[#This Row],[Totaal kosten]],"")</f>
        <v/>
      </c>
      <c r="CT20" s="158" t="str">
        <f>IF(Tbl.Kosten[[#This Row],[WPnr.]]=CT$7,Tbl.Kosten[[#This Row],[Totaal kosten]],"")</f>
        <v/>
      </c>
      <c r="CU20" s="158" t="str">
        <f>IF(Tbl.Kosten[[#This Row],[WPnr.]]=CU$7,Tbl.Kosten[[#This Row],[Totaal kosten]],"")</f>
        <v/>
      </c>
      <c r="CV20" s="158" t="str">
        <f>IF(Tbl.Kosten[[#This Row],[WPnr.]]=CV$7,Tbl.Kosten[[#This Row],[Totaal kosten]],"")</f>
        <v/>
      </c>
      <c r="CW20" s="158" t="str">
        <f>IF(Tbl.Kosten[[#This Row],[WPnr.]]=CW$7,Tbl.Kosten[[#This Row],[Totaal kosten]],"")</f>
        <v/>
      </c>
      <c r="CX20" s="158" t="str">
        <f>IF(Tbl.Kosten[[#This Row],[WPnr.]]=CX$7,Tbl.Kosten[[#This Row],[Totaal kosten]],"")</f>
        <v/>
      </c>
      <c r="CY20" s="158" t="str">
        <f>IF(Tbl.Kosten[[#This Row],[WPnr.]]=CY$7,Tbl.Kosten[[#This Row],[Totaal kosten]],"")</f>
        <v/>
      </c>
      <c r="CZ20" s="158" t="str">
        <f>IF(Tbl.Kosten[[#This Row],[WPnr.]]=CZ$7,Tbl.Kosten[[#This Row],[Totaal kosten]],"")</f>
        <v/>
      </c>
      <c r="DA20" s="158" t="str">
        <f>IF(Tbl.Kosten[[#This Row],[WPnr.]]=DA$7,Tbl.Kosten[[#This Row],[Totaal kosten]],"")</f>
        <v/>
      </c>
      <c r="DB20" s="158" t="str">
        <f>IF(Tbl.Kosten[[#This Row],[WPnr.]]=DB$7,Tbl.Kosten[[#This Row],[Totaal kosten]],"")</f>
        <v/>
      </c>
      <c r="DC20" s="158" t="str">
        <f>IF(Tbl.Kosten[[#This Row],[WPnr.]]=DC$7,Tbl.Kosten[[#This Row],[Totaal kosten]],"")</f>
        <v/>
      </c>
      <c r="DD20" s="158" t="str">
        <f>IF(Tbl.Kosten[[#This Row],[WPnr.]]=DD$7,Tbl.Kosten[[#This Row],[Totaal kosten]],"")</f>
        <v/>
      </c>
      <c r="DE20" s="158" t="str">
        <f>IF(Tbl.Kosten[[#This Row],[WPnr.]]=DE$7,Tbl.Kosten[[#This Row],[Totaal kosten]],"")</f>
        <v/>
      </c>
      <c r="DF20" s="158" t="str">
        <f>IF(Tbl.Kosten[[#This Row],[WPnr.]]=DF$7,Tbl.Kosten[[#This Row],[Totaal kosten]],"")</f>
        <v/>
      </c>
      <c r="DG20" s="158" t="str">
        <f>IF(Tbl.Kosten[[#This Row],[WPnr.]]=DG$7,Tbl.Kosten[[#This Row],[Totaal kosten]],"")</f>
        <v/>
      </c>
      <c r="DH20" s="158" t="str">
        <f>IF(Tbl.Kosten[[#This Row],[WPnr.]]=DH$7,Tbl.Kosten[[#This Row],[Totaal kosten]],"")</f>
        <v/>
      </c>
      <c r="DI20" s="158" t="str">
        <f>IF(Tbl.Kosten[[#This Row],[WPnr.]]=DI$7,Tbl.Kosten[[#This Row],[Totaal kosten]],"")</f>
        <v/>
      </c>
      <c r="DJ20" s="158" t="str">
        <f>IF(Tbl.Kosten[[#This Row],[WPnr.]]=DJ$7,Tbl.Kosten[[#This Row],[Totaal kosten]],"")</f>
        <v/>
      </c>
      <c r="DK20" s="158" t="str">
        <f>IF(Tbl.Kosten[[#This Row],[WPnr.]]=DK$7,Tbl.Kosten[[#This Row],[Totaal kosten]],"")</f>
        <v/>
      </c>
      <c r="DL20" s="158" t="str">
        <f>IF(Tbl.Kosten[[#This Row],[WPnr.]]=DL$7,Tbl.Kosten[[#This Row],[Totaal kosten]],"")</f>
        <v/>
      </c>
      <c r="DM20" s="158" t="str">
        <f>IF(Tbl.Kosten[[#This Row],[WPnr.]]=DM$7,Tbl.Kosten[[#This Row],[Totaal kosten]],"")</f>
        <v/>
      </c>
      <c r="DN20" s="158" t="str">
        <f>IF(Tbl.Kosten[[#This Row],[WPnr.]]=DN$7,Tbl.Kosten[[#This Row],[Totaal kosten]],"")</f>
        <v/>
      </c>
      <c r="DO20" s="158" t="str">
        <f>IF(Tbl.Kosten[[#This Row],[WPnr.]]=DO$7,Tbl.Kosten[[#This Row],[Totaal kosten]],"")</f>
        <v/>
      </c>
      <c r="DP20" s="158" t="str">
        <f>IF(Tbl.Kosten[[#This Row],[WPnr.]]=DP$7,Tbl.Kosten[[#This Row],[Totaal kosten]],"")</f>
        <v/>
      </c>
      <c r="DQ20" s="158" t="str">
        <f>IF(Tbl.Kosten[[#This Row],[WPnr.]]=DQ$7,Tbl.Kosten[[#This Row],[Totaal kosten]],"")</f>
        <v/>
      </c>
      <c r="DR20" s="158" t="str">
        <f>IF(Tbl.Kosten[[#This Row],[WPnr.]]=DR$7,Tbl.Kosten[[#This Row],[Totaal kosten]],"")</f>
        <v/>
      </c>
      <c r="DS20" s="158" t="str">
        <f>IF(Tbl.Kosten[[#This Row],[WPnr.]]=DS$7,Tbl.Kosten[[#This Row],[Totaal kosten]],"")</f>
        <v/>
      </c>
      <c r="DT20" s="158" t="str">
        <f>IF(Tbl.Kosten[[#This Row],[WPnr.]]=DT$7,Tbl.Kosten[[#This Row],[Totaal kosten]],"")</f>
        <v/>
      </c>
      <c r="DU20" s="158" t="str">
        <f>IF(Tbl.Kosten[[#This Row],[WPnr.]]=DU$7,Tbl.Kosten[[#This Row],[Totaal kosten]],"")</f>
        <v/>
      </c>
      <c r="DV20" s="158" t="str">
        <f>IF(Tbl.Kosten[[#This Row],[WPnr.]]=DV$7,Tbl.Kosten[[#This Row],[Totaal kosten]],"")</f>
        <v/>
      </c>
      <c r="DW20" s="160" t="str">
        <f>IFERROR(_xlfn.XLOOKUP(Tbl.Kosten[[#This Row],[Kostensoort]],Tbl.Kostensoorten[Kostensoorten],Tbl.Kostensoorten[KSnr.],"",0,1),"")</f>
        <v/>
      </c>
      <c r="DX20" s="160" t="str">
        <f>IF(Tbl.Kosten[[#This Row],[KSnr.]]=DX$7,Tbl.Kosten[[#This Row],[Totaal kosten]],"")</f>
        <v/>
      </c>
      <c r="DY20" s="160" t="str">
        <f>IF(Tbl.Kosten[[#This Row],[KSnr.]]=DY$7,Tbl.Kosten[[#This Row],[Totaal kosten]],"")</f>
        <v/>
      </c>
      <c r="DZ20" s="160" t="str">
        <f>IF(Tbl.Kosten[[#This Row],[KSnr.]]=DZ$7,Tbl.Kosten[[#This Row],[Totaal kosten]],"")</f>
        <v/>
      </c>
      <c r="EA20" s="160" t="str">
        <f>IF(Tbl.Kosten[[#This Row],[KSnr.]]=EA$7,Tbl.Kosten[[#This Row],[Totaal kosten]],"")</f>
        <v/>
      </c>
      <c r="EB20" s="160" t="str">
        <f>IF(Tbl.Kosten[[#This Row],[KSnr.]]=EB$7,Tbl.Kosten[[#This Row],[Totaal kosten]],"")</f>
        <v/>
      </c>
      <c r="EC20" s="160" t="str">
        <f>IF(Tbl.Kosten[[#This Row],[KSnr.]]=EC$7,Tbl.Kosten[[#This Row],[Totaal kosten]],"")</f>
        <v/>
      </c>
      <c r="ED20" s="160" t="str">
        <f>IF(Tbl.Kosten[[#This Row],[KSnr.]]=ED$7,Tbl.Kosten[[#This Row],[Totaal kosten]],"")</f>
        <v/>
      </c>
      <c r="EE20" s="160" t="str">
        <f>IF(Tbl.Kosten[[#This Row],[KSnr.]]=EE$7,Tbl.Kosten[[#This Row],[Totaal kosten]],"")</f>
        <v/>
      </c>
      <c r="EF20" s="160" t="str">
        <f>IF(Tbl.Kosten[[#This Row],[KSnr.]]=EF$7,Tbl.Kosten[[#This Row],[Totaal kosten]],"")</f>
        <v/>
      </c>
      <c r="EG20" s="160" t="str">
        <f>IF(Tbl.Kosten[[#This Row],[KSnr.]]=EG$7,Tbl.Kosten[[#This Row],[Totaal kosten]],"")</f>
        <v/>
      </c>
      <c r="EH20" s="160" t="str">
        <f>IF(Tbl.Kosten[[#This Row],[KSnr.]]=EH$7,Tbl.Kosten[[#This Row],[Totaal kosten]],"")</f>
        <v/>
      </c>
      <c r="EI20" s="160" t="str">
        <f>IF(Tbl.Kosten[[#This Row],[KSnr.]]=EI$7,Tbl.Kosten[[#This Row],[Totaal kosten]],"")</f>
        <v/>
      </c>
      <c r="EJ20" s="160" t="str">
        <f>IF(Tbl.Kosten[[#This Row],[KSnr.]]=EJ$7,Tbl.Kosten[[#This Row],[Totaal kosten]],"")</f>
        <v/>
      </c>
      <c r="EK20" s="160" t="str">
        <f>IF(Tbl.Kosten[[#This Row],[KSnr.]]=EK$7,Tbl.Kosten[[#This Row],[Totaal kosten]],"")</f>
        <v/>
      </c>
      <c r="EL20" s="160" t="str">
        <f>IF(Tbl.Kosten[[#This Row],[KSnr.]]=EL$7,Tbl.Kosten[[#This Row],[Totaal kosten]],"")</f>
        <v/>
      </c>
      <c r="EM20" s="160" t="str">
        <f>IF(Tbl.Kosten[[#This Row],[KSnr.]]=EM$7,Tbl.Kosten[[#This Row],[Totaal kosten]],"")</f>
        <v/>
      </c>
      <c r="EN20" s="160" t="str">
        <f>IF(Tbl.Kosten[[#This Row],[KSnr.]]=EN$7,Tbl.Kosten[[#This Row],[Totaal kosten]],"")</f>
        <v/>
      </c>
      <c r="EO20" s="160" t="str">
        <f>IF(Tbl.Kosten[[#This Row],[KSnr.]]=EO$7,Tbl.Kosten[[#This Row],[Totaal kosten]],"")</f>
        <v/>
      </c>
      <c r="EP20" s="160" t="str">
        <f>IF(Tbl.Kosten[[#This Row],[KSnr.]]=EP$7,Tbl.Kosten[[#This Row],[Totaal kosten]],"")</f>
        <v/>
      </c>
      <c r="EQ20" s="160" t="str">
        <f>IF(Tbl.Kosten[[#This Row],[KSnr.]]=EQ$7,Tbl.Kosten[[#This Row],[Totaal kosten]],"")</f>
        <v/>
      </c>
      <c r="ER20" s="154" t="str">
        <f>IFERROR(_xlfn.XLOOKUP(Tbl.Kosten[[#This Row],[Subsidieactiviteit]],Tbl.Subsidiehoogte[Subsidieactiviteit],Tbl.Subsidiehoogte[SAnr.],"",0,1),"")</f>
        <v/>
      </c>
      <c r="ES20" s="160" t="str">
        <f>IF(Tbl.Kosten[[#This Row],[Sanr.]]=ES$7,Tbl.Kosten[[#This Row],[Totaal kosten]],"")</f>
        <v/>
      </c>
      <c r="ET20" s="160" t="str">
        <f>IF(Tbl.Kosten[[#This Row],[Sanr.]]=ET$7,Tbl.Kosten[[#This Row],[Totaal kosten]],"")</f>
        <v/>
      </c>
      <c r="EU20" s="160" t="str">
        <f>IF(Tbl.Kosten[[#This Row],[Sanr.]]=EU$7,Tbl.Kosten[[#This Row],[Totaal kosten]],"")</f>
        <v/>
      </c>
      <c r="EV20" s="160" t="str">
        <f>IF(Tbl.Kosten[[#This Row],[Sanr.]]=EV$7,Tbl.Kosten[[#This Row],[Totaal kosten]],"")</f>
        <v/>
      </c>
      <c r="EW20" s="160" t="str">
        <f>IF(Tbl.Kosten[[#This Row],[Sanr.]]=EW$7,Tbl.Kosten[[#This Row],[Totaal kosten]],"")</f>
        <v/>
      </c>
      <c r="EX20" s="160" t="str">
        <f>IF(Tbl.Kosten[[#This Row],[Sanr.]]=EX$7,Tbl.Kosten[[#This Row],[Totaal kosten]],"")</f>
        <v/>
      </c>
      <c r="EY20" s="160" t="str">
        <f>IF(Tbl.Kosten[[#This Row],[Sanr.]]=EY$7,Tbl.Kosten[[#This Row],[Totaal kosten]],"")</f>
        <v/>
      </c>
      <c r="EZ20" s="160" t="str">
        <f>IF(Tbl.Kosten[[#This Row],[Sanr.]]=EZ$7,Tbl.Kosten[[#This Row],[Totaal kosten]],"")</f>
        <v/>
      </c>
      <c r="FA20" s="160" t="str">
        <f>IF(Tbl.Kosten[[#This Row],[Sanr.]]=FA$7,Tbl.Kosten[[#This Row],[Totaal kosten]],"")</f>
        <v/>
      </c>
      <c r="FB20" s="160" t="str">
        <f>IF(Tbl.Kosten[[#This Row],[Sanr.]]=FB$7,Tbl.Kosten[[#This Row],[Totaal kosten]],"")</f>
        <v/>
      </c>
      <c r="FC20" s="160" t="str">
        <f>IF(Tbl.Kosten[[#This Row],[Sanr.]]=FC$7,Tbl.Kosten[[#This Row],[Totaal kosten]],"")</f>
        <v/>
      </c>
      <c r="FD20" s="160" t="str">
        <f>IF(Tbl.Kosten[[#This Row],[Sanr.]]=FD$7,Tbl.Kosten[[#This Row],[Totaal kosten]],"")</f>
        <v/>
      </c>
      <c r="FE20" s="160" t="str">
        <f>IF(Tbl.Kosten[[#This Row],[Sanr.]]=FE$7,Tbl.Kosten[[#This Row],[Totaal kosten]],"")</f>
        <v/>
      </c>
      <c r="FF20" s="160" t="str">
        <f>IF(Tbl.Kosten[[#This Row],[Sanr.]]=FF$7,Tbl.Kosten[[#This Row],[Totaal kosten]],"")</f>
        <v/>
      </c>
      <c r="FG20" s="160" t="str">
        <f>IF(Tbl.Kosten[[#This Row],[Sanr.]]=FG$7,Tbl.Kosten[[#This Row],[Totaal kosten]],"")</f>
        <v/>
      </c>
      <c r="FH20" s="160" t="str">
        <f>IF(Tbl.Kosten[[#This Row],[Sanr.]]=FH$7,Tbl.Kosten[[#This Row],[Totaal kosten]],"")</f>
        <v/>
      </c>
      <c r="FI20" s="160" t="str">
        <f>IF(Tbl.Kosten[[#This Row],[Sanr.]]=FI$7,Tbl.Kosten[[#This Row],[Totaal kosten]],"")</f>
        <v/>
      </c>
      <c r="FJ20" s="160" t="str">
        <f>IF(Tbl.Kosten[[#This Row],[Sanr.]]=FJ$7,Tbl.Kosten[[#This Row],[Totaal kosten]],"")</f>
        <v/>
      </c>
      <c r="FK20" s="160" t="str">
        <f>IF(Tbl.Kosten[[#This Row],[Sanr.]]=FK$7,Tbl.Kosten[[#This Row],[Totaal kosten]],"")</f>
        <v/>
      </c>
      <c r="FL20" s="160" t="str">
        <f>IF(Tbl.Kosten[[#This Row],[Sanr.]]=FL$7,Tbl.Kosten[[#This Row],[Totaal kosten]],"")</f>
        <v/>
      </c>
      <c r="FM20" s="160" t="str">
        <f>IF(Tbl.Kosten[[#This Row],[Sanr.]]=FM$7,Tbl.Kosten[[#This Row],[Totaal kosten]],"")</f>
        <v/>
      </c>
      <c r="FN20" s="160" t="str">
        <f>IF(Tbl.Kosten[[#This Row],[Sanr.]]=FN$7,Tbl.Kosten[[#This Row],[Totaal kosten]],"")</f>
        <v/>
      </c>
      <c r="FO20" s="160" t="str">
        <f>IF(Tbl.Kosten[[#This Row],[Sanr.]]=FO$7,Tbl.Kosten[[#This Row],[Totaal kosten]],"")</f>
        <v/>
      </c>
      <c r="FP20" s="160" t="str">
        <f>IF(Tbl.Kosten[[#This Row],[Sanr.]]=FP$7,Tbl.Kosten[[#This Row],[Totaal kosten]],"")</f>
        <v/>
      </c>
      <c r="FQ20" s="160" t="str">
        <f>IF(Tbl.Kosten[[#This Row],[Sanr.]]=FQ$7,Tbl.Kosten[[#This Row],[Totaal kosten]],"")</f>
        <v/>
      </c>
      <c r="FR20" s="160" t="str">
        <f>IF(Tbl.Kosten[[#This Row],[Sanr.]]=FR$7,Tbl.Kosten[[#This Row],[Totaal kosten]],"")</f>
        <v/>
      </c>
      <c r="FS20" s="160" t="str">
        <f>IF(Tbl.Kosten[[#This Row],[Sanr.]]=FS$7,Tbl.Kosten[[#This Row],[Totaal kosten]],"")</f>
        <v/>
      </c>
      <c r="FT20" s="160" t="str">
        <f>IF(Tbl.Kosten[[#This Row],[Sanr.]]=FT$7,Tbl.Kosten[[#This Row],[Totaal kosten]],"")</f>
        <v/>
      </c>
      <c r="FU20" s="160" t="str">
        <f>IF(Tbl.Kosten[[#This Row],[Sanr.]]=FU$7,Tbl.Kosten[[#This Row],[Totaal kosten]],"")</f>
        <v/>
      </c>
      <c r="FV20" s="160" t="str">
        <f>IF(Tbl.Kosten[[#This Row],[Sanr.]]=FV$7,Tbl.Kosten[[#This Row],[Totaal kosten]],"")</f>
        <v/>
      </c>
      <c r="FW20" s="160" t="str">
        <f>IFERROR(_xlfn.XLOOKUP(Tbl.Kosten[[#This Row],[Activiteitencode]],Tbl.Activiteiten[Activiteitcode],Tbl.Activiteiten[Anr.],"",0,1),"")</f>
        <v/>
      </c>
      <c r="FX20" s="181" t="str">
        <f>_xlfn.CONCAT(Tbl.Kosten[[#This Row],[Pnr.]],Tbl.Kosten[[#This Row],[Sanr.]])</f>
        <v>P1</v>
      </c>
      <c r="FY20" s="160">
        <f>Tbl.Kosten[[#This Row],[Totaal kosten]]-Tbl.Kosten[[#This Row],[Subsidie]]</f>
        <v>0</v>
      </c>
      <c r="FZ20" s="160">
        <f>IF(Tbl.Kosten[[#This Row],[Pnr.]]=FZ$7,Tbl.Kosten[[#This Row],[Te financieren]],"")</f>
        <v>0</v>
      </c>
      <c r="GA20" s="160" t="str">
        <f>IF(Tbl.Kosten[[#This Row],[Pnr.]]=GA$7,Tbl.Kosten[[#This Row],[Te financieren]],"")</f>
        <v/>
      </c>
      <c r="GB20" s="160" t="str">
        <f>IF(Tbl.Kosten[[#This Row],[Pnr.]]=GB$7,Tbl.Kosten[[#This Row],[Te financieren]],"")</f>
        <v/>
      </c>
      <c r="GC20" s="160" t="str">
        <f>IF(Tbl.Kosten[[#This Row],[Pnr.]]=GC$7,Tbl.Kosten[[#This Row],[Te financieren]],"")</f>
        <v/>
      </c>
      <c r="GD20" s="160" t="str">
        <f>IF(Tbl.Kosten[[#This Row],[Pnr.]]=GD$7,Tbl.Kosten[[#This Row],[Te financieren]],"")</f>
        <v/>
      </c>
      <c r="GE20" s="160" t="str">
        <f>IF(Tbl.Kosten[[#This Row],[Pnr.]]=GE$7,Tbl.Kosten[[#This Row],[Te financieren]],"")</f>
        <v/>
      </c>
      <c r="GF20" s="160" t="str">
        <f>IF(Tbl.Kosten[[#This Row],[Pnr.]]=GF$7,Tbl.Kosten[[#This Row],[Te financieren]],"")</f>
        <v/>
      </c>
      <c r="GG20" s="160" t="str">
        <f>IF(Tbl.Kosten[[#This Row],[Pnr.]]=GG$7,Tbl.Kosten[[#This Row],[Te financieren]],"")</f>
        <v/>
      </c>
      <c r="GH20" s="160" t="str">
        <f>IF(Tbl.Kosten[[#This Row],[Pnr.]]=GH$7,Tbl.Kosten[[#This Row],[Te financieren]],"")</f>
        <v/>
      </c>
      <c r="GI20" s="160" t="str">
        <f>IF(Tbl.Kosten[[#This Row],[Pnr.]]=GI$7,Tbl.Kosten[[#This Row],[Te financieren]],"")</f>
        <v/>
      </c>
      <c r="GJ20" s="160" t="str">
        <f>IF(Tbl.Kosten[[#This Row],[Pnr.]]=GJ$7,Tbl.Kosten[[#This Row],[Te financieren]],"")</f>
        <v/>
      </c>
      <c r="GK20" s="160" t="str">
        <f>IF(Tbl.Kosten[[#This Row],[Pnr.]]=GK$7,Tbl.Kosten[[#This Row],[Te financieren]],"")</f>
        <v/>
      </c>
      <c r="GL20" s="160" t="str">
        <f>IF(Tbl.Kosten[[#This Row],[Pnr.]]=GL$7,Tbl.Kosten[[#This Row],[Te financieren]],"")</f>
        <v/>
      </c>
      <c r="GM20" s="160" t="str">
        <f>IF(Tbl.Kosten[[#This Row],[Pnr.]]=GM$7,Tbl.Kosten[[#This Row],[Te financieren]],"")</f>
        <v/>
      </c>
      <c r="GN20" s="160" t="str">
        <f>IF(Tbl.Kosten[[#This Row],[Pnr.]]=GN$7,Tbl.Kosten[[#This Row],[Te financieren]],"")</f>
        <v/>
      </c>
      <c r="GO20" s="160" t="str">
        <f>IF(Tbl.Kosten[[#This Row],[Pnr.]]=GO$7,Tbl.Kosten[[#This Row],[Te financieren]],"")</f>
        <v/>
      </c>
      <c r="GP20" s="160" t="str">
        <f>IF(Tbl.Kosten[[#This Row],[Pnr.]]=GP$7,Tbl.Kosten[[#This Row],[Te financieren]],"")</f>
        <v/>
      </c>
      <c r="GQ20" s="160" t="str">
        <f>IF(Tbl.Kosten[[#This Row],[Pnr.]]=GQ$7,Tbl.Kosten[[#This Row],[Te financieren]],"")</f>
        <v/>
      </c>
      <c r="GR20" s="160" t="str">
        <f>IF(Tbl.Kosten[[#This Row],[Pnr.]]=GR$7,Tbl.Kosten[[#This Row],[Te financieren]],"")</f>
        <v/>
      </c>
      <c r="GS20" s="160" t="str">
        <f>IF(Tbl.Kosten[[#This Row],[Pnr.]]=GS$7,Tbl.Kosten[[#This Row],[Te financieren]],"")</f>
        <v/>
      </c>
      <c r="GT20" s="160" t="str">
        <f>IF(Tbl.Kosten[[#This Row],[Pnr.]]=GT$7,Tbl.Kosten[[#This Row],[Te financieren]],"")</f>
        <v/>
      </c>
      <c r="GU20" s="160" t="str">
        <f>IF(Tbl.Kosten[[#This Row],[Pnr.]]=GU$7,Tbl.Kosten[[#This Row],[Te financieren]],"")</f>
        <v/>
      </c>
      <c r="GV20" s="160" t="str">
        <f>IF(Tbl.Kosten[[#This Row],[Pnr.]]=GV$7,Tbl.Kosten[[#This Row],[Te financieren]],"")</f>
        <v/>
      </c>
      <c r="GW20" s="160" t="str">
        <f>IF(Tbl.Kosten[[#This Row],[Pnr.]]=GW$7,Tbl.Kosten[[#This Row],[Te financieren]],"")</f>
        <v/>
      </c>
      <c r="GX20" s="160" t="str">
        <f>IF(Tbl.Kosten[[#This Row],[Pnr.]]=GX$7,Tbl.Kosten[[#This Row],[Te financieren]],"")</f>
        <v/>
      </c>
      <c r="GY20" s="160" t="str">
        <f>IF(Tbl.Kosten[[#This Row],[Pnr.]]=GY$7,Tbl.Kosten[[#This Row],[Te financieren]],"")</f>
        <v/>
      </c>
      <c r="GZ20" s="160" t="str">
        <f>IF(Tbl.Kosten[[#This Row],[Pnr.]]=GZ$7,Tbl.Kosten[[#This Row],[Te financieren]],"")</f>
        <v/>
      </c>
      <c r="HA20" s="160" t="str">
        <f>IF(Tbl.Kosten[[#This Row],[Pnr.]]=HA$7,Tbl.Kosten[[#This Row],[Te financieren]],"")</f>
        <v/>
      </c>
      <c r="HB20" s="160" t="str">
        <f>IF(Tbl.Kosten[[#This Row],[Pnr.]]=HB$7,Tbl.Kosten[[#This Row],[Te financieren]],"")</f>
        <v/>
      </c>
      <c r="HC20" s="160" t="str">
        <f>IF(Tbl.Kosten[[#This Row],[Pnr.]]=HC$7,Tbl.Kosten[[#This Row],[Te financieren]],"")</f>
        <v/>
      </c>
      <c r="HD20" s="160" t="str">
        <f>IF(Tbl.Kosten[[#This Row],[Pnr.]]=HD$7,Tbl.Kosten[[#This Row],[Te financieren]],"")</f>
        <v/>
      </c>
      <c r="HE20" s="160" t="str">
        <f>IF(Tbl.Kosten[[#This Row],[Pnr.]]=HE$7,Tbl.Kosten[[#This Row],[Te financieren]],"")</f>
        <v/>
      </c>
      <c r="HF20" s="160" t="str">
        <f>IF(Tbl.Kosten[[#This Row],[Pnr.]]=HF$7,Tbl.Kosten[[#This Row],[Te financieren]],"")</f>
        <v/>
      </c>
      <c r="HG20" s="160" t="str">
        <f>IF(Tbl.Kosten[[#This Row],[Pnr.]]=HG$7,Tbl.Kosten[[#This Row],[Te financieren]],"")</f>
        <v/>
      </c>
      <c r="HH20" s="160" t="str">
        <f>IF(Tbl.Kosten[[#This Row],[Pnr.]]=HH$7,Tbl.Kosten[[#This Row],[Te financieren]],"")</f>
        <v/>
      </c>
      <c r="HI20" s="160" t="str">
        <f>IF(Tbl.Kosten[[#This Row],[Pnr.]]=HI$7,Tbl.Kosten[[#This Row],[Te financieren]],"")</f>
        <v/>
      </c>
      <c r="HJ20" s="160" t="str">
        <f>IF(Tbl.Kosten[[#This Row],[Pnr.]]=HJ$7,Tbl.Kosten[[#This Row],[Te financieren]],"")</f>
        <v/>
      </c>
      <c r="HK20" s="160" t="str">
        <f>IF(Tbl.Kosten[[#This Row],[Pnr.]]=HK$7,Tbl.Kosten[[#This Row],[Te financieren]],"")</f>
        <v/>
      </c>
      <c r="HL20" s="160" t="str">
        <f>IF(Tbl.Kosten[[#This Row],[Pnr.]]=HL$7,Tbl.Kosten[[#This Row],[Te financieren]],"")</f>
        <v/>
      </c>
      <c r="HM20" s="160" t="str">
        <f>IF(Tbl.Kosten[[#This Row],[Pnr.]]=HM$7,Tbl.Kosten[[#This Row],[Te financieren]],"")</f>
        <v/>
      </c>
      <c r="HN20" s="160" t="str">
        <f>IF(Tbl.Kosten[[#This Row],[Pnr.]]=HN$7,Tbl.Kosten[[#This Row],[Te financieren]],"")</f>
        <v/>
      </c>
      <c r="HO20" s="160" t="str">
        <f>IF(Tbl.Kosten[[#This Row],[Pnr.]]=HO$7,Tbl.Kosten[[#This Row],[Te financieren]],"")</f>
        <v/>
      </c>
      <c r="HP20" s="160" t="str">
        <f>IF(Tbl.Kosten[[#This Row],[Pnr.]]=HP$7,Tbl.Kosten[[#This Row],[Te financieren]],"")</f>
        <v/>
      </c>
      <c r="HQ20" s="160" t="str">
        <f>IF(Tbl.Kosten[[#This Row],[Pnr.]]=HQ$7,Tbl.Kosten[[#This Row],[Te financieren]],"")</f>
        <v/>
      </c>
      <c r="HR20" s="160" t="str">
        <f>IF(Tbl.Kosten[[#This Row],[Pnr.]]=HR$7,Tbl.Kosten[[#This Row],[Te financieren]],"")</f>
        <v/>
      </c>
      <c r="HS20" s="160" t="str">
        <f>IF(Tbl.Kosten[[#This Row],[Pnr.]]=HS$7,Tbl.Kosten[[#This Row],[Te financieren]],"")</f>
        <v/>
      </c>
      <c r="HT20" s="160" t="str">
        <f>IF(Tbl.Kosten[[#This Row],[Pnr.]]=HT$7,Tbl.Kosten[[#This Row],[Te financieren]],"")</f>
        <v/>
      </c>
      <c r="HU20" s="160" t="str">
        <f>IF(Tbl.Kosten[[#This Row],[Pnr.]]=HU$7,Tbl.Kosten[[#This Row],[Te financieren]],"")</f>
        <v/>
      </c>
      <c r="HV20" s="160" t="str">
        <f>IF(Tbl.Kosten[[#This Row],[Pnr.]]=HV$7,Tbl.Kosten[[#This Row],[Te financieren]],"")</f>
        <v/>
      </c>
      <c r="HW20" s="160" t="str">
        <f>IF(Tbl.Kosten[[#This Row],[Pnr.]]=HW$7,Tbl.Kosten[[#This Row],[Te financieren]],"")</f>
        <v/>
      </c>
    </row>
    <row r="21" spans="2:231" x14ac:dyDescent="0.3">
      <c r="B21" s="144"/>
      <c r="C21" s="147"/>
      <c r="D21" s="146"/>
      <c r="E21" s="147"/>
      <c r="F21" s="145"/>
      <c r="G21" s="11" t="str">
        <f>IF(Tbl.Kosten[[#This Row],[Medewerker e/o 
functie]]&lt;&gt;"",_xlfn.XLOOKUP(Tbl.Kosten[[#This Row],[Medewerker e/o 
functie]],Tbl.Uurtarief[Medewerker en/of functie],Tbl.Uurtarief[Uurtarief],"",0,1),"")</f>
        <v/>
      </c>
      <c r="H21" s="121">
        <f>IFERROR(Tbl.Kosten[[#This Row],[Uren]]*Tbl.Kosten[[#This Row],[Uurtarief]],0)</f>
        <v>0</v>
      </c>
      <c r="I21" s="119" t="str">
        <f>IF(Tbl.Kosten[[#This Row],[Subtotaal uren]]&lt;&gt;0,_xlfn.XLOOKUP(Tbl.Kosten[[#This Row],[Medewerker e/o 
functie]],Tbl.Uurtarief[Medewerker en/of functie],Tbl.Uurtarief[Kostensoort arbeid],"",0,1),"")</f>
        <v/>
      </c>
      <c r="J21" s="147"/>
      <c r="K21" s="145"/>
      <c r="L21" s="149" t="str">
        <f>IF(Tbl.Kosten[[#This Row],[Activum]]&lt;&gt;"",_xlfn.XLOOKUP(Tbl.Kosten[[#This Row],[Activum]],Tbl.Afschrijvingskosten[Activum],Tbl.Afschrijvingskosten[Tarief per afschrijvings-eenheid],"",0,1),"")</f>
        <v/>
      </c>
      <c r="M21" s="122">
        <f>IFERROR(Tbl.Kosten[[#This Row],[Een-
heden]]*Tbl.Kosten[[#This Row],[Afschrijvings-
tarief]],0)</f>
        <v>0</v>
      </c>
      <c r="N21" s="122" t="str">
        <f>IF(Tbl.Kosten[[#This Row],[Subtotaal afschrijving]]&lt;&gt;0,Lijsten!A19,"")</f>
        <v/>
      </c>
      <c r="O21" s="150"/>
      <c r="P21" s="145"/>
      <c r="Q21" s="148"/>
      <c r="R21" s="122">
        <f>IFERROR(Tbl.Kosten[[#This Row],[Aantal]]*Tbl.Kosten[[#This Row],[Tarief]],0)</f>
        <v>0</v>
      </c>
      <c r="S21" s="8">
        <f>IFERROR(Tbl.Kosten[[#This Row],[Subtotaal overige kosten]]+Tbl.Kosten[[#This Row],[Subtotaal uren]]+Tbl.Kosten[[#This Row],[Subtotaal afschrijving]],0)</f>
        <v>0</v>
      </c>
      <c r="T21" s="8">
        <f>IFERROR(Tbl.Kosten[[#This Row],[Totaal kosten]]*Tbl.Kosten[[#This Row],[Subsidie%]],0)</f>
        <v>0</v>
      </c>
      <c r="U21" s="4" t="str" cm="1">
        <f t="array" ref="U21">IFERROR(_xlfn.IFS(Tbl.Kosten[[#This Row],[Subtotaal uren]]&lt;&gt;0,Tbl.Kosten[[#This Row],[Kostensoort arbeid]],Tbl.Kosten[[#This Row],[Subtotaal afschrijving]]&lt;&gt;0,Tbl.Kosten[[#This Row],[Kostensoort afschrijving]],Tbl.Kosten[[#This Row],[Subtotaal overige kosten]]&lt;&gt;0,Tbl.Kosten[[#This Row],[Kostensoort overig]]),"")</f>
        <v/>
      </c>
      <c r="V21" s="4" t="str">
        <f>IFERROR(_xlfn.XLOOKUP(Tbl.Kosten[[#This Row],[Activiteitencode]],Tbl.Activiteiten[Activiteitcode],Tbl.Activiteiten[Werkpakketcode],"",0,1),"")</f>
        <v/>
      </c>
      <c r="W21" s="4" t="str">
        <f>IFERROR(_xlfn.XLOOKUP(Tbl.Kosten[[#This Row],[Werkpakketcode]],Tbl.Werkpakketten[Werkpakketcode],Tbl.Werkpakketten[Subsidiabele activiteit],"",0,1),"")</f>
        <v/>
      </c>
      <c r="X21" s="12">
        <f>IFERROR(_xlfn.XLOOKUP(Tbl.Kosten[[#This Row],[Sanr.]],Tbl.Subsidiehoogte[SAnr.],Tbl.Subsidiehoogte[Sub. Percentage],0,0,1),0)</f>
        <v>0</v>
      </c>
      <c r="Y21" s="154" t="str">
        <f>IFERROR(_xlfn.XLOOKUP(Tbl.Kosten[[#This Row],[Partnercode]],Tbl.Projectpartners[Partnercode],Tbl.Projectpartners[PNr.],"",0,1),"")</f>
        <v>P1</v>
      </c>
      <c r="Z21" s="158">
        <f>IF(Tbl.Kosten[[#This Row],[Pnr.]]=Z$7,Tbl.Kosten[[#This Row],[Totaal kosten]],"")</f>
        <v>0</v>
      </c>
      <c r="AA21" s="158" t="str">
        <f>IF(Tbl.Kosten[[#This Row],[Pnr.]]=AA$7,Tbl.Kosten[[#This Row],[Totaal kosten]],"")</f>
        <v/>
      </c>
      <c r="AB21" s="158" t="str">
        <f>IF(Tbl.Kosten[[#This Row],[Pnr.]]=AB$7,Tbl.Kosten[[#This Row],[Totaal kosten]],"")</f>
        <v/>
      </c>
      <c r="AC21" s="158" t="str">
        <f>IF(Tbl.Kosten[[#This Row],[Pnr.]]=AC$7,Tbl.Kosten[[#This Row],[Totaal kosten]],"")</f>
        <v/>
      </c>
      <c r="AD21" s="158" t="str">
        <f>IF(Tbl.Kosten[[#This Row],[Pnr.]]=AD$7,Tbl.Kosten[[#This Row],[Totaal kosten]],"")</f>
        <v/>
      </c>
      <c r="AE21" s="158" t="str">
        <f>IF(Tbl.Kosten[[#This Row],[Pnr.]]=AE$7,Tbl.Kosten[[#This Row],[Totaal kosten]],"")</f>
        <v/>
      </c>
      <c r="AF21" s="158" t="str">
        <f>IF(Tbl.Kosten[[#This Row],[Pnr.]]=AF$7,Tbl.Kosten[[#This Row],[Totaal kosten]],"")</f>
        <v/>
      </c>
      <c r="AG21" s="158" t="str">
        <f>IF(Tbl.Kosten[[#This Row],[Pnr.]]=AG$7,Tbl.Kosten[[#This Row],[Totaal kosten]],"")</f>
        <v/>
      </c>
      <c r="AH21" s="158" t="str">
        <f>IF(Tbl.Kosten[[#This Row],[Pnr.]]=AH$7,Tbl.Kosten[[#This Row],[Totaal kosten]],"")</f>
        <v/>
      </c>
      <c r="AI21" s="158" t="str">
        <f>IF(Tbl.Kosten[[#This Row],[Pnr.]]=AI$7,Tbl.Kosten[[#This Row],[Totaal kosten]],"")</f>
        <v/>
      </c>
      <c r="AJ21" s="158" t="str">
        <f>IF(Tbl.Kosten[[#This Row],[Pnr.]]=AJ$7,Tbl.Kosten[[#This Row],[Totaal kosten]],"")</f>
        <v/>
      </c>
      <c r="AK21" s="158" t="str">
        <f>IF(Tbl.Kosten[[#This Row],[Pnr.]]=AK$7,Tbl.Kosten[[#This Row],[Totaal kosten]],"")</f>
        <v/>
      </c>
      <c r="AL21" s="158" t="str">
        <f>IF(Tbl.Kosten[[#This Row],[Pnr.]]=AL$7,Tbl.Kosten[[#This Row],[Totaal kosten]],"")</f>
        <v/>
      </c>
      <c r="AM21" s="158" t="str">
        <f>IF(Tbl.Kosten[[#This Row],[Pnr.]]=AM$7,Tbl.Kosten[[#This Row],[Totaal kosten]],"")</f>
        <v/>
      </c>
      <c r="AN21" s="158" t="str">
        <f>IF(Tbl.Kosten[[#This Row],[Pnr.]]=AN$7,Tbl.Kosten[[#This Row],[Totaal kosten]],"")</f>
        <v/>
      </c>
      <c r="AO21" s="158" t="str">
        <f>IF(Tbl.Kosten[[#This Row],[Pnr.]]=AO$7,Tbl.Kosten[[#This Row],[Totaal kosten]],"")</f>
        <v/>
      </c>
      <c r="AP21" s="158" t="str">
        <f>IF(Tbl.Kosten[[#This Row],[Pnr.]]=AP$7,Tbl.Kosten[[#This Row],[Totaal kosten]],"")</f>
        <v/>
      </c>
      <c r="AQ21" s="158" t="str">
        <f>IF(Tbl.Kosten[[#This Row],[Pnr.]]=AQ$7,Tbl.Kosten[[#This Row],[Totaal kosten]],"")</f>
        <v/>
      </c>
      <c r="AR21" s="158" t="str">
        <f>IF(Tbl.Kosten[[#This Row],[Pnr.]]=AR$7,Tbl.Kosten[[#This Row],[Totaal kosten]],"")</f>
        <v/>
      </c>
      <c r="AS21" s="158" t="str">
        <f>IF(Tbl.Kosten[[#This Row],[Pnr.]]=AS$7,Tbl.Kosten[[#This Row],[Totaal kosten]],"")</f>
        <v/>
      </c>
      <c r="AT21" s="158" t="str">
        <f>IF(Tbl.Kosten[[#This Row],[Pnr.]]=AT$7,Tbl.Kosten[[#This Row],[Totaal kosten]],"")</f>
        <v/>
      </c>
      <c r="AU21" s="158" t="str">
        <f>IF(Tbl.Kosten[[#This Row],[Pnr.]]=AU$7,Tbl.Kosten[[#This Row],[Totaal kosten]],"")</f>
        <v/>
      </c>
      <c r="AV21" s="158" t="str">
        <f>IF(Tbl.Kosten[[#This Row],[Pnr.]]=AV$7,Tbl.Kosten[[#This Row],[Totaal kosten]],"")</f>
        <v/>
      </c>
      <c r="AW21" s="158" t="str">
        <f>IF(Tbl.Kosten[[#This Row],[Pnr.]]=AW$7,Tbl.Kosten[[#This Row],[Totaal kosten]],"")</f>
        <v/>
      </c>
      <c r="AX21" s="158" t="str">
        <f>IF(Tbl.Kosten[[#This Row],[Pnr.]]=AX$7,Tbl.Kosten[[#This Row],[Totaal kosten]],"")</f>
        <v/>
      </c>
      <c r="AY21" s="158" t="str">
        <f>IF(Tbl.Kosten[[#This Row],[Pnr.]]=AY$7,Tbl.Kosten[[#This Row],[Totaal kosten]],"")</f>
        <v/>
      </c>
      <c r="AZ21" s="158" t="str">
        <f>IF(Tbl.Kosten[[#This Row],[Pnr.]]=AZ$7,Tbl.Kosten[[#This Row],[Totaal kosten]],"")</f>
        <v/>
      </c>
      <c r="BA21" s="158" t="str">
        <f>IF(Tbl.Kosten[[#This Row],[Pnr.]]=BA$7,Tbl.Kosten[[#This Row],[Totaal kosten]],"")</f>
        <v/>
      </c>
      <c r="BB21" s="158" t="str">
        <f>IF(Tbl.Kosten[[#This Row],[Pnr.]]=BB$7,Tbl.Kosten[[#This Row],[Totaal kosten]],"")</f>
        <v/>
      </c>
      <c r="BC21" s="158" t="str">
        <f>IF(Tbl.Kosten[[#This Row],[Pnr.]]=BC$7,Tbl.Kosten[[#This Row],[Totaal kosten]],"")</f>
        <v/>
      </c>
      <c r="BD21" s="158" t="str">
        <f>IF(Tbl.Kosten[[#This Row],[Pnr.]]=BD$7,Tbl.Kosten[[#This Row],[Totaal kosten]],"")</f>
        <v/>
      </c>
      <c r="BE21" s="158" t="str">
        <f>IF(Tbl.Kosten[[#This Row],[Pnr.]]=BE$7,Tbl.Kosten[[#This Row],[Totaal kosten]],"")</f>
        <v/>
      </c>
      <c r="BF21" s="158" t="str">
        <f>IF(Tbl.Kosten[[#This Row],[Pnr.]]=BF$7,Tbl.Kosten[[#This Row],[Totaal kosten]],"")</f>
        <v/>
      </c>
      <c r="BG21" s="158" t="str">
        <f>IF(Tbl.Kosten[[#This Row],[Pnr.]]=BG$7,Tbl.Kosten[[#This Row],[Totaal kosten]],"")</f>
        <v/>
      </c>
      <c r="BH21" s="158" t="str">
        <f>IF(Tbl.Kosten[[#This Row],[Pnr.]]=BH$7,Tbl.Kosten[[#This Row],[Totaal kosten]],"")</f>
        <v/>
      </c>
      <c r="BI21" s="158" t="str">
        <f>IF(Tbl.Kosten[[#This Row],[Pnr.]]=BI$7,Tbl.Kosten[[#This Row],[Totaal kosten]],"")</f>
        <v/>
      </c>
      <c r="BJ21" s="158" t="str">
        <f>IF(Tbl.Kosten[[#This Row],[Pnr.]]=BJ$7,Tbl.Kosten[[#This Row],[Totaal kosten]],"")</f>
        <v/>
      </c>
      <c r="BK21" s="158" t="str">
        <f>IF(Tbl.Kosten[[#This Row],[Pnr.]]=BK$7,Tbl.Kosten[[#This Row],[Totaal kosten]],"")</f>
        <v/>
      </c>
      <c r="BL21" s="158" t="str">
        <f>IF(Tbl.Kosten[[#This Row],[Pnr.]]=BL$7,Tbl.Kosten[[#This Row],[Totaal kosten]],"")</f>
        <v/>
      </c>
      <c r="BM21" s="158" t="str">
        <f>IF(Tbl.Kosten[[#This Row],[Pnr.]]=BM$7,Tbl.Kosten[[#This Row],[Totaal kosten]],"")</f>
        <v/>
      </c>
      <c r="BN21" s="158" t="str">
        <f>IF(Tbl.Kosten[[#This Row],[Pnr.]]=BN$7,Tbl.Kosten[[#This Row],[Totaal kosten]],"")</f>
        <v/>
      </c>
      <c r="BO21" s="158" t="str">
        <f>IF(Tbl.Kosten[[#This Row],[Pnr.]]=BO$7,Tbl.Kosten[[#This Row],[Totaal kosten]],"")</f>
        <v/>
      </c>
      <c r="BP21" s="158" t="str">
        <f>IF(Tbl.Kosten[[#This Row],[Pnr.]]=BP$7,Tbl.Kosten[[#This Row],[Totaal kosten]],"")</f>
        <v/>
      </c>
      <c r="BQ21" s="158" t="str">
        <f>IF(Tbl.Kosten[[#This Row],[Pnr.]]=BQ$7,Tbl.Kosten[[#This Row],[Totaal kosten]],"")</f>
        <v/>
      </c>
      <c r="BR21" s="158" t="str">
        <f>IF(Tbl.Kosten[[#This Row],[Pnr.]]=BR$7,Tbl.Kosten[[#This Row],[Totaal kosten]],"")</f>
        <v/>
      </c>
      <c r="BS21" s="158" t="str">
        <f>IF(Tbl.Kosten[[#This Row],[Pnr.]]=BS$7,Tbl.Kosten[[#This Row],[Totaal kosten]],"")</f>
        <v/>
      </c>
      <c r="BT21" s="158" t="str">
        <f>IF(Tbl.Kosten[[#This Row],[Pnr.]]=BT$7,Tbl.Kosten[[#This Row],[Totaal kosten]],"")</f>
        <v/>
      </c>
      <c r="BU21" s="158" t="str">
        <f>IF(Tbl.Kosten[[#This Row],[Pnr.]]=BU$7,Tbl.Kosten[[#This Row],[Totaal kosten]],"")</f>
        <v/>
      </c>
      <c r="BV21" s="158" t="str">
        <f>IF(Tbl.Kosten[[#This Row],[Pnr.]]=BV$7,Tbl.Kosten[[#This Row],[Totaal kosten]],"")</f>
        <v/>
      </c>
      <c r="BW21" s="158" t="str">
        <f>IF(Tbl.Kosten[[#This Row],[Pnr.]]=BW$7,Tbl.Kosten[[#This Row],[Totaal kosten]],"")</f>
        <v/>
      </c>
      <c r="BX21" s="158" t="str">
        <f>IFERROR(_xlfn.XLOOKUP(Tbl.Kosten[[#This Row],[Werkpakketcode]],Tbl.Werkpakketten[Werkpakketcode],Tbl.Werkpakketten[WPnr.],"",0,1),"")</f>
        <v/>
      </c>
      <c r="BY21" s="158" t="str">
        <f>IF(Tbl.Kosten[[#This Row],[WPnr.]]=BY$7,Tbl.Kosten[[#This Row],[Totaal kosten]],"")</f>
        <v/>
      </c>
      <c r="BZ21" s="158" t="str">
        <f>IF(Tbl.Kosten[[#This Row],[WPnr.]]=BZ$7,Tbl.Kosten[[#This Row],[Totaal kosten]],"")</f>
        <v/>
      </c>
      <c r="CA21" s="158" t="str">
        <f>IF(Tbl.Kosten[[#This Row],[WPnr.]]=CA$7,Tbl.Kosten[[#This Row],[Totaal kosten]],"")</f>
        <v/>
      </c>
      <c r="CB21" s="158" t="str">
        <f>IF(Tbl.Kosten[[#This Row],[WPnr.]]=CB$7,Tbl.Kosten[[#This Row],[Totaal kosten]],"")</f>
        <v/>
      </c>
      <c r="CC21" s="158" t="str">
        <f>IF(Tbl.Kosten[[#This Row],[WPnr.]]=CC$7,Tbl.Kosten[[#This Row],[Totaal kosten]],"")</f>
        <v/>
      </c>
      <c r="CD21" s="158" t="str">
        <f>IF(Tbl.Kosten[[#This Row],[WPnr.]]=CD$7,Tbl.Kosten[[#This Row],[Totaal kosten]],"")</f>
        <v/>
      </c>
      <c r="CE21" s="158" t="str">
        <f>IF(Tbl.Kosten[[#This Row],[WPnr.]]=CE$7,Tbl.Kosten[[#This Row],[Totaal kosten]],"")</f>
        <v/>
      </c>
      <c r="CF21" s="158" t="str">
        <f>IF(Tbl.Kosten[[#This Row],[WPnr.]]=CF$7,Tbl.Kosten[[#This Row],[Totaal kosten]],"")</f>
        <v/>
      </c>
      <c r="CG21" s="158" t="str">
        <f>IF(Tbl.Kosten[[#This Row],[WPnr.]]=CG$7,Tbl.Kosten[[#This Row],[Totaal kosten]],"")</f>
        <v/>
      </c>
      <c r="CH21" s="158" t="str">
        <f>IF(Tbl.Kosten[[#This Row],[WPnr.]]=CH$7,Tbl.Kosten[[#This Row],[Totaal kosten]],"")</f>
        <v/>
      </c>
      <c r="CI21" s="158" t="str">
        <f>IF(Tbl.Kosten[[#This Row],[WPnr.]]=CI$7,Tbl.Kosten[[#This Row],[Totaal kosten]],"")</f>
        <v/>
      </c>
      <c r="CJ21" s="158" t="str">
        <f>IF(Tbl.Kosten[[#This Row],[WPnr.]]=CJ$7,Tbl.Kosten[[#This Row],[Totaal kosten]],"")</f>
        <v/>
      </c>
      <c r="CK21" s="158" t="str">
        <f>IF(Tbl.Kosten[[#This Row],[WPnr.]]=CK$7,Tbl.Kosten[[#This Row],[Totaal kosten]],"")</f>
        <v/>
      </c>
      <c r="CL21" s="158" t="str">
        <f>IF(Tbl.Kosten[[#This Row],[WPnr.]]=CL$7,Tbl.Kosten[[#This Row],[Totaal kosten]],"")</f>
        <v/>
      </c>
      <c r="CM21" s="158" t="str">
        <f>IF(Tbl.Kosten[[#This Row],[WPnr.]]=CM$7,Tbl.Kosten[[#This Row],[Totaal kosten]],"")</f>
        <v/>
      </c>
      <c r="CN21" s="158" t="str">
        <f>IF(Tbl.Kosten[[#This Row],[WPnr.]]=CN$7,Tbl.Kosten[[#This Row],[Totaal kosten]],"")</f>
        <v/>
      </c>
      <c r="CO21" s="158" t="str">
        <f>IF(Tbl.Kosten[[#This Row],[WPnr.]]=CO$7,Tbl.Kosten[[#This Row],[Totaal kosten]],"")</f>
        <v/>
      </c>
      <c r="CP21" s="158" t="str">
        <f>IF(Tbl.Kosten[[#This Row],[WPnr.]]=CP$7,Tbl.Kosten[[#This Row],[Totaal kosten]],"")</f>
        <v/>
      </c>
      <c r="CQ21" s="158" t="str">
        <f>IF(Tbl.Kosten[[#This Row],[WPnr.]]=CQ$7,Tbl.Kosten[[#This Row],[Totaal kosten]],"")</f>
        <v/>
      </c>
      <c r="CR21" s="158" t="str">
        <f>IF(Tbl.Kosten[[#This Row],[WPnr.]]=CR$7,Tbl.Kosten[[#This Row],[Totaal kosten]],"")</f>
        <v/>
      </c>
      <c r="CS21" s="158" t="str">
        <f>IF(Tbl.Kosten[[#This Row],[WPnr.]]=CS$7,Tbl.Kosten[[#This Row],[Totaal kosten]],"")</f>
        <v/>
      </c>
      <c r="CT21" s="158" t="str">
        <f>IF(Tbl.Kosten[[#This Row],[WPnr.]]=CT$7,Tbl.Kosten[[#This Row],[Totaal kosten]],"")</f>
        <v/>
      </c>
      <c r="CU21" s="158" t="str">
        <f>IF(Tbl.Kosten[[#This Row],[WPnr.]]=CU$7,Tbl.Kosten[[#This Row],[Totaal kosten]],"")</f>
        <v/>
      </c>
      <c r="CV21" s="158" t="str">
        <f>IF(Tbl.Kosten[[#This Row],[WPnr.]]=CV$7,Tbl.Kosten[[#This Row],[Totaal kosten]],"")</f>
        <v/>
      </c>
      <c r="CW21" s="158" t="str">
        <f>IF(Tbl.Kosten[[#This Row],[WPnr.]]=CW$7,Tbl.Kosten[[#This Row],[Totaal kosten]],"")</f>
        <v/>
      </c>
      <c r="CX21" s="158" t="str">
        <f>IF(Tbl.Kosten[[#This Row],[WPnr.]]=CX$7,Tbl.Kosten[[#This Row],[Totaal kosten]],"")</f>
        <v/>
      </c>
      <c r="CY21" s="158" t="str">
        <f>IF(Tbl.Kosten[[#This Row],[WPnr.]]=CY$7,Tbl.Kosten[[#This Row],[Totaal kosten]],"")</f>
        <v/>
      </c>
      <c r="CZ21" s="158" t="str">
        <f>IF(Tbl.Kosten[[#This Row],[WPnr.]]=CZ$7,Tbl.Kosten[[#This Row],[Totaal kosten]],"")</f>
        <v/>
      </c>
      <c r="DA21" s="158" t="str">
        <f>IF(Tbl.Kosten[[#This Row],[WPnr.]]=DA$7,Tbl.Kosten[[#This Row],[Totaal kosten]],"")</f>
        <v/>
      </c>
      <c r="DB21" s="158" t="str">
        <f>IF(Tbl.Kosten[[#This Row],[WPnr.]]=DB$7,Tbl.Kosten[[#This Row],[Totaal kosten]],"")</f>
        <v/>
      </c>
      <c r="DC21" s="158" t="str">
        <f>IF(Tbl.Kosten[[#This Row],[WPnr.]]=DC$7,Tbl.Kosten[[#This Row],[Totaal kosten]],"")</f>
        <v/>
      </c>
      <c r="DD21" s="158" t="str">
        <f>IF(Tbl.Kosten[[#This Row],[WPnr.]]=DD$7,Tbl.Kosten[[#This Row],[Totaal kosten]],"")</f>
        <v/>
      </c>
      <c r="DE21" s="158" t="str">
        <f>IF(Tbl.Kosten[[#This Row],[WPnr.]]=DE$7,Tbl.Kosten[[#This Row],[Totaal kosten]],"")</f>
        <v/>
      </c>
      <c r="DF21" s="158" t="str">
        <f>IF(Tbl.Kosten[[#This Row],[WPnr.]]=DF$7,Tbl.Kosten[[#This Row],[Totaal kosten]],"")</f>
        <v/>
      </c>
      <c r="DG21" s="158" t="str">
        <f>IF(Tbl.Kosten[[#This Row],[WPnr.]]=DG$7,Tbl.Kosten[[#This Row],[Totaal kosten]],"")</f>
        <v/>
      </c>
      <c r="DH21" s="158" t="str">
        <f>IF(Tbl.Kosten[[#This Row],[WPnr.]]=DH$7,Tbl.Kosten[[#This Row],[Totaal kosten]],"")</f>
        <v/>
      </c>
      <c r="DI21" s="158" t="str">
        <f>IF(Tbl.Kosten[[#This Row],[WPnr.]]=DI$7,Tbl.Kosten[[#This Row],[Totaal kosten]],"")</f>
        <v/>
      </c>
      <c r="DJ21" s="158" t="str">
        <f>IF(Tbl.Kosten[[#This Row],[WPnr.]]=DJ$7,Tbl.Kosten[[#This Row],[Totaal kosten]],"")</f>
        <v/>
      </c>
      <c r="DK21" s="158" t="str">
        <f>IF(Tbl.Kosten[[#This Row],[WPnr.]]=DK$7,Tbl.Kosten[[#This Row],[Totaal kosten]],"")</f>
        <v/>
      </c>
      <c r="DL21" s="158" t="str">
        <f>IF(Tbl.Kosten[[#This Row],[WPnr.]]=DL$7,Tbl.Kosten[[#This Row],[Totaal kosten]],"")</f>
        <v/>
      </c>
      <c r="DM21" s="158" t="str">
        <f>IF(Tbl.Kosten[[#This Row],[WPnr.]]=DM$7,Tbl.Kosten[[#This Row],[Totaal kosten]],"")</f>
        <v/>
      </c>
      <c r="DN21" s="158" t="str">
        <f>IF(Tbl.Kosten[[#This Row],[WPnr.]]=DN$7,Tbl.Kosten[[#This Row],[Totaal kosten]],"")</f>
        <v/>
      </c>
      <c r="DO21" s="158" t="str">
        <f>IF(Tbl.Kosten[[#This Row],[WPnr.]]=DO$7,Tbl.Kosten[[#This Row],[Totaal kosten]],"")</f>
        <v/>
      </c>
      <c r="DP21" s="158" t="str">
        <f>IF(Tbl.Kosten[[#This Row],[WPnr.]]=DP$7,Tbl.Kosten[[#This Row],[Totaal kosten]],"")</f>
        <v/>
      </c>
      <c r="DQ21" s="158" t="str">
        <f>IF(Tbl.Kosten[[#This Row],[WPnr.]]=DQ$7,Tbl.Kosten[[#This Row],[Totaal kosten]],"")</f>
        <v/>
      </c>
      <c r="DR21" s="158" t="str">
        <f>IF(Tbl.Kosten[[#This Row],[WPnr.]]=DR$7,Tbl.Kosten[[#This Row],[Totaal kosten]],"")</f>
        <v/>
      </c>
      <c r="DS21" s="158" t="str">
        <f>IF(Tbl.Kosten[[#This Row],[WPnr.]]=DS$7,Tbl.Kosten[[#This Row],[Totaal kosten]],"")</f>
        <v/>
      </c>
      <c r="DT21" s="158" t="str">
        <f>IF(Tbl.Kosten[[#This Row],[WPnr.]]=DT$7,Tbl.Kosten[[#This Row],[Totaal kosten]],"")</f>
        <v/>
      </c>
      <c r="DU21" s="158" t="str">
        <f>IF(Tbl.Kosten[[#This Row],[WPnr.]]=DU$7,Tbl.Kosten[[#This Row],[Totaal kosten]],"")</f>
        <v/>
      </c>
      <c r="DV21" s="158" t="str">
        <f>IF(Tbl.Kosten[[#This Row],[WPnr.]]=DV$7,Tbl.Kosten[[#This Row],[Totaal kosten]],"")</f>
        <v/>
      </c>
      <c r="DW21" s="160" t="str">
        <f>IFERROR(_xlfn.XLOOKUP(Tbl.Kosten[[#This Row],[Kostensoort]],Tbl.Kostensoorten[Kostensoorten],Tbl.Kostensoorten[KSnr.],"",0,1),"")</f>
        <v/>
      </c>
      <c r="DX21" s="160" t="str">
        <f>IF(Tbl.Kosten[[#This Row],[KSnr.]]=DX$7,Tbl.Kosten[[#This Row],[Totaal kosten]],"")</f>
        <v/>
      </c>
      <c r="DY21" s="160" t="str">
        <f>IF(Tbl.Kosten[[#This Row],[KSnr.]]=DY$7,Tbl.Kosten[[#This Row],[Totaal kosten]],"")</f>
        <v/>
      </c>
      <c r="DZ21" s="160" t="str">
        <f>IF(Tbl.Kosten[[#This Row],[KSnr.]]=DZ$7,Tbl.Kosten[[#This Row],[Totaal kosten]],"")</f>
        <v/>
      </c>
      <c r="EA21" s="160" t="str">
        <f>IF(Tbl.Kosten[[#This Row],[KSnr.]]=EA$7,Tbl.Kosten[[#This Row],[Totaal kosten]],"")</f>
        <v/>
      </c>
      <c r="EB21" s="160" t="str">
        <f>IF(Tbl.Kosten[[#This Row],[KSnr.]]=EB$7,Tbl.Kosten[[#This Row],[Totaal kosten]],"")</f>
        <v/>
      </c>
      <c r="EC21" s="160" t="str">
        <f>IF(Tbl.Kosten[[#This Row],[KSnr.]]=EC$7,Tbl.Kosten[[#This Row],[Totaal kosten]],"")</f>
        <v/>
      </c>
      <c r="ED21" s="160" t="str">
        <f>IF(Tbl.Kosten[[#This Row],[KSnr.]]=ED$7,Tbl.Kosten[[#This Row],[Totaal kosten]],"")</f>
        <v/>
      </c>
      <c r="EE21" s="160" t="str">
        <f>IF(Tbl.Kosten[[#This Row],[KSnr.]]=EE$7,Tbl.Kosten[[#This Row],[Totaal kosten]],"")</f>
        <v/>
      </c>
      <c r="EF21" s="160" t="str">
        <f>IF(Tbl.Kosten[[#This Row],[KSnr.]]=EF$7,Tbl.Kosten[[#This Row],[Totaal kosten]],"")</f>
        <v/>
      </c>
      <c r="EG21" s="160" t="str">
        <f>IF(Tbl.Kosten[[#This Row],[KSnr.]]=EG$7,Tbl.Kosten[[#This Row],[Totaal kosten]],"")</f>
        <v/>
      </c>
      <c r="EH21" s="160" t="str">
        <f>IF(Tbl.Kosten[[#This Row],[KSnr.]]=EH$7,Tbl.Kosten[[#This Row],[Totaal kosten]],"")</f>
        <v/>
      </c>
      <c r="EI21" s="160" t="str">
        <f>IF(Tbl.Kosten[[#This Row],[KSnr.]]=EI$7,Tbl.Kosten[[#This Row],[Totaal kosten]],"")</f>
        <v/>
      </c>
      <c r="EJ21" s="160" t="str">
        <f>IF(Tbl.Kosten[[#This Row],[KSnr.]]=EJ$7,Tbl.Kosten[[#This Row],[Totaal kosten]],"")</f>
        <v/>
      </c>
      <c r="EK21" s="160" t="str">
        <f>IF(Tbl.Kosten[[#This Row],[KSnr.]]=EK$7,Tbl.Kosten[[#This Row],[Totaal kosten]],"")</f>
        <v/>
      </c>
      <c r="EL21" s="160" t="str">
        <f>IF(Tbl.Kosten[[#This Row],[KSnr.]]=EL$7,Tbl.Kosten[[#This Row],[Totaal kosten]],"")</f>
        <v/>
      </c>
      <c r="EM21" s="160" t="str">
        <f>IF(Tbl.Kosten[[#This Row],[KSnr.]]=EM$7,Tbl.Kosten[[#This Row],[Totaal kosten]],"")</f>
        <v/>
      </c>
      <c r="EN21" s="160" t="str">
        <f>IF(Tbl.Kosten[[#This Row],[KSnr.]]=EN$7,Tbl.Kosten[[#This Row],[Totaal kosten]],"")</f>
        <v/>
      </c>
      <c r="EO21" s="160" t="str">
        <f>IF(Tbl.Kosten[[#This Row],[KSnr.]]=EO$7,Tbl.Kosten[[#This Row],[Totaal kosten]],"")</f>
        <v/>
      </c>
      <c r="EP21" s="160" t="str">
        <f>IF(Tbl.Kosten[[#This Row],[KSnr.]]=EP$7,Tbl.Kosten[[#This Row],[Totaal kosten]],"")</f>
        <v/>
      </c>
      <c r="EQ21" s="160" t="str">
        <f>IF(Tbl.Kosten[[#This Row],[KSnr.]]=EQ$7,Tbl.Kosten[[#This Row],[Totaal kosten]],"")</f>
        <v/>
      </c>
      <c r="ER21" s="154" t="str">
        <f>IFERROR(_xlfn.XLOOKUP(Tbl.Kosten[[#This Row],[Subsidieactiviteit]],Tbl.Subsidiehoogte[Subsidieactiviteit],Tbl.Subsidiehoogte[SAnr.],"",0,1),"")</f>
        <v/>
      </c>
      <c r="ES21" s="160" t="str">
        <f>IF(Tbl.Kosten[[#This Row],[Sanr.]]=ES$7,Tbl.Kosten[[#This Row],[Totaal kosten]],"")</f>
        <v/>
      </c>
      <c r="ET21" s="160" t="str">
        <f>IF(Tbl.Kosten[[#This Row],[Sanr.]]=ET$7,Tbl.Kosten[[#This Row],[Totaal kosten]],"")</f>
        <v/>
      </c>
      <c r="EU21" s="160" t="str">
        <f>IF(Tbl.Kosten[[#This Row],[Sanr.]]=EU$7,Tbl.Kosten[[#This Row],[Totaal kosten]],"")</f>
        <v/>
      </c>
      <c r="EV21" s="160" t="str">
        <f>IF(Tbl.Kosten[[#This Row],[Sanr.]]=EV$7,Tbl.Kosten[[#This Row],[Totaal kosten]],"")</f>
        <v/>
      </c>
      <c r="EW21" s="160" t="str">
        <f>IF(Tbl.Kosten[[#This Row],[Sanr.]]=EW$7,Tbl.Kosten[[#This Row],[Totaal kosten]],"")</f>
        <v/>
      </c>
      <c r="EX21" s="160" t="str">
        <f>IF(Tbl.Kosten[[#This Row],[Sanr.]]=EX$7,Tbl.Kosten[[#This Row],[Totaal kosten]],"")</f>
        <v/>
      </c>
      <c r="EY21" s="160" t="str">
        <f>IF(Tbl.Kosten[[#This Row],[Sanr.]]=EY$7,Tbl.Kosten[[#This Row],[Totaal kosten]],"")</f>
        <v/>
      </c>
      <c r="EZ21" s="160" t="str">
        <f>IF(Tbl.Kosten[[#This Row],[Sanr.]]=EZ$7,Tbl.Kosten[[#This Row],[Totaal kosten]],"")</f>
        <v/>
      </c>
      <c r="FA21" s="160" t="str">
        <f>IF(Tbl.Kosten[[#This Row],[Sanr.]]=FA$7,Tbl.Kosten[[#This Row],[Totaal kosten]],"")</f>
        <v/>
      </c>
      <c r="FB21" s="160" t="str">
        <f>IF(Tbl.Kosten[[#This Row],[Sanr.]]=FB$7,Tbl.Kosten[[#This Row],[Totaal kosten]],"")</f>
        <v/>
      </c>
      <c r="FC21" s="160" t="str">
        <f>IF(Tbl.Kosten[[#This Row],[Sanr.]]=FC$7,Tbl.Kosten[[#This Row],[Totaal kosten]],"")</f>
        <v/>
      </c>
      <c r="FD21" s="160" t="str">
        <f>IF(Tbl.Kosten[[#This Row],[Sanr.]]=FD$7,Tbl.Kosten[[#This Row],[Totaal kosten]],"")</f>
        <v/>
      </c>
      <c r="FE21" s="160" t="str">
        <f>IF(Tbl.Kosten[[#This Row],[Sanr.]]=FE$7,Tbl.Kosten[[#This Row],[Totaal kosten]],"")</f>
        <v/>
      </c>
      <c r="FF21" s="160" t="str">
        <f>IF(Tbl.Kosten[[#This Row],[Sanr.]]=FF$7,Tbl.Kosten[[#This Row],[Totaal kosten]],"")</f>
        <v/>
      </c>
      <c r="FG21" s="160" t="str">
        <f>IF(Tbl.Kosten[[#This Row],[Sanr.]]=FG$7,Tbl.Kosten[[#This Row],[Totaal kosten]],"")</f>
        <v/>
      </c>
      <c r="FH21" s="160" t="str">
        <f>IF(Tbl.Kosten[[#This Row],[Sanr.]]=FH$7,Tbl.Kosten[[#This Row],[Totaal kosten]],"")</f>
        <v/>
      </c>
      <c r="FI21" s="160" t="str">
        <f>IF(Tbl.Kosten[[#This Row],[Sanr.]]=FI$7,Tbl.Kosten[[#This Row],[Totaal kosten]],"")</f>
        <v/>
      </c>
      <c r="FJ21" s="160" t="str">
        <f>IF(Tbl.Kosten[[#This Row],[Sanr.]]=FJ$7,Tbl.Kosten[[#This Row],[Totaal kosten]],"")</f>
        <v/>
      </c>
      <c r="FK21" s="160" t="str">
        <f>IF(Tbl.Kosten[[#This Row],[Sanr.]]=FK$7,Tbl.Kosten[[#This Row],[Totaal kosten]],"")</f>
        <v/>
      </c>
      <c r="FL21" s="160" t="str">
        <f>IF(Tbl.Kosten[[#This Row],[Sanr.]]=FL$7,Tbl.Kosten[[#This Row],[Totaal kosten]],"")</f>
        <v/>
      </c>
      <c r="FM21" s="160" t="str">
        <f>IF(Tbl.Kosten[[#This Row],[Sanr.]]=FM$7,Tbl.Kosten[[#This Row],[Totaal kosten]],"")</f>
        <v/>
      </c>
      <c r="FN21" s="160" t="str">
        <f>IF(Tbl.Kosten[[#This Row],[Sanr.]]=FN$7,Tbl.Kosten[[#This Row],[Totaal kosten]],"")</f>
        <v/>
      </c>
      <c r="FO21" s="160" t="str">
        <f>IF(Tbl.Kosten[[#This Row],[Sanr.]]=FO$7,Tbl.Kosten[[#This Row],[Totaal kosten]],"")</f>
        <v/>
      </c>
      <c r="FP21" s="160" t="str">
        <f>IF(Tbl.Kosten[[#This Row],[Sanr.]]=FP$7,Tbl.Kosten[[#This Row],[Totaal kosten]],"")</f>
        <v/>
      </c>
      <c r="FQ21" s="160" t="str">
        <f>IF(Tbl.Kosten[[#This Row],[Sanr.]]=FQ$7,Tbl.Kosten[[#This Row],[Totaal kosten]],"")</f>
        <v/>
      </c>
      <c r="FR21" s="160" t="str">
        <f>IF(Tbl.Kosten[[#This Row],[Sanr.]]=FR$7,Tbl.Kosten[[#This Row],[Totaal kosten]],"")</f>
        <v/>
      </c>
      <c r="FS21" s="160" t="str">
        <f>IF(Tbl.Kosten[[#This Row],[Sanr.]]=FS$7,Tbl.Kosten[[#This Row],[Totaal kosten]],"")</f>
        <v/>
      </c>
      <c r="FT21" s="160" t="str">
        <f>IF(Tbl.Kosten[[#This Row],[Sanr.]]=FT$7,Tbl.Kosten[[#This Row],[Totaal kosten]],"")</f>
        <v/>
      </c>
      <c r="FU21" s="160" t="str">
        <f>IF(Tbl.Kosten[[#This Row],[Sanr.]]=FU$7,Tbl.Kosten[[#This Row],[Totaal kosten]],"")</f>
        <v/>
      </c>
      <c r="FV21" s="160" t="str">
        <f>IF(Tbl.Kosten[[#This Row],[Sanr.]]=FV$7,Tbl.Kosten[[#This Row],[Totaal kosten]],"")</f>
        <v/>
      </c>
      <c r="FW21" s="160" t="str">
        <f>IFERROR(_xlfn.XLOOKUP(Tbl.Kosten[[#This Row],[Activiteitencode]],Tbl.Activiteiten[Activiteitcode],Tbl.Activiteiten[Anr.],"",0,1),"")</f>
        <v/>
      </c>
      <c r="FX21" s="181" t="str">
        <f>_xlfn.CONCAT(Tbl.Kosten[[#This Row],[Pnr.]],Tbl.Kosten[[#This Row],[Sanr.]])</f>
        <v>P1</v>
      </c>
      <c r="FY21" s="160">
        <f>Tbl.Kosten[[#This Row],[Totaal kosten]]-Tbl.Kosten[[#This Row],[Subsidie]]</f>
        <v>0</v>
      </c>
      <c r="FZ21" s="160">
        <f>IF(Tbl.Kosten[[#This Row],[Pnr.]]=FZ$7,Tbl.Kosten[[#This Row],[Te financieren]],"")</f>
        <v>0</v>
      </c>
      <c r="GA21" s="160" t="str">
        <f>IF(Tbl.Kosten[[#This Row],[Pnr.]]=GA$7,Tbl.Kosten[[#This Row],[Te financieren]],"")</f>
        <v/>
      </c>
      <c r="GB21" s="160" t="str">
        <f>IF(Tbl.Kosten[[#This Row],[Pnr.]]=GB$7,Tbl.Kosten[[#This Row],[Te financieren]],"")</f>
        <v/>
      </c>
      <c r="GC21" s="160" t="str">
        <f>IF(Tbl.Kosten[[#This Row],[Pnr.]]=GC$7,Tbl.Kosten[[#This Row],[Te financieren]],"")</f>
        <v/>
      </c>
      <c r="GD21" s="160" t="str">
        <f>IF(Tbl.Kosten[[#This Row],[Pnr.]]=GD$7,Tbl.Kosten[[#This Row],[Te financieren]],"")</f>
        <v/>
      </c>
      <c r="GE21" s="160" t="str">
        <f>IF(Tbl.Kosten[[#This Row],[Pnr.]]=GE$7,Tbl.Kosten[[#This Row],[Te financieren]],"")</f>
        <v/>
      </c>
      <c r="GF21" s="160" t="str">
        <f>IF(Tbl.Kosten[[#This Row],[Pnr.]]=GF$7,Tbl.Kosten[[#This Row],[Te financieren]],"")</f>
        <v/>
      </c>
      <c r="GG21" s="160" t="str">
        <f>IF(Tbl.Kosten[[#This Row],[Pnr.]]=GG$7,Tbl.Kosten[[#This Row],[Te financieren]],"")</f>
        <v/>
      </c>
      <c r="GH21" s="160" t="str">
        <f>IF(Tbl.Kosten[[#This Row],[Pnr.]]=GH$7,Tbl.Kosten[[#This Row],[Te financieren]],"")</f>
        <v/>
      </c>
      <c r="GI21" s="160" t="str">
        <f>IF(Tbl.Kosten[[#This Row],[Pnr.]]=GI$7,Tbl.Kosten[[#This Row],[Te financieren]],"")</f>
        <v/>
      </c>
      <c r="GJ21" s="160" t="str">
        <f>IF(Tbl.Kosten[[#This Row],[Pnr.]]=GJ$7,Tbl.Kosten[[#This Row],[Te financieren]],"")</f>
        <v/>
      </c>
      <c r="GK21" s="160" t="str">
        <f>IF(Tbl.Kosten[[#This Row],[Pnr.]]=GK$7,Tbl.Kosten[[#This Row],[Te financieren]],"")</f>
        <v/>
      </c>
      <c r="GL21" s="160" t="str">
        <f>IF(Tbl.Kosten[[#This Row],[Pnr.]]=GL$7,Tbl.Kosten[[#This Row],[Te financieren]],"")</f>
        <v/>
      </c>
      <c r="GM21" s="160" t="str">
        <f>IF(Tbl.Kosten[[#This Row],[Pnr.]]=GM$7,Tbl.Kosten[[#This Row],[Te financieren]],"")</f>
        <v/>
      </c>
      <c r="GN21" s="160" t="str">
        <f>IF(Tbl.Kosten[[#This Row],[Pnr.]]=GN$7,Tbl.Kosten[[#This Row],[Te financieren]],"")</f>
        <v/>
      </c>
      <c r="GO21" s="160" t="str">
        <f>IF(Tbl.Kosten[[#This Row],[Pnr.]]=GO$7,Tbl.Kosten[[#This Row],[Te financieren]],"")</f>
        <v/>
      </c>
      <c r="GP21" s="160" t="str">
        <f>IF(Tbl.Kosten[[#This Row],[Pnr.]]=GP$7,Tbl.Kosten[[#This Row],[Te financieren]],"")</f>
        <v/>
      </c>
      <c r="GQ21" s="160" t="str">
        <f>IF(Tbl.Kosten[[#This Row],[Pnr.]]=GQ$7,Tbl.Kosten[[#This Row],[Te financieren]],"")</f>
        <v/>
      </c>
      <c r="GR21" s="160" t="str">
        <f>IF(Tbl.Kosten[[#This Row],[Pnr.]]=GR$7,Tbl.Kosten[[#This Row],[Te financieren]],"")</f>
        <v/>
      </c>
      <c r="GS21" s="160" t="str">
        <f>IF(Tbl.Kosten[[#This Row],[Pnr.]]=GS$7,Tbl.Kosten[[#This Row],[Te financieren]],"")</f>
        <v/>
      </c>
      <c r="GT21" s="160" t="str">
        <f>IF(Tbl.Kosten[[#This Row],[Pnr.]]=GT$7,Tbl.Kosten[[#This Row],[Te financieren]],"")</f>
        <v/>
      </c>
      <c r="GU21" s="160" t="str">
        <f>IF(Tbl.Kosten[[#This Row],[Pnr.]]=GU$7,Tbl.Kosten[[#This Row],[Te financieren]],"")</f>
        <v/>
      </c>
      <c r="GV21" s="160" t="str">
        <f>IF(Tbl.Kosten[[#This Row],[Pnr.]]=GV$7,Tbl.Kosten[[#This Row],[Te financieren]],"")</f>
        <v/>
      </c>
      <c r="GW21" s="160" t="str">
        <f>IF(Tbl.Kosten[[#This Row],[Pnr.]]=GW$7,Tbl.Kosten[[#This Row],[Te financieren]],"")</f>
        <v/>
      </c>
      <c r="GX21" s="160" t="str">
        <f>IF(Tbl.Kosten[[#This Row],[Pnr.]]=GX$7,Tbl.Kosten[[#This Row],[Te financieren]],"")</f>
        <v/>
      </c>
      <c r="GY21" s="160" t="str">
        <f>IF(Tbl.Kosten[[#This Row],[Pnr.]]=GY$7,Tbl.Kosten[[#This Row],[Te financieren]],"")</f>
        <v/>
      </c>
      <c r="GZ21" s="160" t="str">
        <f>IF(Tbl.Kosten[[#This Row],[Pnr.]]=GZ$7,Tbl.Kosten[[#This Row],[Te financieren]],"")</f>
        <v/>
      </c>
      <c r="HA21" s="160" t="str">
        <f>IF(Tbl.Kosten[[#This Row],[Pnr.]]=HA$7,Tbl.Kosten[[#This Row],[Te financieren]],"")</f>
        <v/>
      </c>
      <c r="HB21" s="160" t="str">
        <f>IF(Tbl.Kosten[[#This Row],[Pnr.]]=HB$7,Tbl.Kosten[[#This Row],[Te financieren]],"")</f>
        <v/>
      </c>
      <c r="HC21" s="160" t="str">
        <f>IF(Tbl.Kosten[[#This Row],[Pnr.]]=HC$7,Tbl.Kosten[[#This Row],[Te financieren]],"")</f>
        <v/>
      </c>
      <c r="HD21" s="160" t="str">
        <f>IF(Tbl.Kosten[[#This Row],[Pnr.]]=HD$7,Tbl.Kosten[[#This Row],[Te financieren]],"")</f>
        <v/>
      </c>
      <c r="HE21" s="160" t="str">
        <f>IF(Tbl.Kosten[[#This Row],[Pnr.]]=HE$7,Tbl.Kosten[[#This Row],[Te financieren]],"")</f>
        <v/>
      </c>
      <c r="HF21" s="160" t="str">
        <f>IF(Tbl.Kosten[[#This Row],[Pnr.]]=HF$7,Tbl.Kosten[[#This Row],[Te financieren]],"")</f>
        <v/>
      </c>
      <c r="HG21" s="160" t="str">
        <f>IF(Tbl.Kosten[[#This Row],[Pnr.]]=HG$7,Tbl.Kosten[[#This Row],[Te financieren]],"")</f>
        <v/>
      </c>
      <c r="HH21" s="160" t="str">
        <f>IF(Tbl.Kosten[[#This Row],[Pnr.]]=HH$7,Tbl.Kosten[[#This Row],[Te financieren]],"")</f>
        <v/>
      </c>
      <c r="HI21" s="160" t="str">
        <f>IF(Tbl.Kosten[[#This Row],[Pnr.]]=HI$7,Tbl.Kosten[[#This Row],[Te financieren]],"")</f>
        <v/>
      </c>
      <c r="HJ21" s="160" t="str">
        <f>IF(Tbl.Kosten[[#This Row],[Pnr.]]=HJ$7,Tbl.Kosten[[#This Row],[Te financieren]],"")</f>
        <v/>
      </c>
      <c r="HK21" s="160" t="str">
        <f>IF(Tbl.Kosten[[#This Row],[Pnr.]]=HK$7,Tbl.Kosten[[#This Row],[Te financieren]],"")</f>
        <v/>
      </c>
      <c r="HL21" s="160" t="str">
        <f>IF(Tbl.Kosten[[#This Row],[Pnr.]]=HL$7,Tbl.Kosten[[#This Row],[Te financieren]],"")</f>
        <v/>
      </c>
      <c r="HM21" s="160" t="str">
        <f>IF(Tbl.Kosten[[#This Row],[Pnr.]]=HM$7,Tbl.Kosten[[#This Row],[Te financieren]],"")</f>
        <v/>
      </c>
      <c r="HN21" s="160" t="str">
        <f>IF(Tbl.Kosten[[#This Row],[Pnr.]]=HN$7,Tbl.Kosten[[#This Row],[Te financieren]],"")</f>
        <v/>
      </c>
      <c r="HO21" s="160" t="str">
        <f>IF(Tbl.Kosten[[#This Row],[Pnr.]]=HO$7,Tbl.Kosten[[#This Row],[Te financieren]],"")</f>
        <v/>
      </c>
      <c r="HP21" s="160" t="str">
        <f>IF(Tbl.Kosten[[#This Row],[Pnr.]]=HP$7,Tbl.Kosten[[#This Row],[Te financieren]],"")</f>
        <v/>
      </c>
      <c r="HQ21" s="160" t="str">
        <f>IF(Tbl.Kosten[[#This Row],[Pnr.]]=HQ$7,Tbl.Kosten[[#This Row],[Te financieren]],"")</f>
        <v/>
      </c>
      <c r="HR21" s="160" t="str">
        <f>IF(Tbl.Kosten[[#This Row],[Pnr.]]=HR$7,Tbl.Kosten[[#This Row],[Te financieren]],"")</f>
        <v/>
      </c>
      <c r="HS21" s="160" t="str">
        <f>IF(Tbl.Kosten[[#This Row],[Pnr.]]=HS$7,Tbl.Kosten[[#This Row],[Te financieren]],"")</f>
        <v/>
      </c>
      <c r="HT21" s="160" t="str">
        <f>IF(Tbl.Kosten[[#This Row],[Pnr.]]=HT$7,Tbl.Kosten[[#This Row],[Te financieren]],"")</f>
        <v/>
      </c>
      <c r="HU21" s="160" t="str">
        <f>IF(Tbl.Kosten[[#This Row],[Pnr.]]=HU$7,Tbl.Kosten[[#This Row],[Te financieren]],"")</f>
        <v/>
      </c>
      <c r="HV21" s="160" t="str">
        <f>IF(Tbl.Kosten[[#This Row],[Pnr.]]=HV$7,Tbl.Kosten[[#This Row],[Te financieren]],"")</f>
        <v/>
      </c>
      <c r="HW21" s="160" t="str">
        <f>IF(Tbl.Kosten[[#This Row],[Pnr.]]=HW$7,Tbl.Kosten[[#This Row],[Te financieren]],"")</f>
        <v/>
      </c>
    </row>
    <row r="22" spans="2:231" x14ac:dyDescent="0.3">
      <c r="B22" s="144"/>
      <c r="C22" s="147"/>
      <c r="D22" s="146"/>
      <c r="E22" s="147"/>
      <c r="F22" s="145"/>
      <c r="G22" s="11" t="str">
        <f>IF(Tbl.Kosten[[#This Row],[Medewerker e/o 
functie]]&lt;&gt;"",_xlfn.XLOOKUP(Tbl.Kosten[[#This Row],[Medewerker e/o 
functie]],Tbl.Uurtarief[Medewerker en/of functie],Tbl.Uurtarief[Uurtarief],"",0,1),"")</f>
        <v/>
      </c>
      <c r="H22" s="121">
        <f>IFERROR(Tbl.Kosten[[#This Row],[Uren]]*Tbl.Kosten[[#This Row],[Uurtarief]],0)</f>
        <v>0</v>
      </c>
      <c r="I22" s="119" t="str">
        <f>IF(Tbl.Kosten[[#This Row],[Subtotaal uren]]&lt;&gt;0,_xlfn.XLOOKUP(Tbl.Kosten[[#This Row],[Medewerker e/o 
functie]],Tbl.Uurtarief[Medewerker en/of functie],Tbl.Uurtarief[Kostensoort arbeid],"",0,1),"")</f>
        <v/>
      </c>
      <c r="J22" s="147"/>
      <c r="K22" s="145"/>
      <c r="L22" s="149" t="str">
        <f>IF(Tbl.Kosten[[#This Row],[Activum]]&lt;&gt;"",_xlfn.XLOOKUP(Tbl.Kosten[[#This Row],[Activum]],Tbl.Afschrijvingskosten[Activum],Tbl.Afschrijvingskosten[Tarief per afschrijvings-eenheid],"",0,1),"")</f>
        <v/>
      </c>
      <c r="M22" s="122">
        <f>IFERROR(Tbl.Kosten[[#This Row],[Een-
heden]]*Tbl.Kosten[[#This Row],[Afschrijvings-
tarief]],0)</f>
        <v>0</v>
      </c>
      <c r="N22" s="122" t="str">
        <f>IF(Tbl.Kosten[[#This Row],[Subtotaal afschrijving]]&lt;&gt;0,Lijsten!A20,"")</f>
        <v/>
      </c>
      <c r="O22" s="150"/>
      <c r="P22" s="145"/>
      <c r="Q22" s="148"/>
      <c r="R22" s="122">
        <f>IFERROR(Tbl.Kosten[[#This Row],[Aantal]]*Tbl.Kosten[[#This Row],[Tarief]],0)</f>
        <v>0</v>
      </c>
      <c r="S22" s="8">
        <f>IFERROR(Tbl.Kosten[[#This Row],[Subtotaal overige kosten]]+Tbl.Kosten[[#This Row],[Subtotaal uren]]+Tbl.Kosten[[#This Row],[Subtotaal afschrijving]],0)</f>
        <v>0</v>
      </c>
      <c r="T22" s="8">
        <f>IFERROR(Tbl.Kosten[[#This Row],[Totaal kosten]]*Tbl.Kosten[[#This Row],[Subsidie%]],0)</f>
        <v>0</v>
      </c>
      <c r="U22" s="4" t="str" cm="1">
        <f t="array" ref="U22">IFERROR(_xlfn.IFS(Tbl.Kosten[[#This Row],[Subtotaal uren]]&lt;&gt;0,Tbl.Kosten[[#This Row],[Kostensoort arbeid]],Tbl.Kosten[[#This Row],[Subtotaal afschrijving]]&lt;&gt;0,Tbl.Kosten[[#This Row],[Kostensoort afschrijving]],Tbl.Kosten[[#This Row],[Subtotaal overige kosten]]&lt;&gt;0,Tbl.Kosten[[#This Row],[Kostensoort overig]]),"")</f>
        <v/>
      </c>
      <c r="V22" s="4" t="str">
        <f>IFERROR(_xlfn.XLOOKUP(Tbl.Kosten[[#This Row],[Activiteitencode]],Tbl.Activiteiten[Activiteitcode],Tbl.Activiteiten[Werkpakketcode],"",0,1),"")</f>
        <v/>
      </c>
      <c r="W22" s="4" t="str">
        <f>IFERROR(_xlfn.XLOOKUP(Tbl.Kosten[[#This Row],[Werkpakketcode]],Tbl.Werkpakketten[Werkpakketcode],Tbl.Werkpakketten[Subsidiabele activiteit],"",0,1),"")</f>
        <v/>
      </c>
      <c r="X22" s="12">
        <f>IFERROR(_xlfn.XLOOKUP(Tbl.Kosten[[#This Row],[Sanr.]],Tbl.Subsidiehoogte[SAnr.],Tbl.Subsidiehoogte[Sub. Percentage],0,0,1),0)</f>
        <v>0</v>
      </c>
      <c r="Y22" s="154" t="str">
        <f>IFERROR(_xlfn.XLOOKUP(Tbl.Kosten[[#This Row],[Partnercode]],Tbl.Projectpartners[Partnercode],Tbl.Projectpartners[PNr.],"",0,1),"")</f>
        <v>P1</v>
      </c>
      <c r="Z22" s="158">
        <f>IF(Tbl.Kosten[[#This Row],[Pnr.]]=Z$7,Tbl.Kosten[[#This Row],[Totaal kosten]],"")</f>
        <v>0</v>
      </c>
      <c r="AA22" s="158" t="str">
        <f>IF(Tbl.Kosten[[#This Row],[Pnr.]]=AA$7,Tbl.Kosten[[#This Row],[Totaal kosten]],"")</f>
        <v/>
      </c>
      <c r="AB22" s="158" t="str">
        <f>IF(Tbl.Kosten[[#This Row],[Pnr.]]=AB$7,Tbl.Kosten[[#This Row],[Totaal kosten]],"")</f>
        <v/>
      </c>
      <c r="AC22" s="158" t="str">
        <f>IF(Tbl.Kosten[[#This Row],[Pnr.]]=AC$7,Tbl.Kosten[[#This Row],[Totaal kosten]],"")</f>
        <v/>
      </c>
      <c r="AD22" s="158" t="str">
        <f>IF(Tbl.Kosten[[#This Row],[Pnr.]]=AD$7,Tbl.Kosten[[#This Row],[Totaal kosten]],"")</f>
        <v/>
      </c>
      <c r="AE22" s="158" t="str">
        <f>IF(Tbl.Kosten[[#This Row],[Pnr.]]=AE$7,Tbl.Kosten[[#This Row],[Totaal kosten]],"")</f>
        <v/>
      </c>
      <c r="AF22" s="158" t="str">
        <f>IF(Tbl.Kosten[[#This Row],[Pnr.]]=AF$7,Tbl.Kosten[[#This Row],[Totaal kosten]],"")</f>
        <v/>
      </c>
      <c r="AG22" s="158" t="str">
        <f>IF(Tbl.Kosten[[#This Row],[Pnr.]]=AG$7,Tbl.Kosten[[#This Row],[Totaal kosten]],"")</f>
        <v/>
      </c>
      <c r="AH22" s="158" t="str">
        <f>IF(Tbl.Kosten[[#This Row],[Pnr.]]=AH$7,Tbl.Kosten[[#This Row],[Totaal kosten]],"")</f>
        <v/>
      </c>
      <c r="AI22" s="158" t="str">
        <f>IF(Tbl.Kosten[[#This Row],[Pnr.]]=AI$7,Tbl.Kosten[[#This Row],[Totaal kosten]],"")</f>
        <v/>
      </c>
      <c r="AJ22" s="158" t="str">
        <f>IF(Tbl.Kosten[[#This Row],[Pnr.]]=AJ$7,Tbl.Kosten[[#This Row],[Totaal kosten]],"")</f>
        <v/>
      </c>
      <c r="AK22" s="158" t="str">
        <f>IF(Tbl.Kosten[[#This Row],[Pnr.]]=AK$7,Tbl.Kosten[[#This Row],[Totaal kosten]],"")</f>
        <v/>
      </c>
      <c r="AL22" s="158" t="str">
        <f>IF(Tbl.Kosten[[#This Row],[Pnr.]]=AL$7,Tbl.Kosten[[#This Row],[Totaal kosten]],"")</f>
        <v/>
      </c>
      <c r="AM22" s="158" t="str">
        <f>IF(Tbl.Kosten[[#This Row],[Pnr.]]=AM$7,Tbl.Kosten[[#This Row],[Totaal kosten]],"")</f>
        <v/>
      </c>
      <c r="AN22" s="158" t="str">
        <f>IF(Tbl.Kosten[[#This Row],[Pnr.]]=AN$7,Tbl.Kosten[[#This Row],[Totaal kosten]],"")</f>
        <v/>
      </c>
      <c r="AO22" s="158" t="str">
        <f>IF(Tbl.Kosten[[#This Row],[Pnr.]]=AO$7,Tbl.Kosten[[#This Row],[Totaal kosten]],"")</f>
        <v/>
      </c>
      <c r="AP22" s="158" t="str">
        <f>IF(Tbl.Kosten[[#This Row],[Pnr.]]=AP$7,Tbl.Kosten[[#This Row],[Totaal kosten]],"")</f>
        <v/>
      </c>
      <c r="AQ22" s="158" t="str">
        <f>IF(Tbl.Kosten[[#This Row],[Pnr.]]=AQ$7,Tbl.Kosten[[#This Row],[Totaal kosten]],"")</f>
        <v/>
      </c>
      <c r="AR22" s="158" t="str">
        <f>IF(Tbl.Kosten[[#This Row],[Pnr.]]=AR$7,Tbl.Kosten[[#This Row],[Totaal kosten]],"")</f>
        <v/>
      </c>
      <c r="AS22" s="158" t="str">
        <f>IF(Tbl.Kosten[[#This Row],[Pnr.]]=AS$7,Tbl.Kosten[[#This Row],[Totaal kosten]],"")</f>
        <v/>
      </c>
      <c r="AT22" s="158" t="str">
        <f>IF(Tbl.Kosten[[#This Row],[Pnr.]]=AT$7,Tbl.Kosten[[#This Row],[Totaal kosten]],"")</f>
        <v/>
      </c>
      <c r="AU22" s="158" t="str">
        <f>IF(Tbl.Kosten[[#This Row],[Pnr.]]=AU$7,Tbl.Kosten[[#This Row],[Totaal kosten]],"")</f>
        <v/>
      </c>
      <c r="AV22" s="158" t="str">
        <f>IF(Tbl.Kosten[[#This Row],[Pnr.]]=AV$7,Tbl.Kosten[[#This Row],[Totaal kosten]],"")</f>
        <v/>
      </c>
      <c r="AW22" s="158" t="str">
        <f>IF(Tbl.Kosten[[#This Row],[Pnr.]]=AW$7,Tbl.Kosten[[#This Row],[Totaal kosten]],"")</f>
        <v/>
      </c>
      <c r="AX22" s="158" t="str">
        <f>IF(Tbl.Kosten[[#This Row],[Pnr.]]=AX$7,Tbl.Kosten[[#This Row],[Totaal kosten]],"")</f>
        <v/>
      </c>
      <c r="AY22" s="158" t="str">
        <f>IF(Tbl.Kosten[[#This Row],[Pnr.]]=AY$7,Tbl.Kosten[[#This Row],[Totaal kosten]],"")</f>
        <v/>
      </c>
      <c r="AZ22" s="158" t="str">
        <f>IF(Tbl.Kosten[[#This Row],[Pnr.]]=AZ$7,Tbl.Kosten[[#This Row],[Totaal kosten]],"")</f>
        <v/>
      </c>
      <c r="BA22" s="158" t="str">
        <f>IF(Tbl.Kosten[[#This Row],[Pnr.]]=BA$7,Tbl.Kosten[[#This Row],[Totaal kosten]],"")</f>
        <v/>
      </c>
      <c r="BB22" s="158" t="str">
        <f>IF(Tbl.Kosten[[#This Row],[Pnr.]]=BB$7,Tbl.Kosten[[#This Row],[Totaal kosten]],"")</f>
        <v/>
      </c>
      <c r="BC22" s="158" t="str">
        <f>IF(Tbl.Kosten[[#This Row],[Pnr.]]=BC$7,Tbl.Kosten[[#This Row],[Totaal kosten]],"")</f>
        <v/>
      </c>
      <c r="BD22" s="158" t="str">
        <f>IF(Tbl.Kosten[[#This Row],[Pnr.]]=BD$7,Tbl.Kosten[[#This Row],[Totaal kosten]],"")</f>
        <v/>
      </c>
      <c r="BE22" s="158" t="str">
        <f>IF(Tbl.Kosten[[#This Row],[Pnr.]]=BE$7,Tbl.Kosten[[#This Row],[Totaal kosten]],"")</f>
        <v/>
      </c>
      <c r="BF22" s="158" t="str">
        <f>IF(Tbl.Kosten[[#This Row],[Pnr.]]=BF$7,Tbl.Kosten[[#This Row],[Totaal kosten]],"")</f>
        <v/>
      </c>
      <c r="BG22" s="158" t="str">
        <f>IF(Tbl.Kosten[[#This Row],[Pnr.]]=BG$7,Tbl.Kosten[[#This Row],[Totaal kosten]],"")</f>
        <v/>
      </c>
      <c r="BH22" s="158" t="str">
        <f>IF(Tbl.Kosten[[#This Row],[Pnr.]]=BH$7,Tbl.Kosten[[#This Row],[Totaal kosten]],"")</f>
        <v/>
      </c>
      <c r="BI22" s="158" t="str">
        <f>IF(Tbl.Kosten[[#This Row],[Pnr.]]=BI$7,Tbl.Kosten[[#This Row],[Totaal kosten]],"")</f>
        <v/>
      </c>
      <c r="BJ22" s="158" t="str">
        <f>IF(Tbl.Kosten[[#This Row],[Pnr.]]=BJ$7,Tbl.Kosten[[#This Row],[Totaal kosten]],"")</f>
        <v/>
      </c>
      <c r="BK22" s="158" t="str">
        <f>IF(Tbl.Kosten[[#This Row],[Pnr.]]=BK$7,Tbl.Kosten[[#This Row],[Totaal kosten]],"")</f>
        <v/>
      </c>
      <c r="BL22" s="158" t="str">
        <f>IF(Tbl.Kosten[[#This Row],[Pnr.]]=BL$7,Tbl.Kosten[[#This Row],[Totaal kosten]],"")</f>
        <v/>
      </c>
      <c r="BM22" s="158" t="str">
        <f>IF(Tbl.Kosten[[#This Row],[Pnr.]]=BM$7,Tbl.Kosten[[#This Row],[Totaal kosten]],"")</f>
        <v/>
      </c>
      <c r="BN22" s="158" t="str">
        <f>IF(Tbl.Kosten[[#This Row],[Pnr.]]=BN$7,Tbl.Kosten[[#This Row],[Totaal kosten]],"")</f>
        <v/>
      </c>
      <c r="BO22" s="158" t="str">
        <f>IF(Tbl.Kosten[[#This Row],[Pnr.]]=BO$7,Tbl.Kosten[[#This Row],[Totaal kosten]],"")</f>
        <v/>
      </c>
      <c r="BP22" s="158" t="str">
        <f>IF(Tbl.Kosten[[#This Row],[Pnr.]]=BP$7,Tbl.Kosten[[#This Row],[Totaal kosten]],"")</f>
        <v/>
      </c>
      <c r="BQ22" s="158" t="str">
        <f>IF(Tbl.Kosten[[#This Row],[Pnr.]]=BQ$7,Tbl.Kosten[[#This Row],[Totaal kosten]],"")</f>
        <v/>
      </c>
      <c r="BR22" s="158" t="str">
        <f>IF(Tbl.Kosten[[#This Row],[Pnr.]]=BR$7,Tbl.Kosten[[#This Row],[Totaal kosten]],"")</f>
        <v/>
      </c>
      <c r="BS22" s="158" t="str">
        <f>IF(Tbl.Kosten[[#This Row],[Pnr.]]=BS$7,Tbl.Kosten[[#This Row],[Totaal kosten]],"")</f>
        <v/>
      </c>
      <c r="BT22" s="158" t="str">
        <f>IF(Tbl.Kosten[[#This Row],[Pnr.]]=BT$7,Tbl.Kosten[[#This Row],[Totaal kosten]],"")</f>
        <v/>
      </c>
      <c r="BU22" s="158" t="str">
        <f>IF(Tbl.Kosten[[#This Row],[Pnr.]]=BU$7,Tbl.Kosten[[#This Row],[Totaal kosten]],"")</f>
        <v/>
      </c>
      <c r="BV22" s="158" t="str">
        <f>IF(Tbl.Kosten[[#This Row],[Pnr.]]=BV$7,Tbl.Kosten[[#This Row],[Totaal kosten]],"")</f>
        <v/>
      </c>
      <c r="BW22" s="158" t="str">
        <f>IF(Tbl.Kosten[[#This Row],[Pnr.]]=BW$7,Tbl.Kosten[[#This Row],[Totaal kosten]],"")</f>
        <v/>
      </c>
      <c r="BX22" s="158" t="str">
        <f>IFERROR(_xlfn.XLOOKUP(Tbl.Kosten[[#This Row],[Werkpakketcode]],Tbl.Werkpakketten[Werkpakketcode],Tbl.Werkpakketten[WPnr.],"",0,1),"")</f>
        <v/>
      </c>
      <c r="BY22" s="158" t="str">
        <f>IF(Tbl.Kosten[[#This Row],[WPnr.]]=BY$7,Tbl.Kosten[[#This Row],[Totaal kosten]],"")</f>
        <v/>
      </c>
      <c r="BZ22" s="158" t="str">
        <f>IF(Tbl.Kosten[[#This Row],[WPnr.]]=BZ$7,Tbl.Kosten[[#This Row],[Totaal kosten]],"")</f>
        <v/>
      </c>
      <c r="CA22" s="158" t="str">
        <f>IF(Tbl.Kosten[[#This Row],[WPnr.]]=CA$7,Tbl.Kosten[[#This Row],[Totaal kosten]],"")</f>
        <v/>
      </c>
      <c r="CB22" s="158" t="str">
        <f>IF(Tbl.Kosten[[#This Row],[WPnr.]]=CB$7,Tbl.Kosten[[#This Row],[Totaal kosten]],"")</f>
        <v/>
      </c>
      <c r="CC22" s="158" t="str">
        <f>IF(Tbl.Kosten[[#This Row],[WPnr.]]=CC$7,Tbl.Kosten[[#This Row],[Totaal kosten]],"")</f>
        <v/>
      </c>
      <c r="CD22" s="158" t="str">
        <f>IF(Tbl.Kosten[[#This Row],[WPnr.]]=CD$7,Tbl.Kosten[[#This Row],[Totaal kosten]],"")</f>
        <v/>
      </c>
      <c r="CE22" s="158" t="str">
        <f>IF(Tbl.Kosten[[#This Row],[WPnr.]]=CE$7,Tbl.Kosten[[#This Row],[Totaal kosten]],"")</f>
        <v/>
      </c>
      <c r="CF22" s="158" t="str">
        <f>IF(Tbl.Kosten[[#This Row],[WPnr.]]=CF$7,Tbl.Kosten[[#This Row],[Totaal kosten]],"")</f>
        <v/>
      </c>
      <c r="CG22" s="158" t="str">
        <f>IF(Tbl.Kosten[[#This Row],[WPnr.]]=CG$7,Tbl.Kosten[[#This Row],[Totaal kosten]],"")</f>
        <v/>
      </c>
      <c r="CH22" s="158" t="str">
        <f>IF(Tbl.Kosten[[#This Row],[WPnr.]]=CH$7,Tbl.Kosten[[#This Row],[Totaal kosten]],"")</f>
        <v/>
      </c>
      <c r="CI22" s="158" t="str">
        <f>IF(Tbl.Kosten[[#This Row],[WPnr.]]=CI$7,Tbl.Kosten[[#This Row],[Totaal kosten]],"")</f>
        <v/>
      </c>
      <c r="CJ22" s="158" t="str">
        <f>IF(Tbl.Kosten[[#This Row],[WPnr.]]=CJ$7,Tbl.Kosten[[#This Row],[Totaal kosten]],"")</f>
        <v/>
      </c>
      <c r="CK22" s="158" t="str">
        <f>IF(Tbl.Kosten[[#This Row],[WPnr.]]=CK$7,Tbl.Kosten[[#This Row],[Totaal kosten]],"")</f>
        <v/>
      </c>
      <c r="CL22" s="158" t="str">
        <f>IF(Tbl.Kosten[[#This Row],[WPnr.]]=CL$7,Tbl.Kosten[[#This Row],[Totaal kosten]],"")</f>
        <v/>
      </c>
      <c r="CM22" s="158" t="str">
        <f>IF(Tbl.Kosten[[#This Row],[WPnr.]]=CM$7,Tbl.Kosten[[#This Row],[Totaal kosten]],"")</f>
        <v/>
      </c>
      <c r="CN22" s="158" t="str">
        <f>IF(Tbl.Kosten[[#This Row],[WPnr.]]=CN$7,Tbl.Kosten[[#This Row],[Totaal kosten]],"")</f>
        <v/>
      </c>
      <c r="CO22" s="158" t="str">
        <f>IF(Tbl.Kosten[[#This Row],[WPnr.]]=CO$7,Tbl.Kosten[[#This Row],[Totaal kosten]],"")</f>
        <v/>
      </c>
      <c r="CP22" s="158" t="str">
        <f>IF(Tbl.Kosten[[#This Row],[WPnr.]]=CP$7,Tbl.Kosten[[#This Row],[Totaal kosten]],"")</f>
        <v/>
      </c>
      <c r="CQ22" s="158" t="str">
        <f>IF(Tbl.Kosten[[#This Row],[WPnr.]]=CQ$7,Tbl.Kosten[[#This Row],[Totaal kosten]],"")</f>
        <v/>
      </c>
      <c r="CR22" s="158" t="str">
        <f>IF(Tbl.Kosten[[#This Row],[WPnr.]]=CR$7,Tbl.Kosten[[#This Row],[Totaal kosten]],"")</f>
        <v/>
      </c>
      <c r="CS22" s="158" t="str">
        <f>IF(Tbl.Kosten[[#This Row],[WPnr.]]=CS$7,Tbl.Kosten[[#This Row],[Totaal kosten]],"")</f>
        <v/>
      </c>
      <c r="CT22" s="158" t="str">
        <f>IF(Tbl.Kosten[[#This Row],[WPnr.]]=CT$7,Tbl.Kosten[[#This Row],[Totaal kosten]],"")</f>
        <v/>
      </c>
      <c r="CU22" s="158" t="str">
        <f>IF(Tbl.Kosten[[#This Row],[WPnr.]]=CU$7,Tbl.Kosten[[#This Row],[Totaal kosten]],"")</f>
        <v/>
      </c>
      <c r="CV22" s="158" t="str">
        <f>IF(Tbl.Kosten[[#This Row],[WPnr.]]=CV$7,Tbl.Kosten[[#This Row],[Totaal kosten]],"")</f>
        <v/>
      </c>
      <c r="CW22" s="158" t="str">
        <f>IF(Tbl.Kosten[[#This Row],[WPnr.]]=CW$7,Tbl.Kosten[[#This Row],[Totaal kosten]],"")</f>
        <v/>
      </c>
      <c r="CX22" s="158" t="str">
        <f>IF(Tbl.Kosten[[#This Row],[WPnr.]]=CX$7,Tbl.Kosten[[#This Row],[Totaal kosten]],"")</f>
        <v/>
      </c>
      <c r="CY22" s="158" t="str">
        <f>IF(Tbl.Kosten[[#This Row],[WPnr.]]=CY$7,Tbl.Kosten[[#This Row],[Totaal kosten]],"")</f>
        <v/>
      </c>
      <c r="CZ22" s="158" t="str">
        <f>IF(Tbl.Kosten[[#This Row],[WPnr.]]=CZ$7,Tbl.Kosten[[#This Row],[Totaal kosten]],"")</f>
        <v/>
      </c>
      <c r="DA22" s="158" t="str">
        <f>IF(Tbl.Kosten[[#This Row],[WPnr.]]=DA$7,Tbl.Kosten[[#This Row],[Totaal kosten]],"")</f>
        <v/>
      </c>
      <c r="DB22" s="158" t="str">
        <f>IF(Tbl.Kosten[[#This Row],[WPnr.]]=DB$7,Tbl.Kosten[[#This Row],[Totaal kosten]],"")</f>
        <v/>
      </c>
      <c r="DC22" s="158" t="str">
        <f>IF(Tbl.Kosten[[#This Row],[WPnr.]]=DC$7,Tbl.Kosten[[#This Row],[Totaal kosten]],"")</f>
        <v/>
      </c>
      <c r="DD22" s="158" t="str">
        <f>IF(Tbl.Kosten[[#This Row],[WPnr.]]=DD$7,Tbl.Kosten[[#This Row],[Totaal kosten]],"")</f>
        <v/>
      </c>
      <c r="DE22" s="158" t="str">
        <f>IF(Tbl.Kosten[[#This Row],[WPnr.]]=DE$7,Tbl.Kosten[[#This Row],[Totaal kosten]],"")</f>
        <v/>
      </c>
      <c r="DF22" s="158" t="str">
        <f>IF(Tbl.Kosten[[#This Row],[WPnr.]]=DF$7,Tbl.Kosten[[#This Row],[Totaal kosten]],"")</f>
        <v/>
      </c>
      <c r="DG22" s="158" t="str">
        <f>IF(Tbl.Kosten[[#This Row],[WPnr.]]=DG$7,Tbl.Kosten[[#This Row],[Totaal kosten]],"")</f>
        <v/>
      </c>
      <c r="DH22" s="158" t="str">
        <f>IF(Tbl.Kosten[[#This Row],[WPnr.]]=DH$7,Tbl.Kosten[[#This Row],[Totaal kosten]],"")</f>
        <v/>
      </c>
      <c r="DI22" s="158" t="str">
        <f>IF(Tbl.Kosten[[#This Row],[WPnr.]]=DI$7,Tbl.Kosten[[#This Row],[Totaal kosten]],"")</f>
        <v/>
      </c>
      <c r="DJ22" s="158" t="str">
        <f>IF(Tbl.Kosten[[#This Row],[WPnr.]]=DJ$7,Tbl.Kosten[[#This Row],[Totaal kosten]],"")</f>
        <v/>
      </c>
      <c r="DK22" s="158" t="str">
        <f>IF(Tbl.Kosten[[#This Row],[WPnr.]]=DK$7,Tbl.Kosten[[#This Row],[Totaal kosten]],"")</f>
        <v/>
      </c>
      <c r="DL22" s="158" t="str">
        <f>IF(Tbl.Kosten[[#This Row],[WPnr.]]=DL$7,Tbl.Kosten[[#This Row],[Totaal kosten]],"")</f>
        <v/>
      </c>
      <c r="DM22" s="158" t="str">
        <f>IF(Tbl.Kosten[[#This Row],[WPnr.]]=DM$7,Tbl.Kosten[[#This Row],[Totaal kosten]],"")</f>
        <v/>
      </c>
      <c r="DN22" s="158" t="str">
        <f>IF(Tbl.Kosten[[#This Row],[WPnr.]]=DN$7,Tbl.Kosten[[#This Row],[Totaal kosten]],"")</f>
        <v/>
      </c>
      <c r="DO22" s="158" t="str">
        <f>IF(Tbl.Kosten[[#This Row],[WPnr.]]=DO$7,Tbl.Kosten[[#This Row],[Totaal kosten]],"")</f>
        <v/>
      </c>
      <c r="DP22" s="158" t="str">
        <f>IF(Tbl.Kosten[[#This Row],[WPnr.]]=DP$7,Tbl.Kosten[[#This Row],[Totaal kosten]],"")</f>
        <v/>
      </c>
      <c r="DQ22" s="158" t="str">
        <f>IF(Tbl.Kosten[[#This Row],[WPnr.]]=DQ$7,Tbl.Kosten[[#This Row],[Totaal kosten]],"")</f>
        <v/>
      </c>
      <c r="DR22" s="158" t="str">
        <f>IF(Tbl.Kosten[[#This Row],[WPnr.]]=DR$7,Tbl.Kosten[[#This Row],[Totaal kosten]],"")</f>
        <v/>
      </c>
      <c r="DS22" s="158" t="str">
        <f>IF(Tbl.Kosten[[#This Row],[WPnr.]]=DS$7,Tbl.Kosten[[#This Row],[Totaal kosten]],"")</f>
        <v/>
      </c>
      <c r="DT22" s="158" t="str">
        <f>IF(Tbl.Kosten[[#This Row],[WPnr.]]=DT$7,Tbl.Kosten[[#This Row],[Totaal kosten]],"")</f>
        <v/>
      </c>
      <c r="DU22" s="158" t="str">
        <f>IF(Tbl.Kosten[[#This Row],[WPnr.]]=DU$7,Tbl.Kosten[[#This Row],[Totaal kosten]],"")</f>
        <v/>
      </c>
      <c r="DV22" s="158" t="str">
        <f>IF(Tbl.Kosten[[#This Row],[WPnr.]]=DV$7,Tbl.Kosten[[#This Row],[Totaal kosten]],"")</f>
        <v/>
      </c>
      <c r="DW22" s="160" t="str">
        <f>IFERROR(_xlfn.XLOOKUP(Tbl.Kosten[[#This Row],[Kostensoort]],Tbl.Kostensoorten[Kostensoorten],Tbl.Kostensoorten[KSnr.],"",0,1),"")</f>
        <v/>
      </c>
      <c r="DX22" s="160" t="str">
        <f>IF(Tbl.Kosten[[#This Row],[KSnr.]]=DX$7,Tbl.Kosten[[#This Row],[Totaal kosten]],"")</f>
        <v/>
      </c>
      <c r="DY22" s="160" t="str">
        <f>IF(Tbl.Kosten[[#This Row],[KSnr.]]=DY$7,Tbl.Kosten[[#This Row],[Totaal kosten]],"")</f>
        <v/>
      </c>
      <c r="DZ22" s="160" t="str">
        <f>IF(Tbl.Kosten[[#This Row],[KSnr.]]=DZ$7,Tbl.Kosten[[#This Row],[Totaal kosten]],"")</f>
        <v/>
      </c>
      <c r="EA22" s="160" t="str">
        <f>IF(Tbl.Kosten[[#This Row],[KSnr.]]=EA$7,Tbl.Kosten[[#This Row],[Totaal kosten]],"")</f>
        <v/>
      </c>
      <c r="EB22" s="160" t="str">
        <f>IF(Tbl.Kosten[[#This Row],[KSnr.]]=EB$7,Tbl.Kosten[[#This Row],[Totaal kosten]],"")</f>
        <v/>
      </c>
      <c r="EC22" s="160" t="str">
        <f>IF(Tbl.Kosten[[#This Row],[KSnr.]]=EC$7,Tbl.Kosten[[#This Row],[Totaal kosten]],"")</f>
        <v/>
      </c>
      <c r="ED22" s="160" t="str">
        <f>IF(Tbl.Kosten[[#This Row],[KSnr.]]=ED$7,Tbl.Kosten[[#This Row],[Totaal kosten]],"")</f>
        <v/>
      </c>
      <c r="EE22" s="160" t="str">
        <f>IF(Tbl.Kosten[[#This Row],[KSnr.]]=EE$7,Tbl.Kosten[[#This Row],[Totaal kosten]],"")</f>
        <v/>
      </c>
      <c r="EF22" s="160" t="str">
        <f>IF(Tbl.Kosten[[#This Row],[KSnr.]]=EF$7,Tbl.Kosten[[#This Row],[Totaal kosten]],"")</f>
        <v/>
      </c>
      <c r="EG22" s="160" t="str">
        <f>IF(Tbl.Kosten[[#This Row],[KSnr.]]=EG$7,Tbl.Kosten[[#This Row],[Totaal kosten]],"")</f>
        <v/>
      </c>
      <c r="EH22" s="160" t="str">
        <f>IF(Tbl.Kosten[[#This Row],[KSnr.]]=EH$7,Tbl.Kosten[[#This Row],[Totaal kosten]],"")</f>
        <v/>
      </c>
      <c r="EI22" s="160" t="str">
        <f>IF(Tbl.Kosten[[#This Row],[KSnr.]]=EI$7,Tbl.Kosten[[#This Row],[Totaal kosten]],"")</f>
        <v/>
      </c>
      <c r="EJ22" s="160" t="str">
        <f>IF(Tbl.Kosten[[#This Row],[KSnr.]]=EJ$7,Tbl.Kosten[[#This Row],[Totaal kosten]],"")</f>
        <v/>
      </c>
      <c r="EK22" s="160" t="str">
        <f>IF(Tbl.Kosten[[#This Row],[KSnr.]]=EK$7,Tbl.Kosten[[#This Row],[Totaal kosten]],"")</f>
        <v/>
      </c>
      <c r="EL22" s="160" t="str">
        <f>IF(Tbl.Kosten[[#This Row],[KSnr.]]=EL$7,Tbl.Kosten[[#This Row],[Totaal kosten]],"")</f>
        <v/>
      </c>
      <c r="EM22" s="160" t="str">
        <f>IF(Tbl.Kosten[[#This Row],[KSnr.]]=EM$7,Tbl.Kosten[[#This Row],[Totaal kosten]],"")</f>
        <v/>
      </c>
      <c r="EN22" s="160" t="str">
        <f>IF(Tbl.Kosten[[#This Row],[KSnr.]]=EN$7,Tbl.Kosten[[#This Row],[Totaal kosten]],"")</f>
        <v/>
      </c>
      <c r="EO22" s="160" t="str">
        <f>IF(Tbl.Kosten[[#This Row],[KSnr.]]=EO$7,Tbl.Kosten[[#This Row],[Totaal kosten]],"")</f>
        <v/>
      </c>
      <c r="EP22" s="160" t="str">
        <f>IF(Tbl.Kosten[[#This Row],[KSnr.]]=EP$7,Tbl.Kosten[[#This Row],[Totaal kosten]],"")</f>
        <v/>
      </c>
      <c r="EQ22" s="160" t="str">
        <f>IF(Tbl.Kosten[[#This Row],[KSnr.]]=EQ$7,Tbl.Kosten[[#This Row],[Totaal kosten]],"")</f>
        <v/>
      </c>
      <c r="ER22" s="154" t="str">
        <f>IFERROR(_xlfn.XLOOKUP(Tbl.Kosten[[#This Row],[Subsidieactiviteit]],Tbl.Subsidiehoogte[Subsidieactiviteit],Tbl.Subsidiehoogte[SAnr.],"",0,1),"")</f>
        <v/>
      </c>
      <c r="ES22" s="160" t="str">
        <f>IF(Tbl.Kosten[[#This Row],[Sanr.]]=ES$7,Tbl.Kosten[[#This Row],[Totaal kosten]],"")</f>
        <v/>
      </c>
      <c r="ET22" s="160" t="str">
        <f>IF(Tbl.Kosten[[#This Row],[Sanr.]]=ET$7,Tbl.Kosten[[#This Row],[Totaal kosten]],"")</f>
        <v/>
      </c>
      <c r="EU22" s="160" t="str">
        <f>IF(Tbl.Kosten[[#This Row],[Sanr.]]=EU$7,Tbl.Kosten[[#This Row],[Totaal kosten]],"")</f>
        <v/>
      </c>
      <c r="EV22" s="160" t="str">
        <f>IF(Tbl.Kosten[[#This Row],[Sanr.]]=EV$7,Tbl.Kosten[[#This Row],[Totaal kosten]],"")</f>
        <v/>
      </c>
      <c r="EW22" s="160" t="str">
        <f>IF(Tbl.Kosten[[#This Row],[Sanr.]]=EW$7,Tbl.Kosten[[#This Row],[Totaal kosten]],"")</f>
        <v/>
      </c>
      <c r="EX22" s="160" t="str">
        <f>IF(Tbl.Kosten[[#This Row],[Sanr.]]=EX$7,Tbl.Kosten[[#This Row],[Totaal kosten]],"")</f>
        <v/>
      </c>
      <c r="EY22" s="160" t="str">
        <f>IF(Tbl.Kosten[[#This Row],[Sanr.]]=EY$7,Tbl.Kosten[[#This Row],[Totaal kosten]],"")</f>
        <v/>
      </c>
      <c r="EZ22" s="160" t="str">
        <f>IF(Tbl.Kosten[[#This Row],[Sanr.]]=EZ$7,Tbl.Kosten[[#This Row],[Totaal kosten]],"")</f>
        <v/>
      </c>
      <c r="FA22" s="160" t="str">
        <f>IF(Tbl.Kosten[[#This Row],[Sanr.]]=FA$7,Tbl.Kosten[[#This Row],[Totaal kosten]],"")</f>
        <v/>
      </c>
      <c r="FB22" s="160" t="str">
        <f>IF(Tbl.Kosten[[#This Row],[Sanr.]]=FB$7,Tbl.Kosten[[#This Row],[Totaal kosten]],"")</f>
        <v/>
      </c>
      <c r="FC22" s="160" t="str">
        <f>IF(Tbl.Kosten[[#This Row],[Sanr.]]=FC$7,Tbl.Kosten[[#This Row],[Totaal kosten]],"")</f>
        <v/>
      </c>
      <c r="FD22" s="160" t="str">
        <f>IF(Tbl.Kosten[[#This Row],[Sanr.]]=FD$7,Tbl.Kosten[[#This Row],[Totaal kosten]],"")</f>
        <v/>
      </c>
      <c r="FE22" s="160" t="str">
        <f>IF(Tbl.Kosten[[#This Row],[Sanr.]]=FE$7,Tbl.Kosten[[#This Row],[Totaal kosten]],"")</f>
        <v/>
      </c>
      <c r="FF22" s="160" t="str">
        <f>IF(Tbl.Kosten[[#This Row],[Sanr.]]=FF$7,Tbl.Kosten[[#This Row],[Totaal kosten]],"")</f>
        <v/>
      </c>
      <c r="FG22" s="160" t="str">
        <f>IF(Tbl.Kosten[[#This Row],[Sanr.]]=FG$7,Tbl.Kosten[[#This Row],[Totaal kosten]],"")</f>
        <v/>
      </c>
      <c r="FH22" s="160" t="str">
        <f>IF(Tbl.Kosten[[#This Row],[Sanr.]]=FH$7,Tbl.Kosten[[#This Row],[Totaal kosten]],"")</f>
        <v/>
      </c>
      <c r="FI22" s="160" t="str">
        <f>IF(Tbl.Kosten[[#This Row],[Sanr.]]=FI$7,Tbl.Kosten[[#This Row],[Totaal kosten]],"")</f>
        <v/>
      </c>
      <c r="FJ22" s="160" t="str">
        <f>IF(Tbl.Kosten[[#This Row],[Sanr.]]=FJ$7,Tbl.Kosten[[#This Row],[Totaal kosten]],"")</f>
        <v/>
      </c>
      <c r="FK22" s="160" t="str">
        <f>IF(Tbl.Kosten[[#This Row],[Sanr.]]=FK$7,Tbl.Kosten[[#This Row],[Totaal kosten]],"")</f>
        <v/>
      </c>
      <c r="FL22" s="160" t="str">
        <f>IF(Tbl.Kosten[[#This Row],[Sanr.]]=FL$7,Tbl.Kosten[[#This Row],[Totaal kosten]],"")</f>
        <v/>
      </c>
      <c r="FM22" s="160" t="str">
        <f>IF(Tbl.Kosten[[#This Row],[Sanr.]]=FM$7,Tbl.Kosten[[#This Row],[Totaal kosten]],"")</f>
        <v/>
      </c>
      <c r="FN22" s="160" t="str">
        <f>IF(Tbl.Kosten[[#This Row],[Sanr.]]=FN$7,Tbl.Kosten[[#This Row],[Totaal kosten]],"")</f>
        <v/>
      </c>
      <c r="FO22" s="160" t="str">
        <f>IF(Tbl.Kosten[[#This Row],[Sanr.]]=FO$7,Tbl.Kosten[[#This Row],[Totaal kosten]],"")</f>
        <v/>
      </c>
      <c r="FP22" s="160" t="str">
        <f>IF(Tbl.Kosten[[#This Row],[Sanr.]]=FP$7,Tbl.Kosten[[#This Row],[Totaal kosten]],"")</f>
        <v/>
      </c>
      <c r="FQ22" s="160" t="str">
        <f>IF(Tbl.Kosten[[#This Row],[Sanr.]]=FQ$7,Tbl.Kosten[[#This Row],[Totaal kosten]],"")</f>
        <v/>
      </c>
      <c r="FR22" s="160" t="str">
        <f>IF(Tbl.Kosten[[#This Row],[Sanr.]]=FR$7,Tbl.Kosten[[#This Row],[Totaal kosten]],"")</f>
        <v/>
      </c>
      <c r="FS22" s="160" t="str">
        <f>IF(Tbl.Kosten[[#This Row],[Sanr.]]=FS$7,Tbl.Kosten[[#This Row],[Totaal kosten]],"")</f>
        <v/>
      </c>
      <c r="FT22" s="160" t="str">
        <f>IF(Tbl.Kosten[[#This Row],[Sanr.]]=FT$7,Tbl.Kosten[[#This Row],[Totaal kosten]],"")</f>
        <v/>
      </c>
      <c r="FU22" s="160" t="str">
        <f>IF(Tbl.Kosten[[#This Row],[Sanr.]]=FU$7,Tbl.Kosten[[#This Row],[Totaal kosten]],"")</f>
        <v/>
      </c>
      <c r="FV22" s="160" t="str">
        <f>IF(Tbl.Kosten[[#This Row],[Sanr.]]=FV$7,Tbl.Kosten[[#This Row],[Totaal kosten]],"")</f>
        <v/>
      </c>
      <c r="FW22" s="160" t="str">
        <f>IFERROR(_xlfn.XLOOKUP(Tbl.Kosten[[#This Row],[Activiteitencode]],Tbl.Activiteiten[Activiteitcode],Tbl.Activiteiten[Anr.],"",0,1),"")</f>
        <v/>
      </c>
      <c r="FX22" s="181" t="str">
        <f>_xlfn.CONCAT(Tbl.Kosten[[#This Row],[Pnr.]],Tbl.Kosten[[#This Row],[Sanr.]])</f>
        <v>P1</v>
      </c>
      <c r="FY22" s="160">
        <f>Tbl.Kosten[[#This Row],[Totaal kosten]]-Tbl.Kosten[[#This Row],[Subsidie]]</f>
        <v>0</v>
      </c>
      <c r="FZ22" s="160">
        <f>IF(Tbl.Kosten[[#This Row],[Pnr.]]=FZ$7,Tbl.Kosten[[#This Row],[Te financieren]],"")</f>
        <v>0</v>
      </c>
      <c r="GA22" s="160" t="str">
        <f>IF(Tbl.Kosten[[#This Row],[Pnr.]]=GA$7,Tbl.Kosten[[#This Row],[Te financieren]],"")</f>
        <v/>
      </c>
      <c r="GB22" s="160" t="str">
        <f>IF(Tbl.Kosten[[#This Row],[Pnr.]]=GB$7,Tbl.Kosten[[#This Row],[Te financieren]],"")</f>
        <v/>
      </c>
      <c r="GC22" s="160" t="str">
        <f>IF(Tbl.Kosten[[#This Row],[Pnr.]]=GC$7,Tbl.Kosten[[#This Row],[Te financieren]],"")</f>
        <v/>
      </c>
      <c r="GD22" s="160" t="str">
        <f>IF(Tbl.Kosten[[#This Row],[Pnr.]]=GD$7,Tbl.Kosten[[#This Row],[Te financieren]],"")</f>
        <v/>
      </c>
      <c r="GE22" s="160" t="str">
        <f>IF(Tbl.Kosten[[#This Row],[Pnr.]]=GE$7,Tbl.Kosten[[#This Row],[Te financieren]],"")</f>
        <v/>
      </c>
      <c r="GF22" s="160" t="str">
        <f>IF(Tbl.Kosten[[#This Row],[Pnr.]]=GF$7,Tbl.Kosten[[#This Row],[Te financieren]],"")</f>
        <v/>
      </c>
      <c r="GG22" s="160" t="str">
        <f>IF(Tbl.Kosten[[#This Row],[Pnr.]]=GG$7,Tbl.Kosten[[#This Row],[Te financieren]],"")</f>
        <v/>
      </c>
      <c r="GH22" s="160" t="str">
        <f>IF(Tbl.Kosten[[#This Row],[Pnr.]]=GH$7,Tbl.Kosten[[#This Row],[Te financieren]],"")</f>
        <v/>
      </c>
      <c r="GI22" s="160" t="str">
        <f>IF(Tbl.Kosten[[#This Row],[Pnr.]]=GI$7,Tbl.Kosten[[#This Row],[Te financieren]],"")</f>
        <v/>
      </c>
      <c r="GJ22" s="160" t="str">
        <f>IF(Tbl.Kosten[[#This Row],[Pnr.]]=GJ$7,Tbl.Kosten[[#This Row],[Te financieren]],"")</f>
        <v/>
      </c>
      <c r="GK22" s="160" t="str">
        <f>IF(Tbl.Kosten[[#This Row],[Pnr.]]=GK$7,Tbl.Kosten[[#This Row],[Te financieren]],"")</f>
        <v/>
      </c>
      <c r="GL22" s="160" t="str">
        <f>IF(Tbl.Kosten[[#This Row],[Pnr.]]=GL$7,Tbl.Kosten[[#This Row],[Te financieren]],"")</f>
        <v/>
      </c>
      <c r="GM22" s="160" t="str">
        <f>IF(Tbl.Kosten[[#This Row],[Pnr.]]=GM$7,Tbl.Kosten[[#This Row],[Te financieren]],"")</f>
        <v/>
      </c>
      <c r="GN22" s="160" t="str">
        <f>IF(Tbl.Kosten[[#This Row],[Pnr.]]=GN$7,Tbl.Kosten[[#This Row],[Te financieren]],"")</f>
        <v/>
      </c>
      <c r="GO22" s="160" t="str">
        <f>IF(Tbl.Kosten[[#This Row],[Pnr.]]=GO$7,Tbl.Kosten[[#This Row],[Te financieren]],"")</f>
        <v/>
      </c>
      <c r="GP22" s="160" t="str">
        <f>IF(Tbl.Kosten[[#This Row],[Pnr.]]=GP$7,Tbl.Kosten[[#This Row],[Te financieren]],"")</f>
        <v/>
      </c>
      <c r="GQ22" s="160" t="str">
        <f>IF(Tbl.Kosten[[#This Row],[Pnr.]]=GQ$7,Tbl.Kosten[[#This Row],[Te financieren]],"")</f>
        <v/>
      </c>
      <c r="GR22" s="160" t="str">
        <f>IF(Tbl.Kosten[[#This Row],[Pnr.]]=GR$7,Tbl.Kosten[[#This Row],[Te financieren]],"")</f>
        <v/>
      </c>
      <c r="GS22" s="160" t="str">
        <f>IF(Tbl.Kosten[[#This Row],[Pnr.]]=GS$7,Tbl.Kosten[[#This Row],[Te financieren]],"")</f>
        <v/>
      </c>
      <c r="GT22" s="160" t="str">
        <f>IF(Tbl.Kosten[[#This Row],[Pnr.]]=GT$7,Tbl.Kosten[[#This Row],[Te financieren]],"")</f>
        <v/>
      </c>
      <c r="GU22" s="160" t="str">
        <f>IF(Tbl.Kosten[[#This Row],[Pnr.]]=GU$7,Tbl.Kosten[[#This Row],[Te financieren]],"")</f>
        <v/>
      </c>
      <c r="GV22" s="160" t="str">
        <f>IF(Tbl.Kosten[[#This Row],[Pnr.]]=GV$7,Tbl.Kosten[[#This Row],[Te financieren]],"")</f>
        <v/>
      </c>
      <c r="GW22" s="160" t="str">
        <f>IF(Tbl.Kosten[[#This Row],[Pnr.]]=GW$7,Tbl.Kosten[[#This Row],[Te financieren]],"")</f>
        <v/>
      </c>
      <c r="GX22" s="160" t="str">
        <f>IF(Tbl.Kosten[[#This Row],[Pnr.]]=GX$7,Tbl.Kosten[[#This Row],[Te financieren]],"")</f>
        <v/>
      </c>
      <c r="GY22" s="160" t="str">
        <f>IF(Tbl.Kosten[[#This Row],[Pnr.]]=GY$7,Tbl.Kosten[[#This Row],[Te financieren]],"")</f>
        <v/>
      </c>
      <c r="GZ22" s="160" t="str">
        <f>IF(Tbl.Kosten[[#This Row],[Pnr.]]=GZ$7,Tbl.Kosten[[#This Row],[Te financieren]],"")</f>
        <v/>
      </c>
      <c r="HA22" s="160" t="str">
        <f>IF(Tbl.Kosten[[#This Row],[Pnr.]]=HA$7,Tbl.Kosten[[#This Row],[Te financieren]],"")</f>
        <v/>
      </c>
      <c r="HB22" s="160" t="str">
        <f>IF(Tbl.Kosten[[#This Row],[Pnr.]]=HB$7,Tbl.Kosten[[#This Row],[Te financieren]],"")</f>
        <v/>
      </c>
      <c r="HC22" s="160" t="str">
        <f>IF(Tbl.Kosten[[#This Row],[Pnr.]]=HC$7,Tbl.Kosten[[#This Row],[Te financieren]],"")</f>
        <v/>
      </c>
      <c r="HD22" s="160" t="str">
        <f>IF(Tbl.Kosten[[#This Row],[Pnr.]]=HD$7,Tbl.Kosten[[#This Row],[Te financieren]],"")</f>
        <v/>
      </c>
      <c r="HE22" s="160" t="str">
        <f>IF(Tbl.Kosten[[#This Row],[Pnr.]]=HE$7,Tbl.Kosten[[#This Row],[Te financieren]],"")</f>
        <v/>
      </c>
      <c r="HF22" s="160" t="str">
        <f>IF(Tbl.Kosten[[#This Row],[Pnr.]]=HF$7,Tbl.Kosten[[#This Row],[Te financieren]],"")</f>
        <v/>
      </c>
      <c r="HG22" s="160" t="str">
        <f>IF(Tbl.Kosten[[#This Row],[Pnr.]]=HG$7,Tbl.Kosten[[#This Row],[Te financieren]],"")</f>
        <v/>
      </c>
      <c r="HH22" s="160" t="str">
        <f>IF(Tbl.Kosten[[#This Row],[Pnr.]]=HH$7,Tbl.Kosten[[#This Row],[Te financieren]],"")</f>
        <v/>
      </c>
      <c r="HI22" s="160" t="str">
        <f>IF(Tbl.Kosten[[#This Row],[Pnr.]]=HI$7,Tbl.Kosten[[#This Row],[Te financieren]],"")</f>
        <v/>
      </c>
      <c r="HJ22" s="160" t="str">
        <f>IF(Tbl.Kosten[[#This Row],[Pnr.]]=HJ$7,Tbl.Kosten[[#This Row],[Te financieren]],"")</f>
        <v/>
      </c>
      <c r="HK22" s="160" t="str">
        <f>IF(Tbl.Kosten[[#This Row],[Pnr.]]=HK$7,Tbl.Kosten[[#This Row],[Te financieren]],"")</f>
        <v/>
      </c>
      <c r="HL22" s="160" t="str">
        <f>IF(Tbl.Kosten[[#This Row],[Pnr.]]=HL$7,Tbl.Kosten[[#This Row],[Te financieren]],"")</f>
        <v/>
      </c>
      <c r="HM22" s="160" t="str">
        <f>IF(Tbl.Kosten[[#This Row],[Pnr.]]=HM$7,Tbl.Kosten[[#This Row],[Te financieren]],"")</f>
        <v/>
      </c>
      <c r="HN22" s="160" t="str">
        <f>IF(Tbl.Kosten[[#This Row],[Pnr.]]=HN$7,Tbl.Kosten[[#This Row],[Te financieren]],"")</f>
        <v/>
      </c>
      <c r="HO22" s="160" t="str">
        <f>IF(Tbl.Kosten[[#This Row],[Pnr.]]=HO$7,Tbl.Kosten[[#This Row],[Te financieren]],"")</f>
        <v/>
      </c>
      <c r="HP22" s="160" t="str">
        <f>IF(Tbl.Kosten[[#This Row],[Pnr.]]=HP$7,Tbl.Kosten[[#This Row],[Te financieren]],"")</f>
        <v/>
      </c>
      <c r="HQ22" s="160" t="str">
        <f>IF(Tbl.Kosten[[#This Row],[Pnr.]]=HQ$7,Tbl.Kosten[[#This Row],[Te financieren]],"")</f>
        <v/>
      </c>
      <c r="HR22" s="160" t="str">
        <f>IF(Tbl.Kosten[[#This Row],[Pnr.]]=HR$7,Tbl.Kosten[[#This Row],[Te financieren]],"")</f>
        <v/>
      </c>
      <c r="HS22" s="160" t="str">
        <f>IF(Tbl.Kosten[[#This Row],[Pnr.]]=HS$7,Tbl.Kosten[[#This Row],[Te financieren]],"")</f>
        <v/>
      </c>
      <c r="HT22" s="160" t="str">
        <f>IF(Tbl.Kosten[[#This Row],[Pnr.]]=HT$7,Tbl.Kosten[[#This Row],[Te financieren]],"")</f>
        <v/>
      </c>
      <c r="HU22" s="160" t="str">
        <f>IF(Tbl.Kosten[[#This Row],[Pnr.]]=HU$7,Tbl.Kosten[[#This Row],[Te financieren]],"")</f>
        <v/>
      </c>
      <c r="HV22" s="160" t="str">
        <f>IF(Tbl.Kosten[[#This Row],[Pnr.]]=HV$7,Tbl.Kosten[[#This Row],[Te financieren]],"")</f>
        <v/>
      </c>
      <c r="HW22" s="160" t="str">
        <f>IF(Tbl.Kosten[[#This Row],[Pnr.]]=HW$7,Tbl.Kosten[[#This Row],[Te financieren]],"")</f>
        <v/>
      </c>
    </row>
    <row r="23" spans="2:231" x14ac:dyDescent="0.3">
      <c r="B23" s="144"/>
      <c r="C23" s="147"/>
      <c r="D23" s="146"/>
      <c r="E23" s="147"/>
      <c r="F23" s="145"/>
      <c r="G23" s="11" t="str">
        <f>IF(Tbl.Kosten[[#This Row],[Medewerker e/o 
functie]]&lt;&gt;"",_xlfn.XLOOKUP(Tbl.Kosten[[#This Row],[Medewerker e/o 
functie]],Tbl.Uurtarief[Medewerker en/of functie],Tbl.Uurtarief[Uurtarief],"",0,1),"")</f>
        <v/>
      </c>
      <c r="H23" s="121">
        <f>IFERROR(Tbl.Kosten[[#This Row],[Uren]]*Tbl.Kosten[[#This Row],[Uurtarief]],0)</f>
        <v>0</v>
      </c>
      <c r="I23" s="119" t="str">
        <f>IF(Tbl.Kosten[[#This Row],[Subtotaal uren]]&lt;&gt;0,_xlfn.XLOOKUP(Tbl.Kosten[[#This Row],[Medewerker e/o 
functie]],Tbl.Uurtarief[Medewerker en/of functie],Tbl.Uurtarief[Kostensoort arbeid],"",0,1),"")</f>
        <v/>
      </c>
      <c r="J23" s="147"/>
      <c r="K23" s="145"/>
      <c r="L23" s="149" t="str">
        <f>IF(Tbl.Kosten[[#This Row],[Activum]]&lt;&gt;"",_xlfn.XLOOKUP(Tbl.Kosten[[#This Row],[Activum]],Tbl.Afschrijvingskosten[Activum],Tbl.Afschrijvingskosten[Tarief per afschrijvings-eenheid],"",0,1),"")</f>
        <v/>
      </c>
      <c r="M23" s="122">
        <f>IFERROR(Tbl.Kosten[[#This Row],[Een-
heden]]*Tbl.Kosten[[#This Row],[Afschrijvings-
tarief]],0)</f>
        <v>0</v>
      </c>
      <c r="N23" s="122" t="str">
        <f>IF(Tbl.Kosten[[#This Row],[Subtotaal afschrijving]]&lt;&gt;0,Lijsten!A21,"")</f>
        <v/>
      </c>
      <c r="O23" s="150"/>
      <c r="P23" s="145"/>
      <c r="Q23" s="148"/>
      <c r="R23" s="122">
        <f>IFERROR(Tbl.Kosten[[#This Row],[Aantal]]*Tbl.Kosten[[#This Row],[Tarief]],0)</f>
        <v>0</v>
      </c>
      <c r="S23" s="8">
        <f>IFERROR(Tbl.Kosten[[#This Row],[Subtotaal overige kosten]]+Tbl.Kosten[[#This Row],[Subtotaal uren]]+Tbl.Kosten[[#This Row],[Subtotaal afschrijving]],0)</f>
        <v>0</v>
      </c>
      <c r="T23" s="8">
        <f>IFERROR(Tbl.Kosten[[#This Row],[Totaal kosten]]*Tbl.Kosten[[#This Row],[Subsidie%]],0)</f>
        <v>0</v>
      </c>
      <c r="U23" s="4" t="str" cm="1">
        <f t="array" ref="U23">IFERROR(_xlfn.IFS(Tbl.Kosten[[#This Row],[Subtotaal uren]]&lt;&gt;0,Tbl.Kosten[[#This Row],[Kostensoort arbeid]],Tbl.Kosten[[#This Row],[Subtotaal afschrijving]]&lt;&gt;0,Tbl.Kosten[[#This Row],[Kostensoort afschrijving]],Tbl.Kosten[[#This Row],[Subtotaal overige kosten]]&lt;&gt;0,Tbl.Kosten[[#This Row],[Kostensoort overig]]),"")</f>
        <v/>
      </c>
      <c r="V23" s="4" t="str">
        <f>IFERROR(_xlfn.XLOOKUP(Tbl.Kosten[[#This Row],[Activiteitencode]],Tbl.Activiteiten[Activiteitcode],Tbl.Activiteiten[Werkpakketcode],"",0,1),"")</f>
        <v/>
      </c>
      <c r="W23" s="4" t="str">
        <f>IFERROR(_xlfn.XLOOKUP(Tbl.Kosten[[#This Row],[Werkpakketcode]],Tbl.Werkpakketten[Werkpakketcode],Tbl.Werkpakketten[Subsidiabele activiteit],"",0,1),"")</f>
        <v/>
      </c>
      <c r="X23" s="12">
        <f>IFERROR(_xlfn.XLOOKUP(Tbl.Kosten[[#This Row],[Sanr.]],Tbl.Subsidiehoogte[SAnr.],Tbl.Subsidiehoogte[Sub. Percentage],0,0,1),0)</f>
        <v>0</v>
      </c>
      <c r="Y23" s="154" t="str">
        <f>IFERROR(_xlfn.XLOOKUP(Tbl.Kosten[[#This Row],[Partnercode]],Tbl.Projectpartners[Partnercode],Tbl.Projectpartners[PNr.],"",0,1),"")</f>
        <v>P1</v>
      </c>
      <c r="Z23" s="158">
        <f>IF(Tbl.Kosten[[#This Row],[Pnr.]]=Z$7,Tbl.Kosten[[#This Row],[Totaal kosten]],"")</f>
        <v>0</v>
      </c>
      <c r="AA23" s="158" t="str">
        <f>IF(Tbl.Kosten[[#This Row],[Pnr.]]=AA$7,Tbl.Kosten[[#This Row],[Totaal kosten]],"")</f>
        <v/>
      </c>
      <c r="AB23" s="158" t="str">
        <f>IF(Tbl.Kosten[[#This Row],[Pnr.]]=AB$7,Tbl.Kosten[[#This Row],[Totaal kosten]],"")</f>
        <v/>
      </c>
      <c r="AC23" s="158" t="str">
        <f>IF(Tbl.Kosten[[#This Row],[Pnr.]]=AC$7,Tbl.Kosten[[#This Row],[Totaal kosten]],"")</f>
        <v/>
      </c>
      <c r="AD23" s="158" t="str">
        <f>IF(Tbl.Kosten[[#This Row],[Pnr.]]=AD$7,Tbl.Kosten[[#This Row],[Totaal kosten]],"")</f>
        <v/>
      </c>
      <c r="AE23" s="158" t="str">
        <f>IF(Tbl.Kosten[[#This Row],[Pnr.]]=AE$7,Tbl.Kosten[[#This Row],[Totaal kosten]],"")</f>
        <v/>
      </c>
      <c r="AF23" s="158" t="str">
        <f>IF(Tbl.Kosten[[#This Row],[Pnr.]]=AF$7,Tbl.Kosten[[#This Row],[Totaal kosten]],"")</f>
        <v/>
      </c>
      <c r="AG23" s="158" t="str">
        <f>IF(Tbl.Kosten[[#This Row],[Pnr.]]=AG$7,Tbl.Kosten[[#This Row],[Totaal kosten]],"")</f>
        <v/>
      </c>
      <c r="AH23" s="158" t="str">
        <f>IF(Tbl.Kosten[[#This Row],[Pnr.]]=AH$7,Tbl.Kosten[[#This Row],[Totaal kosten]],"")</f>
        <v/>
      </c>
      <c r="AI23" s="158" t="str">
        <f>IF(Tbl.Kosten[[#This Row],[Pnr.]]=AI$7,Tbl.Kosten[[#This Row],[Totaal kosten]],"")</f>
        <v/>
      </c>
      <c r="AJ23" s="158" t="str">
        <f>IF(Tbl.Kosten[[#This Row],[Pnr.]]=AJ$7,Tbl.Kosten[[#This Row],[Totaal kosten]],"")</f>
        <v/>
      </c>
      <c r="AK23" s="158" t="str">
        <f>IF(Tbl.Kosten[[#This Row],[Pnr.]]=AK$7,Tbl.Kosten[[#This Row],[Totaal kosten]],"")</f>
        <v/>
      </c>
      <c r="AL23" s="158" t="str">
        <f>IF(Tbl.Kosten[[#This Row],[Pnr.]]=AL$7,Tbl.Kosten[[#This Row],[Totaal kosten]],"")</f>
        <v/>
      </c>
      <c r="AM23" s="158" t="str">
        <f>IF(Tbl.Kosten[[#This Row],[Pnr.]]=AM$7,Tbl.Kosten[[#This Row],[Totaal kosten]],"")</f>
        <v/>
      </c>
      <c r="AN23" s="158" t="str">
        <f>IF(Tbl.Kosten[[#This Row],[Pnr.]]=AN$7,Tbl.Kosten[[#This Row],[Totaal kosten]],"")</f>
        <v/>
      </c>
      <c r="AO23" s="158" t="str">
        <f>IF(Tbl.Kosten[[#This Row],[Pnr.]]=AO$7,Tbl.Kosten[[#This Row],[Totaal kosten]],"")</f>
        <v/>
      </c>
      <c r="AP23" s="158" t="str">
        <f>IF(Tbl.Kosten[[#This Row],[Pnr.]]=AP$7,Tbl.Kosten[[#This Row],[Totaal kosten]],"")</f>
        <v/>
      </c>
      <c r="AQ23" s="158" t="str">
        <f>IF(Tbl.Kosten[[#This Row],[Pnr.]]=AQ$7,Tbl.Kosten[[#This Row],[Totaal kosten]],"")</f>
        <v/>
      </c>
      <c r="AR23" s="158" t="str">
        <f>IF(Tbl.Kosten[[#This Row],[Pnr.]]=AR$7,Tbl.Kosten[[#This Row],[Totaal kosten]],"")</f>
        <v/>
      </c>
      <c r="AS23" s="158" t="str">
        <f>IF(Tbl.Kosten[[#This Row],[Pnr.]]=AS$7,Tbl.Kosten[[#This Row],[Totaal kosten]],"")</f>
        <v/>
      </c>
      <c r="AT23" s="158" t="str">
        <f>IF(Tbl.Kosten[[#This Row],[Pnr.]]=AT$7,Tbl.Kosten[[#This Row],[Totaal kosten]],"")</f>
        <v/>
      </c>
      <c r="AU23" s="158" t="str">
        <f>IF(Tbl.Kosten[[#This Row],[Pnr.]]=AU$7,Tbl.Kosten[[#This Row],[Totaal kosten]],"")</f>
        <v/>
      </c>
      <c r="AV23" s="158" t="str">
        <f>IF(Tbl.Kosten[[#This Row],[Pnr.]]=AV$7,Tbl.Kosten[[#This Row],[Totaal kosten]],"")</f>
        <v/>
      </c>
      <c r="AW23" s="158" t="str">
        <f>IF(Tbl.Kosten[[#This Row],[Pnr.]]=AW$7,Tbl.Kosten[[#This Row],[Totaal kosten]],"")</f>
        <v/>
      </c>
      <c r="AX23" s="158" t="str">
        <f>IF(Tbl.Kosten[[#This Row],[Pnr.]]=AX$7,Tbl.Kosten[[#This Row],[Totaal kosten]],"")</f>
        <v/>
      </c>
      <c r="AY23" s="158" t="str">
        <f>IF(Tbl.Kosten[[#This Row],[Pnr.]]=AY$7,Tbl.Kosten[[#This Row],[Totaal kosten]],"")</f>
        <v/>
      </c>
      <c r="AZ23" s="158" t="str">
        <f>IF(Tbl.Kosten[[#This Row],[Pnr.]]=AZ$7,Tbl.Kosten[[#This Row],[Totaal kosten]],"")</f>
        <v/>
      </c>
      <c r="BA23" s="158" t="str">
        <f>IF(Tbl.Kosten[[#This Row],[Pnr.]]=BA$7,Tbl.Kosten[[#This Row],[Totaal kosten]],"")</f>
        <v/>
      </c>
      <c r="BB23" s="158" t="str">
        <f>IF(Tbl.Kosten[[#This Row],[Pnr.]]=BB$7,Tbl.Kosten[[#This Row],[Totaal kosten]],"")</f>
        <v/>
      </c>
      <c r="BC23" s="158" t="str">
        <f>IF(Tbl.Kosten[[#This Row],[Pnr.]]=BC$7,Tbl.Kosten[[#This Row],[Totaal kosten]],"")</f>
        <v/>
      </c>
      <c r="BD23" s="158" t="str">
        <f>IF(Tbl.Kosten[[#This Row],[Pnr.]]=BD$7,Tbl.Kosten[[#This Row],[Totaal kosten]],"")</f>
        <v/>
      </c>
      <c r="BE23" s="158" t="str">
        <f>IF(Tbl.Kosten[[#This Row],[Pnr.]]=BE$7,Tbl.Kosten[[#This Row],[Totaal kosten]],"")</f>
        <v/>
      </c>
      <c r="BF23" s="158" t="str">
        <f>IF(Tbl.Kosten[[#This Row],[Pnr.]]=BF$7,Tbl.Kosten[[#This Row],[Totaal kosten]],"")</f>
        <v/>
      </c>
      <c r="BG23" s="158" t="str">
        <f>IF(Tbl.Kosten[[#This Row],[Pnr.]]=BG$7,Tbl.Kosten[[#This Row],[Totaal kosten]],"")</f>
        <v/>
      </c>
      <c r="BH23" s="158" t="str">
        <f>IF(Tbl.Kosten[[#This Row],[Pnr.]]=BH$7,Tbl.Kosten[[#This Row],[Totaal kosten]],"")</f>
        <v/>
      </c>
      <c r="BI23" s="158" t="str">
        <f>IF(Tbl.Kosten[[#This Row],[Pnr.]]=BI$7,Tbl.Kosten[[#This Row],[Totaal kosten]],"")</f>
        <v/>
      </c>
      <c r="BJ23" s="158" t="str">
        <f>IF(Tbl.Kosten[[#This Row],[Pnr.]]=BJ$7,Tbl.Kosten[[#This Row],[Totaal kosten]],"")</f>
        <v/>
      </c>
      <c r="BK23" s="158" t="str">
        <f>IF(Tbl.Kosten[[#This Row],[Pnr.]]=BK$7,Tbl.Kosten[[#This Row],[Totaal kosten]],"")</f>
        <v/>
      </c>
      <c r="BL23" s="158" t="str">
        <f>IF(Tbl.Kosten[[#This Row],[Pnr.]]=BL$7,Tbl.Kosten[[#This Row],[Totaal kosten]],"")</f>
        <v/>
      </c>
      <c r="BM23" s="158" t="str">
        <f>IF(Tbl.Kosten[[#This Row],[Pnr.]]=BM$7,Tbl.Kosten[[#This Row],[Totaal kosten]],"")</f>
        <v/>
      </c>
      <c r="BN23" s="158" t="str">
        <f>IF(Tbl.Kosten[[#This Row],[Pnr.]]=BN$7,Tbl.Kosten[[#This Row],[Totaal kosten]],"")</f>
        <v/>
      </c>
      <c r="BO23" s="158" t="str">
        <f>IF(Tbl.Kosten[[#This Row],[Pnr.]]=BO$7,Tbl.Kosten[[#This Row],[Totaal kosten]],"")</f>
        <v/>
      </c>
      <c r="BP23" s="158" t="str">
        <f>IF(Tbl.Kosten[[#This Row],[Pnr.]]=BP$7,Tbl.Kosten[[#This Row],[Totaal kosten]],"")</f>
        <v/>
      </c>
      <c r="BQ23" s="158" t="str">
        <f>IF(Tbl.Kosten[[#This Row],[Pnr.]]=BQ$7,Tbl.Kosten[[#This Row],[Totaal kosten]],"")</f>
        <v/>
      </c>
      <c r="BR23" s="158" t="str">
        <f>IF(Tbl.Kosten[[#This Row],[Pnr.]]=BR$7,Tbl.Kosten[[#This Row],[Totaal kosten]],"")</f>
        <v/>
      </c>
      <c r="BS23" s="158" t="str">
        <f>IF(Tbl.Kosten[[#This Row],[Pnr.]]=BS$7,Tbl.Kosten[[#This Row],[Totaal kosten]],"")</f>
        <v/>
      </c>
      <c r="BT23" s="158" t="str">
        <f>IF(Tbl.Kosten[[#This Row],[Pnr.]]=BT$7,Tbl.Kosten[[#This Row],[Totaal kosten]],"")</f>
        <v/>
      </c>
      <c r="BU23" s="158" t="str">
        <f>IF(Tbl.Kosten[[#This Row],[Pnr.]]=BU$7,Tbl.Kosten[[#This Row],[Totaal kosten]],"")</f>
        <v/>
      </c>
      <c r="BV23" s="158" t="str">
        <f>IF(Tbl.Kosten[[#This Row],[Pnr.]]=BV$7,Tbl.Kosten[[#This Row],[Totaal kosten]],"")</f>
        <v/>
      </c>
      <c r="BW23" s="158" t="str">
        <f>IF(Tbl.Kosten[[#This Row],[Pnr.]]=BW$7,Tbl.Kosten[[#This Row],[Totaal kosten]],"")</f>
        <v/>
      </c>
      <c r="BX23" s="158" t="str">
        <f>IFERROR(_xlfn.XLOOKUP(Tbl.Kosten[[#This Row],[Werkpakketcode]],Tbl.Werkpakketten[Werkpakketcode],Tbl.Werkpakketten[WPnr.],"",0,1),"")</f>
        <v/>
      </c>
      <c r="BY23" s="158" t="str">
        <f>IF(Tbl.Kosten[[#This Row],[WPnr.]]=BY$7,Tbl.Kosten[[#This Row],[Totaal kosten]],"")</f>
        <v/>
      </c>
      <c r="BZ23" s="158" t="str">
        <f>IF(Tbl.Kosten[[#This Row],[WPnr.]]=BZ$7,Tbl.Kosten[[#This Row],[Totaal kosten]],"")</f>
        <v/>
      </c>
      <c r="CA23" s="158" t="str">
        <f>IF(Tbl.Kosten[[#This Row],[WPnr.]]=CA$7,Tbl.Kosten[[#This Row],[Totaal kosten]],"")</f>
        <v/>
      </c>
      <c r="CB23" s="158" t="str">
        <f>IF(Tbl.Kosten[[#This Row],[WPnr.]]=CB$7,Tbl.Kosten[[#This Row],[Totaal kosten]],"")</f>
        <v/>
      </c>
      <c r="CC23" s="158" t="str">
        <f>IF(Tbl.Kosten[[#This Row],[WPnr.]]=CC$7,Tbl.Kosten[[#This Row],[Totaal kosten]],"")</f>
        <v/>
      </c>
      <c r="CD23" s="158" t="str">
        <f>IF(Tbl.Kosten[[#This Row],[WPnr.]]=CD$7,Tbl.Kosten[[#This Row],[Totaal kosten]],"")</f>
        <v/>
      </c>
      <c r="CE23" s="158" t="str">
        <f>IF(Tbl.Kosten[[#This Row],[WPnr.]]=CE$7,Tbl.Kosten[[#This Row],[Totaal kosten]],"")</f>
        <v/>
      </c>
      <c r="CF23" s="158" t="str">
        <f>IF(Tbl.Kosten[[#This Row],[WPnr.]]=CF$7,Tbl.Kosten[[#This Row],[Totaal kosten]],"")</f>
        <v/>
      </c>
      <c r="CG23" s="158" t="str">
        <f>IF(Tbl.Kosten[[#This Row],[WPnr.]]=CG$7,Tbl.Kosten[[#This Row],[Totaal kosten]],"")</f>
        <v/>
      </c>
      <c r="CH23" s="158" t="str">
        <f>IF(Tbl.Kosten[[#This Row],[WPnr.]]=CH$7,Tbl.Kosten[[#This Row],[Totaal kosten]],"")</f>
        <v/>
      </c>
      <c r="CI23" s="158" t="str">
        <f>IF(Tbl.Kosten[[#This Row],[WPnr.]]=CI$7,Tbl.Kosten[[#This Row],[Totaal kosten]],"")</f>
        <v/>
      </c>
      <c r="CJ23" s="158" t="str">
        <f>IF(Tbl.Kosten[[#This Row],[WPnr.]]=CJ$7,Tbl.Kosten[[#This Row],[Totaal kosten]],"")</f>
        <v/>
      </c>
      <c r="CK23" s="158" t="str">
        <f>IF(Tbl.Kosten[[#This Row],[WPnr.]]=CK$7,Tbl.Kosten[[#This Row],[Totaal kosten]],"")</f>
        <v/>
      </c>
      <c r="CL23" s="158" t="str">
        <f>IF(Tbl.Kosten[[#This Row],[WPnr.]]=CL$7,Tbl.Kosten[[#This Row],[Totaal kosten]],"")</f>
        <v/>
      </c>
      <c r="CM23" s="158" t="str">
        <f>IF(Tbl.Kosten[[#This Row],[WPnr.]]=CM$7,Tbl.Kosten[[#This Row],[Totaal kosten]],"")</f>
        <v/>
      </c>
      <c r="CN23" s="158" t="str">
        <f>IF(Tbl.Kosten[[#This Row],[WPnr.]]=CN$7,Tbl.Kosten[[#This Row],[Totaal kosten]],"")</f>
        <v/>
      </c>
      <c r="CO23" s="158" t="str">
        <f>IF(Tbl.Kosten[[#This Row],[WPnr.]]=CO$7,Tbl.Kosten[[#This Row],[Totaal kosten]],"")</f>
        <v/>
      </c>
      <c r="CP23" s="158" t="str">
        <f>IF(Tbl.Kosten[[#This Row],[WPnr.]]=CP$7,Tbl.Kosten[[#This Row],[Totaal kosten]],"")</f>
        <v/>
      </c>
      <c r="CQ23" s="158" t="str">
        <f>IF(Tbl.Kosten[[#This Row],[WPnr.]]=CQ$7,Tbl.Kosten[[#This Row],[Totaal kosten]],"")</f>
        <v/>
      </c>
      <c r="CR23" s="158" t="str">
        <f>IF(Tbl.Kosten[[#This Row],[WPnr.]]=CR$7,Tbl.Kosten[[#This Row],[Totaal kosten]],"")</f>
        <v/>
      </c>
      <c r="CS23" s="158" t="str">
        <f>IF(Tbl.Kosten[[#This Row],[WPnr.]]=CS$7,Tbl.Kosten[[#This Row],[Totaal kosten]],"")</f>
        <v/>
      </c>
      <c r="CT23" s="158" t="str">
        <f>IF(Tbl.Kosten[[#This Row],[WPnr.]]=CT$7,Tbl.Kosten[[#This Row],[Totaal kosten]],"")</f>
        <v/>
      </c>
      <c r="CU23" s="158" t="str">
        <f>IF(Tbl.Kosten[[#This Row],[WPnr.]]=CU$7,Tbl.Kosten[[#This Row],[Totaal kosten]],"")</f>
        <v/>
      </c>
      <c r="CV23" s="158" t="str">
        <f>IF(Tbl.Kosten[[#This Row],[WPnr.]]=CV$7,Tbl.Kosten[[#This Row],[Totaal kosten]],"")</f>
        <v/>
      </c>
      <c r="CW23" s="158" t="str">
        <f>IF(Tbl.Kosten[[#This Row],[WPnr.]]=CW$7,Tbl.Kosten[[#This Row],[Totaal kosten]],"")</f>
        <v/>
      </c>
      <c r="CX23" s="158" t="str">
        <f>IF(Tbl.Kosten[[#This Row],[WPnr.]]=CX$7,Tbl.Kosten[[#This Row],[Totaal kosten]],"")</f>
        <v/>
      </c>
      <c r="CY23" s="158" t="str">
        <f>IF(Tbl.Kosten[[#This Row],[WPnr.]]=CY$7,Tbl.Kosten[[#This Row],[Totaal kosten]],"")</f>
        <v/>
      </c>
      <c r="CZ23" s="158" t="str">
        <f>IF(Tbl.Kosten[[#This Row],[WPnr.]]=CZ$7,Tbl.Kosten[[#This Row],[Totaal kosten]],"")</f>
        <v/>
      </c>
      <c r="DA23" s="158" t="str">
        <f>IF(Tbl.Kosten[[#This Row],[WPnr.]]=DA$7,Tbl.Kosten[[#This Row],[Totaal kosten]],"")</f>
        <v/>
      </c>
      <c r="DB23" s="158" t="str">
        <f>IF(Tbl.Kosten[[#This Row],[WPnr.]]=DB$7,Tbl.Kosten[[#This Row],[Totaal kosten]],"")</f>
        <v/>
      </c>
      <c r="DC23" s="158" t="str">
        <f>IF(Tbl.Kosten[[#This Row],[WPnr.]]=DC$7,Tbl.Kosten[[#This Row],[Totaal kosten]],"")</f>
        <v/>
      </c>
      <c r="DD23" s="158" t="str">
        <f>IF(Tbl.Kosten[[#This Row],[WPnr.]]=DD$7,Tbl.Kosten[[#This Row],[Totaal kosten]],"")</f>
        <v/>
      </c>
      <c r="DE23" s="158" t="str">
        <f>IF(Tbl.Kosten[[#This Row],[WPnr.]]=DE$7,Tbl.Kosten[[#This Row],[Totaal kosten]],"")</f>
        <v/>
      </c>
      <c r="DF23" s="158" t="str">
        <f>IF(Tbl.Kosten[[#This Row],[WPnr.]]=DF$7,Tbl.Kosten[[#This Row],[Totaal kosten]],"")</f>
        <v/>
      </c>
      <c r="DG23" s="158" t="str">
        <f>IF(Tbl.Kosten[[#This Row],[WPnr.]]=DG$7,Tbl.Kosten[[#This Row],[Totaal kosten]],"")</f>
        <v/>
      </c>
      <c r="DH23" s="158" t="str">
        <f>IF(Tbl.Kosten[[#This Row],[WPnr.]]=DH$7,Tbl.Kosten[[#This Row],[Totaal kosten]],"")</f>
        <v/>
      </c>
      <c r="DI23" s="158" t="str">
        <f>IF(Tbl.Kosten[[#This Row],[WPnr.]]=DI$7,Tbl.Kosten[[#This Row],[Totaal kosten]],"")</f>
        <v/>
      </c>
      <c r="DJ23" s="158" t="str">
        <f>IF(Tbl.Kosten[[#This Row],[WPnr.]]=DJ$7,Tbl.Kosten[[#This Row],[Totaal kosten]],"")</f>
        <v/>
      </c>
      <c r="DK23" s="158" t="str">
        <f>IF(Tbl.Kosten[[#This Row],[WPnr.]]=DK$7,Tbl.Kosten[[#This Row],[Totaal kosten]],"")</f>
        <v/>
      </c>
      <c r="DL23" s="158" t="str">
        <f>IF(Tbl.Kosten[[#This Row],[WPnr.]]=DL$7,Tbl.Kosten[[#This Row],[Totaal kosten]],"")</f>
        <v/>
      </c>
      <c r="DM23" s="158" t="str">
        <f>IF(Tbl.Kosten[[#This Row],[WPnr.]]=DM$7,Tbl.Kosten[[#This Row],[Totaal kosten]],"")</f>
        <v/>
      </c>
      <c r="DN23" s="158" t="str">
        <f>IF(Tbl.Kosten[[#This Row],[WPnr.]]=DN$7,Tbl.Kosten[[#This Row],[Totaal kosten]],"")</f>
        <v/>
      </c>
      <c r="DO23" s="158" t="str">
        <f>IF(Tbl.Kosten[[#This Row],[WPnr.]]=DO$7,Tbl.Kosten[[#This Row],[Totaal kosten]],"")</f>
        <v/>
      </c>
      <c r="DP23" s="158" t="str">
        <f>IF(Tbl.Kosten[[#This Row],[WPnr.]]=DP$7,Tbl.Kosten[[#This Row],[Totaal kosten]],"")</f>
        <v/>
      </c>
      <c r="DQ23" s="158" t="str">
        <f>IF(Tbl.Kosten[[#This Row],[WPnr.]]=DQ$7,Tbl.Kosten[[#This Row],[Totaal kosten]],"")</f>
        <v/>
      </c>
      <c r="DR23" s="158" t="str">
        <f>IF(Tbl.Kosten[[#This Row],[WPnr.]]=DR$7,Tbl.Kosten[[#This Row],[Totaal kosten]],"")</f>
        <v/>
      </c>
      <c r="DS23" s="158" t="str">
        <f>IF(Tbl.Kosten[[#This Row],[WPnr.]]=DS$7,Tbl.Kosten[[#This Row],[Totaal kosten]],"")</f>
        <v/>
      </c>
      <c r="DT23" s="158" t="str">
        <f>IF(Tbl.Kosten[[#This Row],[WPnr.]]=DT$7,Tbl.Kosten[[#This Row],[Totaal kosten]],"")</f>
        <v/>
      </c>
      <c r="DU23" s="158" t="str">
        <f>IF(Tbl.Kosten[[#This Row],[WPnr.]]=DU$7,Tbl.Kosten[[#This Row],[Totaal kosten]],"")</f>
        <v/>
      </c>
      <c r="DV23" s="158" t="str">
        <f>IF(Tbl.Kosten[[#This Row],[WPnr.]]=DV$7,Tbl.Kosten[[#This Row],[Totaal kosten]],"")</f>
        <v/>
      </c>
      <c r="DW23" s="160" t="str">
        <f>IFERROR(_xlfn.XLOOKUP(Tbl.Kosten[[#This Row],[Kostensoort]],Tbl.Kostensoorten[Kostensoorten],Tbl.Kostensoorten[KSnr.],"",0,1),"")</f>
        <v/>
      </c>
      <c r="DX23" s="160" t="str">
        <f>IF(Tbl.Kosten[[#This Row],[KSnr.]]=DX$7,Tbl.Kosten[[#This Row],[Totaal kosten]],"")</f>
        <v/>
      </c>
      <c r="DY23" s="160" t="str">
        <f>IF(Tbl.Kosten[[#This Row],[KSnr.]]=DY$7,Tbl.Kosten[[#This Row],[Totaal kosten]],"")</f>
        <v/>
      </c>
      <c r="DZ23" s="160" t="str">
        <f>IF(Tbl.Kosten[[#This Row],[KSnr.]]=DZ$7,Tbl.Kosten[[#This Row],[Totaal kosten]],"")</f>
        <v/>
      </c>
      <c r="EA23" s="160" t="str">
        <f>IF(Tbl.Kosten[[#This Row],[KSnr.]]=EA$7,Tbl.Kosten[[#This Row],[Totaal kosten]],"")</f>
        <v/>
      </c>
      <c r="EB23" s="160" t="str">
        <f>IF(Tbl.Kosten[[#This Row],[KSnr.]]=EB$7,Tbl.Kosten[[#This Row],[Totaal kosten]],"")</f>
        <v/>
      </c>
      <c r="EC23" s="160" t="str">
        <f>IF(Tbl.Kosten[[#This Row],[KSnr.]]=EC$7,Tbl.Kosten[[#This Row],[Totaal kosten]],"")</f>
        <v/>
      </c>
      <c r="ED23" s="160" t="str">
        <f>IF(Tbl.Kosten[[#This Row],[KSnr.]]=ED$7,Tbl.Kosten[[#This Row],[Totaal kosten]],"")</f>
        <v/>
      </c>
      <c r="EE23" s="160" t="str">
        <f>IF(Tbl.Kosten[[#This Row],[KSnr.]]=EE$7,Tbl.Kosten[[#This Row],[Totaal kosten]],"")</f>
        <v/>
      </c>
      <c r="EF23" s="160" t="str">
        <f>IF(Tbl.Kosten[[#This Row],[KSnr.]]=EF$7,Tbl.Kosten[[#This Row],[Totaal kosten]],"")</f>
        <v/>
      </c>
      <c r="EG23" s="160" t="str">
        <f>IF(Tbl.Kosten[[#This Row],[KSnr.]]=EG$7,Tbl.Kosten[[#This Row],[Totaal kosten]],"")</f>
        <v/>
      </c>
      <c r="EH23" s="160" t="str">
        <f>IF(Tbl.Kosten[[#This Row],[KSnr.]]=EH$7,Tbl.Kosten[[#This Row],[Totaal kosten]],"")</f>
        <v/>
      </c>
      <c r="EI23" s="160" t="str">
        <f>IF(Tbl.Kosten[[#This Row],[KSnr.]]=EI$7,Tbl.Kosten[[#This Row],[Totaal kosten]],"")</f>
        <v/>
      </c>
      <c r="EJ23" s="160" t="str">
        <f>IF(Tbl.Kosten[[#This Row],[KSnr.]]=EJ$7,Tbl.Kosten[[#This Row],[Totaal kosten]],"")</f>
        <v/>
      </c>
      <c r="EK23" s="160" t="str">
        <f>IF(Tbl.Kosten[[#This Row],[KSnr.]]=EK$7,Tbl.Kosten[[#This Row],[Totaal kosten]],"")</f>
        <v/>
      </c>
      <c r="EL23" s="160" t="str">
        <f>IF(Tbl.Kosten[[#This Row],[KSnr.]]=EL$7,Tbl.Kosten[[#This Row],[Totaal kosten]],"")</f>
        <v/>
      </c>
      <c r="EM23" s="160" t="str">
        <f>IF(Tbl.Kosten[[#This Row],[KSnr.]]=EM$7,Tbl.Kosten[[#This Row],[Totaal kosten]],"")</f>
        <v/>
      </c>
      <c r="EN23" s="160" t="str">
        <f>IF(Tbl.Kosten[[#This Row],[KSnr.]]=EN$7,Tbl.Kosten[[#This Row],[Totaal kosten]],"")</f>
        <v/>
      </c>
      <c r="EO23" s="160" t="str">
        <f>IF(Tbl.Kosten[[#This Row],[KSnr.]]=EO$7,Tbl.Kosten[[#This Row],[Totaal kosten]],"")</f>
        <v/>
      </c>
      <c r="EP23" s="160" t="str">
        <f>IF(Tbl.Kosten[[#This Row],[KSnr.]]=EP$7,Tbl.Kosten[[#This Row],[Totaal kosten]],"")</f>
        <v/>
      </c>
      <c r="EQ23" s="160" t="str">
        <f>IF(Tbl.Kosten[[#This Row],[KSnr.]]=EQ$7,Tbl.Kosten[[#This Row],[Totaal kosten]],"")</f>
        <v/>
      </c>
      <c r="ER23" s="154" t="str">
        <f>IFERROR(_xlfn.XLOOKUP(Tbl.Kosten[[#This Row],[Subsidieactiviteit]],Tbl.Subsidiehoogte[Subsidieactiviteit],Tbl.Subsidiehoogte[SAnr.],"",0,1),"")</f>
        <v/>
      </c>
      <c r="ES23" s="160" t="str">
        <f>IF(Tbl.Kosten[[#This Row],[Sanr.]]=ES$7,Tbl.Kosten[[#This Row],[Totaal kosten]],"")</f>
        <v/>
      </c>
      <c r="ET23" s="160" t="str">
        <f>IF(Tbl.Kosten[[#This Row],[Sanr.]]=ET$7,Tbl.Kosten[[#This Row],[Totaal kosten]],"")</f>
        <v/>
      </c>
      <c r="EU23" s="160" t="str">
        <f>IF(Tbl.Kosten[[#This Row],[Sanr.]]=EU$7,Tbl.Kosten[[#This Row],[Totaal kosten]],"")</f>
        <v/>
      </c>
      <c r="EV23" s="160" t="str">
        <f>IF(Tbl.Kosten[[#This Row],[Sanr.]]=EV$7,Tbl.Kosten[[#This Row],[Totaal kosten]],"")</f>
        <v/>
      </c>
      <c r="EW23" s="160" t="str">
        <f>IF(Tbl.Kosten[[#This Row],[Sanr.]]=EW$7,Tbl.Kosten[[#This Row],[Totaal kosten]],"")</f>
        <v/>
      </c>
      <c r="EX23" s="160" t="str">
        <f>IF(Tbl.Kosten[[#This Row],[Sanr.]]=EX$7,Tbl.Kosten[[#This Row],[Totaal kosten]],"")</f>
        <v/>
      </c>
      <c r="EY23" s="160" t="str">
        <f>IF(Tbl.Kosten[[#This Row],[Sanr.]]=EY$7,Tbl.Kosten[[#This Row],[Totaal kosten]],"")</f>
        <v/>
      </c>
      <c r="EZ23" s="160" t="str">
        <f>IF(Tbl.Kosten[[#This Row],[Sanr.]]=EZ$7,Tbl.Kosten[[#This Row],[Totaal kosten]],"")</f>
        <v/>
      </c>
      <c r="FA23" s="160" t="str">
        <f>IF(Tbl.Kosten[[#This Row],[Sanr.]]=FA$7,Tbl.Kosten[[#This Row],[Totaal kosten]],"")</f>
        <v/>
      </c>
      <c r="FB23" s="160" t="str">
        <f>IF(Tbl.Kosten[[#This Row],[Sanr.]]=FB$7,Tbl.Kosten[[#This Row],[Totaal kosten]],"")</f>
        <v/>
      </c>
      <c r="FC23" s="160" t="str">
        <f>IF(Tbl.Kosten[[#This Row],[Sanr.]]=FC$7,Tbl.Kosten[[#This Row],[Totaal kosten]],"")</f>
        <v/>
      </c>
      <c r="FD23" s="160" t="str">
        <f>IF(Tbl.Kosten[[#This Row],[Sanr.]]=FD$7,Tbl.Kosten[[#This Row],[Totaal kosten]],"")</f>
        <v/>
      </c>
      <c r="FE23" s="160" t="str">
        <f>IF(Tbl.Kosten[[#This Row],[Sanr.]]=FE$7,Tbl.Kosten[[#This Row],[Totaal kosten]],"")</f>
        <v/>
      </c>
      <c r="FF23" s="160" t="str">
        <f>IF(Tbl.Kosten[[#This Row],[Sanr.]]=FF$7,Tbl.Kosten[[#This Row],[Totaal kosten]],"")</f>
        <v/>
      </c>
      <c r="FG23" s="160" t="str">
        <f>IF(Tbl.Kosten[[#This Row],[Sanr.]]=FG$7,Tbl.Kosten[[#This Row],[Totaal kosten]],"")</f>
        <v/>
      </c>
      <c r="FH23" s="160" t="str">
        <f>IF(Tbl.Kosten[[#This Row],[Sanr.]]=FH$7,Tbl.Kosten[[#This Row],[Totaal kosten]],"")</f>
        <v/>
      </c>
      <c r="FI23" s="160" t="str">
        <f>IF(Tbl.Kosten[[#This Row],[Sanr.]]=FI$7,Tbl.Kosten[[#This Row],[Totaal kosten]],"")</f>
        <v/>
      </c>
      <c r="FJ23" s="160" t="str">
        <f>IF(Tbl.Kosten[[#This Row],[Sanr.]]=FJ$7,Tbl.Kosten[[#This Row],[Totaal kosten]],"")</f>
        <v/>
      </c>
      <c r="FK23" s="160" t="str">
        <f>IF(Tbl.Kosten[[#This Row],[Sanr.]]=FK$7,Tbl.Kosten[[#This Row],[Totaal kosten]],"")</f>
        <v/>
      </c>
      <c r="FL23" s="160" t="str">
        <f>IF(Tbl.Kosten[[#This Row],[Sanr.]]=FL$7,Tbl.Kosten[[#This Row],[Totaal kosten]],"")</f>
        <v/>
      </c>
      <c r="FM23" s="160" t="str">
        <f>IF(Tbl.Kosten[[#This Row],[Sanr.]]=FM$7,Tbl.Kosten[[#This Row],[Totaal kosten]],"")</f>
        <v/>
      </c>
      <c r="FN23" s="160" t="str">
        <f>IF(Tbl.Kosten[[#This Row],[Sanr.]]=FN$7,Tbl.Kosten[[#This Row],[Totaal kosten]],"")</f>
        <v/>
      </c>
      <c r="FO23" s="160" t="str">
        <f>IF(Tbl.Kosten[[#This Row],[Sanr.]]=FO$7,Tbl.Kosten[[#This Row],[Totaal kosten]],"")</f>
        <v/>
      </c>
      <c r="FP23" s="160" t="str">
        <f>IF(Tbl.Kosten[[#This Row],[Sanr.]]=FP$7,Tbl.Kosten[[#This Row],[Totaal kosten]],"")</f>
        <v/>
      </c>
      <c r="FQ23" s="160" t="str">
        <f>IF(Tbl.Kosten[[#This Row],[Sanr.]]=FQ$7,Tbl.Kosten[[#This Row],[Totaal kosten]],"")</f>
        <v/>
      </c>
      <c r="FR23" s="160" t="str">
        <f>IF(Tbl.Kosten[[#This Row],[Sanr.]]=FR$7,Tbl.Kosten[[#This Row],[Totaal kosten]],"")</f>
        <v/>
      </c>
      <c r="FS23" s="160" t="str">
        <f>IF(Tbl.Kosten[[#This Row],[Sanr.]]=FS$7,Tbl.Kosten[[#This Row],[Totaal kosten]],"")</f>
        <v/>
      </c>
      <c r="FT23" s="160" t="str">
        <f>IF(Tbl.Kosten[[#This Row],[Sanr.]]=FT$7,Tbl.Kosten[[#This Row],[Totaal kosten]],"")</f>
        <v/>
      </c>
      <c r="FU23" s="160" t="str">
        <f>IF(Tbl.Kosten[[#This Row],[Sanr.]]=FU$7,Tbl.Kosten[[#This Row],[Totaal kosten]],"")</f>
        <v/>
      </c>
      <c r="FV23" s="160" t="str">
        <f>IF(Tbl.Kosten[[#This Row],[Sanr.]]=FV$7,Tbl.Kosten[[#This Row],[Totaal kosten]],"")</f>
        <v/>
      </c>
      <c r="FW23" s="160" t="str">
        <f>IFERROR(_xlfn.XLOOKUP(Tbl.Kosten[[#This Row],[Activiteitencode]],Tbl.Activiteiten[Activiteitcode],Tbl.Activiteiten[Anr.],"",0,1),"")</f>
        <v/>
      </c>
      <c r="FX23" s="181" t="str">
        <f>_xlfn.CONCAT(Tbl.Kosten[[#This Row],[Pnr.]],Tbl.Kosten[[#This Row],[Sanr.]])</f>
        <v>P1</v>
      </c>
      <c r="FY23" s="160">
        <f>Tbl.Kosten[[#This Row],[Totaal kosten]]-Tbl.Kosten[[#This Row],[Subsidie]]</f>
        <v>0</v>
      </c>
      <c r="FZ23" s="160">
        <f>IF(Tbl.Kosten[[#This Row],[Pnr.]]=FZ$7,Tbl.Kosten[[#This Row],[Te financieren]],"")</f>
        <v>0</v>
      </c>
      <c r="GA23" s="160" t="str">
        <f>IF(Tbl.Kosten[[#This Row],[Pnr.]]=GA$7,Tbl.Kosten[[#This Row],[Te financieren]],"")</f>
        <v/>
      </c>
      <c r="GB23" s="160" t="str">
        <f>IF(Tbl.Kosten[[#This Row],[Pnr.]]=GB$7,Tbl.Kosten[[#This Row],[Te financieren]],"")</f>
        <v/>
      </c>
      <c r="GC23" s="160" t="str">
        <f>IF(Tbl.Kosten[[#This Row],[Pnr.]]=GC$7,Tbl.Kosten[[#This Row],[Te financieren]],"")</f>
        <v/>
      </c>
      <c r="GD23" s="160" t="str">
        <f>IF(Tbl.Kosten[[#This Row],[Pnr.]]=GD$7,Tbl.Kosten[[#This Row],[Te financieren]],"")</f>
        <v/>
      </c>
      <c r="GE23" s="160" t="str">
        <f>IF(Tbl.Kosten[[#This Row],[Pnr.]]=GE$7,Tbl.Kosten[[#This Row],[Te financieren]],"")</f>
        <v/>
      </c>
      <c r="GF23" s="160" t="str">
        <f>IF(Tbl.Kosten[[#This Row],[Pnr.]]=GF$7,Tbl.Kosten[[#This Row],[Te financieren]],"")</f>
        <v/>
      </c>
      <c r="GG23" s="160" t="str">
        <f>IF(Tbl.Kosten[[#This Row],[Pnr.]]=GG$7,Tbl.Kosten[[#This Row],[Te financieren]],"")</f>
        <v/>
      </c>
      <c r="GH23" s="160" t="str">
        <f>IF(Tbl.Kosten[[#This Row],[Pnr.]]=GH$7,Tbl.Kosten[[#This Row],[Te financieren]],"")</f>
        <v/>
      </c>
      <c r="GI23" s="160" t="str">
        <f>IF(Tbl.Kosten[[#This Row],[Pnr.]]=GI$7,Tbl.Kosten[[#This Row],[Te financieren]],"")</f>
        <v/>
      </c>
      <c r="GJ23" s="160" t="str">
        <f>IF(Tbl.Kosten[[#This Row],[Pnr.]]=GJ$7,Tbl.Kosten[[#This Row],[Te financieren]],"")</f>
        <v/>
      </c>
      <c r="GK23" s="160" t="str">
        <f>IF(Tbl.Kosten[[#This Row],[Pnr.]]=GK$7,Tbl.Kosten[[#This Row],[Te financieren]],"")</f>
        <v/>
      </c>
      <c r="GL23" s="160" t="str">
        <f>IF(Tbl.Kosten[[#This Row],[Pnr.]]=GL$7,Tbl.Kosten[[#This Row],[Te financieren]],"")</f>
        <v/>
      </c>
      <c r="GM23" s="160" t="str">
        <f>IF(Tbl.Kosten[[#This Row],[Pnr.]]=GM$7,Tbl.Kosten[[#This Row],[Te financieren]],"")</f>
        <v/>
      </c>
      <c r="GN23" s="160" t="str">
        <f>IF(Tbl.Kosten[[#This Row],[Pnr.]]=GN$7,Tbl.Kosten[[#This Row],[Te financieren]],"")</f>
        <v/>
      </c>
      <c r="GO23" s="160" t="str">
        <f>IF(Tbl.Kosten[[#This Row],[Pnr.]]=GO$7,Tbl.Kosten[[#This Row],[Te financieren]],"")</f>
        <v/>
      </c>
      <c r="GP23" s="160" t="str">
        <f>IF(Tbl.Kosten[[#This Row],[Pnr.]]=GP$7,Tbl.Kosten[[#This Row],[Te financieren]],"")</f>
        <v/>
      </c>
      <c r="GQ23" s="160" t="str">
        <f>IF(Tbl.Kosten[[#This Row],[Pnr.]]=GQ$7,Tbl.Kosten[[#This Row],[Te financieren]],"")</f>
        <v/>
      </c>
      <c r="GR23" s="160" t="str">
        <f>IF(Tbl.Kosten[[#This Row],[Pnr.]]=GR$7,Tbl.Kosten[[#This Row],[Te financieren]],"")</f>
        <v/>
      </c>
      <c r="GS23" s="160" t="str">
        <f>IF(Tbl.Kosten[[#This Row],[Pnr.]]=GS$7,Tbl.Kosten[[#This Row],[Te financieren]],"")</f>
        <v/>
      </c>
      <c r="GT23" s="160" t="str">
        <f>IF(Tbl.Kosten[[#This Row],[Pnr.]]=GT$7,Tbl.Kosten[[#This Row],[Te financieren]],"")</f>
        <v/>
      </c>
      <c r="GU23" s="160" t="str">
        <f>IF(Tbl.Kosten[[#This Row],[Pnr.]]=GU$7,Tbl.Kosten[[#This Row],[Te financieren]],"")</f>
        <v/>
      </c>
      <c r="GV23" s="160" t="str">
        <f>IF(Tbl.Kosten[[#This Row],[Pnr.]]=GV$7,Tbl.Kosten[[#This Row],[Te financieren]],"")</f>
        <v/>
      </c>
      <c r="GW23" s="160" t="str">
        <f>IF(Tbl.Kosten[[#This Row],[Pnr.]]=GW$7,Tbl.Kosten[[#This Row],[Te financieren]],"")</f>
        <v/>
      </c>
      <c r="GX23" s="160" t="str">
        <f>IF(Tbl.Kosten[[#This Row],[Pnr.]]=GX$7,Tbl.Kosten[[#This Row],[Te financieren]],"")</f>
        <v/>
      </c>
      <c r="GY23" s="160" t="str">
        <f>IF(Tbl.Kosten[[#This Row],[Pnr.]]=GY$7,Tbl.Kosten[[#This Row],[Te financieren]],"")</f>
        <v/>
      </c>
      <c r="GZ23" s="160" t="str">
        <f>IF(Tbl.Kosten[[#This Row],[Pnr.]]=GZ$7,Tbl.Kosten[[#This Row],[Te financieren]],"")</f>
        <v/>
      </c>
      <c r="HA23" s="160" t="str">
        <f>IF(Tbl.Kosten[[#This Row],[Pnr.]]=HA$7,Tbl.Kosten[[#This Row],[Te financieren]],"")</f>
        <v/>
      </c>
      <c r="HB23" s="160" t="str">
        <f>IF(Tbl.Kosten[[#This Row],[Pnr.]]=HB$7,Tbl.Kosten[[#This Row],[Te financieren]],"")</f>
        <v/>
      </c>
      <c r="HC23" s="160" t="str">
        <f>IF(Tbl.Kosten[[#This Row],[Pnr.]]=HC$7,Tbl.Kosten[[#This Row],[Te financieren]],"")</f>
        <v/>
      </c>
      <c r="HD23" s="160" t="str">
        <f>IF(Tbl.Kosten[[#This Row],[Pnr.]]=HD$7,Tbl.Kosten[[#This Row],[Te financieren]],"")</f>
        <v/>
      </c>
      <c r="HE23" s="160" t="str">
        <f>IF(Tbl.Kosten[[#This Row],[Pnr.]]=HE$7,Tbl.Kosten[[#This Row],[Te financieren]],"")</f>
        <v/>
      </c>
      <c r="HF23" s="160" t="str">
        <f>IF(Tbl.Kosten[[#This Row],[Pnr.]]=HF$7,Tbl.Kosten[[#This Row],[Te financieren]],"")</f>
        <v/>
      </c>
      <c r="HG23" s="160" t="str">
        <f>IF(Tbl.Kosten[[#This Row],[Pnr.]]=HG$7,Tbl.Kosten[[#This Row],[Te financieren]],"")</f>
        <v/>
      </c>
      <c r="HH23" s="160" t="str">
        <f>IF(Tbl.Kosten[[#This Row],[Pnr.]]=HH$7,Tbl.Kosten[[#This Row],[Te financieren]],"")</f>
        <v/>
      </c>
      <c r="HI23" s="160" t="str">
        <f>IF(Tbl.Kosten[[#This Row],[Pnr.]]=HI$7,Tbl.Kosten[[#This Row],[Te financieren]],"")</f>
        <v/>
      </c>
      <c r="HJ23" s="160" t="str">
        <f>IF(Tbl.Kosten[[#This Row],[Pnr.]]=HJ$7,Tbl.Kosten[[#This Row],[Te financieren]],"")</f>
        <v/>
      </c>
      <c r="HK23" s="160" t="str">
        <f>IF(Tbl.Kosten[[#This Row],[Pnr.]]=HK$7,Tbl.Kosten[[#This Row],[Te financieren]],"")</f>
        <v/>
      </c>
      <c r="HL23" s="160" t="str">
        <f>IF(Tbl.Kosten[[#This Row],[Pnr.]]=HL$7,Tbl.Kosten[[#This Row],[Te financieren]],"")</f>
        <v/>
      </c>
      <c r="HM23" s="160" t="str">
        <f>IF(Tbl.Kosten[[#This Row],[Pnr.]]=HM$7,Tbl.Kosten[[#This Row],[Te financieren]],"")</f>
        <v/>
      </c>
      <c r="HN23" s="160" t="str">
        <f>IF(Tbl.Kosten[[#This Row],[Pnr.]]=HN$7,Tbl.Kosten[[#This Row],[Te financieren]],"")</f>
        <v/>
      </c>
      <c r="HO23" s="160" t="str">
        <f>IF(Tbl.Kosten[[#This Row],[Pnr.]]=HO$7,Tbl.Kosten[[#This Row],[Te financieren]],"")</f>
        <v/>
      </c>
      <c r="HP23" s="160" t="str">
        <f>IF(Tbl.Kosten[[#This Row],[Pnr.]]=HP$7,Tbl.Kosten[[#This Row],[Te financieren]],"")</f>
        <v/>
      </c>
      <c r="HQ23" s="160" t="str">
        <f>IF(Tbl.Kosten[[#This Row],[Pnr.]]=HQ$7,Tbl.Kosten[[#This Row],[Te financieren]],"")</f>
        <v/>
      </c>
      <c r="HR23" s="160" t="str">
        <f>IF(Tbl.Kosten[[#This Row],[Pnr.]]=HR$7,Tbl.Kosten[[#This Row],[Te financieren]],"")</f>
        <v/>
      </c>
      <c r="HS23" s="160" t="str">
        <f>IF(Tbl.Kosten[[#This Row],[Pnr.]]=HS$7,Tbl.Kosten[[#This Row],[Te financieren]],"")</f>
        <v/>
      </c>
      <c r="HT23" s="160" t="str">
        <f>IF(Tbl.Kosten[[#This Row],[Pnr.]]=HT$7,Tbl.Kosten[[#This Row],[Te financieren]],"")</f>
        <v/>
      </c>
      <c r="HU23" s="160" t="str">
        <f>IF(Tbl.Kosten[[#This Row],[Pnr.]]=HU$7,Tbl.Kosten[[#This Row],[Te financieren]],"")</f>
        <v/>
      </c>
      <c r="HV23" s="160" t="str">
        <f>IF(Tbl.Kosten[[#This Row],[Pnr.]]=HV$7,Tbl.Kosten[[#This Row],[Te financieren]],"")</f>
        <v/>
      </c>
      <c r="HW23" s="160" t="str">
        <f>IF(Tbl.Kosten[[#This Row],[Pnr.]]=HW$7,Tbl.Kosten[[#This Row],[Te financieren]],"")</f>
        <v/>
      </c>
    </row>
    <row r="24" spans="2:231" x14ac:dyDescent="0.3">
      <c r="B24" s="144"/>
      <c r="C24" s="147"/>
      <c r="D24" s="146"/>
      <c r="E24" s="147"/>
      <c r="F24" s="145"/>
      <c r="G24" s="11" t="str">
        <f>IF(Tbl.Kosten[[#This Row],[Medewerker e/o 
functie]]&lt;&gt;"",_xlfn.XLOOKUP(Tbl.Kosten[[#This Row],[Medewerker e/o 
functie]],Tbl.Uurtarief[Medewerker en/of functie],Tbl.Uurtarief[Uurtarief],"",0,1),"")</f>
        <v/>
      </c>
      <c r="H24" s="121">
        <f>IFERROR(Tbl.Kosten[[#This Row],[Uren]]*Tbl.Kosten[[#This Row],[Uurtarief]],0)</f>
        <v>0</v>
      </c>
      <c r="I24" s="119" t="str">
        <f>IF(Tbl.Kosten[[#This Row],[Subtotaal uren]]&lt;&gt;0,_xlfn.XLOOKUP(Tbl.Kosten[[#This Row],[Medewerker e/o 
functie]],Tbl.Uurtarief[Medewerker en/of functie],Tbl.Uurtarief[Kostensoort arbeid],"",0,1),"")</f>
        <v/>
      </c>
      <c r="J24" s="147"/>
      <c r="K24" s="145"/>
      <c r="L24" s="149" t="str">
        <f>IF(Tbl.Kosten[[#This Row],[Activum]]&lt;&gt;"",_xlfn.XLOOKUP(Tbl.Kosten[[#This Row],[Activum]],Tbl.Afschrijvingskosten[Activum],Tbl.Afschrijvingskosten[Tarief per afschrijvings-eenheid],"",0,1),"")</f>
        <v/>
      </c>
      <c r="M24" s="122">
        <f>IFERROR(Tbl.Kosten[[#This Row],[Een-
heden]]*Tbl.Kosten[[#This Row],[Afschrijvings-
tarief]],0)</f>
        <v>0</v>
      </c>
      <c r="N24" s="122" t="str">
        <f>IF(Tbl.Kosten[[#This Row],[Subtotaal afschrijving]]&lt;&gt;0,Lijsten!A22,"")</f>
        <v/>
      </c>
      <c r="O24" s="150"/>
      <c r="P24" s="145"/>
      <c r="Q24" s="148"/>
      <c r="R24" s="122">
        <f>IFERROR(Tbl.Kosten[[#This Row],[Aantal]]*Tbl.Kosten[[#This Row],[Tarief]],0)</f>
        <v>0</v>
      </c>
      <c r="S24" s="8">
        <f>IFERROR(Tbl.Kosten[[#This Row],[Subtotaal overige kosten]]+Tbl.Kosten[[#This Row],[Subtotaal uren]]+Tbl.Kosten[[#This Row],[Subtotaal afschrijving]],0)</f>
        <v>0</v>
      </c>
      <c r="T24" s="8">
        <f>IFERROR(Tbl.Kosten[[#This Row],[Totaal kosten]]*Tbl.Kosten[[#This Row],[Subsidie%]],0)</f>
        <v>0</v>
      </c>
      <c r="U24" s="4" t="str" cm="1">
        <f t="array" ref="U24">IFERROR(_xlfn.IFS(Tbl.Kosten[[#This Row],[Subtotaal uren]]&lt;&gt;0,Tbl.Kosten[[#This Row],[Kostensoort arbeid]],Tbl.Kosten[[#This Row],[Subtotaal afschrijving]]&lt;&gt;0,Tbl.Kosten[[#This Row],[Kostensoort afschrijving]],Tbl.Kosten[[#This Row],[Subtotaal overige kosten]]&lt;&gt;0,Tbl.Kosten[[#This Row],[Kostensoort overig]]),"")</f>
        <v/>
      </c>
      <c r="V24" s="4" t="str">
        <f>IFERROR(_xlfn.XLOOKUP(Tbl.Kosten[[#This Row],[Activiteitencode]],Tbl.Activiteiten[Activiteitcode],Tbl.Activiteiten[Werkpakketcode],"",0,1),"")</f>
        <v/>
      </c>
      <c r="W24" s="4" t="str">
        <f>IFERROR(_xlfn.XLOOKUP(Tbl.Kosten[[#This Row],[Werkpakketcode]],Tbl.Werkpakketten[Werkpakketcode],Tbl.Werkpakketten[Subsidiabele activiteit],"",0,1),"")</f>
        <v/>
      </c>
      <c r="X24" s="12">
        <f>IFERROR(_xlfn.XLOOKUP(Tbl.Kosten[[#This Row],[Sanr.]],Tbl.Subsidiehoogte[SAnr.],Tbl.Subsidiehoogte[Sub. Percentage],0,0,1),0)</f>
        <v>0</v>
      </c>
      <c r="Y24" s="154" t="str">
        <f>IFERROR(_xlfn.XLOOKUP(Tbl.Kosten[[#This Row],[Partnercode]],Tbl.Projectpartners[Partnercode],Tbl.Projectpartners[PNr.],"",0,1),"")</f>
        <v>P1</v>
      </c>
      <c r="Z24" s="158">
        <f>IF(Tbl.Kosten[[#This Row],[Pnr.]]=Z$7,Tbl.Kosten[[#This Row],[Totaal kosten]],"")</f>
        <v>0</v>
      </c>
      <c r="AA24" s="158" t="str">
        <f>IF(Tbl.Kosten[[#This Row],[Pnr.]]=AA$7,Tbl.Kosten[[#This Row],[Totaal kosten]],"")</f>
        <v/>
      </c>
      <c r="AB24" s="158" t="str">
        <f>IF(Tbl.Kosten[[#This Row],[Pnr.]]=AB$7,Tbl.Kosten[[#This Row],[Totaal kosten]],"")</f>
        <v/>
      </c>
      <c r="AC24" s="158" t="str">
        <f>IF(Tbl.Kosten[[#This Row],[Pnr.]]=AC$7,Tbl.Kosten[[#This Row],[Totaal kosten]],"")</f>
        <v/>
      </c>
      <c r="AD24" s="158" t="str">
        <f>IF(Tbl.Kosten[[#This Row],[Pnr.]]=AD$7,Tbl.Kosten[[#This Row],[Totaal kosten]],"")</f>
        <v/>
      </c>
      <c r="AE24" s="158" t="str">
        <f>IF(Tbl.Kosten[[#This Row],[Pnr.]]=AE$7,Tbl.Kosten[[#This Row],[Totaal kosten]],"")</f>
        <v/>
      </c>
      <c r="AF24" s="158" t="str">
        <f>IF(Tbl.Kosten[[#This Row],[Pnr.]]=AF$7,Tbl.Kosten[[#This Row],[Totaal kosten]],"")</f>
        <v/>
      </c>
      <c r="AG24" s="158" t="str">
        <f>IF(Tbl.Kosten[[#This Row],[Pnr.]]=AG$7,Tbl.Kosten[[#This Row],[Totaal kosten]],"")</f>
        <v/>
      </c>
      <c r="AH24" s="158" t="str">
        <f>IF(Tbl.Kosten[[#This Row],[Pnr.]]=AH$7,Tbl.Kosten[[#This Row],[Totaal kosten]],"")</f>
        <v/>
      </c>
      <c r="AI24" s="158" t="str">
        <f>IF(Tbl.Kosten[[#This Row],[Pnr.]]=AI$7,Tbl.Kosten[[#This Row],[Totaal kosten]],"")</f>
        <v/>
      </c>
      <c r="AJ24" s="158" t="str">
        <f>IF(Tbl.Kosten[[#This Row],[Pnr.]]=AJ$7,Tbl.Kosten[[#This Row],[Totaal kosten]],"")</f>
        <v/>
      </c>
      <c r="AK24" s="158" t="str">
        <f>IF(Tbl.Kosten[[#This Row],[Pnr.]]=AK$7,Tbl.Kosten[[#This Row],[Totaal kosten]],"")</f>
        <v/>
      </c>
      <c r="AL24" s="158" t="str">
        <f>IF(Tbl.Kosten[[#This Row],[Pnr.]]=AL$7,Tbl.Kosten[[#This Row],[Totaal kosten]],"")</f>
        <v/>
      </c>
      <c r="AM24" s="158" t="str">
        <f>IF(Tbl.Kosten[[#This Row],[Pnr.]]=AM$7,Tbl.Kosten[[#This Row],[Totaal kosten]],"")</f>
        <v/>
      </c>
      <c r="AN24" s="158" t="str">
        <f>IF(Tbl.Kosten[[#This Row],[Pnr.]]=AN$7,Tbl.Kosten[[#This Row],[Totaal kosten]],"")</f>
        <v/>
      </c>
      <c r="AO24" s="158" t="str">
        <f>IF(Tbl.Kosten[[#This Row],[Pnr.]]=AO$7,Tbl.Kosten[[#This Row],[Totaal kosten]],"")</f>
        <v/>
      </c>
      <c r="AP24" s="158" t="str">
        <f>IF(Tbl.Kosten[[#This Row],[Pnr.]]=AP$7,Tbl.Kosten[[#This Row],[Totaal kosten]],"")</f>
        <v/>
      </c>
      <c r="AQ24" s="158" t="str">
        <f>IF(Tbl.Kosten[[#This Row],[Pnr.]]=AQ$7,Tbl.Kosten[[#This Row],[Totaal kosten]],"")</f>
        <v/>
      </c>
      <c r="AR24" s="158" t="str">
        <f>IF(Tbl.Kosten[[#This Row],[Pnr.]]=AR$7,Tbl.Kosten[[#This Row],[Totaal kosten]],"")</f>
        <v/>
      </c>
      <c r="AS24" s="158" t="str">
        <f>IF(Tbl.Kosten[[#This Row],[Pnr.]]=AS$7,Tbl.Kosten[[#This Row],[Totaal kosten]],"")</f>
        <v/>
      </c>
      <c r="AT24" s="158" t="str">
        <f>IF(Tbl.Kosten[[#This Row],[Pnr.]]=AT$7,Tbl.Kosten[[#This Row],[Totaal kosten]],"")</f>
        <v/>
      </c>
      <c r="AU24" s="158" t="str">
        <f>IF(Tbl.Kosten[[#This Row],[Pnr.]]=AU$7,Tbl.Kosten[[#This Row],[Totaal kosten]],"")</f>
        <v/>
      </c>
      <c r="AV24" s="158" t="str">
        <f>IF(Tbl.Kosten[[#This Row],[Pnr.]]=AV$7,Tbl.Kosten[[#This Row],[Totaal kosten]],"")</f>
        <v/>
      </c>
      <c r="AW24" s="158" t="str">
        <f>IF(Tbl.Kosten[[#This Row],[Pnr.]]=AW$7,Tbl.Kosten[[#This Row],[Totaal kosten]],"")</f>
        <v/>
      </c>
      <c r="AX24" s="158" t="str">
        <f>IF(Tbl.Kosten[[#This Row],[Pnr.]]=AX$7,Tbl.Kosten[[#This Row],[Totaal kosten]],"")</f>
        <v/>
      </c>
      <c r="AY24" s="158" t="str">
        <f>IF(Tbl.Kosten[[#This Row],[Pnr.]]=AY$7,Tbl.Kosten[[#This Row],[Totaal kosten]],"")</f>
        <v/>
      </c>
      <c r="AZ24" s="158" t="str">
        <f>IF(Tbl.Kosten[[#This Row],[Pnr.]]=AZ$7,Tbl.Kosten[[#This Row],[Totaal kosten]],"")</f>
        <v/>
      </c>
      <c r="BA24" s="158" t="str">
        <f>IF(Tbl.Kosten[[#This Row],[Pnr.]]=BA$7,Tbl.Kosten[[#This Row],[Totaal kosten]],"")</f>
        <v/>
      </c>
      <c r="BB24" s="158" t="str">
        <f>IF(Tbl.Kosten[[#This Row],[Pnr.]]=BB$7,Tbl.Kosten[[#This Row],[Totaal kosten]],"")</f>
        <v/>
      </c>
      <c r="BC24" s="158" t="str">
        <f>IF(Tbl.Kosten[[#This Row],[Pnr.]]=BC$7,Tbl.Kosten[[#This Row],[Totaal kosten]],"")</f>
        <v/>
      </c>
      <c r="BD24" s="158" t="str">
        <f>IF(Tbl.Kosten[[#This Row],[Pnr.]]=BD$7,Tbl.Kosten[[#This Row],[Totaal kosten]],"")</f>
        <v/>
      </c>
      <c r="BE24" s="158" t="str">
        <f>IF(Tbl.Kosten[[#This Row],[Pnr.]]=BE$7,Tbl.Kosten[[#This Row],[Totaal kosten]],"")</f>
        <v/>
      </c>
      <c r="BF24" s="158" t="str">
        <f>IF(Tbl.Kosten[[#This Row],[Pnr.]]=BF$7,Tbl.Kosten[[#This Row],[Totaal kosten]],"")</f>
        <v/>
      </c>
      <c r="BG24" s="158" t="str">
        <f>IF(Tbl.Kosten[[#This Row],[Pnr.]]=BG$7,Tbl.Kosten[[#This Row],[Totaal kosten]],"")</f>
        <v/>
      </c>
      <c r="BH24" s="158" t="str">
        <f>IF(Tbl.Kosten[[#This Row],[Pnr.]]=BH$7,Tbl.Kosten[[#This Row],[Totaal kosten]],"")</f>
        <v/>
      </c>
      <c r="BI24" s="158" t="str">
        <f>IF(Tbl.Kosten[[#This Row],[Pnr.]]=BI$7,Tbl.Kosten[[#This Row],[Totaal kosten]],"")</f>
        <v/>
      </c>
      <c r="BJ24" s="158" t="str">
        <f>IF(Tbl.Kosten[[#This Row],[Pnr.]]=BJ$7,Tbl.Kosten[[#This Row],[Totaal kosten]],"")</f>
        <v/>
      </c>
      <c r="BK24" s="158" t="str">
        <f>IF(Tbl.Kosten[[#This Row],[Pnr.]]=BK$7,Tbl.Kosten[[#This Row],[Totaal kosten]],"")</f>
        <v/>
      </c>
      <c r="BL24" s="158" t="str">
        <f>IF(Tbl.Kosten[[#This Row],[Pnr.]]=BL$7,Tbl.Kosten[[#This Row],[Totaal kosten]],"")</f>
        <v/>
      </c>
      <c r="BM24" s="158" t="str">
        <f>IF(Tbl.Kosten[[#This Row],[Pnr.]]=BM$7,Tbl.Kosten[[#This Row],[Totaal kosten]],"")</f>
        <v/>
      </c>
      <c r="BN24" s="158" t="str">
        <f>IF(Tbl.Kosten[[#This Row],[Pnr.]]=BN$7,Tbl.Kosten[[#This Row],[Totaal kosten]],"")</f>
        <v/>
      </c>
      <c r="BO24" s="158" t="str">
        <f>IF(Tbl.Kosten[[#This Row],[Pnr.]]=BO$7,Tbl.Kosten[[#This Row],[Totaal kosten]],"")</f>
        <v/>
      </c>
      <c r="BP24" s="158" t="str">
        <f>IF(Tbl.Kosten[[#This Row],[Pnr.]]=BP$7,Tbl.Kosten[[#This Row],[Totaal kosten]],"")</f>
        <v/>
      </c>
      <c r="BQ24" s="158" t="str">
        <f>IF(Tbl.Kosten[[#This Row],[Pnr.]]=BQ$7,Tbl.Kosten[[#This Row],[Totaal kosten]],"")</f>
        <v/>
      </c>
      <c r="BR24" s="158" t="str">
        <f>IF(Tbl.Kosten[[#This Row],[Pnr.]]=BR$7,Tbl.Kosten[[#This Row],[Totaal kosten]],"")</f>
        <v/>
      </c>
      <c r="BS24" s="158" t="str">
        <f>IF(Tbl.Kosten[[#This Row],[Pnr.]]=BS$7,Tbl.Kosten[[#This Row],[Totaal kosten]],"")</f>
        <v/>
      </c>
      <c r="BT24" s="158" t="str">
        <f>IF(Tbl.Kosten[[#This Row],[Pnr.]]=BT$7,Tbl.Kosten[[#This Row],[Totaal kosten]],"")</f>
        <v/>
      </c>
      <c r="BU24" s="158" t="str">
        <f>IF(Tbl.Kosten[[#This Row],[Pnr.]]=BU$7,Tbl.Kosten[[#This Row],[Totaal kosten]],"")</f>
        <v/>
      </c>
      <c r="BV24" s="158" t="str">
        <f>IF(Tbl.Kosten[[#This Row],[Pnr.]]=BV$7,Tbl.Kosten[[#This Row],[Totaal kosten]],"")</f>
        <v/>
      </c>
      <c r="BW24" s="158" t="str">
        <f>IF(Tbl.Kosten[[#This Row],[Pnr.]]=BW$7,Tbl.Kosten[[#This Row],[Totaal kosten]],"")</f>
        <v/>
      </c>
      <c r="BX24" s="158" t="str">
        <f>IFERROR(_xlfn.XLOOKUP(Tbl.Kosten[[#This Row],[Werkpakketcode]],Tbl.Werkpakketten[Werkpakketcode],Tbl.Werkpakketten[WPnr.],"",0,1),"")</f>
        <v/>
      </c>
      <c r="BY24" s="158" t="str">
        <f>IF(Tbl.Kosten[[#This Row],[WPnr.]]=BY$7,Tbl.Kosten[[#This Row],[Totaal kosten]],"")</f>
        <v/>
      </c>
      <c r="BZ24" s="158" t="str">
        <f>IF(Tbl.Kosten[[#This Row],[WPnr.]]=BZ$7,Tbl.Kosten[[#This Row],[Totaal kosten]],"")</f>
        <v/>
      </c>
      <c r="CA24" s="158" t="str">
        <f>IF(Tbl.Kosten[[#This Row],[WPnr.]]=CA$7,Tbl.Kosten[[#This Row],[Totaal kosten]],"")</f>
        <v/>
      </c>
      <c r="CB24" s="158" t="str">
        <f>IF(Tbl.Kosten[[#This Row],[WPnr.]]=CB$7,Tbl.Kosten[[#This Row],[Totaal kosten]],"")</f>
        <v/>
      </c>
      <c r="CC24" s="158" t="str">
        <f>IF(Tbl.Kosten[[#This Row],[WPnr.]]=CC$7,Tbl.Kosten[[#This Row],[Totaal kosten]],"")</f>
        <v/>
      </c>
      <c r="CD24" s="158" t="str">
        <f>IF(Tbl.Kosten[[#This Row],[WPnr.]]=CD$7,Tbl.Kosten[[#This Row],[Totaal kosten]],"")</f>
        <v/>
      </c>
      <c r="CE24" s="158" t="str">
        <f>IF(Tbl.Kosten[[#This Row],[WPnr.]]=CE$7,Tbl.Kosten[[#This Row],[Totaal kosten]],"")</f>
        <v/>
      </c>
      <c r="CF24" s="158" t="str">
        <f>IF(Tbl.Kosten[[#This Row],[WPnr.]]=CF$7,Tbl.Kosten[[#This Row],[Totaal kosten]],"")</f>
        <v/>
      </c>
      <c r="CG24" s="158" t="str">
        <f>IF(Tbl.Kosten[[#This Row],[WPnr.]]=CG$7,Tbl.Kosten[[#This Row],[Totaal kosten]],"")</f>
        <v/>
      </c>
      <c r="CH24" s="158" t="str">
        <f>IF(Tbl.Kosten[[#This Row],[WPnr.]]=CH$7,Tbl.Kosten[[#This Row],[Totaal kosten]],"")</f>
        <v/>
      </c>
      <c r="CI24" s="158" t="str">
        <f>IF(Tbl.Kosten[[#This Row],[WPnr.]]=CI$7,Tbl.Kosten[[#This Row],[Totaal kosten]],"")</f>
        <v/>
      </c>
      <c r="CJ24" s="158" t="str">
        <f>IF(Tbl.Kosten[[#This Row],[WPnr.]]=CJ$7,Tbl.Kosten[[#This Row],[Totaal kosten]],"")</f>
        <v/>
      </c>
      <c r="CK24" s="158" t="str">
        <f>IF(Tbl.Kosten[[#This Row],[WPnr.]]=CK$7,Tbl.Kosten[[#This Row],[Totaal kosten]],"")</f>
        <v/>
      </c>
      <c r="CL24" s="158" t="str">
        <f>IF(Tbl.Kosten[[#This Row],[WPnr.]]=CL$7,Tbl.Kosten[[#This Row],[Totaal kosten]],"")</f>
        <v/>
      </c>
      <c r="CM24" s="158" t="str">
        <f>IF(Tbl.Kosten[[#This Row],[WPnr.]]=CM$7,Tbl.Kosten[[#This Row],[Totaal kosten]],"")</f>
        <v/>
      </c>
      <c r="CN24" s="158" t="str">
        <f>IF(Tbl.Kosten[[#This Row],[WPnr.]]=CN$7,Tbl.Kosten[[#This Row],[Totaal kosten]],"")</f>
        <v/>
      </c>
      <c r="CO24" s="158" t="str">
        <f>IF(Tbl.Kosten[[#This Row],[WPnr.]]=CO$7,Tbl.Kosten[[#This Row],[Totaal kosten]],"")</f>
        <v/>
      </c>
      <c r="CP24" s="158" t="str">
        <f>IF(Tbl.Kosten[[#This Row],[WPnr.]]=CP$7,Tbl.Kosten[[#This Row],[Totaal kosten]],"")</f>
        <v/>
      </c>
      <c r="CQ24" s="158" t="str">
        <f>IF(Tbl.Kosten[[#This Row],[WPnr.]]=CQ$7,Tbl.Kosten[[#This Row],[Totaal kosten]],"")</f>
        <v/>
      </c>
      <c r="CR24" s="158" t="str">
        <f>IF(Tbl.Kosten[[#This Row],[WPnr.]]=CR$7,Tbl.Kosten[[#This Row],[Totaal kosten]],"")</f>
        <v/>
      </c>
      <c r="CS24" s="158" t="str">
        <f>IF(Tbl.Kosten[[#This Row],[WPnr.]]=CS$7,Tbl.Kosten[[#This Row],[Totaal kosten]],"")</f>
        <v/>
      </c>
      <c r="CT24" s="158" t="str">
        <f>IF(Tbl.Kosten[[#This Row],[WPnr.]]=CT$7,Tbl.Kosten[[#This Row],[Totaal kosten]],"")</f>
        <v/>
      </c>
      <c r="CU24" s="158" t="str">
        <f>IF(Tbl.Kosten[[#This Row],[WPnr.]]=CU$7,Tbl.Kosten[[#This Row],[Totaal kosten]],"")</f>
        <v/>
      </c>
      <c r="CV24" s="158" t="str">
        <f>IF(Tbl.Kosten[[#This Row],[WPnr.]]=CV$7,Tbl.Kosten[[#This Row],[Totaal kosten]],"")</f>
        <v/>
      </c>
      <c r="CW24" s="158" t="str">
        <f>IF(Tbl.Kosten[[#This Row],[WPnr.]]=CW$7,Tbl.Kosten[[#This Row],[Totaal kosten]],"")</f>
        <v/>
      </c>
      <c r="CX24" s="158" t="str">
        <f>IF(Tbl.Kosten[[#This Row],[WPnr.]]=CX$7,Tbl.Kosten[[#This Row],[Totaal kosten]],"")</f>
        <v/>
      </c>
      <c r="CY24" s="158" t="str">
        <f>IF(Tbl.Kosten[[#This Row],[WPnr.]]=CY$7,Tbl.Kosten[[#This Row],[Totaal kosten]],"")</f>
        <v/>
      </c>
      <c r="CZ24" s="158" t="str">
        <f>IF(Tbl.Kosten[[#This Row],[WPnr.]]=CZ$7,Tbl.Kosten[[#This Row],[Totaal kosten]],"")</f>
        <v/>
      </c>
      <c r="DA24" s="158" t="str">
        <f>IF(Tbl.Kosten[[#This Row],[WPnr.]]=DA$7,Tbl.Kosten[[#This Row],[Totaal kosten]],"")</f>
        <v/>
      </c>
      <c r="DB24" s="158" t="str">
        <f>IF(Tbl.Kosten[[#This Row],[WPnr.]]=DB$7,Tbl.Kosten[[#This Row],[Totaal kosten]],"")</f>
        <v/>
      </c>
      <c r="DC24" s="158" t="str">
        <f>IF(Tbl.Kosten[[#This Row],[WPnr.]]=DC$7,Tbl.Kosten[[#This Row],[Totaal kosten]],"")</f>
        <v/>
      </c>
      <c r="DD24" s="158" t="str">
        <f>IF(Tbl.Kosten[[#This Row],[WPnr.]]=DD$7,Tbl.Kosten[[#This Row],[Totaal kosten]],"")</f>
        <v/>
      </c>
      <c r="DE24" s="158" t="str">
        <f>IF(Tbl.Kosten[[#This Row],[WPnr.]]=DE$7,Tbl.Kosten[[#This Row],[Totaal kosten]],"")</f>
        <v/>
      </c>
      <c r="DF24" s="158" t="str">
        <f>IF(Tbl.Kosten[[#This Row],[WPnr.]]=DF$7,Tbl.Kosten[[#This Row],[Totaal kosten]],"")</f>
        <v/>
      </c>
      <c r="DG24" s="158" t="str">
        <f>IF(Tbl.Kosten[[#This Row],[WPnr.]]=DG$7,Tbl.Kosten[[#This Row],[Totaal kosten]],"")</f>
        <v/>
      </c>
      <c r="DH24" s="158" t="str">
        <f>IF(Tbl.Kosten[[#This Row],[WPnr.]]=DH$7,Tbl.Kosten[[#This Row],[Totaal kosten]],"")</f>
        <v/>
      </c>
      <c r="DI24" s="158" t="str">
        <f>IF(Tbl.Kosten[[#This Row],[WPnr.]]=DI$7,Tbl.Kosten[[#This Row],[Totaal kosten]],"")</f>
        <v/>
      </c>
      <c r="DJ24" s="158" t="str">
        <f>IF(Tbl.Kosten[[#This Row],[WPnr.]]=DJ$7,Tbl.Kosten[[#This Row],[Totaal kosten]],"")</f>
        <v/>
      </c>
      <c r="DK24" s="158" t="str">
        <f>IF(Tbl.Kosten[[#This Row],[WPnr.]]=DK$7,Tbl.Kosten[[#This Row],[Totaal kosten]],"")</f>
        <v/>
      </c>
      <c r="DL24" s="158" t="str">
        <f>IF(Tbl.Kosten[[#This Row],[WPnr.]]=DL$7,Tbl.Kosten[[#This Row],[Totaal kosten]],"")</f>
        <v/>
      </c>
      <c r="DM24" s="158" t="str">
        <f>IF(Tbl.Kosten[[#This Row],[WPnr.]]=DM$7,Tbl.Kosten[[#This Row],[Totaal kosten]],"")</f>
        <v/>
      </c>
      <c r="DN24" s="158" t="str">
        <f>IF(Tbl.Kosten[[#This Row],[WPnr.]]=DN$7,Tbl.Kosten[[#This Row],[Totaal kosten]],"")</f>
        <v/>
      </c>
      <c r="DO24" s="158" t="str">
        <f>IF(Tbl.Kosten[[#This Row],[WPnr.]]=DO$7,Tbl.Kosten[[#This Row],[Totaal kosten]],"")</f>
        <v/>
      </c>
      <c r="DP24" s="158" t="str">
        <f>IF(Tbl.Kosten[[#This Row],[WPnr.]]=DP$7,Tbl.Kosten[[#This Row],[Totaal kosten]],"")</f>
        <v/>
      </c>
      <c r="DQ24" s="158" t="str">
        <f>IF(Tbl.Kosten[[#This Row],[WPnr.]]=DQ$7,Tbl.Kosten[[#This Row],[Totaal kosten]],"")</f>
        <v/>
      </c>
      <c r="DR24" s="158" t="str">
        <f>IF(Tbl.Kosten[[#This Row],[WPnr.]]=DR$7,Tbl.Kosten[[#This Row],[Totaal kosten]],"")</f>
        <v/>
      </c>
      <c r="DS24" s="158" t="str">
        <f>IF(Tbl.Kosten[[#This Row],[WPnr.]]=DS$7,Tbl.Kosten[[#This Row],[Totaal kosten]],"")</f>
        <v/>
      </c>
      <c r="DT24" s="158" t="str">
        <f>IF(Tbl.Kosten[[#This Row],[WPnr.]]=DT$7,Tbl.Kosten[[#This Row],[Totaal kosten]],"")</f>
        <v/>
      </c>
      <c r="DU24" s="158" t="str">
        <f>IF(Tbl.Kosten[[#This Row],[WPnr.]]=DU$7,Tbl.Kosten[[#This Row],[Totaal kosten]],"")</f>
        <v/>
      </c>
      <c r="DV24" s="158" t="str">
        <f>IF(Tbl.Kosten[[#This Row],[WPnr.]]=DV$7,Tbl.Kosten[[#This Row],[Totaal kosten]],"")</f>
        <v/>
      </c>
      <c r="DW24" s="160" t="str">
        <f>IFERROR(_xlfn.XLOOKUP(Tbl.Kosten[[#This Row],[Kostensoort]],Tbl.Kostensoorten[Kostensoorten],Tbl.Kostensoorten[KSnr.],"",0,1),"")</f>
        <v/>
      </c>
      <c r="DX24" s="160" t="str">
        <f>IF(Tbl.Kosten[[#This Row],[KSnr.]]=DX$7,Tbl.Kosten[[#This Row],[Totaal kosten]],"")</f>
        <v/>
      </c>
      <c r="DY24" s="160" t="str">
        <f>IF(Tbl.Kosten[[#This Row],[KSnr.]]=DY$7,Tbl.Kosten[[#This Row],[Totaal kosten]],"")</f>
        <v/>
      </c>
      <c r="DZ24" s="160" t="str">
        <f>IF(Tbl.Kosten[[#This Row],[KSnr.]]=DZ$7,Tbl.Kosten[[#This Row],[Totaal kosten]],"")</f>
        <v/>
      </c>
      <c r="EA24" s="160" t="str">
        <f>IF(Tbl.Kosten[[#This Row],[KSnr.]]=EA$7,Tbl.Kosten[[#This Row],[Totaal kosten]],"")</f>
        <v/>
      </c>
      <c r="EB24" s="160" t="str">
        <f>IF(Tbl.Kosten[[#This Row],[KSnr.]]=EB$7,Tbl.Kosten[[#This Row],[Totaal kosten]],"")</f>
        <v/>
      </c>
      <c r="EC24" s="160" t="str">
        <f>IF(Tbl.Kosten[[#This Row],[KSnr.]]=EC$7,Tbl.Kosten[[#This Row],[Totaal kosten]],"")</f>
        <v/>
      </c>
      <c r="ED24" s="160" t="str">
        <f>IF(Tbl.Kosten[[#This Row],[KSnr.]]=ED$7,Tbl.Kosten[[#This Row],[Totaal kosten]],"")</f>
        <v/>
      </c>
      <c r="EE24" s="160" t="str">
        <f>IF(Tbl.Kosten[[#This Row],[KSnr.]]=EE$7,Tbl.Kosten[[#This Row],[Totaal kosten]],"")</f>
        <v/>
      </c>
      <c r="EF24" s="160" t="str">
        <f>IF(Tbl.Kosten[[#This Row],[KSnr.]]=EF$7,Tbl.Kosten[[#This Row],[Totaal kosten]],"")</f>
        <v/>
      </c>
      <c r="EG24" s="160" t="str">
        <f>IF(Tbl.Kosten[[#This Row],[KSnr.]]=EG$7,Tbl.Kosten[[#This Row],[Totaal kosten]],"")</f>
        <v/>
      </c>
      <c r="EH24" s="160" t="str">
        <f>IF(Tbl.Kosten[[#This Row],[KSnr.]]=EH$7,Tbl.Kosten[[#This Row],[Totaal kosten]],"")</f>
        <v/>
      </c>
      <c r="EI24" s="160" t="str">
        <f>IF(Tbl.Kosten[[#This Row],[KSnr.]]=EI$7,Tbl.Kosten[[#This Row],[Totaal kosten]],"")</f>
        <v/>
      </c>
      <c r="EJ24" s="160" t="str">
        <f>IF(Tbl.Kosten[[#This Row],[KSnr.]]=EJ$7,Tbl.Kosten[[#This Row],[Totaal kosten]],"")</f>
        <v/>
      </c>
      <c r="EK24" s="160" t="str">
        <f>IF(Tbl.Kosten[[#This Row],[KSnr.]]=EK$7,Tbl.Kosten[[#This Row],[Totaal kosten]],"")</f>
        <v/>
      </c>
      <c r="EL24" s="160" t="str">
        <f>IF(Tbl.Kosten[[#This Row],[KSnr.]]=EL$7,Tbl.Kosten[[#This Row],[Totaal kosten]],"")</f>
        <v/>
      </c>
      <c r="EM24" s="160" t="str">
        <f>IF(Tbl.Kosten[[#This Row],[KSnr.]]=EM$7,Tbl.Kosten[[#This Row],[Totaal kosten]],"")</f>
        <v/>
      </c>
      <c r="EN24" s="160" t="str">
        <f>IF(Tbl.Kosten[[#This Row],[KSnr.]]=EN$7,Tbl.Kosten[[#This Row],[Totaal kosten]],"")</f>
        <v/>
      </c>
      <c r="EO24" s="160" t="str">
        <f>IF(Tbl.Kosten[[#This Row],[KSnr.]]=EO$7,Tbl.Kosten[[#This Row],[Totaal kosten]],"")</f>
        <v/>
      </c>
      <c r="EP24" s="160" t="str">
        <f>IF(Tbl.Kosten[[#This Row],[KSnr.]]=EP$7,Tbl.Kosten[[#This Row],[Totaal kosten]],"")</f>
        <v/>
      </c>
      <c r="EQ24" s="160" t="str">
        <f>IF(Tbl.Kosten[[#This Row],[KSnr.]]=EQ$7,Tbl.Kosten[[#This Row],[Totaal kosten]],"")</f>
        <v/>
      </c>
      <c r="ER24" s="154" t="str">
        <f>IFERROR(_xlfn.XLOOKUP(Tbl.Kosten[[#This Row],[Subsidieactiviteit]],Tbl.Subsidiehoogte[Subsidieactiviteit],Tbl.Subsidiehoogte[SAnr.],"",0,1),"")</f>
        <v/>
      </c>
      <c r="ES24" s="160" t="str">
        <f>IF(Tbl.Kosten[[#This Row],[Sanr.]]=ES$7,Tbl.Kosten[[#This Row],[Totaal kosten]],"")</f>
        <v/>
      </c>
      <c r="ET24" s="160" t="str">
        <f>IF(Tbl.Kosten[[#This Row],[Sanr.]]=ET$7,Tbl.Kosten[[#This Row],[Totaal kosten]],"")</f>
        <v/>
      </c>
      <c r="EU24" s="160" t="str">
        <f>IF(Tbl.Kosten[[#This Row],[Sanr.]]=EU$7,Tbl.Kosten[[#This Row],[Totaal kosten]],"")</f>
        <v/>
      </c>
      <c r="EV24" s="160" t="str">
        <f>IF(Tbl.Kosten[[#This Row],[Sanr.]]=EV$7,Tbl.Kosten[[#This Row],[Totaal kosten]],"")</f>
        <v/>
      </c>
      <c r="EW24" s="160" t="str">
        <f>IF(Tbl.Kosten[[#This Row],[Sanr.]]=EW$7,Tbl.Kosten[[#This Row],[Totaal kosten]],"")</f>
        <v/>
      </c>
      <c r="EX24" s="160" t="str">
        <f>IF(Tbl.Kosten[[#This Row],[Sanr.]]=EX$7,Tbl.Kosten[[#This Row],[Totaal kosten]],"")</f>
        <v/>
      </c>
      <c r="EY24" s="160" t="str">
        <f>IF(Tbl.Kosten[[#This Row],[Sanr.]]=EY$7,Tbl.Kosten[[#This Row],[Totaal kosten]],"")</f>
        <v/>
      </c>
      <c r="EZ24" s="160" t="str">
        <f>IF(Tbl.Kosten[[#This Row],[Sanr.]]=EZ$7,Tbl.Kosten[[#This Row],[Totaal kosten]],"")</f>
        <v/>
      </c>
      <c r="FA24" s="160" t="str">
        <f>IF(Tbl.Kosten[[#This Row],[Sanr.]]=FA$7,Tbl.Kosten[[#This Row],[Totaal kosten]],"")</f>
        <v/>
      </c>
      <c r="FB24" s="160" t="str">
        <f>IF(Tbl.Kosten[[#This Row],[Sanr.]]=FB$7,Tbl.Kosten[[#This Row],[Totaal kosten]],"")</f>
        <v/>
      </c>
      <c r="FC24" s="160" t="str">
        <f>IF(Tbl.Kosten[[#This Row],[Sanr.]]=FC$7,Tbl.Kosten[[#This Row],[Totaal kosten]],"")</f>
        <v/>
      </c>
      <c r="FD24" s="160" t="str">
        <f>IF(Tbl.Kosten[[#This Row],[Sanr.]]=FD$7,Tbl.Kosten[[#This Row],[Totaal kosten]],"")</f>
        <v/>
      </c>
      <c r="FE24" s="160" t="str">
        <f>IF(Tbl.Kosten[[#This Row],[Sanr.]]=FE$7,Tbl.Kosten[[#This Row],[Totaal kosten]],"")</f>
        <v/>
      </c>
      <c r="FF24" s="160" t="str">
        <f>IF(Tbl.Kosten[[#This Row],[Sanr.]]=FF$7,Tbl.Kosten[[#This Row],[Totaal kosten]],"")</f>
        <v/>
      </c>
      <c r="FG24" s="160" t="str">
        <f>IF(Tbl.Kosten[[#This Row],[Sanr.]]=FG$7,Tbl.Kosten[[#This Row],[Totaal kosten]],"")</f>
        <v/>
      </c>
      <c r="FH24" s="160" t="str">
        <f>IF(Tbl.Kosten[[#This Row],[Sanr.]]=FH$7,Tbl.Kosten[[#This Row],[Totaal kosten]],"")</f>
        <v/>
      </c>
      <c r="FI24" s="160" t="str">
        <f>IF(Tbl.Kosten[[#This Row],[Sanr.]]=FI$7,Tbl.Kosten[[#This Row],[Totaal kosten]],"")</f>
        <v/>
      </c>
      <c r="FJ24" s="160" t="str">
        <f>IF(Tbl.Kosten[[#This Row],[Sanr.]]=FJ$7,Tbl.Kosten[[#This Row],[Totaal kosten]],"")</f>
        <v/>
      </c>
      <c r="FK24" s="160" t="str">
        <f>IF(Tbl.Kosten[[#This Row],[Sanr.]]=FK$7,Tbl.Kosten[[#This Row],[Totaal kosten]],"")</f>
        <v/>
      </c>
      <c r="FL24" s="160" t="str">
        <f>IF(Tbl.Kosten[[#This Row],[Sanr.]]=FL$7,Tbl.Kosten[[#This Row],[Totaal kosten]],"")</f>
        <v/>
      </c>
      <c r="FM24" s="160" t="str">
        <f>IF(Tbl.Kosten[[#This Row],[Sanr.]]=FM$7,Tbl.Kosten[[#This Row],[Totaal kosten]],"")</f>
        <v/>
      </c>
      <c r="FN24" s="160" t="str">
        <f>IF(Tbl.Kosten[[#This Row],[Sanr.]]=FN$7,Tbl.Kosten[[#This Row],[Totaal kosten]],"")</f>
        <v/>
      </c>
      <c r="FO24" s="160" t="str">
        <f>IF(Tbl.Kosten[[#This Row],[Sanr.]]=FO$7,Tbl.Kosten[[#This Row],[Totaal kosten]],"")</f>
        <v/>
      </c>
      <c r="FP24" s="160" t="str">
        <f>IF(Tbl.Kosten[[#This Row],[Sanr.]]=FP$7,Tbl.Kosten[[#This Row],[Totaal kosten]],"")</f>
        <v/>
      </c>
      <c r="FQ24" s="160" t="str">
        <f>IF(Tbl.Kosten[[#This Row],[Sanr.]]=FQ$7,Tbl.Kosten[[#This Row],[Totaal kosten]],"")</f>
        <v/>
      </c>
      <c r="FR24" s="160" t="str">
        <f>IF(Tbl.Kosten[[#This Row],[Sanr.]]=FR$7,Tbl.Kosten[[#This Row],[Totaal kosten]],"")</f>
        <v/>
      </c>
      <c r="FS24" s="160" t="str">
        <f>IF(Tbl.Kosten[[#This Row],[Sanr.]]=FS$7,Tbl.Kosten[[#This Row],[Totaal kosten]],"")</f>
        <v/>
      </c>
      <c r="FT24" s="160" t="str">
        <f>IF(Tbl.Kosten[[#This Row],[Sanr.]]=FT$7,Tbl.Kosten[[#This Row],[Totaal kosten]],"")</f>
        <v/>
      </c>
      <c r="FU24" s="160" t="str">
        <f>IF(Tbl.Kosten[[#This Row],[Sanr.]]=FU$7,Tbl.Kosten[[#This Row],[Totaal kosten]],"")</f>
        <v/>
      </c>
      <c r="FV24" s="160" t="str">
        <f>IF(Tbl.Kosten[[#This Row],[Sanr.]]=FV$7,Tbl.Kosten[[#This Row],[Totaal kosten]],"")</f>
        <v/>
      </c>
      <c r="FW24" s="160" t="str">
        <f>IFERROR(_xlfn.XLOOKUP(Tbl.Kosten[[#This Row],[Activiteitencode]],Tbl.Activiteiten[Activiteitcode],Tbl.Activiteiten[Anr.],"",0,1),"")</f>
        <v/>
      </c>
      <c r="FX24" s="181" t="str">
        <f>_xlfn.CONCAT(Tbl.Kosten[[#This Row],[Pnr.]],Tbl.Kosten[[#This Row],[Sanr.]])</f>
        <v>P1</v>
      </c>
      <c r="FY24" s="160">
        <f>Tbl.Kosten[[#This Row],[Totaal kosten]]-Tbl.Kosten[[#This Row],[Subsidie]]</f>
        <v>0</v>
      </c>
      <c r="FZ24" s="160">
        <f>IF(Tbl.Kosten[[#This Row],[Pnr.]]=FZ$7,Tbl.Kosten[[#This Row],[Te financieren]],"")</f>
        <v>0</v>
      </c>
      <c r="GA24" s="160" t="str">
        <f>IF(Tbl.Kosten[[#This Row],[Pnr.]]=GA$7,Tbl.Kosten[[#This Row],[Te financieren]],"")</f>
        <v/>
      </c>
      <c r="GB24" s="160" t="str">
        <f>IF(Tbl.Kosten[[#This Row],[Pnr.]]=GB$7,Tbl.Kosten[[#This Row],[Te financieren]],"")</f>
        <v/>
      </c>
      <c r="GC24" s="160" t="str">
        <f>IF(Tbl.Kosten[[#This Row],[Pnr.]]=GC$7,Tbl.Kosten[[#This Row],[Te financieren]],"")</f>
        <v/>
      </c>
      <c r="GD24" s="160" t="str">
        <f>IF(Tbl.Kosten[[#This Row],[Pnr.]]=GD$7,Tbl.Kosten[[#This Row],[Te financieren]],"")</f>
        <v/>
      </c>
      <c r="GE24" s="160" t="str">
        <f>IF(Tbl.Kosten[[#This Row],[Pnr.]]=GE$7,Tbl.Kosten[[#This Row],[Te financieren]],"")</f>
        <v/>
      </c>
      <c r="GF24" s="160" t="str">
        <f>IF(Tbl.Kosten[[#This Row],[Pnr.]]=GF$7,Tbl.Kosten[[#This Row],[Te financieren]],"")</f>
        <v/>
      </c>
      <c r="GG24" s="160" t="str">
        <f>IF(Tbl.Kosten[[#This Row],[Pnr.]]=GG$7,Tbl.Kosten[[#This Row],[Te financieren]],"")</f>
        <v/>
      </c>
      <c r="GH24" s="160" t="str">
        <f>IF(Tbl.Kosten[[#This Row],[Pnr.]]=GH$7,Tbl.Kosten[[#This Row],[Te financieren]],"")</f>
        <v/>
      </c>
      <c r="GI24" s="160" t="str">
        <f>IF(Tbl.Kosten[[#This Row],[Pnr.]]=GI$7,Tbl.Kosten[[#This Row],[Te financieren]],"")</f>
        <v/>
      </c>
      <c r="GJ24" s="160" t="str">
        <f>IF(Tbl.Kosten[[#This Row],[Pnr.]]=GJ$7,Tbl.Kosten[[#This Row],[Te financieren]],"")</f>
        <v/>
      </c>
      <c r="GK24" s="160" t="str">
        <f>IF(Tbl.Kosten[[#This Row],[Pnr.]]=GK$7,Tbl.Kosten[[#This Row],[Te financieren]],"")</f>
        <v/>
      </c>
      <c r="GL24" s="160" t="str">
        <f>IF(Tbl.Kosten[[#This Row],[Pnr.]]=GL$7,Tbl.Kosten[[#This Row],[Te financieren]],"")</f>
        <v/>
      </c>
      <c r="GM24" s="160" t="str">
        <f>IF(Tbl.Kosten[[#This Row],[Pnr.]]=GM$7,Tbl.Kosten[[#This Row],[Te financieren]],"")</f>
        <v/>
      </c>
      <c r="GN24" s="160" t="str">
        <f>IF(Tbl.Kosten[[#This Row],[Pnr.]]=GN$7,Tbl.Kosten[[#This Row],[Te financieren]],"")</f>
        <v/>
      </c>
      <c r="GO24" s="160" t="str">
        <f>IF(Tbl.Kosten[[#This Row],[Pnr.]]=GO$7,Tbl.Kosten[[#This Row],[Te financieren]],"")</f>
        <v/>
      </c>
      <c r="GP24" s="160" t="str">
        <f>IF(Tbl.Kosten[[#This Row],[Pnr.]]=GP$7,Tbl.Kosten[[#This Row],[Te financieren]],"")</f>
        <v/>
      </c>
      <c r="GQ24" s="160" t="str">
        <f>IF(Tbl.Kosten[[#This Row],[Pnr.]]=GQ$7,Tbl.Kosten[[#This Row],[Te financieren]],"")</f>
        <v/>
      </c>
      <c r="GR24" s="160" t="str">
        <f>IF(Tbl.Kosten[[#This Row],[Pnr.]]=GR$7,Tbl.Kosten[[#This Row],[Te financieren]],"")</f>
        <v/>
      </c>
      <c r="GS24" s="160" t="str">
        <f>IF(Tbl.Kosten[[#This Row],[Pnr.]]=GS$7,Tbl.Kosten[[#This Row],[Te financieren]],"")</f>
        <v/>
      </c>
      <c r="GT24" s="160" t="str">
        <f>IF(Tbl.Kosten[[#This Row],[Pnr.]]=GT$7,Tbl.Kosten[[#This Row],[Te financieren]],"")</f>
        <v/>
      </c>
      <c r="GU24" s="160" t="str">
        <f>IF(Tbl.Kosten[[#This Row],[Pnr.]]=GU$7,Tbl.Kosten[[#This Row],[Te financieren]],"")</f>
        <v/>
      </c>
      <c r="GV24" s="160" t="str">
        <f>IF(Tbl.Kosten[[#This Row],[Pnr.]]=GV$7,Tbl.Kosten[[#This Row],[Te financieren]],"")</f>
        <v/>
      </c>
      <c r="GW24" s="160" t="str">
        <f>IF(Tbl.Kosten[[#This Row],[Pnr.]]=GW$7,Tbl.Kosten[[#This Row],[Te financieren]],"")</f>
        <v/>
      </c>
      <c r="GX24" s="160" t="str">
        <f>IF(Tbl.Kosten[[#This Row],[Pnr.]]=GX$7,Tbl.Kosten[[#This Row],[Te financieren]],"")</f>
        <v/>
      </c>
      <c r="GY24" s="160" t="str">
        <f>IF(Tbl.Kosten[[#This Row],[Pnr.]]=GY$7,Tbl.Kosten[[#This Row],[Te financieren]],"")</f>
        <v/>
      </c>
      <c r="GZ24" s="160" t="str">
        <f>IF(Tbl.Kosten[[#This Row],[Pnr.]]=GZ$7,Tbl.Kosten[[#This Row],[Te financieren]],"")</f>
        <v/>
      </c>
      <c r="HA24" s="160" t="str">
        <f>IF(Tbl.Kosten[[#This Row],[Pnr.]]=HA$7,Tbl.Kosten[[#This Row],[Te financieren]],"")</f>
        <v/>
      </c>
      <c r="HB24" s="160" t="str">
        <f>IF(Tbl.Kosten[[#This Row],[Pnr.]]=HB$7,Tbl.Kosten[[#This Row],[Te financieren]],"")</f>
        <v/>
      </c>
      <c r="HC24" s="160" t="str">
        <f>IF(Tbl.Kosten[[#This Row],[Pnr.]]=HC$7,Tbl.Kosten[[#This Row],[Te financieren]],"")</f>
        <v/>
      </c>
      <c r="HD24" s="160" t="str">
        <f>IF(Tbl.Kosten[[#This Row],[Pnr.]]=HD$7,Tbl.Kosten[[#This Row],[Te financieren]],"")</f>
        <v/>
      </c>
      <c r="HE24" s="160" t="str">
        <f>IF(Tbl.Kosten[[#This Row],[Pnr.]]=HE$7,Tbl.Kosten[[#This Row],[Te financieren]],"")</f>
        <v/>
      </c>
      <c r="HF24" s="160" t="str">
        <f>IF(Tbl.Kosten[[#This Row],[Pnr.]]=HF$7,Tbl.Kosten[[#This Row],[Te financieren]],"")</f>
        <v/>
      </c>
      <c r="HG24" s="160" t="str">
        <f>IF(Tbl.Kosten[[#This Row],[Pnr.]]=HG$7,Tbl.Kosten[[#This Row],[Te financieren]],"")</f>
        <v/>
      </c>
      <c r="HH24" s="160" t="str">
        <f>IF(Tbl.Kosten[[#This Row],[Pnr.]]=HH$7,Tbl.Kosten[[#This Row],[Te financieren]],"")</f>
        <v/>
      </c>
      <c r="HI24" s="160" t="str">
        <f>IF(Tbl.Kosten[[#This Row],[Pnr.]]=HI$7,Tbl.Kosten[[#This Row],[Te financieren]],"")</f>
        <v/>
      </c>
      <c r="HJ24" s="160" t="str">
        <f>IF(Tbl.Kosten[[#This Row],[Pnr.]]=HJ$7,Tbl.Kosten[[#This Row],[Te financieren]],"")</f>
        <v/>
      </c>
      <c r="HK24" s="160" t="str">
        <f>IF(Tbl.Kosten[[#This Row],[Pnr.]]=HK$7,Tbl.Kosten[[#This Row],[Te financieren]],"")</f>
        <v/>
      </c>
      <c r="HL24" s="160" t="str">
        <f>IF(Tbl.Kosten[[#This Row],[Pnr.]]=HL$7,Tbl.Kosten[[#This Row],[Te financieren]],"")</f>
        <v/>
      </c>
      <c r="HM24" s="160" t="str">
        <f>IF(Tbl.Kosten[[#This Row],[Pnr.]]=HM$7,Tbl.Kosten[[#This Row],[Te financieren]],"")</f>
        <v/>
      </c>
      <c r="HN24" s="160" t="str">
        <f>IF(Tbl.Kosten[[#This Row],[Pnr.]]=HN$7,Tbl.Kosten[[#This Row],[Te financieren]],"")</f>
        <v/>
      </c>
      <c r="HO24" s="160" t="str">
        <f>IF(Tbl.Kosten[[#This Row],[Pnr.]]=HO$7,Tbl.Kosten[[#This Row],[Te financieren]],"")</f>
        <v/>
      </c>
      <c r="HP24" s="160" t="str">
        <f>IF(Tbl.Kosten[[#This Row],[Pnr.]]=HP$7,Tbl.Kosten[[#This Row],[Te financieren]],"")</f>
        <v/>
      </c>
      <c r="HQ24" s="160" t="str">
        <f>IF(Tbl.Kosten[[#This Row],[Pnr.]]=HQ$7,Tbl.Kosten[[#This Row],[Te financieren]],"")</f>
        <v/>
      </c>
      <c r="HR24" s="160" t="str">
        <f>IF(Tbl.Kosten[[#This Row],[Pnr.]]=HR$7,Tbl.Kosten[[#This Row],[Te financieren]],"")</f>
        <v/>
      </c>
      <c r="HS24" s="160" t="str">
        <f>IF(Tbl.Kosten[[#This Row],[Pnr.]]=HS$7,Tbl.Kosten[[#This Row],[Te financieren]],"")</f>
        <v/>
      </c>
      <c r="HT24" s="160" t="str">
        <f>IF(Tbl.Kosten[[#This Row],[Pnr.]]=HT$7,Tbl.Kosten[[#This Row],[Te financieren]],"")</f>
        <v/>
      </c>
      <c r="HU24" s="160" t="str">
        <f>IF(Tbl.Kosten[[#This Row],[Pnr.]]=HU$7,Tbl.Kosten[[#This Row],[Te financieren]],"")</f>
        <v/>
      </c>
      <c r="HV24" s="160" t="str">
        <f>IF(Tbl.Kosten[[#This Row],[Pnr.]]=HV$7,Tbl.Kosten[[#This Row],[Te financieren]],"")</f>
        <v/>
      </c>
      <c r="HW24" s="160" t="str">
        <f>IF(Tbl.Kosten[[#This Row],[Pnr.]]=HW$7,Tbl.Kosten[[#This Row],[Te financieren]],"")</f>
        <v/>
      </c>
    </row>
    <row r="25" spans="2:231" x14ac:dyDescent="0.3">
      <c r="B25" s="144"/>
      <c r="C25" s="147"/>
      <c r="D25" s="146"/>
      <c r="E25" s="147"/>
      <c r="F25" s="145"/>
      <c r="G25" s="11" t="str">
        <f>IF(Tbl.Kosten[[#This Row],[Medewerker e/o 
functie]]&lt;&gt;"",_xlfn.XLOOKUP(Tbl.Kosten[[#This Row],[Medewerker e/o 
functie]],Tbl.Uurtarief[Medewerker en/of functie],Tbl.Uurtarief[Uurtarief],"",0,1),"")</f>
        <v/>
      </c>
      <c r="H25" s="121">
        <f>IFERROR(Tbl.Kosten[[#This Row],[Uren]]*Tbl.Kosten[[#This Row],[Uurtarief]],0)</f>
        <v>0</v>
      </c>
      <c r="I25" s="119" t="str">
        <f>IF(Tbl.Kosten[[#This Row],[Subtotaal uren]]&lt;&gt;0,_xlfn.XLOOKUP(Tbl.Kosten[[#This Row],[Medewerker e/o 
functie]],Tbl.Uurtarief[Medewerker en/of functie],Tbl.Uurtarief[Kostensoort arbeid],"",0,1),"")</f>
        <v/>
      </c>
      <c r="J25" s="147"/>
      <c r="K25" s="145"/>
      <c r="L25" s="149" t="str">
        <f>IF(Tbl.Kosten[[#This Row],[Activum]]&lt;&gt;"",_xlfn.XLOOKUP(Tbl.Kosten[[#This Row],[Activum]],Tbl.Afschrijvingskosten[Activum],Tbl.Afschrijvingskosten[Tarief per afschrijvings-eenheid],"",0,1),"")</f>
        <v/>
      </c>
      <c r="M25" s="122">
        <f>IFERROR(Tbl.Kosten[[#This Row],[Een-
heden]]*Tbl.Kosten[[#This Row],[Afschrijvings-
tarief]],0)</f>
        <v>0</v>
      </c>
      <c r="N25" s="122" t="str">
        <f>IF(Tbl.Kosten[[#This Row],[Subtotaal afschrijving]]&lt;&gt;0,Lijsten!A23,"")</f>
        <v/>
      </c>
      <c r="O25" s="150"/>
      <c r="P25" s="145"/>
      <c r="Q25" s="148"/>
      <c r="R25" s="122">
        <f>IFERROR(Tbl.Kosten[[#This Row],[Aantal]]*Tbl.Kosten[[#This Row],[Tarief]],0)</f>
        <v>0</v>
      </c>
      <c r="S25" s="8">
        <f>IFERROR(Tbl.Kosten[[#This Row],[Subtotaal overige kosten]]+Tbl.Kosten[[#This Row],[Subtotaal uren]]+Tbl.Kosten[[#This Row],[Subtotaal afschrijving]],0)</f>
        <v>0</v>
      </c>
      <c r="T25" s="8">
        <f>IFERROR(Tbl.Kosten[[#This Row],[Totaal kosten]]*Tbl.Kosten[[#This Row],[Subsidie%]],0)</f>
        <v>0</v>
      </c>
      <c r="U25" s="4" t="str" cm="1">
        <f t="array" ref="U25">IFERROR(_xlfn.IFS(Tbl.Kosten[[#This Row],[Subtotaal uren]]&lt;&gt;0,Tbl.Kosten[[#This Row],[Kostensoort arbeid]],Tbl.Kosten[[#This Row],[Subtotaal afschrijving]]&lt;&gt;0,Tbl.Kosten[[#This Row],[Kostensoort afschrijving]],Tbl.Kosten[[#This Row],[Subtotaal overige kosten]]&lt;&gt;0,Tbl.Kosten[[#This Row],[Kostensoort overig]]),"")</f>
        <v/>
      </c>
      <c r="V25" s="4" t="str">
        <f>IFERROR(_xlfn.XLOOKUP(Tbl.Kosten[[#This Row],[Activiteitencode]],Tbl.Activiteiten[Activiteitcode],Tbl.Activiteiten[Werkpakketcode],"",0,1),"")</f>
        <v/>
      </c>
      <c r="W25" s="4" t="str">
        <f>IFERROR(_xlfn.XLOOKUP(Tbl.Kosten[[#This Row],[Werkpakketcode]],Tbl.Werkpakketten[Werkpakketcode],Tbl.Werkpakketten[Subsidiabele activiteit],"",0,1),"")</f>
        <v/>
      </c>
      <c r="X25" s="12">
        <f>IFERROR(_xlfn.XLOOKUP(Tbl.Kosten[[#This Row],[Sanr.]],Tbl.Subsidiehoogte[SAnr.],Tbl.Subsidiehoogte[Sub. Percentage],0,0,1),0)</f>
        <v>0</v>
      </c>
      <c r="Y25" s="154" t="str">
        <f>IFERROR(_xlfn.XLOOKUP(Tbl.Kosten[[#This Row],[Partnercode]],Tbl.Projectpartners[Partnercode],Tbl.Projectpartners[PNr.],"",0,1),"")</f>
        <v>P1</v>
      </c>
      <c r="Z25" s="158">
        <f>IF(Tbl.Kosten[[#This Row],[Pnr.]]=Z$7,Tbl.Kosten[[#This Row],[Totaal kosten]],"")</f>
        <v>0</v>
      </c>
      <c r="AA25" s="158" t="str">
        <f>IF(Tbl.Kosten[[#This Row],[Pnr.]]=AA$7,Tbl.Kosten[[#This Row],[Totaal kosten]],"")</f>
        <v/>
      </c>
      <c r="AB25" s="158" t="str">
        <f>IF(Tbl.Kosten[[#This Row],[Pnr.]]=AB$7,Tbl.Kosten[[#This Row],[Totaal kosten]],"")</f>
        <v/>
      </c>
      <c r="AC25" s="158" t="str">
        <f>IF(Tbl.Kosten[[#This Row],[Pnr.]]=AC$7,Tbl.Kosten[[#This Row],[Totaal kosten]],"")</f>
        <v/>
      </c>
      <c r="AD25" s="158" t="str">
        <f>IF(Tbl.Kosten[[#This Row],[Pnr.]]=AD$7,Tbl.Kosten[[#This Row],[Totaal kosten]],"")</f>
        <v/>
      </c>
      <c r="AE25" s="158" t="str">
        <f>IF(Tbl.Kosten[[#This Row],[Pnr.]]=AE$7,Tbl.Kosten[[#This Row],[Totaal kosten]],"")</f>
        <v/>
      </c>
      <c r="AF25" s="158" t="str">
        <f>IF(Tbl.Kosten[[#This Row],[Pnr.]]=AF$7,Tbl.Kosten[[#This Row],[Totaal kosten]],"")</f>
        <v/>
      </c>
      <c r="AG25" s="158" t="str">
        <f>IF(Tbl.Kosten[[#This Row],[Pnr.]]=AG$7,Tbl.Kosten[[#This Row],[Totaal kosten]],"")</f>
        <v/>
      </c>
      <c r="AH25" s="158" t="str">
        <f>IF(Tbl.Kosten[[#This Row],[Pnr.]]=AH$7,Tbl.Kosten[[#This Row],[Totaal kosten]],"")</f>
        <v/>
      </c>
      <c r="AI25" s="158" t="str">
        <f>IF(Tbl.Kosten[[#This Row],[Pnr.]]=AI$7,Tbl.Kosten[[#This Row],[Totaal kosten]],"")</f>
        <v/>
      </c>
      <c r="AJ25" s="158" t="str">
        <f>IF(Tbl.Kosten[[#This Row],[Pnr.]]=AJ$7,Tbl.Kosten[[#This Row],[Totaal kosten]],"")</f>
        <v/>
      </c>
      <c r="AK25" s="158" t="str">
        <f>IF(Tbl.Kosten[[#This Row],[Pnr.]]=AK$7,Tbl.Kosten[[#This Row],[Totaal kosten]],"")</f>
        <v/>
      </c>
      <c r="AL25" s="158" t="str">
        <f>IF(Tbl.Kosten[[#This Row],[Pnr.]]=AL$7,Tbl.Kosten[[#This Row],[Totaal kosten]],"")</f>
        <v/>
      </c>
      <c r="AM25" s="158" t="str">
        <f>IF(Tbl.Kosten[[#This Row],[Pnr.]]=AM$7,Tbl.Kosten[[#This Row],[Totaal kosten]],"")</f>
        <v/>
      </c>
      <c r="AN25" s="158" t="str">
        <f>IF(Tbl.Kosten[[#This Row],[Pnr.]]=AN$7,Tbl.Kosten[[#This Row],[Totaal kosten]],"")</f>
        <v/>
      </c>
      <c r="AO25" s="158" t="str">
        <f>IF(Tbl.Kosten[[#This Row],[Pnr.]]=AO$7,Tbl.Kosten[[#This Row],[Totaal kosten]],"")</f>
        <v/>
      </c>
      <c r="AP25" s="158" t="str">
        <f>IF(Tbl.Kosten[[#This Row],[Pnr.]]=AP$7,Tbl.Kosten[[#This Row],[Totaal kosten]],"")</f>
        <v/>
      </c>
      <c r="AQ25" s="158" t="str">
        <f>IF(Tbl.Kosten[[#This Row],[Pnr.]]=AQ$7,Tbl.Kosten[[#This Row],[Totaal kosten]],"")</f>
        <v/>
      </c>
      <c r="AR25" s="158" t="str">
        <f>IF(Tbl.Kosten[[#This Row],[Pnr.]]=AR$7,Tbl.Kosten[[#This Row],[Totaal kosten]],"")</f>
        <v/>
      </c>
      <c r="AS25" s="158" t="str">
        <f>IF(Tbl.Kosten[[#This Row],[Pnr.]]=AS$7,Tbl.Kosten[[#This Row],[Totaal kosten]],"")</f>
        <v/>
      </c>
      <c r="AT25" s="158" t="str">
        <f>IF(Tbl.Kosten[[#This Row],[Pnr.]]=AT$7,Tbl.Kosten[[#This Row],[Totaal kosten]],"")</f>
        <v/>
      </c>
      <c r="AU25" s="158" t="str">
        <f>IF(Tbl.Kosten[[#This Row],[Pnr.]]=AU$7,Tbl.Kosten[[#This Row],[Totaal kosten]],"")</f>
        <v/>
      </c>
      <c r="AV25" s="158" t="str">
        <f>IF(Tbl.Kosten[[#This Row],[Pnr.]]=AV$7,Tbl.Kosten[[#This Row],[Totaal kosten]],"")</f>
        <v/>
      </c>
      <c r="AW25" s="158" t="str">
        <f>IF(Tbl.Kosten[[#This Row],[Pnr.]]=AW$7,Tbl.Kosten[[#This Row],[Totaal kosten]],"")</f>
        <v/>
      </c>
      <c r="AX25" s="158" t="str">
        <f>IF(Tbl.Kosten[[#This Row],[Pnr.]]=AX$7,Tbl.Kosten[[#This Row],[Totaal kosten]],"")</f>
        <v/>
      </c>
      <c r="AY25" s="158" t="str">
        <f>IF(Tbl.Kosten[[#This Row],[Pnr.]]=AY$7,Tbl.Kosten[[#This Row],[Totaal kosten]],"")</f>
        <v/>
      </c>
      <c r="AZ25" s="158" t="str">
        <f>IF(Tbl.Kosten[[#This Row],[Pnr.]]=AZ$7,Tbl.Kosten[[#This Row],[Totaal kosten]],"")</f>
        <v/>
      </c>
      <c r="BA25" s="158" t="str">
        <f>IF(Tbl.Kosten[[#This Row],[Pnr.]]=BA$7,Tbl.Kosten[[#This Row],[Totaal kosten]],"")</f>
        <v/>
      </c>
      <c r="BB25" s="158" t="str">
        <f>IF(Tbl.Kosten[[#This Row],[Pnr.]]=BB$7,Tbl.Kosten[[#This Row],[Totaal kosten]],"")</f>
        <v/>
      </c>
      <c r="BC25" s="158" t="str">
        <f>IF(Tbl.Kosten[[#This Row],[Pnr.]]=BC$7,Tbl.Kosten[[#This Row],[Totaal kosten]],"")</f>
        <v/>
      </c>
      <c r="BD25" s="158" t="str">
        <f>IF(Tbl.Kosten[[#This Row],[Pnr.]]=BD$7,Tbl.Kosten[[#This Row],[Totaal kosten]],"")</f>
        <v/>
      </c>
      <c r="BE25" s="158" t="str">
        <f>IF(Tbl.Kosten[[#This Row],[Pnr.]]=BE$7,Tbl.Kosten[[#This Row],[Totaal kosten]],"")</f>
        <v/>
      </c>
      <c r="BF25" s="158" t="str">
        <f>IF(Tbl.Kosten[[#This Row],[Pnr.]]=BF$7,Tbl.Kosten[[#This Row],[Totaal kosten]],"")</f>
        <v/>
      </c>
      <c r="BG25" s="158" t="str">
        <f>IF(Tbl.Kosten[[#This Row],[Pnr.]]=BG$7,Tbl.Kosten[[#This Row],[Totaal kosten]],"")</f>
        <v/>
      </c>
      <c r="BH25" s="158" t="str">
        <f>IF(Tbl.Kosten[[#This Row],[Pnr.]]=BH$7,Tbl.Kosten[[#This Row],[Totaal kosten]],"")</f>
        <v/>
      </c>
      <c r="BI25" s="158" t="str">
        <f>IF(Tbl.Kosten[[#This Row],[Pnr.]]=BI$7,Tbl.Kosten[[#This Row],[Totaal kosten]],"")</f>
        <v/>
      </c>
      <c r="BJ25" s="158" t="str">
        <f>IF(Tbl.Kosten[[#This Row],[Pnr.]]=BJ$7,Tbl.Kosten[[#This Row],[Totaal kosten]],"")</f>
        <v/>
      </c>
      <c r="BK25" s="158" t="str">
        <f>IF(Tbl.Kosten[[#This Row],[Pnr.]]=BK$7,Tbl.Kosten[[#This Row],[Totaal kosten]],"")</f>
        <v/>
      </c>
      <c r="BL25" s="158" t="str">
        <f>IF(Tbl.Kosten[[#This Row],[Pnr.]]=BL$7,Tbl.Kosten[[#This Row],[Totaal kosten]],"")</f>
        <v/>
      </c>
      <c r="BM25" s="158" t="str">
        <f>IF(Tbl.Kosten[[#This Row],[Pnr.]]=BM$7,Tbl.Kosten[[#This Row],[Totaal kosten]],"")</f>
        <v/>
      </c>
      <c r="BN25" s="158" t="str">
        <f>IF(Tbl.Kosten[[#This Row],[Pnr.]]=BN$7,Tbl.Kosten[[#This Row],[Totaal kosten]],"")</f>
        <v/>
      </c>
      <c r="BO25" s="158" t="str">
        <f>IF(Tbl.Kosten[[#This Row],[Pnr.]]=BO$7,Tbl.Kosten[[#This Row],[Totaal kosten]],"")</f>
        <v/>
      </c>
      <c r="BP25" s="158" t="str">
        <f>IF(Tbl.Kosten[[#This Row],[Pnr.]]=BP$7,Tbl.Kosten[[#This Row],[Totaal kosten]],"")</f>
        <v/>
      </c>
      <c r="BQ25" s="158" t="str">
        <f>IF(Tbl.Kosten[[#This Row],[Pnr.]]=BQ$7,Tbl.Kosten[[#This Row],[Totaal kosten]],"")</f>
        <v/>
      </c>
      <c r="BR25" s="158" t="str">
        <f>IF(Tbl.Kosten[[#This Row],[Pnr.]]=BR$7,Tbl.Kosten[[#This Row],[Totaal kosten]],"")</f>
        <v/>
      </c>
      <c r="BS25" s="158" t="str">
        <f>IF(Tbl.Kosten[[#This Row],[Pnr.]]=BS$7,Tbl.Kosten[[#This Row],[Totaal kosten]],"")</f>
        <v/>
      </c>
      <c r="BT25" s="158" t="str">
        <f>IF(Tbl.Kosten[[#This Row],[Pnr.]]=BT$7,Tbl.Kosten[[#This Row],[Totaal kosten]],"")</f>
        <v/>
      </c>
      <c r="BU25" s="158" t="str">
        <f>IF(Tbl.Kosten[[#This Row],[Pnr.]]=BU$7,Tbl.Kosten[[#This Row],[Totaal kosten]],"")</f>
        <v/>
      </c>
      <c r="BV25" s="158" t="str">
        <f>IF(Tbl.Kosten[[#This Row],[Pnr.]]=BV$7,Tbl.Kosten[[#This Row],[Totaal kosten]],"")</f>
        <v/>
      </c>
      <c r="BW25" s="158" t="str">
        <f>IF(Tbl.Kosten[[#This Row],[Pnr.]]=BW$7,Tbl.Kosten[[#This Row],[Totaal kosten]],"")</f>
        <v/>
      </c>
      <c r="BX25" s="158" t="str">
        <f>IFERROR(_xlfn.XLOOKUP(Tbl.Kosten[[#This Row],[Werkpakketcode]],Tbl.Werkpakketten[Werkpakketcode],Tbl.Werkpakketten[WPnr.],"",0,1),"")</f>
        <v/>
      </c>
      <c r="BY25" s="158" t="str">
        <f>IF(Tbl.Kosten[[#This Row],[WPnr.]]=BY$7,Tbl.Kosten[[#This Row],[Totaal kosten]],"")</f>
        <v/>
      </c>
      <c r="BZ25" s="158" t="str">
        <f>IF(Tbl.Kosten[[#This Row],[WPnr.]]=BZ$7,Tbl.Kosten[[#This Row],[Totaal kosten]],"")</f>
        <v/>
      </c>
      <c r="CA25" s="158" t="str">
        <f>IF(Tbl.Kosten[[#This Row],[WPnr.]]=CA$7,Tbl.Kosten[[#This Row],[Totaal kosten]],"")</f>
        <v/>
      </c>
      <c r="CB25" s="158" t="str">
        <f>IF(Tbl.Kosten[[#This Row],[WPnr.]]=CB$7,Tbl.Kosten[[#This Row],[Totaal kosten]],"")</f>
        <v/>
      </c>
      <c r="CC25" s="158" t="str">
        <f>IF(Tbl.Kosten[[#This Row],[WPnr.]]=CC$7,Tbl.Kosten[[#This Row],[Totaal kosten]],"")</f>
        <v/>
      </c>
      <c r="CD25" s="158" t="str">
        <f>IF(Tbl.Kosten[[#This Row],[WPnr.]]=CD$7,Tbl.Kosten[[#This Row],[Totaal kosten]],"")</f>
        <v/>
      </c>
      <c r="CE25" s="158" t="str">
        <f>IF(Tbl.Kosten[[#This Row],[WPnr.]]=CE$7,Tbl.Kosten[[#This Row],[Totaal kosten]],"")</f>
        <v/>
      </c>
      <c r="CF25" s="158" t="str">
        <f>IF(Tbl.Kosten[[#This Row],[WPnr.]]=CF$7,Tbl.Kosten[[#This Row],[Totaal kosten]],"")</f>
        <v/>
      </c>
      <c r="CG25" s="158" t="str">
        <f>IF(Tbl.Kosten[[#This Row],[WPnr.]]=CG$7,Tbl.Kosten[[#This Row],[Totaal kosten]],"")</f>
        <v/>
      </c>
      <c r="CH25" s="158" t="str">
        <f>IF(Tbl.Kosten[[#This Row],[WPnr.]]=CH$7,Tbl.Kosten[[#This Row],[Totaal kosten]],"")</f>
        <v/>
      </c>
      <c r="CI25" s="158" t="str">
        <f>IF(Tbl.Kosten[[#This Row],[WPnr.]]=CI$7,Tbl.Kosten[[#This Row],[Totaal kosten]],"")</f>
        <v/>
      </c>
      <c r="CJ25" s="158" t="str">
        <f>IF(Tbl.Kosten[[#This Row],[WPnr.]]=CJ$7,Tbl.Kosten[[#This Row],[Totaal kosten]],"")</f>
        <v/>
      </c>
      <c r="CK25" s="158" t="str">
        <f>IF(Tbl.Kosten[[#This Row],[WPnr.]]=CK$7,Tbl.Kosten[[#This Row],[Totaal kosten]],"")</f>
        <v/>
      </c>
      <c r="CL25" s="158" t="str">
        <f>IF(Tbl.Kosten[[#This Row],[WPnr.]]=CL$7,Tbl.Kosten[[#This Row],[Totaal kosten]],"")</f>
        <v/>
      </c>
      <c r="CM25" s="158" t="str">
        <f>IF(Tbl.Kosten[[#This Row],[WPnr.]]=CM$7,Tbl.Kosten[[#This Row],[Totaal kosten]],"")</f>
        <v/>
      </c>
      <c r="CN25" s="158" t="str">
        <f>IF(Tbl.Kosten[[#This Row],[WPnr.]]=CN$7,Tbl.Kosten[[#This Row],[Totaal kosten]],"")</f>
        <v/>
      </c>
      <c r="CO25" s="158" t="str">
        <f>IF(Tbl.Kosten[[#This Row],[WPnr.]]=CO$7,Tbl.Kosten[[#This Row],[Totaal kosten]],"")</f>
        <v/>
      </c>
      <c r="CP25" s="158" t="str">
        <f>IF(Tbl.Kosten[[#This Row],[WPnr.]]=CP$7,Tbl.Kosten[[#This Row],[Totaal kosten]],"")</f>
        <v/>
      </c>
      <c r="CQ25" s="158" t="str">
        <f>IF(Tbl.Kosten[[#This Row],[WPnr.]]=CQ$7,Tbl.Kosten[[#This Row],[Totaal kosten]],"")</f>
        <v/>
      </c>
      <c r="CR25" s="158" t="str">
        <f>IF(Tbl.Kosten[[#This Row],[WPnr.]]=CR$7,Tbl.Kosten[[#This Row],[Totaal kosten]],"")</f>
        <v/>
      </c>
      <c r="CS25" s="158" t="str">
        <f>IF(Tbl.Kosten[[#This Row],[WPnr.]]=CS$7,Tbl.Kosten[[#This Row],[Totaal kosten]],"")</f>
        <v/>
      </c>
      <c r="CT25" s="158" t="str">
        <f>IF(Tbl.Kosten[[#This Row],[WPnr.]]=CT$7,Tbl.Kosten[[#This Row],[Totaal kosten]],"")</f>
        <v/>
      </c>
      <c r="CU25" s="158" t="str">
        <f>IF(Tbl.Kosten[[#This Row],[WPnr.]]=CU$7,Tbl.Kosten[[#This Row],[Totaal kosten]],"")</f>
        <v/>
      </c>
      <c r="CV25" s="158" t="str">
        <f>IF(Tbl.Kosten[[#This Row],[WPnr.]]=CV$7,Tbl.Kosten[[#This Row],[Totaal kosten]],"")</f>
        <v/>
      </c>
      <c r="CW25" s="158" t="str">
        <f>IF(Tbl.Kosten[[#This Row],[WPnr.]]=CW$7,Tbl.Kosten[[#This Row],[Totaal kosten]],"")</f>
        <v/>
      </c>
      <c r="CX25" s="158" t="str">
        <f>IF(Tbl.Kosten[[#This Row],[WPnr.]]=CX$7,Tbl.Kosten[[#This Row],[Totaal kosten]],"")</f>
        <v/>
      </c>
      <c r="CY25" s="158" t="str">
        <f>IF(Tbl.Kosten[[#This Row],[WPnr.]]=CY$7,Tbl.Kosten[[#This Row],[Totaal kosten]],"")</f>
        <v/>
      </c>
      <c r="CZ25" s="158" t="str">
        <f>IF(Tbl.Kosten[[#This Row],[WPnr.]]=CZ$7,Tbl.Kosten[[#This Row],[Totaal kosten]],"")</f>
        <v/>
      </c>
      <c r="DA25" s="158" t="str">
        <f>IF(Tbl.Kosten[[#This Row],[WPnr.]]=DA$7,Tbl.Kosten[[#This Row],[Totaal kosten]],"")</f>
        <v/>
      </c>
      <c r="DB25" s="158" t="str">
        <f>IF(Tbl.Kosten[[#This Row],[WPnr.]]=DB$7,Tbl.Kosten[[#This Row],[Totaal kosten]],"")</f>
        <v/>
      </c>
      <c r="DC25" s="158" t="str">
        <f>IF(Tbl.Kosten[[#This Row],[WPnr.]]=DC$7,Tbl.Kosten[[#This Row],[Totaal kosten]],"")</f>
        <v/>
      </c>
      <c r="DD25" s="158" t="str">
        <f>IF(Tbl.Kosten[[#This Row],[WPnr.]]=DD$7,Tbl.Kosten[[#This Row],[Totaal kosten]],"")</f>
        <v/>
      </c>
      <c r="DE25" s="158" t="str">
        <f>IF(Tbl.Kosten[[#This Row],[WPnr.]]=DE$7,Tbl.Kosten[[#This Row],[Totaal kosten]],"")</f>
        <v/>
      </c>
      <c r="DF25" s="158" t="str">
        <f>IF(Tbl.Kosten[[#This Row],[WPnr.]]=DF$7,Tbl.Kosten[[#This Row],[Totaal kosten]],"")</f>
        <v/>
      </c>
      <c r="DG25" s="158" t="str">
        <f>IF(Tbl.Kosten[[#This Row],[WPnr.]]=DG$7,Tbl.Kosten[[#This Row],[Totaal kosten]],"")</f>
        <v/>
      </c>
      <c r="DH25" s="158" t="str">
        <f>IF(Tbl.Kosten[[#This Row],[WPnr.]]=DH$7,Tbl.Kosten[[#This Row],[Totaal kosten]],"")</f>
        <v/>
      </c>
      <c r="DI25" s="158" t="str">
        <f>IF(Tbl.Kosten[[#This Row],[WPnr.]]=DI$7,Tbl.Kosten[[#This Row],[Totaal kosten]],"")</f>
        <v/>
      </c>
      <c r="DJ25" s="158" t="str">
        <f>IF(Tbl.Kosten[[#This Row],[WPnr.]]=DJ$7,Tbl.Kosten[[#This Row],[Totaal kosten]],"")</f>
        <v/>
      </c>
      <c r="DK25" s="158" t="str">
        <f>IF(Tbl.Kosten[[#This Row],[WPnr.]]=DK$7,Tbl.Kosten[[#This Row],[Totaal kosten]],"")</f>
        <v/>
      </c>
      <c r="DL25" s="158" t="str">
        <f>IF(Tbl.Kosten[[#This Row],[WPnr.]]=DL$7,Tbl.Kosten[[#This Row],[Totaal kosten]],"")</f>
        <v/>
      </c>
      <c r="DM25" s="158" t="str">
        <f>IF(Tbl.Kosten[[#This Row],[WPnr.]]=DM$7,Tbl.Kosten[[#This Row],[Totaal kosten]],"")</f>
        <v/>
      </c>
      <c r="DN25" s="158" t="str">
        <f>IF(Tbl.Kosten[[#This Row],[WPnr.]]=DN$7,Tbl.Kosten[[#This Row],[Totaal kosten]],"")</f>
        <v/>
      </c>
      <c r="DO25" s="158" t="str">
        <f>IF(Tbl.Kosten[[#This Row],[WPnr.]]=DO$7,Tbl.Kosten[[#This Row],[Totaal kosten]],"")</f>
        <v/>
      </c>
      <c r="DP25" s="158" t="str">
        <f>IF(Tbl.Kosten[[#This Row],[WPnr.]]=DP$7,Tbl.Kosten[[#This Row],[Totaal kosten]],"")</f>
        <v/>
      </c>
      <c r="DQ25" s="158" t="str">
        <f>IF(Tbl.Kosten[[#This Row],[WPnr.]]=DQ$7,Tbl.Kosten[[#This Row],[Totaal kosten]],"")</f>
        <v/>
      </c>
      <c r="DR25" s="158" t="str">
        <f>IF(Tbl.Kosten[[#This Row],[WPnr.]]=DR$7,Tbl.Kosten[[#This Row],[Totaal kosten]],"")</f>
        <v/>
      </c>
      <c r="DS25" s="158" t="str">
        <f>IF(Tbl.Kosten[[#This Row],[WPnr.]]=DS$7,Tbl.Kosten[[#This Row],[Totaal kosten]],"")</f>
        <v/>
      </c>
      <c r="DT25" s="158" t="str">
        <f>IF(Tbl.Kosten[[#This Row],[WPnr.]]=DT$7,Tbl.Kosten[[#This Row],[Totaal kosten]],"")</f>
        <v/>
      </c>
      <c r="DU25" s="158" t="str">
        <f>IF(Tbl.Kosten[[#This Row],[WPnr.]]=DU$7,Tbl.Kosten[[#This Row],[Totaal kosten]],"")</f>
        <v/>
      </c>
      <c r="DV25" s="158" t="str">
        <f>IF(Tbl.Kosten[[#This Row],[WPnr.]]=DV$7,Tbl.Kosten[[#This Row],[Totaal kosten]],"")</f>
        <v/>
      </c>
      <c r="DW25" s="160" t="str">
        <f>IFERROR(_xlfn.XLOOKUP(Tbl.Kosten[[#This Row],[Kostensoort]],Tbl.Kostensoorten[Kostensoorten],Tbl.Kostensoorten[KSnr.],"",0,1),"")</f>
        <v/>
      </c>
      <c r="DX25" s="160" t="str">
        <f>IF(Tbl.Kosten[[#This Row],[KSnr.]]=DX$7,Tbl.Kosten[[#This Row],[Totaal kosten]],"")</f>
        <v/>
      </c>
      <c r="DY25" s="160" t="str">
        <f>IF(Tbl.Kosten[[#This Row],[KSnr.]]=DY$7,Tbl.Kosten[[#This Row],[Totaal kosten]],"")</f>
        <v/>
      </c>
      <c r="DZ25" s="160" t="str">
        <f>IF(Tbl.Kosten[[#This Row],[KSnr.]]=DZ$7,Tbl.Kosten[[#This Row],[Totaal kosten]],"")</f>
        <v/>
      </c>
      <c r="EA25" s="160" t="str">
        <f>IF(Tbl.Kosten[[#This Row],[KSnr.]]=EA$7,Tbl.Kosten[[#This Row],[Totaal kosten]],"")</f>
        <v/>
      </c>
      <c r="EB25" s="160" t="str">
        <f>IF(Tbl.Kosten[[#This Row],[KSnr.]]=EB$7,Tbl.Kosten[[#This Row],[Totaal kosten]],"")</f>
        <v/>
      </c>
      <c r="EC25" s="160" t="str">
        <f>IF(Tbl.Kosten[[#This Row],[KSnr.]]=EC$7,Tbl.Kosten[[#This Row],[Totaal kosten]],"")</f>
        <v/>
      </c>
      <c r="ED25" s="160" t="str">
        <f>IF(Tbl.Kosten[[#This Row],[KSnr.]]=ED$7,Tbl.Kosten[[#This Row],[Totaal kosten]],"")</f>
        <v/>
      </c>
      <c r="EE25" s="160" t="str">
        <f>IF(Tbl.Kosten[[#This Row],[KSnr.]]=EE$7,Tbl.Kosten[[#This Row],[Totaal kosten]],"")</f>
        <v/>
      </c>
      <c r="EF25" s="160" t="str">
        <f>IF(Tbl.Kosten[[#This Row],[KSnr.]]=EF$7,Tbl.Kosten[[#This Row],[Totaal kosten]],"")</f>
        <v/>
      </c>
      <c r="EG25" s="160" t="str">
        <f>IF(Tbl.Kosten[[#This Row],[KSnr.]]=EG$7,Tbl.Kosten[[#This Row],[Totaal kosten]],"")</f>
        <v/>
      </c>
      <c r="EH25" s="160" t="str">
        <f>IF(Tbl.Kosten[[#This Row],[KSnr.]]=EH$7,Tbl.Kosten[[#This Row],[Totaal kosten]],"")</f>
        <v/>
      </c>
      <c r="EI25" s="160" t="str">
        <f>IF(Tbl.Kosten[[#This Row],[KSnr.]]=EI$7,Tbl.Kosten[[#This Row],[Totaal kosten]],"")</f>
        <v/>
      </c>
      <c r="EJ25" s="160" t="str">
        <f>IF(Tbl.Kosten[[#This Row],[KSnr.]]=EJ$7,Tbl.Kosten[[#This Row],[Totaal kosten]],"")</f>
        <v/>
      </c>
      <c r="EK25" s="160" t="str">
        <f>IF(Tbl.Kosten[[#This Row],[KSnr.]]=EK$7,Tbl.Kosten[[#This Row],[Totaal kosten]],"")</f>
        <v/>
      </c>
      <c r="EL25" s="160" t="str">
        <f>IF(Tbl.Kosten[[#This Row],[KSnr.]]=EL$7,Tbl.Kosten[[#This Row],[Totaal kosten]],"")</f>
        <v/>
      </c>
      <c r="EM25" s="160" t="str">
        <f>IF(Tbl.Kosten[[#This Row],[KSnr.]]=EM$7,Tbl.Kosten[[#This Row],[Totaal kosten]],"")</f>
        <v/>
      </c>
      <c r="EN25" s="160" t="str">
        <f>IF(Tbl.Kosten[[#This Row],[KSnr.]]=EN$7,Tbl.Kosten[[#This Row],[Totaal kosten]],"")</f>
        <v/>
      </c>
      <c r="EO25" s="160" t="str">
        <f>IF(Tbl.Kosten[[#This Row],[KSnr.]]=EO$7,Tbl.Kosten[[#This Row],[Totaal kosten]],"")</f>
        <v/>
      </c>
      <c r="EP25" s="160" t="str">
        <f>IF(Tbl.Kosten[[#This Row],[KSnr.]]=EP$7,Tbl.Kosten[[#This Row],[Totaal kosten]],"")</f>
        <v/>
      </c>
      <c r="EQ25" s="160" t="str">
        <f>IF(Tbl.Kosten[[#This Row],[KSnr.]]=EQ$7,Tbl.Kosten[[#This Row],[Totaal kosten]],"")</f>
        <v/>
      </c>
      <c r="ER25" s="154" t="str">
        <f>IFERROR(_xlfn.XLOOKUP(Tbl.Kosten[[#This Row],[Subsidieactiviteit]],Tbl.Subsidiehoogte[Subsidieactiviteit],Tbl.Subsidiehoogte[SAnr.],"",0,1),"")</f>
        <v/>
      </c>
      <c r="ES25" s="160" t="str">
        <f>IF(Tbl.Kosten[[#This Row],[Sanr.]]=ES$7,Tbl.Kosten[[#This Row],[Totaal kosten]],"")</f>
        <v/>
      </c>
      <c r="ET25" s="160" t="str">
        <f>IF(Tbl.Kosten[[#This Row],[Sanr.]]=ET$7,Tbl.Kosten[[#This Row],[Totaal kosten]],"")</f>
        <v/>
      </c>
      <c r="EU25" s="160" t="str">
        <f>IF(Tbl.Kosten[[#This Row],[Sanr.]]=EU$7,Tbl.Kosten[[#This Row],[Totaal kosten]],"")</f>
        <v/>
      </c>
      <c r="EV25" s="160" t="str">
        <f>IF(Tbl.Kosten[[#This Row],[Sanr.]]=EV$7,Tbl.Kosten[[#This Row],[Totaal kosten]],"")</f>
        <v/>
      </c>
      <c r="EW25" s="160" t="str">
        <f>IF(Tbl.Kosten[[#This Row],[Sanr.]]=EW$7,Tbl.Kosten[[#This Row],[Totaal kosten]],"")</f>
        <v/>
      </c>
      <c r="EX25" s="160" t="str">
        <f>IF(Tbl.Kosten[[#This Row],[Sanr.]]=EX$7,Tbl.Kosten[[#This Row],[Totaal kosten]],"")</f>
        <v/>
      </c>
      <c r="EY25" s="160" t="str">
        <f>IF(Tbl.Kosten[[#This Row],[Sanr.]]=EY$7,Tbl.Kosten[[#This Row],[Totaal kosten]],"")</f>
        <v/>
      </c>
      <c r="EZ25" s="160" t="str">
        <f>IF(Tbl.Kosten[[#This Row],[Sanr.]]=EZ$7,Tbl.Kosten[[#This Row],[Totaal kosten]],"")</f>
        <v/>
      </c>
      <c r="FA25" s="160" t="str">
        <f>IF(Tbl.Kosten[[#This Row],[Sanr.]]=FA$7,Tbl.Kosten[[#This Row],[Totaal kosten]],"")</f>
        <v/>
      </c>
      <c r="FB25" s="160" t="str">
        <f>IF(Tbl.Kosten[[#This Row],[Sanr.]]=FB$7,Tbl.Kosten[[#This Row],[Totaal kosten]],"")</f>
        <v/>
      </c>
      <c r="FC25" s="160" t="str">
        <f>IF(Tbl.Kosten[[#This Row],[Sanr.]]=FC$7,Tbl.Kosten[[#This Row],[Totaal kosten]],"")</f>
        <v/>
      </c>
      <c r="FD25" s="160" t="str">
        <f>IF(Tbl.Kosten[[#This Row],[Sanr.]]=FD$7,Tbl.Kosten[[#This Row],[Totaal kosten]],"")</f>
        <v/>
      </c>
      <c r="FE25" s="160" t="str">
        <f>IF(Tbl.Kosten[[#This Row],[Sanr.]]=FE$7,Tbl.Kosten[[#This Row],[Totaal kosten]],"")</f>
        <v/>
      </c>
      <c r="FF25" s="160" t="str">
        <f>IF(Tbl.Kosten[[#This Row],[Sanr.]]=FF$7,Tbl.Kosten[[#This Row],[Totaal kosten]],"")</f>
        <v/>
      </c>
      <c r="FG25" s="160" t="str">
        <f>IF(Tbl.Kosten[[#This Row],[Sanr.]]=FG$7,Tbl.Kosten[[#This Row],[Totaal kosten]],"")</f>
        <v/>
      </c>
      <c r="FH25" s="160" t="str">
        <f>IF(Tbl.Kosten[[#This Row],[Sanr.]]=FH$7,Tbl.Kosten[[#This Row],[Totaal kosten]],"")</f>
        <v/>
      </c>
      <c r="FI25" s="160" t="str">
        <f>IF(Tbl.Kosten[[#This Row],[Sanr.]]=FI$7,Tbl.Kosten[[#This Row],[Totaal kosten]],"")</f>
        <v/>
      </c>
      <c r="FJ25" s="160" t="str">
        <f>IF(Tbl.Kosten[[#This Row],[Sanr.]]=FJ$7,Tbl.Kosten[[#This Row],[Totaal kosten]],"")</f>
        <v/>
      </c>
      <c r="FK25" s="160" t="str">
        <f>IF(Tbl.Kosten[[#This Row],[Sanr.]]=FK$7,Tbl.Kosten[[#This Row],[Totaal kosten]],"")</f>
        <v/>
      </c>
      <c r="FL25" s="160" t="str">
        <f>IF(Tbl.Kosten[[#This Row],[Sanr.]]=FL$7,Tbl.Kosten[[#This Row],[Totaal kosten]],"")</f>
        <v/>
      </c>
      <c r="FM25" s="160" t="str">
        <f>IF(Tbl.Kosten[[#This Row],[Sanr.]]=FM$7,Tbl.Kosten[[#This Row],[Totaal kosten]],"")</f>
        <v/>
      </c>
      <c r="FN25" s="160" t="str">
        <f>IF(Tbl.Kosten[[#This Row],[Sanr.]]=FN$7,Tbl.Kosten[[#This Row],[Totaal kosten]],"")</f>
        <v/>
      </c>
      <c r="FO25" s="160" t="str">
        <f>IF(Tbl.Kosten[[#This Row],[Sanr.]]=FO$7,Tbl.Kosten[[#This Row],[Totaal kosten]],"")</f>
        <v/>
      </c>
      <c r="FP25" s="160" t="str">
        <f>IF(Tbl.Kosten[[#This Row],[Sanr.]]=FP$7,Tbl.Kosten[[#This Row],[Totaal kosten]],"")</f>
        <v/>
      </c>
      <c r="FQ25" s="160" t="str">
        <f>IF(Tbl.Kosten[[#This Row],[Sanr.]]=FQ$7,Tbl.Kosten[[#This Row],[Totaal kosten]],"")</f>
        <v/>
      </c>
      <c r="FR25" s="160" t="str">
        <f>IF(Tbl.Kosten[[#This Row],[Sanr.]]=FR$7,Tbl.Kosten[[#This Row],[Totaal kosten]],"")</f>
        <v/>
      </c>
      <c r="FS25" s="160" t="str">
        <f>IF(Tbl.Kosten[[#This Row],[Sanr.]]=FS$7,Tbl.Kosten[[#This Row],[Totaal kosten]],"")</f>
        <v/>
      </c>
      <c r="FT25" s="160" t="str">
        <f>IF(Tbl.Kosten[[#This Row],[Sanr.]]=FT$7,Tbl.Kosten[[#This Row],[Totaal kosten]],"")</f>
        <v/>
      </c>
      <c r="FU25" s="160" t="str">
        <f>IF(Tbl.Kosten[[#This Row],[Sanr.]]=FU$7,Tbl.Kosten[[#This Row],[Totaal kosten]],"")</f>
        <v/>
      </c>
      <c r="FV25" s="160" t="str">
        <f>IF(Tbl.Kosten[[#This Row],[Sanr.]]=FV$7,Tbl.Kosten[[#This Row],[Totaal kosten]],"")</f>
        <v/>
      </c>
      <c r="FW25" s="160" t="str">
        <f>IFERROR(_xlfn.XLOOKUP(Tbl.Kosten[[#This Row],[Activiteitencode]],Tbl.Activiteiten[Activiteitcode],Tbl.Activiteiten[Anr.],"",0,1),"")</f>
        <v/>
      </c>
      <c r="FX25" s="181" t="str">
        <f>_xlfn.CONCAT(Tbl.Kosten[[#This Row],[Pnr.]],Tbl.Kosten[[#This Row],[Sanr.]])</f>
        <v>P1</v>
      </c>
      <c r="FY25" s="160">
        <f>Tbl.Kosten[[#This Row],[Totaal kosten]]-Tbl.Kosten[[#This Row],[Subsidie]]</f>
        <v>0</v>
      </c>
      <c r="FZ25" s="160">
        <f>IF(Tbl.Kosten[[#This Row],[Pnr.]]=FZ$7,Tbl.Kosten[[#This Row],[Te financieren]],"")</f>
        <v>0</v>
      </c>
      <c r="GA25" s="160" t="str">
        <f>IF(Tbl.Kosten[[#This Row],[Pnr.]]=GA$7,Tbl.Kosten[[#This Row],[Te financieren]],"")</f>
        <v/>
      </c>
      <c r="GB25" s="160" t="str">
        <f>IF(Tbl.Kosten[[#This Row],[Pnr.]]=GB$7,Tbl.Kosten[[#This Row],[Te financieren]],"")</f>
        <v/>
      </c>
      <c r="GC25" s="160" t="str">
        <f>IF(Tbl.Kosten[[#This Row],[Pnr.]]=GC$7,Tbl.Kosten[[#This Row],[Te financieren]],"")</f>
        <v/>
      </c>
      <c r="GD25" s="160" t="str">
        <f>IF(Tbl.Kosten[[#This Row],[Pnr.]]=GD$7,Tbl.Kosten[[#This Row],[Te financieren]],"")</f>
        <v/>
      </c>
      <c r="GE25" s="160" t="str">
        <f>IF(Tbl.Kosten[[#This Row],[Pnr.]]=GE$7,Tbl.Kosten[[#This Row],[Te financieren]],"")</f>
        <v/>
      </c>
      <c r="GF25" s="160" t="str">
        <f>IF(Tbl.Kosten[[#This Row],[Pnr.]]=GF$7,Tbl.Kosten[[#This Row],[Te financieren]],"")</f>
        <v/>
      </c>
      <c r="GG25" s="160" t="str">
        <f>IF(Tbl.Kosten[[#This Row],[Pnr.]]=GG$7,Tbl.Kosten[[#This Row],[Te financieren]],"")</f>
        <v/>
      </c>
      <c r="GH25" s="160" t="str">
        <f>IF(Tbl.Kosten[[#This Row],[Pnr.]]=GH$7,Tbl.Kosten[[#This Row],[Te financieren]],"")</f>
        <v/>
      </c>
      <c r="GI25" s="160" t="str">
        <f>IF(Tbl.Kosten[[#This Row],[Pnr.]]=GI$7,Tbl.Kosten[[#This Row],[Te financieren]],"")</f>
        <v/>
      </c>
      <c r="GJ25" s="160" t="str">
        <f>IF(Tbl.Kosten[[#This Row],[Pnr.]]=GJ$7,Tbl.Kosten[[#This Row],[Te financieren]],"")</f>
        <v/>
      </c>
      <c r="GK25" s="160" t="str">
        <f>IF(Tbl.Kosten[[#This Row],[Pnr.]]=GK$7,Tbl.Kosten[[#This Row],[Te financieren]],"")</f>
        <v/>
      </c>
      <c r="GL25" s="160" t="str">
        <f>IF(Tbl.Kosten[[#This Row],[Pnr.]]=GL$7,Tbl.Kosten[[#This Row],[Te financieren]],"")</f>
        <v/>
      </c>
      <c r="GM25" s="160" t="str">
        <f>IF(Tbl.Kosten[[#This Row],[Pnr.]]=GM$7,Tbl.Kosten[[#This Row],[Te financieren]],"")</f>
        <v/>
      </c>
      <c r="GN25" s="160" t="str">
        <f>IF(Tbl.Kosten[[#This Row],[Pnr.]]=GN$7,Tbl.Kosten[[#This Row],[Te financieren]],"")</f>
        <v/>
      </c>
      <c r="GO25" s="160" t="str">
        <f>IF(Tbl.Kosten[[#This Row],[Pnr.]]=GO$7,Tbl.Kosten[[#This Row],[Te financieren]],"")</f>
        <v/>
      </c>
      <c r="GP25" s="160" t="str">
        <f>IF(Tbl.Kosten[[#This Row],[Pnr.]]=GP$7,Tbl.Kosten[[#This Row],[Te financieren]],"")</f>
        <v/>
      </c>
      <c r="GQ25" s="160" t="str">
        <f>IF(Tbl.Kosten[[#This Row],[Pnr.]]=GQ$7,Tbl.Kosten[[#This Row],[Te financieren]],"")</f>
        <v/>
      </c>
      <c r="GR25" s="160" t="str">
        <f>IF(Tbl.Kosten[[#This Row],[Pnr.]]=GR$7,Tbl.Kosten[[#This Row],[Te financieren]],"")</f>
        <v/>
      </c>
      <c r="GS25" s="160" t="str">
        <f>IF(Tbl.Kosten[[#This Row],[Pnr.]]=GS$7,Tbl.Kosten[[#This Row],[Te financieren]],"")</f>
        <v/>
      </c>
      <c r="GT25" s="160" t="str">
        <f>IF(Tbl.Kosten[[#This Row],[Pnr.]]=GT$7,Tbl.Kosten[[#This Row],[Te financieren]],"")</f>
        <v/>
      </c>
      <c r="GU25" s="160" t="str">
        <f>IF(Tbl.Kosten[[#This Row],[Pnr.]]=GU$7,Tbl.Kosten[[#This Row],[Te financieren]],"")</f>
        <v/>
      </c>
      <c r="GV25" s="160" t="str">
        <f>IF(Tbl.Kosten[[#This Row],[Pnr.]]=GV$7,Tbl.Kosten[[#This Row],[Te financieren]],"")</f>
        <v/>
      </c>
      <c r="GW25" s="160" t="str">
        <f>IF(Tbl.Kosten[[#This Row],[Pnr.]]=GW$7,Tbl.Kosten[[#This Row],[Te financieren]],"")</f>
        <v/>
      </c>
      <c r="GX25" s="160" t="str">
        <f>IF(Tbl.Kosten[[#This Row],[Pnr.]]=GX$7,Tbl.Kosten[[#This Row],[Te financieren]],"")</f>
        <v/>
      </c>
      <c r="GY25" s="160" t="str">
        <f>IF(Tbl.Kosten[[#This Row],[Pnr.]]=GY$7,Tbl.Kosten[[#This Row],[Te financieren]],"")</f>
        <v/>
      </c>
      <c r="GZ25" s="160" t="str">
        <f>IF(Tbl.Kosten[[#This Row],[Pnr.]]=GZ$7,Tbl.Kosten[[#This Row],[Te financieren]],"")</f>
        <v/>
      </c>
      <c r="HA25" s="160" t="str">
        <f>IF(Tbl.Kosten[[#This Row],[Pnr.]]=HA$7,Tbl.Kosten[[#This Row],[Te financieren]],"")</f>
        <v/>
      </c>
      <c r="HB25" s="160" t="str">
        <f>IF(Tbl.Kosten[[#This Row],[Pnr.]]=HB$7,Tbl.Kosten[[#This Row],[Te financieren]],"")</f>
        <v/>
      </c>
      <c r="HC25" s="160" t="str">
        <f>IF(Tbl.Kosten[[#This Row],[Pnr.]]=HC$7,Tbl.Kosten[[#This Row],[Te financieren]],"")</f>
        <v/>
      </c>
      <c r="HD25" s="160" t="str">
        <f>IF(Tbl.Kosten[[#This Row],[Pnr.]]=HD$7,Tbl.Kosten[[#This Row],[Te financieren]],"")</f>
        <v/>
      </c>
      <c r="HE25" s="160" t="str">
        <f>IF(Tbl.Kosten[[#This Row],[Pnr.]]=HE$7,Tbl.Kosten[[#This Row],[Te financieren]],"")</f>
        <v/>
      </c>
      <c r="HF25" s="160" t="str">
        <f>IF(Tbl.Kosten[[#This Row],[Pnr.]]=HF$7,Tbl.Kosten[[#This Row],[Te financieren]],"")</f>
        <v/>
      </c>
      <c r="HG25" s="160" t="str">
        <f>IF(Tbl.Kosten[[#This Row],[Pnr.]]=HG$7,Tbl.Kosten[[#This Row],[Te financieren]],"")</f>
        <v/>
      </c>
      <c r="HH25" s="160" t="str">
        <f>IF(Tbl.Kosten[[#This Row],[Pnr.]]=HH$7,Tbl.Kosten[[#This Row],[Te financieren]],"")</f>
        <v/>
      </c>
      <c r="HI25" s="160" t="str">
        <f>IF(Tbl.Kosten[[#This Row],[Pnr.]]=HI$7,Tbl.Kosten[[#This Row],[Te financieren]],"")</f>
        <v/>
      </c>
      <c r="HJ25" s="160" t="str">
        <f>IF(Tbl.Kosten[[#This Row],[Pnr.]]=HJ$7,Tbl.Kosten[[#This Row],[Te financieren]],"")</f>
        <v/>
      </c>
      <c r="HK25" s="160" t="str">
        <f>IF(Tbl.Kosten[[#This Row],[Pnr.]]=HK$7,Tbl.Kosten[[#This Row],[Te financieren]],"")</f>
        <v/>
      </c>
      <c r="HL25" s="160" t="str">
        <f>IF(Tbl.Kosten[[#This Row],[Pnr.]]=HL$7,Tbl.Kosten[[#This Row],[Te financieren]],"")</f>
        <v/>
      </c>
      <c r="HM25" s="160" t="str">
        <f>IF(Tbl.Kosten[[#This Row],[Pnr.]]=HM$7,Tbl.Kosten[[#This Row],[Te financieren]],"")</f>
        <v/>
      </c>
      <c r="HN25" s="160" t="str">
        <f>IF(Tbl.Kosten[[#This Row],[Pnr.]]=HN$7,Tbl.Kosten[[#This Row],[Te financieren]],"")</f>
        <v/>
      </c>
      <c r="HO25" s="160" t="str">
        <f>IF(Tbl.Kosten[[#This Row],[Pnr.]]=HO$7,Tbl.Kosten[[#This Row],[Te financieren]],"")</f>
        <v/>
      </c>
      <c r="HP25" s="160" t="str">
        <f>IF(Tbl.Kosten[[#This Row],[Pnr.]]=HP$7,Tbl.Kosten[[#This Row],[Te financieren]],"")</f>
        <v/>
      </c>
      <c r="HQ25" s="160" t="str">
        <f>IF(Tbl.Kosten[[#This Row],[Pnr.]]=HQ$7,Tbl.Kosten[[#This Row],[Te financieren]],"")</f>
        <v/>
      </c>
      <c r="HR25" s="160" t="str">
        <f>IF(Tbl.Kosten[[#This Row],[Pnr.]]=HR$7,Tbl.Kosten[[#This Row],[Te financieren]],"")</f>
        <v/>
      </c>
      <c r="HS25" s="160" t="str">
        <f>IF(Tbl.Kosten[[#This Row],[Pnr.]]=HS$7,Tbl.Kosten[[#This Row],[Te financieren]],"")</f>
        <v/>
      </c>
      <c r="HT25" s="160" t="str">
        <f>IF(Tbl.Kosten[[#This Row],[Pnr.]]=HT$7,Tbl.Kosten[[#This Row],[Te financieren]],"")</f>
        <v/>
      </c>
      <c r="HU25" s="160" t="str">
        <f>IF(Tbl.Kosten[[#This Row],[Pnr.]]=HU$7,Tbl.Kosten[[#This Row],[Te financieren]],"")</f>
        <v/>
      </c>
      <c r="HV25" s="160" t="str">
        <f>IF(Tbl.Kosten[[#This Row],[Pnr.]]=HV$7,Tbl.Kosten[[#This Row],[Te financieren]],"")</f>
        <v/>
      </c>
      <c r="HW25" s="160" t="str">
        <f>IF(Tbl.Kosten[[#This Row],[Pnr.]]=HW$7,Tbl.Kosten[[#This Row],[Te financieren]],"")</f>
        <v/>
      </c>
    </row>
    <row r="26" spans="2:231" x14ac:dyDescent="0.3">
      <c r="B26" s="144"/>
      <c r="C26" s="147"/>
      <c r="D26" s="146"/>
      <c r="E26" s="147"/>
      <c r="F26" s="145"/>
      <c r="G26" s="11" t="str">
        <f>IF(Tbl.Kosten[[#This Row],[Medewerker e/o 
functie]]&lt;&gt;"",_xlfn.XLOOKUP(Tbl.Kosten[[#This Row],[Medewerker e/o 
functie]],Tbl.Uurtarief[Medewerker en/of functie],Tbl.Uurtarief[Uurtarief],"",0,1),"")</f>
        <v/>
      </c>
      <c r="H26" s="121">
        <f>IFERROR(Tbl.Kosten[[#This Row],[Uren]]*Tbl.Kosten[[#This Row],[Uurtarief]],0)</f>
        <v>0</v>
      </c>
      <c r="I26" s="119" t="str">
        <f>IF(Tbl.Kosten[[#This Row],[Subtotaal uren]]&lt;&gt;0,_xlfn.XLOOKUP(Tbl.Kosten[[#This Row],[Medewerker e/o 
functie]],Tbl.Uurtarief[Medewerker en/of functie],Tbl.Uurtarief[Kostensoort arbeid],"",0,1),"")</f>
        <v/>
      </c>
      <c r="J26" s="147"/>
      <c r="K26" s="145"/>
      <c r="L26" s="149" t="str">
        <f>IF(Tbl.Kosten[[#This Row],[Activum]]&lt;&gt;"",_xlfn.XLOOKUP(Tbl.Kosten[[#This Row],[Activum]],Tbl.Afschrijvingskosten[Activum],Tbl.Afschrijvingskosten[Tarief per afschrijvings-eenheid],"",0,1),"")</f>
        <v/>
      </c>
      <c r="M26" s="122">
        <f>IFERROR(Tbl.Kosten[[#This Row],[Een-
heden]]*Tbl.Kosten[[#This Row],[Afschrijvings-
tarief]],0)</f>
        <v>0</v>
      </c>
      <c r="N26" s="122" t="str">
        <f>IF(Tbl.Kosten[[#This Row],[Subtotaal afschrijving]]&lt;&gt;0,Lijsten!A24,"")</f>
        <v/>
      </c>
      <c r="O26" s="150"/>
      <c r="P26" s="145"/>
      <c r="Q26" s="148"/>
      <c r="R26" s="122">
        <f>IFERROR(Tbl.Kosten[[#This Row],[Aantal]]*Tbl.Kosten[[#This Row],[Tarief]],0)</f>
        <v>0</v>
      </c>
      <c r="S26" s="8">
        <f>IFERROR(Tbl.Kosten[[#This Row],[Subtotaal overige kosten]]+Tbl.Kosten[[#This Row],[Subtotaal uren]]+Tbl.Kosten[[#This Row],[Subtotaal afschrijving]],0)</f>
        <v>0</v>
      </c>
      <c r="T26" s="8">
        <f>IFERROR(Tbl.Kosten[[#This Row],[Totaal kosten]]*Tbl.Kosten[[#This Row],[Subsidie%]],0)</f>
        <v>0</v>
      </c>
      <c r="U26" s="4" t="str" cm="1">
        <f t="array" ref="U26">IFERROR(_xlfn.IFS(Tbl.Kosten[[#This Row],[Subtotaal uren]]&lt;&gt;0,Tbl.Kosten[[#This Row],[Kostensoort arbeid]],Tbl.Kosten[[#This Row],[Subtotaal afschrijving]]&lt;&gt;0,Tbl.Kosten[[#This Row],[Kostensoort afschrijving]],Tbl.Kosten[[#This Row],[Subtotaal overige kosten]]&lt;&gt;0,Tbl.Kosten[[#This Row],[Kostensoort overig]]),"")</f>
        <v/>
      </c>
      <c r="V26" s="4" t="str">
        <f>IFERROR(_xlfn.XLOOKUP(Tbl.Kosten[[#This Row],[Activiteitencode]],Tbl.Activiteiten[Activiteitcode],Tbl.Activiteiten[Werkpakketcode],"",0,1),"")</f>
        <v/>
      </c>
      <c r="W26" s="4" t="str">
        <f>IFERROR(_xlfn.XLOOKUP(Tbl.Kosten[[#This Row],[Werkpakketcode]],Tbl.Werkpakketten[Werkpakketcode],Tbl.Werkpakketten[Subsidiabele activiteit],"",0,1),"")</f>
        <v/>
      </c>
      <c r="X26" s="12">
        <f>IFERROR(_xlfn.XLOOKUP(Tbl.Kosten[[#This Row],[Sanr.]],Tbl.Subsidiehoogte[SAnr.],Tbl.Subsidiehoogte[Sub. Percentage],0,0,1),0)</f>
        <v>0</v>
      </c>
      <c r="Y26" s="154" t="str">
        <f>IFERROR(_xlfn.XLOOKUP(Tbl.Kosten[[#This Row],[Partnercode]],Tbl.Projectpartners[Partnercode],Tbl.Projectpartners[PNr.],"",0,1),"")</f>
        <v>P1</v>
      </c>
      <c r="Z26" s="158">
        <f>IF(Tbl.Kosten[[#This Row],[Pnr.]]=Z$7,Tbl.Kosten[[#This Row],[Totaal kosten]],"")</f>
        <v>0</v>
      </c>
      <c r="AA26" s="158" t="str">
        <f>IF(Tbl.Kosten[[#This Row],[Pnr.]]=AA$7,Tbl.Kosten[[#This Row],[Totaal kosten]],"")</f>
        <v/>
      </c>
      <c r="AB26" s="158" t="str">
        <f>IF(Tbl.Kosten[[#This Row],[Pnr.]]=AB$7,Tbl.Kosten[[#This Row],[Totaal kosten]],"")</f>
        <v/>
      </c>
      <c r="AC26" s="158" t="str">
        <f>IF(Tbl.Kosten[[#This Row],[Pnr.]]=AC$7,Tbl.Kosten[[#This Row],[Totaal kosten]],"")</f>
        <v/>
      </c>
      <c r="AD26" s="158" t="str">
        <f>IF(Tbl.Kosten[[#This Row],[Pnr.]]=AD$7,Tbl.Kosten[[#This Row],[Totaal kosten]],"")</f>
        <v/>
      </c>
      <c r="AE26" s="158" t="str">
        <f>IF(Tbl.Kosten[[#This Row],[Pnr.]]=AE$7,Tbl.Kosten[[#This Row],[Totaal kosten]],"")</f>
        <v/>
      </c>
      <c r="AF26" s="158" t="str">
        <f>IF(Tbl.Kosten[[#This Row],[Pnr.]]=AF$7,Tbl.Kosten[[#This Row],[Totaal kosten]],"")</f>
        <v/>
      </c>
      <c r="AG26" s="158" t="str">
        <f>IF(Tbl.Kosten[[#This Row],[Pnr.]]=AG$7,Tbl.Kosten[[#This Row],[Totaal kosten]],"")</f>
        <v/>
      </c>
      <c r="AH26" s="158" t="str">
        <f>IF(Tbl.Kosten[[#This Row],[Pnr.]]=AH$7,Tbl.Kosten[[#This Row],[Totaal kosten]],"")</f>
        <v/>
      </c>
      <c r="AI26" s="158" t="str">
        <f>IF(Tbl.Kosten[[#This Row],[Pnr.]]=AI$7,Tbl.Kosten[[#This Row],[Totaal kosten]],"")</f>
        <v/>
      </c>
      <c r="AJ26" s="158" t="str">
        <f>IF(Tbl.Kosten[[#This Row],[Pnr.]]=AJ$7,Tbl.Kosten[[#This Row],[Totaal kosten]],"")</f>
        <v/>
      </c>
      <c r="AK26" s="158" t="str">
        <f>IF(Tbl.Kosten[[#This Row],[Pnr.]]=AK$7,Tbl.Kosten[[#This Row],[Totaal kosten]],"")</f>
        <v/>
      </c>
      <c r="AL26" s="158" t="str">
        <f>IF(Tbl.Kosten[[#This Row],[Pnr.]]=AL$7,Tbl.Kosten[[#This Row],[Totaal kosten]],"")</f>
        <v/>
      </c>
      <c r="AM26" s="158" t="str">
        <f>IF(Tbl.Kosten[[#This Row],[Pnr.]]=AM$7,Tbl.Kosten[[#This Row],[Totaal kosten]],"")</f>
        <v/>
      </c>
      <c r="AN26" s="158" t="str">
        <f>IF(Tbl.Kosten[[#This Row],[Pnr.]]=AN$7,Tbl.Kosten[[#This Row],[Totaal kosten]],"")</f>
        <v/>
      </c>
      <c r="AO26" s="158" t="str">
        <f>IF(Tbl.Kosten[[#This Row],[Pnr.]]=AO$7,Tbl.Kosten[[#This Row],[Totaal kosten]],"")</f>
        <v/>
      </c>
      <c r="AP26" s="158" t="str">
        <f>IF(Tbl.Kosten[[#This Row],[Pnr.]]=AP$7,Tbl.Kosten[[#This Row],[Totaal kosten]],"")</f>
        <v/>
      </c>
      <c r="AQ26" s="158" t="str">
        <f>IF(Tbl.Kosten[[#This Row],[Pnr.]]=AQ$7,Tbl.Kosten[[#This Row],[Totaal kosten]],"")</f>
        <v/>
      </c>
      <c r="AR26" s="158" t="str">
        <f>IF(Tbl.Kosten[[#This Row],[Pnr.]]=AR$7,Tbl.Kosten[[#This Row],[Totaal kosten]],"")</f>
        <v/>
      </c>
      <c r="AS26" s="158" t="str">
        <f>IF(Tbl.Kosten[[#This Row],[Pnr.]]=AS$7,Tbl.Kosten[[#This Row],[Totaal kosten]],"")</f>
        <v/>
      </c>
      <c r="AT26" s="158" t="str">
        <f>IF(Tbl.Kosten[[#This Row],[Pnr.]]=AT$7,Tbl.Kosten[[#This Row],[Totaal kosten]],"")</f>
        <v/>
      </c>
      <c r="AU26" s="158" t="str">
        <f>IF(Tbl.Kosten[[#This Row],[Pnr.]]=AU$7,Tbl.Kosten[[#This Row],[Totaal kosten]],"")</f>
        <v/>
      </c>
      <c r="AV26" s="158" t="str">
        <f>IF(Tbl.Kosten[[#This Row],[Pnr.]]=AV$7,Tbl.Kosten[[#This Row],[Totaal kosten]],"")</f>
        <v/>
      </c>
      <c r="AW26" s="158" t="str">
        <f>IF(Tbl.Kosten[[#This Row],[Pnr.]]=AW$7,Tbl.Kosten[[#This Row],[Totaal kosten]],"")</f>
        <v/>
      </c>
      <c r="AX26" s="158" t="str">
        <f>IF(Tbl.Kosten[[#This Row],[Pnr.]]=AX$7,Tbl.Kosten[[#This Row],[Totaal kosten]],"")</f>
        <v/>
      </c>
      <c r="AY26" s="158" t="str">
        <f>IF(Tbl.Kosten[[#This Row],[Pnr.]]=AY$7,Tbl.Kosten[[#This Row],[Totaal kosten]],"")</f>
        <v/>
      </c>
      <c r="AZ26" s="158" t="str">
        <f>IF(Tbl.Kosten[[#This Row],[Pnr.]]=AZ$7,Tbl.Kosten[[#This Row],[Totaal kosten]],"")</f>
        <v/>
      </c>
      <c r="BA26" s="158" t="str">
        <f>IF(Tbl.Kosten[[#This Row],[Pnr.]]=BA$7,Tbl.Kosten[[#This Row],[Totaal kosten]],"")</f>
        <v/>
      </c>
      <c r="BB26" s="158" t="str">
        <f>IF(Tbl.Kosten[[#This Row],[Pnr.]]=BB$7,Tbl.Kosten[[#This Row],[Totaal kosten]],"")</f>
        <v/>
      </c>
      <c r="BC26" s="158" t="str">
        <f>IF(Tbl.Kosten[[#This Row],[Pnr.]]=BC$7,Tbl.Kosten[[#This Row],[Totaal kosten]],"")</f>
        <v/>
      </c>
      <c r="BD26" s="158" t="str">
        <f>IF(Tbl.Kosten[[#This Row],[Pnr.]]=BD$7,Tbl.Kosten[[#This Row],[Totaal kosten]],"")</f>
        <v/>
      </c>
      <c r="BE26" s="158" t="str">
        <f>IF(Tbl.Kosten[[#This Row],[Pnr.]]=BE$7,Tbl.Kosten[[#This Row],[Totaal kosten]],"")</f>
        <v/>
      </c>
      <c r="BF26" s="158" t="str">
        <f>IF(Tbl.Kosten[[#This Row],[Pnr.]]=BF$7,Tbl.Kosten[[#This Row],[Totaal kosten]],"")</f>
        <v/>
      </c>
      <c r="BG26" s="158" t="str">
        <f>IF(Tbl.Kosten[[#This Row],[Pnr.]]=BG$7,Tbl.Kosten[[#This Row],[Totaal kosten]],"")</f>
        <v/>
      </c>
      <c r="BH26" s="158" t="str">
        <f>IF(Tbl.Kosten[[#This Row],[Pnr.]]=BH$7,Tbl.Kosten[[#This Row],[Totaal kosten]],"")</f>
        <v/>
      </c>
      <c r="BI26" s="158" t="str">
        <f>IF(Tbl.Kosten[[#This Row],[Pnr.]]=BI$7,Tbl.Kosten[[#This Row],[Totaal kosten]],"")</f>
        <v/>
      </c>
      <c r="BJ26" s="158" t="str">
        <f>IF(Tbl.Kosten[[#This Row],[Pnr.]]=BJ$7,Tbl.Kosten[[#This Row],[Totaal kosten]],"")</f>
        <v/>
      </c>
      <c r="BK26" s="158" t="str">
        <f>IF(Tbl.Kosten[[#This Row],[Pnr.]]=BK$7,Tbl.Kosten[[#This Row],[Totaal kosten]],"")</f>
        <v/>
      </c>
      <c r="BL26" s="158" t="str">
        <f>IF(Tbl.Kosten[[#This Row],[Pnr.]]=BL$7,Tbl.Kosten[[#This Row],[Totaal kosten]],"")</f>
        <v/>
      </c>
      <c r="BM26" s="158" t="str">
        <f>IF(Tbl.Kosten[[#This Row],[Pnr.]]=BM$7,Tbl.Kosten[[#This Row],[Totaal kosten]],"")</f>
        <v/>
      </c>
      <c r="BN26" s="158" t="str">
        <f>IF(Tbl.Kosten[[#This Row],[Pnr.]]=BN$7,Tbl.Kosten[[#This Row],[Totaal kosten]],"")</f>
        <v/>
      </c>
      <c r="BO26" s="158" t="str">
        <f>IF(Tbl.Kosten[[#This Row],[Pnr.]]=BO$7,Tbl.Kosten[[#This Row],[Totaal kosten]],"")</f>
        <v/>
      </c>
      <c r="BP26" s="158" t="str">
        <f>IF(Tbl.Kosten[[#This Row],[Pnr.]]=BP$7,Tbl.Kosten[[#This Row],[Totaal kosten]],"")</f>
        <v/>
      </c>
      <c r="BQ26" s="158" t="str">
        <f>IF(Tbl.Kosten[[#This Row],[Pnr.]]=BQ$7,Tbl.Kosten[[#This Row],[Totaal kosten]],"")</f>
        <v/>
      </c>
      <c r="BR26" s="158" t="str">
        <f>IF(Tbl.Kosten[[#This Row],[Pnr.]]=BR$7,Tbl.Kosten[[#This Row],[Totaal kosten]],"")</f>
        <v/>
      </c>
      <c r="BS26" s="158" t="str">
        <f>IF(Tbl.Kosten[[#This Row],[Pnr.]]=BS$7,Tbl.Kosten[[#This Row],[Totaal kosten]],"")</f>
        <v/>
      </c>
      <c r="BT26" s="158" t="str">
        <f>IF(Tbl.Kosten[[#This Row],[Pnr.]]=BT$7,Tbl.Kosten[[#This Row],[Totaal kosten]],"")</f>
        <v/>
      </c>
      <c r="BU26" s="158" t="str">
        <f>IF(Tbl.Kosten[[#This Row],[Pnr.]]=BU$7,Tbl.Kosten[[#This Row],[Totaal kosten]],"")</f>
        <v/>
      </c>
      <c r="BV26" s="158" t="str">
        <f>IF(Tbl.Kosten[[#This Row],[Pnr.]]=BV$7,Tbl.Kosten[[#This Row],[Totaal kosten]],"")</f>
        <v/>
      </c>
      <c r="BW26" s="158" t="str">
        <f>IF(Tbl.Kosten[[#This Row],[Pnr.]]=BW$7,Tbl.Kosten[[#This Row],[Totaal kosten]],"")</f>
        <v/>
      </c>
      <c r="BX26" s="158" t="str">
        <f>IFERROR(_xlfn.XLOOKUP(Tbl.Kosten[[#This Row],[Werkpakketcode]],Tbl.Werkpakketten[Werkpakketcode],Tbl.Werkpakketten[WPnr.],"",0,1),"")</f>
        <v/>
      </c>
      <c r="BY26" s="158" t="str">
        <f>IF(Tbl.Kosten[[#This Row],[WPnr.]]=BY$7,Tbl.Kosten[[#This Row],[Totaal kosten]],"")</f>
        <v/>
      </c>
      <c r="BZ26" s="158" t="str">
        <f>IF(Tbl.Kosten[[#This Row],[WPnr.]]=BZ$7,Tbl.Kosten[[#This Row],[Totaal kosten]],"")</f>
        <v/>
      </c>
      <c r="CA26" s="158" t="str">
        <f>IF(Tbl.Kosten[[#This Row],[WPnr.]]=CA$7,Tbl.Kosten[[#This Row],[Totaal kosten]],"")</f>
        <v/>
      </c>
      <c r="CB26" s="158" t="str">
        <f>IF(Tbl.Kosten[[#This Row],[WPnr.]]=CB$7,Tbl.Kosten[[#This Row],[Totaal kosten]],"")</f>
        <v/>
      </c>
      <c r="CC26" s="158" t="str">
        <f>IF(Tbl.Kosten[[#This Row],[WPnr.]]=CC$7,Tbl.Kosten[[#This Row],[Totaal kosten]],"")</f>
        <v/>
      </c>
      <c r="CD26" s="158" t="str">
        <f>IF(Tbl.Kosten[[#This Row],[WPnr.]]=CD$7,Tbl.Kosten[[#This Row],[Totaal kosten]],"")</f>
        <v/>
      </c>
      <c r="CE26" s="158" t="str">
        <f>IF(Tbl.Kosten[[#This Row],[WPnr.]]=CE$7,Tbl.Kosten[[#This Row],[Totaal kosten]],"")</f>
        <v/>
      </c>
      <c r="CF26" s="158" t="str">
        <f>IF(Tbl.Kosten[[#This Row],[WPnr.]]=CF$7,Tbl.Kosten[[#This Row],[Totaal kosten]],"")</f>
        <v/>
      </c>
      <c r="CG26" s="158" t="str">
        <f>IF(Tbl.Kosten[[#This Row],[WPnr.]]=CG$7,Tbl.Kosten[[#This Row],[Totaal kosten]],"")</f>
        <v/>
      </c>
      <c r="CH26" s="158" t="str">
        <f>IF(Tbl.Kosten[[#This Row],[WPnr.]]=CH$7,Tbl.Kosten[[#This Row],[Totaal kosten]],"")</f>
        <v/>
      </c>
      <c r="CI26" s="158" t="str">
        <f>IF(Tbl.Kosten[[#This Row],[WPnr.]]=CI$7,Tbl.Kosten[[#This Row],[Totaal kosten]],"")</f>
        <v/>
      </c>
      <c r="CJ26" s="158" t="str">
        <f>IF(Tbl.Kosten[[#This Row],[WPnr.]]=CJ$7,Tbl.Kosten[[#This Row],[Totaal kosten]],"")</f>
        <v/>
      </c>
      <c r="CK26" s="158" t="str">
        <f>IF(Tbl.Kosten[[#This Row],[WPnr.]]=CK$7,Tbl.Kosten[[#This Row],[Totaal kosten]],"")</f>
        <v/>
      </c>
      <c r="CL26" s="158" t="str">
        <f>IF(Tbl.Kosten[[#This Row],[WPnr.]]=CL$7,Tbl.Kosten[[#This Row],[Totaal kosten]],"")</f>
        <v/>
      </c>
      <c r="CM26" s="158" t="str">
        <f>IF(Tbl.Kosten[[#This Row],[WPnr.]]=CM$7,Tbl.Kosten[[#This Row],[Totaal kosten]],"")</f>
        <v/>
      </c>
      <c r="CN26" s="158" t="str">
        <f>IF(Tbl.Kosten[[#This Row],[WPnr.]]=CN$7,Tbl.Kosten[[#This Row],[Totaal kosten]],"")</f>
        <v/>
      </c>
      <c r="CO26" s="158" t="str">
        <f>IF(Tbl.Kosten[[#This Row],[WPnr.]]=CO$7,Tbl.Kosten[[#This Row],[Totaal kosten]],"")</f>
        <v/>
      </c>
      <c r="CP26" s="158" t="str">
        <f>IF(Tbl.Kosten[[#This Row],[WPnr.]]=CP$7,Tbl.Kosten[[#This Row],[Totaal kosten]],"")</f>
        <v/>
      </c>
      <c r="CQ26" s="158" t="str">
        <f>IF(Tbl.Kosten[[#This Row],[WPnr.]]=CQ$7,Tbl.Kosten[[#This Row],[Totaal kosten]],"")</f>
        <v/>
      </c>
      <c r="CR26" s="158" t="str">
        <f>IF(Tbl.Kosten[[#This Row],[WPnr.]]=CR$7,Tbl.Kosten[[#This Row],[Totaal kosten]],"")</f>
        <v/>
      </c>
      <c r="CS26" s="158" t="str">
        <f>IF(Tbl.Kosten[[#This Row],[WPnr.]]=CS$7,Tbl.Kosten[[#This Row],[Totaal kosten]],"")</f>
        <v/>
      </c>
      <c r="CT26" s="158" t="str">
        <f>IF(Tbl.Kosten[[#This Row],[WPnr.]]=CT$7,Tbl.Kosten[[#This Row],[Totaal kosten]],"")</f>
        <v/>
      </c>
      <c r="CU26" s="158" t="str">
        <f>IF(Tbl.Kosten[[#This Row],[WPnr.]]=CU$7,Tbl.Kosten[[#This Row],[Totaal kosten]],"")</f>
        <v/>
      </c>
      <c r="CV26" s="158" t="str">
        <f>IF(Tbl.Kosten[[#This Row],[WPnr.]]=CV$7,Tbl.Kosten[[#This Row],[Totaal kosten]],"")</f>
        <v/>
      </c>
      <c r="CW26" s="158" t="str">
        <f>IF(Tbl.Kosten[[#This Row],[WPnr.]]=CW$7,Tbl.Kosten[[#This Row],[Totaal kosten]],"")</f>
        <v/>
      </c>
      <c r="CX26" s="158" t="str">
        <f>IF(Tbl.Kosten[[#This Row],[WPnr.]]=CX$7,Tbl.Kosten[[#This Row],[Totaal kosten]],"")</f>
        <v/>
      </c>
      <c r="CY26" s="158" t="str">
        <f>IF(Tbl.Kosten[[#This Row],[WPnr.]]=CY$7,Tbl.Kosten[[#This Row],[Totaal kosten]],"")</f>
        <v/>
      </c>
      <c r="CZ26" s="158" t="str">
        <f>IF(Tbl.Kosten[[#This Row],[WPnr.]]=CZ$7,Tbl.Kosten[[#This Row],[Totaal kosten]],"")</f>
        <v/>
      </c>
      <c r="DA26" s="158" t="str">
        <f>IF(Tbl.Kosten[[#This Row],[WPnr.]]=DA$7,Tbl.Kosten[[#This Row],[Totaal kosten]],"")</f>
        <v/>
      </c>
      <c r="DB26" s="158" t="str">
        <f>IF(Tbl.Kosten[[#This Row],[WPnr.]]=DB$7,Tbl.Kosten[[#This Row],[Totaal kosten]],"")</f>
        <v/>
      </c>
      <c r="DC26" s="158" t="str">
        <f>IF(Tbl.Kosten[[#This Row],[WPnr.]]=DC$7,Tbl.Kosten[[#This Row],[Totaal kosten]],"")</f>
        <v/>
      </c>
      <c r="DD26" s="158" t="str">
        <f>IF(Tbl.Kosten[[#This Row],[WPnr.]]=DD$7,Tbl.Kosten[[#This Row],[Totaal kosten]],"")</f>
        <v/>
      </c>
      <c r="DE26" s="158" t="str">
        <f>IF(Tbl.Kosten[[#This Row],[WPnr.]]=DE$7,Tbl.Kosten[[#This Row],[Totaal kosten]],"")</f>
        <v/>
      </c>
      <c r="DF26" s="158" t="str">
        <f>IF(Tbl.Kosten[[#This Row],[WPnr.]]=DF$7,Tbl.Kosten[[#This Row],[Totaal kosten]],"")</f>
        <v/>
      </c>
      <c r="DG26" s="158" t="str">
        <f>IF(Tbl.Kosten[[#This Row],[WPnr.]]=DG$7,Tbl.Kosten[[#This Row],[Totaal kosten]],"")</f>
        <v/>
      </c>
      <c r="DH26" s="158" t="str">
        <f>IF(Tbl.Kosten[[#This Row],[WPnr.]]=DH$7,Tbl.Kosten[[#This Row],[Totaal kosten]],"")</f>
        <v/>
      </c>
      <c r="DI26" s="158" t="str">
        <f>IF(Tbl.Kosten[[#This Row],[WPnr.]]=DI$7,Tbl.Kosten[[#This Row],[Totaal kosten]],"")</f>
        <v/>
      </c>
      <c r="DJ26" s="158" t="str">
        <f>IF(Tbl.Kosten[[#This Row],[WPnr.]]=DJ$7,Tbl.Kosten[[#This Row],[Totaal kosten]],"")</f>
        <v/>
      </c>
      <c r="DK26" s="158" t="str">
        <f>IF(Tbl.Kosten[[#This Row],[WPnr.]]=DK$7,Tbl.Kosten[[#This Row],[Totaal kosten]],"")</f>
        <v/>
      </c>
      <c r="DL26" s="158" t="str">
        <f>IF(Tbl.Kosten[[#This Row],[WPnr.]]=DL$7,Tbl.Kosten[[#This Row],[Totaal kosten]],"")</f>
        <v/>
      </c>
      <c r="DM26" s="158" t="str">
        <f>IF(Tbl.Kosten[[#This Row],[WPnr.]]=DM$7,Tbl.Kosten[[#This Row],[Totaal kosten]],"")</f>
        <v/>
      </c>
      <c r="DN26" s="158" t="str">
        <f>IF(Tbl.Kosten[[#This Row],[WPnr.]]=DN$7,Tbl.Kosten[[#This Row],[Totaal kosten]],"")</f>
        <v/>
      </c>
      <c r="DO26" s="158" t="str">
        <f>IF(Tbl.Kosten[[#This Row],[WPnr.]]=DO$7,Tbl.Kosten[[#This Row],[Totaal kosten]],"")</f>
        <v/>
      </c>
      <c r="DP26" s="158" t="str">
        <f>IF(Tbl.Kosten[[#This Row],[WPnr.]]=DP$7,Tbl.Kosten[[#This Row],[Totaal kosten]],"")</f>
        <v/>
      </c>
      <c r="DQ26" s="158" t="str">
        <f>IF(Tbl.Kosten[[#This Row],[WPnr.]]=DQ$7,Tbl.Kosten[[#This Row],[Totaal kosten]],"")</f>
        <v/>
      </c>
      <c r="DR26" s="158" t="str">
        <f>IF(Tbl.Kosten[[#This Row],[WPnr.]]=DR$7,Tbl.Kosten[[#This Row],[Totaal kosten]],"")</f>
        <v/>
      </c>
      <c r="DS26" s="158" t="str">
        <f>IF(Tbl.Kosten[[#This Row],[WPnr.]]=DS$7,Tbl.Kosten[[#This Row],[Totaal kosten]],"")</f>
        <v/>
      </c>
      <c r="DT26" s="158" t="str">
        <f>IF(Tbl.Kosten[[#This Row],[WPnr.]]=DT$7,Tbl.Kosten[[#This Row],[Totaal kosten]],"")</f>
        <v/>
      </c>
      <c r="DU26" s="158" t="str">
        <f>IF(Tbl.Kosten[[#This Row],[WPnr.]]=DU$7,Tbl.Kosten[[#This Row],[Totaal kosten]],"")</f>
        <v/>
      </c>
      <c r="DV26" s="158" t="str">
        <f>IF(Tbl.Kosten[[#This Row],[WPnr.]]=DV$7,Tbl.Kosten[[#This Row],[Totaal kosten]],"")</f>
        <v/>
      </c>
      <c r="DW26" s="160" t="str">
        <f>IFERROR(_xlfn.XLOOKUP(Tbl.Kosten[[#This Row],[Kostensoort]],Tbl.Kostensoorten[Kostensoorten],Tbl.Kostensoorten[KSnr.],"",0,1),"")</f>
        <v/>
      </c>
      <c r="DX26" s="160" t="str">
        <f>IF(Tbl.Kosten[[#This Row],[KSnr.]]=DX$7,Tbl.Kosten[[#This Row],[Totaal kosten]],"")</f>
        <v/>
      </c>
      <c r="DY26" s="160" t="str">
        <f>IF(Tbl.Kosten[[#This Row],[KSnr.]]=DY$7,Tbl.Kosten[[#This Row],[Totaal kosten]],"")</f>
        <v/>
      </c>
      <c r="DZ26" s="160" t="str">
        <f>IF(Tbl.Kosten[[#This Row],[KSnr.]]=DZ$7,Tbl.Kosten[[#This Row],[Totaal kosten]],"")</f>
        <v/>
      </c>
      <c r="EA26" s="160" t="str">
        <f>IF(Tbl.Kosten[[#This Row],[KSnr.]]=EA$7,Tbl.Kosten[[#This Row],[Totaal kosten]],"")</f>
        <v/>
      </c>
      <c r="EB26" s="160" t="str">
        <f>IF(Tbl.Kosten[[#This Row],[KSnr.]]=EB$7,Tbl.Kosten[[#This Row],[Totaal kosten]],"")</f>
        <v/>
      </c>
      <c r="EC26" s="160" t="str">
        <f>IF(Tbl.Kosten[[#This Row],[KSnr.]]=EC$7,Tbl.Kosten[[#This Row],[Totaal kosten]],"")</f>
        <v/>
      </c>
      <c r="ED26" s="160" t="str">
        <f>IF(Tbl.Kosten[[#This Row],[KSnr.]]=ED$7,Tbl.Kosten[[#This Row],[Totaal kosten]],"")</f>
        <v/>
      </c>
      <c r="EE26" s="160" t="str">
        <f>IF(Tbl.Kosten[[#This Row],[KSnr.]]=EE$7,Tbl.Kosten[[#This Row],[Totaal kosten]],"")</f>
        <v/>
      </c>
      <c r="EF26" s="160" t="str">
        <f>IF(Tbl.Kosten[[#This Row],[KSnr.]]=EF$7,Tbl.Kosten[[#This Row],[Totaal kosten]],"")</f>
        <v/>
      </c>
      <c r="EG26" s="160" t="str">
        <f>IF(Tbl.Kosten[[#This Row],[KSnr.]]=EG$7,Tbl.Kosten[[#This Row],[Totaal kosten]],"")</f>
        <v/>
      </c>
      <c r="EH26" s="160" t="str">
        <f>IF(Tbl.Kosten[[#This Row],[KSnr.]]=EH$7,Tbl.Kosten[[#This Row],[Totaal kosten]],"")</f>
        <v/>
      </c>
      <c r="EI26" s="160" t="str">
        <f>IF(Tbl.Kosten[[#This Row],[KSnr.]]=EI$7,Tbl.Kosten[[#This Row],[Totaal kosten]],"")</f>
        <v/>
      </c>
      <c r="EJ26" s="160" t="str">
        <f>IF(Tbl.Kosten[[#This Row],[KSnr.]]=EJ$7,Tbl.Kosten[[#This Row],[Totaal kosten]],"")</f>
        <v/>
      </c>
      <c r="EK26" s="160" t="str">
        <f>IF(Tbl.Kosten[[#This Row],[KSnr.]]=EK$7,Tbl.Kosten[[#This Row],[Totaal kosten]],"")</f>
        <v/>
      </c>
      <c r="EL26" s="160" t="str">
        <f>IF(Tbl.Kosten[[#This Row],[KSnr.]]=EL$7,Tbl.Kosten[[#This Row],[Totaal kosten]],"")</f>
        <v/>
      </c>
      <c r="EM26" s="160" t="str">
        <f>IF(Tbl.Kosten[[#This Row],[KSnr.]]=EM$7,Tbl.Kosten[[#This Row],[Totaal kosten]],"")</f>
        <v/>
      </c>
      <c r="EN26" s="160" t="str">
        <f>IF(Tbl.Kosten[[#This Row],[KSnr.]]=EN$7,Tbl.Kosten[[#This Row],[Totaal kosten]],"")</f>
        <v/>
      </c>
      <c r="EO26" s="160" t="str">
        <f>IF(Tbl.Kosten[[#This Row],[KSnr.]]=EO$7,Tbl.Kosten[[#This Row],[Totaal kosten]],"")</f>
        <v/>
      </c>
      <c r="EP26" s="160" t="str">
        <f>IF(Tbl.Kosten[[#This Row],[KSnr.]]=EP$7,Tbl.Kosten[[#This Row],[Totaal kosten]],"")</f>
        <v/>
      </c>
      <c r="EQ26" s="160" t="str">
        <f>IF(Tbl.Kosten[[#This Row],[KSnr.]]=EQ$7,Tbl.Kosten[[#This Row],[Totaal kosten]],"")</f>
        <v/>
      </c>
      <c r="ER26" s="154" t="str">
        <f>IFERROR(_xlfn.XLOOKUP(Tbl.Kosten[[#This Row],[Subsidieactiviteit]],Tbl.Subsidiehoogte[Subsidieactiviteit],Tbl.Subsidiehoogte[SAnr.],"",0,1),"")</f>
        <v/>
      </c>
      <c r="ES26" s="160" t="str">
        <f>IF(Tbl.Kosten[[#This Row],[Sanr.]]=ES$7,Tbl.Kosten[[#This Row],[Totaal kosten]],"")</f>
        <v/>
      </c>
      <c r="ET26" s="160" t="str">
        <f>IF(Tbl.Kosten[[#This Row],[Sanr.]]=ET$7,Tbl.Kosten[[#This Row],[Totaal kosten]],"")</f>
        <v/>
      </c>
      <c r="EU26" s="160" t="str">
        <f>IF(Tbl.Kosten[[#This Row],[Sanr.]]=EU$7,Tbl.Kosten[[#This Row],[Totaal kosten]],"")</f>
        <v/>
      </c>
      <c r="EV26" s="160" t="str">
        <f>IF(Tbl.Kosten[[#This Row],[Sanr.]]=EV$7,Tbl.Kosten[[#This Row],[Totaal kosten]],"")</f>
        <v/>
      </c>
      <c r="EW26" s="160" t="str">
        <f>IF(Tbl.Kosten[[#This Row],[Sanr.]]=EW$7,Tbl.Kosten[[#This Row],[Totaal kosten]],"")</f>
        <v/>
      </c>
      <c r="EX26" s="160" t="str">
        <f>IF(Tbl.Kosten[[#This Row],[Sanr.]]=EX$7,Tbl.Kosten[[#This Row],[Totaal kosten]],"")</f>
        <v/>
      </c>
      <c r="EY26" s="160" t="str">
        <f>IF(Tbl.Kosten[[#This Row],[Sanr.]]=EY$7,Tbl.Kosten[[#This Row],[Totaal kosten]],"")</f>
        <v/>
      </c>
      <c r="EZ26" s="160" t="str">
        <f>IF(Tbl.Kosten[[#This Row],[Sanr.]]=EZ$7,Tbl.Kosten[[#This Row],[Totaal kosten]],"")</f>
        <v/>
      </c>
      <c r="FA26" s="160" t="str">
        <f>IF(Tbl.Kosten[[#This Row],[Sanr.]]=FA$7,Tbl.Kosten[[#This Row],[Totaal kosten]],"")</f>
        <v/>
      </c>
      <c r="FB26" s="160" t="str">
        <f>IF(Tbl.Kosten[[#This Row],[Sanr.]]=FB$7,Tbl.Kosten[[#This Row],[Totaal kosten]],"")</f>
        <v/>
      </c>
      <c r="FC26" s="160" t="str">
        <f>IF(Tbl.Kosten[[#This Row],[Sanr.]]=FC$7,Tbl.Kosten[[#This Row],[Totaal kosten]],"")</f>
        <v/>
      </c>
      <c r="FD26" s="160" t="str">
        <f>IF(Tbl.Kosten[[#This Row],[Sanr.]]=FD$7,Tbl.Kosten[[#This Row],[Totaal kosten]],"")</f>
        <v/>
      </c>
      <c r="FE26" s="160" t="str">
        <f>IF(Tbl.Kosten[[#This Row],[Sanr.]]=FE$7,Tbl.Kosten[[#This Row],[Totaal kosten]],"")</f>
        <v/>
      </c>
      <c r="FF26" s="160" t="str">
        <f>IF(Tbl.Kosten[[#This Row],[Sanr.]]=FF$7,Tbl.Kosten[[#This Row],[Totaal kosten]],"")</f>
        <v/>
      </c>
      <c r="FG26" s="160" t="str">
        <f>IF(Tbl.Kosten[[#This Row],[Sanr.]]=FG$7,Tbl.Kosten[[#This Row],[Totaal kosten]],"")</f>
        <v/>
      </c>
      <c r="FH26" s="160" t="str">
        <f>IF(Tbl.Kosten[[#This Row],[Sanr.]]=FH$7,Tbl.Kosten[[#This Row],[Totaal kosten]],"")</f>
        <v/>
      </c>
      <c r="FI26" s="160" t="str">
        <f>IF(Tbl.Kosten[[#This Row],[Sanr.]]=FI$7,Tbl.Kosten[[#This Row],[Totaal kosten]],"")</f>
        <v/>
      </c>
      <c r="FJ26" s="160" t="str">
        <f>IF(Tbl.Kosten[[#This Row],[Sanr.]]=FJ$7,Tbl.Kosten[[#This Row],[Totaal kosten]],"")</f>
        <v/>
      </c>
      <c r="FK26" s="160" t="str">
        <f>IF(Tbl.Kosten[[#This Row],[Sanr.]]=FK$7,Tbl.Kosten[[#This Row],[Totaal kosten]],"")</f>
        <v/>
      </c>
      <c r="FL26" s="160" t="str">
        <f>IF(Tbl.Kosten[[#This Row],[Sanr.]]=FL$7,Tbl.Kosten[[#This Row],[Totaal kosten]],"")</f>
        <v/>
      </c>
      <c r="FM26" s="160" t="str">
        <f>IF(Tbl.Kosten[[#This Row],[Sanr.]]=FM$7,Tbl.Kosten[[#This Row],[Totaal kosten]],"")</f>
        <v/>
      </c>
      <c r="FN26" s="160" t="str">
        <f>IF(Tbl.Kosten[[#This Row],[Sanr.]]=FN$7,Tbl.Kosten[[#This Row],[Totaal kosten]],"")</f>
        <v/>
      </c>
      <c r="FO26" s="160" t="str">
        <f>IF(Tbl.Kosten[[#This Row],[Sanr.]]=FO$7,Tbl.Kosten[[#This Row],[Totaal kosten]],"")</f>
        <v/>
      </c>
      <c r="FP26" s="160" t="str">
        <f>IF(Tbl.Kosten[[#This Row],[Sanr.]]=FP$7,Tbl.Kosten[[#This Row],[Totaal kosten]],"")</f>
        <v/>
      </c>
      <c r="FQ26" s="160" t="str">
        <f>IF(Tbl.Kosten[[#This Row],[Sanr.]]=FQ$7,Tbl.Kosten[[#This Row],[Totaal kosten]],"")</f>
        <v/>
      </c>
      <c r="FR26" s="160" t="str">
        <f>IF(Tbl.Kosten[[#This Row],[Sanr.]]=FR$7,Tbl.Kosten[[#This Row],[Totaal kosten]],"")</f>
        <v/>
      </c>
      <c r="FS26" s="160" t="str">
        <f>IF(Tbl.Kosten[[#This Row],[Sanr.]]=FS$7,Tbl.Kosten[[#This Row],[Totaal kosten]],"")</f>
        <v/>
      </c>
      <c r="FT26" s="160" t="str">
        <f>IF(Tbl.Kosten[[#This Row],[Sanr.]]=FT$7,Tbl.Kosten[[#This Row],[Totaal kosten]],"")</f>
        <v/>
      </c>
      <c r="FU26" s="160" t="str">
        <f>IF(Tbl.Kosten[[#This Row],[Sanr.]]=FU$7,Tbl.Kosten[[#This Row],[Totaal kosten]],"")</f>
        <v/>
      </c>
      <c r="FV26" s="160" t="str">
        <f>IF(Tbl.Kosten[[#This Row],[Sanr.]]=FV$7,Tbl.Kosten[[#This Row],[Totaal kosten]],"")</f>
        <v/>
      </c>
      <c r="FW26" s="160" t="str">
        <f>IFERROR(_xlfn.XLOOKUP(Tbl.Kosten[[#This Row],[Activiteitencode]],Tbl.Activiteiten[Activiteitcode],Tbl.Activiteiten[Anr.],"",0,1),"")</f>
        <v/>
      </c>
      <c r="FX26" s="181" t="str">
        <f>_xlfn.CONCAT(Tbl.Kosten[[#This Row],[Pnr.]],Tbl.Kosten[[#This Row],[Sanr.]])</f>
        <v>P1</v>
      </c>
      <c r="FY26" s="160">
        <f>Tbl.Kosten[[#This Row],[Totaal kosten]]-Tbl.Kosten[[#This Row],[Subsidie]]</f>
        <v>0</v>
      </c>
      <c r="FZ26" s="160">
        <f>IF(Tbl.Kosten[[#This Row],[Pnr.]]=FZ$7,Tbl.Kosten[[#This Row],[Te financieren]],"")</f>
        <v>0</v>
      </c>
      <c r="GA26" s="160" t="str">
        <f>IF(Tbl.Kosten[[#This Row],[Pnr.]]=GA$7,Tbl.Kosten[[#This Row],[Te financieren]],"")</f>
        <v/>
      </c>
      <c r="GB26" s="160" t="str">
        <f>IF(Tbl.Kosten[[#This Row],[Pnr.]]=GB$7,Tbl.Kosten[[#This Row],[Te financieren]],"")</f>
        <v/>
      </c>
      <c r="GC26" s="160" t="str">
        <f>IF(Tbl.Kosten[[#This Row],[Pnr.]]=GC$7,Tbl.Kosten[[#This Row],[Te financieren]],"")</f>
        <v/>
      </c>
      <c r="GD26" s="160" t="str">
        <f>IF(Tbl.Kosten[[#This Row],[Pnr.]]=GD$7,Tbl.Kosten[[#This Row],[Te financieren]],"")</f>
        <v/>
      </c>
      <c r="GE26" s="160" t="str">
        <f>IF(Tbl.Kosten[[#This Row],[Pnr.]]=GE$7,Tbl.Kosten[[#This Row],[Te financieren]],"")</f>
        <v/>
      </c>
      <c r="GF26" s="160" t="str">
        <f>IF(Tbl.Kosten[[#This Row],[Pnr.]]=GF$7,Tbl.Kosten[[#This Row],[Te financieren]],"")</f>
        <v/>
      </c>
      <c r="GG26" s="160" t="str">
        <f>IF(Tbl.Kosten[[#This Row],[Pnr.]]=GG$7,Tbl.Kosten[[#This Row],[Te financieren]],"")</f>
        <v/>
      </c>
      <c r="GH26" s="160" t="str">
        <f>IF(Tbl.Kosten[[#This Row],[Pnr.]]=GH$7,Tbl.Kosten[[#This Row],[Te financieren]],"")</f>
        <v/>
      </c>
      <c r="GI26" s="160" t="str">
        <f>IF(Tbl.Kosten[[#This Row],[Pnr.]]=GI$7,Tbl.Kosten[[#This Row],[Te financieren]],"")</f>
        <v/>
      </c>
      <c r="GJ26" s="160" t="str">
        <f>IF(Tbl.Kosten[[#This Row],[Pnr.]]=GJ$7,Tbl.Kosten[[#This Row],[Te financieren]],"")</f>
        <v/>
      </c>
      <c r="GK26" s="160" t="str">
        <f>IF(Tbl.Kosten[[#This Row],[Pnr.]]=GK$7,Tbl.Kosten[[#This Row],[Te financieren]],"")</f>
        <v/>
      </c>
      <c r="GL26" s="160" t="str">
        <f>IF(Tbl.Kosten[[#This Row],[Pnr.]]=GL$7,Tbl.Kosten[[#This Row],[Te financieren]],"")</f>
        <v/>
      </c>
      <c r="GM26" s="160" t="str">
        <f>IF(Tbl.Kosten[[#This Row],[Pnr.]]=GM$7,Tbl.Kosten[[#This Row],[Te financieren]],"")</f>
        <v/>
      </c>
      <c r="GN26" s="160" t="str">
        <f>IF(Tbl.Kosten[[#This Row],[Pnr.]]=GN$7,Tbl.Kosten[[#This Row],[Te financieren]],"")</f>
        <v/>
      </c>
      <c r="GO26" s="160" t="str">
        <f>IF(Tbl.Kosten[[#This Row],[Pnr.]]=GO$7,Tbl.Kosten[[#This Row],[Te financieren]],"")</f>
        <v/>
      </c>
      <c r="GP26" s="160" t="str">
        <f>IF(Tbl.Kosten[[#This Row],[Pnr.]]=GP$7,Tbl.Kosten[[#This Row],[Te financieren]],"")</f>
        <v/>
      </c>
      <c r="GQ26" s="160" t="str">
        <f>IF(Tbl.Kosten[[#This Row],[Pnr.]]=GQ$7,Tbl.Kosten[[#This Row],[Te financieren]],"")</f>
        <v/>
      </c>
      <c r="GR26" s="160" t="str">
        <f>IF(Tbl.Kosten[[#This Row],[Pnr.]]=GR$7,Tbl.Kosten[[#This Row],[Te financieren]],"")</f>
        <v/>
      </c>
      <c r="GS26" s="160" t="str">
        <f>IF(Tbl.Kosten[[#This Row],[Pnr.]]=GS$7,Tbl.Kosten[[#This Row],[Te financieren]],"")</f>
        <v/>
      </c>
      <c r="GT26" s="160" t="str">
        <f>IF(Tbl.Kosten[[#This Row],[Pnr.]]=GT$7,Tbl.Kosten[[#This Row],[Te financieren]],"")</f>
        <v/>
      </c>
      <c r="GU26" s="160" t="str">
        <f>IF(Tbl.Kosten[[#This Row],[Pnr.]]=GU$7,Tbl.Kosten[[#This Row],[Te financieren]],"")</f>
        <v/>
      </c>
      <c r="GV26" s="160" t="str">
        <f>IF(Tbl.Kosten[[#This Row],[Pnr.]]=GV$7,Tbl.Kosten[[#This Row],[Te financieren]],"")</f>
        <v/>
      </c>
      <c r="GW26" s="160" t="str">
        <f>IF(Tbl.Kosten[[#This Row],[Pnr.]]=GW$7,Tbl.Kosten[[#This Row],[Te financieren]],"")</f>
        <v/>
      </c>
      <c r="GX26" s="160" t="str">
        <f>IF(Tbl.Kosten[[#This Row],[Pnr.]]=GX$7,Tbl.Kosten[[#This Row],[Te financieren]],"")</f>
        <v/>
      </c>
      <c r="GY26" s="160" t="str">
        <f>IF(Tbl.Kosten[[#This Row],[Pnr.]]=GY$7,Tbl.Kosten[[#This Row],[Te financieren]],"")</f>
        <v/>
      </c>
      <c r="GZ26" s="160" t="str">
        <f>IF(Tbl.Kosten[[#This Row],[Pnr.]]=GZ$7,Tbl.Kosten[[#This Row],[Te financieren]],"")</f>
        <v/>
      </c>
      <c r="HA26" s="160" t="str">
        <f>IF(Tbl.Kosten[[#This Row],[Pnr.]]=HA$7,Tbl.Kosten[[#This Row],[Te financieren]],"")</f>
        <v/>
      </c>
      <c r="HB26" s="160" t="str">
        <f>IF(Tbl.Kosten[[#This Row],[Pnr.]]=HB$7,Tbl.Kosten[[#This Row],[Te financieren]],"")</f>
        <v/>
      </c>
      <c r="HC26" s="160" t="str">
        <f>IF(Tbl.Kosten[[#This Row],[Pnr.]]=HC$7,Tbl.Kosten[[#This Row],[Te financieren]],"")</f>
        <v/>
      </c>
      <c r="HD26" s="160" t="str">
        <f>IF(Tbl.Kosten[[#This Row],[Pnr.]]=HD$7,Tbl.Kosten[[#This Row],[Te financieren]],"")</f>
        <v/>
      </c>
      <c r="HE26" s="160" t="str">
        <f>IF(Tbl.Kosten[[#This Row],[Pnr.]]=HE$7,Tbl.Kosten[[#This Row],[Te financieren]],"")</f>
        <v/>
      </c>
      <c r="HF26" s="160" t="str">
        <f>IF(Tbl.Kosten[[#This Row],[Pnr.]]=HF$7,Tbl.Kosten[[#This Row],[Te financieren]],"")</f>
        <v/>
      </c>
      <c r="HG26" s="160" t="str">
        <f>IF(Tbl.Kosten[[#This Row],[Pnr.]]=HG$7,Tbl.Kosten[[#This Row],[Te financieren]],"")</f>
        <v/>
      </c>
      <c r="HH26" s="160" t="str">
        <f>IF(Tbl.Kosten[[#This Row],[Pnr.]]=HH$7,Tbl.Kosten[[#This Row],[Te financieren]],"")</f>
        <v/>
      </c>
      <c r="HI26" s="160" t="str">
        <f>IF(Tbl.Kosten[[#This Row],[Pnr.]]=HI$7,Tbl.Kosten[[#This Row],[Te financieren]],"")</f>
        <v/>
      </c>
      <c r="HJ26" s="160" t="str">
        <f>IF(Tbl.Kosten[[#This Row],[Pnr.]]=HJ$7,Tbl.Kosten[[#This Row],[Te financieren]],"")</f>
        <v/>
      </c>
      <c r="HK26" s="160" t="str">
        <f>IF(Tbl.Kosten[[#This Row],[Pnr.]]=HK$7,Tbl.Kosten[[#This Row],[Te financieren]],"")</f>
        <v/>
      </c>
      <c r="HL26" s="160" t="str">
        <f>IF(Tbl.Kosten[[#This Row],[Pnr.]]=HL$7,Tbl.Kosten[[#This Row],[Te financieren]],"")</f>
        <v/>
      </c>
      <c r="HM26" s="160" t="str">
        <f>IF(Tbl.Kosten[[#This Row],[Pnr.]]=HM$7,Tbl.Kosten[[#This Row],[Te financieren]],"")</f>
        <v/>
      </c>
      <c r="HN26" s="160" t="str">
        <f>IF(Tbl.Kosten[[#This Row],[Pnr.]]=HN$7,Tbl.Kosten[[#This Row],[Te financieren]],"")</f>
        <v/>
      </c>
      <c r="HO26" s="160" t="str">
        <f>IF(Tbl.Kosten[[#This Row],[Pnr.]]=HO$7,Tbl.Kosten[[#This Row],[Te financieren]],"")</f>
        <v/>
      </c>
      <c r="HP26" s="160" t="str">
        <f>IF(Tbl.Kosten[[#This Row],[Pnr.]]=HP$7,Tbl.Kosten[[#This Row],[Te financieren]],"")</f>
        <v/>
      </c>
      <c r="HQ26" s="160" t="str">
        <f>IF(Tbl.Kosten[[#This Row],[Pnr.]]=HQ$7,Tbl.Kosten[[#This Row],[Te financieren]],"")</f>
        <v/>
      </c>
      <c r="HR26" s="160" t="str">
        <f>IF(Tbl.Kosten[[#This Row],[Pnr.]]=HR$7,Tbl.Kosten[[#This Row],[Te financieren]],"")</f>
        <v/>
      </c>
      <c r="HS26" s="160" t="str">
        <f>IF(Tbl.Kosten[[#This Row],[Pnr.]]=HS$7,Tbl.Kosten[[#This Row],[Te financieren]],"")</f>
        <v/>
      </c>
      <c r="HT26" s="160" t="str">
        <f>IF(Tbl.Kosten[[#This Row],[Pnr.]]=HT$7,Tbl.Kosten[[#This Row],[Te financieren]],"")</f>
        <v/>
      </c>
      <c r="HU26" s="160" t="str">
        <f>IF(Tbl.Kosten[[#This Row],[Pnr.]]=HU$7,Tbl.Kosten[[#This Row],[Te financieren]],"")</f>
        <v/>
      </c>
      <c r="HV26" s="160" t="str">
        <f>IF(Tbl.Kosten[[#This Row],[Pnr.]]=HV$7,Tbl.Kosten[[#This Row],[Te financieren]],"")</f>
        <v/>
      </c>
      <c r="HW26" s="160" t="str">
        <f>IF(Tbl.Kosten[[#This Row],[Pnr.]]=HW$7,Tbl.Kosten[[#This Row],[Te financieren]],"")</f>
        <v/>
      </c>
    </row>
    <row r="27" spans="2:231" x14ac:dyDescent="0.3">
      <c r="B27" s="144"/>
      <c r="C27" s="147"/>
      <c r="D27" s="146"/>
      <c r="E27" s="147"/>
      <c r="F27" s="145"/>
      <c r="G27" s="11" t="str">
        <f>IF(Tbl.Kosten[[#This Row],[Medewerker e/o 
functie]]&lt;&gt;"",_xlfn.XLOOKUP(Tbl.Kosten[[#This Row],[Medewerker e/o 
functie]],Tbl.Uurtarief[Medewerker en/of functie],Tbl.Uurtarief[Uurtarief],"",0,1),"")</f>
        <v/>
      </c>
      <c r="H27" s="121">
        <f>IFERROR(Tbl.Kosten[[#This Row],[Uren]]*Tbl.Kosten[[#This Row],[Uurtarief]],0)</f>
        <v>0</v>
      </c>
      <c r="I27" s="119" t="str">
        <f>IF(Tbl.Kosten[[#This Row],[Subtotaal uren]]&lt;&gt;0,_xlfn.XLOOKUP(Tbl.Kosten[[#This Row],[Medewerker e/o 
functie]],Tbl.Uurtarief[Medewerker en/of functie],Tbl.Uurtarief[Kostensoort arbeid],"",0,1),"")</f>
        <v/>
      </c>
      <c r="J27" s="147"/>
      <c r="K27" s="145"/>
      <c r="L27" s="149" t="str">
        <f>IF(Tbl.Kosten[[#This Row],[Activum]]&lt;&gt;"",_xlfn.XLOOKUP(Tbl.Kosten[[#This Row],[Activum]],Tbl.Afschrijvingskosten[Activum],Tbl.Afschrijvingskosten[Tarief per afschrijvings-eenheid],"",0,1),"")</f>
        <v/>
      </c>
      <c r="M27" s="122">
        <f>IFERROR(Tbl.Kosten[[#This Row],[Een-
heden]]*Tbl.Kosten[[#This Row],[Afschrijvings-
tarief]],0)</f>
        <v>0</v>
      </c>
      <c r="N27" s="122" t="str">
        <f>IF(Tbl.Kosten[[#This Row],[Subtotaal afschrijving]]&lt;&gt;0,Lijsten!A25,"")</f>
        <v/>
      </c>
      <c r="O27" s="150"/>
      <c r="P27" s="145"/>
      <c r="Q27" s="148"/>
      <c r="R27" s="122">
        <f>IFERROR(Tbl.Kosten[[#This Row],[Aantal]]*Tbl.Kosten[[#This Row],[Tarief]],0)</f>
        <v>0</v>
      </c>
      <c r="S27" s="8">
        <f>IFERROR(Tbl.Kosten[[#This Row],[Subtotaal overige kosten]]+Tbl.Kosten[[#This Row],[Subtotaal uren]]+Tbl.Kosten[[#This Row],[Subtotaal afschrijving]],0)</f>
        <v>0</v>
      </c>
      <c r="T27" s="8">
        <f>IFERROR(Tbl.Kosten[[#This Row],[Totaal kosten]]*Tbl.Kosten[[#This Row],[Subsidie%]],0)</f>
        <v>0</v>
      </c>
      <c r="U27" s="4" t="str" cm="1">
        <f t="array" ref="U27">IFERROR(_xlfn.IFS(Tbl.Kosten[[#This Row],[Subtotaal uren]]&lt;&gt;0,Tbl.Kosten[[#This Row],[Kostensoort arbeid]],Tbl.Kosten[[#This Row],[Subtotaal afschrijving]]&lt;&gt;0,Tbl.Kosten[[#This Row],[Kostensoort afschrijving]],Tbl.Kosten[[#This Row],[Subtotaal overige kosten]]&lt;&gt;0,Tbl.Kosten[[#This Row],[Kostensoort overig]]),"")</f>
        <v/>
      </c>
      <c r="V27" s="4" t="str">
        <f>IFERROR(_xlfn.XLOOKUP(Tbl.Kosten[[#This Row],[Activiteitencode]],Tbl.Activiteiten[Activiteitcode],Tbl.Activiteiten[Werkpakketcode],"",0,1),"")</f>
        <v/>
      </c>
      <c r="W27" s="4" t="str">
        <f>IFERROR(_xlfn.XLOOKUP(Tbl.Kosten[[#This Row],[Werkpakketcode]],Tbl.Werkpakketten[Werkpakketcode],Tbl.Werkpakketten[Subsidiabele activiteit],"",0,1),"")</f>
        <v/>
      </c>
      <c r="X27" s="12">
        <f>IFERROR(_xlfn.XLOOKUP(Tbl.Kosten[[#This Row],[Sanr.]],Tbl.Subsidiehoogte[SAnr.],Tbl.Subsidiehoogte[Sub. Percentage],0,0,1),0)</f>
        <v>0</v>
      </c>
      <c r="Y27" s="154" t="str">
        <f>IFERROR(_xlfn.XLOOKUP(Tbl.Kosten[[#This Row],[Partnercode]],Tbl.Projectpartners[Partnercode],Tbl.Projectpartners[PNr.],"",0,1),"")</f>
        <v>P1</v>
      </c>
      <c r="Z27" s="158">
        <f>IF(Tbl.Kosten[[#This Row],[Pnr.]]=Z$7,Tbl.Kosten[[#This Row],[Totaal kosten]],"")</f>
        <v>0</v>
      </c>
      <c r="AA27" s="158" t="str">
        <f>IF(Tbl.Kosten[[#This Row],[Pnr.]]=AA$7,Tbl.Kosten[[#This Row],[Totaal kosten]],"")</f>
        <v/>
      </c>
      <c r="AB27" s="158" t="str">
        <f>IF(Tbl.Kosten[[#This Row],[Pnr.]]=AB$7,Tbl.Kosten[[#This Row],[Totaal kosten]],"")</f>
        <v/>
      </c>
      <c r="AC27" s="158" t="str">
        <f>IF(Tbl.Kosten[[#This Row],[Pnr.]]=AC$7,Tbl.Kosten[[#This Row],[Totaal kosten]],"")</f>
        <v/>
      </c>
      <c r="AD27" s="158" t="str">
        <f>IF(Tbl.Kosten[[#This Row],[Pnr.]]=AD$7,Tbl.Kosten[[#This Row],[Totaal kosten]],"")</f>
        <v/>
      </c>
      <c r="AE27" s="158" t="str">
        <f>IF(Tbl.Kosten[[#This Row],[Pnr.]]=AE$7,Tbl.Kosten[[#This Row],[Totaal kosten]],"")</f>
        <v/>
      </c>
      <c r="AF27" s="158" t="str">
        <f>IF(Tbl.Kosten[[#This Row],[Pnr.]]=AF$7,Tbl.Kosten[[#This Row],[Totaal kosten]],"")</f>
        <v/>
      </c>
      <c r="AG27" s="158" t="str">
        <f>IF(Tbl.Kosten[[#This Row],[Pnr.]]=AG$7,Tbl.Kosten[[#This Row],[Totaal kosten]],"")</f>
        <v/>
      </c>
      <c r="AH27" s="158" t="str">
        <f>IF(Tbl.Kosten[[#This Row],[Pnr.]]=AH$7,Tbl.Kosten[[#This Row],[Totaal kosten]],"")</f>
        <v/>
      </c>
      <c r="AI27" s="158" t="str">
        <f>IF(Tbl.Kosten[[#This Row],[Pnr.]]=AI$7,Tbl.Kosten[[#This Row],[Totaal kosten]],"")</f>
        <v/>
      </c>
      <c r="AJ27" s="158" t="str">
        <f>IF(Tbl.Kosten[[#This Row],[Pnr.]]=AJ$7,Tbl.Kosten[[#This Row],[Totaal kosten]],"")</f>
        <v/>
      </c>
      <c r="AK27" s="158" t="str">
        <f>IF(Tbl.Kosten[[#This Row],[Pnr.]]=AK$7,Tbl.Kosten[[#This Row],[Totaal kosten]],"")</f>
        <v/>
      </c>
      <c r="AL27" s="158" t="str">
        <f>IF(Tbl.Kosten[[#This Row],[Pnr.]]=AL$7,Tbl.Kosten[[#This Row],[Totaal kosten]],"")</f>
        <v/>
      </c>
      <c r="AM27" s="158" t="str">
        <f>IF(Tbl.Kosten[[#This Row],[Pnr.]]=AM$7,Tbl.Kosten[[#This Row],[Totaal kosten]],"")</f>
        <v/>
      </c>
      <c r="AN27" s="158" t="str">
        <f>IF(Tbl.Kosten[[#This Row],[Pnr.]]=AN$7,Tbl.Kosten[[#This Row],[Totaal kosten]],"")</f>
        <v/>
      </c>
      <c r="AO27" s="158" t="str">
        <f>IF(Tbl.Kosten[[#This Row],[Pnr.]]=AO$7,Tbl.Kosten[[#This Row],[Totaal kosten]],"")</f>
        <v/>
      </c>
      <c r="AP27" s="158" t="str">
        <f>IF(Tbl.Kosten[[#This Row],[Pnr.]]=AP$7,Tbl.Kosten[[#This Row],[Totaal kosten]],"")</f>
        <v/>
      </c>
      <c r="AQ27" s="158" t="str">
        <f>IF(Tbl.Kosten[[#This Row],[Pnr.]]=AQ$7,Tbl.Kosten[[#This Row],[Totaal kosten]],"")</f>
        <v/>
      </c>
      <c r="AR27" s="158" t="str">
        <f>IF(Tbl.Kosten[[#This Row],[Pnr.]]=AR$7,Tbl.Kosten[[#This Row],[Totaal kosten]],"")</f>
        <v/>
      </c>
      <c r="AS27" s="158" t="str">
        <f>IF(Tbl.Kosten[[#This Row],[Pnr.]]=AS$7,Tbl.Kosten[[#This Row],[Totaal kosten]],"")</f>
        <v/>
      </c>
      <c r="AT27" s="158" t="str">
        <f>IF(Tbl.Kosten[[#This Row],[Pnr.]]=AT$7,Tbl.Kosten[[#This Row],[Totaal kosten]],"")</f>
        <v/>
      </c>
      <c r="AU27" s="158" t="str">
        <f>IF(Tbl.Kosten[[#This Row],[Pnr.]]=AU$7,Tbl.Kosten[[#This Row],[Totaal kosten]],"")</f>
        <v/>
      </c>
      <c r="AV27" s="158" t="str">
        <f>IF(Tbl.Kosten[[#This Row],[Pnr.]]=AV$7,Tbl.Kosten[[#This Row],[Totaal kosten]],"")</f>
        <v/>
      </c>
      <c r="AW27" s="158" t="str">
        <f>IF(Tbl.Kosten[[#This Row],[Pnr.]]=AW$7,Tbl.Kosten[[#This Row],[Totaal kosten]],"")</f>
        <v/>
      </c>
      <c r="AX27" s="158" t="str">
        <f>IF(Tbl.Kosten[[#This Row],[Pnr.]]=AX$7,Tbl.Kosten[[#This Row],[Totaal kosten]],"")</f>
        <v/>
      </c>
      <c r="AY27" s="158" t="str">
        <f>IF(Tbl.Kosten[[#This Row],[Pnr.]]=AY$7,Tbl.Kosten[[#This Row],[Totaal kosten]],"")</f>
        <v/>
      </c>
      <c r="AZ27" s="158" t="str">
        <f>IF(Tbl.Kosten[[#This Row],[Pnr.]]=AZ$7,Tbl.Kosten[[#This Row],[Totaal kosten]],"")</f>
        <v/>
      </c>
      <c r="BA27" s="158" t="str">
        <f>IF(Tbl.Kosten[[#This Row],[Pnr.]]=BA$7,Tbl.Kosten[[#This Row],[Totaal kosten]],"")</f>
        <v/>
      </c>
      <c r="BB27" s="158" t="str">
        <f>IF(Tbl.Kosten[[#This Row],[Pnr.]]=BB$7,Tbl.Kosten[[#This Row],[Totaal kosten]],"")</f>
        <v/>
      </c>
      <c r="BC27" s="158" t="str">
        <f>IF(Tbl.Kosten[[#This Row],[Pnr.]]=BC$7,Tbl.Kosten[[#This Row],[Totaal kosten]],"")</f>
        <v/>
      </c>
      <c r="BD27" s="158" t="str">
        <f>IF(Tbl.Kosten[[#This Row],[Pnr.]]=BD$7,Tbl.Kosten[[#This Row],[Totaal kosten]],"")</f>
        <v/>
      </c>
      <c r="BE27" s="158" t="str">
        <f>IF(Tbl.Kosten[[#This Row],[Pnr.]]=BE$7,Tbl.Kosten[[#This Row],[Totaal kosten]],"")</f>
        <v/>
      </c>
      <c r="BF27" s="158" t="str">
        <f>IF(Tbl.Kosten[[#This Row],[Pnr.]]=BF$7,Tbl.Kosten[[#This Row],[Totaal kosten]],"")</f>
        <v/>
      </c>
      <c r="BG27" s="158" t="str">
        <f>IF(Tbl.Kosten[[#This Row],[Pnr.]]=BG$7,Tbl.Kosten[[#This Row],[Totaal kosten]],"")</f>
        <v/>
      </c>
      <c r="BH27" s="158" t="str">
        <f>IF(Tbl.Kosten[[#This Row],[Pnr.]]=BH$7,Tbl.Kosten[[#This Row],[Totaal kosten]],"")</f>
        <v/>
      </c>
      <c r="BI27" s="158" t="str">
        <f>IF(Tbl.Kosten[[#This Row],[Pnr.]]=BI$7,Tbl.Kosten[[#This Row],[Totaal kosten]],"")</f>
        <v/>
      </c>
      <c r="BJ27" s="158" t="str">
        <f>IF(Tbl.Kosten[[#This Row],[Pnr.]]=BJ$7,Tbl.Kosten[[#This Row],[Totaal kosten]],"")</f>
        <v/>
      </c>
      <c r="BK27" s="158" t="str">
        <f>IF(Tbl.Kosten[[#This Row],[Pnr.]]=BK$7,Tbl.Kosten[[#This Row],[Totaal kosten]],"")</f>
        <v/>
      </c>
      <c r="BL27" s="158" t="str">
        <f>IF(Tbl.Kosten[[#This Row],[Pnr.]]=BL$7,Tbl.Kosten[[#This Row],[Totaal kosten]],"")</f>
        <v/>
      </c>
      <c r="BM27" s="158" t="str">
        <f>IF(Tbl.Kosten[[#This Row],[Pnr.]]=BM$7,Tbl.Kosten[[#This Row],[Totaal kosten]],"")</f>
        <v/>
      </c>
      <c r="BN27" s="158" t="str">
        <f>IF(Tbl.Kosten[[#This Row],[Pnr.]]=BN$7,Tbl.Kosten[[#This Row],[Totaal kosten]],"")</f>
        <v/>
      </c>
      <c r="BO27" s="158" t="str">
        <f>IF(Tbl.Kosten[[#This Row],[Pnr.]]=BO$7,Tbl.Kosten[[#This Row],[Totaal kosten]],"")</f>
        <v/>
      </c>
      <c r="BP27" s="158" t="str">
        <f>IF(Tbl.Kosten[[#This Row],[Pnr.]]=BP$7,Tbl.Kosten[[#This Row],[Totaal kosten]],"")</f>
        <v/>
      </c>
      <c r="BQ27" s="158" t="str">
        <f>IF(Tbl.Kosten[[#This Row],[Pnr.]]=BQ$7,Tbl.Kosten[[#This Row],[Totaal kosten]],"")</f>
        <v/>
      </c>
      <c r="BR27" s="158" t="str">
        <f>IF(Tbl.Kosten[[#This Row],[Pnr.]]=BR$7,Tbl.Kosten[[#This Row],[Totaal kosten]],"")</f>
        <v/>
      </c>
      <c r="BS27" s="158" t="str">
        <f>IF(Tbl.Kosten[[#This Row],[Pnr.]]=BS$7,Tbl.Kosten[[#This Row],[Totaal kosten]],"")</f>
        <v/>
      </c>
      <c r="BT27" s="158" t="str">
        <f>IF(Tbl.Kosten[[#This Row],[Pnr.]]=BT$7,Tbl.Kosten[[#This Row],[Totaal kosten]],"")</f>
        <v/>
      </c>
      <c r="BU27" s="158" t="str">
        <f>IF(Tbl.Kosten[[#This Row],[Pnr.]]=BU$7,Tbl.Kosten[[#This Row],[Totaal kosten]],"")</f>
        <v/>
      </c>
      <c r="BV27" s="158" t="str">
        <f>IF(Tbl.Kosten[[#This Row],[Pnr.]]=BV$7,Tbl.Kosten[[#This Row],[Totaal kosten]],"")</f>
        <v/>
      </c>
      <c r="BW27" s="158" t="str">
        <f>IF(Tbl.Kosten[[#This Row],[Pnr.]]=BW$7,Tbl.Kosten[[#This Row],[Totaal kosten]],"")</f>
        <v/>
      </c>
      <c r="BX27" s="158" t="str">
        <f>IFERROR(_xlfn.XLOOKUP(Tbl.Kosten[[#This Row],[Werkpakketcode]],Tbl.Werkpakketten[Werkpakketcode],Tbl.Werkpakketten[WPnr.],"",0,1),"")</f>
        <v/>
      </c>
      <c r="BY27" s="158" t="str">
        <f>IF(Tbl.Kosten[[#This Row],[WPnr.]]=BY$7,Tbl.Kosten[[#This Row],[Totaal kosten]],"")</f>
        <v/>
      </c>
      <c r="BZ27" s="158" t="str">
        <f>IF(Tbl.Kosten[[#This Row],[WPnr.]]=BZ$7,Tbl.Kosten[[#This Row],[Totaal kosten]],"")</f>
        <v/>
      </c>
      <c r="CA27" s="158" t="str">
        <f>IF(Tbl.Kosten[[#This Row],[WPnr.]]=CA$7,Tbl.Kosten[[#This Row],[Totaal kosten]],"")</f>
        <v/>
      </c>
      <c r="CB27" s="158" t="str">
        <f>IF(Tbl.Kosten[[#This Row],[WPnr.]]=CB$7,Tbl.Kosten[[#This Row],[Totaal kosten]],"")</f>
        <v/>
      </c>
      <c r="CC27" s="158" t="str">
        <f>IF(Tbl.Kosten[[#This Row],[WPnr.]]=CC$7,Tbl.Kosten[[#This Row],[Totaal kosten]],"")</f>
        <v/>
      </c>
      <c r="CD27" s="158" t="str">
        <f>IF(Tbl.Kosten[[#This Row],[WPnr.]]=CD$7,Tbl.Kosten[[#This Row],[Totaal kosten]],"")</f>
        <v/>
      </c>
      <c r="CE27" s="158" t="str">
        <f>IF(Tbl.Kosten[[#This Row],[WPnr.]]=CE$7,Tbl.Kosten[[#This Row],[Totaal kosten]],"")</f>
        <v/>
      </c>
      <c r="CF27" s="158" t="str">
        <f>IF(Tbl.Kosten[[#This Row],[WPnr.]]=CF$7,Tbl.Kosten[[#This Row],[Totaal kosten]],"")</f>
        <v/>
      </c>
      <c r="CG27" s="158" t="str">
        <f>IF(Tbl.Kosten[[#This Row],[WPnr.]]=CG$7,Tbl.Kosten[[#This Row],[Totaal kosten]],"")</f>
        <v/>
      </c>
      <c r="CH27" s="158" t="str">
        <f>IF(Tbl.Kosten[[#This Row],[WPnr.]]=CH$7,Tbl.Kosten[[#This Row],[Totaal kosten]],"")</f>
        <v/>
      </c>
      <c r="CI27" s="158" t="str">
        <f>IF(Tbl.Kosten[[#This Row],[WPnr.]]=CI$7,Tbl.Kosten[[#This Row],[Totaal kosten]],"")</f>
        <v/>
      </c>
      <c r="CJ27" s="158" t="str">
        <f>IF(Tbl.Kosten[[#This Row],[WPnr.]]=CJ$7,Tbl.Kosten[[#This Row],[Totaal kosten]],"")</f>
        <v/>
      </c>
      <c r="CK27" s="158" t="str">
        <f>IF(Tbl.Kosten[[#This Row],[WPnr.]]=CK$7,Tbl.Kosten[[#This Row],[Totaal kosten]],"")</f>
        <v/>
      </c>
      <c r="CL27" s="158" t="str">
        <f>IF(Tbl.Kosten[[#This Row],[WPnr.]]=CL$7,Tbl.Kosten[[#This Row],[Totaal kosten]],"")</f>
        <v/>
      </c>
      <c r="CM27" s="158" t="str">
        <f>IF(Tbl.Kosten[[#This Row],[WPnr.]]=CM$7,Tbl.Kosten[[#This Row],[Totaal kosten]],"")</f>
        <v/>
      </c>
      <c r="CN27" s="158" t="str">
        <f>IF(Tbl.Kosten[[#This Row],[WPnr.]]=CN$7,Tbl.Kosten[[#This Row],[Totaal kosten]],"")</f>
        <v/>
      </c>
      <c r="CO27" s="158" t="str">
        <f>IF(Tbl.Kosten[[#This Row],[WPnr.]]=CO$7,Tbl.Kosten[[#This Row],[Totaal kosten]],"")</f>
        <v/>
      </c>
      <c r="CP27" s="158" t="str">
        <f>IF(Tbl.Kosten[[#This Row],[WPnr.]]=CP$7,Tbl.Kosten[[#This Row],[Totaal kosten]],"")</f>
        <v/>
      </c>
      <c r="CQ27" s="158" t="str">
        <f>IF(Tbl.Kosten[[#This Row],[WPnr.]]=CQ$7,Tbl.Kosten[[#This Row],[Totaal kosten]],"")</f>
        <v/>
      </c>
      <c r="CR27" s="158" t="str">
        <f>IF(Tbl.Kosten[[#This Row],[WPnr.]]=CR$7,Tbl.Kosten[[#This Row],[Totaal kosten]],"")</f>
        <v/>
      </c>
      <c r="CS27" s="158" t="str">
        <f>IF(Tbl.Kosten[[#This Row],[WPnr.]]=CS$7,Tbl.Kosten[[#This Row],[Totaal kosten]],"")</f>
        <v/>
      </c>
      <c r="CT27" s="158" t="str">
        <f>IF(Tbl.Kosten[[#This Row],[WPnr.]]=CT$7,Tbl.Kosten[[#This Row],[Totaal kosten]],"")</f>
        <v/>
      </c>
      <c r="CU27" s="158" t="str">
        <f>IF(Tbl.Kosten[[#This Row],[WPnr.]]=CU$7,Tbl.Kosten[[#This Row],[Totaal kosten]],"")</f>
        <v/>
      </c>
      <c r="CV27" s="158" t="str">
        <f>IF(Tbl.Kosten[[#This Row],[WPnr.]]=CV$7,Tbl.Kosten[[#This Row],[Totaal kosten]],"")</f>
        <v/>
      </c>
      <c r="CW27" s="158" t="str">
        <f>IF(Tbl.Kosten[[#This Row],[WPnr.]]=CW$7,Tbl.Kosten[[#This Row],[Totaal kosten]],"")</f>
        <v/>
      </c>
      <c r="CX27" s="158" t="str">
        <f>IF(Tbl.Kosten[[#This Row],[WPnr.]]=CX$7,Tbl.Kosten[[#This Row],[Totaal kosten]],"")</f>
        <v/>
      </c>
      <c r="CY27" s="158" t="str">
        <f>IF(Tbl.Kosten[[#This Row],[WPnr.]]=CY$7,Tbl.Kosten[[#This Row],[Totaal kosten]],"")</f>
        <v/>
      </c>
      <c r="CZ27" s="158" t="str">
        <f>IF(Tbl.Kosten[[#This Row],[WPnr.]]=CZ$7,Tbl.Kosten[[#This Row],[Totaal kosten]],"")</f>
        <v/>
      </c>
      <c r="DA27" s="158" t="str">
        <f>IF(Tbl.Kosten[[#This Row],[WPnr.]]=DA$7,Tbl.Kosten[[#This Row],[Totaal kosten]],"")</f>
        <v/>
      </c>
      <c r="DB27" s="158" t="str">
        <f>IF(Tbl.Kosten[[#This Row],[WPnr.]]=DB$7,Tbl.Kosten[[#This Row],[Totaal kosten]],"")</f>
        <v/>
      </c>
      <c r="DC27" s="158" t="str">
        <f>IF(Tbl.Kosten[[#This Row],[WPnr.]]=DC$7,Tbl.Kosten[[#This Row],[Totaal kosten]],"")</f>
        <v/>
      </c>
      <c r="DD27" s="158" t="str">
        <f>IF(Tbl.Kosten[[#This Row],[WPnr.]]=DD$7,Tbl.Kosten[[#This Row],[Totaal kosten]],"")</f>
        <v/>
      </c>
      <c r="DE27" s="158" t="str">
        <f>IF(Tbl.Kosten[[#This Row],[WPnr.]]=DE$7,Tbl.Kosten[[#This Row],[Totaal kosten]],"")</f>
        <v/>
      </c>
      <c r="DF27" s="158" t="str">
        <f>IF(Tbl.Kosten[[#This Row],[WPnr.]]=DF$7,Tbl.Kosten[[#This Row],[Totaal kosten]],"")</f>
        <v/>
      </c>
      <c r="DG27" s="158" t="str">
        <f>IF(Tbl.Kosten[[#This Row],[WPnr.]]=DG$7,Tbl.Kosten[[#This Row],[Totaal kosten]],"")</f>
        <v/>
      </c>
      <c r="DH27" s="158" t="str">
        <f>IF(Tbl.Kosten[[#This Row],[WPnr.]]=DH$7,Tbl.Kosten[[#This Row],[Totaal kosten]],"")</f>
        <v/>
      </c>
      <c r="DI27" s="158" t="str">
        <f>IF(Tbl.Kosten[[#This Row],[WPnr.]]=DI$7,Tbl.Kosten[[#This Row],[Totaal kosten]],"")</f>
        <v/>
      </c>
      <c r="DJ27" s="158" t="str">
        <f>IF(Tbl.Kosten[[#This Row],[WPnr.]]=DJ$7,Tbl.Kosten[[#This Row],[Totaal kosten]],"")</f>
        <v/>
      </c>
      <c r="DK27" s="158" t="str">
        <f>IF(Tbl.Kosten[[#This Row],[WPnr.]]=DK$7,Tbl.Kosten[[#This Row],[Totaal kosten]],"")</f>
        <v/>
      </c>
      <c r="DL27" s="158" t="str">
        <f>IF(Tbl.Kosten[[#This Row],[WPnr.]]=DL$7,Tbl.Kosten[[#This Row],[Totaal kosten]],"")</f>
        <v/>
      </c>
      <c r="DM27" s="158" t="str">
        <f>IF(Tbl.Kosten[[#This Row],[WPnr.]]=DM$7,Tbl.Kosten[[#This Row],[Totaal kosten]],"")</f>
        <v/>
      </c>
      <c r="DN27" s="158" t="str">
        <f>IF(Tbl.Kosten[[#This Row],[WPnr.]]=DN$7,Tbl.Kosten[[#This Row],[Totaal kosten]],"")</f>
        <v/>
      </c>
      <c r="DO27" s="158" t="str">
        <f>IF(Tbl.Kosten[[#This Row],[WPnr.]]=DO$7,Tbl.Kosten[[#This Row],[Totaal kosten]],"")</f>
        <v/>
      </c>
      <c r="DP27" s="158" t="str">
        <f>IF(Tbl.Kosten[[#This Row],[WPnr.]]=DP$7,Tbl.Kosten[[#This Row],[Totaal kosten]],"")</f>
        <v/>
      </c>
      <c r="DQ27" s="158" t="str">
        <f>IF(Tbl.Kosten[[#This Row],[WPnr.]]=DQ$7,Tbl.Kosten[[#This Row],[Totaal kosten]],"")</f>
        <v/>
      </c>
      <c r="DR27" s="158" t="str">
        <f>IF(Tbl.Kosten[[#This Row],[WPnr.]]=DR$7,Tbl.Kosten[[#This Row],[Totaal kosten]],"")</f>
        <v/>
      </c>
      <c r="DS27" s="158" t="str">
        <f>IF(Tbl.Kosten[[#This Row],[WPnr.]]=DS$7,Tbl.Kosten[[#This Row],[Totaal kosten]],"")</f>
        <v/>
      </c>
      <c r="DT27" s="158" t="str">
        <f>IF(Tbl.Kosten[[#This Row],[WPnr.]]=DT$7,Tbl.Kosten[[#This Row],[Totaal kosten]],"")</f>
        <v/>
      </c>
      <c r="DU27" s="158" t="str">
        <f>IF(Tbl.Kosten[[#This Row],[WPnr.]]=DU$7,Tbl.Kosten[[#This Row],[Totaal kosten]],"")</f>
        <v/>
      </c>
      <c r="DV27" s="158" t="str">
        <f>IF(Tbl.Kosten[[#This Row],[WPnr.]]=DV$7,Tbl.Kosten[[#This Row],[Totaal kosten]],"")</f>
        <v/>
      </c>
      <c r="DW27" s="160" t="str">
        <f>IFERROR(_xlfn.XLOOKUP(Tbl.Kosten[[#This Row],[Kostensoort]],Tbl.Kostensoorten[Kostensoorten],Tbl.Kostensoorten[KSnr.],"",0,1),"")</f>
        <v/>
      </c>
      <c r="DX27" s="160" t="str">
        <f>IF(Tbl.Kosten[[#This Row],[KSnr.]]=DX$7,Tbl.Kosten[[#This Row],[Totaal kosten]],"")</f>
        <v/>
      </c>
      <c r="DY27" s="160" t="str">
        <f>IF(Tbl.Kosten[[#This Row],[KSnr.]]=DY$7,Tbl.Kosten[[#This Row],[Totaal kosten]],"")</f>
        <v/>
      </c>
      <c r="DZ27" s="160" t="str">
        <f>IF(Tbl.Kosten[[#This Row],[KSnr.]]=DZ$7,Tbl.Kosten[[#This Row],[Totaal kosten]],"")</f>
        <v/>
      </c>
      <c r="EA27" s="160" t="str">
        <f>IF(Tbl.Kosten[[#This Row],[KSnr.]]=EA$7,Tbl.Kosten[[#This Row],[Totaal kosten]],"")</f>
        <v/>
      </c>
      <c r="EB27" s="160" t="str">
        <f>IF(Tbl.Kosten[[#This Row],[KSnr.]]=EB$7,Tbl.Kosten[[#This Row],[Totaal kosten]],"")</f>
        <v/>
      </c>
      <c r="EC27" s="160" t="str">
        <f>IF(Tbl.Kosten[[#This Row],[KSnr.]]=EC$7,Tbl.Kosten[[#This Row],[Totaal kosten]],"")</f>
        <v/>
      </c>
      <c r="ED27" s="160" t="str">
        <f>IF(Tbl.Kosten[[#This Row],[KSnr.]]=ED$7,Tbl.Kosten[[#This Row],[Totaal kosten]],"")</f>
        <v/>
      </c>
      <c r="EE27" s="160" t="str">
        <f>IF(Tbl.Kosten[[#This Row],[KSnr.]]=EE$7,Tbl.Kosten[[#This Row],[Totaal kosten]],"")</f>
        <v/>
      </c>
      <c r="EF27" s="160" t="str">
        <f>IF(Tbl.Kosten[[#This Row],[KSnr.]]=EF$7,Tbl.Kosten[[#This Row],[Totaal kosten]],"")</f>
        <v/>
      </c>
      <c r="EG27" s="160" t="str">
        <f>IF(Tbl.Kosten[[#This Row],[KSnr.]]=EG$7,Tbl.Kosten[[#This Row],[Totaal kosten]],"")</f>
        <v/>
      </c>
      <c r="EH27" s="160" t="str">
        <f>IF(Tbl.Kosten[[#This Row],[KSnr.]]=EH$7,Tbl.Kosten[[#This Row],[Totaal kosten]],"")</f>
        <v/>
      </c>
      <c r="EI27" s="160" t="str">
        <f>IF(Tbl.Kosten[[#This Row],[KSnr.]]=EI$7,Tbl.Kosten[[#This Row],[Totaal kosten]],"")</f>
        <v/>
      </c>
      <c r="EJ27" s="160" t="str">
        <f>IF(Tbl.Kosten[[#This Row],[KSnr.]]=EJ$7,Tbl.Kosten[[#This Row],[Totaal kosten]],"")</f>
        <v/>
      </c>
      <c r="EK27" s="160" t="str">
        <f>IF(Tbl.Kosten[[#This Row],[KSnr.]]=EK$7,Tbl.Kosten[[#This Row],[Totaal kosten]],"")</f>
        <v/>
      </c>
      <c r="EL27" s="160" t="str">
        <f>IF(Tbl.Kosten[[#This Row],[KSnr.]]=EL$7,Tbl.Kosten[[#This Row],[Totaal kosten]],"")</f>
        <v/>
      </c>
      <c r="EM27" s="160" t="str">
        <f>IF(Tbl.Kosten[[#This Row],[KSnr.]]=EM$7,Tbl.Kosten[[#This Row],[Totaal kosten]],"")</f>
        <v/>
      </c>
      <c r="EN27" s="160" t="str">
        <f>IF(Tbl.Kosten[[#This Row],[KSnr.]]=EN$7,Tbl.Kosten[[#This Row],[Totaal kosten]],"")</f>
        <v/>
      </c>
      <c r="EO27" s="160" t="str">
        <f>IF(Tbl.Kosten[[#This Row],[KSnr.]]=EO$7,Tbl.Kosten[[#This Row],[Totaal kosten]],"")</f>
        <v/>
      </c>
      <c r="EP27" s="160" t="str">
        <f>IF(Tbl.Kosten[[#This Row],[KSnr.]]=EP$7,Tbl.Kosten[[#This Row],[Totaal kosten]],"")</f>
        <v/>
      </c>
      <c r="EQ27" s="160" t="str">
        <f>IF(Tbl.Kosten[[#This Row],[KSnr.]]=EQ$7,Tbl.Kosten[[#This Row],[Totaal kosten]],"")</f>
        <v/>
      </c>
      <c r="ER27" s="154" t="str">
        <f>IFERROR(_xlfn.XLOOKUP(Tbl.Kosten[[#This Row],[Subsidieactiviteit]],Tbl.Subsidiehoogte[Subsidieactiviteit],Tbl.Subsidiehoogte[SAnr.],"",0,1),"")</f>
        <v/>
      </c>
      <c r="ES27" s="160" t="str">
        <f>IF(Tbl.Kosten[[#This Row],[Sanr.]]=ES$7,Tbl.Kosten[[#This Row],[Totaal kosten]],"")</f>
        <v/>
      </c>
      <c r="ET27" s="160" t="str">
        <f>IF(Tbl.Kosten[[#This Row],[Sanr.]]=ET$7,Tbl.Kosten[[#This Row],[Totaal kosten]],"")</f>
        <v/>
      </c>
      <c r="EU27" s="160" t="str">
        <f>IF(Tbl.Kosten[[#This Row],[Sanr.]]=EU$7,Tbl.Kosten[[#This Row],[Totaal kosten]],"")</f>
        <v/>
      </c>
      <c r="EV27" s="160" t="str">
        <f>IF(Tbl.Kosten[[#This Row],[Sanr.]]=EV$7,Tbl.Kosten[[#This Row],[Totaal kosten]],"")</f>
        <v/>
      </c>
      <c r="EW27" s="160" t="str">
        <f>IF(Tbl.Kosten[[#This Row],[Sanr.]]=EW$7,Tbl.Kosten[[#This Row],[Totaal kosten]],"")</f>
        <v/>
      </c>
      <c r="EX27" s="160" t="str">
        <f>IF(Tbl.Kosten[[#This Row],[Sanr.]]=EX$7,Tbl.Kosten[[#This Row],[Totaal kosten]],"")</f>
        <v/>
      </c>
      <c r="EY27" s="160" t="str">
        <f>IF(Tbl.Kosten[[#This Row],[Sanr.]]=EY$7,Tbl.Kosten[[#This Row],[Totaal kosten]],"")</f>
        <v/>
      </c>
      <c r="EZ27" s="160" t="str">
        <f>IF(Tbl.Kosten[[#This Row],[Sanr.]]=EZ$7,Tbl.Kosten[[#This Row],[Totaal kosten]],"")</f>
        <v/>
      </c>
      <c r="FA27" s="160" t="str">
        <f>IF(Tbl.Kosten[[#This Row],[Sanr.]]=FA$7,Tbl.Kosten[[#This Row],[Totaal kosten]],"")</f>
        <v/>
      </c>
      <c r="FB27" s="160" t="str">
        <f>IF(Tbl.Kosten[[#This Row],[Sanr.]]=FB$7,Tbl.Kosten[[#This Row],[Totaal kosten]],"")</f>
        <v/>
      </c>
      <c r="FC27" s="160" t="str">
        <f>IF(Tbl.Kosten[[#This Row],[Sanr.]]=FC$7,Tbl.Kosten[[#This Row],[Totaal kosten]],"")</f>
        <v/>
      </c>
      <c r="FD27" s="160" t="str">
        <f>IF(Tbl.Kosten[[#This Row],[Sanr.]]=FD$7,Tbl.Kosten[[#This Row],[Totaal kosten]],"")</f>
        <v/>
      </c>
      <c r="FE27" s="160" t="str">
        <f>IF(Tbl.Kosten[[#This Row],[Sanr.]]=FE$7,Tbl.Kosten[[#This Row],[Totaal kosten]],"")</f>
        <v/>
      </c>
      <c r="FF27" s="160" t="str">
        <f>IF(Tbl.Kosten[[#This Row],[Sanr.]]=FF$7,Tbl.Kosten[[#This Row],[Totaal kosten]],"")</f>
        <v/>
      </c>
      <c r="FG27" s="160" t="str">
        <f>IF(Tbl.Kosten[[#This Row],[Sanr.]]=FG$7,Tbl.Kosten[[#This Row],[Totaal kosten]],"")</f>
        <v/>
      </c>
      <c r="FH27" s="160" t="str">
        <f>IF(Tbl.Kosten[[#This Row],[Sanr.]]=FH$7,Tbl.Kosten[[#This Row],[Totaal kosten]],"")</f>
        <v/>
      </c>
      <c r="FI27" s="160" t="str">
        <f>IF(Tbl.Kosten[[#This Row],[Sanr.]]=FI$7,Tbl.Kosten[[#This Row],[Totaal kosten]],"")</f>
        <v/>
      </c>
      <c r="FJ27" s="160" t="str">
        <f>IF(Tbl.Kosten[[#This Row],[Sanr.]]=FJ$7,Tbl.Kosten[[#This Row],[Totaal kosten]],"")</f>
        <v/>
      </c>
      <c r="FK27" s="160" t="str">
        <f>IF(Tbl.Kosten[[#This Row],[Sanr.]]=FK$7,Tbl.Kosten[[#This Row],[Totaal kosten]],"")</f>
        <v/>
      </c>
      <c r="FL27" s="160" t="str">
        <f>IF(Tbl.Kosten[[#This Row],[Sanr.]]=FL$7,Tbl.Kosten[[#This Row],[Totaal kosten]],"")</f>
        <v/>
      </c>
      <c r="FM27" s="160" t="str">
        <f>IF(Tbl.Kosten[[#This Row],[Sanr.]]=FM$7,Tbl.Kosten[[#This Row],[Totaal kosten]],"")</f>
        <v/>
      </c>
      <c r="FN27" s="160" t="str">
        <f>IF(Tbl.Kosten[[#This Row],[Sanr.]]=FN$7,Tbl.Kosten[[#This Row],[Totaal kosten]],"")</f>
        <v/>
      </c>
      <c r="FO27" s="160" t="str">
        <f>IF(Tbl.Kosten[[#This Row],[Sanr.]]=FO$7,Tbl.Kosten[[#This Row],[Totaal kosten]],"")</f>
        <v/>
      </c>
      <c r="FP27" s="160" t="str">
        <f>IF(Tbl.Kosten[[#This Row],[Sanr.]]=FP$7,Tbl.Kosten[[#This Row],[Totaal kosten]],"")</f>
        <v/>
      </c>
      <c r="FQ27" s="160" t="str">
        <f>IF(Tbl.Kosten[[#This Row],[Sanr.]]=FQ$7,Tbl.Kosten[[#This Row],[Totaal kosten]],"")</f>
        <v/>
      </c>
      <c r="FR27" s="160" t="str">
        <f>IF(Tbl.Kosten[[#This Row],[Sanr.]]=FR$7,Tbl.Kosten[[#This Row],[Totaal kosten]],"")</f>
        <v/>
      </c>
      <c r="FS27" s="160" t="str">
        <f>IF(Tbl.Kosten[[#This Row],[Sanr.]]=FS$7,Tbl.Kosten[[#This Row],[Totaal kosten]],"")</f>
        <v/>
      </c>
      <c r="FT27" s="160" t="str">
        <f>IF(Tbl.Kosten[[#This Row],[Sanr.]]=FT$7,Tbl.Kosten[[#This Row],[Totaal kosten]],"")</f>
        <v/>
      </c>
      <c r="FU27" s="160" t="str">
        <f>IF(Tbl.Kosten[[#This Row],[Sanr.]]=FU$7,Tbl.Kosten[[#This Row],[Totaal kosten]],"")</f>
        <v/>
      </c>
      <c r="FV27" s="160" t="str">
        <f>IF(Tbl.Kosten[[#This Row],[Sanr.]]=FV$7,Tbl.Kosten[[#This Row],[Totaal kosten]],"")</f>
        <v/>
      </c>
      <c r="FW27" s="160" t="str">
        <f>IFERROR(_xlfn.XLOOKUP(Tbl.Kosten[[#This Row],[Activiteitencode]],Tbl.Activiteiten[Activiteitcode],Tbl.Activiteiten[Anr.],"",0,1),"")</f>
        <v/>
      </c>
      <c r="FX27" s="181" t="str">
        <f>_xlfn.CONCAT(Tbl.Kosten[[#This Row],[Pnr.]],Tbl.Kosten[[#This Row],[Sanr.]])</f>
        <v>P1</v>
      </c>
      <c r="FY27" s="160">
        <f>Tbl.Kosten[[#This Row],[Totaal kosten]]-Tbl.Kosten[[#This Row],[Subsidie]]</f>
        <v>0</v>
      </c>
      <c r="FZ27" s="160">
        <f>IF(Tbl.Kosten[[#This Row],[Pnr.]]=FZ$7,Tbl.Kosten[[#This Row],[Te financieren]],"")</f>
        <v>0</v>
      </c>
      <c r="GA27" s="160" t="str">
        <f>IF(Tbl.Kosten[[#This Row],[Pnr.]]=GA$7,Tbl.Kosten[[#This Row],[Te financieren]],"")</f>
        <v/>
      </c>
      <c r="GB27" s="160" t="str">
        <f>IF(Tbl.Kosten[[#This Row],[Pnr.]]=GB$7,Tbl.Kosten[[#This Row],[Te financieren]],"")</f>
        <v/>
      </c>
      <c r="GC27" s="160" t="str">
        <f>IF(Tbl.Kosten[[#This Row],[Pnr.]]=GC$7,Tbl.Kosten[[#This Row],[Te financieren]],"")</f>
        <v/>
      </c>
      <c r="GD27" s="160" t="str">
        <f>IF(Tbl.Kosten[[#This Row],[Pnr.]]=GD$7,Tbl.Kosten[[#This Row],[Te financieren]],"")</f>
        <v/>
      </c>
      <c r="GE27" s="160" t="str">
        <f>IF(Tbl.Kosten[[#This Row],[Pnr.]]=GE$7,Tbl.Kosten[[#This Row],[Te financieren]],"")</f>
        <v/>
      </c>
      <c r="GF27" s="160" t="str">
        <f>IF(Tbl.Kosten[[#This Row],[Pnr.]]=GF$7,Tbl.Kosten[[#This Row],[Te financieren]],"")</f>
        <v/>
      </c>
      <c r="GG27" s="160" t="str">
        <f>IF(Tbl.Kosten[[#This Row],[Pnr.]]=GG$7,Tbl.Kosten[[#This Row],[Te financieren]],"")</f>
        <v/>
      </c>
      <c r="GH27" s="160" t="str">
        <f>IF(Tbl.Kosten[[#This Row],[Pnr.]]=GH$7,Tbl.Kosten[[#This Row],[Te financieren]],"")</f>
        <v/>
      </c>
      <c r="GI27" s="160" t="str">
        <f>IF(Tbl.Kosten[[#This Row],[Pnr.]]=GI$7,Tbl.Kosten[[#This Row],[Te financieren]],"")</f>
        <v/>
      </c>
      <c r="GJ27" s="160" t="str">
        <f>IF(Tbl.Kosten[[#This Row],[Pnr.]]=GJ$7,Tbl.Kosten[[#This Row],[Te financieren]],"")</f>
        <v/>
      </c>
      <c r="GK27" s="160" t="str">
        <f>IF(Tbl.Kosten[[#This Row],[Pnr.]]=GK$7,Tbl.Kosten[[#This Row],[Te financieren]],"")</f>
        <v/>
      </c>
      <c r="GL27" s="160" t="str">
        <f>IF(Tbl.Kosten[[#This Row],[Pnr.]]=GL$7,Tbl.Kosten[[#This Row],[Te financieren]],"")</f>
        <v/>
      </c>
      <c r="GM27" s="160" t="str">
        <f>IF(Tbl.Kosten[[#This Row],[Pnr.]]=GM$7,Tbl.Kosten[[#This Row],[Te financieren]],"")</f>
        <v/>
      </c>
      <c r="GN27" s="160" t="str">
        <f>IF(Tbl.Kosten[[#This Row],[Pnr.]]=GN$7,Tbl.Kosten[[#This Row],[Te financieren]],"")</f>
        <v/>
      </c>
      <c r="GO27" s="160" t="str">
        <f>IF(Tbl.Kosten[[#This Row],[Pnr.]]=GO$7,Tbl.Kosten[[#This Row],[Te financieren]],"")</f>
        <v/>
      </c>
      <c r="GP27" s="160" t="str">
        <f>IF(Tbl.Kosten[[#This Row],[Pnr.]]=GP$7,Tbl.Kosten[[#This Row],[Te financieren]],"")</f>
        <v/>
      </c>
      <c r="GQ27" s="160" t="str">
        <f>IF(Tbl.Kosten[[#This Row],[Pnr.]]=GQ$7,Tbl.Kosten[[#This Row],[Te financieren]],"")</f>
        <v/>
      </c>
      <c r="GR27" s="160" t="str">
        <f>IF(Tbl.Kosten[[#This Row],[Pnr.]]=GR$7,Tbl.Kosten[[#This Row],[Te financieren]],"")</f>
        <v/>
      </c>
      <c r="GS27" s="160" t="str">
        <f>IF(Tbl.Kosten[[#This Row],[Pnr.]]=GS$7,Tbl.Kosten[[#This Row],[Te financieren]],"")</f>
        <v/>
      </c>
      <c r="GT27" s="160" t="str">
        <f>IF(Tbl.Kosten[[#This Row],[Pnr.]]=GT$7,Tbl.Kosten[[#This Row],[Te financieren]],"")</f>
        <v/>
      </c>
      <c r="GU27" s="160" t="str">
        <f>IF(Tbl.Kosten[[#This Row],[Pnr.]]=GU$7,Tbl.Kosten[[#This Row],[Te financieren]],"")</f>
        <v/>
      </c>
      <c r="GV27" s="160" t="str">
        <f>IF(Tbl.Kosten[[#This Row],[Pnr.]]=GV$7,Tbl.Kosten[[#This Row],[Te financieren]],"")</f>
        <v/>
      </c>
      <c r="GW27" s="160" t="str">
        <f>IF(Tbl.Kosten[[#This Row],[Pnr.]]=GW$7,Tbl.Kosten[[#This Row],[Te financieren]],"")</f>
        <v/>
      </c>
      <c r="GX27" s="160" t="str">
        <f>IF(Tbl.Kosten[[#This Row],[Pnr.]]=GX$7,Tbl.Kosten[[#This Row],[Te financieren]],"")</f>
        <v/>
      </c>
      <c r="GY27" s="160" t="str">
        <f>IF(Tbl.Kosten[[#This Row],[Pnr.]]=GY$7,Tbl.Kosten[[#This Row],[Te financieren]],"")</f>
        <v/>
      </c>
      <c r="GZ27" s="160" t="str">
        <f>IF(Tbl.Kosten[[#This Row],[Pnr.]]=GZ$7,Tbl.Kosten[[#This Row],[Te financieren]],"")</f>
        <v/>
      </c>
      <c r="HA27" s="160" t="str">
        <f>IF(Tbl.Kosten[[#This Row],[Pnr.]]=HA$7,Tbl.Kosten[[#This Row],[Te financieren]],"")</f>
        <v/>
      </c>
      <c r="HB27" s="160" t="str">
        <f>IF(Tbl.Kosten[[#This Row],[Pnr.]]=HB$7,Tbl.Kosten[[#This Row],[Te financieren]],"")</f>
        <v/>
      </c>
      <c r="HC27" s="160" t="str">
        <f>IF(Tbl.Kosten[[#This Row],[Pnr.]]=HC$7,Tbl.Kosten[[#This Row],[Te financieren]],"")</f>
        <v/>
      </c>
      <c r="HD27" s="160" t="str">
        <f>IF(Tbl.Kosten[[#This Row],[Pnr.]]=HD$7,Tbl.Kosten[[#This Row],[Te financieren]],"")</f>
        <v/>
      </c>
      <c r="HE27" s="160" t="str">
        <f>IF(Tbl.Kosten[[#This Row],[Pnr.]]=HE$7,Tbl.Kosten[[#This Row],[Te financieren]],"")</f>
        <v/>
      </c>
      <c r="HF27" s="160" t="str">
        <f>IF(Tbl.Kosten[[#This Row],[Pnr.]]=HF$7,Tbl.Kosten[[#This Row],[Te financieren]],"")</f>
        <v/>
      </c>
      <c r="HG27" s="160" t="str">
        <f>IF(Tbl.Kosten[[#This Row],[Pnr.]]=HG$7,Tbl.Kosten[[#This Row],[Te financieren]],"")</f>
        <v/>
      </c>
      <c r="HH27" s="160" t="str">
        <f>IF(Tbl.Kosten[[#This Row],[Pnr.]]=HH$7,Tbl.Kosten[[#This Row],[Te financieren]],"")</f>
        <v/>
      </c>
      <c r="HI27" s="160" t="str">
        <f>IF(Tbl.Kosten[[#This Row],[Pnr.]]=HI$7,Tbl.Kosten[[#This Row],[Te financieren]],"")</f>
        <v/>
      </c>
      <c r="HJ27" s="160" t="str">
        <f>IF(Tbl.Kosten[[#This Row],[Pnr.]]=HJ$7,Tbl.Kosten[[#This Row],[Te financieren]],"")</f>
        <v/>
      </c>
      <c r="HK27" s="160" t="str">
        <f>IF(Tbl.Kosten[[#This Row],[Pnr.]]=HK$7,Tbl.Kosten[[#This Row],[Te financieren]],"")</f>
        <v/>
      </c>
      <c r="HL27" s="160" t="str">
        <f>IF(Tbl.Kosten[[#This Row],[Pnr.]]=HL$7,Tbl.Kosten[[#This Row],[Te financieren]],"")</f>
        <v/>
      </c>
      <c r="HM27" s="160" t="str">
        <f>IF(Tbl.Kosten[[#This Row],[Pnr.]]=HM$7,Tbl.Kosten[[#This Row],[Te financieren]],"")</f>
        <v/>
      </c>
      <c r="HN27" s="160" t="str">
        <f>IF(Tbl.Kosten[[#This Row],[Pnr.]]=HN$7,Tbl.Kosten[[#This Row],[Te financieren]],"")</f>
        <v/>
      </c>
      <c r="HO27" s="160" t="str">
        <f>IF(Tbl.Kosten[[#This Row],[Pnr.]]=HO$7,Tbl.Kosten[[#This Row],[Te financieren]],"")</f>
        <v/>
      </c>
      <c r="HP27" s="160" t="str">
        <f>IF(Tbl.Kosten[[#This Row],[Pnr.]]=HP$7,Tbl.Kosten[[#This Row],[Te financieren]],"")</f>
        <v/>
      </c>
      <c r="HQ27" s="160" t="str">
        <f>IF(Tbl.Kosten[[#This Row],[Pnr.]]=HQ$7,Tbl.Kosten[[#This Row],[Te financieren]],"")</f>
        <v/>
      </c>
      <c r="HR27" s="160" t="str">
        <f>IF(Tbl.Kosten[[#This Row],[Pnr.]]=HR$7,Tbl.Kosten[[#This Row],[Te financieren]],"")</f>
        <v/>
      </c>
      <c r="HS27" s="160" t="str">
        <f>IF(Tbl.Kosten[[#This Row],[Pnr.]]=HS$7,Tbl.Kosten[[#This Row],[Te financieren]],"")</f>
        <v/>
      </c>
      <c r="HT27" s="160" t="str">
        <f>IF(Tbl.Kosten[[#This Row],[Pnr.]]=HT$7,Tbl.Kosten[[#This Row],[Te financieren]],"")</f>
        <v/>
      </c>
      <c r="HU27" s="160" t="str">
        <f>IF(Tbl.Kosten[[#This Row],[Pnr.]]=HU$7,Tbl.Kosten[[#This Row],[Te financieren]],"")</f>
        <v/>
      </c>
      <c r="HV27" s="160" t="str">
        <f>IF(Tbl.Kosten[[#This Row],[Pnr.]]=HV$7,Tbl.Kosten[[#This Row],[Te financieren]],"")</f>
        <v/>
      </c>
      <c r="HW27" s="160" t="str">
        <f>IF(Tbl.Kosten[[#This Row],[Pnr.]]=HW$7,Tbl.Kosten[[#This Row],[Te financieren]],"")</f>
        <v/>
      </c>
    </row>
    <row r="28" spans="2:231" x14ac:dyDescent="0.3">
      <c r="B28" s="144"/>
      <c r="C28" s="147"/>
      <c r="D28" s="146"/>
      <c r="E28" s="147"/>
      <c r="F28" s="145"/>
      <c r="G28" s="11" t="str">
        <f>IF(Tbl.Kosten[[#This Row],[Medewerker e/o 
functie]]&lt;&gt;"",_xlfn.XLOOKUP(Tbl.Kosten[[#This Row],[Medewerker e/o 
functie]],Tbl.Uurtarief[Medewerker en/of functie],Tbl.Uurtarief[Uurtarief],"",0,1),"")</f>
        <v/>
      </c>
      <c r="H28" s="121">
        <f>IFERROR(Tbl.Kosten[[#This Row],[Uren]]*Tbl.Kosten[[#This Row],[Uurtarief]],0)</f>
        <v>0</v>
      </c>
      <c r="I28" s="119" t="str">
        <f>IF(Tbl.Kosten[[#This Row],[Subtotaal uren]]&lt;&gt;0,_xlfn.XLOOKUP(Tbl.Kosten[[#This Row],[Medewerker e/o 
functie]],Tbl.Uurtarief[Medewerker en/of functie],Tbl.Uurtarief[Kostensoort arbeid],"",0,1),"")</f>
        <v/>
      </c>
      <c r="J28" s="147"/>
      <c r="K28" s="145"/>
      <c r="L28" s="149" t="str">
        <f>IF(Tbl.Kosten[[#This Row],[Activum]]&lt;&gt;"",_xlfn.XLOOKUP(Tbl.Kosten[[#This Row],[Activum]],Tbl.Afschrijvingskosten[Activum],Tbl.Afschrijvingskosten[Tarief per afschrijvings-eenheid],"",0,1),"")</f>
        <v/>
      </c>
      <c r="M28" s="122">
        <f>IFERROR(Tbl.Kosten[[#This Row],[Een-
heden]]*Tbl.Kosten[[#This Row],[Afschrijvings-
tarief]],0)</f>
        <v>0</v>
      </c>
      <c r="N28" s="122" t="str">
        <f>IF(Tbl.Kosten[[#This Row],[Subtotaal afschrijving]]&lt;&gt;0,Lijsten!A26,"")</f>
        <v/>
      </c>
      <c r="O28" s="150"/>
      <c r="P28" s="145"/>
      <c r="Q28" s="148"/>
      <c r="R28" s="122">
        <f>IFERROR(Tbl.Kosten[[#This Row],[Aantal]]*Tbl.Kosten[[#This Row],[Tarief]],0)</f>
        <v>0</v>
      </c>
      <c r="S28" s="8">
        <f>IFERROR(Tbl.Kosten[[#This Row],[Subtotaal overige kosten]]+Tbl.Kosten[[#This Row],[Subtotaal uren]]+Tbl.Kosten[[#This Row],[Subtotaal afschrijving]],0)</f>
        <v>0</v>
      </c>
      <c r="T28" s="8">
        <f>IFERROR(Tbl.Kosten[[#This Row],[Totaal kosten]]*Tbl.Kosten[[#This Row],[Subsidie%]],0)</f>
        <v>0</v>
      </c>
      <c r="U28" s="4" t="str" cm="1">
        <f t="array" ref="U28">IFERROR(_xlfn.IFS(Tbl.Kosten[[#This Row],[Subtotaal uren]]&lt;&gt;0,Tbl.Kosten[[#This Row],[Kostensoort arbeid]],Tbl.Kosten[[#This Row],[Subtotaal afschrijving]]&lt;&gt;0,Tbl.Kosten[[#This Row],[Kostensoort afschrijving]],Tbl.Kosten[[#This Row],[Subtotaal overige kosten]]&lt;&gt;0,Tbl.Kosten[[#This Row],[Kostensoort overig]]),"")</f>
        <v/>
      </c>
      <c r="V28" s="4" t="str">
        <f>IFERROR(_xlfn.XLOOKUP(Tbl.Kosten[[#This Row],[Activiteitencode]],Tbl.Activiteiten[Activiteitcode],Tbl.Activiteiten[Werkpakketcode],"",0,1),"")</f>
        <v/>
      </c>
      <c r="W28" s="4" t="str">
        <f>IFERROR(_xlfn.XLOOKUP(Tbl.Kosten[[#This Row],[Werkpakketcode]],Tbl.Werkpakketten[Werkpakketcode],Tbl.Werkpakketten[Subsidiabele activiteit],"",0,1),"")</f>
        <v/>
      </c>
      <c r="X28" s="12">
        <f>IFERROR(_xlfn.XLOOKUP(Tbl.Kosten[[#This Row],[Sanr.]],Tbl.Subsidiehoogte[SAnr.],Tbl.Subsidiehoogte[Sub. Percentage],0,0,1),0)</f>
        <v>0</v>
      </c>
      <c r="Y28" s="154" t="str">
        <f>IFERROR(_xlfn.XLOOKUP(Tbl.Kosten[[#This Row],[Partnercode]],Tbl.Projectpartners[Partnercode],Tbl.Projectpartners[PNr.],"",0,1),"")</f>
        <v>P1</v>
      </c>
      <c r="Z28" s="158">
        <f>IF(Tbl.Kosten[[#This Row],[Pnr.]]=Z$7,Tbl.Kosten[[#This Row],[Totaal kosten]],"")</f>
        <v>0</v>
      </c>
      <c r="AA28" s="158" t="str">
        <f>IF(Tbl.Kosten[[#This Row],[Pnr.]]=AA$7,Tbl.Kosten[[#This Row],[Totaal kosten]],"")</f>
        <v/>
      </c>
      <c r="AB28" s="158" t="str">
        <f>IF(Tbl.Kosten[[#This Row],[Pnr.]]=AB$7,Tbl.Kosten[[#This Row],[Totaal kosten]],"")</f>
        <v/>
      </c>
      <c r="AC28" s="158" t="str">
        <f>IF(Tbl.Kosten[[#This Row],[Pnr.]]=AC$7,Tbl.Kosten[[#This Row],[Totaal kosten]],"")</f>
        <v/>
      </c>
      <c r="AD28" s="158" t="str">
        <f>IF(Tbl.Kosten[[#This Row],[Pnr.]]=AD$7,Tbl.Kosten[[#This Row],[Totaal kosten]],"")</f>
        <v/>
      </c>
      <c r="AE28" s="158" t="str">
        <f>IF(Tbl.Kosten[[#This Row],[Pnr.]]=AE$7,Tbl.Kosten[[#This Row],[Totaal kosten]],"")</f>
        <v/>
      </c>
      <c r="AF28" s="158" t="str">
        <f>IF(Tbl.Kosten[[#This Row],[Pnr.]]=AF$7,Tbl.Kosten[[#This Row],[Totaal kosten]],"")</f>
        <v/>
      </c>
      <c r="AG28" s="158" t="str">
        <f>IF(Tbl.Kosten[[#This Row],[Pnr.]]=AG$7,Tbl.Kosten[[#This Row],[Totaal kosten]],"")</f>
        <v/>
      </c>
      <c r="AH28" s="158" t="str">
        <f>IF(Tbl.Kosten[[#This Row],[Pnr.]]=AH$7,Tbl.Kosten[[#This Row],[Totaal kosten]],"")</f>
        <v/>
      </c>
      <c r="AI28" s="158" t="str">
        <f>IF(Tbl.Kosten[[#This Row],[Pnr.]]=AI$7,Tbl.Kosten[[#This Row],[Totaal kosten]],"")</f>
        <v/>
      </c>
      <c r="AJ28" s="158" t="str">
        <f>IF(Tbl.Kosten[[#This Row],[Pnr.]]=AJ$7,Tbl.Kosten[[#This Row],[Totaal kosten]],"")</f>
        <v/>
      </c>
      <c r="AK28" s="158" t="str">
        <f>IF(Tbl.Kosten[[#This Row],[Pnr.]]=AK$7,Tbl.Kosten[[#This Row],[Totaal kosten]],"")</f>
        <v/>
      </c>
      <c r="AL28" s="158" t="str">
        <f>IF(Tbl.Kosten[[#This Row],[Pnr.]]=AL$7,Tbl.Kosten[[#This Row],[Totaal kosten]],"")</f>
        <v/>
      </c>
      <c r="AM28" s="158" t="str">
        <f>IF(Tbl.Kosten[[#This Row],[Pnr.]]=AM$7,Tbl.Kosten[[#This Row],[Totaal kosten]],"")</f>
        <v/>
      </c>
      <c r="AN28" s="158" t="str">
        <f>IF(Tbl.Kosten[[#This Row],[Pnr.]]=AN$7,Tbl.Kosten[[#This Row],[Totaal kosten]],"")</f>
        <v/>
      </c>
      <c r="AO28" s="158" t="str">
        <f>IF(Tbl.Kosten[[#This Row],[Pnr.]]=AO$7,Tbl.Kosten[[#This Row],[Totaal kosten]],"")</f>
        <v/>
      </c>
      <c r="AP28" s="158" t="str">
        <f>IF(Tbl.Kosten[[#This Row],[Pnr.]]=AP$7,Tbl.Kosten[[#This Row],[Totaal kosten]],"")</f>
        <v/>
      </c>
      <c r="AQ28" s="158" t="str">
        <f>IF(Tbl.Kosten[[#This Row],[Pnr.]]=AQ$7,Tbl.Kosten[[#This Row],[Totaal kosten]],"")</f>
        <v/>
      </c>
      <c r="AR28" s="158" t="str">
        <f>IF(Tbl.Kosten[[#This Row],[Pnr.]]=AR$7,Tbl.Kosten[[#This Row],[Totaal kosten]],"")</f>
        <v/>
      </c>
      <c r="AS28" s="158" t="str">
        <f>IF(Tbl.Kosten[[#This Row],[Pnr.]]=AS$7,Tbl.Kosten[[#This Row],[Totaal kosten]],"")</f>
        <v/>
      </c>
      <c r="AT28" s="158" t="str">
        <f>IF(Tbl.Kosten[[#This Row],[Pnr.]]=AT$7,Tbl.Kosten[[#This Row],[Totaal kosten]],"")</f>
        <v/>
      </c>
      <c r="AU28" s="158" t="str">
        <f>IF(Tbl.Kosten[[#This Row],[Pnr.]]=AU$7,Tbl.Kosten[[#This Row],[Totaal kosten]],"")</f>
        <v/>
      </c>
      <c r="AV28" s="158" t="str">
        <f>IF(Tbl.Kosten[[#This Row],[Pnr.]]=AV$7,Tbl.Kosten[[#This Row],[Totaal kosten]],"")</f>
        <v/>
      </c>
      <c r="AW28" s="158" t="str">
        <f>IF(Tbl.Kosten[[#This Row],[Pnr.]]=AW$7,Tbl.Kosten[[#This Row],[Totaal kosten]],"")</f>
        <v/>
      </c>
      <c r="AX28" s="158" t="str">
        <f>IF(Tbl.Kosten[[#This Row],[Pnr.]]=AX$7,Tbl.Kosten[[#This Row],[Totaal kosten]],"")</f>
        <v/>
      </c>
      <c r="AY28" s="158" t="str">
        <f>IF(Tbl.Kosten[[#This Row],[Pnr.]]=AY$7,Tbl.Kosten[[#This Row],[Totaal kosten]],"")</f>
        <v/>
      </c>
      <c r="AZ28" s="158" t="str">
        <f>IF(Tbl.Kosten[[#This Row],[Pnr.]]=AZ$7,Tbl.Kosten[[#This Row],[Totaal kosten]],"")</f>
        <v/>
      </c>
      <c r="BA28" s="158" t="str">
        <f>IF(Tbl.Kosten[[#This Row],[Pnr.]]=BA$7,Tbl.Kosten[[#This Row],[Totaal kosten]],"")</f>
        <v/>
      </c>
      <c r="BB28" s="158" t="str">
        <f>IF(Tbl.Kosten[[#This Row],[Pnr.]]=BB$7,Tbl.Kosten[[#This Row],[Totaal kosten]],"")</f>
        <v/>
      </c>
      <c r="BC28" s="158" t="str">
        <f>IF(Tbl.Kosten[[#This Row],[Pnr.]]=BC$7,Tbl.Kosten[[#This Row],[Totaal kosten]],"")</f>
        <v/>
      </c>
      <c r="BD28" s="158" t="str">
        <f>IF(Tbl.Kosten[[#This Row],[Pnr.]]=BD$7,Tbl.Kosten[[#This Row],[Totaal kosten]],"")</f>
        <v/>
      </c>
      <c r="BE28" s="158" t="str">
        <f>IF(Tbl.Kosten[[#This Row],[Pnr.]]=BE$7,Tbl.Kosten[[#This Row],[Totaal kosten]],"")</f>
        <v/>
      </c>
      <c r="BF28" s="158" t="str">
        <f>IF(Tbl.Kosten[[#This Row],[Pnr.]]=BF$7,Tbl.Kosten[[#This Row],[Totaal kosten]],"")</f>
        <v/>
      </c>
      <c r="BG28" s="158" t="str">
        <f>IF(Tbl.Kosten[[#This Row],[Pnr.]]=BG$7,Tbl.Kosten[[#This Row],[Totaal kosten]],"")</f>
        <v/>
      </c>
      <c r="BH28" s="158" t="str">
        <f>IF(Tbl.Kosten[[#This Row],[Pnr.]]=BH$7,Tbl.Kosten[[#This Row],[Totaal kosten]],"")</f>
        <v/>
      </c>
      <c r="BI28" s="158" t="str">
        <f>IF(Tbl.Kosten[[#This Row],[Pnr.]]=BI$7,Tbl.Kosten[[#This Row],[Totaal kosten]],"")</f>
        <v/>
      </c>
      <c r="BJ28" s="158" t="str">
        <f>IF(Tbl.Kosten[[#This Row],[Pnr.]]=BJ$7,Tbl.Kosten[[#This Row],[Totaal kosten]],"")</f>
        <v/>
      </c>
      <c r="BK28" s="158" t="str">
        <f>IF(Tbl.Kosten[[#This Row],[Pnr.]]=BK$7,Tbl.Kosten[[#This Row],[Totaal kosten]],"")</f>
        <v/>
      </c>
      <c r="BL28" s="158" t="str">
        <f>IF(Tbl.Kosten[[#This Row],[Pnr.]]=BL$7,Tbl.Kosten[[#This Row],[Totaal kosten]],"")</f>
        <v/>
      </c>
      <c r="BM28" s="158" t="str">
        <f>IF(Tbl.Kosten[[#This Row],[Pnr.]]=BM$7,Tbl.Kosten[[#This Row],[Totaal kosten]],"")</f>
        <v/>
      </c>
      <c r="BN28" s="158" t="str">
        <f>IF(Tbl.Kosten[[#This Row],[Pnr.]]=BN$7,Tbl.Kosten[[#This Row],[Totaal kosten]],"")</f>
        <v/>
      </c>
      <c r="BO28" s="158" t="str">
        <f>IF(Tbl.Kosten[[#This Row],[Pnr.]]=BO$7,Tbl.Kosten[[#This Row],[Totaal kosten]],"")</f>
        <v/>
      </c>
      <c r="BP28" s="158" t="str">
        <f>IF(Tbl.Kosten[[#This Row],[Pnr.]]=BP$7,Tbl.Kosten[[#This Row],[Totaal kosten]],"")</f>
        <v/>
      </c>
      <c r="BQ28" s="158" t="str">
        <f>IF(Tbl.Kosten[[#This Row],[Pnr.]]=BQ$7,Tbl.Kosten[[#This Row],[Totaal kosten]],"")</f>
        <v/>
      </c>
      <c r="BR28" s="158" t="str">
        <f>IF(Tbl.Kosten[[#This Row],[Pnr.]]=BR$7,Tbl.Kosten[[#This Row],[Totaal kosten]],"")</f>
        <v/>
      </c>
      <c r="BS28" s="158" t="str">
        <f>IF(Tbl.Kosten[[#This Row],[Pnr.]]=BS$7,Tbl.Kosten[[#This Row],[Totaal kosten]],"")</f>
        <v/>
      </c>
      <c r="BT28" s="158" t="str">
        <f>IF(Tbl.Kosten[[#This Row],[Pnr.]]=BT$7,Tbl.Kosten[[#This Row],[Totaal kosten]],"")</f>
        <v/>
      </c>
      <c r="BU28" s="158" t="str">
        <f>IF(Tbl.Kosten[[#This Row],[Pnr.]]=BU$7,Tbl.Kosten[[#This Row],[Totaal kosten]],"")</f>
        <v/>
      </c>
      <c r="BV28" s="158" t="str">
        <f>IF(Tbl.Kosten[[#This Row],[Pnr.]]=BV$7,Tbl.Kosten[[#This Row],[Totaal kosten]],"")</f>
        <v/>
      </c>
      <c r="BW28" s="158" t="str">
        <f>IF(Tbl.Kosten[[#This Row],[Pnr.]]=BW$7,Tbl.Kosten[[#This Row],[Totaal kosten]],"")</f>
        <v/>
      </c>
      <c r="BX28" s="158" t="str">
        <f>IFERROR(_xlfn.XLOOKUP(Tbl.Kosten[[#This Row],[Werkpakketcode]],Tbl.Werkpakketten[Werkpakketcode],Tbl.Werkpakketten[WPnr.],"",0,1),"")</f>
        <v/>
      </c>
      <c r="BY28" s="158" t="str">
        <f>IF(Tbl.Kosten[[#This Row],[WPnr.]]=BY$7,Tbl.Kosten[[#This Row],[Totaal kosten]],"")</f>
        <v/>
      </c>
      <c r="BZ28" s="158" t="str">
        <f>IF(Tbl.Kosten[[#This Row],[WPnr.]]=BZ$7,Tbl.Kosten[[#This Row],[Totaal kosten]],"")</f>
        <v/>
      </c>
      <c r="CA28" s="158" t="str">
        <f>IF(Tbl.Kosten[[#This Row],[WPnr.]]=CA$7,Tbl.Kosten[[#This Row],[Totaal kosten]],"")</f>
        <v/>
      </c>
      <c r="CB28" s="158" t="str">
        <f>IF(Tbl.Kosten[[#This Row],[WPnr.]]=CB$7,Tbl.Kosten[[#This Row],[Totaal kosten]],"")</f>
        <v/>
      </c>
      <c r="CC28" s="158" t="str">
        <f>IF(Tbl.Kosten[[#This Row],[WPnr.]]=CC$7,Tbl.Kosten[[#This Row],[Totaal kosten]],"")</f>
        <v/>
      </c>
      <c r="CD28" s="158" t="str">
        <f>IF(Tbl.Kosten[[#This Row],[WPnr.]]=CD$7,Tbl.Kosten[[#This Row],[Totaal kosten]],"")</f>
        <v/>
      </c>
      <c r="CE28" s="158" t="str">
        <f>IF(Tbl.Kosten[[#This Row],[WPnr.]]=CE$7,Tbl.Kosten[[#This Row],[Totaal kosten]],"")</f>
        <v/>
      </c>
      <c r="CF28" s="158" t="str">
        <f>IF(Tbl.Kosten[[#This Row],[WPnr.]]=CF$7,Tbl.Kosten[[#This Row],[Totaal kosten]],"")</f>
        <v/>
      </c>
      <c r="CG28" s="158" t="str">
        <f>IF(Tbl.Kosten[[#This Row],[WPnr.]]=CG$7,Tbl.Kosten[[#This Row],[Totaal kosten]],"")</f>
        <v/>
      </c>
      <c r="CH28" s="158" t="str">
        <f>IF(Tbl.Kosten[[#This Row],[WPnr.]]=CH$7,Tbl.Kosten[[#This Row],[Totaal kosten]],"")</f>
        <v/>
      </c>
      <c r="CI28" s="158" t="str">
        <f>IF(Tbl.Kosten[[#This Row],[WPnr.]]=CI$7,Tbl.Kosten[[#This Row],[Totaal kosten]],"")</f>
        <v/>
      </c>
      <c r="CJ28" s="158" t="str">
        <f>IF(Tbl.Kosten[[#This Row],[WPnr.]]=CJ$7,Tbl.Kosten[[#This Row],[Totaal kosten]],"")</f>
        <v/>
      </c>
      <c r="CK28" s="158" t="str">
        <f>IF(Tbl.Kosten[[#This Row],[WPnr.]]=CK$7,Tbl.Kosten[[#This Row],[Totaal kosten]],"")</f>
        <v/>
      </c>
      <c r="CL28" s="158" t="str">
        <f>IF(Tbl.Kosten[[#This Row],[WPnr.]]=CL$7,Tbl.Kosten[[#This Row],[Totaal kosten]],"")</f>
        <v/>
      </c>
      <c r="CM28" s="158" t="str">
        <f>IF(Tbl.Kosten[[#This Row],[WPnr.]]=CM$7,Tbl.Kosten[[#This Row],[Totaal kosten]],"")</f>
        <v/>
      </c>
      <c r="CN28" s="158" t="str">
        <f>IF(Tbl.Kosten[[#This Row],[WPnr.]]=CN$7,Tbl.Kosten[[#This Row],[Totaal kosten]],"")</f>
        <v/>
      </c>
      <c r="CO28" s="158" t="str">
        <f>IF(Tbl.Kosten[[#This Row],[WPnr.]]=CO$7,Tbl.Kosten[[#This Row],[Totaal kosten]],"")</f>
        <v/>
      </c>
      <c r="CP28" s="158" t="str">
        <f>IF(Tbl.Kosten[[#This Row],[WPnr.]]=CP$7,Tbl.Kosten[[#This Row],[Totaal kosten]],"")</f>
        <v/>
      </c>
      <c r="CQ28" s="158" t="str">
        <f>IF(Tbl.Kosten[[#This Row],[WPnr.]]=CQ$7,Tbl.Kosten[[#This Row],[Totaal kosten]],"")</f>
        <v/>
      </c>
      <c r="CR28" s="158" t="str">
        <f>IF(Tbl.Kosten[[#This Row],[WPnr.]]=CR$7,Tbl.Kosten[[#This Row],[Totaal kosten]],"")</f>
        <v/>
      </c>
      <c r="CS28" s="158" t="str">
        <f>IF(Tbl.Kosten[[#This Row],[WPnr.]]=CS$7,Tbl.Kosten[[#This Row],[Totaal kosten]],"")</f>
        <v/>
      </c>
      <c r="CT28" s="158" t="str">
        <f>IF(Tbl.Kosten[[#This Row],[WPnr.]]=CT$7,Tbl.Kosten[[#This Row],[Totaal kosten]],"")</f>
        <v/>
      </c>
      <c r="CU28" s="158" t="str">
        <f>IF(Tbl.Kosten[[#This Row],[WPnr.]]=CU$7,Tbl.Kosten[[#This Row],[Totaal kosten]],"")</f>
        <v/>
      </c>
      <c r="CV28" s="158" t="str">
        <f>IF(Tbl.Kosten[[#This Row],[WPnr.]]=CV$7,Tbl.Kosten[[#This Row],[Totaal kosten]],"")</f>
        <v/>
      </c>
      <c r="CW28" s="158" t="str">
        <f>IF(Tbl.Kosten[[#This Row],[WPnr.]]=CW$7,Tbl.Kosten[[#This Row],[Totaal kosten]],"")</f>
        <v/>
      </c>
      <c r="CX28" s="158" t="str">
        <f>IF(Tbl.Kosten[[#This Row],[WPnr.]]=CX$7,Tbl.Kosten[[#This Row],[Totaal kosten]],"")</f>
        <v/>
      </c>
      <c r="CY28" s="158" t="str">
        <f>IF(Tbl.Kosten[[#This Row],[WPnr.]]=CY$7,Tbl.Kosten[[#This Row],[Totaal kosten]],"")</f>
        <v/>
      </c>
      <c r="CZ28" s="158" t="str">
        <f>IF(Tbl.Kosten[[#This Row],[WPnr.]]=CZ$7,Tbl.Kosten[[#This Row],[Totaal kosten]],"")</f>
        <v/>
      </c>
      <c r="DA28" s="158" t="str">
        <f>IF(Tbl.Kosten[[#This Row],[WPnr.]]=DA$7,Tbl.Kosten[[#This Row],[Totaal kosten]],"")</f>
        <v/>
      </c>
      <c r="DB28" s="158" t="str">
        <f>IF(Tbl.Kosten[[#This Row],[WPnr.]]=DB$7,Tbl.Kosten[[#This Row],[Totaal kosten]],"")</f>
        <v/>
      </c>
      <c r="DC28" s="158" t="str">
        <f>IF(Tbl.Kosten[[#This Row],[WPnr.]]=DC$7,Tbl.Kosten[[#This Row],[Totaal kosten]],"")</f>
        <v/>
      </c>
      <c r="DD28" s="158" t="str">
        <f>IF(Tbl.Kosten[[#This Row],[WPnr.]]=DD$7,Tbl.Kosten[[#This Row],[Totaal kosten]],"")</f>
        <v/>
      </c>
      <c r="DE28" s="158" t="str">
        <f>IF(Tbl.Kosten[[#This Row],[WPnr.]]=DE$7,Tbl.Kosten[[#This Row],[Totaal kosten]],"")</f>
        <v/>
      </c>
      <c r="DF28" s="158" t="str">
        <f>IF(Tbl.Kosten[[#This Row],[WPnr.]]=DF$7,Tbl.Kosten[[#This Row],[Totaal kosten]],"")</f>
        <v/>
      </c>
      <c r="DG28" s="158" t="str">
        <f>IF(Tbl.Kosten[[#This Row],[WPnr.]]=DG$7,Tbl.Kosten[[#This Row],[Totaal kosten]],"")</f>
        <v/>
      </c>
      <c r="DH28" s="158" t="str">
        <f>IF(Tbl.Kosten[[#This Row],[WPnr.]]=DH$7,Tbl.Kosten[[#This Row],[Totaal kosten]],"")</f>
        <v/>
      </c>
      <c r="DI28" s="158" t="str">
        <f>IF(Tbl.Kosten[[#This Row],[WPnr.]]=DI$7,Tbl.Kosten[[#This Row],[Totaal kosten]],"")</f>
        <v/>
      </c>
      <c r="DJ28" s="158" t="str">
        <f>IF(Tbl.Kosten[[#This Row],[WPnr.]]=DJ$7,Tbl.Kosten[[#This Row],[Totaal kosten]],"")</f>
        <v/>
      </c>
      <c r="DK28" s="158" t="str">
        <f>IF(Tbl.Kosten[[#This Row],[WPnr.]]=DK$7,Tbl.Kosten[[#This Row],[Totaal kosten]],"")</f>
        <v/>
      </c>
      <c r="DL28" s="158" t="str">
        <f>IF(Tbl.Kosten[[#This Row],[WPnr.]]=DL$7,Tbl.Kosten[[#This Row],[Totaal kosten]],"")</f>
        <v/>
      </c>
      <c r="DM28" s="158" t="str">
        <f>IF(Tbl.Kosten[[#This Row],[WPnr.]]=DM$7,Tbl.Kosten[[#This Row],[Totaal kosten]],"")</f>
        <v/>
      </c>
      <c r="DN28" s="158" t="str">
        <f>IF(Tbl.Kosten[[#This Row],[WPnr.]]=DN$7,Tbl.Kosten[[#This Row],[Totaal kosten]],"")</f>
        <v/>
      </c>
      <c r="DO28" s="158" t="str">
        <f>IF(Tbl.Kosten[[#This Row],[WPnr.]]=DO$7,Tbl.Kosten[[#This Row],[Totaal kosten]],"")</f>
        <v/>
      </c>
      <c r="DP28" s="158" t="str">
        <f>IF(Tbl.Kosten[[#This Row],[WPnr.]]=DP$7,Tbl.Kosten[[#This Row],[Totaal kosten]],"")</f>
        <v/>
      </c>
      <c r="DQ28" s="158" t="str">
        <f>IF(Tbl.Kosten[[#This Row],[WPnr.]]=DQ$7,Tbl.Kosten[[#This Row],[Totaal kosten]],"")</f>
        <v/>
      </c>
      <c r="DR28" s="158" t="str">
        <f>IF(Tbl.Kosten[[#This Row],[WPnr.]]=DR$7,Tbl.Kosten[[#This Row],[Totaal kosten]],"")</f>
        <v/>
      </c>
      <c r="DS28" s="158" t="str">
        <f>IF(Tbl.Kosten[[#This Row],[WPnr.]]=DS$7,Tbl.Kosten[[#This Row],[Totaal kosten]],"")</f>
        <v/>
      </c>
      <c r="DT28" s="158" t="str">
        <f>IF(Tbl.Kosten[[#This Row],[WPnr.]]=DT$7,Tbl.Kosten[[#This Row],[Totaal kosten]],"")</f>
        <v/>
      </c>
      <c r="DU28" s="158" t="str">
        <f>IF(Tbl.Kosten[[#This Row],[WPnr.]]=DU$7,Tbl.Kosten[[#This Row],[Totaal kosten]],"")</f>
        <v/>
      </c>
      <c r="DV28" s="158" t="str">
        <f>IF(Tbl.Kosten[[#This Row],[WPnr.]]=DV$7,Tbl.Kosten[[#This Row],[Totaal kosten]],"")</f>
        <v/>
      </c>
      <c r="DW28" s="160" t="str">
        <f>IFERROR(_xlfn.XLOOKUP(Tbl.Kosten[[#This Row],[Kostensoort]],Tbl.Kostensoorten[Kostensoorten],Tbl.Kostensoorten[KSnr.],"",0,1),"")</f>
        <v/>
      </c>
      <c r="DX28" s="160" t="str">
        <f>IF(Tbl.Kosten[[#This Row],[KSnr.]]=DX$7,Tbl.Kosten[[#This Row],[Totaal kosten]],"")</f>
        <v/>
      </c>
      <c r="DY28" s="160" t="str">
        <f>IF(Tbl.Kosten[[#This Row],[KSnr.]]=DY$7,Tbl.Kosten[[#This Row],[Totaal kosten]],"")</f>
        <v/>
      </c>
      <c r="DZ28" s="160" t="str">
        <f>IF(Tbl.Kosten[[#This Row],[KSnr.]]=DZ$7,Tbl.Kosten[[#This Row],[Totaal kosten]],"")</f>
        <v/>
      </c>
      <c r="EA28" s="160" t="str">
        <f>IF(Tbl.Kosten[[#This Row],[KSnr.]]=EA$7,Tbl.Kosten[[#This Row],[Totaal kosten]],"")</f>
        <v/>
      </c>
      <c r="EB28" s="160" t="str">
        <f>IF(Tbl.Kosten[[#This Row],[KSnr.]]=EB$7,Tbl.Kosten[[#This Row],[Totaal kosten]],"")</f>
        <v/>
      </c>
      <c r="EC28" s="160" t="str">
        <f>IF(Tbl.Kosten[[#This Row],[KSnr.]]=EC$7,Tbl.Kosten[[#This Row],[Totaal kosten]],"")</f>
        <v/>
      </c>
      <c r="ED28" s="160" t="str">
        <f>IF(Tbl.Kosten[[#This Row],[KSnr.]]=ED$7,Tbl.Kosten[[#This Row],[Totaal kosten]],"")</f>
        <v/>
      </c>
      <c r="EE28" s="160" t="str">
        <f>IF(Tbl.Kosten[[#This Row],[KSnr.]]=EE$7,Tbl.Kosten[[#This Row],[Totaal kosten]],"")</f>
        <v/>
      </c>
      <c r="EF28" s="160" t="str">
        <f>IF(Tbl.Kosten[[#This Row],[KSnr.]]=EF$7,Tbl.Kosten[[#This Row],[Totaal kosten]],"")</f>
        <v/>
      </c>
      <c r="EG28" s="160" t="str">
        <f>IF(Tbl.Kosten[[#This Row],[KSnr.]]=EG$7,Tbl.Kosten[[#This Row],[Totaal kosten]],"")</f>
        <v/>
      </c>
      <c r="EH28" s="160" t="str">
        <f>IF(Tbl.Kosten[[#This Row],[KSnr.]]=EH$7,Tbl.Kosten[[#This Row],[Totaal kosten]],"")</f>
        <v/>
      </c>
      <c r="EI28" s="160" t="str">
        <f>IF(Tbl.Kosten[[#This Row],[KSnr.]]=EI$7,Tbl.Kosten[[#This Row],[Totaal kosten]],"")</f>
        <v/>
      </c>
      <c r="EJ28" s="160" t="str">
        <f>IF(Tbl.Kosten[[#This Row],[KSnr.]]=EJ$7,Tbl.Kosten[[#This Row],[Totaal kosten]],"")</f>
        <v/>
      </c>
      <c r="EK28" s="160" t="str">
        <f>IF(Tbl.Kosten[[#This Row],[KSnr.]]=EK$7,Tbl.Kosten[[#This Row],[Totaal kosten]],"")</f>
        <v/>
      </c>
      <c r="EL28" s="160" t="str">
        <f>IF(Tbl.Kosten[[#This Row],[KSnr.]]=EL$7,Tbl.Kosten[[#This Row],[Totaal kosten]],"")</f>
        <v/>
      </c>
      <c r="EM28" s="160" t="str">
        <f>IF(Tbl.Kosten[[#This Row],[KSnr.]]=EM$7,Tbl.Kosten[[#This Row],[Totaal kosten]],"")</f>
        <v/>
      </c>
      <c r="EN28" s="160" t="str">
        <f>IF(Tbl.Kosten[[#This Row],[KSnr.]]=EN$7,Tbl.Kosten[[#This Row],[Totaal kosten]],"")</f>
        <v/>
      </c>
      <c r="EO28" s="160" t="str">
        <f>IF(Tbl.Kosten[[#This Row],[KSnr.]]=EO$7,Tbl.Kosten[[#This Row],[Totaal kosten]],"")</f>
        <v/>
      </c>
      <c r="EP28" s="160" t="str">
        <f>IF(Tbl.Kosten[[#This Row],[KSnr.]]=EP$7,Tbl.Kosten[[#This Row],[Totaal kosten]],"")</f>
        <v/>
      </c>
      <c r="EQ28" s="160" t="str">
        <f>IF(Tbl.Kosten[[#This Row],[KSnr.]]=EQ$7,Tbl.Kosten[[#This Row],[Totaal kosten]],"")</f>
        <v/>
      </c>
      <c r="ER28" s="154" t="str">
        <f>IFERROR(_xlfn.XLOOKUP(Tbl.Kosten[[#This Row],[Subsidieactiviteit]],Tbl.Subsidiehoogte[Subsidieactiviteit],Tbl.Subsidiehoogte[SAnr.],"",0,1),"")</f>
        <v/>
      </c>
      <c r="ES28" s="160" t="str">
        <f>IF(Tbl.Kosten[[#This Row],[Sanr.]]=ES$7,Tbl.Kosten[[#This Row],[Totaal kosten]],"")</f>
        <v/>
      </c>
      <c r="ET28" s="160" t="str">
        <f>IF(Tbl.Kosten[[#This Row],[Sanr.]]=ET$7,Tbl.Kosten[[#This Row],[Totaal kosten]],"")</f>
        <v/>
      </c>
      <c r="EU28" s="160" t="str">
        <f>IF(Tbl.Kosten[[#This Row],[Sanr.]]=EU$7,Tbl.Kosten[[#This Row],[Totaal kosten]],"")</f>
        <v/>
      </c>
      <c r="EV28" s="160" t="str">
        <f>IF(Tbl.Kosten[[#This Row],[Sanr.]]=EV$7,Tbl.Kosten[[#This Row],[Totaal kosten]],"")</f>
        <v/>
      </c>
      <c r="EW28" s="160" t="str">
        <f>IF(Tbl.Kosten[[#This Row],[Sanr.]]=EW$7,Tbl.Kosten[[#This Row],[Totaal kosten]],"")</f>
        <v/>
      </c>
      <c r="EX28" s="160" t="str">
        <f>IF(Tbl.Kosten[[#This Row],[Sanr.]]=EX$7,Tbl.Kosten[[#This Row],[Totaal kosten]],"")</f>
        <v/>
      </c>
      <c r="EY28" s="160" t="str">
        <f>IF(Tbl.Kosten[[#This Row],[Sanr.]]=EY$7,Tbl.Kosten[[#This Row],[Totaal kosten]],"")</f>
        <v/>
      </c>
      <c r="EZ28" s="160" t="str">
        <f>IF(Tbl.Kosten[[#This Row],[Sanr.]]=EZ$7,Tbl.Kosten[[#This Row],[Totaal kosten]],"")</f>
        <v/>
      </c>
      <c r="FA28" s="160" t="str">
        <f>IF(Tbl.Kosten[[#This Row],[Sanr.]]=FA$7,Tbl.Kosten[[#This Row],[Totaal kosten]],"")</f>
        <v/>
      </c>
      <c r="FB28" s="160" t="str">
        <f>IF(Tbl.Kosten[[#This Row],[Sanr.]]=FB$7,Tbl.Kosten[[#This Row],[Totaal kosten]],"")</f>
        <v/>
      </c>
      <c r="FC28" s="160" t="str">
        <f>IF(Tbl.Kosten[[#This Row],[Sanr.]]=FC$7,Tbl.Kosten[[#This Row],[Totaal kosten]],"")</f>
        <v/>
      </c>
      <c r="FD28" s="160" t="str">
        <f>IF(Tbl.Kosten[[#This Row],[Sanr.]]=FD$7,Tbl.Kosten[[#This Row],[Totaal kosten]],"")</f>
        <v/>
      </c>
      <c r="FE28" s="160" t="str">
        <f>IF(Tbl.Kosten[[#This Row],[Sanr.]]=FE$7,Tbl.Kosten[[#This Row],[Totaal kosten]],"")</f>
        <v/>
      </c>
      <c r="FF28" s="160" t="str">
        <f>IF(Tbl.Kosten[[#This Row],[Sanr.]]=FF$7,Tbl.Kosten[[#This Row],[Totaal kosten]],"")</f>
        <v/>
      </c>
      <c r="FG28" s="160" t="str">
        <f>IF(Tbl.Kosten[[#This Row],[Sanr.]]=FG$7,Tbl.Kosten[[#This Row],[Totaal kosten]],"")</f>
        <v/>
      </c>
      <c r="FH28" s="160" t="str">
        <f>IF(Tbl.Kosten[[#This Row],[Sanr.]]=FH$7,Tbl.Kosten[[#This Row],[Totaal kosten]],"")</f>
        <v/>
      </c>
      <c r="FI28" s="160" t="str">
        <f>IF(Tbl.Kosten[[#This Row],[Sanr.]]=FI$7,Tbl.Kosten[[#This Row],[Totaal kosten]],"")</f>
        <v/>
      </c>
      <c r="FJ28" s="160" t="str">
        <f>IF(Tbl.Kosten[[#This Row],[Sanr.]]=FJ$7,Tbl.Kosten[[#This Row],[Totaal kosten]],"")</f>
        <v/>
      </c>
      <c r="FK28" s="160" t="str">
        <f>IF(Tbl.Kosten[[#This Row],[Sanr.]]=FK$7,Tbl.Kosten[[#This Row],[Totaal kosten]],"")</f>
        <v/>
      </c>
      <c r="FL28" s="160" t="str">
        <f>IF(Tbl.Kosten[[#This Row],[Sanr.]]=FL$7,Tbl.Kosten[[#This Row],[Totaal kosten]],"")</f>
        <v/>
      </c>
      <c r="FM28" s="160" t="str">
        <f>IF(Tbl.Kosten[[#This Row],[Sanr.]]=FM$7,Tbl.Kosten[[#This Row],[Totaal kosten]],"")</f>
        <v/>
      </c>
      <c r="FN28" s="160" t="str">
        <f>IF(Tbl.Kosten[[#This Row],[Sanr.]]=FN$7,Tbl.Kosten[[#This Row],[Totaal kosten]],"")</f>
        <v/>
      </c>
      <c r="FO28" s="160" t="str">
        <f>IF(Tbl.Kosten[[#This Row],[Sanr.]]=FO$7,Tbl.Kosten[[#This Row],[Totaal kosten]],"")</f>
        <v/>
      </c>
      <c r="FP28" s="160" t="str">
        <f>IF(Tbl.Kosten[[#This Row],[Sanr.]]=FP$7,Tbl.Kosten[[#This Row],[Totaal kosten]],"")</f>
        <v/>
      </c>
      <c r="FQ28" s="160" t="str">
        <f>IF(Tbl.Kosten[[#This Row],[Sanr.]]=FQ$7,Tbl.Kosten[[#This Row],[Totaal kosten]],"")</f>
        <v/>
      </c>
      <c r="FR28" s="160" t="str">
        <f>IF(Tbl.Kosten[[#This Row],[Sanr.]]=FR$7,Tbl.Kosten[[#This Row],[Totaal kosten]],"")</f>
        <v/>
      </c>
      <c r="FS28" s="160" t="str">
        <f>IF(Tbl.Kosten[[#This Row],[Sanr.]]=FS$7,Tbl.Kosten[[#This Row],[Totaal kosten]],"")</f>
        <v/>
      </c>
      <c r="FT28" s="160" t="str">
        <f>IF(Tbl.Kosten[[#This Row],[Sanr.]]=FT$7,Tbl.Kosten[[#This Row],[Totaal kosten]],"")</f>
        <v/>
      </c>
      <c r="FU28" s="160" t="str">
        <f>IF(Tbl.Kosten[[#This Row],[Sanr.]]=FU$7,Tbl.Kosten[[#This Row],[Totaal kosten]],"")</f>
        <v/>
      </c>
      <c r="FV28" s="160" t="str">
        <f>IF(Tbl.Kosten[[#This Row],[Sanr.]]=FV$7,Tbl.Kosten[[#This Row],[Totaal kosten]],"")</f>
        <v/>
      </c>
      <c r="FW28" s="160" t="str">
        <f>IFERROR(_xlfn.XLOOKUP(Tbl.Kosten[[#This Row],[Activiteitencode]],Tbl.Activiteiten[Activiteitcode],Tbl.Activiteiten[Anr.],"",0,1),"")</f>
        <v/>
      </c>
      <c r="FX28" s="181" t="str">
        <f>_xlfn.CONCAT(Tbl.Kosten[[#This Row],[Pnr.]],Tbl.Kosten[[#This Row],[Sanr.]])</f>
        <v>P1</v>
      </c>
      <c r="FY28" s="160">
        <f>Tbl.Kosten[[#This Row],[Totaal kosten]]-Tbl.Kosten[[#This Row],[Subsidie]]</f>
        <v>0</v>
      </c>
      <c r="FZ28" s="160">
        <f>IF(Tbl.Kosten[[#This Row],[Pnr.]]=FZ$7,Tbl.Kosten[[#This Row],[Te financieren]],"")</f>
        <v>0</v>
      </c>
      <c r="GA28" s="160" t="str">
        <f>IF(Tbl.Kosten[[#This Row],[Pnr.]]=GA$7,Tbl.Kosten[[#This Row],[Te financieren]],"")</f>
        <v/>
      </c>
      <c r="GB28" s="160" t="str">
        <f>IF(Tbl.Kosten[[#This Row],[Pnr.]]=GB$7,Tbl.Kosten[[#This Row],[Te financieren]],"")</f>
        <v/>
      </c>
      <c r="GC28" s="160" t="str">
        <f>IF(Tbl.Kosten[[#This Row],[Pnr.]]=GC$7,Tbl.Kosten[[#This Row],[Te financieren]],"")</f>
        <v/>
      </c>
      <c r="GD28" s="160" t="str">
        <f>IF(Tbl.Kosten[[#This Row],[Pnr.]]=GD$7,Tbl.Kosten[[#This Row],[Te financieren]],"")</f>
        <v/>
      </c>
      <c r="GE28" s="160" t="str">
        <f>IF(Tbl.Kosten[[#This Row],[Pnr.]]=GE$7,Tbl.Kosten[[#This Row],[Te financieren]],"")</f>
        <v/>
      </c>
      <c r="GF28" s="160" t="str">
        <f>IF(Tbl.Kosten[[#This Row],[Pnr.]]=GF$7,Tbl.Kosten[[#This Row],[Te financieren]],"")</f>
        <v/>
      </c>
      <c r="GG28" s="160" t="str">
        <f>IF(Tbl.Kosten[[#This Row],[Pnr.]]=GG$7,Tbl.Kosten[[#This Row],[Te financieren]],"")</f>
        <v/>
      </c>
      <c r="GH28" s="160" t="str">
        <f>IF(Tbl.Kosten[[#This Row],[Pnr.]]=GH$7,Tbl.Kosten[[#This Row],[Te financieren]],"")</f>
        <v/>
      </c>
      <c r="GI28" s="160" t="str">
        <f>IF(Tbl.Kosten[[#This Row],[Pnr.]]=GI$7,Tbl.Kosten[[#This Row],[Te financieren]],"")</f>
        <v/>
      </c>
      <c r="GJ28" s="160" t="str">
        <f>IF(Tbl.Kosten[[#This Row],[Pnr.]]=GJ$7,Tbl.Kosten[[#This Row],[Te financieren]],"")</f>
        <v/>
      </c>
      <c r="GK28" s="160" t="str">
        <f>IF(Tbl.Kosten[[#This Row],[Pnr.]]=GK$7,Tbl.Kosten[[#This Row],[Te financieren]],"")</f>
        <v/>
      </c>
      <c r="GL28" s="160" t="str">
        <f>IF(Tbl.Kosten[[#This Row],[Pnr.]]=GL$7,Tbl.Kosten[[#This Row],[Te financieren]],"")</f>
        <v/>
      </c>
      <c r="GM28" s="160" t="str">
        <f>IF(Tbl.Kosten[[#This Row],[Pnr.]]=GM$7,Tbl.Kosten[[#This Row],[Te financieren]],"")</f>
        <v/>
      </c>
      <c r="GN28" s="160" t="str">
        <f>IF(Tbl.Kosten[[#This Row],[Pnr.]]=GN$7,Tbl.Kosten[[#This Row],[Te financieren]],"")</f>
        <v/>
      </c>
      <c r="GO28" s="160" t="str">
        <f>IF(Tbl.Kosten[[#This Row],[Pnr.]]=GO$7,Tbl.Kosten[[#This Row],[Te financieren]],"")</f>
        <v/>
      </c>
      <c r="GP28" s="160" t="str">
        <f>IF(Tbl.Kosten[[#This Row],[Pnr.]]=GP$7,Tbl.Kosten[[#This Row],[Te financieren]],"")</f>
        <v/>
      </c>
      <c r="GQ28" s="160" t="str">
        <f>IF(Tbl.Kosten[[#This Row],[Pnr.]]=GQ$7,Tbl.Kosten[[#This Row],[Te financieren]],"")</f>
        <v/>
      </c>
      <c r="GR28" s="160" t="str">
        <f>IF(Tbl.Kosten[[#This Row],[Pnr.]]=GR$7,Tbl.Kosten[[#This Row],[Te financieren]],"")</f>
        <v/>
      </c>
      <c r="GS28" s="160" t="str">
        <f>IF(Tbl.Kosten[[#This Row],[Pnr.]]=GS$7,Tbl.Kosten[[#This Row],[Te financieren]],"")</f>
        <v/>
      </c>
      <c r="GT28" s="160" t="str">
        <f>IF(Tbl.Kosten[[#This Row],[Pnr.]]=GT$7,Tbl.Kosten[[#This Row],[Te financieren]],"")</f>
        <v/>
      </c>
      <c r="GU28" s="160" t="str">
        <f>IF(Tbl.Kosten[[#This Row],[Pnr.]]=GU$7,Tbl.Kosten[[#This Row],[Te financieren]],"")</f>
        <v/>
      </c>
      <c r="GV28" s="160" t="str">
        <f>IF(Tbl.Kosten[[#This Row],[Pnr.]]=GV$7,Tbl.Kosten[[#This Row],[Te financieren]],"")</f>
        <v/>
      </c>
      <c r="GW28" s="160" t="str">
        <f>IF(Tbl.Kosten[[#This Row],[Pnr.]]=GW$7,Tbl.Kosten[[#This Row],[Te financieren]],"")</f>
        <v/>
      </c>
      <c r="GX28" s="160" t="str">
        <f>IF(Tbl.Kosten[[#This Row],[Pnr.]]=GX$7,Tbl.Kosten[[#This Row],[Te financieren]],"")</f>
        <v/>
      </c>
      <c r="GY28" s="160" t="str">
        <f>IF(Tbl.Kosten[[#This Row],[Pnr.]]=GY$7,Tbl.Kosten[[#This Row],[Te financieren]],"")</f>
        <v/>
      </c>
      <c r="GZ28" s="160" t="str">
        <f>IF(Tbl.Kosten[[#This Row],[Pnr.]]=GZ$7,Tbl.Kosten[[#This Row],[Te financieren]],"")</f>
        <v/>
      </c>
      <c r="HA28" s="160" t="str">
        <f>IF(Tbl.Kosten[[#This Row],[Pnr.]]=HA$7,Tbl.Kosten[[#This Row],[Te financieren]],"")</f>
        <v/>
      </c>
      <c r="HB28" s="160" t="str">
        <f>IF(Tbl.Kosten[[#This Row],[Pnr.]]=HB$7,Tbl.Kosten[[#This Row],[Te financieren]],"")</f>
        <v/>
      </c>
      <c r="HC28" s="160" t="str">
        <f>IF(Tbl.Kosten[[#This Row],[Pnr.]]=HC$7,Tbl.Kosten[[#This Row],[Te financieren]],"")</f>
        <v/>
      </c>
      <c r="HD28" s="160" t="str">
        <f>IF(Tbl.Kosten[[#This Row],[Pnr.]]=HD$7,Tbl.Kosten[[#This Row],[Te financieren]],"")</f>
        <v/>
      </c>
      <c r="HE28" s="160" t="str">
        <f>IF(Tbl.Kosten[[#This Row],[Pnr.]]=HE$7,Tbl.Kosten[[#This Row],[Te financieren]],"")</f>
        <v/>
      </c>
      <c r="HF28" s="160" t="str">
        <f>IF(Tbl.Kosten[[#This Row],[Pnr.]]=HF$7,Tbl.Kosten[[#This Row],[Te financieren]],"")</f>
        <v/>
      </c>
      <c r="HG28" s="160" t="str">
        <f>IF(Tbl.Kosten[[#This Row],[Pnr.]]=HG$7,Tbl.Kosten[[#This Row],[Te financieren]],"")</f>
        <v/>
      </c>
      <c r="HH28" s="160" t="str">
        <f>IF(Tbl.Kosten[[#This Row],[Pnr.]]=HH$7,Tbl.Kosten[[#This Row],[Te financieren]],"")</f>
        <v/>
      </c>
      <c r="HI28" s="160" t="str">
        <f>IF(Tbl.Kosten[[#This Row],[Pnr.]]=HI$7,Tbl.Kosten[[#This Row],[Te financieren]],"")</f>
        <v/>
      </c>
      <c r="HJ28" s="160" t="str">
        <f>IF(Tbl.Kosten[[#This Row],[Pnr.]]=HJ$7,Tbl.Kosten[[#This Row],[Te financieren]],"")</f>
        <v/>
      </c>
      <c r="HK28" s="160" t="str">
        <f>IF(Tbl.Kosten[[#This Row],[Pnr.]]=HK$7,Tbl.Kosten[[#This Row],[Te financieren]],"")</f>
        <v/>
      </c>
      <c r="HL28" s="160" t="str">
        <f>IF(Tbl.Kosten[[#This Row],[Pnr.]]=HL$7,Tbl.Kosten[[#This Row],[Te financieren]],"")</f>
        <v/>
      </c>
      <c r="HM28" s="160" t="str">
        <f>IF(Tbl.Kosten[[#This Row],[Pnr.]]=HM$7,Tbl.Kosten[[#This Row],[Te financieren]],"")</f>
        <v/>
      </c>
      <c r="HN28" s="160" t="str">
        <f>IF(Tbl.Kosten[[#This Row],[Pnr.]]=HN$7,Tbl.Kosten[[#This Row],[Te financieren]],"")</f>
        <v/>
      </c>
      <c r="HO28" s="160" t="str">
        <f>IF(Tbl.Kosten[[#This Row],[Pnr.]]=HO$7,Tbl.Kosten[[#This Row],[Te financieren]],"")</f>
        <v/>
      </c>
      <c r="HP28" s="160" t="str">
        <f>IF(Tbl.Kosten[[#This Row],[Pnr.]]=HP$7,Tbl.Kosten[[#This Row],[Te financieren]],"")</f>
        <v/>
      </c>
      <c r="HQ28" s="160" t="str">
        <f>IF(Tbl.Kosten[[#This Row],[Pnr.]]=HQ$7,Tbl.Kosten[[#This Row],[Te financieren]],"")</f>
        <v/>
      </c>
      <c r="HR28" s="160" t="str">
        <f>IF(Tbl.Kosten[[#This Row],[Pnr.]]=HR$7,Tbl.Kosten[[#This Row],[Te financieren]],"")</f>
        <v/>
      </c>
      <c r="HS28" s="160" t="str">
        <f>IF(Tbl.Kosten[[#This Row],[Pnr.]]=HS$7,Tbl.Kosten[[#This Row],[Te financieren]],"")</f>
        <v/>
      </c>
      <c r="HT28" s="160" t="str">
        <f>IF(Tbl.Kosten[[#This Row],[Pnr.]]=HT$7,Tbl.Kosten[[#This Row],[Te financieren]],"")</f>
        <v/>
      </c>
      <c r="HU28" s="160" t="str">
        <f>IF(Tbl.Kosten[[#This Row],[Pnr.]]=HU$7,Tbl.Kosten[[#This Row],[Te financieren]],"")</f>
        <v/>
      </c>
      <c r="HV28" s="160" t="str">
        <f>IF(Tbl.Kosten[[#This Row],[Pnr.]]=HV$7,Tbl.Kosten[[#This Row],[Te financieren]],"")</f>
        <v/>
      </c>
      <c r="HW28" s="160" t="str">
        <f>IF(Tbl.Kosten[[#This Row],[Pnr.]]=HW$7,Tbl.Kosten[[#This Row],[Te financieren]],"")</f>
        <v/>
      </c>
    </row>
    <row r="29" spans="2:231" x14ac:dyDescent="0.3">
      <c r="B29" s="144"/>
      <c r="C29" s="147"/>
      <c r="D29" s="146"/>
      <c r="E29" s="147"/>
      <c r="F29" s="145"/>
      <c r="G29" s="11" t="str">
        <f>IF(Tbl.Kosten[[#This Row],[Medewerker e/o 
functie]]&lt;&gt;"",_xlfn.XLOOKUP(Tbl.Kosten[[#This Row],[Medewerker e/o 
functie]],Tbl.Uurtarief[Medewerker en/of functie],Tbl.Uurtarief[Uurtarief],"",0,1),"")</f>
        <v/>
      </c>
      <c r="H29" s="121">
        <f>IFERROR(Tbl.Kosten[[#This Row],[Uren]]*Tbl.Kosten[[#This Row],[Uurtarief]],0)</f>
        <v>0</v>
      </c>
      <c r="I29" s="119" t="str">
        <f>IF(Tbl.Kosten[[#This Row],[Subtotaal uren]]&lt;&gt;0,_xlfn.XLOOKUP(Tbl.Kosten[[#This Row],[Medewerker e/o 
functie]],Tbl.Uurtarief[Medewerker en/of functie],Tbl.Uurtarief[Kostensoort arbeid],"",0,1),"")</f>
        <v/>
      </c>
      <c r="J29" s="147"/>
      <c r="K29" s="145"/>
      <c r="L29" s="149" t="str">
        <f>IF(Tbl.Kosten[[#This Row],[Activum]]&lt;&gt;"",_xlfn.XLOOKUP(Tbl.Kosten[[#This Row],[Activum]],Tbl.Afschrijvingskosten[Activum],Tbl.Afschrijvingskosten[Tarief per afschrijvings-eenheid],"",0,1),"")</f>
        <v/>
      </c>
      <c r="M29" s="122">
        <f>IFERROR(Tbl.Kosten[[#This Row],[Een-
heden]]*Tbl.Kosten[[#This Row],[Afschrijvings-
tarief]],0)</f>
        <v>0</v>
      </c>
      <c r="N29" s="122" t="str">
        <f>IF(Tbl.Kosten[[#This Row],[Subtotaal afschrijving]]&lt;&gt;0,Lijsten!A27,"")</f>
        <v/>
      </c>
      <c r="O29" s="150"/>
      <c r="P29" s="145"/>
      <c r="Q29" s="148"/>
      <c r="R29" s="122">
        <f>IFERROR(Tbl.Kosten[[#This Row],[Aantal]]*Tbl.Kosten[[#This Row],[Tarief]],0)</f>
        <v>0</v>
      </c>
      <c r="S29" s="8">
        <f>IFERROR(Tbl.Kosten[[#This Row],[Subtotaal overige kosten]]+Tbl.Kosten[[#This Row],[Subtotaal uren]]+Tbl.Kosten[[#This Row],[Subtotaal afschrijving]],0)</f>
        <v>0</v>
      </c>
      <c r="T29" s="8">
        <f>IFERROR(Tbl.Kosten[[#This Row],[Totaal kosten]]*Tbl.Kosten[[#This Row],[Subsidie%]],0)</f>
        <v>0</v>
      </c>
      <c r="U29" s="4" t="str" cm="1">
        <f t="array" ref="U29">IFERROR(_xlfn.IFS(Tbl.Kosten[[#This Row],[Subtotaal uren]]&lt;&gt;0,Tbl.Kosten[[#This Row],[Kostensoort arbeid]],Tbl.Kosten[[#This Row],[Subtotaal afschrijving]]&lt;&gt;0,Tbl.Kosten[[#This Row],[Kostensoort afschrijving]],Tbl.Kosten[[#This Row],[Subtotaal overige kosten]]&lt;&gt;0,Tbl.Kosten[[#This Row],[Kostensoort overig]]),"")</f>
        <v/>
      </c>
      <c r="V29" s="4" t="str">
        <f>IFERROR(_xlfn.XLOOKUP(Tbl.Kosten[[#This Row],[Activiteitencode]],Tbl.Activiteiten[Activiteitcode],Tbl.Activiteiten[Werkpakketcode],"",0,1),"")</f>
        <v/>
      </c>
      <c r="W29" s="4" t="str">
        <f>IFERROR(_xlfn.XLOOKUP(Tbl.Kosten[[#This Row],[Werkpakketcode]],Tbl.Werkpakketten[Werkpakketcode],Tbl.Werkpakketten[Subsidiabele activiteit],"",0,1),"")</f>
        <v/>
      </c>
      <c r="X29" s="12">
        <f>IFERROR(_xlfn.XLOOKUP(Tbl.Kosten[[#This Row],[Sanr.]],Tbl.Subsidiehoogte[SAnr.],Tbl.Subsidiehoogte[Sub. Percentage],0,0,1),0)</f>
        <v>0</v>
      </c>
      <c r="Y29" s="154" t="str">
        <f>IFERROR(_xlfn.XLOOKUP(Tbl.Kosten[[#This Row],[Partnercode]],Tbl.Projectpartners[Partnercode],Tbl.Projectpartners[PNr.],"",0,1),"")</f>
        <v>P1</v>
      </c>
      <c r="Z29" s="158">
        <f>IF(Tbl.Kosten[[#This Row],[Pnr.]]=Z$7,Tbl.Kosten[[#This Row],[Totaal kosten]],"")</f>
        <v>0</v>
      </c>
      <c r="AA29" s="158" t="str">
        <f>IF(Tbl.Kosten[[#This Row],[Pnr.]]=AA$7,Tbl.Kosten[[#This Row],[Totaal kosten]],"")</f>
        <v/>
      </c>
      <c r="AB29" s="158" t="str">
        <f>IF(Tbl.Kosten[[#This Row],[Pnr.]]=AB$7,Tbl.Kosten[[#This Row],[Totaal kosten]],"")</f>
        <v/>
      </c>
      <c r="AC29" s="158" t="str">
        <f>IF(Tbl.Kosten[[#This Row],[Pnr.]]=AC$7,Tbl.Kosten[[#This Row],[Totaal kosten]],"")</f>
        <v/>
      </c>
      <c r="AD29" s="158" t="str">
        <f>IF(Tbl.Kosten[[#This Row],[Pnr.]]=AD$7,Tbl.Kosten[[#This Row],[Totaal kosten]],"")</f>
        <v/>
      </c>
      <c r="AE29" s="158" t="str">
        <f>IF(Tbl.Kosten[[#This Row],[Pnr.]]=AE$7,Tbl.Kosten[[#This Row],[Totaal kosten]],"")</f>
        <v/>
      </c>
      <c r="AF29" s="158" t="str">
        <f>IF(Tbl.Kosten[[#This Row],[Pnr.]]=AF$7,Tbl.Kosten[[#This Row],[Totaal kosten]],"")</f>
        <v/>
      </c>
      <c r="AG29" s="158" t="str">
        <f>IF(Tbl.Kosten[[#This Row],[Pnr.]]=AG$7,Tbl.Kosten[[#This Row],[Totaal kosten]],"")</f>
        <v/>
      </c>
      <c r="AH29" s="158" t="str">
        <f>IF(Tbl.Kosten[[#This Row],[Pnr.]]=AH$7,Tbl.Kosten[[#This Row],[Totaal kosten]],"")</f>
        <v/>
      </c>
      <c r="AI29" s="158" t="str">
        <f>IF(Tbl.Kosten[[#This Row],[Pnr.]]=AI$7,Tbl.Kosten[[#This Row],[Totaal kosten]],"")</f>
        <v/>
      </c>
      <c r="AJ29" s="158" t="str">
        <f>IF(Tbl.Kosten[[#This Row],[Pnr.]]=AJ$7,Tbl.Kosten[[#This Row],[Totaal kosten]],"")</f>
        <v/>
      </c>
      <c r="AK29" s="158" t="str">
        <f>IF(Tbl.Kosten[[#This Row],[Pnr.]]=AK$7,Tbl.Kosten[[#This Row],[Totaal kosten]],"")</f>
        <v/>
      </c>
      <c r="AL29" s="158" t="str">
        <f>IF(Tbl.Kosten[[#This Row],[Pnr.]]=AL$7,Tbl.Kosten[[#This Row],[Totaal kosten]],"")</f>
        <v/>
      </c>
      <c r="AM29" s="158" t="str">
        <f>IF(Tbl.Kosten[[#This Row],[Pnr.]]=AM$7,Tbl.Kosten[[#This Row],[Totaal kosten]],"")</f>
        <v/>
      </c>
      <c r="AN29" s="158" t="str">
        <f>IF(Tbl.Kosten[[#This Row],[Pnr.]]=AN$7,Tbl.Kosten[[#This Row],[Totaal kosten]],"")</f>
        <v/>
      </c>
      <c r="AO29" s="158" t="str">
        <f>IF(Tbl.Kosten[[#This Row],[Pnr.]]=AO$7,Tbl.Kosten[[#This Row],[Totaal kosten]],"")</f>
        <v/>
      </c>
      <c r="AP29" s="158" t="str">
        <f>IF(Tbl.Kosten[[#This Row],[Pnr.]]=AP$7,Tbl.Kosten[[#This Row],[Totaal kosten]],"")</f>
        <v/>
      </c>
      <c r="AQ29" s="158" t="str">
        <f>IF(Tbl.Kosten[[#This Row],[Pnr.]]=AQ$7,Tbl.Kosten[[#This Row],[Totaal kosten]],"")</f>
        <v/>
      </c>
      <c r="AR29" s="158" t="str">
        <f>IF(Tbl.Kosten[[#This Row],[Pnr.]]=AR$7,Tbl.Kosten[[#This Row],[Totaal kosten]],"")</f>
        <v/>
      </c>
      <c r="AS29" s="158" t="str">
        <f>IF(Tbl.Kosten[[#This Row],[Pnr.]]=AS$7,Tbl.Kosten[[#This Row],[Totaal kosten]],"")</f>
        <v/>
      </c>
      <c r="AT29" s="158" t="str">
        <f>IF(Tbl.Kosten[[#This Row],[Pnr.]]=AT$7,Tbl.Kosten[[#This Row],[Totaal kosten]],"")</f>
        <v/>
      </c>
      <c r="AU29" s="158" t="str">
        <f>IF(Tbl.Kosten[[#This Row],[Pnr.]]=AU$7,Tbl.Kosten[[#This Row],[Totaal kosten]],"")</f>
        <v/>
      </c>
      <c r="AV29" s="158" t="str">
        <f>IF(Tbl.Kosten[[#This Row],[Pnr.]]=AV$7,Tbl.Kosten[[#This Row],[Totaal kosten]],"")</f>
        <v/>
      </c>
      <c r="AW29" s="158" t="str">
        <f>IF(Tbl.Kosten[[#This Row],[Pnr.]]=AW$7,Tbl.Kosten[[#This Row],[Totaal kosten]],"")</f>
        <v/>
      </c>
      <c r="AX29" s="158" t="str">
        <f>IF(Tbl.Kosten[[#This Row],[Pnr.]]=AX$7,Tbl.Kosten[[#This Row],[Totaal kosten]],"")</f>
        <v/>
      </c>
      <c r="AY29" s="158" t="str">
        <f>IF(Tbl.Kosten[[#This Row],[Pnr.]]=AY$7,Tbl.Kosten[[#This Row],[Totaal kosten]],"")</f>
        <v/>
      </c>
      <c r="AZ29" s="158" t="str">
        <f>IF(Tbl.Kosten[[#This Row],[Pnr.]]=AZ$7,Tbl.Kosten[[#This Row],[Totaal kosten]],"")</f>
        <v/>
      </c>
      <c r="BA29" s="158" t="str">
        <f>IF(Tbl.Kosten[[#This Row],[Pnr.]]=BA$7,Tbl.Kosten[[#This Row],[Totaal kosten]],"")</f>
        <v/>
      </c>
      <c r="BB29" s="158" t="str">
        <f>IF(Tbl.Kosten[[#This Row],[Pnr.]]=BB$7,Tbl.Kosten[[#This Row],[Totaal kosten]],"")</f>
        <v/>
      </c>
      <c r="BC29" s="158" t="str">
        <f>IF(Tbl.Kosten[[#This Row],[Pnr.]]=BC$7,Tbl.Kosten[[#This Row],[Totaal kosten]],"")</f>
        <v/>
      </c>
      <c r="BD29" s="158" t="str">
        <f>IF(Tbl.Kosten[[#This Row],[Pnr.]]=BD$7,Tbl.Kosten[[#This Row],[Totaal kosten]],"")</f>
        <v/>
      </c>
      <c r="BE29" s="158" t="str">
        <f>IF(Tbl.Kosten[[#This Row],[Pnr.]]=BE$7,Tbl.Kosten[[#This Row],[Totaal kosten]],"")</f>
        <v/>
      </c>
      <c r="BF29" s="158" t="str">
        <f>IF(Tbl.Kosten[[#This Row],[Pnr.]]=BF$7,Tbl.Kosten[[#This Row],[Totaal kosten]],"")</f>
        <v/>
      </c>
      <c r="BG29" s="158" t="str">
        <f>IF(Tbl.Kosten[[#This Row],[Pnr.]]=BG$7,Tbl.Kosten[[#This Row],[Totaal kosten]],"")</f>
        <v/>
      </c>
      <c r="BH29" s="158" t="str">
        <f>IF(Tbl.Kosten[[#This Row],[Pnr.]]=BH$7,Tbl.Kosten[[#This Row],[Totaal kosten]],"")</f>
        <v/>
      </c>
      <c r="BI29" s="158" t="str">
        <f>IF(Tbl.Kosten[[#This Row],[Pnr.]]=BI$7,Tbl.Kosten[[#This Row],[Totaal kosten]],"")</f>
        <v/>
      </c>
      <c r="BJ29" s="158" t="str">
        <f>IF(Tbl.Kosten[[#This Row],[Pnr.]]=BJ$7,Tbl.Kosten[[#This Row],[Totaal kosten]],"")</f>
        <v/>
      </c>
      <c r="BK29" s="158" t="str">
        <f>IF(Tbl.Kosten[[#This Row],[Pnr.]]=BK$7,Tbl.Kosten[[#This Row],[Totaal kosten]],"")</f>
        <v/>
      </c>
      <c r="BL29" s="158" t="str">
        <f>IF(Tbl.Kosten[[#This Row],[Pnr.]]=BL$7,Tbl.Kosten[[#This Row],[Totaal kosten]],"")</f>
        <v/>
      </c>
      <c r="BM29" s="158" t="str">
        <f>IF(Tbl.Kosten[[#This Row],[Pnr.]]=BM$7,Tbl.Kosten[[#This Row],[Totaal kosten]],"")</f>
        <v/>
      </c>
      <c r="BN29" s="158" t="str">
        <f>IF(Tbl.Kosten[[#This Row],[Pnr.]]=BN$7,Tbl.Kosten[[#This Row],[Totaal kosten]],"")</f>
        <v/>
      </c>
      <c r="BO29" s="158" t="str">
        <f>IF(Tbl.Kosten[[#This Row],[Pnr.]]=BO$7,Tbl.Kosten[[#This Row],[Totaal kosten]],"")</f>
        <v/>
      </c>
      <c r="BP29" s="158" t="str">
        <f>IF(Tbl.Kosten[[#This Row],[Pnr.]]=BP$7,Tbl.Kosten[[#This Row],[Totaal kosten]],"")</f>
        <v/>
      </c>
      <c r="BQ29" s="158" t="str">
        <f>IF(Tbl.Kosten[[#This Row],[Pnr.]]=BQ$7,Tbl.Kosten[[#This Row],[Totaal kosten]],"")</f>
        <v/>
      </c>
      <c r="BR29" s="158" t="str">
        <f>IF(Tbl.Kosten[[#This Row],[Pnr.]]=BR$7,Tbl.Kosten[[#This Row],[Totaal kosten]],"")</f>
        <v/>
      </c>
      <c r="BS29" s="158" t="str">
        <f>IF(Tbl.Kosten[[#This Row],[Pnr.]]=BS$7,Tbl.Kosten[[#This Row],[Totaal kosten]],"")</f>
        <v/>
      </c>
      <c r="BT29" s="158" t="str">
        <f>IF(Tbl.Kosten[[#This Row],[Pnr.]]=BT$7,Tbl.Kosten[[#This Row],[Totaal kosten]],"")</f>
        <v/>
      </c>
      <c r="BU29" s="158" t="str">
        <f>IF(Tbl.Kosten[[#This Row],[Pnr.]]=BU$7,Tbl.Kosten[[#This Row],[Totaal kosten]],"")</f>
        <v/>
      </c>
      <c r="BV29" s="158" t="str">
        <f>IF(Tbl.Kosten[[#This Row],[Pnr.]]=BV$7,Tbl.Kosten[[#This Row],[Totaal kosten]],"")</f>
        <v/>
      </c>
      <c r="BW29" s="158" t="str">
        <f>IF(Tbl.Kosten[[#This Row],[Pnr.]]=BW$7,Tbl.Kosten[[#This Row],[Totaal kosten]],"")</f>
        <v/>
      </c>
      <c r="BX29" s="158" t="str">
        <f>IFERROR(_xlfn.XLOOKUP(Tbl.Kosten[[#This Row],[Werkpakketcode]],Tbl.Werkpakketten[Werkpakketcode],Tbl.Werkpakketten[WPnr.],"",0,1),"")</f>
        <v/>
      </c>
      <c r="BY29" s="158" t="str">
        <f>IF(Tbl.Kosten[[#This Row],[WPnr.]]=BY$7,Tbl.Kosten[[#This Row],[Totaal kosten]],"")</f>
        <v/>
      </c>
      <c r="BZ29" s="158" t="str">
        <f>IF(Tbl.Kosten[[#This Row],[WPnr.]]=BZ$7,Tbl.Kosten[[#This Row],[Totaal kosten]],"")</f>
        <v/>
      </c>
      <c r="CA29" s="158" t="str">
        <f>IF(Tbl.Kosten[[#This Row],[WPnr.]]=CA$7,Tbl.Kosten[[#This Row],[Totaal kosten]],"")</f>
        <v/>
      </c>
      <c r="CB29" s="158" t="str">
        <f>IF(Tbl.Kosten[[#This Row],[WPnr.]]=CB$7,Tbl.Kosten[[#This Row],[Totaal kosten]],"")</f>
        <v/>
      </c>
      <c r="CC29" s="158" t="str">
        <f>IF(Tbl.Kosten[[#This Row],[WPnr.]]=CC$7,Tbl.Kosten[[#This Row],[Totaal kosten]],"")</f>
        <v/>
      </c>
      <c r="CD29" s="158" t="str">
        <f>IF(Tbl.Kosten[[#This Row],[WPnr.]]=CD$7,Tbl.Kosten[[#This Row],[Totaal kosten]],"")</f>
        <v/>
      </c>
      <c r="CE29" s="158" t="str">
        <f>IF(Tbl.Kosten[[#This Row],[WPnr.]]=CE$7,Tbl.Kosten[[#This Row],[Totaal kosten]],"")</f>
        <v/>
      </c>
      <c r="CF29" s="158" t="str">
        <f>IF(Tbl.Kosten[[#This Row],[WPnr.]]=CF$7,Tbl.Kosten[[#This Row],[Totaal kosten]],"")</f>
        <v/>
      </c>
      <c r="CG29" s="158" t="str">
        <f>IF(Tbl.Kosten[[#This Row],[WPnr.]]=CG$7,Tbl.Kosten[[#This Row],[Totaal kosten]],"")</f>
        <v/>
      </c>
      <c r="CH29" s="158" t="str">
        <f>IF(Tbl.Kosten[[#This Row],[WPnr.]]=CH$7,Tbl.Kosten[[#This Row],[Totaal kosten]],"")</f>
        <v/>
      </c>
      <c r="CI29" s="158" t="str">
        <f>IF(Tbl.Kosten[[#This Row],[WPnr.]]=CI$7,Tbl.Kosten[[#This Row],[Totaal kosten]],"")</f>
        <v/>
      </c>
      <c r="CJ29" s="158" t="str">
        <f>IF(Tbl.Kosten[[#This Row],[WPnr.]]=CJ$7,Tbl.Kosten[[#This Row],[Totaal kosten]],"")</f>
        <v/>
      </c>
      <c r="CK29" s="158" t="str">
        <f>IF(Tbl.Kosten[[#This Row],[WPnr.]]=CK$7,Tbl.Kosten[[#This Row],[Totaal kosten]],"")</f>
        <v/>
      </c>
      <c r="CL29" s="158" t="str">
        <f>IF(Tbl.Kosten[[#This Row],[WPnr.]]=CL$7,Tbl.Kosten[[#This Row],[Totaal kosten]],"")</f>
        <v/>
      </c>
      <c r="CM29" s="158" t="str">
        <f>IF(Tbl.Kosten[[#This Row],[WPnr.]]=CM$7,Tbl.Kosten[[#This Row],[Totaal kosten]],"")</f>
        <v/>
      </c>
      <c r="CN29" s="158" t="str">
        <f>IF(Tbl.Kosten[[#This Row],[WPnr.]]=CN$7,Tbl.Kosten[[#This Row],[Totaal kosten]],"")</f>
        <v/>
      </c>
      <c r="CO29" s="158" t="str">
        <f>IF(Tbl.Kosten[[#This Row],[WPnr.]]=CO$7,Tbl.Kosten[[#This Row],[Totaal kosten]],"")</f>
        <v/>
      </c>
      <c r="CP29" s="158" t="str">
        <f>IF(Tbl.Kosten[[#This Row],[WPnr.]]=CP$7,Tbl.Kosten[[#This Row],[Totaal kosten]],"")</f>
        <v/>
      </c>
      <c r="CQ29" s="158" t="str">
        <f>IF(Tbl.Kosten[[#This Row],[WPnr.]]=CQ$7,Tbl.Kosten[[#This Row],[Totaal kosten]],"")</f>
        <v/>
      </c>
      <c r="CR29" s="158" t="str">
        <f>IF(Tbl.Kosten[[#This Row],[WPnr.]]=CR$7,Tbl.Kosten[[#This Row],[Totaal kosten]],"")</f>
        <v/>
      </c>
      <c r="CS29" s="158" t="str">
        <f>IF(Tbl.Kosten[[#This Row],[WPnr.]]=CS$7,Tbl.Kosten[[#This Row],[Totaal kosten]],"")</f>
        <v/>
      </c>
      <c r="CT29" s="158" t="str">
        <f>IF(Tbl.Kosten[[#This Row],[WPnr.]]=CT$7,Tbl.Kosten[[#This Row],[Totaal kosten]],"")</f>
        <v/>
      </c>
      <c r="CU29" s="158" t="str">
        <f>IF(Tbl.Kosten[[#This Row],[WPnr.]]=CU$7,Tbl.Kosten[[#This Row],[Totaal kosten]],"")</f>
        <v/>
      </c>
      <c r="CV29" s="158" t="str">
        <f>IF(Tbl.Kosten[[#This Row],[WPnr.]]=CV$7,Tbl.Kosten[[#This Row],[Totaal kosten]],"")</f>
        <v/>
      </c>
      <c r="CW29" s="158" t="str">
        <f>IF(Tbl.Kosten[[#This Row],[WPnr.]]=CW$7,Tbl.Kosten[[#This Row],[Totaal kosten]],"")</f>
        <v/>
      </c>
      <c r="CX29" s="158" t="str">
        <f>IF(Tbl.Kosten[[#This Row],[WPnr.]]=CX$7,Tbl.Kosten[[#This Row],[Totaal kosten]],"")</f>
        <v/>
      </c>
      <c r="CY29" s="158" t="str">
        <f>IF(Tbl.Kosten[[#This Row],[WPnr.]]=CY$7,Tbl.Kosten[[#This Row],[Totaal kosten]],"")</f>
        <v/>
      </c>
      <c r="CZ29" s="158" t="str">
        <f>IF(Tbl.Kosten[[#This Row],[WPnr.]]=CZ$7,Tbl.Kosten[[#This Row],[Totaal kosten]],"")</f>
        <v/>
      </c>
      <c r="DA29" s="158" t="str">
        <f>IF(Tbl.Kosten[[#This Row],[WPnr.]]=DA$7,Tbl.Kosten[[#This Row],[Totaal kosten]],"")</f>
        <v/>
      </c>
      <c r="DB29" s="158" t="str">
        <f>IF(Tbl.Kosten[[#This Row],[WPnr.]]=DB$7,Tbl.Kosten[[#This Row],[Totaal kosten]],"")</f>
        <v/>
      </c>
      <c r="DC29" s="158" t="str">
        <f>IF(Tbl.Kosten[[#This Row],[WPnr.]]=DC$7,Tbl.Kosten[[#This Row],[Totaal kosten]],"")</f>
        <v/>
      </c>
      <c r="DD29" s="158" t="str">
        <f>IF(Tbl.Kosten[[#This Row],[WPnr.]]=DD$7,Tbl.Kosten[[#This Row],[Totaal kosten]],"")</f>
        <v/>
      </c>
      <c r="DE29" s="158" t="str">
        <f>IF(Tbl.Kosten[[#This Row],[WPnr.]]=DE$7,Tbl.Kosten[[#This Row],[Totaal kosten]],"")</f>
        <v/>
      </c>
      <c r="DF29" s="158" t="str">
        <f>IF(Tbl.Kosten[[#This Row],[WPnr.]]=DF$7,Tbl.Kosten[[#This Row],[Totaal kosten]],"")</f>
        <v/>
      </c>
      <c r="DG29" s="158" t="str">
        <f>IF(Tbl.Kosten[[#This Row],[WPnr.]]=DG$7,Tbl.Kosten[[#This Row],[Totaal kosten]],"")</f>
        <v/>
      </c>
      <c r="DH29" s="158" t="str">
        <f>IF(Tbl.Kosten[[#This Row],[WPnr.]]=DH$7,Tbl.Kosten[[#This Row],[Totaal kosten]],"")</f>
        <v/>
      </c>
      <c r="DI29" s="158" t="str">
        <f>IF(Tbl.Kosten[[#This Row],[WPnr.]]=DI$7,Tbl.Kosten[[#This Row],[Totaal kosten]],"")</f>
        <v/>
      </c>
      <c r="DJ29" s="158" t="str">
        <f>IF(Tbl.Kosten[[#This Row],[WPnr.]]=DJ$7,Tbl.Kosten[[#This Row],[Totaal kosten]],"")</f>
        <v/>
      </c>
      <c r="DK29" s="158" t="str">
        <f>IF(Tbl.Kosten[[#This Row],[WPnr.]]=DK$7,Tbl.Kosten[[#This Row],[Totaal kosten]],"")</f>
        <v/>
      </c>
      <c r="DL29" s="158" t="str">
        <f>IF(Tbl.Kosten[[#This Row],[WPnr.]]=DL$7,Tbl.Kosten[[#This Row],[Totaal kosten]],"")</f>
        <v/>
      </c>
      <c r="DM29" s="158" t="str">
        <f>IF(Tbl.Kosten[[#This Row],[WPnr.]]=DM$7,Tbl.Kosten[[#This Row],[Totaal kosten]],"")</f>
        <v/>
      </c>
      <c r="DN29" s="158" t="str">
        <f>IF(Tbl.Kosten[[#This Row],[WPnr.]]=DN$7,Tbl.Kosten[[#This Row],[Totaal kosten]],"")</f>
        <v/>
      </c>
      <c r="DO29" s="158" t="str">
        <f>IF(Tbl.Kosten[[#This Row],[WPnr.]]=DO$7,Tbl.Kosten[[#This Row],[Totaal kosten]],"")</f>
        <v/>
      </c>
      <c r="DP29" s="158" t="str">
        <f>IF(Tbl.Kosten[[#This Row],[WPnr.]]=DP$7,Tbl.Kosten[[#This Row],[Totaal kosten]],"")</f>
        <v/>
      </c>
      <c r="DQ29" s="158" t="str">
        <f>IF(Tbl.Kosten[[#This Row],[WPnr.]]=DQ$7,Tbl.Kosten[[#This Row],[Totaal kosten]],"")</f>
        <v/>
      </c>
      <c r="DR29" s="158" t="str">
        <f>IF(Tbl.Kosten[[#This Row],[WPnr.]]=DR$7,Tbl.Kosten[[#This Row],[Totaal kosten]],"")</f>
        <v/>
      </c>
      <c r="DS29" s="158" t="str">
        <f>IF(Tbl.Kosten[[#This Row],[WPnr.]]=DS$7,Tbl.Kosten[[#This Row],[Totaal kosten]],"")</f>
        <v/>
      </c>
      <c r="DT29" s="158" t="str">
        <f>IF(Tbl.Kosten[[#This Row],[WPnr.]]=DT$7,Tbl.Kosten[[#This Row],[Totaal kosten]],"")</f>
        <v/>
      </c>
      <c r="DU29" s="158" t="str">
        <f>IF(Tbl.Kosten[[#This Row],[WPnr.]]=DU$7,Tbl.Kosten[[#This Row],[Totaal kosten]],"")</f>
        <v/>
      </c>
      <c r="DV29" s="158" t="str">
        <f>IF(Tbl.Kosten[[#This Row],[WPnr.]]=DV$7,Tbl.Kosten[[#This Row],[Totaal kosten]],"")</f>
        <v/>
      </c>
      <c r="DW29" s="160" t="str">
        <f>IFERROR(_xlfn.XLOOKUP(Tbl.Kosten[[#This Row],[Kostensoort]],Tbl.Kostensoorten[Kostensoorten],Tbl.Kostensoorten[KSnr.],"",0,1),"")</f>
        <v/>
      </c>
      <c r="DX29" s="160" t="str">
        <f>IF(Tbl.Kosten[[#This Row],[KSnr.]]=DX$7,Tbl.Kosten[[#This Row],[Totaal kosten]],"")</f>
        <v/>
      </c>
      <c r="DY29" s="160" t="str">
        <f>IF(Tbl.Kosten[[#This Row],[KSnr.]]=DY$7,Tbl.Kosten[[#This Row],[Totaal kosten]],"")</f>
        <v/>
      </c>
      <c r="DZ29" s="160" t="str">
        <f>IF(Tbl.Kosten[[#This Row],[KSnr.]]=DZ$7,Tbl.Kosten[[#This Row],[Totaal kosten]],"")</f>
        <v/>
      </c>
      <c r="EA29" s="160" t="str">
        <f>IF(Tbl.Kosten[[#This Row],[KSnr.]]=EA$7,Tbl.Kosten[[#This Row],[Totaal kosten]],"")</f>
        <v/>
      </c>
      <c r="EB29" s="160" t="str">
        <f>IF(Tbl.Kosten[[#This Row],[KSnr.]]=EB$7,Tbl.Kosten[[#This Row],[Totaal kosten]],"")</f>
        <v/>
      </c>
      <c r="EC29" s="160" t="str">
        <f>IF(Tbl.Kosten[[#This Row],[KSnr.]]=EC$7,Tbl.Kosten[[#This Row],[Totaal kosten]],"")</f>
        <v/>
      </c>
      <c r="ED29" s="160" t="str">
        <f>IF(Tbl.Kosten[[#This Row],[KSnr.]]=ED$7,Tbl.Kosten[[#This Row],[Totaal kosten]],"")</f>
        <v/>
      </c>
      <c r="EE29" s="160" t="str">
        <f>IF(Tbl.Kosten[[#This Row],[KSnr.]]=EE$7,Tbl.Kosten[[#This Row],[Totaal kosten]],"")</f>
        <v/>
      </c>
      <c r="EF29" s="160" t="str">
        <f>IF(Tbl.Kosten[[#This Row],[KSnr.]]=EF$7,Tbl.Kosten[[#This Row],[Totaal kosten]],"")</f>
        <v/>
      </c>
      <c r="EG29" s="160" t="str">
        <f>IF(Tbl.Kosten[[#This Row],[KSnr.]]=EG$7,Tbl.Kosten[[#This Row],[Totaal kosten]],"")</f>
        <v/>
      </c>
      <c r="EH29" s="160" t="str">
        <f>IF(Tbl.Kosten[[#This Row],[KSnr.]]=EH$7,Tbl.Kosten[[#This Row],[Totaal kosten]],"")</f>
        <v/>
      </c>
      <c r="EI29" s="160" t="str">
        <f>IF(Tbl.Kosten[[#This Row],[KSnr.]]=EI$7,Tbl.Kosten[[#This Row],[Totaal kosten]],"")</f>
        <v/>
      </c>
      <c r="EJ29" s="160" t="str">
        <f>IF(Tbl.Kosten[[#This Row],[KSnr.]]=EJ$7,Tbl.Kosten[[#This Row],[Totaal kosten]],"")</f>
        <v/>
      </c>
      <c r="EK29" s="160" t="str">
        <f>IF(Tbl.Kosten[[#This Row],[KSnr.]]=EK$7,Tbl.Kosten[[#This Row],[Totaal kosten]],"")</f>
        <v/>
      </c>
      <c r="EL29" s="160" t="str">
        <f>IF(Tbl.Kosten[[#This Row],[KSnr.]]=EL$7,Tbl.Kosten[[#This Row],[Totaal kosten]],"")</f>
        <v/>
      </c>
      <c r="EM29" s="160" t="str">
        <f>IF(Tbl.Kosten[[#This Row],[KSnr.]]=EM$7,Tbl.Kosten[[#This Row],[Totaal kosten]],"")</f>
        <v/>
      </c>
      <c r="EN29" s="160" t="str">
        <f>IF(Tbl.Kosten[[#This Row],[KSnr.]]=EN$7,Tbl.Kosten[[#This Row],[Totaal kosten]],"")</f>
        <v/>
      </c>
      <c r="EO29" s="160" t="str">
        <f>IF(Tbl.Kosten[[#This Row],[KSnr.]]=EO$7,Tbl.Kosten[[#This Row],[Totaal kosten]],"")</f>
        <v/>
      </c>
      <c r="EP29" s="160" t="str">
        <f>IF(Tbl.Kosten[[#This Row],[KSnr.]]=EP$7,Tbl.Kosten[[#This Row],[Totaal kosten]],"")</f>
        <v/>
      </c>
      <c r="EQ29" s="160" t="str">
        <f>IF(Tbl.Kosten[[#This Row],[KSnr.]]=EQ$7,Tbl.Kosten[[#This Row],[Totaal kosten]],"")</f>
        <v/>
      </c>
      <c r="ER29" s="154" t="str">
        <f>IFERROR(_xlfn.XLOOKUP(Tbl.Kosten[[#This Row],[Subsidieactiviteit]],Tbl.Subsidiehoogte[Subsidieactiviteit],Tbl.Subsidiehoogte[SAnr.],"",0,1),"")</f>
        <v/>
      </c>
      <c r="ES29" s="160" t="str">
        <f>IF(Tbl.Kosten[[#This Row],[Sanr.]]=ES$7,Tbl.Kosten[[#This Row],[Totaal kosten]],"")</f>
        <v/>
      </c>
      <c r="ET29" s="160" t="str">
        <f>IF(Tbl.Kosten[[#This Row],[Sanr.]]=ET$7,Tbl.Kosten[[#This Row],[Totaal kosten]],"")</f>
        <v/>
      </c>
      <c r="EU29" s="160" t="str">
        <f>IF(Tbl.Kosten[[#This Row],[Sanr.]]=EU$7,Tbl.Kosten[[#This Row],[Totaal kosten]],"")</f>
        <v/>
      </c>
      <c r="EV29" s="160" t="str">
        <f>IF(Tbl.Kosten[[#This Row],[Sanr.]]=EV$7,Tbl.Kosten[[#This Row],[Totaal kosten]],"")</f>
        <v/>
      </c>
      <c r="EW29" s="160" t="str">
        <f>IF(Tbl.Kosten[[#This Row],[Sanr.]]=EW$7,Tbl.Kosten[[#This Row],[Totaal kosten]],"")</f>
        <v/>
      </c>
      <c r="EX29" s="160" t="str">
        <f>IF(Tbl.Kosten[[#This Row],[Sanr.]]=EX$7,Tbl.Kosten[[#This Row],[Totaal kosten]],"")</f>
        <v/>
      </c>
      <c r="EY29" s="160" t="str">
        <f>IF(Tbl.Kosten[[#This Row],[Sanr.]]=EY$7,Tbl.Kosten[[#This Row],[Totaal kosten]],"")</f>
        <v/>
      </c>
      <c r="EZ29" s="160" t="str">
        <f>IF(Tbl.Kosten[[#This Row],[Sanr.]]=EZ$7,Tbl.Kosten[[#This Row],[Totaal kosten]],"")</f>
        <v/>
      </c>
      <c r="FA29" s="160" t="str">
        <f>IF(Tbl.Kosten[[#This Row],[Sanr.]]=FA$7,Tbl.Kosten[[#This Row],[Totaal kosten]],"")</f>
        <v/>
      </c>
      <c r="FB29" s="160" t="str">
        <f>IF(Tbl.Kosten[[#This Row],[Sanr.]]=FB$7,Tbl.Kosten[[#This Row],[Totaal kosten]],"")</f>
        <v/>
      </c>
      <c r="FC29" s="160" t="str">
        <f>IF(Tbl.Kosten[[#This Row],[Sanr.]]=FC$7,Tbl.Kosten[[#This Row],[Totaal kosten]],"")</f>
        <v/>
      </c>
      <c r="FD29" s="160" t="str">
        <f>IF(Tbl.Kosten[[#This Row],[Sanr.]]=FD$7,Tbl.Kosten[[#This Row],[Totaal kosten]],"")</f>
        <v/>
      </c>
      <c r="FE29" s="160" t="str">
        <f>IF(Tbl.Kosten[[#This Row],[Sanr.]]=FE$7,Tbl.Kosten[[#This Row],[Totaal kosten]],"")</f>
        <v/>
      </c>
      <c r="FF29" s="160" t="str">
        <f>IF(Tbl.Kosten[[#This Row],[Sanr.]]=FF$7,Tbl.Kosten[[#This Row],[Totaal kosten]],"")</f>
        <v/>
      </c>
      <c r="FG29" s="160" t="str">
        <f>IF(Tbl.Kosten[[#This Row],[Sanr.]]=FG$7,Tbl.Kosten[[#This Row],[Totaal kosten]],"")</f>
        <v/>
      </c>
      <c r="FH29" s="160" t="str">
        <f>IF(Tbl.Kosten[[#This Row],[Sanr.]]=FH$7,Tbl.Kosten[[#This Row],[Totaal kosten]],"")</f>
        <v/>
      </c>
      <c r="FI29" s="160" t="str">
        <f>IF(Tbl.Kosten[[#This Row],[Sanr.]]=FI$7,Tbl.Kosten[[#This Row],[Totaal kosten]],"")</f>
        <v/>
      </c>
      <c r="FJ29" s="160" t="str">
        <f>IF(Tbl.Kosten[[#This Row],[Sanr.]]=FJ$7,Tbl.Kosten[[#This Row],[Totaal kosten]],"")</f>
        <v/>
      </c>
      <c r="FK29" s="160" t="str">
        <f>IF(Tbl.Kosten[[#This Row],[Sanr.]]=FK$7,Tbl.Kosten[[#This Row],[Totaal kosten]],"")</f>
        <v/>
      </c>
      <c r="FL29" s="160" t="str">
        <f>IF(Tbl.Kosten[[#This Row],[Sanr.]]=FL$7,Tbl.Kosten[[#This Row],[Totaal kosten]],"")</f>
        <v/>
      </c>
      <c r="FM29" s="160" t="str">
        <f>IF(Tbl.Kosten[[#This Row],[Sanr.]]=FM$7,Tbl.Kosten[[#This Row],[Totaal kosten]],"")</f>
        <v/>
      </c>
      <c r="FN29" s="160" t="str">
        <f>IF(Tbl.Kosten[[#This Row],[Sanr.]]=FN$7,Tbl.Kosten[[#This Row],[Totaal kosten]],"")</f>
        <v/>
      </c>
      <c r="FO29" s="160" t="str">
        <f>IF(Tbl.Kosten[[#This Row],[Sanr.]]=FO$7,Tbl.Kosten[[#This Row],[Totaal kosten]],"")</f>
        <v/>
      </c>
      <c r="FP29" s="160" t="str">
        <f>IF(Tbl.Kosten[[#This Row],[Sanr.]]=FP$7,Tbl.Kosten[[#This Row],[Totaal kosten]],"")</f>
        <v/>
      </c>
      <c r="FQ29" s="160" t="str">
        <f>IF(Tbl.Kosten[[#This Row],[Sanr.]]=FQ$7,Tbl.Kosten[[#This Row],[Totaal kosten]],"")</f>
        <v/>
      </c>
      <c r="FR29" s="160" t="str">
        <f>IF(Tbl.Kosten[[#This Row],[Sanr.]]=FR$7,Tbl.Kosten[[#This Row],[Totaal kosten]],"")</f>
        <v/>
      </c>
      <c r="FS29" s="160" t="str">
        <f>IF(Tbl.Kosten[[#This Row],[Sanr.]]=FS$7,Tbl.Kosten[[#This Row],[Totaal kosten]],"")</f>
        <v/>
      </c>
      <c r="FT29" s="160" t="str">
        <f>IF(Tbl.Kosten[[#This Row],[Sanr.]]=FT$7,Tbl.Kosten[[#This Row],[Totaal kosten]],"")</f>
        <v/>
      </c>
      <c r="FU29" s="160" t="str">
        <f>IF(Tbl.Kosten[[#This Row],[Sanr.]]=FU$7,Tbl.Kosten[[#This Row],[Totaal kosten]],"")</f>
        <v/>
      </c>
      <c r="FV29" s="160" t="str">
        <f>IF(Tbl.Kosten[[#This Row],[Sanr.]]=FV$7,Tbl.Kosten[[#This Row],[Totaal kosten]],"")</f>
        <v/>
      </c>
      <c r="FW29" s="160" t="str">
        <f>IFERROR(_xlfn.XLOOKUP(Tbl.Kosten[[#This Row],[Activiteitencode]],Tbl.Activiteiten[Activiteitcode],Tbl.Activiteiten[Anr.],"",0,1),"")</f>
        <v/>
      </c>
      <c r="FX29" s="181" t="str">
        <f>_xlfn.CONCAT(Tbl.Kosten[[#This Row],[Pnr.]],Tbl.Kosten[[#This Row],[Sanr.]])</f>
        <v>P1</v>
      </c>
      <c r="FY29" s="160">
        <f>Tbl.Kosten[[#This Row],[Totaal kosten]]-Tbl.Kosten[[#This Row],[Subsidie]]</f>
        <v>0</v>
      </c>
      <c r="FZ29" s="160">
        <f>IF(Tbl.Kosten[[#This Row],[Pnr.]]=FZ$7,Tbl.Kosten[[#This Row],[Te financieren]],"")</f>
        <v>0</v>
      </c>
      <c r="GA29" s="160" t="str">
        <f>IF(Tbl.Kosten[[#This Row],[Pnr.]]=GA$7,Tbl.Kosten[[#This Row],[Te financieren]],"")</f>
        <v/>
      </c>
      <c r="GB29" s="160" t="str">
        <f>IF(Tbl.Kosten[[#This Row],[Pnr.]]=GB$7,Tbl.Kosten[[#This Row],[Te financieren]],"")</f>
        <v/>
      </c>
      <c r="GC29" s="160" t="str">
        <f>IF(Tbl.Kosten[[#This Row],[Pnr.]]=GC$7,Tbl.Kosten[[#This Row],[Te financieren]],"")</f>
        <v/>
      </c>
      <c r="GD29" s="160" t="str">
        <f>IF(Tbl.Kosten[[#This Row],[Pnr.]]=GD$7,Tbl.Kosten[[#This Row],[Te financieren]],"")</f>
        <v/>
      </c>
      <c r="GE29" s="160" t="str">
        <f>IF(Tbl.Kosten[[#This Row],[Pnr.]]=GE$7,Tbl.Kosten[[#This Row],[Te financieren]],"")</f>
        <v/>
      </c>
      <c r="GF29" s="160" t="str">
        <f>IF(Tbl.Kosten[[#This Row],[Pnr.]]=GF$7,Tbl.Kosten[[#This Row],[Te financieren]],"")</f>
        <v/>
      </c>
      <c r="GG29" s="160" t="str">
        <f>IF(Tbl.Kosten[[#This Row],[Pnr.]]=GG$7,Tbl.Kosten[[#This Row],[Te financieren]],"")</f>
        <v/>
      </c>
      <c r="GH29" s="160" t="str">
        <f>IF(Tbl.Kosten[[#This Row],[Pnr.]]=GH$7,Tbl.Kosten[[#This Row],[Te financieren]],"")</f>
        <v/>
      </c>
      <c r="GI29" s="160" t="str">
        <f>IF(Tbl.Kosten[[#This Row],[Pnr.]]=GI$7,Tbl.Kosten[[#This Row],[Te financieren]],"")</f>
        <v/>
      </c>
      <c r="GJ29" s="160" t="str">
        <f>IF(Tbl.Kosten[[#This Row],[Pnr.]]=GJ$7,Tbl.Kosten[[#This Row],[Te financieren]],"")</f>
        <v/>
      </c>
      <c r="GK29" s="160" t="str">
        <f>IF(Tbl.Kosten[[#This Row],[Pnr.]]=GK$7,Tbl.Kosten[[#This Row],[Te financieren]],"")</f>
        <v/>
      </c>
      <c r="GL29" s="160" t="str">
        <f>IF(Tbl.Kosten[[#This Row],[Pnr.]]=GL$7,Tbl.Kosten[[#This Row],[Te financieren]],"")</f>
        <v/>
      </c>
      <c r="GM29" s="160" t="str">
        <f>IF(Tbl.Kosten[[#This Row],[Pnr.]]=GM$7,Tbl.Kosten[[#This Row],[Te financieren]],"")</f>
        <v/>
      </c>
      <c r="GN29" s="160" t="str">
        <f>IF(Tbl.Kosten[[#This Row],[Pnr.]]=GN$7,Tbl.Kosten[[#This Row],[Te financieren]],"")</f>
        <v/>
      </c>
      <c r="GO29" s="160" t="str">
        <f>IF(Tbl.Kosten[[#This Row],[Pnr.]]=GO$7,Tbl.Kosten[[#This Row],[Te financieren]],"")</f>
        <v/>
      </c>
      <c r="GP29" s="160" t="str">
        <f>IF(Tbl.Kosten[[#This Row],[Pnr.]]=GP$7,Tbl.Kosten[[#This Row],[Te financieren]],"")</f>
        <v/>
      </c>
      <c r="GQ29" s="160" t="str">
        <f>IF(Tbl.Kosten[[#This Row],[Pnr.]]=GQ$7,Tbl.Kosten[[#This Row],[Te financieren]],"")</f>
        <v/>
      </c>
      <c r="GR29" s="160" t="str">
        <f>IF(Tbl.Kosten[[#This Row],[Pnr.]]=GR$7,Tbl.Kosten[[#This Row],[Te financieren]],"")</f>
        <v/>
      </c>
      <c r="GS29" s="160" t="str">
        <f>IF(Tbl.Kosten[[#This Row],[Pnr.]]=GS$7,Tbl.Kosten[[#This Row],[Te financieren]],"")</f>
        <v/>
      </c>
      <c r="GT29" s="160" t="str">
        <f>IF(Tbl.Kosten[[#This Row],[Pnr.]]=GT$7,Tbl.Kosten[[#This Row],[Te financieren]],"")</f>
        <v/>
      </c>
      <c r="GU29" s="160" t="str">
        <f>IF(Tbl.Kosten[[#This Row],[Pnr.]]=GU$7,Tbl.Kosten[[#This Row],[Te financieren]],"")</f>
        <v/>
      </c>
      <c r="GV29" s="160" t="str">
        <f>IF(Tbl.Kosten[[#This Row],[Pnr.]]=GV$7,Tbl.Kosten[[#This Row],[Te financieren]],"")</f>
        <v/>
      </c>
      <c r="GW29" s="160" t="str">
        <f>IF(Tbl.Kosten[[#This Row],[Pnr.]]=GW$7,Tbl.Kosten[[#This Row],[Te financieren]],"")</f>
        <v/>
      </c>
      <c r="GX29" s="160" t="str">
        <f>IF(Tbl.Kosten[[#This Row],[Pnr.]]=GX$7,Tbl.Kosten[[#This Row],[Te financieren]],"")</f>
        <v/>
      </c>
      <c r="GY29" s="160" t="str">
        <f>IF(Tbl.Kosten[[#This Row],[Pnr.]]=GY$7,Tbl.Kosten[[#This Row],[Te financieren]],"")</f>
        <v/>
      </c>
      <c r="GZ29" s="160" t="str">
        <f>IF(Tbl.Kosten[[#This Row],[Pnr.]]=GZ$7,Tbl.Kosten[[#This Row],[Te financieren]],"")</f>
        <v/>
      </c>
      <c r="HA29" s="160" t="str">
        <f>IF(Tbl.Kosten[[#This Row],[Pnr.]]=HA$7,Tbl.Kosten[[#This Row],[Te financieren]],"")</f>
        <v/>
      </c>
      <c r="HB29" s="160" t="str">
        <f>IF(Tbl.Kosten[[#This Row],[Pnr.]]=HB$7,Tbl.Kosten[[#This Row],[Te financieren]],"")</f>
        <v/>
      </c>
      <c r="HC29" s="160" t="str">
        <f>IF(Tbl.Kosten[[#This Row],[Pnr.]]=HC$7,Tbl.Kosten[[#This Row],[Te financieren]],"")</f>
        <v/>
      </c>
      <c r="HD29" s="160" t="str">
        <f>IF(Tbl.Kosten[[#This Row],[Pnr.]]=HD$7,Tbl.Kosten[[#This Row],[Te financieren]],"")</f>
        <v/>
      </c>
      <c r="HE29" s="160" t="str">
        <f>IF(Tbl.Kosten[[#This Row],[Pnr.]]=HE$7,Tbl.Kosten[[#This Row],[Te financieren]],"")</f>
        <v/>
      </c>
      <c r="HF29" s="160" t="str">
        <f>IF(Tbl.Kosten[[#This Row],[Pnr.]]=HF$7,Tbl.Kosten[[#This Row],[Te financieren]],"")</f>
        <v/>
      </c>
      <c r="HG29" s="160" t="str">
        <f>IF(Tbl.Kosten[[#This Row],[Pnr.]]=HG$7,Tbl.Kosten[[#This Row],[Te financieren]],"")</f>
        <v/>
      </c>
      <c r="HH29" s="160" t="str">
        <f>IF(Tbl.Kosten[[#This Row],[Pnr.]]=HH$7,Tbl.Kosten[[#This Row],[Te financieren]],"")</f>
        <v/>
      </c>
      <c r="HI29" s="160" t="str">
        <f>IF(Tbl.Kosten[[#This Row],[Pnr.]]=HI$7,Tbl.Kosten[[#This Row],[Te financieren]],"")</f>
        <v/>
      </c>
      <c r="HJ29" s="160" t="str">
        <f>IF(Tbl.Kosten[[#This Row],[Pnr.]]=HJ$7,Tbl.Kosten[[#This Row],[Te financieren]],"")</f>
        <v/>
      </c>
      <c r="HK29" s="160" t="str">
        <f>IF(Tbl.Kosten[[#This Row],[Pnr.]]=HK$7,Tbl.Kosten[[#This Row],[Te financieren]],"")</f>
        <v/>
      </c>
      <c r="HL29" s="160" t="str">
        <f>IF(Tbl.Kosten[[#This Row],[Pnr.]]=HL$7,Tbl.Kosten[[#This Row],[Te financieren]],"")</f>
        <v/>
      </c>
      <c r="HM29" s="160" t="str">
        <f>IF(Tbl.Kosten[[#This Row],[Pnr.]]=HM$7,Tbl.Kosten[[#This Row],[Te financieren]],"")</f>
        <v/>
      </c>
      <c r="HN29" s="160" t="str">
        <f>IF(Tbl.Kosten[[#This Row],[Pnr.]]=HN$7,Tbl.Kosten[[#This Row],[Te financieren]],"")</f>
        <v/>
      </c>
      <c r="HO29" s="160" t="str">
        <f>IF(Tbl.Kosten[[#This Row],[Pnr.]]=HO$7,Tbl.Kosten[[#This Row],[Te financieren]],"")</f>
        <v/>
      </c>
      <c r="HP29" s="160" t="str">
        <f>IF(Tbl.Kosten[[#This Row],[Pnr.]]=HP$7,Tbl.Kosten[[#This Row],[Te financieren]],"")</f>
        <v/>
      </c>
      <c r="HQ29" s="160" t="str">
        <f>IF(Tbl.Kosten[[#This Row],[Pnr.]]=HQ$7,Tbl.Kosten[[#This Row],[Te financieren]],"")</f>
        <v/>
      </c>
      <c r="HR29" s="160" t="str">
        <f>IF(Tbl.Kosten[[#This Row],[Pnr.]]=HR$7,Tbl.Kosten[[#This Row],[Te financieren]],"")</f>
        <v/>
      </c>
      <c r="HS29" s="160" t="str">
        <f>IF(Tbl.Kosten[[#This Row],[Pnr.]]=HS$7,Tbl.Kosten[[#This Row],[Te financieren]],"")</f>
        <v/>
      </c>
      <c r="HT29" s="160" t="str">
        <f>IF(Tbl.Kosten[[#This Row],[Pnr.]]=HT$7,Tbl.Kosten[[#This Row],[Te financieren]],"")</f>
        <v/>
      </c>
      <c r="HU29" s="160" t="str">
        <f>IF(Tbl.Kosten[[#This Row],[Pnr.]]=HU$7,Tbl.Kosten[[#This Row],[Te financieren]],"")</f>
        <v/>
      </c>
      <c r="HV29" s="160" t="str">
        <f>IF(Tbl.Kosten[[#This Row],[Pnr.]]=HV$7,Tbl.Kosten[[#This Row],[Te financieren]],"")</f>
        <v/>
      </c>
      <c r="HW29" s="160" t="str">
        <f>IF(Tbl.Kosten[[#This Row],[Pnr.]]=HW$7,Tbl.Kosten[[#This Row],[Te financieren]],"")</f>
        <v/>
      </c>
    </row>
    <row r="30" spans="2:231" x14ac:dyDescent="0.3">
      <c r="B30" s="144"/>
      <c r="C30" s="147"/>
      <c r="D30" s="146"/>
      <c r="E30" s="147"/>
      <c r="F30" s="145"/>
      <c r="G30" s="11" t="str">
        <f>IF(Tbl.Kosten[[#This Row],[Medewerker e/o 
functie]]&lt;&gt;"",_xlfn.XLOOKUP(Tbl.Kosten[[#This Row],[Medewerker e/o 
functie]],Tbl.Uurtarief[Medewerker en/of functie],Tbl.Uurtarief[Uurtarief],"",0,1),"")</f>
        <v/>
      </c>
      <c r="H30" s="121">
        <f>IFERROR(Tbl.Kosten[[#This Row],[Uren]]*Tbl.Kosten[[#This Row],[Uurtarief]],0)</f>
        <v>0</v>
      </c>
      <c r="I30" s="119" t="str">
        <f>IF(Tbl.Kosten[[#This Row],[Subtotaal uren]]&lt;&gt;0,_xlfn.XLOOKUP(Tbl.Kosten[[#This Row],[Medewerker e/o 
functie]],Tbl.Uurtarief[Medewerker en/of functie],Tbl.Uurtarief[Kostensoort arbeid],"",0,1),"")</f>
        <v/>
      </c>
      <c r="J30" s="147"/>
      <c r="K30" s="145"/>
      <c r="L30" s="149" t="str">
        <f>IF(Tbl.Kosten[[#This Row],[Activum]]&lt;&gt;"",_xlfn.XLOOKUP(Tbl.Kosten[[#This Row],[Activum]],Tbl.Afschrijvingskosten[Activum],Tbl.Afschrijvingskosten[Tarief per afschrijvings-eenheid],"",0,1),"")</f>
        <v/>
      </c>
      <c r="M30" s="122">
        <f>IFERROR(Tbl.Kosten[[#This Row],[Een-
heden]]*Tbl.Kosten[[#This Row],[Afschrijvings-
tarief]],0)</f>
        <v>0</v>
      </c>
      <c r="N30" s="122" t="str">
        <f>IF(Tbl.Kosten[[#This Row],[Subtotaal afschrijving]]&lt;&gt;0,Lijsten!A28,"")</f>
        <v/>
      </c>
      <c r="O30" s="150"/>
      <c r="P30" s="145"/>
      <c r="Q30" s="148"/>
      <c r="R30" s="122">
        <f>IFERROR(Tbl.Kosten[[#This Row],[Aantal]]*Tbl.Kosten[[#This Row],[Tarief]],0)</f>
        <v>0</v>
      </c>
      <c r="S30" s="8">
        <f>IFERROR(Tbl.Kosten[[#This Row],[Subtotaal overige kosten]]+Tbl.Kosten[[#This Row],[Subtotaal uren]]+Tbl.Kosten[[#This Row],[Subtotaal afschrijving]],0)</f>
        <v>0</v>
      </c>
      <c r="T30" s="8">
        <f>IFERROR(Tbl.Kosten[[#This Row],[Totaal kosten]]*Tbl.Kosten[[#This Row],[Subsidie%]],0)</f>
        <v>0</v>
      </c>
      <c r="U30" s="4" t="str" cm="1">
        <f t="array" ref="U30">IFERROR(_xlfn.IFS(Tbl.Kosten[[#This Row],[Subtotaal uren]]&lt;&gt;0,Tbl.Kosten[[#This Row],[Kostensoort arbeid]],Tbl.Kosten[[#This Row],[Subtotaal afschrijving]]&lt;&gt;0,Tbl.Kosten[[#This Row],[Kostensoort afschrijving]],Tbl.Kosten[[#This Row],[Subtotaal overige kosten]]&lt;&gt;0,Tbl.Kosten[[#This Row],[Kostensoort overig]]),"")</f>
        <v/>
      </c>
      <c r="V30" s="4" t="str">
        <f>IFERROR(_xlfn.XLOOKUP(Tbl.Kosten[[#This Row],[Activiteitencode]],Tbl.Activiteiten[Activiteitcode],Tbl.Activiteiten[Werkpakketcode],"",0,1),"")</f>
        <v/>
      </c>
      <c r="W30" s="4" t="str">
        <f>IFERROR(_xlfn.XLOOKUP(Tbl.Kosten[[#This Row],[Werkpakketcode]],Tbl.Werkpakketten[Werkpakketcode],Tbl.Werkpakketten[Subsidiabele activiteit],"",0,1),"")</f>
        <v/>
      </c>
      <c r="X30" s="12">
        <f>IFERROR(_xlfn.XLOOKUP(Tbl.Kosten[[#This Row],[Sanr.]],Tbl.Subsidiehoogte[SAnr.],Tbl.Subsidiehoogte[Sub. Percentage],0,0,1),0)</f>
        <v>0</v>
      </c>
      <c r="Y30" s="154" t="str">
        <f>IFERROR(_xlfn.XLOOKUP(Tbl.Kosten[[#This Row],[Partnercode]],Tbl.Projectpartners[Partnercode],Tbl.Projectpartners[PNr.],"",0,1),"")</f>
        <v>P1</v>
      </c>
      <c r="Z30" s="158">
        <f>IF(Tbl.Kosten[[#This Row],[Pnr.]]=Z$7,Tbl.Kosten[[#This Row],[Totaal kosten]],"")</f>
        <v>0</v>
      </c>
      <c r="AA30" s="158" t="str">
        <f>IF(Tbl.Kosten[[#This Row],[Pnr.]]=AA$7,Tbl.Kosten[[#This Row],[Totaal kosten]],"")</f>
        <v/>
      </c>
      <c r="AB30" s="158" t="str">
        <f>IF(Tbl.Kosten[[#This Row],[Pnr.]]=AB$7,Tbl.Kosten[[#This Row],[Totaal kosten]],"")</f>
        <v/>
      </c>
      <c r="AC30" s="158" t="str">
        <f>IF(Tbl.Kosten[[#This Row],[Pnr.]]=AC$7,Tbl.Kosten[[#This Row],[Totaal kosten]],"")</f>
        <v/>
      </c>
      <c r="AD30" s="158" t="str">
        <f>IF(Tbl.Kosten[[#This Row],[Pnr.]]=AD$7,Tbl.Kosten[[#This Row],[Totaal kosten]],"")</f>
        <v/>
      </c>
      <c r="AE30" s="158" t="str">
        <f>IF(Tbl.Kosten[[#This Row],[Pnr.]]=AE$7,Tbl.Kosten[[#This Row],[Totaal kosten]],"")</f>
        <v/>
      </c>
      <c r="AF30" s="158" t="str">
        <f>IF(Tbl.Kosten[[#This Row],[Pnr.]]=AF$7,Tbl.Kosten[[#This Row],[Totaal kosten]],"")</f>
        <v/>
      </c>
      <c r="AG30" s="158" t="str">
        <f>IF(Tbl.Kosten[[#This Row],[Pnr.]]=AG$7,Tbl.Kosten[[#This Row],[Totaal kosten]],"")</f>
        <v/>
      </c>
      <c r="AH30" s="158" t="str">
        <f>IF(Tbl.Kosten[[#This Row],[Pnr.]]=AH$7,Tbl.Kosten[[#This Row],[Totaal kosten]],"")</f>
        <v/>
      </c>
      <c r="AI30" s="158" t="str">
        <f>IF(Tbl.Kosten[[#This Row],[Pnr.]]=AI$7,Tbl.Kosten[[#This Row],[Totaal kosten]],"")</f>
        <v/>
      </c>
      <c r="AJ30" s="158" t="str">
        <f>IF(Tbl.Kosten[[#This Row],[Pnr.]]=AJ$7,Tbl.Kosten[[#This Row],[Totaal kosten]],"")</f>
        <v/>
      </c>
      <c r="AK30" s="158" t="str">
        <f>IF(Tbl.Kosten[[#This Row],[Pnr.]]=AK$7,Tbl.Kosten[[#This Row],[Totaal kosten]],"")</f>
        <v/>
      </c>
      <c r="AL30" s="158" t="str">
        <f>IF(Tbl.Kosten[[#This Row],[Pnr.]]=AL$7,Tbl.Kosten[[#This Row],[Totaal kosten]],"")</f>
        <v/>
      </c>
      <c r="AM30" s="158" t="str">
        <f>IF(Tbl.Kosten[[#This Row],[Pnr.]]=AM$7,Tbl.Kosten[[#This Row],[Totaal kosten]],"")</f>
        <v/>
      </c>
      <c r="AN30" s="158" t="str">
        <f>IF(Tbl.Kosten[[#This Row],[Pnr.]]=AN$7,Tbl.Kosten[[#This Row],[Totaal kosten]],"")</f>
        <v/>
      </c>
      <c r="AO30" s="158" t="str">
        <f>IF(Tbl.Kosten[[#This Row],[Pnr.]]=AO$7,Tbl.Kosten[[#This Row],[Totaal kosten]],"")</f>
        <v/>
      </c>
      <c r="AP30" s="158" t="str">
        <f>IF(Tbl.Kosten[[#This Row],[Pnr.]]=AP$7,Tbl.Kosten[[#This Row],[Totaal kosten]],"")</f>
        <v/>
      </c>
      <c r="AQ30" s="158" t="str">
        <f>IF(Tbl.Kosten[[#This Row],[Pnr.]]=AQ$7,Tbl.Kosten[[#This Row],[Totaal kosten]],"")</f>
        <v/>
      </c>
      <c r="AR30" s="158" t="str">
        <f>IF(Tbl.Kosten[[#This Row],[Pnr.]]=AR$7,Tbl.Kosten[[#This Row],[Totaal kosten]],"")</f>
        <v/>
      </c>
      <c r="AS30" s="158" t="str">
        <f>IF(Tbl.Kosten[[#This Row],[Pnr.]]=AS$7,Tbl.Kosten[[#This Row],[Totaal kosten]],"")</f>
        <v/>
      </c>
      <c r="AT30" s="158" t="str">
        <f>IF(Tbl.Kosten[[#This Row],[Pnr.]]=AT$7,Tbl.Kosten[[#This Row],[Totaal kosten]],"")</f>
        <v/>
      </c>
      <c r="AU30" s="158" t="str">
        <f>IF(Tbl.Kosten[[#This Row],[Pnr.]]=AU$7,Tbl.Kosten[[#This Row],[Totaal kosten]],"")</f>
        <v/>
      </c>
      <c r="AV30" s="158" t="str">
        <f>IF(Tbl.Kosten[[#This Row],[Pnr.]]=AV$7,Tbl.Kosten[[#This Row],[Totaal kosten]],"")</f>
        <v/>
      </c>
      <c r="AW30" s="158" t="str">
        <f>IF(Tbl.Kosten[[#This Row],[Pnr.]]=AW$7,Tbl.Kosten[[#This Row],[Totaal kosten]],"")</f>
        <v/>
      </c>
      <c r="AX30" s="158" t="str">
        <f>IF(Tbl.Kosten[[#This Row],[Pnr.]]=AX$7,Tbl.Kosten[[#This Row],[Totaal kosten]],"")</f>
        <v/>
      </c>
      <c r="AY30" s="158" t="str">
        <f>IF(Tbl.Kosten[[#This Row],[Pnr.]]=AY$7,Tbl.Kosten[[#This Row],[Totaal kosten]],"")</f>
        <v/>
      </c>
      <c r="AZ30" s="158" t="str">
        <f>IF(Tbl.Kosten[[#This Row],[Pnr.]]=AZ$7,Tbl.Kosten[[#This Row],[Totaal kosten]],"")</f>
        <v/>
      </c>
      <c r="BA30" s="158" t="str">
        <f>IF(Tbl.Kosten[[#This Row],[Pnr.]]=BA$7,Tbl.Kosten[[#This Row],[Totaal kosten]],"")</f>
        <v/>
      </c>
      <c r="BB30" s="158" t="str">
        <f>IF(Tbl.Kosten[[#This Row],[Pnr.]]=BB$7,Tbl.Kosten[[#This Row],[Totaal kosten]],"")</f>
        <v/>
      </c>
      <c r="BC30" s="158" t="str">
        <f>IF(Tbl.Kosten[[#This Row],[Pnr.]]=BC$7,Tbl.Kosten[[#This Row],[Totaal kosten]],"")</f>
        <v/>
      </c>
      <c r="BD30" s="158" t="str">
        <f>IF(Tbl.Kosten[[#This Row],[Pnr.]]=BD$7,Tbl.Kosten[[#This Row],[Totaal kosten]],"")</f>
        <v/>
      </c>
      <c r="BE30" s="158" t="str">
        <f>IF(Tbl.Kosten[[#This Row],[Pnr.]]=BE$7,Tbl.Kosten[[#This Row],[Totaal kosten]],"")</f>
        <v/>
      </c>
      <c r="BF30" s="158" t="str">
        <f>IF(Tbl.Kosten[[#This Row],[Pnr.]]=BF$7,Tbl.Kosten[[#This Row],[Totaal kosten]],"")</f>
        <v/>
      </c>
      <c r="BG30" s="158" t="str">
        <f>IF(Tbl.Kosten[[#This Row],[Pnr.]]=BG$7,Tbl.Kosten[[#This Row],[Totaal kosten]],"")</f>
        <v/>
      </c>
      <c r="BH30" s="158" t="str">
        <f>IF(Tbl.Kosten[[#This Row],[Pnr.]]=BH$7,Tbl.Kosten[[#This Row],[Totaal kosten]],"")</f>
        <v/>
      </c>
      <c r="BI30" s="158" t="str">
        <f>IF(Tbl.Kosten[[#This Row],[Pnr.]]=BI$7,Tbl.Kosten[[#This Row],[Totaal kosten]],"")</f>
        <v/>
      </c>
      <c r="BJ30" s="158" t="str">
        <f>IF(Tbl.Kosten[[#This Row],[Pnr.]]=BJ$7,Tbl.Kosten[[#This Row],[Totaal kosten]],"")</f>
        <v/>
      </c>
      <c r="BK30" s="158" t="str">
        <f>IF(Tbl.Kosten[[#This Row],[Pnr.]]=BK$7,Tbl.Kosten[[#This Row],[Totaal kosten]],"")</f>
        <v/>
      </c>
      <c r="BL30" s="158" t="str">
        <f>IF(Tbl.Kosten[[#This Row],[Pnr.]]=BL$7,Tbl.Kosten[[#This Row],[Totaal kosten]],"")</f>
        <v/>
      </c>
      <c r="BM30" s="158" t="str">
        <f>IF(Tbl.Kosten[[#This Row],[Pnr.]]=BM$7,Tbl.Kosten[[#This Row],[Totaal kosten]],"")</f>
        <v/>
      </c>
      <c r="BN30" s="158" t="str">
        <f>IF(Tbl.Kosten[[#This Row],[Pnr.]]=BN$7,Tbl.Kosten[[#This Row],[Totaal kosten]],"")</f>
        <v/>
      </c>
      <c r="BO30" s="158" t="str">
        <f>IF(Tbl.Kosten[[#This Row],[Pnr.]]=BO$7,Tbl.Kosten[[#This Row],[Totaal kosten]],"")</f>
        <v/>
      </c>
      <c r="BP30" s="158" t="str">
        <f>IF(Tbl.Kosten[[#This Row],[Pnr.]]=BP$7,Tbl.Kosten[[#This Row],[Totaal kosten]],"")</f>
        <v/>
      </c>
      <c r="BQ30" s="158" t="str">
        <f>IF(Tbl.Kosten[[#This Row],[Pnr.]]=BQ$7,Tbl.Kosten[[#This Row],[Totaal kosten]],"")</f>
        <v/>
      </c>
      <c r="BR30" s="158" t="str">
        <f>IF(Tbl.Kosten[[#This Row],[Pnr.]]=BR$7,Tbl.Kosten[[#This Row],[Totaal kosten]],"")</f>
        <v/>
      </c>
      <c r="BS30" s="158" t="str">
        <f>IF(Tbl.Kosten[[#This Row],[Pnr.]]=BS$7,Tbl.Kosten[[#This Row],[Totaal kosten]],"")</f>
        <v/>
      </c>
      <c r="BT30" s="158" t="str">
        <f>IF(Tbl.Kosten[[#This Row],[Pnr.]]=BT$7,Tbl.Kosten[[#This Row],[Totaal kosten]],"")</f>
        <v/>
      </c>
      <c r="BU30" s="158" t="str">
        <f>IF(Tbl.Kosten[[#This Row],[Pnr.]]=BU$7,Tbl.Kosten[[#This Row],[Totaal kosten]],"")</f>
        <v/>
      </c>
      <c r="BV30" s="158" t="str">
        <f>IF(Tbl.Kosten[[#This Row],[Pnr.]]=BV$7,Tbl.Kosten[[#This Row],[Totaal kosten]],"")</f>
        <v/>
      </c>
      <c r="BW30" s="158" t="str">
        <f>IF(Tbl.Kosten[[#This Row],[Pnr.]]=BW$7,Tbl.Kosten[[#This Row],[Totaal kosten]],"")</f>
        <v/>
      </c>
      <c r="BX30" s="158" t="str">
        <f>IFERROR(_xlfn.XLOOKUP(Tbl.Kosten[[#This Row],[Werkpakketcode]],Tbl.Werkpakketten[Werkpakketcode],Tbl.Werkpakketten[WPnr.],"",0,1),"")</f>
        <v/>
      </c>
      <c r="BY30" s="158" t="str">
        <f>IF(Tbl.Kosten[[#This Row],[WPnr.]]=BY$7,Tbl.Kosten[[#This Row],[Totaal kosten]],"")</f>
        <v/>
      </c>
      <c r="BZ30" s="158" t="str">
        <f>IF(Tbl.Kosten[[#This Row],[WPnr.]]=BZ$7,Tbl.Kosten[[#This Row],[Totaal kosten]],"")</f>
        <v/>
      </c>
      <c r="CA30" s="158" t="str">
        <f>IF(Tbl.Kosten[[#This Row],[WPnr.]]=CA$7,Tbl.Kosten[[#This Row],[Totaal kosten]],"")</f>
        <v/>
      </c>
      <c r="CB30" s="158" t="str">
        <f>IF(Tbl.Kosten[[#This Row],[WPnr.]]=CB$7,Tbl.Kosten[[#This Row],[Totaal kosten]],"")</f>
        <v/>
      </c>
      <c r="CC30" s="158" t="str">
        <f>IF(Tbl.Kosten[[#This Row],[WPnr.]]=CC$7,Tbl.Kosten[[#This Row],[Totaal kosten]],"")</f>
        <v/>
      </c>
      <c r="CD30" s="158" t="str">
        <f>IF(Tbl.Kosten[[#This Row],[WPnr.]]=CD$7,Tbl.Kosten[[#This Row],[Totaal kosten]],"")</f>
        <v/>
      </c>
      <c r="CE30" s="158" t="str">
        <f>IF(Tbl.Kosten[[#This Row],[WPnr.]]=CE$7,Tbl.Kosten[[#This Row],[Totaal kosten]],"")</f>
        <v/>
      </c>
      <c r="CF30" s="158" t="str">
        <f>IF(Tbl.Kosten[[#This Row],[WPnr.]]=CF$7,Tbl.Kosten[[#This Row],[Totaal kosten]],"")</f>
        <v/>
      </c>
      <c r="CG30" s="158" t="str">
        <f>IF(Tbl.Kosten[[#This Row],[WPnr.]]=CG$7,Tbl.Kosten[[#This Row],[Totaal kosten]],"")</f>
        <v/>
      </c>
      <c r="CH30" s="158" t="str">
        <f>IF(Tbl.Kosten[[#This Row],[WPnr.]]=CH$7,Tbl.Kosten[[#This Row],[Totaal kosten]],"")</f>
        <v/>
      </c>
      <c r="CI30" s="158" t="str">
        <f>IF(Tbl.Kosten[[#This Row],[WPnr.]]=CI$7,Tbl.Kosten[[#This Row],[Totaal kosten]],"")</f>
        <v/>
      </c>
      <c r="CJ30" s="158" t="str">
        <f>IF(Tbl.Kosten[[#This Row],[WPnr.]]=CJ$7,Tbl.Kosten[[#This Row],[Totaal kosten]],"")</f>
        <v/>
      </c>
      <c r="CK30" s="158" t="str">
        <f>IF(Tbl.Kosten[[#This Row],[WPnr.]]=CK$7,Tbl.Kosten[[#This Row],[Totaal kosten]],"")</f>
        <v/>
      </c>
      <c r="CL30" s="158" t="str">
        <f>IF(Tbl.Kosten[[#This Row],[WPnr.]]=CL$7,Tbl.Kosten[[#This Row],[Totaal kosten]],"")</f>
        <v/>
      </c>
      <c r="CM30" s="158" t="str">
        <f>IF(Tbl.Kosten[[#This Row],[WPnr.]]=CM$7,Tbl.Kosten[[#This Row],[Totaal kosten]],"")</f>
        <v/>
      </c>
      <c r="CN30" s="158" t="str">
        <f>IF(Tbl.Kosten[[#This Row],[WPnr.]]=CN$7,Tbl.Kosten[[#This Row],[Totaal kosten]],"")</f>
        <v/>
      </c>
      <c r="CO30" s="158" t="str">
        <f>IF(Tbl.Kosten[[#This Row],[WPnr.]]=CO$7,Tbl.Kosten[[#This Row],[Totaal kosten]],"")</f>
        <v/>
      </c>
      <c r="CP30" s="158" t="str">
        <f>IF(Tbl.Kosten[[#This Row],[WPnr.]]=CP$7,Tbl.Kosten[[#This Row],[Totaal kosten]],"")</f>
        <v/>
      </c>
      <c r="CQ30" s="158" t="str">
        <f>IF(Tbl.Kosten[[#This Row],[WPnr.]]=CQ$7,Tbl.Kosten[[#This Row],[Totaal kosten]],"")</f>
        <v/>
      </c>
      <c r="CR30" s="158" t="str">
        <f>IF(Tbl.Kosten[[#This Row],[WPnr.]]=CR$7,Tbl.Kosten[[#This Row],[Totaal kosten]],"")</f>
        <v/>
      </c>
      <c r="CS30" s="158" t="str">
        <f>IF(Tbl.Kosten[[#This Row],[WPnr.]]=CS$7,Tbl.Kosten[[#This Row],[Totaal kosten]],"")</f>
        <v/>
      </c>
      <c r="CT30" s="158" t="str">
        <f>IF(Tbl.Kosten[[#This Row],[WPnr.]]=CT$7,Tbl.Kosten[[#This Row],[Totaal kosten]],"")</f>
        <v/>
      </c>
      <c r="CU30" s="158" t="str">
        <f>IF(Tbl.Kosten[[#This Row],[WPnr.]]=CU$7,Tbl.Kosten[[#This Row],[Totaal kosten]],"")</f>
        <v/>
      </c>
      <c r="CV30" s="158" t="str">
        <f>IF(Tbl.Kosten[[#This Row],[WPnr.]]=CV$7,Tbl.Kosten[[#This Row],[Totaal kosten]],"")</f>
        <v/>
      </c>
      <c r="CW30" s="158" t="str">
        <f>IF(Tbl.Kosten[[#This Row],[WPnr.]]=CW$7,Tbl.Kosten[[#This Row],[Totaal kosten]],"")</f>
        <v/>
      </c>
      <c r="CX30" s="158" t="str">
        <f>IF(Tbl.Kosten[[#This Row],[WPnr.]]=CX$7,Tbl.Kosten[[#This Row],[Totaal kosten]],"")</f>
        <v/>
      </c>
      <c r="CY30" s="158" t="str">
        <f>IF(Tbl.Kosten[[#This Row],[WPnr.]]=CY$7,Tbl.Kosten[[#This Row],[Totaal kosten]],"")</f>
        <v/>
      </c>
      <c r="CZ30" s="158" t="str">
        <f>IF(Tbl.Kosten[[#This Row],[WPnr.]]=CZ$7,Tbl.Kosten[[#This Row],[Totaal kosten]],"")</f>
        <v/>
      </c>
      <c r="DA30" s="158" t="str">
        <f>IF(Tbl.Kosten[[#This Row],[WPnr.]]=DA$7,Tbl.Kosten[[#This Row],[Totaal kosten]],"")</f>
        <v/>
      </c>
      <c r="DB30" s="158" t="str">
        <f>IF(Tbl.Kosten[[#This Row],[WPnr.]]=DB$7,Tbl.Kosten[[#This Row],[Totaal kosten]],"")</f>
        <v/>
      </c>
      <c r="DC30" s="158" t="str">
        <f>IF(Tbl.Kosten[[#This Row],[WPnr.]]=DC$7,Tbl.Kosten[[#This Row],[Totaal kosten]],"")</f>
        <v/>
      </c>
      <c r="DD30" s="158" t="str">
        <f>IF(Tbl.Kosten[[#This Row],[WPnr.]]=DD$7,Tbl.Kosten[[#This Row],[Totaal kosten]],"")</f>
        <v/>
      </c>
      <c r="DE30" s="158" t="str">
        <f>IF(Tbl.Kosten[[#This Row],[WPnr.]]=DE$7,Tbl.Kosten[[#This Row],[Totaal kosten]],"")</f>
        <v/>
      </c>
      <c r="DF30" s="158" t="str">
        <f>IF(Tbl.Kosten[[#This Row],[WPnr.]]=DF$7,Tbl.Kosten[[#This Row],[Totaal kosten]],"")</f>
        <v/>
      </c>
      <c r="DG30" s="158" t="str">
        <f>IF(Tbl.Kosten[[#This Row],[WPnr.]]=DG$7,Tbl.Kosten[[#This Row],[Totaal kosten]],"")</f>
        <v/>
      </c>
      <c r="DH30" s="158" t="str">
        <f>IF(Tbl.Kosten[[#This Row],[WPnr.]]=DH$7,Tbl.Kosten[[#This Row],[Totaal kosten]],"")</f>
        <v/>
      </c>
      <c r="DI30" s="158" t="str">
        <f>IF(Tbl.Kosten[[#This Row],[WPnr.]]=DI$7,Tbl.Kosten[[#This Row],[Totaal kosten]],"")</f>
        <v/>
      </c>
      <c r="DJ30" s="158" t="str">
        <f>IF(Tbl.Kosten[[#This Row],[WPnr.]]=DJ$7,Tbl.Kosten[[#This Row],[Totaal kosten]],"")</f>
        <v/>
      </c>
      <c r="DK30" s="158" t="str">
        <f>IF(Tbl.Kosten[[#This Row],[WPnr.]]=DK$7,Tbl.Kosten[[#This Row],[Totaal kosten]],"")</f>
        <v/>
      </c>
      <c r="DL30" s="158" t="str">
        <f>IF(Tbl.Kosten[[#This Row],[WPnr.]]=DL$7,Tbl.Kosten[[#This Row],[Totaal kosten]],"")</f>
        <v/>
      </c>
      <c r="DM30" s="158" t="str">
        <f>IF(Tbl.Kosten[[#This Row],[WPnr.]]=DM$7,Tbl.Kosten[[#This Row],[Totaal kosten]],"")</f>
        <v/>
      </c>
      <c r="DN30" s="158" t="str">
        <f>IF(Tbl.Kosten[[#This Row],[WPnr.]]=DN$7,Tbl.Kosten[[#This Row],[Totaal kosten]],"")</f>
        <v/>
      </c>
      <c r="DO30" s="158" t="str">
        <f>IF(Tbl.Kosten[[#This Row],[WPnr.]]=DO$7,Tbl.Kosten[[#This Row],[Totaal kosten]],"")</f>
        <v/>
      </c>
      <c r="DP30" s="158" t="str">
        <f>IF(Tbl.Kosten[[#This Row],[WPnr.]]=DP$7,Tbl.Kosten[[#This Row],[Totaal kosten]],"")</f>
        <v/>
      </c>
      <c r="DQ30" s="158" t="str">
        <f>IF(Tbl.Kosten[[#This Row],[WPnr.]]=DQ$7,Tbl.Kosten[[#This Row],[Totaal kosten]],"")</f>
        <v/>
      </c>
      <c r="DR30" s="158" t="str">
        <f>IF(Tbl.Kosten[[#This Row],[WPnr.]]=DR$7,Tbl.Kosten[[#This Row],[Totaal kosten]],"")</f>
        <v/>
      </c>
      <c r="DS30" s="158" t="str">
        <f>IF(Tbl.Kosten[[#This Row],[WPnr.]]=DS$7,Tbl.Kosten[[#This Row],[Totaal kosten]],"")</f>
        <v/>
      </c>
      <c r="DT30" s="158" t="str">
        <f>IF(Tbl.Kosten[[#This Row],[WPnr.]]=DT$7,Tbl.Kosten[[#This Row],[Totaal kosten]],"")</f>
        <v/>
      </c>
      <c r="DU30" s="158" t="str">
        <f>IF(Tbl.Kosten[[#This Row],[WPnr.]]=DU$7,Tbl.Kosten[[#This Row],[Totaal kosten]],"")</f>
        <v/>
      </c>
      <c r="DV30" s="158" t="str">
        <f>IF(Tbl.Kosten[[#This Row],[WPnr.]]=DV$7,Tbl.Kosten[[#This Row],[Totaal kosten]],"")</f>
        <v/>
      </c>
      <c r="DW30" s="160" t="str">
        <f>IFERROR(_xlfn.XLOOKUP(Tbl.Kosten[[#This Row],[Kostensoort]],Tbl.Kostensoorten[Kostensoorten],Tbl.Kostensoorten[KSnr.],"",0,1),"")</f>
        <v/>
      </c>
      <c r="DX30" s="160" t="str">
        <f>IF(Tbl.Kosten[[#This Row],[KSnr.]]=DX$7,Tbl.Kosten[[#This Row],[Totaal kosten]],"")</f>
        <v/>
      </c>
      <c r="DY30" s="160" t="str">
        <f>IF(Tbl.Kosten[[#This Row],[KSnr.]]=DY$7,Tbl.Kosten[[#This Row],[Totaal kosten]],"")</f>
        <v/>
      </c>
      <c r="DZ30" s="160" t="str">
        <f>IF(Tbl.Kosten[[#This Row],[KSnr.]]=DZ$7,Tbl.Kosten[[#This Row],[Totaal kosten]],"")</f>
        <v/>
      </c>
      <c r="EA30" s="160" t="str">
        <f>IF(Tbl.Kosten[[#This Row],[KSnr.]]=EA$7,Tbl.Kosten[[#This Row],[Totaal kosten]],"")</f>
        <v/>
      </c>
      <c r="EB30" s="160" t="str">
        <f>IF(Tbl.Kosten[[#This Row],[KSnr.]]=EB$7,Tbl.Kosten[[#This Row],[Totaal kosten]],"")</f>
        <v/>
      </c>
      <c r="EC30" s="160" t="str">
        <f>IF(Tbl.Kosten[[#This Row],[KSnr.]]=EC$7,Tbl.Kosten[[#This Row],[Totaal kosten]],"")</f>
        <v/>
      </c>
      <c r="ED30" s="160" t="str">
        <f>IF(Tbl.Kosten[[#This Row],[KSnr.]]=ED$7,Tbl.Kosten[[#This Row],[Totaal kosten]],"")</f>
        <v/>
      </c>
      <c r="EE30" s="160" t="str">
        <f>IF(Tbl.Kosten[[#This Row],[KSnr.]]=EE$7,Tbl.Kosten[[#This Row],[Totaal kosten]],"")</f>
        <v/>
      </c>
      <c r="EF30" s="160" t="str">
        <f>IF(Tbl.Kosten[[#This Row],[KSnr.]]=EF$7,Tbl.Kosten[[#This Row],[Totaal kosten]],"")</f>
        <v/>
      </c>
      <c r="EG30" s="160" t="str">
        <f>IF(Tbl.Kosten[[#This Row],[KSnr.]]=EG$7,Tbl.Kosten[[#This Row],[Totaal kosten]],"")</f>
        <v/>
      </c>
      <c r="EH30" s="160" t="str">
        <f>IF(Tbl.Kosten[[#This Row],[KSnr.]]=EH$7,Tbl.Kosten[[#This Row],[Totaal kosten]],"")</f>
        <v/>
      </c>
      <c r="EI30" s="160" t="str">
        <f>IF(Tbl.Kosten[[#This Row],[KSnr.]]=EI$7,Tbl.Kosten[[#This Row],[Totaal kosten]],"")</f>
        <v/>
      </c>
      <c r="EJ30" s="160" t="str">
        <f>IF(Tbl.Kosten[[#This Row],[KSnr.]]=EJ$7,Tbl.Kosten[[#This Row],[Totaal kosten]],"")</f>
        <v/>
      </c>
      <c r="EK30" s="160" t="str">
        <f>IF(Tbl.Kosten[[#This Row],[KSnr.]]=EK$7,Tbl.Kosten[[#This Row],[Totaal kosten]],"")</f>
        <v/>
      </c>
      <c r="EL30" s="160" t="str">
        <f>IF(Tbl.Kosten[[#This Row],[KSnr.]]=EL$7,Tbl.Kosten[[#This Row],[Totaal kosten]],"")</f>
        <v/>
      </c>
      <c r="EM30" s="160" t="str">
        <f>IF(Tbl.Kosten[[#This Row],[KSnr.]]=EM$7,Tbl.Kosten[[#This Row],[Totaal kosten]],"")</f>
        <v/>
      </c>
      <c r="EN30" s="160" t="str">
        <f>IF(Tbl.Kosten[[#This Row],[KSnr.]]=EN$7,Tbl.Kosten[[#This Row],[Totaal kosten]],"")</f>
        <v/>
      </c>
      <c r="EO30" s="160" t="str">
        <f>IF(Tbl.Kosten[[#This Row],[KSnr.]]=EO$7,Tbl.Kosten[[#This Row],[Totaal kosten]],"")</f>
        <v/>
      </c>
      <c r="EP30" s="160" t="str">
        <f>IF(Tbl.Kosten[[#This Row],[KSnr.]]=EP$7,Tbl.Kosten[[#This Row],[Totaal kosten]],"")</f>
        <v/>
      </c>
      <c r="EQ30" s="160" t="str">
        <f>IF(Tbl.Kosten[[#This Row],[KSnr.]]=EQ$7,Tbl.Kosten[[#This Row],[Totaal kosten]],"")</f>
        <v/>
      </c>
      <c r="ER30" s="154" t="str">
        <f>IFERROR(_xlfn.XLOOKUP(Tbl.Kosten[[#This Row],[Subsidieactiviteit]],Tbl.Subsidiehoogte[Subsidieactiviteit],Tbl.Subsidiehoogte[SAnr.],"",0,1),"")</f>
        <v/>
      </c>
      <c r="ES30" s="160" t="str">
        <f>IF(Tbl.Kosten[[#This Row],[Sanr.]]=ES$7,Tbl.Kosten[[#This Row],[Totaal kosten]],"")</f>
        <v/>
      </c>
      <c r="ET30" s="160" t="str">
        <f>IF(Tbl.Kosten[[#This Row],[Sanr.]]=ET$7,Tbl.Kosten[[#This Row],[Totaal kosten]],"")</f>
        <v/>
      </c>
      <c r="EU30" s="160" t="str">
        <f>IF(Tbl.Kosten[[#This Row],[Sanr.]]=EU$7,Tbl.Kosten[[#This Row],[Totaal kosten]],"")</f>
        <v/>
      </c>
      <c r="EV30" s="160" t="str">
        <f>IF(Tbl.Kosten[[#This Row],[Sanr.]]=EV$7,Tbl.Kosten[[#This Row],[Totaal kosten]],"")</f>
        <v/>
      </c>
      <c r="EW30" s="160" t="str">
        <f>IF(Tbl.Kosten[[#This Row],[Sanr.]]=EW$7,Tbl.Kosten[[#This Row],[Totaal kosten]],"")</f>
        <v/>
      </c>
      <c r="EX30" s="160" t="str">
        <f>IF(Tbl.Kosten[[#This Row],[Sanr.]]=EX$7,Tbl.Kosten[[#This Row],[Totaal kosten]],"")</f>
        <v/>
      </c>
      <c r="EY30" s="160" t="str">
        <f>IF(Tbl.Kosten[[#This Row],[Sanr.]]=EY$7,Tbl.Kosten[[#This Row],[Totaal kosten]],"")</f>
        <v/>
      </c>
      <c r="EZ30" s="160" t="str">
        <f>IF(Tbl.Kosten[[#This Row],[Sanr.]]=EZ$7,Tbl.Kosten[[#This Row],[Totaal kosten]],"")</f>
        <v/>
      </c>
      <c r="FA30" s="160" t="str">
        <f>IF(Tbl.Kosten[[#This Row],[Sanr.]]=FA$7,Tbl.Kosten[[#This Row],[Totaal kosten]],"")</f>
        <v/>
      </c>
      <c r="FB30" s="160" t="str">
        <f>IF(Tbl.Kosten[[#This Row],[Sanr.]]=FB$7,Tbl.Kosten[[#This Row],[Totaal kosten]],"")</f>
        <v/>
      </c>
      <c r="FC30" s="160" t="str">
        <f>IF(Tbl.Kosten[[#This Row],[Sanr.]]=FC$7,Tbl.Kosten[[#This Row],[Totaal kosten]],"")</f>
        <v/>
      </c>
      <c r="FD30" s="160" t="str">
        <f>IF(Tbl.Kosten[[#This Row],[Sanr.]]=FD$7,Tbl.Kosten[[#This Row],[Totaal kosten]],"")</f>
        <v/>
      </c>
      <c r="FE30" s="160" t="str">
        <f>IF(Tbl.Kosten[[#This Row],[Sanr.]]=FE$7,Tbl.Kosten[[#This Row],[Totaal kosten]],"")</f>
        <v/>
      </c>
      <c r="FF30" s="160" t="str">
        <f>IF(Tbl.Kosten[[#This Row],[Sanr.]]=FF$7,Tbl.Kosten[[#This Row],[Totaal kosten]],"")</f>
        <v/>
      </c>
      <c r="FG30" s="160" t="str">
        <f>IF(Tbl.Kosten[[#This Row],[Sanr.]]=FG$7,Tbl.Kosten[[#This Row],[Totaal kosten]],"")</f>
        <v/>
      </c>
      <c r="FH30" s="160" t="str">
        <f>IF(Tbl.Kosten[[#This Row],[Sanr.]]=FH$7,Tbl.Kosten[[#This Row],[Totaal kosten]],"")</f>
        <v/>
      </c>
      <c r="FI30" s="160" t="str">
        <f>IF(Tbl.Kosten[[#This Row],[Sanr.]]=FI$7,Tbl.Kosten[[#This Row],[Totaal kosten]],"")</f>
        <v/>
      </c>
      <c r="FJ30" s="160" t="str">
        <f>IF(Tbl.Kosten[[#This Row],[Sanr.]]=FJ$7,Tbl.Kosten[[#This Row],[Totaal kosten]],"")</f>
        <v/>
      </c>
      <c r="FK30" s="160" t="str">
        <f>IF(Tbl.Kosten[[#This Row],[Sanr.]]=FK$7,Tbl.Kosten[[#This Row],[Totaal kosten]],"")</f>
        <v/>
      </c>
      <c r="FL30" s="160" t="str">
        <f>IF(Tbl.Kosten[[#This Row],[Sanr.]]=FL$7,Tbl.Kosten[[#This Row],[Totaal kosten]],"")</f>
        <v/>
      </c>
      <c r="FM30" s="160" t="str">
        <f>IF(Tbl.Kosten[[#This Row],[Sanr.]]=FM$7,Tbl.Kosten[[#This Row],[Totaal kosten]],"")</f>
        <v/>
      </c>
      <c r="FN30" s="160" t="str">
        <f>IF(Tbl.Kosten[[#This Row],[Sanr.]]=FN$7,Tbl.Kosten[[#This Row],[Totaal kosten]],"")</f>
        <v/>
      </c>
      <c r="FO30" s="160" t="str">
        <f>IF(Tbl.Kosten[[#This Row],[Sanr.]]=FO$7,Tbl.Kosten[[#This Row],[Totaal kosten]],"")</f>
        <v/>
      </c>
      <c r="FP30" s="160" t="str">
        <f>IF(Tbl.Kosten[[#This Row],[Sanr.]]=FP$7,Tbl.Kosten[[#This Row],[Totaal kosten]],"")</f>
        <v/>
      </c>
      <c r="FQ30" s="160" t="str">
        <f>IF(Tbl.Kosten[[#This Row],[Sanr.]]=FQ$7,Tbl.Kosten[[#This Row],[Totaal kosten]],"")</f>
        <v/>
      </c>
      <c r="FR30" s="160" t="str">
        <f>IF(Tbl.Kosten[[#This Row],[Sanr.]]=FR$7,Tbl.Kosten[[#This Row],[Totaal kosten]],"")</f>
        <v/>
      </c>
      <c r="FS30" s="160" t="str">
        <f>IF(Tbl.Kosten[[#This Row],[Sanr.]]=FS$7,Tbl.Kosten[[#This Row],[Totaal kosten]],"")</f>
        <v/>
      </c>
      <c r="FT30" s="160" t="str">
        <f>IF(Tbl.Kosten[[#This Row],[Sanr.]]=FT$7,Tbl.Kosten[[#This Row],[Totaal kosten]],"")</f>
        <v/>
      </c>
      <c r="FU30" s="160" t="str">
        <f>IF(Tbl.Kosten[[#This Row],[Sanr.]]=FU$7,Tbl.Kosten[[#This Row],[Totaal kosten]],"")</f>
        <v/>
      </c>
      <c r="FV30" s="160" t="str">
        <f>IF(Tbl.Kosten[[#This Row],[Sanr.]]=FV$7,Tbl.Kosten[[#This Row],[Totaal kosten]],"")</f>
        <v/>
      </c>
      <c r="FW30" s="160" t="str">
        <f>IFERROR(_xlfn.XLOOKUP(Tbl.Kosten[[#This Row],[Activiteitencode]],Tbl.Activiteiten[Activiteitcode],Tbl.Activiteiten[Anr.],"",0,1),"")</f>
        <v/>
      </c>
      <c r="FX30" s="181" t="str">
        <f>_xlfn.CONCAT(Tbl.Kosten[[#This Row],[Pnr.]],Tbl.Kosten[[#This Row],[Sanr.]])</f>
        <v>P1</v>
      </c>
      <c r="FY30" s="160">
        <f>Tbl.Kosten[[#This Row],[Totaal kosten]]-Tbl.Kosten[[#This Row],[Subsidie]]</f>
        <v>0</v>
      </c>
      <c r="FZ30" s="160">
        <f>IF(Tbl.Kosten[[#This Row],[Pnr.]]=FZ$7,Tbl.Kosten[[#This Row],[Te financieren]],"")</f>
        <v>0</v>
      </c>
      <c r="GA30" s="160" t="str">
        <f>IF(Tbl.Kosten[[#This Row],[Pnr.]]=GA$7,Tbl.Kosten[[#This Row],[Te financieren]],"")</f>
        <v/>
      </c>
      <c r="GB30" s="160" t="str">
        <f>IF(Tbl.Kosten[[#This Row],[Pnr.]]=GB$7,Tbl.Kosten[[#This Row],[Te financieren]],"")</f>
        <v/>
      </c>
      <c r="GC30" s="160" t="str">
        <f>IF(Tbl.Kosten[[#This Row],[Pnr.]]=GC$7,Tbl.Kosten[[#This Row],[Te financieren]],"")</f>
        <v/>
      </c>
      <c r="GD30" s="160" t="str">
        <f>IF(Tbl.Kosten[[#This Row],[Pnr.]]=GD$7,Tbl.Kosten[[#This Row],[Te financieren]],"")</f>
        <v/>
      </c>
      <c r="GE30" s="160" t="str">
        <f>IF(Tbl.Kosten[[#This Row],[Pnr.]]=GE$7,Tbl.Kosten[[#This Row],[Te financieren]],"")</f>
        <v/>
      </c>
      <c r="GF30" s="160" t="str">
        <f>IF(Tbl.Kosten[[#This Row],[Pnr.]]=GF$7,Tbl.Kosten[[#This Row],[Te financieren]],"")</f>
        <v/>
      </c>
      <c r="GG30" s="160" t="str">
        <f>IF(Tbl.Kosten[[#This Row],[Pnr.]]=GG$7,Tbl.Kosten[[#This Row],[Te financieren]],"")</f>
        <v/>
      </c>
      <c r="GH30" s="160" t="str">
        <f>IF(Tbl.Kosten[[#This Row],[Pnr.]]=GH$7,Tbl.Kosten[[#This Row],[Te financieren]],"")</f>
        <v/>
      </c>
      <c r="GI30" s="160" t="str">
        <f>IF(Tbl.Kosten[[#This Row],[Pnr.]]=GI$7,Tbl.Kosten[[#This Row],[Te financieren]],"")</f>
        <v/>
      </c>
      <c r="GJ30" s="160" t="str">
        <f>IF(Tbl.Kosten[[#This Row],[Pnr.]]=GJ$7,Tbl.Kosten[[#This Row],[Te financieren]],"")</f>
        <v/>
      </c>
      <c r="GK30" s="160" t="str">
        <f>IF(Tbl.Kosten[[#This Row],[Pnr.]]=GK$7,Tbl.Kosten[[#This Row],[Te financieren]],"")</f>
        <v/>
      </c>
      <c r="GL30" s="160" t="str">
        <f>IF(Tbl.Kosten[[#This Row],[Pnr.]]=GL$7,Tbl.Kosten[[#This Row],[Te financieren]],"")</f>
        <v/>
      </c>
      <c r="GM30" s="160" t="str">
        <f>IF(Tbl.Kosten[[#This Row],[Pnr.]]=GM$7,Tbl.Kosten[[#This Row],[Te financieren]],"")</f>
        <v/>
      </c>
      <c r="GN30" s="160" t="str">
        <f>IF(Tbl.Kosten[[#This Row],[Pnr.]]=GN$7,Tbl.Kosten[[#This Row],[Te financieren]],"")</f>
        <v/>
      </c>
      <c r="GO30" s="160" t="str">
        <f>IF(Tbl.Kosten[[#This Row],[Pnr.]]=GO$7,Tbl.Kosten[[#This Row],[Te financieren]],"")</f>
        <v/>
      </c>
      <c r="GP30" s="160" t="str">
        <f>IF(Tbl.Kosten[[#This Row],[Pnr.]]=GP$7,Tbl.Kosten[[#This Row],[Te financieren]],"")</f>
        <v/>
      </c>
      <c r="GQ30" s="160" t="str">
        <f>IF(Tbl.Kosten[[#This Row],[Pnr.]]=GQ$7,Tbl.Kosten[[#This Row],[Te financieren]],"")</f>
        <v/>
      </c>
      <c r="GR30" s="160" t="str">
        <f>IF(Tbl.Kosten[[#This Row],[Pnr.]]=GR$7,Tbl.Kosten[[#This Row],[Te financieren]],"")</f>
        <v/>
      </c>
      <c r="GS30" s="160" t="str">
        <f>IF(Tbl.Kosten[[#This Row],[Pnr.]]=GS$7,Tbl.Kosten[[#This Row],[Te financieren]],"")</f>
        <v/>
      </c>
      <c r="GT30" s="160" t="str">
        <f>IF(Tbl.Kosten[[#This Row],[Pnr.]]=GT$7,Tbl.Kosten[[#This Row],[Te financieren]],"")</f>
        <v/>
      </c>
      <c r="GU30" s="160" t="str">
        <f>IF(Tbl.Kosten[[#This Row],[Pnr.]]=GU$7,Tbl.Kosten[[#This Row],[Te financieren]],"")</f>
        <v/>
      </c>
      <c r="GV30" s="160" t="str">
        <f>IF(Tbl.Kosten[[#This Row],[Pnr.]]=GV$7,Tbl.Kosten[[#This Row],[Te financieren]],"")</f>
        <v/>
      </c>
      <c r="GW30" s="160" t="str">
        <f>IF(Tbl.Kosten[[#This Row],[Pnr.]]=GW$7,Tbl.Kosten[[#This Row],[Te financieren]],"")</f>
        <v/>
      </c>
      <c r="GX30" s="160" t="str">
        <f>IF(Tbl.Kosten[[#This Row],[Pnr.]]=GX$7,Tbl.Kosten[[#This Row],[Te financieren]],"")</f>
        <v/>
      </c>
      <c r="GY30" s="160" t="str">
        <f>IF(Tbl.Kosten[[#This Row],[Pnr.]]=GY$7,Tbl.Kosten[[#This Row],[Te financieren]],"")</f>
        <v/>
      </c>
      <c r="GZ30" s="160" t="str">
        <f>IF(Tbl.Kosten[[#This Row],[Pnr.]]=GZ$7,Tbl.Kosten[[#This Row],[Te financieren]],"")</f>
        <v/>
      </c>
      <c r="HA30" s="160" t="str">
        <f>IF(Tbl.Kosten[[#This Row],[Pnr.]]=HA$7,Tbl.Kosten[[#This Row],[Te financieren]],"")</f>
        <v/>
      </c>
      <c r="HB30" s="160" t="str">
        <f>IF(Tbl.Kosten[[#This Row],[Pnr.]]=HB$7,Tbl.Kosten[[#This Row],[Te financieren]],"")</f>
        <v/>
      </c>
      <c r="HC30" s="160" t="str">
        <f>IF(Tbl.Kosten[[#This Row],[Pnr.]]=HC$7,Tbl.Kosten[[#This Row],[Te financieren]],"")</f>
        <v/>
      </c>
      <c r="HD30" s="160" t="str">
        <f>IF(Tbl.Kosten[[#This Row],[Pnr.]]=HD$7,Tbl.Kosten[[#This Row],[Te financieren]],"")</f>
        <v/>
      </c>
      <c r="HE30" s="160" t="str">
        <f>IF(Tbl.Kosten[[#This Row],[Pnr.]]=HE$7,Tbl.Kosten[[#This Row],[Te financieren]],"")</f>
        <v/>
      </c>
      <c r="HF30" s="160" t="str">
        <f>IF(Tbl.Kosten[[#This Row],[Pnr.]]=HF$7,Tbl.Kosten[[#This Row],[Te financieren]],"")</f>
        <v/>
      </c>
      <c r="HG30" s="160" t="str">
        <f>IF(Tbl.Kosten[[#This Row],[Pnr.]]=HG$7,Tbl.Kosten[[#This Row],[Te financieren]],"")</f>
        <v/>
      </c>
      <c r="HH30" s="160" t="str">
        <f>IF(Tbl.Kosten[[#This Row],[Pnr.]]=HH$7,Tbl.Kosten[[#This Row],[Te financieren]],"")</f>
        <v/>
      </c>
      <c r="HI30" s="160" t="str">
        <f>IF(Tbl.Kosten[[#This Row],[Pnr.]]=HI$7,Tbl.Kosten[[#This Row],[Te financieren]],"")</f>
        <v/>
      </c>
      <c r="HJ30" s="160" t="str">
        <f>IF(Tbl.Kosten[[#This Row],[Pnr.]]=HJ$7,Tbl.Kosten[[#This Row],[Te financieren]],"")</f>
        <v/>
      </c>
      <c r="HK30" s="160" t="str">
        <f>IF(Tbl.Kosten[[#This Row],[Pnr.]]=HK$7,Tbl.Kosten[[#This Row],[Te financieren]],"")</f>
        <v/>
      </c>
      <c r="HL30" s="160" t="str">
        <f>IF(Tbl.Kosten[[#This Row],[Pnr.]]=HL$7,Tbl.Kosten[[#This Row],[Te financieren]],"")</f>
        <v/>
      </c>
      <c r="HM30" s="160" t="str">
        <f>IF(Tbl.Kosten[[#This Row],[Pnr.]]=HM$7,Tbl.Kosten[[#This Row],[Te financieren]],"")</f>
        <v/>
      </c>
      <c r="HN30" s="160" t="str">
        <f>IF(Tbl.Kosten[[#This Row],[Pnr.]]=HN$7,Tbl.Kosten[[#This Row],[Te financieren]],"")</f>
        <v/>
      </c>
      <c r="HO30" s="160" t="str">
        <f>IF(Tbl.Kosten[[#This Row],[Pnr.]]=HO$7,Tbl.Kosten[[#This Row],[Te financieren]],"")</f>
        <v/>
      </c>
      <c r="HP30" s="160" t="str">
        <f>IF(Tbl.Kosten[[#This Row],[Pnr.]]=HP$7,Tbl.Kosten[[#This Row],[Te financieren]],"")</f>
        <v/>
      </c>
      <c r="HQ30" s="160" t="str">
        <f>IF(Tbl.Kosten[[#This Row],[Pnr.]]=HQ$7,Tbl.Kosten[[#This Row],[Te financieren]],"")</f>
        <v/>
      </c>
      <c r="HR30" s="160" t="str">
        <f>IF(Tbl.Kosten[[#This Row],[Pnr.]]=HR$7,Tbl.Kosten[[#This Row],[Te financieren]],"")</f>
        <v/>
      </c>
      <c r="HS30" s="160" t="str">
        <f>IF(Tbl.Kosten[[#This Row],[Pnr.]]=HS$7,Tbl.Kosten[[#This Row],[Te financieren]],"")</f>
        <v/>
      </c>
      <c r="HT30" s="160" t="str">
        <f>IF(Tbl.Kosten[[#This Row],[Pnr.]]=HT$7,Tbl.Kosten[[#This Row],[Te financieren]],"")</f>
        <v/>
      </c>
      <c r="HU30" s="160" t="str">
        <f>IF(Tbl.Kosten[[#This Row],[Pnr.]]=HU$7,Tbl.Kosten[[#This Row],[Te financieren]],"")</f>
        <v/>
      </c>
      <c r="HV30" s="160" t="str">
        <f>IF(Tbl.Kosten[[#This Row],[Pnr.]]=HV$7,Tbl.Kosten[[#This Row],[Te financieren]],"")</f>
        <v/>
      </c>
      <c r="HW30" s="160" t="str">
        <f>IF(Tbl.Kosten[[#This Row],[Pnr.]]=HW$7,Tbl.Kosten[[#This Row],[Te financieren]],"")</f>
        <v/>
      </c>
    </row>
    <row r="31" spans="2:231" x14ac:dyDescent="0.3">
      <c r="B31" s="144"/>
      <c r="C31" s="147"/>
      <c r="D31" s="146"/>
      <c r="E31" s="147"/>
      <c r="F31" s="145"/>
      <c r="G31" s="11" t="str">
        <f>IF(Tbl.Kosten[[#This Row],[Medewerker e/o 
functie]]&lt;&gt;"",_xlfn.XLOOKUP(Tbl.Kosten[[#This Row],[Medewerker e/o 
functie]],Tbl.Uurtarief[Medewerker en/of functie],Tbl.Uurtarief[Uurtarief],"",0,1),"")</f>
        <v/>
      </c>
      <c r="H31" s="121">
        <f>IFERROR(Tbl.Kosten[[#This Row],[Uren]]*Tbl.Kosten[[#This Row],[Uurtarief]],0)</f>
        <v>0</v>
      </c>
      <c r="I31" s="119" t="str">
        <f>IF(Tbl.Kosten[[#This Row],[Subtotaal uren]]&lt;&gt;0,_xlfn.XLOOKUP(Tbl.Kosten[[#This Row],[Medewerker e/o 
functie]],Tbl.Uurtarief[Medewerker en/of functie],Tbl.Uurtarief[Kostensoort arbeid],"",0,1),"")</f>
        <v/>
      </c>
      <c r="J31" s="147"/>
      <c r="K31" s="145"/>
      <c r="L31" s="149" t="str">
        <f>IF(Tbl.Kosten[[#This Row],[Activum]]&lt;&gt;"",_xlfn.XLOOKUP(Tbl.Kosten[[#This Row],[Activum]],Tbl.Afschrijvingskosten[Activum],Tbl.Afschrijvingskosten[Tarief per afschrijvings-eenheid],"",0,1),"")</f>
        <v/>
      </c>
      <c r="M31" s="122">
        <f>IFERROR(Tbl.Kosten[[#This Row],[Een-
heden]]*Tbl.Kosten[[#This Row],[Afschrijvings-
tarief]],0)</f>
        <v>0</v>
      </c>
      <c r="N31" s="122" t="str">
        <f>IF(Tbl.Kosten[[#This Row],[Subtotaal afschrijving]]&lt;&gt;0,Lijsten!A29,"")</f>
        <v/>
      </c>
      <c r="O31" s="150"/>
      <c r="P31" s="145"/>
      <c r="Q31" s="148"/>
      <c r="R31" s="122">
        <f>IFERROR(Tbl.Kosten[[#This Row],[Aantal]]*Tbl.Kosten[[#This Row],[Tarief]],0)</f>
        <v>0</v>
      </c>
      <c r="S31" s="8">
        <f>IFERROR(Tbl.Kosten[[#This Row],[Subtotaal overige kosten]]+Tbl.Kosten[[#This Row],[Subtotaal uren]]+Tbl.Kosten[[#This Row],[Subtotaal afschrijving]],0)</f>
        <v>0</v>
      </c>
      <c r="T31" s="8">
        <f>IFERROR(Tbl.Kosten[[#This Row],[Totaal kosten]]*Tbl.Kosten[[#This Row],[Subsidie%]],0)</f>
        <v>0</v>
      </c>
      <c r="U31" s="4" t="str" cm="1">
        <f t="array" ref="U31">IFERROR(_xlfn.IFS(Tbl.Kosten[[#This Row],[Subtotaal uren]]&lt;&gt;0,Tbl.Kosten[[#This Row],[Kostensoort arbeid]],Tbl.Kosten[[#This Row],[Subtotaal afschrijving]]&lt;&gt;0,Tbl.Kosten[[#This Row],[Kostensoort afschrijving]],Tbl.Kosten[[#This Row],[Subtotaal overige kosten]]&lt;&gt;0,Tbl.Kosten[[#This Row],[Kostensoort overig]]),"")</f>
        <v/>
      </c>
      <c r="V31" s="4" t="str">
        <f>IFERROR(_xlfn.XLOOKUP(Tbl.Kosten[[#This Row],[Activiteitencode]],Tbl.Activiteiten[Activiteitcode],Tbl.Activiteiten[Werkpakketcode],"",0,1),"")</f>
        <v/>
      </c>
      <c r="W31" s="4" t="str">
        <f>IFERROR(_xlfn.XLOOKUP(Tbl.Kosten[[#This Row],[Werkpakketcode]],Tbl.Werkpakketten[Werkpakketcode],Tbl.Werkpakketten[Subsidiabele activiteit],"",0,1),"")</f>
        <v/>
      </c>
      <c r="X31" s="12">
        <f>IFERROR(_xlfn.XLOOKUP(Tbl.Kosten[[#This Row],[Sanr.]],Tbl.Subsidiehoogte[SAnr.],Tbl.Subsidiehoogte[Sub. Percentage],0,0,1),0)</f>
        <v>0</v>
      </c>
      <c r="Y31" s="154" t="str">
        <f>IFERROR(_xlfn.XLOOKUP(Tbl.Kosten[[#This Row],[Partnercode]],Tbl.Projectpartners[Partnercode],Tbl.Projectpartners[PNr.],"",0,1),"")</f>
        <v>P1</v>
      </c>
      <c r="Z31" s="158">
        <f>IF(Tbl.Kosten[[#This Row],[Pnr.]]=Z$7,Tbl.Kosten[[#This Row],[Totaal kosten]],"")</f>
        <v>0</v>
      </c>
      <c r="AA31" s="158" t="str">
        <f>IF(Tbl.Kosten[[#This Row],[Pnr.]]=AA$7,Tbl.Kosten[[#This Row],[Totaal kosten]],"")</f>
        <v/>
      </c>
      <c r="AB31" s="158" t="str">
        <f>IF(Tbl.Kosten[[#This Row],[Pnr.]]=AB$7,Tbl.Kosten[[#This Row],[Totaal kosten]],"")</f>
        <v/>
      </c>
      <c r="AC31" s="158" t="str">
        <f>IF(Tbl.Kosten[[#This Row],[Pnr.]]=AC$7,Tbl.Kosten[[#This Row],[Totaal kosten]],"")</f>
        <v/>
      </c>
      <c r="AD31" s="158" t="str">
        <f>IF(Tbl.Kosten[[#This Row],[Pnr.]]=AD$7,Tbl.Kosten[[#This Row],[Totaal kosten]],"")</f>
        <v/>
      </c>
      <c r="AE31" s="158" t="str">
        <f>IF(Tbl.Kosten[[#This Row],[Pnr.]]=AE$7,Tbl.Kosten[[#This Row],[Totaal kosten]],"")</f>
        <v/>
      </c>
      <c r="AF31" s="158" t="str">
        <f>IF(Tbl.Kosten[[#This Row],[Pnr.]]=AF$7,Tbl.Kosten[[#This Row],[Totaal kosten]],"")</f>
        <v/>
      </c>
      <c r="AG31" s="158" t="str">
        <f>IF(Tbl.Kosten[[#This Row],[Pnr.]]=AG$7,Tbl.Kosten[[#This Row],[Totaal kosten]],"")</f>
        <v/>
      </c>
      <c r="AH31" s="158" t="str">
        <f>IF(Tbl.Kosten[[#This Row],[Pnr.]]=AH$7,Tbl.Kosten[[#This Row],[Totaal kosten]],"")</f>
        <v/>
      </c>
      <c r="AI31" s="158" t="str">
        <f>IF(Tbl.Kosten[[#This Row],[Pnr.]]=AI$7,Tbl.Kosten[[#This Row],[Totaal kosten]],"")</f>
        <v/>
      </c>
      <c r="AJ31" s="158" t="str">
        <f>IF(Tbl.Kosten[[#This Row],[Pnr.]]=AJ$7,Tbl.Kosten[[#This Row],[Totaal kosten]],"")</f>
        <v/>
      </c>
      <c r="AK31" s="158" t="str">
        <f>IF(Tbl.Kosten[[#This Row],[Pnr.]]=AK$7,Tbl.Kosten[[#This Row],[Totaal kosten]],"")</f>
        <v/>
      </c>
      <c r="AL31" s="158" t="str">
        <f>IF(Tbl.Kosten[[#This Row],[Pnr.]]=AL$7,Tbl.Kosten[[#This Row],[Totaal kosten]],"")</f>
        <v/>
      </c>
      <c r="AM31" s="158" t="str">
        <f>IF(Tbl.Kosten[[#This Row],[Pnr.]]=AM$7,Tbl.Kosten[[#This Row],[Totaal kosten]],"")</f>
        <v/>
      </c>
      <c r="AN31" s="158" t="str">
        <f>IF(Tbl.Kosten[[#This Row],[Pnr.]]=AN$7,Tbl.Kosten[[#This Row],[Totaal kosten]],"")</f>
        <v/>
      </c>
      <c r="AO31" s="158" t="str">
        <f>IF(Tbl.Kosten[[#This Row],[Pnr.]]=AO$7,Tbl.Kosten[[#This Row],[Totaal kosten]],"")</f>
        <v/>
      </c>
      <c r="AP31" s="158" t="str">
        <f>IF(Tbl.Kosten[[#This Row],[Pnr.]]=AP$7,Tbl.Kosten[[#This Row],[Totaal kosten]],"")</f>
        <v/>
      </c>
      <c r="AQ31" s="158" t="str">
        <f>IF(Tbl.Kosten[[#This Row],[Pnr.]]=AQ$7,Tbl.Kosten[[#This Row],[Totaal kosten]],"")</f>
        <v/>
      </c>
      <c r="AR31" s="158" t="str">
        <f>IF(Tbl.Kosten[[#This Row],[Pnr.]]=AR$7,Tbl.Kosten[[#This Row],[Totaal kosten]],"")</f>
        <v/>
      </c>
      <c r="AS31" s="158" t="str">
        <f>IF(Tbl.Kosten[[#This Row],[Pnr.]]=AS$7,Tbl.Kosten[[#This Row],[Totaal kosten]],"")</f>
        <v/>
      </c>
      <c r="AT31" s="158" t="str">
        <f>IF(Tbl.Kosten[[#This Row],[Pnr.]]=AT$7,Tbl.Kosten[[#This Row],[Totaal kosten]],"")</f>
        <v/>
      </c>
      <c r="AU31" s="158" t="str">
        <f>IF(Tbl.Kosten[[#This Row],[Pnr.]]=AU$7,Tbl.Kosten[[#This Row],[Totaal kosten]],"")</f>
        <v/>
      </c>
      <c r="AV31" s="158" t="str">
        <f>IF(Tbl.Kosten[[#This Row],[Pnr.]]=AV$7,Tbl.Kosten[[#This Row],[Totaal kosten]],"")</f>
        <v/>
      </c>
      <c r="AW31" s="158" t="str">
        <f>IF(Tbl.Kosten[[#This Row],[Pnr.]]=AW$7,Tbl.Kosten[[#This Row],[Totaal kosten]],"")</f>
        <v/>
      </c>
      <c r="AX31" s="158" t="str">
        <f>IF(Tbl.Kosten[[#This Row],[Pnr.]]=AX$7,Tbl.Kosten[[#This Row],[Totaal kosten]],"")</f>
        <v/>
      </c>
      <c r="AY31" s="158" t="str">
        <f>IF(Tbl.Kosten[[#This Row],[Pnr.]]=AY$7,Tbl.Kosten[[#This Row],[Totaal kosten]],"")</f>
        <v/>
      </c>
      <c r="AZ31" s="158" t="str">
        <f>IF(Tbl.Kosten[[#This Row],[Pnr.]]=AZ$7,Tbl.Kosten[[#This Row],[Totaal kosten]],"")</f>
        <v/>
      </c>
      <c r="BA31" s="158" t="str">
        <f>IF(Tbl.Kosten[[#This Row],[Pnr.]]=BA$7,Tbl.Kosten[[#This Row],[Totaal kosten]],"")</f>
        <v/>
      </c>
      <c r="BB31" s="158" t="str">
        <f>IF(Tbl.Kosten[[#This Row],[Pnr.]]=BB$7,Tbl.Kosten[[#This Row],[Totaal kosten]],"")</f>
        <v/>
      </c>
      <c r="BC31" s="158" t="str">
        <f>IF(Tbl.Kosten[[#This Row],[Pnr.]]=BC$7,Tbl.Kosten[[#This Row],[Totaal kosten]],"")</f>
        <v/>
      </c>
      <c r="BD31" s="158" t="str">
        <f>IF(Tbl.Kosten[[#This Row],[Pnr.]]=BD$7,Tbl.Kosten[[#This Row],[Totaal kosten]],"")</f>
        <v/>
      </c>
      <c r="BE31" s="158" t="str">
        <f>IF(Tbl.Kosten[[#This Row],[Pnr.]]=BE$7,Tbl.Kosten[[#This Row],[Totaal kosten]],"")</f>
        <v/>
      </c>
      <c r="BF31" s="158" t="str">
        <f>IF(Tbl.Kosten[[#This Row],[Pnr.]]=BF$7,Tbl.Kosten[[#This Row],[Totaal kosten]],"")</f>
        <v/>
      </c>
      <c r="BG31" s="158" t="str">
        <f>IF(Tbl.Kosten[[#This Row],[Pnr.]]=BG$7,Tbl.Kosten[[#This Row],[Totaal kosten]],"")</f>
        <v/>
      </c>
      <c r="BH31" s="158" t="str">
        <f>IF(Tbl.Kosten[[#This Row],[Pnr.]]=BH$7,Tbl.Kosten[[#This Row],[Totaal kosten]],"")</f>
        <v/>
      </c>
      <c r="BI31" s="158" t="str">
        <f>IF(Tbl.Kosten[[#This Row],[Pnr.]]=BI$7,Tbl.Kosten[[#This Row],[Totaal kosten]],"")</f>
        <v/>
      </c>
      <c r="BJ31" s="158" t="str">
        <f>IF(Tbl.Kosten[[#This Row],[Pnr.]]=BJ$7,Tbl.Kosten[[#This Row],[Totaal kosten]],"")</f>
        <v/>
      </c>
      <c r="BK31" s="158" t="str">
        <f>IF(Tbl.Kosten[[#This Row],[Pnr.]]=BK$7,Tbl.Kosten[[#This Row],[Totaal kosten]],"")</f>
        <v/>
      </c>
      <c r="BL31" s="158" t="str">
        <f>IF(Tbl.Kosten[[#This Row],[Pnr.]]=BL$7,Tbl.Kosten[[#This Row],[Totaal kosten]],"")</f>
        <v/>
      </c>
      <c r="BM31" s="158" t="str">
        <f>IF(Tbl.Kosten[[#This Row],[Pnr.]]=BM$7,Tbl.Kosten[[#This Row],[Totaal kosten]],"")</f>
        <v/>
      </c>
      <c r="BN31" s="158" t="str">
        <f>IF(Tbl.Kosten[[#This Row],[Pnr.]]=BN$7,Tbl.Kosten[[#This Row],[Totaal kosten]],"")</f>
        <v/>
      </c>
      <c r="BO31" s="158" t="str">
        <f>IF(Tbl.Kosten[[#This Row],[Pnr.]]=BO$7,Tbl.Kosten[[#This Row],[Totaal kosten]],"")</f>
        <v/>
      </c>
      <c r="BP31" s="158" t="str">
        <f>IF(Tbl.Kosten[[#This Row],[Pnr.]]=BP$7,Tbl.Kosten[[#This Row],[Totaal kosten]],"")</f>
        <v/>
      </c>
      <c r="BQ31" s="158" t="str">
        <f>IF(Tbl.Kosten[[#This Row],[Pnr.]]=BQ$7,Tbl.Kosten[[#This Row],[Totaal kosten]],"")</f>
        <v/>
      </c>
      <c r="BR31" s="158" t="str">
        <f>IF(Tbl.Kosten[[#This Row],[Pnr.]]=BR$7,Tbl.Kosten[[#This Row],[Totaal kosten]],"")</f>
        <v/>
      </c>
      <c r="BS31" s="158" t="str">
        <f>IF(Tbl.Kosten[[#This Row],[Pnr.]]=BS$7,Tbl.Kosten[[#This Row],[Totaal kosten]],"")</f>
        <v/>
      </c>
      <c r="BT31" s="158" t="str">
        <f>IF(Tbl.Kosten[[#This Row],[Pnr.]]=BT$7,Tbl.Kosten[[#This Row],[Totaal kosten]],"")</f>
        <v/>
      </c>
      <c r="BU31" s="158" t="str">
        <f>IF(Tbl.Kosten[[#This Row],[Pnr.]]=BU$7,Tbl.Kosten[[#This Row],[Totaal kosten]],"")</f>
        <v/>
      </c>
      <c r="BV31" s="158" t="str">
        <f>IF(Tbl.Kosten[[#This Row],[Pnr.]]=BV$7,Tbl.Kosten[[#This Row],[Totaal kosten]],"")</f>
        <v/>
      </c>
      <c r="BW31" s="158" t="str">
        <f>IF(Tbl.Kosten[[#This Row],[Pnr.]]=BW$7,Tbl.Kosten[[#This Row],[Totaal kosten]],"")</f>
        <v/>
      </c>
      <c r="BX31" s="158" t="str">
        <f>IFERROR(_xlfn.XLOOKUP(Tbl.Kosten[[#This Row],[Werkpakketcode]],Tbl.Werkpakketten[Werkpakketcode],Tbl.Werkpakketten[WPnr.],"",0,1),"")</f>
        <v/>
      </c>
      <c r="BY31" s="158" t="str">
        <f>IF(Tbl.Kosten[[#This Row],[WPnr.]]=BY$7,Tbl.Kosten[[#This Row],[Totaal kosten]],"")</f>
        <v/>
      </c>
      <c r="BZ31" s="158" t="str">
        <f>IF(Tbl.Kosten[[#This Row],[WPnr.]]=BZ$7,Tbl.Kosten[[#This Row],[Totaal kosten]],"")</f>
        <v/>
      </c>
      <c r="CA31" s="158" t="str">
        <f>IF(Tbl.Kosten[[#This Row],[WPnr.]]=CA$7,Tbl.Kosten[[#This Row],[Totaal kosten]],"")</f>
        <v/>
      </c>
      <c r="CB31" s="158" t="str">
        <f>IF(Tbl.Kosten[[#This Row],[WPnr.]]=CB$7,Tbl.Kosten[[#This Row],[Totaal kosten]],"")</f>
        <v/>
      </c>
      <c r="CC31" s="158" t="str">
        <f>IF(Tbl.Kosten[[#This Row],[WPnr.]]=CC$7,Tbl.Kosten[[#This Row],[Totaal kosten]],"")</f>
        <v/>
      </c>
      <c r="CD31" s="158" t="str">
        <f>IF(Tbl.Kosten[[#This Row],[WPnr.]]=CD$7,Tbl.Kosten[[#This Row],[Totaal kosten]],"")</f>
        <v/>
      </c>
      <c r="CE31" s="158" t="str">
        <f>IF(Tbl.Kosten[[#This Row],[WPnr.]]=CE$7,Tbl.Kosten[[#This Row],[Totaal kosten]],"")</f>
        <v/>
      </c>
      <c r="CF31" s="158" t="str">
        <f>IF(Tbl.Kosten[[#This Row],[WPnr.]]=CF$7,Tbl.Kosten[[#This Row],[Totaal kosten]],"")</f>
        <v/>
      </c>
      <c r="CG31" s="158" t="str">
        <f>IF(Tbl.Kosten[[#This Row],[WPnr.]]=CG$7,Tbl.Kosten[[#This Row],[Totaal kosten]],"")</f>
        <v/>
      </c>
      <c r="CH31" s="158" t="str">
        <f>IF(Tbl.Kosten[[#This Row],[WPnr.]]=CH$7,Tbl.Kosten[[#This Row],[Totaal kosten]],"")</f>
        <v/>
      </c>
      <c r="CI31" s="158" t="str">
        <f>IF(Tbl.Kosten[[#This Row],[WPnr.]]=CI$7,Tbl.Kosten[[#This Row],[Totaal kosten]],"")</f>
        <v/>
      </c>
      <c r="CJ31" s="158" t="str">
        <f>IF(Tbl.Kosten[[#This Row],[WPnr.]]=CJ$7,Tbl.Kosten[[#This Row],[Totaal kosten]],"")</f>
        <v/>
      </c>
      <c r="CK31" s="158" t="str">
        <f>IF(Tbl.Kosten[[#This Row],[WPnr.]]=CK$7,Tbl.Kosten[[#This Row],[Totaal kosten]],"")</f>
        <v/>
      </c>
      <c r="CL31" s="158" t="str">
        <f>IF(Tbl.Kosten[[#This Row],[WPnr.]]=CL$7,Tbl.Kosten[[#This Row],[Totaal kosten]],"")</f>
        <v/>
      </c>
      <c r="CM31" s="158" t="str">
        <f>IF(Tbl.Kosten[[#This Row],[WPnr.]]=CM$7,Tbl.Kosten[[#This Row],[Totaal kosten]],"")</f>
        <v/>
      </c>
      <c r="CN31" s="158" t="str">
        <f>IF(Tbl.Kosten[[#This Row],[WPnr.]]=CN$7,Tbl.Kosten[[#This Row],[Totaal kosten]],"")</f>
        <v/>
      </c>
      <c r="CO31" s="158" t="str">
        <f>IF(Tbl.Kosten[[#This Row],[WPnr.]]=CO$7,Tbl.Kosten[[#This Row],[Totaal kosten]],"")</f>
        <v/>
      </c>
      <c r="CP31" s="158" t="str">
        <f>IF(Tbl.Kosten[[#This Row],[WPnr.]]=CP$7,Tbl.Kosten[[#This Row],[Totaal kosten]],"")</f>
        <v/>
      </c>
      <c r="CQ31" s="158" t="str">
        <f>IF(Tbl.Kosten[[#This Row],[WPnr.]]=CQ$7,Tbl.Kosten[[#This Row],[Totaal kosten]],"")</f>
        <v/>
      </c>
      <c r="CR31" s="158" t="str">
        <f>IF(Tbl.Kosten[[#This Row],[WPnr.]]=CR$7,Tbl.Kosten[[#This Row],[Totaal kosten]],"")</f>
        <v/>
      </c>
      <c r="CS31" s="158" t="str">
        <f>IF(Tbl.Kosten[[#This Row],[WPnr.]]=CS$7,Tbl.Kosten[[#This Row],[Totaal kosten]],"")</f>
        <v/>
      </c>
      <c r="CT31" s="158" t="str">
        <f>IF(Tbl.Kosten[[#This Row],[WPnr.]]=CT$7,Tbl.Kosten[[#This Row],[Totaal kosten]],"")</f>
        <v/>
      </c>
      <c r="CU31" s="158" t="str">
        <f>IF(Tbl.Kosten[[#This Row],[WPnr.]]=CU$7,Tbl.Kosten[[#This Row],[Totaal kosten]],"")</f>
        <v/>
      </c>
      <c r="CV31" s="158" t="str">
        <f>IF(Tbl.Kosten[[#This Row],[WPnr.]]=CV$7,Tbl.Kosten[[#This Row],[Totaal kosten]],"")</f>
        <v/>
      </c>
      <c r="CW31" s="158" t="str">
        <f>IF(Tbl.Kosten[[#This Row],[WPnr.]]=CW$7,Tbl.Kosten[[#This Row],[Totaal kosten]],"")</f>
        <v/>
      </c>
      <c r="CX31" s="158" t="str">
        <f>IF(Tbl.Kosten[[#This Row],[WPnr.]]=CX$7,Tbl.Kosten[[#This Row],[Totaal kosten]],"")</f>
        <v/>
      </c>
      <c r="CY31" s="158" t="str">
        <f>IF(Tbl.Kosten[[#This Row],[WPnr.]]=CY$7,Tbl.Kosten[[#This Row],[Totaal kosten]],"")</f>
        <v/>
      </c>
      <c r="CZ31" s="158" t="str">
        <f>IF(Tbl.Kosten[[#This Row],[WPnr.]]=CZ$7,Tbl.Kosten[[#This Row],[Totaal kosten]],"")</f>
        <v/>
      </c>
      <c r="DA31" s="158" t="str">
        <f>IF(Tbl.Kosten[[#This Row],[WPnr.]]=DA$7,Tbl.Kosten[[#This Row],[Totaal kosten]],"")</f>
        <v/>
      </c>
      <c r="DB31" s="158" t="str">
        <f>IF(Tbl.Kosten[[#This Row],[WPnr.]]=DB$7,Tbl.Kosten[[#This Row],[Totaal kosten]],"")</f>
        <v/>
      </c>
      <c r="DC31" s="158" t="str">
        <f>IF(Tbl.Kosten[[#This Row],[WPnr.]]=DC$7,Tbl.Kosten[[#This Row],[Totaal kosten]],"")</f>
        <v/>
      </c>
      <c r="DD31" s="158" t="str">
        <f>IF(Tbl.Kosten[[#This Row],[WPnr.]]=DD$7,Tbl.Kosten[[#This Row],[Totaal kosten]],"")</f>
        <v/>
      </c>
      <c r="DE31" s="158" t="str">
        <f>IF(Tbl.Kosten[[#This Row],[WPnr.]]=DE$7,Tbl.Kosten[[#This Row],[Totaal kosten]],"")</f>
        <v/>
      </c>
      <c r="DF31" s="158" t="str">
        <f>IF(Tbl.Kosten[[#This Row],[WPnr.]]=DF$7,Tbl.Kosten[[#This Row],[Totaal kosten]],"")</f>
        <v/>
      </c>
      <c r="DG31" s="158" t="str">
        <f>IF(Tbl.Kosten[[#This Row],[WPnr.]]=DG$7,Tbl.Kosten[[#This Row],[Totaal kosten]],"")</f>
        <v/>
      </c>
      <c r="DH31" s="158" t="str">
        <f>IF(Tbl.Kosten[[#This Row],[WPnr.]]=DH$7,Tbl.Kosten[[#This Row],[Totaal kosten]],"")</f>
        <v/>
      </c>
      <c r="DI31" s="158" t="str">
        <f>IF(Tbl.Kosten[[#This Row],[WPnr.]]=DI$7,Tbl.Kosten[[#This Row],[Totaal kosten]],"")</f>
        <v/>
      </c>
      <c r="DJ31" s="158" t="str">
        <f>IF(Tbl.Kosten[[#This Row],[WPnr.]]=DJ$7,Tbl.Kosten[[#This Row],[Totaal kosten]],"")</f>
        <v/>
      </c>
      <c r="DK31" s="158" t="str">
        <f>IF(Tbl.Kosten[[#This Row],[WPnr.]]=DK$7,Tbl.Kosten[[#This Row],[Totaal kosten]],"")</f>
        <v/>
      </c>
      <c r="DL31" s="158" t="str">
        <f>IF(Tbl.Kosten[[#This Row],[WPnr.]]=DL$7,Tbl.Kosten[[#This Row],[Totaal kosten]],"")</f>
        <v/>
      </c>
      <c r="DM31" s="158" t="str">
        <f>IF(Tbl.Kosten[[#This Row],[WPnr.]]=DM$7,Tbl.Kosten[[#This Row],[Totaal kosten]],"")</f>
        <v/>
      </c>
      <c r="DN31" s="158" t="str">
        <f>IF(Tbl.Kosten[[#This Row],[WPnr.]]=DN$7,Tbl.Kosten[[#This Row],[Totaal kosten]],"")</f>
        <v/>
      </c>
      <c r="DO31" s="158" t="str">
        <f>IF(Tbl.Kosten[[#This Row],[WPnr.]]=DO$7,Tbl.Kosten[[#This Row],[Totaal kosten]],"")</f>
        <v/>
      </c>
      <c r="DP31" s="158" t="str">
        <f>IF(Tbl.Kosten[[#This Row],[WPnr.]]=DP$7,Tbl.Kosten[[#This Row],[Totaal kosten]],"")</f>
        <v/>
      </c>
      <c r="DQ31" s="158" t="str">
        <f>IF(Tbl.Kosten[[#This Row],[WPnr.]]=DQ$7,Tbl.Kosten[[#This Row],[Totaal kosten]],"")</f>
        <v/>
      </c>
      <c r="DR31" s="158" t="str">
        <f>IF(Tbl.Kosten[[#This Row],[WPnr.]]=DR$7,Tbl.Kosten[[#This Row],[Totaal kosten]],"")</f>
        <v/>
      </c>
      <c r="DS31" s="158" t="str">
        <f>IF(Tbl.Kosten[[#This Row],[WPnr.]]=DS$7,Tbl.Kosten[[#This Row],[Totaal kosten]],"")</f>
        <v/>
      </c>
      <c r="DT31" s="158" t="str">
        <f>IF(Tbl.Kosten[[#This Row],[WPnr.]]=DT$7,Tbl.Kosten[[#This Row],[Totaal kosten]],"")</f>
        <v/>
      </c>
      <c r="DU31" s="158" t="str">
        <f>IF(Tbl.Kosten[[#This Row],[WPnr.]]=DU$7,Tbl.Kosten[[#This Row],[Totaal kosten]],"")</f>
        <v/>
      </c>
      <c r="DV31" s="158" t="str">
        <f>IF(Tbl.Kosten[[#This Row],[WPnr.]]=DV$7,Tbl.Kosten[[#This Row],[Totaal kosten]],"")</f>
        <v/>
      </c>
      <c r="DW31" s="160" t="str">
        <f>IFERROR(_xlfn.XLOOKUP(Tbl.Kosten[[#This Row],[Kostensoort]],Tbl.Kostensoorten[Kostensoorten],Tbl.Kostensoorten[KSnr.],"",0,1),"")</f>
        <v/>
      </c>
      <c r="DX31" s="160" t="str">
        <f>IF(Tbl.Kosten[[#This Row],[KSnr.]]=DX$7,Tbl.Kosten[[#This Row],[Totaal kosten]],"")</f>
        <v/>
      </c>
      <c r="DY31" s="160" t="str">
        <f>IF(Tbl.Kosten[[#This Row],[KSnr.]]=DY$7,Tbl.Kosten[[#This Row],[Totaal kosten]],"")</f>
        <v/>
      </c>
      <c r="DZ31" s="160" t="str">
        <f>IF(Tbl.Kosten[[#This Row],[KSnr.]]=DZ$7,Tbl.Kosten[[#This Row],[Totaal kosten]],"")</f>
        <v/>
      </c>
      <c r="EA31" s="160" t="str">
        <f>IF(Tbl.Kosten[[#This Row],[KSnr.]]=EA$7,Tbl.Kosten[[#This Row],[Totaal kosten]],"")</f>
        <v/>
      </c>
      <c r="EB31" s="160" t="str">
        <f>IF(Tbl.Kosten[[#This Row],[KSnr.]]=EB$7,Tbl.Kosten[[#This Row],[Totaal kosten]],"")</f>
        <v/>
      </c>
      <c r="EC31" s="160" t="str">
        <f>IF(Tbl.Kosten[[#This Row],[KSnr.]]=EC$7,Tbl.Kosten[[#This Row],[Totaal kosten]],"")</f>
        <v/>
      </c>
      <c r="ED31" s="160" t="str">
        <f>IF(Tbl.Kosten[[#This Row],[KSnr.]]=ED$7,Tbl.Kosten[[#This Row],[Totaal kosten]],"")</f>
        <v/>
      </c>
      <c r="EE31" s="160" t="str">
        <f>IF(Tbl.Kosten[[#This Row],[KSnr.]]=EE$7,Tbl.Kosten[[#This Row],[Totaal kosten]],"")</f>
        <v/>
      </c>
      <c r="EF31" s="160" t="str">
        <f>IF(Tbl.Kosten[[#This Row],[KSnr.]]=EF$7,Tbl.Kosten[[#This Row],[Totaal kosten]],"")</f>
        <v/>
      </c>
      <c r="EG31" s="160" t="str">
        <f>IF(Tbl.Kosten[[#This Row],[KSnr.]]=EG$7,Tbl.Kosten[[#This Row],[Totaal kosten]],"")</f>
        <v/>
      </c>
      <c r="EH31" s="160" t="str">
        <f>IF(Tbl.Kosten[[#This Row],[KSnr.]]=EH$7,Tbl.Kosten[[#This Row],[Totaal kosten]],"")</f>
        <v/>
      </c>
      <c r="EI31" s="160" t="str">
        <f>IF(Tbl.Kosten[[#This Row],[KSnr.]]=EI$7,Tbl.Kosten[[#This Row],[Totaal kosten]],"")</f>
        <v/>
      </c>
      <c r="EJ31" s="160" t="str">
        <f>IF(Tbl.Kosten[[#This Row],[KSnr.]]=EJ$7,Tbl.Kosten[[#This Row],[Totaal kosten]],"")</f>
        <v/>
      </c>
      <c r="EK31" s="160" t="str">
        <f>IF(Tbl.Kosten[[#This Row],[KSnr.]]=EK$7,Tbl.Kosten[[#This Row],[Totaal kosten]],"")</f>
        <v/>
      </c>
      <c r="EL31" s="160" t="str">
        <f>IF(Tbl.Kosten[[#This Row],[KSnr.]]=EL$7,Tbl.Kosten[[#This Row],[Totaal kosten]],"")</f>
        <v/>
      </c>
      <c r="EM31" s="160" t="str">
        <f>IF(Tbl.Kosten[[#This Row],[KSnr.]]=EM$7,Tbl.Kosten[[#This Row],[Totaal kosten]],"")</f>
        <v/>
      </c>
      <c r="EN31" s="160" t="str">
        <f>IF(Tbl.Kosten[[#This Row],[KSnr.]]=EN$7,Tbl.Kosten[[#This Row],[Totaal kosten]],"")</f>
        <v/>
      </c>
      <c r="EO31" s="160" t="str">
        <f>IF(Tbl.Kosten[[#This Row],[KSnr.]]=EO$7,Tbl.Kosten[[#This Row],[Totaal kosten]],"")</f>
        <v/>
      </c>
      <c r="EP31" s="160" t="str">
        <f>IF(Tbl.Kosten[[#This Row],[KSnr.]]=EP$7,Tbl.Kosten[[#This Row],[Totaal kosten]],"")</f>
        <v/>
      </c>
      <c r="EQ31" s="160" t="str">
        <f>IF(Tbl.Kosten[[#This Row],[KSnr.]]=EQ$7,Tbl.Kosten[[#This Row],[Totaal kosten]],"")</f>
        <v/>
      </c>
      <c r="ER31" s="154" t="str">
        <f>IFERROR(_xlfn.XLOOKUP(Tbl.Kosten[[#This Row],[Subsidieactiviteit]],Tbl.Subsidiehoogte[Subsidieactiviteit],Tbl.Subsidiehoogte[SAnr.],"",0,1),"")</f>
        <v/>
      </c>
      <c r="ES31" s="160" t="str">
        <f>IF(Tbl.Kosten[[#This Row],[Sanr.]]=ES$7,Tbl.Kosten[[#This Row],[Totaal kosten]],"")</f>
        <v/>
      </c>
      <c r="ET31" s="160" t="str">
        <f>IF(Tbl.Kosten[[#This Row],[Sanr.]]=ET$7,Tbl.Kosten[[#This Row],[Totaal kosten]],"")</f>
        <v/>
      </c>
      <c r="EU31" s="160" t="str">
        <f>IF(Tbl.Kosten[[#This Row],[Sanr.]]=EU$7,Tbl.Kosten[[#This Row],[Totaal kosten]],"")</f>
        <v/>
      </c>
      <c r="EV31" s="160" t="str">
        <f>IF(Tbl.Kosten[[#This Row],[Sanr.]]=EV$7,Tbl.Kosten[[#This Row],[Totaal kosten]],"")</f>
        <v/>
      </c>
      <c r="EW31" s="160" t="str">
        <f>IF(Tbl.Kosten[[#This Row],[Sanr.]]=EW$7,Tbl.Kosten[[#This Row],[Totaal kosten]],"")</f>
        <v/>
      </c>
      <c r="EX31" s="160" t="str">
        <f>IF(Tbl.Kosten[[#This Row],[Sanr.]]=EX$7,Tbl.Kosten[[#This Row],[Totaal kosten]],"")</f>
        <v/>
      </c>
      <c r="EY31" s="160" t="str">
        <f>IF(Tbl.Kosten[[#This Row],[Sanr.]]=EY$7,Tbl.Kosten[[#This Row],[Totaal kosten]],"")</f>
        <v/>
      </c>
      <c r="EZ31" s="160" t="str">
        <f>IF(Tbl.Kosten[[#This Row],[Sanr.]]=EZ$7,Tbl.Kosten[[#This Row],[Totaal kosten]],"")</f>
        <v/>
      </c>
      <c r="FA31" s="160" t="str">
        <f>IF(Tbl.Kosten[[#This Row],[Sanr.]]=FA$7,Tbl.Kosten[[#This Row],[Totaal kosten]],"")</f>
        <v/>
      </c>
      <c r="FB31" s="160" t="str">
        <f>IF(Tbl.Kosten[[#This Row],[Sanr.]]=FB$7,Tbl.Kosten[[#This Row],[Totaal kosten]],"")</f>
        <v/>
      </c>
      <c r="FC31" s="160" t="str">
        <f>IF(Tbl.Kosten[[#This Row],[Sanr.]]=FC$7,Tbl.Kosten[[#This Row],[Totaal kosten]],"")</f>
        <v/>
      </c>
      <c r="FD31" s="160" t="str">
        <f>IF(Tbl.Kosten[[#This Row],[Sanr.]]=FD$7,Tbl.Kosten[[#This Row],[Totaal kosten]],"")</f>
        <v/>
      </c>
      <c r="FE31" s="160" t="str">
        <f>IF(Tbl.Kosten[[#This Row],[Sanr.]]=FE$7,Tbl.Kosten[[#This Row],[Totaal kosten]],"")</f>
        <v/>
      </c>
      <c r="FF31" s="160" t="str">
        <f>IF(Tbl.Kosten[[#This Row],[Sanr.]]=FF$7,Tbl.Kosten[[#This Row],[Totaal kosten]],"")</f>
        <v/>
      </c>
      <c r="FG31" s="160" t="str">
        <f>IF(Tbl.Kosten[[#This Row],[Sanr.]]=FG$7,Tbl.Kosten[[#This Row],[Totaal kosten]],"")</f>
        <v/>
      </c>
      <c r="FH31" s="160" t="str">
        <f>IF(Tbl.Kosten[[#This Row],[Sanr.]]=FH$7,Tbl.Kosten[[#This Row],[Totaal kosten]],"")</f>
        <v/>
      </c>
      <c r="FI31" s="160" t="str">
        <f>IF(Tbl.Kosten[[#This Row],[Sanr.]]=FI$7,Tbl.Kosten[[#This Row],[Totaal kosten]],"")</f>
        <v/>
      </c>
      <c r="FJ31" s="160" t="str">
        <f>IF(Tbl.Kosten[[#This Row],[Sanr.]]=FJ$7,Tbl.Kosten[[#This Row],[Totaal kosten]],"")</f>
        <v/>
      </c>
      <c r="FK31" s="160" t="str">
        <f>IF(Tbl.Kosten[[#This Row],[Sanr.]]=FK$7,Tbl.Kosten[[#This Row],[Totaal kosten]],"")</f>
        <v/>
      </c>
      <c r="FL31" s="160" t="str">
        <f>IF(Tbl.Kosten[[#This Row],[Sanr.]]=FL$7,Tbl.Kosten[[#This Row],[Totaal kosten]],"")</f>
        <v/>
      </c>
      <c r="FM31" s="160" t="str">
        <f>IF(Tbl.Kosten[[#This Row],[Sanr.]]=FM$7,Tbl.Kosten[[#This Row],[Totaal kosten]],"")</f>
        <v/>
      </c>
      <c r="FN31" s="160" t="str">
        <f>IF(Tbl.Kosten[[#This Row],[Sanr.]]=FN$7,Tbl.Kosten[[#This Row],[Totaal kosten]],"")</f>
        <v/>
      </c>
      <c r="FO31" s="160" t="str">
        <f>IF(Tbl.Kosten[[#This Row],[Sanr.]]=FO$7,Tbl.Kosten[[#This Row],[Totaal kosten]],"")</f>
        <v/>
      </c>
      <c r="FP31" s="160" t="str">
        <f>IF(Tbl.Kosten[[#This Row],[Sanr.]]=FP$7,Tbl.Kosten[[#This Row],[Totaal kosten]],"")</f>
        <v/>
      </c>
      <c r="FQ31" s="160" t="str">
        <f>IF(Tbl.Kosten[[#This Row],[Sanr.]]=FQ$7,Tbl.Kosten[[#This Row],[Totaal kosten]],"")</f>
        <v/>
      </c>
      <c r="FR31" s="160" t="str">
        <f>IF(Tbl.Kosten[[#This Row],[Sanr.]]=FR$7,Tbl.Kosten[[#This Row],[Totaal kosten]],"")</f>
        <v/>
      </c>
      <c r="FS31" s="160" t="str">
        <f>IF(Tbl.Kosten[[#This Row],[Sanr.]]=FS$7,Tbl.Kosten[[#This Row],[Totaal kosten]],"")</f>
        <v/>
      </c>
      <c r="FT31" s="160" t="str">
        <f>IF(Tbl.Kosten[[#This Row],[Sanr.]]=FT$7,Tbl.Kosten[[#This Row],[Totaal kosten]],"")</f>
        <v/>
      </c>
      <c r="FU31" s="160" t="str">
        <f>IF(Tbl.Kosten[[#This Row],[Sanr.]]=FU$7,Tbl.Kosten[[#This Row],[Totaal kosten]],"")</f>
        <v/>
      </c>
      <c r="FV31" s="160" t="str">
        <f>IF(Tbl.Kosten[[#This Row],[Sanr.]]=FV$7,Tbl.Kosten[[#This Row],[Totaal kosten]],"")</f>
        <v/>
      </c>
      <c r="FW31" s="160" t="str">
        <f>IFERROR(_xlfn.XLOOKUP(Tbl.Kosten[[#This Row],[Activiteitencode]],Tbl.Activiteiten[Activiteitcode],Tbl.Activiteiten[Anr.],"",0,1),"")</f>
        <v/>
      </c>
      <c r="FX31" s="181" t="str">
        <f>_xlfn.CONCAT(Tbl.Kosten[[#This Row],[Pnr.]],Tbl.Kosten[[#This Row],[Sanr.]])</f>
        <v>P1</v>
      </c>
      <c r="FY31" s="160">
        <f>Tbl.Kosten[[#This Row],[Totaal kosten]]-Tbl.Kosten[[#This Row],[Subsidie]]</f>
        <v>0</v>
      </c>
      <c r="FZ31" s="160">
        <f>IF(Tbl.Kosten[[#This Row],[Pnr.]]=FZ$7,Tbl.Kosten[[#This Row],[Te financieren]],"")</f>
        <v>0</v>
      </c>
      <c r="GA31" s="160" t="str">
        <f>IF(Tbl.Kosten[[#This Row],[Pnr.]]=GA$7,Tbl.Kosten[[#This Row],[Te financieren]],"")</f>
        <v/>
      </c>
      <c r="GB31" s="160" t="str">
        <f>IF(Tbl.Kosten[[#This Row],[Pnr.]]=GB$7,Tbl.Kosten[[#This Row],[Te financieren]],"")</f>
        <v/>
      </c>
      <c r="GC31" s="160" t="str">
        <f>IF(Tbl.Kosten[[#This Row],[Pnr.]]=GC$7,Tbl.Kosten[[#This Row],[Te financieren]],"")</f>
        <v/>
      </c>
      <c r="GD31" s="160" t="str">
        <f>IF(Tbl.Kosten[[#This Row],[Pnr.]]=GD$7,Tbl.Kosten[[#This Row],[Te financieren]],"")</f>
        <v/>
      </c>
      <c r="GE31" s="160" t="str">
        <f>IF(Tbl.Kosten[[#This Row],[Pnr.]]=GE$7,Tbl.Kosten[[#This Row],[Te financieren]],"")</f>
        <v/>
      </c>
      <c r="GF31" s="160" t="str">
        <f>IF(Tbl.Kosten[[#This Row],[Pnr.]]=GF$7,Tbl.Kosten[[#This Row],[Te financieren]],"")</f>
        <v/>
      </c>
      <c r="GG31" s="160" t="str">
        <f>IF(Tbl.Kosten[[#This Row],[Pnr.]]=GG$7,Tbl.Kosten[[#This Row],[Te financieren]],"")</f>
        <v/>
      </c>
      <c r="GH31" s="160" t="str">
        <f>IF(Tbl.Kosten[[#This Row],[Pnr.]]=GH$7,Tbl.Kosten[[#This Row],[Te financieren]],"")</f>
        <v/>
      </c>
      <c r="GI31" s="160" t="str">
        <f>IF(Tbl.Kosten[[#This Row],[Pnr.]]=GI$7,Tbl.Kosten[[#This Row],[Te financieren]],"")</f>
        <v/>
      </c>
      <c r="GJ31" s="160" t="str">
        <f>IF(Tbl.Kosten[[#This Row],[Pnr.]]=GJ$7,Tbl.Kosten[[#This Row],[Te financieren]],"")</f>
        <v/>
      </c>
      <c r="GK31" s="160" t="str">
        <f>IF(Tbl.Kosten[[#This Row],[Pnr.]]=GK$7,Tbl.Kosten[[#This Row],[Te financieren]],"")</f>
        <v/>
      </c>
      <c r="GL31" s="160" t="str">
        <f>IF(Tbl.Kosten[[#This Row],[Pnr.]]=GL$7,Tbl.Kosten[[#This Row],[Te financieren]],"")</f>
        <v/>
      </c>
      <c r="GM31" s="160" t="str">
        <f>IF(Tbl.Kosten[[#This Row],[Pnr.]]=GM$7,Tbl.Kosten[[#This Row],[Te financieren]],"")</f>
        <v/>
      </c>
      <c r="GN31" s="160" t="str">
        <f>IF(Tbl.Kosten[[#This Row],[Pnr.]]=GN$7,Tbl.Kosten[[#This Row],[Te financieren]],"")</f>
        <v/>
      </c>
      <c r="GO31" s="160" t="str">
        <f>IF(Tbl.Kosten[[#This Row],[Pnr.]]=GO$7,Tbl.Kosten[[#This Row],[Te financieren]],"")</f>
        <v/>
      </c>
      <c r="GP31" s="160" t="str">
        <f>IF(Tbl.Kosten[[#This Row],[Pnr.]]=GP$7,Tbl.Kosten[[#This Row],[Te financieren]],"")</f>
        <v/>
      </c>
      <c r="GQ31" s="160" t="str">
        <f>IF(Tbl.Kosten[[#This Row],[Pnr.]]=GQ$7,Tbl.Kosten[[#This Row],[Te financieren]],"")</f>
        <v/>
      </c>
      <c r="GR31" s="160" t="str">
        <f>IF(Tbl.Kosten[[#This Row],[Pnr.]]=GR$7,Tbl.Kosten[[#This Row],[Te financieren]],"")</f>
        <v/>
      </c>
      <c r="GS31" s="160" t="str">
        <f>IF(Tbl.Kosten[[#This Row],[Pnr.]]=GS$7,Tbl.Kosten[[#This Row],[Te financieren]],"")</f>
        <v/>
      </c>
      <c r="GT31" s="160" t="str">
        <f>IF(Tbl.Kosten[[#This Row],[Pnr.]]=GT$7,Tbl.Kosten[[#This Row],[Te financieren]],"")</f>
        <v/>
      </c>
      <c r="GU31" s="160" t="str">
        <f>IF(Tbl.Kosten[[#This Row],[Pnr.]]=GU$7,Tbl.Kosten[[#This Row],[Te financieren]],"")</f>
        <v/>
      </c>
      <c r="GV31" s="160" t="str">
        <f>IF(Tbl.Kosten[[#This Row],[Pnr.]]=GV$7,Tbl.Kosten[[#This Row],[Te financieren]],"")</f>
        <v/>
      </c>
      <c r="GW31" s="160" t="str">
        <f>IF(Tbl.Kosten[[#This Row],[Pnr.]]=GW$7,Tbl.Kosten[[#This Row],[Te financieren]],"")</f>
        <v/>
      </c>
      <c r="GX31" s="160" t="str">
        <f>IF(Tbl.Kosten[[#This Row],[Pnr.]]=GX$7,Tbl.Kosten[[#This Row],[Te financieren]],"")</f>
        <v/>
      </c>
      <c r="GY31" s="160" t="str">
        <f>IF(Tbl.Kosten[[#This Row],[Pnr.]]=GY$7,Tbl.Kosten[[#This Row],[Te financieren]],"")</f>
        <v/>
      </c>
      <c r="GZ31" s="160" t="str">
        <f>IF(Tbl.Kosten[[#This Row],[Pnr.]]=GZ$7,Tbl.Kosten[[#This Row],[Te financieren]],"")</f>
        <v/>
      </c>
      <c r="HA31" s="160" t="str">
        <f>IF(Tbl.Kosten[[#This Row],[Pnr.]]=HA$7,Tbl.Kosten[[#This Row],[Te financieren]],"")</f>
        <v/>
      </c>
      <c r="HB31" s="160" t="str">
        <f>IF(Tbl.Kosten[[#This Row],[Pnr.]]=HB$7,Tbl.Kosten[[#This Row],[Te financieren]],"")</f>
        <v/>
      </c>
      <c r="HC31" s="160" t="str">
        <f>IF(Tbl.Kosten[[#This Row],[Pnr.]]=HC$7,Tbl.Kosten[[#This Row],[Te financieren]],"")</f>
        <v/>
      </c>
      <c r="HD31" s="160" t="str">
        <f>IF(Tbl.Kosten[[#This Row],[Pnr.]]=HD$7,Tbl.Kosten[[#This Row],[Te financieren]],"")</f>
        <v/>
      </c>
      <c r="HE31" s="160" t="str">
        <f>IF(Tbl.Kosten[[#This Row],[Pnr.]]=HE$7,Tbl.Kosten[[#This Row],[Te financieren]],"")</f>
        <v/>
      </c>
      <c r="HF31" s="160" t="str">
        <f>IF(Tbl.Kosten[[#This Row],[Pnr.]]=HF$7,Tbl.Kosten[[#This Row],[Te financieren]],"")</f>
        <v/>
      </c>
      <c r="HG31" s="160" t="str">
        <f>IF(Tbl.Kosten[[#This Row],[Pnr.]]=HG$7,Tbl.Kosten[[#This Row],[Te financieren]],"")</f>
        <v/>
      </c>
      <c r="HH31" s="160" t="str">
        <f>IF(Tbl.Kosten[[#This Row],[Pnr.]]=HH$7,Tbl.Kosten[[#This Row],[Te financieren]],"")</f>
        <v/>
      </c>
      <c r="HI31" s="160" t="str">
        <f>IF(Tbl.Kosten[[#This Row],[Pnr.]]=HI$7,Tbl.Kosten[[#This Row],[Te financieren]],"")</f>
        <v/>
      </c>
      <c r="HJ31" s="160" t="str">
        <f>IF(Tbl.Kosten[[#This Row],[Pnr.]]=HJ$7,Tbl.Kosten[[#This Row],[Te financieren]],"")</f>
        <v/>
      </c>
      <c r="HK31" s="160" t="str">
        <f>IF(Tbl.Kosten[[#This Row],[Pnr.]]=HK$7,Tbl.Kosten[[#This Row],[Te financieren]],"")</f>
        <v/>
      </c>
      <c r="HL31" s="160" t="str">
        <f>IF(Tbl.Kosten[[#This Row],[Pnr.]]=HL$7,Tbl.Kosten[[#This Row],[Te financieren]],"")</f>
        <v/>
      </c>
      <c r="HM31" s="160" t="str">
        <f>IF(Tbl.Kosten[[#This Row],[Pnr.]]=HM$7,Tbl.Kosten[[#This Row],[Te financieren]],"")</f>
        <v/>
      </c>
      <c r="HN31" s="160" t="str">
        <f>IF(Tbl.Kosten[[#This Row],[Pnr.]]=HN$7,Tbl.Kosten[[#This Row],[Te financieren]],"")</f>
        <v/>
      </c>
      <c r="HO31" s="160" t="str">
        <f>IF(Tbl.Kosten[[#This Row],[Pnr.]]=HO$7,Tbl.Kosten[[#This Row],[Te financieren]],"")</f>
        <v/>
      </c>
      <c r="HP31" s="160" t="str">
        <f>IF(Tbl.Kosten[[#This Row],[Pnr.]]=HP$7,Tbl.Kosten[[#This Row],[Te financieren]],"")</f>
        <v/>
      </c>
      <c r="HQ31" s="160" t="str">
        <f>IF(Tbl.Kosten[[#This Row],[Pnr.]]=HQ$7,Tbl.Kosten[[#This Row],[Te financieren]],"")</f>
        <v/>
      </c>
      <c r="HR31" s="160" t="str">
        <f>IF(Tbl.Kosten[[#This Row],[Pnr.]]=HR$7,Tbl.Kosten[[#This Row],[Te financieren]],"")</f>
        <v/>
      </c>
      <c r="HS31" s="160" t="str">
        <f>IF(Tbl.Kosten[[#This Row],[Pnr.]]=HS$7,Tbl.Kosten[[#This Row],[Te financieren]],"")</f>
        <v/>
      </c>
      <c r="HT31" s="160" t="str">
        <f>IF(Tbl.Kosten[[#This Row],[Pnr.]]=HT$7,Tbl.Kosten[[#This Row],[Te financieren]],"")</f>
        <v/>
      </c>
      <c r="HU31" s="160" t="str">
        <f>IF(Tbl.Kosten[[#This Row],[Pnr.]]=HU$7,Tbl.Kosten[[#This Row],[Te financieren]],"")</f>
        <v/>
      </c>
      <c r="HV31" s="160" t="str">
        <f>IF(Tbl.Kosten[[#This Row],[Pnr.]]=HV$7,Tbl.Kosten[[#This Row],[Te financieren]],"")</f>
        <v/>
      </c>
      <c r="HW31" s="160" t="str">
        <f>IF(Tbl.Kosten[[#This Row],[Pnr.]]=HW$7,Tbl.Kosten[[#This Row],[Te financieren]],"")</f>
        <v/>
      </c>
    </row>
    <row r="32" spans="2:231" x14ac:dyDescent="0.3">
      <c r="B32" s="144"/>
      <c r="C32" s="147"/>
      <c r="D32" s="146"/>
      <c r="E32" s="147"/>
      <c r="F32" s="145"/>
      <c r="G32" s="11" t="str">
        <f>IF(Tbl.Kosten[[#This Row],[Medewerker e/o 
functie]]&lt;&gt;"",_xlfn.XLOOKUP(Tbl.Kosten[[#This Row],[Medewerker e/o 
functie]],Tbl.Uurtarief[Medewerker en/of functie],Tbl.Uurtarief[Uurtarief],"",0,1),"")</f>
        <v/>
      </c>
      <c r="H32" s="121">
        <f>IFERROR(Tbl.Kosten[[#This Row],[Uren]]*Tbl.Kosten[[#This Row],[Uurtarief]],0)</f>
        <v>0</v>
      </c>
      <c r="I32" s="119" t="str">
        <f>IF(Tbl.Kosten[[#This Row],[Subtotaal uren]]&lt;&gt;0,_xlfn.XLOOKUP(Tbl.Kosten[[#This Row],[Medewerker e/o 
functie]],Tbl.Uurtarief[Medewerker en/of functie],Tbl.Uurtarief[Kostensoort arbeid],"",0,1),"")</f>
        <v/>
      </c>
      <c r="J32" s="147"/>
      <c r="K32" s="145"/>
      <c r="L32" s="149" t="str">
        <f>IF(Tbl.Kosten[[#This Row],[Activum]]&lt;&gt;"",_xlfn.XLOOKUP(Tbl.Kosten[[#This Row],[Activum]],Tbl.Afschrijvingskosten[Activum],Tbl.Afschrijvingskosten[Tarief per afschrijvings-eenheid],"",0,1),"")</f>
        <v/>
      </c>
      <c r="M32" s="122">
        <f>IFERROR(Tbl.Kosten[[#This Row],[Een-
heden]]*Tbl.Kosten[[#This Row],[Afschrijvings-
tarief]],0)</f>
        <v>0</v>
      </c>
      <c r="N32" s="122" t="str">
        <f>IF(Tbl.Kosten[[#This Row],[Subtotaal afschrijving]]&lt;&gt;0,Lijsten!A30,"")</f>
        <v/>
      </c>
      <c r="O32" s="150"/>
      <c r="P32" s="145"/>
      <c r="Q32" s="148"/>
      <c r="R32" s="122">
        <f>IFERROR(Tbl.Kosten[[#This Row],[Aantal]]*Tbl.Kosten[[#This Row],[Tarief]],0)</f>
        <v>0</v>
      </c>
      <c r="S32" s="8">
        <f>IFERROR(Tbl.Kosten[[#This Row],[Subtotaal overige kosten]]+Tbl.Kosten[[#This Row],[Subtotaal uren]]+Tbl.Kosten[[#This Row],[Subtotaal afschrijving]],0)</f>
        <v>0</v>
      </c>
      <c r="T32" s="8">
        <f>IFERROR(Tbl.Kosten[[#This Row],[Totaal kosten]]*Tbl.Kosten[[#This Row],[Subsidie%]],0)</f>
        <v>0</v>
      </c>
      <c r="U32" s="4" t="str" cm="1">
        <f t="array" ref="U32">IFERROR(_xlfn.IFS(Tbl.Kosten[[#This Row],[Subtotaal uren]]&lt;&gt;0,Tbl.Kosten[[#This Row],[Kostensoort arbeid]],Tbl.Kosten[[#This Row],[Subtotaal afschrijving]]&lt;&gt;0,Tbl.Kosten[[#This Row],[Kostensoort afschrijving]],Tbl.Kosten[[#This Row],[Subtotaal overige kosten]]&lt;&gt;0,Tbl.Kosten[[#This Row],[Kostensoort overig]]),"")</f>
        <v/>
      </c>
      <c r="V32" s="4" t="str">
        <f>IFERROR(_xlfn.XLOOKUP(Tbl.Kosten[[#This Row],[Activiteitencode]],Tbl.Activiteiten[Activiteitcode],Tbl.Activiteiten[Werkpakketcode],"",0,1),"")</f>
        <v/>
      </c>
      <c r="W32" s="4" t="str">
        <f>IFERROR(_xlfn.XLOOKUP(Tbl.Kosten[[#This Row],[Werkpakketcode]],Tbl.Werkpakketten[Werkpakketcode],Tbl.Werkpakketten[Subsidiabele activiteit],"",0,1),"")</f>
        <v/>
      </c>
      <c r="X32" s="12">
        <f>IFERROR(_xlfn.XLOOKUP(Tbl.Kosten[[#This Row],[Sanr.]],Tbl.Subsidiehoogte[SAnr.],Tbl.Subsidiehoogte[Sub. Percentage],0,0,1),0)</f>
        <v>0</v>
      </c>
      <c r="Y32" s="154" t="str">
        <f>IFERROR(_xlfn.XLOOKUP(Tbl.Kosten[[#This Row],[Partnercode]],Tbl.Projectpartners[Partnercode],Tbl.Projectpartners[PNr.],"",0,1),"")</f>
        <v>P1</v>
      </c>
      <c r="Z32" s="158">
        <f>IF(Tbl.Kosten[[#This Row],[Pnr.]]=Z$7,Tbl.Kosten[[#This Row],[Totaal kosten]],"")</f>
        <v>0</v>
      </c>
      <c r="AA32" s="158" t="str">
        <f>IF(Tbl.Kosten[[#This Row],[Pnr.]]=AA$7,Tbl.Kosten[[#This Row],[Totaal kosten]],"")</f>
        <v/>
      </c>
      <c r="AB32" s="158" t="str">
        <f>IF(Tbl.Kosten[[#This Row],[Pnr.]]=AB$7,Tbl.Kosten[[#This Row],[Totaal kosten]],"")</f>
        <v/>
      </c>
      <c r="AC32" s="158" t="str">
        <f>IF(Tbl.Kosten[[#This Row],[Pnr.]]=AC$7,Tbl.Kosten[[#This Row],[Totaal kosten]],"")</f>
        <v/>
      </c>
      <c r="AD32" s="158" t="str">
        <f>IF(Tbl.Kosten[[#This Row],[Pnr.]]=AD$7,Tbl.Kosten[[#This Row],[Totaal kosten]],"")</f>
        <v/>
      </c>
      <c r="AE32" s="158" t="str">
        <f>IF(Tbl.Kosten[[#This Row],[Pnr.]]=AE$7,Tbl.Kosten[[#This Row],[Totaal kosten]],"")</f>
        <v/>
      </c>
      <c r="AF32" s="158" t="str">
        <f>IF(Tbl.Kosten[[#This Row],[Pnr.]]=AF$7,Tbl.Kosten[[#This Row],[Totaal kosten]],"")</f>
        <v/>
      </c>
      <c r="AG32" s="158" t="str">
        <f>IF(Tbl.Kosten[[#This Row],[Pnr.]]=AG$7,Tbl.Kosten[[#This Row],[Totaal kosten]],"")</f>
        <v/>
      </c>
      <c r="AH32" s="158" t="str">
        <f>IF(Tbl.Kosten[[#This Row],[Pnr.]]=AH$7,Tbl.Kosten[[#This Row],[Totaal kosten]],"")</f>
        <v/>
      </c>
      <c r="AI32" s="158" t="str">
        <f>IF(Tbl.Kosten[[#This Row],[Pnr.]]=AI$7,Tbl.Kosten[[#This Row],[Totaal kosten]],"")</f>
        <v/>
      </c>
      <c r="AJ32" s="158" t="str">
        <f>IF(Tbl.Kosten[[#This Row],[Pnr.]]=AJ$7,Tbl.Kosten[[#This Row],[Totaal kosten]],"")</f>
        <v/>
      </c>
      <c r="AK32" s="158" t="str">
        <f>IF(Tbl.Kosten[[#This Row],[Pnr.]]=AK$7,Tbl.Kosten[[#This Row],[Totaal kosten]],"")</f>
        <v/>
      </c>
      <c r="AL32" s="158" t="str">
        <f>IF(Tbl.Kosten[[#This Row],[Pnr.]]=AL$7,Tbl.Kosten[[#This Row],[Totaal kosten]],"")</f>
        <v/>
      </c>
      <c r="AM32" s="158" t="str">
        <f>IF(Tbl.Kosten[[#This Row],[Pnr.]]=AM$7,Tbl.Kosten[[#This Row],[Totaal kosten]],"")</f>
        <v/>
      </c>
      <c r="AN32" s="158" t="str">
        <f>IF(Tbl.Kosten[[#This Row],[Pnr.]]=AN$7,Tbl.Kosten[[#This Row],[Totaal kosten]],"")</f>
        <v/>
      </c>
      <c r="AO32" s="158" t="str">
        <f>IF(Tbl.Kosten[[#This Row],[Pnr.]]=AO$7,Tbl.Kosten[[#This Row],[Totaal kosten]],"")</f>
        <v/>
      </c>
      <c r="AP32" s="158" t="str">
        <f>IF(Tbl.Kosten[[#This Row],[Pnr.]]=AP$7,Tbl.Kosten[[#This Row],[Totaal kosten]],"")</f>
        <v/>
      </c>
      <c r="AQ32" s="158" t="str">
        <f>IF(Tbl.Kosten[[#This Row],[Pnr.]]=AQ$7,Tbl.Kosten[[#This Row],[Totaal kosten]],"")</f>
        <v/>
      </c>
      <c r="AR32" s="158" t="str">
        <f>IF(Tbl.Kosten[[#This Row],[Pnr.]]=AR$7,Tbl.Kosten[[#This Row],[Totaal kosten]],"")</f>
        <v/>
      </c>
      <c r="AS32" s="158" t="str">
        <f>IF(Tbl.Kosten[[#This Row],[Pnr.]]=AS$7,Tbl.Kosten[[#This Row],[Totaal kosten]],"")</f>
        <v/>
      </c>
      <c r="AT32" s="158" t="str">
        <f>IF(Tbl.Kosten[[#This Row],[Pnr.]]=AT$7,Tbl.Kosten[[#This Row],[Totaal kosten]],"")</f>
        <v/>
      </c>
      <c r="AU32" s="158" t="str">
        <f>IF(Tbl.Kosten[[#This Row],[Pnr.]]=AU$7,Tbl.Kosten[[#This Row],[Totaal kosten]],"")</f>
        <v/>
      </c>
      <c r="AV32" s="158" t="str">
        <f>IF(Tbl.Kosten[[#This Row],[Pnr.]]=AV$7,Tbl.Kosten[[#This Row],[Totaal kosten]],"")</f>
        <v/>
      </c>
      <c r="AW32" s="158" t="str">
        <f>IF(Tbl.Kosten[[#This Row],[Pnr.]]=AW$7,Tbl.Kosten[[#This Row],[Totaal kosten]],"")</f>
        <v/>
      </c>
      <c r="AX32" s="158" t="str">
        <f>IF(Tbl.Kosten[[#This Row],[Pnr.]]=AX$7,Tbl.Kosten[[#This Row],[Totaal kosten]],"")</f>
        <v/>
      </c>
      <c r="AY32" s="158" t="str">
        <f>IF(Tbl.Kosten[[#This Row],[Pnr.]]=AY$7,Tbl.Kosten[[#This Row],[Totaal kosten]],"")</f>
        <v/>
      </c>
      <c r="AZ32" s="158" t="str">
        <f>IF(Tbl.Kosten[[#This Row],[Pnr.]]=AZ$7,Tbl.Kosten[[#This Row],[Totaal kosten]],"")</f>
        <v/>
      </c>
      <c r="BA32" s="158" t="str">
        <f>IF(Tbl.Kosten[[#This Row],[Pnr.]]=BA$7,Tbl.Kosten[[#This Row],[Totaal kosten]],"")</f>
        <v/>
      </c>
      <c r="BB32" s="158" t="str">
        <f>IF(Tbl.Kosten[[#This Row],[Pnr.]]=BB$7,Tbl.Kosten[[#This Row],[Totaal kosten]],"")</f>
        <v/>
      </c>
      <c r="BC32" s="158" t="str">
        <f>IF(Tbl.Kosten[[#This Row],[Pnr.]]=BC$7,Tbl.Kosten[[#This Row],[Totaal kosten]],"")</f>
        <v/>
      </c>
      <c r="BD32" s="158" t="str">
        <f>IF(Tbl.Kosten[[#This Row],[Pnr.]]=BD$7,Tbl.Kosten[[#This Row],[Totaal kosten]],"")</f>
        <v/>
      </c>
      <c r="BE32" s="158" t="str">
        <f>IF(Tbl.Kosten[[#This Row],[Pnr.]]=BE$7,Tbl.Kosten[[#This Row],[Totaal kosten]],"")</f>
        <v/>
      </c>
      <c r="BF32" s="158" t="str">
        <f>IF(Tbl.Kosten[[#This Row],[Pnr.]]=BF$7,Tbl.Kosten[[#This Row],[Totaal kosten]],"")</f>
        <v/>
      </c>
      <c r="BG32" s="158" t="str">
        <f>IF(Tbl.Kosten[[#This Row],[Pnr.]]=BG$7,Tbl.Kosten[[#This Row],[Totaal kosten]],"")</f>
        <v/>
      </c>
      <c r="BH32" s="158" t="str">
        <f>IF(Tbl.Kosten[[#This Row],[Pnr.]]=BH$7,Tbl.Kosten[[#This Row],[Totaal kosten]],"")</f>
        <v/>
      </c>
      <c r="BI32" s="158" t="str">
        <f>IF(Tbl.Kosten[[#This Row],[Pnr.]]=BI$7,Tbl.Kosten[[#This Row],[Totaal kosten]],"")</f>
        <v/>
      </c>
      <c r="BJ32" s="158" t="str">
        <f>IF(Tbl.Kosten[[#This Row],[Pnr.]]=BJ$7,Tbl.Kosten[[#This Row],[Totaal kosten]],"")</f>
        <v/>
      </c>
      <c r="BK32" s="158" t="str">
        <f>IF(Tbl.Kosten[[#This Row],[Pnr.]]=BK$7,Tbl.Kosten[[#This Row],[Totaal kosten]],"")</f>
        <v/>
      </c>
      <c r="BL32" s="158" t="str">
        <f>IF(Tbl.Kosten[[#This Row],[Pnr.]]=BL$7,Tbl.Kosten[[#This Row],[Totaal kosten]],"")</f>
        <v/>
      </c>
      <c r="BM32" s="158" t="str">
        <f>IF(Tbl.Kosten[[#This Row],[Pnr.]]=BM$7,Tbl.Kosten[[#This Row],[Totaal kosten]],"")</f>
        <v/>
      </c>
      <c r="BN32" s="158" t="str">
        <f>IF(Tbl.Kosten[[#This Row],[Pnr.]]=BN$7,Tbl.Kosten[[#This Row],[Totaal kosten]],"")</f>
        <v/>
      </c>
      <c r="BO32" s="158" t="str">
        <f>IF(Tbl.Kosten[[#This Row],[Pnr.]]=BO$7,Tbl.Kosten[[#This Row],[Totaal kosten]],"")</f>
        <v/>
      </c>
      <c r="BP32" s="158" t="str">
        <f>IF(Tbl.Kosten[[#This Row],[Pnr.]]=BP$7,Tbl.Kosten[[#This Row],[Totaal kosten]],"")</f>
        <v/>
      </c>
      <c r="BQ32" s="158" t="str">
        <f>IF(Tbl.Kosten[[#This Row],[Pnr.]]=BQ$7,Tbl.Kosten[[#This Row],[Totaal kosten]],"")</f>
        <v/>
      </c>
      <c r="BR32" s="158" t="str">
        <f>IF(Tbl.Kosten[[#This Row],[Pnr.]]=BR$7,Tbl.Kosten[[#This Row],[Totaal kosten]],"")</f>
        <v/>
      </c>
      <c r="BS32" s="158" t="str">
        <f>IF(Tbl.Kosten[[#This Row],[Pnr.]]=BS$7,Tbl.Kosten[[#This Row],[Totaal kosten]],"")</f>
        <v/>
      </c>
      <c r="BT32" s="158" t="str">
        <f>IF(Tbl.Kosten[[#This Row],[Pnr.]]=BT$7,Tbl.Kosten[[#This Row],[Totaal kosten]],"")</f>
        <v/>
      </c>
      <c r="BU32" s="158" t="str">
        <f>IF(Tbl.Kosten[[#This Row],[Pnr.]]=BU$7,Tbl.Kosten[[#This Row],[Totaal kosten]],"")</f>
        <v/>
      </c>
      <c r="BV32" s="158" t="str">
        <f>IF(Tbl.Kosten[[#This Row],[Pnr.]]=BV$7,Tbl.Kosten[[#This Row],[Totaal kosten]],"")</f>
        <v/>
      </c>
      <c r="BW32" s="158" t="str">
        <f>IF(Tbl.Kosten[[#This Row],[Pnr.]]=BW$7,Tbl.Kosten[[#This Row],[Totaal kosten]],"")</f>
        <v/>
      </c>
      <c r="BX32" s="158" t="str">
        <f>IFERROR(_xlfn.XLOOKUP(Tbl.Kosten[[#This Row],[Werkpakketcode]],Tbl.Werkpakketten[Werkpakketcode],Tbl.Werkpakketten[WPnr.],"",0,1),"")</f>
        <v/>
      </c>
      <c r="BY32" s="158" t="str">
        <f>IF(Tbl.Kosten[[#This Row],[WPnr.]]=BY$7,Tbl.Kosten[[#This Row],[Totaal kosten]],"")</f>
        <v/>
      </c>
      <c r="BZ32" s="158" t="str">
        <f>IF(Tbl.Kosten[[#This Row],[WPnr.]]=BZ$7,Tbl.Kosten[[#This Row],[Totaal kosten]],"")</f>
        <v/>
      </c>
      <c r="CA32" s="158" t="str">
        <f>IF(Tbl.Kosten[[#This Row],[WPnr.]]=CA$7,Tbl.Kosten[[#This Row],[Totaal kosten]],"")</f>
        <v/>
      </c>
      <c r="CB32" s="158" t="str">
        <f>IF(Tbl.Kosten[[#This Row],[WPnr.]]=CB$7,Tbl.Kosten[[#This Row],[Totaal kosten]],"")</f>
        <v/>
      </c>
      <c r="CC32" s="158" t="str">
        <f>IF(Tbl.Kosten[[#This Row],[WPnr.]]=CC$7,Tbl.Kosten[[#This Row],[Totaal kosten]],"")</f>
        <v/>
      </c>
      <c r="CD32" s="158" t="str">
        <f>IF(Tbl.Kosten[[#This Row],[WPnr.]]=CD$7,Tbl.Kosten[[#This Row],[Totaal kosten]],"")</f>
        <v/>
      </c>
      <c r="CE32" s="158" t="str">
        <f>IF(Tbl.Kosten[[#This Row],[WPnr.]]=CE$7,Tbl.Kosten[[#This Row],[Totaal kosten]],"")</f>
        <v/>
      </c>
      <c r="CF32" s="158" t="str">
        <f>IF(Tbl.Kosten[[#This Row],[WPnr.]]=CF$7,Tbl.Kosten[[#This Row],[Totaal kosten]],"")</f>
        <v/>
      </c>
      <c r="CG32" s="158" t="str">
        <f>IF(Tbl.Kosten[[#This Row],[WPnr.]]=CG$7,Tbl.Kosten[[#This Row],[Totaal kosten]],"")</f>
        <v/>
      </c>
      <c r="CH32" s="158" t="str">
        <f>IF(Tbl.Kosten[[#This Row],[WPnr.]]=CH$7,Tbl.Kosten[[#This Row],[Totaal kosten]],"")</f>
        <v/>
      </c>
      <c r="CI32" s="158" t="str">
        <f>IF(Tbl.Kosten[[#This Row],[WPnr.]]=CI$7,Tbl.Kosten[[#This Row],[Totaal kosten]],"")</f>
        <v/>
      </c>
      <c r="CJ32" s="158" t="str">
        <f>IF(Tbl.Kosten[[#This Row],[WPnr.]]=CJ$7,Tbl.Kosten[[#This Row],[Totaal kosten]],"")</f>
        <v/>
      </c>
      <c r="CK32" s="158" t="str">
        <f>IF(Tbl.Kosten[[#This Row],[WPnr.]]=CK$7,Tbl.Kosten[[#This Row],[Totaal kosten]],"")</f>
        <v/>
      </c>
      <c r="CL32" s="158" t="str">
        <f>IF(Tbl.Kosten[[#This Row],[WPnr.]]=CL$7,Tbl.Kosten[[#This Row],[Totaal kosten]],"")</f>
        <v/>
      </c>
      <c r="CM32" s="158" t="str">
        <f>IF(Tbl.Kosten[[#This Row],[WPnr.]]=CM$7,Tbl.Kosten[[#This Row],[Totaal kosten]],"")</f>
        <v/>
      </c>
      <c r="CN32" s="158" t="str">
        <f>IF(Tbl.Kosten[[#This Row],[WPnr.]]=CN$7,Tbl.Kosten[[#This Row],[Totaal kosten]],"")</f>
        <v/>
      </c>
      <c r="CO32" s="158" t="str">
        <f>IF(Tbl.Kosten[[#This Row],[WPnr.]]=CO$7,Tbl.Kosten[[#This Row],[Totaal kosten]],"")</f>
        <v/>
      </c>
      <c r="CP32" s="158" t="str">
        <f>IF(Tbl.Kosten[[#This Row],[WPnr.]]=CP$7,Tbl.Kosten[[#This Row],[Totaal kosten]],"")</f>
        <v/>
      </c>
      <c r="CQ32" s="158" t="str">
        <f>IF(Tbl.Kosten[[#This Row],[WPnr.]]=CQ$7,Tbl.Kosten[[#This Row],[Totaal kosten]],"")</f>
        <v/>
      </c>
      <c r="CR32" s="158" t="str">
        <f>IF(Tbl.Kosten[[#This Row],[WPnr.]]=CR$7,Tbl.Kosten[[#This Row],[Totaal kosten]],"")</f>
        <v/>
      </c>
      <c r="CS32" s="158" t="str">
        <f>IF(Tbl.Kosten[[#This Row],[WPnr.]]=CS$7,Tbl.Kosten[[#This Row],[Totaal kosten]],"")</f>
        <v/>
      </c>
      <c r="CT32" s="158" t="str">
        <f>IF(Tbl.Kosten[[#This Row],[WPnr.]]=CT$7,Tbl.Kosten[[#This Row],[Totaal kosten]],"")</f>
        <v/>
      </c>
      <c r="CU32" s="158" t="str">
        <f>IF(Tbl.Kosten[[#This Row],[WPnr.]]=CU$7,Tbl.Kosten[[#This Row],[Totaal kosten]],"")</f>
        <v/>
      </c>
      <c r="CV32" s="158" t="str">
        <f>IF(Tbl.Kosten[[#This Row],[WPnr.]]=CV$7,Tbl.Kosten[[#This Row],[Totaal kosten]],"")</f>
        <v/>
      </c>
      <c r="CW32" s="158" t="str">
        <f>IF(Tbl.Kosten[[#This Row],[WPnr.]]=CW$7,Tbl.Kosten[[#This Row],[Totaal kosten]],"")</f>
        <v/>
      </c>
      <c r="CX32" s="158" t="str">
        <f>IF(Tbl.Kosten[[#This Row],[WPnr.]]=CX$7,Tbl.Kosten[[#This Row],[Totaal kosten]],"")</f>
        <v/>
      </c>
      <c r="CY32" s="158" t="str">
        <f>IF(Tbl.Kosten[[#This Row],[WPnr.]]=CY$7,Tbl.Kosten[[#This Row],[Totaal kosten]],"")</f>
        <v/>
      </c>
      <c r="CZ32" s="158" t="str">
        <f>IF(Tbl.Kosten[[#This Row],[WPnr.]]=CZ$7,Tbl.Kosten[[#This Row],[Totaal kosten]],"")</f>
        <v/>
      </c>
      <c r="DA32" s="158" t="str">
        <f>IF(Tbl.Kosten[[#This Row],[WPnr.]]=DA$7,Tbl.Kosten[[#This Row],[Totaal kosten]],"")</f>
        <v/>
      </c>
      <c r="DB32" s="158" t="str">
        <f>IF(Tbl.Kosten[[#This Row],[WPnr.]]=DB$7,Tbl.Kosten[[#This Row],[Totaal kosten]],"")</f>
        <v/>
      </c>
      <c r="DC32" s="158" t="str">
        <f>IF(Tbl.Kosten[[#This Row],[WPnr.]]=DC$7,Tbl.Kosten[[#This Row],[Totaal kosten]],"")</f>
        <v/>
      </c>
      <c r="DD32" s="158" t="str">
        <f>IF(Tbl.Kosten[[#This Row],[WPnr.]]=DD$7,Tbl.Kosten[[#This Row],[Totaal kosten]],"")</f>
        <v/>
      </c>
      <c r="DE32" s="158" t="str">
        <f>IF(Tbl.Kosten[[#This Row],[WPnr.]]=DE$7,Tbl.Kosten[[#This Row],[Totaal kosten]],"")</f>
        <v/>
      </c>
      <c r="DF32" s="158" t="str">
        <f>IF(Tbl.Kosten[[#This Row],[WPnr.]]=DF$7,Tbl.Kosten[[#This Row],[Totaal kosten]],"")</f>
        <v/>
      </c>
      <c r="DG32" s="158" t="str">
        <f>IF(Tbl.Kosten[[#This Row],[WPnr.]]=DG$7,Tbl.Kosten[[#This Row],[Totaal kosten]],"")</f>
        <v/>
      </c>
      <c r="DH32" s="158" t="str">
        <f>IF(Tbl.Kosten[[#This Row],[WPnr.]]=DH$7,Tbl.Kosten[[#This Row],[Totaal kosten]],"")</f>
        <v/>
      </c>
      <c r="DI32" s="158" t="str">
        <f>IF(Tbl.Kosten[[#This Row],[WPnr.]]=DI$7,Tbl.Kosten[[#This Row],[Totaal kosten]],"")</f>
        <v/>
      </c>
      <c r="DJ32" s="158" t="str">
        <f>IF(Tbl.Kosten[[#This Row],[WPnr.]]=DJ$7,Tbl.Kosten[[#This Row],[Totaal kosten]],"")</f>
        <v/>
      </c>
      <c r="DK32" s="158" t="str">
        <f>IF(Tbl.Kosten[[#This Row],[WPnr.]]=DK$7,Tbl.Kosten[[#This Row],[Totaal kosten]],"")</f>
        <v/>
      </c>
      <c r="DL32" s="158" t="str">
        <f>IF(Tbl.Kosten[[#This Row],[WPnr.]]=DL$7,Tbl.Kosten[[#This Row],[Totaal kosten]],"")</f>
        <v/>
      </c>
      <c r="DM32" s="158" t="str">
        <f>IF(Tbl.Kosten[[#This Row],[WPnr.]]=DM$7,Tbl.Kosten[[#This Row],[Totaal kosten]],"")</f>
        <v/>
      </c>
      <c r="DN32" s="158" t="str">
        <f>IF(Tbl.Kosten[[#This Row],[WPnr.]]=DN$7,Tbl.Kosten[[#This Row],[Totaal kosten]],"")</f>
        <v/>
      </c>
      <c r="DO32" s="158" t="str">
        <f>IF(Tbl.Kosten[[#This Row],[WPnr.]]=DO$7,Tbl.Kosten[[#This Row],[Totaal kosten]],"")</f>
        <v/>
      </c>
      <c r="DP32" s="158" t="str">
        <f>IF(Tbl.Kosten[[#This Row],[WPnr.]]=DP$7,Tbl.Kosten[[#This Row],[Totaal kosten]],"")</f>
        <v/>
      </c>
      <c r="DQ32" s="158" t="str">
        <f>IF(Tbl.Kosten[[#This Row],[WPnr.]]=DQ$7,Tbl.Kosten[[#This Row],[Totaal kosten]],"")</f>
        <v/>
      </c>
      <c r="DR32" s="158" t="str">
        <f>IF(Tbl.Kosten[[#This Row],[WPnr.]]=DR$7,Tbl.Kosten[[#This Row],[Totaal kosten]],"")</f>
        <v/>
      </c>
      <c r="DS32" s="158" t="str">
        <f>IF(Tbl.Kosten[[#This Row],[WPnr.]]=DS$7,Tbl.Kosten[[#This Row],[Totaal kosten]],"")</f>
        <v/>
      </c>
      <c r="DT32" s="158" t="str">
        <f>IF(Tbl.Kosten[[#This Row],[WPnr.]]=DT$7,Tbl.Kosten[[#This Row],[Totaal kosten]],"")</f>
        <v/>
      </c>
      <c r="DU32" s="158" t="str">
        <f>IF(Tbl.Kosten[[#This Row],[WPnr.]]=DU$7,Tbl.Kosten[[#This Row],[Totaal kosten]],"")</f>
        <v/>
      </c>
      <c r="DV32" s="158" t="str">
        <f>IF(Tbl.Kosten[[#This Row],[WPnr.]]=DV$7,Tbl.Kosten[[#This Row],[Totaal kosten]],"")</f>
        <v/>
      </c>
      <c r="DW32" s="160" t="str">
        <f>IFERROR(_xlfn.XLOOKUP(Tbl.Kosten[[#This Row],[Kostensoort]],Tbl.Kostensoorten[Kostensoorten],Tbl.Kostensoorten[KSnr.],"",0,1),"")</f>
        <v/>
      </c>
      <c r="DX32" s="160" t="str">
        <f>IF(Tbl.Kosten[[#This Row],[KSnr.]]=DX$7,Tbl.Kosten[[#This Row],[Totaal kosten]],"")</f>
        <v/>
      </c>
      <c r="DY32" s="160" t="str">
        <f>IF(Tbl.Kosten[[#This Row],[KSnr.]]=DY$7,Tbl.Kosten[[#This Row],[Totaal kosten]],"")</f>
        <v/>
      </c>
      <c r="DZ32" s="160" t="str">
        <f>IF(Tbl.Kosten[[#This Row],[KSnr.]]=DZ$7,Tbl.Kosten[[#This Row],[Totaal kosten]],"")</f>
        <v/>
      </c>
      <c r="EA32" s="160" t="str">
        <f>IF(Tbl.Kosten[[#This Row],[KSnr.]]=EA$7,Tbl.Kosten[[#This Row],[Totaal kosten]],"")</f>
        <v/>
      </c>
      <c r="EB32" s="160" t="str">
        <f>IF(Tbl.Kosten[[#This Row],[KSnr.]]=EB$7,Tbl.Kosten[[#This Row],[Totaal kosten]],"")</f>
        <v/>
      </c>
      <c r="EC32" s="160" t="str">
        <f>IF(Tbl.Kosten[[#This Row],[KSnr.]]=EC$7,Tbl.Kosten[[#This Row],[Totaal kosten]],"")</f>
        <v/>
      </c>
      <c r="ED32" s="160" t="str">
        <f>IF(Tbl.Kosten[[#This Row],[KSnr.]]=ED$7,Tbl.Kosten[[#This Row],[Totaal kosten]],"")</f>
        <v/>
      </c>
      <c r="EE32" s="160" t="str">
        <f>IF(Tbl.Kosten[[#This Row],[KSnr.]]=EE$7,Tbl.Kosten[[#This Row],[Totaal kosten]],"")</f>
        <v/>
      </c>
      <c r="EF32" s="160" t="str">
        <f>IF(Tbl.Kosten[[#This Row],[KSnr.]]=EF$7,Tbl.Kosten[[#This Row],[Totaal kosten]],"")</f>
        <v/>
      </c>
      <c r="EG32" s="160" t="str">
        <f>IF(Tbl.Kosten[[#This Row],[KSnr.]]=EG$7,Tbl.Kosten[[#This Row],[Totaal kosten]],"")</f>
        <v/>
      </c>
      <c r="EH32" s="160" t="str">
        <f>IF(Tbl.Kosten[[#This Row],[KSnr.]]=EH$7,Tbl.Kosten[[#This Row],[Totaal kosten]],"")</f>
        <v/>
      </c>
      <c r="EI32" s="160" t="str">
        <f>IF(Tbl.Kosten[[#This Row],[KSnr.]]=EI$7,Tbl.Kosten[[#This Row],[Totaal kosten]],"")</f>
        <v/>
      </c>
      <c r="EJ32" s="160" t="str">
        <f>IF(Tbl.Kosten[[#This Row],[KSnr.]]=EJ$7,Tbl.Kosten[[#This Row],[Totaal kosten]],"")</f>
        <v/>
      </c>
      <c r="EK32" s="160" t="str">
        <f>IF(Tbl.Kosten[[#This Row],[KSnr.]]=EK$7,Tbl.Kosten[[#This Row],[Totaal kosten]],"")</f>
        <v/>
      </c>
      <c r="EL32" s="160" t="str">
        <f>IF(Tbl.Kosten[[#This Row],[KSnr.]]=EL$7,Tbl.Kosten[[#This Row],[Totaal kosten]],"")</f>
        <v/>
      </c>
      <c r="EM32" s="160" t="str">
        <f>IF(Tbl.Kosten[[#This Row],[KSnr.]]=EM$7,Tbl.Kosten[[#This Row],[Totaal kosten]],"")</f>
        <v/>
      </c>
      <c r="EN32" s="160" t="str">
        <f>IF(Tbl.Kosten[[#This Row],[KSnr.]]=EN$7,Tbl.Kosten[[#This Row],[Totaal kosten]],"")</f>
        <v/>
      </c>
      <c r="EO32" s="160" t="str">
        <f>IF(Tbl.Kosten[[#This Row],[KSnr.]]=EO$7,Tbl.Kosten[[#This Row],[Totaal kosten]],"")</f>
        <v/>
      </c>
      <c r="EP32" s="160" t="str">
        <f>IF(Tbl.Kosten[[#This Row],[KSnr.]]=EP$7,Tbl.Kosten[[#This Row],[Totaal kosten]],"")</f>
        <v/>
      </c>
      <c r="EQ32" s="160" t="str">
        <f>IF(Tbl.Kosten[[#This Row],[KSnr.]]=EQ$7,Tbl.Kosten[[#This Row],[Totaal kosten]],"")</f>
        <v/>
      </c>
      <c r="ER32" s="154" t="str">
        <f>IFERROR(_xlfn.XLOOKUP(Tbl.Kosten[[#This Row],[Subsidieactiviteit]],Tbl.Subsidiehoogte[Subsidieactiviteit],Tbl.Subsidiehoogte[SAnr.],"",0,1),"")</f>
        <v/>
      </c>
      <c r="ES32" s="160" t="str">
        <f>IF(Tbl.Kosten[[#This Row],[Sanr.]]=ES$7,Tbl.Kosten[[#This Row],[Totaal kosten]],"")</f>
        <v/>
      </c>
      <c r="ET32" s="160" t="str">
        <f>IF(Tbl.Kosten[[#This Row],[Sanr.]]=ET$7,Tbl.Kosten[[#This Row],[Totaal kosten]],"")</f>
        <v/>
      </c>
      <c r="EU32" s="160" t="str">
        <f>IF(Tbl.Kosten[[#This Row],[Sanr.]]=EU$7,Tbl.Kosten[[#This Row],[Totaal kosten]],"")</f>
        <v/>
      </c>
      <c r="EV32" s="160" t="str">
        <f>IF(Tbl.Kosten[[#This Row],[Sanr.]]=EV$7,Tbl.Kosten[[#This Row],[Totaal kosten]],"")</f>
        <v/>
      </c>
      <c r="EW32" s="160" t="str">
        <f>IF(Tbl.Kosten[[#This Row],[Sanr.]]=EW$7,Tbl.Kosten[[#This Row],[Totaal kosten]],"")</f>
        <v/>
      </c>
      <c r="EX32" s="160" t="str">
        <f>IF(Tbl.Kosten[[#This Row],[Sanr.]]=EX$7,Tbl.Kosten[[#This Row],[Totaal kosten]],"")</f>
        <v/>
      </c>
      <c r="EY32" s="160" t="str">
        <f>IF(Tbl.Kosten[[#This Row],[Sanr.]]=EY$7,Tbl.Kosten[[#This Row],[Totaal kosten]],"")</f>
        <v/>
      </c>
      <c r="EZ32" s="160" t="str">
        <f>IF(Tbl.Kosten[[#This Row],[Sanr.]]=EZ$7,Tbl.Kosten[[#This Row],[Totaal kosten]],"")</f>
        <v/>
      </c>
      <c r="FA32" s="160" t="str">
        <f>IF(Tbl.Kosten[[#This Row],[Sanr.]]=FA$7,Tbl.Kosten[[#This Row],[Totaal kosten]],"")</f>
        <v/>
      </c>
      <c r="FB32" s="160" t="str">
        <f>IF(Tbl.Kosten[[#This Row],[Sanr.]]=FB$7,Tbl.Kosten[[#This Row],[Totaal kosten]],"")</f>
        <v/>
      </c>
      <c r="FC32" s="160" t="str">
        <f>IF(Tbl.Kosten[[#This Row],[Sanr.]]=FC$7,Tbl.Kosten[[#This Row],[Totaal kosten]],"")</f>
        <v/>
      </c>
      <c r="FD32" s="160" t="str">
        <f>IF(Tbl.Kosten[[#This Row],[Sanr.]]=FD$7,Tbl.Kosten[[#This Row],[Totaal kosten]],"")</f>
        <v/>
      </c>
      <c r="FE32" s="160" t="str">
        <f>IF(Tbl.Kosten[[#This Row],[Sanr.]]=FE$7,Tbl.Kosten[[#This Row],[Totaal kosten]],"")</f>
        <v/>
      </c>
      <c r="FF32" s="160" t="str">
        <f>IF(Tbl.Kosten[[#This Row],[Sanr.]]=FF$7,Tbl.Kosten[[#This Row],[Totaal kosten]],"")</f>
        <v/>
      </c>
      <c r="FG32" s="160" t="str">
        <f>IF(Tbl.Kosten[[#This Row],[Sanr.]]=FG$7,Tbl.Kosten[[#This Row],[Totaal kosten]],"")</f>
        <v/>
      </c>
      <c r="FH32" s="160" t="str">
        <f>IF(Tbl.Kosten[[#This Row],[Sanr.]]=FH$7,Tbl.Kosten[[#This Row],[Totaal kosten]],"")</f>
        <v/>
      </c>
      <c r="FI32" s="160" t="str">
        <f>IF(Tbl.Kosten[[#This Row],[Sanr.]]=FI$7,Tbl.Kosten[[#This Row],[Totaal kosten]],"")</f>
        <v/>
      </c>
      <c r="FJ32" s="160" t="str">
        <f>IF(Tbl.Kosten[[#This Row],[Sanr.]]=FJ$7,Tbl.Kosten[[#This Row],[Totaal kosten]],"")</f>
        <v/>
      </c>
      <c r="FK32" s="160" t="str">
        <f>IF(Tbl.Kosten[[#This Row],[Sanr.]]=FK$7,Tbl.Kosten[[#This Row],[Totaal kosten]],"")</f>
        <v/>
      </c>
      <c r="FL32" s="160" t="str">
        <f>IF(Tbl.Kosten[[#This Row],[Sanr.]]=FL$7,Tbl.Kosten[[#This Row],[Totaal kosten]],"")</f>
        <v/>
      </c>
      <c r="FM32" s="160" t="str">
        <f>IF(Tbl.Kosten[[#This Row],[Sanr.]]=FM$7,Tbl.Kosten[[#This Row],[Totaal kosten]],"")</f>
        <v/>
      </c>
      <c r="FN32" s="160" t="str">
        <f>IF(Tbl.Kosten[[#This Row],[Sanr.]]=FN$7,Tbl.Kosten[[#This Row],[Totaal kosten]],"")</f>
        <v/>
      </c>
      <c r="FO32" s="160" t="str">
        <f>IF(Tbl.Kosten[[#This Row],[Sanr.]]=FO$7,Tbl.Kosten[[#This Row],[Totaal kosten]],"")</f>
        <v/>
      </c>
      <c r="FP32" s="160" t="str">
        <f>IF(Tbl.Kosten[[#This Row],[Sanr.]]=FP$7,Tbl.Kosten[[#This Row],[Totaal kosten]],"")</f>
        <v/>
      </c>
      <c r="FQ32" s="160" t="str">
        <f>IF(Tbl.Kosten[[#This Row],[Sanr.]]=FQ$7,Tbl.Kosten[[#This Row],[Totaal kosten]],"")</f>
        <v/>
      </c>
      <c r="FR32" s="160" t="str">
        <f>IF(Tbl.Kosten[[#This Row],[Sanr.]]=FR$7,Tbl.Kosten[[#This Row],[Totaal kosten]],"")</f>
        <v/>
      </c>
      <c r="FS32" s="160" t="str">
        <f>IF(Tbl.Kosten[[#This Row],[Sanr.]]=FS$7,Tbl.Kosten[[#This Row],[Totaal kosten]],"")</f>
        <v/>
      </c>
      <c r="FT32" s="160" t="str">
        <f>IF(Tbl.Kosten[[#This Row],[Sanr.]]=FT$7,Tbl.Kosten[[#This Row],[Totaal kosten]],"")</f>
        <v/>
      </c>
      <c r="FU32" s="160" t="str">
        <f>IF(Tbl.Kosten[[#This Row],[Sanr.]]=FU$7,Tbl.Kosten[[#This Row],[Totaal kosten]],"")</f>
        <v/>
      </c>
      <c r="FV32" s="160" t="str">
        <f>IF(Tbl.Kosten[[#This Row],[Sanr.]]=FV$7,Tbl.Kosten[[#This Row],[Totaal kosten]],"")</f>
        <v/>
      </c>
      <c r="FW32" s="160" t="str">
        <f>IFERROR(_xlfn.XLOOKUP(Tbl.Kosten[[#This Row],[Activiteitencode]],Tbl.Activiteiten[Activiteitcode],Tbl.Activiteiten[Anr.],"",0,1),"")</f>
        <v/>
      </c>
      <c r="FX32" s="181" t="str">
        <f>_xlfn.CONCAT(Tbl.Kosten[[#This Row],[Pnr.]],Tbl.Kosten[[#This Row],[Sanr.]])</f>
        <v>P1</v>
      </c>
      <c r="FY32" s="160">
        <f>Tbl.Kosten[[#This Row],[Totaal kosten]]-Tbl.Kosten[[#This Row],[Subsidie]]</f>
        <v>0</v>
      </c>
      <c r="FZ32" s="160">
        <f>IF(Tbl.Kosten[[#This Row],[Pnr.]]=FZ$7,Tbl.Kosten[[#This Row],[Te financieren]],"")</f>
        <v>0</v>
      </c>
      <c r="GA32" s="160" t="str">
        <f>IF(Tbl.Kosten[[#This Row],[Pnr.]]=GA$7,Tbl.Kosten[[#This Row],[Te financieren]],"")</f>
        <v/>
      </c>
      <c r="GB32" s="160" t="str">
        <f>IF(Tbl.Kosten[[#This Row],[Pnr.]]=GB$7,Tbl.Kosten[[#This Row],[Te financieren]],"")</f>
        <v/>
      </c>
      <c r="GC32" s="160" t="str">
        <f>IF(Tbl.Kosten[[#This Row],[Pnr.]]=GC$7,Tbl.Kosten[[#This Row],[Te financieren]],"")</f>
        <v/>
      </c>
      <c r="GD32" s="160" t="str">
        <f>IF(Tbl.Kosten[[#This Row],[Pnr.]]=GD$7,Tbl.Kosten[[#This Row],[Te financieren]],"")</f>
        <v/>
      </c>
      <c r="GE32" s="160" t="str">
        <f>IF(Tbl.Kosten[[#This Row],[Pnr.]]=GE$7,Tbl.Kosten[[#This Row],[Te financieren]],"")</f>
        <v/>
      </c>
      <c r="GF32" s="160" t="str">
        <f>IF(Tbl.Kosten[[#This Row],[Pnr.]]=GF$7,Tbl.Kosten[[#This Row],[Te financieren]],"")</f>
        <v/>
      </c>
      <c r="GG32" s="160" t="str">
        <f>IF(Tbl.Kosten[[#This Row],[Pnr.]]=GG$7,Tbl.Kosten[[#This Row],[Te financieren]],"")</f>
        <v/>
      </c>
      <c r="GH32" s="160" t="str">
        <f>IF(Tbl.Kosten[[#This Row],[Pnr.]]=GH$7,Tbl.Kosten[[#This Row],[Te financieren]],"")</f>
        <v/>
      </c>
      <c r="GI32" s="160" t="str">
        <f>IF(Tbl.Kosten[[#This Row],[Pnr.]]=GI$7,Tbl.Kosten[[#This Row],[Te financieren]],"")</f>
        <v/>
      </c>
      <c r="GJ32" s="160" t="str">
        <f>IF(Tbl.Kosten[[#This Row],[Pnr.]]=GJ$7,Tbl.Kosten[[#This Row],[Te financieren]],"")</f>
        <v/>
      </c>
      <c r="GK32" s="160" t="str">
        <f>IF(Tbl.Kosten[[#This Row],[Pnr.]]=GK$7,Tbl.Kosten[[#This Row],[Te financieren]],"")</f>
        <v/>
      </c>
      <c r="GL32" s="160" t="str">
        <f>IF(Tbl.Kosten[[#This Row],[Pnr.]]=GL$7,Tbl.Kosten[[#This Row],[Te financieren]],"")</f>
        <v/>
      </c>
      <c r="GM32" s="160" t="str">
        <f>IF(Tbl.Kosten[[#This Row],[Pnr.]]=GM$7,Tbl.Kosten[[#This Row],[Te financieren]],"")</f>
        <v/>
      </c>
      <c r="GN32" s="160" t="str">
        <f>IF(Tbl.Kosten[[#This Row],[Pnr.]]=GN$7,Tbl.Kosten[[#This Row],[Te financieren]],"")</f>
        <v/>
      </c>
      <c r="GO32" s="160" t="str">
        <f>IF(Tbl.Kosten[[#This Row],[Pnr.]]=GO$7,Tbl.Kosten[[#This Row],[Te financieren]],"")</f>
        <v/>
      </c>
      <c r="GP32" s="160" t="str">
        <f>IF(Tbl.Kosten[[#This Row],[Pnr.]]=GP$7,Tbl.Kosten[[#This Row],[Te financieren]],"")</f>
        <v/>
      </c>
      <c r="GQ32" s="160" t="str">
        <f>IF(Tbl.Kosten[[#This Row],[Pnr.]]=GQ$7,Tbl.Kosten[[#This Row],[Te financieren]],"")</f>
        <v/>
      </c>
      <c r="GR32" s="160" t="str">
        <f>IF(Tbl.Kosten[[#This Row],[Pnr.]]=GR$7,Tbl.Kosten[[#This Row],[Te financieren]],"")</f>
        <v/>
      </c>
      <c r="GS32" s="160" t="str">
        <f>IF(Tbl.Kosten[[#This Row],[Pnr.]]=GS$7,Tbl.Kosten[[#This Row],[Te financieren]],"")</f>
        <v/>
      </c>
      <c r="GT32" s="160" t="str">
        <f>IF(Tbl.Kosten[[#This Row],[Pnr.]]=GT$7,Tbl.Kosten[[#This Row],[Te financieren]],"")</f>
        <v/>
      </c>
      <c r="GU32" s="160" t="str">
        <f>IF(Tbl.Kosten[[#This Row],[Pnr.]]=GU$7,Tbl.Kosten[[#This Row],[Te financieren]],"")</f>
        <v/>
      </c>
      <c r="GV32" s="160" t="str">
        <f>IF(Tbl.Kosten[[#This Row],[Pnr.]]=GV$7,Tbl.Kosten[[#This Row],[Te financieren]],"")</f>
        <v/>
      </c>
      <c r="GW32" s="160" t="str">
        <f>IF(Tbl.Kosten[[#This Row],[Pnr.]]=GW$7,Tbl.Kosten[[#This Row],[Te financieren]],"")</f>
        <v/>
      </c>
      <c r="GX32" s="160" t="str">
        <f>IF(Tbl.Kosten[[#This Row],[Pnr.]]=GX$7,Tbl.Kosten[[#This Row],[Te financieren]],"")</f>
        <v/>
      </c>
      <c r="GY32" s="160" t="str">
        <f>IF(Tbl.Kosten[[#This Row],[Pnr.]]=GY$7,Tbl.Kosten[[#This Row],[Te financieren]],"")</f>
        <v/>
      </c>
      <c r="GZ32" s="160" t="str">
        <f>IF(Tbl.Kosten[[#This Row],[Pnr.]]=GZ$7,Tbl.Kosten[[#This Row],[Te financieren]],"")</f>
        <v/>
      </c>
      <c r="HA32" s="160" t="str">
        <f>IF(Tbl.Kosten[[#This Row],[Pnr.]]=HA$7,Tbl.Kosten[[#This Row],[Te financieren]],"")</f>
        <v/>
      </c>
      <c r="HB32" s="160" t="str">
        <f>IF(Tbl.Kosten[[#This Row],[Pnr.]]=HB$7,Tbl.Kosten[[#This Row],[Te financieren]],"")</f>
        <v/>
      </c>
      <c r="HC32" s="160" t="str">
        <f>IF(Tbl.Kosten[[#This Row],[Pnr.]]=HC$7,Tbl.Kosten[[#This Row],[Te financieren]],"")</f>
        <v/>
      </c>
      <c r="HD32" s="160" t="str">
        <f>IF(Tbl.Kosten[[#This Row],[Pnr.]]=HD$7,Tbl.Kosten[[#This Row],[Te financieren]],"")</f>
        <v/>
      </c>
      <c r="HE32" s="160" t="str">
        <f>IF(Tbl.Kosten[[#This Row],[Pnr.]]=HE$7,Tbl.Kosten[[#This Row],[Te financieren]],"")</f>
        <v/>
      </c>
      <c r="HF32" s="160" t="str">
        <f>IF(Tbl.Kosten[[#This Row],[Pnr.]]=HF$7,Tbl.Kosten[[#This Row],[Te financieren]],"")</f>
        <v/>
      </c>
      <c r="HG32" s="160" t="str">
        <f>IF(Tbl.Kosten[[#This Row],[Pnr.]]=HG$7,Tbl.Kosten[[#This Row],[Te financieren]],"")</f>
        <v/>
      </c>
      <c r="HH32" s="160" t="str">
        <f>IF(Tbl.Kosten[[#This Row],[Pnr.]]=HH$7,Tbl.Kosten[[#This Row],[Te financieren]],"")</f>
        <v/>
      </c>
      <c r="HI32" s="160" t="str">
        <f>IF(Tbl.Kosten[[#This Row],[Pnr.]]=HI$7,Tbl.Kosten[[#This Row],[Te financieren]],"")</f>
        <v/>
      </c>
      <c r="HJ32" s="160" t="str">
        <f>IF(Tbl.Kosten[[#This Row],[Pnr.]]=HJ$7,Tbl.Kosten[[#This Row],[Te financieren]],"")</f>
        <v/>
      </c>
      <c r="HK32" s="160" t="str">
        <f>IF(Tbl.Kosten[[#This Row],[Pnr.]]=HK$7,Tbl.Kosten[[#This Row],[Te financieren]],"")</f>
        <v/>
      </c>
      <c r="HL32" s="160" t="str">
        <f>IF(Tbl.Kosten[[#This Row],[Pnr.]]=HL$7,Tbl.Kosten[[#This Row],[Te financieren]],"")</f>
        <v/>
      </c>
      <c r="HM32" s="160" t="str">
        <f>IF(Tbl.Kosten[[#This Row],[Pnr.]]=HM$7,Tbl.Kosten[[#This Row],[Te financieren]],"")</f>
        <v/>
      </c>
      <c r="HN32" s="160" t="str">
        <f>IF(Tbl.Kosten[[#This Row],[Pnr.]]=HN$7,Tbl.Kosten[[#This Row],[Te financieren]],"")</f>
        <v/>
      </c>
      <c r="HO32" s="160" t="str">
        <f>IF(Tbl.Kosten[[#This Row],[Pnr.]]=HO$7,Tbl.Kosten[[#This Row],[Te financieren]],"")</f>
        <v/>
      </c>
      <c r="HP32" s="160" t="str">
        <f>IF(Tbl.Kosten[[#This Row],[Pnr.]]=HP$7,Tbl.Kosten[[#This Row],[Te financieren]],"")</f>
        <v/>
      </c>
      <c r="HQ32" s="160" t="str">
        <f>IF(Tbl.Kosten[[#This Row],[Pnr.]]=HQ$7,Tbl.Kosten[[#This Row],[Te financieren]],"")</f>
        <v/>
      </c>
      <c r="HR32" s="160" t="str">
        <f>IF(Tbl.Kosten[[#This Row],[Pnr.]]=HR$7,Tbl.Kosten[[#This Row],[Te financieren]],"")</f>
        <v/>
      </c>
      <c r="HS32" s="160" t="str">
        <f>IF(Tbl.Kosten[[#This Row],[Pnr.]]=HS$7,Tbl.Kosten[[#This Row],[Te financieren]],"")</f>
        <v/>
      </c>
      <c r="HT32" s="160" t="str">
        <f>IF(Tbl.Kosten[[#This Row],[Pnr.]]=HT$7,Tbl.Kosten[[#This Row],[Te financieren]],"")</f>
        <v/>
      </c>
      <c r="HU32" s="160" t="str">
        <f>IF(Tbl.Kosten[[#This Row],[Pnr.]]=HU$7,Tbl.Kosten[[#This Row],[Te financieren]],"")</f>
        <v/>
      </c>
      <c r="HV32" s="160" t="str">
        <f>IF(Tbl.Kosten[[#This Row],[Pnr.]]=HV$7,Tbl.Kosten[[#This Row],[Te financieren]],"")</f>
        <v/>
      </c>
      <c r="HW32" s="160" t="str">
        <f>IF(Tbl.Kosten[[#This Row],[Pnr.]]=HW$7,Tbl.Kosten[[#This Row],[Te financieren]],"")</f>
        <v/>
      </c>
    </row>
    <row r="33" spans="2:231" x14ac:dyDescent="0.3">
      <c r="B33" s="144"/>
      <c r="C33" s="147"/>
      <c r="D33" s="146"/>
      <c r="E33" s="147"/>
      <c r="F33" s="145"/>
      <c r="G33" s="11" t="str">
        <f>IF(Tbl.Kosten[[#This Row],[Medewerker e/o 
functie]]&lt;&gt;"",_xlfn.XLOOKUP(Tbl.Kosten[[#This Row],[Medewerker e/o 
functie]],Tbl.Uurtarief[Medewerker en/of functie],Tbl.Uurtarief[Uurtarief],"",0,1),"")</f>
        <v/>
      </c>
      <c r="H33" s="121">
        <f>IFERROR(Tbl.Kosten[[#This Row],[Uren]]*Tbl.Kosten[[#This Row],[Uurtarief]],0)</f>
        <v>0</v>
      </c>
      <c r="I33" s="119" t="str">
        <f>IF(Tbl.Kosten[[#This Row],[Subtotaal uren]]&lt;&gt;0,_xlfn.XLOOKUP(Tbl.Kosten[[#This Row],[Medewerker e/o 
functie]],Tbl.Uurtarief[Medewerker en/of functie],Tbl.Uurtarief[Kostensoort arbeid],"",0,1),"")</f>
        <v/>
      </c>
      <c r="J33" s="147"/>
      <c r="K33" s="145"/>
      <c r="L33" s="149" t="str">
        <f>IF(Tbl.Kosten[[#This Row],[Activum]]&lt;&gt;"",_xlfn.XLOOKUP(Tbl.Kosten[[#This Row],[Activum]],Tbl.Afschrijvingskosten[Activum],Tbl.Afschrijvingskosten[Tarief per afschrijvings-eenheid],"",0,1),"")</f>
        <v/>
      </c>
      <c r="M33" s="122">
        <f>IFERROR(Tbl.Kosten[[#This Row],[Een-
heden]]*Tbl.Kosten[[#This Row],[Afschrijvings-
tarief]],0)</f>
        <v>0</v>
      </c>
      <c r="N33" s="122" t="str">
        <f>IF(Tbl.Kosten[[#This Row],[Subtotaal afschrijving]]&lt;&gt;0,Lijsten!A31,"")</f>
        <v/>
      </c>
      <c r="O33" s="150"/>
      <c r="P33" s="145"/>
      <c r="Q33" s="148"/>
      <c r="R33" s="122">
        <f>IFERROR(Tbl.Kosten[[#This Row],[Aantal]]*Tbl.Kosten[[#This Row],[Tarief]],0)</f>
        <v>0</v>
      </c>
      <c r="S33" s="8">
        <f>IFERROR(Tbl.Kosten[[#This Row],[Subtotaal overige kosten]]+Tbl.Kosten[[#This Row],[Subtotaal uren]]+Tbl.Kosten[[#This Row],[Subtotaal afschrijving]],0)</f>
        <v>0</v>
      </c>
      <c r="T33" s="8">
        <f>IFERROR(Tbl.Kosten[[#This Row],[Totaal kosten]]*Tbl.Kosten[[#This Row],[Subsidie%]],0)</f>
        <v>0</v>
      </c>
      <c r="U33" s="4" t="str" cm="1">
        <f t="array" ref="U33">IFERROR(_xlfn.IFS(Tbl.Kosten[[#This Row],[Subtotaal uren]]&lt;&gt;0,Tbl.Kosten[[#This Row],[Kostensoort arbeid]],Tbl.Kosten[[#This Row],[Subtotaal afschrijving]]&lt;&gt;0,Tbl.Kosten[[#This Row],[Kostensoort afschrijving]],Tbl.Kosten[[#This Row],[Subtotaal overige kosten]]&lt;&gt;0,Tbl.Kosten[[#This Row],[Kostensoort overig]]),"")</f>
        <v/>
      </c>
      <c r="V33" s="4" t="str">
        <f>IFERROR(_xlfn.XLOOKUP(Tbl.Kosten[[#This Row],[Activiteitencode]],Tbl.Activiteiten[Activiteitcode],Tbl.Activiteiten[Werkpakketcode],"",0,1),"")</f>
        <v/>
      </c>
      <c r="W33" s="4" t="str">
        <f>IFERROR(_xlfn.XLOOKUP(Tbl.Kosten[[#This Row],[Werkpakketcode]],Tbl.Werkpakketten[Werkpakketcode],Tbl.Werkpakketten[Subsidiabele activiteit],"",0,1),"")</f>
        <v/>
      </c>
      <c r="X33" s="12">
        <f>IFERROR(_xlfn.XLOOKUP(Tbl.Kosten[[#This Row],[Sanr.]],Tbl.Subsidiehoogte[SAnr.],Tbl.Subsidiehoogte[Sub. Percentage],0,0,1),0)</f>
        <v>0</v>
      </c>
      <c r="Y33" s="154" t="str">
        <f>IFERROR(_xlfn.XLOOKUP(Tbl.Kosten[[#This Row],[Partnercode]],Tbl.Projectpartners[Partnercode],Tbl.Projectpartners[PNr.],"",0,1),"")</f>
        <v>P1</v>
      </c>
      <c r="Z33" s="158">
        <f>IF(Tbl.Kosten[[#This Row],[Pnr.]]=Z$7,Tbl.Kosten[[#This Row],[Totaal kosten]],"")</f>
        <v>0</v>
      </c>
      <c r="AA33" s="158" t="str">
        <f>IF(Tbl.Kosten[[#This Row],[Pnr.]]=AA$7,Tbl.Kosten[[#This Row],[Totaal kosten]],"")</f>
        <v/>
      </c>
      <c r="AB33" s="158" t="str">
        <f>IF(Tbl.Kosten[[#This Row],[Pnr.]]=AB$7,Tbl.Kosten[[#This Row],[Totaal kosten]],"")</f>
        <v/>
      </c>
      <c r="AC33" s="158" t="str">
        <f>IF(Tbl.Kosten[[#This Row],[Pnr.]]=AC$7,Tbl.Kosten[[#This Row],[Totaal kosten]],"")</f>
        <v/>
      </c>
      <c r="AD33" s="158" t="str">
        <f>IF(Tbl.Kosten[[#This Row],[Pnr.]]=AD$7,Tbl.Kosten[[#This Row],[Totaal kosten]],"")</f>
        <v/>
      </c>
      <c r="AE33" s="158" t="str">
        <f>IF(Tbl.Kosten[[#This Row],[Pnr.]]=AE$7,Tbl.Kosten[[#This Row],[Totaal kosten]],"")</f>
        <v/>
      </c>
      <c r="AF33" s="158" t="str">
        <f>IF(Tbl.Kosten[[#This Row],[Pnr.]]=AF$7,Tbl.Kosten[[#This Row],[Totaal kosten]],"")</f>
        <v/>
      </c>
      <c r="AG33" s="158" t="str">
        <f>IF(Tbl.Kosten[[#This Row],[Pnr.]]=AG$7,Tbl.Kosten[[#This Row],[Totaal kosten]],"")</f>
        <v/>
      </c>
      <c r="AH33" s="158" t="str">
        <f>IF(Tbl.Kosten[[#This Row],[Pnr.]]=AH$7,Tbl.Kosten[[#This Row],[Totaal kosten]],"")</f>
        <v/>
      </c>
      <c r="AI33" s="158" t="str">
        <f>IF(Tbl.Kosten[[#This Row],[Pnr.]]=AI$7,Tbl.Kosten[[#This Row],[Totaal kosten]],"")</f>
        <v/>
      </c>
      <c r="AJ33" s="158" t="str">
        <f>IF(Tbl.Kosten[[#This Row],[Pnr.]]=AJ$7,Tbl.Kosten[[#This Row],[Totaal kosten]],"")</f>
        <v/>
      </c>
      <c r="AK33" s="158" t="str">
        <f>IF(Tbl.Kosten[[#This Row],[Pnr.]]=AK$7,Tbl.Kosten[[#This Row],[Totaal kosten]],"")</f>
        <v/>
      </c>
      <c r="AL33" s="158" t="str">
        <f>IF(Tbl.Kosten[[#This Row],[Pnr.]]=AL$7,Tbl.Kosten[[#This Row],[Totaal kosten]],"")</f>
        <v/>
      </c>
      <c r="AM33" s="158" t="str">
        <f>IF(Tbl.Kosten[[#This Row],[Pnr.]]=AM$7,Tbl.Kosten[[#This Row],[Totaal kosten]],"")</f>
        <v/>
      </c>
      <c r="AN33" s="158" t="str">
        <f>IF(Tbl.Kosten[[#This Row],[Pnr.]]=AN$7,Tbl.Kosten[[#This Row],[Totaal kosten]],"")</f>
        <v/>
      </c>
      <c r="AO33" s="158" t="str">
        <f>IF(Tbl.Kosten[[#This Row],[Pnr.]]=AO$7,Tbl.Kosten[[#This Row],[Totaal kosten]],"")</f>
        <v/>
      </c>
      <c r="AP33" s="158" t="str">
        <f>IF(Tbl.Kosten[[#This Row],[Pnr.]]=AP$7,Tbl.Kosten[[#This Row],[Totaal kosten]],"")</f>
        <v/>
      </c>
      <c r="AQ33" s="158" t="str">
        <f>IF(Tbl.Kosten[[#This Row],[Pnr.]]=AQ$7,Tbl.Kosten[[#This Row],[Totaal kosten]],"")</f>
        <v/>
      </c>
      <c r="AR33" s="158" t="str">
        <f>IF(Tbl.Kosten[[#This Row],[Pnr.]]=AR$7,Tbl.Kosten[[#This Row],[Totaal kosten]],"")</f>
        <v/>
      </c>
      <c r="AS33" s="158" t="str">
        <f>IF(Tbl.Kosten[[#This Row],[Pnr.]]=AS$7,Tbl.Kosten[[#This Row],[Totaal kosten]],"")</f>
        <v/>
      </c>
      <c r="AT33" s="158" t="str">
        <f>IF(Tbl.Kosten[[#This Row],[Pnr.]]=AT$7,Tbl.Kosten[[#This Row],[Totaal kosten]],"")</f>
        <v/>
      </c>
      <c r="AU33" s="158" t="str">
        <f>IF(Tbl.Kosten[[#This Row],[Pnr.]]=AU$7,Tbl.Kosten[[#This Row],[Totaal kosten]],"")</f>
        <v/>
      </c>
      <c r="AV33" s="158" t="str">
        <f>IF(Tbl.Kosten[[#This Row],[Pnr.]]=AV$7,Tbl.Kosten[[#This Row],[Totaal kosten]],"")</f>
        <v/>
      </c>
      <c r="AW33" s="158" t="str">
        <f>IF(Tbl.Kosten[[#This Row],[Pnr.]]=AW$7,Tbl.Kosten[[#This Row],[Totaal kosten]],"")</f>
        <v/>
      </c>
      <c r="AX33" s="158" t="str">
        <f>IF(Tbl.Kosten[[#This Row],[Pnr.]]=AX$7,Tbl.Kosten[[#This Row],[Totaal kosten]],"")</f>
        <v/>
      </c>
      <c r="AY33" s="158" t="str">
        <f>IF(Tbl.Kosten[[#This Row],[Pnr.]]=AY$7,Tbl.Kosten[[#This Row],[Totaal kosten]],"")</f>
        <v/>
      </c>
      <c r="AZ33" s="158" t="str">
        <f>IF(Tbl.Kosten[[#This Row],[Pnr.]]=AZ$7,Tbl.Kosten[[#This Row],[Totaal kosten]],"")</f>
        <v/>
      </c>
      <c r="BA33" s="158" t="str">
        <f>IF(Tbl.Kosten[[#This Row],[Pnr.]]=BA$7,Tbl.Kosten[[#This Row],[Totaal kosten]],"")</f>
        <v/>
      </c>
      <c r="BB33" s="158" t="str">
        <f>IF(Tbl.Kosten[[#This Row],[Pnr.]]=BB$7,Tbl.Kosten[[#This Row],[Totaal kosten]],"")</f>
        <v/>
      </c>
      <c r="BC33" s="158" t="str">
        <f>IF(Tbl.Kosten[[#This Row],[Pnr.]]=BC$7,Tbl.Kosten[[#This Row],[Totaal kosten]],"")</f>
        <v/>
      </c>
      <c r="BD33" s="158" t="str">
        <f>IF(Tbl.Kosten[[#This Row],[Pnr.]]=BD$7,Tbl.Kosten[[#This Row],[Totaal kosten]],"")</f>
        <v/>
      </c>
      <c r="BE33" s="158" t="str">
        <f>IF(Tbl.Kosten[[#This Row],[Pnr.]]=BE$7,Tbl.Kosten[[#This Row],[Totaal kosten]],"")</f>
        <v/>
      </c>
      <c r="BF33" s="158" t="str">
        <f>IF(Tbl.Kosten[[#This Row],[Pnr.]]=BF$7,Tbl.Kosten[[#This Row],[Totaal kosten]],"")</f>
        <v/>
      </c>
      <c r="BG33" s="158" t="str">
        <f>IF(Tbl.Kosten[[#This Row],[Pnr.]]=BG$7,Tbl.Kosten[[#This Row],[Totaal kosten]],"")</f>
        <v/>
      </c>
      <c r="BH33" s="158" t="str">
        <f>IF(Tbl.Kosten[[#This Row],[Pnr.]]=BH$7,Tbl.Kosten[[#This Row],[Totaal kosten]],"")</f>
        <v/>
      </c>
      <c r="BI33" s="158" t="str">
        <f>IF(Tbl.Kosten[[#This Row],[Pnr.]]=BI$7,Tbl.Kosten[[#This Row],[Totaal kosten]],"")</f>
        <v/>
      </c>
      <c r="BJ33" s="158" t="str">
        <f>IF(Tbl.Kosten[[#This Row],[Pnr.]]=BJ$7,Tbl.Kosten[[#This Row],[Totaal kosten]],"")</f>
        <v/>
      </c>
      <c r="BK33" s="158" t="str">
        <f>IF(Tbl.Kosten[[#This Row],[Pnr.]]=BK$7,Tbl.Kosten[[#This Row],[Totaal kosten]],"")</f>
        <v/>
      </c>
      <c r="BL33" s="158" t="str">
        <f>IF(Tbl.Kosten[[#This Row],[Pnr.]]=BL$7,Tbl.Kosten[[#This Row],[Totaal kosten]],"")</f>
        <v/>
      </c>
      <c r="BM33" s="158" t="str">
        <f>IF(Tbl.Kosten[[#This Row],[Pnr.]]=BM$7,Tbl.Kosten[[#This Row],[Totaal kosten]],"")</f>
        <v/>
      </c>
      <c r="BN33" s="158" t="str">
        <f>IF(Tbl.Kosten[[#This Row],[Pnr.]]=BN$7,Tbl.Kosten[[#This Row],[Totaal kosten]],"")</f>
        <v/>
      </c>
      <c r="BO33" s="158" t="str">
        <f>IF(Tbl.Kosten[[#This Row],[Pnr.]]=BO$7,Tbl.Kosten[[#This Row],[Totaal kosten]],"")</f>
        <v/>
      </c>
      <c r="BP33" s="158" t="str">
        <f>IF(Tbl.Kosten[[#This Row],[Pnr.]]=BP$7,Tbl.Kosten[[#This Row],[Totaal kosten]],"")</f>
        <v/>
      </c>
      <c r="BQ33" s="158" t="str">
        <f>IF(Tbl.Kosten[[#This Row],[Pnr.]]=BQ$7,Tbl.Kosten[[#This Row],[Totaal kosten]],"")</f>
        <v/>
      </c>
      <c r="BR33" s="158" t="str">
        <f>IF(Tbl.Kosten[[#This Row],[Pnr.]]=BR$7,Tbl.Kosten[[#This Row],[Totaal kosten]],"")</f>
        <v/>
      </c>
      <c r="BS33" s="158" t="str">
        <f>IF(Tbl.Kosten[[#This Row],[Pnr.]]=BS$7,Tbl.Kosten[[#This Row],[Totaal kosten]],"")</f>
        <v/>
      </c>
      <c r="BT33" s="158" t="str">
        <f>IF(Tbl.Kosten[[#This Row],[Pnr.]]=BT$7,Tbl.Kosten[[#This Row],[Totaal kosten]],"")</f>
        <v/>
      </c>
      <c r="BU33" s="158" t="str">
        <f>IF(Tbl.Kosten[[#This Row],[Pnr.]]=BU$7,Tbl.Kosten[[#This Row],[Totaal kosten]],"")</f>
        <v/>
      </c>
      <c r="BV33" s="158" t="str">
        <f>IF(Tbl.Kosten[[#This Row],[Pnr.]]=BV$7,Tbl.Kosten[[#This Row],[Totaal kosten]],"")</f>
        <v/>
      </c>
      <c r="BW33" s="158" t="str">
        <f>IF(Tbl.Kosten[[#This Row],[Pnr.]]=BW$7,Tbl.Kosten[[#This Row],[Totaal kosten]],"")</f>
        <v/>
      </c>
      <c r="BX33" s="158" t="str">
        <f>IFERROR(_xlfn.XLOOKUP(Tbl.Kosten[[#This Row],[Werkpakketcode]],Tbl.Werkpakketten[Werkpakketcode],Tbl.Werkpakketten[WPnr.],"",0,1),"")</f>
        <v/>
      </c>
      <c r="BY33" s="158" t="str">
        <f>IF(Tbl.Kosten[[#This Row],[WPnr.]]=BY$7,Tbl.Kosten[[#This Row],[Totaal kosten]],"")</f>
        <v/>
      </c>
      <c r="BZ33" s="158" t="str">
        <f>IF(Tbl.Kosten[[#This Row],[WPnr.]]=BZ$7,Tbl.Kosten[[#This Row],[Totaal kosten]],"")</f>
        <v/>
      </c>
      <c r="CA33" s="158" t="str">
        <f>IF(Tbl.Kosten[[#This Row],[WPnr.]]=CA$7,Tbl.Kosten[[#This Row],[Totaal kosten]],"")</f>
        <v/>
      </c>
      <c r="CB33" s="158" t="str">
        <f>IF(Tbl.Kosten[[#This Row],[WPnr.]]=CB$7,Tbl.Kosten[[#This Row],[Totaal kosten]],"")</f>
        <v/>
      </c>
      <c r="CC33" s="158" t="str">
        <f>IF(Tbl.Kosten[[#This Row],[WPnr.]]=CC$7,Tbl.Kosten[[#This Row],[Totaal kosten]],"")</f>
        <v/>
      </c>
      <c r="CD33" s="158" t="str">
        <f>IF(Tbl.Kosten[[#This Row],[WPnr.]]=CD$7,Tbl.Kosten[[#This Row],[Totaal kosten]],"")</f>
        <v/>
      </c>
      <c r="CE33" s="158" t="str">
        <f>IF(Tbl.Kosten[[#This Row],[WPnr.]]=CE$7,Tbl.Kosten[[#This Row],[Totaal kosten]],"")</f>
        <v/>
      </c>
      <c r="CF33" s="158" t="str">
        <f>IF(Tbl.Kosten[[#This Row],[WPnr.]]=CF$7,Tbl.Kosten[[#This Row],[Totaal kosten]],"")</f>
        <v/>
      </c>
      <c r="CG33" s="158" t="str">
        <f>IF(Tbl.Kosten[[#This Row],[WPnr.]]=CG$7,Tbl.Kosten[[#This Row],[Totaal kosten]],"")</f>
        <v/>
      </c>
      <c r="CH33" s="158" t="str">
        <f>IF(Tbl.Kosten[[#This Row],[WPnr.]]=CH$7,Tbl.Kosten[[#This Row],[Totaal kosten]],"")</f>
        <v/>
      </c>
      <c r="CI33" s="158" t="str">
        <f>IF(Tbl.Kosten[[#This Row],[WPnr.]]=CI$7,Tbl.Kosten[[#This Row],[Totaal kosten]],"")</f>
        <v/>
      </c>
      <c r="CJ33" s="158" t="str">
        <f>IF(Tbl.Kosten[[#This Row],[WPnr.]]=CJ$7,Tbl.Kosten[[#This Row],[Totaal kosten]],"")</f>
        <v/>
      </c>
      <c r="CK33" s="158" t="str">
        <f>IF(Tbl.Kosten[[#This Row],[WPnr.]]=CK$7,Tbl.Kosten[[#This Row],[Totaal kosten]],"")</f>
        <v/>
      </c>
      <c r="CL33" s="158" t="str">
        <f>IF(Tbl.Kosten[[#This Row],[WPnr.]]=CL$7,Tbl.Kosten[[#This Row],[Totaal kosten]],"")</f>
        <v/>
      </c>
      <c r="CM33" s="158" t="str">
        <f>IF(Tbl.Kosten[[#This Row],[WPnr.]]=CM$7,Tbl.Kosten[[#This Row],[Totaal kosten]],"")</f>
        <v/>
      </c>
      <c r="CN33" s="158" t="str">
        <f>IF(Tbl.Kosten[[#This Row],[WPnr.]]=CN$7,Tbl.Kosten[[#This Row],[Totaal kosten]],"")</f>
        <v/>
      </c>
      <c r="CO33" s="158" t="str">
        <f>IF(Tbl.Kosten[[#This Row],[WPnr.]]=CO$7,Tbl.Kosten[[#This Row],[Totaal kosten]],"")</f>
        <v/>
      </c>
      <c r="CP33" s="158" t="str">
        <f>IF(Tbl.Kosten[[#This Row],[WPnr.]]=CP$7,Tbl.Kosten[[#This Row],[Totaal kosten]],"")</f>
        <v/>
      </c>
      <c r="CQ33" s="158" t="str">
        <f>IF(Tbl.Kosten[[#This Row],[WPnr.]]=CQ$7,Tbl.Kosten[[#This Row],[Totaal kosten]],"")</f>
        <v/>
      </c>
      <c r="CR33" s="158" t="str">
        <f>IF(Tbl.Kosten[[#This Row],[WPnr.]]=CR$7,Tbl.Kosten[[#This Row],[Totaal kosten]],"")</f>
        <v/>
      </c>
      <c r="CS33" s="158" t="str">
        <f>IF(Tbl.Kosten[[#This Row],[WPnr.]]=CS$7,Tbl.Kosten[[#This Row],[Totaal kosten]],"")</f>
        <v/>
      </c>
      <c r="CT33" s="158" t="str">
        <f>IF(Tbl.Kosten[[#This Row],[WPnr.]]=CT$7,Tbl.Kosten[[#This Row],[Totaal kosten]],"")</f>
        <v/>
      </c>
      <c r="CU33" s="158" t="str">
        <f>IF(Tbl.Kosten[[#This Row],[WPnr.]]=CU$7,Tbl.Kosten[[#This Row],[Totaal kosten]],"")</f>
        <v/>
      </c>
      <c r="CV33" s="158" t="str">
        <f>IF(Tbl.Kosten[[#This Row],[WPnr.]]=CV$7,Tbl.Kosten[[#This Row],[Totaal kosten]],"")</f>
        <v/>
      </c>
      <c r="CW33" s="158" t="str">
        <f>IF(Tbl.Kosten[[#This Row],[WPnr.]]=CW$7,Tbl.Kosten[[#This Row],[Totaal kosten]],"")</f>
        <v/>
      </c>
      <c r="CX33" s="158" t="str">
        <f>IF(Tbl.Kosten[[#This Row],[WPnr.]]=CX$7,Tbl.Kosten[[#This Row],[Totaal kosten]],"")</f>
        <v/>
      </c>
      <c r="CY33" s="158" t="str">
        <f>IF(Tbl.Kosten[[#This Row],[WPnr.]]=CY$7,Tbl.Kosten[[#This Row],[Totaal kosten]],"")</f>
        <v/>
      </c>
      <c r="CZ33" s="158" t="str">
        <f>IF(Tbl.Kosten[[#This Row],[WPnr.]]=CZ$7,Tbl.Kosten[[#This Row],[Totaal kosten]],"")</f>
        <v/>
      </c>
      <c r="DA33" s="158" t="str">
        <f>IF(Tbl.Kosten[[#This Row],[WPnr.]]=DA$7,Tbl.Kosten[[#This Row],[Totaal kosten]],"")</f>
        <v/>
      </c>
      <c r="DB33" s="158" t="str">
        <f>IF(Tbl.Kosten[[#This Row],[WPnr.]]=DB$7,Tbl.Kosten[[#This Row],[Totaal kosten]],"")</f>
        <v/>
      </c>
      <c r="DC33" s="158" t="str">
        <f>IF(Tbl.Kosten[[#This Row],[WPnr.]]=DC$7,Tbl.Kosten[[#This Row],[Totaal kosten]],"")</f>
        <v/>
      </c>
      <c r="DD33" s="158" t="str">
        <f>IF(Tbl.Kosten[[#This Row],[WPnr.]]=DD$7,Tbl.Kosten[[#This Row],[Totaal kosten]],"")</f>
        <v/>
      </c>
      <c r="DE33" s="158" t="str">
        <f>IF(Tbl.Kosten[[#This Row],[WPnr.]]=DE$7,Tbl.Kosten[[#This Row],[Totaal kosten]],"")</f>
        <v/>
      </c>
      <c r="DF33" s="158" t="str">
        <f>IF(Tbl.Kosten[[#This Row],[WPnr.]]=DF$7,Tbl.Kosten[[#This Row],[Totaal kosten]],"")</f>
        <v/>
      </c>
      <c r="DG33" s="158" t="str">
        <f>IF(Tbl.Kosten[[#This Row],[WPnr.]]=DG$7,Tbl.Kosten[[#This Row],[Totaal kosten]],"")</f>
        <v/>
      </c>
      <c r="DH33" s="158" t="str">
        <f>IF(Tbl.Kosten[[#This Row],[WPnr.]]=DH$7,Tbl.Kosten[[#This Row],[Totaal kosten]],"")</f>
        <v/>
      </c>
      <c r="DI33" s="158" t="str">
        <f>IF(Tbl.Kosten[[#This Row],[WPnr.]]=DI$7,Tbl.Kosten[[#This Row],[Totaal kosten]],"")</f>
        <v/>
      </c>
      <c r="DJ33" s="158" t="str">
        <f>IF(Tbl.Kosten[[#This Row],[WPnr.]]=DJ$7,Tbl.Kosten[[#This Row],[Totaal kosten]],"")</f>
        <v/>
      </c>
      <c r="DK33" s="158" t="str">
        <f>IF(Tbl.Kosten[[#This Row],[WPnr.]]=DK$7,Tbl.Kosten[[#This Row],[Totaal kosten]],"")</f>
        <v/>
      </c>
      <c r="DL33" s="158" t="str">
        <f>IF(Tbl.Kosten[[#This Row],[WPnr.]]=DL$7,Tbl.Kosten[[#This Row],[Totaal kosten]],"")</f>
        <v/>
      </c>
      <c r="DM33" s="158" t="str">
        <f>IF(Tbl.Kosten[[#This Row],[WPnr.]]=DM$7,Tbl.Kosten[[#This Row],[Totaal kosten]],"")</f>
        <v/>
      </c>
      <c r="DN33" s="158" t="str">
        <f>IF(Tbl.Kosten[[#This Row],[WPnr.]]=DN$7,Tbl.Kosten[[#This Row],[Totaal kosten]],"")</f>
        <v/>
      </c>
      <c r="DO33" s="158" t="str">
        <f>IF(Tbl.Kosten[[#This Row],[WPnr.]]=DO$7,Tbl.Kosten[[#This Row],[Totaal kosten]],"")</f>
        <v/>
      </c>
      <c r="DP33" s="158" t="str">
        <f>IF(Tbl.Kosten[[#This Row],[WPnr.]]=DP$7,Tbl.Kosten[[#This Row],[Totaal kosten]],"")</f>
        <v/>
      </c>
      <c r="DQ33" s="158" t="str">
        <f>IF(Tbl.Kosten[[#This Row],[WPnr.]]=DQ$7,Tbl.Kosten[[#This Row],[Totaal kosten]],"")</f>
        <v/>
      </c>
      <c r="DR33" s="158" t="str">
        <f>IF(Tbl.Kosten[[#This Row],[WPnr.]]=DR$7,Tbl.Kosten[[#This Row],[Totaal kosten]],"")</f>
        <v/>
      </c>
      <c r="DS33" s="158" t="str">
        <f>IF(Tbl.Kosten[[#This Row],[WPnr.]]=DS$7,Tbl.Kosten[[#This Row],[Totaal kosten]],"")</f>
        <v/>
      </c>
      <c r="DT33" s="158" t="str">
        <f>IF(Tbl.Kosten[[#This Row],[WPnr.]]=DT$7,Tbl.Kosten[[#This Row],[Totaal kosten]],"")</f>
        <v/>
      </c>
      <c r="DU33" s="158" t="str">
        <f>IF(Tbl.Kosten[[#This Row],[WPnr.]]=DU$7,Tbl.Kosten[[#This Row],[Totaal kosten]],"")</f>
        <v/>
      </c>
      <c r="DV33" s="158" t="str">
        <f>IF(Tbl.Kosten[[#This Row],[WPnr.]]=DV$7,Tbl.Kosten[[#This Row],[Totaal kosten]],"")</f>
        <v/>
      </c>
      <c r="DW33" s="160" t="str">
        <f>IFERROR(_xlfn.XLOOKUP(Tbl.Kosten[[#This Row],[Kostensoort]],Tbl.Kostensoorten[Kostensoorten],Tbl.Kostensoorten[KSnr.],"",0,1),"")</f>
        <v/>
      </c>
      <c r="DX33" s="160" t="str">
        <f>IF(Tbl.Kosten[[#This Row],[KSnr.]]=DX$7,Tbl.Kosten[[#This Row],[Totaal kosten]],"")</f>
        <v/>
      </c>
      <c r="DY33" s="160" t="str">
        <f>IF(Tbl.Kosten[[#This Row],[KSnr.]]=DY$7,Tbl.Kosten[[#This Row],[Totaal kosten]],"")</f>
        <v/>
      </c>
      <c r="DZ33" s="160" t="str">
        <f>IF(Tbl.Kosten[[#This Row],[KSnr.]]=DZ$7,Tbl.Kosten[[#This Row],[Totaal kosten]],"")</f>
        <v/>
      </c>
      <c r="EA33" s="160" t="str">
        <f>IF(Tbl.Kosten[[#This Row],[KSnr.]]=EA$7,Tbl.Kosten[[#This Row],[Totaal kosten]],"")</f>
        <v/>
      </c>
      <c r="EB33" s="160" t="str">
        <f>IF(Tbl.Kosten[[#This Row],[KSnr.]]=EB$7,Tbl.Kosten[[#This Row],[Totaal kosten]],"")</f>
        <v/>
      </c>
      <c r="EC33" s="160" t="str">
        <f>IF(Tbl.Kosten[[#This Row],[KSnr.]]=EC$7,Tbl.Kosten[[#This Row],[Totaal kosten]],"")</f>
        <v/>
      </c>
      <c r="ED33" s="160" t="str">
        <f>IF(Tbl.Kosten[[#This Row],[KSnr.]]=ED$7,Tbl.Kosten[[#This Row],[Totaal kosten]],"")</f>
        <v/>
      </c>
      <c r="EE33" s="160" t="str">
        <f>IF(Tbl.Kosten[[#This Row],[KSnr.]]=EE$7,Tbl.Kosten[[#This Row],[Totaal kosten]],"")</f>
        <v/>
      </c>
      <c r="EF33" s="160" t="str">
        <f>IF(Tbl.Kosten[[#This Row],[KSnr.]]=EF$7,Tbl.Kosten[[#This Row],[Totaal kosten]],"")</f>
        <v/>
      </c>
      <c r="EG33" s="160" t="str">
        <f>IF(Tbl.Kosten[[#This Row],[KSnr.]]=EG$7,Tbl.Kosten[[#This Row],[Totaal kosten]],"")</f>
        <v/>
      </c>
      <c r="EH33" s="160" t="str">
        <f>IF(Tbl.Kosten[[#This Row],[KSnr.]]=EH$7,Tbl.Kosten[[#This Row],[Totaal kosten]],"")</f>
        <v/>
      </c>
      <c r="EI33" s="160" t="str">
        <f>IF(Tbl.Kosten[[#This Row],[KSnr.]]=EI$7,Tbl.Kosten[[#This Row],[Totaal kosten]],"")</f>
        <v/>
      </c>
      <c r="EJ33" s="160" t="str">
        <f>IF(Tbl.Kosten[[#This Row],[KSnr.]]=EJ$7,Tbl.Kosten[[#This Row],[Totaal kosten]],"")</f>
        <v/>
      </c>
      <c r="EK33" s="160" t="str">
        <f>IF(Tbl.Kosten[[#This Row],[KSnr.]]=EK$7,Tbl.Kosten[[#This Row],[Totaal kosten]],"")</f>
        <v/>
      </c>
      <c r="EL33" s="160" t="str">
        <f>IF(Tbl.Kosten[[#This Row],[KSnr.]]=EL$7,Tbl.Kosten[[#This Row],[Totaal kosten]],"")</f>
        <v/>
      </c>
      <c r="EM33" s="160" t="str">
        <f>IF(Tbl.Kosten[[#This Row],[KSnr.]]=EM$7,Tbl.Kosten[[#This Row],[Totaal kosten]],"")</f>
        <v/>
      </c>
      <c r="EN33" s="160" t="str">
        <f>IF(Tbl.Kosten[[#This Row],[KSnr.]]=EN$7,Tbl.Kosten[[#This Row],[Totaal kosten]],"")</f>
        <v/>
      </c>
      <c r="EO33" s="160" t="str">
        <f>IF(Tbl.Kosten[[#This Row],[KSnr.]]=EO$7,Tbl.Kosten[[#This Row],[Totaal kosten]],"")</f>
        <v/>
      </c>
      <c r="EP33" s="160" t="str">
        <f>IF(Tbl.Kosten[[#This Row],[KSnr.]]=EP$7,Tbl.Kosten[[#This Row],[Totaal kosten]],"")</f>
        <v/>
      </c>
      <c r="EQ33" s="160" t="str">
        <f>IF(Tbl.Kosten[[#This Row],[KSnr.]]=EQ$7,Tbl.Kosten[[#This Row],[Totaal kosten]],"")</f>
        <v/>
      </c>
      <c r="ER33" s="154" t="str">
        <f>IFERROR(_xlfn.XLOOKUP(Tbl.Kosten[[#This Row],[Subsidieactiviteit]],Tbl.Subsidiehoogte[Subsidieactiviteit],Tbl.Subsidiehoogte[SAnr.],"",0,1),"")</f>
        <v/>
      </c>
      <c r="ES33" s="160" t="str">
        <f>IF(Tbl.Kosten[[#This Row],[Sanr.]]=ES$7,Tbl.Kosten[[#This Row],[Totaal kosten]],"")</f>
        <v/>
      </c>
      <c r="ET33" s="160" t="str">
        <f>IF(Tbl.Kosten[[#This Row],[Sanr.]]=ET$7,Tbl.Kosten[[#This Row],[Totaal kosten]],"")</f>
        <v/>
      </c>
      <c r="EU33" s="160" t="str">
        <f>IF(Tbl.Kosten[[#This Row],[Sanr.]]=EU$7,Tbl.Kosten[[#This Row],[Totaal kosten]],"")</f>
        <v/>
      </c>
      <c r="EV33" s="160" t="str">
        <f>IF(Tbl.Kosten[[#This Row],[Sanr.]]=EV$7,Tbl.Kosten[[#This Row],[Totaal kosten]],"")</f>
        <v/>
      </c>
      <c r="EW33" s="160" t="str">
        <f>IF(Tbl.Kosten[[#This Row],[Sanr.]]=EW$7,Tbl.Kosten[[#This Row],[Totaal kosten]],"")</f>
        <v/>
      </c>
      <c r="EX33" s="160" t="str">
        <f>IF(Tbl.Kosten[[#This Row],[Sanr.]]=EX$7,Tbl.Kosten[[#This Row],[Totaal kosten]],"")</f>
        <v/>
      </c>
      <c r="EY33" s="160" t="str">
        <f>IF(Tbl.Kosten[[#This Row],[Sanr.]]=EY$7,Tbl.Kosten[[#This Row],[Totaal kosten]],"")</f>
        <v/>
      </c>
      <c r="EZ33" s="160" t="str">
        <f>IF(Tbl.Kosten[[#This Row],[Sanr.]]=EZ$7,Tbl.Kosten[[#This Row],[Totaal kosten]],"")</f>
        <v/>
      </c>
      <c r="FA33" s="160" t="str">
        <f>IF(Tbl.Kosten[[#This Row],[Sanr.]]=FA$7,Tbl.Kosten[[#This Row],[Totaal kosten]],"")</f>
        <v/>
      </c>
      <c r="FB33" s="160" t="str">
        <f>IF(Tbl.Kosten[[#This Row],[Sanr.]]=FB$7,Tbl.Kosten[[#This Row],[Totaal kosten]],"")</f>
        <v/>
      </c>
      <c r="FC33" s="160" t="str">
        <f>IF(Tbl.Kosten[[#This Row],[Sanr.]]=FC$7,Tbl.Kosten[[#This Row],[Totaal kosten]],"")</f>
        <v/>
      </c>
      <c r="FD33" s="160" t="str">
        <f>IF(Tbl.Kosten[[#This Row],[Sanr.]]=FD$7,Tbl.Kosten[[#This Row],[Totaal kosten]],"")</f>
        <v/>
      </c>
      <c r="FE33" s="160" t="str">
        <f>IF(Tbl.Kosten[[#This Row],[Sanr.]]=FE$7,Tbl.Kosten[[#This Row],[Totaal kosten]],"")</f>
        <v/>
      </c>
      <c r="FF33" s="160" t="str">
        <f>IF(Tbl.Kosten[[#This Row],[Sanr.]]=FF$7,Tbl.Kosten[[#This Row],[Totaal kosten]],"")</f>
        <v/>
      </c>
      <c r="FG33" s="160" t="str">
        <f>IF(Tbl.Kosten[[#This Row],[Sanr.]]=FG$7,Tbl.Kosten[[#This Row],[Totaal kosten]],"")</f>
        <v/>
      </c>
      <c r="FH33" s="160" t="str">
        <f>IF(Tbl.Kosten[[#This Row],[Sanr.]]=FH$7,Tbl.Kosten[[#This Row],[Totaal kosten]],"")</f>
        <v/>
      </c>
      <c r="FI33" s="160" t="str">
        <f>IF(Tbl.Kosten[[#This Row],[Sanr.]]=FI$7,Tbl.Kosten[[#This Row],[Totaal kosten]],"")</f>
        <v/>
      </c>
      <c r="FJ33" s="160" t="str">
        <f>IF(Tbl.Kosten[[#This Row],[Sanr.]]=FJ$7,Tbl.Kosten[[#This Row],[Totaal kosten]],"")</f>
        <v/>
      </c>
      <c r="FK33" s="160" t="str">
        <f>IF(Tbl.Kosten[[#This Row],[Sanr.]]=FK$7,Tbl.Kosten[[#This Row],[Totaal kosten]],"")</f>
        <v/>
      </c>
      <c r="FL33" s="160" t="str">
        <f>IF(Tbl.Kosten[[#This Row],[Sanr.]]=FL$7,Tbl.Kosten[[#This Row],[Totaal kosten]],"")</f>
        <v/>
      </c>
      <c r="FM33" s="160" t="str">
        <f>IF(Tbl.Kosten[[#This Row],[Sanr.]]=FM$7,Tbl.Kosten[[#This Row],[Totaal kosten]],"")</f>
        <v/>
      </c>
      <c r="FN33" s="160" t="str">
        <f>IF(Tbl.Kosten[[#This Row],[Sanr.]]=FN$7,Tbl.Kosten[[#This Row],[Totaal kosten]],"")</f>
        <v/>
      </c>
      <c r="FO33" s="160" t="str">
        <f>IF(Tbl.Kosten[[#This Row],[Sanr.]]=FO$7,Tbl.Kosten[[#This Row],[Totaal kosten]],"")</f>
        <v/>
      </c>
      <c r="FP33" s="160" t="str">
        <f>IF(Tbl.Kosten[[#This Row],[Sanr.]]=FP$7,Tbl.Kosten[[#This Row],[Totaal kosten]],"")</f>
        <v/>
      </c>
      <c r="FQ33" s="160" t="str">
        <f>IF(Tbl.Kosten[[#This Row],[Sanr.]]=FQ$7,Tbl.Kosten[[#This Row],[Totaal kosten]],"")</f>
        <v/>
      </c>
      <c r="FR33" s="160" t="str">
        <f>IF(Tbl.Kosten[[#This Row],[Sanr.]]=FR$7,Tbl.Kosten[[#This Row],[Totaal kosten]],"")</f>
        <v/>
      </c>
      <c r="FS33" s="160" t="str">
        <f>IF(Tbl.Kosten[[#This Row],[Sanr.]]=FS$7,Tbl.Kosten[[#This Row],[Totaal kosten]],"")</f>
        <v/>
      </c>
      <c r="FT33" s="160" t="str">
        <f>IF(Tbl.Kosten[[#This Row],[Sanr.]]=FT$7,Tbl.Kosten[[#This Row],[Totaal kosten]],"")</f>
        <v/>
      </c>
      <c r="FU33" s="160" t="str">
        <f>IF(Tbl.Kosten[[#This Row],[Sanr.]]=FU$7,Tbl.Kosten[[#This Row],[Totaal kosten]],"")</f>
        <v/>
      </c>
      <c r="FV33" s="160" t="str">
        <f>IF(Tbl.Kosten[[#This Row],[Sanr.]]=FV$7,Tbl.Kosten[[#This Row],[Totaal kosten]],"")</f>
        <v/>
      </c>
      <c r="FW33" s="160" t="str">
        <f>IFERROR(_xlfn.XLOOKUP(Tbl.Kosten[[#This Row],[Activiteitencode]],Tbl.Activiteiten[Activiteitcode],Tbl.Activiteiten[Anr.],"",0,1),"")</f>
        <v/>
      </c>
      <c r="FX33" s="181" t="str">
        <f>_xlfn.CONCAT(Tbl.Kosten[[#This Row],[Pnr.]],Tbl.Kosten[[#This Row],[Sanr.]])</f>
        <v>P1</v>
      </c>
      <c r="FY33" s="160">
        <f>Tbl.Kosten[[#This Row],[Totaal kosten]]-Tbl.Kosten[[#This Row],[Subsidie]]</f>
        <v>0</v>
      </c>
      <c r="FZ33" s="160">
        <f>IF(Tbl.Kosten[[#This Row],[Pnr.]]=FZ$7,Tbl.Kosten[[#This Row],[Te financieren]],"")</f>
        <v>0</v>
      </c>
      <c r="GA33" s="160" t="str">
        <f>IF(Tbl.Kosten[[#This Row],[Pnr.]]=GA$7,Tbl.Kosten[[#This Row],[Te financieren]],"")</f>
        <v/>
      </c>
      <c r="GB33" s="160" t="str">
        <f>IF(Tbl.Kosten[[#This Row],[Pnr.]]=GB$7,Tbl.Kosten[[#This Row],[Te financieren]],"")</f>
        <v/>
      </c>
      <c r="GC33" s="160" t="str">
        <f>IF(Tbl.Kosten[[#This Row],[Pnr.]]=GC$7,Tbl.Kosten[[#This Row],[Te financieren]],"")</f>
        <v/>
      </c>
      <c r="GD33" s="160" t="str">
        <f>IF(Tbl.Kosten[[#This Row],[Pnr.]]=GD$7,Tbl.Kosten[[#This Row],[Te financieren]],"")</f>
        <v/>
      </c>
      <c r="GE33" s="160" t="str">
        <f>IF(Tbl.Kosten[[#This Row],[Pnr.]]=GE$7,Tbl.Kosten[[#This Row],[Te financieren]],"")</f>
        <v/>
      </c>
      <c r="GF33" s="160" t="str">
        <f>IF(Tbl.Kosten[[#This Row],[Pnr.]]=GF$7,Tbl.Kosten[[#This Row],[Te financieren]],"")</f>
        <v/>
      </c>
      <c r="GG33" s="160" t="str">
        <f>IF(Tbl.Kosten[[#This Row],[Pnr.]]=GG$7,Tbl.Kosten[[#This Row],[Te financieren]],"")</f>
        <v/>
      </c>
      <c r="GH33" s="160" t="str">
        <f>IF(Tbl.Kosten[[#This Row],[Pnr.]]=GH$7,Tbl.Kosten[[#This Row],[Te financieren]],"")</f>
        <v/>
      </c>
      <c r="GI33" s="160" t="str">
        <f>IF(Tbl.Kosten[[#This Row],[Pnr.]]=GI$7,Tbl.Kosten[[#This Row],[Te financieren]],"")</f>
        <v/>
      </c>
      <c r="GJ33" s="160" t="str">
        <f>IF(Tbl.Kosten[[#This Row],[Pnr.]]=GJ$7,Tbl.Kosten[[#This Row],[Te financieren]],"")</f>
        <v/>
      </c>
      <c r="GK33" s="160" t="str">
        <f>IF(Tbl.Kosten[[#This Row],[Pnr.]]=GK$7,Tbl.Kosten[[#This Row],[Te financieren]],"")</f>
        <v/>
      </c>
      <c r="GL33" s="160" t="str">
        <f>IF(Tbl.Kosten[[#This Row],[Pnr.]]=GL$7,Tbl.Kosten[[#This Row],[Te financieren]],"")</f>
        <v/>
      </c>
      <c r="GM33" s="160" t="str">
        <f>IF(Tbl.Kosten[[#This Row],[Pnr.]]=GM$7,Tbl.Kosten[[#This Row],[Te financieren]],"")</f>
        <v/>
      </c>
      <c r="GN33" s="160" t="str">
        <f>IF(Tbl.Kosten[[#This Row],[Pnr.]]=GN$7,Tbl.Kosten[[#This Row],[Te financieren]],"")</f>
        <v/>
      </c>
      <c r="GO33" s="160" t="str">
        <f>IF(Tbl.Kosten[[#This Row],[Pnr.]]=GO$7,Tbl.Kosten[[#This Row],[Te financieren]],"")</f>
        <v/>
      </c>
      <c r="GP33" s="160" t="str">
        <f>IF(Tbl.Kosten[[#This Row],[Pnr.]]=GP$7,Tbl.Kosten[[#This Row],[Te financieren]],"")</f>
        <v/>
      </c>
      <c r="GQ33" s="160" t="str">
        <f>IF(Tbl.Kosten[[#This Row],[Pnr.]]=GQ$7,Tbl.Kosten[[#This Row],[Te financieren]],"")</f>
        <v/>
      </c>
      <c r="GR33" s="160" t="str">
        <f>IF(Tbl.Kosten[[#This Row],[Pnr.]]=GR$7,Tbl.Kosten[[#This Row],[Te financieren]],"")</f>
        <v/>
      </c>
      <c r="GS33" s="160" t="str">
        <f>IF(Tbl.Kosten[[#This Row],[Pnr.]]=GS$7,Tbl.Kosten[[#This Row],[Te financieren]],"")</f>
        <v/>
      </c>
      <c r="GT33" s="160" t="str">
        <f>IF(Tbl.Kosten[[#This Row],[Pnr.]]=GT$7,Tbl.Kosten[[#This Row],[Te financieren]],"")</f>
        <v/>
      </c>
      <c r="GU33" s="160" t="str">
        <f>IF(Tbl.Kosten[[#This Row],[Pnr.]]=GU$7,Tbl.Kosten[[#This Row],[Te financieren]],"")</f>
        <v/>
      </c>
      <c r="GV33" s="160" t="str">
        <f>IF(Tbl.Kosten[[#This Row],[Pnr.]]=GV$7,Tbl.Kosten[[#This Row],[Te financieren]],"")</f>
        <v/>
      </c>
      <c r="GW33" s="160" t="str">
        <f>IF(Tbl.Kosten[[#This Row],[Pnr.]]=GW$7,Tbl.Kosten[[#This Row],[Te financieren]],"")</f>
        <v/>
      </c>
      <c r="GX33" s="160" t="str">
        <f>IF(Tbl.Kosten[[#This Row],[Pnr.]]=GX$7,Tbl.Kosten[[#This Row],[Te financieren]],"")</f>
        <v/>
      </c>
      <c r="GY33" s="160" t="str">
        <f>IF(Tbl.Kosten[[#This Row],[Pnr.]]=GY$7,Tbl.Kosten[[#This Row],[Te financieren]],"")</f>
        <v/>
      </c>
      <c r="GZ33" s="160" t="str">
        <f>IF(Tbl.Kosten[[#This Row],[Pnr.]]=GZ$7,Tbl.Kosten[[#This Row],[Te financieren]],"")</f>
        <v/>
      </c>
      <c r="HA33" s="160" t="str">
        <f>IF(Tbl.Kosten[[#This Row],[Pnr.]]=HA$7,Tbl.Kosten[[#This Row],[Te financieren]],"")</f>
        <v/>
      </c>
      <c r="HB33" s="160" t="str">
        <f>IF(Tbl.Kosten[[#This Row],[Pnr.]]=HB$7,Tbl.Kosten[[#This Row],[Te financieren]],"")</f>
        <v/>
      </c>
      <c r="HC33" s="160" t="str">
        <f>IF(Tbl.Kosten[[#This Row],[Pnr.]]=HC$7,Tbl.Kosten[[#This Row],[Te financieren]],"")</f>
        <v/>
      </c>
      <c r="HD33" s="160" t="str">
        <f>IF(Tbl.Kosten[[#This Row],[Pnr.]]=HD$7,Tbl.Kosten[[#This Row],[Te financieren]],"")</f>
        <v/>
      </c>
      <c r="HE33" s="160" t="str">
        <f>IF(Tbl.Kosten[[#This Row],[Pnr.]]=HE$7,Tbl.Kosten[[#This Row],[Te financieren]],"")</f>
        <v/>
      </c>
      <c r="HF33" s="160" t="str">
        <f>IF(Tbl.Kosten[[#This Row],[Pnr.]]=HF$7,Tbl.Kosten[[#This Row],[Te financieren]],"")</f>
        <v/>
      </c>
      <c r="HG33" s="160" t="str">
        <f>IF(Tbl.Kosten[[#This Row],[Pnr.]]=HG$7,Tbl.Kosten[[#This Row],[Te financieren]],"")</f>
        <v/>
      </c>
      <c r="HH33" s="160" t="str">
        <f>IF(Tbl.Kosten[[#This Row],[Pnr.]]=HH$7,Tbl.Kosten[[#This Row],[Te financieren]],"")</f>
        <v/>
      </c>
      <c r="HI33" s="160" t="str">
        <f>IF(Tbl.Kosten[[#This Row],[Pnr.]]=HI$7,Tbl.Kosten[[#This Row],[Te financieren]],"")</f>
        <v/>
      </c>
      <c r="HJ33" s="160" t="str">
        <f>IF(Tbl.Kosten[[#This Row],[Pnr.]]=HJ$7,Tbl.Kosten[[#This Row],[Te financieren]],"")</f>
        <v/>
      </c>
      <c r="HK33" s="160" t="str">
        <f>IF(Tbl.Kosten[[#This Row],[Pnr.]]=HK$7,Tbl.Kosten[[#This Row],[Te financieren]],"")</f>
        <v/>
      </c>
      <c r="HL33" s="160" t="str">
        <f>IF(Tbl.Kosten[[#This Row],[Pnr.]]=HL$7,Tbl.Kosten[[#This Row],[Te financieren]],"")</f>
        <v/>
      </c>
      <c r="HM33" s="160" t="str">
        <f>IF(Tbl.Kosten[[#This Row],[Pnr.]]=HM$7,Tbl.Kosten[[#This Row],[Te financieren]],"")</f>
        <v/>
      </c>
      <c r="HN33" s="160" t="str">
        <f>IF(Tbl.Kosten[[#This Row],[Pnr.]]=HN$7,Tbl.Kosten[[#This Row],[Te financieren]],"")</f>
        <v/>
      </c>
      <c r="HO33" s="160" t="str">
        <f>IF(Tbl.Kosten[[#This Row],[Pnr.]]=HO$7,Tbl.Kosten[[#This Row],[Te financieren]],"")</f>
        <v/>
      </c>
      <c r="HP33" s="160" t="str">
        <f>IF(Tbl.Kosten[[#This Row],[Pnr.]]=HP$7,Tbl.Kosten[[#This Row],[Te financieren]],"")</f>
        <v/>
      </c>
      <c r="HQ33" s="160" t="str">
        <f>IF(Tbl.Kosten[[#This Row],[Pnr.]]=HQ$7,Tbl.Kosten[[#This Row],[Te financieren]],"")</f>
        <v/>
      </c>
      <c r="HR33" s="160" t="str">
        <f>IF(Tbl.Kosten[[#This Row],[Pnr.]]=HR$7,Tbl.Kosten[[#This Row],[Te financieren]],"")</f>
        <v/>
      </c>
      <c r="HS33" s="160" t="str">
        <f>IF(Tbl.Kosten[[#This Row],[Pnr.]]=HS$7,Tbl.Kosten[[#This Row],[Te financieren]],"")</f>
        <v/>
      </c>
      <c r="HT33" s="160" t="str">
        <f>IF(Tbl.Kosten[[#This Row],[Pnr.]]=HT$7,Tbl.Kosten[[#This Row],[Te financieren]],"")</f>
        <v/>
      </c>
      <c r="HU33" s="160" t="str">
        <f>IF(Tbl.Kosten[[#This Row],[Pnr.]]=HU$7,Tbl.Kosten[[#This Row],[Te financieren]],"")</f>
        <v/>
      </c>
      <c r="HV33" s="160" t="str">
        <f>IF(Tbl.Kosten[[#This Row],[Pnr.]]=HV$7,Tbl.Kosten[[#This Row],[Te financieren]],"")</f>
        <v/>
      </c>
      <c r="HW33" s="160" t="str">
        <f>IF(Tbl.Kosten[[#This Row],[Pnr.]]=HW$7,Tbl.Kosten[[#This Row],[Te financieren]],"")</f>
        <v/>
      </c>
    </row>
    <row r="34" spans="2:231" x14ac:dyDescent="0.3">
      <c r="B34" s="144"/>
      <c r="C34" s="147"/>
      <c r="D34" s="146"/>
      <c r="E34" s="147"/>
      <c r="F34" s="145"/>
      <c r="G34" s="11" t="str">
        <f>IF(Tbl.Kosten[[#This Row],[Medewerker e/o 
functie]]&lt;&gt;"",_xlfn.XLOOKUP(Tbl.Kosten[[#This Row],[Medewerker e/o 
functie]],Tbl.Uurtarief[Medewerker en/of functie],Tbl.Uurtarief[Uurtarief],"",0,1),"")</f>
        <v/>
      </c>
      <c r="H34" s="121">
        <f>IFERROR(Tbl.Kosten[[#This Row],[Uren]]*Tbl.Kosten[[#This Row],[Uurtarief]],0)</f>
        <v>0</v>
      </c>
      <c r="I34" s="119" t="str">
        <f>IF(Tbl.Kosten[[#This Row],[Subtotaal uren]]&lt;&gt;0,_xlfn.XLOOKUP(Tbl.Kosten[[#This Row],[Medewerker e/o 
functie]],Tbl.Uurtarief[Medewerker en/of functie],Tbl.Uurtarief[Kostensoort arbeid],"",0,1),"")</f>
        <v/>
      </c>
      <c r="J34" s="147"/>
      <c r="K34" s="145"/>
      <c r="L34" s="149" t="str">
        <f>IF(Tbl.Kosten[[#This Row],[Activum]]&lt;&gt;"",_xlfn.XLOOKUP(Tbl.Kosten[[#This Row],[Activum]],Tbl.Afschrijvingskosten[Activum],Tbl.Afschrijvingskosten[Tarief per afschrijvings-eenheid],"",0,1),"")</f>
        <v/>
      </c>
      <c r="M34" s="122">
        <f>IFERROR(Tbl.Kosten[[#This Row],[Een-
heden]]*Tbl.Kosten[[#This Row],[Afschrijvings-
tarief]],0)</f>
        <v>0</v>
      </c>
      <c r="N34" s="122" t="str">
        <f>IF(Tbl.Kosten[[#This Row],[Subtotaal afschrijving]]&lt;&gt;0,Lijsten!A32,"")</f>
        <v/>
      </c>
      <c r="O34" s="150"/>
      <c r="P34" s="145"/>
      <c r="Q34" s="148"/>
      <c r="R34" s="122">
        <f>IFERROR(Tbl.Kosten[[#This Row],[Aantal]]*Tbl.Kosten[[#This Row],[Tarief]],0)</f>
        <v>0</v>
      </c>
      <c r="S34" s="8">
        <f>IFERROR(Tbl.Kosten[[#This Row],[Subtotaal overige kosten]]+Tbl.Kosten[[#This Row],[Subtotaal uren]]+Tbl.Kosten[[#This Row],[Subtotaal afschrijving]],0)</f>
        <v>0</v>
      </c>
      <c r="T34" s="8">
        <f>IFERROR(Tbl.Kosten[[#This Row],[Totaal kosten]]*Tbl.Kosten[[#This Row],[Subsidie%]],0)</f>
        <v>0</v>
      </c>
      <c r="U34" s="4" t="str" cm="1">
        <f t="array" ref="U34">IFERROR(_xlfn.IFS(Tbl.Kosten[[#This Row],[Subtotaal uren]]&lt;&gt;0,Tbl.Kosten[[#This Row],[Kostensoort arbeid]],Tbl.Kosten[[#This Row],[Subtotaal afschrijving]]&lt;&gt;0,Tbl.Kosten[[#This Row],[Kostensoort afschrijving]],Tbl.Kosten[[#This Row],[Subtotaal overige kosten]]&lt;&gt;0,Tbl.Kosten[[#This Row],[Kostensoort overig]]),"")</f>
        <v/>
      </c>
      <c r="V34" s="4" t="str">
        <f>IFERROR(_xlfn.XLOOKUP(Tbl.Kosten[[#This Row],[Activiteitencode]],Tbl.Activiteiten[Activiteitcode],Tbl.Activiteiten[Werkpakketcode],"",0,1),"")</f>
        <v/>
      </c>
      <c r="W34" s="4" t="str">
        <f>IFERROR(_xlfn.XLOOKUP(Tbl.Kosten[[#This Row],[Werkpakketcode]],Tbl.Werkpakketten[Werkpakketcode],Tbl.Werkpakketten[Subsidiabele activiteit],"",0,1),"")</f>
        <v/>
      </c>
      <c r="X34" s="12">
        <f>IFERROR(_xlfn.XLOOKUP(Tbl.Kosten[[#This Row],[Sanr.]],Tbl.Subsidiehoogte[SAnr.],Tbl.Subsidiehoogte[Sub. Percentage],0,0,1),0)</f>
        <v>0</v>
      </c>
      <c r="Y34" s="154" t="str">
        <f>IFERROR(_xlfn.XLOOKUP(Tbl.Kosten[[#This Row],[Partnercode]],Tbl.Projectpartners[Partnercode],Tbl.Projectpartners[PNr.],"",0,1),"")</f>
        <v>P1</v>
      </c>
      <c r="Z34" s="158">
        <f>IF(Tbl.Kosten[[#This Row],[Pnr.]]=Z$7,Tbl.Kosten[[#This Row],[Totaal kosten]],"")</f>
        <v>0</v>
      </c>
      <c r="AA34" s="158" t="str">
        <f>IF(Tbl.Kosten[[#This Row],[Pnr.]]=AA$7,Tbl.Kosten[[#This Row],[Totaal kosten]],"")</f>
        <v/>
      </c>
      <c r="AB34" s="158" t="str">
        <f>IF(Tbl.Kosten[[#This Row],[Pnr.]]=AB$7,Tbl.Kosten[[#This Row],[Totaal kosten]],"")</f>
        <v/>
      </c>
      <c r="AC34" s="158" t="str">
        <f>IF(Tbl.Kosten[[#This Row],[Pnr.]]=AC$7,Tbl.Kosten[[#This Row],[Totaal kosten]],"")</f>
        <v/>
      </c>
      <c r="AD34" s="158" t="str">
        <f>IF(Tbl.Kosten[[#This Row],[Pnr.]]=AD$7,Tbl.Kosten[[#This Row],[Totaal kosten]],"")</f>
        <v/>
      </c>
      <c r="AE34" s="158" t="str">
        <f>IF(Tbl.Kosten[[#This Row],[Pnr.]]=AE$7,Tbl.Kosten[[#This Row],[Totaal kosten]],"")</f>
        <v/>
      </c>
      <c r="AF34" s="158" t="str">
        <f>IF(Tbl.Kosten[[#This Row],[Pnr.]]=AF$7,Tbl.Kosten[[#This Row],[Totaal kosten]],"")</f>
        <v/>
      </c>
      <c r="AG34" s="158" t="str">
        <f>IF(Tbl.Kosten[[#This Row],[Pnr.]]=AG$7,Tbl.Kosten[[#This Row],[Totaal kosten]],"")</f>
        <v/>
      </c>
      <c r="AH34" s="158" t="str">
        <f>IF(Tbl.Kosten[[#This Row],[Pnr.]]=AH$7,Tbl.Kosten[[#This Row],[Totaal kosten]],"")</f>
        <v/>
      </c>
      <c r="AI34" s="158" t="str">
        <f>IF(Tbl.Kosten[[#This Row],[Pnr.]]=AI$7,Tbl.Kosten[[#This Row],[Totaal kosten]],"")</f>
        <v/>
      </c>
      <c r="AJ34" s="158" t="str">
        <f>IF(Tbl.Kosten[[#This Row],[Pnr.]]=AJ$7,Tbl.Kosten[[#This Row],[Totaal kosten]],"")</f>
        <v/>
      </c>
      <c r="AK34" s="158" t="str">
        <f>IF(Tbl.Kosten[[#This Row],[Pnr.]]=AK$7,Tbl.Kosten[[#This Row],[Totaal kosten]],"")</f>
        <v/>
      </c>
      <c r="AL34" s="158" t="str">
        <f>IF(Tbl.Kosten[[#This Row],[Pnr.]]=AL$7,Tbl.Kosten[[#This Row],[Totaal kosten]],"")</f>
        <v/>
      </c>
      <c r="AM34" s="158" t="str">
        <f>IF(Tbl.Kosten[[#This Row],[Pnr.]]=AM$7,Tbl.Kosten[[#This Row],[Totaal kosten]],"")</f>
        <v/>
      </c>
      <c r="AN34" s="158" t="str">
        <f>IF(Tbl.Kosten[[#This Row],[Pnr.]]=AN$7,Tbl.Kosten[[#This Row],[Totaal kosten]],"")</f>
        <v/>
      </c>
      <c r="AO34" s="158" t="str">
        <f>IF(Tbl.Kosten[[#This Row],[Pnr.]]=AO$7,Tbl.Kosten[[#This Row],[Totaal kosten]],"")</f>
        <v/>
      </c>
      <c r="AP34" s="158" t="str">
        <f>IF(Tbl.Kosten[[#This Row],[Pnr.]]=AP$7,Tbl.Kosten[[#This Row],[Totaal kosten]],"")</f>
        <v/>
      </c>
      <c r="AQ34" s="158" t="str">
        <f>IF(Tbl.Kosten[[#This Row],[Pnr.]]=AQ$7,Tbl.Kosten[[#This Row],[Totaal kosten]],"")</f>
        <v/>
      </c>
      <c r="AR34" s="158" t="str">
        <f>IF(Tbl.Kosten[[#This Row],[Pnr.]]=AR$7,Tbl.Kosten[[#This Row],[Totaal kosten]],"")</f>
        <v/>
      </c>
      <c r="AS34" s="158" t="str">
        <f>IF(Tbl.Kosten[[#This Row],[Pnr.]]=AS$7,Tbl.Kosten[[#This Row],[Totaal kosten]],"")</f>
        <v/>
      </c>
      <c r="AT34" s="158" t="str">
        <f>IF(Tbl.Kosten[[#This Row],[Pnr.]]=AT$7,Tbl.Kosten[[#This Row],[Totaal kosten]],"")</f>
        <v/>
      </c>
      <c r="AU34" s="158" t="str">
        <f>IF(Tbl.Kosten[[#This Row],[Pnr.]]=AU$7,Tbl.Kosten[[#This Row],[Totaal kosten]],"")</f>
        <v/>
      </c>
      <c r="AV34" s="158" t="str">
        <f>IF(Tbl.Kosten[[#This Row],[Pnr.]]=AV$7,Tbl.Kosten[[#This Row],[Totaal kosten]],"")</f>
        <v/>
      </c>
      <c r="AW34" s="158" t="str">
        <f>IF(Tbl.Kosten[[#This Row],[Pnr.]]=AW$7,Tbl.Kosten[[#This Row],[Totaal kosten]],"")</f>
        <v/>
      </c>
      <c r="AX34" s="158" t="str">
        <f>IF(Tbl.Kosten[[#This Row],[Pnr.]]=AX$7,Tbl.Kosten[[#This Row],[Totaal kosten]],"")</f>
        <v/>
      </c>
      <c r="AY34" s="158" t="str">
        <f>IF(Tbl.Kosten[[#This Row],[Pnr.]]=AY$7,Tbl.Kosten[[#This Row],[Totaal kosten]],"")</f>
        <v/>
      </c>
      <c r="AZ34" s="158" t="str">
        <f>IF(Tbl.Kosten[[#This Row],[Pnr.]]=AZ$7,Tbl.Kosten[[#This Row],[Totaal kosten]],"")</f>
        <v/>
      </c>
      <c r="BA34" s="158" t="str">
        <f>IF(Tbl.Kosten[[#This Row],[Pnr.]]=BA$7,Tbl.Kosten[[#This Row],[Totaal kosten]],"")</f>
        <v/>
      </c>
      <c r="BB34" s="158" t="str">
        <f>IF(Tbl.Kosten[[#This Row],[Pnr.]]=BB$7,Tbl.Kosten[[#This Row],[Totaal kosten]],"")</f>
        <v/>
      </c>
      <c r="BC34" s="158" t="str">
        <f>IF(Tbl.Kosten[[#This Row],[Pnr.]]=BC$7,Tbl.Kosten[[#This Row],[Totaal kosten]],"")</f>
        <v/>
      </c>
      <c r="BD34" s="158" t="str">
        <f>IF(Tbl.Kosten[[#This Row],[Pnr.]]=BD$7,Tbl.Kosten[[#This Row],[Totaal kosten]],"")</f>
        <v/>
      </c>
      <c r="BE34" s="158" t="str">
        <f>IF(Tbl.Kosten[[#This Row],[Pnr.]]=BE$7,Tbl.Kosten[[#This Row],[Totaal kosten]],"")</f>
        <v/>
      </c>
      <c r="BF34" s="158" t="str">
        <f>IF(Tbl.Kosten[[#This Row],[Pnr.]]=BF$7,Tbl.Kosten[[#This Row],[Totaal kosten]],"")</f>
        <v/>
      </c>
      <c r="BG34" s="158" t="str">
        <f>IF(Tbl.Kosten[[#This Row],[Pnr.]]=BG$7,Tbl.Kosten[[#This Row],[Totaal kosten]],"")</f>
        <v/>
      </c>
      <c r="BH34" s="158" t="str">
        <f>IF(Tbl.Kosten[[#This Row],[Pnr.]]=BH$7,Tbl.Kosten[[#This Row],[Totaal kosten]],"")</f>
        <v/>
      </c>
      <c r="BI34" s="158" t="str">
        <f>IF(Tbl.Kosten[[#This Row],[Pnr.]]=BI$7,Tbl.Kosten[[#This Row],[Totaal kosten]],"")</f>
        <v/>
      </c>
      <c r="BJ34" s="158" t="str">
        <f>IF(Tbl.Kosten[[#This Row],[Pnr.]]=BJ$7,Tbl.Kosten[[#This Row],[Totaal kosten]],"")</f>
        <v/>
      </c>
      <c r="BK34" s="158" t="str">
        <f>IF(Tbl.Kosten[[#This Row],[Pnr.]]=BK$7,Tbl.Kosten[[#This Row],[Totaal kosten]],"")</f>
        <v/>
      </c>
      <c r="BL34" s="158" t="str">
        <f>IF(Tbl.Kosten[[#This Row],[Pnr.]]=BL$7,Tbl.Kosten[[#This Row],[Totaal kosten]],"")</f>
        <v/>
      </c>
      <c r="BM34" s="158" t="str">
        <f>IF(Tbl.Kosten[[#This Row],[Pnr.]]=BM$7,Tbl.Kosten[[#This Row],[Totaal kosten]],"")</f>
        <v/>
      </c>
      <c r="BN34" s="158" t="str">
        <f>IF(Tbl.Kosten[[#This Row],[Pnr.]]=BN$7,Tbl.Kosten[[#This Row],[Totaal kosten]],"")</f>
        <v/>
      </c>
      <c r="BO34" s="158" t="str">
        <f>IF(Tbl.Kosten[[#This Row],[Pnr.]]=BO$7,Tbl.Kosten[[#This Row],[Totaal kosten]],"")</f>
        <v/>
      </c>
      <c r="BP34" s="158" t="str">
        <f>IF(Tbl.Kosten[[#This Row],[Pnr.]]=BP$7,Tbl.Kosten[[#This Row],[Totaal kosten]],"")</f>
        <v/>
      </c>
      <c r="BQ34" s="158" t="str">
        <f>IF(Tbl.Kosten[[#This Row],[Pnr.]]=BQ$7,Tbl.Kosten[[#This Row],[Totaal kosten]],"")</f>
        <v/>
      </c>
      <c r="BR34" s="158" t="str">
        <f>IF(Tbl.Kosten[[#This Row],[Pnr.]]=BR$7,Tbl.Kosten[[#This Row],[Totaal kosten]],"")</f>
        <v/>
      </c>
      <c r="BS34" s="158" t="str">
        <f>IF(Tbl.Kosten[[#This Row],[Pnr.]]=BS$7,Tbl.Kosten[[#This Row],[Totaal kosten]],"")</f>
        <v/>
      </c>
      <c r="BT34" s="158" t="str">
        <f>IF(Tbl.Kosten[[#This Row],[Pnr.]]=BT$7,Tbl.Kosten[[#This Row],[Totaal kosten]],"")</f>
        <v/>
      </c>
      <c r="BU34" s="158" t="str">
        <f>IF(Tbl.Kosten[[#This Row],[Pnr.]]=BU$7,Tbl.Kosten[[#This Row],[Totaal kosten]],"")</f>
        <v/>
      </c>
      <c r="BV34" s="158" t="str">
        <f>IF(Tbl.Kosten[[#This Row],[Pnr.]]=BV$7,Tbl.Kosten[[#This Row],[Totaal kosten]],"")</f>
        <v/>
      </c>
      <c r="BW34" s="158" t="str">
        <f>IF(Tbl.Kosten[[#This Row],[Pnr.]]=BW$7,Tbl.Kosten[[#This Row],[Totaal kosten]],"")</f>
        <v/>
      </c>
      <c r="BX34" s="158" t="str">
        <f>IFERROR(_xlfn.XLOOKUP(Tbl.Kosten[[#This Row],[Werkpakketcode]],Tbl.Werkpakketten[Werkpakketcode],Tbl.Werkpakketten[WPnr.],"",0,1),"")</f>
        <v/>
      </c>
      <c r="BY34" s="158" t="str">
        <f>IF(Tbl.Kosten[[#This Row],[WPnr.]]=BY$7,Tbl.Kosten[[#This Row],[Totaal kosten]],"")</f>
        <v/>
      </c>
      <c r="BZ34" s="158" t="str">
        <f>IF(Tbl.Kosten[[#This Row],[WPnr.]]=BZ$7,Tbl.Kosten[[#This Row],[Totaal kosten]],"")</f>
        <v/>
      </c>
      <c r="CA34" s="158" t="str">
        <f>IF(Tbl.Kosten[[#This Row],[WPnr.]]=CA$7,Tbl.Kosten[[#This Row],[Totaal kosten]],"")</f>
        <v/>
      </c>
      <c r="CB34" s="158" t="str">
        <f>IF(Tbl.Kosten[[#This Row],[WPnr.]]=CB$7,Tbl.Kosten[[#This Row],[Totaal kosten]],"")</f>
        <v/>
      </c>
      <c r="CC34" s="158" t="str">
        <f>IF(Tbl.Kosten[[#This Row],[WPnr.]]=CC$7,Tbl.Kosten[[#This Row],[Totaal kosten]],"")</f>
        <v/>
      </c>
      <c r="CD34" s="158" t="str">
        <f>IF(Tbl.Kosten[[#This Row],[WPnr.]]=CD$7,Tbl.Kosten[[#This Row],[Totaal kosten]],"")</f>
        <v/>
      </c>
      <c r="CE34" s="158" t="str">
        <f>IF(Tbl.Kosten[[#This Row],[WPnr.]]=CE$7,Tbl.Kosten[[#This Row],[Totaal kosten]],"")</f>
        <v/>
      </c>
      <c r="CF34" s="158" t="str">
        <f>IF(Tbl.Kosten[[#This Row],[WPnr.]]=CF$7,Tbl.Kosten[[#This Row],[Totaal kosten]],"")</f>
        <v/>
      </c>
      <c r="CG34" s="158" t="str">
        <f>IF(Tbl.Kosten[[#This Row],[WPnr.]]=CG$7,Tbl.Kosten[[#This Row],[Totaal kosten]],"")</f>
        <v/>
      </c>
      <c r="CH34" s="158" t="str">
        <f>IF(Tbl.Kosten[[#This Row],[WPnr.]]=CH$7,Tbl.Kosten[[#This Row],[Totaal kosten]],"")</f>
        <v/>
      </c>
      <c r="CI34" s="158" t="str">
        <f>IF(Tbl.Kosten[[#This Row],[WPnr.]]=CI$7,Tbl.Kosten[[#This Row],[Totaal kosten]],"")</f>
        <v/>
      </c>
      <c r="CJ34" s="158" t="str">
        <f>IF(Tbl.Kosten[[#This Row],[WPnr.]]=CJ$7,Tbl.Kosten[[#This Row],[Totaal kosten]],"")</f>
        <v/>
      </c>
      <c r="CK34" s="158" t="str">
        <f>IF(Tbl.Kosten[[#This Row],[WPnr.]]=CK$7,Tbl.Kosten[[#This Row],[Totaal kosten]],"")</f>
        <v/>
      </c>
      <c r="CL34" s="158" t="str">
        <f>IF(Tbl.Kosten[[#This Row],[WPnr.]]=CL$7,Tbl.Kosten[[#This Row],[Totaal kosten]],"")</f>
        <v/>
      </c>
      <c r="CM34" s="158" t="str">
        <f>IF(Tbl.Kosten[[#This Row],[WPnr.]]=CM$7,Tbl.Kosten[[#This Row],[Totaal kosten]],"")</f>
        <v/>
      </c>
      <c r="CN34" s="158" t="str">
        <f>IF(Tbl.Kosten[[#This Row],[WPnr.]]=CN$7,Tbl.Kosten[[#This Row],[Totaal kosten]],"")</f>
        <v/>
      </c>
      <c r="CO34" s="158" t="str">
        <f>IF(Tbl.Kosten[[#This Row],[WPnr.]]=CO$7,Tbl.Kosten[[#This Row],[Totaal kosten]],"")</f>
        <v/>
      </c>
      <c r="CP34" s="158" t="str">
        <f>IF(Tbl.Kosten[[#This Row],[WPnr.]]=CP$7,Tbl.Kosten[[#This Row],[Totaal kosten]],"")</f>
        <v/>
      </c>
      <c r="CQ34" s="158" t="str">
        <f>IF(Tbl.Kosten[[#This Row],[WPnr.]]=CQ$7,Tbl.Kosten[[#This Row],[Totaal kosten]],"")</f>
        <v/>
      </c>
      <c r="CR34" s="158" t="str">
        <f>IF(Tbl.Kosten[[#This Row],[WPnr.]]=CR$7,Tbl.Kosten[[#This Row],[Totaal kosten]],"")</f>
        <v/>
      </c>
      <c r="CS34" s="158" t="str">
        <f>IF(Tbl.Kosten[[#This Row],[WPnr.]]=CS$7,Tbl.Kosten[[#This Row],[Totaal kosten]],"")</f>
        <v/>
      </c>
      <c r="CT34" s="158" t="str">
        <f>IF(Tbl.Kosten[[#This Row],[WPnr.]]=CT$7,Tbl.Kosten[[#This Row],[Totaal kosten]],"")</f>
        <v/>
      </c>
      <c r="CU34" s="158" t="str">
        <f>IF(Tbl.Kosten[[#This Row],[WPnr.]]=CU$7,Tbl.Kosten[[#This Row],[Totaal kosten]],"")</f>
        <v/>
      </c>
      <c r="CV34" s="158" t="str">
        <f>IF(Tbl.Kosten[[#This Row],[WPnr.]]=CV$7,Tbl.Kosten[[#This Row],[Totaal kosten]],"")</f>
        <v/>
      </c>
      <c r="CW34" s="158" t="str">
        <f>IF(Tbl.Kosten[[#This Row],[WPnr.]]=CW$7,Tbl.Kosten[[#This Row],[Totaal kosten]],"")</f>
        <v/>
      </c>
      <c r="CX34" s="158" t="str">
        <f>IF(Tbl.Kosten[[#This Row],[WPnr.]]=CX$7,Tbl.Kosten[[#This Row],[Totaal kosten]],"")</f>
        <v/>
      </c>
      <c r="CY34" s="158" t="str">
        <f>IF(Tbl.Kosten[[#This Row],[WPnr.]]=CY$7,Tbl.Kosten[[#This Row],[Totaal kosten]],"")</f>
        <v/>
      </c>
      <c r="CZ34" s="158" t="str">
        <f>IF(Tbl.Kosten[[#This Row],[WPnr.]]=CZ$7,Tbl.Kosten[[#This Row],[Totaal kosten]],"")</f>
        <v/>
      </c>
      <c r="DA34" s="158" t="str">
        <f>IF(Tbl.Kosten[[#This Row],[WPnr.]]=DA$7,Tbl.Kosten[[#This Row],[Totaal kosten]],"")</f>
        <v/>
      </c>
      <c r="DB34" s="158" t="str">
        <f>IF(Tbl.Kosten[[#This Row],[WPnr.]]=DB$7,Tbl.Kosten[[#This Row],[Totaal kosten]],"")</f>
        <v/>
      </c>
      <c r="DC34" s="158" t="str">
        <f>IF(Tbl.Kosten[[#This Row],[WPnr.]]=DC$7,Tbl.Kosten[[#This Row],[Totaal kosten]],"")</f>
        <v/>
      </c>
      <c r="DD34" s="158" t="str">
        <f>IF(Tbl.Kosten[[#This Row],[WPnr.]]=DD$7,Tbl.Kosten[[#This Row],[Totaal kosten]],"")</f>
        <v/>
      </c>
      <c r="DE34" s="158" t="str">
        <f>IF(Tbl.Kosten[[#This Row],[WPnr.]]=DE$7,Tbl.Kosten[[#This Row],[Totaal kosten]],"")</f>
        <v/>
      </c>
      <c r="DF34" s="158" t="str">
        <f>IF(Tbl.Kosten[[#This Row],[WPnr.]]=DF$7,Tbl.Kosten[[#This Row],[Totaal kosten]],"")</f>
        <v/>
      </c>
      <c r="DG34" s="158" t="str">
        <f>IF(Tbl.Kosten[[#This Row],[WPnr.]]=DG$7,Tbl.Kosten[[#This Row],[Totaal kosten]],"")</f>
        <v/>
      </c>
      <c r="DH34" s="158" t="str">
        <f>IF(Tbl.Kosten[[#This Row],[WPnr.]]=DH$7,Tbl.Kosten[[#This Row],[Totaal kosten]],"")</f>
        <v/>
      </c>
      <c r="DI34" s="158" t="str">
        <f>IF(Tbl.Kosten[[#This Row],[WPnr.]]=DI$7,Tbl.Kosten[[#This Row],[Totaal kosten]],"")</f>
        <v/>
      </c>
      <c r="DJ34" s="158" t="str">
        <f>IF(Tbl.Kosten[[#This Row],[WPnr.]]=DJ$7,Tbl.Kosten[[#This Row],[Totaal kosten]],"")</f>
        <v/>
      </c>
      <c r="DK34" s="158" t="str">
        <f>IF(Tbl.Kosten[[#This Row],[WPnr.]]=DK$7,Tbl.Kosten[[#This Row],[Totaal kosten]],"")</f>
        <v/>
      </c>
      <c r="DL34" s="158" t="str">
        <f>IF(Tbl.Kosten[[#This Row],[WPnr.]]=DL$7,Tbl.Kosten[[#This Row],[Totaal kosten]],"")</f>
        <v/>
      </c>
      <c r="DM34" s="158" t="str">
        <f>IF(Tbl.Kosten[[#This Row],[WPnr.]]=DM$7,Tbl.Kosten[[#This Row],[Totaal kosten]],"")</f>
        <v/>
      </c>
      <c r="DN34" s="158" t="str">
        <f>IF(Tbl.Kosten[[#This Row],[WPnr.]]=DN$7,Tbl.Kosten[[#This Row],[Totaal kosten]],"")</f>
        <v/>
      </c>
      <c r="DO34" s="158" t="str">
        <f>IF(Tbl.Kosten[[#This Row],[WPnr.]]=DO$7,Tbl.Kosten[[#This Row],[Totaal kosten]],"")</f>
        <v/>
      </c>
      <c r="DP34" s="158" t="str">
        <f>IF(Tbl.Kosten[[#This Row],[WPnr.]]=DP$7,Tbl.Kosten[[#This Row],[Totaal kosten]],"")</f>
        <v/>
      </c>
      <c r="DQ34" s="158" t="str">
        <f>IF(Tbl.Kosten[[#This Row],[WPnr.]]=DQ$7,Tbl.Kosten[[#This Row],[Totaal kosten]],"")</f>
        <v/>
      </c>
      <c r="DR34" s="158" t="str">
        <f>IF(Tbl.Kosten[[#This Row],[WPnr.]]=DR$7,Tbl.Kosten[[#This Row],[Totaal kosten]],"")</f>
        <v/>
      </c>
      <c r="DS34" s="158" t="str">
        <f>IF(Tbl.Kosten[[#This Row],[WPnr.]]=DS$7,Tbl.Kosten[[#This Row],[Totaal kosten]],"")</f>
        <v/>
      </c>
      <c r="DT34" s="158" t="str">
        <f>IF(Tbl.Kosten[[#This Row],[WPnr.]]=DT$7,Tbl.Kosten[[#This Row],[Totaal kosten]],"")</f>
        <v/>
      </c>
      <c r="DU34" s="158" t="str">
        <f>IF(Tbl.Kosten[[#This Row],[WPnr.]]=DU$7,Tbl.Kosten[[#This Row],[Totaal kosten]],"")</f>
        <v/>
      </c>
      <c r="DV34" s="158" t="str">
        <f>IF(Tbl.Kosten[[#This Row],[WPnr.]]=DV$7,Tbl.Kosten[[#This Row],[Totaal kosten]],"")</f>
        <v/>
      </c>
      <c r="DW34" s="160" t="str">
        <f>IFERROR(_xlfn.XLOOKUP(Tbl.Kosten[[#This Row],[Kostensoort]],Tbl.Kostensoorten[Kostensoorten],Tbl.Kostensoorten[KSnr.],"",0,1),"")</f>
        <v/>
      </c>
      <c r="DX34" s="160" t="str">
        <f>IF(Tbl.Kosten[[#This Row],[KSnr.]]=DX$7,Tbl.Kosten[[#This Row],[Totaal kosten]],"")</f>
        <v/>
      </c>
      <c r="DY34" s="160" t="str">
        <f>IF(Tbl.Kosten[[#This Row],[KSnr.]]=DY$7,Tbl.Kosten[[#This Row],[Totaal kosten]],"")</f>
        <v/>
      </c>
      <c r="DZ34" s="160" t="str">
        <f>IF(Tbl.Kosten[[#This Row],[KSnr.]]=DZ$7,Tbl.Kosten[[#This Row],[Totaal kosten]],"")</f>
        <v/>
      </c>
      <c r="EA34" s="160" t="str">
        <f>IF(Tbl.Kosten[[#This Row],[KSnr.]]=EA$7,Tbl.Kosten[[#This Row],[Totaal kosten]],"")</f>
        <v/>
      </c>
      <c r="EB34" s="160" t="str">
        <f>IF(Tbl.Kosten[[#This Row],[KSnr.]]=EB$7,Tbl.Kosten[[#This Row],[Totaal kosten]],"")</f>
        <v/>
      </c>
      <c r="EC34" s="160" t="str">
        <f>IF(Tbl.Kosten[[#This Row],[KSnr.]]=EC$7,Tbl.Kosten[[#This Row],[Totaal kosten]],"")</f>
        <v/>
      </c>
      <c r="ED34" s="160" t="str">
        <f>IF(Tbl.Kosten[[#This Row],[KSnr.]]=ED$7,Tbl.Kosten[[#This Row],[Totaal kosten]],"")</f>
        <v/>
      </c>
      <c r="EE34" s="160" t="str">
        <f>IF(Tbl.Kosten[[#This Row],[KSnr.]]=EE$7,Tbl.Kosten[[#This Row],[Totaal kosten]],"")</f>
        <v/>
      </c>
      <c r="EF34" s="160" t="str">
        <f>IF(Tbl.Kosten[[#This Row],[KSnr.]]=EF$7,Tbl.Kosten[[#This Row],[Totaal kosten]],"")</f>
        <v/>
      </c>
      <c r="EG34" s="160" t="str">
        <f>IF(Tbl.Kosten[[#This Row],[KSnr.]]=EG$7,Tbl.Kosten[[#This Row],[Totaal kosten]],"")</f>
        <v/>
      </c>
      <c r="EH34" s="160" t="str">
        <f>IF(Tbl.Kosten[[#This Row],[KSnr.]]=EH$7,Tbl.Kosten[[#This Row],[Totaal kosten]],"")</f>
        <v/>
      </c>
      <c r="EI34" s="160" t="str">
        <f>IF(Tbl.Kosten[[#This Row],[KSnr.]]=EI$7,Tbl.Kosten[[#This Row],[Totaal kosten]],"")</f>
        <v/>
      </c>
      <c r="EJ34" s="160" t="str">
        <f>IF(Tbl.Kosten[[#This Row],[KSnr.]]=EJ$7,Tbl.Kosten[[#This Row],[Totaal kosten]],"")</f>
        <v/>
      </c>
      <c r="EK34" s="160" t="str">
        <f>IF(Tbl.Kosten[[#This Row],[KSnr.]]=EK$7,Tbl.Kosten[[#This Row],[Totaal kosten]],"")</f>
        <v/>
      </c>
      <c r="EL34" s="160" t="str">
        <f>IF(Tbl.Kosten[[#This Row],[KSnr.]]=EL$7,Tbl.Kosten[[#This Row],[Totaal kosten]],"")</f>
        <v/>
      </c>
      <c r="EM34" s="160" t="str">
        <f>IF(Tbl.Kosten[[#This Row],[KSnr.]]=EM$7,Tbl.Kosten[[#This Row],[Totaal kosten]],"")</f>
        <v/>
      </c>
      <c r="EN34" s="160" t="str">
        <f>IF(Tbl.Kosten[[#This Row],[KSnr.]]=EN$7,Tbl.Kosten[[#This Row],[Totaal kosten]],"")</f>
        <v/>
      </c>
      <c r="EO34" s="160" t="str">
        <f>IF(Tbl.Kosten[[#This Row],[KSnr.]]=EO$7,Tbl.Kosten[[#This Row],[Totaal kosten]],"")</f>
        <v/>
      </c>
      <c r="EP34" s="160" t="str">
        <f>IF(Tbl.Kosten[[#This Row],[KSnr.]]=EP$7,Tbl.Kosten[[#This Row],[Totaal kosten]],"")</f>
        <v/>
      </c>
      <c r="EQ34" s="160" t="str">
        <f>IF(Tbl.Kosten[[#This Row],[KSnr.]]=EQ$7,Tbl.Kosten[[#This Row],[Totaal kosten]],"")</f>
        <v/>
      </c>
      <c r="ER34" s="154" t="str">
        <f>IFERROR(_xlfn.XLOOKUP(Tbl.Kosten[[#This Row],[Subsidieactiviteit]],Tbl.Subsidiehoogte[Subsidieactiviteit],Tbl.Subsidiehoogte[SAnr.],"",0,1),"")</f>
        <v/>
      </c>
      <c r="ES34" s="160" t="str">
        <f>IF(Tbl.Kosten[[#This Row],[Sanr.]]=ES$7,Tbl.Kosten[[#This Row],[Totaal kosten]],"")</f>
        <v/>
      </c>
      <c r="ET34" s="160" t="str">
        <f>IF(Tbl.Kosten[[#This Row],[Sanr.]]=ET$7,Tbl.Kosten[[#This Row],[Totaal kosten]],"")</f>
        <v/>
      </c>
      <c r="EU34" s="160" t="str">
        <f>IF(Tbl.Kosten[[#This Row],[Sanr.]]=EU$7,Tbl.Kosten[[#This Row],[Totaal kosten]],"")</f>
        <v/>
      </c>
      <c r="EV34" s="160" t="str">
        <f>IF(Tbl.Kosten[[#This Row],[Sanr.]]=EV$7,Tbl.Kosten[[#This Row],[Totaal kosten]],"")</f>
        <v/>
      </c>
      <c r="EW34" s="160" t="str">
        <f>IF(Tbl.Kosten[[#This Row],[Sanr.]]=EW$7,Tbl.Kosten[[#This Row],[Totaal kosten]],"")</f>
        <v/>
      </c>
      <c r="EX34" s="160" t="str">
        <f>IF(Tbl.Kosten[[#This Row],[Sanr.]]=EX$7,Tbl.Kosten[[#This Row],[Totaal kosten]],"")</f>
        <v/>
      </c>
      <c r="EY34" s="160" t="str">
        <f>IF(Tbl.Kosten[[#This Row],[Sanr.]]=EY$7,Tbl.Kosten[[#This Row],[Totaal kosten]],"")</f>
        <v/>
      </c>
      <c r="EZ34" s="160" t="str">
        <f>IF(Tbl.Kosten[[#This Row],[Sanr.]]=EZ$7,Tbl.Kosten[[#This Row],[Totaal kosten]],"")</f>
        <v/>
      </c>
      <c r="FA34" s="160" t="str">
        <f>IF(Tbl.Kosten[[#This Row],[Sanr.]]=FA$7,Tbl.Kosten[[#This Row],[Totaal kosten]],"")</f>
        <v/>
      </c>
      <c r="FB34" s="160" t="str">
        <f>IF(Tbl.Kosten[[#This Row],[Sanr.]]=FB$7,Tbl.Kosten[[#This Row],[Totaal kosten]],"")</f>
        <v/>
      </c>
      <c r="FC34" s="160" t="str">
        <f>IF(Tbl.Kosten[[#This Row],[Sanr.]]=FC$7,Tbl.Kosten[[#This Row],[Totaal kosten]],"")</f>
        <v/>
      </c>
      <c r="FD34" s="160" t="str">
        <f>IF(Tbl.Kosten[[#This Row],[Sanr.]]=FD$7,Tbl.Kosten[[#This Row],[Totaal kosten]],"")</f>
        <v/>
      </c>
      <c r="FE34" s="160" t="str">
        <f>IF(Tbl.Kosten[[#This Row],[Sanr.]]=FE$7,Tbl.Kosten[[#This Row],[Totaal kosten]],"")</f>
        <v/>
      </c>
      <c r="FF34" s="160" t="str">
        <f>IF(Tbl.Kosten[[#This Row],[Sanr.]]=FF$7,Tbl.Kosten[[#This Row],[Totaal kosten]],"")</f>
        <v/>
      </c>
      <c r="FG34" s="160" t="str">
        <f>IF(Tbl.Kosten[[#This Row],[Sanr.]]=FG$7,Tbl.Kosten[[#This Row],[Totaal kosten]],"")</f>
        <v/>
      </c>
      <c r="FH34" s="160" t="str">
        <f>IF(Tbl.Kosten[[#This Row],[Sanr.]]=FH$7,Tbl.Kosten[[#This Row],[Totaal kosten]],"")</f>
        <v/>
      </c>
      <c r="FI34" s="160" t="str">
        <f>IF(Tbl.Kosten[[#This Row],[Sanr.]]=FI$7,Tbl.Kosten[[#This Row],[Totaal kosten]],"")</f>
        <v/>
      </c>
      <c r="FJ34" s="160" t="str">
        <f>IF(Tbl.Kosten[[#This Row],[Sanr.]]=FJ$7,Tbl.Kosten[[#This Row],[Totaal kosten]],"")</f>
        <v/>
      </c>
      <c r="FK34" s="160" t="str">
        <f>IF(Tbl.Kosten[[#This Row],[Sanr.]]=FK$7,Tbl.Kosten[[#This Row],[Totaal kosten]],"")</f>
        <v/>
      </c>
      <c r="FL34" s="160" t="str">
        <f>IF(Tbl.Kosten[[#This Row],[Sanr.]]=FL$7,Tbl.Kosten[[#This Row],[Totaal kosten]],"")</f>
        <v/>
      </c>
      <c r="FM34" s="160" t="str">
        <f>IF(Tbl.Kosten[[#This Row],[Sanr.]]=FM$7,Tbl.Kosten[[#This Row],[Totaal kosten]],"")</f>
        <v/>
      </c>
      <c r="FN34" s="160" t="str">
        <f>IF(Tbl.Kosten[[#This Row],[Sanr.]]=FN$7,Tbl.Kosten[[#This Row],[Totaal kosten]],"")</f>
        <v/>
      </c>
      <c r="FO34" s="160" t="str">
        <f>IF(Tbl.Kosten[[#This Row],[Sanr.]]=FO$7,Tbl.Kosten[[#This Row],[Totaal kosten]],"")</f>
        <v/>
      </c>
      <c r="FP34" s="160" t="str">
        <f>IF(Tbl.Kosten[[#This Row],[Sanr.]]=FP$7,Tbl.Kosten[[#This Row],[Totaal kosten]],"")</f>
        <v/>
      </c>
      <c r="FQ34" s="160" t="str">
        <f>IF(Tbl.Kosten[[#This Row],[Sanr.]]=FQ$7,Tbl.Kosten[[#This Row],[Totaal kosten]],"")</f>
        <v/>
      </c>
      <c r="FR34" s="160" t="str">
        <f>IF(Tbl.Kosten[[#This Row],[Sanr.]]=FR$7,Tbl.Kosten[[#This Row],[Totaal kosten]],"")</f>
        <v/>
      </c>
      <c r="FS34" s="160" t="str">
        <f>IF(Tbl.Kosten[[#This Row],[Sanr.]]=FS$7,Tbl.Kosten[[#This Row],[Totaal kosten]],"")</f>
        <v/>
      </c>
      <c r="FT34" s="160" t="str">
        <f>IF(Tbl.Kosten[[#This Row],[Sanr.]]=FT$7,Tbl.Kosten[[#This Row],[Totaal kosten]],"")</f>
        <v/>
      </c>
      <c r="FU34" s="160" t="str">
        <f>IF(Tbl.Kosten[[#This Row],[Sanr.]]=FU$7,Tbl.Kosten[[#This Row],[Totaal kosten]],"")</f>
        <v/>
      </c>
      <c r="FV34" s="160" t="str">
        <f>IF(Tbl.Kosten[[#This Row],[Sanr.]]=FV$7,Tbl.Kosten[[#This Row],[Totaal kosten]],"")</f>
        <v/>
      </c>
      <c r="FW34" s="160" t="str">
        <f>IFERROR(_xlfn.XLOOKUP(Tbl.Kosten[[#This Row],[Activiteitencode]],Tbl.Activiteiten[Activiteitcode],Tbl.Activiteiten[Anr.],"",0,1),"")</f>
        <v/>
      </c>
      <c r="FX34" s="181" t="str">
        <f>_xlfn.CONCAT(Tbl.Kosten[[#This Row],[Pnr.]],Tbl.Kosten[[#This Row],[Sanr.]])</f>
        <v>P1</v>
      </c>
      <c r="FY34" s="160">
        <f>Tbl.Kosten[[#This Row],[Totaal kosten]]-Tbl.Kosten[[#This Row],[Subsidie]]</f>
        <v>0</v>
      </c>
      <c r="FZ34" s="160">
        <f>IF(Tbl.Kosten[[#This Row],[Pnr.]]=FZ$7,Tbl.Kosten[[#This Row],[Te financieren]],"")</f>
        <v>0</v>
      </c>
      <c r="GA34" s="160" t="str">
        <f>IF(Tbl.Kosten[[#This Row],[Pnr.]]=GA$7,Tbl.Kosten[[#This Row],[Te financieren]],"")</f>
        <v/>
      </c>
      <c r="GB34" s="160" t="str">
        <f>IF(Tbl.Kosten[[#This Row],[Pnr.]]=GB$7,Tbl.Kosten[[#This Row],[Te financieren]],"")</f>
        <v/>
      </c>
      <c r="GC34" s="160" t="str">
        <f>IF(Tbl.Kosten[[#This Row],[Pnr.]]=GC$7,Tbl.Kosten[[#This Row],[Te financieren]],"")</f>
        <v/>
      </c>
      <c r="GD34" s="160" t="str">
        <f>IF(Tbl.Kosten[[#This Row],[Pnr.]]=GD$7,Tbl.Kosten[[#This Row],[Te financieren]],"")</f>
        <v/>
      </c>
      <c r="GE34" s="160" t="str">
        <f>IF(Tbl.Kosten[[#This Row],[Pnr.]]=GE$7,Tbl.Kosten[[#This Row],[Te financieren]],"")</f>
        <v/>
      </c>
      <c r="GF34" s="160" t="str">
        <f>IF(Tbl.Kosten[[#This Row],[Pnr.]]=GF$7,Tbl.Kosten[[#This Row],[Te financieren]],"")</f>
        <v/>
      </c>
      <c r="GG34" s="160" t="str">
        <f>IF(Tbl.Kosten[[#This Row],[Pnr.]]=GG$7,Tbl.Kosten[[#This Row],[Te financieren]],"")</f>
        <v/>
      </c>
      <c r="GH34" s="160" t="str">
        <f>IF(Tbl.Kosten[[#This Row],[Pnr.]]=GH$7,Tbl.Kosten[[#This Row],[Te financieren]],"")</f>
        <v/>
      </c>
      <c r="GI34" s="160" t="str">
        <f>IF(Tbl.Kosten[[#This Row],[Pnr.]]=GI$7,Tbl.Kosten[[#This Row],[Te financieren]],"")</f>
        <v/>
      </c>
      <c r="GJ34" s="160" t="str">
        <f>IF(Tbl.Kosten[[#This Row],[Pnr.]]=GJ$7,Tbl.Kosten[[#This Row],[Te financieren]],"")</f>
        <v/>
      </c>
      <c r="GK34" s="160" t="str">
        <f>IF(Tbl.Kosten[[#This Row],[Pnr.]]=GK$7,Tbl.Kosten[[#This Row],[Te financieren]],"")</f>
        <v/>
      </c>
      <c r="GL34" s="160" t="str">
        <f>IF(Tbl.Kosten[[#This Row],[Pnr.]]=GL$7,Tbl.Kosten[[#This Row],[Te financieren]],"")</f>
        <v/>
      </c>
      <c r="GM34" s="160" t="str">
        <f>IF(Tbl.Kosten[[#This Row],[Pnr.]]=GM$7,Tbl.Kosten[[#This Row],[Te financieren]],"")</f>
        <v/>
      </c>
      <c r="GN34" s="160" t="str">
        <f>IF(Tbl.Kosten[[#This Row],[Pnr.]]=GN$7,Tbl.Kosten[[#This Row],[Te financieren]],"")</f>
        <v/>
      </c>
      <c r="GO34" s="160" t="str">
        <f>IF(Tbl.Kosten[[#This Row],[Pnr.]]=GO$7,Tbl.Kosten[[#This Row],[Te financieren]],"")</f>
        <v/>
      </c>
      <c r="GP34" s="160" t="str">
        <f>IF(Tbl.Kosten[[#This Row],[Pnr.]]=GP$7,Tbl.Kosten[[#This Row],[Te financieren]],"")</f>
        <v/>
      </c>
      <c r="GQ34" s="160" t="str">
        <f>IF(Tbl.Kosten[[#This Row],[Pnr.]]=GQ$7,Tbl.Kosten[[#This Row],[Te financieren]],"")</f>
        <v/>
      </c>
      <c r="GR34" s="160" t="str">
        <f>IF(Tbl.Kosten[[#This Row],[Pnr.]]=GR$7,Tbl.Kosten[[#This Row],[Te financieren]],"")</f>
        <v/>
      </c>
      <c r="GS34" s="160" t="str">
        <f>IF(Tbl.Kosten[[#This Row],[Pnr.]]=GS$7,Tbl.Kosten[[#This Row],[Te financieren]],"")</f>
        <v/>
      </c>
      <c r="GT34" s="160" t="str">
        <f>IF(Tbl.Kosten[[#This Row],[Pnr.]]=GT$7,Tbl.Kosten[[#This Row],[Te financieren]],"")</f>
        <v/>
      </c>
      <c r="GU34" s="160" t="str">
        <f>IF(Tbl.Kosten[[#This Row],[Pnr.]]=GU$7,Tbl.Kosten[[#This Row],[Te financieren]],"")</f>
        <v/>
      </c>
      <c r="GV34" s="160" t="str">
        <f>IF(Tbl.Kosten[[#This Row],[Pnr.]]=GV$7,Tbl.Kosten[[#This Row],[Te financieren]],"")</f>
        <v/>
      </c>
      <c r="GW34" s="160" t="str">
        <f>IF(Tbl.Kosten[[#This Row],[Pnr.]]=GW$7,Tbl.Kosten[[#This Row],[Te financieren]],"")</f>
        <v/>
      </c>
      <c r="GX34" s="160" t="str">
        <f>IF(Tbl.Kosten[[#This Row],[Pnr.]]=GX$7,Tbl.Kosten[[#This Row],[Te financieren]],"")</f>
        <v/>
      </c>
      <c r="GY34" s="160" t="str">
        <f>IF(Tbl.Kosten[[#This Row],[Pnr.]]=GY$7,Tbl.Kosten[[#This Row],[Te financieren]],"")</f>
        <v/>
      </c>
      <c r="GZ34" s="160" t="str">
        <f>IF(Tbl.Kosten[[#This Row],[Pnr.]]=GZ$7,Tbl.Kosten[[#This Row],[Te financieren]],"")</f>
        <v/>
      </c>
      <c r="HA34" s="160" t="str">
        <f>IF(Tbl.Kosten[[#This Row],[Pnr.]]=HA$7,Tbl.Kosten[[#This Row],[Te financieren]],"")</f>
        <v/>
      </c>
      <c r="HB34" s="160" t="str">
        <f>IF(Tbl.Kosten[[#This Row],[Pnr.]]=HB$7,Tbl.Kosten[[#This Row],[Te financieren]],"")</f>
        <v/>
      </c>
      <c r="HC34" s="160" t="str">
        <f>IF(Tbl.Kosten[[#This Row],[Pnr.]]=HC$7,Tbl.Kosten[[#This Row],[Te financieren]],"")</f>
        <v/>
      </c>
      <c r="HD34" s="160" t="str">
        <f>IF(Tbl.Kosten[[#This Row],[Pnr.]]=HD$7,Tbl.Kosten[[#This Row],[Te financieren]],"")</f>
        <v/>
      </c>
      <c r="HE34" s="160" t="str">
        <f>IF(Tbl.Kosten[[#This Row],[Pnr.]]=HE$7,Tbl.Kosten[[#This Row],[Te financieren]],"")</f>
        <v/>
      </c>
      <c r="HF34" s="160" t="str">
        <f>IF(Tbl.Kosten[[#This Row],[Pnr.]]=HF$7,Tbl.Kosten[[#This Row],[Te financieren]],"")</f>
        <v/>
      </c>
      <c r="HG34" s="160" t="str">
        <f>IF(Tbl.Kosten[[#This Row],[Pnr.]]=HG$7,Tbl.Kosten[[#This Row],[Te financieren]],"")</f>
        <v/>
      </c>
      <c r="HH34" s="160" t="str">
        <f>IF(Tbl.Kosten[[#This Row],[Pnr.]]=HH$7,Tbl.Kosten[[#This Row],[Te financieren]],"")</f>
        <v/>
      </c>
      <c r="HI34" s="160" t="str">
        <f>IF(Tbl.Kosten[[#This Row],[Pnr.]]=HI$7,Tbl.Kosten[[#This Row],[Te financieren]],"")</f>
        <v/>
      </c>
      <c r="HJ34" s="160" t="str">
        <f>IF(Tbl.Kosten[[#This Row],[Pnr.]]=HJ$7,Tbl.Kosten[[#This Row],[Te financieren]],"")</f>
        <v/>
      </c>
      <c r="HK34" s="160" t="str">
        <f>IF(Tbl.Kosten[[#This Row],[Pnr.]]=HK$7,Tbl.Kosten[[#This Row],[Te financieren]],"")</f>
        <v/>
      </c>
      <c r="HL34" s="160" t="str">
        <f>IF(Tbl.Kosten[[#This Row],[Pnr.]]=HL$7,Tbl.Kosten[[#This Row],[Te financieren]],"")</f>
        <v/>
      </c>
      <c r="HM34" s="160" t="str">
        <f>IF(Tbl.Kosten[[#This Row],[Pnr.]]=HM$7,Tbl.Kosten[[#This Row],[Te financieren]],"")</f>
        <v/>
      </c>
      <c r="HN34" s="160" t="str">
        <f>IF(Tbl.Kosten[[#This Row],[Pnr.]]=HN$7,Tbl.Kosten[[#This Row],[Te financieren]],"")</f>
        <v/>
      </c>
      <c r="HO34" s="160" t="str">
        <f>IF(Tbl.Kosten[[#This Row],[Pnr.]]=HO$7,Tbl.Kosten[[#This Row],[Te financieren]],"")</f>
        <v/>
      </c>
      <c r="HP34" s="160" t="str">
        <f>IF(Tbl.Kosten[[#This Row],[Pnr.]]=HP$7,Tbl.Kosten[[#This Row],[Te financieren]],"")</f>
        <v/>
      </c>
      <c r="HQ34" s="160" t="str">
        <f>IF(Tbl.Kosten[[#This Row],[Pnr.]]=HQ$7,Tbl.Kosten[[#This Row],[Te financieren]],"")</f>
        <v/>
      </c>
      <c r="HR34" s="160" t="str">
        <f>IF(Tbl.Kosten[[#This Row],[Pnr.]]=HR$7,Tbl.Kosten[[#This Row],[Te financieren]],"")</f>
        <v/>
      </c>
      <c r="HS34" s="160" t="str">
        <f>IF(Tbl.Kosten[[#This Row],[Pnr.]]=HS$7,Tbl.Kosten[[#This Row],[Te financieren]],"")</f>
        <v/>
      </c>
      <c r="HT34" s="160" t="str">
        <f>IF(Tbl.Kosten[[#This Row],[Pnr.]]=HT$7,Tbl.Kosten[[#This Row],[Te financieren]],"")</f>
        <v/>
      </c>
      <c r="HU34" s="160" t="str">
        <f>IF(Tbl.Kosten[[#This Row],[Pnr.]]=HU$7,Tbl.Kosten[[#This Row],[Te financieren]],"")</f>
        <v/>
      </c>
      <c r="HV34" s="160" t="str">
        <f>IF(Tbl.Kosten[[#This Row],[Pnr.]]=HV$7,Tbl.Kosten[[#This Row],[Te financieren]],"")</f>
        <v/>
      </c>
      <c r="HW34" s="160" t="str">
        <f>IF(Tbl.Kosten[[#This Row],[Pnr.]]=HW$7,Tbl.Kosten[[#This Row],[Te financieren]],"")</f>
        <v/>
      </c>
    </row>
    <row r="35" spans="2:231" x14ac:dyDescent="0.3">
      <c r="B35" s="144"/>
      <c r="C35" s="147"/>
      <c r="D35" s="146"/>
      <c r="E35" s="147"/>
      <c r="F35" s="145"/>
      <c r="G35" s="11" t="str">
        <f>IF(Tbl.Kosten[[#This Row],[Medewerker e/o 
functie]]&lt;&gt;"",_xlfn.XLOOKUP(Tbl.Kosten[[#This Row],[Medewerker e/o 
functie]],Tbl.Uurtarief[Medewerker en/of functie],Tbl.Uurtarief[Uurtarief],"",0,1),"")</f>
        <v/>
      </c>
      <c r="H35" s="121">
        <f>IFERROR(Tbl.Kosten[[#This Row],[Uren]]*Tbl.Kosten[[#This Row],[Uurtarief]],0)</f>
        <v>0</v>
      </c>
      <c r="I35" s="119" t="str">
        <f>IF(Tbl.Kosten[[#This Row],[Subtotaal uren]]&lt;&gt;0,_xlfn.XLOOKUP(Tbl.Kosten[[#This Row],[Medewerker e/o 
functie]],Tbl.Uurtarief[Medewerker en/of functie],Tbl.Uurtarief[Kostensoort arbeid],"",0,1),"")</f>
        <v/>
      </c>
      <c r="J35" s="147"/>
      <c r="K35" s="145"/>
      <c r="L35" s="149" t="str">
        <f>IF(Tbl.Kosten[[#This Row],[Activum]]&lt;&gt;"",_xlfn.XLOOKUP(Tbl.Kosten[[#This Row],[Activum]],Tbl.Afschrijvingskosten[Activum],Tbl.Afschrijvingskosten[Tarief per afschrijvings-eenheid],"",0,1),"")</f>
        <v/>
      </c>
      <c r="M35" s="122">
        <f>IFERROR(Tbl.Kosten[[#This Row],[Een-
heden]]*Tbl.Kosten[[#This Row],[Afschrijvings-
tarief]],0)</f>
        <v>0</v>
      </c>
      <c r="N35" s="122" t="str">
        <f>IF(Tbl.Kosten[[#This Row],[Subtotaal afschrijving]]&lt;&gt;0,Lijsten!A33,"")</f>
        <v/>
      </c>
      <c r="O35" s="150"/>
      <c r="P35" s="145"/>
      <c r="Q35" s="148"/>
      <c r="R35" s="122">
        <f>IFERROR(Tbl.Kosten[[#This Row],[Aantal]]*Tbl.Kosten[[#This Row],[Tarief]],0)</f>
        <v>0</v>
      </c>
      <c r="S35" s="8">
        <f>IFERROR(Tbl.Kosten[[#This Row],[Subtotaal overige kosten]]+Tbl.Kosten[[#This Row],[Subtotaal uren]]+Tbl.Kosten[[#This Row],[Subtotaal afschrijving]],0)</f>
        <v>0</v>
      </c>
      <c r="T35" s="8">
        <f>IFERROR(Tbl.Kosten[[#This Row],[Totaal kosten]]*Tbl.Kosten[[#This Row],[Subsidie%]],0)</f>
        <v>0</v>
      </c>
      <c r="U35" s="4" t="str" cm="1">
        <f t="array" ref="U35">IFERROR(_xlfn.IFS(Tbl.Kosten[[#This Row],[Subtotaal uren]]&lt;&gt;0,Tbl.Kosten[[#This Row],[Kostensoort arbeid]],Tbl.Kosten[[#This Row],[Subtotaal afschrijving]]&lt;&gt;0,Tbl.Kosten[[#This Row],[Kostensoort afschrijving]],Tbl.Kosten[[#This Row],[Subtotaal overige kosten]]&lt;&gt;0,Tbl.Kosten[[#This Row],[Kostensoort overig]]),"")</f>
        <v/>
      </c>
      <c r="V35" s="4" t="str">
        <f>IFERROR(_xlfn.XLOOKUP(Tbl.Kosten[[#This Row],[Activiteitencode]],Tbl.Activiteiten[Activiteitcode],Tbl.Activiteiten[Werkpakketcode],"",0,1),"")</f>
        <v/>
      </c>
      <c r="W35" s="4" t="str">
        <f>IFERROR(_xlfn.XLOOKUP(Tbl.Kosten[[#This Row],[Werkpakketcode]],Tbl.Werkpakketten[Werkpakketcode],Tbl.Werkpakketten[Subsidiabele activiteit],"",0,1),"")</f>
        <v/>
      </c>
      <c r="X35" s="12">
        <f>IFERROR(_xlfn.XLOOKUP(Tbl.Kosten[[#This Row],[Sanr.]],Tbl.Subsidiehoogte[SAnr.],Tbl.Subsidiehoogte[Sub. Percentage],0,0,1),0)</f>
        <v>0</v>
      </c>
      <c r="Y35" s="154" t="str">
        <f>IFERROR(_xlfn.XLOOKUP(Tbl.Kosten[[#This Row],[Partnercode]],Tbl.Projectpartners[Partnercode],Tbl.Projectpartners[PNr.],"",0,1),"")</f>
        <v>P1</v>
      </c>
      <c r="Z35" s="158">
        <f>IF(Tbl.Kosten[[#This Row],[Pnr.]]=Z$7,Tbl.Kosten[[#This Row],[Totaal kosten]],"")</f>
        <v>0</v>
      </c>
      <c r="AA35" s="158" t="str">
        <f>IF(Tbl.Kosten[[#This Row],[Pnr.]]=AA$7,Tbl.Kosten[[#This Row],[Totaal kosten]],"")</f>
        <v/>
      </c>
      <c r="AB35" s="158" t="str">
        <f>IF(Tbl.Kosten[[#This Row],[Pnr.]]=AB$7,Tbl.Kosten[[#This Row],[Totaal kosten]],"")</f>
        <v/>
      </c>
      <c r="AC35" s="158" t="str">
        <f>IF(Tbl.Kosten[[#This Row],[Pnr.]]=AC$7,Tbl.Kosten[[#This Row],[Totaal kosten]],"")</f>
        <v/>
      </c>
      <c r="AD35" s="158" t="str">
        <f>IF(Tbl.Kosten[[#This Row],[Pnr.]]=AD$7,Tbl.Kosten[[#This Row],[Totaal kosten]],"")</f>
        <v/>
      </c>
      <c r="AE35" s="158" t="str">
        <f>IF(Tbl.Kosten[[#This Row],[Pnr.]]=AE$7,Tbl.Kosten[[#This Row],[Totaal kosten]],"")</f>
        <v/>
      </c>
      <c r="AF35" s="158" t="str">
        <f>IF(Tbl.Kosten[[#This Row],[Pnr.]]=AF$7,Tbl.Kosten[[#This Row],[Totaal kosten]],"")</f>
        <v/>
      </c>
      <c r="AG35" s="158" t="str">
        <f>IF(Tbl.Kosten[[#This Row],[Pnr.]]=AG$7,Tbl.Kosten[[#This Row],[Totaal kosten]],"")</f>
        <v/>
      </c>
      <c r="AH35" s="158" t="str">
        <f>IF(Tbl.Kosten[[#This Row],[Pnr.]]=AH$7,Tbl.Kosten[[#This Row],[Totaal kosten]],"")</f>
        <v/>
      </c>
      <c r="AI35" s="158" t="str">
        <f>IF(Tbl.Kosten[[#This Row],[Pnr.]]=AI$7,Tbl.Kosten[[#This Row],[Totaal kosten]],"")</f>
        <v/>
      </c>
      <c r="AJ35" s="158" t="str">
        <f>IF(Tbl.Kosten[[#This Row],[Pnr.]]=AJ$7,Tbl.Kosten[[#This Row],[Totaal kosten]],"")</f>
        <v/>
      </c>
      <c r="AK35" s="158" t="str">
        <f>IF(Tbl.Kosten[[#This Row],[Pnr.]]=AK$7,Tbl.Kosten[[#This Row],[Totaal kosten]],"")</f>
        <v/>
      </c>
      <c r="AL35" s="158" t="str">
        <f>IF(Tbl.Kosten[[#This Row],[Pnr.]]=AL$7,Tbl.Kosten[[#This Row],[Totaal kosten]],"")</f>
        <v/>
      </c>
      <c r="AM35" s="158" t="str">
        <f>IF(Tbl.Kosten[[#This Row],[Pnr.]]=AM$7,Tbl.Kosten[[#This Row],[Totaal kosten]],"")</f>
        <v/>
      </c>
      <c r="AN35" s="158" t="str">
        <f>IF(Tbl.Kosten[[#This Row],[Pnr.]]=AN$7,Tbl.Kosten[[#This Row],[Totaal kosten]],"")</f>
        <v/>
      </c>
      <c r="AO35" s="158" t="str">
        <f>IF(Tbl.Kosten[[#This Row],[Pnr.]]=AO$7,Tbl.Kosten[[#This Row],[Totaal kosten]],"")</f>
        <v/>
      </c>
      <c r="AP35" s="158" t="str">
        <f>IF(Tbl.Kosten[[#This Row],[Pnr.]]=AP$7,Tbl.Kosten[[#This Row],[Totaal kosten]],"")</f>
        <v/>
      </c>
      <c r="AQ35" s="158" t="str">
        <f>IF(Tbl.Kosten[[#This Row],[Pnr.]]=AQ$7,Tbl.Kosten[[#This Row],[Totaal kosten]],"")</f>
        <v/>
      </c>
      <c r="AR35" s="158" t="str">
        <f>IF(Tbl.Kosten[[#This Row],[Pnr.]]=AR$7,Tbl.Kosten[[#This Row],[Totaal kosten]],"")</f>
        <v/>
      </c>
      <c r="AS35" s="158" t="str">
        <f>IF(Tbl.Kosten[[#This Row],[Pnr.]]=AS$7,Tbl.Kosten[[#This Row],[Totaal kosten]],"")</f>
        <v/>
      </c>
      <c r="AT35" s="158" t="str">
        <f>IF(Tbl.Kosten[[#This Row],[Pnr.]]=AT$7,Tbl.Kosten[[#This Row],[Totaal kosten]],"")</f>
        <v/>
      </c>
      <c r="AU35" s="158" t="str">
        <f>IF(Tbl.Kosten[[#This Row],[Pnr.]]=AU$7,Tbl.Kosten[[#This Row],[Totaal kosten]],"")</f>
        <v/>
      </c>
      <c r="AV35" s="158" t="str">
        <f>IF(Tbl.Kosten[[#This Row],[Pnr.]]=AV$7,Tbl.Kosten[[#This Row],[Totaal kosten]],"")</f>
        <v/>
      </c>
      <c r="AW35" s="158" t="str">
        <f>IF(Tbl.Kosten[[#This Row],[Pnr.]]=AW$7,Tbl.Kosten[[#This Row],[Totaal kosten]],"")</f>
        <v/>
      </c>
      <c r="AX35" s="158" t="str">
        <f>IF(Tbl.Kosten[[#This Row],[Pnr.]]=AX$7,Tbl.Kosten[[#This Row],[Totaal kosten]],"")</f>
        <v/>
      </c>
      <c r="AY35" s="158" t="str">
        <f>IF(Tbl.Kosten[[#This Row],[Pnr.]]=AY$7,Tbl.Kosten[[#This Row],[Totaal kosten]],"")</f>
        <v/>
      </c>
      <c r="AZ35" s="158" t="str">
        <f>IF(Tbl.Kosten[[#This Row],[Pnr.]]=AZ$7,Tbl.Kosten[[#This Row],[Totaal kosten]],"")</f>
        <v/>
      </c>
      <c r="BA35" s="158" t="str">
        <f>IF(Tbl.Kosten[[#This Row],[Pnr.]]=BA$7,Tbl.Kosten[[#This Row],[Totaal kosten]],"")</f>
        <v/>
      </c>
      <c r="BB35" s="158" t="str">
        <f>IF(Tbl.Kosten[[#This Row],[Pnr.]]=BB$7,Tbl.Kosten[[#This Row],[Totaal kosten]],"")</f>
        <v/>
      </c>
      <c r="BC35" s="158" t="str">
        <f>IF(Tbl.Kosten[[#This Row],[Pnr.]]=BC$7,Tbl.Kosten[[#This Row],[Totaal kosten]],"")</f>
        <v/>
      </c>
      <c r="BD35" s="158" t="str">
        <f>IF(Tbl.Kosten[[#This Row],[Pnr.]]=BD$7,Tbl.Kosten[[#This Row],[Totaal kosten]],"")</f>
        <v/>
      </c>
      <c r="BE35" s="158" t="str">
        <f>IF(Tbl.Kosten[[#This Row],[Pnr.]]=BE$7,Tbl.Kosten[[#This Row],[Totaal kosten]],"")</f>
        <v/>
      </c>
      <c r="BF35" s="158" t="str">
        <f>IF(Tbl.Kosten[[#This Row],[Pnr.]]=BF$7,Tbl.Kosten[[#This Row],[Totaal kosten]],"")</f>
        <v/>
      </c>
      <c r="BG35" s="158" t="str">
        <f>IF(Tbl.Kosten[[#This Row],[Pnr.]]=BG$7,Tbl.Kosten[[#This Row],[Totaal kosten]],"")</f>
        <v/>
      </c>
      <c r="BH35" s="158" t="str">
        <f>IF(Tbl.Kosten[[#This Row],[Pnr.]]=BH$7,Tbl.Kosten[[#This Row],[Totaal kosten]],"")</f>
        <v/>
      </c>
      <c r="BI35" s="158" t="str">
        <f>IF(Tbl.Kosten[[#This Row],[Pnr.]]=BI$7,Tbl.Kosten[[#This Row],[Totaal kosten]],"")</f>
        <v/>
      </c>
      <c r="BJ35" s="158" t="str">
        <f>IF(Tbl.Kosten[[#This Row],[Pnr.]]=BJ$7,Tbl.Kosten[[#This Row],[Totaal kosten]],"")</f>
        <v/>
      </c>
      <c r="BK35" s="158" t="str">
        <f>IF(Tbl.Kosten[[#This Row],[Pnr.]]=BK$7,Tbl.Kosten[[#This Row],[Totaal kosten]],"")</f>
        <v/>
      </c>
      <c r="BL35" s="158" t="str">
        <f>IF(Tbl.Kosten[[#This Row],[Pnr.]]=BL$7,Tbl.Kosten[[#This Row],[Totaal kosten]],"")</f>
        <v/>
      </c>
      <c r="BM35" s="158" t="str">
        <f>IF(Tbl.Kosten[[#This Row],[Pnr.]]=BM$7,Tbl.Kosten[[#This Row],[Totaal kosten]],"")</f>
        <v/>
      </c>
      <c r="BN35" s="158" t="str">
        <f>IF(Tbl.Kosten[[#This Row],[Pnr.]]=BN$7,Tbl.Kosten[[#This Row],[Totaal kosten]],"")</f>
        <v/>
      </c>
      <c r="BO35" s="158" t="str">
        <f>IF(Tbl.Kosten[[#This Row],[Pnr.]]=BO$7,Tbl.Kosten[[#This Row],[Totaal kosten]],"")</f>
        <v/>
      </c>
      <c r="BP35" s="158" t="str">
        <f>IF(Tbl.Kosten[[#This Row],[Pnr.]]=BP$7,Tbl.Kosten[[#This Row],[Totaal kosten]],"")</f>
        <v/>
      </c>
      <c r="BQ35" s="158" t="str">
        <f>IF(Tbl.Kosten[[#This Row],[Pnr.]]=BQ$7,Tbl.Kosten[[#This Row],[Totaal kosten]],"")</f>
        <v/>
      </c>
      <c r="BR35" s="158" t="str">
        <f>IF(Tbl.Kosten[[#This Row],[Pnr.]]=BR$7,Tbl.Kosten[[#This Row],[Totaal kosten]],"")</f>
        <v/>
      </c>
      <c r="BS35" s="158" t="str">
        <f>IF(Tbl.Kosten[[#This Row],[Pnr.]]=BS$7,Tbl.Kosten[[#This Row],[Totaal kosten]],"")</f>
        <v/>
      </c>
      <c r="BT35" s="158" t="str">
        <f>IF(Tbl.Kosten[[#This Row],[Pnr.]]=BT$7,Tbl.Kosten[[#This Row],[Totaal kosten]],"")</f>
        <v/>
      </c>
      <c r="BU35" s="158" t="str">
        <f>IF(Tbl.Kosten[[#This Row],[Pnr.]]=BU$7,Tbl.Kosten[[#This Row],[Totaal kosten]],"")</f>
        <v/>
      </c>
      <c r="BV35" s="158" t="str">
        <f>IF(Tbl.Kosten[[#This Row],[Pnr.]]=BV$7,Tbl.Kosten[[#This Row],[Totaal kosten]],"")</f>
        <v/>
      </c>
      <c r="BW35" s="158" t="str">
        <f>IF(Tbl.Kosten[[#This Row],[Pnr.]]=BW$7,Tbl.Kosten[[#This Row],[Totaal kosten]],"")</f>
        <v/>
      </c>
      <c r="BX35" s="158" t="str">
        <f>IFERROR(_xlfn.XLOOKUP(Tbl.Kosten[[#This Row],[Werkpakketcode]],Tbl.Werkpakketten[Werkpakketcode],Tbl.Werkpakketten[WPnr.],"",0,1),"")</f>
        <v/>
      </c>
      <c r="BY35" s="158" t="str">
        <f>IF(Tbl.Kosten[[#This Row],[WPnr.]]=BY$7,Tbl.Kosten[[#This Row],[Totaal kosten]],"")</f>
        <v/>
      </c>
      <c r="BZ35" s="158" t="str">
        <f>IF(Tbl.Kosten[[#This Row],[WPnr.]]=BZ$7,Tbl.Kosten[[#This Row],[Totaal kosten]],"")</f>
        <v/>
      </c>
      <c r="CA35" s="158" t="str">
        <f>IF(Tbl.Kosten[[#This Row],[WPnr.]]=CA$7,Tbl.Kosten[[#This Row],[Totaal kosten]],"")</f>
        <v/>
      </c>
      <c r="CB35" s="158" t="str">
        <f>IF(Tbl.Kosten[[#This Row],[WPnr.]]=CB$7,Tbl.Kosten[[#This Row],[Totaal kosten]],"")</f>
        <v/>
      </c>
      <c r="CC35" s="158" t="str">
        <f>IF(Tbl.Kosten[[#This Row],[WPnr.]]=CC$7,Tbl.Kosten[[#This Row],[Totaal kosten]],"")</f>
        <v/>
      </c>
      <c r="CD35" s="158" t="str">
        <f>IF(Tbl.Kosten[[#This Row],[WPnr.]]=CD$7,Tbl.Kosten[[#This Row],[Totaal kosten]],"")</f>
        <v/>
      </c>
      <c r="CE35" s="158" t="str">
        <f>IF(Tbl.Kosten[[#This Row],[WPnr.]]=CE$7,Tbl.Kosten[[#This Row],[Totaal kosten]],"")</f>
        <v/>
      </c>
      <c r="CF35" s="158" t="str">
        <f>IF(Tbl.Kosten[[#This Row],[WPnr.]]=CF$7,Tbl.Kosten[[#This Row],[Totaal kosten]],"")</f>
        <v/>
      </c>
      <c r="CG35" s="158" t="str">
        <f>IF(Tbl.Kosten[[#This Row],[WPnr.]]=CG$7,Tbl.Kosten[[#This Row],[Totaal kosten]],"")</f>
        <v/>
      </c>
      <c r="CH35" s="158" t="str">
        <f>IF(Tbl.Kosten[[#This Row],[WPnr.]]=CH$7,Tbl.Kosten[[#This Row],[Totaal kosten]],"")</f>
        <v/>
      </c>
      <c r="CI35" s="158" t="str">
        <f>IF(Tbl.Kosten[[#This Row],[WPnr.]]=CI$7,Tbl.Kosten[[#This Row],[Totaal kosten]],"")</f>
        <v/>
      </c>
      <c r="CJ35" s="158" t="str">
        <f>IF(Tbl.Kosten[[#This Row],[WPnr.]]=CJ$7,Tbl.Kosten[[#This Row],[Totaal kosten]],"")</f>
        <v/>
      </c>
      <c r="CK35" s="158" t="str">
        <f>IF(Tbl.Kosten[[#This Row],[WPnr.]]=CK$7,Tbl.Kosten[[#This Row],[Totaal kosten]],"")</f>
        <v/>
      </c>
      <c r="CL35" s="158" t="str">
        <f>IF(Tbl.Kosten[[#This Row],[WPnr.]]=CL$7,Tbl.Kosten[[#This Row],[Totaal kosten]],"")</f>
        <v/>
      </c>
      <c r="CM35" s="158" t="str">
        <f>IF(Tbl.Kosten[[#This Row],[WPnr.]]=CM$7,Tbl.Kosten[[#This Row],[Totaal kosten]],"")</f>
        <v/>
      </c>
      <c r="CN35" s="158" t="str">
        <f>IF(Tbl.Kosten[[#This Row],[WPnr.]]=CN$7,Tbl.Kosten[[#This Row],[Totaal kosten]],"")</f>
        <v/>
      </c>
      <c r="CO35" s="158" t="str">
        <f>IF(Tbl.Kosten[[#This Row],[WPnr.]]=CO$7,Tbl.Kosten[[#This Row],[Totaal kosten]],"")</f>
        <v/>
      </c>
      <c r="CP35" s="158" t="str">
        <f>IF(Tbl.Kosten[[#This Row],[WPnr.]]=CP$7,Tbl.Kosten[[#This Row],[Totaal kosten]],"")</f>
        <v/>
      </c>
      <c r="CQ35" s="158" t="str">
        <f>IF(Tbl.Kosten[[#This Row],[WPnr.]]=CQ$7,Tbl.Kosten[[#This Row],[Totaal kosten]],"")</f>
        <v/>
      </c>
      <c r="CR35" s="158" t="str">
        <f>IF(Tbl.Kosten[[#This Row],[WPnr.]]=CR$7,Tbl.Kosten[[#This Row],[Totaal kosten]],"")</f>
        <v/>
      </c>
      <c r="CS35" s="158" t="str">
        <f>IF(Tbl.Kosten[[#This Row],[WPnr.]]=CS$7,Tbl.Kosten[[#This Row],[Totaal kosten]],"")</f>
        <v/>
      </c>
      <c r="CT35" s="158" t="str">
        <f>IF(Tbl.Kosten[[#This Row],[WPnr.]]=CT$7,Tbl.Kosten[[#This Row],[Totaal kosten]],"")</f>
        <v/>
      </c>
      <c r="CU35" s="158" t="str">
        <f>IF(Tbl.Kosten[[#This Row],[WPnr.]]=CU$7,Tbl.Kosten[[#This Row],[Totaal kosten]],"")</f>
        <v/>
      </c>
      <c r="CV35" s="158" t="str">
        <f>IF(Tbl.Kosten[[#This Row],[WPnr.]]=CV$7,Tbl.Kosten[[#This Row],[Totaal kosten]],"")</f>
        <v/>
      </c>
      <c r="CW35" s="158" t="str">
        <f>IF(Tbl.Kosten[[#This Row],[WPnr.]]=CW$7,Tbl.Kosten[[#This Row],[Totaal kosten]],"")</f>
        <v/>
      </c>
      <c r="CX35" s="158" t="str">
        <f>IF(Tbl.Kosten[[#This Row],[WPnr.]]=CX$7,Tbl.Kosten[[#This Row],[Totaal kosten]],"")</f>
        <v/>
      </c>
      <c r="CY35" s="158" t="str">
        <f>IF(Tbl.Kosten[[#This Row],[WPnr.]]=CY$7,Tbl.Kosten[[#This Row],[Totaal kosten]],"")</f>
        <v/>
      </c>
      <c r="CZ35" s="158" t="str">
        <f>IF(Tbl.Kosten[[#This Row],[WPnr.]]=CZ$7,Tbl.Kosten[[#This Row],[Totaal kosten]],"")</f>
        <v/>
      </c>
      <c r="DA35" s="158" t="str">
        <f>IF(Tbl.Kosten[[#This Row],[WPnr.]]=DA$7,Tbl.Kosten[[#This Row],[Totaal kosten]],"")</f>
        <v/>
      </c>
      <c r="DB35" s="158" t="str">
        <f>IF(Tbl.Kosten[[#This Row],[WPnr.]]=DB$7,Tbl.Kosten[[#This Row],[Totaal kosten]],"")</f>
        <v/>
      </c>
      <c r="DC35" s="158" t="str">
        <f>IF(Tbl.Kosten[[#This Row],[WPnr.]]=DC$7,Tbl.Kosten[[#This Row],[Totaal kosten]],"")</f>
        <v/>
      </c>
      <c r="DD35" s="158" t="str">
        <f>IF(Tbl.Kosten[[#This Row],[WPnr.]]=DD$7,Tbl.Kosten[[#This Row],[Totaal kosten]],"")</f>
        <v/>
      </c>
      <c r="DE35" s="158" t="str">
        <f>IF(Tbl.Kosten[[#This Row],[WPnr.]]=DE$7,Tbl.Kosten[[#This Row],[Totaal kosten]],"")</f>
        <v/>
      </c>
      <c r="DF35" s="158" t="str">
        <f>IF(Tbl.Kosten[[#This Row],[WPnr.]]=DF$7,Tbl.Kosten[[#This Row],[Totaal kosten]],"")</f>
        <v/>
      </c>
      <c r="DG35" s="158" t="str">
        <f>IF(Tbl.Kosten[[#This Row],[WPnr.]]=DG$7,Tbl.Kosten[[#This Row],[Totaal kosten]],"")</f>
        <v/>
      </c>
      <c r="DH35" s="158" t="str">
        <f>IF(Tbl.Kosten[[#This Row],[WPnr.]]=DH$7,Tbl.Kosten[[#This Row],[Totaal kosten]],"")</f>
        <v/>
      </c>
      <c r="DI35" s="158" t="str">
        <f>IF(Tbl.Kosten[[#This Row],[WPnr.]]=DI$7,Tbl.Kosten[[#This Row],[Totaal kosten]],"")</f>
        <v/>
      </c>
      <c r="DJ35" s="158" t="str">
        <f>IF(Tbl.Kosten[[#This Row],[WPnr.]]=DJ$7,Tbl.Kosten[[#This Row],[Totaal kosten]],"")</f>
        <v/>
      </c>
      <c r="DK35" s="158" t="str">
        <f>IF(Tbl.Kosten[[#This Row],[WPnr.]]=DK$7,Tbl.Kosten[[#This Row],[Totaal kosten]],"")</f>
        <v/>
      </c>
      <c r="DL35" s="158" t="str">
        <f>IF(Tbl.Kosten[[#This Row],[WPnr.]]=DL$7,Tbl.Kosten[[#This Row],[Totaal kosten]],"")</f>
        <v/>
      </c>
      <c r="DM35" s="158" t="str">
        <f>IF(Tbl.Kosten[[#This Row],[WPnr.]]=DM$7,Tbl.Kosten[[#This Row],[Totaal kosten]],"")</f>
        <v/>
      </c>
      <c r="DN35" s="158" t="str">
        <f>IF(Tbl.Kosten[[#This Row],[WPnr.]]=DN$7,Tbl.Kosten[[#This Row],[Totaal kosten]],"")</f>
        <v/>
      </c>
      <c r="DO35" s="158" t="str">
        <f>IF(Tbl.Kosten[[#This Row],[WPnr.]]=DO$7,Tbl.Kosten[[#This Row],[Totaal kosten]],"")</f>
        <v/>
      </c>
      <c r="DP35" s="158" t="str">
        <f>IF(Tbl.Kosten[[#This Row],[WPnr.]]=DP$7,Tbl.Kosten[[#This Row],[Totaal kosten]],"")</f>
        <v/>
      </c>
      <c r="DQ35" s="158" t="str">
        <f>IF(Tbl.Kosten[[#This Row],[WPnr.]]=DQ$7,Tbl.Kosten[[#This Row],[Totaal kosten]],"")</f>
        <v/>
      </c>
      <c r="DR35" s="158" t="str">
        <f>IF(Tbl.Kosten[[#This Row],[WPnr.]]=DR$7,Tbl.Kosten[[#This Row],[Totaal kosten]],"")</f>
        <v/>
      </c>
      <c r="DS35" s="158" t="str">
        <f>IF(Tbl.Kosten[[#This Row],[WPnr.]]=DS$7,Tbl.Kosten[[#This Row],[Totaal kosten]],"")</f>
        <v/>
      </c>
      <c r="DT35" s="158" t="str">
        <f>IF(Tbl.Kosten[[#This Row],[WPnr.]]=DT$7,Tbl.Kosten[[#This Row],[Totaal kosten]],"")</f>
        <v/>
      </c>
      <c r="DU35" s="158" t="str">
        <f>IF(Tbl.Kosten[[#This Row],[WPnr.]]=DU$7,Tbl.Kosten[[#This Row],[Totaal kosten]],"")</f>
        <v/>
      </c>
      <c r="DV35" s="158" t="str">
        <f>IF(Tbl.Kosten[[#This Row],[WPnr.]]=DV$7,Tbl.Kosten[[#This Row],[Totaal kosten]],"")</f>
        <v/>
      </c>
      <c r="DW35" s="160" t="str">
        <f>IFERROR(_xlfn.XLOOKUP(Tbl.Kosten[[#This Row],[Kostensoort]],Tbl.Kostensoorten[Kostensoorten],Tbl.Kostensoorten[KSnr.],"",0,1),"")</f>
        <v/>
      </c>
      <c r="DX35" s="160" t="str">
        <f>IF(Tbl.Kosten[[#This Row],[KSnr.]]=DX$7,Tbl.Kosten[[#This Row],[Totaal kosten]],"")</f>
        <v/>
      </c>
      <c r="DY35" s="160" t="str">
        <f>IF(Tbl.Kosten[[#This Row],[KSnr.]]=DY$7,Tbl.Kosten[[#This Row],[Totaal kosten]],"")</f>
        <v/>
      </c>
      <c r="DZ35" s="160" t="str">
        <f>IF(Tbl.Kosten[[#This Row],[KSnr.]]=DZ$7,Tbl.Kosten[[#This Row],[Totaal kosten]],"")</f>
        <v/>
      </c>
      <c r="EA35" s="160" t="str">
        <f>IF(Tbl.Kosten[[#This Row],[KSnr.]]=EA$7,Tbl.Kosten[[#This Row],[Totaal kosten]],"")</f>
        <v/>
      </c>
      <c r="EB35" s="160" t="str">
        <f>IF(Tbl.Kosten[[#This Row],[KSnr.]]=EB$7,Tbl.Kosten[[#This Row],[Totaal kosten]],"")</f>
        <v/>
      </c>
      <c r="EC35" s="160" t="str">
        <f>IF(Tbl.Kosten[[#This Row],[KSnr.]]=EC$7,Tbl.Kosten[[#This Row],[Totaal kosten]],"")</f>
        <v/>
      </c>
      <c r="ED35" s="160" t="str">
        <f>IF(Tbl.Kosten[[#This Row],[KSnr.]]=ED$7,Tbl.Kosten[[#This Row],[Totaal kosten]],"")</f>
        <v/>
      </c>
      <c r="EE35" s="160" t="str">
        <f>IF(Tbl.Kosten[[#This Row],[KSnr.]]=EE$7,Tbl.Kosten[[#This Row],[Totaal kosten]],"")</f>
        <v/>
      </c>
      <c r="EF35" s="160" t="str">
        <f>IF(Tbl.Kosten[[#This Row],[KSnr.]]=EF$7,Tbl.Kosten[[#This Row],[Totaal kosten]],"")</f>
        <v/>
      </c>
      <c r="EG35" s="160" t="str">
        <f>IF(Tbl.Kosten[[#This Row],[KSnr.]]=EG$7,Tbl.Kosten[[#This Row],[Totaal kosten]],"")</f>
        <v/>
      </c>
      <c r="EH35" s="160" t="str">
        <f>IF(Tbl.Kosten[[#This Row],[KSnr.]]=EH$7,Tbl.Kosten[[#This Row],[Totaal kosten]],"")</f>
        <v/>
      </c>
      <c r="EI35" s="160" t="str">
        <f>IF(Tbl.Kosten[[#This Row],[KSnr.]]=EI$7,Tbl.Kosten[[#This Row],[Totaal kosten]],"")</f>
        <v/>
      </c>
      <c r="EJ35" s="160" t="str">
        <f>IF(Tbl.Kosten[[#This Row],[KSnr.]]=EJ$7,Tbl.Kosten[[#This Row],[Totaal kosten]],"")</f>
        <v/>
      </c>
      <c r="EK35" s="160" t="str">
        <f>IF(Tbl.Kosten[[#This Row],[KSnr.]]=EK$7,Tbl.Kosten[[#This Row],[Totaal kosten]],"")</f>
        <v/>
      </c>
      <c r="EL35" s="160" t="str">
        <f>IF(Tbl.Kosten[[#This Row],[KSnr.]]=EL$7,Tbl.Kosten[[#This Row],[Totaal kosten]],"")</f>
        <v/>
      </c>
      <c r="EM35" s="160" t="str">
        <f>IF(Tbl.Kosten[[#This Row],[KSnr.]]=EM$7,Tbl.Kosten[[#This Row],[Totaal kosten]],"")</f>
        <v/>
      </c>
      <c r="EN35" s="160" t="str">
        <f>IF(Tbl.Kosten[[#This Row],[KSnr.]]=EN$7,Tbl.Kosten[[#This Row],[Totaal kosten]],"")</f>
        <v/>
      </c>
      <c r="EO35" s="160" t="str">
        <f>IF(Tbl.Kosten[[#This Row],[KSnr.]]=EO$7,Tbl.Kosten[[#This Row],[Totaal kosten]],"")</f>
        <v/>
      </c>
      <c r="EP35" s="160" t="str">
        <f>IF(Tbl.Kosten[[#This Row],[KSnr.]]=EP$7,Tbl.Kosten[[#This Row],[Totaal kosten]],"")</f>
        <v/>
      </c>
      <c r="EQ35" s="160" t="str">
        <f>IF(Tbl.Kosten[[#This Row],[KSnr.]]=EQ$7,Tbl.Kosten[[#This Row],[Totaal kosten]],"")</f>
        <v/>
      </c>
      <c r="ER35" s="154" t="str">
        <f>IFERROR(_xlfn.XLOOKUP(Tbl.Kosten[[#This Row],[Subsidieactiviteit]],Tbl.Subsidiehoogte[Subsidieactiviteit],Tbl.Subsidiehoogte[SAnr.],"",0,1),"")</f>
        <v/>
      </c>
      <c r="ES35" s="160" t="str">
        <f>IF(Tbl.Kosten[[#This Row],[Sanr.]]=ES$7,Tbl.Kosten[[#This Row],[Totaal kosten]],"")</f>
        <v/>
      </c>
      <c r="ET35" s="160" t="str">
        <f>IF(Tbl.Kosten[[#This Row],[Sanr.]]=ET$7,Tbl.Kosten[[#This Row],[Totaal kosten]],"")</f>
        <v/>
      </c>
      <c r="EU35" s="160" t="str">
        <f>IF(Tbl.Kosten[[#This Row],[Sanr.]]=EU$7,Tbl.Kosten[[#This Row],[Totaal kosten]],"")</f>
        <v/>
      </c>
      <c r="EV35" s="160" t="str">
        <f>IF(Tbl.Kosten[[#This Row],[Sanr.]]=EV$7,Tbl.Kosten[[#This Row],[Totaal kosten]],"")</f>
        <v/>
      </c>
      <c r="EW35" s="160" t="str">
        <f>IF(Tbl.Kosten[[#This Row],[Sanr.]]=EW$7,Tbl.Kosten[[#This Row],[Totaal kosten]],"")</f>
        <v/>
      </c>
      <c r="EX35" s="160" t="str">
        <f>IF(Tbl.Kosten[[#This Row],[Sanr.]]=EX$7,Tbl.Kosten[[#This Row],[Totaal kosten]],"")</f>
        <v/>
      </c>
      <c r="EY35" s="160" t="str">
        <f>IF(Tbl.Kosten[[#This Row],[Sanr.]]=EY$7,Tbl.Kosten[[#This Row],[Totaal kosten]],"")</f>
        <v/>
      </c>
      <c r="EZ35" s="160" t="str">
        <f>IF(Tbl.Kosten[[#This Row],[Sanr.]]=EZ$7,Tbl.Kosten[[#This Row],[Totaal kosten]],"")</f>
        <v/>
      </c>
      <c r="FA35" s="160" t="str">
        <f>IF(Tbl.Kosten[[#This Row],[Sanr.]]=FA$7,Tbl.Kosten[[#This Row],[Totaal kosten]],"")</f>
        <v/>
      </c>
      <c r="FB35" s="160" t="str">
        <f>IF(Tbl.Kosten[[#This Row],[Sanr.]]=FB$7,Tbl.Kosten[[#This Row],[Totaal kosten]],"")</f>
        <v/>
      </c>
      <c r="FC35" s="160" t="str">
        <f>IF(Tbl.Kosten[[#This Row],[Sanr.]]=FC$7,Tbl.Kosten[[#This Row],[Totaal kosten]],"")</f>
        <v/>
      </c>
      <c r="FD35" s="160" t="str">
        <f>IF(Tbl.Kosten[[#This Row],[Sanr.]]=FD$7,Tbl.Kosten[[#This Row],[Totaal kosten]],"")</f>
        <v/>
      </c>
      <c r="FE35" s="160" t="str">
        <f>IF(Tbl.Kosten[[#This Row],[Sanr.]]=FE$7,Tbl.Kosten[[#This Row],[Totaal kosten]],"")</f>
        <v/>
      </c>
      <c r="FF35" s="160" t="str">
        <f>IF(Tbl.Kosten[[#This Row],[Sanr.]]=FF$7,Tbl.Kosten[[#This Row],[Totaal kosten]],"")</f>
        <v/>
      </c>
      <c r="FG35" s="160" t="str">
        <f>IF(Tbl.Kosten[[#This Row],[Sanr.]]=FG$7,Tbl.Kosten[[#This Row],[Totaal kosten]],"")</f>
        <v/>
      </c>
      <c r="FH35" s="160" t="str">
        <f>IF(Tbl.Kosten[[#This Row],[Sanr.]]=FH$7,Tbl.Kosten[[#This Row],[Totaal kosten]],"")</f>
        <v/>
      </c>
      <c r="FI35" s="160" t="str">
        <f>IF(Tbl.Kosten[[#This Row],[Sanr.]]=FI$7,Tbl.Kosten[[#This Row],[Totaal kosten]],"")</f>
        <v/>
      </c>
      <c r="FJ35" s="160" t="str">
        <f>IF(Tbl.Kosten[[#This Row],[Sanr.]]=FJ$7,Tbl.Kosten[[#This Row],[Totaal kosten]],"")</f>
        <v/>
      </c>
      <c r="FK35" s="160" t="str">
        <f>IF(Tbl.Kosten[[#This Row],[Sanr.]]=FK$7,Tbl.Kosten[[#This Row],[Totaal kosten]],"")</f>
        <v/>
      </c>
      <c r="FL35" s="160" t="str">
        <f>IF(Tbl.Kosten[[#This Row],[Sanr.]]=FL$7,Tbl.Kosten[[#This Row],[Totaal kosten]],"")</f>
        <v/>
      </c>
      <c r="FM35" s="160" t="str">
        <f>IF(Tbl.Kosten[[#This Row],[Sanr.]]=FM$7,Tbl.Kosten[[#This Row],[Totaal kosten]],"")</f>
        <v/>
      </c>
      <c r="FN35" s="160" t="str">
        <f>IF(Tbl.Kosten[[#This Row],[Sanr.]]=FN$7,Tbl.Kosten[[#This Row],[Totaal kosten]],"")</f>
        <v/>
      </c>
      <c r="FO35" s="160" t="str">
        <f>IF(Tbl.Kosten[[#This Row],[Sanr.]]=FO$7,Tbl.Kosten[[#This Row],[Totaal kosten]],"")</f>
        <v/>
      </c>
      <c r="FP35" s="160" t="str">
        <f>IF(Tbl.Kosten[[#This Row],[Sanr.]]=FP$7,Tbl.Kosten[[#This Row],[Totaal kosten]],"")</f>
        <v/>
      </c>
      <c r="FQ35" s="160" t="str">
        <f>IF(Tbl.Kosten[[#This Row],[Sanr.]]=FQ$7,Tbl.Kosten[[#This Row],[Totaal kosten]],"")</f>
        <v/>
      </c>
      <c r="FR35" s="160" t="str">
        <f>IF(Tbl.Kosten[[#This Row],[Sanr.]]=FR$7,Tbl.Kosten[[#This Row],[Totaal kosten]],"")</f>
        <v/>
      </c>
      <c r="FS35" s="160" t="str">
        <f>IF(Tbl.Kosten[[#This Row],[Sanr.]]=FS$7,Tbl.Kosten[[#This Row],[Totaal kosten]],"")</f>
        <v/>
      </c>
      <c r="FT35" s="160" t="str">
        <f>IF(Tbl.Kosten[[#This Row],[Sanr.]]=FT$7,Tbl.Kosten[[#This Row],[Totaal kosten]],"")</f>
        <v/>
      </c>
      <c r="FU35" s="160" t="str">
        <f>IF(Tbl.Kosten[[#This Row],[Sanr.]]=FU$7,Tbl.Kosten[[#This Row],[Totaal kosten]],"")</f>
        <v/>
      </c>
      <c r="FV35" s="160" t="str">
        <f>IF(Tbl.Kosten[[#This Row],[Sanr.]]=FV$7,Tbl.Kosten[[#This Row],[Totaal kosten]],"")</f>
        <v/>
      </c>
      <c r="FW35" s="160" t="str">
        <f>IFERROR(_xlfn.XLOOKUP(Tbl.Kosten[[#This Row],[Activiteitencode]],Tbl.Activiteiten[Activiteitcode],Tbl.Activiteiten[Anr.],"",0,1),"")</f>
        <v/>
      </c>
      <c r="FX35" s="181" t="str">
        <f>_xlfn.CONCAT(Tbl.Kosten[[#This Row],[Pnr.]],Tbl.Kosten[[#This Row],[Sanr.]])</f>
        <v>P1</v>
      </c>
      <c r="FY35" s="160">
        <f>Tbl.Kosten[[#This Row],[Totaal kosten]]-Tbl.Kosten[[#This Row],[Subsidie]]</f>
        <v>0</v>
      </c>
      <c r="FZ35" s="160">
        <f>IF(Tbl.Kosten[[#This Row],[Pnr.]]=FZ$7,Tbl.Kosten[[#This Row],[Te financieren]],"")</f>
        <v>0</v>
      </c>
      <c r="GA35" s="160" t="str">
        <f>IF(Tbl.Kosten[[#This Row],[Pnr.]]=GA$7,Tbl.Kosten[[#This Row],[Te financieren]],"")</f>
        <v/>
      </c>
      <c r="GB35" s="160" t="str">
        <f>IF(Tbl.Kosten[[#This Row],[Pnr.]]=GB$7,Tbl.Kosten[[#This Row],[Te financieren]],"")</f>
        <v/>
      </c>
      <c r="GC35" s="160" t="str">
        <f>IF(Tbl.Kosten[[#This Row],[Pnr.]]=GC$7,Tbl.Kosten[[#This Row],[Te financieren]],"")</f>
        <v/>
      </c>
      <c r="GD35" s="160" t="str">
        <f>IF(Tbl.Kosten[[#This Row],[Pnr.]]=GD$7,Tbl.Kosten[[#This Row],[Te financieren]],"")</f>
        <v/>
      </c>
      <c r="GE35" s="160" t="str">
        <f>IF(Tbl.Kosten[[#This Row],[Pnr.]]=GE$7,Tbl.Kosten[[#This Row],[Te financieren]],"")</f>
        <v/>
      </c>
      <c r="GF35" s="160" t="str">
        <f>IF(Tbl.Kosten[[#This Row],[Pnr.]]=GF$7,Tbl.Kosten[[#This Row],[Te financieren]],"")</f>
        <v/>
      </c>
      <c r="GG35" s="160" t="str">
        <f>IF(Tbl.Kosten[[#This Row],[Pnr.]]=GG$7,Tbl.Kosten[[#This Row],[Te financieren]],"")</f>
        <v/>
      </c>
      <c r="GH35" s="160" t="str">
        <f>IF(Tbl.Kosten[[#This Row],[Pnr.]]=GH$7,Tbl.Kosten[[#This Row],[Te financieren]],"")</f>
        <v/>
      </c>
      <c r="GI35" s="160" t="str">
        <f>IF(Tbl.Kosten[[#This Row],[Pnr.]]=GI$7,Tbl.Kosten[[#This Row],[Te financieren]],"")</f>
        <v/>
      </c>
      <c r="GJ35" s="160" t="str">
        <f>IF(Tbl.Kosten[[#This Row],[Pnr.]]=GJ$7,Tbl.Kosten[[#This Row],[Te financieren]],"")</f>
        <v/>
      </c>
      <c r="GK35" s="160" t="str">
        <f>IF(Tbl.Kosten[[#This Row],[Pnr.]]=GK$7,Tbl.Kosten[[#This Row],[Te financieren]],"")</f>
        <v/>
      </c>
      <c r="GL35" s="160" t="str">
        <f>IF(Tbl.Kosten[[#This Row],[Pnr.]]=GL$7,Tbl.Kosten[[#This Row],[Te financieren]],"")</f>
        <v/>
      </c>
      <c r="GM35" s="160" t="str">
        <f>IF(Tbl.Kosten[[#This Row],[Pnr.]]=GM$7,Tbl.Kosten[[#This Row],[Te financieren]],"")</f>
        <v/>
      </c>
      <c r="GN35" s="160" t="str">
        <f>IF(Tbl.Kosten[[#This Row],[Pnr.]]=GN$7,Tbl.Kosten[[#This Row],[Te financieren]],"")</f>
        <v/>
      </c>
      <c r="GO35" s="160" t="str">
        <f>IF(Tbl.Kosten[[#This Row],[Pnr.]]=GO$7,Tbl.Kosten[[#This Row],[Te financieren]],"")</f>
        <v/>
      </c>
      <c r="GP35" s="160" t="str">
        <f>IF(Tbl.Kosten[[#This Row],[Pnr.]]=GP$7,Tbl.Kosten[[#This Row],[Te financieren]],"")</f>
        <v/>
      </c>
      <c r="GQ35" s="160" t="str">
        <f>IF(Tbl.Kosten[[#This Row],[Pnr.]]=GQ$7,Tbl.Kosten[[#This Row],[Te financieren]],"")</f>
        <v/>
      </c>
      <c r="GR35" s="160" t="str">
        <f>IF(Tbl.Kosten[[#This Row],[Pnr.]]=GR$7,Tbl.Kosten[[#This Row],[Te financieren]],"")</f>
        <v/>
      </c>
      <c r="GS35" s="160" t="str">
        <f>IF(Tbl.Kosten[[#This Row],[Pnr.]]=GS$7,Tbl.Kosten[[#This Row],[Te financieren]],"")</f>
        <v/>
      </c>
      <c r="GT35" s="160" t="str">
        <f>IF(Tbl.Kosten[[#This Row],[Pnr.]]=GT$7,Tbl.Kosten[[#This Row],[Te financieren]],"")</f>
        <v/>
      </c>
      <c r="GU35" s="160" t="str">
        <f>IF(Tbl.Kosten[[#This Row],[Pnr.]]=GU$7,Tbl.Kosten[[#This Row],[Te financieren]],"")</f>
        <v/>
      </c>
      <c r="GV35" s="160" t="str">
        <f>IF(Tbl.Kosten[[#This Row],[Pnr.]]=GV$7,Tbl.Kosten[[#This Row],[Te financieren]],"")</f>
        <v/>
      </c>
      <c r="GW35" s="160" t="str">
        <f>IF(Tbl.Kosten[[#This Row],[Pnr.]]=GW$7,Tbl.Kosten[[#This Row],[Te financieren]],"")</f>
        <v/>
      </c>
      <c r="GX35" s="160" t="str">
        <f>IF(Tbl.Kosten[[#This Row],[Pnr.]]=GX$7,Tbl.Kosten[[#This Row],[Te financieren]],"")</f>
        <v/>
      </c>
      <c r="GY35" s="160" t="str">
        <f>IF(Tbl.Kosten[[#This Row],[Pnr.]]=GY$7,Tbl.Kosten[[#This Row],[Te financieren]],"")</f>
        <v/>
      </c>
      <c r="GZ35" s="160" t="str">
        <f>IF(Tbl.Kosten[[#This Row],[Pnr.]]=GZ$7,Tbl.Kosten[[#This Row],[Te financieren]],"")</f>
        <v/>
      </c>
      <c r="HA35" s="160" t="str">
        <f>IF(Tbl.Kosten[[#This Row],[Pnr.]]=HA$7,Tbl.Kosten[[#This Row],[Te financieren]],"")</f>
        <v/>
      </c>
      <c r="HB35" s="160" t="str">
        <f>IF(Tbl.Kosten[[#This Row],[Pnr.]]=HB$7,Tbl.Kosten[[#This Row],[Te financieren]],"")</f>
        <v/>
      </c>
      <c r="HC35" s="160" t="str">
        <f>IF(Tbl.Kosten[[#This Row],[Pnr.]]=HC$7,Tbl.Kosten[[#This Row],[Te financieren]],"")</f>
        <v/>
      </c>
      <c r="HD35" s="160" t="str">
        <f>IF(Tbl.Kosten[[#This Row],[Pnr.]]=HD$7,Tbl.Kosten[[#This Row],[Te financieren]],"")</f>
        <v/>
      </c>
      <c r="HE35" s="160" t="str">
        <f>IF(Tbl.Kosten[[#This Row],[Pnr.]]=HE$7,Tbl.Kosten[[#This Row],[Te financieren]],"")</f>
        <v/>
      </c>
      <c r="HF35" s="160" t="str">
        <f>IF(Tbl.Kosten[[#This Row],[Pnr.]]=HF$7,Tbl.Kosten[[#This Row],[Te financieren]],"")</f>
        <v/>
      </c>
      <c r="HG35" s="160" t="str">
        <f>IF(Tbl.Kosten[[#This Row],[Pnr.]]=HG$7,Tbl.Kosten[[#This Row],[Te financieren]],"")</f>
        <v/>
      </c>
      <c r="HH35" s="160" t="str">
        <f>IF(Tbl.Kosten[[#This Row],[Pnr.]]=HH$7,Tbl.Kosten[[#This Row],[Te financieren]],"")</f>
        <v/>
      </c>
      <c r="HI35" s="160" t="str">
        <f>IF(Tbl.Kosten[[#This Row],[Pnr.]]=HI$7,Tbl.Kosten[[#This Row],[Te financieren]],"")</f>
        <v/>
      </c>
      <c r="HJ35" s="160" t="str">
        <f>IF(Tbl.Kosten[[#This Row],[Pnr.]]=HJ$7,Tbl.Kosten[[#This Row],[Te financieren]],"")</f>
        <v/>
      </c>
      <c r="HK35" s="160" t="str">
        <f>IF(Tbl.Kosten[[#This Row],[Pnr.]]=HK$7,Tbl.Kosten[[#This Row],[Te financieren]],"")</f>
        <v/>
      </c>
      <c r="HL35" s="160" t="str">
        <f>IF(Tbl.Kosten[[#This Row],[Pnr.]]=HL$7,Tbl.Kosten[[#This Row],[Te financieren]],"")</f>
        <v/>
      </c>
      <c r="HM35" s="160" t="str">
        <f>IF(Tbl.Kosten[[#This Row],[Pnr.]]=HM$7,Tbl.Kosten[[#This Row],[Te financieren]],"")</f>
        <v/>
      </c>
      <c r="HN35" s="160" t="str">
        <f>IF(Tbl.Kosten[[#This Row],[Pnr.]]=HN$7,Tbl.Kosten[[#This Row],[Te financieren]],"")</f>
        <v/>
      </c>
      <c r="HO35" s="160" t="str">
        <f>IF(Tbl.Kosten[[#This Row],[Pnr.]]=HO$7,Tbl.Kosten[[#This Row],[Te financieren]],"")</f>
        <v/>
      </c>
      <c r="HP35" s="160" t="str">
        <f>IF(Tbl.Kosten[[#This Row],[Pnr.]]=HP$7,Tbl.Kosten[[#This Row],[Te financieren]],"")</f>
        <v/>
      </c>
      <c r="HQ35" s="160" t="str">
        <f>IF(Tbl.Kosten[[#This Row],[Pnr.]]=HQ$7,Tbl.Kosten[[#This Row],[Te financieren]],"")</f>
        <v/>
      </c>
      <c r="HR35" s="160" t="str">
        <f>IF(Tbl.Kosten[[#This Row],[Pnr.]]=HR$7,Tbl.Kosten[[#This Row],[Te financieren]],"")</f>
        <v/>
      </c>
      <c r="HS35" s="160" t="str">
        <f>IF(Tbl.Kosten[[#This Row],[Pnr.]]=HS$7,Tbl.Kosten[[#This Row],[Te financieren]],"")</f>
        <v/>
      </c>
      <c r="HT35" s="160" t="str">
        <f>IF(Tbl.Kosten[[#This Row],[Pnr.]]=HT$7,Tbl.Kosten[[#This Row],[Te financieren]],"")</f>
        <v/>
      </c>
      <c r="HU35" s="160" t="str">
        <f>IF(Tbl.Kosten[[#This Row],[Pnr.]]=HU$7,Tbl.Kosten[[#This Row],[Te financieren]],"")</f>
        <v/>
      </c>
      <c r="HV35" s="160" t="str">
        <f>IF(Tbl.Kosten[[#This Row],[Pnr.]]=HV$7,Tbl.Kosten[[#This Row],[Te financieren]],"")</f>
        <v/>
      </c>
      <c r="HW35" s="160" t="str">
        <f>IF(Tbl.Kosten[[#This Row],[Pnr.]]=HW$7,Tbl.Kosten[[#This Row],[Te financieren]],"")</f>
        <v/>
      </c>
    </row>
    <row r="36" spans="2:231" x14ac:dyDescent="0.3">
      <c r="B36" s="144"/>
      <c r="C36" s="147"/>
      <c r="D36" s="146"/>
      <c r="E36" s="147"/>
      <c r="F36" s="145"/>
      <c r="G36" s="11" t="str">
        <f>IF(Tbl.Kosten[[#This Row],[Medewerker e/o 
functie]]&lt;&gt;"",_xlfn.XLOOKUP(Tbl.Kosten[[#This Row],[Medewerker e/o 
functie]],Tbl.Uurtarief[Medewerker en/of functie],Tbl.Uurtarief[Uurtarief],"",0,1),"")</f>
        <v/>
      </c>
      <c r="H36" s="121">
        <f>IFERROR(Tbl.Kosten[[#This Row],[Uren]]*Tbl.Kosten[[#This Row],[Uurtarief]],0)</f>
        <v>0</v>
      </c>
      <c r="I36" s="119" t="str">
        <f>IF(Tbl.Kosten[[#This Row],[Subtotaal uren]]&lt;&gt;0,_xlfn.XLOOKUP(Tbl.Kosten[[#This Row],[Medewerker e/o 
functie]],Tbl.Uurtarief[Medewerker en/of functie],Tbl.Uurtarief[Kostensoort arbeid],"",0,1),"")</f>
        <v/>
      </c>
      <c r="J36" s="147"/>
      <c r="K36" s="145"/>
      <c r="L36" s="149" t="str">
        <f>IF(Tbl.Kosten[[#This Row],[Activum]]&lt;&gt;"",_xlfn.XLOOKUP(Tbl.Kosten[[#This Row],[Activum]],Tbl.Afschrijvingskosten[Activum],Tbl.Afschrijvingskosten[Tarief per afschrijvings-eenheid],"",0,1),"")</f>
        <v/>
      </c>
      <c r="M36" s="122">
        <f>IFERROR(Tbl.Kosten[[#This Row],[Een-
heden]]*Tbl.Kosten[[#This Row],[Afschrijvings-
tarief]],0)</f>
        <v>0</v>
      </c>
      <c r="N36" s="122" t="str">
        <f>IF(Tbl.Kosten[[#This Row],[Subtotaal afschrijving]]&lt;&gt;0,Lijsten!A34,"")</f>
        <v/>
      </c>
      <c r="O36" s="150"/>
      <c r="P36" s="145"/>
      <c r="Q36" s="148"/>
      <c r="R36" s="122">
        <f>IFERROR(Tbl.Kosten[[#This Row],[Aantal]]*Tbl.Kosten[[#This Row],[Tarief]],0)</f>
        <v>0</v>
      </c>
      <c r="S36" s="8">
        <f>IFERROR(Tbl.Kosten[[#This Row],[Subtotaal overige kosten]]+Tbl.Kosten[[#This Row],[Subtotaal uren]]+Tbl.Kosten[[#This Row],[Subtotaal afschrijving]],0)</f>
        <v>0</v>
      </c>
      <c r="T36" s="8">
        <f>IFERROR(Tbl.Kosten[[#This Row],[Totaal kosten]]*Tbl.Kosten[[#This Row],[Subsidie%]],0)</f>
        <v>0</v>
      </c>
      <c r="U36" s="4" t="str" cm="1">
        <f t="array" ref="U36">IFERROR(_xlfn.IFS(Tbl.Kosten[[#This Row],[Subtotaal uren]]&lt;&gt;0,Tbl.Kosten[[#This Row],[Kostensoort arbeid]],Tbl.Kosten[[#This Row],[Subtotaal afschrijving]]&lt;&gt;0,Tbl.Kosten[[#This Row],[Kostensoort afschrijving]],Tbl.Kosten[[#This Row],[Subtotaal overige kosten]]&lt;&gt;0,Tbl.Kosten[[#This Row],[Kostensoort overig]]),"")</f>
        <v/>
      </c>
      <c r="V36" s="4" t="str">
        <f>IFERROR(_xlfn.XLOOKUP(Tbl.Kosten[[#This Row],[Activiteitencode]],Tbl.Activiteiten[Activiteitcode],Tbl.Activiteiten[Werkpakketcode],"",0,1),"")</f>
        <v/>
      </c>
      <c r="W36" s="4" t="str">
        <f>IFERROR(_xlfn.XLOOKUP(Tbl.Kosten[[#This Row],[Werkpakketcode]],Tbl.Werkpakketten[Werkpakketcode],Tbl.Werkpakketten[Subsidiabele activiteit],"",0,1),"")</f>
        <v/>
      </c>
      <c r="X36" s="12">
        <f>IFERROR(_xlfn.XLOOKUP(Tbl.Kosten[[#This Row],[Sanr.]],Tbl.Subsidiehoogte[SAnr.],Tbl.Subsidiehoogte[Sub. Percentage],0,0,1),0)</f>
        <v>0</v>
      </c>
      <c r="Y36" s="154" t="str">
        <f>IFERROR(_xlfn.XLOOKUP(Tbl.Kosten[[#This Row],[Partnercode]],Tbl.Projectpartners[Partnercode],Tbl.Projectpartners[PNr.],"",0,1),"")</f>
        <v>P1</v>
      </c>
      <c r="Z36" s="158">
        <f>IF(Tbl.Kosten[[#This Row],[Pnr.]]=Z$7,Tbl.Kosten[[#This Row],[Totaal kosten]],"")</f>
        <v>0</v>
      </c>
      <c r="AA36" s="158" t="str">
        <f>IF(Tbl.Kosten[[#This Row],[Pnr.]]=AA$7,Tbl.Kosten[[#This Row],[Totaal kosten]],"")</f>
        <v/>
      </c>
      <c r="AB36" s="158" t="str">
        <f>IF(Tbl.Kosten[[#This Row],[Pnr.]]=AB$7,Tbl.Kosten[[#This Row],[Totaal kosten]],"")</f>
        <v/>
      </c>
      <c r="AC36" s="158" t="str">
        <f>IF(Tbl.Kosten[[#This Row],[Pnr.]]=AC$7,Tbl.Kosten[[#This Row],[Totaal kosten]],"")</f>
        <v/>
      </c>
      <c r="AD36" s="158" t="str">
        <f>IF(Tbl.Kosten[[#This Row],[Pnr.]]=AD$7,Tbl.Kosten[[#This Row],[Totaal kosten]],"")</f>
        <v/>
      </c>
      <c r="AE36" s="158" t="str">
        <f>IF(Tbl.Kosten[[#This Row],[Pnr.]]=AE$7,Tbl.Kosten[[#This Row],[Totaal kosten]],"")</f>
        <v/>
      </c>
      <c r="AF36" s="158" t="str">
        <f>IF(Tbl.Kosten[[#This Row],[Pnr.]]=AF$7,Tbl.Kosten[[#This Row],[Totaal kosten]],"")</f>
        <v/>
      </c>
      <c r="AG36" s="158" t="str">
        <f>IF(Tbl.Kosten[[#This Row],[Pnr.]]=AG$7,Tbl.Kosten[[#This Row],[Totaal kosten]],"")</f>
        <v/>
      </c>
      <c r="AH36" s="158" t="str">
        <f>IF(Tbl.Kosten[[#This Row],[Pnr.]]=AH$7,Tbl.Kosten[[#This Row],[Totaal kosten]],"")</f>
        <v/>
      </c>
      <c r="AI36" s="158" t="str">
        <f>IF(Tbl.Kosten[[#This Row],[Pnr.]]=AI$7,Tbl.Kosten[[#This Row],[Totaal kosten]],"")</f>
        <v/>
      </c>
      <c r="AJ36" s="158" t="str">
        <f>IF(Tbl.Kosten[[#This Row],[Pnr.]]=AJ$7,Tbl.Kosten[[#This Row],[Totaal kosten]],"")</f>
        <v/>
      </c>
      <c r="AK36" s="158" t="str">
        <f>IF(Tbl.Kosten[[#This Row],[Pnr.]]=AK$7,Tbl.Kosten[[#This Row],[Totaal kosten]],"")</f>
        <v/>
      </c>
      <c r="AL36" s="158" t="str">
        <f>IF(Tbl.Kosten[[#This Row],[Pnr.]]=AL$7,Tbl.Kosten[[#This Row],[Totaal kosten]],"")</f>
        <v/>
      </c>
      <c r="AM36" s="158" t="str">
        <f>IF(Tbl.Kosten[[#This Row],[Pnr.]]=AM$7,Tbl.Kosten[[#This Row],[Totaal kosten]],"")</f>
        <v/>
      </c>
      <c r="AN36" s="158" t="str">
        <f>IF(Tbl.Kosten[[#This Row],[Pnr.]]=AN$7,Tbl.Kosten[[#This Row],[Totaal kosten]],"")</f>
        <v/>
      </c>
      <c r="AO36" s="158" t="str">
        <f>IF(Tbl.Kosten[[#This Row],[Pnr.]]=AO$7,Tbl.Kosten[[#This Row],[Totaal kosten]],"")</f>
        <v/>
      </c>
      <c r="AP36" s="158" t="str">
        <f>IF(Tbl.Kosten[[#This Row],[Pnr.]]=AP$7,Tbl.Kosten[[#This Row],[Totaal kosten]],"")</f>
        <v/>
      </c>
      <c r="AQ36" s="158" t="str">
        <f>IF(Tbl.Kosten[[#This Row],[Pnr.]]=AQ$7,Tbl.Kosten[[#This Row],[Totaal kosten]],"")</f>
        <v/>
      </c>
      <c r="AR36" s="158" t="str">
        <f>IF(Tbl.Kosten[[#This Row],[Pnr.]]=AR$7,Tbl.Kosten[[#This Row],[Totaal kosten]],"")</f>
        <v/>
      </c>
      <c r="AS36" s="158" t="str">
        <f>IF(Tbl.Kosten[[#This Row],[Pnr.]]=AS$7,Tbl.Kosten[[#This Row],[Totaal kosten]],"")</f>
        <v/>
      </c>
      <c r="AT36" s="158" t="str">
        <f>IF(Tbl.Kosten[[#This Row],[Pnr.]]=AT$7,Tbl.Kosten[[#This Row],[Totaal kosten]],"")</f>
        <v/>
      </c>
      <c r="AU36" s="158" t="str">
        <f>IF(Tbl.Kosten[[#This Row],[Pnr.]]=AU$7,Tbl.Kosten[[#This Row],[Totaal kosten]],"")</f>
        <v/>
      </c>
      <c r="AV36" s="158" t="str">
        <f>IF(Tbl.Kosten[[#This Row],[Pnr.]]=AV$7,Tbl.Kosten[[#This Row],[Totaal kosten]],"")</f>
        <v/>
      </c>
      <c r="AW36" s="158" t="str">
        <f>IF(Tbl.Kosten[[#This Row],[Pnr.]]=AW$7,Tbl.Kosten[[#This Row],[Totaal kosten]],"")</f>
        <v/>
      </c>
      <c r="AX36" s="158" t="str">
        <f>IF(Tbl.Kosten[[#This Row],[Pnr.]]=AX$7,Tbl.Kosten[[#This Row],[Totaal kosten]],"")</f>
        <v/>
      </c>
      <c r="AY36" s="158" t="str">
        <f>IF(Tbl.Kosten[[#This Row],[Pnr.]]=AY$7,Tbl.Kosten[[#This Row],[Totaal kosten]],"")</f>
        <v/>
      </c>
      <c r="AZ36" s="158" t="str">
        <f>IF(Tbl.Kosten[[#This Row],[Pnr.]]=AZ$7,Tbl.Kosten[[#This Row],[Totaal kosten]],"")</f>
        <v/>
      </c>
      <c r="BA36" s="158" t="str">
        <f>IF(Tbl.Kosten[[#This Row],[Pnr.]]=BA$7,Tbl.Kosten[[#This Row],[Totaal kosten]],"")</f>
        <v/>
      </c>
      <c r="BB36" s="158" t="str">
        <f>IF(Tbl.Kosten[[#This Row],[Pnr.]]=BB$7,Tbl.Kosten[[#This Row],[Totaal kosten]],"")</f>
        <v/>
      </c>
      <c r="BC36" s="158" t="str">
        <f>IF(Tbl.Kosten[[#This Row],[Pnr.]]=BC$7,Tbl.Kosten[[#This Row],[Totaal kosten]],"")</f>
        <v/>
      </c>
      <c r="BD36" s="158" t="str">
        <f>IF(Tbl.Kosten[[#This Row],[Pnr.]]=BD$7,Tbl.Kosten[[#This Row],[Totaal kosten]],"")</f>
        <v/>
      </c>
      <c r="BE36" s="158" t="str">
        <f>IF(Tbl.Kosten[[#This Row],[Pnr.]]=BE$7,Tbl.Kosten[[#This Row],[Totaal kosten]],"")</f>
        <v/>
      </c>
      <c r="BF36" s="158" t="str">
        <f>IF(Tbl.Kosten[[#This Row],[Pnr.]]=BF$7,Tbl.Kosten[[#This Row],[Totaal kosten]],"")</f>
        <v/>
      </c>
      <c r="BG36" s="158" t="str">
        <f>IF(Tbl.Kosten[[#This Row],[Pnr.]]=BG$7,Tbl.Kosten[[#This Row],[Totaal kosten]],"")</f>
        <v/>
      </c>
      <c r="BH36" s="158" t="str">
        <f>IF(Tbl.Kosten[[#This Row],[Pnr.]]=BH$7,Tbl.Kosten[[#This Row],[Totaal kosten]],"")</f>
        <v/>
      </c>
      <c r="BI36" s="158" t="str">
        <f>IF(Tbl.Kosten[[#This Row],[Pnr.]]=BI$7,Tbl.Kosten[[#This Row],[Totaal kosten]],"")</f>
        <v/>
      </c>
      <c r="BJ36" s="158" t="str">
        <f>IF(Tbl.Kosten[[#This Row],[Pnr.]]=BJ$7,Tbl.Kosten[[#This Row],[Totaal kosten]],"")</f>
        <v/>
      </c>
      <c r="BK36" s="158" t="str">
        <f>IF(Tbl.Kosten[[#This Row],[Pnr.]]=BK$7,Tbl.Kosten[[#This Row],[Totaal kosten]],"")</f>
        <v/>
      </c>
      <c r="BL36" s="158" t="str">
        <f>IF(Tbl.Kosten[[#This Row],[Pnr.]]=BL$7,Tbl.Kosten[[#This Row],[Totaal kosten]],"")</f>
        <v/>
      </c>
      <c r="BM36" s="158" t="str">
        <f>IF(Tbl.Kosten[[#This Row],[Pnr.]]=BM$7,Tbl.Kosten[[#This Row],[Totaal kosten]],"")</f>
        <v/>
      </c>
      <c r="BN36" s="158" t="str">
        <f>IF(Tbl.Kosten[[#This Row],[Pnr.]]=BN$7,Tbl.Kosten[[#This Row],[Totaal kosten]],"")</f>
        <v/>
      </c>
      <c r="BO36" s="158" t="str">
        <f>IF(Tbl.Kosten[[#This Row],[Pnr.]]=BO$7,Tbl.Kosten[[#This Row],[Totaal kosten]],"")</f>
        <v/>
      </c>
      <c r="BP36" s="158" t="str">
        <f>IF(Tbl.Kosten[[#This Row],[Pnr.]]=BP$7,Tbl.Kosten[[#This Row],[Totaal kosten]],"")</f>
        <v/>
      </c>
      <c r="BQ36" s="158" t="str">
        <f>IF(Tbl.Kosten[[#This Row],[Pnr.]]=BQ$7,Tbl.Kosten[[#This Row],[Totaal kosten]],"")</f>
        <v/>
      </c>
      <c r="BR36" s="158" t="str">
        <f>IF(Tbl.Kosten[[#This Row],[Pnr.]]=BR$7,Tbl.Kosten[[#This Row],[Totaal kosten]],"")</f>
        <v/>
      </c>
      <c r="BS36" s="158" t="str">
        <f>IF(Tbl.Kosten[[#This Row],[Pnr.]]=BS$7,Tbl.Kosten[[#This Row],[Totaal kosten]],"")</f>
        <v/>
      </c>
      <c r="BT36" s="158" t="str">
        <f>IF(Tbl.Kosten[[#This Row],[Pnr.]]=BT$7,Tbl.Kosten[[#This Row],[Totaal kosten]],"")</f>
        <v/>
      </c>
      <c r="BU36" s="158" t="str">
        <f>IF(Tbl.Kosten[[#This Row],[Pnr.]]=BU$7,Tbl.Kosten[[#This Row],[Totaal kosten]],"")</f>
        <v/>
      </c>
      <c r="BV36" s="158" t="str">
        <f>IF(Tbl.Kosten[[#This Row],[Pnr.]]=BV$7,Tbl.Kosten[[#This Row],[Totaal kosten]],"")</f>
        <v/>
      </c>
      <c r="BW36" s="158" t="str">
        <f>IF(Tbl.Kosten[[#This Row],[Pnr.]]=BW$7,Tbl.Kosten[[#This Row],[Totaal kosten]],"")</f>
        <v/>
      </c>
      <c r="BX36" s="158" t="str">
        <f>IFERROR(_xlfn.XLOOKUP(Tbl.Kosten[[#This Row],[Werkpakketcode]],Tbl.Werkpakketten[Werkpakketcode],Tbl.Werkpakketten[WPnr.],"",0,1),"")</f>
        <v/>
      </c>
      <c r="BY36" s="158" t="str">
        <f>IF(Tbl.Kosten[[#This Row],[WPnr.]]=BY$7,Tbl.Kosten[[#This Row],[Totaal kosten]],"")</f>
        <v/>
      </c>
      <c r="BZ36" s="158" t="str">
        <f>IF(Tbl.Kosten[[#This Row],[WPnr.]]=BZ$7,Tbl.Kosten[[#This Row],[Totaal kosten]],"")</f>
        <v/>
      </c>
      <c r="CA36" s="158" t="str">
        <f>IF(Tbl.Kosten[[#This Row],[WPnr.]]=CA$7,Tbl.Kosten[[#This Row],[Totaal kosten]],"")</f>
        <v/>
      </c>
      <c r="CB36" s="158" t="str">
        <f>IF(Tbl.Kosten[[#This Row],[WPnr.]]=CB$7,Tbl.Kosten[[#This Row],[Totaal kosten]],"")</f>
        <v/>
      </c>
      <c r="CC36" s="158" t="str">
        <f>IF(Tbl.Kosten[[#This Row],[WPnr.]]=CC$7,Tbl.Kosten[[#This Row],[Totaal kosten]],"")</f>
        <v/>
      </c>
      <c r="CD36" s="158" t="str">
        <f>IF(Tbl.Kosten[[#This Row],[WPnr.]]=CD$7,Tbl.Kosten[[#This Row],[Totaal kosten]],"")</f>
        <v/>
      </c>
      <c r="CE36" s="158" t="str">
        <f>IF(Tbl.Kosten[[#This Row],[WPnr.]]=CE$7,Tbl.Kosten[[#This Row],[Totaal kosten]],"")</f>
        <v/>
      </c>
      <c r="CF36" s="158" t="str">
        <f>IF(Tbl.Kosten[[#This Row],[WPnr.]]=CF$7,Tbl.Kosten[[#This Row],[Totaal kosten]],"")</f>
        <v/>
      </c>
      <c r="CG36" s="158" t="str">
        <f>IF(Tbl.Kosten[[#This Row],[WPnr.]]=CG$7,Tbl.Kosten[[#This Row],[Totaal kosten]],"")</f>
        <v/>
      </c>
      <c r="CH36" s="158" t="str">
        <f>IF(Tbl.Kosten[[#This Row],[WPnr.]]=CH$7,Tbl.Kosten[[#This Row],[Totaal kosten]],"")</f>
        <v/>
      </c>
      <c r="CI36" s="158" t="str">
        <f>IF(Tbl.Kosten[[#This Row],[WPnr.]]=CI$7,Tbl.Kosten[[#This Row],[Totaal kosten]],"")</f>
        <v/>
      </c>
      <c r="CJ36" s="158" t="str">
        <f>IF(Tbl.Kosten[[#This Row],[WPnr.]]=CJ$7,Tbl.Kosten[[#This Row],[Totaal kosten]],"")</f>
        <v/>
      </c>
      <c r="CK36" s="158" t="str">
        <f>IF(Tbl.Kosten[[#This Row],[WPnr.]]=CK$7,Tbl.Kosten[[#This Row],[Totaal kosten]],"")</f>
        <v/>
      </c>
      <c r="CL36" s="158" t="str">
        <f>IF(Tbl.Kosten[[#This Row],[WPnr.]]=CL$7,Tbl.Kosten[[#This Row],[Totaal kosten]],"")</f>
        <v/>
      </c>
      <c r="CM36" s="158" t="str">
        <f>IF(Tbl.Kosten[[#This Row],[WPnr.]]=CM$7,Tbl.Kosten[[#This Row],[Totaal kosten]],"")</f>
        <v/>
      </c>
      <c r="CN36" s="158" t="str">
        <f>IF(Tbl.Kosten[[#This Row],[WPnr.]]=CN$7,Tbl.Kosten[[#This Row],[Totaal kosten]],"")</f>
        <v/>
      </c>
      <c r="CO36" s="158" t="str">
        <f>IF(Tbl.Kosten[[#This Row],[WPnr.]]=CO$7,Tbl.Kosten[[#This Row],[Totaal kosten]],"")</f>
        <v/>
      </c>
      <c r="CP36" s="158" t="str">
        <f>IF(Tbl.Kosten[[#This Row],[WPnr.]]=CP$7,Tbl.Kosten[[#This Row],[Totaal kosten]],"")</f>
        <v/>
      </c>
      <c r="CQ36" s="158" t="str">
        <f>IF(Tbl.Kosten[[#This Row],[WPnr.]]=CQ$7,Tbl.Kosten[[#This Row],[Totaal kosten]],"")</f>
        <v/>
      </c>
      <c r="CR36" s="158" t="str">
        <f>IF(Tbl.Kosten[[#This Row],[WPnr.]]=CR$7,Tbl.Kosten[[#This Row],[Totaal kosten]],"")</f>
        <v/>
      </c>
      <c r="CS36" s="158" t="str">
        <f>IF(Tbl.Kosten[[#This Row],[WPnr.]]=CS$7,Tbl.Kosten[[#This Row],[Totaal kosten]],"")</f>
        <v/>
      </c>
      <c r="CT36" s="158" t="str">
        <f>IF(Tbl.Kosten[[#This Row],[WPnr.]]=CT$7,Tbl.Kosten[[#This Row],[Totaal kosten]],"")</f>
        <v/>
      </c>
      <c r="CU36" s="158" t="str">
        <f>IF(Tbl.Kosten[[#This Row],[WPnr.]]=CU$7,Tbl.Kosten[[#This Row],[Totaal kosten]],"")</f>
        <v/>
      </c>
      <c r="CV36" s="158" t="str">
        <f>IF(Tbl.Kosten[[#This Row],[WPnr.]]=CV$7,Tbl.Kosten[[#This Row],[Totaal kosten]],"")</f>
        <v/>
      </c>
      <c r="CW36" s="158" t="str">
        <f>IF(Tbl.Kosten[[#This Row],[WPnr.]]=CW$7,Tbl.Kosten[[#This Row],[Totaal kosten]],"")</f>
        <v/>
      </c>
      <c r="CX36" s="158" t="str">
        <f>IF(Tbl.Kosten[[#This Row],[WPnr.]]=CX$7,Tbl.Kosten[[#This Row],[Totaal kosten]],"")</f>
        <v/>
      </c>
      <c r="CY36" s="158" t="str">
        <f>IF(Tbl.Kosten[[#This Row],[WPnr.]]=CY$7,Tbl.Kosten[[#This Row],[Totaal kosten]],"")</f>
        <v/>
      </c>
      <c r="CZ36" s="158" t="str">
        <f>IF(Tbl.Kosten[[#This Row],[WPnr.]]=CZ$7,Tbl.Kosten[[#This Row],[Totaal kosten]],"")</f>
        <v/>
      </c>
      <c r="DA36" s="158" t="str">
        <f>IF(Tbl.Kosten[[#This Row],[WPnr.]]=DA$7,Tbl.Kosten[[#This Row],[Totaal kosten]],"")</f>
        <v/>
      </c>
      <c r="DB36" s="158" t="str">
        <f>IF(Tbl.Kosten[[#This Row],[WPnr.]]=DB$7,Tbl.Kosten[[#This Row],[Totaal kosten]],"")</f>
        <v/>
      </c>
      <c r="DC36" s="158" t="str">
        <f>IF(Tbl.Kosten[[#This Row],[WPnr.]]=DC$7,Tbl.Kosten[[#This Row],[Totaal kosten]],"")</f>
        <v/>
      </c>
      <c r="DD36" s="158" t="str">
        <f>IF(Tbl.Kosten[[#This Row],[WPnr.]]=DD$7,Tbl.Kosten[[#This Row],[Totaal kosten]],"")</f>
        <v/>
      </c>
      <c r="DE36" s="158" t="str">
        <f>IF(Tbl.Kosten[[#This Row],[WPnr.]]=DE$7,Tbl.Kosten[[#This Row],[Totaal kosten]],"")</f>
        <v/>
      </c>
      <c r="DF36" s="158" t="str">
        <f>IF(Tbl.Kosten[[#This Row],[WPnr.]]=DF$7,Tbl.Kosten[[#This Row],[Totaal kosten]],"")</f>
        <v/>
      </c>
      <c r="DG36" s="158" t="str">
        <f>IF(Tbl.Kosten[[#This Row],[WPnr.]]=DG$7,Tbl.Kosten[[#This Row],[Totaal kosten]],"")</f>
        <v/>
      </c>
      <c r="DH36" s="158" t="str">
        <f>IF(Tbl.Kosten[[#This Row],[WPnr.]]=DH$7,Tbl.Kosten[[#This Row],[Totaal kosten]],"")</f>
        <v/>
      </c>
      <c r="DI36" s="158" t="str">
        <f>IF(Tbl.Kosten[[#This Row],[WPnr.]]=DI$7,Tbl.Kosten[[#This Row],[Totaal kosten]],"")</f>
        <v/>
      </c>
      <c r="DJ36" s="158" t="str">
        <f>IF(Tbl.Kosten[[#This Row],[WPnr.]]=DJ$7,Tbl.Kosten[[#This Row],[Totaal kosten]],"")</f>
        <v/>
      </c>
      <c r="DK36" s="158" t="str">
        <f>IF(Tbl.Kosten[[#This Row],[WPnr.]]=DK$7,Tbl.Kosten[[#This Row],[Totaal kosten]],"")</f>
        <v/>
      </c>
      <c r="DL36" s="158" t="str">
        <f>IF(Tbl.Kosten[[#This Row],[WPnr.]]=DL$7,Tbl.Kosten[[#This Row],[Totaal kosten]],"")</f>
        <v/>
      </c>
      <c r="DM36" s="158" t="str">
        <f>IF(Tbl.Kosten[[#This Row],[WPnr.]]=DM$7,Tbl.Kosten[[#This Row],[Totaal kosten]],"")</f>
        <v/>
      </c>
      <c r="DN36" s="158" t="str">
        <f>IF(Tbl.Kosten[[#This Row],[WPnr.]]=DN$7,Tbl.Kosten[[#This Row],[Totaal kosten]],"")</f>
        <v/>
      </c>
      <c r="DO36" s="158" t="str">
        <f>IF(Tbl.Kosten[[#This Row],[WPnr.]]=DO$7,Tbl.Kosten[[#This Row],[Totaal kosten]],"")</f>
        <v/>
      </c>
      <c r="DP36" s="158" t="str">
        <f>IF(Tbl.Kosten[[#This Row],[WPnr.]]=DP$7,Tbl.Kosten[[#This Row],[Totaal kosten]],"")</f>
        <v/>
      </c>
      <c r="DQ36" s="158" t="str">
        <f>IF(Tbl.Kosten[[#This Row],[WPnr.]]=DQ$7,Tbl.Kosten[[#This Row],[Totaal kosten]],"")</f>
        <v/>
      </c>
      <c r="DR36" s="158" t="str">
        <f>IF(Tbl.Kosten[[#This Row],[WPnr.]]=DR$7,Tbl.Kosten[[#This Row],[Totaal kosten]],"")</f>
        <v/>
      </c>
      <c r="DS36" s="158" t="str">
        <f>IF(Tbl.Kosten[[#This Row],[WPnr.]]=DS$7,Tbl.Kosten[[#This Row],[Totaal kosten]],"")</f>
        <v/>
      </c>
      <c r="DT36" s="158" t="str">
        <f>IF(Tbl.Kosten[[#This Row],[WPnr.]]=DT$7,Tbl.Kosten[[#This Row],[Totaal kosten]],"")</f>
        <v/>
      </c>
      <c r="DU36" s="158" t="str">
        <f>IF(Tbl.Kosten[[#This Row],[WPnr.]]=DU$7,Tbl.Kosten[[#This Row],[Totaal kosten]],"")</f>
        <v/>
      </c>
      <c r="DV36" s="158" t="str">
        <f>IF(Tbl.Kosten[[#This Row],[WPnr.]]=DV$7,Tbl.Kosten[[#This Row],[Totaal kosten]],"")</f>
        <v/>
      </c>
      <c r="DW36" s="160" t="str">
        <f>IFERROR(_xlfn.XLOOKUP(Tbl.Kosten[[#This Row],[Kostensoort]],Tbl.Kostensoorten[Kostensoorten],Tbl.Kostensoorten[KSnr.],"",0,1),"")</f>
        <v/>
      </c>
      <c r="DX36" s="160" t="str">
        <f>IF(Tbl.Kosten[[#This Row],[KSnr.]]=DX$7,Tbl.Kosten[[#This Row],[Totaal kosten]],"")</f>
        <v/>
      </c>
      <c r="DY36" s="160" t="str">
        <f>IF(Tbl.Kosten[[#This Row],[KSnr.]]=DY$7,Tbl.Kosten[[#This Row],[Totaal kosten]],"")</f>
        <v/>
      </c>
      <c r="DZ36" s="160" t="str">
        <f>IF(Tbl.Kosten[[#This Row],[KSnr.]]=DZ$7,Tbl.Kosten[[#This Row],[Totaal kosten]],"")</f>
        <v/>
      </c>
      <c r="EA36" s="160" t="str">
        <f>IF(Tbl.Kosten[[#This Row],[KSnr.]]=EA$7,Tbl.Kosten[[#This Row],[Totaal kosten]],"")</f>
        <v/>
      </c>
      <c r="EB36" s="160" t="str">
        <f>IF(Tbl.Kosten[[#This Row],[KSnr.]]=EB$7,Tbl.Kosten[[#This Row],[Totaal kosten]],"")</f>
        <v/>
      </c>
      <c r="EC36" s="160" t="str">
        <f>IF(Tbl.Kosten[[#This Row],[KSnr.]]=EC$7,Tbl.Kosten[[#This Row],[Totaal kosten]],"")</f>
        <v/>
      </c>
      <c r="ED36" s="160" t="str">
        <f>IF(Tbl.Kosten[[#This Row],[KSnr.]]=ED$7,Tbl.Kosten[[#This Row],[Totaal kosten]],"")</f>
        <v/>
      </c>
      <c r="EE36" s="160" t="str">
        <f>IF(Tbl.Kosten[[#This Row],[KSnr.]]=EE$7,Tbl.Kosten[[#This Row],[Totaal kosten]],"")</f>
        <v/>
      </c>
      <c r="EF36" s="160" t="str">
        <f>IF(Tbl.Kosten[[#This Row],[KSnr.]]=EF$7,Tbl.Kosten[[#This Row],[Totaal kosten]],"")</f>
        <v/>
      </c>
      <c r="EG36" s="160" t="str">
        <f>IF(Tbl.Kosten[[#This Row],[KSnr.]]=EG$7,Tbl.Kosten[[#This Row],[Totaal kosten]],"")</f>
        <v/>
      </c>
      <c r="EH36" s="160" t="str">
        <f>IF(Tbl.Kosten[[#This Row],[KSnr.]]=EH$7,Tbl.Kosten[[#This Row],[Totaal kosten]],"")</f>
        <v/>
      </c>
      <c r="EI36" s="160" t="str">
        <f>IF(Tbl.Kosten[[#This Row],[KSnr.]]=EI$7,Tbl.Kosten[[#This Row],[Totaal kosten]],"")</f>
        <v/>
      </c>
      <c r="EJ36" s="160" t="str">
        <f>IF(Tbl.Kosten[[#This Row],[KSnr.]]=EJ$7,Tbl.Kosten[[#This Row],[Totaal kosten]],"")</f>
        <v/>
      </c>
      <c r="EK36" s="160" t="str">
        <f>IF(Tbl.Kosten[[#This Row],[KSnr.]]=EK$7,Tbl.Kosten[[#This Row],[Totaal kosten]],"")</f>
        <v/>
      </c>
      <c r="EL36" s="160" t="str">
        <f>IF(Tbl.Kosten[[#This Row],[KSnr.]]=EL$7,Tbl.Kosten[[#This Row],[Totaal kosten]],"")</f>
        <v/>
      </c>
      <c r="EM36" s="160" t="str">
        <f>IF(Tbl.Kosten[[#This Row],[KSnr.]]=EM$7,Tbl.Kosten[[#This Row],[Totaal kosten]],"")</f>
        <v/>
      </c>
      <c r="EN36" s="160" t="str">
        <f>IF(Tbl.Kosten[[#This Row],[KSnr.]]=EN$7,Tbl.Kosten[[#This Row],[Totaal kosten]],"")</f>
        <v/>
      </c>
      <c r="EO36" s="160" t="str">
        <f>IF(Tbl.Kosten[[#This Row],[KSnr.]]=EO$7,Tbl.Kosten[[#This Row],[Totaal kosten]],"")</f>
        <v/>
      </c>
      <c r="EP36" s="160" t="str">
        <f>IF(Tbl.Kosten[[#This Row],[KSnr.]]=EP$7,Tbl.Kosten[[#This Row],[Totaal kosten]],"")</f>
        <v/>
      </c>
      <c r="EQ36" s="160" t="str">
        <f>IF(Tbl.Kosten[[#This Row],[KSnr.]]=EQ$7,Tbl.Kosten[[#This Row],[Totaal kosten]],"")</f>
        <v/>
      </c>
      <c r="ER36" s="154" t="str">
        <f>IFERROR(_xlfn.XLOOKUP(Tbl.Kosten[[#This Row],[Subsidieactiviteit]],Tbl.Subsidiehoogte[Subsidieactiviteit],Tbl.Subsidiehoogte[SAnr.],"",0,1),"")</f>
        <v/>
      </c>
      <c r="ES36" s="160" t="str">
        <f>IF(Tbl.Kosten[[#This Row],[Sanr.]]=ES$7,Tbl.Kosten[[#This Row],[Totaal kosten]],"")</f>
        <v/>
      </c>
      <c r="ET36" s="160" t="str">
        <f>IF(Tbl.Kosten[[#This Row],[Sanr.]]=ET$7,Tbl.Kosten[[#This Row],[Totaal kosten]],"")</f>
        <v/>
      </c>
      <c r="EU36" s="160" t="str">
        <f>IF(Tbl.Kosten[[#This Row],[Sanr.]]=EU$7,Tbl.Kosten[[#This Row],[Totaal kosten]],"")</f>
        <v/>
      </c>
      <c r="EV36" s="160" t="str">
        <f>IF(Tbl.Kosten[[#This Row],[Sanr.]]=EV$7,Tbl.Kosten[[#This Row],[Totaal kosten]],"")</f>
        <v/>
      </c>
      <c r="EW36" s="160" t="str">
        <f>IF(Tbl.Kosten[[#This Row],[Sanr.]]=EW$7,Tbl.Kosten[[#This Row],[Totaal kosten]],"")</f>
        <v/>
      </c>
      <c r="EX36" s="160" t="str">
        <f>IF(Tbl.Kosten[[#This Row],[Sanr.]]=EX$7,Tbl.Kosten[[#This Row],[Totaal kosten]],"")</f>
        <v/>
      </c>
      <c r="EY36" s="160" t="str">
        <f>IF(Tbl.Kosten[[#This Row],[Sanr.]]=EY$7,Tbl.Kosten[[#This Row],[Totaal kosten]],"")</f>
        <v/>
      </c>
      <c r="EZ36" s="160" t="str">
        <f>IF(Tbl.Kosten[[#This Row],[Sanr.]]=EZ$7,Tbl.Kosten[[#This Row],[Totaal kosten]],"")</f>
        <v/>
      </c>
      <c r="FA36" s="160" t="str">
        <f>IF(Tbl.Kosten[[#This Row],[Sanr.]]=FA$7,Tbl.Kosten[[#This Row],[Totaal kosten]],"")</f>
        <v/>
      </c>
      <c r="FB36" s="160" t="str">
        <f>IF(Tbl.Kosten[[#This Row],[Sanr.]]=FB$7,Tbl.Kosten[[#This Row],[Totaal kosten]],"")</f>
        <v/>
      </c>
      <c r="FC36" s="160" t="str">
        <f>IF(Tbl.Kosten[[#This Row],[Sanr.]]=FC$7,Tbl.Kosten[[#This Row],[Totaal kosten]],"")</f>
        <v/>
      </c>
      <c r="FD36" s="160" t="str">
        <f>IF(Tbl.Kosten[[#This Row],[Sanr.]]=FD$7,Tbl.Kosten[[#This Row],[Totaal kosten]],"")</f>
        <v/>
      </c>
      <c r="FE36" s="160" t="str">
        <f>IF(Tbl.Kosten[[#This Row],[Sanr.]]=FE$7,Tbl.Kosten[[#This Row],[Totaal kosten]],"")</f>
        <v/>
      </c>
      <c r="FF36" s="160" t="str">
        <f>IF(Tbl.Kosten[[#This Row],[Sanr.]]=FF$7,Tbl.Kosten[[#This Row],[Totaal kosten]],"")</f>
        <v/>
      </c>
      <c r="FG36" s="160" t="str">
        <f>IF(Tbl.Kosten[[#This Row],[Sanr.]]=FG$7,Tbl.Kosten[[#This Row],[Totaal kosten]],"")</f>
        <v/>
      </c>
      <c r="FH36" s="160" t="str">
        <f>IF(Tbl.Kosten[[#This Row],[Sanr.]]=FH$7,Tbl.Kosten[[#This Row],[Totaal kosten]],"")</f>
        <v/>
      </c>
      <c r="FI36" s="160" t="str">
        <f>IF(Tbl.Kosten[[#This Row],[Sanr.]]=FI$7,Tbl.Kosten[[#This Row],[Totaal kosten]],"")</f>
        <v/>
      </c>
      <c r="FJ36" s="160" t="str">
        <f>IF(Tbl.Kosten[[#This Row],[Sanr.]]=FJ$7,Tbl.Kosten[[#This Row],[Totaal kosten]],"")</f>
        <v/>
      </c>
      <c r="FK36" s="160" t="str">
        <f>IF(Tbl.Kosten[[#This Row],[Sanr.]]=FK$7,Tbl.Kosten[[#This Row],[Totaal kosten]],"")</f>
        <v/>
      </c>
      <c r="FL36" s="160" t="str">
        <f>IF(Tbl.Kosten[[#This Row],[Sanr.]]=FL$7,Tbl.Kosten[[#This Row],[Totaal kosten]],"")</f>
        <v/>
      </c>
      <c r="FM36" s="160" t="str">
        <f>IF(Tbl.Kosten[[#This Row],[Sanr.]]=FM$7,Tbl.Kosten[[#This Row],[Totaal kosten]],"")</f>
        <v/>
      </c>
      <c r="FN36" s="160" t="str">
        <f>IF(Tbl.Kosten[[#This Row],[Sanr.]]=FN$7,Tbl.Kosten[[#This Row],[Totaal kosten]],"")</f>
        <v/>
      </c>
      <c r="FO36" s="160" t="str">
        <f>IF(Tbl.Kosten[[#This Row],[Sanr.]]=FO$7,Tbl.Kosten[[#This Row],[Totaal kosten]],"")</f>
        <v/>
      </c>
      <c r="FP36" s="160" t="str">
        <f>IF(Tbl.Kosten[[#This Row],[Sanr.]]=FP$7,Tbl.Kosten[[#This Row],[Totaal kosten]],"")</f>
        <v/>
      </c>
      <c r="FQ36" s="160" t="str">
        <f>IF(Tbl.Kosten[[#This Row],[Sanr.]]=FQ$7,Tbl.Kosten[[#This Row],[Totaal kosten]],"")</f>
        <v/>
      </c>
      <c r="FR36" s="160" t="str">
        <f>IF(Tbl.Kosten[[#This Row],[Sanr.]]=FR$7,Tbl.Kosten[[#This Row],[Totaal kosten]],"")</f>
        <v/>
      </c>
      <c r="FS36" s="160" t="str">
        <f>IF(Tbl.Kosten[[#This Row],[Sanr.]]=FS$7,Tbl.Kosten[[#This Row],[Totaal kosten]],"")</f>
        <v/>
      </c>
      <c r="FT36" s="160" t="str">
        <f>IF(Tbl.Kosten[[#This Row],[Sanr.]]=FT$7,Tbl.Kosten[[#This Row],[Totaal kosten]],"")</f>
        <v/>
      </c>
      <c r="FU36" s="160" t="str">
        <f>IF(Tbl.Kosten[[#This Row],[Sanr.]]=FU$7,Tbl.Kosten[[#This Row],[Totaal kosten]],"")</f>
        <v/>
      </c>
      <c r="FV36" s="160" t="str">
        <f>IF(Tbl.Kosten[[#This Row],[Sanr.]]=FV$7,Tbl.Kosten[[#This Row],[Totaal kosten]],"")</f>
        <v/>
      </c>
      <c r="FW36" s="160" t="str">
        <f>IFERROR(_xlfn.XLOOKUP(Tbl.Kosten[[#This Row],[Activiteitencode]],Tbl.Activiteiten[Activiteitcode],Tbl.Activiteiten[Anr.],"",0,1),"")</f>
        <v/>
      </c>
      <c r="FX36" s="181" t="str">
        <f>_xlfn.CONCAT(Tbl.Kosten[[#This Row],[Pnr.]],Tbl.Kosten[[#This Row],[Sanr.]])</f>
        <v>P1</v>
      </c>
      <c r="FY36" s="160">
        <f>Tbl.Kosten[[#This Row],[Totaal kosten]]-Tbl.Kosten[[#This Row],[Subsidie]]</f>
        <v>0</v>
      </c>
      <c r="FZ36" s="160">
        <f>IF(Tbl.Kosten[[#This Row],[Pnr.]]=FZ$7,Tbl.Kosten[[#This Row],[Te financieren]],"")</f>
        <v>0</v>
      </c>
      <c r="GA36" s="160" t="str">
        <f>IF(Tbl.Kosten[[#This Row],[Pnr.]]=GA$7,Tbl.Kosten[[#This Row],[Te financieren]],"")</f>
        <v/>
      </c>
      <c r="GB36" s="160" t="str">
        <f>IF(Tbl.Kosten[[#This Row],[Pnr.]]=GB$7,Tbl.Kosten[[#This Row],[Te financieren]],"")</f>
        <v/>
      </c>
      <c r="GC36" s="160" t="str">
        <f>IF(Tbl.Kosten[[#This Row],[Pnr.]]=GC$7,Tbl.Kosten[[#This Row],[Te financieren]],"")</f>
        <v/>
      </c>
      <c r="GD36" s="160" t="str">
        <f>IF(Tbl.Kosten[[#This Row],[Pnr.]]=GD$7,Tbl.Kosten[[#This Row],[Te financieren]],"")</f>
        <v/>
      </c>
      <c r="GE36" s="160" t="str">
        <f>IF(Tbl.Kosten[[#This Row],[Pnr.]]=GE$7,Tbl.Kosten[[#This Row],[Te financieren]],"")</f>
        <v/>
      </c>
      <c r="GF36" s="160" t="str">
        <f>IF(Tbl.Kosten[[#This Row],[Pnr.]]=GF$7,Tbl.Kosten[[#This Row],[Te financieren]],"")</f>
        <v/>
      </c>
      <c r="GG36" s="160" t="str">
        <f>IF(Tbl.Kosten[[#This Row],[Pnr.]]=GG$7,Tbl.Kosten[[#This Row],[Te financieren]],"")</f>
        <v/>
      </c>
      <c r="GH36" s="160" t="str">
        <f>IF(Tbl.Kosten[[#This Row],[Pnr.]]=GH$7,Tbl.Kosten[[#This Row],[Te financieren]],"")</f>
        <v/>
      </c>
      <c r="GI36" s="160" t="str">
        <f>IF(Tbl.Kosten[[#This Row],[Pnr.]]=GI$7,Tbl.Kosten[[#This Row],[Te financieren]],"")</f>
        <v/>
      </c>
      <c r="GJ36" s="160" t="str">
        <f>IF(Tbl.Kosten[[#This Row],[Pnr.]]=GJ$7,Tbl.Kosten[[#This Row],[Te financieren]],"")</f>
        <v/>
      </c>
      <c r="GK36" s="160" t="str">
        <f>IF(Tbl.Kosten[[#This Row],[Pnr.]]=GK$7,Tbl.Kosten[[#This Row],[Te financieren]],"")</f>
        <v/>
      </c>
      <c r="GL36" s="160" t="str">
        <f>IF(Tbl.Kosten[[#This Row],[Pnr.]]=GL$7,Tbl.Kosten[[#This Row],[Te financieren]],"")</f>
        <v/>
      </c>
      <c r="GM36" s="160" t="str">
        <f>IF(Tbl.Kosten[[#This Row],[Pnr.]]=GM$7,Tbl.Kosten[[#This Row],[Te financieren]],"")</f>
        <v/>
      </c>
      <c r="GN36" s="160" t="str">
        <f>IF(Tbl.Kosten[[#This Row],[Pnr.]]=GN$7,Tbl.Kosten[[#This Row],[Te financieren]],"")</f>
        <v/>
      </c>
      <c r="GO36" s="160" t="str">
        <f>IF(Tbl.Kosten[[#This Row],[Pnr.]]=GO$7,Tbl.Kosten[[#This Row],[Te financieren]],"")</f>
        <v/>
      </c>
      <c r="GP36" s="160" t="str">
        <f>IF(Tbl.Kosten[[#This Row],[Pnr.]]=GP$7,Tbl.Kosten[[#This Row],[Te financieren]],"")</f>
        <v/>
      </c>
      <c r="GQ36" s="160" t="str">
        <f>IF(Tbl.Kosten[[#This Row],[Pnr.]]=GQ$7,Tbl.Kosten[[#This Row],[Te financieren]],"")</f>
        <v/>
      </c>
      <c r="GR36" s="160" t="str">
        <f>IF(Tbl.Kosten[[#This Row],[Pnr.]]=GR$7,Tbl.Kosten[[#This Row],[Te financieren]],"")</f>
        <v/>
      </c>
      <c r="GS36" s="160" t="str">
        <f>IF(Tbl.Kosten[[#This Row],[Pnr.]]=GS$7,Tbl.Kosten[[#This Row],[Te financieren]],"")</f>
        <v/>
      </c>
      <c r="GT36" s="160" t="str">
        <f>IF(Tbl.Kosten[[#This Row],[Pnr.]]=GT$7,Tbl.Kosten[[#This Row],[Te financieren]],"")</f>
        <v/>
      </c>
      <c r="GU36" s="160" t="str">
        <f>IF(Tbl.Kosten[[#This Row],[Pnr.]]=GU$7,Tbl.Kosten[[#This Row],[Te financieren]],"")</f>
        <v/>
      </c>
      <c r="GV36" s="160" t="str">
        <f>IF(Tbl.Kosten[[#This Row],[Pnr.]]=GV$7,Tbl.Kosten[[#This Row],[Te financieren]],"")</f>
        <v/>
      </c>
      <c r="GW36" s="160" t="str">
        <f>IF(Tbl.Kosten[[#This Row],[Pnr.]]=GW$7,Tbl.Kosten[[#This Row],[Te financieren]],"")</f>
        <v/>
      </c>
      <c r="GX36" s="160" t="str">
        <f>IF(Tbl.Kosten[[#This Row],[Pnr.]]=GX$7,Tbl.Kosten[[#This Row],[Te financieren]],"")</f>
        <v/>
      </c>
      <c r="GY36" s="160" t="str">
        <f>IF(Tbl.Kosten[[#This Row],[Pnr.]]=GY$7,Tbl.Kosten[[#This Row],[Te financieren]],"")</f>
        <v/>
      </c>
      <c r="GZ36" s="160" t="str">
        <f>IF(Tbl.Kosten[[#This Row],[Pnr.]]=GZ$7,Tbl.Kosten[[#This Row],[Te financieren]],"")</f>
        <v/>
      </c>
      <c r="HA36" s="160" t="str">
        <f>IF(Tbl.Kosten[[#This Row],[Pnr.]]=HA$7,Tbl.Kosten[[#This Row],[Te financieren]],"")</f>
        <v/>
      </c>
      <c r="HB36" s="160" t="str">
        <f>IF(Tbl.Kosten[[#This Row],[Pnr.]]=HB$7,Tbl.Kosten[[#This Row],[Te financieren]],"")</f>
        <v/>
      </c>
      <c r="HC36" s="160" t="str">
        <f>IF(Tbl.Kosten[[#This Row],[Pnr.]]=HC$7,Tbl.Kosten[[#This Row],[Te financieren]],"")</f>
        <v/>
      </c>
      <c r="HD36" s="160" t="str">
        <f>IF(Tbl.Kosten[[#This Row],[Pnr.]]=HD$7,Tbl.Kosten[[#This Row],[Te financieren]],"")</f>
        <v/>
      </c>
      <c r="HE36" s="160" t="str">
        <f>IF(Tbl.Kosten[[#This Row],[Pnr.]]=HE$7,Tbl.Kosten[[#This Row],[Te financieren]],"")</f>
        <v/>
      </c>
      <c r="HF36" s="160" t="str">
        <f>IF(Tbl.Kosten[[#This Row],[Pnr.]]=HF$7,Tbl.Kosten[[#This Row],[Te financieren]],"")</f>
        <v/>
      </c>
      <c r="HG36" s="160" t="str">
        <f>IF(Tbl.Kosten[[#This Row],[Pnr.]]=HG$7,Tbl.Kosten[[#This Row],[Te financieren]],"")</f>
        <v/>
      </c>
      <c r="HH36" s="160" t="str">
        <f>IF(Tbl.Kosten[[#This Row],[Pnr.]]=HH$7,Tbl.Kosten[[#This Row],[Te financieren]],"")</f>
        <v/>
      </c>
      <c r="HI36" s="160" t="str">
        <f>IF(Tbl.Kosten[[#This Row],[Pnr.]]=HI$7,Tbl.Kosten[[#This Row],[Te financieren]],"")</f>
        <v/>
      </c>
      <c r="HJ36" s="160" t="str">
        <f>IF(Tbl.Kosten[[#This Row],[Pnr.]]=HJ$7,Tbl.Kosten[[#This Row],[Te financieren]],"")</f>
        <v/>
      </c>
      <c r="HK36" s="160" t="str">
        <f>IF(Tbl.Kosten[[#This Row],[Pnr.]]=HK$7,Tbl.Kosten[[#This Row],[Te financieren]],"")</f>
        <v/>
      </c>
      <c r="HL36" s="160" t="str">
        <f>IF(Tbl.Kosten[[#This Row],[Pnr.]]=HL$7,Tbl.Kosten[[#This Row],[Te financieren]],"")</f>
        <v/>
      </c>
      <c r="HM36" s="160" t="str">
        <f>IF(Tbl.Kosten[[#This Row],[Pnr.]]=HM$7,Tbl.Kosten[[#This Row],[Te financieren]],"")</f>
        <v/>
      </c>
      <c r="HN36" s="160" t="str">
        <f>IF(Tbl.Kosten[[#This Row],[Pnr.]]=HN$7,Tbl.Kosten[[#This Row],[Te financieren]],"")</f>
        <v/>
      </c>
      <c r="HO36" s="160" t="str">
        <f>IF(Tbl.Kosten[[#This Row],[Pnr.]]=HO$7,Tbl.Kosten[[#This Row],[Te financieren]],"")</f>
        <v/>
      </c>
      <c r="HP36" s="160" t="str">
        <f>IF(Tbl.Kosten[[#This Row],[Pnr.]]=HP$7,Tbl.Kosten[[#This Row],[Te financieren]],"")</f>
        <v/>
      </c>
      <c r="HQ36" s="160" t="str">
        <f>IF(Tbl.Kosten[[#This Row],[Pnr.]]=HQ$7,Tbl.Kosten[[#This Row],[Te financieren]],"")</f>
        <v/>
      </c>
      <c r="HR36" s="160" t="str">
        <f>IF(Tbl.Kosten[[#This Row],[Pnr.]]=HR$7,Tbl.Kosten[[#This Row],[Te financieren]],"")</f>
        <v/>
      </c>
      <c r="HS36" s="160" t="str">
        <f>IF(Tbl.Kosten[[#This Row],[Pnr.]]=HS$7,Tbl.Kosten[[#This Row],[Te financieren]],"")</f>
        <v/>
      </c>
      <c r="HT36" s="160" t="str">
        <f>IF(Tbl.Kosten[[#This Row],[Pnr.]]=HT$7,Tbl.Kosten[[#This Row],[Te financieren]],"")</f>
        <v/>
      </c>
      <c r="HU36" s="160" t="str">
        <f>IF(Tbl.Kosten[[#This Row],[Pnr.]]=HU$7,Tbl.Kosten[[#This Row],[Te financieren]],"")</f>
        <v/>
      </c>
      <c r="HV36" s="160" t="str">
        <f>IF(Tbl.Kosten[[#This Row],[Pnr.]]=HV$7,Tbl.Kosten[[#This Row],[Te financieren]],"")</f>
        <v/>
      </c>
      <c r="HW36" s="160" t="str">
        <f>IF(Tbl.Kosten[[#This Row],[Pnr.]]=HW$7,Tbl.Kosten[[#This Row],[Te financieren]],"")</f>
        <v/>
      </c>
    </row>
    <row r="37" spans="2:231" x14ac:dyDescent="0.3">
      <c r="B37" s="144"/>
      <c r="C37" s="147"/>
      <c r="D37" s="146"/>
      <c r="E37" s="147"/>
      <c r="F37" s="145"/>
      <c r="G37" s="11" t="str">
        <f>IF(Tbl.Kosten[[#This Row],[Medewerker e/o 
functie]]&lt;&gt;"",_xlfn.XLOOKUP(Tbl.Kosten[[#This Row],[Medewerker e/o 
functie]],Tbl.Uurtarief[Medewerker en/of functie],Tbl.Uurtarief[Uurtarief],"",0,1),"")</f>
        <v/>
      </c>
      <c r="H37" s="121">
        <f>IFERROR(Tbl.Kosten[[#This Row],[Uren]]*Tbl.Kosten[[#This Row],[Uurtarief]],0)</f>
        <v>0</v>
      </c>
      <c r="I37" s="119" t="str">
        <f>IF(Tbl.Kosten[[#This Row],[Subtotaal uren]]&lt;&gt;0,_xlfn.XLOOKUP(Tbl.Kosten[[#This Row],[Medewerker e/o 
functie]],Tbl.Uurtarief[Medewerker en/of functie],Tbl.Uurtarief[Kostensoort arbeid],"",0,1),"")</f>
        <v/>
      </c>
      <c r="J37" s="147"/>
      <c r="K37" s="145"/>
      <c r="L37" s="149" t="str">
        <f>IF(Tbl.Kosten[[#This Row],[Activum]]&lt;&gt;"",_xlfn.XLOOKUP(Tbl.Kosten[[#This Row],[Activum]],Tbl.Afschrijvingskosten[Activum],Tbl.Afschrijvingskosten[Tarief per afschrijvings-eenheid],"",0,1),"")</f>
        <v/>
      </c>
      <c r="M37" s="122">
        <f>IFERROR(Tbl.Kosten[[#This Row],[Een-
heden]]*Tbl.Kosten[[#This Row],[Afschrijvings-
tarief]],0)</f>
        <v>0</v>
      </c>
      <c r="N37" s="122" t="str">
        <f>IF(Tbl.Kosten[[#This Row],[Subtotaal afschrijving]]&lt;&gt;0,Lijsten!A35,"")</f>
        <v/>
      </c>
      <c r="O37" s="150"/>
      <c r="P37" s="145"/>
      <c r="Q37" s="148"/>
      <c r="R37" s="122">
        <f>IFERROR(Tbl.Kosten[[#This Row],[Aantal]]*Tbl.Kosten[[#This Row],[Tarief]],0)</f>
        <v>0</v>
      </c>
      <c r="S37" s="8">
        <f>IFERROR(Tbl.Kosten[[#This Row],[Subtotaal overige kosten]]+Tbl.Kosten[[#This Row],[Subtotaal uren]]+Tbl.Kosten[[#This Row],[Subtotaal afschrijving]],0)</f>
        <v>0</v>
      </c>
      <c r="T37" s="8">
        <f>IFERROR(Tbl.Kosten[[#This Row],[Totaal kosten]]*Tbl.Kosten[[#This Row],[Subsidie%]],0)</f>
        <v>0</v>
      </c>
      <c r="U37" s="4" t="str" cm="1">
        <f t="array" ref="U37">IFERROR(_xlfn.IFS(Tbl.Kosten[[#This Row],[Subtotaal uren]]&lt;&gt;0,Tbl.Kosten[[#This Row],[Kostensoort arbeid]],Tbl.Kosten[[#This Row],[Subtotaal afschrijving]]&lt;&gt;0,Tbl.Kosten[[#This Row],[Kostensoort afschrijving]],Tbl.Kosten[[#This Row],[Subtotaal overige kosten]]&lt;&gt;0,Tbl.Kosten[[#This Row],[Kostensoort overig]]),"")</f>
        <v/>
      </c>
      <c r="V37" s="4" t="str">
        <f>IFERROR(_xlfn.XLOOKUP(Tbl.Kosten[[#This Row],[Activiteitencode]],Tbl.Activiteiten[Activiteitcode],Tbl.Activiteiten[Werkpakketcode],"",0,1),"")</f>
        <v/>
      </c>
      <c r="W37" s="4" t="str">
        <f>IFERROR(_xlfn.XLOOKUP(Tbl.Kosten[[#This Row],[Werkpakketcode]],Tbl.Werkpakketten[Werkpakketcode],Tbl.Werkpakketten[Subsidiabele activiteit],"",0,1),"")</f>
        <v/>
      </c>
      <c r="X37" s="12">
        <f>IFERROR(_xlfn.XLOOKUP(Tbl.Kosten[[#This Row],[Sanr.]],Tbl.Subsidiehoogte[SAnr.],Tbl.Subsidiehoogte[Sub. Percentage],0,0,1),0)</f>
        <v>0</v>
      </c>
      <c r="Y37" s="154" t="str">
        <f>IFERROR(_xlfn.XLOOKUP(Tbl.Kosten[[#This Row],[Partnercode]],Tbl.Projectpartners[Partnercode],Tbl.Projectpartners[PNr.],"",0,1),"")</f>
        <v>P1</v>
      </c>
      <c r="Z37" s="158">
        <f>IF(Tbl.Kosten[[#This Row],[Pnr.]]=Z$7,Tbl.Kosten[[#This Row],[Totaal kosten]],"")</f>
        <v>0</v>
      </c>
      <c r="AA37" s="158" t="str">
        <f>IF(Tbl.Kosten[[#This Row],[Pnr.]]=AA$7,Tbl.Kosten[[#This Row],[Totaal kosten]],"")</f>
        <v/>
      </c>
      <c r="AB37" s="158" t="str">
        <f>IF(Tbl.Kosten[[#This Row],[Pnr.]]=AB$7,Tbl.Kosten[[#This Row],[Totaal kosten]],"")</f>
        <v/>
      </c>
      <c r="AC37" s="158" t="str">
        <f>IF(Tbl.Kosten[[#This Row],[Pnr.]]=AC$7,Tbl.Kosten[[#This Row],[Totaal kosten]],"")</f>
        <v/>
      </c>
      <c r="AD37" s="158" t="str">
        <f>IF(Tbl.Kosten[[#This Row],[Pnr.]]=AD$7,Tbl.Kosten[[#This Row],[Totaal kosten]],"")</f>
        <v/>
      </c>
      <c r="AE37" s="158" t="str">
        <f>IF(Tbl.Kosten[[#This Row],[Pnr.]]=AE$7,Tbl.Kosten[[#This Row],[Totaal kosten]],"")</f>
        <v/>
      </c>
      <c r="AF37" s="158" t="str">
        <f>IF(Tbl.Kosten[[#This Row],[Pnr.]]=AF$7,Tbl.Kosten[[#This Row],[Totaal kosten]],"")</f>
        <v/>
      </c>
      <c r="AG37" s="158" t="str">
        <f>IF(Tbl.Kosten[[#This Row],[Pnr.]]=AG$7,Tbl.Kosten[[#This Row],[Totaal kosten]],"")</f>
        <v/>
      </c>
      <c r="AH37" s="158" t="str">
        <f>IF(Tbl.Kosten[[#This Row],[Pnr.]]=AH$7,Tbl.Kosten[[#This Row],[Totaal kosten]],"")</f>
        <v/>
      </c>
      <c r="AI37" s="158" t="str">
        <f>IF(Tbl.Kosten[[#This Row],[Pnr.]]=AI$7,Tbl.Kosten[[#This Row],[Totaal kosten]],"")</f>
        <v/>
      </c>
      <c r="AJ37" s="158" t="str">
        <f>IF(Tbl.Kosten[[#This Row],[Pnr.]]=AJ$7,Tbl.Kosten[[#This Row],[Totaal kosten]],"")</f>
        <v/>
      </c>
      <c r="AK37" s="158" t="str">
        <f>IF(Tbl.Kosten[[#This Row],[Pnr.]]=AK$7,Tbl.Kosten[[#This Row],[Totaal kosten]],"")</f>
        <v/>
      </c>
      <c r="AL37" s="158" t="str">
        <f>IF(Tbl.Kosten[[#This Row],[Pnr.]]=AL$7,Tbl.Kosten[[#This Row],[Totaal kosten]],"")</f>
        <v/>
      </c>
      <c r="AM37" s="158" t="str">
        <f>IF(Tbl.Kosten[[#This Row],[Pnr.]]=AM$7,Tbl.Kosten[[#This Row],[Totaal kosten]],"")</f>
        <v/>
      </c>
      <c r="AN37" s="158" t="str">
        <f>IF(Tbl.Kosten[[#This Row],[Pnr.]]=AN$7,Tbl.Kosten[[#This Row],[Totaal kosten]],"")</f>
        <v/>
      </c>
      <c r="AO37" s="158" t="str">
        <f>IF(Tbl.Kosten[[#This Row],[Pnr.]]=AO$7,Tbl.Kosten[[#This Row],[Totaal kosten]],"")</f>
        <v/>
      </c>
      <c r="AP37" s="158" t="str">
        <f>IF(Tbl.Kosten[[#This Row],[Pnr.]]=AP$7,Tbl.Kosten[[#This Row],[Totaal kosten]],"")</f>
        <v/>
      </c>
      <c r="AQ37" s="158" t="str">
        <f>IF(Tbl.Kosten[[#This Row],[Pnr.]]=AQ$7,Tbl.Kosten[[#This Row],[Totaal kosten]],"")</f>
        <v/>
      </c>
      <c r="AR37" s="158" t="str">
        <f>IF(Tbl.Kosten[[#This Row],[Pnr.]]=AR$7,Tbl.Kosten[[#This Row],[Totaal kosten]],"")</f>
        <v/>
      </c>
      <c r="AS37" s="158" t="str">
        <f>IF(Tbl.Kosten[[#This Row],[Pnr.]]=AS$7,Tbl.Kosten[[#This Row],[Totaal kosten]],"")</f>
        <v/>
      </c>
      <c r="AT37" s="158" t="str">
        <f>IF(Tbl.Kosten[[#This Row],[Pnr.]]=AT$7,Tbl.Kosten[[#This Row],[Totaal kosten]],"")</f>
        <v/>
      </c>
      <c r="AU37" s="158" t="str">
        <f>IF(Tbl.Kosten[[#This Row],[Pnr.]]=AU$7,Tbl.Kosten[[#This Row],[Totaal kosten]],"")</f>
        <v/>
      </c>
      <c r="AV37" s="158" t="str">
        <f>IF(Tbl.Kosten[[#This Row],[Pnr.]]=AV$7,Tbl.Kosten[[#This Row],[Totaal kosten]],"")</f>
        <v/>
      </c>
      <c r="AW37" s="158" t="str">
        <f>IF(Tbl.Kosten[[#This Row],[Pnr.]]=AW$7,Tbl.Kosten[[#This Row],[Totaal kosten]],"")</f>
        <v/>
      </c>
      <c r="AX37" s="158" t="str">
        <f>IF(Tbl.Kosten[[#This Row],[Pnr.]]=AX$7,Tbl.Kosten[[#This Row],[Totaal kosten]],"")</f>
        <v/>
      </c>
      <c r="AY37" s="158" t="str">
        <f>IF(Tbl.Kosten[[#This Row],[Pnr.]]=AY$7,Tbl.Kosten[[#This Row],[Totaal kosten]],"")</f>
        <v/>
      </c>
      <c r="AZ37" s="158" t="str">
        <f>IF(Tbl.Kosten[[#This Row],[Pnr.]]=AZ$7,Tbl.Kosten[[#This Row],[Totaal kosten]],"")</f>
        <v/>
      </c>
      <c r="BA37" s="158" t="str">
        <f>IF(Tbl.Kosten[[#This Row],[Pnr.]]=BA$7,Tbl.Kosten[[#This Row],[Totaal kosten]],"")</f>
        <v/>
      </c>
      <c r="BB37" s="158" t="str">
        <f>IF(Tbl.Kosten[[#This Row],[Pnr.]]=BB$7,Tbl.Kosten[[#This Row],[Totaal kosten]],"")</f>
        <v/>
      </c>
      <c r="BC37" s="158" t="str">
        <f>IF(Tbl.Kosten[[#This Row],[Pnr.]]=BC$7,Tbl.Kosten[[#This Row],[Totaal kosten]],"")</f>
        <v/>
      </c>
      <c r="BD37" s="158" t="str">
        <f>IF(Tbl.Kosten[[#This Row],[Pnr.]]=BD$7,Tbl.Kosten[[#This Row],[Totaal kosten]],"")</f>
        <v/>
      </c>
      <c r="BE37" s="158" t="str">
        <f>IF(Tbl.Kosten[[#This Row],[Pnr.]]=BE$7,Tbl.Kosten[[#This Row],[Totaal kosten]],"")</f>
        <v/>
      </c>
      <c r="BF37" s="158" t="str">
        <f>IF(Tbl.Kosten[[#This Row],[Pnr.]]=BF$7,Tbl.Kosten[[#This Row],[Totaal kosten]],"")</f>
        <v/>
      </c>
      <c r="BG37" s="158" t="str">
        <f>IF(Tbl.Kosten[[#This Row],[Pnr.]]=BG$7,Tbl.Kosten[[#This Row],[Totaal kosten]],"")</f>
        <v/>
      </c>
      <c r="BH37" s="158" t="str">
        <f>IF(Tbl.Kosten[[#This Row],[Pnr.]]=BH$7,Tbl.Kosten[[#This Row],[Totaal kosten]],"")</f>
        <v/>
      </c>
      <c r="BI37" s="158" t="str">
        <f>IF(Tbl.Kosten[[#This Row],[Pnr.]]=BI$7,Tbl.Kosten[[#This Row],[Totaal kosten]],"")</f>
        <v/>
      </c>
      <c r="BJ37" s="158" t="str">
        <f>IF(Tbl.Kosten[[#This Row],[Pnr.]]=BJ$7,Tbl.Kosten[[#This Row],[Totaal kosten]],"")</f>
        <v/>
      </c>
      <c r="BK37" s="158" t="str">
        <f>IF(Tbl.Kosten[[#This Row],[Pnr.]]=BK$7,Tbl.Kosten[[#This Row],[Totaal kosten]],"")</f>
        <v/>
      </c>
      <c r="BL37" s="158" t="str">
        <f>IF(Tbl.Kosten[[#This Row],[Pnr.]]=BL$7,Tbl.Kosten[[#This Row],[Totaal kosten]],"")</f>
        <v/>
      </c>
      <c r="BM37" s="158" t="str">
        <f>IF(Tbl.Kosten[[#This Row],[Pnr.]]=BM$7,Tbl.Kosten[[#This Row],[Totaal kosten]],"")</f>
        <v/>
      </c>
      <c r="BN37" s="158" t="str">
        <f>IF(Tbl.Kosten[[#This Row],[Pnr.]]=BN$7,Tbl.Kosten[[#This Row],[Totaal kosten]],"")</f>
        <v/>
      </c>
      <c r="BO37" s="158" t="str">
        <f>IF(Tbl.Kosten[[#This Row],[Pnr.]]=BO$7,Tbl.Kosten[[#This Row],[Totaal kosten]],"")</f>
        <v/>
      </c>
      <c r="BP37" s="158" t="str">
        <f>IF(Tbl.Kosten[[#This Row],[Pnr.]]=BP$7,Tbl.Kosten[[#This Row],[Totaal kosten]],"")</f>
        <v/>
      </c>
      <c r="BQ37" s="158" t="str">
        <f>IF(Tbl.Kosten[[#This Row],[Pnr.]]=BQ$7,Tbl.Kosten[[#This Row],[Totaal kosten]],"")</f>
        <v/>
      </c>
      <c r="BR37" s="158" t="str">
        <f>IF(Tbl.Kosten[[#This Row],[Pnr.]]=BR$7,Tbl.Kosten[[#This Row],[Totaal kosten]],"")</f>
        <v/>
      </c>
      <c r="BS37" s="158" t="str">
        <f>IF(Tbl.Kosten[[#This Row],[Pnr.]]=BS$7,Tbl.Kosten[[#This Row],[Totaal kosten]],"")</f>
        <v/>
      </c>
      <c r="BT37" s="158" t="str">
        <f>IF(Tbl.Kosten[[#This Row],[Pnr.]]=BT$7,Tbl.Kosten[[#This Row],[Totaal kosten]],"")</f>
        <v/>
      </c>
      <c r="BU37" s="158" t="str">
        <f>IF(Tbl.Kosten[[#This Row],[Pnr.]]=BU$7,Tbl.Kosten[[#This Row],[Totaal kosten]],"")</f>
        <v/>
      </c>
      <c r="BV37" s="158" t="str">
        <f>IF(Tbl.Kosten[[#This Row],[Pnr.]]=BV$7,Tbl.Kosten[[#This Row],[Totaal kosten]],"")</f>
        <v/>
      </c>
      <c r="BW37" s="158" t="str">
        <f>IF(Tbl.Kosten[[#This Row],[Pnr.]]=BW$7,Tbl.Kosten[[#This Row],[Totaal kosten]],"")</f>
        <v/>
      </c>
      <c r="BX37" s="158" t="str">
        <f>IFERROR(_xlfn.XLOOKUP(Tbl.Kosten[[#This Row],[Werkpakketcode]],Tbl.Werkpakketten[Werkpakketcode],Tbl.Werkpakketten[WPnr.],"",0,1),"")</f>
        <v/>
      </c>
      <c r="BY37" s="158" t="str">
        <f>IF(Tbl.Kosten[[#This Row],[WPnr.]]=BY$7,Tbl.Kosten[[#This Row],[Totaal kosten]],"")</f>
        <v/>
      </c>
      <c r="BZ37" s="158" t="str">
        <f>IF(Tbl.Kosten[[#This Row],[WPnr.]]=BZ$7,Tbl.Kosten[[#This Row],[Totaal kosten]],"")</f>
        <v/>
      </c>
      <c r="CA37" s="158" t="str">
        <f>IF(Tbl.Kosten[[#This Row],[WPnr.]]=CA$7,Tbl.Kosten[[#This Row],[Totaal kosten]],"")</f>
        <v/>
      </c>
      <c r="CB37" s="158" t="str">
        <f>IF(Tbl.Kosten[[#This Row],[WPnr.]]=CB$7,Tbl.Kosten[[#This Row],[Totaal kosten]],"")</f>
        <v/>
      </c>
      <c r="CC37" s="158" t="str">
        <f>IF(Tbl.Kosten[[#This Row],[WPnr.]]=CC$7,Tbl.Kosten[[#This Row],[Totaal kosten]],"")</f>
        <v/>
      </c>
      <c r="CD37" s="158" t="str">
        <f>IF(Tbl.Kosten[[#This Row],[WPnr.]]=CD$7,Tbl.Kosten[[#This Row],[Totaal kosten]],"")</f>
        <v/>
      </c>
      <c r="CE37" s="158" t="str">
        <f>IF(Tbl.Kosten[[#This Row],[WPnr.]]=CE$7,Tbl.Kosten[[#This Row],[Totaal kosten]],"")</f>
        <v/>
      </c>
      <c r="CF37" s="158" t="str">
        <f>IF(Tbl.Kosten[[#This Row],[WPnr.]]=CF$7,Tbl.Kosten[[#This Row],[Totaal kosten]],"")</f>
        <v/>
      </c>
      <c r="CG37" s="158" t="str">
        <f>IF(Tbl.Kosten[[#This Row],[WPnr.]]=CG$7,Tbl.Kosten[[#This Row],[Totaal kosten]],"")</f>
        <v/>
      </c>
      <c r="CH37" s="158" t="str">
        <f>IF(Tbl.Kosten[[#This Row],[WPnr.]]=CH$7,Tbl.Kosten[[#This Row],[Totaal kosten]],"")</f>
        <v/>
      </c>
      <c r="CI37" s="158" t="str">
        <f>IF(Tbl.Kosten[[#This Row],[WPnr.]]=CI$7,Tbl.Kosten[[#This Row],[Totaal kosten]],"")</f>
        <v/>
      </c>
      <c r="CJ37" s="158" t="str">
        <f>IF(Tbl.Kosten[[#This Row],[WPnr.]]=CJ$7,Tbl.Kosten[[#This Row],[Totaal kosten]],"")</f>
        <v/>
      </c>
      <c r="CK37" s="158" t="str">
        <f>IF(Tbl.Kosten[[#This Row],[WPnr.]]=CK$7,Tbl.Kosten[[#This Row],[Totaal kosten]],"")</f>
        <v/>
      </c>
      <c r="CL37" s="158" t="str">
        <f>IF(Tbl.Kosten[[#This Row],[WPnr.]]=CL$7,Tbl.Kosten[[#This Row],[Totaal kosten]],"")</f>
        <v/>
      </c>
      <c r="CM37" s="158" t="str">
        <f>IF(Tbl.Kosten[[#This Row],[WPnr.]]=CM$7,Tbl.Kosten[[#This Row],[Totaal kosten]],"")</f>
        <v/>
      </c>
      <c r="CN37" s="158" t="str">
        <f>IF(Tbl.Kosten[[#This Row],[WPnr.]]=CN$7,Tbl.Kosten[[#This Row],[Totaal kosten]],"")</f>
        <v/>
      </c>
      <c r="CO37" s="158" t="str">
        <f>IF(Tbl.Kosten[[#This Row],[WPnr.]]=CO$7,Tbl.Kosten[[#This Row],[Totaal kosten]],"")</f>
        <v/>
      </c>
      <c r="CP37" s="158" t="str">
        <f>IF(Tbl.Kosten[[#This Row],[WPnr.]]=CP$7,Tbl.Kosten[[#This Row],[Totaal kosten]],"")</f>
        <v/>
      </c>
      <c r="CQ37" s="158" t="str">
        <f>IF(Tbl.Kosten[[#This Row],[WPnr.]]=CQ$7,Tbl.Kosten[[#This Row],[Totaal kosten]],"")</f>
        <v/>
      </c>
      <c r="CR37" s="158" t="str">
        <f>IF(Tbl.Kosten[[#This Row],[WPnr.]]=CR$7,Tbl.Kosten[[#This Row],[Totaal kosten]],"")</f>
        <v/>
      </c>
      <c r="CS37" s="158" t="str">
        <f>IF(Tbl.Kosten[[#This Row],[WPnr.]]=CS$7,Tbl.Kosten[[#This Row],[Totaal kosten]],"")</f>
        <v/>
      </c>
      <c r="CT37" s="158" t="str">
        <f>IF(Tbl.Kosten[[#This Row],[WPnr.]]=CT$7,Tbl.Kosten[[#This Row],[Totaal kosten]],"")</f>
        <v/>
      </c>
      <c r="CU37" s="158" t="str">
        <f>IF(Tbl.Kosten[[#This Row],[WPnr.]]=CU$7,Tbl.Kosten[[#This Row],[Totaal kosten]],"")</f>
        <v/>
      </c>
      <c r="CV37" s="158" t="str">
        <f>IF(Tbl.Kosten[[#This Row],[WPnr.]]=CV$7,Tbl.Kosten[[#This Row],[Totaal kosten]],"")</f>
        <v/>
      </c>
      <c r="CW37" s="158" t="str">
        <f>IF(Tbl.Kosten[[#This Row],[WPnr.]]=CW$7,Tbl.Kosten[[#This Row],[Totaal kosten]],"")</f>
        <v/>
      </c>
      <c r="CX37" s="158" t="str">
        <f>IF(Tbl.Kosten[[#This Row],[WPnr.]]=CX$7,Tbl.Kosten[[#This Row],[Totaal kosten]],"")</f>
        <v/>
      </c>
      <c r="CY37" s="158" t="str">
        <f>IF(Tbl.Kosten[[#This Row],[WPnr.]]=CY$7,Tbl.Kosten[[#This Row],[Totaal kosten]],"")</f>
        <v/>
      </c>
      <c r="CZ37" s="158" t="str">
        <f>IF(Tbl.Kosten[[#This Row],[WPnr.]]=CZ$7,Tbl.Kosten[[#This Row],[Totaal kosten]],"")</f>
        <v/>
      </c>
      <c r="DA37" s="158" t="str">
        <f>IF(Tbl.Kosten[[#This Row],[WPnr.]]=DA$7,Tbl.Kosten[[#This Row],[Totaal kosten]],"")</f>
        <v/>
      </c>
      <c r="DB37" s="158" t="str">
        <f>IF(Tbl.Kosten[[#This Row],[WPnr.]]=DB$7,Tbl.Kosten[[#This Row],[Totaal kosten]],"")</f>
        <v/>
      </c>
      <c r="DC37" s="158" t="str">
        <f>IF(Tbl.Kosten[[#This Row],[WPnr.]]=DC$7,Tbl.Kosten[[#This Row],[Totaal kosten]],"")</f>
        <v/>
      </c>
      <c r="DD37" s="158" t="str">
        <f>IF(Tbl.Kosten[[#This Row],[WPnr.]]=DD$7,Tbl.Kosten[[#This Row],[Totaal kosten]],"")</f>
        <v/>
      </c>
      <c r="DE37" s="158" t="str">
        <f>IF(Tbl.Kosten[[#This Row],[WPnr.]]=DE$7,Tbl.Kosten[[#This Row],[Totaal kosten]],"")</f>
        <v/>
      </c>
      <c r="DF37" s="158" t="str">
        <f>IF(Tbl.Kosten[[#This Row],[WPnr.]]=DF$7,Tbl.Kosten[[#This Row],[Totaal kosten]],"")</f>
        <v/>
      </c>
      <c r="DG37" s="158" t="str">
        <f>IF(Tbl.Kosten[[#This Row],[WPnr.]]=DG$7,Tbl.Kosten[[#This Row],[Totaal kosten]],"")</f>
        <v/>
      </c>
      <c r="DH37" s="158" t="str">
        <f>IF(Tbl.Kosten[[#This Row],[WPnr.]]=DH$7,Tbl.Kosten[[#This Row],[Totaal kosten]],"")</f>
        <v/>
      </c>
      <c r="DI37" s="158" t="str">
        <f>IF(Tbl.Kosten[[#This Row],[WPnr.]]=DI$7,Tbl.Kosten[[#This Row],[Totaal kosten]],"")</f>
        <v/>
      </c>
      <c r="DJ37" s="158" t="str">
        <f>IF(Tbl.Kosten[[#This Row],[WPnr.]]=DJ$7,Tbl.Kosten[[#This Row],[Totaal kosten]],"")</f>
        <v/>
      </c>
      <c r="DK37" s="158" t="str">
        <f>IF(Tbl.Kosten[[#This Row],[WPnr.]]=DK$7,Tbl.Kosten[[#This Row],[Totaal kosten]],"")</f>
        <v/>
      </c>
      <c r="DL37" s="158" t="str">
        <f>IF(Tbl.Kosten[[#This Row],[WPnr.]]=DL$7,Tbl.Kosten[[#This Row],[Totaal kosten]],"")</f>
        <v/>
      </c>
      <c r="DM37" s="158" t="str">
        <f>IF(Tbl.Kosten[[#This Row],[WPnr.]]=DM$7,Tbl.Kosten[[#This Row],[Totaal kosten]],"")</f>
        <v/>
      </c>
      <c r="DN37" s="158" t="str">
        <f>IF(Tbl.Kosten[[#This Row],[WPnr.]]=DN$7,Tbl.Kosten[[#This Row],[Totaal kosten]],"")</f>
        <v/>
      </c>
      <c r="DO37" s="158" t="str">
        <f>IF(Tbl.Kosten[[#This Row],[WPnr.]]=DO$7,Tbl.Kosten[[#This Row],[Totaal kosten]],"")</f>
        <v/>
      </c>
      <c r="DP37" s="158" t="str">
        <f>IF(Tbl.Kosten[[#This Row],[WPnr.]]=DP$7,Tbl.Kosten[[#This Row],[Totaal kosten]],"")</f>
        <v/>
      </c>
      <c r="DQ37" s="158" t="str">
        <f>IF(Tbl.Kosten[[#This Row],[WPnr.]]=DQ$7,Tbl.Kosten[[#This Row],[Totaal kosten]],"")</f>
        <v/>
      </c>
      <c r="DR37" s="158" t="str">
        <f>IF(Tbl.Kosten[[#This Row],[WPnr.]]=DR$7,Tbl.Kosten[[#This Row],[Totaal kosten]],"")</f>
        <v/>
      </c>
      <c r="DS37" s="158" t="str">
        <f>IF(Tbl.Kosten[[#This Row],[WPnr.]]=DS$7,Tbl.Kosten[[#This Row],[Totaal kosten]],"")</f>
        <v/>
      </c>
      <c r="DT37" s="158" t="str">
        <f>IF(Tbl.Kosten[[#This Row],[WPnr.]]=DT$7,Tbl.Kosten[[#This Row],[Totaal kosten]],"")</f>
        <v/>
      </c>
      <c r="DU37" s="158" t="str">
        <f>IF(Tbl.Kosten[[#This Row],[WPnr.]]=DU$7,Tbl.Kosten[[#This Row],[Totaal kosten]],"")</f>
        <v/>
      </c>
      <c r="DV37" s="158" t="str">
        <f>IF(Tbl.Kosten[[#This Row],[WPnr.]]=DV$7,Tbl.Kosten[[#This Row],[Totaal kosten]],"")</f>
        <v/>
      </c>
      <c r="DW37" s="160" t="str">
        <f>IFERROR(_xlfn.XLOOKUP(Tbl.Kosten[[#This Row],[Kostensoort]],Tbl.Kostensoorten[Kostensoorten],Tbl.Kostensoorten[KSnr.],"",0,1),"")</f>
        <v/>
      </c>
      <c r="DX37" s="160" t="str">
        <f>IF(Tbl.Kosten[[#This Row],[KSnr.]]=DX$7,Tbl.Kosten[[#This Row],[Totaal kosten]],"")</f>
        <v/>
      </c>
      <c r="DY37" s="160" t="str">
        <f>IF(Tbl.Kosten[[#This Row],[KSnr.]]=DY$7,Tbl.Kosten[[#This Row],[Totaal kosten]],"")</f>
        <v/>
      </c>
      <c r="DZ37" s="160" t="str">
        <f>IF(Tbl.Kosten[[#This Row],[KSnr.]]=DZ$7,Tbl.Kosten[[#This Row],[Totaal kosten]],"")</f>
        <v/>
      </c>
      <c r="EA37" s="160" t="str">
        <f>IF(Tbl.Kosten[[#This Row],[KSnr.]]=EA$7,Tbl.Kosten[[#This Row],[Totaal kosten]],"")</f>
        <v/>
      </c>
      <c r="EB37" s="160" t="str">
        <f>IF(Tbl.Kosten[[#This Row],[KSnr.]]=EB$7,Tbl.Kosten[[#This Row],[Totaal kosten]],"")</f>
        <v/>
      </c>
      <c r="EC37" s="160" t="str">
        <f>IF(Tbl.Kosten[[#This Row],[KSnr.]]=EC$7,Tbl.Kosten[[#This Row],[Totaal kosten]],"")</f>
        <v/>
      </c>
      <c r="ED37" s="160" t="str">
        <f>IF(Tbl.Kosten[[#This Row],[KSnr.]]=ED$7,Tbl.Kosten[[#This Row],[Totaal kosten]],"")</f>
        <v/>
      </c>
      <c r="EE37" s="160" t="str">
        <f>IF(Tbl.Kosten[[#This Row],[KSnr.]]=EE$7,Tbl.Kosten[[#This Row],[Totaal kosten]],"")</f>
        <v/>
      </c>
      <c r="EF37" s="160" t="str">
        <f>IF(Tbl.Kosten[[#This Row],[KSnr.]]=EF$7,Tbl.Kosten[[#This Row],[Totaal kosten]],"")</f>
        <v/>
      </c>
      <c r="EG37" s="160" t="str">
        <f>IF(Tbl.Kosten[[#This Row],[KSnr.]]=EG$7,Tbl.Kosten[[#This Row],[Totaal kosten]],"")</f>
        <v/>
      </c>
      <c r="EH37" s="160" t="str">
        <f>IF(Tbl.Kosten[[#This Row],[KSnr.]]=EH$7,Tbl.Kosten[[#This Row],[Totaal kosten]],"")</f>
        <v/>
      </c>
      <c r="EI37" s="160" t="str">
        <f>IF(Tbl.Kosten[[#This Row],[KSnr.]]=EI$7,Tbl.Kosten[[#This Row],[Totaal kosten]],"")</f>
        <v/>
      </c>
      <c r="EJ37" s="160" t="str">
        <f>IF(Tbl.Kosten[[#This Row],[KSnr.]]=EJ$7,Tbl.Kosten[[#This Row],[Totaal kosten]],"")</f>
        <v/>
      </c>
      <c r="EK37" s="160" t="str">
        <f>IF(Tbl.Kosten[[#This Row],[KSnr.]]=EK$7,Tbl.Kosten[[#This Row],[Totaal kosten]],"")</f>
        <v/>
      </c>
      <c r="EL37" s="160" t="str">
        <f>IF(Tbl.Kosten[[#This Row],[KSnr.]]=EL$7,Tbl.Kosten[[#This Row],[Totaal kosten]],"")</f>
        <v/>
      </c>
      <c r="EM37" s="160" t="str">
        <f>IF(Tbl.Kosten[[#This Row],[KSnr.]]=EM$7,Tbl.Kosten[[#This Row],[Totaal kosten]],"")</f>
        <v/>
      </c>
      <c r="EN37" s="160" t="str">
        <f>IF(Tbl.Kosten[[#This Row],[KSnr.]]=EN$7,Tbl.Kosten[[#This Row],[Totaal kosten]],"")</f>
        <v/>
      </c>
      <c r="EO37" s="160" t="str">
        <f>IF(Tbl.Kosten[[#This Row],[KSnr.]]=EO$7,Tbl.Kosten[[#This Row],[Totaal kosten]],"")</f>
        <v/>
      </c>
      <c r="EP37" s="160" t="str">
        <f>IF(Tbl.Kosten[[#This Row],[KSnr.]]=EP$7,Tbl.Kosten[[#This Row],[Totaal kosten]],"")</f>
        <v/>
      </c>
      <c r="EQ37" s="160" t="str">
        <f>IF(Tbl.Kosten[[#This Row],[KSnr.]]=EQ$7,Tbl.Kosten[[#This Row],[Totaal kosten]],"")</f>
        <v/>
      </c>
      <c r="ER37" s="154" t="str">
        <f>IFERROR(_xlfn.XLOOKUP(Tbl.Kosten[[#This Row],[Subsidieactiviteit]],Tbl.Subsidiehoogte[Subsidieactiviteit],Tbl.Subsidiehoogte[SAnr.],"",0,1),"")</f>
        <v/>
      </c>
      <c r="ES37" s="160" t="str">
        <f>IF(Tbl.Kosten[[#This Row],[Sanr.]]=ES$7,Tbl.Kosten[[#This Row],[Totaal kosten]],"")</f>
        <v/>
      </c>
      <c r="ET37" s="160" t="str">
        <f>IF(Tbl.Kosten[[#This Row],[Sanr.]]=ET$7,Tbl.Kosten[[#This Row],[Totaal kosten]],"")</f>
        <v/>
      </c>
      <c r="EU37" s="160" t="str">
        <f>IF(Tbl.Kosten[[#This Row],[Sanr.]]=EU$7,Tbl.Kosten[[#This Row],[Totaal kosten]],"")</f>
        <v/>
      </c>
      <c r="EV37" s="160" t="str">
        <f>IF(Tbl.Kosten[[#This Row],[Sanr.]]=EV$7,Tbl.Kosten[[#This Row],[Totaal kosten]],"")</f>
        <v/>
      </c>
      <c r="EW37" s="160" t="str">
        <f>IF(Tbl.Kosten[[#This Row],[Sanr.]]=EW$7,Tbl.Kosten[[#This Row],[Totaal kosten]],"")</f>
        <v/>
      </c>
      <c r="EX37" s="160" t="str">
        <f>IF(Tbl.Kosten[[#This Row],[Sanr.]]=EX$7,Tbl.Kosten[[#This Row],[Totaal kosten]],"")</f>
        <v/>
      </c>
      <c r="EY37" s="160" t="str">
        <f>IF(Tbl.Kosten[[#This Row],[Sanr.]]=EY$7,Tbl.Kosten[[#This Row],[Totaal kosten]],"")</f>
        <v/>
      </c>
      <c r="EZ37" s="160" t="str">
        <f>IF(Tbl.Kosten[[#This Row],[Sanr.]]=EZ$7,Tbl.Kosten[[#This Row],[Totaal kosten]],"")</f>
        <v/>
      </c>
      <c r="FA37" s="160" t="str">
        <f>IF(Tbl.Kosten[[#This Row],[Sanr.]]=FA$7,Tbl.Kosten[[#This Row],[Totaal kosten]],"")</f>
        <v/>
      </c>
      <c r="FB37" s="160" t="str">
        <f>IF(Tbl.Kosten[[#This Row],[Sanr.]]=FB$7,Tbl.Kosten[[#This Row],[Totaal kosten]],"")</f>
        <v/>
      </c>
      <c r="FC37" s="160" t="str">
        <f>IF(Tbl.Kosten[[#This Row],[Sanr.]]=FC$7,Tbl.Kosten[[#This Row],[Totaal kosten]],"")</f>
        <v/>
      </c>
      <c r="FD37" s="160" t="str">
        <f>IF(Tbl.Kosten[[#This Row],[Sanr.]]=FD$7,Tbl.Kosten[[#This Row],[Totaal kosten]],"")</f>
        <v/>
      </c>
      <c r="FE37" s="160" t="str">
        <f>IF(Tbl.Kosten[[#This Row],[Sanr.]]=FE$7,Tbl.Kosten[[#This Row],[Totaal kosten]],"")</f>
        <v/>
      </c>
      <c r="FF37" s="160" t="str">
        <f>IF(Tbl.Kosten[[#This Row],[Sanr.]]=FF$7,Tbl.Kosten[[#This Row],[Totaal kosten]],"")</f>
        <v/>
      </c>
      <c r="FG37" s="160" t="str">
        <f>IF(Tbl.Kosten[[#This Row],[Sanr.]]=FG$7,Tbl.Kosten[[#This Row],[Totaal kosten]],"")</f>
        <v/>
      </c>
      <c r="FH37" s="160" t="str">
        <f>IF(Tbl.Kosten[[#This Row],[Sanr.]]=FH$7,Tbl.Kosten[[#This Row],[Totaal kosten]],"")</f>
        <v/>
      </c>
      <c r="FI37" s="160" t="str">
        <f>IF(Tbl.Kosten[[#This Row],[Sanr.]]=FI$7,Tbl.Kosten[[#This Row],[Totaal kosten]],"")</f>
        <v/>
      </c>
      <c r="FJ37" s="160" t="str">
        <f>IF(Tbl.Kosten[[#This Row],[Sanr.]]=FJ$7,Tbl.Kosten[[#This Row],[Totaal kosten]],"")</f>
        <v/>
      </c>
      <c r="FK37" s="160" t="str">
        <f>IF(Tbl.Kosten[[#This Row],[Sanr.]]=FK$7,Tbl.Kosten[[#This Row],[Totaal kosten]],"")</f>
        <v/>
      </c>
      <c r="FL37" s="160" t="str">
        <f>IF(Tbl.Kosten[[#This Row],[Sanr.]]=FL$7,Tbl.Kosten[[#This Row],[Totaal kosten]],"")</f>
        <v/>
      </c>
      <c r="FM37" s="160" t="str">
        <f>IF(Tbl.Kosten[[#This Row],[Sanr.]]=FM$7,Tbl.Kosten[[#This Row],[Totaal kosten]],"")</f>
        <v/>
      </c>
      <c r="FN37" s="160" t="str">
        <f>IF(Tbl.Kosten[[#This Row],[Sanr.]]=FN$7,Tbl.Kosten[[#This Row],[Totaal kosten]],"")</f>
        <v/>
      </c>
      <c r="FO37" s="160" t="str">
        <f>IF(Tbl.Kosten[[#This Row],[Sanr.]]=FO$7,Tbl.Kosten[[#This Row],[Totaal kosten]],"")</f>
        <v/>
      </c>
      <c r="FP37" s="160" t="str">
        <f>IF(Tbl.Kosten[[#This Row],[Sanr.]]=FP$7,Tbl.Kosten[[#This Row],[Totaal kosten]],"")</f>
        <v/>
      </c>
      <c r="FQ37" s="160" t="str">
        <f>IF(Tbl.Kosten[[#This Row],[Sanr.]]=FQ$7,Tbl.Kosten[[#This Row],[Totaal kosten]],"")</f>
        <v/>
      </c>
      <c r="FR37" s="160" t="str">
        <f>IF(Tbl.Kosten[[#This Row],[Sanr.]]=FR$7,Tbl.Kosten[[#This Row],[Totaal kosten]],"")</f>
        <v/>
      </c>
      <c r="FS37" s="160" t="str">
        <f>IF(Tbl.Kosten[[#This Row],[Sanr.]]=FS$7,Tbl.Kosten[[#This Row],[Totaal kosten]],"")</f>
        <v/>
      </c>
      <c r="FT37" s="160" t="str">
        <f>IF(Tbl.Kosten[[#This Row],[Sanr.]]=FT$7,Tbl.Kosten[[#This Row],[Totaal kosten]],"")</f>
        <v/>
      </c>
      <c r="FU37" s="160" t="str">
        <f>IF(Tbl.Kosten[[#This Row],[Sanr.]]=FU$7,Tbl.Kosten[[#This Row],[Totaal kosten]],"")</f>
        <v/>
      </c>
      <c r="FV37" s="160" t="str">
        <f>IF(Tbl.Kosten[[#This Row],[Sanr.]]=FV$7,Tbl.Kosten[[#This Row],[Totaal kosten]],"")</f>
        <v/>
      </c>
      <c r="FW37" s="160" t="str">
        <f>IFERROR(_xlfn.XLOOKUP(Tbl.Kosten[[#This Row],[Activiteitencode]],Tbl.Activiteiten[Activiteitcode],Tbl.Activiteiten[Anr.],"",0,1),"")</f>
        <v/>
      </c>
      <c r="FX37" s="181" t="str">
        <f>_xlfn.CONCAT(Tbl.Kosten[[#This Row],[Pnr.]],Tbl.Kosten[[#This Row],[Sanr.]])</f>
        <v>P1</v>
      </c>
      <c r="FY37" s="160">
        <f>Tbl.Kosten[[#This Row],[Totaal kosten]]-Tbl.Kosten[[#This Row],[Subsidie]]</f>
        <v>0</v>
      </c>
      <c r="FZ37" s="160">
        <f>IF(Tbl.Kosten[[#This Row],[Pnr.]]=FZ$7,Tbl.Kosten[[#This Row],[Te financieren]],"")</f>
        <v>0</v>
      </c>
      <c r="GA37" s="160" t="str">
        <f>IF(Tbl.Kosten[[#This Row],[Pnr.]]=GA$7,Tbl.Kosten[[#This Row],[Te financieren]],"")</f>
        <v/>
      </c>
      <c r="GB37" s="160" t="str">
        <f>IF(Tbl.Kosten[[#This Row],[Pnr.]]=GB$7,Tbl.Kosten[[#This Row],[Te financieren]],"")</f>
        <v/>
      </c>
      <c r="GC37" s="160" t="str">
        <f>IF(Tbl.Kosten[[#This Row],[Pnr.]]=GC$7,Tbl.Kosten[[#This Row],[Te financieren]],"")</f>
        <v/>
      </c>
      <c r="GD37" s="160" t="str">
        <f>IF(Tbl.Kosten[[#This Row],[Pnr.]]=GD$7,Tbl.Kosten[[#This Row],[Te financieren]],"")</f>
        <v/>
      </c>
      <c r="GE37" s="160" t="str">
        <f>IF(Tbl.Kosten[[#This Row],[Pnr.]]=GE$7,Tbl.Kosten[[#This Row],[Te financieren]],"")</f>
        <v/>
      </c>
      <c r="GF37" s="160" t="str">
        <f>IF(Tbl.Kosten[[#This Row],[Pnr.]]=GF$7,Tbl.Kosten[[#This Row],[Te financieren]],"")</f>
        <v/>
      </c>
      <c r="GG37" s="160" t="str">
        <f>IF(Tbl.Kosten[[#This Row],[Pnr.]]=GG$7,Tbl.Kosten[[#This Row],[Te financieren]],"")</f>
        <v/>
      </c>
      <c r="GH37" s="160" t="str">
        <f>IF(Tbl.Kosten[[#This Row],[Pnr.]]=GH$7,Tbl.Kosten[[#This Row],[Te financieren]],"")</f>
        <v/>
      </c>
      <c r="GI37" s="160" t="str">
        <f>IF(Tbl.Kosten[[#This Row],[Pnr.]]=GI$7,Tbl.Kosten[[#This Row],[Te financieren]],"")</f>
        <v/>
      </c>
      <c r="GJ37" s="160" t="str">
        <f>IF(Tbl.Kosten[[#This Row],[Pnr.]]=GJ$7,Tbl.Kosten[[#This Row],[Te financieren]],"")</f>
        <v/>
      </c>
      <c r="GK37" s="160" t="str">
        <f>IF(Tbl.Kosten[[#This Row],[Pnr.]]=GK$7,Tbl.Kosten[[#This Row],[Te financieren]],"")</f>
        <v/>
      </c>
      <c r="GL37" s="160" t="str">
        <f>IF(Tbl.Kosten[[#This Row],[Pnr.]]=GL$7,Tbl.Kosten[[#This Row],[Te financieren]],"")</f>
        <v/>
      </c>
      <c r="GM37" s="160" t="str">
        <f>IF(Tbl.Kosten[[#This Row],[Pnr.]]=GM$7,Tbl.Kosten[[#This Row],[Te financieren]],"")</f>
        <v/>
      </c>
      <c r="GN37" s="160" t="str">
        <f>IF(Tbl.Kosten[[#This Row],[Pnr.]]=GN$7,Tbl.Kosten[[#This Row],[Te financieren]],"")</f>
        <v/>
      </c>
      <c r="GO37" s="160" t="str">
        <f>IF(Tbl.Kosten[[#This Row],[Pnr.]]=GO$7,Tbl.Kosten[[#This Row],[Te financieren]],"")</f>
        <v/>
      </c>
      <c r="GP37" s="160" t="str">
        <f>IF(Tbl.Kosten[[#This Row],[Pnr.]]=GP$7,Tbl.Kosten[[#This Row],[Te financieren]],"")</f>
        <v/>
      </c>
      <c r="GQ37" s="160" t="str">
        <f>IF(Tbl.Kosten[[#This Row],[Pnr.]]=GQ$7,Tbl.Kosten[[#This Row],[Te financieren]],"")</f>
        <v/>
      </c>
      <c r="GR37" s="160" t="str">
        <f>IF(Tbl.Kosten[[#This Row],[Pnr.]]=GR$7,Tbl.Kosten[[#This Row],[Te financieren]],"")</f>
        <v/>
      </c>
      <c r="GS37" s="160" t="str">
        <f>IF(Tbl.Kosten[[#This Row],[Pnr.]]=GS$7,Tbl.Kosten[[#This Row],[Te financieren]],"")</f>
        <v/>
      </c>
      <c r="GT37" s="160" t="str">
        <f>IF(Tbl.Kosten[[#This Row],[Pnr.]]=GT$7,Tbl.Kosten[[#This Row],[Te financieren]],"")</f>
        <v/>
      </c>
      <c r="GU37" s="160" t="str">
        <f>IF(Tbl.Kosten[[#This Row],[Pnr.]]=GU$7,Tbl.Kosten[[#This Row],[Te financieren]],"")</f>
        <v/>
      </c>
      <c r="GV37" s="160" t="str">
        <f>IF(Tbl.Kosten[[#This Row],[Pnr.]]=GV$7,Tbl.Kosten[[#This Row],[Te financieren]],"")</f>
        <v/>
      </c>
      <c r="GW37" s="160" t="str">
        <f>IF(Tbl.Kosten[[#This Row],[Pnr.]]=GW$7,Tbl.Kosten[[#This Row],[Te financieren]],"")</f>
        <v/>
      </c>
      <c r="GX37" s="160" t="str">
        <f>IF(Tbl.Kosten[[#This Row],[Pnr.]]=GX$7,Tbl.Kosten[[#This Row],[Te financieren]],"")</f>
        <v/>
      </c>
      <c r="GY37" s="160" t="str">
        <f>IF(Tbl.Kosten[[#This Row],[Pnr.]]=GY$7,Tbl.Kosten[[#This Row],[Te financieren]],"")</f>
        <v/>
      </c>
      <c r="GZ37" s="160" t="str">
        <f>IF(Tbl.Kosten[[#This Row],[Pnr.]]=GZ$7,Tbl.Kosten[[#This Row],[Te financieren]],"")</f>
        <v/>
      </c>
      <c r="HA37" s="160" t="str">
        <f>IF(Tbl.Kosten[[#This Row],[Pnr.]]=HA$7,Tbl.Kosten[[#This Row],[Te financieren]],"")</f>
        <v/>
      </c>
      <c r="HB37" s="160" t="str">
        <f>IF(Tbl.Kosten[[#This Row],[Pnr.]]=HB$7,Tbl.Kosten[[#This Row],[Te financieren]],"")</f>
        <v/>
      </c>
      <c r="HC37" s="160" t="str">
        <f>IF(Tbl.Kosten[[#This Row],[Pnr.]]=HC$7,Tbl.Kosten[[#This Row],[Te financieren]],"")</f>
        <v/>
      </c>
      <c r="HD37" s="160" t="str">
        <f>IF(Tbl.Kosten[[#This Row],[Pnr.]]=HD$7,Tbl.Kosten[[#This Row],[Te financieren]],"")</f>
        <v/>
      </c>
      <c r="HE37" s="160" t="str">
        <f>IF(Tbl.Kosten[[#This Row],[Pnr.]]=HE$7,Tbl.Kosten[[#This Row],[Te financieren]],"")</f>
        <v/>
      </c>
      <c r="HF37" s="160" t="str">
        <f>IF(Tbl.Kosten[[#This Row],[Pnr.]]=HF$7,Tbl.Kosten[[#This Row],[Te financieren]],"")</f>
        <v/>
      </c>
      <c r="HG37" s="160" t="str">
        <f>IF(Tbl.Kosten[[#This Row],[Pnr.]]=HG$7,Tbl.Kosten[[#This Row],[Te financieren]],"")</f>
        <v/>
      </c>
      <c r="HH37" s="160" t="str">
        <f>IF(Tbl.Kosten[[#This Row],[Pnr.]]=HH$7,Tbl.Kosten[[#This Row],[Te financieren]],"")</f>
        <v/>
      </c>
      <c r="HI37" s="160" t="str">
        <f>IF(Tbl.Kosten[[#This Row],[Pnr.]]=HI$7,Tbl.Kosten[[#This Row],[Te financieren]],"")</f>
        <v/>
      </c>
      <c r="HJ37" s="160" t="str">
        <f>IF(Tbl.Kosten[[#This Row],[Pnr.]]=HJ$7,Tbl.Kosten[[#This Row],[Te financieren]],"")</f>
        <v/>
      </c>
      <c r="HK37" s="160" t="str">
        <f>IF(Tbl.Kosten[[#This Row],[Pnr.]]=HK$7,Tbl.Kosten[[#This Row],[Te financieren]],"")</f>
        <v/>
      </c>
      <c r="HL37" s="160" t="str">
        <f>IF(Tbl.Kosten[[#This Row],[Pnr.]]=HL$7,Tbl.Kosten[[#This Row],[Te financieren]],"")</f>
        <v/>
      </c>
      <c r="HM37" s="160" t="str">
        <f>IF(Tbl.Kosten[[#This Row],[Pnr.]]=HM$7,Tbl.Kosten[[#This Row],[Te financieren]],"")</f>
        <v/>
      </c>
      <c r="HN37" s="160" t="str">
        <f>IF(Tbl.Kosten[[#This Row],[Pnr.]]=HN$7,Tbl.Kosten[[#This Row],[Te financieren]],"")</f>
        <v/>
      </c>
      <c r="HO37" s="160" t="str">
        <f>IF(Tbl.Kosten[[#This Row],[Pnr.]]=HO$7,Tbl.Kosten[[#This Row],[Te financieren]],"")</f>
        <v/>
      </c>
      <c r="HP37" s="160" t="str">
        <f>IF(Tbl.Kosten[[#This Row],[Pnr.]]=HP$7,Tbl.Kosten[[#This Row],[Te financieren]],"")</f>
        <v/>
      </c>
      <c r="HQ37" s="160" t="str">
        <f>IF(Tbl.Kosten[[#This Row],[Pnr.]]=HQ$7,Tbl.Kosten[[#This Row],[Te financieren]],"")</f>
        <v/>
      </c>
      <c r="HR37" s="160" t="str">
        <f>IF(Tbl.Kosten[[#This Row],[Pnr.]]=HR$7,Tbl.Kosten[[#This Row],[Te financieren]],"")</f>
        <v/>
      </c>
      <c r="HS37" s="160" t="str">
        <f>IF(Tbl.Kosten[[#This Row],[Pnr.]]=HS$7,Tbl.Kosten[[#This Row],[Te financieren]],"")</f>
        <v/>
      </c>
      <c r="HT37" s="160" t="str">
        <f>IF(Tbl.Kosten[[#This Row],[Pnr.]]=HT$7,Tbl.Kosten[[#This Row],[Te financieren]],"")</f>
        <v/>
      </c>
      <c r="HU37" s="160" t="str">
        <f>IF(Tbl.Kosten[[#This Row],[Pnr.]]=HU$7,Tbl.Kosten[[#This Row],[Te financieren]],"")</f>
        <v/>
      </c>
      <c r="HV37" s="160" t="str">
        <f>IF(Tbl.Kosten[[#This Row],[Pnr.]]=HV$7,Tbl.Kosten[[#This Row],[Te financieren]],"")</f>
        <v/>
      </c>
      <c r="HW37" s="160" t="str">
        <f>IF(Tbl.Kosten[[#This Row],[Pnr.]]=HW$7,Tbl.Kosten[[#This Row],[Te financieren]],"")</f>
        <v/>
      </c>
    </row>
    <row r="38" spans="2:231" x14ac:dyDescent="0.3">
      <c r="B38" s="144"/>
      <c r="C38" s="147"/>
      <c r="D38" s="146"/>
      <c r="E38" s="147"/>
      <c r="F38" s="145"/>
      <c r="G38" s="11" t="str">
        <f>IF(Tbl.Kosten[[#This Row],[Medewerker e/o 
functie]]&lt;&gt;"",_xlfn.XLOOKUP(Tbl.Kosten[[#This Row],[Medewerker e/o 
functie]],Tbl.Uurtarief[Medewerker en/of functie],Tbl.Uurtarief[Uurtarief],"",0,1),"")</f>
        <v/>
      </c>
      <c r="H38" s="121">
        <f>IFERROR(Tbl.Kosten[[#This Row],[Uren]]*Tbl.Kosten[[#This Row],[Uurtarief]],0)</f>
        <v>0</v>
      </c>
      <c r="I38" s="119" t="str">
        <f>IF(Tbl.Kosten[[#This Row],[Subtotaal uren]]&lt;&gt;0,_xlfn.XLOOKUP(Tbl.Kosten[[#This Row],[Medewerker e/o 
functie]],Tbl.Uurtarief[Medewerker en/of functie],Tbl.Uurtarief[Kostensoort arbeid],"",0,1),"")</f>
        <v/>
      </c>
      <c r="J38" s="147"/>
      <c r="K38" s="145"/>
      <c r="L38" s="149" t="str">
        <f>IF(Tbl.Kosten[[#This Row],[Activum]]&lt;&gt;"",_xlfn.XLOOKUP(Tbl.Kosten[[#This Row],[Activum]],Tbl.Afschrijvingskosten[Activum],Tbl.Afschrijvingskosten[Tarief per afschrijvings-eenheid],"",0,1),"")</f>
        <v/>
      </c>
      <c r="M38" s="122">
        <f>IFERROR(Tbl.Kosten[[#This Row],[Een-
heden]]*Tbl.Kosten[[#This Row],[Afschrijvings-
tarief]],0)</f>
        <v>0</v>
      </c>
      <c r="N38" s="122" t="str">
        <f>IF(Tbl.Kosten[[#This Row],[Subtotaal afschrijving]]&lt;&gt;0,Lijsten!A36,"")</f>
        <v/>
      </c>
      <c r="O38" s="150"/>
      <c r="P38" s="145"/>
      <c r="Q38" s="148"/>
      <c r="R38" s="122">
        <f>IFERROR(Tbl.Kosten[[#This Row],[Aantal]]*Tbl.Kosten[[#This Row],[Tarief]],0)</f>
        <v>0</v>
      </c>
      <c r="S38" s="8">
        <f>IFERROR(Tbl.Kosten[[#This Row],[Subtotaal overige kosten]]+Tbl.Kosten[[#This Row],[Subtotaal uren]]+Tbl.Kosten[[#This Row],[Subtotaal afschrijving]],0)</f>
        <v>0</v>
      </c>
      <c r="T38" s="8">
        <f>IFERROR(Tbl.Kosten[[#This Row],[Totaal kosten]]*Tbl.Kosten[[#This Row],[Subsidie%]],0)</f>
        <v>0</v>
      </c>
      <c r="U38" s="4" t="str" cm="1">
        <f t="array" ref="U38">IFERROR(_xlfn.IFS(Tbl.Kosten[[#This Row],[Subtotaal uren]]&lt;&gt;0,Tbl.Kosten[[#This Row],[Kostensoort arbeid]],Tbl.Kosten[[#This Row],[Subtotaal afschrijving]]&lt;&gt;0,Tbl.Kosten[[#This Row],[Kostensoort afschrijving]],Tbl.Kosten[[#This Row],[Subtotaal overige kosten]]&lt;&gt;0,Tbl.Kosten[[#This Row],[Kostensoort overig]]),"")</f>
        <v/>
      </c>
      <c r="V38" s="4" t="str">
        <f>IFERROR(_xlfn.XLOOKUP(Tbl.Kosten[[#This Row],[Activiteitencode]],Tbl.Activiteiten[Activiteitcode],Tbl.Activiteiten[Werkpakketcode],"",0,1),"")</f>
        <v/>
      </c>
      <c r="W38" s="4" t="str">
        <f>IFERROR(_xlfn.XLOOKUP(Tbl.Kosten[[#This Row],[Werkpakketcode]],Tbl.Werkpakketten[Werkpakketcode],Tbl.Werkpakketten[Subsidiabele activiteit],"",0,1),"")</f>
        <v/>
      </c>
      <c r="X38" s="12">
        <f>IFERROR(_xlfn.XLOOKUP(Tbl.Kosten[[#This Row],[Sanr.]],Tbl.Subsidiehoogte[SAnr.],Tbl.Subsidiehoogte[Sub. Percentage],0,0,1),0)</f>
        <v>0</v>
      </c>
      <c r="Y38" s="154" t="str">
        <f>IFERROR(_xlfn.XLOOKUP(Tbl.Kosten[[#This Row],[Partnercode]],Tbl.Projectpartners[Partnercode],Tbl.Projectpartners[PNr.],"",0,1),"")</f>
        <v>P1</v>
      </c>
      <c r="Z38" s="158">
        <f>IF(Tbl.Kosten[[#This Row],[Pnr.]]=Z$7,Tbl.Kosten[[#This Row],[Totaal kosten]],"")</f>
        <v>0</v>
      </c>
      <c r="AA38" s="158" t="str">
        <f>IF(Tbl.Kosten[[#This Row],[Pnr.]]=AA$7,Tbl.Kosten[[#This Row],[Totaal kosten]],"")</f>
        <v/>
      </c>
      <c r="AB38" s="158" t="str">
        <f>IF(Tbl.Kosten[[#This Row],[Pnr.]]=AB$7,Tbl.Kosten[[#This Row],[Totaal kosten]],"")</f>
        <v/>
      </c>
      <c r="AC38" s="158" t="str">
        <f>IF(Tbl.Kosten[[#This Row],[Pnr.]]=AC$7,Tbl.Kosten[[#This Row],[Totaal kosten]],"")</f>
        <v/>
      </c>
      <c r="AD38" s="158" t="str">
        <f>IF(Tbl.Kosten[[#This Row],[Pnr.]]=AD$7,Tbl.Kosten[[#This Row],[Totaal kosten]],"")</f>
        <v/>
      </c>
      <c r="AE38" s="158" t="str">
        <f>IF(Tbl.Kosten[[#This Row],[Pnr.]]=AE$7,Tbl.Kosten[[#This Row],[Totaal kosten]],"")</f>
        <v/>
      </c>
      <c r="AF38" s="158" t="str">
        <f>IF(Tbl.Kosten[[#This Row],[Pnr.]]=AF$7,Tbl.Kosten[[#This Row],[Totaal kosten]],"")</f>
        <v/>
      </c>
      <c r="AG38" s="158" t="str">
        <f>IF(Tbl.Kosten[[#This Row],[Pnr.]]=AG$7,Tbl.Kosten[[#This Row],[Totaal kosten]],"")</f>
        <v/>
      </c>
      <c r="AH38" s="158" t="str">
        <f>IF(Tbl.Kosten[[#This Row],[Pnr.]]=AH$7,Tbl.Kosten[[#This Row],[Totaal kosten]],"")</f>
        <v/>
      </c>
      <c r="AI38" s="158" t="str">
        <f>IF(Tbl.Kosten[[#This Row],[Pnr.]]=AI$7,Tbl.Kosten[[#This Row],[Totaal kosten]],"")</f>
        <v/>
      </c>
      <c r="AJ38" s="158" t="str">
        <f>IF(Tbl.Kosten[[#This Row],[Pnr.]]=AJ$7,Tbl.Kosten[[#This Row],[Totaal kosten]],"")</f>
        <v/>
      </c>
      <c r="AK38" s="158" t="str">
        <f>IF(Tbl.Kosten[[#This Row],[Pnr.]]=AK$7,Tbl.Kosten[[#This Row],[Totaal kosten]],"")</f>
        <v/>
      </c>
      <c r="AL38" s="158" t="str">
        <f>IF(Tbl.Kosten[[#This Row],[Pnr.]]=AL$7,Tbl.Kosten[[#This Row],[Totaal kosten]],"")</f>
        <v/>
      </c>
      <c r="AM38" s="158" t="str">
        <f>IF(Tbl.Kosten[[#This Row],[Pnr.]]=AM$7,Tbl.Kosten[[#This Row],[Totaal kosten]],"")</f>
        <v/>
      </c>
      <c r="AN38" s="158" t="str">
        <f>IF(Tbl.Kosten[[#This Row],[Pnr.]]=AN$7,Tbl.Kosten[[#This Row],[Totaal kosten]],"")</f>
        <v/>
      </c>
      <c r="AO38" s="158" t="str">
        <f>IF(Tbl.Kosten[[#This Row],[Pnr.]]=AO$7,Tbl.Kosten[[#This Row],[Totaal kosten]],"")</f>
        <v/>
      </c>
      <c r="AP38" s="158" t="str">
        <f>IF(Tbl.Kosten[[#This Row],[Pnr.]]=AP$7,Tbl.Kosten[[#This Row],[Totaal kosten]],"")</f>
        <v/>
      </c>
      <c r="AQ38" s="158" t="str">
        <f>IF(Tbl.Kosten[[#This Row],[Pnr.]]=AQ$7,Tbl.Kosten[[#This Row],[Totaal kosten]],"")</f>
        <v/>
      </c>
      <c r="AR38" s="158" t="str">
        <f>IF(Tbl.Kosten[[#This Row],[Pnr.]]=AR$7,Tbl.Kosten[[#This Row],[Totaal kosten]],"")</f>
        <v/>
      </c>
      <c r="AS38" s="158" t="str">
        <f>IF(Tbl.Kosten[[#This Row],[Pnr.]]=AS$7,Tbl.Kosten[[#This Row],[Totaal kosten]],"")</f>
        <v/>
      </c>
      <c r="AT38" s="158" t="str">
        <f>IF(Tbl.Kosten[[#This Row],[Pnr.]]=AT$7,Tbl.Kosten[[#This Row],[Totaal kosten]],"")</f>
        <v/>
      </c>
      <c r="AU38" s="158" t="str">
        <f>IF(Tbl.Kosten[[#This Row],[Pnr.]]=AU$7,Tbl.Kosten[[#This Row],[Totaal kosten]],"")</f>
        <v/>
      </c>
      <c r="AV38" s="158" t="str">
        <f>IF(Tbl.Kosten[[#This Row],[Pnr.]]=AV$7,Tbl.Kosten[[#This Row],[Totaal kosten]],"")</f>
        <v/>
      </c>
      <c r="AW38" s="158" t="str">
        <f>IF(Tbl.Kosten[[#This Row],[Pnr.]]=AW$7,Tbl.Kosten[[#This Row],[Totaal kosten]],"")</f>
        <v/>
      </c>
      <c r="AX38" s="158" t="str">
        <f>IF(Tbl.Kosten[[#This Row],[Pnr.]]=AX$7,Tbl.Kosten[[#This Row],[Totaal kosten]],"")</f>
        <v/>
      </c>
      <c r="AY38" s="158" t="str">
        <f>IF(Tbl.Kosten[[#This Row],[Pnr.]]=AY$7,Tbl.Kosten[[#This Row],[Totaal kosten]],"")</f>
        <v/>
      </c>
      <c r="AZ38" s="158" t="str">
        <f>IF(Tbl.Kosten[[#This Row],[Pnr.]]=AZ$7,Tbl.Kosten[[#This Row],[Totaal kosten]],"")</f>
        <v/>
      </c>
      <c r="BA38" s="158" t="str">
        <f>IF(Tbl.Kosten[[#This Row],[Pnr.]]=BA$7,Tbl.Kosten[[#This Row],[Totaal kosten]],"")</f>
        <v/>
      </c>
      <c r="BB38" s="158" t="str">
        <f>IF(Tbl.Kosten[[#This Row],[Pnr.]]=BB$7,Tbl.Kosten[[#This Row],[Totaal kosten]],"")</f>
        <v/>
      </c>
      <c r="BC38" s="158" t="str">
        <f>IF(Tbl.Kosten[[#This Row],[Pnr.]]=BC$7,Tbl.Kosten[[#This Row],[Totaal kosten]],"")</f>
        <v/>
      </c>
      <c r="BD38" s="158" t="str">
        <f>IF(Tbl.Kosten[[#This Row],[Pnr.]]=BD$7,Tbl.Kosten[[#This Row],[Totaal kosten]],"")</f>
        <v/>
      </c>
      <c r="BE38" s="158" t="str">
        <f>IF(Tbl.Kosten[[#This Row],[Pnr.]]=BE$7,Tbl.Kosten[[#This Row],[Totaal kosten]],"")</f>
        <v/>
      </c>
      <c r="BF38" s="158" t="str">
        <f>IF(Tbl.Kosten[[#This Row],[Pnr.]]=BF$7,Tbl.Kosten[[#This Row],[Totaal kosten]],"")</f>
        <v/>
      </c>
      <c r="BG38" s="158" t="str">
        <f>IF(Tbl.Kosten[[#This Row],[Pnr.]]=BG$7,Tbl.Kosten[[#This Row],[Totaal kosten]],"")</f>
        <v/>
      </c>
      <c r="BH38" s="158" t="str">
        <f>IF(Tbl.Kosten[[#This Row],[Pnr.]]=BH$7,Tbl.Kosten[[#This Row],[Totaal kosten]],"")</f>
        <v/>
      </c>
      <c r="BI38" s="158" t="str">
        <f>IF(Tbl.Kosten[[#This Row],[Pnr.]]=BI$7,Tbl.Kosten[[#This Row],[Totaal kosten]],"")</f>
        <v/>
      </c>
      <c r="BJ38" s="158" t="str">
        <f>IF(Tbl.Kosten[[#This Row],[Pnr.]]=BJ$7,Tbl.Kosten[[#This Row],[Totaal kosten]],"")</f>
        <v/>
      </c>
      <c r="BK38" s="158" t="str">
        <f>IF(Tbl.Kosten[[#This Row],[Pnr.]]=BK$7,Tbl.Kosten[[#This Row],[Totaal kosten]],"")</f>
        <v/>
      </c>
      <c r="BL38" s="158" t="str">
        <f>IF(Tbl.Kosten[[#This Row],[Pnr.]]=BL$7,Tbl.Kosten[[#This Row],[Totaal kosten]],"")</f>
        <v/>
      </c>
      <c r="BM38" s="158" t="str">
        <f>IF(Tbl.Kosten[[#This Row],[Pnr.]]=BM$7,Tbl.Kosten[[#This Row],[Totaal kosten]],"")</f>
        <v/>
      </c>
      <c r="BN38" s="158" t="str">
        <f>IF(Tbl.Kosten[[#This Row],[Pnr.]]=BN$7,Tbl.Kosten[[#This Row],[Totaal kosten]],"")</f>
        <v/>
      </c>
      <c r="BO38" s="158" t="str">
        <f>IF(Tbl.Kosten[[#This Row],[Pnr.]]=BO$7,Tbl.Kosten[[#This Row],[Totaal kosten]],"")</f>
        <v/>
      </c>
      <c r="BP38" s="158" t="str">
        <f>IF(Tbl.Kosten[[#This Row],[Pnr.]]=BP$7,Tbl.Kosten[[#This Row],[Totaal kosten]],"")</f>
        <v/>
      </c>
      <c r="BQ38" s="158" t="str">
        <f>IF(Tbl.Kosten[[#This Row],[Pnr.]]=BQ$7,Tbl.Kosten[[#This Row],[Totaal kosten]],"")</f>
        <v/>
      </c>
      <c r="BR38" s="158" t="str">
        <f>IF(Tbl.Kosten[[#This Row],[Pnr.]]=BR$7,Tbl.Kosten[[#This Row],[Totaal kosten]],"")</f>
        <v/>
      </c>
      <c r="BS38" s="158" t="str">
        <f>IF(Tbl.Kosten[[#This Row],[Pnr.]]=BS$7,Tbl.Kosten[[#This Row],[Totaal kosten]],"")</f>
        <v/>
      </c>
      <c r="BT38" s="158" t="str">
        <f>IF(Tbl.Kosten[[#This Row],[Pnr.]]=BT$7,Tbl.Kosten[[#This Row],[Totaal kosten]],"")</f>
        <v/>
      </c>
      <c r="BU38" s="158" t="str">
        <f>IF(Tbl.Kosten[[#This Row],[Pnr.]]=BU$7,Tbl.Kosten[[#This Row],[Totaal kosten]],"")</f>
        <v/>
      </c>
      <c r="BV38" s="158" t="str">
        <f>IF(Tbl.Kosten[[#This Row],[Pnr.]]=BV$7,Tbl.Kosten[[#This Row],[Totaal kosten]],"")</f>
        <v/>
      </c>
      <c r="BW38" s="158" t="str">
        <f>IF(Tbl.Kosten[[#This Row],[Pnr.]]=BW$7,Tbl.Kosten[[#This Row],[Totaal kosten]],"")</f>
        <v/>
      </c>
      <c r="BX38" s="158" t="str">
        <f>IFERROR(_xlfn.XLOOKUP(Tbl.Kosten[[#This Row],[Werkpakketcode]],Tbl.Werkpakketten[Werkpakketcode],Tbl.Werkpakketten[WPnr.],"",0,1),"")</f>
        <v/>
      </c>
      <c r="BY38" s="158" t="str">
        <f>IF(Tbl.Kosten[[#This Row],[WPnr.]]=BY$7,Tbl.Kosten[[#This Row],[Totaal kosten]],"")</f>
        <v/>
      </c>
      <c r="BZ38" s="158" t="str">
        <f>IF(Tbl.Kosten[[#This Row],[WPnr.]]=BZ$7,Tbl.Kosten[[#This Row],[Totaal kosten]],"")</f>
        <v/>
      </c>
      <c r="CA38" s="158" t="str">
        <f>IF(Tbl.Kosten[[#This Row],[WPnr.]]=CA$7,Tbl.Kosten[[#This Row],[Totaal kosten]],"")</f>
        <v/>
      </c>
      <c r="CB38" s="158" t="str">
        <f>IF(Tbl.Kosten[[#This Row],[WPnr.]]=CB$7,Tbl.Kosten[[#This Row],[Totaal kosten]],"")</f>
        <v/>
      </c>
      <c r="CC38" s="158" t="str">
        <f>IF(Tbl.Kosten[[#This Row],[WPnr.]]=CC$7,Tbl.Kosten[[#This Row],[Totaal kosten]],"")</f>
        <v/>
      </c>
      <c r="CD38" s="158" t="str">
        <f>IF(Tbl.Kosten[[#This Row],[WPnr.]]=CD$7,Tbl.Kosten[[#This Row],[Totaal kosten]],"")</f>
        <v/>
      </c>
      <c r="CE38" s="158" t="str">
        <f>IF(Tbl.Kosten[[#This Row],[WPnr.]]=CE$7,Tbl.Kosten[[#This Row],[Totaal kosten]],"")</f>
        <v/>
      </c>
      <c r="CF38" s="158" t="str">
        <f>IF(Tbl.Kosten[[#This Row],[WPnr.]]=CF$7,Tbl.Kosten[[#This Row],[Totaal kosten]],"")</f>
        <v/>
      </c>
      <c r="CG38" s="158" t="str">
        <f>IF(Tbl.Kosten[[#This Row],[WPnr.]]=CG$7,Tbl.Kosten[[#This Row],[Totaal kosten]],"")</f>
        <v/>
      </c>
      <c r="CH38" s="158" t="str">
        <f>IF(Tbl.Kosten[[#This Row],[WPnr.]]=CH$7,Tbl.Kosten[[#This Row],[Totaal kosten]],"")</f>
        <v/>
      </c>
      <c r="CI38" s="158" t="str">
        <f>IF(Tbl.Kosten[[#This Row],[WPnr.]]=CI$7,Tbl.Kosten[[#This Row],[Totaal kosten]],"")</f>
        <v/>
      </c>
      <c r="CJ38" s="158" t="str">
        <f>IF(Tbl.Kosten[[#This Row],[WPnr.]]=CJ$7,Tbl.Kosten[[#This Row],[Totaal kosten]],"")</f>
        <v/>
      </c>
      <c r="CK38" s="158" t="str">
        <f>IF(Tbl.Kosten[[#This Row],[WPnr.]]=CK$7,Tbl.Kosten[[#This Row],[Totaal kosten]],"")</f>
        <v/>
      </c>
      <c r="CL38" s="158" t="str">
        <f>IF(Tbl.Kosten[[#This Row],[WPnr.]]=CL$7,Tbl.Kosten[[#This Row],[Totaal kosten]],"")</f>
        <v/>
      </c>
      <c r="CM38" s="158" t="str">
        <f>IF(Tbl.Kosten[[#This Row],[WPnr.]]=CM$7,Tbl.Kosten[[#This Row],[Totaal kosten]],"")</f>
        <v/>
      </c>
      <c r="CN38" s="158" t="str">
        <f>IF(Tbl.Kosten[[#This Row],[WPnr.]]=CN$7,Tbl.Kosten[[#This Row],[Totaal kosten]],"")</f>
        <v/>
      </c>
      <c r="CO38" s="158" t="str">
        <f>IF(Tbl.Kosten[[#This Row],[WPnr.]]=CO$7,Tbl.Kosten[[#This Row],[Totaal kosten]],"")</f>
        <v/>
      </c>
      <c r="CP38" s="158" t="str">
        <f>IF(Tbl.Kosten[[#This Row],[WPnr.]]=CP$7,Tbl.Kosten[[#This Row],[Totaal kosten]],"")</f>
        <v/>
      </c>
      <c r="CQ38" s="158" t="str">
        <f>IF(Tbl.Kosten[[#This Row],[WPnr.]]=CQ$7,Tbl.Kosten[[#This Row],[Totaal kosten]],"")</f>
        <v/>
      </c>
      <c r="CR38" s="158" t="str">
        <f>IF(Tbl.Kosten[[#This Row],[WPnr.]]=CR$7,Tbl.Kosten[[#This Row],[Totaal kosten]],"")</f>
        <v/>
      </c>
      <c r="CS38" s="158" t="str">
        <f>IF(Tbl.Kosten[[#This Row],[WPnr.]]=CS$7,Tbl.Kosten[[#This Row],[Totaal kosten]],"")</f>
        <v/>
      </c>
      <c r="CT38" s="158" t="str">
        <f>IF(Tbl.Kosten[[#This Row],[WPnr.]]=CT$7,Tbl.Kosten[[#This Row],[Totaal kosten]],"")</f>
        <v/>
      </c>
      <c r="CU38" s="158" t="str">
        <f>IF(Tbl.Kosten[[#This Row],[WPnr.]]=CU$7,Tbl.Kosten[[#This Row],[Totaal kosten]],"")</f>
        <v/>
      </c>
      <c r="CV38" s="158" t="str">
        <f>IF(Tbl.Kosten[[#This Row],[WPnr.]]=CV$7,Tbl.Kosten[[#This Row],[Totaal kosten]],"")</f>
        <v/>
      </c>
      <c r="CW38" s="158" t="str">
        <f>IF(Tbl.Kosten[[#This Row],[WPnr.]]=CW$7,Tbl.Kosten[[#This Row],[Totaal kosten]],"")</f>
        <v/>
      </c>
      <c r="CX38" s="158" t="str">
        <f>IF(Tbl.Kosten[[#This Row],[WPnr.]]=CX$7,Tbl.Kosten[[#This Row],[Totaal kosten]],"")</f>
        <v/>
      </c>
      <c r="CY38" s="158" t="str">
        <f>IF(Tbl.Kosten[[#This Row],[WPnr.]]=CY$7,Tbl.Kosten[[#This Row],[Totaal kosten]],"")</f>
        <v/>
      </c>
      <c r="CZ38" s="158" t="str">
        <f>IF(Tbl.Kosten[[#This Row],[WPnr.]]=CZ$7,Tbl.Kosten[[#This Row],[Totaal kosten]],"")</f>
        <v/>
      </c>
      <c r="DA38" s="158" t="str">
        <f>IF(Tbl.Kosten[[#This Row],[WPnr.]]=DA$7,Tbl.Kosten[[#This Row],[Totaal kosten]],"")</f>
        <v/>
      </c>
      <c r="DB38" s="158" t="str">
        <f>IF(Tbl.Kosten[[#This Row],[WPnr.]]=DB$7,Tbl.Kosten[[#This Row],[Totaal kosten]],"")</f>
        <v/>
      </c>
      <c r="DC38" s="158" t="str">
        <f>IF(Tbl.Kosten[[#This Row],[WPnr.]]=DC$7,Tbl.Kosten[[#This Row],[Totaal kosten]],"")</f>
        <v/>
      </c>
      <c r="DD38" s="158" t="str">
        <f>IF(Tbl.Kosten[[#This Row],[WPnr.]]=DD$7,Tbl.Kosten[[#This Row],[Totaal kosten]],"")</f>
        <v/>
      </c>
      <c r="DE38" s="158" t="str">
        <f>IF(Tbl.Kosten[[#This Row],[WPnr.]]=DE$7,Tbl.Kosten[[#This Row],[Totaal kosten]],"")</f>
        <v/>
      </c>
      <c r="DF38" s="158" t="str">
        <f>IF(Tbl.Kosten[[#This Row],[WPnr.]]=DF$7,Tbl.Kosten[[#This Row],[Totaal kosten]],"")</f>
        <v/>
      </c>
      <c r="DG38" s="158" t="str">
        <f>IF(Tbl.Kosten[[#This Row],[WPnr.]]=DG$7,Tbl.Kosten[[#This Row],[Totaal kosten]],"")</f>
        <v/>
      </c>
      <c r="DH38" s="158" t="str">
        <f>IF(Tbl.Kosten[[#This Row],[WPnr.]]=DH$7,Tbl.Kosten[[#This Row],[Totaal kosten]],"")</f>
        <v/>
      </c>
      <c r="DI38" s="158" t="str">
        <f>IF(Tbl.Kosten[[#This Row],[WPnr.]]=DI$7,Tbl.Kosten[[#This Row],[Totaal kosten]],"")</f>
        <v/>
      </c>
      <c r="DJ38" s="158" t="str">
        <f>IF(Tbl.Kosten[[#This Row],[WPnr.]]=DJ$7,Tbl.Kosten[[#This Row],[Totaal kosten]],"")</f>
        <v/>
      </c>
      <c r="DK38" s="158" t="str">
        <f>IF(Tbl.Kosten[[#This Row],[WPnr.]]=DK$7,Tbl.Kosten[[#This Row],[Totaal kosten]],"")</f>
        <v/>
      </c>
      <c r="DL38" s="158" t="str">
        <f>IF(Tbl.Kosten[[#This Row],[WPnr.]]=DL$7,Tbl.Kosten[[#This Row],[Totaal kosten]],"")</f>
        <v/>
      </c>
      <c r="DM38" s="158" t="str">
        <f>IF(Tbl.Kosten[[#This Row],[WPnr.]]=DM$7,Tbl.Kosten[[#This Row],[Totaal kosten]],"")</f>
        <v/>
      </c>
      <c r="DN38" s="158" t="str">
        <f>IF(Tbl.Kosten[[#This Row],[WPnr.]]=DN$7,Tbl.Kosten[[#This Row],[Totaal kosten]],"")</f>
        <v/>
      </c>
      <c r="DO38" s="158" t="str">
        <f>IF(Tbl.Kosten[[#This Row],[WPnr.]]=DO$7,Tbl.Kosten[[#This Row],[Totaal kosten]],"")</f>
        <v/>
      </c>
      <c r="DP38" s="158" t="str">
        <f>IF(Tbl.Kosten[[#This Row],[WPnr.]]=DP$7,Tbl.Kosten[[#This Row],[Totaal kosten]],"")</f>
        <v/>
      </c>
      <c r="DQ38" s="158" t="str">
        <f>IF(Tbl.Kosten[[#This Row],[WPnr.]]=DQ$7,Tbl.Kosten[[#This Row],[Totaal kosten]],"")</f>
        <v/>
      </c>
      <c r="DR38" s="158" t="str">
        <f>IF(Tbl.Kosten[[#This Row],[WPnr.]]=DR$7,Tbl.Kosten[[#This Row],[Totaal kosten]],"")</f>
        <v/>
      </c>
      <c r="DS38" s="158" t="str">
        <f>IF(Tbl.Kosten[[#This Row],[WPnr.]]=DS$7,Tbl.Kosten[[#This Row],[Totaal kosten]],"")</f>
        <v/>
      </c>
      <c r="DT38" s="158" t="str">
        <f>IF(Tbl.Kosten[[#This Row],[WPnr.]]=DT$7,Tbl.Kosten[[#This Row],[Totaal kosten]],"")</f>
        <v/>
      </c>
      <c r="DU38" s="158" t="str">
        <f>IF(Tbl.Kosten[[#This Row],[WPnr.]]=DU$7,Tbl.Kosten[[#This Row],[Totaal kosten]],"")</f>
        <v/>
      </c>
      <c r="DV38" s="158" t="str">
        <f>IF(Tbl.Kosten[[#This Row],[WPnr.]]=DV$7,Tbl.Kosten[[#This Row],[Totaal kosten]],"")</f>
        <v/>
      </c>
      <c r="DW38" s="160" t="str">
        <f>IFERROR(_xlfn.XLOOKUP(Tbl.Kosten[[#This Row],[Kostensoort]],Tbl.Kostensoorten[Kostensoorten],Tbl.Kostensoorten[KSnr.],"",0,1),"")</f>
        <v/>
      </c>
      <c r="DX38" s="160" t="str">
        <f>IF(Tbl.Kosten[[#This Row],[KSnr.]]=DX$7,Tbl.Kosten[[#This Row],[Totaal kosten]],"")</f>
        <v/>
      </c>
      <c r="DY38" s="160" t="str">
        <f>IF(Tbl.Kosten[[#This Row],[KSnr.]]=DY$7,Tbl.Kosten[[#This Row],[Totaal kosten]],"")</f>
        <v/>
      </c>
      <c r="DZ38" s="160" t="str">
        <f>IF(Tbl.Kosten[[#This Row],[KSnr.]]=DZ$7,Tbl.Kosten[[#This Row],[Totaal kosten]],"")</f>
        <v/>
      </c>
      <c r="EA38" s="160" t="str">
        <f>IF(Tbl.Kosten[[#This Row],[KSnr.]]=EA$7,Tbl.Kosten[[#This Row],[Totaal kosten]],"")</f>
        <v/>
      </c>
      <c r="EB38" s="160" t="str">
        <f>IF(Tbl.Kosten[[#This Row],[KSnr.]]=EB$7,Tbl.Kosten[[#This Row],[Totaal kosten]],"")</f>
        <v/>
      </c>
      <c r="EC38" s="160" t="str">
        <f>IF(Tbl.Kosten[[#This Row],[KSnr.]]=EC$7,Tbl.Kosten[[#This Row],[Totaal kosten]],"")</f>
        <v/>
      </c>
      <c r="ED38" s="160" t="str">
        <f>IF(Tbl.Kosten[[#This Row],[KSnr.]]=ED$7,Tbl.Kosten[[#This Row],[Totaal kosten]],"")</f>
        <v/>
      </c>
      <c r="EE38" s="160" t="str">
        <f>IF(Tbl.Kosten[[#This Row],[KSnr.]]=EE$7,Tbl.Kosten[[#This Row],[Totaal kosten]],"")</f>
        <v/>
      </c>
      <c r="EF38" s="160" t="str">
        <f>IF(Tbl.Kosten[[#This Row],[KSnr.]]=EF$7,Tbl.Kosten[[#This Row],[Totaal kosten]],"")</f>
        <v/>
      </c>
      <c r="EG38" s="160" t="str">
        <f>IF(Tbl.Kosten[[#This Row],[KSnr.]]=EG$7,Tbl.Kosten[[#This Row],[Totaal kosten]],"")</f>
        <v/>
      </c>
      <c r="EH38" s="160" t="str">
        <f>IF(Tbl.Kosten[[#This Row],[KSnr.]]=EH$7,Tbl.Kosten[[#This Row],[Totaal kosten]],"")</f>
        <v/>
      </c>
      <c r="EI38" s="160" t="str">
        <f>IF(Tbl.Kosten[[#This Row],[KSnr.]]=EI$7,Tbl.Kosten[[#This Row],[Totaal kosten]],"")</f>
        <v/>
      </c>
      <c r="EJ38" s="160" t="str">
        <f>IF(Tbl.Kosten[[#This Row],[KSnr.]]=EJ$7,Tbl.Kosten[[#This Row],[Totaal kosten]],"")</f>
        <v/>
      </c>
      <c r="EK38" s="160" t="str">
        <f>IF(Tbl.Kosten[[#This Row],[KSnr.]]=EK$7,Tbl.Kosten[[#This Row],[Totaal kosten]],"")</f>
        <v/>
      </c>
      <c r="EL38" s="160" t="str">
        <f>IF(Tbl.Kosten[[#This Row],[KSnr.]]=EL$7,Tbl.Kosten[[#This Row],[Totaal kosten]],"")</f>
        <v/>
      </c>
      <c r="EM38" s="160" t="str">
        <f>IF(Tbl.Kosten[[#This Row],[KSnr.]]=EM$7,Tbl.Kosten[[#This Row],[Totaal kosten]],"")</f>
        <v/>
      </c>
      <c r="EN38" s="160" t="str">
        <f>IF(Tbl.Kosten[[#This Row],[KSnr.]]=EN$7,Tbl.Kosten[[#This Row],[Totaal kosten]],"")</f>
        <v/>
      </c>
      <c r="EO38" s="160" t="str">
        <f>IF(Tbl.Kosten[[#This Row],[KSnr.]]=EO$7,Tbl.Kosten[[#This Row],[Totaal kosten]],"")</f>
        <v/>
      </c>
      <c r="EP38" s="160" t="str">
        <f>IF(Tbl.Kosten[[#This Row],[KSnr.]]=EP$7,Tbl.Kosten[[#This Row],[Totaal kosten]],"")</f>
        <v/>
      </c>
      <c r="EQ38" s="160" t="str">
        <f>IF(Tbl.Kosten[[#This Row],[KSnr.]]=EQ$7,Tbl.Kosten[[#This Row],[Totaal kosten]],"")</f>
        <v/>
      </c>
      <c r="ER38" s="154" t="str">
        <f>IFERROR(_xlfn.XLOOKUP(Tbl.Kosten[[#This Row],[Subsidieactiviteit]],Tbl.Subsidiehoogte[Subsidieactiviteit],Tbl.Subsidiehoogte[SAnr.],"",0,1),"")</f>
        <v/>
      </c>
      <c r="ES38" s="160" t="str">
        <f>IF(Tbl.Kosten[[#This Row],[Sanr.]]=ES$7,Tbl.Kosten[[#This Row],[Totaal kosten]],"")</f>
        <v/>
      </c>
      <c r="ET38" s="160" t="str">
        <f>IF(Tbl.Kosten[[#This Row],[Sanr.]]=ET$7,Tbl.Kosten[[#This Row],[Totaal kosten]],"")</f>
        <v/>
      </c>
      <c r="EU38" s="160" t="str">
        <f>IF(Tbl.Kosten[[#This Row],[Sanr.]]=EU$7,Tbl.Kosten[[#This Row],[Totaal kosten]],"")</f>
        <v/>
      </c>
      <c r="EV38" s="160" t="str">
        <f>IF(Tbl.Kosten[[#This Row],[Sanr.]]=EV$7,Tbl.Kosten[[#This Row],[Totaal kosten]],"")</f>
        <v/>
      </c>
      <c r="EW38" s="160" t="str">
        <f>IF(Tbl.Kosten[[#This Row],[Sanr.]]=EW$7,Tbl.Kosten[[#This Row],[Totaal kosten]],"")</f>
        <v/>
      </c>
      <c r="EX38" s="160" t="str">
        <f>IF(Tbl.Kosten[[#This Row],[Sanr.]]=EX$7,Tbl.Kosten[[#This Row],[Totaal kosten]],"")</f>
        <v/>
      </c>
      <c r="EY38" s="160" t="str">
        <f>IF(Tbl.Kosten[[#This Row],[Sanr.]]=EY$7,Tbl.Kosten[[#This Row],[Totaal kosten]],"")</f>
        <v/>
      </c>
      <c r="EZ38" s="160" t="str">
        <f>IF(Tbl.Kosten[[#This Row],[Sanr.]]=EZ$7,Tbl.Kosten[[#This Row],[Totaal kosten]],"")</f>
        <v/>
      </c>
      <c r="FA38" s="160" t="str">
        <f>IF(Tbl.Kosten[[#This Row],[Sanr.]]=FA$7,Tbl.Kosten[[#This Row],[Totaal kosten]],"")</f>
        <v/>
      </c>
      <c r="FB38" s="160" t="str">
        <f>IF(Tbl.Kosten[[#This Row],[Sanr.]]=FB$7,Tbl.Kosten[[#This Row],[Totaal kosten]],"")</f>
        <v/>
      </c>
      <c r="FC38" s="160" t="str">
        <f>IF(Tbl.Kosten[[#This Row],[Sanr.]]=FC$7,Tbl.Kosten[[#This Row],[Totaal kosten]],"")</f>
        <v/>
      </c>
      <c r="FD38" s="160" t="str">
        <f>IF(Tbl.Kosten[[#This Row],[Sanr.]]=FD$7,Tbl.Kosten[[#This Row],[Totaal kosten]],"")</f>
        <v/>
      </c>
      <c r="FE38" s="160" t="str">
        <f>IF(Tbl.Kosten[[#This Row],[Sanr.]]=FE$7,Tbl.Kosten[[#This Row],[Totaal kosten]],"")</f>
        <v/>
      </c>
      <c r="FF38" s="160" t="str">
        <f>IF(Tbl.Kosten[[#This Row],[Sanr.]]=FF$7,Tbl.Kosten[[#This Row],[Totaal kosten]],"")</f>
        <v/>
      </c>
      <c r="FG38" s="160" t="str">
        <f>IF(Tbl.Kosten[[#This Row],[Sanr.]]=FG$7,Tbl.Kosten[[#This Row],[Totaal kosten]],"")</f>
        <v/>
      </c>
      <c r="FH38" s="160" t="str">
        <f>IF(Tbl.Kosten[[#This Row],[Sanr.]]=FH$7,Tbl.Kosten[[#This Row],[Totaal kosten]],"")</f>
        <v/>
      </c>
      <c r="FI38" s="160" t="str">
        <f>IF(Tbl.Kosten[[#This Row],[Sanr.]]=FI$7,Tbl.Kosten[[#This Row],[Totaal kosten]],"")</f>
        <v/>
      </c>
      <c r="FJ38" s="160" t="str">
        <f>IF(Tbl.Kosten[[#This Row],[Sanr.]]=FJ$7,Tbl.Kosten[[#This Row],[Totaal kosten]],"")</f>
        <v/>
      </c>
      <c r="FK38" s="160" t="str">
        <f>IF(Tbl.Kosten[[#This Row],[Sanr.]]=FK$7,Tbl.Kosten[[#This Row],[Totaal kosten]],"")</f>
        <v/>
      </c>
      <c r="FL38" s="160" t="str">
        <f>IF(Tbl.Kosten[[#This Row],[Sanr.]]=FL$7,Tbl.Kosten[[#This Row],[Totaal kosten]],"")</f>
        <v/>
      </c>
      <c r="FM38" s="160" t="str">
        <f>IF(Tbl.Kosten[[#This Row],[Sanr.]]=FM$7,Tbl.Kosten[[#This Row],[Totaal kosten]],"")</f>
        <v/>
      </c>
      <c r="FN38" s="160" t="str">
        <f>IF(Tbl.Kosten[[#This Row],[Sanr.]]=FN$7,Tbl.Kosten[[#This Row],[Totaal kosten]],"")</f>
        <v/>
      </c>
      <c r="FO38" s="160" t="str">
        <f>IF(Tbl.Kosten[[#This Row],[Sanr.]]=FO$7,Tbl.Kosten[[#This Row],[Totaal kosten]],"")</f>
        <v/>
      </c>
      <c r="FP38" s="160" t="str">
        <f>IF(Tbl.Kosten[[#This Row],[Sanr.]]=FP$7,Tbl.Kosten[[#This Row],[Totaal kosten]],"")</f>
        <v/>
      </c>
      <c r="FQ38" s="160" t="str">
        <f>IF(Tbl.Kosten[[#This Row],[Sanr.]]=FQ$7,Tbl.Kosten[[#This Row],[Totaal kosten]],"")</f>
        <v/>
      </c>
      <c r="FR38" s="160" t="str">
        <f>IF(Tbl.Kosten[[#This Row],[Sanr.]]=FR$7,Tbl.Kosten[[#This Row],[Totaal kosten]],"")</f>
        <v/>
      </c>
      <c r="FS38" s="160" t="str">
        <f>IF(Tbl.Kosten[[#This Row],[Sanr.]]=FS$7,Tbl.Kosten[[#This Row],[Totaal kosten]],"")</f>
        <v/>
      </c>
      <c r="FT38" s="160" t="str">
        <f>IF(Tbl.Kosten[[#This Row],[Sanr.]]=FT$7,Tbl.Kosten[[#This Row],[Totaal kosten]],"")</f>
        <v/>
      </c>
      <c r="FU38" s="160" t="str">
        <f>IF(Tbl.Kosten[[#This Row],[Sanr.]]=FU$7,Tbl.Kosten[[#This Row],[Totaal kosten]],"")</f>
        <v/>
      </c>
      <c r="FV38" s="160" t="str">
        <f>IF(Tbl.Kosten[[#This Row],[Sanr.]]=FV$7,Tbl.Kosten[[#This Row],[Totaal kosten]],"")</f>
        <v/>
      </c>
      <c r="FW38" s="160" t="str">
        <f>IFERROR(_xlfn.XLOOKUP(Tbl.Kosten[[#This Row],[Activiteitencode]],Tbl.Activiteiten[Activiteitcode],Tbl.Activiteiten[Anr.],"",0,1),"")</f>
        <v/>
      </c>
      <c r="FX38" s="181" t="str">
        <f>_xlfn.CONCAT(Tbl.Kosten[[#This Row],[Pnr.]],Tbl.Kosten[[#This Row],[Sanr.]])</f>
        <v>P1</v>
      </c>
      <c r="FY38" s="160">
        <f>Tbl.Kosten[[#This Row],[Totaal kosten]]-Tbl.Kosten[[#This Row],[Subsidie]]</f>
        <v>0</v>
      </c>
      <c r="FZ38" s="160">
        <f>IF(Tbl.Kosten[[#This Row],[Pnr.]]=FZ$7,Tbl.Kosten[[#This Row],[Te financieren]],"")</f>
        <v>0</v>
      </c>
      <c r="GA38" s="160" t="str">
        <f>IF(Tbl.Kosten[[#This Row],[Pnr.]]=GA$7,Tbl.Kosten[[#This Row],[Te financieren]],"")</f>
        <v/>
      </c>
      <c r="GB38" s="160" t="str">
        <f>IF(Tbl.Kosten[[#This Row],[Pnr.]]=GB$7,Tbl.Kosten[[#This Row],[Te financieren]],"")</f>
        <v/>
      </c>
      <c r="GC38" s="160" t="str">
        <f>IF(Tbl.Kosten[[#This Row],[Pnr.]]=GC$7,Tbl.Kosten[[#This Row],[Te financieren]],"")</f>
        <v/>
      </c>
      <c r="GD38" s="160" t="str">
        <f>IF(Tbl.Kosten[[#This Row],[Pnr.]]=GD$7,Tbl.Kosten[[#This Row],[Te financieren]],"")</f>
        <v/>
      </c>
      <c r="GE38" s="160" t="str">
        <f>IF(Tbl.Kosten[[#This Row],[Pnr.]]=GE$7,Tbl.Kosten[[#This Row],[Te financieren]],"")</f>
        <v/>
      </c>
      <c r="GF38" s="160" t="str">
        <f>IF(Tbl.Kosten[[#This Row],[Pnr.]]=GF$7,Tbl.Kosten[[#This Row],[Te financieren]],"")</f>
        <v/>
      </c>
      <c r="GG38" s="160" t="str">
        <f>IF(Tbl.Kosten[[#This Row],[Pnr.]]=GG$7,Tbl.Kosten[[#This Row],[Te financieren]],"")</f>
        <v/>
      </c>
      <c r="GH38" s="160" t="str">
        <f>IF(Tbl.Kosten[[#This Row],[Pnr.]]=GH$7,Tbl.Kosten[[#This Row],[Te financieren]],"")</f>
        <v/>
      </c>
      <c r="GI38" s="160" t="str">
        <f>IF(Tbl.Kosten[[#This Row],[Pnr.]]=GI$7,Tbl.Kosten[[#This Row],[Te financieren]],"")</f>
        <v/>
      </c>
      <c r="GJ38" s="160" t="str">
        <f>IF(Tbl.Kosten[[#This Row],[Pnr.]]=GJ$7,Tbl.Kosten[[#This Row],[Te financieren]],"")</f>
        <v/>
      </c>
      <c r="GK38" s="160" t="str">
        <f>IF(Tbl.Kosten[[#This Row],[Pnr.]]=GK$7,Tbl.Kosten[[#This Row],[Te financieren]],"")</f>
        <v/>
      </c>
      <c r="GL38" s="160" t="str">
        <f>IF(Tbl.Kosten[[#This Row],[Pnr.]]=GL$7,Tbl.Kosten[[#This Row],[Te financieren]],"")</f>
        <v/>
      </c>
      <c r="GM38" s="160" t="str">
        <f>IF(Tbl.Kosten[[#This Row],[Pnr.]]=GM$7,Tbl.Kosten[[#This Row],[Te financieren]],"")</f>
        <v/>
      </c>
      <c r="GN38" s="160" t="str">
        <f>IF(Tbl.Kosten[[#This Row],[Pnr.]]=GN$7,Tbl.Kosten[[#This Row],[Te financieren]],"")</f>
        <v/>
      </c>
      <c r="GO38" s="160" t="str">
        <f>IF(Tbl.Kosten[[#This Row],[Pnr.]]=GO$7,Tbl.Kosten[[#This Row],[Te financieren]],"")</f>
        <v/>
      </c>
      <c r="GP38" s="160" t="str">
        <f>IF(Tbl.Kosten[[#This Row],[Pnr.]]=GP$7,Tbl.Kosten[[#This Row],[Te financieren]],"")</f>
        <v/>
      </c>
      <c r="GQ38" s="160" t="str">
        <f>IF(Tbl.Kosten[[#This Row],[Pnr.]]=GQ$7,Tbl.Kosten[[#This Row],[Te financieren]],"")</f>
        <v/>
      </c>
      <c r="GR38" s="160" t="str">
        <f>IF(Tbl.Kosten[[#This Row],[Pnr.]]=GR$7,Tbl.Kosten[[#This Row],[Te financieren]],"")</f>
        <v/>
      </c>
      <c r="GS38" s="160" t="str">
        <f>IF(Tbl.Kosten[[#This Row],[Pnr.]]=GS$7,Tbl.Kosten[[#This Row],[Te financieren]],"")</f>
        <v/>
      </c>
      <c r="GT38" s="160" t="str">
        <f>IF(Tbl.Kosten[[#This Row],[Pnr.]]=GT$7,Tbl.Kosten[[#This Row],[Te financieren]],"")</f>
        <v/>
      </c>
      <c r="GU38" s="160" t="str">
        <f>IF(Tbl.Kosten[[#This Row],[Pnr.]]=GU$7,Tbl.Kosten[[#This Row],[Te financieren]],"")</f>
        <v/>
      </c>
      <c r="GV38" s="160" t="str">
        <f>IF(Tbl.Kosten[[#This Row],[Pnr.]]=GV$7,Tbl.Kosten[[#This Row],[Te financieren]],"")</f>
        <v/>
      </c>
      <c r="GW38" s="160" t="str">
        <f>IF(Tbl.Kosten[[#This Row],[Pnr.]]=GW$7,Tbl.Kosten[[#This Row],[Te financieren]],"")</f>
        <v/>
      </c>
      <c r="GX38" s="160" t="str">
        <f>IF(Tbl.Kosten[[#This Row],[Pnr.]]=GX$7,Tbl.Kosten[[#This Row],[Te financieren]],"")</f>
        <v/>
      </c>
      <c r="GY38" s="160" t="str">
        <f>IF(Tbl.Kosten[[#This Row],[Pnr.]]=GY$7,Tbl.Kosten[[#This Row],[Te financieren]],"")</f>
        <v/>
      </c>
      <c r="GZ38" s="160" t="str">
        <f>IF(Tbl.Kosten[[#This Row],[Pnr.]]=GZ$7,Tbl.Kosten[[#This Row],[Te financieren]],"")</f>
        <v/>
      </c>
      <c r="HA38" s="160" t="str">
        <f>IF(Tbl.Kosten[[#This Row],[Pnr.]]=HA$7,Tbl.Kosten[[#This Row],[Te financieren]],"")</f>
        <v/>
      </c>
      <c r="HB38" s="160" t="str">
        <f>IF(Tbl.Kosten[[#This Row],[Pnr.]]=HB$7,Tbl.Kosten[[#This Row],[Te financieren]],"")</f>
        <v/>
      </c>
      <c r="HC38" s="160" t="str">
        <f>IF(Tbl.Kosten[[#This Row],[Pnr.]]=HC$7,Tbl.Kosten[[#This Row],[Te financieren]],"")</f>
        <v/>
      </c>
      <c r="HD38" s="160" t="str">
        <f>IF(Tbl.Kosten[[#This Row],[Pnr.]]=HD$7,Tbl.Kosten[[#This Row],[Te financieren]],"")</f>
        <v/>
      </c>
      <c r="HE38" s="160" t="str">
        <f>IF(Tbl.Kosten[[#This Row],[Pnr.]]=HE$7,Tbl.Kosten[[#This Row],[Te financieren]],"")</f>
        <v/>
      </c>
      <c r="HF38" s="160" t="str">
        <f>IF(Tbl.Kosten[[#This Row],[Pnr.]]=HF$7,Tbl.Kosten[[#This Row],[Te financieren]],"")</f>
        <v/>
      </c>
      <c r="HG38" s="160" t="str">
        <f>IF(Tbl.Kosten[[#This Row],[Pnr.]]=HG$7,Tbl.Kosten[[#This Row],[Te financieren]],"")</f>
        <v/>
      </c>
      <c r="HH38" s="160" t="str">
        <f>IF(Tbl.Kosten[[#This Row],[Pnr.]]=HH$7,Tbl.Kosten[[#This Row],[Te financieren]],"")</f>
        <v/>
      </c>
      <c r="HI38" s="160" t="str">
        <f>IF(Tbl.Kosten[[#This Row],[Pnr.]]=HI$7,Tbl.Kosten[[#This Row],[Te financieren]],"")</f>
        <v/>
      </c>
      <c r="HJ38" s="160" t="str">
        <f>IF(Tbl.Kosten[[#This Row],[Pnr.]]=HJ$7,Tbl.Kosten[[#This Row],[Te financieren]],"")</f>
        <v/>
      </c>
      <c r="HK38" s="160" t="str">
        <f>IF(Tbl.Kosten[[#This Row],[Pnr.]]=HK$7,Tbl.Kosten[[#This Row],[Te financieren]],"")</f>
        <v/>
      </c>
      <c r="HL38" s="160" t="str">
        <f>IF(Tbl.Kosten[[#This Row],[Pnr.]]=HL$7,Tbl.Kosten[[#This Row],[Te financieren]],"")</f>
        <v/>
      </c>
      <c r="HM38" s="160" t="str">
        <f>IF(Tbl.Kosten[[#This Row],[Pnr.]]=HM$7,Tbl.Kosten[[#This Row],[Te financieren]],"")</f>
        <v/>
      </c>
      <c r="HN38" s="160" t="str">
        <f>IF(Tbl.Kosten[[#This Row],[Pnr.]]=HN$7,Tbl.Kosten[[#This Row],[Te financieren]],"")</f>
        <v/>
      </c>
      <c r="HO38" s="160" t="str">
        <f>IF(Tbl.Kosten[[#This Row],[Pnr.]]=HO$7,Tbl.Kosten[[#This Row],[Te financieren]],"")</f>
        <v/>
      </c>
      <c r="HP38" s="160" t="str">
        <f>IF(Tbl.Kosten[[#This Row],[Pnr.]]=HP$7,Tbl.Kosten[[#This Row],[Te financieren]],"")</f>
        <v/>
      </c>
      <c r="HQ38" s="160" t="str">
        <f>IF(Tbl.Kosten[[#This Row],[Pnr.]]=HQ$7,Tbl.Kosten[[#This Row],[Te financieren]],"")</f>
        <v/>
      </c>
      <c r="HR38" s="160" t="str">
        <f>IF(Tbl.Kosten[[#This Row],[Pnr.]]=HR$7,Tbl.Kosten[[#This Row],[Te financieren]],"")</f>
        <v/>
      </c>
      <c r="HS38" s="160" t="str">
        <f>IF(Tbl.Kosten[[#This Row],[Pnr.]]=HS$7,Tbl.Kosten[[#This Row],[Te financieren]],"")</f>
        <v/>
      </c>
      <c r="HT38" s="160" t="str">
        <f>IF(Tbl.Kosten[[#This Row],[Pnr.]]=HT$7,Tbl.Kosten[[#This Row],[Te financieren]],"")</f>
        <v/>
      </c>
      <c r="HU38" s="160" t="str">
        <f>IF(Tbl.Kosten[[#This Row],[Pnr.]]=HU$7,Tbl.Kosten[[#This Row],[Te financieren]],"")</f>
        <v/>
      </c>
      <c r="HV38" s="160" t="str">
        <f>IF(Tbl.Kosten[[#This Row],[Pnr.]]=HV$7,Tbl.Kosten[[#This Row],[Te financieren]],"")</f>
        <v/>
      </c>
      <c r="HW38" s="160" t="str">
        <f>IF(Tbl.Kosten[[#This Row],[Pnr.]]=HW$7,Tbl.Kosten[[#This Row],[Te financieren]],"")</f>
        <v/>
      </c>
    </row>
    <row r="39" spans="2:231" x14ac:dyDescent="0.3">
      <c r="B39" s="144"/>
      <c r="C39" s="147"/>
      <c r="D39" s="146"/>
      <c r="E39" s="147"/>
      <c r="F39" s="145"/>
      <c r="G39" s="11" t="str">
        <f>IF(Tbl.Kosten[[#This Row],[Medewerker e/o 
functie]]&lt;&gt;"",_xlfn.XLOOKUP(Tbl.Kosten[[#This Row],[Medewerker e/o 
functie]],Tbl.Uurtarief[Medewerker en/of functie],Tbl.Uurtarief[Uurtarief],"",0,1),"")</f>
        <v/>
      </c>
      <c r="H39" s="121">
        <f>IFERROR(Tbl.Kosten[[#This Row],[Uren]]*Tbl.Kosten[[#This Row],[Uurtarief]],0)</f>
        <v>0</v>
      </c>
      <c r="I39" s="119" t="str">
        <f>IF(Tbl.Kosten[[#This Row],[Subtotaal uren]]&lt;&gt;0,_xlfn.XLOOKUP(Tbl.Kosten[[#This Row],[Medewerker e/o 
functie]],Tbl.Uurtarief[Medewerker en/of functie],Tbl.Uurtarief[Kostensoort arbeid],"",0,1),"")</f>
        <v/>
      </c>
      <c r="J39" s="147"/>
      <c r="K39" s="145"/>
      <c r="L39" s="149" t="str">
        <f>IF(Tbl.Kosten[[#This Row],[Activum]]&lt;&gt;"",_xlfn.XLOOKUP(Tbl.Kosten[[#This Row],[Activum]],Tbl.Afschrijvingskosten[Activum],Tbl.Afschrijvingskosten[Tarief per afschrijvings-eenheid],"",0,1),"")</f>
        <v/>
      </c>
      <c r="M39" s="122">
        <f>IFERROR(Tbl.Kosten[[#This Row],[Een-
heden]]*Tbl.Kosten[[#This Row],[Afschrijvings-
tarief]],0)</f>
        <v>0</v>
      </c>
      <c r="N39" s="122" t="str">
        <f>IF(Tbl.Kosten[[#This Row],[Subtotaal afschrijving]]&lt;&gt;0,Lijsten!A37,"")</f>
        <v/>
      </c>
      <c r="O39" s="150"/>
      <c r="P39" s="145"/>
      <c r="Q39" s="148"/>
      <c r="R39" s="122">
        <f>IFERROR(Tbl.Kosten[[#This Row],[Aantal]]*Tbl.Kosten[[#This Row],[Tarief]],0)</f>
        <v>0</v>
      </c>
      <c r="S39" s="8">
        <f>IFERROR(Tbl.Kosten[[#This Row],[Subtotaal overige kosten]]+Tbl.Kosten[[#This Row],[Subtotaal uren]]+Tbl.Kosten[[#This Row],[Subtotaal afschrijving]],0)</f>
        <v>0</v>
      </c>
      <c r="T39" s="8">
        <f>IFERROR(Tbl.Kosten[[#This Row],[Totaal kosten]]*Tbl.Kosten[[#This Row],[Subsidie%]],0)</f>
        <v>0</v>
      </c>
      <c r="U39" s="4" t="str" cm="1">
        <f t="array" ref="U39">IFERROR(_xlfn.IFS(Tbl.Kosten[[#This Row],[Subtotaal uren]]&lt;&gt;0,Tbl.Kosten[[#This Row],[Kostensoort arbeid]],Tbl.Kosten[[#This Row],[Subtotaal afschrijving]]&lt;&gt;0,Tbl.Kosten[[#This Row],[Kostensoort afschrijving]],Tbl.Kosten[[#This Row],[Subtotaal overige kosten]]&lt;&gt;0,Tbl.Kosten[[#This Row],[Kostensoort overig]]),"")</f>
        <v/>
      </c>
      <c r="V39" s="4" t="str">
        <f>IFERROR(_xlfn.XLOOKUP(Tbl.Kosten[[#This Row],[Activiteitencode]],Tbl.Activiteiten[Activiteitcode],Tbl.Activiteiten[Werkpakketcode],"",0,1),"")</f>
        <v/>
      </c>
      <c r="W39" s="4" t="str">
        <f>IFERROR(_xlfn.XLOOKUP(Tbl.Kosten[[#This Row],[Werkpakketcode]],Tbl.Werkpakketten[Werkpakketcode],Tbl.Werkpakketten[Subsidiabele activiteit],"",0,1),"")</f>
        <v/>
      </c>
      <c r="X39" s="12">
        <f>IFERROR(_xlfn.XLOOKUP(Tbl.Kosten[[#This Row],[Sanr.]],Tbl.Subsidiehoogte[SAnr.],Tbl.Subsidiehoogte[Sub. Percentage],0,0,1),0)</f>
        <v>0</v>
      </c>
      <c r="Y39" s="154" t="str">
        <f>IFERROR(_xlfn.XLOOKUP(Tbl.Kosten[[#This Row],[Partnercode]],Tbl.Projectpartners[Partnercode],Tbl.Projectpartners[PNr.],"",0,1),"")</f>
        <v>P1</v>
      </c>
      <c r="Z39" s="158">
        <f>IF(Tbl.Kosten[[#This Row],[Pnr.]]=Z$7,Tbl.Kosten[[#This Row],[Totaal kosten]],"")</f>
        <v>0</v>
      </c>
      <c r="AA39" s="158" t="str">
        <f>IF(Tbl.Kosten[[#This Row],[Pnr.]]=AA$7,Tbl.Kosten[[#This Row],[Totaal kosten]],"")</f>
        <v/>
      </c>
      <c r="AB39" s="158" t="str">
        <f>IF(Tbl.Kosten[[#This Row],[Pnr.]]=AB$7,Tbl.Kosten[[#This Row],[Totaal kosten]],"")</f>
        <v/>
      </c>
      <c r="AC39" s="158" t="str">
        <f>IF(Tbl.Kosten[[#This Row],[Pnr.]]=AC$7,Tbl.Kosten[[#This Row],[Totaal kosten]],"")</f>
        <v/>
      </c>
      <c r="AD39" s="158" t="str">
        <f>IF(Tbl.Kosten[[#This Row],[Pnr.]]=AD$7,Tbl.Kosten[[#This Row],[Totaal kosten]],"")</f>
        <v/>
      </c>
      <c r="AE39" s="158" t="str">
        <f>IF(Tbl.Kosten[[#This Row],[Pnr.]]=AE$7,Tbl.Kosten[[#This Row],[Totaal kosten]],"")</f>
        <v/>
      </c>
      <c r="AF39" s="158" t="str">
        <f>IF(Tbl.Kosten[[#This Row],[Pnr.]]=AF$7,Tbl.Kosten[[#This Row],[Totaal kosten]],"")</f>
        <v/>
      </c>
      <c r="AG39" s="158" t="str">
        <f>IF(Tbl.Kosten[[#This Row],[Pnr.]]=AG$7,Tbl.Kosten[[#This Row],[Totaal kosten]],"")</f>
        <v/>
      </c>
      <c r="AH39" s="158" t="str">
        <f>IF(Tbl.Kosten[[#This Row],[Pnr.]]=AH$7,Tbl.Kosten[[#This Row],[Totaal kosten]],"")</f>
        <v/>
      </c>
      <c r="AI39" s="158" t="str">
        <f>IF(Tbl.Kosten[[#This Row],[Pnr.]]=AI$7,Tbl.Kosten[[#This Row],[Totaal kosten]],"")</f>
        <v/>
      </c>
      <c r="AJ39" s="158" t="str">
        <f>IF(Tbl.Kosten[[#This Row],[Pnr.]]=AJ$7,Tbl.Kosten[[#This Row],[Totaal kosten]],"")</f>
        <v/>
      </c>
      <c r="AK39" s="158" t="str">
        <f>IF(Tbl.Kosten[[#This Row],[Pnr.]]=AK$7,Tbl.Kosten[[#This Row],[Totaal kosten]],"")</f>
        <v/>
      </c>
      <c r="AL39" s="158" t="str">
        <f>IF(Tbl.Kosten[[#This Row],[Pnr.]]=AL$7,Tbl.Kosten[[#This Row],[Totaal kosten]],"")</f>
        <v/>
      </c>
      <c r="AM39" s="158" t="str">
        <f>IF(Tbl.Kosten[[#This Row],[Pnr.]]=AM$7,Tbl.Kosten[[#This Row],[Totaal kosten]],"")</f>
        <v/>
      </c>
      <c r="AN39" s="158" t="str">
        <f>IF(Tbl.Kosten[[#This Row],[Pnr.]]=AN$7,Tbl.Kosten[[#This Row],[Totaal kosten]],"")</f>
        <v/>
      </c>
      <c r="AO39" s="158" t="str">
        <f>IF(Tbl.Kosten[[#This Row],[Pnr.]]=AO$7,Tbl.Kosten[[#This Row],[Totaal kosten]],"")</f>
        <v/>
      </c>
      <c r="AP39" s="158" t="str">
        <f>IF(Tbl.Kosten[[#This Row],[Pnr.]]=AP$7,Tbl.Kosten[[#This Row],[Totaal kosten]],"")</f>
        <v/>
      </c>
      <c r="AQ39" s="158" t="str">
        <f>IF(Tbl.Kosten[[#This Row],[Pnr.]]=AQ$7,Tbl.Kosten[[#This Row],[Totaal kosten]],"")</f>
        <v/>
      </c>
      <c r="AR39" s="158" t="str">
        <f>IF(Tbl.Kosten[[#This Row],[Pnr.]]=AR$7,Tbl.Kosten[[#This Row],[Totaal kosten]],"")</f>
        <v/>
      </c>
      <c r="AS39" s="158" t="str">
        <f>IF(Tbl.Kosten[[#This Row],[Pnr.]]=AS$7,Tbl.Kosten[[#This Row],[Totaal kosten]],"")</f>
        <v/>
      </c>
      <c r="AT39" s="158" t="str">
        <f>IF(Tbl.Kosten[[#This Row],[Pnr.]]=AT$7,Tbl.Kosten[[#This Row],[Totaal kosten]],"")</f>
        <v/>
      </c>
      <c r="AU39" s="158" t="str">
        <f>IF(Tbl.Kosten[[#This Row],[Pnr.]]=AU$7,Tbl.Kosten[[#This Row],[Totaal kosten]],"")</f>
        <v/>
      </c>
      <c r="AV39" s="158" t="str">
        <f>IF(Tbl.Kosten[[#This Row],[Pnr.]]=AV$7,Tbl.Kosten[[#This Row],[Totaal kosten]],"")</f>
        <v/>
      </c>
      <c r="AW39" s="158" t="str">
        <f>IF(Tbl.Kosten[[#This Row],[Pnr.]]=AW$7,Tbl.Kosten[[#This Row],[Totaal kosten]],"")</f>
        <v/>
      </c>
      <c r="AX39" s="158" t="str">
        <f>IF(Tbl.Kosten[[#This Row],[Pnr.]]=AX$7,Tbl.Kosten[[#This Row],[Totaal kosten]],"")</f>
        <v/>
      </c>
      <c r="AY39" s="158" t="str">
        <f>IF(Tbl.Kosten[[#This Row],[Pnr.]]=AY$7,Tbl.Kosten[[#This Row],[Totaal kosten]],"")</f>
        <v/>
      </c>
      <c r="AZ39" s="158" t="str">
        <f>IF(Tbl.Kosten[[#This Row],[Pnr.]]=AZ$7,Tbl.Kosten[[#This Row],[Totaal kosten]],"")</f>
        <v/>
      </c>
      <c r="BA39" s="158" t="str">
        <f>IF(Tbl.Kosten[[#This Row],[Pnr.]]=BA$7,Tbl.Kosten[[#This Row],[Totaal kosten]],"")</f>
        <v/>
      </c>
      <c r="BB39" s="158" t="str">
        <f>IF(Tbl.Kosten[[#This Row],[Pnr.]]=BB$7,Tbl.Kosten[[#This Row],[Totaal kosten]],"")</f>
        <v/>
      </c>
      <c r="BC39" s="158" t="str">
        <f>IF(Tbl.Kosten[[#This Row],[Pnr.]]=BC$7,Tbl.Kosten[[#This Row],[Totaal kosten]],"")</f>
        <v/>
      </c>
      <c r="BD39" s="158" t="str">
        <f>IF(Tbl.Kosten[[#This Row],[Pnr.]]=BD$7,Tbl.Kosten[[#This Row],[Totaal kosten]],"")</f>
        <v/>
      </c>
      <c r="BE39" s="158" t="str">
        <f>IF(Tbl.Kosten[[#This Row],[Pnr.]]=BE$7,Tbl.Kosten[[#This Row],[Totaal kosten]],"")</f>
        <v/>
      </c>
      <c r="BF39" s="158" t="str">
        <f>IF(Tbl.Kosten[[#This Row],[Pnr.]]=BF$7,Tbl.Kosten[[#This Row],[Totaal kosten]],"")</f>
        <v/>
      </c>
      <c r="BG39" s="158" t="str">
        <f>IF(Tbl.Kosten[[#This Row],[Pnr.]]=BG$7,Tbl.Kosten[[#This Row],[Totaal kosten]],"")</f>
        <v/>
      </c>
      <c r="BH39" s="158" t="str">
        <f>IF(Tbl.Kosten[[#This Row],[Pnr.]]=BH$7,Tbl.Kosten[[#This Row],[Totaal kosten]],"")</f>
        <v/>
      </c>
      <c r="BI39" s="158" t="str">
        <f>IF(Tbl.Kosten[[#This Row],[Pnr.]]=BI$7,Tbl.Kosten[[#This Row],[Totaal kosten]],"")</f>
        <v/>
      </c>
      <c r="BJ39" s="158" t="str">
        <f>IF(Tbl.Kosten[[#This Row],[Pnr.]]=BJ$7,Tbl.Kosten[[#This Row],[Totaal kosten]],"")</f>
        <v/>
      </c>
      <c r="BK39" s="158" t="str">
        <f>IF(Tbl.Kosten[[#This Row],[Pnr.]]=BK$7,Tbl.Kosten[[#This Row],[Totaal kosten]],"")</f>
        <v/>
      </c>
      <c r="BL39" s="158" t="str">
        <f>IF(Tbl.Kosten[[#This Row],[Pnr.]]=BL$7,Tbl.Kosten[[#This Row],[Totaal kosten]],"")</f>
        <v/>
      </c>
      <c r="BM39" s="158" t="str">
        <f>IF(Tbl.Kosten[[#This Row],[Pnr.]]=BM$7,Tbl.Kosten[[#This Row],[Totaal kosten]],"")</f>
        <v/>
      </c>
      <c r="BN39" s="158" t="str">
        <f>IF(Tbl.Kosten[[#This Row],[Pnr.]]=BN$7,Tbl.Kosten[[#This Row],[Totaal kosten]],"")</f>
        <v/>
      </c>
      <c r="BO39" s="158" t="str">
        <f>IF(Tbl.Kosten[[#This Row],[Pnr.]]=BO$7,Tbl.Kosten[[#This Row],[Totaal kosten]],"")</f>
        <v/>
      </c>
      <c r="BP39" s="158" t="str">
        <f>IF(Tbl.Kosten[[#This Row],[Pnr.]]=BP$7,Tbl.Kosten[[#This Row],[Totaal kosten]],"")</f>
        <v/>
      </c>
      <c r="BQ39" s="158" t="str">
        <f>IF(Tbl.Kosten[[#This Row],[Pnr.]]=BQ$7,Tbl.Kosten[[#This Row],[Totaal kosten]],"")</f>
        <v/>
      </c>
      <c r="BR39" s="158" t="str">
        <f>IF(Tbl.Kosten[[#This Row],[Pnr.]]=BR$7,Tbl.Kosten[[#This Row],[Totaal kosten]],"")</f>
        <v/>
      </c>
      <c r="BS39" s="158" t="str">
        <f>IF(Tbl.Kosten[[#This Row],[Pnr.]]=BS$7,Tbl.Kosten[[#This Row],[Totaal kosten]],"")</f>
        <v/>
      </c>
      <c r="BT39" s="158" t="str">
        <f>IF(Tbl.Kosten[[#This Row],[Pnr.]]=BT$7,Tbl.Kosten[[#This Row],[Totaal kosten]],"")</f>
        <v/>
      </c>
      <c r="BU39" s="158" t="str">
        <f>IF(Tbl.Kosten[[#This Row],[Pnr.]]=BU$7,Tbl.Kosten[[#This Row],[Totaal kosten]],"")</f>
        <v/>
      </c>
      <c r="BV39" s="158" t="str">
        <f>IF(Tbl.Kosten[[#This Row],[Pnr.]]=BV$7,Tbl.Kosten[[#This Row],[Totaal kosten]],"")</f>
        <v/>
      </c>
      <c r="BW39" s="158" t="str">
        <f>IF(Tbl.Kosten[[#This Row],[Pnr.]]=BW$7,Tbl.Kosten[[#This Row],[Totaal kosten]],"")</f>
        <v/>
      </c>
      <c r="BX39" s="158" t="str">
        <f>IFERROR(_xlfn.XLOOKUP(Tbl.Kosten[[#This Row],[Werkpakketcode]],Tbl.Werkpakketten[Werkpakketcode],Tbl.Werkpakketten[WPnr.],"",0,1),"")</f>
        <v/>
      </c>
      <c r="BY39" s="158" t="str">
        <f>IF(Tbl.Kosten[[#This Row],[WPnr.]]=BY$7,Tbl.Kosten[[#This Row],[Totaal kosten]],"")</f>
        <v/>
      </c>
      <c r="BZ39" s="158" t="str">
        <f>IF(Tbl.Kosten[[#This Row],[WPnr.]]=BZ$7,Tbl.Kosten[[#This Row],[Totaal kosten]],"")</f>
        <v/>
      </c>
      <c r="CA39" s="158" t="str">
        <f>IF(Tbl.Kosten[[#This Row],[WPnr.]]=CA$7,Tbl.Kosten[[#This Row],[Totaal kosten]],"")</f>
        <v/>
      </c>
      <c r="CB39" s="158" t="str">
        <f>IF(Tbl.Kosten[[#This Row],[WPnr.]]=CB$7,Tbl.Kosten[[#This Row],[Totaal kosten]],"")</f>
        <v/>
      </c>
      <c r="CC39" s="158" t="str">
        <f>IF(Tbl.Kosten[[#This Row],[WPnr.]]=CC$7,Tbl.Kosten[[#This Row],[Totaal kosten]],"")</f>
        <v/>
      </c>
      <c r="CD39" s="158" t="str">
        <f>IF(Tbl.Kosten[[#This Row],[WPnr.]]=CD$7,Tbl.Kosten[[#This Row],[Totaal kosten]],"")</f>
        <v/>
      </c>
      <c r="CE39" s="158" t="str">
        <f>IF(Tbl.Kosten[[#This Row],[WPnr.]]=CE$7,Tbl.Kosten[[#This Row],[Totaal kosten]],"")</f>
        <v/>
      </c>
      <c r="CF39" s="158" t="str">
        <f>IF(Tbl.Kosten[[#This Row],[WPnr.]]=CF$7,Tbl.Kosten[[#This Row],[Totaal kosten]],"")</f>
        <v/>
      </c>
      <c r="CG39" s="158" t="str">
        <f>IF(Tbl.Kosten[[#This Row],[WPnr.]]=CG$7,Tbl.Kosten[[#This Row],[Totaal kosten]],"")</f>
        <v/>
      </c>
      <c r="CH39" s="158" t="str">
        <f>IF(Tbl.Kosten[[#This Row],[WPnr.]]=CH$7,Tbl.Kosten[[#This Row],[Totaal kosten]],"")</f>
        <v/>
      </c>
      <c r="CI39" s="158" t="str">
        <f>IF(Tbl.Kosten[[#This Row],[WPnr.]]=CI$7,Tbl.Kosten[[#This Row],[Totaal kosten]],"")</f>
        <v/>
      </c>
      <c r="CJ39" s="158" t="str">
        <f>IF(Tbl.Kosten[[#This Row],[WPnr.]]=CJ$7,Tbl.Kosten[[#This Row],[Totaal kosten]],"")</f>
        <v/>
      </c>
      <c r="CK39" s="158" t="str">
        <f>IF(Tbl.Kosten[[#This Row],[WPnr.]]=CK$7,Tbl.Kosten[[#This Row],[Totaal kosten]],"")</f>
        <v/>
      </c>
      <c r="CL39" s="158" t="str">
        <f>IF(Tbl.Kosten[[#This Row],[WPnr.]]=CL$7,Tbl.Kosten[[#This Row],[Totaal kosten]],"")</f>
        <v/>
      </c>
      <c r="CM39" s="158" t="str">
        <f>IF(Tbl.Kosten[[#This Row],[WPnr.]]=CM$7,Tbl.Kosten[[#This Row],[Totaal kosten]],"")</f>
        <v/>
      </c>
      <c r="CN39" s="158" t="str">
        <f>IF(Tbl.Kosten[[#This Row],[WPnr.]]=CN$7,Tbl.Kosten[[#This Row],[Totaal kosten]],"")</f>
        <v/>
      </c>
      <c r="CO39" s="158" t="str">
        <f>IF(Tbl.Kosten[[#This Row],[WPnr.]]=CO$7,Tbl.Kosten[[#This Row],[Totaal kosten]],"")</f>
        <v/>
      </c>
      <c r="CP39" s="158" t="str">
        <f>IF(Tbl.Kosten[[#This Row],[WPnr.]]=CP$7,Tbl.Kosten[[#This Row],[Totaal kosten]],"")</f>
        <v/>
      </c>
      <c r="CQ39" s="158" t="str">
        <f>IF(Tbl.Kosten[[#This Row],[WPnr.]]=CQ$7,Tbl.Kosten[[#This Row],[Totaal kosten]],"")</f>
        <v/>
      </c>
      <c r="CR39" s="158" t="str">
        <f>IF(Tbl.Kosten[[#This Row],[WPnr.]]=CR$7,Tbl.Kosten[[#This Row],[Totaal kosten]],"")</f>
        <v/>
      </c>
      <c r="CS39" s="158" t="str">
        <f>IF(Tbl.Kosten[[#This Row],[WPnr.]]=CS$7,Tbl.Kosten[[#This Row],[Totaal kosten]],"")</f>
        <v/>
      </c>
      <c r="CT39" s="158" t="str">
        <f>IF(Tbl.Kosten[[#This Row],[WPnr.]]=CT$7,Tbl.Kosten[[#This Row],[Totaal kosten]],"")</f>
        <v/>
      </c>
      <c r="CU39" s="158" t="str">
        <f>IF(Tbl.Kosten[[#This Row],[WPnr.]]=CU$7,Tbl.Kosten[[#This Row],[Totaal kosten]],"")</f>
        <v/>
      </c>
      <c r="CV39" s="158" t="str">
        <f>IF(Tbl.Kosten[[#This Row],[WPnr.]]=CV$7,Tbl.Kosten[[#This Row],[Totaal kosten]],"")</f>
        <v/>
      </c>
      <c r="CW39" s="158" t="str">
        <f>IF(Tbl.Kosten[[#This Row],[WPnr.]]=CW$7,Tbl.Kosten[[#This Row],[Totaal kosten]],"")</f>
        <v/>
      </c>
      <c r="CX39" s="158" t="str">
        <f>IF(Tbl.Kosten[[#This Row],[WPnr.]]=CX$7,Tbl.Kosten[[#This Row],[Totaal kosten]],"")</f>
        <v/>
      </c>
      <c r="CY39" s="158" t="str">
        <f>IF(Tbl.Kosten[[#This Row],[WPnr.]]=CY$7,Tbl.Kosten[[#This Row],[Totaal kosten]],"")</f>
        <v/>
      </c>
      <c r="CZ39" s="158" t="str">
        <f>IF(Tbl.Kosten[[#This Row],[WPnr.]]=CZ$7,Tbl.Kosten[[#This Row],[Totaal kosten]],"")</f>
        <v/>
      </c>
      <c r="DA39" s="158" t="str">
        <f>IF(Tbl.Kosten[[#This Row],[WPnr.]]=DA$7,Tbl.Kosten[[#This Row],[Totaal kosten]],"")</f>
        <v/>
      </c>
      <c r="DB39" s="158" t="str">
        <f>IF(Tbl.Kosten[[#This Row],[WPnr.]]=DB$7,Tbl.Kosten[[#This Row],[Totaal kosten]],"")</f>
        <v/>
      </c>
      <c r="DC39" s="158" t="str">
        <f>IF(Tbl.Kosten[[#This Row],[WPnr.]]=DC$7,Tbl.Kosten[[#This Row],[Totaal kosten]],"")</f>
        <v/>
      </c>
      <c r="DD39" s="158" t="str">
        <f>IF(Tbl.Kosten[[#This Row],[WPnr.]]=DD$7,Tbl.Kosten[[#This Row],[Totaal kosten]],"")</f>
        <v/>
      </c>
      <c r="DE39" s="158" t="str">
        <f>IF(Tbl.Kosten[[#This Row],[WPnr.]]=DE$7,Tbl.Kosten[[#This Row],[Totaal kosten]],"")</f>
        <v/>
      </c>
      <c r="DF39" s="158" t="str">
        <f>IF(Tbl.Kosten[[#This Row],[WPnr.]]=DF$7,Tbl.Kosten[[#This Row],[Totaal kosten]],"")</f>
        <v/>
      </c>
      <c r="DG39" s="158" t="str">
        <f>IF(Tbl.Kosten[[#This Row],[WPnr.]]=DG$7,Tbl.Kosten[[#This Row],[Totaal kosten]],"")</f>
        <v/>
      </c>
      <c r="DH39" s="158" t="str">
        <f>IF(Tbl.Kosten[[#This Row],[WPnr.]]=DH$7,Tbl.Kosten[[#This Row],[Totaal kosten]],"")</f>
        <v/>
      </c>
      <c r="DI39" s="158" t="str">
        <f>IF(Tbl.Kosten[[#This Row],[WPnr.]]=DI$7,Tbl.Kosten[[#This Row],[Totaal kosten]],"")</f>
        <v/>
      </c>
      <c r="DJ39" s="158" t="str">
        <f>IF(Tbl.Kosten[[#This Row],[WPnr.]]=DJ$7,Tbl.Kosten[[#This Row],[Totaal kosten]],"")</f>
        <v/>
      </c>
      <c r="DK39" s="158" t="str">
        <f>IF(Tbl.Kosten[[#This Row],[WPnr.]]=DK$7,Tbl.Kosten[[#This Row],[Totaal kosten]],"")</f>
        <v/>
      </c>
      <c r="DL39" s="158" t="str">
        <f>IF(Tbl.Kosten[[#This Row],[WPnr.]]=DL$7,Tbl.Kosten[[#This Row],[Totaal kosten]],"")</f>
        <v/>
      </c>
      <c r="DM39" s="158" t="str">
        <f>IF(Tbl.Kosten[[#This Row],[WPnr.]]=DM$7,Tbl.Kosten[[#This Row],[Totaal kosten]],"")</f>
        <v/>
      </c>
      <c r="DN39" s="158" t="str">
        <f>IF(Tbl.Kosten[[#This Row],[WPnr.]]=DN$7,Tbl.Kosten[[#This Row],[Totaal kosten]],"")</f>
        <v/>
      </c>
      <c r="DO39" s="158" t="str">
        <f>IF(Tbl.Kosten[[#This Row],[WPnr.]]=DO$7,Tbl.Kosten[[#This Row],[Totaal kosten]],"")</f>
        <v/>
      </c>
      <c r="DP39" s="158" t="str">
        <f>IF(Tbl.Kosten[[#This Row],[WPnr.]]=DP$7,Tbl.Kosten[[#This Row],[Totaal kosten]],"")</f>
        <v/>
      </c>
      <c r="DQ39" s="158" t="str">
        <f>IF(Tbl.Kosten[[#This Row],[WPnr.]]=DQ$7,Tbl.Kosten[[#This Row],[Totaal kosten]],"")</f>
        <v/>
      </c>
      <c r="DR39" s="158" t="str">
        <f>IF(Tbl.Kosten[[#This Row],[WPnr.]]=DR$7,Tbl.Kosten[[#This Row],[Totaal kosten]],"")</f>
        <v/>
      </c>
      <c r="DS39" s="158" t="str">
        <f>IF(Tbl.Kosten[[#This Row],[WPnr.]]=DS$7,Tbl.Kosten[[#This Row],[Totaal kosten]],"")</f>
        <v/>
      </c>
      <c r="DT39" s="158" t="str">
        <f>IF(Tbl.Kosten[[#This Row],[WPnr.]]=DT$7,Tbl.Kosten[[#This Row],[Totaal kosten]],"")</f>
        <v/>
      </c>
      <c r="DU39" s="158" t="str">
        <f>IF(Tbl.Kosten[[#This Row],[WPnr.]]=DU$7,Tbl.Kosten[[#This Row],[Totaal kosten]],"")</f>
        <v/>
      </c>
      <c r="DV39" s="158" t="str">
        <f>IF(Tbl.Kosten[[#This Row],[WPnr.]]=DV$7,Tbl.Kosten[[#This Row],[Totaal kosten]],"")</f>
        <v/>
      </c>
      <c r="DW39" s="160" t="str">
        <f>IFERROR(_xlfn.XLOOKUP(Tbl.Kosten[[#This Row],[Kostensoort]],Tbl.Kostensoorten[Kostensoorten],Tbl.Kostensoorten[KSnr.],"",0,1),"")</f>
        <v/>
      </c>
      <c r="DX39" s="160" t="str">
        <f>IF(Tbl.Kosten[[#This Row],[KSnr.]]=DX$7,Tbl.Kosten[[#This Row],[Totaal kosten]],"")</f>
        <v/>
      </c>
      <c r="DY39" s="160" t="str">
        <f>IF(Tbl.Kosten[[#This Row],[KSnr.]]=DY$7,Tbl.Kosten[[#This Row],[Totaal kosten]],"")</f>
        <v/>
      </c>
      <c r="DZ39" s="160" t="str">
        <f>IF(Tbl.Kosten[[#This Row],[KSnr.]]=DZ$7,Tbl.Kosten[[#This Row],[Totaal kosten]],"")</f>
        <v/>
      </c>
      <c r="EA39" s="160" t="str">
        <f>IF(Tbl.Kosten[[#This Row],[KSnr.]]=EA$7,Tbl.Kosten[[#This Row],[Totaal kosten]],"")</f>
        <v/>
      </c>
      <c r="EB39" s="160" t="str">
        <f>IF(Tbl.Kosten[[#This Row],[KSnr.]]=EB$7,Tbl.Kosten[[#This Row],[Totaal kosten]],"")</f>
        <v/>
      </c>
      <c r="EC39" s="160" t="str">
        <f>IF(Tbl.Kosten[[#This Row],[KSnr.]]=EC$7,Tbl.Kosten[[#This Row],[Totaal kosten]],"")</f>
        <v/>
      </c>
      <c r="ED39" s="160" t="str">
        <f>IF(Tbl.Kosten[[#This Row],[KSnr.]]=ED$7,Tbl.Kosten[[#This Row],[Totaal kosten]],"")</f>
        <v/>
      </c>
      <c r="EE39" s="160" t="str">
        <f>IF(Tbl.Kosten[[#This Row],[KSnr.]]=EE$7,Tbl.Kosten[[#This Row],[Totaal kosten]],"")</f>
        <v/>
      </c>
      <c r="EF39" s="160" t="str">
        <f>IF(Tbl.Kosten[[#This Row],[KSnr.]]=EF$7,Tbl.Kosten[[#This Row],[Totaal kosten]],"")</f>
        <v/>
      </c>
      <c r="EG39" s="160" t="str">
        <f>IF(Tbl.Kosten[[#This Row],[KSnr.]]=EG$7,Tbl.Kosten[[#This Row],[Totaal kosten]],"")</f>
        <v/>
      </c>
      <c r="EH39" s="160" t="str">
        <f>IF(Tbl.Kosten[[#This Row],[KSnr.]]=EH$7,Tbl.Kosten[[#This Row],[Totaal kosten]],"")</f>
        <v/>
      </c>
      <c r="EI39" s="160" t="str">
        <f>IF(Tbl.Kosten[[#This Row],[KSnr.]]=EI$7,Tbl.Kosten[[#This Row],[Totaal kosten]],"")</f>
        <v/>
      </c>
      <c r="EJ39" s="160" t="str">
        <f>IF(Tbl.Kosten[[#This Row],[KSnr.]]=EJ$7,Tbl.Kosten[[#This Row],[Totaal kosten]],"")</f>
        <v/>
      </c>
      <c r="EK39" s="160" t="str">
        <f>IF(Tbl.Kosten[[#This Row],[KSnr.]]=EK$7,Tbl.Kosten[[#This Row],[Totaal kosten]],"")</f>
        <v/>
      </c>
      <c r="EL39" s="160" t="str">
        <f>IF(Tbl.Kosten[[#This Row],[KSnr.]]=EL$7,Tbl.Kosten[[#This Row],[Totaal kosten]],"")</f>
        <v/>
      </c>
      <c r="EM39" s="160" t="str">
        <f>IF(Tbl.Kosten[[#This Row],[KSnr.]]=EM$7,Tbl.Kosten[[#This Row],[Totaal kosten]],"")</f>
        <v/>
      </c>
      <c r="EN39" s="160" t="str">
        <f>IF(Tbl.Kosten[[#This Row],[KSnr.]]=EN$7,Tbl.Kosten[[#This Row],[Totaal kosten]],"")</f>
        <v/>
      </c>
      <c r="EO39" s="160" t="str">
        <f>IF(Tbl.Kosten[[#This Row],[KSnr.]]=EO$7,Tbl.Kosten[[#This Row],[Totaal kosten]],"")</f>
        <v/>
      </c>
      <c r="EP39" s="160" t="str">
        <f>IF(Tbl.Kosten[[#This Row],[KSnr.]]=EP$7,Tbl.Kosten[[#This Row],[Totaal kosten]],"")</f>
        <v/>
      </c>
      <c r="EQ39" s="160" t="str">
        <f>IF(Tbl.Kosten[[#This Row],[KSnr.]]=EQ$7,Tbl.Kosten[[#This Row],[Totaal kosten]],"")</f>
        <v/>
      </c>
      <c r="ER39" s="154" t="str">
        <f>IFERROR(_xlfn.XLOOKUP(Tbl.Kosten[[#This Row],[Subsidieactiviteit]],Tbl.Subsidiehoogte[Subsidieactiviteit],Tbl.Subsidiehoogte[SAnr.],"",0,1),"")</f>
        <v/>
      </c>
      <c r="ES39" s="160" t="str">
        <f>IF(Tbl.Kosten[[#This Row],[Sanr.]]=ES$7,Tbl.Kosten[[#This Row],[Totaal kosten]],"")</f>
        <v/>
      </c>
      <c r="ET39" s="160" t="str">
        <f>IF(Tbl.Kosten[[#This Row],[Sanr.]]=ET$7,Tbl.Kosten[[#This Row],[Totaal kosten]],"")</f>
        <v/>
      </c>
      <c r="EU39" s="160" t="str">
        <f>IF(Tbl.Kosten[[#This Row],[Sanr.]]=EU$7,Tbl.Kosten[[#This Row],[Totaal kosten]],"")</f>
        <v/>
      </c>
      <c r="EV39" s="160" t="str">
        <f>IF(Tbl.Kosten[[#This Row],[Sanr.]]=EV$7,Tbl.Kosten[[#This Row],[Totaal kosten]],"")</f>
        <v/>
      </c>
      <c r="EW39" s="160" t="str">
        <f>IF(Tbl.Kosten[[#This Row],[Sanr.]]=EW$7,Tbl.Kosten[[#This Row],[Totaal kosten]],"")</f>
        <v/>
      </c>
      <c r="EX39" s="160" t="str">
        <f>IF(Tbl.Kosten[[#This Row],[Sanr.]]=EX$7,Tbl.Kosten[[#This Row],[Totaal kosten]],"")</f>
        <v/>
      </c>
      <c r="EY39" s="160" t="str">
        <f>IF(Tbl.Kosten[[#This Row],[Sanr.]]=EY$7,Tbl.Kosten[[#This Row],[Totaal kosten]],"")</f>
        <v/>
      </c>
      <c r="EZ39" s="160" t="str">
        <f>IF(Tbl.Kosten[[#This Row],[Sanr.]]=EZ$7,Tbl.Kosten[[#This Row],[Totaal kosten]],"")</f>
        <v/>
      </c>
      <c r="FA39" s="160" t="str">
        <f>IF(Tbl.Kosten[[#This Row],[Sanr.]]=FA$7,Tbl.Kosten[[#This Row],[Totaal kosten]],"")</f>
        <v/>
      </c>
      <c r="FB39" s="160" t="str">
        <f>IF(Tbl.Kosten[[#This Row],[Sanr.]]=FB$7,Tbl.Kosten[[#This Row],[Totaal kosten]],"")</f>
        <v/>
      </c>
      <c r="FC39" s="160" t="str">
        <f>IF(Tbl.Kosten[[#This Row],[Sanr.]]=FC$7,Tbl.Kosten[[#This Row],[Totaal kosten]],"")</f>
        <v/>
      </c>
      <c r="FD39" s="160" t="str">
        <f>IF(Tbl.Kosten[[#This Row],[Sanr.]]=FD$7,Tbl.Kosten[[#This Row],[Totaal kosten]],"")</f>
        <v/>
      </c>
      <c r="FE39" s="160" t="str">
        <f>IF(Tbl.Kosten[[#This Row],[Sanr.]]=FE$7,Tbl.Kosten[[#This Row],[Totaal kosten]],"")</f>
        <v/>
      </c>
      <c r="FF39" s="160" t="str">
        <f>IF(Tbl.Kosten[[#This Row],[Sanr.]]=FF$7,Tbl.Kosten[[#This Row],[Totaal kosten]],"")</f>
        <v/>
      </c>
      <c r="FG39" s="160" t="str">
        <f>IF(Tbl.Kosten[[#This Row],[Sanr.]]=FG$7,Tbl.Kosten[[#This Row],[Totaal kosten]],"")</f>
        <v/>
      </c>
      <c r="FH39" s="160" t="str">
        <f>IF(Tbl.Kosten[[#This Row],[Sanr.]]=FH$7,Tbl.Kosten[[#This Row],[Totaal kosten]],"")</f>
        <v/>
      </c>
      <c r="FI39" s="160" t="str">
        <f>IF(Tbl.Kosten[[#This Row],[Sanr.]]=FI$7,Tbl.Kosten[[#This Row],[Totaal kosten]],"")</f>
        <v/>
      </c>
      <c r="FJ39" s="160" t="str">
        <f>IF(Tbl.Kosten[[#This Row],[Sanr.]]=FJ$7,Tbl.Kosten[[#This Row],[Totaal kosten]],"")</f>
        <v/>
      </c>
      <c r="FK39" s="160" t="str">
        <f>IF(Tbl.Kosten[[#This Row],[Sanr.]]=FK$7,Tbl.Kosten[[#This Row],[Totaal kosten]],"")</f>
        <v/>
      </c>
      <c r="FL39" s="160" t="str">
        <f>IF(Tbl.Kosten[[#This Row],[Sanr.]]=FL$7,Tbl.Kosten[[#This Row],[Totaal kosten]],"")</f>
        <v/>
      </c>
      <c r="FM39" s="160" t="str">
        <f>IF(Tbl.Kosten[[#This Row],[Sanr.]]=FM$7,Tbl.Kosten[[#This Row],[Totaal kosten]],"")</f>
        <v/>
      </c>
      <c r="FN39" s="160" t="str">
        <f>IF(Tbl.Kosten[[#This Row],[Sanr.]]=FN$7,Tbl.Kosten[[#This Row],[Totaal kosten]],"")</f>
        <v/>
      </c>
      <c r="FO39" s="160" t="str">
        <f>IF(Tbl.Kosten[[#This Row],[Sanr.]]=FO$7,Tbl.Kosten[[#This Row],[Totaal kosten]],"")</f>
        <v/>
      </c>
      <c r="FP39" s="160" t="str">
        <f>IF(Tbl.Kosten[[#This Row],[Sanr.]]=FP$7,Tbl.Kosten[[#This Row],[Totaal kosten]],"")</f>
        <v/>
      </c>
      <c r="FQ39" s="160" t="str">
        <f>IF(Tbl.Kosten[[#This Row],[Sanr.]]=FQ$7,Tbl.Kosten[[#This Row],[Totaal kosten]],"")</f>
        <v/>
      </c>
      <c r="FR39" s="160" t="str">
        <f>IF(Tbl.Kosten[[#This Row],[Sanr.]]=FR$7,Tbl.Kosten[[#This Row],[Totaal kosten]],"")</f>
        <v/>
      </c>
      <c r="FS39" s="160" t="str">
        <f>IF(Tbl.Kosten[[#This Row],[Sanr.]]=FS$7,Tbl.Kosten[[#This Row],[Totaal kosten]],"")</f>
        <v/>
      </c>
      <c r="FT39" s="160" t="str">
        <f>IF(Tbl.Kosten[[#This Row],[Sanr.]]=FT$7,Tbl.Kosten[[#This Row],[Totaal kosten]],"")</f>
        <v/>
      </c>
      <c r="FU39" s="160" t="str">
        <f>IF(Tbl.Kosten[[#This Row],[Sanr.]]=FU$7,Tbl.Kosten[[#This Row],[Totaal kosten]],"")</f>
        <v/>
      </c>
      <c r="FV39" s="160" t="str">
        <f>IF(Tbl.Kosten[[#This Row],[Sanr.]]=FV$7,Tbl.Kosten[[#This Row],[Totaal kosten]],"")</f>
        <v/>
      </c>
      <c r="FW39" s="160" t="str">
        <f>IFERROR(_xlfn.XLOOKUP(Tbl.Kosten[[#This Row],[Activiteitencode]],Tbl.Activiteiten[Activiteitcode],Tbl.Activiteiten[Anr.],"",0,1),"")</f>
        <v/>
      </c>
      <c r="FX39" s="181" t="str">
        <f>_xlfn.CONCAT(Tbl.Kosten[[#This Row],[Pnr.]],Tbl.Kosten[[#This Row],[Sanr.]])</f>
        <v>P1</v>
      </c>
      <c r="FY39" s="160">
        <f>Tbl.Kosten[[#This Row],[Totaal kosten]]-Tbl.Kosten[[#This Row],[Subsidie]]</f>
        <v>0</v>
      </c>
      <c r="FZ39" s="160">
        <f>IF(Tbl.Kosten[[#This Row],[Pnr.]]=FZ$7,Tbl.Kosten[[#This Row],[Te financieren]],"")</f>
        <v>0</v>
      </c>
      <c r="GA39" s="160" t="str">
        <f>IF(Tbl.Kosten[[#This Row],[Pnr.]]=GA$7,Tbl.Kosten[[#This Row],[Te financieren]],"")</f>
        <v/>
      </c>
      <c r="GB39" s="160" t="str">
        <f>IF(Tbl.Kosten[[#This Row],[Pnr.]]=GB$7,Tbl.Kosten[[#This Row],[Te financieren]],"")</f>
        <v/>
      </c>
      <c r="GC39" s="160" t="str">
        <f>IF(Tbl.Kosten[[#This Row],[Pnr.]]=GC$7,Tbl.Kosten[[#This Row],[Te financieren]],"")</f>
        <v/>
      </c>
      <c r="GD39" s="160" t="str">
        <f>IF(Tbl.Kosten[[#This Row],[Pnr.]]=GD$7,Tbl.Kosten[[#This Row],[Te financieren]],"")</f>
        <v/>
      </c>
      <c r="GE39" s="160" t="str">
        <f>IF(Tbl.Kosten[[#This Row],[Pnr.]]=GE$7,Tbl.Kosten[[#This Row],[Te financieren]],"")</f>
        <v/>
      </c>
      <c r="GF39" s="160" t="str">
        <f>IF(Tbl.Kosten[[#This Row],[Pnr.]]=GF$7,Tbl.Kosten[[#This Row],[Te financieren]],"")</f>
        <v/>
      </c>
      <c r="GG39" s="160" t="str">
        <f>IF(Tbl.Kosten[[#This Row],[Pnr.]]=GG$7,Tbl.Kosten[[#This Row],[Te financieren]],"")</f>
        <v/>
      </c>
      <c r="GH39" s="160" t="str">
        <f>IF(Tbl.Kosten[[#This Row],[Pnr.]]=GH$7,Tbl.Kosten[[#This Row],[Te financieren]],"")</f>
        <v/>
      </c>
      <c r="GI39" s="160" t="str">
        <f>IF(Tbl.Kosten[[#This Row],[Pnr.]]=GI$7,Tbl.Kosten[[#This Row],[Te financieren]],"")</f>
        <v/>
      </c>
      <c r="GJ39" s="160" t="str">
        <f>IF(Tbl.Kosten[[#This Row],[Pnr.]]=GJ$7,Tbl.Kosten[[#This Row],[Te financieren]],"")</f>
        <v/>
      </c>
      <c r="GK39" s="160" t="str">
        <f>IF(Tbl.Kosten[[#This Row],[Pnr.]]=GK$7,Tbl.Kosten[[#This Row],[Te financieren]],"")</f>
        <v/>
      </c>
      <c r="GL39" s="160" t="str">
        <f>IF(Tbl.Kosten[[#This Row],[Pnr.]]=GL$7,Tbl.Kosten[[#This Row],[Te financieren]],"")</f>
        <v/>
      </c>
      <c r="GM39" s="160" t="str">
        <f>IF(Tbl.Kosten[[#This Row],[Pnr.]]=GM$7,Tbl.Kosten[[#This Row],[Te financieren]],"")</f>
        <v/>
      </c>
      <c r="GN39" s="160" t="str">
        <f>IF(Tbl.Kosten[[#This Row],[Pnr.]]=GN$7,Tbl.Kosten[[#This Row],[Te financieren]],"")</f>
        <v/>
      </c>
      <c r="GO39" s="160" t="str">
        <f>IF(Tbl.Kosten[[#This Row],[Pnr.]]=GO$7,Tbl.Kosten[[#This Row],[Te financieren]],"")</f>
        <v/>
      </c>
      <c r="GP39" s="160" t="str">
        <f>IF(Tbl.Kosten[[#This Row],[Pnr.]]=GP$7,Tbl.Kosten[[#This Row],[Te financieren]],"")</f>
        <v/>
      </c>
      <c r="GQ39" s="160" t="str">
        <f>IF(Tbl.Kosten[[#This Row],[Pnr.]]=GQ$7,Tbl.Kosten[[#This Row],[Te financieren]],"")</f>
        <v/>
      </c>
      <c r="GR39" s="160" t="str">
        <f>IF(Tbl.Kosten[[#This Row],[Pnr.]]=GR$7,Tbl.Kosten[[#This Row],[Te financieren]],"")</f>
        <v/>
      </c>
      <c r="GS39" s="160" t="str">
        <f>IF(Tbl.Kosten[[#This Row],[Pnr.]]=GS$7,Tbl.Kosten[[#This Row],[Te financieren]],"")</f>
        <v/>
      </c>
      <c r="GT39" s="160" t="str">
        <f>IF(Tbl.Kosten[[#This Row],[Pnr.]]=GT$7,Tbl.Kosten[[#This Row],[Te financieren]],"")</f>
        <v/>
      </c>
      <c r="GU39" s="160" t="str">
        <f>IF(Tbl.Kosten[[#This Row],[Pnr.]]=GU$7,Tbl.Kosten[[#This Row],[Te financieren]],"")</f>
        <v/>
      </c>
      <c r="GV39" s="160" t="str">
        <f>IF(Tbl.Kosten[[#This Row],[Pnr.]]=GV$7,Tbl.Kosten[[#This Row],[Te financieren]],"")</f>
        <v/>
      </c>
      <c r="GW39" s="160" t="str">
        <f>IF(Tbl.Kosten[[#This Row],[Pnr.]]=GW$7,Tbl.Kosten[[#This Row],[Te financieren]],"")</f>
        <v/>
      </c>
      <c r="GX39" s="160" t="str">
        <f>IF(Tbl.Kosten[[#This Row],[Pnr.]]=GX$7,Tbl.Kosten[[#This Row],[Te financieren]],"")</f>
        <v/>
      </c>
      <c r="GY39" s="160" t="str">
        <f>IF(Tbl.Kosten[[#This Row],[Pnr.]]=GY$7,Tbl.Kosten[[#This Row],[Te financieren]],"")</f>
        <v/>
      </c>
      <c r="GZ39" s="160" t="str">
        <f>IF(Tbl.Kosten[[#This Row],[Pnr.]]=GZ$7,Tbl.Kosten[[#This Row],[Te financieren]],"")</f>
        <v/>
      </c>
      <c r="HA39" s="160" t="str">
        <f>IF(Tbl.Kosten[[#This Row],[Pnr.]]=HA$7,Tbl.Kosten[[#This Row],[Te financieren]],"")</f>
        <v/>
      </c>
      <c r="HB39" s="160" t="str">
        <f>IF(Tbl.Kosten[[#This Row],[Pnr.]]=HB$7,Tbl.Kosten[[#This Row],[Te financieren]],"")</f>
        <v/>
      </c>
      <c r="HC39" s="160" t="str">
        <f>IF(Tbl.Kosten[[#This Row],[Pnr.]]=HC$7,Tbl.Kosten[[#This Row],[Te financieren]],"")</f>
        <v/>
      </c>
      <c r="HD39" s="160" t="str">
        <f>IF(Tbl.Kosten[[#This Row],[Pnr.]]=HD$7,Tbl.Kosten[[#This Row],[Te financieren]],"")</f>
        <v/>
      </c>
      <c r="HE39" s="160" t="str">
        <f>IF(Tbl.Kosten[[#This Row],[Pnr.]]=HE$7,Tbl.Kosten[[#This Row],[Te financieren]],"")</f>
        <v/>
      </c>
      <c r="HF39" s="160" t="str">
        <f>IF(Tbl.Kosten[[#This Row],[Pnr.]]=HF$7,Tbl.Kosten[[#This Row],[Te financieren]],"")</f>
        <v/>
      </c>
      <c r="HG39" s="160" t="str">
        <f>IF(Tbl.Kosten[[#This Row],[Pnr.]]=HG$7,Tbl.Kosten[[#This Row],[Te financieren]],"")</f>
        <v/>
      </c>
      <c r="HH39" s="160" t="str">
        <f>IF(Tbl.Kosten[[#This Row],[Pnr.]]=HH$7,Tbl.Kosten[[#This Row],[Te financieren]],"")</f>
        <v/>
      </c>
      <c r="HI39" s="160" t="str">
        <f>IF(Tbl.Kosten[[#This Row],[Pnr.]]=HI$7,Tbl.Kosten[[#This Row],[Te financieren]],"")</f>
        <v/>
      </c>
      <c r="HJ39" s="160" t="str">
        <f>IF(Tbl.Kosten[[#This Row],[Pnr.]]=HJ$7,Tbl.Kosten[[#This Row],[Te financieren]],"")</f>
        <v/>
      </c>
      <c r="HK39" s="160" t="str">
        <f>IF(Tbl.Kosten[[#This Row],[Pnr.]]=HK$7,Tbl.Kosten[[#This Row],[Te financieren]],"")</f>
        <v/>
      </c>
      <c r="HL39" s="160" t="str">
        <f>IF(Tbl.Kosten[[#This Row],[Pnr.]]=HL$7,Tbl.Kosten[[#This Row],[Te financieren]],"")</f>
        <v/>
      </c>
      <c r="HM39" s="160" t="str">
        <f>IF(Tbl.Kosten[[#This Row],[Pnr.]]=HM$7,Tbl.Kosten[[#This Row],[Te financieren]],"")</f>
        <v/>
      </c>
      <c r="HN39" s="160" t="str">
        <f>IF(Tbl.Kosten[[#This Row],[Pnr.]]=HN$7,Tbl.Kosten[[#This Row],[Te financieren]],"")</f>
        <v/>
      </c>
      <c r="HO39" s="160" t="str">
        <f>IF(Tbl.Kosten[[#This Row],[Pnr.]]=HO$7,Tbl.Kosten[[#This Row],[Te financieren]],"")</f>
        <v/>
      </c>
      <c r="HP39" s="160" t="str">
        <f>IF(Tbl.Kosten[[#This Row],[Pnr.]]=HP$7,Tbl.Kosten[[#This Row],[Te financieren]],"")</f>
        <v/>
      </c>
      <c r="HQ39" s="160" t="str">
        <f>IF(Tbl.Kosten[[#This Row],[Pnr.]]=HQ$7,Tbl.Kosten[[#This Row],[Te financieren]],"")</f>
        <v/>
      </c>
      <c r="HR39" s="160" t="str">
        <f>IF(Tbl.Kosten[[#This Row],[Pnr.]]=HR$7,Tbl.Kosten[[#This Row],[Te financieren]],"")</f>
        <v/>
      </c>
      <c r="HS39" s="160" t="str">
        <f>IF(Tbl.Kosten[[#This Row],[Pnr.]]=HS$7,Tbl.Kosten[[#This Row],[Te financieren]],"")</f>
        <v/>
      </c>
      <c r="HT39" s="160" t="str">
        <f>IF(Tbl.Kosten[[#This Row],[Pnr.]]=HT$7,Tbl.Kosten[[#This Row],[Te financieren]],"")</f>
        <v/>
      </c>
      <c r="HU39" s="160" t="str">
        <f>IF(Tbl.Kosten[[#This Row],[Pnr.]]=HU$7,Tbl.Kosten[[#This Row],[Te financieren]],"")</f>
        <v/>
      </c>
      <c r="HV39" s="160" t="str">
        <f>IF(Tbl.Kosten[[#This Row],[Pnr.]]=HV$7,Tbl.Kosten[[#This Row],[Te financieren]],"")</f>
        <v/>
      </c>
      <c r="HW39" s="160" t="str">
        <f>IF(Tbl.Kosten[[#This Row],[Pnr.]]=HW$7,Tbl.Kosten[[#This Row],[Te financieren]],"")</f>
        <v/>
      </c>
    </row>
    <row r="40" spans="2:231" x14ac:dyDescent="0.3">
      <c r="B40" s="144"/>
      <c r="C40" s="147"/>
      <c r="D40" s="146"/>
      <c r="E40" s="147"/>
      <c r="F40" s="145"/>
      <c r="G40" s="11" t="str">
        <f>IF(Tbl.Kosten[[#This Row],[Medewerker e/o 
functie]]&lt;&gt;"",_xlfn.XLOOKUP(Tbl.Kosten[[#This Row],[Medewerker e/o 
functie]],Tbl.Uurtarief[Medewerker en/of functie],Tbl.Uurtarief[Uurtarief],"",0,1),"")</f>
        <v/>
      </c>
      <c r="H40" s="121">
        <f>IFERROR(Tbl.Kosten[[#This Row],[Uren]]*Tbl.Kosten[[#This Row],[Uurtarief]],0)</f>
        <v>0</v>
      </c>
      <c r="I40" s="119" t="str">
        <f>IF(Tbl.Kosten[[#This Row],[Subtotaal uren]]&lt;&gt;0,_xlfn.XLOOKUP(Tbl.Kosten[[#This Row],[Medewerker e/o 
functie]],Tbl.Uurtarief[Medewerker en/of functie],Tbl.Uurtarief[Kostensoort arbeid],"",0,1),"")</f>
        <v/>
      </c>
      <c r="J40" s="147"/>
      <c r="K40" s="145"/>
      <c r="L40" s="149" t="str">
        <f>IF(Tbl.Kosten[[#This Row],[Activum]]&lt;&gt;"",_xlfn.XLOOKUP(Tbl.Kosten[[#This Row],[Activum]],Tbl.Afschrijvingskosten[Activum],Tbl.Afschrijvingskosten[Tarief per afschrijvings-eenheid],"",0,1),"")</f>
        <v/>
      </c>
      <c r="M40" s="122">
        <f>IFERROR(Tbl.Kosten[[#This Row],[Een-
heden]]*Tbl.Kosten[[#This Row],[Afschrijvings-
tarief]],0)</f>
        <v>0</v>
      </c>
      <c r="N40" s="122" t="str">
        <f>IF(Tbl.Kosten[[#This Row],[Subtotaal afschrijving]]&lt;&gt;0,Lijsten!A38,"")</f>
        <v/>
      </c>
      <c r="O40" s="150"/>
      <c r="P40" s="145"/>
      <c r="Q40" s="148"/>
      <c r="R40" s="122">
        <f>IFERROR(Tbl.Kosten[[#This Row],[Aantal]]*Tbl.Kosten[[#This Row],[Tarief]],0)</f>
        <v>0</v>
      </c>
      <c r="S40" s="8">
        <f>IFERROR(Tbl.Kosten[[#This Row],[Subtotaal overige kosten]]+Tbl.Kosten[[#This Row],[Subtotaal uren]]+Tbl.Kosten[[#This Row],[Subtotaal afschrijving]],0)</f>
        <v>0</v>
      </c>
      <c r="T40" s="8">
        <f>IFERROR(Tbl.Kosten[[#This Row],[Totaal kosten]]*Tbl.Kosten[[#This Row],[Subsidie%]],0)</f>
        <v>0</v>
      </c>
      <c r="U40" s="4" t="str" cm="1">
        <f t="array" ref="U40">IFERROR(_xlfn.IFS(Tbl.Kosten[[#This Row],[Subtotaal uren]]&lt;&gt;0,Tbl.Kosten[[#This Row],[Kostensoort arbeid]],Tbl.Kosten[[#This Row],[Subtotaal afschrijving]]&lt;&gt;0,Tbl.Kosten[[#This Row],[Kostensoort afschrijving]],Tbl.Kosten[[#This Row],[Subtotaal overige kosten]]&lt;&gt;0,Tbl.Kosten[[#This Row],[Kostensoort overig]]),"")</f>
        <v/>
      </c>
      <c r="V40" s="4" t="str">
        <f>IFERROR(_xlfn.XLOOKUP(Tbl.Kosten[[#This Row],[Activiteitencode]],Tbl.Activiteiten[Activiteitcode],Tbl.Activiteiten[Werkpakketcode],"",0,1),"")</f>
        <v/>
      </c>
      <c r="W40" s="4" t="str">
        <f>IFERROR(_xlfn.XLOOKUP(Tbl.Kosten[[#This Row],[Werkpakketcode]],Tbl.Werkpakketten[Werkpakketcode],Tbl.Werkpakketten[Subsidiabele activiteit],"",0,1),"")</f>
        <v/>
      </c>
      <c r="X40" s="12">
        <f>IFERROR(_xlfn.XLOOKUP(Tbl.Kosten[[#This Row],[Sanr.]],Tbl.Subsidiehoogte[SAnr.],Tbl.Subsidiehoogte[Sub. Percentage],0,0,1),0)</f>
        <v>0</v>
      </c>
      <c r="Y40" s="154" t="str">
        <f>IFERROR(_xlfn.XLOOKUP(Tbl.Kosten[[#This Row],[Partnercode]],Tbl.Projectpartners[Partnercode],Tbl.Projectpartners[PNr.],"",0,1),"")</f>
        <v>P1</v>
      </c>
      <c r="Z40" s="158">
        <f>IF(Tbl.Kosten[[#This Row],[Pnr.]]=Z$7,Tbl.Kosten[[#This Row],[Totaal kosten]],"")</f>
        <v>0</v>
      </c>
      <c r="AA40" s="158" t="str">
        <f>IF(Tbl.Kosten[[#This Row],[Pnr.]]=AA$7,Tbl.Kosten[[#This Row],[Totaal kosten]],"")</f>
        <v/>
      </c>
      <c r="AB40" s="158" t="str">
        <f>IF(Tbl.Kosten[[#This Row],[Pnr.]]=AB$7,Tbl.Kosten[[#This Row],[Totaal kosten]],"")</f>
        <v/>
      </c>
      <c r="AC40" s="158" t="str">
        <f>IF(Tbl.Kosten[[#This Row],[Pnr.]]=AC$7,Tbl.Kosten[[#This Row],[Totaal kosten]],"")</f>
        <v/>
      </c>
      <c r="AD40" s="158" t="str">
        <f>IF(Tbl.Kosten[[#This Row],[Pnr.]]=AD$7,Tbl.Kosten[[#This Row],[Totaal kosten]],"")</f>
        <v/>
      </c>
      <c r="AE40" s="158" t="str">
        <f>IF(Tbl.Kosten[[#This Row],[Pnr.]]=AE$7,Tbl.Kosten[[#This Row],[Totaal kosten]],"")</f>
        <v/>
      </c>
      <c r="AF40" s="158" t="str">
        <f>IF(Tbl.Kosten[[#This Row],[Pnr.]]=AF$7,Tbl.Kosten[[#This Row],[Totaal kosten]],"")</f>
        <v/>
      </c>
      <c r="AG40" s="158" t="str">
        <f>IF(Tbl.Kosten[[#This Row],[Pnr.]]=AG$7,Tbl.Kosten[[#This Row],[Totaal kosten]],"")</f>
        <v/>
      </c>
      <c r="AH40" s="158" t="str">
        <f>IF(Tbl.Kosten[[#This Row],[Pnr.]]=AH$7,Tbl.Kosten[[#This Row],[Totaal kosten]],"")</f>
        <v/>
      </c>
      <c r="AI40" s="158" t="str">
        <f>IF(Tbl.Kosten[[#This Row],[Pnr.]]=AI$7,Tbl.Kosten[[#This Row],[Totaal kosten]],"")</f>
        <v/>
      </c>
      <c r="AJ40" s="158" t="str">
        <f>IF(Tbl.Kosten[[#This Row],[Pnr.]]=AJ$7,Tbl.Kosten[[#This Row],[Totaal kosten]],"")</f>
        <v/>
      </c>
      <c r="AK40" s="158" t="str">
        <f>IF(Tbl.Kosten[[#This Row],[Pnr.]]=AK$7,Tbl.Kosten[[#This Row],[Totaal kosten]],"")</f>
        <v/>
      </c>
      <c r="AL40" s="158" t="str">
        <f>IF(Tbl.Kosten[[#This Row],[Pnr.]]=AL$7,Tbl.Kosten[[#This Row],[Totaal kosten]],"")</f>
        <v/>
      </c>
      <c r="AM40" s="158" t="str">
        <f>IF(Tbl.Kosten[[#This Row],[Pnr.]]=AM$7,Tbl.Kosten[[#This Row],[Totaal kosten]],"")</f>
        <v/>
      </c>
      <c r="AN40" s="158" t="str">
        <f>IF(Tbl.Kosten[[#This Row],[Pnr.]]=AN$7,Tbl.Kosten[[#This Row],[Totaal kosten]],"")</f>
        <v/>
      </c>
      <c r="AO40" s="158" t="str">
        <f>IF(Tbl.Kosten[[#This Row],[Pnr.]]=AO$7,Tbl.Kosten[[#This Row],[Totaal kosten]],"")</f>
        <v/>
      </c>
      <c r="AP40" s="158" t="str">
        <f>IF(Tbl.Kosten[[#This Row],[Pnr.]]=AP$7,Tbl.Kosten[[#This Row],[Totaal kosten]],"")</f>
        <v/>
      </c>
      <c r="AQ40" s="158" t="str">
        <f>IF(Tbl.Kosten[[#This Row],[Pnr.]]=AQ$7,Tbl.Kosten[[#This Row],[Totaal kosten]],"")</f>
        <v/>
      </c>
      <c r="AR40" s="158" t="str">
        <f>IF(Tbl.Kosten[[#This Row],[Pnr.]]=AR$7,Tbl.Kosten[[#This Row],[Totaal kosten]],"")</f>
        <v/>
      </c>
      <c r="AS40" s="158" t="str">
        <f>IF(Tbl.Kosten[[#This Row],[Pnr.]]=AS$7,Tbl.Kosten[[#This Row],[Totaal kosten]],"")</f>
        <v/>
      </c>
      <c r="AT40" s="158" t="str">
        <f>IF(Tbl.Kosten[[#This Row],[Pnr.]]=AT$7,Tbl.Kosten[[#This Row],[Totaal kosten]],"")</f>
        <v/>
      </c>
      <c r="AU40" s="158" t="str">
        <f>IF(Tbl.Kosten[[#This Row],[Pnr.]]=AU$7,Tbl.Kosten[[#This Row],[Totaal kosten]],"")</f>
        <v/>
      </c>
      <c r="AV40" s="158" t="str">
        <f>IF(Tbl.Kosten[[#This Row],[Pnr.]]=AV$7,Tbl.Kosten[[#This Row],[Totaal kosten]],"")</f>
        <v/>
      </c>
      <c r="AW40" s="158" t="str">
        <f>IF(Tbl.Kosten[[#This Row],[Pnr.]]=AW$7,Tbl.Kosten[[#This Row],[Totaal kosten]],"")</f>
        <v/>
      </c>
      <c r="AX40" s="158" t="str">
        <f>IF(Tbl.Kosten[[#This Row],[Pnr.]]=AX$7,Tbl.Kosten[[#This Row],[Totaal kosten]],"")</f>
        <v/>
      </c>
      <c r="AY40" s="158" t="str">
        <f>IF(Tbl.Kosten[[#This Row],[Pnr.]]=AY$7,Tbl.Kosten[[#This Row],[Totaal kosten]],"")</f>
        <v/>
      </c>
      <c r="AZ40" s="158" t="str">
        <f>IF(Tbl.Kosten[[#This Row],[Pnr.]]=AZ$7,Tbl.Kosten[[#This Row],[Totaal kosten]],"")</f>
        <v/>
      </c>
      <c r="BA40" s="158" t="str">
        <f>IF(Tbl.Kosten[[#This Row],[Pnr.]]=BA$7,Tbl.Kosten[[#This Row],[Totaal kosten]],"")</f>
        <v/>
      </c>
      <c r="BB40" s="158" t="str">
        <f>IF(Tbl.Kosten[[#This Row],[Pnr.]]=BB$7,Tbl.Kosten[[#This Row],[Totaal kosten]],"")</f>
        <v/>
      </c>
      <c r="BC40" s="158" t="str">
        <f>IF(Tbl.Kosten[[#This Row],[Pnr.]]=BC$7,Tbl.Kosten[[#This Row],[Totaal kosten]],"")</f>
        <v/>
      </c>
      <c r="BD40" s="158" t="str">
        <f>IF(Tbl.Kosten[[#This Row],[Pnr.]]=BD$7,Tbl.Kosten[[#This Row],[Totaal kosten]],"")</f>
        <v/>
      </c>
      <c r="BE40" s="158" t="str">
        <f>IF(Tbl.Kosten[[#This Row],[Pnr.]]=BE$7,Tbl.Kosten[[#This Row],[Totaal kosten]],"")</f>
        <v/>
      </c>
      <c r="BF40" s="158" t="str">
        <f>IF(Tbl.Kosten[[#This Row],[Pnr.]]=BF$7,Tbl.Kosten[[#This Row],[Totaal kosten]],"")</f>
        <v/>
      </c>
      <c r="BG40" s="158" t="str">
        <f>IF(Tbl.Kosten[[#This Row],[Pnr.]]=BG$7,Tbl.Kosten[[#This Row],[Totaal kosten]],"")</f>
        <v/>
      </c>
      <c r="BH40" s="158" t="str">
        <f>IF(Tbl.Kosten[[#This Row],[Pnr.]]=BH$7,Tbl.Kosten[[#This Row],[Totaal kosten]],"")</f>
        <v/>
      </c>
      <c r="BI40" s="158" t="str">
        <f>IF(Tbl.Kosten[[#This Row],[Pnr.]]=BI$7,Tbl.Kosten[[#This Row],[Totaal kosten]],"")</f>
        <v/>
      </c>
      <c r="BJ40" s="158" t="str">
        <f>IF(Tbl.Kosten[[#This Row],[Pnr.]]=BJ$7,Tbl.Kosten[[#This Row],[Totaal kosten]],"")</f>
        <v/>
      </c>
      <c r="BK40" s="158" t="str">
        <f>IF(Tbl.Kosten[[#This Row],[Pnr.]]=BK$7,Tbl.Kosten[[#This Row],[Totaal kosten]],"")</f>
        <v/>
      </c>
      <c r="BL40" s="158" t="str">
        <f>IF(Tbl.Kosten[[#This Row],[Pnr.]]=BL$7,Tbl.Kosten[[#This Row],[Totaal kosten]],"")</f>
        <v/>
      </c>
      <c r="BM40" s="158" t="str">
        <f>IF(Tbl.Kosten[[#This Row],[Pnr.]]=BM$7,Tbl.Kosten[[#This Row],[Totaal kosten]],"")</f>
        <v/>
      </c>
      <c r="BN40" s="158" t="str">
        <f>IF(Tbl.Kosten[[#This Row],[Pnr.]]=BN$7,Tbl.Kosten[[#This Row],[Totaal kosten]],"")</f>
        <v/>
      </c>
      <c r="BO40" s="158" t="str">
        <f>IF(Tbl.Kosten[[#This Row],[Pnr.]]=BO$7,Tbl.Kosten[[#This Row],[Totaal kosten]],"")</f>
        <v/>
      </c>
      <c r="BP40" s="158" t="str">
        <f>IF(Tbl.Kosten[[#This Row],[Pnr.]]=BP$7,Tbl.Kosten[[#This Row],[Totaal kosten]],"")</f>
        <v/>
      </c>
      <c r="BQ40" s="158" t="str">
        <f>IF(Tbl.Kosten[[#This Row],[Pnr.]]=BQ$7,Tbl.Kosten[[#This Row],[Totaal kosten]],"")</f>
        <v/>
      </c>
      <c r="BR40" s="158" t="str">
        <f>IF(Tbl.Kosten[[#This Row],[Pnr.]]=BR$7,Tbl.Kosten[[#This Row],[Totaal kosten]],"")</f>
        <v/>
      </c>
      <c r="BS40" s="158" t="str">
        <f>IF(Tbl.Kosten[[#This Row],[Pnr.]]=BS$7,Tbl.Kosten[[#This Row],[Totaal kosten]],"")</f>
        <v/>
      </c>
      <c r="BT40" s="158" t="str">
        <f>IF(Tbl.Kosten[[#This Row],[Pnr.]]=BT$7,Tbl.Kosten[[#This Row],[Totaal kosten]],"")</f>
        <v/>
      </c>
      <c r="BU40" s="158" t="str">
        <f>IF(Tbl.Kosten[[#This Row],[Pnr.]]=BU$7,Tbl.Kosten[[#This Row],[Totaal kosten]],"")</f>
        <v/>
      </c>
      <c r="BV40" s="158" t="str">
        <f>IF(Tbl.Kosten[[#This Row],[Pnr.]]=BV$7,Tbl.Kosten[[#This Row],[Totaal kosten]],"")</f>
        <v/>
      </c>
      <c r="BW40" s="158" t="str">
        <f>IF(Tbl.Kosten[[#This Row],[Pnr.]]=BW$7,Tbl.Kosten[[#This Row],[Totaal kosten]],"")</f>
        <v/>
      </c>
      <c r="BX40" s="158" t="str">
        <f>IFERROR(_xlfn.XLOOKUP(Tbl.Kosten[[#This Row],[Werkpakketcode]],Tbl.Werkpakketten[Werkpakketcode],Tbl.Werkpakketten[WPnr.],"",0,1),"")</f>
        <v/>
      </c>
      <c r="BY40" s="158" t="str">
        <f>IF(Tbl.Kosten[[#This Row],[WPnr.]]=BY$7,Tbl.Kosten[[#This Row],[Totaal kosten]],"")</f>
        <v/>
      </c>
      <c r="BZ40" s="158" t="str">
        <f>IF(Tbl.Kosten[[#This Row],[WPnr.]]=BZ$7,Tbl.Kosten[[#This Row],[Totaal kosten]],"")</f>
        <v/>
      </c>
      <c r="CA40" s="158" t="str">
        <f>IF(Tbl.Kosten[[#This Row],[WPnr.]]=CA$7,Tbl.Kosten[[#This Row],[Totaal kosten]],"")</f>
        <v/>
      </c>
      <c r="CB40" s="158" t="str">
        <f>IF(Tbl.Kosten[[#This Row],[WPnr.]]=CB$7,Tbl.Kosten[[#This Row],[Totaal kosten]],"")</f>
        <v/>
      </c>
      <c r="CC40" s="158" t="str">
        <f>IF(Tbl.Kosten[[#This Row],[WPnr.]]=CC$7,Tbl.Kosten[[#This Row],[Totaal kosten]],"")</f>
        <v/>
      </c>
      <c r="CD40" s="158" t="str">
        <f>IF(Tbl.Kosten[[#This Row],[WPnr.]]=CD$7,Tbl.Kosten[[#This Row],[Totaal kosten]],"")</f>
        <v/>
      </c>
      <c r="CE40" s="158" t="str">
        <f>IF(Tbl.Kosten[[#This Row],[WPnr.]]=CE$7,Tbl.Kosten[[#This Row],[Totaal kosten]],"")</f>
        <v/>
      </c>
      <c r="CF40" s="158" t="str">
        <f>IF(Tbl.Kosten[[#This Row],[WPnr.]]=CF$7,Tbl.Kosten[[#This Row],[Totaal kosten]],"")</f>
        <v/>
      </c>
      <c r="CG40" s="158" t="str">
        <f>IF(Tbl.Kosten[[#This Row],[WPnr.]]=CG$7,Tbl.Kosten[[#This Row],[Totaal kosten]],"")</f>
        <v/>
      </c>
      <c r="CH40" s="158" t="str">
        <f>IF(Tbl.Kosten[[#This Row],[WPnr.]]=CH$7,Tbl.Kosten[[#This Row],[Totaal kosten]],"")</f>
        <v/>
      </c>
      <c r="CI40" s="158" t="str">
        <f>IF(Tbl.Kosten[[#This Row],[WPnr.]]=CI$7,Tbl.Kosten[[#This Row],[Totaal kosten]],"")</f>
        <v/>
      </c>
      <c r="CJ40" s="158" t="str">
        <f>IF(Tbl.Kosten[[#This Row],[WPnr.]]=CJ$7,Tbl.Kosten[[#This Row],[Totaal kosten]],"")</f>
        <v/>
      </c>
      <c r="CK40" s="158" t="str">
        <f>IF(Tbl.Kosten[[#This Row],[WPnr.]]=CK$7,Tbl.Kosten[[#This Row],[Totaal kosten]],"")</f>
        <v/>
      </c>
      <c r="CL40" s="158" t="str">
        <f>IF(Tbl.Kosten[[#This Row],[WPnr.]]=CL$7,Tbl.Kosten[[#This Row],[Totaal kosten]],"")</f>
        <v/>
      </c>
      <c r="CM40" s="158" t="str">
        <f>IF(Tbl.Kosten[[#This Row],[WPnr.]]=CM$7,Tbl.Kosten[[#This Row],[Totaal kosten]],"")</f>
        <v/>
      </c>
      <c r="CN40" s="158" t="str">
        <f>IF(Tbl.Kosten[[#This Row],[WPnr.]]=CN$7,Tbl.Kosten[[#This Row],[Totaal kosten]],"")</f>
        <v/>
      </c>
      <c r="CO40" s="158" t="str">
        <f>IF(Tbl.Kosten[[#This Row],[WPnr.]]=CO$7,Tbl.Kosten[[#This Row],[Totaal kosten]],"")</f>
        <v/>
      </c>
      <c r="CP40" s="158" t="str">
        <f>IF(Tbl.Kosten[[#This Row],[WPnr.]]=CP$7,Tbl.Kosten[[#This Row],[Totaal kosten]],"")</f>
        <v/>
      </c>
      <c r="CQ40" s="158" t="str">
        <f>IF(Tbl.Kosten[[#This Row],[WPnr.]]=CQ$7,Tbl.Kosten[[#This Row],[Totaal kosten]],"")</f>
        <v/>
      </c>
      <c r="CR40" s="158" t="str">
        <f>IF(Tbl.Kosten[[#This Row],[WPnr.]]=CR$7,Tbl.Kosten[[#This Row],[Totaal kosten]],"")</f>
        <v/>
      </c>
      <c r="CS40" s="158" t="str">
        <f>IF(Tbl.Kosten[[#This Row],[WPnr.]]=CS$7,Tbl.Kosten[[#This Row],[Totaal kosten]],"")</f>
        <v/>
      </c>
      <c r="CT40" s="158" t="str">
        <f>IF(Tbl.Kosten[[#This Row],[WPnr.]]=CT$7,Tbl.Kosten[[#This Row],[Totaal kosten]],"")</f>
        <v/>
      </c>
      <c r="CU40" s="158" t="str">
        <f>IF(Tbl.Kosten[[#This Row],[WPnr.]]=CU$7,Tbl.Kosten[[#This Row],[Totaal kosten]],"")</f>
        <v/>
      </c>
      <c r="CV40" s="158" t="str">
        <f>IF(Tbl.Kosten[[#This Row],[WPnr.]]=CV$7,Tbl.Kosten[[#This Row],[Totaal kosten]],"")</f>
        <v/>
      </c>
      <c r="CW40" s="158" t="str">
        <f>IF(Tbl.Kosten[[#This Row],[WPnr.]]=CW$7,Tbl.Kosten[[#This Row],[Totaal kosten]],"")</f>
        <v/>
      </c>
      <c r="CX40" s="158" t="str">
        <f>IF(Tbl.Kosten[[#This Row],[WPnr.]]=CX$7,Tbl.Kosten[[#This Row],[Totaal kosten]],"")</f>
        <v/>
      </c>
      <c r="CY40" s="158" t="str">
        <f>IF(Tbl.Kosten[[#This Row],[WPnr.]]=CY$7,Tbl.Kosten[[#This Row],[Totaal kosten]],"")</f>
        <v/>
      </c>
      <c r="CZ40" s="158" t="str">
        <f>IF(Tbl.Kosten[[#This Row],[WPnr.]]=CZ$7,Tbl.Kosten[[#This Row],[Totaal kosten]],"")</f>
        <v/>
      </c>
      <c r="DA40" s="158" t="str">
        <f>IF(Tbl.Kosten[[#This Row],[WPnr.]]=DA$7,Tbl.Kosten[[#This Row],[Totaal kosten]],"")</f>
        <v/>
      </c>
      <c r="DB40" s="158" t="str">
        <f>IF(Tbl.Kosten[[#This Row],[WPnr.]]=DB$7,Tbl.Kosten[[#This Row],[Totaal kosten]],"")</f>
        <v/>
      </c>
      <c r="DC40" s="158" t="str">
        <f>IF(Tbl.Kosten[[#This Row],[WPnr.]]=DC$7,Tbl.Kosten[[#This Row],[Totaal kosten]],"")</f>
        <v/>
      </c>
      <c r="DD40" s="158" t="str">
        <f>IF(Tbl.Kosten[[#This Row],[WPnr.]]=DD$7,Tbl.Kosten[[#This Row],[Totaal kosten]],"")</f>
        <v/>
      </c>
      <c r="DE40" s="158" t="str">
        <f>IF(Tbl.Kosten[[#This Row],[WPnr.]]=DE$7,Tbl.Kosten[[#This Row],[Totaal kosten]],"")</f>
        <v/>
      </c>
      <c r="DF40" s="158" t="str">
        <f>IF(Tbl.Kosten[[#This Row],[WPnr.]]=DF$7,Tbl.Kosten[[#This Row],[Totaal kosten]],"")</f>
        <v/>
      </c>
      <c r="DG40" s="158" t="str">
        <f>IF(Tbl.Kosten[[#This Row],[WPnr.]]=DG$7,Tbl.Kosten[[#This Row],[Totaal kosten]],"")</f>
        <v/>
      </c>
      <c r="DH40" s="158" t="str">
        <f>IF(Tbl.Kosten[[#This Row],[WPnr.]]=DH$7,Tbl.Kosten[[#This Row],[Totaal kosten]],"")</f>
        <v/>
      </c>
      <c r="DI40" s="158" t="str">
        <f>IF(Tbl.Kosten[[#This Row],[WPnr.]]=DI$7,Tbl.Kosten[[#This Row],[Totaal kosten]],"")</f>
        <v/>
      </c>
      <c r="DJ40" s="158" t="str">
        <f>IF(Tbl.Kosten[[#This Row],[WPnr.]]=DJ$7,Tbl.Kosten[[#This Row],[Totaal kosten]],"")</f>
        <v/>
      </c>
      <c r="DK40" s="158" t="str">
        <f>IF(Tbl.Kosten[[#This Row],[WPnr.]]=DK$7,Tbl.Kosten[[#This Row],[Totaal kosten]],"")</f>
        <v/>
      </c>
      <c r="DL40" s="158" t="str">
        <f>IF(Tbl.Kosten[[#This Row],[WPnr.]]=DL$7,Tbl.Kosten[[#This Row],[Totaal kosten]],"")</f>
        <v/>
      </c>
      <c r="DM40" s="158" t="str">
        <f>IF(Tbl.Kosten[[#This Row],[WPnr.]]=DM$7,Tbl.Kosten[[#This Row],[Totaal kosten]],"")</f>
        <v/>
      </c>
      <c r="DN40" s="158" t="str">
        <f>IF(Tbl.Kosten[[#This Row],[WPnr.]]=DN$7,Tbl.Kosten[[#This Row],[Totaal kosten]],"")</f>
        <v/>
      </c>
      <c r="DO40" s="158" t="str">
        <f>IF(Tbl.Kosten[[#This Row],[WPnr.]]=DO$7,Tbl.Kosten[[#This Row],[Totaal kosten]],"")</f>
        <v/>
      </c>
      <c r="DP40" s="158" t="str">
        <f>IF(Tbl.Kosten[[#This Row],[WPnr.]]=DP$7,Tbl.Kosten[[#This Row],[Totaal kosten]],"")</f>
        <v/>
      </c>
      <c r="DQ40" s="158" t="str">
        <f>IF(Tbl.Kosten[[#This Row],[WPnr.]]=DQ$7,Tbl.Kosten[[#This Row],[Totaal kosten]],"")</f>
        <v/>
      </c>
      <c r="DR40" s="158" t="str">
        <f>IF(Tbl.Kosten[[#This Row],[WPnr.]]=DR$7,Tbl.Kosten[[#This Row],[Totaal kosten]],"")</f>
        <v/>
      </c>
      <c r="DS40" s="158" t="str">
        <f>IF(Tbl.Kosten[[#This Row],[WPnr.]]=DS$7,Tbl.Kosten[[#This Row],[Totaal kosten]],"")</f>
        <v/>
      </c>
      <c r="DT40" s="158" t="str">
        <f>IF(Tbl.Kosten[[#This Row],[WPnr.]]=DT$7,Tbl.Kosten[[#This Row],[Totaal kosten]],"")</f>
        <v/>
      </c>
      <c r="DU40" s="158" t="str">
        <f>IF(Tbl.Kosten[[#This Row],[WPnr.]]=DU$7,Tbl.Kosten[[#This Row],[Totaal kosten]],"")</f>
        <v/>
      </c>
      <c r="DV40" s="158" t="str">
        <f>IF(Tbl.Kosten[[#This Row],[WPnr.]]=DV$7,Tbl.Kosten[[#This Row],[Totaal kosten]],"")</f>
        <v/>
      </c>
      <c r="DW40" s="160" t="str">
        <f>IFERROR(_xlfn.XLOOKUP(Tbl.Kosten[[#This Row],[Kostensoort]],Tbl.Kostensoorten[Kostensoorten],Tbl.Kostensoorten[KSnr.],"",0,1),"")</f>
        <v/>
      </c>
      <c r="DX40" s="160" t="str">
        <f>IF(Tbl.Kosten[[#This Row],[KSnr.]]=DX$7,Tbl.Kosten[[#This Row],[Totaal kosten]],"")</f>
        <v/>
      </c>
      <c r="DY40" s="160" t="str">
        <f>IF(Tbl.Kosten[[#This Row],[KSnr.]]=DY$7,Tbl.Kosten[[#This Row],[Totaal kosten]],"")</f>
        <v/>
      </c>
      <c r="DZ40" s="160" t="str">
        <f>IF(Tbl.Kosten[[#This Row],[KSnr.]]=DZ$7,Tbl.Kosten[[#This Row],[Totaal kosten]],"")</f>
        <v/>
      </c>
      <c r="EA40" s="160" t="str">
        <f>IF(Tbl.Kosten[[#This Row],[KSnr.]]=EA$7,Tbl.Kosten[[#This Row],[Totaal kosten]],"")</f>
        <v/>
      </c>
      <c r="EB40" s="160" t="str">
        <f>IF(Tbl.Kosten[[#This Row],[KSnr.]]=EB$7,Tbl.Kosten[[#This Row],[Totaal kosten]],"")</f>
        <v/>
      </c>
      <c r="EC40" s="160" t="str">
        <f>IF(Tbl.Kosten[[#This Row],[KSnr.]]=EC$7,Tbl.Kosten[[#This Row],[Totaal kosten]],"")</f>
        <v/>
      </c>
      <c r="ED40" s="160" t="str">
        <f>IF(Tbl.Kosten[[#This Row],[KSnr.]]=ED$7,Tbl.Kosten[[#This Row],[Totaal kosten]],"")</f>
        <v/>
      </c>
      <c r="EE40" s="160" t="str">
        <f>IF(Tbl.Kosten[[#This Row],[KSnr.]]=EE$7,Tbl.Kosten[[#This Row],[Totaal kosten]],"")</f>
        <v/>
      </c>
      <c r="EF40" s="160" t="str">
        <f>IF(Tbl.Kosten[[#This Row],[KSnr.]]=EF$7,Tbl.Kosten[[#This Row],[Totaal kosten]],"")</f>
        <v/>
      </c>
      <c r="EG40" s="160" t="str">
        <f>IF(Tbl.Kosten[[#This Row],[KSnr.]]=EG$7,Tbl.Kosten[[#This Row],[Totaal kosten]],"")</f>
        <v/>
      </c>
      <c r="EH40" s="160" t="str">
        <f>IF(Tbl.Kosten[[#This Row],[KSnr.]]=EH$7,Tbl.Kosten[[#This Row],[Totaal kosten]],"")</f>
        <v/>
      </c>
      <c r="EI40" s="160" t="str">
        <f>IF(Tbl.Kosten[[#This Row],[KSnr.]]=EI$7,Tbl.Kosten[[#This Row],[Totaal kosten]],"")</f>
        <v/>
      </c>
      <c r="EJ40" s="160" t="str">
        <f>IF(Tbl.Kosten[[#This Row],[KSnr.]]=EJ$7,Tbl.Kosten[[#This Row],[Totaal kosten]],"")</f>
        <v/>
      </c>
      <c r="EK40" s="160" t="str">
        <f>IF(Tbl.Kosten[[#This Row],[KSnr.]]=EK$7,Tbl.Kosten[[#This Row],[Totaal kosten]],"")</f>
        <v/>
      </c>
      <c r="EL40" s="160" t="str">
        <f>IF(Tbl.Kosten[[#This Row],[KSnr.]]=EL$7,Tbl.Kosten[[#This Row],[Totaal kosten]],"")</f>
        <v/>
      </c>
      <c r="EM40" s="160" t="str">
        <f>IF(Tbl.Kosten[[#This Row],[KSnr.]]=EM$7,Tbl.Kosten[[#This Row],[Totaal kosten]],"")</f>
        <v/>
      </c>
      <c r="EN40" s="160" t="str">
        <f>IF(Tbl.Kosten[[#This Row],[KSnr.]]=EN$7,Tbl.Kosten[[#This Row],[Totaal kosten]],"")</f>
        <v/>
      </c>
      <c r="EO40" s="160" t="str">
        <f>IF(Tbl.Kosten[[#This Row],[KSnr.]]=EO$7,Tbl.Kosten[[#This Row],[Totaal kosten]],"")</f>
        <v/>
      </c>
      <c r="EP40" s="160" t="str">
        <f>IF(Tbl.Kosten[[#This Row],[KSnr.]]=EP$7,Tbl.Kosten[[#This Row],[Totaal kosten]],"")</f>
        <v/>
      </c>
      <c r="EQ40" s="160" t="str">
        <f>IF(Tbl.Kosten[[#This Row],[KSnr.]]=EQ$7,Tbl.Kosten[[#This Row],[Totaal kosten]],"")</f>
        <v/>
      </c>
      <c r="ER40" s="154" t="str">
        <f>IFERROR(_xlfn.XLOOKUP(Tbl.Kosten[[#This Row],[Subsidieactiviteit]],Tbl.Subsidiehoogte[Subsidieactiviteit],Tbl.Subsidiehoogte[SAnr.],"",0,1),"")</f>
        <v/>
      </c>
      <c r="ES40" s="160" t="str">
        <f>IF(Tbl.Kosten[[#This Row],[Sanr.]]=ES$7,Tbl.Kosten[[#This Row],[Totaal kosten]],"")</f>
        <v/>
      </c>
      <c r="ET40" s="160" t="str">
        <f>IF(Tbl.Kosten[[#This Row],[Sanr.]]=ET$7,Tbl.Kosten[[#This Row],[Totaal kosten]],"")</f>
        <v/>
      </c>
      <c r="EU40" s="160" t="str">
        <f>IF(Tbl.Kosten[[#This Row],[Sanr.]]=EU$7,Tbl.Kosten[[#This Row],[Totaal kosten]],"")</f>
        <v/>
      </c>
      <c r="EV40" s="160" t="str">
        <f>IF(Tbl.Kosten[[#This Row],[Sanr.]]=EV$7,Tbl.Kosten[[#This Row],[Totaal kosten]],"")</f>
        <v/>
      </c>
      <c r="EW40" s="160" t="str">
        <f>IF(Tbl.Kosten[[#This Row],[Sanr.]]=EW$7,Tbl.Kosten[[#This Row],[Totaal kosten]],"")</f>
        <v/>
      </c>
      <c r="EX40" s="160" t="str">
        <f>IF(Tbl.Kosten[[#This Row],[Sanr.]]=EX$7,Tbl.Kosten[[#This Row],[Totaal kosten]],"")</f>
        <v/>
      </c>
      <c r="EY40" s="160" t="str">
        <f>IF(Tbl.Kosten[[#This Row],[Sanr.]]=EY$7,Tbl.Kosten[[#This Row],[Totaal kosten]],"")</f>
        <v/>
      </c>
      <c r="EZ40" s="160" t="str">
        <f>IF(Tbl.Kosten[[#This Row],[Sanr.]]=EZ$7,Tbl.Kosten[[#This Row],[Totaal kosten]],"")</f>
        <v/>
      </c>
      <c r="FA40" s="160" t="str">
        <f>IF(Tbl.Kosten[[#This Row],[Sanr.]]=FA$7,Tbl.Kosten[[#This Row],[Totaal kosten]],"")</f>
        <v/>
      </c>
      <c r="FB40" s="160" t="str">
        <f>IF(Tbl.Kosten[[#This Row],[Sanr.]]=FB$7,Tbl.Kosten[[#This Row],[Totaal kosten]],"")</f>
        <v/>
      </c>
      <c r="FC40" s="160" t="str">
        <f>IF(Tbl.Kosten[[#This Row],[Sanr.]]=FC$7,Tbl.Kosten[[#This Row],[Totaal kosten]],"")</f>
        <v/>
      </c>
      <c r="FD40" s="160" t="str">
        <f>IF(Tbl.Kosten[[#This Row],[Sanr.]]=FD$7,Tbl.Kosten[[#This Row],[Totaal kosten]],"")</f>
        <v/>
      </c>
      <c r="FE40" s="160" t="str">
        <f>IF(Tbl.Kosten[[#This Row],[Sanr.]]=FE$7,Tbl.Kosten[[#This Row],[Totaal kosten]],"")</f>
        <v/>
      </c>
      <c r="FF40" s="160" t="str">
        <f>IF(Tbl.Kosten[[#This Row],[Sanr.]]=FF$7,Tbl.Kosten[[#This Row],[Totaal kosten]],"")</f>
        <v/>
      </c>
      <c r="FG40" s="160" t="str">
        <f>IF(Tbl.Kosten[[#This Row],[Sanr.]]=FG$7,Tbl.Kosten[[#This Row],[Totaal kosten]],"")</f>
        <v/>
      </c>
      <c r="FH40" s="160" t="str">
        <f>IF(Tbl.Kosten[[#This Row],[Sanr.]]=FH$7,Tbl.Kosten[[#This Row],[Totaal kosten]],"")</f>
        <v/>
      </c>
      <c r="FI40" s="160" t="str">
        <f>IF(Tbl.Kosten[[#This Row],[Sanr.]]=FI$7,Tbl.Kosten[[#This Row],[Totaal kosten]],"")</f>
        <v/>
      </c>
      <c r="FJ40" s="160" t="str">
        <f>IF(Tbl.Kosten[[#This Row],[Sanr.]]=FJ$7,Tbl.Kosten[[#This Row],[Totaal kosten]],"")</f>
        <v/>
      </c>
      <c r="FK40" s="160" t="str">
        <f>IF(Tbl.Kosten[[#This Row],[Sanr.]]=FK$7,Tbl.Kosten[[#This Row],[Totaal kosten]],"")</f>
        <v/>
      </c>
      <c r="FL40" s="160" t="str">
        <f>IF(Tbl.Kosten[[#This Row],[Sanr.]]=FL$7,Tbl.Kosten[[#This Row],[Totaal kosten]],"")</f>
        <v/>
      </c>
      <c r="FM40" s="160" t="str">
        <f>IF(Tbl.Kosten[[#This Row],[Sanr.]]=FM$7,Tbl.Kosten[[#This Row],[Totaal kosten]],"")</f>
        <v/>
      </c>
      <c r="FN40" s="160" t="str">
        <f>IF(Tbl.Kosten[[#This Row],[Sanr.]]=FN$7,Tbl.Kosten[[#This Row],[Totaal kosten]],"")</f>
        <v/>
      </c>
      <c r="FO40" s="160" t="str">
        <f>IF(Tbl.Kosten[[#This Row],[Sanr.]]=FO$7,Tbl.Kosten[[#This Row],[Totaal kosten]],"")</f>
        <v/>
      </c>
      <c r="FP40" s="160" t="str">
        <f>IF(Tbl.Kosten[[#This Row],[Sanr.]]=FP$7,Tbl.Kosten[[#This Row],[Totaal kosten]],"")</f>
        <v/>
      </c>
      <c r="FQ40" s="160" t="str">
        <f>IF(Tbl.Kosten[[#This Row],[Sanr.]]=FQ$7,Tbl.Kosten[[#This Row],[Totaal kosten]],"")</f>
        <v/>
      </c>
      <c r="FR40" s="160" t="str">
        <f>IF(Tbl.Kosten[[#This Row],[Sanr.]]=FR$7,Tbl.Kosten[[#This Row],[Totaal kosten]],"")</f>
        <v/>
      </c>
      <c r="FS40" s="160" t="str">
        <f>IF(Tbl.Kosten[[#This Row],[Sanr.]]=FS$7,Tbl.Kosten[[#This Row],[Totaal kosten]],"")</f>
        <v/>
      </c>
      <c r="FT40" s="160" t="str">
        <f>IF(Tbl.Kosten[[#This Row],[Sanr.]]=FT$7,Tbl.Kosten[[#This Row],[Totaal kosten]],"")</f>
        <v/>
      </c>
      <c r="FU40" s="160" t="str">
        <f>IF(Tbl.Kosten[[#This Row],[Sanr.]]=FU$7,Tbl.Kosten[[#This Row],[Totaal kosten]],"")</f>
        <v/>
      </c>
      <c r="FV40" s="160" t="str">
        <f>IF(Tbl.Kosten[[#This Row],[Sanr.]]=FV$7,Tbl.Kosten[[#This Row],[Totaal kosten]],"")</f>
        <v/>
      </c>
      <c r="FW40" s="160" t="str">
        <f>IFERROR(_xlfn.XLOOKUP(Tbl.Kosten[[#This Row],[Activiteitencode]],Tbl.Activiteiten[Activiteitcode],Tbl.Activiteiten[Anr.],"",0,1),"")</f>
        <v/>
      </c>
      <c r="FX40" s="181" t="str">
        <f>_xlfn.CONCAT(Tbl.Kosten[[#This Row],[Pnr.]],Tbl.Kosten[[#This Row],[Sanr.]])</f>
        <v>P1</v>
      </c>
      <c r="FY40" s="160">
        <f>Tbl.Kosten[[#This Row],[Totaal kosten]]-Tbl.Kosten[[#This Row],[Subsidie]]</f>
        <v>0</v>
      </c>
      <c r="FZ40" s="160">
        <f>IF(Tbl.Kosten[[#This Row],[Pnr.]]=FZ$7,Tbl.Kosten[[#This Row],[Te financieren]],"")</f>
        <v>0</v>
      </c>
      <c r="GA40" s="160" t="str">
        <f>IF(Tbl.Kosten[[#This Row],[Pnr.]]=GA$7,Tbl.Kosten[[#This Row],[Te financieren]],"")</f>
        <v/>
      </c>
      <c r="GB40" s="160" t="str">
        <f>IF(Tbl.Kosten[[#This Row],[Pnr.]]=GB$7,Tbl.Kosten[[#This Row],[Te financieren]],"")</f>
        <v/>
      </c>
      <c r="GC40" s="160" t="str">
        <f>IF(Tbl.Kosten[[#This Row],[Pnr.]]=GC$7,Tbl.Kosten[[#This Row],[Te financieren]],"")</f>
        <v/>
      </c>
      <c r="GD40" s="160" t="str">
        <f>IF(Tbl.Kosten[[#This Row],[Pnr.]]=GD$7,Tbl.Kosten[[#This Row],[Te financieren]],"")</f>
        <v/>
      </c>
      <c r="GE40" s="160" t="str">
        <f>IF(Tbl.Kosten[[#This Row],[Pnr.]]=GE$7,Tbl.Kosten[[#This Row],[Te financieren]],"")</f>
        <v/>
      </c>
      <c r="GF40" s="160" t="str">
        <f>IF(Tbl.Kosten[[#This Row],[Pnr.]]=GF$7,Tbl.Kosten[[#This Row],[Te financieren]],"")</f>
        <v/>
      </c>
      <c r="GG40" s="160" t="str">
        <f>IF(Tbl.Kosten[[#This Row],[Pnr.]]=GG$7,Tbl.Kosten[[#This Row],[Te financieren]],"")</f>
        <v/>
      </c>
      <c r="GH40" s="160" t="str">
        <f>IF(Tbl.Kosten[[#This Row],[Pnr.]]=GH$7,Tbl.Kosten[[#This Row],[Te financieren]],"")</f>
        <v/>
      </c>
      <c r="GI40" s="160" t="str">
        <f>IF(Tbl.Kosten[[#This Row],[Pnr.]]=GI$7,Tbl.Kosten[[#This Row],[Te financieren]],"")</f>
        <v/>
      </c>
      <c r="GJ40" s="160" t="str">
        <f>IF(Tbl.Kosten[[#This Row],[Pnr.]]=GJ$7,Tbl.Kosten[[#This Row],[Te financieren]],"")</f>
        <v/>
      </c>
      <c r="GK40" s="160" t="str">
        <f>IF(Tbl.Kosten[[#This Row],[Pnr.]]=GK$7,Tbl.Kosten[[#This Row],[Te financieren]],"")</f>
        <v/>
      </c>
      <c r="GL40" s="160" t="str">
        <f>IF(Tbl.Kosten[[#This Row],[Pnr.]]=GL$7,Tbl.Kosten[[#This Row],[Te financieren]],"")</f>
        <v/>
      </c>
      <c r="GM40" s="160" t="str">
        <f>IF(Tbl.Kosten[[#This Row],[Pnr.]]=GM$7,Tbl.Kosten[[#This Row],[Te financieren]],"")</f>
        <v/>
      </c>
      <c r="GN40" s="160" t="str">
        <f>IF(Tbl.Kosten[[#This Row],[Pnr.]]=GN$7,Tbl.Kosten[[#This Row],[Te financieren]],"")</f>
        <v/>
      </c>
      <c r="GO40" s="160" t="str">
        <f>IF(Tbl.Kosten[[#This Row],[Pnr.]]=GO$7,Tbl.Kosten[[#This Row],[Te financieren]],"")</f>
        <v/>
      </c>
      <c r="GP40" s="160" t="str">
        <f>IF(Tbl.Kosten[[#This Row],[Pnr.]]=GP$7,Tbl.Kosten[[#This Row],[Te financieren]],"")</f>
        <v/>
      </c>
      <c r="GQ40" s="160" t="str">
        <f>IF(Tbl.Kosten[[#This Row],[Pnr.]]=GQ$7,Tbl.Kosten[[#This Row],[Te financieren]],"")</f>
        <v/>
      </c>
      <c r="GR40" s="160" t="str">
        <f>IF(Tbl.Kosten[[#This Row],[Pnr.]]=GR$7,Tbl.Kosten[[#This Row],[Te financieren]],"")</f>
        <v/>
      </c>
      <c r="GS40" s="160" t="str">
        <f>IF(Tbl.Kosten[[#This Row],[Pnr.]]=GS$7,Tbl.Kosten[[#This Row],[Te financieren]],"")</f>
        <v/>
      </c>
      <c r="GT40" s="160" t="str">
        <f>IF(Tbl.Kosten[[#This Row],[Pnr.]]=GT$7,Tbl.Kosten[[#This Row],[Te financieren]],"")</f>
        <v/>
      </c>
      <c r="GU40" s="160" t="str">
        <f>IF(Tbl.Kosten[[#This Row],[Pnr.]]=GU$7,Tbl.Kosten[[#This Row],[Te financieren]],"")</f>
        <v/>
      </c>
      <c r="GV40" s="160" t="str">
        <f>IF(Tbl.Kosten[[#This Row],[Pnr.]]=GV$7,Tbl.Kosten[[#This Row],[Te financieren]],"")</f>
        <v/>
      </c>
      <c r="GW40" s="160" t="str">
        <f>IF(Tbl.Kosten[[#This Row],[Pnr.]]=GW$7,Tbl.Kosten[[#This Row],[Te financieren]],"")</f>
        <v/>
      </c>
      <c r="GX40" s="160" t="str">
        <f>IF(Tbl.Kosten[[#This Row],[Pnr.]]=GX$7,Tbl.Kosten[[#This Row],[Te financieren]],"")</f>
        <v/>
      </c>
      <c r="GY40" s="160" t="str">
        <f>IF(Tbl.Kosten[[#This Row],[Pnr.]]=GY$7,Tbl.Kosten[[#This Row],[Te financieren]],"")</f>
        <v/>
      </c>
      <c r="GZ40" s="160" t="str">
        <f>IF(Tbl.Kosten[[#This Row],[Pnr.]]=GZ$7,Tbl.Kosten[[#This Row],[Te financieren]],"")</f>
        <v/>
      </c>
      <c r="HA40" s="160" t="str">
        <f>IF(Tbl.Kosten[[#This Row],[Pnr.]]=HA$7,Tbl.Kosten[[#This Row],[Te financieren]],"")</f>
        <v/>
      </c>
      <c r="HB40" s="160" t="str">
        <f>IF(Tbl.Kosten[[#This Row],[Pnr.]]=HB$7,Tbl.Kosten[[#This Row],[Te financieren]],"")</f>
        <v/>
      </c>
      <c r="HC40" s="160" t="str">
        <f>IF(Tbl.Kosten[[#This Row],[Pnr.]]=HC$7,Tbl.Kosten[[#This Row],[Te financieren]],"")</f>
        <v/>
      </c>
      <c r="HD40" s="160" t="str">
        <f>IF(Tbl.Kosten[[#This Row],[Pnr.]]=HD$7,Tbl.Kosten[[#This Row],[Te financieren]],"")</f>
        <v/>
      </c>
      <c r="HE40" s="160" t="str">
        <f>IF(Tbl.Kosten[[#This Row],[Pnr.]]=HE$7,Tbl.Kosten[[#This Row],[Te financieren]],"")</f>
        <v/>
      </c>
      <c r="HF40" s="160" t="str">
        <f>IF(Tbl.Kosten[[#This Row],[Pnr.]]=HF$7,Tbl.Kosten[[#This Row],[Te financieren]],"")</f>
        <v/>
      </c>
      <c r="HG40" s="160" t="str">
        <f>IF(Tbl.Kosten[[#This Row],[Pnr.]]=HG$7,Tbl.Kosten[[#This Row],[Te financieren]],"")</f>
        <v/>
      </c>
      <c r="HH40" s="160" t="str">
        <f>IF(Tbl.Kosten[[#This Row],[Pnr.]]=HH$7,Tbl.Kosten[[#This Row],[Te financieren]],"")</f>
        <v/>
      </c>
      <c r="HI40" s="160" t="str">
        <f>IF(Tbl.Kosten[[#This Row],[Pnr.]]=HI$7,Tbl.Kosten[[#This Row],[Te financieren]],"")</f>
        <v/>
      </c>
      <c r="HJ40" s="160" t="str">
        <f>IF(Tbl.Kosten[[#This Row],[Pnr.]]=HJ$7,Tbl.Kosten[[#This Row],[Te financieren]],"")</f>
        <v/>
      </c>
      <c r="HK40" s="160" t="str">
        <f>IF(Tbl.Kosten[[#This Row],[Pnr.]]=HK$7,Tbl.Kosten[[#This Row],[Te financieren]],"")</f>
        <v/>
      </c>
      <c r="HL40" s="160" t="str">
        <f>IF(Tbl.Kosten[[#This Row],[Pnr.]]=HL$7,Tbl.Kosten[[#This Row],[Te financieren]],"")</f>
        <v/>
      </c>
      <c r="HM40" s="160" t="str">
        <f>IF(Tbl.Kosten[[#This Row],[Pnr.]]=HM$7,Tbl.Kosten[[#This Row],[Te financieren]],"")</f>
        <v/>
      </c>
      <c r="HN40" s="160" t="str">
        <f>IF(Tbl.Kosten[[#This Row],[Pnr.]]=HN$7,Tbl.Kosten[[#This Row],[Te financieren]],"")</f>
        <v/>
      </c>
      <c r="HO40" s="160" t="str">
        <f>IF(Tbl.Kosten[[#This Row],[Pnr.]]=HO$7,Tbl.Kosten[[#This Row],[Te financieren]],"")</f>
        <v/>
      </c>
      <c r="HP40" s="160" t="str">
        <f>IF(Tbl.Kosten[[#This Row],[Pnr.]]=HP$7,Tbl.Kosten[[#This Row],[Te financieren]],"")</f>
        <v/>
      </c>
      <c r="HQ40" s="160" t="str">
        <f>IF(Tbl.Kosten[[#This Row],[Pnr.]]=HQ$7,Tbl.Kosten[[#This Row],[Te financieren]],"")</f>
        <v/>
      </c>
      <c r="HR40" s="160" t="str">
        <f>IF(Tbl.Kosten[[#This Row],[Pnr.]]=HR$7,Tbl.Kosten[[#This Row],[Te financieren]],"")</f>
        <v/>
      </c>
      <c r="HS40" s="160" t="str">
        <f>IF(Tbl.Kosten[[#This Row],[Pnr.]]=HS$7,Tbl.Kosten[[#This Row],[Te financieren]],"")</f>
        <v/>
      </c>
      <c r="HT40" s="160" t="str">
        <f>IF(Tbl.Kosten[[#This Row],[Pnr.]]=HT$7,Tbl.Kosten[[#This Row],[Te financieren]],"")</f>
        <v/>
      </c>
      <c r="HU40" s="160" t="str">
        <f>IF(Tbl.Kosten[[#This Row],[Pnr.]]=HU$7,Tbl.Kosten[[#This Row],[Te financieren]],"")</f>
        <v/>
      </c>
      <c r="HV40" s="160" t="str">
        <f>IF(Tbl.Kosten[[#This Row],[Pnr.]]=HV$7,Tbl.Kosten[[#This Row],[Te financieren]],"")</f>
        <v/>
      </c>
      <c r="HW40" s="160" t="str">
        <f>IF(Tbl.Kosten[[#This Row],[Pnr.]]=HW$7,Tbl.Kosten[[#This Row],[Te financieren]],"")</f>
        <v/>
      </c>
    </row>
    <row r="41" spans="2:231" x14ac:dyDescent="0.3">
      <c r="B41" s="144"/>
      <c r="C41" s="147"/>
      <c r="D41" s="146"/>
      <c r="E41" s="147"/>
      <c r="F41" s="145"/>
      <c r="G41" s="11" t="str">
        <f>IF(Tbl.Kosten[[#This Row],[Medewerker e/o 
functie]]&lt;&gt;"",_xlfn.XLOOKUP(Tbl.Kosten[[#This Row],[Medewerker e/o 
functie]],Tbl.Uurtarief[Medewerker en/of functie],Tbl.Uurtarief[Uurtarief],"",0,1),"")</f>
        <v/>
      </c>
      <c r="H41" s="121">
        <f>IFERROR(Tbl.Kosten[[#This Row],[Uren]]*Tbl.Kosten[[#This Row],[Uurtarief]],0)</f>
        <v>0</v>
      </c>
      <c r="I41" s="119" t="str">
        <f>IF(Tbl.Kosten[[#This Row],[Subtotaal uren]]&lt;&gt;0,_xlfn.XLOOKUP(Tbl.Kosten[[#This Row],[Medewerker e/o 
functie]],Tbl.Uurtarief[Medewerker en/of functie],Tbl.Uurtarief[Kostensoort arbeid],"",0,1),"")</f>
        <v/>
      </c>
      <c r="J41" s="147"/>
      <c r="K41" s="145"/>
      <c r="L41" s="149" t="str">
        <f>IF(Tbl.Kosten[[#This Row],[Activum]]&lt;&gt;"",_xlfn.XLOOKUP(Tbl.Kosten[[#This Row],[Activum]],Tbl.Afschrijvingskosten[Activum],Tbl.Afschrijvingskosten[Tarief per afschrijvings-eenheid],"",0,1),"")</f>
        <v/>
      </c>
      <c r="M41" s="122">
        <f>IFERROR(Tbl.Kosten[[#This Row],[Een-
heden]]*Tbl.Kosten[[#This Row],[Afschrijvings-
tarief]],0)</f>
        <v>0</v>
      </c>
      <c r="N41" s="122" t="str">
        <f>IF(Tbl.Kosten[[#This Row],[Subtotaal afschrijving]]&lt;&gt;0,Lijsten!A39,"")</f>
        <v/>
      </c>
      <c r="O41" s="150"/>
      <c r="P41" s="145"/>
      <c r="Q41" s="148"/>
      <c r="R41" s="122">
        <f>IFERROR(Tbl.Kosten[[#This Row],[Aantal]]*Tbl.Kosten[[#This Row],[Tarief]],0)</f>
        <v>0</v>
      </c>
      <c r="S41" s="8">
        <f>IFERROR(Tbl.Kosten[[#This Row],[Subtotaal overige kosten]]+Tbl.Kosten[[#This Row],[Subtotaal uren]]+Tbl.Kosten[[#This Row],[Subtotaal afschrijving]],0)</f>
        <v>0</v>
      </c>
      <c r="T41" s="8">
        <f>IFERROR(Tbl.Kosten[[#This Row],[Totaal kosten]]*Tbl.Kosten[[#This Row],[Subsidie%]],0)</f>
        <v>0</v>
      </c>
      <c r="U41" s="4" t="str" cm="1">
        <f t="array" ref="U41">IFERROR(_xlfn.IFS(Tbl.Kosten[[#This Row],[Subtotaal uren]]&lt;&gt;0,Tbl.Kosten[[#This Row],[Kostensoort arbeid]],Tbl.Kosten[[#This Row],[Subtotaal afschrijving]]&lt;&gt;0,Tbl.Kosten[[#This Row],[Kostensoort afschrijving]],Tbl.Kosten[[#This Row],[Subtotaal overige kosten]]&lt;&gt;0,Tbl.Kosten[[#This Row],[Kostensoort overig]]),"")</f>
        <v/>
      </c>
      <c r="V41" s="4" t="str">
        <f>IFERROR(_xlfn.XLOOKUP(Tbl.Kosten[[#This Row],[Activiteitencode]],Tbl.Activiteiten[Activiteitcode],Tbl.Activiteiten[Werkpakketcode],"",0,1),"")</f>
        <v/>
      </c>
      <c r="W41" s="4" t="str">
        <f>IFERROR(_xlfn.XLOOKUP(Tbl.Kosten[[#This Row],[Werkpakketcode]],Tbl.Werkpakketten[Werkpakketcode],Tbl.Werkpakketten[Subsidiabele activiteit],"",0,1),"")</f>
        <v/>
      </c>
      <c r="X41" s="12">
        <f>IFERROR(_xlfn.XLOOKUP(Tbl.Kosten[[#This Row],[Sanr.]],Tbl.Subsidiehoogte[SAnr.],Tbl.Subsidiehoogte[Sub. Percentage],0,0,1),0)</f>
        <v>0</v>
      </c>
      <c r="Y41" s="154" t="str">
        <f>IFERROR(_xlfn.XLOOKUP(Tbl.Kosten[[#This Row],[Partnercode]],Tbl.Projectpartners[Partnercode],Tbl.Projectpartners[PNr.],"",0,1),"")</f>
        <v>P1</v>
      </c>
      <c r="Z41" s="158">
        <f>IF(Tbl.Kosten[[#This Row],[Pnr.]]=Z$7,Tbl.Kosten[[#This Row],[Totaal kosten]],"")</f>
        <v>0</v>
      </c>
      <c r="AA41" s="158" t="str">
        <f>IF(Tbl.Kosten[[#This Row],[Pnr.]]=AA$7,Tbl.Kosten[[#This Row],[Totaal kosten]],"")</f>
        <v/>
      </c>
      <c r="AB41" s="158" t="str">
        <f>IF(Tbl.Kosten[[#This Row],[Pnr.]]=AB$7,Tbl.Kosten[[#This Row],[Totaal kosten]],"")</f>
        <v/>
      </c>
      <c r="AC41" s="158" t="str">
        <f>IF(Tbl.Kosten[[#This Row],[Pnr.]]=AC$7,Tbl.Kosten[[#This Row],[Totaal kosten]],"")</f>
        <v/>
      </c>
      <c r="AD41" s="158" t="str">
        <f>IF(Tbl.Kosten[[#This Row],[Pnr.]]=AD$7,Tbl.Kosten[[#This Row],[Totaal kosten]],"")</f>
        <v/>
      </c>
      <c r="AE41" s="158" t="str">
        <f>IF(Tbl.Kosten[[#This Row],[Pnr.]]=AE$7,Tbl.Kosten[[#This Row],[Totaal kosten]],"")</f>
        <v/>
      </c>
      <c r="AF41" s="158" t="str">
        <f>IF(Tbl.Kosten[[#This Row],[Pnr.]]=AF$7,Tbl.Kosten[[#This Row],[Totaal kosten]],"")</f>
        <v/>
      </c>
      <c r="AG41" s="158" t="str">
        <f>IF(Tbl.Kosten[[#This Row],[Pnr.]]=AG$7,Tbl.Kosten[[#This Row],[Totaal kosten]],"")</f>
        <v/>
      </c>
      <c r="AH41" s="158" t="str">
        <f>IF(Tbl.Kosten[[#This Row],[Pnr.]]=AH$7,Tbl.Kosten[[#This Row],[Totaal kosten]],"")</f>
        <v/>
      </c>
      <c r="AI41" s="158" t="str">
        <f>IF(Tbl.Kosten[[#This Row],[Pnr.]]=AI$7,Tbl.Kosten[[#This Row],[Totaal kosten]],"")</f>
        <v/>
      </c>
      <c r="AJ41" s="158" t="str">
        <f>IF(Tbl.Kosten[[#This Row],[Pnr.]]=AJ$7,Tbl.Kosten[[#This Row],[Totaal kosten]],"")</f>
        <v/>
      </c>
      <c r="AK41" s="158" t="str">
        <f>IF(Tbl.Kosten[[#This Row],[Pnr.]]=AK$7,Tbl.Kosten[[#This Row],[Totaal kosten]],"")</f>
        <v/>
      </c>
      <c r="AL41" s="158" t="str">
        <f>IF(Tbl.Kosten[[#This Row],[Pnr.]]=AL$7,Tbl.Kosten[[#This Row],[Totaal kosten]],"")</f>
        <v/>
      </c>
      <c r="AM41" s="158" t="str">
        <f>IF(Tbl.Kosten[[#This Row],[Pnr.]]=AM$7,Tbl.Kosten[[#This Row],[Totaal kosten]],"")</f>
        <v/>
      </c>
      <c r="AN41" s="158" t="str">
        <f>IF(Tbl.Kosten[[#This Row],[Pnr.]]=AN$7,Tbl.Kosten[[#This Row],[Totaal kosten]],"")</f>
        <v/>
      </c>
      <c r="AO41" s="158" t="str">
        <f>IF(Tbl.Kosten[[#This Row],[Pnr.]]=AO$7,Tbl.Kosten[[#This Row],[Totaal kosten]],"")</f>
        <v/>
      </c>
      <c r="AP41" s="158" t="str">
        <f>IF(Tbl.Kosten[[#This Row],[Pnr.]]=AP$7,Tbl.Kosten[[#This Row],[Totaal kosten]],"")</f>
        <v/>
      </c>
      <c r="AQ41" s="158" t="str">
        <f>IF(Tbl.Kosten[[#This Row],[Pnr.]]=AQ$7,Tbl.Kosten[[#This Row],[Totaal kosten]],"")</f>
        <v/>
      </c>
      <c r="AR41" s="158" t="str">
        <f>IF(Tbl.Kosten[[#This Row],[Pnr.]]=AR$7,Tbl.Kosten[[#This Row],[Totaal kosten]],"")</f>
        <v/>
      </c>
      <c r="AS41" s="158" t="str">
        <f>IF(Tbl.Kosten[[#This Row],[Pnr.]]=AS$7,Tbl.Kosten[[#This Row],[Totaal kosten]],"")</f>
        <v/>
      </c>
      <c r="AT41" s="158" t="str">
        <f>IF(Tbl.Kosten[[#This Row],[Pnr.]]=AT$7,Tbl.Kosten[[#This Row],[Totaal kosten]],"")</f>
        <v/>
      </c>
      <c r="AU41" s="158" t="str">
        <f>IF(Tbl.Kosten[[#This Row],[Pnr.]]=AU$7,Tbl.Kosten[[#This Row],[Totaal kosten]],"")</f>
        <v/>
      </c>
      <c r="AV41" s="158" t="str">
        <f>IF(Tbl.Kosten[[#This Row],[Pnr.]]=AV$7,Tbl.Kosten[[#This Row],[Totaal kosten]],"")</f>
        <v/>
      </c>
      <c r="AW41" s="158" t="str">
        <f>IF(Tbl.Kosten[[#This Row],[Pnr.]]=AW$7,Tbl.Kosten[[#This Row],[Totaal kosten]],"")</f>
        <v/>
      </c>
      <c r="AX41" s="158" t="str">
        <f>IF(Tbl.Kosten[[#This Row],[Pnr.]]=AX$7,Tbl.Kosten[[#This Row],[Totaal kosten]],"")</f>
        <v/>
      </c>
      <c r="AY41" s="158" t="str">
        <f>IF(Tbl.Kosten[[#This Row],[Pnr.]]=AY$7,Tbl.Kosten[[#This Row],[Totaal kosten]],"")</f>
        <v/>
      </c>
      <c r="AZ41" s="158" t="str">
        <f>IF(Tbl.Kosten[[#This Row],[Pnr.]]=AZ$7,Tbl.Kosten[[#This Row],[Totaal kosten]],"")</f>
        <v/>
      </c>
      <c r="BA41" s="158" t="str">
        <f>IF(Tbl.Kosten[[#This Row],[Pnr.]]=BA$7,Tbl.Kosten[[#This Row],[Totaal kosten]],"")</f>
        <v/>
      </c>
      <c r="BB41" s="158" t="str">
        <f>IF(Tbl.Kosten[[#This Row],[Pnr.]]=BB$7,Tbl.Kosten[[#This Row],[Totaal kosten]],"")</f>
        <v/>
      </c>
      <c r="BC41" s="158" t="str">
        <f>IF(Tbl.Kosten[[#This Row],[Pnr.]]=BC$7,Tbl.Kosten[[#This Row],[Totaal kosten]],"")</f>
        <v/>
      </c>
      <c r="BD41" s="158" t="str">
        <f>IF(Tbl.Kosten[[#This Row],[Pnr.]]=BD$7,Tbl.Kosten[[#This Row],[Totaal kosten]],"")</f>
        <v/>
      </c>
      <c r="BE41" s="158" t="str">
        <f>IF(Tbl.Kosten[[#This Row],[Pnr.]]=BE$7,Tbl.Kosten[[#This Row],[Totaal kosten]],"")</f>
        <v/>
      </c>
      <c r="BF41" s="158" t="str">
        <f>IF(Tbl.Kosten[[#This Row],[Pnr.]]=BF$7,Tbl.Kosten[[#This Row],[Totaal kosten]],"")</f>
        <v/>
      </c>
      <c r="BG41" s="158" t="str">
        <f>IF(Tbl.Kosten[[#This Row],[Pnr.]]=BG$7,Tbl.Kosten[[#This Row],[Totaal kosten]],"")</f>
        <v/>
      </c>
      <c r="BH41" s="158" t="str">
        <f>IF(Tbl.Kosten[[#This Row],[Pnr.]]=BH$7,Tbl.Kosten[[#This Row],[Totaal kosten]],"")</f>
        <v/>
      </c>
      <c r="BI41" s="158" t="str">
        <f>IF(Tbl.Kosten[[#This Row],[Pnr.]]=BI$7,Tbl.Kosten[[#This Row],[Totaal kosten]],"")</f>
        <v/>
      </c>
      <c r="BJ41" s="158" t="str">
        <f>IF(Tbl.Kosten[[#This Row],[Pnr.]]=BJ$7,Tbl.Kosten[[#This Row],[Totaal kosten]],"")</f>
        <v/>
      </c>
      <c r="BK41" s="158" t="str">
        <f>IF(Tbl.Kosten[[#This Row],[Pnr.]]=BK$7,Tbl.Kosten[[#This Row],[Totaal kosten]],"")</f>
        <v/>
      </c>
      <c r="BL41" s="158" t="str">
        <f>IF(Tbl.Kosten[[#This Row],[Pnr.]]=BL$7,Tbl.Kosten[[#This Row],[Totaal kosten]],"")</f>
        <v/>
      </c>
      <c r="BM41" s="158" t="str">
        <f>IF(Tbl.Kosten[[#This Row],[Pnr.]]=BM$7,Tbl.Kosten[[#This Row],[Totaal kosten]],"")</f>
        <v/>
      </c>
      <c r="BN41" s="158" t="str">
        <f>IF(Tbl.Kosten[[#This Row],[Pnr.]]=BN$7,Tbl.Kosten[[#This Row],[Totaal kosten]],"")</f>
        <v/>
      </c>
      <c r="BO41" s="158" t="str">
        <f>IF(Tbl.Kosten[[#This Row],[Pnr.]]=BO$7,Tbl.Kosten[[#This Row],[Totaal kosten]],"")</f>
        <v/>
      </c>
      <c r="BP41" s="158" t="str">
        <f>IF(Tbl.Kosten[[#This Row],[Pnr.]]=BP$7,Tbl.Kosten[[#This Row],[Totaal kosten]],"")</f>
        <v/>
      </c>
      <c r="BQ41" s="158" t="str">
        <f>IF(Tbl.Kosten[[#This Row],[Pnr.]]=BQ$7,Tbl.Kosten[[#This Row],[Totaal kosten]],"")</f>
        <v/>
      </c>
      <c r="BR41" s="158" t="str">
        <f>IF(Tbl.Kosten[[#This Row],[Pnr.]]=BR$7,Tbl.Kosten[[#This Row],[Totaal kosten]],"")</f>
        <v/>
      </c>
      <c r="BS41" s="158" t="str">
        <f>IF(Tbl.Kosten[[#This Row],[Pnr.]]=BS$7,Tbl.Kosten[[#This Row],[Totaal kosten]],"")</f>
        <v/>
      </c>
      <c r="BT41" s="158" t="str">
        <f>IF(Tbl.Kosten[[#This Row],[Pnr.]]=BT$7,Tbl.Kosten[[#This Row],[Totaal kosten]],"")</f>
        <v/>
      </c>
      <c r="BU41" s="158" t="str">
        <f>IF(Tbl.Kosten[[#This Row],[Pnr.]]=BU$7,Tbl.Kosten[[#This Row],[Totaal kosten]],"")</f>
        <v/>
      </c>
      <c r="BV41" s="158" t="str">
        <f>IF(Tbl.Kosten[[#This Row],[Pnr.]]=BV$7,Tbl.Kosten[[#This Row],[Totaal kosten]],"")</f>
        <v/>
      </c>
      <c r="BW41" s="158" t="str">
        <f>IF(Tbl.Kosten[[#This Row],[Pnr.]]=BW$7,Tbl.Kosten[[#This Row],[Totaal kosten]],"")</f>
        <v/>
      </c>
      <c r="BX41" s="158" t="str">
        <f>IFERROR(_xlfn.XLOOKUP(Tbl.Kosten[[#This Row],[Werkpakketcode]],Tbl.Werkpakketten[Werkpakketcode],Tbl.Werkpakketten[WPnr.],"",0,1),"")</f>
        <v/>
      </c>
      <c r="BY41" s="158" t="str">
        <f>IF(Tbl.Kosten[[#This Row],[WPnr.]]=BY$7,Tbl.Kosten[[#This Row],[Totaal kosten]],"")</f>
        <v/>
      </c>
      <c r="BZ41" s="158" t="str">
        <f>IF(Tbl.Kosten[[#This Row],[WPnr.]]=BZ$7,Tbl.Kosten[[#This Row],[Totaal kosten]],"")</f>
        <v/>
      </c>
      <c r="CA41" s="158" t="str">
        <f>IF(Tbl.Kosten[[#This Row],[WPnr.]]=CA$7,Tbl.Kosten[[#This Row],[Totaal kosten]],"")</f>
        <v/>
      </c>
      <c r="CB41" s="158" t="str">
        <f>IF(Tbl.Kosten[[#This Row],[WPnr.]]=CB$7,Tbl.Kosten[[#This Row],[Totaal kosten]],"")</f>
        <v/>
      </c>
      <c r="CC41" s="158" t="str">
        <f>IF(Tbl.Kosten[[#This Row],[WPnr.]]=CC$7,Tbl.Kosten[[#This Row],[Totaal kosten]],"")</f>
        <v/>
      </c>
      <c r="CD41" s="158" t="str">
        <f>IF(Tbl.Kosten[[#This Row],[WPnr.]]=CD$7,Tbl.Kosten[[#This Row],[Totaal kosten]],"")</f>
        <v/>
      </c>
      <c r="CE41" s="158" t="str">
        <f>IF(Tbl.Kosten[[#This Row],[WPnr.]]=CE$7,Tbl.Kosten[[#This Row],[Totaal kosten]],"")</f>
        <v/>
      </c>
      <c r="CF41" s="158" t="str">
        <f>IF(Tbl.Kosten[[#This Row],[WPnr.]]=CF$7,Tbl.Kosten[[#This Row],[Totaal kosten]],"")</f>
        <v/>
      </c>
      <c r="CG41" s="158" t="str">
        <f>IF(Tbl.Kosten[[#This Row],[WPnr.]]=CG$7,Tbl.Kosten[[#This Row],[Totaal kosten]],"")</f>
        <v/>
      </c>
      <c r="CH41" s="158" t="str">
        <f>IF(Tbl.Kosten[[#This Row],[WPnr.]]=CH$7,Tbl.Kosten[[#This Row],[Totaal kosten]],"")</f>
        <v/>
      </c>
      <c r="CI41" s="158" t="str">
        <f>IF(Tbl.Kosten[[#This Row],[WPnr.]]=CI$7,Tbl.Kosten[[#This Row],[Totaal kosten]],"")</f>
        <v/>
      </c>
      <c r="CJ41" s="158" t="str">
        <f>IF(Tbl.Kosten[[#This Row],[WPnr.]]=CJ$7,Tbl.Kosten[[#This Row],[Totaal kosten]],"")</f>
        <v/>
      </c>
      <c r="CK41" s="158" t="str">
        <f>IF(Tbl.Kosten[[#This Row],[WPnr.]]=CK$7,Tbl.Kosten[[#This Row],[Totaal kosten]],"")</f>
        <v/>
      </c>
      <c r="CL41" s="158" t="str">
        <f>IF(Tbl.Kosten[[#This Row],[WPnr.]]=CL$7,Tbl.Kosten[[#This Row],[Totaal kosten]],"")</f>
        <v/>
      </c>
      <c r="CM41" s="158" t="str">
        <f>IF(Tbl.Kosten[[#This Row],[WPnr.]]=CM$7,Tbl.Kosten[[#This Row],[Totaal kosten]],"")</f>
        <v/>
      </c>
      <c r="CN41" s="158" t="str">
        <f>IF(Tbl.Kosten[[#This Row],[WPnr.]]=CN$7,Tbl.Kosten[[#This Row],[Totaal kosten]],"")</f>
        <v/>
      </c>
      <c r="CO41" s="158" t="str">
        <f>IF(Tbl.Kosten[[#This Row],[WPnr.]]=CO$7,Tbl.Kosten[[#This Row],[Totaal kosten]],"")</f>
        <v/>
      </c>
      <c r="CP41" s="158" t="str">
        <f>IF(Tbl.Kosten[[#This Row],[WPnr.]]=CP$7,Tbl.Kosten[[#This Row],[Totaal kosten]],"")</f>
        <v/>
      </c>
      <c r="CQ41" s="158" t="str">
        <f>IF(Tbl.Kosten[[#This Row],[WPnr.]]=CQ$7,Tbl.Kosten[[#This Row],[Totaal kosten]],"")</f>
        <v/>
      </c>
      <c r="CR41" s="158" t="str">
        <f>IF(Tbl.Kosten[[#This Row],[WPnr.]]=CR$7,Tbl.Kosten[[#This Row],[Totaal kosten]],"")</f>
        <v/>
      </c>
      <c r="CS41" s="158" t="str">
        <f>IF(Tbl.Kosten[[#This Row],[WPnr.]]=CS$7,Tbl.Kosten[[#This Row],[Totaal kosten]],"")</f>
        <v/>
      </c>
      <c r="CT41" s="158" t="str">
        <f>IF(Tbl.Kosten[[#This Row],[WPnr.]]=CT$7,Tbl.Kosten[[#This Row],[Totaal kosten]],"")</f>
        <v/>
      </c>
      <c r="CU41" s="158" t="str">
        <f>IF(Tbl.Kosten[[#This Row],[WPnr.]]=CU$7,Tbl.Kosten[[#This Row],[Totaal kosten]],"")</f>
        <v/>
      </c>
      <c r="CV41" s="158" t="str">
        <f>IF(Tbl.Kosten[[#This Row],[WPnr.]]=CV$7,Tbl.Kosten[[#This Row],[Totaal kosten]],"")</f>
        <v/>
      </c>
      <c r="CW41" s="158" t="str">
        <f>IF(Tbl.Kosten[[#This Row],[WPnr.]]=CW$7,Tbl.Kosten[[#This Row],[Totaal kosten]],"")</f>
        <v/>
      </c>
      <c r="CX41" s="158" t="str">
        <f>IF(Tbl.Kosten[[#This Row],[WPnr.]]=CX$7,Tbl.Kosten[[#This Row],[Totaal kosten]],"")</f>
        <v/>
      </c>
      <c r="CY41" s="158" t="str">
        <f>IF(Tbl.Kosten[[#This Row],[WPnr.]]=CY$7,Tbl.Kosten[[#This Row],[Totaal kosten]],"")</f>
        <v/>
      </c>
      <c r="CZ41" s="158" t="str">
        <f>IF(Tbl.Kosten[[#This Row],[WPnr.]]=CZ$7,Tbl.Kosten[[#This Row],[Totaal kosten]],"")</f>
        <v/>
      </c>
      <c r="DA41" s="158" t="str">
        <f>IF(Tbl.Kosten[[#This Row],[WPnr.]]=DA$7,Tbl.Kosten[[#This Row],[Totaal kosten]],"")</f>
        <v/>
      </c>
      <c r="DB41" s="158" t="str">
        <f>IF(Tbl.Kosten[[#This Row],[WPnr.]]=DB$7,Tbl.Kosten[[#This Row],[Totaal kosten]],"")</f>
        <v/>
      </c>
      <c r="DC41" s="158" t="str">
        <f>IF(Tbl.Kosten[[#This Row],[WPnr.]]=DC$7,Tbl.Kosten[[#This Row],[Totaal kosten]],"")</f>
        <v/>
      </c>
      <c r="DD41" s="158" t="str">
        <f>IF(Tbl.Kosten[[#This Row],[WPnr.]]=DD$7,Tbl.Kosten[[#This Row],[Totaal kosten]],"")</f>
        <v/>
      </c>
      <c r="DE41" s="158" t="str">
        <f>IF(Tbl.Kosten[[#This Row],[WPnr.]]=DE$7,Tbl.Kosten[[#This Row],[Totaal kosten]],"")</f>
        <v/>
      </c>
      <c r="DF41" s="158" t="str">
        <f>IF(Tbl.Kosten[[#This Row],[WPnr.]]=DF$7,Tbl.Kosten[[#This Row],[Totaal kosten]],"")</f>
        <v/>
      </c>
      <c r="DG41" s="158" t="str">
        <f>IF(Tbl.Kosten[[#This Row],[WPnr.]]=DG$7,Tbl.Kosten[[#This Row],[Totaal kosten]],"")</f>
        <v/>
      </c>
      <c r="DH41" s="158" t="str">
        <f>IF(Tbl.Kosten[[#This Row],[WPnr.]]=DH$7,Tbl.Kosten[[#This Row],[Totaal kosten]],"")</f>
        <v/>
      </c>
      <c r="DI41" s="158" t="str">
        <f>IF(Tbl.Kosten[[#This Row],[WPnr.]]=DI$7,Tbl.Kosten[[#This Row],[Totaal kosten]],"")</f>
        <v/>
      </c>
      <c r="DJ41" s="158" t="str">
        <f>IF(Tbl.Kosten[[#This Row],[WPnr.]]=DJ$7,Tbl.Kosten[[#This Row],[Totaal kosten]],"")</f>
        <v/>
      </c>
      <c r="DK41" s="158" t="str">
        <f>IF(Tbl.Kosten[[#This Row],[WPnr.]]=DK$7,Tbl.Kosten[[#This Row],[Totaal kosten]],"")</f>
        <v/>
      </c>
      <c r="DL41" s="158" t="str">
        <f>IF(Tbl.Kosten[[#This Row],[WPnr.]]=DL$7,Tbl.Kosten[[#This Row],[Totaal kosten]],"")</f>
        <v/>
      </c>
      <c r="DM41" s="158" t="str">
        <f>IF(Tbl.Kosten[[#This Row],[WPnr.]]=DM$7,Tbl.Kosten[[#This Row],[Totaal kosten]],"")</f>
        <v/>
      </c>
      <c r="DN41" s="158" t="str">
        <f>IF(Tbl.Kosten[[#This Row],[WPnr.]]=DN$7,Tbl.Kosten[[#This Row],[Totaal kosten]],"")</f>
        <v/>
      </c>
      <c r="DO41" s="158" t="str">
        <f>IF(Tbl.Kosten[[#This Row],[WPnr.]]=DO$7,Tbl.Kosten[[#This Row],[Totaal kosten]],"")</f>
        <v/>
      </c>
      <c r="DP41" s="158" t="str">
        <f>IF(Tbl.Kosten[[#This Row],[WPnr.]]=DP$7,Tbl.Kosten[[#This Row],[Totaal kosten]],"")</f>
        <v/>
      </c>
      <c r="DQ41" s="158" t="str">
        <f>IF(Tbl.Kosten[[#This Row],[WPnr.]]=DQ$7,Tbl.Kosten[[#This Row],[Totaal kosten]],"")</f>
        <v/>
      </c>
      <c r="DR41" s="158" t="str">
        <f>IF(Tbl.Kosten[[#This Row],[WPnr.]]=DR$7,Tbl.Kosten[[#This Row],[Totaal kosten]],"")</f>
        <v/>
      </c>
      <c r="DS41" s="158" t="str">
        <f>IF(Tbl.Kosten[[#This Row],[WPnr.]]=DS$7,Tbl.Kosten[[#This Row],[Totaal kosten]],"")</f>
        <v/>
      </c>
      <c r="DT41" s="158" t="str">
        <f>IF(Tbl.Kosten[[#This Row],[WPnr.]]=DT$7,Tbl.Kosten[[#This Row],[Totaal kosten]],"")</f>
        <v/>
      </c>
      <c r="DU41" s="158" t="str">
        <f>IF(Tbl.Kosten[[#This Row],[WPnr.]]=DU$7,Tbl.Kosten[[#This Row],[Totaal kosten]],"")</f>
        <v/>
      </c>
      <c r="DV41" s="158" t="str">
        <f>IF(Tbl.Kosten[[#This Row],[WPnr.]]=DV$7,Tbl.Kosten[[#This Row],[Totaal kosten]],"")</f>
        <v/>
      </c>
      <c r="DW41" s="160" t="str">
        <f>IFERROR(_xlfn.XLOOKUP(Tbl.Kosten[[#This Row],[Kostensoort]],Tbl.Kostensoorten[Kostensoorten],Tbl.Kostensoorten[KSnr.],"",0,1),"")</f>
        <v/>
      </c>
      <c r="DX41" s="160" t="str">
        <f>IF(Tbl.Kosten[[#This Row],[KSnr.]]=DX$7,Tbl.Kosten[[#This Row],[Totaal kosten]],"")</f>
        <v/>
      </c>
      <c r="DY41" s="160" t="str">
        <f>IF(Tbl.Kosten[[#This Row],[KSnr.]]=DY$7,Tbl.Kosten[[#This Row],[Totaal kosten]],"")</f>
        <v/>
      </c>
      <c r="DZ41" s="160" t="str">
        <f>IF(Tbl.Kosten[[#This Row],[KSnr.]]=DZ$7,Tbl.Kosten[[#This Row],[Totaal kosten]],"")</f>
        <v/>
      </c>
      <c r="EA41" s="160" t="str">
        <f>IF(Tbl.Kosten[[#This Row],[KSnr.]]=EA$7,Tbl.Kosten[[#This Row],[Totaal kosten]],"")</f>
        <v/>
      </c>
      <c r="EB41" s="160" t="str">
        <f>IF(Tbl.Kosten[[#This Row],[KSnr.]]=EB$7,Tbl.Kosten[[#This Row],[Totaal kosten]],"")</f>
        <v/>
      </c>
      <c r="EC41" s="160" t="str">
        <f>IF(Tbl.Kosten[[#This Row],[KSnr.]]=EC$7,Tbl.Kosten[[#This Row],[Totaal kosten]],"")</f>
        <v/>
      </c>
      <c r="ED41" s="160" t="str">
        <f>IF(Tbl.Kosten[[#This Row],[KSnr.]]=ED$7,Tbl.Kosten[[#This Row],[Totaal kosten]],"")</f>
        <v/>
      </c>
      <c r="EE41" s="160" t="str">
        <f>IF(Tbl.Kosten[[#This Row],[KSnr.]]=EE$7,Tbl.Kosten[[#This Row],[Totaal kosten]],"")</f>
        <v/>
      </c>
      <c r="EF41" s="160" t="str">
        <f>IF(Tbl.Kosten[[#This Row],[KSnr.]]=EF$7,Tbl.Kosten[[#This Row],[Totaal kosten]],"")</f>
        <v/>
      </c>
      <c r="EG41" s="160" t="str">
        <f>IF(Tbl.Kosten[[#This Row],[KSnr.]]=EG$7,Tbl.Kosten[[#This Row],[Totaal kosten]],"")</f>
        <v/>
      </c>
      <c r="EH41" s="160" t="str">
        <f>IF(Tbl.Kosten[[#This Row],[KSnr.]]=EH$7,Tbl.Kosten[[#This Row],[Totaal kosten]],"")</f>
        <v/>
      </c>
      <c r="EI41" s="160" t="str">
        <f>IF(Tbl.Kosten[[#This Row],[KSnr.]]=EI$7,Tbl.Kosten[[#This Row],[Totaal kosten]],"")</f>
        <v/>
      </c>
      <c r="EJ41" s="160" t="str">
        <f>IF(Tbl.Kosten[[#This Row],[KSnr.]]=EJ$7,Tbl.Kosten[[#This Row],[Totaal kosten]],"")</f>
        <v/>
      </c>
      <c r="EK41" s="160" t="str">
        <f>IF(Tbl.Kosten[[#This Row],[KSnr.]]=EK$7,Tbl.Kosten[[#This Row],[Totaal kosten]],"")</f>
        <v/>
      </c>
      <c r="EL41" s="160" t="str">
        <f>IF(Tbl.Kosten[[#This Row],[KSnr.]]=EL$7,Tbl.Kosten[[#This Row],[Totaal kosten]],"")</f>
        <v/>
      </c>
      <c r="EM41" s="160" t="str">
        <f>IF(Tbl.Kosten[[#This Row],[KSnr.]]=EM$7,Tbl.Kosten[[#This Row],[Totaal kosten]],"")</f>
        <v/>
      </c>
      <c r="EN41" s="160" t="str">
        <f>IF(Tbl.Kosten[[#This Row],[KSnr.]]=EN$7,Tbl.Kosten[[#This Row],[Totaal kosten]],"")</f>
        <v/>
      </c>
      <c r="EO41" s="160" t="str">
        <f>IF(Tbl.Kosten[[#This Row],[KSnr.]]=EO$7,Tbl.Kosten[[#This Row],[Totaal kosten]],"")</f>
        <v/>
      </c>
      <c r="EP41" s="160" t="str">
        <f>IF(Tbl.Kosten[[#This Row],[KSnr.]]=EP$7,Tbl.Kosten[[#This Row],[Totaal kosten]],"")</f>
        <v/>
      </c>
      <c r="EQ41" s="160" t="str">
        <f>IF(Tbl.Kosten[[#This Row],[KSnr.]]=EQ$7,Tbl.Kosten[[#This Row],[Totaal kosten]],"")</f>
        <v/>
      </c>
      <c r="ER41" s="154" t="str">
        <f>IFERROR(_xlfn.XLOOKUP(Tbl.Kosten[[#This Row],[Subsidieactiviteit]],Tbl.Subsidiehoogte[Subsidieactiviteit],Tbl.Subsidiehoogte[SAnr.],"",0,1),"")</f>
        <v/>
      </c>
      <c r="ES41" s="160" t="str">
        <f>IF(Tbl.Kosten[[#This Row],[Sanr.]]=ES$7,Tbl.Kosten[[#This Row],[Totaal kosten]],"")</f>
        <v/>
      </c>
      <c r="ET41" s="160" t="str">
        <f>IF(Tbl.Kosten[[#This Row],[Sanr.]]=ET$7,Tbl.Kosten[[#This Row],[Totaal kosten]],"")</f>
        <v/>
      </c>
      <c r="EU41" s="160" t="str">
        <f>IF(Tbl.Kosten[[#This Row],[Sanr.]]=EU$7,Tbl.Kosten[[#This Row],[Totaal kosten]],"")</f>
        <v/>
      </c>
      <c r="EV41" s="160" t="str">
        <f>IF(Tbl.Kosten[[#This Row],[Sanr.]]=EV$7,Tbl.Kosten[[#This Row],[Totaal kosten]],"")</f>
        <v/>
      </c>
      <c r="EW41" s="160" t="str">
        <f>IF(Tbl.Kosten[[#This Row],[Sanr.]]=EW$7,Tbl.Kosten[[#This Row],[Totaal kosten]],"")</f>
        <v/>
      </c>
      <c r="EX41" s="160" t="str">
        <f>IF(Tbl.Kosten[[#This Row],[Sanr.]]=EX$7,Tbl.Kosten[[#This Row],[Totaal kosten]],"")</f>
        <v/>
      </c>
      <c r="EY41" s="160" t="str">
        <f>IF(Tbl.Kosten[[#This Row],[Sanr.]]=EY$7,Tbl.Kosten[[#This Row],[Totaal kosten]],"")</f>
        <v/>
      </c>
      <c r="EZ41" s="160" t="str">
        <f>IF(Tbl.Kosten[[#This Row],[Sanr.]]=EZ$7,Tbl.Kosten[[#This Row],[Totaal kosten]],"")</f>
        <v/>
      </c>
      <c r="FA41" s="160" t="str">
        <f>IF(Tbl.Kosten[[#This Row],[Sanr.]]=FA$7,Tbl.Kosten[[#This Row],[Totaal kosten]],"")</f>
        <v/>
      </c>
      <c r="FB41" s="160" t="str">
        <f>IF(Tbl.Kosten[[#This Row],[Sanr.]]=FB$7,Tbl.Kosten[[#This Row],[Totaal kosten]],"")</f>
        <v/>
      </c>
      <c r="FC41" s="160" t="str">
        <f>IF(Tbl.Kosten[[#This Row],[Sanr.]]=FC$7,Tbl.Kosten[[#This Row],[Totaal kosten]],"")</f>
        <v/>
      </c>
      <c r="FD41" s="160" t="str">
        <f>IF(Tbl.Kosten[[#This Row],[Sanr.]]=FD$7,Tbl.Kosten[[#This Row],[Totaal kosten]],"")</f>
        <v/>
      </c>
      <c r="FE41" s="160" t="str">
        <f>IF(Tbl.Kosten[[#This Row],[Sanr.]]=FE$7,Tbl.Kosten[[#This Row],[Totaal kosten]],"")</f>
        <v/>
      </c>
      <c r="FF41" s="160" t="str">
        <f>IF(Tbl.Kosten[[#This Row],[Sanr.]]=FF$7,Tbl.Kosten[[#This Row],[Totaal kosten]],"")</f>
        <v/>
      </c>
      <c r="FG41" s="160" t="str">
        <f>IF(Tbl.Kosten[[#This Row],[Sanr.]]=FG$7,Tbl.Kosten[[#This Row],[Totaal kosten]],"")</f>
        <v/>
      </c>
      <c r="FH41" s="160" t="str">
        <f>IF(Tbl.Kosten[[#This Row],[Sanr.]]=FH$7,Tbl.Kosten[[#This Row],[Totaal kosten]],"")</f>
        <v/>
      </c>
      <c r="FI41" s="160" t="str">
        <f>IF(Tbl.Kosten[[#This Row],[Sanr.]]=FI$7,Tbl.Kosten[[#This Row],[Totaal kosten]],"")</f>
        <v/>
      </c>
      <c r="FJ41" s="160" t="str">
        <f>IF(Tbl.Kosten[[#This Row],[Sanr.]]=FJ$7,Tbl.Kosten[[#This Row],[Totaal kosten]],"")</f>
        <v/>
      </c>
      <c r="FK41" s="160" t="str">
        <f>IF(Tbl.Kosten[[#This Row],[Sanr.]]=FK$7,Tbl.Kosten[[#This Row],[Totaal kosten]],"")</f>
        <v/>
      </c>
      <c r="FL41" s="160" t="str">
        <f>IF(Tbl.Kosten[[#This Row],[Sanr.]]=FL$7,Tbl.Kosten[[#This Row],[Totaal kosten]],"")</f>
        <v/>
      </c>
      <c r="FM41" s="160" t="str">
        <f>IF(Tbl.Kosten[[#This Row],[Sanr.]]=FM$7,Tbl.Kosten[[#This Row],[Totaal kosten]],"")</f>
        <v/>
      </c>
      <c r="FN41" s="160" t="str">
        <f>IF(Tbl.Kosten[[#This Row],[Sanr.]]=FN$7,Tbl.Kosten[[#This Row],[Totaal kosten]],"")</f>
        <v/>
      </c>
      <c r="FO41" s="160" t="str">
        <f>IF(Tbl.Kosten[[#This Row],[Sanr.]]=FO$7,Tbl.Kosten[[#This Row],[Totaal kosten]],"")</f>
        <v/>
      </c>
      <c r="FP41" s="160" t="str">
        <f>IF(Tbl.Kosten[[#This Row],[Sanr.]]=FP$7,Tbl.Kosten[[#This Row],[Totaal kosten]],"")</f>
        <v/>
      </c>
      <c r="FQ41" s="160" t="str">
        <f>IF(Tbl.Kosten[[#This Row],[Sanr.]]=FQ$7,Tbl.Kosten[[#This Row],[Totaal kosten]],"")</f>
        <v/>
      </c>
      <c r="FR41" s="160" t="str">
        <f>IF(Tbl.Kosten[[#This Row],[Sanr.]]=FR$7,Tbl.Kosten[[#This Row],[Totaal kosten]],"")</f>
        <v/>
      </c>
      <c r="FS41" s="160" t="str">
        <f>IF(Tbl.Kosten[[#This Row],[Sanr.]]=FS$7,Tbl.Kosten[[#This Row],[Totaal kosten]],"")</f>
        <v/>
      </c>
      <c r="FT41" s="160" t="str">
        <f>IF(Tbl.Kosten[[#This Row],[Sanr.]]=FT$7,Tbl.Kosten[[#This Row],[Totaal kosten]],"")</f>
        <v/>
      </c>
      <c r="FU41" s="160" t="str">
        <f>IF(Tbl.Kosten[[#This Row],[Sanr.]]=FU$7,Tbl.Kosten[[#This Row],[Totaal kosten]],"")</f>
        <v/>
      </c>
      <c r="FV41" s="160" t="str">
        <f>IF(Tbl.Kosten[[#This Row],[Sanr.]]=FV$7,Tbl.Kosten[[#This Row],[Totaal kosten]],"")</f>
        <v/>
      </c>
      <c r="FW41" s="160" t="str">
        <f>IFERROR(_xlfn.XLOOKUP(Tbl.Kosten[[#This Row],[Activiteitencode]],Tbl.Activiteiten[Activiteitcode],Tbl.Activiteiten[Anr.],"",0,1),"")</f>
        <v/>
      </c>
      <c r="FX41" s="181" t="str">
        <f>_xlfn.CONCAT(Tbl.Kosten[[#This Row],[Pnr.]],Tbl.Kosten[[#This Row],[Sanr.]])</f>
        <v>P1</v>
      </c>
      <c r="FY41" s="160">
        <f>Tbl.Kosten[[#This Row],[Totaal kosten]]-Tbl.Kosten[[#This Row],[Subsidie]]</f>
        <v>0</v>
      </c>
      <c r="FZ41" s="160">
        <f>IF(Tbl.Kosten[[#This Row],[Pnr.]]=FZ$7,Tbl.Kosten[[#This Row],[Te financieren]],"")</f>
        <v>0</v>
      </c>
      <c r="GA41" s="160" t="str">
        <f>IF(Tbl.Kosten[[#This Row],[Pnr.]]=GA$7,Tbl.Kosten[[#This Row],[Te financieren]],"")</f>
        <v/>
      </c>
      <c r="GB41" s="160" t="str">
        <f>IF(Tbl.Kosten[[#This Row],[Pnr.]]=GB$7,Tbl.Kosten[[#This Row],[Te financieren]],"")</f>
        <v/>
      </c>
      <c r="GC41" s="160" t="str">
        <f>IF(Tbl.Kosten[[#This Row],[Pnr.]]=GC$7,Tbl.Kosten[[#This Row],[Te financieren]],"")</f>
        <v/>
      </c>
      <c r="GD41" s="160" t="str">
        <f>IF(Tbl.Kosten[[#This Row],[Pnr.]]=GD$7,Tbl.Kosten[[#This Row],[Te financieren]],"")</f>
        <v/>
      </c>
      <c r="GE41" s="160" t="str">
        <f>IF(Tbl.Kosten[[#This Row],[Pnr.]]=GE$7,Tbl.Kosten[[#This Row],[Te financieren]],"")</f>
        <v/>
      </c>
      <c r="GF41" s="160" t="str">
        <f>IF(Tbl.Kosten[[#This Row],[Pnr.]]=GF$7,Tbl.Kosten[[#This Row],[Te financieren]],"")</f>
        <v/>
      </c>
      <c r="GG41" s="160" t="str">
        <f>IF(Tbl.Kosten[[#This Row],[Pnr.]]=GG$7,Tbl.Kosten[[#This Row],[Te financieren]],"")</f>
        <v/>
      </c>
      <c r="GH41" s="160" t="str">
        <f>IF(Tbl.Kosten[[#This Row],[Pnr.]]=GH$7,Tbl.Kosten[[#This Row],[Te financieren]],"")</f>
        <v/>
      </c>
      <c r="GI41" s="160" t="str">
        <f>IF(Tbl.Kosten[[#This Row],[Pnr.]]=GI$7,Tbl.Kosten[[#This Row],[Te financieren]],"")</f>
        <v/>
      </c>
      <c r="GJ41" s="160" t="str">
        <f>IF(Tbl.Kosten[[#This Row],[Pnr.]]=GJ$7,Tbl.Kosten[[#This Row],[Te financieren]],"")</f>
        <v/>
      </c>
      <c r="GK41" s="160" t="str">
        <f>IF(Tbl.Kosten[[#This Row],[Pnr.]]=GK$7,Tbl.Kosten[[#This Row],[Te financieren]],"")</f>
        <v/>
      </c>
      <c r="GL41" s="160" t="str">
        <f>IF(Tbl.Kosten[[#This Row],[Pnr.]]=GL$7,Tbl.Kosten[[#This Row],[Te financieren]],"")</f>
        <v/>
      </c>
      <c r="GM41" s="160" t="str">
        <f>IF(Tbl.Kosten[[#This Row],[Pnr.]]=GM$7,Tbl.Kosten[[#This Row],[Te financieren]],"")</f>
        <v/>
      </c>
      <c r="GN41" s="160" t="str">
        <f>IF(Tbl.Kosten[[#This Row],[Pnr.]]=GN$7,Tbl.Kosten[[#This Row],[Te financieren]],"")</f>
        <v/>
      </c>
      <c r="GO41" s="160" t="str">
        <f>IF(Tbl.Kosten[[#This Row],[Pnr.]]=GO$7,Tbl.Kosten[[#This Row],[Te financieren]],"")</f>
        <v/>
      </c>
      <c r="GP41" s="160" t="str">
        <f>IF(Tbl.Kosten[[#This Row],[Pnr.]]=GP$7,Tbl.Kosten[[#This Row],[Te financieren]],"")</f>
        <v/>
      </c>
      <c r="GQ41" s="160" t="str">
        <f>IF(Tbl.Kosten[[#This Row],[Pnr.]]=GQ$7,Tbl.Kosten[[#This Row],[Te financieren]],"")</f>
        <v/>
      </c>
      <c r="GR41" s="160" t="str">
        <f>IF(Tbl.Kosten[[#This Row],[Pnr.]]=GR$7,Tbl.Kosten[[#This Row],[Te financieren]],"")</f>
        <v/>
      </c>
      <c r="GS41" s="160" t="str">
        <f>IF(Tbl.Kosten[[#This Row],[Pnr.]]=GS$7,Tbl.Kosten[[#This Row],[Te financieren]],"")</f>
        <v/>
      </c>
      <c r="GT41" s="160" t="str">
        <f>IF(Tbl.Kosten[[#This Row],[Pnr.]]=GT$7,Tbl.Kosten[[#This Row],[Te financieren]],"")</f>
        <v/>
      </c>
      <c r="GU41" s="160" t="str">
        <f>IF(Tbl.Kosten[[#This Row],[Pnr.]]=GU$7,Tbl.Kosten[[#This Row],[Te financieren]],"")</f>
        <v/>
      </c>
      <c r="GV41" s="160" t="str">
        <f>IF(Tbl.Kosten[[#This Row],[Pnr.]]=GV$7,Tbl.Kosten[[#This Row],[Te financieren]],"")</f>
        <v/>
      </c>
      <c r="GW41" s="160" t="str">
        <f>IF(Tbl.Kosten[[#This Row],[Pnr.]]=GW$7,Tbl.Kosten[[#This Row],[Te financieren]],"")</f>
        <v/>
      </c>
      <c r="GX41" s="160" t="str">
        <f>IF(Tbl.Kosten[[#This Row],[Pnr.]]=GX$7,Tbl.Kosten[[#This Row],[Te financieren]],"")</f>
        <v/>
      </c>
      <c r="GY41" s="160" t="str">
        <f>IF(Tbl.Kosten[[#This Row],[Pnr.]]=GY$7,Tbl.Kosten[[#This Row],[Te financieren]],"")</f>
        <v/>
      </c>
      <c r="GZ41" s="160" t="str">
        <f>IF(Tbl.Kosten[[#This Row],[Pnr.]]=GZ$7,Tbl.Kosten[[#This Row],[Te financieren]],"")</f>
        <v/>
      </c>
      <c r="HA41" s="160" t="str">
        <f>IF(Tbl.Kosten[[#This Row],[Pnr.]]=HA$7,Tbl.Kosten[[#This Row],[Te financieren]],"")</f>
        <v/>
      </c>
      <c r="HB41" s="160" t="str">
        <f>IF(Tbl.Kosten[[#This Row],[Pnr.]]=HB$7,Tbl.Kosten[[#This Row],[Te financieren]],"")</f>
        <v/>
      </c>
      <c r="HC41" s="160" t="str">
        <f>IF(Tbl.Kosten[[#This Row],[Pnr.]]=HC$7,Tbl.Kosten[[#This Row],[Te financieren]],"")</f>
        <v/>
      </c>
      <c r="HD41" s="160" t="str">
        <f>IF(Tbl.Kosten[[#This Row],[Pnr.]]=HD$7,Tbl.Kosten[[#This Row],[Te financieren]],"")</f>
        <v/>
      </c>
      <c r="HE41" s="160" t="str">
        <f>IF(Tbl.Kosten[[#This Row],[Pnr.]]=HE$7,Tbl.Kosten[[#This Row],[Te financieren]],"")</f>
        <v/>
      </c>
      <c r="HF41" s="160" t="str">
        <f>IF(Tbl.Kosten[[#This Row],[Pnr.]]=HF$7,Tbl.Kosten[[#This Row],[Te financieren]],"")</f>
        <v/>
      </c>
      <c r="HG41" s="160" t="str">
        <f>IF(Tbl.Kosten[[#This Row],[Pnr.]]=HG$7,Tbl.Kosten[[#This Row],[Te financieren]],"")</f>
        <v/>
      </c>
      <c r="HH41" s="160" t="str">
        <f>IF(Tbl.Kosten[[#This Row],[Pnr.]]=HH$7,Tbl.Kosten[[#This Row],[Te financieren]],"")</f>
        <v/>
      </c>
      <c r="HI41" s="160" t="str">
        <f>IF(Tbl.Kosten[[#This Row],[Pnr.]]=HI$7,Tbl.Kosten[[#This Row],[Te financieren]],"")</f>
        <v/>
      </c>
      <c r="HJ41" s="160" t="str">
        <f>IF(Tbl.Kosten[[#This Row],[Pnr.]]=HJ$7,Tbl.Kosten[[#This Row],[Te financieren]],"")</f>
        <v/>
      </c>
      <c r="HK41" s="160" t="str">
        <f>IF(Tbl.Kosten[[#This Row],[Pnr.]]=HK$7,Tbl.Kosten[[#This Row],[Te financieren]],"")</f>
        <v/>
      </c>
      <c r="HL41" s="160" t="str">
        <f>IF(Tbl.Kosten[[#This Row],[Pnr.]]=HL$7,Tbl.Kosten[[#This Row],[Te financieren]],"")</f>
        <v/>
      </c>
      <c r="HM41" s="160" t="str">
        <f>IF(Tbl.Kosten[[#This Row],[Pnr.]]=HM$7,Tbl.Kosten[[#This Row],[Te financieren]],"")</f>
        <v/>
      </c>
      <c r="HN41" s="160" t="str">
        <f>IF(Tbl.Kosten[[#This Row],[Pnr.]]=HN$7,Tbl.Kosten[[#This Row],[Te financieren]],"")</f>
        <v/>
      </c>
      <c r="HO41" s="160" t="str">
        <f>IF(Tbl.Kosten[[#This Row],[Pnr.]]=HO$7,Tbl.Kosten[[#This Row],[Te financieren]],"")</f>
        <v/>
      </c>
      <c r="HP41" s="160" t="str">
        <f>IF(Tbl.Kosten[[#This Row],[Pnr.]]=HP$7,Tbl.Kosten[[#This Row],[Te financieren]],"")</f>
        <v/>
      </c>
      <c r="HQ41" s="160" t="str">
        <f>IF(Tbl.Kosten[[#This Row],[Pnr.]]=HQ$7,Tbl.Kosten[[#This Row],[Te financieren]],"")</f>
        <v/>
      </c>
      <c r="HR41" s="160" t="str">
        <f>IF(Tbl.Kosten[[#This Row],[Pnr.]]=HR$7,Tbl.Kosten[[#This Row],[Te financieren]],"")</f>
        <v/>
      </c>
      <c r="HS41" s="160" t="str">
        <f>IF(Tbl.Kosten[[#This Row],[Pnr.]]=HS$7,Tbl.Kosten[[#This Row],[Te financieren]],"")</f>
        <v/>
      </c>
      <c r="HT41" s="160" t="str">
        <f>IF(Tbl.Kosten[[#This Row],[Pnr.]]=HT$7,Tbl.Kosten[[#This Row],[Te financieren]],"")</f>
        <v/>
      </c>
      <c r="HU41" s="160" t="str">
        <f>IF(Tbl.Kosten[[#This Row],[Pnr.]]=HU$7,Tbl.Kosten[[#This Row],[Te financieren]],"")</f>
        <v/>
      </c>
      <c r="HV41" s="160" t="str">
        <f>IF(Tbl.Kosten[[#This Row],[Pnr.]]=HV$7,Tbl.Kosten[[#This Row],[Te financieren]],"")</f>
        <v/>
      </c>
      <c r="HW41" s="160" t="str">
        <f>IF(Tbl.Kosten[[#This Row],[Pnr.]]=HW$7,Tbl.Kosten[[#This Row],[Te financieren]],"")</f>
        <v/>
      </c>
    </row>
    <row r="42" spans="2:231" x14ac:dyDescent="0.3">
      <c r="B42" s="144"/>
      <c r="C42" s="147"/>
      <c r="D42" s="146"/>
      <c r="E42" s="147"/>
      <c r="F42" s="145"/>
      <c r="G42" s="11" t="str">
        <f>IF(Tbl.Kosten[[#This Row],[Medewerker e/o 
functie]]&lt;&gt;"",_xlfn.XLOOKUP(Tbl.Kosten[[#This Row],[Medewerker e/o 
functie]],Tbl.Uurtarief[Medewerker en/of functie],Tbl.Uurtarief[Uurtarief],"",0,1),"")</f>
        <v/>
      </c>
      <c r="H42" s="121">
        <f>IFERROR(Tbl.Kosten[[#This Row],[Uren]]*Tbl.Kosten[[#This Row],[Uurtarief]],0)</f>
        <v>0</v>
      </c>
      <c r="I42" s="119" t="str">
        <f>IF(Tbl.Kosten[[#This Row],[Subtotaal uren]]&lt;&gt;0,_xlfn.XLOOKUP(Tbl.Kosten[[#This Row],[Medewerker e/o 
functie]],Tbl.Uurtarief[Medewerker en/of functie],Tbl.Uurtarief[Kostensoort arbeid],"",0,1),"")</f>
        <v/>
      </c>
      <c r="J42" s="147"/>
      <c r="K42" s="145"/>
      <c r="L42" s="149" t="str">
        <f>IF(Tbl.Kosten[[#This Row],[Activum]]&lt;&gt;"",_xlfn.XLOOKUP(Tbl.Kosten[[#This Row],[Activum]],Tbl.Afschrijvingskosten[Activum],Tbl.Afschrijvingskosten[Tarief per afschrijvings-eenheid],"",0,1),"")</f>
        <v/>
      </c>
      <c r="M42" s="122">
        <f>IFERROR(Tbl.Kosten[[#This Row],[Een-
heden]]*Tbl.Kosten[[#This Row],[Afschrijvings-
tarief]],0)</f>
        <v>0</v>
      </c>
      <c r="N42" s="122" t="str">
        <f>IF(Tbl.Kosten[[#This Row],[Subtotaal afschrijving]]&lt;&gt;0,Lijsten!A40,"")</f>
        <v/>
      </c>
      <c r="O42" s="150"/>
      <c r="P42" s="145"/>
      <c r="Q42" s="148"/>
      <c r="R42" s="122">
        <f>IFERROR(Tbl.Kosten[[#This Row],[Aantal]]*Tbl.Kosten[[#This Row],[Tarief]],0)</f>
        <v>0</v>
      </c>
      <c r="S42" s="8">
        <f>IFERROR(Tbl.Kosten[[#This Row],[Subtotaal overige kosten]]+Tbl.Kosten[[#This Row],[Subtotaal uren]]+Tbl.Kosten[[#This Row],[Subtotaal afschrijving]],0)</f>
        <v>0</v>
      </c>
      <c r="T42" s="8">
        <f>IFERROR(Tbl.Kosten[[#This Row],[Totaal kosten]]*Tbl.Kosten[[#This Row],[Subsidie%]],0)</f>
        <v>0</v>
      </c>
      <c r="U42" s="4" t="str" cm="1">
        <f t="array" ref="U42">IFERROR(_xlfn.IFS(Tbl.Kosten[[#This Row],[Subtotaal uren]]&lt;&gt;0,Tbl.Kosten[[#This Row],[Kostensoort arbeid]],Tbl.Kosten[[#This Row],[Subtotaal afschrijving]]&lt;&gt;0,Tbl.Kosten[[#This Row],[Kostensoort afschrijving]],Tbl.Kosten[[#This Row],[Subtotaal overige kosten]]&lt;&gt;0,Tbl.Kosten[[#This Row],[Kostensoort overig]]),"")</f>
        <v/>
      </c>
      <c r="V42" s="4" t="str">
        <f>IFERROR(_xlfn.XLOOKUP(Tbl.Kosten[[#This Row],[Activiteitencode]],Tbl.Activiteiten[Activiteitcode],Tbl.Activiteiten[Werkpakketcode],"",0,1),"")</f>
        <v/>
      </c>
      <c r="W42" s="4" t="str">
        <f>IFERROR(_xlfn.XLOOKUP(Tbl.Kosten[[#This Row],[Werkpakketcode]],Tbl.Werkpakketten[Werkpakketcode],Tbl.Werkpakketten[Subsidiabele activiteit],"",0,1),"")</f>
        <v/>
      </c>
      <c r="X42" s="12">
        <f>IFERROR(_xlfn.XLOOKUP(Tbl.Kosten[[#This Row],[Sanr.]],Tbl.Subsidiehoogte[SAnr.],Tbl.Subsidiehoogte[Sub. Percentage],0,0,1),0)</f>
        <v>0</v>
      </c>
      <c r="Y42" s="154" t="str">
        <f>IFERROR(_xlfn.XLOOKUP(Tbl.Kosten[[#This Row],[Partnercode]],Tbl.Projectpartners[Partnercode],Tbl.Projectpartners[PNr.],"",0,1),"")</f>
        <v>P1</v>
      </c>
      <c r="Z42" s="158">
        <f>IF(Tbl.Kosten[[#This Row],[Pnr.]]=Z$7,Tbl.Kosten[[#This Row],[Totaal kosten]],"")</f>
        <v>0</v>
      </c>
      <c r="AA42" s="158" t="str">
        <f>IF(Tbl.Kosten[[#This Row],[Pnr.]]=AA$7,Tbl.Kosten[[#This Row],[Totaal kosten]],"")</f>
        <v/>
      </c>
      <c r="AB42" s="158" t="str">
        <f>IF(Tbl.Kosten[[#This Row],[Pnr.]]=AB$7,Tbl.Kosten[[#This Row],[Totaal kosten]],"")</f>
        <v/>
      </c>
      <c r="AC42" s="158" t="str">
        <f>IF(Tbl.Kosten[[#This Row],[Pnr.]]=AC$7,Tbl.Kosten[[#This Row],[Totaal kosten]],"")</f>
        <v/>
      </c>
      <c r="AD42" s="158" t="str">
        <f>IF(Tbl.Kosten[[#This Row],[Pnr.]]=AD$7,Tbl.Kosten[[#This Row],[Totaal kosten]],"")</f>
        <v/>
      </c>
      <c r="AE42" s="158" t="str">
        <f>IF(Tbl.Kosten[[#This Row],[Pnr.]]=AE$7,Tbl.Kosten[[#This Row],[Totaal kosten]],"")</f>
        <v/>
      </c>
      <c r="AF42" s="158" t="str">
        <f>IF(Tbl.Kosten[[#This Row],[Pnr.]]=AF$7,Tbl.Kosten[[#This Row],[Totaal kosten]],"")</f>
        <v/>
      </c>
      <c r="AG42" s="158" t="str">
        <f>IF(Tbl.Kosten[[#This Row],[Pnr.]]=AG$7,Tbl.Kosten[[#This Row],[Totaal kosten]],"")</f>
        <v/>
      </c>
      <c r="AH42" s="158" t="str">
        <f>IF(Tbl.Kosten[[#This Row],[Pnr.]]=AH$7,Tbl.Kosten[[#This Row],[Totaal kosten]],"")</f>
        <v/>
      </c>
      <c r="AI42" s="158" t="str">
        <f>IF(Tbl.Kosten[[#This Row],[Pnr.]]=AI$7,Tbl.Kosten[[#This Row],[Totaal kosten]],"")</f>
        <v/>
      </c>
      <c r="AJ42" s="158" t="str">
        <f>IF(Tbl.Kosten[[#This Row],[Pnr.]]=AJ$7,Tbl.Kosten[[#This Row],[Totaal kosten]],"")</f>
        <v/>
      </c>
      <c r="AK42" s="158" t="str">
        <f>IF(Tbl.Kosten[[#This Row],[Pnr.]]=AK$7,Tbl.Kosten[[#This Row],[Totaal kosten]],"")</f>
        <v/>
      </c>
      <c r="AL42" s="158" t="str">
        <f>IF(Tbl.Kosten[[#This Row],[Pnr.]]=AL$7,Tbl.Kosten[[#This Row],[Totaal kosten]],"")</f>
        <v/>
      </c>
      <c r="AM42" s="158" t="str">
        <f>IF(Tbl.Kosten[[#This Row],[Pnr.]]=AM$7,Tbl.Kosten[[#This Row],[Totaal kosten]],"")</f>
        <v/>
      </c>
      <c r="AN42" s="158" t="str">
        <f>IF(Tbl.Kosten[[#This Row],[Pnr.]]=AN$7,Tbl.Kosten[[#This Row],[Totaal kosten]],"")</f>
        <v/>
      </c>
      <c r="AO42" s="158" t="str">
        <f>IF(Tbl.Kosten[[#This Row],[Pnr.]]=AO$7,Tbl.Kosten[[#This Row],[Totaal kosten]],"")</f>
        <v/>
      </c>
      <c r="AP42" s="158" t="str">
        <f>IF(Tbl.Kosten[[#This Row],[Pnr.]]=AP$7,Tbl.Kosten[[#This Row],[Totaal kosten]],"")</f>
        <v/>
      </c>
      <c r="AQ42" s="158" t="str">
        <f>IF(Tbl.Kosten[[#This Row],[Pnr.]]=AQ$7,Tbl.Kosten[[#This Row],[Totaal kosten]],"")</f>
        <v/>
      </c>
      <c r="AR42" s="158" t="str">
        <f>IF(Tbl.Kosten[[#This Row],[Pnr.]]=AR$7,Tbl.Kosten[[#This Row],[Totaal kosten]],"")</f>
        <v/>
      </c>
      <c r="AS42" s="158" t="str">
        <f>IF(Tbl.Kosten[[#This Row],[Pnr.]]=AS$7,Tbl.Kosten[[#This Row],[Totaal kosten]],"")</f>
        <v/>
      </c>
      <c r="AT42" s="158" t="str">
        <f>IF(Tbl.Kosten[[#This Row],[Pnr.]]=AT$7,Tbl.Kosten[[#This Row],[Totaal kosten]],"")</f>
        <v/>
      </c>
      <c r="AU42" s="158" t="str">
        <f>IF(Tbl.Kosten[[#This Row],[Pnr.]]=AU$7,Tbl.Kosten[[#This Row],[Totaal kosten]],"")</f>
        <v/>
      </c>
      <c r="AV42" s="158" t="str">
        <f>IF(Tbl.Kosten[[#This Row],[Pnr.]]=AV$7,Tbl.Kosten[[#This Row],[Totaal kosten]],"")</f>
        <v/>
      </c>
      <c r="AW42" s="158" t="str">
        <f>IF(Tbl.Kosten[[#This Row],[Pnr.]]=AW$7,Tbl.Kosten[[#This Row],[Totaal kosten]],"")</f>
        <v/>
      </c>
      <c r="AX42" s="158" t="str">
        <f>IF(Tbl.Kosten[[#This Row],[Pnr.]]=AX$7,Tbl.Kosten[[#This Row],[Totaal kosten]],"")</f>
        <v/>
      </c>
      <c r="AY42" s="158" t="str">
        <f>IF(Tbl.Kosten[[#This Row],[Pnr.]]=AY$7,Tbl.Kosten[[#This Row],[Totaal kosten]],"")</f>
        <v/>
      </c>
      <c r="AZ42" s="158" t="str">
        <f>IF(Tbl.Kosten[[#This Row],[Pnr.]]=AZ$7,Tbl.Kosten[[#This Row],[Totaal kosten]],"")</f>
        <v/>
      </c>
      <c r="BA42" s="158" t="str">
        <f>IF(Tbl.Kosten[[#This Row],[Pnr.]]=BA$7,Tbl.Kosten[[#This Row],[Totaal kosten]],"")</f>
        <v/>
      </c>
      <c r="BB42" s="158" t="str">
        <f>IF(Tbl.Kosten[[#This Row],[Pnr.]]=BB$7,Tbl.Kosten[[#This Row],[Totaal kosten]],"")</f>
        <v/>
      </c>
      <c r="BC42" s="158" t="str">
        <f>IF(Tbl.Kosten[[#This Row],[Pnr.]]=BC$7,Tbl.Kosten[[#This Row],[Totaal kosten]],"")</f>
        <v/>
      </c>
      <c r="BD42" s="158" t="str">
        <f>IF(Tbl.Kosten[[#This Row],[Pnr.]]=BD$7,Tbl.Kosten[[#This Row],[Totaal kosten]],"")</f>
        <v/>
      </c>
      <c r="BE42" s="158" t="str">
        <f>IF(Tbl.Kosten[[#This Row],[Pnr.]]=BE$7,Tbl.Kosten[[#This Row],[Totaal kosten]],"")</f>
        <v/>
      </c>
      <c r="BF42" s="158" t="str">
        <f>IF(Tbl.Kosten[[#This Row],[Pnr.]]=BF$7,Tbl.Kosten[[#This Row],[Totaal kosten]],"")</f>
        <v/>
      </c>
      <c r="BG42" s="158" t="str">
        <f>IF(Tbl.Kosten[[#This Row],[Pnr.]]=BG$7,Tbl.Kosten[[#This Row],[Totaal kosten]],"")</f>
        <v/>
      </c>
      <c r="BH42" s="158" t="str">
        <f>IF(Tbl.Kosten[[#This Row],[Pnr.]]=BH$7,Tbl.Kosten[[#This Row],[Totaal kosten]],"")</f>
        <v/>
      </c>
      <c r="BI42" s="158" t="str">
        <f>IF(Tbl.Kosten[[#This Row],[Pnr.]]=BI$7,Tbl.Kosten[[#This Row],[Totaal kosten]],"")</f>
        <v/>
      </c>
      <c r="BJ42" s="158" t="str">
        <f>IF(Tbl.Kosten[[#This Row],[Pnr.]]=BJ$7,Tbl.Kosten[[#This Row],[Totaal kosten]],"")</f>
        <v/>
      </c>
      <c r="BK42" s="158" t="str">
        <f>IF(Tbl.Kosten[[#This Row],[Pnr.]]=BK$7,Tbl.Kosten[[#This Row],[Totaal kosten]],"")</f>
        <v/>
      </c>
      <c r="BL42" s="158" t="str">
        <f>IF(Tbl.Kosten[[#This Row],[Pnr.]]=BL$7,Tbl.Kosten[[#This Row],[Totaal kosten]],"")</f>
        <v/>
      </c>
      <c r="BM42" s="158" t="str">
        <f>IF(Tbl.Kosten[[#This Row],[Pnr.]]=BM$7,Tbl.Kosten[[#This Row],[Totaal kosten]],"")</f>
        <v/>
      </c>
      <c r="BN42" s="158" t="str">
        <f>IF(Tbl.Kosten[[#This Row],[Pnr.]]=BN$7,Tbl.Kosten[[#This Row],[Totaal kosten]],"")</f>
        <v/>
      </c>
      <c r="BO42" s="158" t="str">
        <f>IF(Tbl.Kosten[[#This Row],[Pnr.]]=BO$7,Tbl.Kosten[[#This Row],[Totaal kosten]],"")</f>
        <v/>
      </c>
      <c r="BP42" s="158" t="str">
        <f>IF(Tbl.Kosten[[#This Row],[Pnr.]]=BP$7,Tbl.Kosten[[#This Row],[Totaal kosten]],"")</f>
        <v/>
      </c>
      <c r="BQ42" s="158" t="str">
        <f>IF(Tbl.Kosten[[#This Row],[Pnr.]]=BQ$7,Tbl.Kosten[[#This Row],[Totaal kosten]],"")</f>
        <v/>
      </c>
      <c r="BR42" s="158" t="str">
        <f>IF(Tbl.Kosten[[#This Row],[Pnr.]]=BR$7,Tbl.Kosten[[#This Row],[Totaal kosten]],"")</f>
        <v/>
      </c>
      <c r="BS42" s="158" t="str">
        <f>IF(Tbl.Kosten[[#This Row],[Pnr.]]=BS$7,Tbl.Kosten[[#This Row],[Totaal kosten]],"")</f>
        <v/>
      </c>
      <c r="BT42" s="158" t="str">
        <f>IF(Tbl.Kosten[[#This Row],[Pnr.]]=BT$7,Tbl.Kosten[[#This Row],[Totaal kosten]],"")</f>
        <v/>
      </c>
      <c r="BU42" s="158" t="str">
        <f>IF(Tbl.Kosten[[#This Row],[Pnr.]]=BU$7,Tbl.Kosten[[#This Row],[Totaal kosten]],"")</f>
        <v/>
      </c>
      <c r="BV42" s="158" t="str">
        <f>IF(Tbl.Kosten[[#This Row],[Pnr.]]=BV$7,Tbl.Kosten[[#This Row],[Totaal kosten]],"")</f>
        <v/>
      </c>
      <c r="BW42" s="158" t="str">
        <f>IF(Tbl.Kosten[[#This Row],[Pnr.]]=BW$7,Tbl.Kosten[[#This Row],[Totaal kosten]],"")</f>
        <v/>
      </c>
      <c r="BX42" s="158" t="str">
        <f>IFERROR(_xlfn.XLOOKUP(Tbl.Kosten[[#This Row],[Werkpakketcode]],Tbl.Werkpakketten[Werkpakketcode],Tbl.Werkpakketten[WPnr.],"",0,1),"")</f>
        <v/>
      </c>
      <c r="BY42" s="158" t="str">
        <f>IF(Tbl.Kosten[[#This Row],[WPnr.]]=BY$7,Tbl.Kosten[[#This Row],[Totaal kosten]],"")</f>
        <v/>
      </c>
      <c r="BZ42" s="158" t="str">
        <f>IF(Tbl.Kosten[[#This Row],[WPnr.]]=BZ$7,Tbl.Kosten[[#This Row],[Totaal kosten]],"")</f>
        <v/>
      </c>
      <c r="CA42" s="158" t="str">
        <f>IF(Tbl.Kosten[[#This Row],[WPnr.]]=CA$7,Tbl.Kosten[[#This Row],[Totaal kosten]],"")</f>
        <v/>
      </c>
      <c r="CB42" s="158" t="str">
        <f>IF(Tbl.Kosten[[#This Row],[WPnr.]]=CB$7,Tbl.Kosten[[#This Row],[Totaal kosten]],"")</f>
        <v/>
      </c>
      <c r="CC42" s="158" t="str">
        <f>IF(Tbl.Kosten[[#This Row],[WPnr.]]=CC$7,Tbl.Kosten[[#This Row],[Totaal kosten]],"")</f>
        <v/>
      </c>
      <c r="CD42" s="158" t="str">
        <f>IF(Tbl.Kosten[[#This Row],[WPnr.]]=CD$7,Tbl.Kosten[[#This Row],[Totaal kosten]],"")</f>
        <v/>
      </c>
      <c r="CE42" s="158" t="str">
        <f>IF(Tbl.Kosten[[#This Row],[WPnr.]]=CE$7,Tbl.Kosten[[#This Row],[Totaal kosten]],"")</f>
        <v/>
      </c>
      <c r="CF42" s="158" t="str">
        <f>IF(Tbl.Kosten[[#This Row],[WPnr.]]=CF$7,Tbl.Kosten[[#This Row],[Totaal kosten]],"")</f>
        <v/>
      </c>
      <c r="CG42" s="158" t="str">
        <f>IF(Tbl.Kosten[[#This Row],[WPnr.]]=CG$7,Tbl.Kosten[[#This Row],[Totaal kosten]],"")</f>
        <v/>
      </c>
      <c r="CH42" s="158" t="str">
        <f>IF(Tbl.Kosten[[#This Row],[WPnr.]]=CH$7,Tbl.Kosten[[#This Row],[Totaal kosten]],"")</f>
        <v/>
      </c>
      <c r="CI42" s="158" t="str">
        <f>IF(Tbl.Kosten[[#This Row],[WPnr.]]=CI$7,Tbl.Kosten[[#This Row],[Totaal kosten]],"")</f>
        <v/>
      </c>
      <c r="CJ42" s="158" t="str">
        <f>IF(Tbl.Kosten[[#This Row],[WPnr.]]=CJ$7,Tbl.Kosten[[#This Row],[Totaal kosten]],"")</f>
        <v/>
      </c>
      <c r="CK42" s="158" t="str">
        <f>IF(Tbl.Kosten[[#This Row],[WPnr.]]=CK$7,Tbl.Kosten[[#This Row],[Totaal kosten]],"")</f>
        <v/>
      </c>
      <c r="CL42" s="158" t="str">
        <f>IF(Tbl.Kosten[[#This Row],[WPnr.]]=CL$7,Tbl.Kosten[[#This Row],[Totaal kosten]],"")</f>
        <v/>
      </c>
      <c r="CM42" s="158" t="str">
        <f>IF(Tbl.Kosten[[#This Row],[WPnr.]]=CM$7,Tbl.Kosten[[#This Row],[Totaal kosten]],"")</f>
        <v/>
      </c>
      <c r="CN42" s="158" t="str">
        <f>IF(Tbl.Kosten[[#This Row],[WPnr.]]=CN$7,Tbl.Kosten[[#This Row],[Totaal kosten]],"")</f>
        <v/>
      </c>
      <c r="CO42" s="158" t="str">
        <f>IF(Tbl.Kosten[[#This Row],[WPnr.]]=CO$7,Tbl.Kosten[[#This Row],[Totaal kosten]],"")</f>
        <v/>
      </c>
      <c r="CP42" s="158" t="str">
        <f>IF(Tbl.Kosten[[#This Row],[WPnr.]]=CP$7,Tbl.Kosten[[#This Row],[Totaal kosten]],"")</f>
        <v/>
      </c>
      <c r="CQ42" s="158" t="str">
        <f>IF(Tbl.Kosten[[#This Row],[WPnr.]]=CQ$7,Tbl.Kosten[[#This Row],[Totaal kosten]],"")</f>
        <v/>
      </c>
      <c r="CR42" s="158" t="str">
        <f>IF(Tbl.Kosten[[#This Row],[WPnr.]]=CR$7,Tbl.Kosten[[#This Row],[Totaal kosten]],"")</f>
        <v/>
      </c>
      <c r="CS42" s="158" t="str">
        <f>IF(Tbl.Kosten[[#This Row],[WPnr.]]=CS$7,Tbl.Kosten[[#This Row],[Totaal kosten]],"")</f>
        <v/>
      </c>
      <c r="CT42" s="158" t="str">
        <f>IF(Tbl.Kosten[[#This Row],[WPnr.]]=CT$7,Tbl.Kosten[[#This Row],[Totaal kosten]],"")</f>
        <v/>
      </c>
      <c r="CU42" s="158" t="str">
        <f>IF(Tbl.Kosten[[#This Row],[WPnr.]]=CU$7,Tbl.Kosten[[#This Row],[Totaal kosten]],"")</f>
        <v/>
      </c>
      <c r="CV42" s="158" t="str">
        <f>IF(Tbl.Kosten[[#This Row],[WPnr.]]=CV$7,Tbl.Kosten[[#This Row],[Totaal kosten]],"")</f>
        <v/>
      </c>
      <c r="CW42" s="158" t="str">
        <f>IF(Tbl.Kosten[[#This Row],[WPnr.]]=CW$7,Tbl.Kosten[[#This Row],[Totaal kosten]],"")</f>
        <v/>
      </c>
      <c r="CX42" s="158" t="str">
        <f>IF(Tbl.Kosten[[#This Row],[WPnr.]]=CX$7,Tbl.Kosten[[#This Row],[Totaal kosten]],"")</f>
        <v/>
      </c>
      <c r="CY42" s="158" t="str">
        <f>IF(Tbl.Kosten[[#This Row],[WPnr.]]=CY$7,Tbl.Kosten[[#This Row],[Totaal kosten]],"")</f>
        <v/>
      </c>
      <c r="CZ42" s="158" t="str">
        <f>IF(Tbl.Kosten[[#This Row],[WPnr.]]=CZ$7,Tbl.Kosten[[#This Row],[Totaal kosten]],"")</f>
        <v/>
      </c>
      <c r="DA42" s="158" t="str">
        <f>IF(Tbl.Kosten[[#This Row],[WPnr.]]=DA$7,Tbl.Kosten[[#This Row],[Totaal kosten]],"")</f>
        <v/>
      </c>
      <c r="DB42" s="158" t="str">
        <f>IF(Tbl.Kosten[[#This Row],[WPnr.]]=DB$7,Tbl.Kosten[[#This Row],[Totaal kosten]],"")</f>
        <v/>
      </c>
      <c r="DC42" s="158" t="str">
        <f>IF(Tbl.Kosten[[#This Row],[WPnr.]]=DC$7,Tbl.Kosten[[#This Row],[Totaal kosten]],"")</f>
        <v/>
      </c>
      <c r="DD42" s="158" t="str">
        <f>IF(Tbl.Kosten[[#This Row],[WPnr.]]=DD$7,Tbl.Kosten[[#This Row],[Totaal kosten]],"")</f>
        <v/>
      </c>
      <c r="DE42" s="158" t="str">
        <f>IF(Tbl.Kosten[[#This Row],[WPnr.]]=DE$7,Tbl.Kosten[[#This Row],[Totaal kosten]],"")</f>
        <v/>
      </c>
      <c r="DF42" s="158" t="str">
        <f>IF(Tbl.Kosten[[#This Row],[WPnr.]]=DF$7,Tbl.Kosten[[#This Row],[Totaal kosten]],"")</f>
        <v/>
      </c>
      <c r="DG42" s="158" t="str">
        <f>IF(Tbl.Kosten[[#This Row],[WPnr.]]=DG$7,Tbl.Kosten[[#This Row],[Totaal kosten]],"")</f>
        <v/>
      </c>
      <c r="DH42" s="158" t="str">
        <f>IF(Tbl.Kosten[[#This Row],[WPnr.]]=DH$7,Tbl.Kosten[[#This Row],[Totaal kosten]],"")</f>
        <v/>
      </c>
      <c r="DI42" s="158" t="str">
        <f>IF(Tbl.Kosten[[#This Row],[WPnr.]]=DI$7,Tbl.Kosten[[#This Row],[Totaal kosten]],"")</f>
        <v/>
      </c>
      <c r="DJ42" s="158" t="str">
        <f>IF(Tbl.Kosten[[#This Row],[WPnr.]]=DJ$7,Tbl.Kosten[[#This Row],[Totaal kosten]],"")</f>
        <v/>
      </c>
      <c r="DK42" s="158" t="str">
        <f>IF(Tbl.Kosten[[#This Row],[WPnr.]]=DK$7,Tbl.Kosten[[#This Row],[Totaal kosten]],"")</f>
        <v/>
      </c>
      <c r="DL42" s="158" t="str">
        <f>IF(Tbl.Kosten[[#This Row],[WPnr.]]=DL$7,Tbl.Kosten[[#This Row],[Totaal kosten]],"")</f>
        <v/>
      </c>
      <c r="DM42" s="158" t="str">
        <f>IF(Tbl.Kosten[[#This Row],[WPnr.]]=DM$7,Tbl.Kosten[[#This Row],[Totaal kosten]],"")</f>
        <v/>
      </c>
      <c r="DN42" s="158" t="str">
        <f>IF(Tbl.Kosten[[#This Row],[WPnr.]]=DN$7,Tbl.Kosten[[#This Row],[Totaal kosten]],"")</f>
        <v/>
      </c>
      <c r="DO42" s="158" t="str">
        <f>IF(Tbl.Kosten[[#This Row],[WPnr.]]=DO$7,Tbl.Kosten[[#This Row],[Totaal kosten]],"")</f>
        <v/>
      </c>
      <c r="DP42" s="158" t="str">
        <f>IF(Tbl.Kosten[[#This Row],[WPnr.]]=DP$7,Tbl.Kosten[[#This Row],[Totaal kosten]],"")</f>
        <v/>
      </c>
      <c r="DQ42" s="158" t="str">
        <f>IF(Tbl.Kosten[[#This Row],[WPnr.]]=DQ$7,Tbl.Kosten[[#This Row],[Totaal kosten]],"")</f>
        <v/>
      </c>
      <c r="DR42" s="158" t="str">
        <f>IF(Tbl.Kosten[[#This Row],[WPnr.]]=DR$7,Tbl.Kosten[[#This Row],[Totaal kosten]],"")</f>
        <v/>
      </c>
      <c r="DS42" s="158" t="str">
        <f>IF(Tbl.Kosten[[#This Row],[WPnr.]]=DS$7,Tbl.Kosten[[#This Row],[Totaal kosten]],"")</f>
        <v/>
      </c>
      <c r="DT42" s="158" t="str">
        <f>IF(Tbl.Kosten[[#This Row],[WPnr.]]=DT$7,Tbl.Kosten[[#This Row],[Totaal kosten]],"")</f>
        <v/>
      </c>
      <c r="DU42" s="158" t="str">
        <f>IF(Tbl.Kosten[[#This Row],[WPnr.]]=DU$7,Tbl.Kosten[[#This Row],[Totaal kosten]],"")</f>
        <v/>
      </c>
      <c r="DV42" s="158" t="str">
        <f>IF(Tbl.Kosten[[#This Row],[WPnr.]]=DV$7,Tbl.Kosten[[#This Row],[Totaal kosten]],"")</f>
        <v/>
      </c>
      <c r="DW42" s="160" t="str">
        <f>IFERROR(_xlfn.XLOOKUP(Tbl.Kosten[[#This Row],[Kostensoort]],Tbl.Kostensoorten[Kostensoorten],Tbl.Kostensoorten[KSnr.],"",0,1),"")</f>
        <v/>
      </c>
      <c r="DX42" s="160" t="str">
        <f>IF(Tbl.Kosten[[#This Row],[KSnr.]]=DX$7,Tbl.Kosten[[#This Row],[Totaal kosten]],"")</f>
        <v/>
      </c>
      <c r="DY42" s="160" t="str">
        <f>IF(Tbl.Kosten[[#This Row],[KSnr.]]=DY$7,Tbl.Kosten[[#This Row],[Totaal kosten]],"")</f>
        <v/>
      </c>
      <c r="DZ42" s="160" t="str">
        <f>IF(Tbl.Kosten[[#This Row],[KSnr.]]=DZ$7,Tbl.Kosten[[#This Row],[Totaal kosten]],"")</f>
        <v/>
      </c>
      <c r="EA42" s="160" t="str">
        <f>IF(Tbl.Kosten[[#This Row],[KSnr.]]=EA$7,Tbl.Kosten[[#This Row],[Totaal kosten]],"")</f>
        <v/>
      </c>
      <c r="EB42" s="160" t="str">
        <f>IF(Tbl.Kosten[[#This Row],[KSnr.]]=EB$7,Tbl.Kosten[[#This Row],[Totaal kosten]],"")</f>
        <v/>
      </c>
      <c r="EC42" s="160" t="str">
        <f>IF(Tbl.Kosten[[#This Row],[KSnr.]]=EC$7,Tbl.Kosten[[#This Row],[Totaal kosten]],"")</f>
        <v/>
      </c>
      <c r="ED42" s="160" t="str">
        <f>IF(Tbl.Kosten[[#This Row],[KSnr.]]=ED$7,Tbl.Kosten[[#This Row],[Totaal kosten]],"")</f>
        <v/>
      </c>
      <c r="EE42" s="160" t="str">
        <f>IF(Tbl.Kosten[[#This Row],[KSnr.]]=EE$7,Tbl.Kosten[[#This Row],[Totaal kosten]],"")</f>
        <v/>
      </c>
      <c r="EF42" s="160" t="str">
        <f>IF(Tbl.Kosten[[#This Row],[KSnr.]]=EF$7,Tbl.Kosten[[#This Row],[Totaal kosten]],"")</f>
        <v/>
      </c>
      <c r="EG42" s="160" t="str">
        <f>IF(Tbl.Kosten[[#This Row],[KSnr.]]=EG$7,Tbl.Kosten[[#This Row],[Totaal kosten]],"")</f>
        <v/>
      </c>
      <c r="EH42" s="160" t="str">
        <f>IF(Tbl.Kosten[[#This Row],[KSnr.]]=EH$7,Tbl.Kosten[[#This Row],[Totaal kosten]],"")</f>
        <v/>
      </c>
      <c r="EI42" s="160" t="str">
        <f>IF(Tbl.Kosten[[#This Row],[KSnr.]]=EI$7,Tbl.Kosten[[#This Row],[Totaal kosten]],"")</f>
        <v/>
      </c>
      <c r="EJ42" s="160" t="str">
        <f>IF(Tbl.Kosten[[#This Row],[KSnr.]]=EJ$7,Tbl.Kosten[[#This Row],[Totaal kosten]],"")</f>
        <v/>
      </c>
      <c r="EK42" s="160" t="str">
        <f>IF(Tbl.Kosten[[#This Row],[KSnr.]]=EK$7,Tbl.Kosten[[#This Row],[Totaal kosten]],"")</f>
        <v/>
      </c>
      <c r="EL42" s="160" t="str">
        <f>IF(Tbl.Kosten[[#This Row],[KSnr.]]=EL$7,Tbl.Kosten[[#This Row],[Totaal kosten]],"")</f>
        <v/>
      </c>
      <c r="EM42" s="160" t="str">
        <f>IF(Tbl.Kosten[[#This Row],[KSnr.]]=EM$7,Tbl.Kosten[[#This Row],[Totaal kosten]],"")</f>
        <v/>
      </c>
      <c r="EN42" s="160" t="str">
        <f>IF(Tbl.Kosten[[#This Row],[KSnr.]]=EN$7,Tbl.Kosten[[#This Row],[Totaal kosten]],"")</f>
        <v/>
      </c>
      <c r="EO42" s="160" t="str">
        <f>IF(Tbl.Kosten[[#This Row],[KSnr.]]=EO$7,Tbl.Kosten[[#This Row],[Totaal kosten]],"")</f>
        <v/>
      </c>
      <c r="EP42" s="160" t="str">
        <f>IF(Tbl.Kosten[[#This Row],[KSnr.]]=EP$7,Tbl.Kosten[[#This Row],[Totaal kosten]],"")</f>
        <v/>
      </c>
      <c r="EQ42" s="160" t="str">
        <f>IF(Tbl.Kosten[[#This Row],[KSnr.]]=EQ$7,Tbl.Kosten[[#This Row],[Totaal kosten]],"")</f>
        <v/>
      </c>
      <c r="ER42" s="154" t="str">
        <f>IFERROR(_xlfn.XLOOKUP(Tbl.Kosten[[#This Row],[Subsidieactiviteit]],Tbl.Subsidiehoogte[Subsidieactiviteit],Tbl.Subsidiehoogte[SAnr.],"",0,1),"")</f>
        <v/>
      </c>
      <c r="ES42" s="160" t="str">
        <f>IF(Tbl.Kosten[[#This Row],[Sanr.]]=ES$7,Tbl.Kosten[[#This Row],[Totaal kosten]],"")</f>
        <v/>
      </c>
      <c r="ET42" s="160" t="str">
        <f>IF(Tbl.Kosten[[#This Row],[Sanr.]]=ET$7,Tbl.Kosten[[#This Row],[Totaal kosten]],"")</f>
        <v/>
      </c>
      <c r="EU42" s="160" t="str">
        <f>IF(Tbl.Kosten[[#This Row],[Sanr.]]=EU$7,Tbl.Kosten[[#This Row],[Totaal kosten]],"")</f>
        <v/>
      </c>
      <c r="EV42" s="160" t="str">
        <f>IF(Tbl.Kosten[[#This Row],[Sanr.]]=EV$7,Tbl.Kosten[[#This Row],[Totaal kosten]],"")</f>
        <v/>
      </c>
      <c r="EW42" s="160" t="str">
        <f>IF(Tbl.Kosten[[#This Row],[Sanr.]]=EW$7,Tbl.Kosten[[#This Row],[Totaal kosten]],"")</f>
        <v/>
      </c>
      <c r="EX42" s="160" t="str">
        <f>IF(Tbl.Kosten[[#This Row],[Sanr.]]=EX$7,Tbl.Kosten[[#This Row],[Totaal kosten]],"")</f>
        <v/>
      </c>
      <c r="EY42" s="160" t="str">
        <f>IF(Tbl.Kosten[[#This Row],[Sanr.]]=EY$7,Tbl.Kosten[[#This Row],[Totaal kosten]],"")</f>
        <v/>
      </c>
      <c r="EZ42" s="160" t="str">
        <f>IF(Tbl.Kosten[[#This Row],[Sanr.]]=EZ$7,Tbl.Kosten[[#This Row],[Totaal kosten]],"")</f>
        <v/>
      </c>
      <c r="FA42" s="160" t="str">
        <f>IF(Tbl.Kosten[[#This Row],[Sanr.]]=FA$7,Tbl.Kosten[[#This Row],[Totaal kosten]],"")</f>
        <v/>
      </c>
      <c r="FB42" s="160" t="str">
        <f>IF(Tbl.Kosten[[#This Row],[Sanr.]]=FB$7,Tbl.Kosten[[#This Row],[Totaal kosten]],"")</f>
        <v/>
      </c>
      <c r="FC42" s="160" t="str">
        <f>IF(Tbl.Kosten[[#This Row],[Sanr.]]=FC$7,Tbl.Kosten[[#This Row],[Totaal kosten]],"")</f>
        <v/>
      </c>
      <c r="FD42" s="160" t="str">
        <f>IF(Tbl.Kosten[[#This Row],[Sanr.]]=FD$7,Tbl.Kosten[[#This Row],[Totaal kosten]],"")</f>
        <v/>
      </c>
      <c r="FE42" s="160" t="str">
        <f>IF(Tbl.Kosten[[#This Row],[Sanr.]]=FE$7,Tbl.Kosten[[#This Row],[Totaal kosten]],"")</f>
        <v/>
      </c>
      <c r="FF42" s="160" t="str">
        <f>IF(Tbl.Kosten[[#This Row],[Sanr.]]=FF$7,Tbl.Kosten[[#This Row],[Totaal kosten]],"")</f>
        <v/>
      </c>
      <c r="FG42" s="160" t="str">
        <f>IF(Tbl.Kosten[[#This Row],[Sanr.]]=FG$7,Tbl.Kosten[[#This Row],[Totaal kosten]],"")</f>
        <v/>
      </c>
      <c r="FH42" s="160" t="str">
        <f>IF(Tbl.Kosten[[#This Row],[Sanr.]]=FH$7,Tbl.Kosten[[#This Row],[Totaal kosten]],"")</f>
        <v/>
      </c>
      <c r="FI42" s="160" t="str">
        <f>IF(Tbl.Kosten[[#This Row],[Sanr.]]=FI$7,Tbl.Kosten[[#This Row],[Totaal kosten]],"")</f>
        <v/>
      </c>
      <c r="FJ42" s="160" t="str">
        <f>IF(Tbl.Kosten[[#This Row],[Sanr.]]=FJ$7,Tbl.Kosten[[#This Row],[Totaal kosten]],"")</f>
        <v/>
      </c>
      <c r="FK42" s="160" t="str">
        <f>IF(Tbl.Kosten[[#This Row],[Sanr.]]=FK$7,Tbl.Kosten[[#This Row],[Totaal kosten]],"")</f>
        <v/>
      </c>
      <c r="FL42" s="160" t="str">
        <f>IF(Tbl.Kosten[[#This Row],[Sanr.]]=FL$7,Tbl.Kosten[[#This Row],[Totaal kosten]],"")</f>
        <v/>
      </c>
      <c r="FM42" s="160" t="str">
        <f>IF(Tbl.Kosten[[#This Row],[Sanr.]]=FM$7,Tbl.Kosten[[#This Row],[Totaal kosten]],"")</f>
        <v/>
      </c>
      <c r="FN42" s="160" t="str">
        <f>IF(Tbl.Kosten[[#This Row],[Sanr.]]=FN$7,Tbl.Kosten[[#This Row],[Totaal kosten]],"")</f>
        <v/>
      </c>
      <c r="FO42" s="160" t="str">
        <f>IF(Tbl.Kosten[[#This Row],[Sanr.]]=FO$7,Tbl.Kosten[[#This Row],[Totaal kosten]],"")</f>
        <v/>
      </c>
      <c r="FP42" s="160" t="str">
        <f>IF(Tbl.Kosten[[#This Row],[Sanr.]]=FP$7,Tbl.Kosten[[#This Row],[Totaal kosten]],"")</f>
        <v/>
      </c>
      <c r="FQ42" s="160" t="str">
        <f>IF(Tbl.Kosten[[#This Row],[Sanr.]]=FQ$7,Tbl.Kosten[[#This Row],[Totaal kosten]],"")</f>
        <v/>
      </c>
      <c r="FR42" s="160" t="str">
        <f>IF(Tbl.Kosten[[#This Row],[Sanr.]]=FR$7,Tbl.Kosten[[#This Row],[Totaal kosten]],"")</f>
        <v/>
      </c>
      <c r="FS42" s="160" t="str">
        <f>IF(Tbl.Kosten[[#This Row],[Sanr.]]=FS$7,Tbl.Kosten[[#This Row],[Totaal kosten]],"")</f>
        <v/>
      </c>
      <c r="FT42" s="160" t="str">
        <f>IF(Tbl.Kosten[[#This Row],[Sanr.]]=FT$7,Tbl.Kosten[[#This Row],[Totaal kosten]],"")</f>
        <v/>
      </c>
      <c r="FU42" s="160" t="str">
        <f>IF(Tbl.Kosten[[#This Row],[Sanr.]]=FU$7,Tbl.Kosten[[#This Row],[Totaal kosten]],"")</f>
        <v/>
      </c>
      <c r="FV42" s="160" t="str">
        <f>IF(Tbl.Kosten[[#This Row],[Sanr.]]=FV$7,Tbl.Kosten[[#This Row],[Totaal kosten]],"")</f>
        <v/>
      </c>
      <c r="FW42" s="160" t="str">
        <f>IFERROR(_xlfn.XLOOKUP(Tbl.Kosten[[#This Row],[Activiteitencode]],Tbl.Activiteiten[Activiteitcode],Tbl.Activiteiten[Anr.],"",0,1),"")</f>
        <v/>
      </c>
      <c r="FX42" s="181" t="str">
        <f>_xlfn.CONCAT(Tbl.Kosten[[#This Row],[Pnr.]],Tbl.Kosten[[#This Row],[Sanr.]])</f>
        <v>P1</v>
      </c>
      <c r="FY42" s="160">
        <f>Tbl.Kosten[[#This Row],[Totaal kosten]]-Tbl.Kosten[[#This Row],[Subsidie]]</f>
        <v>0</v>
      </c>
      <c r="FZ42" s="160">
        <f>IF(Tbl.Kosten[[#This Row],[Pnr.]]=FZ$7,Tbl.Kosten[[#This Row],[Te financieren]],"")</f>
        <v>0</v>
      </c>
      <c r="GA42" s="160" t="str">
        <f>IF(Tbl.Kosten[[#This Row],[Pnr.]]=GA$7,Tbl.Kosten[[#This Row],[Te financieren]],"")</f>
        <v/>
      </c>
      <c r="GB42" s="160" t="str">
        <f>IF(Tbl.Kosten[[#This Row],[Pnr.]]=GB$7,Tbl.Kosten[[#This Row],[Te financieren]],"")</f>
        <v/>
      </c>
      <c r="GC42" s="160" t="str">
        <f>IF(Tbl.Kosten[[#This Row],[Pnr.]]=GC$7,Tbl.Kosten[[#This Row],[Te financieren]],"")</f>
        <v/>
      </c>
      <c r="GD42" s="160" t="str">
        <f>IF(Tbl.Kosten[[#This Row],[Pnr.]]=GD$7,Tbl.Kosten[[#This Row],[Te financieren]],"")</f>
        <v/>
      </c>
      <c r="GE42" s="160" t="str">
        <f>IF(Tbl.Kosten[[#This Row],[Pnr.]]=GE$7,Tbl.Kosten[[#This Row],[Te financieren]],"")</f>
        <v/>
      </c>
      <c r="GF42" s="160" t="str">
        <f>IF(Tbl.Kosten[[#This Row],[Pnr.]]=GF$7,Tbl.Kosten[[#This Row],[Te financieren]],"")</f>
        <v/>
      </c>
      <c r="GG42" s="160" t="str">
        <f>IF(Tbl.Kosten[[#This Row],[Pnr.]]=GG$7,Tbl.Kosten[[#This Row],[Te financieren]],"")</f>
        <v/>
      </c>
      <c r="GH42" s="160" t="str">
        <f>IF(Tbl.Kosten[[#This Row],[Pnr.]]=GH$7,Tbl.Kosten[[#This Row],[Te financieren]],"")</f>
        <v/>
      </c>
      <c r="GI42" s="160" t="str">
        <f>IF(Tbl.Kosten[[#This Row],[Pnr.]]=GI$7,Tbl.Kosten[[#This Row],[Te financieren]],"")</f>
        <v/>
      </c>
      <c r="GJ42" s="160" t="str">
        <f>IF(Tbl.Kosten[[#This Row],[Pnr.]]=GJ$7,Tbl.Kosten[[#This Row],[Te financieren]],"")</f>
        <v/>
      </c>
      <c r="GK42" s="160" t="str">
        <f>IF(Tbl.Kosten[[#This Row],[Pnr.]]=GK$7,Tbl.Kosten[[#This Row],[Te financieren]],"")</f>
        <v/>
      </c>
      <c r="GL42" s="160" t="str">
        <f>IF(Tbl.Kosten[[#This Row],[Pnr.]]=GL$7,Tbl.Kosten[[#This Row],[Te financieren]],"")</f>
        <v/>
      </c>
      <c r="GM42" s="160" t="str">
        <f>IF(Tbl.Kosten[[#This Row],[Pnr.]]=GM$7,Tbl.Kosten[[#This Row],[Te financieren]],"")</f>
        <v/>
      </c>
      <c r="GN42" s="160" t="str">
        <f>IF(Tbl.Kosten[[#This Row],[Pnr.]]=GN$7,Tbl.Kosten[[#This Row],[Te financieren]],"")</f>
        <v/>
      </c>
      <c r="GO42" s="160" t="str">
        <f>IF(Tbl.Kosten[[#This Row],[Pnr.]]=GO$7,Tbl.Kosten[[#This Row],[Te financieren]],"")</f>
        <v/>
      </c>
      <c r="GP42" s="160" t="str">
        <f>IF(Tbl.Kosten[[#This Row],[Pnr.]]=GP$7,Tbl.Kosten[[#This Row],[Te financieren]],"")</f>
        <v/>
      </c>
      <c r="GQ42" s="160" t="str">
        <f>IF(Tbl.Kosten[[#This Row],[Pnr.]]=GQ$7,Tbl.Kosten[[#This Row],[Te financieren]],"")</f>
        <v/>
      </c>
      <c r="GR42" s="160" t="str">
        <f>IF(Tbl.Kosten[[#This Row],[Pnr.]]=GR$7,Tbl.Kosten[[#This Row],[Te financieren]],"")</f>
        <v/>
      </c>
      <c r="GS42" s="160" t="str">
        <f>IF(Tbl.Kosten[[#This Row],[Pnr.]]=GS$7,Tbl.Kosten[[#This Row],[Te financieren]],"")</f>
        <v/>
      </c>
      <c r="GT42" s="160" t="str">
        <f>IF(Tbl.Kosten[[#This Row],[Pnr.]]=GT$7,Tbl.Kosten[[#This Row],[Te financieren]],"")</f>
        <v/>
      </c>
      <c r="GU42" s="160" t="str">
        <f>IF(Tbl.Kosten[[#This Row],[Pnr.]]=GU$7,Tbl.Kosten[[#This Row],[Te financieren]],"")</f>
        <v/>
      </c>
      <c r="GV42" s="160" t="str">
        <f>IF(Tbl.Kosten[[#This Row],[Pnr.]]=GV$7,Tbl.Kosten[[#This Row],[Te financieren]],"")</f>
        <v/>
      </c>
      <c r="GW42" s="160" t="str">
        <f>IF(Tbl.Kosten[[#This Row],[Pnr.]]=GW$7,Tbl.Kosten[[#This Row],[Te financieren]],"")</f>
        <v/>
      </c>
      <c r="GX42" s="160" t="str">
        <f>IF(Tbl.Kosten[[#This Row],[Pnr.]]=GX$7,Tbl.Kosten[[#This Row],[Te financieren]],"")</f>
        <v/>
      </c>
      <c r="GY42" s="160" t="str">
        <f>IF(Tbl.Kosten[[#This Row],[Pnr.]]=GY$7,Tbl.Kosten[[#This Row],[Te financieren]],"")</f>
        <v/>
      </c>
      <c r="GZ42" s="160" t="str">
        <f>IF(Tbl.Kosten[[#This Row],[Pnr.]]=GZ$7,Tbl.Kosten[[#This Row],[Te financieren]],"")</f>
        <v/>
      </c>
      <c r="HA42" s="160" t="str">
        <f>IF(Tbl.Kosten[[#This Row],[Pnr.]]=HA$7,Tbl.Kosten[[#This Row],[Te financieren]],"")</f>
        <v/>
      </c>
      <c r="HB42" s="160" t="str">
        <f>IF(Tbl.Kosten[[#This Row],[Pnr.]]=HB$7,Tbl.Kosten[[#This Row],[Te financieren]],"")</f>
        <v/>
      </c>
      <c r="HC42" s="160" t="str">
        <f>IF(Tbl.Kosten[[#This Row],[Pnr.]]=HC$7,Tbl.Kosten[[#This Row],[Te financieren]],"")</f>
        <v/>
      </c>
      <c r="HD42" s="160" t="str">
        <f>IF(Tbl.Kosten[[#This Row],[Pnr.]]=HD$7,Tbl.Kosten[[#This Row],[Te financieren]],"")</f>
        <v/>
      </c>
      <c r="HE42" s="160" t="str">
        <f>IF(Tbl.Kosten[[#This Row],[Pnr.]]=HE$7,Tbl.Kosten[[#This Row],[Te financieren]],"")</f>
        <v/>
      </c>
      <c r="HF42" s="160" t="str">
        <f>IF(Tbl.Kosten[[#This Row],[Pnr.]]=HF$7,Tbl.Kosten[[#This Row],[Te financieren]],"")</f>
        <v/>
      </c>
      <c r="HG42" s="160" t="str">
        <f>IF(Tbl.Kosten[[#This Row],[Pnr.]]=HG$7,Tbl.Kosten[[#This Row],[Te financieren]],"")</f>
        <v/>
      </c>
      <c r="HH42" s="160" t="str">
        <f>IF(Tbl.Kosten[[#This Row],[Pnr.]]=HH$7,Tbl.Kosten[[#This Row],[Te financieren]],"")</f>
        <v/>
      </c>
      <c r="HI42" s="160" t="str">
        <f>IF(Tbl.Kosten[[#This Row],[Pnr.]]=HI$7,Tbl.Kosten[[#This Row],[Te financieren]],"")</f>
        <v/>
      </c>
      <c r="HJ42" s="160" t="str">
        <f>IF(Tbl.Kosten[[#This Row],[Pnr.]]=HJ$7,Tbl.Kosten[[#This Row],[Te financieren]],"")</f>
        <v/>
      </c>
      <c r="HK42" s="160" t="str">
        <f>IF(Tbl.Kosten[[#This Row],[Pnr.]]=HK$7,Tbl.Kosten[[#This Row],[Te financieren]],"")</f>
        <v/>
      </c>
      <c r="HL42" s="160" t="str">
        <f>IF(Tbl.Kosten[[#This Row],[Pnr.]]=HL$7,Tbl.Kosten[[#This Row],[Te financieren]],"")</f>
        <v/>
      </c>
      <c r="HM42" s="160" t="str">
        <f>IF(Tbl.Kosten[[#This Row],[Pnr.]]=HM$7,Tbl.Kosten[[#This Row],[Te financieren]],"")</f>
        <v/>
      </c>
      <c r="HN42" s="160" t="str">
        <f>IF(Tbl.Kosten[[#This Row],[Pnr.]]=HN$7,Tbl.Kosten[[#This Row],[Te financieren]],"")</f>
        <v/>
      </c>
      <c r="HO42" s="160" t="str">
        <f>IF(Tbl.Kosten[[#This Row],[Pnr.]]=HO$7,Tbl.Kosten[[#This Row],[Te financieren]],"")</f>
        <v/>
      </c>
      <c r="HP42" s="160" t="str">
        <f>IF(Tbl.Kosten[[#This Row],[Pnr.]]=HP$7,Tbl.Kosten[[#This Row],[Te financieren]],"")</f>
        <v/>
      </c>
      <c r="HQ42" s="160" t="str">
        <f>IF(Tbl.Kosten[[#This Row],[Pnr.]]=HQ$7,Tbl.Kosten[[#This Row],[Te financieren]],"")</f>
        <v/>
      </c>
      <c r="HR42" s="160" t="str">
        <f>IF(Tbl.Kosten[[#This Row],[Pnr.]]=HR$7,Tbl.Kosten[[#This Row],[Te financieren]],"")</f>
        <v/>
      </c>
      <c r="HS42" s="160" t="str">
        <f>IF(Tbl.Kosten[[#This Row],[Pnr.]]=HS$7,Tbl.Kosten[[#This Row],[Te financieren]],"")</f>
        <v/>
      </c>
      <c r="HT42" s="160" t="str">
        <f>IF(Tbl.Kosten[[#This Row],[Pnr.]]=HT$7,Tbl.Kosten[[#This Row],[Te financieren]],"")</f>
        <v/>
      </c>
      <c r="HU42" s="160" t="str">
        <f>IF(Tbl.Kosten[[#This Row],[Pnr.]]=HU$7,Tbl.Kosten[[#This Row],[Te financieren]],"")</f>
        <v/>
      </c>
      <c r="HV42" s="160" t="str">
        <f>IF(Tbl.Kosten[[#This Row],[Pnr.]]=HV$7,Tbl.Kosten[[#This Row],[Te financieren]],"")</f>
        <v/>
      </c>
      <c r="HW42" s="160" t="str">
        <f>IF(Tbl.Kosten[[#This Row],[Pnr.]]=HW$7,Tbl.Kosten[[#This Row],[Te financieren]],"")</f>
        <v/>
      </c>
    </row>
    <row r="43" spans="2:231" x14ac:dyDescent="0.3">
      <c r="B43" s="144"/>
      <c r="C43" s="147"/>
      <c r="D43" s="146"/>
      <c r="E43" s="147"/>
      <c r="F43" s="145"/>
      <c r="G43" s="11" t="str">
        <f>IF(Tbl.Kosten[[#This Row],[Medewerker e/o 
functie]]&lt;&gt;"",_xlfn.XLOOKUP(Tbl.Kosten[[#This Row],[Medewerker e/o 
functie]],Tbl.Uurtarief[Medewerker en/of functie],Tbl.Uurtarief[Uurtarief],"",0,1),"")</f>
        <v/>
      </c>
      <c r="H43" s="121">
        <f>IFERROR(Tbl.Kosten[[#This Row],[Uren]]*Tbl.Kosten[[#This Row],[Uurtarief]],0)</f>
        <v>0</v>
      </c>
      <c r="I43" s="119" t="str">
        <f>IF(Tbl.Kosten[[#This Row],[Subtotaal uren]]&lt;&gt;0,_xlfn.XLOOKUP(Tbl.Kosten[[#This Row],[Medewerker e/o 
functie]],Tbl.Uurtarief[Medewerker en/of functie],Tbl.Uurtarief[Kostensoort arbeid],"",0,1),"")</f>
        <v/>
      </c>
      <c r="J43" s="147"/>
      <c r="K43" s="145"/>
      <c r="L43" s="149" t="str">
        <f>IF(Tbl.Kosten[[#This Row],[Activum]]&lt;&gt;"",_xlfn.XLOOKUP(Tbl.Kosten[[#This Row],[Activum]],Tbl.Afschrijvingskosten[Activum],Tbl.Afschrijvingskosten[Tarief per afschrijvings-eenheid],"",0,1),"")</f>
        <v/>
      </c>
      <c r="M43" s="122">
        <f>IFERROR(Tbl.Kosten[[#This Row],[Een-
heden]]*Tbl.Kosten[[#This Row],[Afschrijvings-
tarief]],0)</f>
        <v>0</v>
      </c>
      <c r="N43" s="122" t="str">
        <f>IF(Tbl.Kosten[[#This Row],[Subtotaal afschrijving]]&lt;&gt;0,Lijsten!A41,"")</f>
        <v/>
      </c>
      <c r="O43" s="150"/>
      <c r="P43" s="145"/>
      <c r="Q43" s="148"/>
      <c r="R43" s="122">
        <f>IFERROR(Tbl.Kosten[[#This Row],[Aantal]]*Tbl.Kosten[[#This Row],[Tarief]],0)</f>
        <v>0</v>
      </c>
      <c r="S43" s="8">
        <f>IFERROR(Tbl.Kosten[[#This Row],[Subtotaal overige kosten]]+Tbl.Kosten[[#This Row],[Subtotaal uren]]+Tbl.Kosten[[#This Row],[Subtotaal afschrijving]],0)</f>
        <v>0</v>
      </c>
      <c r="T43" s="8">
        <f>IFERROR(Tbl.Kosten[[#This Row],[Totaal kosten]]*Tbl.Kosten[[#This Row],[Subsidie%]],0)</f>
        <v>0</v>
      </c>
      <c r="U43" s="4" t="str" cm="1">
        <f t="array" ref="U43">IFERROR(_xlfn.IFS(Tbl.Kosten[[#This Row],[Subtotaal uren]]&lt;&gt;0,Tbl.Kosten[[#This Row],[Kostensoort arbeid]],Tbl.Kosten[[#This Row],[Subtotaal afschrijving]]&lt;&gt;0,Tbl.Kosten[[#This Row],[Kostensoort afschrijving]],Tbl.Kosten[[#This Row],[Subtotaal overige kosten]]&lt;&gt;0,Tbl.Kosten[[#This Row],[Kostensoort overig]]),"")</f>
        <v/>
      </c>
      <c r="V43" s="4" t="str">
        <f>IFERROR(_xlfn.XLOOKUP(Tbl.Kosten[[#This Row],[Activiteitencode]],Tbl.Activiteiten[Activiteitcode],Tbl.Activiteiten[Werkpakketcode],"",0,1),"")</f>
        <v/>
      </c>
      <c r="W43" s="4" t="str">
        <f>IFERROR(_xlfn.XLOOKUP(Tbl.Kosten[[#This Row],[Werkpakketcode]],Tbl.Werkpakketten[Werkpakketcode],Tbl.Werkpakketten[Subsidiabele activiteit],"",0,1),"")</f>
        <v/>
      </c>
      <c r="X43" s="12">
        <f>IFERROR(_xlfn.XLOOKUP(Tbl.Kosten[[#This Row],[Sanr.]],Tbl.Subsidiehoogte[SAnr.],Tbl.Subsidiehoogte[Sub. Percentage],0,0,1),0)</f>
        <v>0</v>
      </c>
      <c r="Y43" s="154" t="str">
        <f>IFERROR(_xlfn.XLOOKUP(Tbl.Kosten[[#This Row],[Partnercode]],Tbl.Projectpartners[Partnercode],Tbl.Projectpartners[PNr.],"",0,1),"")</f>
        <v>P1</v>
      </c>
      <c r="Z43" s="158">
        <f>IF(Tbl.Kosten[[#This Row],[Pnr.]]=Z$7,Tbl.Kosten[[#This Row],[Totaal kosten]],"")</f>
        <v>0</v>
      </c>
      <c r="AA43" s="158" t="str">
        <f>IF(Tbl.Kosten[[#This Row],[Pnr.]]=AA$7,Tbl.Kosten[[#This Row],[Totaal kosten]],"")</f>
        <v/>
      </c>
      <c r="AB43" s="158" t="str">
        <f>IF(Tbl.Kosten[[#This Row],[Pnr.]]=AB$7,Tbl.Kosten[[#This Row],[Totaal kosten]],"")</f>
        <v/>
      </c>
      <c r="AC43" s="158" t="str">
        <f>IF(Tbl.Kosten[[#This Row],[Pnr.]]=AC$7,Tbl.Kosten[[#This Row],[Totaal kosten]],"")</f>
        <v/>
      </c>
      <c r="AD43" s="158" t="str">
        <f>IF(Tbl.Kosten[[#This Row],[Pnr.]]=AD$7,Tbl.Kosten[[#This Row],[Totaal kosten]],"")</f>
        <v/>
      </c>
      <c r="AE43" s="158" t="str">
        <f>IF(Tbl.Kosten[[#This Row],[Pnr.]]=AE$7,Tbl.Kosten[[#This Row],[Totaal kosten]],"")</f>
        <v/>
      </c>
      <c r="AF43" s="158" t="str">
        <f>IF(Tbl.Kosten[[#This Row],[Pnr.]]=AF$7,Tbl.Kosten[[#This Row],[Totaal kosten]],"")</f>
        <v/>
      </c>
      <c r="AG43" s="158" t="str">
        <f>IF(Tbl.Kosten[[#This Row],[Pnr.]]=AG$7,Tbl.Kosten[[#This Row],[Totaal kosten]],"")</f>
        <v/>
      </c>
      <c r="AH43" s="158" t="str">
        <f>IF(Tbl.Kosten[[#This Row],[Pnr.]]=AH$7,Tbl.Kosten[[#This Row],[Totaal kosten]],"")</f>
        <v/>
      </c>
      <c r="AI43" s="158" t="str">
        <f>IF(Tbl.Kosten[[#This Row],[Pnr.]]=AI$7,Tbl.Kosten[[#This Row],[Totaal kosten]],"")</f>
        <v/>
      </c>
      <c r="AJ43" s="158" t="str">
        <f>IF(Tbl.Kosten[[#This Row],[Pnr.]]=AJ$7,Tbl.Kosten[[#This Row],[Totaal kosten]],"")</f>
        <v/>
      </c>
      <c r="AK43" s="158" t="str">
        <f>IF(Tbl.Kosten[[#This Row],[Pnr.]]=AK$7,Tbl.Kosten[[#This Row],[Totaal kosten]],"")</f>
        <v/>
      </c>
      <c r="AL43" s="158" t="str">
        <f>IF(Tbl.Kosten[[#This Row],[Pnr.]]=AL$7,Tbl.Kosten[[#This Row],[Totaal kosten]],"")</f>
        <v/>
      </c>
      <c r="AM43" s="158" t="str">
        <f>IF(Tbl.Kosten[[#This Row],[Pnr.]]=AM$7,Tbl.Kosten[[#This Row],[Totaal kosten]],"")</f>
        <v/>
      </c>
      <c r="AN43" s="158" t="str">
        <f>IF(Tbl.Kosten[[#This Row],[Pnr.]]=AN$7,Tbl.Kosten[[#This Row],[Totaal kosten]],"")</f>
        <v/>
      </c>
      <c r="AO43" s="158" t="str">
        <f>IF(Tbl.Kosten[[#This Row],[Pnr.]]=AO$7,Tbl.Kosten[[#This Row],[Totaal kosten]],"")</f>
        <v/>
      </c>
      <c r="AP43" s="158" t="str">
        <f>IF(Tbl.Kosten[[#This Row],[Pnr.]]=AP$7,Tbl.Kosten[[#This Row],[Totaal kosten]],"")</f>
        <v/>
      </c>
      <c r="AQ43" s="158" t="str">
        <f>IF(Tbl.Kosten[[#This Row],[Pnr.]]=AQ$7,Tbl.Kosten[[#This Row],[Totaal kosten]],"")</f>
        <v/>
      </c>
      <c r="AR43" s="158" t="str">
        <f>IF(Tbl.Kosten[[#This Row],[Pnr.]]=AR$7,Tbl.Kosten[[#This Row],[Totaal kosten]],"")</f>
        <v/>
      </c>
      <c r="AS43" s="158" t="str">
        <f>IF(Tbl.Kosten[[#This Row],[Pnr.]]=AS$7,Tbl.Kosten[[#This Row],[Totaal kosten]],"")</f>
        <v/>
      </c>
      <c r="AT43" s="158" t="str">
        <f>IF(Tbl.Kosten[[#This Row],[Pnr.]]=AT$7,Tbl.Kosten[[#This Row],[Totaal kosten]],"")</f>
        <v/>
      </c>
      <c r="AU43" s="158" t="str">
        <f>IF(Tbl.Kosten[[#This Row],[Pnr.]]=AU$7,Tbl.Kosten[[#This Row],[Totaal kosten]],"")</f>
        <v/>
      </c>
      <c r="AV43" s="158" t="str">
        <f>IF(Tbl.Kosten[[#This Row],[Pnr.]]=AV$7,Tbl.Kosten[[#This Row],[Totaal kosten]],"")</f>
        <v/>
      </c>
      <c r="AW43" s="158" t="str">
        <f>IF(Tbl.Kosten[[#This Row],[Pnr.]]=AW$7,Tbl.Kosten[[#This Row],[Totaal kosten]],"")</f>
        <v/>
      </c>
      <c r="AX43" s="158" t="str">
        <f>IF(Tbl.Kosten[[#This Row],[Pnr.]]=AX$7,Tbl.Kosten[[#This Row],[Totaal kosten]],"")</f>
        <v/>
      </c>
      <c r="AY43" s="158" t="str">
        <f>IF(Tbl.Kosten[[#This Row],[Pnr.]]=AY$7,Tbl.Kosten[[#This Row],[Totaal kosten]],"")</f>
        <v/>
      </c>
      <c r="AZ43" s="158" t="str">
        <f>IF(Tbl.Kosten[[#This Row],[Pnr.]]=AZ$7,Tbl.Kosten[[#This Row],[Totaal kosten]],"")</f>
        <v/>
      </c>
      <c r="BA43" s="158" t="str">
        <f>IF(Tbl.Kosten[[#This Row],[Pnr.]]=BA$7,Tbl.Kosten[[#This Row],[Totaal kosten]],"")</f>
        <v/>
      </c>
      <c r="BB43" s="158" t="str">
        <f>IF(Tbl.Kosten[[#This Row],[Pnr.]]=BB$7,Tbl.Kosten[[#This Row],[Totaal kosten]],"")</f>
        <v/>
      </c>
      <c r="BC43" s="158" t="str">
        <f>IF(Tbl.Kosten[[#This Row],[Pnr.]]=BC$7,Tbl.Kosten[[#This Row],[Totaal kosten]],"")</f>
        <v/>
      </c>
      <c r="BD43" s="158" t="str">
        <f>IF(Tbl.Kosten[[#This Row],[Pnr.]]=BD$7,Tbl.Kosten[[#This Row],[Totaal kosten]],"")</f>
        <v/>
      </c>
      <c r="BE43" s="158" t="str">
        <f>IF(Tbl.Kosten[[#This Row],[Pnr.]]=BE$7,Tbl.Kosten[[#This Row],[Totaal kosten]],"")</f>
        <v/>
      </c>
      <c r="BF43" s="158" t="str">
        <f>IF(Tbl.Kosten[[#This Row],[Pnr.]]=BF$7,Tbl.Kosten[[#This Row],[Totaal kosten]],"")</f>
        <v/>
      </c>
      <c r="BG43" s="158" t="str">
        <f>IF(Tbl.Kosten[[#This Row],[Pnr.]]=BG$7,Tbl.Kosten[[#This Row],[Totaal kosten]],"")</f>
        <v/>
      </c>
      <c r="BH43" s="158" t="str">
        <f>IF(Tbl.Kosten[[#This Row],[Pnr.]]=BH$7,Tbl.Kosten[[#This Row],[Totaal kosten]],"")</f>
        <v/>
      </c>
      <c r="BI43" s="158" t="str">
        <f>IF(Tbl.Kosten[[#This Row],[Pnr.]]=BI$7,Tbl.Kosten[[#This Row],[Totaal kosten]],"")</f>
        <v/>
      </c>
      <c r="BJ43" s="158" t="str">
        <f>IF(Tbl.Kosten[[#This Row],[Pnr.]]=BJ$7,Tbl.Kosten[[#This Row],[Totaal kosten]],"")</f>
        <v/>
      </c>
      <c r="BK43" s="158" t="str">
        <f>IF(Tbl.Kosten[[#This Row],[Pnr.]]=BK$7,Tbl.Kosten[[#This Row],[Totaal kosten]],"")</f>
        <v/>
      </c>
      <c r="BL43" s="158" t="str">
        <f>IF(Tbl.Kosten[[#This Row],[Pnr.]]=BL$7,Tbl.Kosten[[#This Row],[Totaal kosten]],"")</f>
        <v/>
      </c>
      <c r="BM43" s="158" t="str">
        <f>IF(Tbl.Kosten[[#This Row],[Pnr.]]=BM$7,Tbl.Kosten[[#This Row],[Totaal kosten]],"")</f>
        <v/>
      </c>
      <c r="BN43" s="158" t="str">
        <f>IF(Tbl.Kosten[[#This Row],[Pnr.]]=BN$7,Tbl.Kosten[[#This Row],[Totaal kosten]],"")</f>
        <v/>
      </c>
      <c r="BO43" s="158" t="str">
        <f>IF(Tbl.Kosten[[#This Row],[Pnr.]]=BO$7,Tbl.Kosten[[#This Row],[Totaal kosten]],"")</f>
        <v/>
      </c>
      <c r="BP43" s="158" t="str">
        <f>IF(Tbl.Kosten[[#This Row],[Pnr.]]=BP$7,Tbl.Kosten[[#This Row],[Totaal kosten]],"")</f>
        <v/>
      </c>
      <c r="BQ43" s="158" t="str">
        <f>IF(Tbl.Kosten[[#This Row],[Pnr.]]=BQ$7,Tbl.Kosten[[#This Row],[Totaal kosten]],"")</f>
        <v/>
      </c>
      <c r="BR43" s="158" t="str">
        <f>IF(Tbl.Kosten[[#This Row],[Pnr.]]=BR$7,Tbl.Kosten[[#This Row],[Totaal kosten]],"")</f>
        <v/>
      </c>
      <c r="BS43" s="158" t="str">
        <f>IF(Tbl.Kosten[[#This Row],[Pnr.]]=BS$7,Tbl.Kosten[[#This Row],[Totaal kosten]],"")</f>
        <v/>
      </c>
      <c r="BT43" s="158" t="str">
        <f>IF(Tbl.Kosten[[#This Row],[Pnr.]]=BT$7,Tbl.Kosten[[#This Row],[Totaal kosten]],"")</f>
        <v/>
      </c>
      <c r="BU43" s="158" t="str">
        <f>IF(Tbl.Kosten[[#This Row],[Pnr.]]=BU$7,Tbl.Kosten[[#This Row],[Totaal kosten]],"")</f>
        <v/>
      </c>
      <c r="BV43" s="158" t="str">
        <f>IF(Tbl.Kosten[[#This Row],[Pnr.]]=BV$7,Tbl.Kosten[[#This Row],[Totaal kosten]],"")</f>
        <v/>
      </c>
      <c r="BW43" s="158" t="str">
        <f>IF(Tbl.Kosten[[#This Row],[Pnr.]]=BW$7,Tbl.Kosten[[#This Row],[Totaal kosten]],"")</f>
        <v/>
      </c>
      <c r="BX43" s="158" t="str">
        <f>IFERROR(_xlfn.XLOOKUP(Tbl.Kosten[[#This Row],[Werkpakketcode]],Tbl.Werkpakketten[Werkpakketcode],Tbl.Werkpakketten[WPnr.],"",0,1),"")</f>
        <v/>
      </c>
      <c r="BY43" s="158" t="str">
        <f>IF(Tbl.Kosten[[#This Row],[WPnr.]]=BY$7,Tbl.Kosten[[#This Row],[Totaal kosten]],"")</f>
        <v/>
      </c>
      <c r="BZ43" s="158" t="str">
        <f>IF(Tbl.Kosten[[#This Row],[WPnr.]]=BZ$7,Tbl.Kosten[[#This Row],[Totaal kosten]],"")</f>
        <v/>
      </c>
      <c r="CA43" s="158" t="str">
        <f>IF(Tbl.Kosten[[#This Row],[WPnr.]]=CA$7,Tbl.Kosten[[#This Row],[Totaal kosten]],"")</f>
        <v/>
      </c>
      <c r="CB43" s="158" t="str">
        <f>IF(Tbl.Kosten[[#This Row],[WPnr.]]=CB$7,Tbl.Kosten[[#This Row],[Totaal kosten]],"")</f>
        <v/>
      </c>
      <c r="CC43" s="158" t="str">
        <f>IF(Tbl.Kosten[[#This Row],[WPnr.]]=CC$7,Tbl.Kosten[[#This Row],[Totaal kosten]],"")</f>
        <v/>
      </c>
      <c r="CD43" s="158" t="str">
        <f>IF(Tbl.Kosten[[#This Row],[WPnr.]]=CD$7,Tbl.Kosten[[#This Row],[Totaal kosten]],"")</f>
        <v/>
      </c>
      <c r="CE43" s="158" t="str">
        <f>IF(Tbl.Kosten[[#This Row],[WPnr.]]=CE$7,Tbl.Kosten[[#This Row],[Totaal kosten]],"")</f>
        <v/>
      </c>
      <c r="CF43" s="158" t="str">
        <f>IF(Tbl.Kosten[[#This Row],[WPnr.]]=CF$7,Tbl.Kosten[[#This Row],[Totaal kosten]],"")</f>
        <v/>
      </c>
      <c r="CG43" s="158" t="str">
        <f>IF(Tbl.Kosten[[#This Row],[WPnr.]]=CG$7,Tbl.Kosten[[#This Row],[Totaal kosten]],"")</f>
        <v/>
      </c>
      <c r="CH43" s="158" t="str">
        <f>IF(Tbl.Kosten[[#This Row],[WPnr.]]=CH$7,Tbl.Kosten[[#This Row],[Totaal kosten]],"")</f>
        <v/>
      </c>
      <c r="CI43" s="158" t="str">
        <f>IF(Tbl.Kosten[[#This Row],[WPnr.]]=CI$7,Tbl.Kosten[[#This Row],[Totaal kosten]],"")</f>
        <v/>
      </c>
      <c r="CJ43" s="158" t="str">
        <f>IF(Tbl.Kosten[[#This Row],[WPnr.]]=CJ$7,Tbl.Kosten[[#This Row],[Totaal kosten]],"")</f>
        <v/>
      </c>
      <c r="CK43" s="158" t="str">
        <f>IF(Tbl.Kosten[[#This Row],[WPnr.]]=CK$7,Tbl.Kosten[[#This Row],[Totaal kosten]],"")</f>
        <v/>
      </c>
      <c r="CL43" s="158" t="str">
        <f>IF(Tbl.Kosten[[#This Row],[WPnr.]]=CL$7,Tbl.Kosten[[#This Row],[Totaal kosten]],"")</f>
        <v/>
      </c>
      <c r="CM43" s="158" t="str">
        <f>IF(Tbl.Kosten[[#This Row],[WPnr.]]=CM$7,Tbl.Kosten[[#This Row],[Totaal kosten]],"")</f>
        <v/>
      </c>
      <c r="CN43" s="158" t="str">
        <f>IF(Tbl.Kosten[[#This Row],[WPnr.]]=CN$7,Tbl.Kosten[[#This Row],[Totaal kosten]],"")</f>
        <v/>
      </c>
      <c r="CO43" s="158" t="str">
        <f>IF(Tbl.Kosten[[#This Row],[WPnr.]]=CO$7,Tbl.Kosten[[#This Row],[Totaal kosten]],"")</f>
        <v/>
      </c>
      <c r="CP43" s="158" t="str">
        <f>IF(Tbl.Kosten[[#This Row],[WPnr.]]=CP$7,Tbl.Kosten[[#This Row],[Totaal kosten]],"")</f>
        <v/>
      </c>
      <c r="CQ43" s="158" t="str">
        <f>IF(Tbl.Kosten[[#This Row],[WPnr.]]=CQ$7,Tbl.Kosten[[#This Row],[Totaal kosten]],"")</f>
        <v/>
      </c>
      <c r="CR43" s="158" t="str">
        <f>IF(Tbl.Kosten[[#This Row],[WPnr.]]=CR$7,Tbl.Kosten[[#This Row],[Totaal kosten]],"")</f>
        <v/>
      </c>
      <c r="CS43" s="158" t="str">
        <f>IF(Tbl.Kosten[[#This Row],[WPnr.]]=CS$7,Tbl.Kosten[[#This Row],[Totaal kosten]],"")</f>
        <v/>
      </c>
      <c r="CT43" s="158" t="str">
        <f>IF(Tbl.Kosten[[#This Row],[WPnr.]]=CT$7,Tbl.Kosten[[#This Row],[Totaal kosten]],"")</f>
        <v/>
      </c>
      <c r="CU43" s="158" t="str">
        <f>IF(Tbl.Kosten[[#This Row],[WPnr.]]=CU$7,Tbl.Kosten[[#This Row],[Totaal kosten]],"")</f>
        <v/>
      </c>
      <c r="CV43" s="158" t="str">
        <f>IF(Tbl.Kosten[[#This Row],[WPnr.]]=CV$7,Tbl.Kosten[[#This Row],[Totaal kosten]],"")</f>
        <v/>
      </c>
      <c r="CW43" s="158" t="str">
        <f>IF(Tbl.Kosten[[#This Row],[WPnr.]]=CW$7,Tbl.Kosten[[#This Row],[Totaal kosten]],"")</f>
        <v/>
      </c>
      <c r="CX43" s="158" t="str">
        <f>IF(Tbl.Kosten[[#This Row],[WPnr.]]=CX$7,Tbl.Kosten[[#This Row],[Totaal kosten]],"")</f>
        <v/>
      </c>
      <c r="CY43" s="158" t="str">
        <f>IF(Tbl.Kosten[[#This Row],[WPnr.]]=CY$7,Tbl.Kosten[[#This Row],[Totaal kosten]],"")</f>
        <v/>
      </c>
      <c r="CZ43" s="158" t="str">
        <f>IF(Tbl.Kosten[[#This Row],[WPnr.]]=CZ$7,Tbl.Kosten[[#This Row],[Totaal kosten]],"")</f>
        <v/>
      </c>
      <c r="DA43" s="158" t="str">
        <f>IF(Tbl.Kosten[[#This Row],[WPnr.]]=DA$7,Tbl.Kosten[[#This Row],[Totaal kosten]],"")</f>
        <v/>
      </c>
      <c r="DB43" s="158" t="str">
        <f>IF(Tbl.Kosten[[#This Row],[WPnr.]]=DB$7,Tbl.Kosten[[#This Row],[Totaal kosten]],"")</f>
        <v/>
      </c>
      <c r="DC43" s="158" t="str">
        <f>IF(Tbl.Kosten[[#This Row],[WPnr.]]=DC$7,Tbl.Kosten[[#This Row],[Totaal kosten]],"")</f>
        <v/>
      </c>
      <c r="DD43" s="158" t="str">
        <f>IF(Tbl.Kosten[[#This Row],[WPnr.]]=DD$7,Tbl.Kosten[[#This Row],[Totaal kosten]],"")</f>
        <v/>
      </c>
      <c r="DE43" s="158" t="str">
        <f>IF(Tbl.Kosten[[#This Row],[WPnr.]]=DE$7,Tbl.Kosten[[#This Row],[Totaal kosten]],"")</f>
        <v/>
      </c>
      <c r="DF43" s="158" t="str">
        <f>IF(Tbl.Kosten[[#This Row],[WPnr.]]=DF$7,Tbl.Kosten[[#This Row],[Totaal kosten]],"")</f>
        <v/>
      </c>
      <c r="DG43" s="158" t="str">
        <f>IF(Tbl.Kosten[[#This Row],[WPnr.]]=DG$7,Tbl.Kosten[[#This Row],[Totaal kosten]],"")</f>
        <v/>
      </c>
      <c r="DH43" s="158" t="str">
        <f>IF(Tbl.Kosten[[#This Row],[WPnr.]]=DH$7,Tbl.Kosten[[#This Row],[Totaal kosten]],"")</f>
        <v/>
      </c>
      <c r="DI43" s="158" t="str">
        <f>IF(Tbl.Kosten[[#This Row],[WPnr.]]=DI$7,Tbl.Kosten[[#This Row],[Totaal kosten]],"")</f>
        <v/>
      </c>
      <c r="DJ43" s="158" t="str">
        <f>IF(Tbl.Kosten[[#This Row],[WPnr.]]=DJ$7,Tbl.Kosten[[#This Row],[Totaal kosten]],"")</f>
        <v/>
      </c>
      <c r="DK43" s="158" t="str">
        <f>IF(Tbl.Kosten[[#This Row],[WPnr.]]=DK$7,Tbl.Kosten[[#This Row],[Totaal kosten]],"")</f>
        <v/>
      </c>
      <c r="DL43" s="158" t="str">
        <f>IF(Tbl.Kosten[[#This Row],[WPnr.]]=DL$7,Tbl.Kosten[[#This Row],[Totaal kosten]],"")</f>
        <v/>
      </c>
      <c r="DM43" s="158" t="str">
        <f>IF(Tbl.Kosten[[#This Row],[WPnr.]]=DM$7,Tbl.Kosten[[#This Row],[Totaal kosten]],"")</f>
        <v/>
      </c>
      <c r="DN43" s="158" t="str">
        <f>IF(Tbl.Kosten[[#This Row],[WPnr.]]=DN$7,Tbl.Kosten[[#This Row],[Totaal kosten]],"")</f>
        <v/>
      </c>
      <c r="DO43" s="158" t="str">
        <f>IF(Tbl.Kosten[[#This Row],[WPnr.]]=DO$7,Tbl.Kosten[[#This Row],[Totaal kosten]],"")</f>
        <v/>
      </c>
      <c r="DP43" s="158" t="str">
        <f>IF(Tbl.Kosten[[#This Row],[WPnr.]]=DP$7,Tbl.Kosten[[#This Row],[Totaal kosten]],"")</f>
        <v/>
      </c>
      <c r="DQ43" s="158" t="str">
        <f>IF(Tbl.Kosten[[#This Row],[WPnr.]]=DQ$7,Tbl.Kosten[[#This Row],[Totaal kosten]],"")</f>
        <v/>
      </c>
      <c r="DR43" s="158" t="str">
        <f>IF(Tbl.Kosten[[#This Row],[WPnr.]]=DR$7,Tbl.Kosten[[#This Row],[Totaal kosten]],"")</f>
        <v/>
      </c>
      <c r="DS43" s="158" t="str">
        <f>IF(Tbl.Kosten[[#This Row],[WPnr.]]=DS$7,Tbl.Kosten[[#This Row],[Totaal kosten]],"")</f>
        <v/>
      </c>
      <c r="DT43" s="158" t="str">
        <f>IF(Tbl.Kosten[[#This Row],[WPnr.]]=DT$7,Tbl.Kosten[[#This Row],[Totaal kosten]],"")</f>
        <v/>
      </c>
      <c r="DU43" s="158" t="str">
        <f>IF(Tbl.Kosten[[#This Row],[WPnr.]]=DU$7,Tbl.Kosten[[#This Row],[Totaal kosten]],"")</f>
        <v/>
      </c>
      <c r="DV43" s="158" t="str">
        <f>IF(Tbl.Kosten[[#This Row],[WPnr.]]=DV$7,Tbl.Kosten[[#This Row],[Totaal kosten]],"")</f>
        <v/>
      </c>
      <c r="DW43" s="160" t="str">
        <f>IFERROR(_xlfn.XLOOKUP(Tbl.Kosten[[#This Row],[Kostensoort]],Tbl.Kostensoorten[Kostensoorten],Tbl.Kostensoorten[KSnr.],"",0,1),"")</f>
        <v/>
      </c>
      <c r="DX43" s="160" t="str">
        <f>IF(Tbl.Kosten[[#This Row],[KSnr.]]=DX$7,Tbl.Kosten[[#This Row],[Totaal kosten]],"")</f>
        <v/>
      </c>
      <c r="DY43" s="160" t="str">
        <f>IF(Tbl.Kosten[[#This Row],[KSnr.]]=DY$7,Tbl.Kosten[[#This Row],[Totaal kosten]],"")</f>
        <v/>
      </c>
      <c r="DZ43" s="160" t="str">
        <f>IF(Tbl.Kosten[[#This Row],[KSnr.]]=DZ$7,Tbl.Kosten[[#This Row],[Totaal kosten]],"")</f>
        <v/>
      </c>
      <c r="EA43" s="160" t="str">
        <f>IF(Tbl.Kosten[[#This Row],[KSnr.]]=EA$7,Tbl.Kosten[[#This Row],[Totaal kosten]],"")</f>
        <v/>
      </c>
      <c r="EB43" s="160" t="str">
        <f>IF(Tbl.Kosten[[#This Row],[KSnr.]]=EB$7,Tbl.Kosten[[#This Row],[Totaal kosten]],"")</f>
        <v/>
      </c>
      <c r="EC43" s="160" t="str">
        <f>IF(Tbl.Kosten[[#This Row],[KSnr.]]=EC$7,Tbl.Kosten[[#This Row],[Totaal kosten]],"")</f>
        <v/>
      </c>
      <c r="ED43" s="160" t="str">
        <f>IF(Tbl.Kosten[[#This Row],[KSnr.]]=ED$7,Tbl.Kosten[[#This Row],[Totaal kosten]],"")</f>
        <v/>
      </c>
      <c r="EE43" s="160" t="str">
        <f>IF(Tbl.Kosten[[#This Row],[KSnr.]]=EE$7,Tbl.Kosten[[#This Row],[Totaal kosten]],"")</f>
        <v/>
      </c>
      <c r="EF43" s="160" t="str">
        <f>IF(Tbl.Kosten[[#This Row],[KSnr.]]=EF$7,Tbl.Kosten[[#This Row],[Totaal kosten]],"")</f>
        <v/>
      </c>
      <c r="EG43" s="160" t="str">
        <f>IF(Tbl.Kosten[[#This Row],[KSnr.]]=EG$7,Tbl.Kosten[[#This Row],[Totaal kosten]],"")</f>
        <v/>
      </c>
      <c r="EH43" s="160" t="str">
        <f>IF(Tbl.Kosten[[#This Row],[KSnr.]]=EH$7,Tbl.Kosten[[#This Row],[Totaal kosten]],"")</f>
        <v/>
      </c>
      <c r="EI43" s="160" t="str">
        <f>IF(Tbl.Kosten[[#This Row],[KSnr.]]=EI$7,Tbl.Kosten[[#This Row],[Totaal kosten]],"")</f>
        <v/>
      </c>
      <c r="EJ43" s="160" t="str">
        <f>IF(Tbl.Kosten[[#This Row],[KSnr.]]=EJ$7,Tbl.Kosten[[#This Row],[Totaal kosten]],"")</f>
        <v/>
      </c>
      <c r="EK43" s="160" t="str">
        <f>IF(Tbl.Kosten[[#This Row],[KSnr.]]=EK$7,Tbl.Kosten[[#This Row],[Totaal kosten]],"")</f>
        <v/>
      </c>
      <c r="EL43" s="160" t="str">
        <f>IF(Tbl.Kosten[[#This Row],[KSnr.]]=EL$7,Tbl.Kosten[[#This Row],[Totaal kosten]],"")</f>
        <v/>
      </c>
      <c r="EM43" s="160" t="str">
        <f>IF(Tbl.Kosten[[#This Row],[KSnr.]]=EM$7,Tbl.Kosten[[#This Row],[Totaal kosten]],"")</f>
        <v/>
      </c>
      <c r="EN43" s="160" t="str">
        <f>IF(Tbl.Kosten[[#This Row],[KSnr.]]=EN$7,Tbl.Kosten[[#This Row],[Totaal kosten]],"")</f>
        <v/>
      </c>
      <c r="EO43" s="160" t="str">
        <f>IF(Tbl.Kosten[[#This Row],[KSnr.]]=EO$7,Tbl.Kosten[[#This Row],[Totaal kosten]],"")</f>
        <v/>
      </c>
      <c r="EP43" s="160" t="str">
        <f>IF(Tbl.Kosten[[#This Row],[KSnr.]]=EP$7,Tbl.Kosten[[#This Row],[Totaal kosten]],"")</f>
        <v/>
      </c>
      <c r="EQ43" s="160" t="str">
        <f>IF(Tbl.Kosten[[#This Row],[KSnr.]]=EQ$7,Tbl.Kosten[[#This Row],[Totaal kosten]],"")</f>
        <v/>
      </c>
      <c r="ER43" s="154" t="str">
        <f>IFERROR(_xlfn.XLOOKUP(Tbl.Kosten[[#This Row],[Subsidieactiviteit]],Tbl.Subsidiehoogte[Subsidieactiviteit],Tbl.Subsidiehoogte[SAnr.],"",0,1),"")</f>
        <v/>
      </c>
      <c r="ES43" s="160" t="str">
        <f>IF(Tbl.Kosten[[#This Row],[Sanr.]]=ES$7,Tbl.Kosten[[#This Row],[Totaal kosten]],"")</f>
        <v/>
      </c>
      <c r="ET43" s="160" t="str">
        <f>IF(Tbl.Kosten[[#This Row],[Sanr.]]=ET$7,Tbl.Kosten[[#This Row],[Totaal kosten]],"")</f>
        <v/>
      </c>
      <c r="EU43" s="160" t="str">
        <f>IF(Tbl.Kosten[[#This Row],[Sanr.]]=EU$7,Tbl.Kosten[[#This Row],[Totaal kosten]],"")</f>
        <v/>
      </c>
      <c r="EV43" s="160" t="str">
        <f>IF(Tbl.Kosten[[#This Row],[Sanr.]]=EV$7,Tbl.Kosten[[#This Row],[Totaal kosten]],"")</f>
        <v/>
      </c>
      <c r="EW43" s="160" t="str">
        <f>IF(Tbl.Kosten[[#This Row],[Sanr.]]=EW$7,Tbl.Kosten[[#This Row],[Totaal kosten]],"")</f>
        <v/>
      </c>
      <c r="EX43" s="160" t="str">
        <f>IF(Tbl.Kosten[[#This Row],[Sanr.]]=EX$7,Tbl.Kosten[[#This Row],[Totaal kosten]],"")</f>
        <v/>
      </c>
      <c r="EY43" s="160" t="str">
        <f>IF(Tbl.Kosten[[#This Row],[Sanr.]]=EY$7,Tbl.Kosten[[#This Row],[Totaal kosten]],"")</f>
        <v/>
      </c>
      <c r="EZ43" s="160" t="str">
        <f>IF(Tbl.Kosten[[#This Row],[Sanr.]]=EZ$7,Tbl.Kosten[[#This Row],[Totaal kosten]],"")</f>
        <v/>
      </c>
      <c r="FA43" s="160" t="str">
        <f>IF(Tbl.Kosten[[#This Row],[Sanr.]]=FA$7,Tbl.Kosten[[#This Row],[Totaal kosten]],"")</f>
        <v/>
      </c>
      <c r="FB43" s="160" t="str">
        <f>IF(Tbl.Kosten[[#This Row],[Sanr.]]=FB$7,Tbl.Kosten[[#This Row],[Totaal kosten]],"")</f>
        <v/>
      </c>
      <c r="FC43" s="160" t="str">
        <f>IF(Tbl.Kosten[[#This Row],[Sanr.]]=FC$7,Tbl.Kosten[[#This Row],[Totaal kosten]],"")</f>
        <v/>
      </c>
      <c r="FD43" s="160" t="str">
        <f>IF(Tbl.Kosten[[#This Row],[Sanr.]]=FD$7,Tbl.Kosten[[#This Row],[Totaal kosten]],"")</f>
        <v/>
      </c>
      <c r="FE43" s="160" t="str">
        <f>IF(Tbl.Kosten[[#This Row],[Sanr.]]=FE$7,Tbl.Kosten[[#This Row],[Totaal kosten]],"")</f>
        <v/>
      </c>
      <c r="FF43" s="160" t="str">
        <f>IF(Tbl.Kosten[[#This Row],[Sanr.]]=FF$7,Tbl.Kosten[[#This Row],[Totaal kosten]],"")</f>
        <v/>
      </c>
      <c r="FG43" s="160" t="str">
        <f>IF(Tbl.Kosten[[#This Row],[Sanr.]]=FG$7,Tbl.Kosten[[#This Row],[Totaal kosten]],"")</f>
        <v/>
      </c>
      <c r="FH43" s="160" t="str">
        <f>IF(Tbl.Kosten[[#This Row],[Sanr.]]=FH$7,Tbl.Kosten[[#This Row],[Totaal kosten]],"")</f>
        <v/>
      </c>
      <c r="FI43" s="160" t="str">
        <f>IF(Tbl.Kosten[[#This Row],[Sanr.]]=FI$7,Tbl.Kosten[[#This Row],[Totaal kosten]],"")</f>
        <v/>
      </c>
      <c r="FJ43" s="160" t="str">
        <f>IF(Tbl.Kosten[[#This Row],[Sanr.]]=FJ$7,Tbl.Kosten[[#This Row],[Totaal kosten]],"")</f>
        <v/>
      </c>
      <c r="FK43" s="160" t="str">
        <f>IF(Tbl.Kosten[[#This Row],[Sanr.]]=FK$7,Tbl.Kosten[[#This Row],[Totaal kosten]],"")</f>
        <v/>
      </c>
      <c r="FL43" s="160" t="str">
        <f>IF(Tbl.Kosten[[#This Row],[Sanr.]]=FL$7,Tbl.Kosten[[#This Row],[Totaal kosten]],"")</f>
        <v/>
      </c>
      <c r="FM43" s="160" t="str">
        <f>IF(Tbl.Kosten[[#This Row],[Sanr.]]=FM$7,Tbl.Kosten[[#This Row],[Totaal kosten]],"")</f>
        <v/>
      </c>
      <c r="FN43" s="160" t="str">
        <f>IF(Tbl.Kosten[[#This Row],[Sanr.]]=FN$7,Tbl.Kosten[[#This Row],[Totaal kosten]],"")</f>
        <v/>
      </c>
      <c r="FO43" s="160" t="str">
        <f>IF(Tbl.Kosten[[#This Row],[Sanr.]]=FO$7,Tbl.Kosten[[#This Row],[Totaal kosten]],"")</f>
        <v/>
      </c>
      <c r="FP43" s="160" t="str">
        <f>IF(Tbl.Kosten[[#This Row],[Sanr.]]=FP$7,Tbl.Kosten[[#This Row],[Totaal kosten]],"")</f>
        <v/>
      </c>
      <c r="FQ43" s="160" t="str">
        <f>IF(Tbl.Kosten[[#This Row],[Sanr.]]=FQ$7,Tbl.Kosten[[#This Row],[Totaal kosten]],"")</f>
        <v/>
      </c>
      <c r="FR43" s="160" t="str">
        <f>IF(Tbl.Kosten[[#This Row],[Sanr.]]=FR$7,Tbl.Kosten[[#This Row],[Totaal kosten]],"")</f>
        <v/>
      </c>
      <c r="FS43" s="160" t="str">
        <f>IF(Tbl.Kosten[[#This Row],[Sanr.]]=FS$7,Tbl.Kosten[[#This Row],[Totaal kosten]],"")</f>
        <v/>
      </c>
      <c r="FT43" s="160" t="str">
        <f>IF(Tbl.Kosten[[#This Row],[Sanr.]]=FT$7,Tbl.Kosten[[#This Row],[Totaal kosten]],"")</f>
        <v/>
      </c>
      <c r="FU43" s="160" t="str">
        <f>IF(Tbl.Kosten[[#This Row],[Sanr.]]=FU$7,Tbl.Kosten[[#This Row],[Totaal kosten]],"")</f>
        <v/>
      </c>
      <c r="FV43" s="160" t="str">
        <f>IF(Tbl.Kosten[[#This Row],[Sanr.]]=FV$7,Tbl.Kosten[[#This Row],[Totaal kosten]],"")</f>
        <v/>
      </c>
      <c r="FW43" s="160" t="str">
        <f>IFERROR(_xlfn.XLOOKUP(Tbl.Kosten[[#This Row],[Activiteitencode]],Tbl.Activiteiten[Activiteitcode],Tbl.Activiteiten[Anr.],"",0,1),"")</f>
        <v/>
      </c>
      <c r="FX43" s="181" t="str">
        <f>_xlfn.CONCAT(Tbl.Kosten[[#This Row],[Pnr.]],Tbl.Kosten[[#This Row],[Sanr.]])</f>
        <v>P1</v>
      </c>
      <c r="FY43" s="160">
        <f>Tbl.Kosten[[#This Row],[Totaal kosten]]-Tbl.Kosten[[#This Row],[Subsidie]]</f>
        <v>0</v>
      </c>
      <c r="FZ43" s="160">
        <f>IF(Tbl.Kosten[[#This Row],[Pnr.]]=FZ$7,Tbl.Kosten[[#This Row],[Te financieren]],"")</f>
        <v>0</v>
      </c>
      <c r="GA43" s="160" t="str">
        <f>IF(Tbl.Kosten[[#This Row],[Pnr.]]=GA$7,Tbl.Kosten[[#This Row],[Te financieren]],"")</f>
        <v/>
      </c>
      <c r="GB43" s="160" t="str">
        <f>IF(Tbl.Kosten[[#This Row],[Pnr.]]=GB$7,Tbl.Kosten[[#This Row],[Te financieren]],"")</f>
        <v/>
      </c>
      <c r="GC43" s="160" t="str">
        <f>IF(Tbl.Kosten[[#This Row],[Pnr.]]=GC$7,Tbl.Kosten[[#This Row],[Te financieren]],"")</f>
        <v/>
      </c>
      <c r="GD43" s="160" t="str">
        <f>IF(Tbl.Kosten[[#This Row],[Pnr.]]=GD$7,Tbl.Kosten[[#This Row],[Te financieren]],"")</f>
        <v/>
      </c>
      <c r="GE43" s="160" t="str">
        <f>IF(Tbl.Kosten[[#This Row],[Pnr.]]=GE$7,Tbl.Kosten[[#This Row],[Te financieren]],"")</f>
        <v/>
      </c>
      <c r="GF43" s="160" t="str">
        <f>IF(Tbl.Kosten[[#This Row],[Pnr.]]=GF$7,Tbl.Kosten[[#This Row],[Te financieren]],"")</f>
        <v/>
      </c>
      <c r="GG43" s="160" t="str">
        <f>IF(Tbl.Kosten[[#This Row],[Pnr.]]=GG$7,Tbl.Kosten[[#This Row],[Te financieren]],"")</f>
        <v/>
      </c>
      <c r="GH43" s="160" t="str">
        <f>IF(Tbl.Kosten[[#This Row],[Pnr.]]=GH$7,Tbl.Kosten[[#This Row],[Te financieren]],"")</f>
        <v/>
      </c>
      <c r="GI43" s="160" t="str">
        <f>IF(Tbl.Kosten[[#This Row],[Pnr.]]=GI$7,Tbl.Kosten[[#This Row],[Te financieren]],"")</f>
        <v/>
      </c>
      <c r="GJ43" s="160" t="str">
        <f>IF(Tbl.Kosten[[#This Row],[Pnr.]]=GJ$7,Tbl.Kosten[[#This Row],[Te financieren]],"")</f>
        <v/>
      </c>
      <c r="GK43" s="160" t="str">
        <f>IF(Tbl.Kosten[[#This Row],[Pnr.]]=GK$7,Tbl.Kosten[[#This Row],[Te financieren]],"")</f>
        <v/>
      </c>
      <c r="GL43" s="160" t="str">
        <f>IF(Tbl.Kosten[[#This Row],[Pnr.]]=GL$7,Tbl.Kosten[[#This Row],[Te financieren]],"")</f>
        <v/>
      </c>
      <c r="GM43" s="160" t="str">
        <f>IF(Tbl.Kosten[[#This Row],[Pnr.]]=GM$7,Tbl.Kosten[[#This Row],[Te financieren]],"")</f>
        <v/>
      </c>
      <c r="GN43" s="160" t="str">
        <f>IF(Tbl.Kosten[[#This Row],[Pnr.]]=GN$7,Tbl.Kosten[[#This Row],[Te financieren]],"")</f>
        <v/>
      </c>
      <c r="GO43" s="160" t="str">
        <f>IF(Tbl.Kosten[[#This Row],[Pnr.]]=GO$7,Tbl.Kosten[[#This Row],[Te financieren]],"")</f>
        <v/>
      </c>
      <c r="GP43" s="160" t="str">
        <f>IF(Tbl.Kosten[[#This Row],[Pnr.]]=GP$7,Tbl.Kosten[[#This Row],[Te financieren]],"")</f>
        <v/>
      </c>
      <c r="GQ43" s="160" t="str">
        <f>IF(Tbl.Kosten[[#This Row],[Pnr.]]=GQ$7,Tbl.Kosten[[#This Row],[Te financieren]],"")</f>
        <v/>
      </c>
      <c r="GR43" s="160" t="str">
        <f>IF(Tbl.Kosten[[#This Row],[Pnr.]]=GR$7,Tbl.Kosten[[#This Row],[Te financieren]],"")</f>
        <v/>
      </c>
      <c r="GS43" s="160" t="str">
        <f>IF(Tbl.Kosten[[#This Row],[Pnr.]]=GS$7,Tbl.Kosten[[#This Row],[Te financieren]],"")</f>
        <v/>
      </c>
      <c r="GT43" s="160" t="str">
        <f>IF(Tbl.Kosten[[#This Row],[Pnr.]]=GT$7,Tbl.Kosten[[#This Row],[Te financieren]],"")</f>
        <v/>
      </c>
      <c r="GU43" s="160" t="str">
        <f>IF(Tbl.Kosten[[#This Row],[Pnr.]]=GU$7,Tbl.Kosten[[#This Row],[Te financieren]],"")</f>
        <v/>
      </c>
      <c r="GV43" s="160" t="str">
        <f>IF(Tbl.Kosten[[#This Row],[Pnr.]]=GV$7,Tbl.Kosten[[#This Row],[Te financieren]],"")</f>
        <v/>
      </c>
      <c r="GW43" s="160" t="str">
        <f>IF(Tbl.Kosten[[#This Row],[Pnr.]]=GW$7,Tbl.Kosten[[#This Row],[Te financieren]],"")</f>
        <v/>
      </c>
      <c r="GX43" s="160" t="str">
        <f>IF(Tbl.Kosten[[#This Row],[Pnr.]]=GX$7,Tbl.Kosten[[#This Row],[Te financieren]],"")</f>
        <v/>
      </c>
      <c r="GY43" s="160" t="str">
        <f>IF(Tbl.Kosten[[#This Row],[Pnr.]]=GY$7,Tbl.Kosten[[#This Row],[Te financieren]],"")</f>
        <v/>
      </c>
      <c r="GZ43" s="160" t="str">
        <f>IF(Tbl.Kosten[[#This Row],[Pnr.]]=GZ$7,Tbl.Kosten[[#This Row],[Te financieren]],"")</f>
        <v/>
      </c>
      <c r="HA43" s="160" t="str">
        <f>IF(Tbl.Kosten[[#This Row],[Pnr.]]=HA$7,Tbl.Kosten[[#This Row],[Te financieren]],"")</f>
        <v/>
      </c>
      <c r="HB43" s="160" t="str">
        <f>IF(Tbl.Kosten[[#This Row],[Pnr.]]=HB$7,Tbl.Kosten[[#This Row],[Te financieren]],"")</f>
        <v/>
      </c>
      <c r="HC43" s="160" t="str">
        <f>IF(Tbl.Kosten[[#This Row],[Pnr.]]=HC$7,Tbl.Kosten[[#This Row],[Te financieren]],"")</f>
        <v/>
      </c>
      <c r="HD43" s="160" t="str">
        <f>IF(Tbl.Kosten[[#This Row],[Pnr.]]=HD$7,Tbl.Kosten[[#This Row],[Te financieren]],"")</f>
        <v/>
      </c>
      <c r="HE43" s="160" t="str">
        <f>IF(Tbl.Kosten[[#This Row],[Pnr.]]=HE$7,Tbl.Kosten[[#This Row],[Te financieren]],"")</f>
        <v/>
      </c>
      <c r="HF43" s="160" t="str">
        <f>IF(Tbl.Kosten[[#This Row],[Pnr.]]=HF$7,Tbl.Kosten[[#This Row],[Te financieren]],"")</f>
        <v/>
      </c>
      <c r="HG43" s="160" t="str">
        <f>IF(Tbl.Kosten[[#This Row],[Pnr.]]=HG$7,Tbl.Kosten[[#This Row],[Te financieren]],"")</f>
        <v/>
      </c>
      <c r="HH43" s="160" t="str">
        <f>IF(Tbl.Kosten[[#This Row],[Pnr.]]=HH$7,Tbl.Kosten[[#This Row],[Te financieren]],"")</f>
        <v/>
      </c>
      <c r="HI43" s="160" t="str">
        <f>IF(Tbl.Kosten[[#This Row],[Pnr.]]=HI$7,Tbl.Kosten[[#This Row],[Te financieren]],"")</f>
        <v/>
      </c>
      <c r="HJ43" s="160" t="str">
        <f>IF(Tbl.Kosten[[#This Row],[Pnr.]]=HJ$7,Tbl.Kosten[[#This Row],[Te financieren]],"")</f>
        <v/>
      </c>
      <c r="HK43" s="160" t="str">
        <f>IF(Tbl.Kosten[[#This Row],[Pnr.]]=HK$7,Tbl.Kosten[[#This Row],[Te financieren]],"")</f>
        <v/>
      </c>
      <c r="HL43" s="160" t="str">
        <f>IF(Tbl.Kosten[[#This Row],[Pnr.]]=HL$7,Tbl.Kosten[[#This Row],[Te financieren]],"")</f>
        <v/>
      </c>
      <c r="HM43" s="160" t="str">
        <f>IF(Tbl.Kosten[[#This Row],[Pnr.]]=HM$7,Tbl.Kosten[[#This Row],[Te financieren]],"")</f>
        <v/>
      </c>
      <c r="HN43" s="160" t="str">
        <f>IF(Tbl.Kosten[[#This Row],[Pnr.]]=HN$7,Tbl.Kosten[[#This Row],[Te financieren]],"")</f>
        <v/>
      </c>
      <c r="HO43" s="160" t="str">
        <f>IF(Tbl.Kosten[[#This Row],[Pnr.]]=HO$7,Tbl.Kosten[[#This Row],[Te financieren]],"")</f>
        <v/>
      </c>
      <c r="HP43" s="160" t="str">
        <f>IF(Tbl.Kosten[[#This Row],[Pnr.]]=HP$7,Tbl.Kosten[[#This Row],[Te financieren]],"")</f>
        <v/>
      </c>
      <c r="HQ43" s="160" t="str">
        <f>IF(Tbl.Kosten[[#This Row],[Pnr.]]=HQ$7,Tbl.Kosten[[#This Row],[Te financieren]],"")</f>
        <v/>
      </c>
      <c r="HR43" s="160" t="str">
        <f>IF(Tbl.Kosten[[#This Row],[Pnr.]]=HR$7,Tbl.Kosten[[#This Row],[Te financieren]],"")</f>
        <v/>
      </c>
      <c r="HS43" s="160" t="str">
        <f>IF(Tbl.Kosten[[#This Row],[Pnr.]]=HS$7,Tbl.Kosten[[#This Row],[Te financieren]],"")</f>
        <v/>
      </c>
      <c r="HT43" s="160" t="str">
        <f>IF(Tbl.Kosten[[#This Row],[Pnr.]]=HT$7,Tbl.Kosten[[#This Row],[Te financieren]],"")</f>
        <v/>
      </c>
      <c r="HU43" s="160" t="str">
        <f>IF(Tbl.Kosten[[#This Row],[Pnr.]]=HU$7,Tbl.Kosten[[#This Row],[Te financieren]],"")</f>
        <v/>
      </c>
      <c r="HV43" s="160" t="str">
        <f>IF(Tbl.Kosten[[#This Row],[Pnr.]]=HV$7,Tbl.Kosten[[#This Row],[Te financieren]],"")</f>
        <v/>
      </c>
      <c r="HW43" s="160" t="str">
        <f>IF(Tbl.Kosten[[#This Row],[Pnr.]]=HW$7,Tbl.Kosten[[#This Row],[Te financieren]],"")</f>
        <v/>
      </c>
    </row>
    <row r="44" spans="2:231" x14ac:dyDescent="0.3">
      <c r="B44" s="144"/>
      <c r="C44" s="147"/>
      <c r="D44" s="146"/>
      <c r="E44" s="147"/>
      <c r="F44" s="145"/>
      <c r="G44" s="11" t="str">
        <f>IF(Tbl.Kosten[[#This Row],[Medewerker e/o 
functie]]&lt;&gt;"",_xlfn.XLOOKUP(Tbl.Kosten[[#This Row],[Medewerker e/o 
functie]],Tbl.Uurtarief[Medewerker en/of functie],Tbl.Uurtarief[Uurtarief],"",0,1),"")</f>
        <v/>
      </c>
      <c r="H44" s="121">
        <f>IFERROR(Tbl.Kosten[[#This Row],[Uren]]*Tbl.Kosten[[#This Row],[Uurtarief]],0)</f>
        <v>0</v>
      </c>
      <c r="I44" s="119" t="str">
        <f>IF(Tbl.Kosten[[#This Row],[Subtotaal uren]]&lt;&gt;0,_xlfn.XLOOKUP(Tbl.Kosten[[#This Row],[Medewerker e/o 
functie]],Tbl.Uurtarief[Medewerker en/of functie],Tbl.Uurtarief[Kostensoort arbeid],"",0,1),"")</f>
        <v/>
      </c>
      <c r="J44" s="147"/>
      <c r="K44" s="145"/>
      <c r="L44" s="149" t="str">
        <f>IF(Tbl.Kosten[[#This Row],[Activum]]&lt;&gt;"",_xlfn.XLOOKUP(Tbl.Kosten[[#This Row],[Activum]],Tbl.Afschrijvingskosten[Activum],Tbl.Afschrijvingskosten[Tarief per afschrijvings-eenheid],"",0,1),"")</f>
        <v/>
      </c>
      <c r="M44" s="122">
        <f>IFERROR(Tbl.Kosten[[#This Row],[Een-
heden]]*Tbl.Kosten[[#This Row],[Afschrijvings-
tarief]],0)</f>
        <v>0</v>
      </c>
      <c r="N44" s="122" t="str">
        <f>IF(Tbl.Kosten[[#This Row],[Subtotaal afschrijving]]&lt;&gt;0,Lijsten!A42,"")</f>
        <v/>
      </c>
      <c r="O44" s="150"/>
      <c r="P44" s="145"/>
      <c r="Q44" s="148"/>
      <c r="R44" s="122">
        <f>IFERROR(Tbl.Kosten[[#This Row],[Aantal]]*Tbl.Kosten[[#This Row],[Tarief]],0)</f>
        <v>0</v>
      </c>
      <c r="S44" s="8">
        <f>IFERROR(Tbl.Kosten[[#This Row],[Subtotaal overige kosten]]+Tbl.Kosten[[#This Row],[Subtotaal uren]]+Tbl.Kosten[[#This Row],[Subtotaal afschrijving]],0)</f>
        <v>0</v>
      </c>
      <c r="T44" s="8">
        <f>IFERROR(Tbl.Kosten[[#This Row],[Totaal kosten]]*Tbl.Kosten[[#This Row],[Subsidie%]],0)</f>
        <v>0</v>
      </c>
      <c r="U44" s="4" t="str" cm="1">
        <f t="array" ref="U44">IFERROR(_xlfn.IFS(Tbl.Kosten[[#This Row],[Subtotaal uren]]&lt;&gt;0,Tbl.Kosten[[#This Row],[Kostensoort arbeid]],Tbl.Kosten[[#This Row],[Subtotaal afschrijving]]&lt;&gt;0,Tbl.Kosten[[#This Row],[Kostensoort afschrijving]],Tbl.Kosten[[#This Row],[Subtotaal overige kosten]]&lt;&gt;0,Tbl.Kosten[[#This Row],[Kostensoort overig]]),"")</f>
        <v/>
      </c>
      <c r="V44" s="4" t="str">
        <f>IFERROR(_xlfn.XLOOKUP(Tbl.Kosten[[#This Row],[Activiteitencode]],Tbl.Activiteiten[Activiteitcode],Tbl.Activiteiten[Werkpakketcode],"",0,1),"")</f>
        <v/>
      </c>
      <c r="W44" s="4" t="str">
        <f>IFERROR(_xlfn.XLOOKUP(Tbl.Kosten[[#This Row],[Werkpakketcode]],Tbl.Werkpakketten[Werkpakketcode],Tbl.Werkpakketten[Subsidiabele activiteit],"",0,1),"")</f>
        <v/>
      </c>
      <c r="X44" s="12">
        <f>IFERROR(_xlfn.XLOOKUP(Tbl.Kosten[[#This Row],[Sanr.]],Tbl.Subsidiehoogte[SAnr.],Tbl.Subsidiehoogte[Sub. Percentage],0,0,1),0)</f>
        <v>0</v>
      </c>
      <c r="Y44" s="154" t="str">
        <f>IFERROR(_xlfn.XLOOKUP(Tbl.Kosten[[#This Row],[Partnercode]],Tbl.Projectpartners[Partnercode],Tbl.Projectpartners[PNr.],"",0,1),"")</f>
        <v>P1</v>
      </c>
      <c r="Z44" s="158">
        <f>IF(Tbl.Kosten[[#This Row],[Pnr.]]=Z$7,Tbl.Kosten[[#This Row],[Totaal kosten]],"")</f>
        <v>0</v>
      </c>
      <c r="AA44" s="158" t="str">
        <f>IF(Tbl.Kosten[[#This Row],[Pnr.]]=AA$7,Tbl.Kosten[[#This Row],[Totaal kosten]],"")</f>
        <v/>
      </c>
      <c r="AB44" s="158" t="str">
        <f>IF(Tbl.Kosten[[#This Row],[Pnr.]]=AB$7,Tbl.Kosten[[#This Row],[Totaal kosten]],"")</f>
        <v/>
      </c>
      <c r="AC44" s="158" t="str">
        <f>IF(Tbl.Kosten[[#This Row],[Pnr.]]=AC$7,Tbl.Kosten[[#This Row],[Totaal kosten]],"")</f>
        <v/>
      </c>
      <c r="AD44" s="158" t="str">
        <f>IF(Tbl.Kosten[[#This Row],[Pnr.]]=AD$7,Tbl.Kosten[[#This Row],[Totaal kosten]],"")</f>
        <v/>
      </c>
      <c r="AE44" s="158" t="str">
        <f>IF(Tbl.Kosten[[#This Row],[Pnr.]]=AE$7,Tbl.Kosten[[#This Row],[Totaal kosten]],"")</f>
        <v/>
      </c>
      <c r="AF44" s="158" t="str">
        <f>IF(Tbl.Kosten[[#This Row],[Pnr.]]=AF$7,Tbl.Kosten[[#This Row],[Totaal kosten]],"")</f>
        <v/>
      </c>
      <c r="AG44" s="158" t="str">
        <f>IF(Tbl.Kosten[[#This Row],[Pnr.]]=AG$7,Tbl.Kosten[[#This Row],[Totaal kosten]],"")</f>
        <v/>
      </c>
      <c r="AH44" s="158" t="str">
        <f>IF(Tbl.Kosten[[#This Row],[Pnr.]]=AH$7,Tbl.Kosten[[#This Row],[Totaal kosten]],"")</f>
        <v/>
      </c>
      <c r="AI44" s="158" t="str">
        <f>IF(Tbl.Kosten[[#This Row],[Pnr.]]=AI$7,Tbl.Kosten[[#This Row],[Totaal kosten]],"")</f>
        <v/>
      </c>
      <c r="AJ44" s="158" t="str">
        <f>IF(Tbl.Kosten[[#This Row],[Pnr.]]=AJ$7,Tbl.Kosten[[#This Row],[Totaal kosten]],"")</f>
        <v/>
      </c>
      <c r="AK44" s="158" t="str">
        <f>IF(Tbl.Kosten[[#This Row],[Pnr.]]=AK$7,Tbl.Kosten[[#This Row],[Totaal kosten]],"")</f>
        <v/>
      </c>
      <c r="AL44" s="158" t="str">
        <f>IF(Tbl.Kosten[[#This Row],[Pnr.]]=AL$7,Tbl.Kosten[[#This Row],[Totaal kosten]],"")</f>
        <v/>
      </c>
      <c r="AM44" s="158" t="str">
        <f>IF(Tbl.Kosten[[#This Row],[Pnr.]]=AM$7,Tbl.Kosten[[#This Row],[Totaal kosten]],"")</f>
        <v/>
      </c>
      <c r="AN44" s="158" t="str">
        <f>IF(Tbl.Kosten[[#This Row],[Pnr.]]=AN$7,Tbl.Kosten[[#This Row],[Totaal kosten]],"")</f>
        <v/>
      </c>
      <c r="AO44" s="158" t="str">
        <f>IF(Tbl.Kosten[[#This Row],[Pnr.]]=AO$7,Tbl.Kosten[[#This Row],[Totaal kosten]],"")</f>
        <v/>
      </c>
      <c r="AP44" s="158" t="str">
        <f>IF(Tbl.Kosten[[#This Row],[Pnr.]]=AP$7,Tbl.Kosten[[#This Row],[Totaal kosten]],"")</f>
        <v/>
      </c>
      <c r="AQ44" s="158" t="str">
        <f>IF(Tbl.Kosten[[#This Row],[Pnr.]]=AQ$7,Tbl.Kosten[[#This Row],[Totaal kosten]],"")</f>
        <v/>
      </c>
      <c r="AR44" s="158" t="str">
        <f>IF(Tbl.Kosten[[#This Row],[Pnr.]]=AR$7,Tbl.Kosten[[#This Row],[Totaal kosten]],"")</f>
        <v/>
      </c>
      <c r="AS44" s="158" t="str">
        <f>IF(Tbl.Kosten[[#This Row],[Pnr.]]=AS$7,Tbl.Kosten[[#This Row],[Totaal kosten]],"")</f>
        <v/>
      </c>
      <c r="AT44" s="158" t="str">
        <f>IF(Tbl.Kosten[[#This Row],[Pnr.]]=AT$7,Tbl.Kosten[[#This Row],[Totaal kosten]],"")</f>
        <v/>
      </c>
      <c r="AU44" s="158" t="str">
        <f>IF(Tbl.Kosten[[#This Row],[Pnr.]]=AU$7,Tbl.Kosten[[#This Row],[Totaal kosten]],"")</f>
        <v/>
      </c>
      <c r="AV44" s="158" t="str">
        <f>IF(Tbl.Kosten[[#This Row],[Pnr.]]=AV$7,Tbl.Kosten[[#This Row],[Totaal kosten]],"")</f>
        <v/>
      </c>
      <c r="AW44" s="158" t="str">
        <f>IF(Tbl.Kosten[[#This Row],[Pnr.]]=AW$7,Tbl.Kosten[[#This Row],[Totaal kosten]],"")</f>
        <v/>
      </c>
      <c r="AX44" s="158" t="str">
        <f>IF(Tbl.Kosten[[#This Row],[Pnr.]]=AX$7,Tbl.Kosten[[#This Row],[Totaal kosten]],"")</f>
        <v/>
      </c>
      <c r="AY44" s="158" t="str">
        <f>IF(Tbl.Kosten[[#This Row],[Pnr.]]=AY$7,Tbl.Kosten[[#This Row],[Totaal kosten]],"")</f>
        <v/>
      </c>
      <c r="AZ44" s="158" t="str">
        <f>IF(Tbl.Kosten[[#This Row],[Pnr.]]=AZ$7,Tbl.Kosten[[#This Row],[Totaal kosten]],"")</f>
        <v/>
      </c>
      <c r="BA44" s="158" t="str">
        <f>IF(Tbl.Kosten[[#This Row],[Pnr.]]=BA$7,Tbl.Kosten[[#This Row],[Totaal kosten]],"")</f>
        <v/>
      </c>
      <c r="BB44" s="158" t="str">
        <f>IF(Tbl.Kosten[[#This Row],[Pnr.]]=BB$7,Tbl.Kosten[[#This Row],[Totaal kosten]],"")</f>
        <v/>
      </c>
      <c r="BC44" s="158" t="str">
        <f>IF(Tbl.Kosten[[#This Row],[Pnr.]]=BC$7,Tbl.Kosten[[#This Row],[Totaal kosten]],"")</f>
        <v/>
      </c>
      <c r="BD44" s="158" t="str">
        <f>IF(Tbl.Kosten[[#This Row],[Pnr.]]=BD$7,Tbl.Kosten[[#This Row],[Totaal kosten]],"")</f>
        <v/>
      </c>
      <c r="BE44" s="158" t="str">
        <f>IF(Tbl.Kosten[[#This Row],[Pnr.]]=BE$7,Tbl.Kosten[[#This Row],[Totaal kosten]],"")</f>
        <v/>
      </c>
      <c r="BF44" s="158" t="str">
        <f>IF(Tbl.Kosten[[#This Row],[Pnr.]]=BF$7,Tbl.Kosten[[#This Row],[Totaal kosten]],"")</f>
        <v/>
      </c>
      <c r="BG44" s="158" t="str">
        <f>IF(Tbl.Kosten[[#This Row],[Pnr.]]=BG$7,Tbl.Kosten[[#This Row],[Totaal kosten]],"")</f>
        <v/>
      </c>
      <c r="BH44" s="158" t="str">
        <f>IF(Tbl.Kosten[[#This Row],[Pnr.]]=BH$7,Tbl.Kosten[[#This Row],[Totaal kosten]],"")</f>
        <v/>
      </c>
      <c r="BI44" s="158" t="str">
        <f>IF(Tbl.Kosten[[#This Row],[Pnr.]]=BI$7,Tbl.Kosten[[#This Row],[Totaal kosten]],"")</f>
        <v/>
      </c>
      <c r="BJ44" s="158" t="str">
        <f>IF(Tbl.Kosten[[#This Row],[Pnr.]]=BJ$7,Tbl.Kosten[[#This Row],[Totaal kosten]],"")</f>
        <v/>
      </c>
      <c r="BK44" s="158" t="str">
        <f>IF(Tbl.Kosten[[#This Row],[Pnr.]]=BK$7,Tbl.Kosten[[#This Row],[Totaal kosten]],"")</f>
        <v/>
      </c>
      <c r="BL44" s="158" t="str">
        <f>IF(Tbl.Kosten[[#This Row],[Pnr.]]=BL$7,Tbl.Kosten[[#This Row],[Totaal kosten]],"")</f>
        <v/>
      </c>
      <c r="BM44" s="158" t="str">
        <f>IF(Tbl.Kosten[[#This Row],[Pnr.]]=BM$7,Tbl.Kosten[[#This Row],[Totaal kosten]],"")</f>
        <v/>
      </c>
      <c r="BN44" s="158" t="str">
        <f>IF(Tbl.Kosten[[#This Row],[Pnr.]]=BN$7,Tbl.Kosten[[#This Row],[Totaal kosten]],"")</f>
        <v/>
      </c>
      <c r="BO44" s="158" t="str">
        <f>IF(Tbl.Kosten[[#This Row],[Pnr.]]=BO$7,Tbl.Kosten[[#This Row],[Totaal kosten]],"")</f>
        <v/>
      </c>
      <c r="BP44" s="158" t="str">
        <f>IF(Tbl.Kosten[[#This Row],[Pnr.]]=BP$7,Tbl.Kosten[[#This Row],[Totaal kosten]],"")</f>
        <v/>
      </c>
      <c r="BQ44" s="158" t="str">
        <f>IF(Tbl.Kosten[[#This Row],[Pnr.]]=BQ$7,Tbl.Kosten[[#This Row],[Totaal kosten]],"")</f>
        <v/>
      </c>
      <c r="BR44" s="158" t="str">
        <f>IF(Tbl.Kosten[[#This Row],[Pnr.]]=BR$7,Tbl.Kosten[[#This Row],[Totaal kosten]],"")</f>
        <v/>
      </c>
      <c r="BS44" s="158" t="str">
        <f>IF(Tbl.Kosten[[#This Row],[Pnr.]]=BS$7,Tbl.Kosten[[#This Row],[Totaal kosten]],"")</f>
        <v/>
      </c>
      <c r="BT44" s="158" t="str">
        <f>IF(Tbl.Kosten[[#This Row],[Pnr.]]=BT$7,Tbl.Kosten[[#This Row],[Totaal kosten]],"")</f>
        <v/>
      </c>
      <c r="BU44" s="158" t="str">
        <f>IF(Tbl.Kosten[[#This Row],[Pnr.]]=BU$7,Tbl.Kosten[[#This Row],[Totaal kosten]],"")</f>
        <v/>
      </c>
      <c r="BV44" s="158" t="str">
        <f>IF(Tbl.Kosten[[#This Row],[Pnr.]]=BV$7,Tbl.Kosten[[#This Row],[Totaal kosten]],"")</f>
        <v/>
      </c>
      <c r="BW44" s="158" t="str">
        <f>IF(Tbl.Kosten[[#This Row],[Pnr.]]=BW$7,Tbl.Kosten[[#This Row],[Totaal kosten]],"")</f>
        <v/>
      </c>
      <c r="BX44" s="158" t="str">
        <f>IFERROR(_xlfn.XLOOKUP(Tbl.Kosten[[#This Row],[Werkpakketcode]],Tbl.Werkpakketten[Werkpakketcode],Tbl.Werkpakketten[WPnr.],"",0,1),"")</f>
        <v/>
      </c>
      <c r="BY44" s="158" t="str">
        <f>IF(Tbl.Kosten[[#This Row],[WPnr.]]=BY$7,Tbl.Kosten[[#This Row],[Totaal kosten]],"")</f>
        <v/>
      </c>
      <c r="BZ44" s="158" t="str">
        <f>IF(Tbl.Kosten[[#This Row],[WPnr.]]=BZ$7,Tbl.Kosten[[#This Row],[Totaal kosten]],"")</f>
        <v/>
      </c>
      <c r="CA44" s="158" t="str">
        <f>IF(Tbl.Kosten[[#This Row],[WPnr.]]=CA$7,Tbl.Kosten[[#This Row],[Totaal kosten]],"")</f>
        <v/>
      </c>
      <c r="CB44" s="158" t="str">
        <f>IF(Tbl.Kosten[[#This Row],[WPnr.]]=CB$7,Tbl.Kosten[[#This Row],[Totaal kosten]],"")</f>
        <v/>
      </c>
      <c r="CC44" s="158" t="str">
        <f>IF(Tbl.Kosten[[#This Row],[WPnr.]]=CC$7,Tbl.Kosten[[#This Row],[Totaal kosten]],"")</f>
        <v/>
      </c>
      <c r="CD44" s="158" t="str">
        <f>IF(Tbl.Kosten[[#This Row],[WPnr.]]=CD$7,Tbl.Kosten[[#This Row],[Totaal kosten]],"")</f>
        <v/>
      </c>
      <c r="CE44" s="158" t="str">
        <f>IF(Tbl.Kosten[[#This Row],[WPnr.]]=CE$7,Tbl.Kosten[[#This Row],[Totaal kosten]],"")</f>
        <v/>
      </c>
      <c r="CF44" s="158" t="str">
        <f>IF(Tbl.Kosten[[#This Row],[WPnr.]]=CF$7,Tbl.Kosten[[#This Row],[Totaal kosten]],"")</f>
        <v/>
      </c>
      <c r="CG44" s="158" t="str">
        <f>IF(Tbl.Kosten[[#This Row],[WPnr.]]=CG$7,Tbl.Kosten[[#This Row],[Totaal kosten]],"")</f>
        <v/>
      </c>
      <c r="CH44" s="158" t="str">
        <f>IF(Tbl.Kosten[[#This Row],[WPnr.]]=CH$7,Tbl.Kosten[[#This Row],[Totaal kosten]],"")</f>
        <v/>
      </c>
      <c r="CI44" s="158" t="str">
        <f>IF(Tbl.Kosten[[#This Row],[WPnr.]]=CI$7,Tbl.Kosten[[#This Row],[Totaal kosten]],"")</f>
        <v/>
      </c>
      <c r="CJ44" s="158" t="str">
        <f>IF(Tbl.Kosten[[#This Row],[WPnr.]]=CJ$7,Tbl.Kosten[[#This Row],[Totaal kosten]],"")</f>
        <v/>
      </c>
      <c r="CK44" s="158" t="str">
        <f>IF(Tbl.Kosten[[#This Row],[WPnr.]]=CK$7,Tbl.Kosten[[#This Row],[Totaal kosten]],"")</f>
        <v/>
      </c>
      <c r="CL44" s="158" t="str">
        <f>IF(Tbl.Kosten[[#This Row],[WPnr.]]=CL$7,Tbl.Kosten[[#This Row],[Totaal kosten]],"")</f>
        <v/>
      </c>
      <c r="CM44" s="158" t="str">
        <f>IF(Tbl.Kosten[[#This Row],[WPnr.]]=CM$7,Tbl.Kosten[[#This Row],[Totaal kosten]],"")</f>
        <v/>
      </c>
      <c r="CN44" s="158" t="str">
        <f>IF(Tbl.Kosten[[#This Row],[WPnr.]]=CN$7,Tbl.Kosten[[#This Row],[Totaal kosten]],"")</f>
        <v/>
      </c>
      <c r="CO44" s="158" t="str">
        <f>IF(Tbl.Kosten[[#This Row],[WPnr.]]=CO$7,Tbl.Kosten[[#This Row],[Totaal kosten]],"")</f>
        <v/>
      </c>
      <c r="CP44" s="158" t="str">
        <f>IF(Tbl.Kosten[[#This Row],[WPnr.]]=CP$7,Tbl.Kosten[[#This Row],[Totaal kosten]],"")</f>
        <v/>
      </c>
      <c r="CQ44" s="158" t="str">
        <f>IF(Tbl.Kosten[[#This Row],[WPnr.]]=CQ$7,Tbl.Kosten[[#This Row],[Totaal kosten]],"")</f>
        <v/>
      </c>
      <c r="CR44" s="158" t="str">
        <f>IF(Tbl.Kosten[[#This Row],[WPnr.]]=CR$7,Tbl.Kosten[[#This Row],[Totaal kosten]],"")</f>
        <v/>
      </c>
      <c r="CS44" s="158" t="str">
        <f>IF(Tbl.Kosten[[#This Row],[WPnr.]]=CS$7,Tbl.Kosten[[#This Row],[Totaal kosten]],"")</f>
        <v/>
      </c>
      <c r="CT44" s="158" t="str">
        <f>IF(Tbl.Kosten[[#This Row],[WPnr.]]=CT$7,Tbl.Kosten[[#This Row],[Totaal kosten]],"")</f>
        <v/>
      </c>
      <c r="CU44" s="158" t="str">
        <f>IF(Tbl.Kosten[[#This Row],[WPnr.]]=CU$7,Tbl.Kosten[[#This Row],[Totaal kosten]],"")</f>
        <v/>
      </c>
      <c r="CV44" s="158" t="str">
        <f>IF(Tbl.Kosten[[#This Row],[WPnr.]]=CV$7,Tbl.Kosten[[#This Row],[Totaal kosten]],"")</f>
        <v/>
      </c>
      <c r="CW44" s="158" t="str">
        <f>IF(Tbl.Kosten[[#This Row],[WPnr.]]=CW$7,Tbl.Kosten[[#This Row],[Totaal kosten]],"")</f>
        <v/>
      </c>
      <c r="CX44" s="158" t="str">
        <f>IF(Tbl.Kosten[[#This Row],[WPnr.]]=CX$7,Tbl.Kosten[[#This Row],[Totaal kosten]],"")</f>
        <v/>
      </c>
      <c r="CY44" s="158" t="str">
        <f>IF(Tbl.Kosten[[#This Row],[WPnr.]]=CY$7,Tbl.Kosten[[#This Row],[Totaal kosten]],"")</f>
        <v/>
      </c>
      <c r="CZ44" s="158" t="str">
        <f>IF(Tbl.Kosten[[#This Row],[WPnr.]]=CZ$7,Tbl.Kosten[[#This Row],[Totaal kosten]],"")</f>
        <v/>
      </c>
      <c r="DA44" s="158" t="str">
        <f>IF(Tbl.Kosten[[#This Row],[WPnr.]]=DA$7,Tbl.Kosten[[#This Row],[Totaal kosten]],"")</f>
        <v/>
      </c>
      <c r="DB44" s="158" t="str">
        <f>IF(Tbl.Kosten[[#This Row],[WPnr.]]=DB$7,Tbl.Kosten[[#This Row],[Totaal kosten]],"")</f>
        <v/>
      </c>
      <c r="DC44" s="158" t="str">
        <f>IF(Tbl.Kosten[[#This Row],[WPnr.]]=DC$7,Tbl.Kosten[[#This Row],[Totaal kosten]],"")</f>
        <v/>
      </c>
      <c r="DD44" s="158" t="str">
        <f>IF(Tbl.Kosten[[#This Row],[WPnr.]]=DD$7,Tbl.Kosten[[#This Row],[Totaal kosten]],"")</f>
        <v/>
      </c>
      <c r="DE44" s="158" t="str">
        <f>IF(Tbl.Kosten[[#This Row],[WPnr.]]=DE$7,Tbl.Kosten[[#This Row],[Totaal kosten]],"")</f>
        <v/>
      </c>
      <c r="DF44" s="158" t="str">
        <f>IF(Tbl.Kosten[[#This Row],[WPnr.]]=DF$7,Tbl.Kosten[[#This Row],[Totaal kosten]],"")</f>
        <v/>
      </c>
      <c r="DG44" s="158" t="str">
        <f>IF(Tbl.Kosten[[#This Row],[WPnr.]]=DG$7,Tbl.Kosten[[#This Row],[Totaal kosten]],"")</f>
        <v/>
      </c>
      <c r="DH44" s="158" t="str">
        <f>IF(Tbl.Kosten[[#This Row],[WPnr.]]=DH$7,Tbl.Kosten[[#This Row],[Totaal kosten]],"")</f>
        <v/>
      </c>
      <c r="DI44" s="158" t="str">
        <f>IF(Tbl.Kosten[[#This Row],[WPnr.]]=DI$7,Tbl.Kosten[[#This Row],[Totaal kosten]],"")</f>
        <v/>
      </c>
      <c r="DJ44" s="158" t="str">
        <f>IF(Tbl.Kosten[[#This Row],[WPnr.]]=DJ$7,Tbl.Kosten[[#This Row],[Totaal kosten]],"")</f>
        <v/>
      </c>
      <c r="DK44" s="158" t="str">
        <f>IF(Tbl.Kosten[[#This Row],[WPnr.]]=DK$7,Tbl.Kosten[[#This Row],[Totaal kosten]],"")</f>
        <v/>
      </c>
      <c r="DL44" s="158" t="str">
        <f>IF(Tbl.Kosten[[#This Row],[WPnr.]]=DL$7,Tbl.Kosten[[#This Row],[Totaal kosten]],"")</f>
        <v/>
      </c>
      <c r="DM44" s="158" t="str">
        <f>IF(Tbl.Kosten[[#This Row],[WPnr.]]=DM$7,Tbl.Kosten[[#This Row],[Totaal kosten]],"")</f>
        <v/>
      </c>
      <c r="DN44" s="158" t="str">
        <f>IF(Tbl.Kosten[[#This Row],[WPnr.]]=DN$7,Tbl.Kosten[[#This Row],[Totaal kosten]],"")</f>
        <v/>
      </c>
      <c r="DO44" s="158" t="str">
        <f>IF(Tbl.Kosten[[#This Row],[WPnr.]]=DO$7,Tbl.Kosten[[#This Row],[Totaal kosten]],"")</f>
        <v/>
      </c>
      <c r="DP44" s="158" t="str">
        <f>IF(Tbl.Kosten[[#This Row],[WPnr.]]=DP$7,Tbl.Kosten[[#This Row],[Totaal kosten]],"")</f>
        <v/>
      </c>
      <c r="DQ44" s="158" t="str">
        <f>IF(Tbl.Kosten[[#This Row],[WPnr.]]=DQ$7,Tbl.Kosten[[#This Row],[Totaal kosten]],"")</f>
        <v/>
      </c>
      <c r="DR44" s="158" t="str">
        <f>IF(Tbl.Kosten[[#This Row],[WPnr.]]=DR$7,Tbl.Kosten[[#This Row],[Totaal kosten]],"")</f>
        <v/>
      </c>
      <c r="DS44" s="158" t="str">
        <f>IF(Tbl.Kosten[[#This Row],[WPnr.]]=DS$7,Tbl.Kosten[[#This Row],[Totaal kosten]],"")</f>
        <v/>
      </c>
      <c r="DT44" s="158" t="str">
        <f>IF(Tbl.Kosten[[#This Row],[WPnr.]]=DT$7,Tbl.Kosten[[#This Row],[Totaal kosten]],"")</f>
        <v/>
      </c>
      <c r="DU44" s="158" t="str">
        <f>IF(Tbl.Kosten[[#This Row],[WPnr.]]=DU$7,Tbl.Kosten[[#This Row],[Totaal kosten]],"")</f>
        <v/>
      </c>
      <c r="DV44" s="158" t="str">
        <f>IF(Tbl.Kosten[[#This Row],[WPnr.]]=DV$7,Tbl.Kosten[[#This Row],[Totaal kosten]],"")</f>
        <v/>
      </c>
      <c r="DW44" s="160" t="str">
        <f>IFERROR(_xlfn.XLOOKUP(Tbl.Kosten[[#This Row],[Kostensoort]],Tbl.Kostensoorten[Kostensoorten],Tbl.Kostensoorten[KSnr.],"",0,1),"")</f>
        <v/>
      </c>
      <c r="DX44" s="160" t="str">
        <f>IF(Tbl.Kosten[[#This Row],[KSnr.]]=DX$7,Tbl.Kosten[[#This Row],[Totaal kosten]],"")</f>
        <v/>
      </c>
      <c r="DY44" s="160" t="str">
        <f>IF(Tbl.Kosten[[#This Row],[KSnr.]]=DY$7,Tbl.Kosten[[#This Row],[Totaal kosten]],"")</f>
        <v/>
      </c>
      <c r="DZ44" s="160" t="str">
        <f>IF(Tbl.Kosten[[#This Row],[KSnr.]]=DZ$7,Tbl.Kosten[[#This Row],[Totaal kosten]],"")</f>
        <v/>
      </c>
      <c r="EA44" s="160" t="str">
        <f>IF(Tbl.Kosten[[#This Row],[KSnr.]]=EA$7,Tbl.Kosten[[#This Row],[Totaal kosten]],"")</f>
        <v/>
      </c>
      <c r="EB44" s="160" t="str">
        <f>IF(Tbl.Kosten[[#This Row],[KSnr.]]=EB$7,Tbl.Kosten[[#This Row],[Totaal kosten]],"")</f>
        <v/>
      </c>
      <c r="EC44" s="160" t="str">
        <f>IF(Tbl.Kosten[[#This Row],[KSnr.]]=EC$7,Tbl.Kosten[[#This Row],[Totaal kosten]],"")</f>
        <v/>
      </c>
      <c r="ED44" s="160" t="str">
        <f>IF(Tbl.Kosten[[#This Row],[KSnr.]]=ED$7,Tbl.Kosten[[#This Row],[Totaal kosten]],"")</f>
        <v/>
      </c>
      <c r="EE44" s="160" t="str">
        <f>IF(Tbl.Kosten[[#This Row],[KSnr.]]=EE$7,Tbl.Kosten[[#This Row],[Totaal kosten]],"")</f>
        <v/>
      </c>
      <c r="EF44" s="160" t="str">
        <f>IF(Tbl.Kosten[[#This Row],[KSnr.]]=EF$7,Tbl.Kosten[[#This Row],[Totaal kosten]],"")</f>
        <v/>
      </c>
      <c r="EG44" s="160" t="str">
        <f>IF(Tbl.Kosten[[#This Row],[KSnr.]]=EG$7,Tbl.Kosten[[#This Row],[Totaal kosten]],"")</f>
        <v/>
      </c>
      <c r="EH44" s="160" t="str">
        <f>IF(Tbl.Kosten[[#This Row],[KSnr.]]=EH$7,Tbl.Kosten[[#This Row],[Totaal kosten]],"")</f>
        <v/>
      </c>
      <c r="EI44" s="160" t="str">
        <f>IF(Tbl.Kosten[[#This Row],[KSnr.]]=EI$7,Tbl.Kosten[[#This Row],[Totaal kosten]],"")</f>
        <v/>
      </c>
      <c r="EJ44" s="160" t="str">
        <f>IF(Tbl.Kosten[[#This Row],[KSnr.]]=EJ$7,Tbl.Kosten[[#This Row],[Totaal kosten]],"")</f>
        <v/>
      </c>
      <c r="EK44" s="160" t="str">
        <f>IF(Tbl.Kosten[[#This Row],[KSnr.]]=EK$7,Tbl.Kosten[[#This Row],[Totaal kosten]],"")</f>
        <v/>
      </c>
      <c r="EL44" s="160" t="str">
        <f>IF(Tbl.Kosten[[#This Row],[KSnr.]]=EL$7,Tbl.Kosten[[#This Row],[Totaal kosten]],"")</f>
        <v/>
      </c>
      <c r="EM44" s="160" t="str">
        <f>IF(Tbl.Kosten[[#This Row],[KSnr.]]=EM$7,Tbl.Kosten[[#This Row],[Totaal kosten]],"")</f>
        <v/>
      </c>
      <c r="EN44" s="160" t="str">
        <f>IF(Tbl.Kosten[[#This Row],[KSnr.]]=EN$7,Tbl.Kosten[[#This Row],[Totaal kosten]],"")</f>
        <v/>
      </c>
      <c r="EO44" s="160" t="str">
        <f>IF(Tbl.Kosten[[#This Row],[KSnr.]]=EO$7,Tbl.Kosten[[#This Row],[Totaal kosten]],"")</f>
        <v/>
      </c>
      <c r="EP44" s="160" t="str">
        <f>IF(Tbl.Kosten[[#This Row],[KSnr.]]=EP$7,Tbl.Kosten[[#This Row],[Totaal kosten]],"")</f>
        <v/>
      </c>
      <c r="EQ44" s="160" t="str">
        <f>IF(Tbl.Kosten[[#This Row],[KSnr.]]=EQ$7,Tbl.Kosten[[#This Row],[Totaal kosten]],"")</f>
        <v/>
      </c>
      <c r="ER44" s="154" t="str">
        <f>IFERROR(_xlfn.XLOOKUP(Tbl.Kosten[[#This Row],[Subsidieactiviteit]],Tbl.Subsidiehoogte[Subsidieactiviteit],Tbl.Subsidiehoogte[SAnr.],"",0,1),"")</f>
        <v/>
      </c>
      <c r="ES44" s="160" t="str">
        <f>IF(Tbl.Kosten[[#This Row],[Sanr.]]=ES$7,Tbl.Kosten[[#This Row],[Totaal kosten]],"")</f>
        <v/>
      </c>
      <c r="ET44" s="160" t="str">
        <f>IF(Tbl.Kosten[[#This Row],[Sanr.]]=ET$7,Tbl.Kosten[[#This Row],[Totaal kosten]],"")</f>
        <v/>
      </c>
      <c r="EU44" s="160" t="str">
        <f>IF(Tbl.Kosten[[#This Row],[Sanr.]]=EU$7,Tbl.Kosten[[#This Row],[Totaal kosten]],"")</f>
        <v/>
      </c>
      <c r="EV44" s="160" t="str">
        <f>IF(Tbl.Kosten[[#This Row],[Sanr.]]=EV$7,Tbl.Kosten[[#This Row],[Totaal kosten]],"")</f>
        <v/>
      </c>
      <c r="EW44" s="160" t="str">
        <f>IF(Tbl.Kosten[[#This Row],[Sanr.]]=EW$7,Tbl.Kosten[[#This Row],[Totaal kosten]],"")</f>
        <v/>
      </c>
      <c r="EX44" s="160" t="str">
        <f>IF(Tbl.Kosten[[#This Row],[Sanr.]]=EX$7,Tbl.Kosten[[#This Row],[Totaal kosten]],"")</f>
        <v/>
      </c>
      <c r="EY44" s="160" t="str">
        <f>IF(Tbl.Kosten[[#This Row],[Sanr.]]=EY$7,Tbl.Kosten[[#This Row],[Totaal kosten]],"")</f>
        <v/>
      </c>
      <c r="EZ44" s="160" t="str">
        <f>IF(Tbl.Kosten[[#This Row],[Sanr.]]=EZ$7,Tbl.Kosten[[#This Row],[Totaal kosten]],"")</f>
        <v/>
      </c>
      <c r="FA44" s="160" t="str">
        <f>IF(Tbl.Kosten[[#This Row],[Sanr.]]=FA$7,Tbl.Kosten[[#This Row],[Totaal kosten]],"")</f>
        <v/>
      </c>
      <c r="FB44" s="160" t="str">
        <f>IF(Tbl.Kosten[[#This Row],[Sanr.]]=FB$7,Tbl.Kosten[[#This Row],[Totaal kosten]],"")</f>
        <v/>
      </c>
      <c r="FC44" s="160" t="str">
        <f>IF(Tbl.Kosten[[#This Row],[Sanr.]]=FC$7,Tbl.Kosten[[#This Row],[Totaal kosten]],"")</f>
        <v/>
      </c>
      <c r="FD44" s="160" t="str">
        <f>IF(Tbl.Kosten[[#This Row],[Sanr.]]=FD$7,Tbl.Kosten[[#This Row],[Totaal kosten]],"")</f>
        <v/>
      </c>
      <c r="FE44" s="160" t="str">
        <f>IF(Tbl.Kosten[[#This Row],[Sanr.]]=FE$7,Tbl.Kosten[[#This Row],[Totaal kosten]],"")</f>
        <v/>
      </c>
      <c r="FF44" s="160" t="str">
        <f>IF(Tbl.Kosten[[#This Row],[Sanr.]]=FF$7,Tbl.Kosten[[#This Row],[Totaal kosten]],"")</f>
        <v/>
      </c>
      <c r="FG44" s="160" t="str">
        <f>IF(Tbl.Kosten[[#This Row],[Sanr.]]=FG$7,Tbl.Kosten[[#This Row],[Totaal kosten]],"")</f>
        <v/>
      </c>
      <c r="FH44" s="160" t="str">
        <f>IF(Tbl.Kosten[[#This Row],[Sanr.]]=FH$7,Tbl.Kosten[[#This Row],[Totaal kosten]],"")</f>
        <v/>
      </c>
      <c r="FI44" s="160" t="str">
        <f>IF(Tbl.Kosten[[#This Row],[Sanr.]]=FI$7,Tbl.Kosten[[#This Row],[Totaal kosten]],"")</f>
        <v/>
      </c>
      <c r="FJ44" s="160" t="str">
        <f>IF(Tbl.Kosten[[#This Row],[Sanr.]]=FJ$7,Tbl.Kosten[[#This Row],[Totaal kosten]],"")</f>
        <v/>
      </c>
      <c r="FK44" s="160" t="str">
        <f>IF(Tbl.Kosten[[#This Row],[Sanr.]]=FK$7,Tbl.Kosten[[#This Row],[Totaal kosten]],"")</f>
        <v/>
      </c>
      <c r="FL44" s="160" t="str">
        <f>IF(Tbl.Kosten[[#This Row],[Sanr.]]=FL$7,Tbl.Kosten[[#This Row],[Totaal kosten]],"")</f>
        <v/>
      </c>
      <c r="FM44" s="160" t="str">
        <f>IF(Tbl.Kosten[[#This Row],[Sanr.]]=FM$7,Tbl.Kosten[[#This Row],[Totaal kosten]],"")</f>
        <v/>
      </c>
      <c r="FN44" s="160" t="str">
        <f>IF(Tbl.Kosten[[#This Row],[Sanr.]]=FN$7,Tbl.Kosten[[#This Row],[Totaal kosten]],"")</f>
        <v/>
      </c>
      <c r="FO44" s="160" t="str">
        <f>IF(Tbl.Kosten[[#This Row],[Sanr.]]=FO$7,Tbl.Kosten[[#This Row],[Totaal kosten]],"")</f>
        <v/>
      </c>
      <c r="FP44" s="160" t="str">
        <f>IF(Tbl.Kosten[[#This Row],[Sanr.]]=FP$7,Tbl.Kosten[[#This Row],[Totaal kosten]],"")</f>
        <v/>
      </c>
      <c r="FQ44" s="160" t="str">
        <f>IF(Tbl.Kosten[[#This Row],[Sanr.]]=FQ$7,Tbl.Kosten[[#This Row],[Totaal kosten]],"")</f>
        <v/>
      </c>
      <c r="FR44" s="160" t="str">
        <f>IF(Tbl.Kosten[[#This Row],[Sanr.]]=FR$7,Tbl.Kosten[[#This Row],[Totaal kosten]],"")</f>
        <v/>
      </c>
      <c r="FS44" s="160" t="str">
        <f>IF(Tbl.Kosten[[#This Row],[Sanr.]]=FS$7,Tbl.Kosten[[#This Row],[Totaal kosten]],"")</f>
        <v/>
      </c>
      <c r="FT44" s="160" t="str">
        <f>IF(Tbl.Kosten[[#This Row],[Sanr.]]=FT$7,Tbl.Kosten[[#This Row],[Totaal kosten]],"")</f>
        <v/>
      </c>
      <c r="FU44" s="160" t="str">
        <f>IF(Tbl.Kosten[[#This Row],[Sanr.]]=FU$7,Tbl.Kosten[[#This Row],[Totaal kosten]],"")</f>
        <v/>
      </c>
      <c r="FV44" s="160" t="str">
        <f>IF(Tbl.Kosten[[#This Row],[Sanr.]]=FV$7,Tbl.Kosten[[#This Row],[Totaal kosten]],"")</f>
        <v/>
      </c>
      <c r="FW44" s="160" t="str">
        <f>IFERROR(_xlfn.XLOOKUP(Tbl.Kosten[[#This Row],[Activiteitencode]],Tbl.Activiteiten[Activiteitcode],Tbl.Activiteiten[Anr.],"",0,1),"")</f>
        <v/>
      </c>
      <c r="FX44" s="181" t="str">
        <f>_xlfn.CONCAT(Tbl.Kosten[[#This Row],[Pnr.]],Tbl.Kosten[[#This Row],[Sanr.]])</f>
        <v>P1</v>
      </c>
      <c r="FY44" s="160">
        <f>Tbl.Kosten[[#This Row],[Totaal kosten]]-Tbl.Kosten[[#This Row],[Subsidie]]</f>
        <v>0</v>
      </c>
      <c r="FZ44" s="160">
        <f>IF(Tbl.Kosten[[#This Row],[Pnr.]]=FZ$7,Tbl.Kosten[[#This Row],[Te financieren]],"")</f>
        <v>0</v>
      </c>
      <c r="GA44" s="160" t="str">
        <f>IF(Tbl.Kosten[[#This Row],[Pnr.]]=GA$7,Tbl.Kosten[[#This Row],[Te financieren]],"")</f>
        <v/>
      </c>
      <c r="GB44" s="160" t="str">
        <f>IF(Tbl.Kosten[[#This Row],[Pnr.]]=GB$7,Tbl.Kosten[[#This Row],[Te financieren]],"")</f>
        <v/>
      </c>
      <c r="GC44" s="160" t="str">
        <f>IF(Tbl.Kosten[[#This Row],[Pnr.]]=GC$7,Tbl.Kosten[[#This Row],[Te financieren]],"")</f>
        <v/>
      </c>
      <c r="GD44" s="160" t="str">
        <f>IF(Tbl.Kosten[[#This Row],[Pnr.]]=GD$7,Tbl.Kosten[[#This Row],[Te financieren]],"")</f>
        <v/>
      </c>
      <c r="GE44" s="160" t="str">
        <f>IF(Tbl.Kosten[[#This Row],[Pnr.]]=GE$7,Tbl.Kosten[[#This Row],[Te financieren]],"")</f>
        <v/>
      </c>
      <c r="GF44" s="160" t="str">
        <f>IF(Tbl.Kosten[[#This Row],[Pnr.]]=GF$7,Tbl.Kosten[[#This Row],[Te financieren]],"")</f>
        <v/>
      </c>
      <c r="GG44" s="160" t="str">
        <f>IF(Tbl.Kosten[[#This Row],[Pnr.]]=GG$7,Tbl.Kosten[[#This Row],[Te financieren]],"")</f>
        <v/>
      </c>
      <c r="GH44" s="160" t="str">
        <f>IF(Tbl.Kosten[[#This Row],[Pnr.]]=GH$7,Tbl.Kosten[[#This Row],[Te financieren]],"")</f>
        <v/>
      </c>
      <c r="GI44" s="160" t="str">
        <f>IF(Tbl.Kosten[[#This Row],[Pnr.]]=GI$7,Tbl.Kosten[[#This Row],[Te financieren]],"")</f>
        <v/>
      </c>
      <c r="GJ44" s="160" t="str">
        <f>IF(Tbl.Kosten[[#This Row],[Pnr.]]=GJ$7,Tbl.Kosten[[#This Row],[Te financieren]],"")</f>
        <v/>
      </c>
      <c r="GK44" s="160" t="str">
        <f>IF(Tbl.Kosten[[#This Row],[Pnr.]]=GK$7,Tbl.Kosten[[#This Row],[Te financieren]],"")</f>
        <v/>
      </c>
      <c r="GL44" s="160" t="str">
        <f>IF(Tbl.Kosten[[#This Row],[Pnr.]]=GL$7,Tbl.Kosten[[#This Row],[Te financieren]],"")</f>
        <v/>
      </c>
      <c r="GM44" s="160" t="str">
        <f>IF(Tbl.Kosten[[#This Row],[Pnr.]]=GM$7,Tbl.Kosten[[#This Row],[Te financieren]],"")</f>
        <v/>
      </c>
      <c r="GN44" s="160" t="str">
        <f>IF(Tbl.Kosten[[#This Row],[Pnr.]]=GN$7,Tbl.Kosten[[#This Row],[Te financieren]],"")</f>
        <v/>
      </c>
      <c r="GO44" s="160" t="str">
        <f>IF(Tbl.Kosten[[#This Row],[Pnr.]]=GO$7,Tbl.Kosten[[#This Row],[Te financieren]],"")</f>
        <v/>
      </c>
      <c r="GP44" s="160" t="str">
        <f>IF(Tbl.Kosten[[#This Row],[Pnr.]]=GP$7,Tbl.Kosten[[#This Row],[Te financieren]],"")</f>
        <v/>
      </c>
      <c r="GQ44" s="160" t="str">
        <f>IF(Tbl.Kosten[[#This Row],[Pnr.]]=GQ$7,Tbl.Kosten[[#This Row],[Te financieren]],"")</f>
        <v/>
      </c>
      <c r="GR44" s="160" t="str">
        <f>IF(Tbl.Kosten[[#This Row],[Pnr.]]=GR$7,Tbl.Kosten[[#This Row],[Te financieren]],"")</f>
        <v/>
      </c>
      <c r="GS44" s="160" t="str">
        <f>IF(Tbl.Kosten[[#This Row],[Pnr.]]=GS$7,Tbl.Kosten[[#This Row],[Te financieren]],"")</f>
        <v/>
      </c>
      <c r="GT44" s="160" t="str">
        <f>IF(Tbl.Kosten[[#This Row],[Pnr.]]=GT$7,Tbl.Kosten[[#This Row],[Te financieren]],"")</f>
        <v/>
      </c>
      <c r="GU44" s="160" t="str">
        <f>IF(Tbl.Kosten[[#This Row],[Pnr.]]=GU$7,Tbl.Kosten[[#This Row],[Te financieren]],"")</f>
        <v/>
      </c>
      <c r="GV44" s="160" t="str">
        <f>IF(Tbl.Kosten[[#This Row],[Pnr.]]=GV$7,Tbl.Kosten[[#This Row],[Te financieren]],"")</f>
        <v/>
      </c>
      <c r="GW44" s="160" t="str">
        <f>IF(Tbl.Kosten[[#This Row],[Pnr.]]=GW$7,Tbl.Kosten[[#This Row],[Te financieren]],"")</f>
        <v/>
      </c>
      <c r="GX44" s="160" t="str">
        <f>IF(Tbl.Kosten[[#This Row],[Pnr.]]=GX$7,Tbl.Kosten[[#This Row],[Te financieren]],"")</f>
        <v/>
      </c>
      <c r="GY44" s="160" t="str">
        <f>IF(Tbl.Kosten[[#This Row],[Pnr.]]=GY$7,Tbl.Kosten[[#This Row],[Te financieren]],"")</f>
        <v/>
      </c>
      <c r="GZ44" s="160" t="str">
        <f>IF(Tbl.Kosten[[#This Row],[Pnr.]]=GZ$7,Tbl.Kosten[[#This Row],[Te financieren]],"")</f>
        <v/>
      </c>
      <c r="HA44" s="160" t="str">
        <f>IF(Tbl.Kosten[[#This Row],[Pnr.]]=HA$7,Tbl.Kosten[[#This Row],[Te financieren]],"")</f>
        <v/>
      </c>
      <c r="HB44" s="160" t="str">
        <f>IF(Tbl.Kosten[[#This Row],[Pnr.]]=HB$7,Tbl.Kosten[[#This Row],[Te financieren]],"")</f>
        <v/>
      </c>
      <c r="HC44" s="160" t="str">
        <f>IF(Tbl.Kosten[[#This Row],[Pnr.]]=HC$7,Tbl.Kosten[[#This Row],[Te financieren]],"")</f>
        <v/>
      </c>
      <c r="HD44" s="160" t="str">
        <f>IF(Tbl.Kosten[[#This Row],[Pnr.]]=HD$7,Tbl.Kosten[[#This Row],[Te financieren]],"")</f>
        <v/>
      </c>
      <c r="HE44" s="160" t="str">
        <f>IF(Tbl.Kosten[[#This Row],[Pnr.]]=HE$7,Tbl.Kosten[[#This Row],[Te financieren]],"")</f>
        <v/>
      </c>
      <c r="HF44" s="160" t="str">
        <f>IF(Tbl.Kosten[[#This Row],[Pnr.]]=HF$7,Tbl.Kosten[[#This Row],[Te financieren]],"")</f>
        <v/>
      </c>
      <c r="HG44" s="160" t="str">
        <f>IF(Tbl.Kosten[[#This Row],[Pnr.]]=HG$7,Tbl.Kosten[[#This Row],[Te financieren]],"")</f>
        <v/>
      </c>
      <c r="HH44" s="160" t="str">
        <f>IF(Tbl.Kosten[[#This Row],[Pnr.]]=HH$7,Tbl.Kosten[[#This Row],[Te financieren]],"")</f>
        <v/>
      </c>
      <c r="HI44" s="160" t="str">
        <f>IF(Tbl.Kosten[[#This Row],[Pnr.]]=HI$7,Tbl.Kosten[[#This Row],[Te financieren]],"")</f>
        <v/>
      </c>
      <c r="HJ44" s="160" t="str">
        <f>IF(Tbl.Kosten[[#This Row],[Pnr.]]=HJ$7,Tbl.Kosten[[#This Row],[Te financieren]],"")</f>
        <v/>
      </c>
      <c r="HK44" s="160" t="str">
        <f>IF(Tbl.Kosten[[#This Row],[Pnr.]]=HK$7,Tbl.Kosten[[#This Row],[Te financieren]],"")</f>
        <v/>
      </c>
      <c r="HL44" s="160" t="str">
        <f>IF(Tbl.Kosten[[#This Row],[Pnr.]]=HL$7,Tbl.Kosten[[#This Row],[Te financieren]],"")</f>
        <v/>
      </c>
      <c r="HM44" s="160" t="str">
        <f>IF(Tbl.Kosten[[#This Row],[Pnr.]]=HM$7,Tbl.Kosten[[#This Row],[Te financieren]],"")</f>
        <v/>
      </c>
      <c r="HN44" s="160" t="str">
        <f>IF(Tbl.Kosten[[#This Row],[Pnr.]]=HN$7,Tbl.Kosten[[#This Row],[Te financieren]],"")</f>
        <v/>
      </c>
      <c r="HO44" s="160" t="str">
        <f>IF(Tbl.Kosten[[#This Row],[Pnr.]]=HO$7,Tbl.Kosten[[#This Row],[Te financieren]],"")</f>
        <v/>
      </c>
      <c r="HP44" s="160" t="str">
        <f>IF(Tbl.Kosten[[#This Row],[Pnr.]]=HP$7,Tbl.Kosten[[#This Row],[Te financieren]],"")</f>
        <v/>
      </c>
      <c r="HQ44" s="160" t="str">
        <f>IF(Tbl.Kosten[[#This Row],[Pnr.]]=HQ$7,Tbl.Kosten[[#This Row],[Te financieren]],"")</f>
        <v/>
      </c>
      <c r="HR44" s="160" t="str">
        <f>IF(Tbl.Kosten[[#This Row],[Pnr.]]=HR$7,Tbl.Kosten[[#This Row],[Te financieren]],"")</f>
        <v/>
      </c>
      <c r="HS44" s="160" t="str">
        <f>IF(Tbl.Kosten[[#This Row],[Pnr.]]=HS$7,Tbl.Kosten[[#This Row],[Te financieren]],"")</f>
        <v/>
      </c>
      <c r="HT44" s="160" t="str">
        <f>IF(Tbl.Kosten[[#This Row],[Pnr.]]=HT$7,Tbl.Kosten[[#This Row],[Te financieren]],"")</f>
        <v/>
      </c>
      <c r="HU44" s="160" t="str">
        <f>IF(Tbl.Kosten[[#This Row],[Pnr.]]=HU$7,Tbl.Kosten[[#This Row],[Te financieren]],"")</f>
        <v/>
      </c>
      <c r="HV44" s="160" t="str">
        <f>IF(Tbl.Kosten[[#This Row],[Pnr.]]=HV$7,Tbl.Kosten[[#This Row],[Te financieren]],"")</f>
        <v/>
      </c>
      <c r="HW44" s="160" t="str">
        <f>IF(Tbl.Kosten[[#This Row],[Pnr.]]=HW$7,Tbl.Kosten[[#This Row],[Te financieren]],"")</f>
        <v/>
      </c>
    </row>
    <row r="45" spans="2:231" x14ac:dyDescent="0.3">
      <c r="B45" s="144"/>
      <c r="C45" s="147"/>
      <c r="D45" s="146"/>
      <c r="E45" s="147"/>
      <c r="F45" s="145"/>
      <c r="G45" s="11" t="str">
        <f>IF(Tbl.Kosten[[#This Row],[Medewerker e/o 
functie]]&lt;&gt;"",_xlfn.XLOOKUP(Tbl.Kosten[[#This Row],[Medewerker e/o 
functie]],Tbl.Uurtarief[Medewerker en/of functie],Tbl.Uurtarief[Uurtarief],"",0,1),"")</f>
        <v/>
      </c>
      <c r="H45" s="121">
        <f>IFERROR(Tbl.Kosten[[#This Row],[Uren]]*Tbl.Kosten[[#This Row],[Uurtarief]],0)</f>
        <v>0</v>
      </c>
      <c r="I45" s="119" t="str">
        <f>IF(Tbl.Kosten[[#This Row],[Subtotaal uren]]&lt;&gt;0,_xlfn.XLOOKUP(Tbl.Kosten[[#This Row],[Medewerker e/o 
functie]],Tbl.Uurtarief[Medewerker en/of functie],Tbl.Uurtarief[Kostensoort arbeid],"",0,1),"")</f>
        <v/>
      </c>
      <c r="J45" s="147"/>
      <c r="K45" s="145"/>
      <c r="L45" s="149" t="str">
        <f>IF(Tbl.Kosten[[#This Row],[Activum]]&lt;&gt;"",_xlfn.XLOOKUP(Tbl.Kosten[[#This Row],[Activum]],Tbl.Afschrijvingskosten[Activum],Tbl.Afschrijvingskosten[Tarief per afschrijvings-eenheid],"",0,1),"")</f>
        <v/>
      </c>
      <c r="M45" s="122">
        <f>IFERROR(Tbl.Kosten[[#This Row],[Een-
heden]]*Tbl.Kosten[[#This Row],[Afschrijvings-
tarief]],0)</f>
        <v>0</v>
      </c>
      <c r="N45" s="122" t="str">
        <f>IF(Tbl.Kosten[[#This Row],[Subtotaal afschrijving]]&lt;&gt;0,Lijsten!A43,"")</f>
        <v/>
      </c>
      <c r="O45" s="150"/>
      <c r="P45" s="145"/>
      <c r="Q45" s="148"/>
      <c r="R45" s="122">
        <f>IFERROR(Tbl.Kosten[[#This Row],[Aantal]]*Tbl.Kosten[[#This Row],[Tarief]],0)</f>
        <v>0</v>
      </c>
      <c r="S45" s="8">
        <f>IFERROR(Tbl.Kosten[[#This Row],[Subtotaal overige kosten]]+Tbl.Kosten[[#This Row],[Subtotaal uren]]+Tbl.Kosten[[#This Row],[Subtotaal afschrijving]],0)</f>
        <v>0</v>
      </c>
      <c r="T45" s="8">
        <f>IFERROR(Tbl.Kosten[[#This Row],[Totaal kosten]]*Tbl.Kosten[[#This Row],[Subsidie%]],0)</f>
        <v>0</v>
      </c>
      <c r="U45" s="4" t="str" cm="1">
        <f t="array" ref="U45">IFERROR(_xlfn.IFS(Tbl.Kosten[[#This Row],[Subtotaal uren]]&lt;&gt;0,Tbl.Kosten[[#This Row],[Kostensoort arbeid]],Tbl.Kosten[[#This Row],[Subtotaal afschrijving]]&lt;&gt;0,Tbl.Kosten[[#This Row],[Kostensoort afschrijving]],Tbl.Kosten[[#This Row],[Subtotaal overige kosten]]&lt;&gt;0,Tbl.Kosten[[#This Row],[Kostensoort overig]]),"")</f>
        <v/>
      </c>
      <c r="V45" s="4" t="str">
        <f>IFERROR(_xlfn.XLOOKUP(Tbl.Kosten[[#This Row],[Activiteitencode]],Tbl.Activiteiten[Activiteitcode],Tbl.Activiteiten[Werkpakketcode],"",0,1),"")</f>
        <v/>
      </c>
      <c r="W45" s="4" t="str">
        <f>IFERROR(_xlfn.XLOOKUP(Tbl.Kosten[[#This Row],[Werkpakketcode]],Tbl.Werkpakketten[Werkpakketcode],Tbl.Werkpakketten[Subsidiabele activiteit],"",0,1),"")</f>
        <v/>
      </c>
      <c r="X45" s="12">
        <f>IFERROR(_xlfn.XLOOKUP(Tbl.Kosten[[#This Row],[Sanr.]],Tbl.Subsidiehoogte[SAnr.],Tbl.Subsidiehoogte[Sub. Percentage],0,0,1),0)</f>
        <v>0</v>
      </c>
      <c r="Y45" s="154" t="str">
        <f>IFERROR(_xlfn.XLOOKUP(Tbl.Kosten[[#This Row],[Partnercode]],Tbl.Projectpartners[Partnercode],Tbl.Projectpartners[PNr.],"",0,1),"")</f>
        <v>P1</v>
      </c>
      <c r="Z45" s="158">
        <f>IF(Tbl.Kosten[[#This Row],[Pnr.]]=Z$7,Tbl.Kosten[[#This Row],[Totaal kosten]],"")</f>
        <v>0</v>
      </c>
      <c r="AA45" s="158" t="str">
        <f>IF(Tbl.Kosten[[#This Row],[Pnr.]]=AA$7,Tbl.Kosten[[#This Row],[Totaal kosten]],"")</f>
        <v/>
      </c>
      <c r="AB45" s="158" t="str">
        <f>IF(Tbl.Kosten[[#This Row],[Pnr.]]=AB$7,Tbl.Kosten[[#This Row],[Totaal kosten]],"")</f>
        <v/>
      </c>
      <c r="AC45" s="158" t="str">
        <f>IF(Tbl.Kosten[[#This Row],[Pnr.]]=AC$7,Tbl.Kosten[[#This Row],[Totaal kosten]],"")</f>
        <v/>
      </c>
      <c r="AD45" s="158" t="str">
        <f>IF(Tbl.Kosten[[#This Row],[Pnr.]]=AD$7,Tbl.Kosten[[#This Row],[Totaal kosten]],"")</f>
        <v/>
      </c>
      <c r="AE45" s="158" t="str">
        <f>IF(Tbl.Kosten[[#This Row],[Pnr.]]=AE$7,Tbl.Kosten[[#This Row],[Totaal kosten]],"")</f>
        <v/>
      </c>
      <c r="AF45" s="158" t="str">
        <f>IF(Tbl.Kosten[[#This Row],[Pnr.]]=AF$7,Tbl.Kosten[[#This Row],[Totaal kosten]],"")</f>
        <v/>
      </c>
      <c r="AG45" s="158" t="str">
        <f>IF(Tbl.Kosten[[#This Row],[Pnr.]]=AG$7,Tbl.Kosten[[#This Row],[Totaal kosten]],"")</f>
        <v/>
      </c>
      <c r="AH45" s="158" t="str">
        <f>IF(Tbl.Kosten[[#This Row],[Pnr.]]=AH$7,Tbl.Kosten[[#This Row],[Totaal kosten]],"")</f>
        <v/>
      </c>
      <c r="AI45" s="158" t="str">
        <f>IF(Tbl.Kosten[[#This Row],[Pnr.]]=AI$7,Tbl.Kosten[[#This Row],[Totaal kosten]],"")</f>
        <v/>
      </c>
      <c r="AJ45" s="158" t="str">
        <f>IF(Tbl.Kosten[[#This Row],[Pnr.]]=AJ$7,Tbl.Kosten[[#This Row],[Totaal kosten]],"")</f>
        <v/>
      </c>
      <c r="AK45" s="158" t="str">
        <f>IF(Tbl.Kosten[[#This Row],[Pnr.]]=AK$7,Tbl.Kosten[[#This Row],[Totaal kosten]],"")</f>
        <v/>
      </c>
      <c r="AL45" s="158" t="str">
        <f>IF(Tbl.Kosten[[#This Row],[Pnr.]]=AL$7,Tbl.Kosten[[#This Row],[Totaal kosten]],"")</f>
        <v/>
      </c>
      <c r="AM45" s="158" t="str">
        <f>IF(Tbl.Kosten[[#This Row],[Pnr.]]=AM$7,Tbl.Kosten[[#This Row],[Totaal kosten]],"")</f>
        <v/>
      </c>
      <c r="AN45" s="158" t="str">
        <f>IF(Tbl.Kosten[[#This Row],[Pnr.]]=AN$7,Tbl.Kosten[[#This Row],[Totaal kosten]],"")</f>
        <v/>
      </c>
      <c r="AO45" s="158" t="str">
        <f>IF(Tbl.Kosten[[#This Row],[Pnr.]]=AO$7,Tbl.Kosten[[#This Row],[Totaal kosten]],"")</f>
        <v/>
      </c>
      <c r="AP45" s="158" t="str">
        <f>IF(Tbl.Kosten[[#This Row],[Pnr.]]=AP$7,Tbl.Kosten[[#This Row],[Totaal kosten]],"")</f>
        <v/>
      </c>
      <c r="AQ45" s="158" t="str">
        <f>IF(Tbl.Kosten[[#This Row],[Pnr.]]=AQ$7,Tbl.Kosten[[#This Row],[Totaal kosten]],"")</f>
        <v/>
      </c>
      <c r="AR45" s="158" t="str">
        <f>IF(Tbl.Kosten[[#This Row],[Pnr.]]=AR$7,Tbl.Kosten[[#This Row],[Totaal kosten]],"")</f>
        <v/>
      </c>
      <c r="AS45" s="158" t="str">
        <f>IF(Tbl.Kosten[[#This Row],[Pnr.]]=AS$7,Tbl.Kosten[[#This Row],[Totaal kosten]],"")</f>
        <v/>
      </c>
      <c r="AT45" s="158" t="str">
        <f>IF(Tbl.Kosten[[#This Row],[Pnr.]]=AT$7,Tbl.Kosten[[#This Row],[Totaal kosten]],"")</f>
        <v/>
      </c>
      <c r="AU45" s="158" t="str">
        <f>IF(Tbl.Kosten[[#This Row],[Pnr.]]=AU$7,Tbl.Kosten[[#This Row],[Totaal kosten]],"")</f>
        <v/>
      </c>
      <c r="AV45" s="158" t="str">
        <f>IF(Tbl.Kosten[[#This Row],[Pnr.]]=AV$7,Tbl.Kosten[[#This Row],[Totaal kosten]],"")</f>
        <v/>
      </c>
      <c r="AW45" s="158" t="str">
        <f>IF(Tbl.Kosten[[#This Row],[Pnr.]]=AW$7,Tbl.Kosten[[#This Row],[Totaal kosten]],"")</f>
        <v/>
      </c>
      <c r="AX45" s="158" t="str">
        <f>IF(Tbl.Kosten[[#This Row],[Pnr.]]=AX$7,Tbl.Kosten[[#This Row],[Totaal kosten]],"")</f>
        <v/>
      </c>
      <c r="AY45" s="158" t="str">
        <f>IF(Tbl.Kosten[[#This Row],[Pnr.]]=AY$7,Tbl.Kosten[[#This Row],[Totaal kosten]],"")</f>
        <v/>
      </c>
      <c r="AZ45" s="158" t="str">
        <f>IF(Tbl.Kosten[[#This Row],[Pnr.]]=AZ$7,Tbl.Kosten[[#This Row],[Totaal kosten]],"")</f>
        <v/>
      </c>
      <c r="BA45" s="158" t="str">
        <f>IF(Tbl.Kosten[[#This Row],[Pnr.]]=BA$7,Tbl.Kosten[[#This Row],[Totaal kosten]],"")</f>
        <v/>
      </c>
      <c r="BB45" s="158" t="str">
        <f>IF(Tbl.Kosten[[#This Row],[Pnr.]]=BB$7,Tbl.Kosten[[#This Row],[Totaal kosten]],"")</f>
        <v/>
      </c>
      <c r="BC45" s="158" t="str">
        <f>IF(Tbl.Kosten[[#This Row],[Pnr.]]=BC$7,Tbl.Kosten[[#This Row],[Totaal kosten]],"")</f>
        <v/>
      </c>
      <c r="BD45" s="158" t="str">
        <f>IF(Tbl.Kosten[[#This Row],[Pnr.]]=BD$7,Tbl.Kosten[[#This Row],[Totaal kosten]],"")</f>
        <v/>
      </c>
      <c r="BE45" s="158" t="str">
        <f>IF(Tbl.Kosten[[#This Row],[Pnr.]]=BE$7,Tbl.Kosten[[#This Row],[Totaal kosten]],"")</f>
        <v/>
      </c>
      <c r="BF45" s="158" t="str">
        <f>IF(Tbl.Kosten[[#This Row],[Pnr.]]=BF$7,Tbl.Kosten[[#This Row],[Totaal kosten]],"")</f>
        <v/>
      </c>
      <c r="BG45" s="158" t="str">
        <f>IF(Tbl.Kosten[[#This Row],[Pnr.]]=BG$7,Tbl.Kosten[[#This Row],[Totaal kosten]],"")</f>
        <v/>
      </c>
      <c r="BH45" s="158" t="str">
        <f>IF(Tbl.Kosten[[#This Row],[Pnr.]]=BH$7,Tbl.Kosten[[#This Row],[Totaal kosten]],"")</f>
        <v/>
      </c>
      <c r="BI45" s="158" t="str">
        <f>IF(Tbl.Kosten[[#This Row],[Pnr.]]=BI$7,Tbl.Kosten[[#This Row],[Totaal kosten]],"")</f>
        <v/>
      </c>
      <c r="BJ45" s="158" t="str">
        <f>IF(Tbl.Kosten[[#This Row],[Pnr.]]=BJ$7,Tbl.Kosten[[#This Row],[Totaal kosten]],"")</f>
        <v/>
      </c>
      <c r="BK45" s="158" t="str">
        <f>IF(Tbl.Kosten[[#This Row],[Pnr.]]=BK$7,Tbl.Kosten[[#This Row],[Totaal kosten]],"")</f>
        <v/>
      </c>
      <c r="BL45" s="158" t="str">
        <f>IF(Tbl.Kosten[[#This Row],[Pnr.]]=BL$7,Tbl.Kosten[[#This Row],[Totaal kosten]],"")</f>
        <v/>
      </c>
      <c r="BM45" s="158" t="str">
        <f>IF(Tbl.Kosten[[#This Row],[Pnr.]]=BM$7,Tbl.Kosten[[#This Row],[Totaal kosten]],"")</f>
        <v/>
      </c>
      <c r="BN45" s="158" t="str">
        <f>IF(Tbl.Kosten[[#This Row],[Pnr.]]=BN$7,Tbl.Kosten[[#This Row],[Totaal kosten]],"")</f>
        <v/>
      </c>
      <c r="BO45" s="158" t="str">
        <f>IF(Tbl.Kosten[[#This Row],[Pnr.]]=BO$7,Tbl.Kosten[[#This Row],[Totaal kosten]],"")</f>
        <v/>
      </c>
      <c r="BP45" s="158" t="str">
        <f>IF(Tbl.Kosten[[#This Row],[Pnr.]]=BP$7,Tbl.Kosten[[#This Row],[Totaal kosten]],"")</f>
        <v/>
      </c>
      <c r="BQ45" s="158" t="str">
        <f>IF(Tbl.Kosten[[#This Row],[Pnr.]]=BQ$7,Tbl.Kosten[[#This Row],[Totaal kosten]],"")</f>
        <v/>
      </c>
      <c r="BR45" s="158" t="str">
        <f>IF(Tbl.Kosten[[#This Row],[Pnr.]]=BR$7,Tbl.Kosten[[#This Row],[Totaal kosten]],"")</f>
        <v/>
      </c>
      <c r="BS45" s="158" t="str">
        <f>IF(Tbl.Kosten[[#This Row],[Pnr.]]=BS$7,Tbl.Kosten[[#This Row],[Totaal kosten]],"")</f>
        <v/>
      </c>
      <c r="BT45" s="158" t="str">
        <f>IF(Tbl.Kosten[[#This Row],[Pnr.]]=BT$7,Tbl.Kosten[[#This Row],[Totaal kosten]],"")</f>
        <v/>
      </c>
      <c r="BU45" s="158" t="str">
        <f>IF(Tbl.Kosten[[#This Row],[Pnr.]]=BU$7,Tbl.Kosten[[#This Row],[Totaal kosten]],"")</f>
        <v/>
      </c>
      <c r="BV45" s="158" t="str">
        <f>IF(Tbl.Kosten[[#This Row],[Pnr.]]=BV$7,Tbl.Kosten[[#This Row],[Totaal kosten]],"")</f>
        <v/>
      </c>
      <c r="BW45" s="158" t="str">
        <f>IF(Tbl.Kosten[[#This Row],[Pnr.]]=BW$7,Tbl.Kosten[[#This Row],[Totaal kosten]],"")</f>
        <v/>
      </c>
      <c r="BX45" s="158" t="str">
        <f>IFERROR(_xlfn.XLOOKUP(Tbl.Kosten[[#This Row],[Werkpakketcode]],Tbl.Werkpakketten[Werkpakketcode],Tbl.Werkpakketten[WPnr.],"",0,1),"")</f>
        <v/>
      </c>
      <c r="BY45" s="158" t="str">
        <f>IF(Tbl.Kosten[[#This Row],[WPnr.]]=BY$7,Tbl.Kosten[[#This Row],[Totaal kosten]],"")</f>
        <v/>
      </c>
      <c r="BZ45" s="158" t="str">
        <f>IF(Tbl.Kosten[[#This Row],[WPnr.]]=BZ$7,Tbl.Kosten[[#This Row],[Totaal kosten]],"")</f>
        <v/>
      </c>
      <c r="CA45" s="158" t="str">
        <f>IF(Tbl.Kosten[[#This Row],[WPnr.]]=CA$7,Tbl.Kosten[[#This Row],[Totaal kosten]],"")</f>
        <v/>
      </c>
      <c r="CB45" s="158" t="str">
        <f>IF(Tbl.Kosten[[#This Row],[WPnr.]]=CB$7,Tbl.Kosten[[#This Row],[Totaal kosten]],"")</f>
        <v/>
      </c>
      <c r="CC45" s="158" t="str">
        <f>IF(Tbl.Kosten[[#This Row],[WPnr.]]=CC$7,Tbl.Kosten[[#This Row],[Totaal kosten]],"")</f>
        <v/>
      </c>
      <c r="CD45" s="158" t="str">
        <f>IF(Tbl.Kosten[[#This Row],[WPnr.]]=CD$7,Tbl.Kosten[[#This Row],[Totaal kosten]],"")</f>
        <v/>
      </c>
      <c r="CE45" s="158" t="str">
        <f>IF(Tbl.Kosten[[#This Row],[WPnr.]]=CE$7,Tbl.Kosten[[#This Row],[Totaal kosten]],"")</f>
        <v/>
      </c>
      <c r="CF45" s="158" t="str">
        <f>IF(Tbl.Kosten[[#This Row],[WPnr.]]=CF$7,Tbl.Kosten[[#This Row],[Totaal kosten]],"")</f>
        <v/>
      </c>
      <c r="CG45" s="158" t="str">
        <f>IF(Tbl.Kosten[[#This Row],[WPnr.]]=CG$7,Tbl.Kosten[[#This Row],[Totaal kosten]],"")</f>
        <v/>
      </c>
      <c r="CH45" s="158" t="str">
        <f>IF(Tbl.Kosten[[#This Row],[WPnr.]]=CH$7,Tbl.Kosten[[#This Row],[Totaal kosten]],"")</f>
        <v/>
      </c>
      <c r="CI45" s="158" t="str">
        <f>IF(Tbl.Kosten[[#This Row],[WPnr.]]=CI$7,Tbl.Kosten[[#This Row],[Totaal kosten]],"")</f>
        <v/>
      </c>
      <c r="CJ45" s="158" t="str">
        <f>IF(Tbl.Kosten[[#This Row],[WPnr.]]=CJ$7,Tbl.Kosten[[#This Row],[Totaal kosten]],"")</f>
        <v/>
      </c>
      <c r="CK45" s="158" t="str">
        <f>IF(Tbl.Kosten[[#This Row],[WPnr.]]=CK$7,Tbl.Kosten[[#This Row],[Totaal kosten]],"")</f>
        <v/>
      </c>
      <c r="CL45" s="158" t="str">
        <f>IF(Tbl.Kosten[[#This Row],[WPnr.]]=CL$7,Tbl.Kosten[[#This Row],[Totaal kosten]],"")</f>
        <v/>
      </c>
      <c r="CM45" s="158" t="str">
        <f>IF(Tbl.Kosten[[#This Row],[WPnr.]]=CM$7,Tbl.Kosten[[#This Row],[Totaal kosten]],"")</f>
        <v/>
      </c>
      <c r="CN45" s="158" t="str">
        <f>IF(Tbl.Kosten[[#This Row],[WPnr.]]=CN$7,Tbl.Kosten[[#This Row],[Totaal kosten]],"")</f>
        <v/>
      </c>
      <c r="CO45" s="158" t="str">
        <f>IF(Tbl.Kosten[[#This Row],[WPnr.]]=CO$7,Tbl.Kosten[[#This Row],[Totaal kosten]],"")</f>
        <v/>
      </c>
      <c r="CP45" s="158" t="str">
        <f>IF(Tbl.Kosten[[#This Row],[WPnr.]]=CP$7,Tbl.Kosten[[#This Row],[Totaal kosten]],"")</f>
        <v/>
      </c>
      <c r="CQ45" s="158" t="str">
        <f>IF(Tbl.Kosten[[#This Row],[WPnr.]]=CQ$7,Tbl.Kosten[[#This Row],[Totaal kosten]],"")</f>
        <v/>
      </c>
      <c r="CR45" s="158" t="str">
        <f>IF(Tbl.Kosten[[#This Row],[WPnr.]]=CR$7,Tbl.Kosten[[#This Row],[Totaal kosten]],"")</f>
        <v/>
      </c>
      <c r="CS45" s="158" t="str">
        <f>IF(Tbl.Kosten[[#This Row],[WPnr.]]=CS$7,Tbl.Kosten[[#This Row],[Totaal kosten]],"")</f>
        <v/>
      </c>
      <c r="CT45" s="158" t="str">
        <f>IF(Tbl.Kosten[[#This Row],[WPnr.]]=CT$7,Tbl.Kosten[[#This Row],[Totaal kosten]],"")</f>
        <v/>
      </c>
      <c r="CU45" s="158" t="str">
        <f>IF(Tbl.Kosten[[#This Row],[WPnr.]]=CU$7,Tbl.Kosten[[#This Row],[Totaal kosten]],"")</f>
        <v/>
      </c>
      <c r="CV45" s="158" t="str">
        <f>IF(Tbl.Kosten[[#This Row],[WPnr.]]=CV$7,Tbl.Kosten[[#This Row],[Totaal kosten]],"")</f>
        <v/>
      </c>
      <c r="CW45" s="158" t="str">
        <f>IF(Tbl.Kosten[[#This Row],[WPnr.]]=CW$7,Tbl.Kosten[[#This Row],[Totaal kosten]],"")</f>
        <v/>
      </c>
      <c r="CX45" s="158" t="str">
        <f>IF(Tbl.Kosten[[#This Row],[WPnr.]]=CX$7,Tbl.Kosten[[#This Row],[Totaal kosten]],"")</f>
        <v/>
      </c>
      <c r="CY45" s="158" t="str">
        <f>IF(Tbl.Kosten[[#This Row],[WPnr.]]=CY$7,Tbl.Kosten[[#This Row],[Totaal kosten]],"")</f>
        <v/>
      </c>
      <c r="CZ45" s="158" t="str">
        <f>IF(Tbl.Kosten[[#This Row],[WPnr.]]=CZ$7,Tbl.Kosten[[#This Row],[Totaal kosten]],"")</f>
        <v/>
      </c>
      <c r="DA45" s="158" t="str">
        <f>IF(Tbl.Kosten[[#This Row],[WPnr.]]=DA$7,Tbl.Kosten[[#This Row],[Totaal kosten]],"")</f>
        <v/>
      </c>
      <c r="DB45" s="158" t="str">
        <f>IF(Tbl.Kosten[[#This Row],[WPnr.]]=DB$7,Tbl.Kosten[[#This Row],[Totaal kosten]],"")</f>
        <v/>
      </c>
      <c r="DC45" s="158" t="str">
        <f>IF(Tbl.Kosten[[#This Row],[WPnr.]]=DC$7,Tbl.Kosten[[#This Row],[Totaal kosten]],"")</f>
        <v/>
      </c>
      <c r="DD45" s="158" t="str">
        <f>IF(Tbl.Kosten[[#This Row],[WPnr.]]=DD$7,Tbl.Kosten[[#This Row],[Totaal kosten]],"")</f>
        <v/>
      </c>
      <c r="DE45" s="158" t="str">
        <f>IF(Tbl.Kosten[[#This Row],[WPnr.]]=DE$7,Tbl.Kosten[[#This Row],[Totaal kosten]],"")</f>
        <v/>
      </c>
      <c r="DF45" s="158" t="str">
        <f>IF(Tbl.Kosten[[#This Row],[WPnr.]]=DF$7,Tbl.Kosten[[#This Row],[Totaal kosten]],"")</f>
        <v/>
      </c>
      <c r="DG45" s="158" t="str">
        <f>IF(Tbl.Kosten[[#This Row],[WPnr.]]=DG$7,Tbl.Kosten[[#This Row],[Totaal kosten]],"")</f>
        <v/>
      </c>
      <c r="DH45" s="158" t="str">
        <f>IF(Tbl.Kosten[[#This Row],[WPnr.]]=DH$7,Tbl.Kosten[[#This Row],[Totaal kosten]],"")</f>
        <v/>
      </c>
      <c r="DI45" s="158" t="str">
        <f>IF(Tbl.Kosten[[#This Row],[WPnr.]]=DI$7,Tbl.Kosten[[#This Row],[Totaal kosten]],"")</f>
        <v/>
      </c>
      <c r="DJ45" s="158" t="str">
        <f>IF(Tbl.Kosten[[#This Row],[WPnr.]]=DJ$7,Tbl.Kosten[[#This Row],[Totaal kosten]],"")</f>
        <v/>
      </c>
      <c r="DK45" s="158" t="str">
        <f>IF(Tbl.Kosten[[#This Row],[WPnr.]]=DK$7,Tbl.Kosten[[#This Row],[Totaal kosten]],"")</f>
        <v/>
      </c>
      <c r="DL45" s="158" t="str">
        <f>IF(Tbl.Kosten[[#This Row],[WPnr.]]=DL$7,Tbl.Kosten[[#This Row],[Totaal kosten]],"")</f>
        <v/>
      </c>
      <c r="DM45" s="158" t="str">
        <f>IF(Tbl.Kosten[[#This Row],[WPnr.]]=DM$7,Tbl.Kosten[[#This Row],[Totaal kosten]],"")</f>
        <v/>
      </c>
      <c r="DN45" s="158" t="str">
        <f>IF(Tbl.Kosten[[#This Row],[WPnr.]]=DN$7,Tbl.Kosten[[#This Row],[Totaal kosten]],"")</f>
        <v/>
      </c>
      <c r="DO45" s="158" t="str">
        <f>IF(Tbl.Kosten[[#This Row],[WPnr.]]=DO$7,Tbl.Kosten[[#This Row],[Totaal kosten]],"")</f>
        <v/>
      </c>
      <c r="DP45" s="158" t="str">
        <f>IF(Tbl.Kosten[[#This Row],[WPnr.]]=DP$7,Tbl.Kosten[[#This Row],[Totaal kosten]],"")</f>
        <v/>
      </c>
      <c r="DQ45" s="158" t="str">
        <f>IF(Tbl.Kosten[[#This Row],[WPnr.]]=DQ$7,Tbl.Kosten[[#This Row],[Totaal kosten]],"")</f>
        <v/>
      </c>
      <c r="DR45" s="158" t="str">
        <f>IF(Tbl.Kosten[[#This Row],[WPnr.]]=DR$7,Tbl.Kosten[[#This Row],[Totaal kosten]],"")</f>
        <v/>
      </c>
      <c r="DS45" s="158" t="str">
        <f>IF(Tbl.Kosten[[#This Row],[WPnr.]]=DS$7,Tbl.Kosten[[#This Row],[Totaal kosten]],"")</f>
        <v/>
      </c>
      <c r="DT45" s="158" t="str">
        <f>IF(Tbl.Kosten[[#This Row],[WPnr.]]=DT$7,Tbl.Kosten[[#This Row],[Totaal kosten]],"")</f>
        <v/>
      </c>
      <c r="DU45" s="158" t="str">
        <f>IF(Tbl.Kosten[[#This Row],[WPnr.]]=DU$7,Tbl.Kosten[[#This Row],[Totaal kosten]],"")</f>
        <v/>
      </c>
      <c r="DV45" s="158" t="str">
        <f>IF(Tbl.Kosten[[#This Row],[WPnr.]]=DV$7,Tbl.Kosten[[#This Row],[Totaal kosten]],"")</f>
        <v/>
      </c>
      <c r="DW45" s="160" t="str">
        <f>IFERROR(_xlfn.XLOOKUP(Tbl.Kosten[[#This Row],[Kostensoort]],Tbl.Kostensoorten[Kostensoorten],Tbl.Kostensoorten[KSnr.],"",0,1),"")</f>
        <v/>
      </c>
      <c r="DX45" s="160" t="str">
        <f>IF(Tbl.Kosten[[#This Row],[KSnr.]]=DX$7,Tbl.Kosten[[#This Row],[Totaal kosten]],"")</f>
        <v/>
      </c>
      <c r="DY45" s="160" t="str">
        <f>IF(Tbl.Kosten[[#This Row],[KSnr.]]=DY$7,Tbl.Kosten[[#This Row],[Totaal kosten]],"")</f>
        <v/>
      </c>
      <c r="DZ45" s="160" t="str">
        <f>IF(Tbl.Kosten[[#This Row],[KSnr.]]=DZ$7,Tbl.Kosten[[#This Row],[Totaal kosten]],"")</f>
        <v/>
      </c>
      <c r="EA45" s="160" t="str">
        <f>IF(Tbl.Kosten[[#This Row],[KSnr.]]=EA$7,Tbl.Kosten[[#This Row],[Totaal kosten]],"")</f>
        <v/>
      </c>
      <c r="EB45" s="160" t="str">
        <f>IF(Tbl.Kosten[[#This Row],[KSnr.]]=EB$7,Tbl.Kosten[[#This Row],[Totaal kosten]],"")</f>
        <v/>
      </c>
      <c r="EC45" s="160" t="str">
        <f>IF(Tbl.Kosten[[#This Row],[KSnr.]]=EC$7,Tbl.Kosten[[#This Row],[Totaal kosten]],"")</f>
        <v/>
      </c>
      <c r="ED45" s="160" t="str">
        <f>IF(Tbl.Kosten[[#This Row],[KSnr.]]=ED$7,Tbl.Kosten[[#This Row],[Totaal kosten]],"")</f>
        <v/>
      </c>
      <c r="EE45" s="160" t="str">
        <f>IF(Tbl.Kosten[[#This Row],[KSnr.]]=EE$7,Tbl.Kosten[[#This Row],[Totaal kosten]],"")</f>
        <v/>
      </c>
      <c r="EF45" s="160" t="str">
        <f>IF(Tbl.Kosten[[#This Row],[KSnr.]]=EF$7,Tbl.Kosten[[#This Row],[Totaal kosten]],"")</f>
        <v/>
      </c>
      <c r="EG45" s="160" t="str">
        <f>IF(Tbl.Kosten[[#This Row],[KSnr.]]=EG$7,Tbl.Kosten[[#This Row],[Totaal kosten]],"")</f>
        <v/>
      </c>
      <c r="EH45" s="160" t="str">
        <f>IF(Tbl.Kosten[[#This Row],[KSnr.]]=EH$7,Tbl.Kosten[[#This Row],[Totaal kosten]],"")</f>
        <v/>
      </c>
      <c r="EI45" s="160" t="str">
        <f>IF(Tbl.Kosten[[#This Row],[KSnr.]]=EI$7,Tbl.Kosten[[#This Row],[Totaal kosten]],"")</f>
        <v/>
      </c>
      <c r="EJ45" s="160" t="str">
        <f>IF(Tbl.Kosten[[#This Row],[KSnr.]]=EJ$7,Tbl.Kosten[[#This Row],[Totaal kosten]],"")</f>
        <v/>
      </c>
      <c r="EK45" s="160" t="str">
        <f>IF(Tbl.Kosten[[#This Row],[KSnr.]]=EK$7,Tbl.Kosten[[#This Row],[Totaal kosten]],"")</f>
        <v/>
      </c>
      <c r="EL45" s="160" t="str">
        <f>IF(Tbl.Kosten[[#This Row],[KSnr.]]=EL$7,Tbl.Kosten[[#This Row],[Totaal kosten]],"")</f>
        <v/>
      </c>
      <c r="EM45" s="160" t="str">
        <f>IF(Tbl.Kosten[[#This Row],[KSnr.]]=EM$7,Tbl.Kosten[[#This Row],[Totaal kosten]],"")</f>
        <v/>
      </c>
      <c r="EN45" s="160" t="str">
        <f>IF(Tbl.Kosten[[#This Row],[KSnr.]]=EN$7,Tbl.Kosten[[#This Row],[Totaal kosten]],"")</f>
        <v/>
      </c>
      <c r="EO45" s="160" t="str">
        <f>IF(Tbl.Kosten[[#This Row],[KSnr.]]=EO$7,Tbl.Kosten[[#This Row],[Totaal kosten]],"")</f>
        <v/>
      </c>
      <c r="EP45" s="160" t="str">
        <f>IF(Tbl.Kosten[[#This Row],[KSnr.]]=EP$7,Tbl.Kosten[[#This Row],[Totaal kosten]],"")</f>
        <v/>
      </c>
      <c r="EQ45" s="160" t="str">
        <f>IF(Tbl.Kosten[[#This Row],[KSnr.]]=EQ$7,Tbl.Kosten[[#This Row],[Totaal kosten]],"")</f>
        <v/>
      </c>
      <c r="ER45" s="154" t="str">
        <f>IFERROR(_xlfn.XLOOKUP(Tbl.Kosten[[#This Row],[Subsidieactiviteit]],Tbl.Subsidiehoogte[Subsidieactiviteit],Tbl.Subsidiehoogte[SAnr.],"",0,1),"")</f>
        <v/>
      </c>
      <c r="ES45" s="160" t="str">
        <f>IF(Tbl.Kosten[[#This Row],[Sanr.]]=ES$7,Tbl.Kosten[[#This Row],[Totaal kosten]],"")</f>
        <v/>
      </c>
      <c r="ET45" s="160" t="str">
        <f>IF(Tbl.Kosten[[#This Row],[Sanr.]]=ET$7,Tbl.Kosten[[#This Row],[Totaal kosten]],"")</f>
        <v/>
      </c>
      <c r="EU45" s="160" t="str">
        <f>IF(Tbl.Kosten[[#This Row],[Sanr.]]=EU$7,Tbl.Kosten[[#This Row],[Totaal kosten]],"")</f>
        <v/>
      </c>
      <c r="EV45" s="160" t="str">
        <f>IF(Tbl.Kosten[[#This Row],[Sanr.]]=EV$7,Tbl.Kosten[[#This Row],[Totaal kosten]],"")</f>
        <v/>
      </c>
      <c r="EW45" s="160" t="str">
        <f>IF(Tbl.Kosten[[#This Row],[Sanr.]]=EW$7,Tbl.Kosten[[#This Row],[Totaal kosten]],"")</f>
        <v/>
      </c>
      <c r="EX45" s="160" t="str">
        <f>IF(Tbl.Kosten[[#This Row],[Sanr.]]=EX$7,Tbl.Kosten[[#This Row],[Totaal kosten]],"")</f>
        <v/>
      </c>
      <c r="EY45" s="160" t="str">
        <f>IF(Tbl.Kosten[[#This Row],[Sanr.]]=EY$7,Tbl.Kosten[[#This Row],[Totaal kosten]],"")</f>
        <v/>
      </c>
      <c r="EZ45" s="160" t="str">
        <f>IF(Tbl.Kosten[[#This Row],[Sanr.]]=EZ$7,Tbl.Kosten[[#This Row],[Totaal kosten]],"")</f>
        <v/>
      </c>
      <c r="FA45" s="160" t="str">
        <f>IF(Tbl.Kosten[[#This Row],[Sanr.]]=FA$7,Tbl.Kosten[[#This Row],[Totaal kosten]],"")</f>
        <v/>
      </c>
      <c r="FB45" s="160" t="str">
        <f>IF(Tbl.Kosten[[#This Row],[Sanr.]]=FB$7,Tbl.Kosten[[#This Row],[Totaal kosten]],"")</f>
        <v/>
      </c>
      <c r="FC45" s="160" t="str">
        <f>IF(Tbl.Kosten[[#This Row],[Sanr.]]=FC$7,Tbl.Kosten[[#This Row],[Totaal kosten]],"")</f>
        <v/>
      </c>
      <c r="FD45" s="160" t="str">
        <f>IF(Tbl.Kosten[[#This Row],[Sanr.]]=FD$7,Tbl.Kosten[[#This Row],[Totaal kosten]],"")</f>
        <v/>
      </c>
      <c r="FE45" s="160" t="str">
        <f>IF(Tbl.Kosten[[#This Row],[Sanr.]]=FE$7,Tbl.Kosten[[#This Row],[Totaal kosten]],"")</f>
        <v/>
      </c>
      <c r="FF45" s="160" t="str">
        <f>IF(Tbl.Kosten[[#This Row],[Sanr.]]=FF$7,Tbl.Kosten[[#This Row],[Totaal kosten]],"")</f>
        <v/>
      </c>
      <c r="FG45" s="160" t="str">
        <f>IF(Tbl.Kosten[[#This Row],[Sanr.]]=FG$7,Tbl.Kosten[[#This Row],[Totaal kosten]],"")</f>
        <v/>
      </c>
      <c r="FH45" s="160" t="str">
        <f>IF(Tbl.Kosten[[#This Row],[Sanr.]]=FH$7,Tbl.Kosten[[#This Row],[Totaal kosten]],"")</f>
        <v/>
      </c>
      <c r="FI45" s="160" t="str">
        <f>IF(Tbl.Kosten[[#This Row],[Sanr.]]=FI$7,Tbl.Kosten[[#This Row],[Totaal kosten]],"")</f>
        <v/>
      </c>
      <c r="FJ45" s="160" t="str">
        <f>IF(Tbl.Kosten[[#This Row],[Sanr.]]=FJ$7,Tbl.Kosten[[#This Row],[Totaal kosten]],"")</f>
        <v/>
      </c>
      <c r="FK45" s="160" t="str">
        <f>IF(Tbl.Kosten[[#This Row],[Sanr.]]=FK$7,Tbl.Kosten[[#This Row],[Totaal kosten]],"")</f>
        <v/>
      </c>
      <c r="FL45" s="160" t="str">
        <f>IF(Tbl.Kosten[[#This Row],[Sanr.]]=FL$7,Tbl.Kosten[[#This Row],[Totaal kosten]],"")</f>
        <v/>
      </c>
      <c r="FM45" s="160" t="str">
        <f>IF(Tbl.Kosten[[#This Row],[Sanr.]]=FM$7,Tbl.Kosten[[#This Row],[Totaal kosten]],"")</f>
        <v/>
      </c>
      <c r="FN45" s="160" t="str">
        <f>IF(Tbl.Kosten[[#This Row],[Sanr.]]=FN$7,Tbl.Kosten[[#This Row],[Totaal kosten]],"")</f>
        <v/>
      </c>
      <c r="FO45" s="160" t="str">
        <f>IF(Tbl.Kosten[[#This Row],[Sanr.]]=FO$7,Tbl.Kosten[[#This Row],[Totaal kosten]],"")</f>
        <v/>
      </c>
      <c r="FP45" s="160" t="str">
        <f>IF(Tbl.Kosten[[#This Row],[Sanr.]]=FP$7,Tbl.Kosten[[#This Row],[Totaal kosten]],"")</f>
        <v/>
      </c>
      <c r="FQ45" s="160" t="str">
        <f>IF(Tbl.Kosten[[#This Row],[Sanr.]]=FQ$7,Tbl.Kosten[[#This Row],[Totaal kosten]],"")</f>
        <v/>
      </c>
      <c r="FR45" s="160" t="str">
        <f>IF(Tbl.Kosten[[#This Row],[Sanr.]]=FR$7,Tbl.Kosten[[#This Row],[Totaal kosten]],"")</f>
        <v/>
      </c>
      <c r="FS45" s="160" t="str">
        <f>IF(Tbl.Kosten[[#This Row],[Sanr.]]=FS$7,Tbl.Kosten[[#This Row],[Totaal kosten]],"")</f>
        <v/>
      </c>
      <c r="FT45" s="160" t="str">
        <f>IF(Tbl.Kosten[[#This Row],[Sanr.]]=FT$7,Tbl.Kosten[[#This Row],[Totaal kosten]],"")</f>
        <v/>
      </c>
      <c r="FU45" s="160" t="str">
        <f>IF(Tbl.Kosten[[#This Row],[Sanr.]]=FU$7,Tbl.Kosten[[#This Row],[Totaal kosten]],"")</f>
        <v/>
      </c>
      <c r="FV45" s="160" t="str">
        <f>IF(Tbl.Kosten[[#This Row],[Sanr.]]=FV$7,Tbl.Kosten[[#This Row],[Totaal kosten]],"")</f>
        <v/>
      </c>
      <c r="FW45" s="160" t="str">
        <f>IFERROR(_xlfn.XLOOKUP(Tbl.Kosten[[#This Row],[Activiteitencode]],Tbl.Activiteiten[Activiteitcode],Tbl.Activiteiten[Anr.],"",0,1),"")</f>
        <v/>
      </c>
      <c r="FX45" s="181" t="str">
        <f>_xlfn.CONCAT(Tbl.Kosten[[#This Row],[Pnr.]],Tbl.Kosten[[#This Row],[Sanr.]])</f>
        <v>P1</v>
      </c>
      <c r="FY45" s="160">
        <f>Tbl.Kosten[[#This Row],[Totaal kosten]]-Tbl.Kosten[[#This Row],[Subsidie]]</f>
        <v>0</v>
      </c>
      <c r="FZ45" s="160">
        <f>IF(Tbl.Kosten[[#This Row],[Pnr.]]=FZ$7,Tbl.Kosten[[#This Row],[Te financieren]],"")</f>
        <v>0</v>
      </c>
      <c r="GA45" s="160" t="str">
        <f>IF(Tbl.Kosten[[#This Row],[Pnr.]]=GA$7,Tbl.Kosten[[#This Row],[Te financieren]],"")</f>
        <v/>
      </c>
      <c r="GB45" s="160" t="str">
        <f>IF(Tbl.Kosten[[#This Row],[Pnr.]]=GB$7,Tbl.Kosten[[#This Row],[Te financieren]],"")</f>
        <v/>
      </c>
      <c r="GC45" s="160" t="str">
        <f>IF(Tbl.Kosten[[#This Row],[Pnr.]]=GC$7,Tbl.Kosten[[#This Row],[Te financieren]],"")</f>
        <v/>
      </c>
      <c r="GD45" s="160" t="str">
        <f>IF(Tbl.Kosten[[#This Row],[Pnr.]]=GD$7,Tbl.Kosten[[#This Row],[Te financieren]],"")</f>
        <v/>
      </c>
      <c r="GE45" s="160" t="str">
        <f>IF(Tbl.Kosten[[#This Row],[Pnr.]]=GE$7,Tbl.Kosten[[#This Row],[Te financieren]],"")</f>
        <v/>
      </c>
      <c r="GF45" s="160" t="str">
        <f>IF(Tbl.Kosten[[#This Row],[Pnr.]]=GF$7,Tbl.Kosten[[#This Row],[Te financieren]],"")</f>
        <v/>
      </c>
      <c r="GG45" s="160" t="str">
        <f>IF(Tbl.Kosten[[#This Row],[Pnr.]]=GG$7,Tbl.Kosten[[#This Row],[Te financieren]],"")</f>
        <v/>
      </c>
      <c r="GH45" s="160" t="str">
        <f>IF(Tbl.Kosten[[#This Row],[Pnr.]]=GH$7,Tbl.Kosten[[#This Row],[Te financieren]],"")</f>
        <v/>
      </c>
      <c r="GI45" s="160" t="str">
        <f>IF(Tbl.Kosten[[#This Row],[Pnr.]]=GI$7,Tbl.Kosten[[#This Row],[Te financieren]],"")</f>
        <v/>
      </c>
      <c r="GJ45" s="160" t="str">
        <f>IF(Tbl.Kosten[[#This Row],[Pnr.]]=GJ$7,Tbl.Kosten[[#This Row],[Te financieren]],"")</f>
        <v/>
      </c>
      <c r="GK45" s="160" t="str">
        <f>IF(Tbl.Kosten[[#This Row],[Pnr.]]=GK$7,Tbl.Kosten[[#This Row],[Te financieren]],"")</f>
        <v/>
      </c>
      <c r="GL45" s="160" t="str">
        <f>IF(Tbl.Kosten[[#This Row],[Pnr.]]=GL$7,Tbl.Kosten[[#This Row],[Te financieren]],"")</f>
        <v/>
      </c>
      <c r="GM45" s="160" t="str">
        <f>IF(Tbl.Kosten[[#This Row],[Pnr.]]=GM$7,Tbl.Kosten[[#This Row],[Te financieren]],"")</f>
        <v/>
      </c>
      <c r="GN45" s="160" t="str">
        <f>IF(Tbl.Kosten[[#This Row],[Pnr.]]=GN$7,Tbl.Kosten[[#This Row],[Te financieren]],"")</f>
        <v/>
      </c>
      <c r="GO45" s="160" t="str">
        <f>IF(Tbl.Kosten[[#This Row],[Pnr.]]=GO$7,Tbl.Kosten[[#This Row],[Te financieren]],"")</f>
        <v/>
      </c>
      <c r="GP45" s="160" t="str">
        <f>IF(Tbl.Kosten[[#This Row],[Pnr.]]=GP$7,Tbl.Kosten[[#This Row],[Te financieren]],"")</f>
        <v/>
      </c>
      <c r="GQ45" s="160" t="str">
        <f>IF(Tbl.Kosten[[#This Row],[Pnr.]]=GQ$7,Tbl.Kosten[[#This Row],[Te financieren]],"")</f>
        <v/>
      </c>
      <c r="GR45" s="160" t="str">
        <f>IF(Tbl.Kosten[[#This Row],[Pnr.]]=GR$7,Tbl.Kosten[[#This Row],[Te financieren]],"")</f>
        <v/>
      </c>
      <c r="GS45" s="160" t="str">
        <f>IF(Tbl.Kosten[[#This Row],[Pnr.]]=GS$7,Tbl.Kosten[[#This Row],[Te financieren]],"")</f>
        <v/>
      </c>
      <c r="GT45" s="160" t="str">
        <f>IF(Tbl.Kosten[[#This Row],[Pnr.]]=GT$7,Tbl.Kosten[[#This Row],[Te financieren]],"")</f>
        <v/>
      </c>
      <c r="GU45" s="160" t="str">
        <f>IF(Tbl.Kosten[[#This Row],[Pnr.]]=GU$7,Tbl.Kosten[[#This Row],[Te financieren]],"")</f>
        <v/>
      </c>
      <c r="GV45" s="160" t="str">
        <f>IF(Tbl.Kosten[[#This Row],[Pnr.]]=GV$7,Tbl.Kosten[[#This Row],[Te financieren]],"")</f>
        <v/>
      </c>
      <c r="GW45" s="160" t="str">
        <f>IF(Tbl.Kosten[[#This Row],[Pnr.]]=GW$7,Tbl.Kosten[[#This Row],[Te financieren]],"")</f>
        <v/>
      </c>
      <c r="GX45" s="160" t="str">
        <f>IF(Tbl.Kosten[[#This Row],[Pnr.]]=GX$7,Tbl.Kosten[[#This Row],[Te financieren]],"")</f>
        <v/>
      </c>
      <c r="GY45" s="160" t="str">
        <f>IF(Tbl.Kosten[[#This Row],[Pnr.]]=GY$7,Tbl.Kosten[[#This Row],[Te financieren]],"")</f>
        <v/>
      </c>
      <c r="GZ45" s="160" t="str">
        <f>IF(Tbl.Kosten[[#This Row],[Pnr.]]=GZ$7,Tbl.Kosten[[#This Row],[Te financieren]],"")</f>
        <v/>
      </c>
      <c r="HA45" s="160" t="str">
        <f>IF(Tbl.Kosten[[#This Row],[Pnr.]]=HA$7,Tbl.Kosten[[#This Row],[Te financieren]],"")</f>
        <v/>
      </c>
      <c r="HB45" s="160" t="str">
        <f>IF(Tbl.Kosten[[#This Row],[Pnr.]]=HB$7,Tbl.Kosten[[#This Row],[Te financieren]],"")</f>
        <v/>
      </c>
      <c r="HC45" s="160" t="str">
        <f>IF(Tbl.Kosten[[#This Row],[Pnr.]]=HC$7,Tbl.Kosten[[#This Row],[Te financieren]],"")</f>
        <v/>
      </c>
      <c r="HD45" s="160" t="str">
        <f>IF(Tbl.Kosten[[#This Row],[Pnr.]]=HD$7,Tbl.Kosten[[#This Row],[Te financieren]],"")</f>
        <v/>
      </c>
      <c r="HE45" s="160" t="str">
        <f>IF(Tbl.Kosten[[#This Row],[Pnr.]]=HE$7,Tbl.Kosten[[#This Row],[Te financieren]],"")</f>
        <v/>
      </c>
      <c r="HF45" s="160" t="str">
        <f>IF(Tbl.Kosten[[#This Row],[Pnr.]]=HF$7,Tbl.Kosten[[#This Row],[Te financieren]],"")</f>
        <v/>
      </c>
      <c r="HG45" s="160" t="str">
        <f>IF(Tbl.Kosten[[#This Row],[Pnr.]]=HG$7,Tbl.Kosten[[#This Row],[Te financieren]],"")</f>
        <v/>
      </c>
      <c r="HH45" s="160" t="str">
        <f>IF(Tbl.Kosten[[#This Row],[Pnr.]]=HH$7,Tbl.Kosten[[#This Row],[Te financieren]],"")</f>
        <v/>
      </c>
      <c r="HI45" s="160" t="str">
        <f>IF(Tbl.Kosten[[#This Row],[Pnr.]]=HI$7,Tbl.Kosten[[#This Row],[Te financieren]],"")</f>
        <v/>
      </c>
      <c r="HJ45" s="160" t="str">
        <f>IF(Tbl.Kosten[[#This Row],[Pnr.]]=HJ$7,Tbl.Kosten[[#This Row],[Te financieren]],"")</f>
        <v/>
      </c>
      <c r="HK45" s="160" t="str">
        <f>IF(Tbl.Kosten[[#This Row],[Pnr.]]=HK$7,Tbl.Kosten[[#This Row],[Te financieren]],"")</f>
        <v/>
      </c>
      <c r="HL45" s="160" t="str">
        <f>IF(Tbl.Kosten[[#This Row],[Pnr.]]=HL$7,Tbl.Kosten[[#This Row],[Te financieren]],"")</f>
        <v/>
      </c>
      <c r="HM45" s="160" t="str">
        <f>IF(Tbl.Kosten[[#This Row],[Pnr.]]=HM$7,Tbl.Kosten[[#This Row],[Te financieren]],"")</f>
        <v/>
      </c>
      <c r="HN45" s="160" t="str">
        <f>IF(Tbl.Kosten[[#This Row],[Pnr.]]=HN$7,Tbl.Kosten[[#This Row],[Te financieren]],"")</f>
        <v/>
      </c>
      <c r="HO45" s="160" t="str">
        <f>IF(Tbl.Kosten[[#This Row],[Pnr.]]=HO$7,Tbl.Kosten[[#This Row],[Te financieren]],"")</f>
        <v/>
      </c>
      <c r="HP45" s="160" t="str">
        <f>IF(Tbl.Kosten[[#This Row],[Pnr.]]=HP$7,Tbl.Kosten[[#This Row],[Te financieren]],"")</f>
        <v/>
      </c>
      <c r="HQ45" s="160" t="str">
        <f>IF(Tbl.Kosten[[#This Row],[Pnr.]]=HQ$7,Tbl.Kosten[[#This Row],[Te financieren]],"")</f>
        <v/>
      </c>
      <c r="HR45" s="160" t="str">
        <f>IF(Tbl.Kosten[[#This Row],[Pnr.]]=HR$7,Tbl.Kosten[[#This Row],[Te financieren]],"")</f>
        <v/>
      </c>
      <c r="HS45" s="160" t="str">
        <f>IF(Tbl.Kosten[[#This Row],[Pnr.]]=HS$7,Tbl.Kosten[[#This Row],[Te financieren]],"")</f>
        <v/>
      </c>
      <c r="HT45" s="160" t="str">
        <f>IF(Tbl.Kosten[[#This Row],[Pnr.]]=HT$7,Tbl.Kosten[[#This Row],[Te financieren]],"")</f>
        <v/>
      </c>
      <c r="HU45" s="160" t="str">
        <f>IF(Tbl.Kosten[[#This Row],[Pnr.]]=HU$7,Tbl.Kosten[[#This Row],[Te financieren]],"")</f>
        <v/>
      </c>
      <c r="HV45" s="160" t="str">
        <f>IF(Tbl.Kosten[[#This Row],[Pnr.]]=HV$7,Tbl.Kosten[[#This Row],[Te financieren]],"")</f>
        <v/>
      </c>
      <c r="HW45" s="160" t="str">
        <f>IF(Tbl.Kosten[[#This Row],[Pnr.]]=HW$7,Tbl.Kosten[[#This Row],[Te financieren]],"")</f>
        <v/>
      </c>
    </row>
    <row r="46" spans="2:231" x14ac:dyDescent="0.3">
      <c r="B46" s="144"/>
      <c r="C46" s="147"/>
      <c r="D46" s="146"/>
      <c r="E46" s="147"/>
      <c r="F46" s="145"/>
      <c r="G46" s="11" t="str">
        <f>IF(Tbl.Kosten[[#This Row],[Medewerker e/o 
functie]]&lt;&gt;"",_xlfn.XLOOKUP(Tbl.Kosten[[#This Row],[Medewerker e/o 
functie]],Tbl.Uurtarief[Medewerker en/of functie],Tbl.Uurtarief[Uurtarief],"",0,1),"")</f>
        <v/>
      </c>
      <c r="H46" s="121">
        <f>IFERROR(Tbl.Kosten[[#This Row],[Uren]]*Tbl.Kosten[[#This Row],[Uurtarief]],0)</f>
        <v>0</v>
      </c>
      <c r="I46" s="119" t="str">
        <f>IF(Tbl.Kosten[[#This Row],[Subtotaal uren]]&lt;&gt;0,_xlfn.XLOOKUP(Tbl.Kosten[[#This Row],[Medewerker e/o 
functie]],Tbl.Uurtarief[Medewerker en/of functie],Tbl.Uurtarief[Kostensoort arbeid],"",0,1),"")</f>
        <v/>
      </c>
      <c r="J46" s="147"/>
      <c r="K46" s="145"/>
      <c r="L46" s="149" t="str">
        <f>IF(Tbl.Kosten[[#This Row],[Activum]]&lt;&gt;"",_xlfn.XLOOKUP(Tbl.Kosten[[#This Row],[Activum]],Tbl.Afschrijvingskosten[Activum],Tbl.Afschrijvingskosten[Tarief per afschrijvings-eenheid],"",0,1),"")</f>
        <v/>
      </c>
      <c r="M46" s="122">
        <f>IFERROR(Tbl.Kosten[[#This Row],[Een-
heden]]*Tbl.Kosten[[#This Row],[Afschrijvings-
tarief]],0)</f>
        <v>0</v>
      </c>
      <c r="N46" s="122" t="str">
        <f>IF(Tbl.Kosten[[#This Row],[Subtotaal afschrijving]]&lt;&gt;0,Lijsten!A44,"")</f>
        <v/>
      </c>
      <c r="O46" s="150"/>
      <c r="P46" s="145"/>
      <c r="Q46" s="148"/>
      <c r="R46" s="122">
        <f>IFERROR(Tbl.Kosten[[#This Row],[Aantal]]*Tbl.Kosten[[#This Row],[Tarief]],0)</f>
        <v>0</v>
      </c>
      <c r="S46" s="8">
        <f>IFERROR(Tbl.Kosten[[#This Row],[Subtotaal overige kosten]]+Tbl.Kosten[[#This Row],[Subtotaal uren]]+Tbl.Kosten[[#This Row],[Subtotaal afschrijving]],0)</f>
        <v>0</v>
      </c>
      <c r="T46" s="8">
        <f>IFERROR(Tbl.Kosten[[#This Row],[Totaal kosten]]*Tbl.Kosten[[#This Row],[Subsidie%]],0)</f>
        <v>0</v>
      </c>
      <c r="U46" s="4" t="str" cm="1">
        <f t="array" ref="U46">IFERROR(_xlfn.IFS(Tbl.Kosten[[#This Row],[Subtotaal uren]]&lt;&gt;0,Tbl.Kosten[[#This Row],[Kostensoort arbeid]],Tbl.Kosten[[#This Row],[Subtotaal afschrijving]]&lt;&gt;0,Tbl.Kosten[[#This Row],[Kostensoort afschrijving]],Tbl.Kosten[[#This Row],[Subtotaal overige kosten]]&lt;&gt;0,Tbl.Kosten[[#This Row],[Kostensoort overig]]),"")</f>
        <v/>
      </c>
      <c r="V46" s="4" t="str">
        <f>IFERROR(_xlfn.XLOOKUP(Tbl.Kosten[[#This Row],[Activiteitencode]],Tbl.Activiteiten[Activiteitcode],Tbl.Activiteiten[Werkpakketcode],"",0,1),"")</f>
        <v/>
      </c>
      <c r="W46" s="4" t="str">
        <f>IFERROR(_xlfn.XLOOKUP(Tbl.Kosten[[#This Row],[Werkpakketcode]],Tbl.Werkpakketten[Werkpakketcode],Tbl.Werkpakketten[Subsidiabele activiteit],"",0,1),"")</f>
        <v/>
      </c>
      <c r="X46" s="12">
        <f>IFERROR(_xlfn.XLOOKUP(Tbl.Kosten[[#This Row],[Sanr.]],Tbl.Subsidiehoogte[SAnr.],Tbl.Subsidiehoogte[Sub. Percentage],0,0,1),0)</f>
        <v>0</v>
      </c>
      <c r="Y46" s="154" t="str">
        <f>IFERROR(_xlfn.XLOOKUP(Tbl.Kosten[[#This Row],[Partnercode]],Tbl.Projectpartners[Partnercode],Tbl.Projectpartners[PNr.],"",0,1),"")</f>
        <v>P1</v>
      </c>
      <c r="Z46" s="158">
        <f>IF(Tbl.Kosten[[#This Row],[Pnr.]]=Z$7,Tbl.Kosten[[#This Row],[Totaal kosten]],"")</f>
        <v>0</v>
      </c>
      <c r="AA46" s="158" t="str">
        <f>IF(Tbl.Kosten[[#This Row],[Pnr.]]=AA$7,Tbl.Kosten[[#This Row],[Totaal kosten]],"")</f>
        <v/>
      </c>
      <c r="AB46" s="158" t="str">
        <f>IF(Tbl.Kosten[[#This Row],[Pnr.]]=AB$7,Tbl.Kosten[[#This Row],[Totaal kosten]],"")</f>
        <v/>
      </c>
      <c r="AC46" s="158" t="str">
        <f>IF(Tbl.Kosten[[#This Row],[Pnr.]]=AC$7,Tbl.Kosten[[#This Row],[Totaal kosten]],"")</f>
        <v/>
      </c>
      <c r="AD46" s="158" t="str">
        <f>IF(Tbl.Kosten[[#This Row],[Pnr.]]=AD$7,Tbl.Kosten[[#This Row],[Totaal kosten]],"")</f>
        <v/>
      </c>
      <c r="AE46" s="158" t="str">
        <f>IF(Tbl.Kosten[[#This Row],[Pnr.]]=AE$7,Tbl.Kosten[[#This Row],[Totaal kosten]],"")</f>
        <v/>
      </c>
      <c r="AF46" s="158" t="str">
        <f>IF(Tbl.Kosten[[#This Row],[Pnr.]]=AF$7,Tbl.Kosten[[#This Row],[Totaal kosten]],"")</f>
        <v/>
      </c>
      <c r="AG46" s="158" t="str">
        <f>IF(Tbl.Kosten[[#This Row],[Pnr.]]=AG$7,Tbl.Kosten[[#This Row],[Totaal kosten]],"")</f>
        <v/>
      </c>
      <c r="AH46" s="158" t="str">
        <f>IF(Tbl.Kosten[[#This Row],[Pnr.]]=AH$7,Tbl.Kosten[[#This Row],[Totaal kosten]],"")</f>
        <v/>
      </c>
      <c r="AI46" s="158" t="str">
        <f>IF(Tbl.Kosten[[#This Row],[Pnr.]]=AI$7,Tbl.Kosten[[#This Row],[Totaal kosten]],"")</f>
        <v/>
      </c>
      <c r="AJ46" s="158" t="str">
        <f>IF(Tbl.Kosten[[#This Row],[Pnr.]]=AJ$7,Tbl.Kosten[[#This Row],[Totaal kosten]],"")</f>
        <v/>
      </c>
      <c r="AK46" s="158" t="str">
        <f>IF(Tbl.Kosten[[#This Row],[Pnr.]]=AK$7,Tbl.Kosten[[#This Row],[Totaal kosten]],"")</f>
        <v/>
      </c>
      <c r="AL46" s="158" t="str">
        <f>IF(Tbl.Kosten[[#This Row],[Pnr.]]=AL$7,Tbl.Kosten[[#This Row],[Totaal kosten]],"")</f>
        <v/>
      </c>
      <c r="AM46" s="158" t="str">
        <f>IF(Tbl.Kosten[[#This Row],[Pnr.]]=AM$7,Tbl.Kosten[[#This Row],[Totaal kosten]],"")</f>
        <v/>
      </c>
      <c r="AN46" s="158" t="str">
        <f>IF(Tbl.Kosten[[#This Row],[Pnr.]]=AN$7,Tbl.Kosten[[#This Row],[Totaal kosten]],"")</f>
        <v/>
      </c>
      <c r="AO46" s="158" t="str">
        <f>IF(Tbl.Kosten[[#This Row],[Pnr.]]=AO$7,Tbl.Kosten[[#This Row],[Totaal kosten]],"")</f>
        <v/>
      </c>
      <c r="AP46" s="158" t="str">
        <f>IF(Tbl.Kosten[[#This Row],[Pnr.]]=AP$7,Tbl.Kosten[[#This Row],[Totaal kosten]],"")</f>
        <v/>
      </c>
      <c r="AQ46" s="158" t="str">
        <f>IF(Tbl.Kosten[[#This Row],[Pnr.]]=AQ$7,Tbl.Kosten[[#This Row],[Totaal kosten]],"")</f>
        <v/>
      </c>
      <c r="AR46" s="158" t="str">
        <f>IF(Tbl.Kosten[[#This Row],[Pnr.]]=AR$7,Tbl.Kosten[[#This Row],[Totaal kosten]],"")</f>
        <v/>
      </c>
      <c r="AS46" s="158" t="str">
        <f>IF(Tbl.Kosten[[#This Row],[Pnr.]]=AS$7,Tbl.Kosten[[#This Row],[Totaal kosten]],"")</f>
        <v/>
      </c>
      <c r="AT46" s="158" t="str">
        <f>IF(Tbl.Kosten[[#This Row],[Pnr.]]=AT$7,Tbl.Kosten[[#This Row],[Totaal kosten]],"")</f>
        <v/>
      </c>
      <c r="AU46" s="158" t="str">
        <f>IF(Tbl.Kosten[[#This Row],[Pnr.]]=AU$7,Tbl.Kosten[[#This Row],[Totaal kosten]],"")</f>
        <v/>
      </c>
      <c r="AV46" s="158" t="str">
        <f>IF(Tbl.Kosten[[#This Row],[Pnr.]]=AV$7,Tbl.Kosten[[#This Row],[Totaal kosten]],"")</f>
        <v/>
      </c>
      <c r="AW46" s="158" t="str">
        <f>IF(Tbl.Kosten[[#This Row],[Pnr.]]=AW$7,Tbl.Kosten[[#This Row],[Totaal kosten]],"")</f>
        <v/>
      </c>
      <c r="AX46" s="158" t="str">
        <f>IF(Tbl.Kosten[[#This Row],[Pnr.]]=AX$7,Tbl.Kosten[[#This Row],[Totaal kosten]],"")</f>
        <v/>
      </c>
      <c r="AY46" s="158" t="str">
        <f>IF(Tbl.Kosten[[#This Row],[Pnr.]]=AY$7,Tbl.Kosten[[#This Row],[Totaal kosten]],"")</f>
        <v/>
      </c>
      <c r="AZ46" s="158" t="str">
        <f>IF(Tbl.Kosten[[#This Row],[Pnr.]]=AZ$7,Tbl.Kosten[[#This Row],[Totaal kosten]],"")</f>
        <v/>
      </c>
      <c r="BA46" s="158" t="str">
        <f>IF(Tbl.Kosten[[#This Row],[Pnr.]]=BA$7,Tbl.Kosten[[#This Row],[Totaal kosten]],"")</f>
        <v/>
      </c>
      <c r="BB46" s="158" t="str">
        <f>IF(Tbl.Kosten[[#This Row],[Pnr.]]=BB$7,Tbl.Kosten[[#This Row],[Totaal kosten]],"")</f>
        <v/>
      </c>
      <c r="BC46" s="158" t="str">
        <f>IF(Tbl.Kosten[[#This Row],[Pnr.]]=BC$7,Tbl.Kosten[[#This Row],[Totaal kosten]],"")</f>
        <v/>
      </c>
      <c r="BD46" s="158" t="str">
        <f>IF(Tbl.Kosten[[#This Row],[Pnr.]]=BD$7,Tbl.Kosten[[#This Row],[Totaal kosten]],"")</f>
        <v/>
      </c>
      <c r="BE46" s="158" t="str">
        <f>IF(Tbl.Kosten[[#This Row],[Pnr.]]=BE$7,Tbl.Kosten[[#This Row],[Totaal kosten]],"")</f>
        <v/>
      </c>
      <c r="BF46" s="158" t="str">
        <f>IF(Tbl.Kosten[[#This Row],[Pnr.]]=BF$7,Tbl.Kosten[[#This Row],[Totaal kosten]],"")</f>
        <v/>
      </c>
      <c r="BG46" s="158" t="str">
        <f>IF(Tbl.Kosten[[#This Row],[Pnr.]]=BG$7,Tbl.Kosten[[#This Row],[Totaal kosten]],"")</f>
        <v/>
      </c>
      <c r="BH46" s="158" t="str">
        <f>IF(Tbl.Kosten[[#This Row],[Pnr.]]=BH$7,Tbl.Kosten[[#This Row],[Totaal kosten]],"")</f>
        <v/>
      </c>
      <c r="BI46" s="158" t="str">
        <f>IF(Tbl.Kosten[[#This Row],[Pnr.]]=BI$7,Tbl.Kosten[[#This Row],[Totaal kosten]],"")</f>
        <v/>
      </c>
      <c r="BJ46" s="158" t="str">
        <f>IF(Tbl.Kosten[[#This Row],[Pnr.]]=BJ$7,Tbl.Kosten[[#This Row],[Totaal kosten]],"")</f>
        <v/>
      </c>
      <c r="BK46" s="158" t="str">
        <f>IF(Tbl.Kosten[[#This Row],[Pnr.]]=BK$7,Tbl.Kosten[[#This Row],[Totaal kosten]],"")</f>
        <v/>
      </c>
      <c r="BL46" s="158" t="str">
        <f>IF(Tbl.Kosten[[#This Row],[Pnr.]]=BL$7,Tbl.Kosten[[#This Row],[Totaal kosten]],"")</f>
        <v/>
      </c>
      <c r="BM46" s="158" t="str">
        <f>IF(Tbl.Kosten[[#This Row],[Pnr.]]=BM$7,Tbl.Kosten[[#This Row],[Totaal kosten]],"")</f>
        <v/>
      </c>
      <c r="BN46" s="158" t="str">
        <f>IF(Tbl.Kosten[[#This Row],[Pnr.]]=BN$7,Tbl.Kosten[[#This Row],[Totaal kosten]],"")</f>
        <v/>
      </c>
      <c r="BO46" s="158" t="str">
        <f>IF(Tbl.Kosten[[#This Row],[Pnr.]]=BO$7,Tbl.Kosten[[#This Row],[Totaal kosten]],"")</f>
        <v/>
      </c>
      <c r="BP46" s="158" t="str">
        <f>IF(Tbl.Kosten[[#This Row],[Pnr.]]=BP$7,Tbl.Kosten[[#This Row],[Totaal kosten]],"")</f>
        <v/>
      </c>
      <c r="BQ46" s="158" t="str">
        <f>IF(Tbl.Kosten[[#This Row],[Pnr.]]=BQ$7,Tbl.Kosten[[#This Row],[Totaal kosten]],"")</f>
        <v/>
      </c>
      <c r="BR46" s="158" t="str">
        <f>IF(Tbl.Kosten[[#This Row],[Pnr.]]=BR$7,Tbl.Kosten[[#This Row],[Totaal kosten]],"")</f>
        <v/>
      </c>
      <c r="BS46" s="158" t="str">
        <f>IF(Tbl.Kosten[[#This Row],[Pnr.]]=BS$7,Tbl.Kosten[[#This Row],[Totaal kosten]],"")</f>
        <v/>
      </c>
      <c r="BT46" s="158" t="str">
        <f>IF(Tbl.Kosten[[#This Row],[Pnr.]]=BT$7,Tbl.Kosten[[#This Row],[Totaal kosten]],"")</f>
        <v/>
      </c>
      <c r="BU46" s="158" t="str">
        <f>IF(Tbl.Kosten[[#This Row],[Pnr.]]=BU$7,Tbl.Kosten[[#This Row],[Totaal kosten]],"")</f>
        <v/>
      </c>
      <c r="BV46" s="158" t="str">
        <f>IF(Tbl.Kosten[[#This Row],[Pnr.]]=BV$7,Tbl.Kosten[[#This Row],[Totaal kosten]],"")</f>
        <v/>
      </c>
      <c r="BW46" s="158" t="str">
        <f>IF(Tbl.Kosten[[#This Row],[Pnr.]]=BW$7,Tbl.Kosten[[#This Row],[Totaal kosten]],"")</f>
        <v/>
      </c>
      <c r="BX46" s="158" t="str">
        <f>IFERROR(_xlfn.XLOOKUP(Tbl.Kosten[[#This Row],[Werkpakketcode]],Tbl.Werkpakketten[Werkpakketcode],Tbl.Werkpakketten[WPnr.],"",0,1),"")</f>
        <v/>
      </c>
      <c r="BY46" s="158" t="str">
        <f>IF(Tbl.Kosten[[#This Row],[WPnr.]]=BY$7,Tbl.Kosten[[#This Row],[Totaal kosten]],"")</f>
        <v/>
      </c>
      <c r="BZ46" s="158" t="str">
        <f>IF(Tbl.Kosten[[#This Row],[WPnr.]]=BZ$7,Tbl.Kosten[[#This Row],[Totaal kosten]],"")</f>
        <v/>
      </c>
      <c r="CA46" s="158" t="str">
        <f>IF(Tbl.Kosten[[#This Row],[WPnr.]]=CA$7,Tbl.Kosten[[#This Row],[Totaal kosten]],"")</f>
        <v/>
      </c>
      <c r="CB46" s="158" t="str">
        <f>IF(Tbl.Kosten[[#This Row],[WPnr.]]=CB$7,Tbl.Kosten[[#This Row],[Totaal kosten]],"")</f>
        <v/>
      </c>
      <c r="CC46" s="158" t="str">
        <f>IF(Tbl.Kosten[[#This Row],[WPnr.]]=CC$7,Tbl.Kosten[[#This Row],[Totaal kosten]],"")</f>
        <v/>
      </c>
      <c r="CD46" s="158" t="str">
        <f>IF(Tbl.Kosten[[#This Row],[WPnr.]]=CD$7,Tbl.Kosten[[#This Row],[Totaal kosten]],"")</f>
        <v/>
      </c>
      <c r="CE46" s="158" t="str">
        <f>IF(Tbl.Kosten[[#This Row],[WPnr.]]=CE$7,Tbl.Kosten[[#This Row],[Totaal kosten]],"")</f>
        <v/>
      </c>
      <c r="CF46" s="158" t="str">
        <f>IF(Tbl.Kosten[[#This Row],[WPnr.]]=CF$7,Tbl.Kosten[[#This Row],[Totaal kosten]],"")</f>
        <v/>
      </c>
      <c r="CG46" s="158" t="str">
        <f>IF(Tbl.Kosten[[#This Row],[WPnr.]]=CG$7,Tbl.Kosten[[#This Row],[Totaal kosten]],"")</f>
        <v/>
      </c>
      <c r="CH46" s="158" t="str">
        <f>IF(Tbl.Kosten[[#This Row],[WPnr.]]=CH$7,Tbl.Kosten[[#This Row],[Totaal kosten]],"")</f>
        <v/>
      </c>
      <c r="CI46" s="158" t="str">
        <f>IF(Tbl.Kosten[[#This Row],[WPnr.]]=CI$7,Tbl.Kosten[[#This Row],[Totaal kosten]],"")</f>
        <v/>
      </c>
      <c r="CJ46" s="158" t="str">
        <f>IF(Tbl.Kosten[[#This Row],[WPnr.]]=CJ$7,Tbl.Kosten[[#This Row],[Totaal kosten]],"")</f>
        <v/>
      </c>
      <c r="CK46" s="158" t="str">
        <f>IF(Tbl.Kosten[[#This Row],[WPnr.]]=CK$7,Tbl.Kosten[[#This Row],[Totaal kosten]],"")</f>
        <v/>
      </c>
      <c r="CL46" s="158" t="str">
        <f>IF(Tbl.Kosten[[#This Row],[WPnr.]]=CL$7,Tbl.Kosten[[#This Row],[Totaal kosten]],"")</f>
        <v/>
      </c>
      <c r="CM46" s="158" t="str">
        <f>IF(Tbl.Kosten[[#This Row],[WPnr.]]=CM$7,Tbl.Kosten[[#This Row],[Totaal kosten]],"")</f>
        <v/>
      </c>
      <c r="CN46" s="158" t="str">
        <f>IF(Tbl.Kosten[[#This Row],[WPnr.]]=CN$7,Tbl.Kosten[[#This Row],[Totaal kosten]],"")</f>
        <v/>
      </c>
      <c r="CO46" s="158" t="str">
        <f>IF(Tbl.Kosten[[#This Row],[WPnr.]]=CO$7,Tbl.Kosten[[#This Row],[Totaal kosten]],"")</f>
        <v/>
      </c>
      <c r="CP46" s="158" t="str">
        <f>IF(Tbl.Kosten[[#This Row],[WPnr.]]=CP$7,Tbl.Kosten[[#This Row],[Totaal kosten]],"")</f>
        <v/>
      </c>
      <c r="CQ46" s="158" t="str">
        <f>IF(Tbl.Kosten[[#This Row],[WPnr.]]=CQ$7,Tbl.Kosten[[#This Row],[Totaal kosten]],"")</f>
        <v/>
      </c>
      <c r="CR46" s="158" t="str">
        <f>IF(Tbl.Kosten[[#This Row],[WPnr.]]=CR$7,Tbl.Kosten[[#This Row],[Totaal kosten]],"")</f>
        <v/>
      </c>
      <c r="CS46" s="158" t="str">
        <f>IF(Tbl.Kosten[[#This Row],[WPnr.]]=CS$7,Tbl.Kosten[[#This Row],[Totaal kosten]],"")</f>
        <v/>
      </c>
      <c r="CT46" s="158" t="str">
        <f>IF(Tbl.Kosten[[#This Row],[WPnr.]]=CT$7,Tbl.Kosten[[#This Row],[Totaal kosten]],"")</f>
        <v/>
      </c>
      <c r="CU46" s="158" t="str">
        <f>IF(Tbl.Kosten[[#This Row],[WPnr.]]=CU$7,Tbl.Kosten[[#This Row],[Totaal kosten]],"")</f>
        <v/>
      </c>
      <c r="CV46" s="158" t="str">
        <f>IF(Tbl.Kosten[[#This Row],[WPnr.]]=CV$7,Tbl.Kosten[[#This Row],[Totaal kosten]],"")</f>
        <v/>
      </c>
      <c r="CW46" s="158" t="str">
        <f>IF(Tbl.Kosten[[#This Row],[WPnr.]]=CW$7,Tbl.Kosten[[#This Row],[Totaal kosten]],"")</f>
        <v/>
      </c>
      <c r="CX46" s="158" t="str">
        <f>IF(Tbl.Kosten[[#This Row],[WPnr.]]=CX$7,Tbl.Kosten[[#This Row],[Totaal kosten]],"")</f>
        <v/>
      </c>
      <c r="CY46" s="158" t="str">
        <f>IF(Tbl.Kosten[[#This Row],[WPnr.]]=CY$7,Tbl.Kosten[[#This Row],[Totaal kosten]],"")</f>
        <v/>
      </c>
      <c r="CZ46" s="158" t="str">
        <f>IF(Tbl.Kosten[[#This Row],[WPnr.]]=CZ$7,Tbl.Kosten[[#This Row],[Totaal kosten]],"")</f>
        <v/>
      </c>
      <c r="DA46" s="158" t="str">
        <f>IF(Tbl.Kosten[[#This Row],[WPnr.]]=DA$7,Tbl.Kosten[[#This Row],[Totaal kosten]],"")</f>
        <v/>
      </c>
      <c r="DB46" s="158" t="str">
        <f>IF(Tbl.Kosten[[#This Row],[WPnr.]]=DB$7,Tbl.Kosten[[#This Row],[Totaal kosten]],"")</f>
        <v/>
      </c>
      <c r="DC46" s="158" t="str">
        <f>IF(Tbl.Kosten[[#This Row],[WPnr.]]=DC$7,Tbl.Kosten[[#This Row],[Totaal kosten]],"")</f>
        <v/>
      </c>
      <c r="DD46" s="158" t="str">
        <f>IF(Tbl.Kosten[[#This Row],[WPnr.]]=DD$7,Tbl.Kosten[[#This Row],[Totaal kosten]],"")</f>
        <v/>
      </c>
      <c r="DE46" s="158" t="str">
        <f>IF(Tbl.Kosten[[#This Row],[WPnr.]]=DE$7,Tbl.Kosten[[#This Row],[Totaal kosten]],"")</f>
        <v/>
      </c>
      <c r="DF46" s="158" t="str">
        <f>IF(Tbl.Kosten[[#This Row],[WPnr.]]=DF$7,Tbl.Kosten[[#This Row],[Totaal kosten]],"")</f>
        <v/>
      </c>
      <c r="DG46" s="158" t="str">
        <f>IF(Tbl.Kosten[[#This Row],[WPnr.]]=DG$7,Tbl.Kosten[[#This Row],[Totaal kosten]],"")</f>
        <v/>
      </c>
      <c r="DH46" s="158" t="str">
        <f>IF(Tbl.Kosten[[#This Row],[WPnr.]]=DH$7,Tbl.Kosten[[#This Row],[Totaal kosten]],"")</f>
        <v/>
      </c>
      <c r="DI46" s="158" t="str">
        <f>IF(Tbl.Kosten[[#This Row],[WPnr.]]=DI$7,Tbl.Kosten[[#This Row],[Totaal kosten]],"")</f>
        <v/>
      </c>
      <c r="DJ46" s="158" t="str">
        <f>IF(Tbl.Kosten[[#This Row],[WPnr.]]=DJ$7,Tbl.Kosten[[#This Row],[Totaal kosten]],"")</f>
        <v/>
      </c>
      <c r="DK46" s="158" t="str">
        <f>IF(Tbl.Kosten[[#This Row],[WPnr.]]=DK$7,Tbl.Kosten[[#This Row],[Totaal kosten]],"")</f>
        <v/>
      </c>
      <c r="DL46" s="158" t="str">
        <f>IF(Tbl.Kosten[[#This Row],[WPnr.]]=DL$7,Tbl.Kosten[[#This Row],[Totaal kosten]],"")</f>
        <v/>
      </c>
      <c r="DM46" s="158" t="str">
        <f>IF(Tbl.Kosten[[#This Row],[WPnr.]]=DM$7,Tbl.Kosten[[#This Row],[Totaal kosten]],"")</f>
        <v/>
      </c>
      <c r="DN46" s="158" t="str">
        <f>IF(Tbl.Kosten[[#This Row],[WPnr.]]=DN$7,Tbl.Kosten[[#This Row],[Totaal kosten]],"")</f>
        <v/>
      </c>
      <c r="DO46" s="158" t="str">
        <f>IF(Tbl.Kosten[[#This Row],[WPnr.]]=DO$7,Tbl.Kosten[[#This Row],[Totaal kosten]],"")</f>
        <v/>
      </c>
      <c r="DP46" s="158" t="str">
        <f>IF(Tbl.Kosten[[#This Row],[WPnr.]]=DP$7,Tbl.Kosten[[#This Row],[Totaal kosten]],"")</f>
        <v/>
      </c>
      <c r="DQ46" s="158" t="str">
        <f>IF(Tbl.Kosten[[#This Row],[WPnr.]]=DQ$7,Tbl.Kosten[[#This Row],[Totaal kosten]],"")</f>
        <v/>
      </c>
      <c r="DR46" s="158" t="str">
        <f>IF(Tbl.Kosten[[#This Row],[WPnr.]]=DR$7,Tbl.Kosten[[#This Row],[Totaal kosten]],"")</f>
        <v/>
      </c>
      <c r="DS46" s="158" t="str">
        <f>IF(Tbl.Kosten[[#This Row],[WPnr.]]=DS$7,Tbl.Kosten[[#This Row],[Totaal kosten]],"")</f>
        <v/>
      </c>
      <c r="DT46" s="158" t="str">
        <f>IF(Tbl.Kosten[[#This Row],[WPnr.]]=DT$7,Tbl.Kosten[[#This Row],[Totaal kosten]],"")</f>
        <v/>
      </c>
      <c r="DU46" s="158" t="str">
        <f>IF(Tbl.Kosten[[#This Row],[WPnr.]]=DU$7,Tbl.Kosten[[#This Row],[Totaal kosten]],"")</f>
        <v/>
      </c>
      <c r="DV46" s="158" t="str">
        <f>IF(Tbl.Kosten[[#This Row],[WPnr.]]=DV$7,Tbl.Kosten[[#This Row],[Totaal kosten]],"")</f>
        <v/>
      </c>
      <c r="DW46" s="160" t="str">
        <f>IFERROR(_xlfn.XLOOKUP(Tbl.Kosten[[#This Row],[Kostensoort]],Tbl.Kostensoorten[Kostensoorten],Tbl.Kostensoorten[KSnr.],"",0,1),"")</f>
        <v/>
      </c>
      <c r="DX46" s="160" t="str">
        <f>IF(Tbl.Kosten[[#This Row],[KSnr.]]=DX$7,Tbl.Kosten[[#This Row],[Totaal kosten]],"")</f>
        <v/>
      </c>
      <c r="DY46" s="160" t="str">
        <f>IF(Tbl.Kosten[[#This Row],[KSnr.]]=DY$7,Tbl.Kosten[[#This Row],[Totaal kosten]],"")</f>
        <v/>
      </c>
      <c r="DZ46" s="160" t="str">
        <f>IF(Tbl.Kosten[[#This Row],[KSnr.]]=DZ$7,Tbl.Kosten[[#This Row],[Totaal kosten]],"")</f>
        <v/>
      </c>
      <c r="EA46" s="160" t="str">
        <f>IF(Tbl.Kosten[[#This Row],[KSnr.]]=EA$7,Tbl.Kosten[[#This Row],[Totaal kosten]],"")</f>
        <v/>
      </c>
      <c r="EB46" s="160" t="str">
        <f>IF(Tbl.Kosten[[#This Row],[KSnr.]]=EB$7,Tbl.Kosten[[#This Row],[Totaal kosten]],"")</f>
        <v/>
      </c>
      <c r="EC46" s="160" t="str">
        <f>IF(Tbl.Kosten[[#This Row],[KSnr.]]=EC$7,Tbl.Kosten[[#This Row],[Totaal kosten]],"")</f>
        <v/>
      </c>
      <c r="ED46" s="160" t="str">
        <f>IF(Tbl.Kosten[[#This Row],[KSnr.]]=ED$7,Tbl.Kosten[[#This Row],[Totaal kosten]],"")</f>
        <v/>
      </c>
      <c r="EE46" s="160" t="str">
        <f>IF(Tbl.Kosten[[#This Row],[KSnr.]]=EE$7,Tbl.Kosten[[#This Row],[Totaal kosten]],"")</f>
        <v/>
      </c>
      <c r="EF46" s="160" t="str">
        <f>IF(Tbl.Kosten[[#This Row],[KSnr.]]=EF$7,Tbl.Kosten[[#This Row],[Totaal kosten]],"")</f>
        <v/>
      </c>
      <c r="EG46" s="160" t="str">
        <f>IF(Tbl.Kosten[[#This Row],[KSnr.]]=EG$7,Tbl.Kosten[[#This Row],[Totaal kosten]],"")</f>
        <v/>
      </c>
      <c r="EH46" s="160" t="str">
        <f>IF(Tbl.Kosten[[#This Row],[KSnr.]]=EH$7,Tbl.Kosten[[#This Row],[Totaal kosten]],"")</f>
        <v/>
      </c>
      <c r="EI46" s="160" t="str">
        <f>IF(Tbl.Kosten[[#This Row],[KSnr.]]=EI$7,Tbl.Kosten[[#This Row],[Totaal kosten]],"")</f>
        <v/>
      </c>
      <c r="EJ46" s="160" t="str">
        <f>IF(Tbl.Kosten[[#This Row],[KSnr.]]=EJ$7,Tbl.Kosten[[#This Row],[Totaal kosten]],"")</f>
        <v/>
      </c>
      <c r="EK46" s="160" t="str">
        <f>IF(Tbl.Kosten[[#This Row],[KSnr.]]=EK$7,Tbl.Kosten[[#This Row],[Totaal kosten]],"")</f>
        <v/>
      </c>
      <c r="EL46" s="160" t="str">
        <f>IF(Tbl.Kosten[[#This Row],[KSnr.]]=EL$7,Tbl.Kosten[[#This Row],[Totaal kosten]],"")</f>
        <v/>
      </c>
      <c r="EM46" s="160" t="str">
        <f>IF(Tbl.Kosten[[#This Row],[KSnr.]]=EM$7,Tbl.Kosten[[#This Row],[Totaal kosten]],"")</f>
        <v/>
      </c>
      <c r="EN46" s="160" t="str">
        <f>IF(Tbl.Kosten[[#This Row],[KSnr.]]=EN$7,Tbl.Kosten[[#This Row],[Totaal kosten]],"")</f>
        <v/>
      </c>
      <c r="EO46" s="160" t="str">
        <f>IF(Tbl.Kosten[[#This Row],[KSnr.]]=EO$7,Tbl.Kosten[[#This Row],[Totaal kosten]],"")</f>
        <v/>
      </c>
      <c r="EP46" s="160" t="str">
        <f>IF(Tbl.Kosten[[#This Row],[KSnr.]]=EP$7,Tbl.Kosten[[#This Row],[Totaal kosten]],"")</f>
        <v/>
      </c>
      <c r="EQ46" s="160" t="str">
        <f>IF(Tbl.Kosten[[#This Row],[KSnr.]]=EQ$7,Tbl.Kosten[[#This Row],[Totaal kosten]],"")</f>
        <v/>
      </c>
      <c r="ER46" s="154" t="str">
        <f>IFERROR(_xlfn.XLOOKUP(Tbl.Kosten[[#This Row],[Subsidieactiviteit]],Tbl.Subsidiehoogte[Subsidieactiviteit],Tbl.Subsidiehoogte[SAnr.],"",0,1),"")</f>
        <v/>
      </c>
      <c r="ES46" s="160" t="str">
        <f>IF(Tbl.Kosten[[#This Row],[Sanr.]]=ES$7,Tbl.Kosten[[#This Row],[Totaal kosten]],"")</f>
        <v/>
      </c>
      <c r="ET46" s="160" t="str">
        <f>IF(Tbl.Kosten[[#This Row],[Sanr.]]=ET$7,Tbl.Kosten[[#This Row],[Totaal kosten]],"")</f>
        <v/>
      </c>
      <c r="EU46" s="160" t="str">
        <f>IF(Tbl.Kosten[[#This Row],[Sanr.]]=EU$7,Tbl.Kosten[[#This Row],[Totaal kosten]],"")</f>
        <v/>
      </c>
      <c r="EV46" s="160" t="str">
        <f>IF(Tbl.Kosten[[#This Row],[Sanr.]]=EV$7,Tbl.Kosten[[#This Row],[Totaal kosten]],"")</f>
        <v/>
      </c>
      <c r="EW46" s="160" t="str">
        <f>IF(Tbl.Kosten[[#This Row],[Sanr.]]=EW$7,Tbl.Kosten[[#This Row],[Totaal kosten]],"")</f>
        <v/>
      </c>
      <c r="EX46" s="160" t="str">
        <f>IF(Tbl.Kosten[[#This Row],[Sanr.]]=EX$7,Tbl.Kosten[[#This Row],[Totaal kosten]],"")</f>
        <v/>
      </c>
      <c r="EY46" s="160" t="str">
        <f>IF(Tbl.Kosten[[#This Row],[Sanr.]]=EY$7,Tbl.Kosten[[#This Row],[Totaal kosten]],"")</f>
        <v/>
      </c>
      <c r="EZ46" s="160" t="str">
        <f>IF(Tbl.Kosten[[#This Row],[Sanr.]]=EZ$7,Tbl.Kosten[[#This Row],[Totaal kosten]],"")</f>
        <v/>
      </c>
      <c r="FA46" s="160" t="str">
        <f>IF(Tbl.Kosten[[#This Row],[Sanr.]]=FA$7,Tbl.Kosten[[#This Row],[Totaal kosten]],"")</f>
        <v/>
      </c>
      <c r="FB46" s="160" t="str">
        <f>IF(Tbl.Kosten[[#This Row],[Sanr.]]=FB$7,Tbl.Kosten[[#This Row],[Totaal kosten]],"")</f>
        <v/>
      </c>
      <c r="FC46" s="160" t="str">
        <f>IF(Tbl.Kosten[[#This Row],[Sanr.]]=FC$7,Tbl.Kosten[[#This Row],[Totaal kosten]],"")</f>
        <v/>
      </c>
      <c r="FD46" s="160" t="str">
        <f>IF(Tbl.Kosten[[#This Row],[Sanr.]]=FD$7,Tbl.Kosten[[#This Row],[Totaal kosten]],"")</f>
        <v/>
      </c>
      <c r="FE46" s="160" t="str">
        <f>IF(Tbl.Kosten[[#This Row],[Sanr.]]=FE$7,Tbl.Kosten[[#This Row],[Totaal kosten]],"")</f>
        <v/>
      </c>
      <c r="FF46" s="160" t="str">
        <f>IF(Tbl.Kosten[[#This Row],[Sanr.]]=FF$7,Tbl.Kosten[[#This Row],[Totaal kosten]],"")</f>
        <v/>
      </c>
      <c r="FG46" s="160" t="str">
        <f>IF(Tbl.Kosten[[#This Row],[Sanr.]]=FG$7,Tbl.Kosten[[#This Row],[Totaal kosten]],"")</f>
        <v/>
      </c>
      <c r="FH46" s="160" t="str">
        <f>IF(Tbl.Kosten[[#This Row],[Sanr.]]=FH$7,Tbl.Kosten[[#This Row],[Totaal kosten]],"")</f>
        <v/>
      </c>
      <c r="FI46" s="160" t="str">
        <f>IF(Tbl.Kosten[[#This Row],[Sanr.]]=FI$7,Tbl.Kosten[[#This Row],[Totaal kosten]],"")</f>
        <v/>
      </c>
      <c r="FJ46" s="160" t="str">
        <f>IF(Tbl.Kosten[[#This Row],[Sanr.]]=FJ$7,Tbl.Kosten[[#This Row],[Totaal kosten]],"")</f>
        <v/>
      </c>
      <c r="FK46" s="160" t="str">
        <f>IF(Tbl.Kosten[[#This Row],[Sanr.]]=FK$7,Tbl.Kosten[[#This Row],[Totaal kosten]],"")</f>
        <v/>
      </c>
      <c r="FL46" s="160" t="str">
        <f>IF(Tbl.Kosten[[#This Row],[Sanr.]]=FL$7,Tbl.Kosten[[#This Row],[Totaal kosten]],"")</f>
        <v/>
      </c>
      <c r="FM46" s="160" t="str">
        <f>IF(Tbl.Kosten[[#This Row],[Sanr.]]=FM$7,Tbl.Kosten[[#This Row],[Totaal kosten]],"")</f>
        <v/>
      </c>
      <c r="FN46" s="160" t="str">
        <f>IF(Tbl.Kosten[[#This Row],[Sanr.]]=FN$7,Tbl.Kosten[[#This Row],[Totaal kosten]],"")</f>
        <v/>
      </c>
      <c r="FO46" s="160" t="str">
        <f>IF(Tbl.Kosten[[#This Row],[Sanr.]]=FO$7,Tbl.Kosten[[#This Row],[Totaal kosten]],"")</f>
        <v/>
      </c>
      <c r="FP46" s="160" t="str">
        <f>IF(Tbl.Kosten[[#This Row],[Sanr.]]=FP$7,Tbl.Kosten[[#This Row],[Totaal kosten]],"")</f>
        <v/>
      </c>
      <c r="FQ46" s="160" t="str">
        <f>IF(Tbl.Kosten[[#This Row],[Sanr.]]=FQ$7,Tbl.Kosten[[#This Row],[Totaal kosten]],"")</f>
        <v/>
      </c>
      <c r="FR46" s="160" t="str">
        <f>IF(Tbl.Kosten[[#This Row],[Sanr.]]=FR$7,Tbl.Kosten[[#This Row],[Totaal kosten]],"")</f>
        <v/>
      </c>
      <c r="FS46" s="160" t="str">
        <f>IF(Tbl.Kosten[[#This Row],[Sanr.]]=FS$7,Tbl.Kosten[[#This Row],[Totaal kosten]],"")</f>
        <v/>
      </c>
      <c r="FT46" s="160" t="str">
        <f>IF(Tbl.Kosten[[#This Row],[Sanr.]]=FT$7,Tbl.Kosten[[#This Row],[Totaal kosten]],"")</f>
        <v/>
      </c>
      <c r="FU46" s="160" t="str">
        <f>IF(Tbl.Kosten[[#This Row],[Sanr.]]=FU$7,Tbl.Kosten[[#This Row],[Totaal kosten]],"")</f>
        <v/>
      </c>
      <c r="FV46" s="160" t="str">
        <f>IF(Tbl.Kosten[[#This Row],[Sanr.]]=FV$7,Tbl.Kosten[[#This Row],[Totaal kosten]],"")</f>
        <v/>
      </c>
      <c r="FW46" s="160" t="str">
        <f>IFERROR(_xlfn.XLOOKUP(Tbl.Kosten[[#This Row],[Activiteitencode]],Tbl.Activiteiten[Activiteitcode],Tbl.Activiteiten[Anr.],"",0,1),"")</f>
        <v/>
      </c>
      <c r="FX46" s="181" t="str">
        <f>_xlfn.CONCAT(Tbl.Kosten[[#This Row],[Pnr.]],Tbl.Kosten[[#This Row],[Sanr.]])</f>
        <v>P1</v>
      </c>
      <c r="FY46" s="160">
        <f>Tbl.Kosten[[#This Row],[Totaal kosten]]-Tbl.Kosten[[#This Row],[Subsidie]]</f>
        <v>0</v>
      </c>
      <c r="FZ46" s="160">
        <f>IF(Tbl.Kosten[[#This Row],[Pnr.]]=FZ$7,Tbl.Kosten[[#This Row],[Te financieren]],"")</f>
        <v>0</v>
      </c>
      <c r="GA46" s="160" t="str">
        <f>IF(Tbl.Kosten[[#This Row],[Pnr.]]=GA$7,Tbl.Kosten[[#This Row],[Te financieren]],"")</f>
        <v/>
      </c>
      <c r="GB46" s="160" t="str">
        <f>IF(Tbl.Kosten[[#This Row],[Pnr.]]=GB$7,Tbl.Kosten[[#This Row],[Te financieren]],"")</f>
        <v/>
      </c>
      <c r="GC46" s="160" t="str">
        <f>IF(Tbl.Kosten[[#This Row],[Pnr.]]=GC$7,Tbl.Kosten[[#This Row],[Te financieren]],"")</f>
        <v/>
      </c>
      <c r="GD46" s="160" t="str">
        <f>IF(Tbl.Kosten[[#This Row],[Pnr.]]=GD$7,Tbl.Kosten[[#This Row],[Te financieren]],"")</f>
        <v/>
      </c>
      <c r="GE46" s="160" t="str">
        <f>IF(Tbl.Kosten[[#This Row],[Pnr.]]=GE$7,Tbl.Kosten[[#This Row],[Te financieren]],"")</f>
        <v/>
      </c>
      <c r="GF46" s="160" t="str">
        <f>IF(Tbl.Kosten[[#This Row],[Pnr.]]=GF$7,Tbl.Kosten[[#This Row],[Te financieren]],"")</f>
        <v/>
      </c>
      <c r="GG46" s="160" t="str">
        <f>IF(Tbl.Kosten[[#This Row],[Pnr.]]=GG$7,Tbl.Kosten[[#This Row],[Te financieren]],"")</f>
        <v/>
      </c>
      <c r="GH46" s="160" t="str">
        <f>IF(Tbl.Kosten[[#This Row],[Pnr.]]=GH$7,Tbl.Kosten[[#This Row],[Te financieren]],"")</f>
        <v/>
      </c>
      <c r="GI46" s="160" t="str">
        <f>IF(Tbl.Kosten[[#This Row],[Pnr.]]=GI$7,Tbl.Kosten[[#This Row],[Te financieren]],"")</f>
        <v/>
      </c>
      <c r="GJ46" s="160" t="str">
        <f>IF(Tbl.Kosten[[#This Row],[Pnr.]]=GJ$7,Tbl.Kosten[[#This Row],[Te financieren]],"")</f>
        <v/>
      </c>
      <c r="GK46" s="160" t="str">
        <f>IF(Tbl.Kosten[[#This Row],[Pnr.]]=GK$7,Tbl.Kosten[[#This Row],[Te financieren]],"")</f>
        <v/>
      </c>
      <c r="GL46" s="160" t="str">
        <f>IF(Tbl.Kosten[[#This Row],[Pnr.]]=GL$7,Tbl.Kosten[[#This Row],[Te financieren]],"")</f>
        <v/>
      </c>
      <c r="GM46" s="160" t="str">
        <f>IF(Tbl.Kosten[[#This Row],[Pnr.]]=GM$7,Tbl.Kosten[[#This Row],[Te financieren]],"")</f>
        <v/>
      </c>
      <c r="GN46" s="160" t="str">
        <f>IF(Tbl.Kosten[[#This Row],[Pnr.]]=GN$7,Tbl.Kosten[[#This Row],[Te financieren]],"")</f>
        <v/>
      </c>
      <c r="GO46" s="160" t="str">
        <f>IF(Tbl.Kosten[[#This Row],[Pnr.]]=GO$7,Tbl.Kosten[[#This Row],[Te financieren]],"")</f>
        <v/>
      </c>
      <c r="GP46" s="160" t="str">
        <f>IF(Tbl.Kosten[[#This Row],[Pnr.]]=GP$7,Tbl.Kosten[[#This Row],[Te financieren]],"")</f>
        <v/>
      </c>
      <c r="GQ46" s="160" t="str">
        <f>IF(Tbl.Kosten[[#This Row],[Pnr.]]=GQ$7,Tbl.Kosten[[#This Row],[Te financieren]],"")</f>
        <v/>
      </c>
      <c r="GR46" s="160" t="str">
        <f>IF(Tbl.Kosten[[#This Row],[Pnr.]]=GR$7,Tbl.Kosten[[#This Row],[Te financieren]],"")</f>
        <v/>
      </c>
      <c r="GS46" s="160" t="str">
        <f>IF(Tbl.Kosten[[#This Row],[Pnr.]]=GS$7,Tbl.Kosten[[#This Row],[Te financieren]],"")</f>
        <v/>
      </c>
      <c r="GT46" s="160" t="str">
        <f>IF(Tbl.Kosten[[#This Row],[Pnr.]]=GT$7,Tbl.Kosten[[#This Row],[Te financieren]],"")</f>
        <v/>
      </c>
      <c r="GU46" s="160" t="str">
        <f>IF(Tbl.Kosten[[#This Row],[Pnr.]]=GU$7,Tbl.Kosten[[#This Row],[Te financieren]],"")</f>
        <v/>
      </c>
      <c r="GV46" s="160" t="str">
        <f>IF(Tbl.Kosten[[#This Row],[Pnr.]]=GV$7,Tbl.Kosten[[#This Row],[Te financieren]],"")</f>
        <v/>
      </c>
      <c r="GW46" s="160" t="str">
        <f>IF(Tbl.Kosten[[#This Row],[Pnr.]]=GW$7,Tbl.Kosten[[#This Row],[Te financieren]],"")</f>
        <v/>
      </c>
      <c r="GX46" s="160" t="str">
        <f>IF(Tbl.Kosten[[#This Row],[Pnr.]]=GX$7,Tbl.Kosten[[#This Row],[Te financieren]],"")</f>
        <v/>
      </c>
      <c r="GY46" s="160" t="str">
        <f>IF(Tbl.Kosten[[#This Row],[Pnr.]]=GY$7,Tbl.Kosten[[#This Row],[Te financieren]],"")</f>
        <v/>
      </c>
      <c r="GZ46" s="160" t="str">
        <f>IF(Tbl.Kosten[[#This Row],[Pnr.]]=GZ$7,Tbl.Kosten[[#This Row],[Te financieren]],"")</f>
        <v/>
      </c>
      <c r="HA46" s="160" t="str">
        <f>IF(Tbl.Kosten[[#This Row],[Pnr.]]=HA$7,Tbl.Kosten[[#This Row],[Te financieren]],"")</f>
        <v/>
      </c>
      <c r="HB46" s="160" t="str">
        <f>IF(Tbl.Kosten[[#This Row],[Pnr.]]=HB$7,Tbl.Kosten[[#This Row],[Te financieren]],"")</f>
        <v/>
      </c>
      <c r="HC46" s="160" t="str">
        <f>IF(Tbl.Kosten[[#This Row],[Pnr.]]=HC$7,Tbl.Kosten[[#This Row],[Te financieren]],"")</f>
        <v/>
      </c>
      <c r="HD46" s="160" t="str">
        <f>IF(Tbl.Kosten[[#This Row],[Pnr.]]=HD$7,Tbl.Kosten[[#This Row],[Te financieren]],"")</f>
        <v/>
      </c>
      <c r="HE46" s="160" t="str">
        <f>IF(Tbl.Kosten[[#This Row],[Pnr.]]=HE$7,Tbl.Kosten[[#This Row],[Te financieren]],"")</f>
        <v/>
      </c>
      <c r="HF46" s="160" t="str">
        <f>IF(Tbl.Kosten[[#This Row],[Pnr.]]=HF$7,Tbl.Kosten[[#This Row],[Te financieren]],"")</f>
        <v/>
      </c>
      <c r="HG46" s="160" t="str">
        <f>IF(Tbl.Kosten[[#This Row],[Pnr.]]=HG$7,Tbl.Kosten[[#This Row],[Te financieren]],"")</f>
        <v/>
      </c>
      <c r="HH46" s="160" t="str">
        <f>IF(Tbl.Kosten[[#This Row],[Pnr.]]=HH$7,Tbl.Kosten[[#This Row],[Te financieren]],"")</f>
        <v/>
      </c>
      <c r="HI46" s="160" t="str">
        <f>IF(Tbl.Kosten[[#This Row],[Pnr.]]=HI$7,Tbl.Kosten[[#This Row],[Te financieren]],"")</f>
        <v/>
      </c>
      <c r="HJ46" s="160" t="str">
        <f>IF(Tbl.Kosten[[#This Row],[Pnr.]]=HJ$7,Tbl.Kosten[[#This Row],[Te financieren]],"")</f>
        <v/>
      </c>
      <c r="HK46" s="160" t="str">
        <f>IF(Tbl.Kosten[[#This Row],[Pnr.]]=HK$7,Tbl.Kosten[[#This Row],[Te financieren]],"")</f>
        <v/>
      </c>
      <c r="HL46" s="160" t="str">
        <f>IF(Tbl.Kosten[[#This Row],[Pnr.]]=HL$7,Tbl.Kosten[[#This Row],[Te financieren]],"")</f>
        <v/>
      </c>
      <c r="HM46" s="160" t="str">
        <f>IF(Tbl.Kosten[[#This Row],[Pnr.]]=HM$7,Tbl.Kosten[[#This Row],[Te financieren]],"")</f>
        <v/>
      </c>
      <c r="HN46" s="160" t="str">
        <f>IF(Tbl.Kosten[[#This Row],[Pnr.]]=HN$7,Tbl.Kosten[[#This Row],[Te financieren]],"")</f>
        <v/>
      </c>
      <c r="HO46" s="160" t="str">
        <f>IF(Tbl.Kosten[[#This Row],[Pnr.]]=HO$7,Tbl.Kosten[[#This Row],[Te financieren]],"")</f>
        <v/>
      </c>
      <c r="HP46" s="160" t="str">
        <f>IF(Tbl.Kosten[[#This Row],[Pnr.]]=HP$7,Tbl.Kosten[[#This Row],[Te financieren]],"")</f>
        <v/>
      </c>
      <c r="HQ46" s="160" t="str">
        <f>IF(Tbl.Kosten[[#This Row],[Pnr.]]=HQ$7,Tbl.Kosten[[#This Row],[Te financieren]],"")</f>
        <v/>
      </c>
      <c r="HR46" s="160" t="str">
        <f>IF(Tbl.Kosten[[#This Row],[Pnr.]]=HR$7,Tbl.Kosten[[#This Row],[Te financieren]],"")</f>
        <v/>
      </c>
      <c r="HS46" s="160" t="str">
        <f>IF(Tbl.Kosten[[#This Row],[Pnr.]]=HS$7,Tbl.Kosten[[#This Row],[Te financieren]],"")</f>
        <v/>
      </c>
      <c r="HT46" s="160" t="str">
        <f>IF(Tbl.Kosten[[#This Row],[Pnr.]]=HT$7,Tbl.Kosten[[#This Row],[Te financieren]],"")</f>
        <v/>
      </c>
      <c r="HU46" s="160" t="str">
        <f>IF(Tbl.Kosten[[#This Row],[Pnr.]]=HU$7,Tbl.Kosten[[#This Row],[Te financieren]],"")</f>
        <v/>
      </c>
      <c r="HV46" s="160" t="str">
        <f>IF(Tbl.Kosten[[#This Row],[Pnr.]]=HV$7,Tbl.Kosten[[#This Row],[Te financieren]],"")</f>
        <v/>
      </c>
      <c r="HW46" s="160" t="str">
        <f>IF(Tbl.Kosten[[#This Row],[Pnr.]]=HW$7,Tbl.Kosten[[#This Row],[Te financieren]],"")</f>
        <v/>
      </c>
    </row>
    <row r="47" spans="2:231" x14ac:dyDescent="0.3">
      <c r="B47" s="144"/>
      <c r="C47" s="147"/>
      <c r="D47" s="146"/>
      <c r="E47" s="147"/>
      <c r="F47" s="145"/>
      <c r="G47" s="11" t="str">
        <f>IF(Tbl.Kosten[[#This Row],[Medewerker e/o 
functie]]&lt;&gt;"",_xlfn.XLOOKUP(Tbl.Kosten[[#This Row],[Medewerker e/o 
functie]],Tbl.Uurtarief[Medewerker en/of functie],Tbl.Uurtarief[Uurtarief],"",0,1),"")</f>
        <v/>
      </c>
      <c r="H47" s="121">
        <f>IFERROR(Tbl.Kosten[[#This Row],[Uren]]*Tbl.Kosten[[#This Row],[Uurtarief]],0)</f>
        <v>0</v>
      </c>
      <c r="I47" s="119" t="str">
        <f>IF(Tbl.Kosten[[#This Row],[Subtotaal uren]]&lt;&gt;0,_xlfn.XLOOKUP(Tbl.Kosten[[#This Row],[Medewerker e/o 
functie]],Tbl.Uurtarief[Medewerker en/of functie],Tbl.Uurtarief[Kostensoort arbeid],"",0,1),"")</f>
        <v/>
      </c>
      <c r="J47" s="147"/>
      <c r="K47" s="145"/>
      <c r="L47" s="149" t="str">
        <f>IF(Tbl.Kosten[[#This Row],[Activum]]&lt;&gt;"",_xlfn.XLOOKUP(Tbl.Kosten[[#This Row],[Activum]],Tbl.Afschrijvingskosten[Activum],Tbl.Afschrijvingskosten[Tarief per afschrijvings-eenheid],"",0,1),"")</f>
        <v/>
      </c>
      <c r="M47" s="122">
        <f>IFERROR(Tbl.Kosten[[#This Row],[Een-
heden]]*Tbl.Kosten[[#This Row],[Afschrijvings-
tarief]],0)</f>
        <v>0</v>
      </c>
      <c r="N47" s="122" t="str">
        <f>IF(Tbl.Kosten[[#This Row],[Subtotaal afschrijving]]&lt;&gt;0,Lijsten!A45,"")</f>
        <v/>
      </c>
      <c r="O47" s="150"/>
      <c r="P47" s="145"/>
      <c r="Q47" s="148"/>
      <c r="R47" s="122">
        <f>IFERROR(Tbl.Kosten[[#This Row],[Aantal]]*Tbl.Kosten[[#This Row],[Tarief]],0)</f>
        <v>0</v>
      </c>
      <c r="S47" s="8">
        <f>IFERROR(Tbl.Kosten[[#This Row],[Subtotaal overige kosten]]+Tbl.Kosten[[#This Row],[Subtotaal uren]]+Tbl.Kosten[[#This Row],[Subtotaal afschrijving]],0)</f>
        <v>0</v>
      </c>
      <c r="T47" s="8">
        <f>IFERROR(Tbl.Kosten[[#This Row],[Totaal kosten]]*Tbl.Kosten[[#This Row],[Subsidie%]],0)</f>
        <v>0</v>
      </c>
      <c r="U47" s="4" t="str" cm="1">
        <f t="array" ref="U47">IFERROR(_xlfn.IFS(Tbl.Kosten[[#This Row],[Subtotaal uren]]&lt;&gt;0,Tbl.Kosten[[#This Row],[Kostensoort arbeid]],Tbl.Kosten[[#This Row],[Subtotaal afschrijving]]&lt;&gt;0,Tbl.Kosten[[#This Row],[Kostensoort afschrijving]],Tbl.Kosten[[#This Row],[Subtotaal overige kosten]]&lt;&gt;0,Tbl.Kosten[[#This Row],[Kostensoort overig]]),"")</f>
        <v/>
      </c>
      <c r="V47" s="4" t="str">
        <f>IFERROR(_xlfn.XLOOKUP(Tbl.Kosten[[#This Row],[Activiteitencode]],Tbl.Activiteiten[Activiteitcode],Tbl.Activiteiten[Werkpakketcode],"",0,1),"")</f>
        <v/>
      </c>
      <c r="W47" s="4" t="str">
        <f>IFERROR(_xlfn.XLOOKUP(Tbl.Kosten[[#This Row],[Werkpakketcode]],Tbl.Werkpakketten[Werkpakketcode],Tbl.Werkpakketten[Subsidiabele activiteit],"",0,1),"")</f>
        <v/>
      </c>
      <c r="X47" s="12">
        <f>IFERROR(_xlfn.XLOOKUP(Tbl.Kosten[[#This Row],[Sanr.]],Tbl.Subsidiehoogte[SAnr.],Tbl.Subsidiehoogte[Sub. Percentage],0,0,1),0)</f>
        <v>0</v>
      </c>
      <c r="Y47" s="154" t="str">
        <f>IFERROR(_xlfn.XLOOKUP(Tbl.Kosten[[#This Row],[Partnercode]],Tbl.Projectpartners[Partnercode],Tbl.Projectpartners[PNr.],"",0,1),"")</f>
        <v>P1</v>
      </c>
      <c r="Z47" s="158">
        <f>IF(Tbl.Kosten[[#This Row],[Pnr.]]=Z$7,Tbl.Kosten[[#This Row],[Totaal kosten]],"")</f>
        <v>0</v>
      </c>
      <c r="AA47" s="158" t="str">
        <f>IF(Tbl.Kosten[[#This Row],[Pnr.]]=AA$7,Tbl.Kosten[[#This Row],[Totaal kosten]],"")</f>
        <v/>
      </c>
      <c r="AB47" s="158" t="str">
        <f>IF(Tbl.Kosten[[#This Row],[Pnr.]]=AB$7,Tbl.Kosten[[#This Row],[Totaal kosten]],"")</f>
        <v/>
      </c>
      <c r="AC47" s="158" t="str">
        <f>IF(Tbl.Kosten[[#This Row],[Pnr.]]=AC$7,Tbl.Kosten[[#This Row],[Totaal kosten]],"")</f>
        <v/>
      </c>
      <c r="AD47" s="158" t="str">
        <f>IF(Tbl.Kosten[[#This Row],[Pnr.]]=AD$7,Tbl.Kosten[[#This Row],[Totaal kosten]],"")</f>
        <v/>
      </c>
      <c r="AE47" s="158" t="str">
        <f>IF(Tbl.Kosten[[#This Row],[Pnr.]]=AE$7,Tbl.Kosten[[#This Row],[Totaal kosten]],"")</f>
        <v/>
      </c>
      <c r="AF47" s="158" t="str">
        <f>IF(Tbl.Kosten[[#This Row],[Pnr.]]=AF$7,Tbl.Kosten[[#This Row],[Totaal kosten]],"")</f>
        <v/>
      </c>
      <c r="AG47" s="158" t="str">
        <f>IF(Tbl.Kosten[[#This Row],[Pnr.]]=AG$7,Tbl.Kosten[[#This Row],[Totaal kosten]],"")</f>
        <v/>
      </c>
      <c r="AH47" s="158" t="str">
        <f>IF(Tbl.Kosten[[#This Row],[Pnr.]]=AH$7,Tbl.Kosten[[#This Row],[Totaal kosten]],"")</f>
        <v/>
      </c>
      <c r="AI47" s="158" t="str">
        <f>IF(Tbl.Kosten[[#This Row],[Pnr.]]=AI$7,Tbl.Kosten[[#This Row],[Totaal kosten]],"")</f>
        <v/>
      </c>
      <c r="AJ47" s="158" t="str">
        <f>IF(Tbl.Kosten[[#This Row],[Pnr.]]=AJ$7,Tbl.Kosten[[#This Row],[Totaal kosten]],"")</f>
        <v/>
      </c>
      <c r="AK47" s="158" t="str">
        <f>IF(Tbl.Kosten[[#This Row],[Pnr.]]=AK$7,Tbl.Kosten[[#This Row],[Totaal kosten]],"")</f>
        <v/>
      </c>
      <c r="AL47" s="158" t="str">
        <f>IF(Tbl.Kosten[[#This Row],[Pnr.]]=AL$7,Tbl.Kosten[[#This Row],[Totaal kosten]],"")</f>
        <v/>
      </c>
      <c r="AM47" s="158" t="str">
        <f>IF(Tbl.Kosten[[#This Row],[Pnr.]]=AM$7,Tbl.Kosten[[#This Row],[Totaal kosten]],"")</f>
        <v/>
      </c>
      <c r="AN47" s="158" t="str">
        <f>IF(Tbl.Kosten[[#This Row],[Pnr.]]=AN$7,Tbl.Kosten[[#This Row],[Totaal kosten]],"")</f>
        <v/>
      </c>
      <c r="AO47" s="158" t="str">
        <f>IF(Tbl.Kosten[[#This Row],[Pnr.]]=AO$7,Tbl.Kosten[[#This Row],[Totaal kosten]],"")</f>
        <v/>
      </c>
      <c r="AP47" s="158" t="str">
        <f>IF(Tbl.Kosten[[#This Row],[Pnr.]]=AP$7,Tbl.Kosten[[#This Row],[Totaal kosten]],"")</f>
        <v/>
      </c>
      <c r="AQ47" s="158" t="str">
        <f>IF(Tbl.Kosten[[#This Row],[Pnr.]]=AQ$7,Tbl.Kosten[[#This Row],[Totaal kosten]],"")</f>
        <v/>
      </c>
      <c r="AR47" s="158" t="str">
        <f>IF(Tbl.Kosten[[#This Row],[Pnr.]]=AR$7,Tbl.Kosten[[#This Row],[Totaal kosten]],"")</f>
        <v/>
      </c>
      <c r="AS47" s="158" t="str">
        <f>IF(Tbl.Kosten[[#This Row],[Pnr.]]=AS$7,Tbl.Kosten[[#This Row],[Totaal kosten]],"")</f>
        <v/>
      </c>
      <c r="AT47" s="158" t="str">
        <f>IF(Tbl.Kosten[[#This Row],[Pnr.]]=AT$7,Tbl.Kosten[[#This Row],[Totaal kosten]],"")</f>
        <v/>
      </c>
      <c r="AU47" s="158" t="str">
        <f>IF(Tbl.Kosten[[#This Row],[Pnr.]]=AU$7,Tbl.Kosten[[#This Row],[Totaal kosten]],"")</f>
        <v/>
      </c>
      <c r="AV47" s="158" t="str">
        <f>IF(Tbl.Kosten[[#This Row],[Pnr.]]=AV$7,Tbl.Kosten[[#This Row],[Totaal kosten]],"")</f>
        <v/>
      </c>
      <c r="AW47" s="158" t="str">
        <f>IF(Tbl.Kosten[[#This Row],[Pnr.]]=AW$7,Tbl.Kosten[[#This Row],[Totaal kosten]],"")</f>
        <v/>
      </c>
      <c r="AX47" s="158" t="str">
        <f>IF(Tbl.Kosten[[#This Row],[Pnr.]]=AX$7,Tbl.Kosten[[#This Row],[Totaal kosten]],"")</f>
        <v/>
      </c>
      <c r="AY47" s="158" t="str">
        <f>IF(Tbl.Kosten[[#This Row],[Pnr.]]=AY$7,Tbl.Kosten[[#This Row],[Totaal kosten]],"")</f>
        <v/>
      </c>
      <c r="AZ47" s="158" t="str">
        <f>IF(Tbl.Kosten[[#This Row],[Pnr.]]=AZ$7,Tbl.Kosten[[#This Row],[Totaal kosten]],"")</f>
        <v/>
      </c>
      <c r="BA47" s="158" t="str">
        <f>IF(Tbl.Kosten[[#This Row],[Pnr.]]=BA$7,Tbl.Kosten[[#This Row],[Totaal kosten]],"")</f>
        <v/>
      </c>
      <c r="BB47" s="158" t="str">
        <f>IF(Tbl.Kosten[[#This Row],[Pnr.]]=BB$7,Tbl.Kosten[[#This Row],[Totaal kosten]],"")</f>
        <v/>
      </c>
      <c r="BC47" s="158" t="str">
        <f>IF(Tbl.Kosten[[#This Row],[Pnr.]]=BC$7,Tbl.Kosten[[#This Row],[Totaal kosten]],"")</f>
        <v/>
      </c>
      <c r="BD47" s="158" t="str">
        <f>IF(Tbl.Kosten[[#This Row],[Pnr.]]=BD$7,Tbl.Kosten[[#This Row],[Totaal kosten]],"")</f>
        <v/>
      </c>
      <c r="BE47" s="158" t="str">
        <f>IF(Tbl.Kosten[[#This Row],[Pnr.]]=BE$7,Tbl.Kosten[[#This Row],[Totaal kosten]],"")</f>
        <v/>
      </c>
      <c r="BF47" s="158" t="str">
        <f>IF(Tbl.Kosten[[#This Row],[Pnr.]]=BF$7,Tbl.Kosten[[#This Row],[Totaal kosten]],"")</f>
        <v/>
      </c>
      <c r="BG47" s="158" t="str">
        <f>IF(Tbl.Kosten[[#This Row],[Pnr.]]=BG$7,Tbl.Kosten[[#This Row],[Totaal kosten]],"")</f>
        <v/>
      </c>
      <c r="BH47" s="158" t="str">
        <f>IF(Tbl.Kosten[[#This Row],[Pnr.]]=BH$7,Tbl.Kosten[[#This Row],[Totaal kosten]],"")</f>
        <v/>
      </c>
      <c r="BI47" s="158" t="str">
        <f>IF(Tbl.Kosten[[#This Row],[Pnr.]]=BI$7,Tbl.Kosten[[#This Row],[Totaal kosten]],"")</f>
        <v/>
      </c>
      <c r="BJ47" s="158" t="str">
        <f>IF(Tbl.Kosten[[#This Row],[Pnr.]]=BJ$7,Tbl.Kosten[[#This Row],[Totaal kosten]],"")</f>
        <v/>
      </c>
      <c r="BK47" s="158" t="str">
        <f>IF(Tbl.Kosten[[#This Row],[Pnr.]]=BK$7,Tbl.Kosten[[#This Row],[Totaal kosten]],"")</f>
        <v/>
      </c>
      <c r="BL47" s="158" t="str">
        <f>IF(Tbl.Kosten[[#This Row],[Pnr.]]=BL$7,Tbl.Kosten[[#This Row],[Totaal kosten]],"")</f>
        <v/>
      </c>
      <c r="BM47" s="158" t="str">
        <f>IF(Tbl.Kosten[[#This Row],[Pnr.]]=BM$7,Tbl.Kosten[[#This Row],[Totaal kosten]],"")</f>
        <v/>
      </c>
      <c r="BN47" s="158" t="str">
        <f>IF(Tbl.Kosten[[#This Row],[Pnr.]]=BN$7,Tbl.Kosten[[#This Row],[Totaal kosten]],"")</f>
        <v/>
      </c>
      <c r="BO47" s="158" t="str">
        <f>IF(Tbl.Kosten[[#This Row],[Pnr.]]=BO$7,Tbl.Kosten[[#This Row],[Totaal kosten]],"")</f>
        <v/>
      </c>
      <c r="BP47" s="158" t="str">
        <f>IF(Tbl.Kosten[[#This Row],[Pnr.]]=BP$7,Tbl.Kosten[[#This Row],[Totaal kosten]],"")</f>
        <v/>
      </c>
      <c r="BQ47" s="158" t="str">
        <f>IF(Tbl.Kosten[[#This Row],[Pnr.]]=BQ$7,Tbl.Kosten[[#This Row],[Totaal kosten]],"")</f>
        <v/>
      </c>
      <c r="BR47" s="158" t="str">
        <f>IF(Tbl.Kosten[[#This Row],[Pnr.]]=BR$7,Tbl.Kosten[[#This Row],[Totaal kosten]],"")</f>
        <v/>
      </c>
      <c r="BS47" s="158" t="str">
        <f>IF(Tbl.Kosten[[#This Row],[Pnr.]]=BS$7,Tbl.Kosten[[#This Row],[Totaal kosten]],"")</f>
        <v/>
      </c>
      <c r="BT47" s="158" t="str">
        <f>IF(Tbl.Kosten[[#This Row],[Pnr.]]=BT$7,Tbl.Kosten[[#This Row],[Totaal kosten]],"")</f>
        <v/>
      </c>
      <c r="BU47" s="158" t="str">
        <f>IF(Tbl.Kosten[[#This Row],[Pnr.]]=BU$7,Tbl.Kosten[[#This Row],[Totaal kosten]],"")</f>
        <v/>
      </c>
      <c r="BV47" s="158" t="str">
        <f>IF(Tbl.Kosten[[#This Row],[Pnr.]]=BV$7,Tbl.Kosten[[#This Row],[Totaal kosten]],"")</f>
        <v/>
      </c>
      <c r="BW47" s="158" t="str">
        <f>IF(Tbl.Kosten[[#This Row],[Pnr.]]=BW$7,Tbl.Kosten[[#This Row],[Totaal kosten]],"")</f>
        <v/>
      </c>
      <c r="BX47" s="158" t="str">
        <f>IFERROR(_xlfn.XLOOKUP(Tbl.Kosten[[#This Row],[Werkpakketcode]],Tbl.Werkpakketten[Werkpakketcode],Tbl.Werkpakketten[WPnr.],"",0,1),"")</f>
        <v/>
      </c>
      <c r="BY47" s="158" t="str">
        <f>IF(Tbl.Kosten[[#This Row],[WPnr.]]=BY$7,Tbl.Kosten[[#This Row],[Totaal kosten]],"")</f>
        <v/>
      </c>
      <c r="BZ47" s="158" t="str">
        <f>IF(Tbl.Kosten[[#This Row],[WPnr.]]=BZ$7,Tbl.Kosten[[#This Row],[Totaal kosten]],"")</f>
        <v/>
      </c>
      <c r="CA47" s="158" t="str">
        <f>IF(Tbl.Kosten[[#This Row],[WPnr.]]=CA$7,Tbl.Kosten[[#This Row],[Totaal kosten]],"")</f>
        <v/>
      </c>
      <c r="CB47" s="158" t="str">
        <f>IF(Tbl.Kosten[[#This Row],[WPnr.]]=CB$7,Tbl.Kosten[[#This Row],[Totaal kosten]],"")</f>
        <v/>
      </c>
      <c r="CC47" s="158" t="str">
        <f>IF(Tbl.Kosten[[#This Row],[WPnr.]]=CC$7,Tbl.Kosten[[#This Row],[Totaal kosten]],"")</f>
        <v/>
      </c>
      <c r="CD47" s="158" t="str">
        <f>IF(Tbl.Kosten[[#This Row],[WPnr.]]=CD$7,Tbl.Kosten[[#This Row],[Totaal kosten]],"")</f>
        <v/>
      </c>
      <c r="CE47" s="158" t="str">
        <f>IF(Tbl.Kosten[[#This Row],[WPnr.]]=CE$7,Tbl.Kosten[[#This Row],[Totaal kosten]],"")</f>
        <v/>
      </c>
      <c r="CF47" s="158" t="str">
        <f>IF(Tbl.Kosten[[#This Row],[WPnr.]]=CF$7,Tbl.Kosten[[#This Row],[Totaal kosten]],"")</f>
        <v/>
      </c>
      <c r="CG47" s="158" t="str">
        <f>IF(Tbl.Kosten[[#This Row],[WPnr.]]=CG$7,Tbl.Kosten[[#This Row],[Totaal kosten]],"")</f>
        <v/>
      </c>
      <c r="CH47" s="158" t="str">
        <f>IF(Tbl.Kosten[[#This Row],[WPnr.]]=CH$7,Tbl.Kosten[[#This Row],[Totaal kosten]],"")</f>
        <v/>
      </c>
      <c r="CI47" s="158" t="str">
        <f>IF(Tbl.Kosten[[#This Row],[WPnr.]]=CI$7,Tbl.Kosten[[#This Row],[Totaal kosten]],"")</f>
        <v/>
      </c>
      <c r="CJ47" s="158" t="str">
        <f>IF(Tbl.Kosten[[#This Row],[WPnr.]]=CJ$7,Tbl.Kosten[[#This Row],[Totaal kosten]],"")</f>
        <v/>
      </c>
      <c r="CK47" s="158" t="str">
        <f>IF(Tbl.Kosten[[#This Row],[WPnr.]]=CK$7,Tbl.Kosten[[#This Row],[Totaal kosten]],"")</f>
        <v/>
      </c>
      <c r="CL47" s="158" t="str">
        <f>IF(Tbl.Kosten[[#This Row],[WPnr.]]=CL$7,Tbl.Kosten[[#This Row],[Totaal kosten]],"")</f>
        <v/>
      </c>
      <c r="CM47" s="158" t="str">
        <f>IF(Tbl.Kosten[[#This Row],[WPnr.]]=CM$7,Tbl.Kosten[[#This Row],[Totaal kosten]],"")</f>
        <v/>
      </c>
      <c r="CN47" s="158" t="str">
        <f>IF(Tbl.Kosten[[#This Row],[WPnr.]]=CN$7,Tbl.Kosten[[#This Row],[Totaal kosten]],"")</f>
        <v/>
      </c>
      <c r="CO47" s="158" t="str">
        <f>IF(Tbl.Kosten[[#This Row],[WPnr.]]=CO$7,Tbl.Kosten[[#This Row],[Totaal kosten]],"")</f>
        <v/>
      </c>
      <c r="CP47" s="158" t="str">
        <f>IF(Tbl.Kosten[[#This Row],[WPnr.]]=CP$7,Tbl.Kosten[[#This Row],[Totaal kosten]],"")</f>
        <v/>
      </c>
      <c r="CQ47" s="158" t="str">
        <f>IF(Tbl.Kosten[[#This Row],[WPnr.]]=CQ$7,Tbl.Kosten[[#This Row],[Totaal kosten]],"")</f>
        <v/>
      </c>
      <c r="CR47" s="158" t="str">
        <f>IF(Tbl.Kosten[[#This Row],[WPnr.]]=CR$7,Tbl.Kosten[[#This Row],[Totaal kosten]],"")</f>
        <v/>
      </c>
      <c r="CS47" s="158" t="str">
        <f>IF(Tbl.Kosten[[#This Row],[WPnr.]]=CS$7,Tbl.Kosten[[#This Row],[Totaal kosten]],"")</f>
        <v/>
      </c>
      <c r="CT47" s="158" t="str">
        <f>IF(Tbl.Kosten[[#This Row],[WPnr.]]=CT$7,Tbl.Kosten[[#This Row],[Totaal kosten]],"")</f>
        <v/>
      </c>
      <c r="CU47" s="158" t="str">
        <f>IF(Tbl.Kosten[[#This Row],[WPnr.]]=CU$7,Tbl.Kosten[[#This Row],[Totaal kosten]],"")</f>
        <v/>
      </c>
      <c r="CV47" s="158" t="str">
        <f>IF(Tbl.Kosten[[#This Row],[WPnr.]]=CV$7,Tbl.Kosten[[#This Row],[Totaal kosten]],"")</f>
        <v/>
      </c>
      <c r="CW47" s="158" t="str">
        <f>IF(Tbl.Kosten[[#This Row],[WPnr.]]=CW$7,Tbl.Kosten[[#This Row],[Totaal kosten]],"")</f>
        <v/>
      </c>
      <c r="CX47" s="158" t="str">
        <f>IF(Tbl.Kosten[[#This Row],[WPnr.]]=CX$7,Tbl.Kosten[[#This Row],[Totaal kosten]],"")</f>
        <v/>
      </c>
      <c r="CY47" s="158" t="str">
        <f>IF(Tbl.Kosten[[#This Row],[WPnr.]]=CY$7,Tbl.Kosten[[#This Row],[Totaal kosten]],"")</f>
        <v/>
      </c>
      <c r="CZ47" s="158" t="str">
        <f>IF(Tbl.Kosten[[#This Row],[WPnr.]]=CZ$7,Tbl.Kosten[[#This Row],[Totaal kosten]],"")</f>
        <v/>
      </c>
      <c r="DA47" s="158" t="str">
        <f>IF(Tbl.Kosten[[#This Row],[WPnr.]]=DA$7,Tbl.Kosten[[#This Row],[Totaal kosten]],"")</f>
        <v/>
      </c>
      <c r="DB47" s="158" t="str">
        <f>IF(Tbl.Kosten[[#This Row],[WPnr.]]=DB$7,Tbl.Kosten[[#This Row],[Totaal kosten]],"")</f>
        <v/>
      </c>
      <c r="DC47" s="158" t="str">
        <f>IF(Tbl.Kosten[[#This Row],[WPnr.]]=DC$7,Tbl.Kosten[[#This Row],[Totaal kosten]],"")</f>
        <v/>
      </c>
      <c r="DD47" s="158" t="str">
        <f>IF(Tbl.Kosten[[#This Row],[WPnr.]]=DD$7,Tbl.Kosten[[#This Row],[Totaal kosten]],"")</f>
        <v/>
      </c>
      <c r="DE47" s="158" t="str">
        <f>IF(Tbl.Kosten[[#This Row],[WPnr.]]=DE$7,Tbl.Kosten[[#This Row],[Totaal kosten]],"")</f>
        <v/>
      </c>
      <c r="DF47" s="158" t="str">
        <f>IF(Tbl.Kosten[[#This Row],[WPnr.]]=DF$7,Tbl.Kosten[[#This Row],[Totaal kosten]],"")</f>
        <v/>
      </c>
      <c r="DG47" s="158" t="str">
        <f>IF(Tbl.Kosten[[#This Row],[WPnr.]]=DG$7,Tbl.Kosten[[#This Row],[Totaal kosten]],"")</f>
        <v/>
      </c>
      <c r="DH47" s="158" t="str">
        <f>IF(Tbl.Kosten[[#This Row],[WPnr.]]=DH$7,Tbl.Kosten[[#This Row],[Totaal kosten]],"")</f>
        <v/>
      </c>
      <c r="DI47" s="158" t="str">
        <f>IF(Tbl.Kosten[[#This Row],[WPnr.]]=DI$7,Tbl.Kosten[[#This Row],[Totaal kosten]],"")</f>
        <v/>
      </c>
      <c r="DJ47" s="158" t="str">
        <f>IF(Tbl.Kosten[[#This Row],[WPnr.]]=DJ$7,Tbl.Kosten[[#This Row],[Totaal kosten]],"")</f>
        <v/>
      </c>
      <c r="DK47" s="158" t="str">
        <f>IF(Tbl.Kosten[[#This Row],[WPnr.]]=DK$7,Tbl.Kosten[[#This Row],[Totaal kosten]],"")</f>
        <v/>
      </c>
      <c r="DL47" s="158" t="str">
        <f>IF(Tbl.Kosten[[#This Row],[WPnr.]]=DL$7,Tbl.Kosten[[#This Row],[Totaal kosten]],"")</f>
        <v/>
      </c>
      <c r="DM47" s="158" t="str">
        <f>IF(Tbl.Kosten[[#This Row],[WPnr.]]=DM$7,Tbl.Kosten[[#This Row],[Totaal kosten]],"")</f>
        <v/>
      </c>
      <c r="DN47" s="158" t="str">
        <f>IF(Tbl.Kosten[[#This Row],[WPnr.]]=DN$7,Tbl.Kosten[[#This Row],[Totaal kosten]],"")</f>
        <v/>
      </c>
      <c r="DO47" s="158" t="str">
        <f>IF(Tbl.Kosten[[#This Row],[WPnr.]]=DO$7,Tbl.Kosten[[#This Row],[Totaal kosten]],"")</f>
        <v/>
      </c>
      <c r="DP47" s="158" t="str">
        <f>IF(Tbl.Kosten[[#This Row],[WPnr.]]=DP$7,Tbl.Kosten[[#This Row],[Totaal kosten]],"")</f>
        <v/>
      </c>
      <c r="DQ47" s="158" t="str">
        <f>IF(Tbl.Kosten[[#This Row],[WPnr.]]=DQ$7,Tbl.Kosten[[#This Row],[Totaal kosten]],"")</f>
        <v/>
      </c>
      <c r="DR47" s="158" t="str">
        <f>IF(Tbl.Kosten[[#This Row],[WPnr.]]=DR$7,Tbl.Kosten[[#This Row],[Totaal kosten]],"")</f>
        <v/>
      </c>
      <c r="DS47" s="158" t="str">
        <f>IF(Tbl.Kosten[[#This Row],[WPnr.]]=DS$7,Tbl.Kosten[[#This Row],[Totaal kosten]],"")</f>
        <v/>
      </c>
      <c r="DT47" s="158" t="str">
        <f>IF(Tbl.Kosten[[#This Row],[WPnr.]]=DT$7,Tbl.Kosten[[#This Row],[Totaal kosten]],"")</f>
        <v/>
      </c>
      <c r="DU47" s="158" t="str">
        <f>IF(Tbl.Kosten[[#This Row],[WPnr.]]=DU$7,Tbl.Kosten[[#This Row],[Totaal kosten]],"")</f>
        <v/>
      </c>
      <c r="DV47" s="158" t="str">
        <f>IF(Tbl.Kosten[[#This Row],[WPnr.]]=DV$7,Tbl.Kosten[[#This Row],[Totaal kosten]],"")</f>
        <v/>
      </c>
      <c r="DW47" s="160" t="str">
        <f>IFERROR(_xlfn.XLOOKUP(Tbl.Kosten[[#This Row],[Kostensoort]],Tbl.Kostensoorten[Kostensoorten],Tbl.Kostensoorten[KSnr.],"",0,1),"")</f>
        <v/>
      </c>
      <c r="DX47" s="160" t="str">
        <f>IF(Tbl.Kosten[[#This Row],[KSnr.]]=DX$7,Tbl.Kosten[[#This Row],[Totaal kosten]],"")</f>
        <v/>
      </c>
      <c r="DY47" s="160" t="str">
        <f>IF(Tbl.Kosten[[#This Row],[KSnr.]]=DY$7,Tbl.Kosten[[#This Row],[Totaal kosten]],"")</f>
        <v/>
      </c>
      <c r="DZ47" s="160" t="str">
        <f>IF(Tbl.Kosten[[#This Row],[KSnr.]]=DZ$7,Tbl.Kosten[[#This Row],[Totaal kosten]],"")</f>
        <v/>
      </c>
      <c r="EA47" s="160" t="str">
        <f>IF(Tbl.Kosten[[#This Row],[KSnr.]]=EA$7,Tbl.Kosten[[#This Row],[Totaal kosten]],"")</f>
        <v/>
      </c>
      <c r="EB47" s="160" t="str">
        <f>IF(Tbl.Kosten[[#This Row],[KSnr.]]=EB$7,Tbl.Kosten[[#This Row],[Totaal kosten]],"")</f>
        <v/>
      </c>
      <c r="EC47" s="160" t="str">
        <f>IF(Tbl.Kosten[[#This Row],[KSnr.]]=EC$7,Tbl.Kosten[[#This Row],[Totaal kosten]],"")</f>
        <v/>
      </c>
      <c r="ED47" s="160" t="str">
        <f>IF(Tbl.Kosten[[#This Row],[KSnr.]]=ED$7,Tbl.Kosten[[#This Row],[Totaal kosten]],"")</f>
        <v/>
      </c>
      <c r="EE47" s="160" t="str">
        <f>IF(Tbl.Kosten[[#This Row],[KSnr.]]=EE$7,Tbl.Kosten[[#This Row],[Totaal kosten]],"")</f>
        <v/>
      </c>
      <c r="EF47" s="160" t="str">
        <f>IF(Tbl.Kosten[[#This Row],[KSnr.]]=EF$7,Tbl.Kosten[[#This Row],[Totaal kosten]],"")</f>
        <v/>
      </c>
      <c r="EG47" s="160" t="str">
        <f>IF(Tbl.Kosten[[#This Row],[KSnr.]]=EG$7,Tbl.Kosten[[#This Row],[Totaal kosten]],"")</f>
        <v/>
      </c>
      <c r="EH47" s="160" t="str">
        <f>IF(Tbl.Kosten[[#This Row],[KSnr.]]=EH$7,Tbl.Kosten[[#This Row],[Totaal kosten]],"")</f>
        <v/>
      </c>
      <c r="EI47" s="160" t="str">
        <f>IF(Tbl.Kosten[[#This Row],[KSnr.]]=EI$7,Tbl.Kosten[[#This Row],[Totaal kosten]],"")</f>
        <v/>
      </c>
      <c r="EJ47" s="160" t="str">
        <f>IF(Tbl.Kosten[[#This Row],[KSnr.]]=EJ$7,Tbl.Kosten[[#This Row],[Totaal kosten]],"")</f>
        <v/>
      </c>
      <c r="EK47" s="160" t="str">
        <f>IF(Tbl.Kosten[[#This Row],[KSnr.]]=EK$7,Tbl.Kosten[[#This Row],[Totaal kosten]],"")</f>
        <v/>
      </c>
      <c r="EL47" s="160" t="str">
        <f>IF(Tbl.Kosten[[#This Row],[KSnr.]]=EL$7,Tbl.Kosten[[#This Row],[Totaal kosten]],"")</f>
        <v/>
      </c>
      <c r="EM47" s="160" t="str">
        <f>IF(Tbl.Kosten[[#This Row],[KSnr.]]=EM$7,Tbl.Kosten[[#This Row],[Totaal kosten]],"")</f>
        <v/>
      </c>
      <c r="EN47" s="160" t="str">
        <f>IF(Tbl.Kosten[[#This Row],[KSnr.]]=EN$7,Tbl.Kosten[[#This Row],[Totaal kosten]],"")</f>
        <v/>
      </c>
      <c r="EO47" s="160" t="str">
        <f>IF(Tbl.Kosten[[#This Row],[KSnr.]]=EO$7,Tbl.Kosten[[#This Row],[Totaal kosten]],"")</f>
        <v/>
      </c>
      <c r="EP47" s="160" t="str">
        <f>IF(Tbl.Kosten[[#This Row],[KSnr.]]=EP$7,Tbl.Kosten[[#This Row],[Totaal kosten]],"")</f>
        <v/>
      </c>
      <c r="EQ47" s="160" t="str">
        <f>IF(Tbl.Kosten[[#This Row],[KSnr.]]=EQ$7,Tbl.Kosten[[#This Row],[Totaal kosten]],"")</f>
        <v/>
      </c>
      <c r="ER47" s="154" t="str">
        <f>IFERROR(_xlfn.XLOOKUP(Tbl.Kosten[[#This Row],[Subsidieactiviteit]],Tbl.Subsidiehoogte[Subsidieactiviteit],Tbl.Subsidiehoogte[SAnr.],"",0,1),"")</f>
        <v/>
      </c>
      <c r="ES47" s="160" t="str">
        <f>IF(Tbl.Kosten[[#This Row],[Sanr.]]=ES$7,Tbl.Kosten[[#This Row],[Totaal kosten]],"")</f>
        <v/>
      </c>
      <c r="ET47" s="160" t="str">
        <f>IF(Tbl.Kosten[[#This Row],[Sanr.]]=ET$7,Tbl.Kosten[[#This Row],[Totaal kosten]],"")</f>
        <v/>
      </c>
      <c r="EU47" s="160" t="str">
        <f>IF(Tbl.Kosten[[#This Row],[Sanr.]]=EU$7,Tbl.Kosten[[#This Row],[Totaal kosten]],"")</f>
        <v/>
      </c>
      <c r="EV47" s="160" t="str">
        <f>IF(Tbl.Kosten[[#This Row],[Sanr.]]=EV$7,Tbl.Kosten[[#This Row],[Totaal kosten]],"")</f>
        <v/>
      </c>
      <c r="EW47" s="160" t="str">
        <f>IF(Tbl.Kosten[[#This Row],[Sanr.]]=EW$7,Tbl.Kosten[[#This Row],[Totaal kosten]],"")</f>
        <v/>
      </c>
      <c r="EX47" s="160" t="str">
        <f>IF(Tbl.Kosten[[#This Row],[Sanr.]]=EX$7,Tbl.Kosten[[#This Row],[Totaal kosten]],"")</f>
        <v/>
      </c>
      <c r="EY47" s="160" t="str">
        <f>IF(Tbl.Kosten[[#This Row],[Sanr.]]=EY$7,Tbl.Kosten[[#This Row],[Totaal kosten]],"")</f>
        <v/>
      </c>
      <c r="EZ47" s="160" t="str">
        <f>IF(Tbl.Kosten[[#This Row],[Sanr.]]=EZ$7,Tbl.Kosten[[#This Row],[Totaal kosten]],"")</f>
        <v/>
      </c>
      <c r="FA47" s="160" t="str">
        <f>IF(Tbl.Kosten[[#This Row],[Sanr.]]=FA$7,Tbl.Kosten[[#This Row],[Totaal kosten]],"")</f>
        <v/>
      </c>
      <c r="FB47" s="160" t="str">
        <f>IF(Tbl.Kosten[[#This Row],[Sanr.]]=FB$7,Tbl.Kosten[[#This Row],[Totaal kosten]],"")</f>
        <v/>
      </c>
      <c r="FC47" s="160" t="str">
        <f>IF(Tbl.Kosten[[#This Row],[Sanr.]]=FC$7,Tbl.Kosten[[#This Row],[Totaal kosten]],"")</f>
        <v/>
      </c>
      <c r="FD47" s="160" t="str">
        <f>IF(Tbl.Kosten[[#This Row],[Sanr.]]=FD$7,Tbl.Kosten[[#This Row],[Totaal kosten]],"")</f>
        <v/>
      </c>
      <c r="FE47" s="160" t="str">
        <f>IF(Tbl.Kosten[[#This Row],[Sanr.]]=FE$7,Tbl.Kosten[[#This Row],[Totaal kosten]],"")</f>
        <v/>
      </c>
      <c r="FF47" s="160" t="str">
        <f>IF(Tbl.Kosten[[#This Row],[Sanr.]]=FF$7,Tbl.Kosten[[#This Row],[Totaal kosten]],"")</f>
        <v/>
      </c>
      <c r="FG47" s="160" t="str">
        <f>IF(Tbl.Kosten[[#This Row],[Sanr.]]=FG$7,Tbl.Kosten[[#This Row],[Totaal kosten]],"")</f>
        <v/>
      </c>
      <c r="FH47" s="160" t="str">
        <f>IF(Tbl.Kosten[[#This Row],[Sanr.]]=FH$7,Tbl.Kosten[[#This Row],[Totaal kosten]],"")</f>
        <v/>
      </c>
      <c r="FI47" s="160" t="str">
        <f>IF(Tbl.Kosten[[#This Row],[Sanr.]]=FI$7,Tbl.Kosten[[#This Row],[Totaal kosten]],"")</f>
        <v/>
      </c>
      <c r="FJ47" s="160" t="str">
        <f>IF(Tbl.Kosten[[#This Row],[Sanr.]]=FJ$7,Tbl.Kosten[[#This Row],[Totaal kosten]],"")</f>
        <v/>
      </c>
      <c r="FK47" s="160" t="str">
        <f>IF(Tbl.Kosten[[#This Row],[Sanr.]]=FK$7,Tbl.Kosten[[#This Row],[Totaal kosten]],"")</f>
        <v/>
      </c>
      <c r="FL47" s="160" t="str">
        <f>IF(Tbl.Kosten[[#This Row],[Sanr.]]=FL$7,Tbl.Kosten[[#This Row],[Totaal kosten]],"")</f>
        <v/>
      </c>
      <c r="FM47" s="160" t="str">
        <f>IF(Tbl.Kosten[[#This Row],[Sanr.]]=FM$7,Tbl.Kosten[[#This Row],[Totaal kosten]],"")</f>
        <v/>
      </c>
      <c r="FN47" s="160" t="str">
        <f>IF(Tbl.Kosten[[#This Row],[Sanr.]]=FN$7,Tbl.Kosten[[#This Row],[Totaal kosten]],"")</f>
        <v/>
      </c>
      <c r="FO47" s="160" t="str">
        <f>IF(Tbl.Kosten[[#This Row],[Sanr.]]=FO$7,Tbl.Kosten[[#This Row],[Totaal kosten]],"")</f>
        <v/>
      </c>
      <c r="FP47" s="160" t="str">
        <f>IF(Tbl.Kosten[[#This Row],[Sanr.]]=FP$7,Tbl.Kosten[[#This Row],[Totaal kosten]],"")</f>
        <v/>
      </c>
      <c r="FQ47" s="160" t="str">
        <f>IF(Tbl.Kosten[[#This Row],[Sanr.]]=FQ$7,Tbl.Kosten[[#This Row],[Totaal kosten]],"")</f>
        <v/>
      </c>
      <c r="FR47" s="160" t="str">
        <f>IF(Tbl.Kosten[[#This Row],[Sanr.]]=FR$7,Tbl.Kosten[[#This Row],[Totaal kosten]],"")</f>
        <v/>
      </c>
      <c r="FS47" s="160" t="str">
        <f>IF(Tbl.Kosten[[#This Row],[Sanr.]]=FS$7,Tbl.Kosten[[#This Row],[Totaal kosten]],"")</f>
        <v/>
      </c>
      <c r="FT47" s="160" t="str">
        <f>IF(Tbl.Kosten[[#This Row],[Sanr.]]=FT$7,Tbl.Kosten[[#This Row],[Totaal kosten]],"")</f>
        <v/>
      </c>
      <c r="FU47" s="160" t="str">
        <f>IF(Tbl.Kosten[[#This Row],[Sanr.]]=FU$7,Tbl.Kosten[[#This Row],[Totaal kosten]],"")</f>
        <v/>
      </c>
      <c r="FV47" s="160" t="str">
        <f>IF(Tbl.Kosten[[#This Row],[Sanr.]]=FV$7,Tbl.Kosten[[#This Row],[Totaal kosten]],"")</f>
        <v/>
      </c>
      <c r="FW47" s="160" t="str">
        <f>IFERROR(_xlfn.XLOOKUP(Tbl.Kosten[[#This Row],[Activiteitencode]],Tbl.Activiteiten[Activiteitcode],Tbl.Activiteiten[Anr.],"",0,1),"")</f>
        <v/>
      </c>
      <c r="FX47" s="181" t="str">
        <f>_xlfn.CONCAT(Tbl.Kosten[[#This Row],[Pnr.]],Tbl.Kosten[[#This Row],[Sanr.]])</f>
        <v>P1</v>
      </c>
      <c r="FY47" s="160">
        <f>Tbl.Kosten[[#This Row],[Totaal kosten]]-Tbl.Kosten[[#This Row],[Subsidie]]</f>
        <v>0</v>
      </c>
      <c r="FZ47" s="160">
        <f>IF(Tbl.Kosten[[#This Row],[Pnr.]]=FZ$7,Tbl.Kosten[[#This Row],[Te financieren]],"")</f>
        <v>0</v>
      </c>
      <c r="GA47" s="160" t="str">
        <f>IF(Tbl.Kosten[[#This Row],[Pnr.]]=GA$7,Tbl.Kosten[[#This Row],[Te financieren]],"")</f>
        <v/>
      </c>
      <c r="GB47" s="160" t="str">
        <f>IF(Tbl.Kosten[[#This Row],[Pnr.]]=GB$7,Tbl.Kosten[[#This Row],[Te financieren]],"")</f>
        <v/>
      </c>
      <c r="GC47" s="160" t="str">
        <f>IF(Tbl.Kosten[[#This Row],[Pnr.]]=GC$7,Tbl.Kosten[[#This Row],[Te financieren]],"")</f>
        <v/>
      </c>
      <c r="GD47" s="160" t="str">
        <f>IF(Tbl.Kosten[[#This Row],[Pnr.]]=GD$7,Tbl.Kosten[[#This Row],[Te financieren]],"")</f>
        <v/>
      </c>
      <c r="GE47" s="160" t="str">
        <f>IF(Tbl.Kosten[[#This Row],[Pnr.]]=GE$7,Tbl.Kosten[[#This Row],[Te financieren]],"")</f>
        <v/>
      </c>
      <c r="GF47" s="160" t="str">
        <f>IF(Tbl.Kosten[[#This Row],[Pnr.]]=GF$7,Tbl.Kosten[[#This Row],[Te financieren]],"")</f>
        <v/>
      </c>
      <c r="GG47" s="160" t="str">
        <f>IF(Tbl.Kosten[[#This Row],[Pnr.]]=GG$7,Tbl.Kosten[[#This Row],[Te financieren]],"")</f>
        <v/>
      </c>
      <c r="GH47" s="160" t="str">
        <f>IF(Tbl.Kosten[[#This Row],[Pnr.]]=GH$7,Tbl.Kosten[[#This Row],[Te financieren]],"")</f>
        <v/>
      </c>
      <c r="GI47" s="160" t="str">
        <f>IF(Tbl.Kosten[[#This Row],[Pnr.]]=GI$7,Tbl.Kosten[[#This Row],[Te financieren]],"")</f>
        <v/>
      </c>
      <c r="GJ47" s="160" t="str">
        <f>IF(Tbl.Kosten[[#This Row],[Pnr.]]=GJ$7,Tbl.Kosten[[#This Row],[Te financieren]],"")</f>
        <v/>
      </c>
      <c r="GK47" s="160" t="str">
        <f>IF(Tbl.Kosten[[#This Row],[Pnr.]]=GK$7,Tbl.Kosten[[#This Row],[Te financieren]],"")</f>
        <v/>
      </c>
      <c r="GL47" s="160" t="str">
        <f>IF(Tbl.Kosten[[#This Row],[Pnr.]]=GL$7,Tbl.Kosten[[#This Row],[Te financieren]],"")</f>
        <v/>
      </c>
      <c r="GM47" s="160" t="str">
        <f>IF(Tbl.Kosten[[#This Row],[Pnr.]]=GM$7,Tbl.Kosten[[#This Row],[Te financieren]],"")</f>
        <v/>
      </c>
      <c r="GN47" s="160" t="str">
        <f>IF(Tbl.Kosten[[#This Row],[Pnr.]]=GN$7,Tbl.Kosten[[#This Row],[Te financieren]],"")</f>
        <v/>
      </c>
      <c r="GO47" s="160" t="str">
        <f>IF(Tbl.Kosten[[#This Row],[Pnr.]]=GO$7,Tbl.Kosten[[#This Row],[Te financieren]],"")</f>
        <v/>
      </c>
      <c r="GP47" s="160" t="str">
        <f>IF(Tbl.Kosten[[#This Row],[Pnr.]]=GP$7,Tbl.Kosten[[#This Row],[Te financieren]],"")</f>
        <v/>
      </c>
      <c r="GQ47" s="160" t="str">
        <f>IF(Tbl.Kosten[[#This Row],[Pnr.]]=GQ$7,Tbl.Kosten[[#This Row],[Te financieren]],"")</f>
        <v/>
      </c>
      <c r="GR47" s="160" t="str">
        <f>IF(Tbl.Kosten[[#This Row],[Pnr.]]=GR$7,Tbl.Kosten[[#This Row],[Te financieren]],"")</f>
        <v/>
      </c>
      <c r="GS47" s="160" t="str">
        <f>IF(Tbl.Kosten[[#This Row],[Pnr.]]=GS$7,Tbl.Kosten[[#This Row],[Te financieren]],"")</f>
        <v/>
      </c>
      <c r="GT47" s="160" t="str">
        <f>IF(Tbl.Kosten[[#This Row],[Pnr.]]=GT$7,Tbl.Kosten[[#This Row],[Te financieren]],"")</f>
        <v/>
      </c>
      <c r="GU47" s="160" t="str">
        <f>IF(Tbl.Kosten[[#This Row],[Pnr.]]=GU$7,Tbl.Kosten[[#This Row],[Te financieren]],"")</f>
        <v/>
      </c>
      <c r="GV47" s="160" t="str">
        <f>IF(Tbl.Kosten[[#This Row],[Pnr.]]=GV$7,Tbl.Kosten[[#This Row],[Te financieren]],"")</f>
        <v/>
      </c>
      <c r="GW47" s="160" t="str">
        <f>IF(Tbl.Kosten[[#This Row],[Pnr.]]=GW$7,Tbl.Kosten[[#This Row],[Te financieren]],"")</f>
        <v/>
      </c>
      <c r="GX47" s="160" t="str">
        <f>IF(Tbl.Kosten[[#This Row],[Pnr.]]=GX$7,Tbl.Kosten[[#This Row],[Te financieren]],"")</f>
        <v/>
      </c>
      <c r="GY47" s="160" t="str">
        <f>IF(Tbl.Kosten[[#This Row],[Pnr.]]=GY$7,Tbl.Kosten[[#This Row],[Te financieren]],"")</f>
        <v/>
      </c>
      <c r="GZ47" s="160" t="str">
        <f>IF(Tbl.Kosten[[#This Row],[Pnr.]]=GZ$7,Tbl.Kosten[[#This Row],[Te financieren]],"")</f>
        <v/>
      </c>
      <c r="HA47" s="160" t="str">
        <f>IF(Tbl.Kosten[[#This Row],[Pnr.]]=HA$7,Tbl.Kosten[[#This Row],[Te financieren]],"")</f>
        <v/>
      </c>
      <c r="HB47" s="160" t="str">
        <f>IF(Tbl.Kosten[[#This Row],[Pnr.]]=HB$7,Tbl.Kosten[[#This Row],[Te financieren]],"")</f>
        <v/>
      </c>
      <c r="HC47" s="160" t="str">
        <f>IF(Tbl.Kosten[[#This Row],[Pnr.]]=HC$7,Tbl.Kosten[[#This Row],[Te financieren]],"")</f>
        <v/>
      </c>
      <c r="HD47" s="160" t="str">
        <f>IF(Tbl.Kosten[[#This Row],[Pnr.]]=HD$7,Tbl.Kosten[[#This Row],[Te financieren]],"")</f>
        <v/>
      </c>
      <c r="HE47" s="160" t="str">
        <f>IF(Tbl.Kosten[[#This Row],[Pnr.]]=HE$7,Tbl.Kosten[[#This Row],[Te financieren]],"")</f>
        <v/>
      </c>
      <c r="HF47" s="160" t="str">
        <f>IF(Tbl.Kosten[[#This Row],[Pnr.]]=HF$7,Tbl.Kosten[[#This Row],[Te financieren]],"")</f>
        <v/>
      </c>
      <c r="HG47" s="160" t="str">
        <f>IF(Tbl.Kosten[[#This Row],[Pnr.]]=HG$7,Tbl.Kosten[[#This Row],[Te financieren]],"")</f>
        <v/>
      </c>
      <c r="HH47" s="160" t="str">
        <f>IF(Tbl.Kosten[[#This Row],[Pnr.]]=HH$7,Tbl.Kosten[[#This Row],[Te financieren]],"")</f>
        <v/>
      </c>
      <c r="HI47" s="160" t="str">
        <f>IF(Tbl.Kosten[[#This Row],[Pnr.]]=HI$7,Tbl.Kosten[[#This Row],[Te financieren]],"")</f>
        <v/>
      </c>
      <c r="HJ47" s="160" t="str">
        <f>IF(Tbl.Kosten[[#This Row],[Pnr.]]=HJ$7,Tbl.Kosten[[#This Row],[Te financieren]],"")</f>
        <v/>
      </c>
      <c r="HK47" s="160" t="str">
        <f>IF(Tbl.Kosten[[#This Row],[Pnr.]]=HK$7,Tbl.Kosten[[#This Row],[Te financieren]],"")</f>
        <v/>
      </c>
      <c r="HL47" s="160" t="str">
        <f>IF(Tbl.Kosten[[#This Row],[Pnr.]]=HL$7,Tbl.Kosten[[#This Row],[Te financieren]],"")</f>
        <v/>
      </c>
      <c r="HM47" s="160" t="str">
        <f>IF(Tbl.Kosten[[#This Row],[Pnr.]]=HM$7,Tbl.Kosten[[#This Row],[Te financieren]],"")</f>
        <v/>
      </c>
      <c r="HN47" s="160" t="str">
        <f>IF(Tbl.Kosten[[#This Row],[Pnr.]]=HN$7,Tbl.Kosten[[#This Row],[Te financieren]],"")</f>
        <v/>
      </c>
      <c r="HO47" s="160" t="str">
        <f>IF(Tbl.Kosten[[#This Row],[Pnr.]]=HO$7,Tbl.Kosten[[#This Row],[Te financieren]],"")</f>
        <v/>
      </c>
      <c r="HP47" s="160" t="str">
        <f>IF(Tbl.Kosten[[#This Row],[Pnr.]]=HP$7,Tbl.Kosten[[#This Row],[Te financieren]],"")</f>
        <v/>
      </c>
      <c r="HQ47" s="160" t="str">
        <f>IF(Tbl.Kosten[[#This Row],[Pnr.]]=HQ$7,Tbl.Kosten[[#This Row],[Te financieren]],"")</f>
        <v/>
      </c>
      <c r="HR47" s="160" t="str">
        <f>IF(Tbl.Kosten[[#This Row],[Pnr.]]=HR$7,Tbl.Kosten[[#This Row],[Te financieren]],"")</f>
        <v/>
      </c>
      <c r="HS47" s="160" t="str">
        <f>IF(Tbl.Kosten[[#This Row],[Pnr.]]=HS$7,Tbl.Kosten[[#This Row],[Te financieren]],"")</f>
        <v/>
      </c>
      <c r="HT47" s="160" t="str">
        <f>IF(Tbl.Kosten[[#This Row],[Pnr.]]=HT$7,Tbl.Kosten[[#This Row],[Te financieren]],"")</f>
        <v/>
      </c>
      <c r="HU47" s="160" t="str">
        <f>IF(Tbl.Kosten[[#This Row],[Pnr.]]=HU$7,Tbl.Kosten[[#This Row],[Te financieren]],"")</f>
        <v/>
      </c>
      <c r="HV47" s="160" t="str">
        <f>IF(Tbl.Kosten[[#This Row],[Pnr.]]=HV$7,Tbl.Kosten[[#This Row],[Te financieren]],"")</f>
        <v/>
      </c>
      <c r="HW47" s="160" t="str">
        <f>IF(Tbl.Kosten[[#This Row],[Pnr.]]=HW$7,Tbl.Kosten[[#This Row],[Te financieren]],"")</f>
        <v/>
      </c>
    </row>
    <row r="48" spans="2:231" x14ac:dyDescent="0.3">
      <c r="B48" s="144"/>
      <c r="C48" s="147"/>
      <c r="D48" s="146"/>
      <c r="E48" s="147"/>
      <c r="F48" s="145"/>
      <c r="G48" s="11" t="str">
        <f>IF(Tbl.Kosten[[#This Row],[Medewerker e/o 
functie]]&lt;&gt;"",_xlfn.XLOOKUP(Tbl.Kosten[[#This Row],[Medewerker e/o 
functie]],Tbl.Uurtarief[Medewerker en/of functie],Tbl.Uurtarief[Uurtarief],"",0,1),"")</f>
        <v/>
      </c>
      <c r="H48" s="121">
        <f>IFERROR(Tbl.Kosten[[#This Row],[Uren]]*Tbl.Kosten[[#This Row],[Uurtarief]],0)</f>
        <v>0</v>
      </c>
      <c r="I48" s="119" t="str">
        <f>IF(Tbl.Kosten[[#This Row],[Subtotaal uren]]&lt;&gt;0,_xlfn.XLOOKUP(Tbl.Kosten[[#This Row],[Medewerker e/o 
functie]],Tbl.Uurtarief[Medewerker en/of functie],Tbl.Uurtarief[Kostensoort arbeid],"",0,1),"")</f>
        <v/>
      </c>
      <c r="J48" s="147"/>
      <c r="K48" s="145"/>
      <c r="L48" s="149" t="str">
        <f>IF(Tbl.Kosten[[#This Row],[Activum]]&lt;&gt;"",_xlfn.XLOOKUP(Tbl.Kosten[[#This Row],[Activum]],Tbl.Afschrijvingskosten[Activum],Tbl.Afschrijvingskosten[Tarief per afschrijvings-eenheid],"",0,1),"")</f>
        <v/>
      </c>
      <c r="M48" s="122">
        <f>IFERROR(Tbl.Kosten[[#This Row],[Een-
heden]]*Tbl.Kosten[[#This Row],[Afschrijvings-
tarief]],0)</f>
        <v>0</v>
      </c>
      <c r="N48" s="122" t="str">
        <f>IF(Tbl.Kosten[[#This Row],[Subtotaal afschrijving]]&lt;&gt;0,Lijsten!A46,"")</f>
        <v/>
      </c>
      <c r="O48" s="150"/>
      <c r="P48" s="145"/>
      <c r="Q48" s="148"/>
      <c r="R48" s="122">
        <f>IFERROR(Tbl.Kosten[[#This Row],[Aantal]]*Tbl.Kosten[[#This Row],[Tarief]],0)</f>
        <v>0</v>
      </c>
      <c r="S48" s="8">
        <f>IFERROR(Tbl.Kosten[[#This Row],[Subtotaal overige kosten]]+Tbl.Kosten[[#This Row],[Subtotaal uren]]+Tbl.Kosten[[#This Row],[Subtotaal afschrijving]],0)</f>
        <v>0</v>
      </c>
      <c r="T48" s="8">
        <f>IFERROR(Tbl.Kosten[[#This Row],[Totaal kosten]]*Tbl.Kosten[[#This Row],[Subsidie%]],0)</f>
        <v>0</v>
      </c>
      <c r="U48" s="4" t="str" cm="1">
        <f t="array" ref="U48">IFERROR(_xlfn.IFS(Tbl.Kosten[[#This Row],[Subtotaal uren]]&lt;&gt;0,Tbl.Kosten[[#This Row],[Kostensoort arbeid]],Tbl.Kosten[[#This Row],[Subtotaal afschrijving]]&lt;&gt;0,Tbl.Kosten[[#This Row],[Kostensoort afschrijving]],Tbl.Kosten[[#This Row],[Subtotaal overige kosten]]&lt;&gt;0,Tbl.Kosten[[#This Row],[Kostensoort overig]]),"")</f>
        <v/>
      </c>
      <c r="V48" s="4" t="str">
        <f>IFERROR(_xlfn.XLOOKUP(Tbl.Kosten[[#This Row],[Activiteitencode]],Tbl.Activiteiten[Activiteitcode],Tbl.Activiteiten[Werkpakketcode],"",0,1),"")</f>
        <v/>
      </c>
      <c r="W48" s="4" t="str">
        <f>IFERROR(_xlfn.XLOOKUP(Tbl.Kosten[[#This Row],[Werkpakketcode]],Tbl.Werkpakketten[Werkpakketcode],Tbl.Werkpakketten[Subsidiabele activiteit],"",0,1),"")</f>
        <v/>
      </c>
      <c r="X48" s="12">
        <f>IFERROR(_xlfn.XLOOKUP(Tbl.Kosten[[#This Row],[Sanr.]],Tbl.Subsidiehoogte[SAnr.],Tbl.Subsidiehoogte[Sub. Percentage],0,0,1),0)</f>
        <v>0</v>
      </c>
      <c r="Y48" s="154" t="str">
        <f>IFERROR(_xlfn.XLOOKUP(Tbl.Kosten[[#This Row],[Partnercode]],Tbl.Projectpartners[Partnercode],Tbl.Projectpartners[PNr.],"",0,1),"")</f>
        <v>P1</v>
      </c>
      <c r="Z48" s="158">
        <f>IF(Tbl.Kosten[[#This Row],[Pnr.]]=Z$7,Tbl.Kosten[[#This Row],[Totaal kosten]],"")</f>
        <v>0</v>
      </c>
      <c r="AA48" s="158" t="str">
        <f>IF(Tbl.Kosten[[#This Row],[Pnr.]]=AA$7,Tbl.Kosten[[#This Row],[Totaal kosten]],"")</f>
        <v/>
      </c>
      <c r="AB48" s="158" t="str">
        <f>IF(Tbl.Kosten[[#This Row],[Pnr.]]=AB$7,Tbl.Kosten[[#This Row],[Totaal kosten]],"")</f>
        <v/>
      </c>
      <c r="AC48" s="158" t="str">
        <f>IF(Tbl.Kosten[[#This Row],[Pnr.]]=AC$7,Tbl.Kosten[[#This Row],[Totaal kosten]],"")</f>
        <v/>
      </c>
      <c r="AD48" s="158" t="str">
        <f>IF(Tbl.Kosten[[#This Row],[Pnr.]]=AD$7,Tbl.Kosten[[#This Row],[Totaal kosten]],"")</f>
        <v/>
      </c>
      <c r="AE48" s="158" t="str">
        <f>IF(Tbl.Kosten[[#This Row],[Pnr.]]=AE$7,Tbl.Kosten[[#This Row],[Totaal kosten]],"")</f>
        <v/>
      </c>
      <c r="AF48" s="158" t="str">
        <f>IF(Tbl.Kosten[[#This Row],[Pnr.]]=AF$7,Tbl.Kosten[[#This Row],[Totaal kosten]],"")</f>
        <v/>
      </c>
      <c r="AG48" s="158" t="str">
        <f>IF(Tbl.Kosten[[#This Row],[Pnr.]]=AG$7,Tbl.Kosten[[#This Row],[Totaal kosten]],"")</f>
        <v/>
      </c>
      <c r="AH48" s="158" t="str">
        <f>IF(Tbl.Kosten[[#This Row],[Pnr.]]=AH$7,Tbl.Kosten[[#This Row],[Totaal kosten]],"")</f>
        <v/>
      </c>
      <c r="AI48" s="158" t="str">
        <f>IF(Tbl.Kosten[[#This Row],[Pnr.]]=AI$7,Tbl.Kosten[[#This Row],[Totaal kosten]],"")</f>
        <v/>
      </c>
      <c r="AJ48" s="158" t="str">
        <f>IF(Tbl.Kosten[[#This Row],[Pnr.]]=AJ$7,Tbl.Kosten[[#This Row],[Totaal kosten]],"")</f>
        <v/>
      </c>
      <c r="AK48" s="158" t="str">
        <f>IF(Tbl.Kosten[[#This Row],[Pnr.]]=AK$7,Tbl.Kosten[[#This Row],[Totaal kosten]],"")</f>
        <v/>
      </c>
      <c r="AL48" s="158" t="str">
        <f>IF(Tbl.Kosten[[#This Row],[Pnr.]]=AL$7,Tbl.Kosten[[#This Row],[Totaal kosten]],"")</f>
        <v/>
      </c>
      <c r="AM48" s="158" t="str">
        <f>IF(Tbl.Kosten[[#This Row],[Pnr.]]=AM$7,Tbl.Kosten[[#This Row],[Totaal kosten]],"")</f>
        <v/>
      </c>
      <c r="AN48" s="158" t="str">
        <f>IF(Tbl.Kosten[[#This Row],[Pnr.]]=AN$7,Tbl.Kosten[[#This Row],[Totaal kosten]],"")</f>
        <v/>
      </c>
      <c r="AO48" s="158" t="str">
        <f>IF(Tbl.Kosten[[#This Row],[Pnr.]]=AO$7,Tbl.Kosten[[#This Row],[Totaal kosten]],"")</f>
        <v/>
      </c>
      <c r="AP48" s="158" t="str">
        <f>IF(Tbl.Kosten[[#This Row],[Pnr.]]=AP$7,Tbl.Kosten[[#This Row],[Totaal kosten]],"")</f>
        <v/>
      </c>
      <c r="AQ48" s="158" t="str">
        <f>IF(Tbl.Kosten[[#This Row],[Pnr.]]=AQ$7,Tbl.Kosten[[#This Row],[Totaal kosten]],"")</f>
        <v/>
      </c>
      <c r="AR48" s="158" t="str">
        <f>IF(Tbl.Kosten[[#This Row],[Pnr.]]=AR$7,Tbl.Kosten[[#This Row],[Totaal kosten]],"")</f>
        <v/>
      </c>
      <c r="AS48" s="158" t="str">
        <f>IF(Tbl.Kosten[[#This Row],[Pnr.]]=AS$7,Tbl.Kosten[[#This Row],[Totaal kosten]],"")</f>
        <v/>
      </c>
      <c r="AT48" s="158" t="str">
        <f>IF(Tbl.Kosten[[#This Row],[Pnr.]]=AT$7,Tbl.Kosten[[#This Row],[Totaal kosten]],"")</f>
        <v/>
      </c>
      <c r="AU48" s="158" t="str">
        <f>IF(Tbl.Kosten[[#This Row],[Pnr.]]=AU$7,Tbl.Kosten[[#This Row],[Totaal kosten]],"")</f>
        <v/>
      </c>
      <c r="AV48" s="158" t="str">
        <f>IF(Tbl.Kosten[[#This Row],[Pnr.]]=AV$7,Tbl.Kosten[[#This Row],[Totaal kosten]],"")</f>
        <v/>
      </c>
      <c r="AW48" s="158" t="str">
        <f>IF(Tbl.Kosten[[#This Row],[Pnr.]]=AW$7,Tbl.Kosten[[#This Row],[Totaal kosten]],"")</f>
        <v/>
      </c>
      <c r="AX48" s="158" t="str">
        <f>IF(Tbl.Kosten[[#This Row],[Pnr.]]=AX$7,Tbl.Kosten[[#This Row],[Totaal kosten]],"")</f>
        <v/>
      </c>
      <c r="AY48" s="158" t="str">
        <f>IF(Tbl.Kosten[[#This Row],[Pnr.]]=AY$7,Tbl.Kosten[[#This Row],[Totaal kosten]],"")</f>
        <v/>
      </c>
      <c r="AZ48" s="158" t="str">
        <f>IF(Tbl.Kosten[[#This Row],[Pnr.]]=AZ$7,Tbl.Kosten[[#This Row],[Totaal kosten]],"")</f>
        <v/>
      </c>
      <c r="BA48" s="158" t="str">
        <f>IF(Tbl.Kosten[[#This Row],[Pnr.]]=BA$7,Tbl.Kosten[[#This Row],[Totaal kosten]],"")</f>
        <v/>
      </c>
      <c r="BB48" s="158" t="str">
        <f>IF(Tbl.Kosten[[#This Row],[Pnr.]]=BB$7,Tbl.Kosten[[#This Row],[Totaal kosten]],"")</f>
        <v/>
      </c>
      <c r="BC48" s="158" t="str">
        <f>IF(Tbl.Kosten[[#This Row],[Pnr.]]=BC$7,Tbl.Kosten[[#This Row],[Totaal kosten]],"")</f>
        <v/>
      </c>
      <c r="BD48" s="158" t="str">
        <f>IF(Tbl.Kosten[[#This Row],[Pnr.]]=BD$7,Tbl.Kosten[[#This Row],[Totaal kosten]],"")</f>
        <v/>
      </c>
      <c r="BE48" s="158" t="str">
        <f>IF(Tbl.Kosten[[#This Row],[Pnr.]]=BE$7,Tbl.Kosten[[#This Row],[Totaal kosten]],"")</f>
        <v/>
      </c>
      <c r="BF48" s="158" t="str">
        <f>IF(Tbl.Kosten[[#This Row],[Pnr.]]=BF$7,Tbl.Kosten[[#This Row],[Totaal kosten]],"")</f>
        <v/>
      </c>
      <c r="BG48" s="158" t="str">
        <f>IF(Tbl.Kosten[[#This Row],[Pnr.]]=BG$7,Tbl.Kosten[[#This Row],[Totaal kosten]],"")</f>
        <v/>
      </c>
      <c r="BH48" s="158" t="str">
        <f>IF(Tbl.Kosten[[#This Row],[Pnr.]]=BH$7,Tbl.Kosten[[#This Row],[Totaal kosten]],"")</f>
        <v/>
      </c>
      <c r="BI48" s="158" t="str">
        <f>IF(Tbl.Kosten[[#This Row],[Pnr.]]=BI$7,Tbl.Kosten[[#This Row],[Totaal kosten]],"")</f>
        <v/>
      </c>
      <c r="BJ48" s="158" t="str">
        <f>IF(Tbl.Kosten[[#This Row],[Pnr.]]=BJ$7,Tbl.Kosten[[#This Row],[Totaal kosten]],"")</f>
        <v/>
      </c>
      <c r="BK48" s="158" t="str">
        <f>IF(Tbl.Kosten[[#This Row],[Pnr.]]=BK$7,Tbl.Kosten[[#This Row],[Totaal kosten]],"")</f>
        <v/>
      </c>
      <c r="BL48" s="158" t="str">
        <f>IF(Tbl.Kosten[[#This Row],[Pnr.]]=BL$7,Tbl.Kosten[[#This Row],[Totaal kosten]],"")</f>
        <v/>
      </c>
      <c r="BM48" s="158" t="str">
        <f>IF(Tbl.Kosten[[#This Row],[Pnr.]]=BM$7,Tbl.Kosten[[#This Row],[Totaal kosten]],"")</f>
        <v/>
      </c>
      <c r="BN48" s="158" t="str">
        <f>IF(Tbl.Kosten[[#This Row],[Pnr.]]=BN$7,Tbl.Kosten[[#This Row],[Totaal kosten]],"")</f>
        <v/>
      </c>
      <c r="BO48" s="158" t="str">
        <f>IF(Tbl.Kosten[[#This Row],[Pnr.]]=BO$7,Tbl.Kosten[[#This Row],[Totaal kosten]],"")</f>
        <v/>
      </c>
      <c r="BP48" s="158" t="str">
        <f>IF(Tbl.Kosten[[#This Row],[Pnr.]]=BP$7,Tbl.Kosten[[#This Row],[Totaal kosten]],"")</f>
        <v/>
      </c>
      <c r="BQ48" s="158" t="str">
        <f>IF(Tbl.Kosten[[#This Row],[Pnr.]]=BQ$7,Tbl.Kosten[[#This Row],[Totaal kosten]],"")</f>
        <v/>
      </c>
      <c r="BR48" s="158" t="str">
        <f>IF(Tbl.Kosten[[#This Row],[Pnr.]]=BR$7,Tbl.Kosten[[#This Row],[Totaal kosten]],"")</f>
        <v/>
      </c>
      <c r="BS48" s="158" t="str">
        <f>IF(Tbl.Kosten[[#This Row],[Pnr.]]=BS$7,Tbl.Kosten[[#This Row],[Totaal kosten]],"")</f>
        <v/>
      </c>
      <c r="BT48" s="158" t="str">
        <f>IF(Tbl.Kosten[[#This Row],[Pnr.]]=BT$7,Tbl.Kosten[[#This Row],[Totaal kosten]],"")</f>
        <v/>
      </c>
      <c r="BU48" s="158" t="str">
        <f>IF(Tbl.Kosten[[#This Row],[Pnr.]]=BU$7,Tbl.Kosten[[#This Row],[Totaal kosten]],"")</f>
        <v/>
      </c>
      <c r="BV48" s="158" t="str">
        <f>IF(Tbl.Kosten[[#This Row],[Pnr.]]=BV$7,Tbl.Kosten[[#This Row],[Totaal kosten]],"")</f>
        <v/>
      </c>
      <c r="BW48" s="158" t="str">
        <f>IF(Tbl.Kosten[[#This Row],[Pnr.]]=BW$7,Tbl.Kosten[[#This Row],[Totaal kosten]],"")</f>
        <v/>
      </c>
      <c r="BX48" s="158" t="str">
        <f>IFERROR(_xlfn.XLOOKUP(Tbl.Kosten[[#This Row],[Werkpakketcode]],Tbl.Werkpakketten[Werkpakketcode],Tbl.Werkpakketten[WPnr.],"",0,1),"")</f>
        <v/>
      </c>
      <c r="BY48" s="158" t="str">
        <f>IF(Tbl.Kosten[[#This Row],[WPnr.]]=BY$7,Tbl.Kosten[[#This Row],[Totaal kosten]],"")</f>
        <v/>
      </c>
      <c r="BZ48" s="158" t="str">
        <f>IF(Tbl.Kosten[[#This Row],[WPnr.]]=BZ$7,Tbl.Kosten[[#This Row],[Totaal kosten]],"")</f>
        <v/>
      </c>
      <c r="CA48" s="158" t="str">
        <f>IF(Tbl.Kosten[[#This Row],[WPnr.]]=CA$7,Tbl.Kosten[[#This Row],[Totaal kosten]],"")</f>
        <v/>
      </c>
      <c r="CB48" s="158" t="str">
        <f>IF(Tbl.Kosten[[#This Row],[WPnr.]]=CB$7,Tbl.Kosten[[#This Row],[Totaal kosten]],"")</f>
        <v/>
      </c>
      <c r="CC48" s="158" t="str">
        <f>IF(Tbl.Kosten[[#This Row],[WPnr.]]=CC$7,Tbl.Kosten[[#This Row],[Totaal kosten]],"")</f>
        <v/>
      </c>
      <c r="CD48" s="158" t="str">
        <f>IF(Tbl.Kosten[[#This Row],[WPnr.]]=CD$7,Tbl.Kosten[[#This Row],[Totaal kosten]],"")</f>
        <v/>
      </c>
      <c r="CE48" s="158" t="str">
        <f>IF(Tbl.Kosten[[#This Row],[WPnr.]]=CE$7,Tbl.Kosten[[#This Row],[Totaal kosten]],"")</f>
        <v/>
      </c>
      <c r="CF48" s="158" t="str">
        <f>IF(Tbl.Kosten[[#This Row],[WPnr.]]=CF$7,Tbl.Kosten[[#This Row],[Totaal kosten]],"")</f>
        <v/>
      </c>
      <c r="CG48" s="158" t="str">
        <f>IF(Tbl.Kosten[[#This Row],[WPnr.]]=CG$7,Tbl.Kosten[[#This Row],[Totaal kosten]],"")</f>
        <v/>
      </c>
      <c r="CH48" s="158" t="str">
        <f>IF(Tbl.Kosten[[#This Row],[WPnr.]]=CH$7,Tbl.Kosten[[#This Row],[Totaal kosten]],"")</f>
        <v/>
      </c>
      <c r="CI48" s="158" t="str">
        <f>IF(Tbl.Kosten[[#This Row],[WPnr.]]=CI$7,Tbl.Kosten[[#This Row],[Totaal kosten]],"")</f>
        <v/>
      </c>
      <c r="CJ48" s="158" t="str">
        <f>IF(Tbl.Kosten[[#This Row],[WPnr.]]=CJ$7,Tbl.Kosten[[#This Row],[Totaal kosten]],"")</f>
        <v/>
      </c>
      <c r="CK48" s="158" t="str">
        <f>IF(Tbl.Kosten[[#This Row],[WPnr.]]=CK$7,Tbl.Kosten[[#This Row],[Totaal kosten]],"")</f>
        <v/>
      </c>
      <c r="CL48" s="158" t="str">
        <f>IF(Tbl.Kosten[[#This Row],[WPnr.]]=CL$7,Tbl.Kosten[[#This Row],[Totaal kosten]],"")</f>
        <v/>
      </c>
      <c r="CM48" s="158" t="str">
        <f>IF(Tbl.Kosten[[#This Row],[WPnr.]]=CM$7,Tbl.Kosten[[#This Row],[Totaal kosten]],"")</f>
        <v/>
      </c>
      <c r="CN48" s="158" t="str">
        <f>IF(Tbl.Kosten[[#This Row],[WPnr.]]=CN$7,Tbl.Kosten[[#This Row],[Totaal kosten]],"")</f>
        <v/>
      </c>
      <c r="CO48" s="158" t="str">
        <f>IF(Tbl.Kosten[[#This Row],[WPnr.]]=CO$7,Tbl.Kosten[[#This Row],[Totaal kosten]],"")</f>
        <v/>
      </c>
      <c r="CP48" s="158" t="str">
        <f>IF(Tbl.Kosten[[#This Row],[WPnr.]]=CP$7,Tbl.Kosten[[#This Row],[Totaal kosten]],"")</f>
        <v/>
      </c>
      <c r="CQ48" s="158" t="str">
        <f>IF(Tbl.Kosten[[#This Row],[WPnr.]]=CQ$7,Tbl.Kosten[[#This Row],[Totaal kosten]],"")</f>
        <v/>
      </c>
      <c r="CR48" s="158" t="str">
        <f>IF(Tbl.Kosten[[#This Row],[WPnr.]]=CR$7,Tbl.Kosten[[#This Row],[Totaal kosten]],"")</f>
        <v/>
      </c>
      <c r="CS48" s="158" t="str">
        <f>IF(Tbl.Kosten[[#This Row],[WPnr.]]=CS$7,Tbl.Kosten[[#This Row],[Totaal kosten]],"")</f>
        <v/>
      </c>
      <c r="CT48" s="158" t="str">
        <f>IF(Tbl.Kosten[[#This Row],[WPnr.]]=CT$7,Tbl.Kosten[[#This Row],[Totaal kosten]],"")</f>
        <v/>
      </c>
      <c r="CU48" s="158" t="str">
        <f>IF(Tbl.Kosten[[#This Row],[WPnr.]]=CU$7,Tbl.Kosten[[#This Row],[Totaal kosten]],"")</f>
        <v/>
      </c>
      <c r="CV48" s="158" t="str">
        <f>IF(Tbl.Kosten[[#This Row],[WPnr.]]=CV$7,Tbl.Kosten[[#This Row],[Totaal kosten]],"")</f>
        <v/>
      </c>
      <c r="CW48" s="158" t="str">
        <f>IF(Tbl.Kosten[[#This Row],[WPnr.]]=CW$7,Tbl.Kosten[[#This Row],[Totaal kosten]],"")</f>
        <v/>
      </c>
      <c r="CX48" s="158" t="str">
        <f>IF(Tbl.Kosten[[#This Row],[WPnr.]]=CX$7,Tbl.Kosten[[#This Row],[Totaal kosten]],"")</f>
        <v/>
      </c>
      <c r="CY48" s="158" t="str">
        <f>IF(Tbl.Kosten[[#This Row],[WPnr.]]=CY$7,Tbl.Kosten[[#This Row],[Totaal kosten]],"")</f>
        <v/>
      </c>
      <c r="CZ48" s="158" t="str">
        <f>IF(Tbl.Kosten[[#This Row],[WPnr.]]=CZ$7,Tbl.Kosten[[#This Row],[Totaal kosten]],"")</f>
        <v/>
      </c>
      <c r="DA48" s="158" t="str">
        <f>IF(Tbl.Kosten[[#This Row],[WPnr.]]=DA$7,Tbl.Kosten[[#This Row],[Totaal kosten]],"")</f>
        <v/>
      </c>
      <c r="DB48" s="158" t="str">
        <f>IF(Tbl.Kosten[[#This Row],[WPnr.]]=DB$7,Tbl.Kosten[[#This Row],[Totaal kosten]],"")</f>
        <v/>
      </c>
      <c r="DC48" s="158" t="str">
        <f>IF(Tbl.Kosten[[#This Row],[WPnr.]]=DC$7,Tbl.Kosten[[#This Row],[Totaal kosten]],"")</f>
        <v/>
      </c>
      <c r="DD48" s="158" t="str">
        <f>IF(Tbl.Kosten[[#This Row],[WPnr.]]=DD$7,Tbl.Kosten[[#This Row],[Totaal kosten]],"")</f>
        <v/>
      </c>
      <c r="DE48" s="158" t="str">
        <f>IF(Tbl.Kosten[[#This Row],[WPnr.]]=DE$7,Tbl.Kosten[[#This Row],[Totaal kosten]],"")</f>
        <v/>
      </c>
      <c r="DF48" s="158" t="str">
        <f>IF(Tbl.Kosten[[#This Row],[WPnr.]]=DF$7,Tbl.Kosten[[#This Row],[Totaal kosten]],"")</f>
        <v/>
      </c>
      <c r="DG48" s="158" t="str">
        <f>IF(Tbl.Kosten[[#This Row],[WPnr.]]=DG$7,Tbl.Kosten[[#This Row],[Totaal kosten]],"")</f>
        <v/>
      </c>
      <c r="DH48" s="158" t="str">
        <f>IF(Tbl.Kosten[[#This Row],[WPnr.]]=DH$7,Tbl.Kosten[[#This Row],[Totaal kosten]],"")</f>
        <v/>
      </c>
      <c r="DI48" s="158" t="str">
        <f>IF(Tbl.Kosten[[#This Row],[WPnr.]]=DI$7,Tbl.Kosten[[#This Row],[Totaal kosten]],"")</f>
        <v/>
      </c>
      <c r="DJ48" s="158" t="str">
        <f>IF(Tbl.Kosten[[#This Row],[WPnr.]]=DJ$7,Tbl.Kosten[[#This Row],[Totaal kosten]],"")</f>
        <v/>
      </c>
      <c r="DK48" s="158" t="str">
        <f>IF(Tbl.Kosten[[#This Row],[WPnr.]]=DK$7,Tbl.Kosten[[#This Row],[Totaal kosten]],"")</f>
        <v/>
      </c>
      <c r="DL48" s="158" t="str">
        <f>IF(Tbl.Kosten[[#This Row],[WPnr.]]=DL$7,Tbl.Kosten[[#This Row],[Totaal kosten]],"")</f>
        <v/>
      </c>
      <c r="DM48" s="158" t="str">
        <f>IF(Tbl.Kosten[[#This Row],[WPnr.]]=DM$7,Tbl.Kosten[[#This Row],[Totaal kosten]],"")</f>
        <v/>
      </c>
      <c r="DN48" s="158" t="str">
        <f>IF(Tbl.Kosten[[#This Row],[WPnr.]]=DN$7,Tbl.Kosten[[#This Row],[Totaal kosten]],"")</f>
        <v/>
      </c>
      <c r="DO48" s="158" t="str">
        <f>IF(Tbl.Kosten[[#This Row],[WPnr.]]=DO$7,Tbl.Kosten[[#This Row],[Totaal kosten]],"")</f>
        <v/>
      </c>
      <c r="DP48" s="158" t="str">
        <f>IF(Tbl.Kosten[[#This Row],[WPnr.]]=DP$7,Tbl.Kosten[[#This Row],[Totaal kosten]],"")</f>
        <v/>
      </c>
      <c r="DQ48" s="158" t="str">
        <f>IF(Tbl.Kosten[[#This Row],[WPnr.]]=DQ$7,Tbl.Kosten[[#This Row],[Totaal kosten]],"")</f>
        <v/>
      </c>
      <c r="DR48" s="158" t="str">
        <f>IF(Tbl.Kosten[[#This Row],[WPnr.]]=DR$7,Tbl.Kosten[[#This Row],[Totaal kosten]],"")</f>
        <v/>
      </c>
      <c r="DS48" s="158" t="str">
        <f>IF(Tbl.Kosten[[#This Row],[WPnr.]]=DS$7,Tbl.Kosten[[#This Row],[Totaal kosten]],"")</f>
        <v/>
      </c>
      <c r="DT48" s="158" t="str">
        <f>IF(Tbl.Kosten[[#This Row],[WPnr.]]=DT$7,Tbl.Kosten[[#This Row],[Totaal kosten]],"")</f>
        <v/>
      </c>
      <c r="DU48" s="158" t="str">
        <f>IF(Tbl.Kosten[[#This Row],[WPnr.]]=DU$7,Tbl.Kosten[[#This Row],[Totaal kosten]],"")</f>
        <v/>
      </c>
      <c r="DV48" s="158" t="str">
        <f>IF(Tbl.Kosten[[#This Row],[WPnr.]]=DV$7,Tbl.Kosten[[#This Row],[Totaal kosten]],"")</f>
        <v/>
      </c>
      <c r="DW48" s="160" t="str">
        <f>IFERROR(_xlfn.XLOOKUP(Tbl.Kosten[[#This Row],[Kostensoort]],Tbl.Kostensoorten[Kostensoorten],Tbl.Kostensoorten[KSnr.],"",0,1),"")</f>
        <v/>
      </c>
      <c r="DX48" s="160" t="str">
        <f>IF(Tbl.Kosten[[#This Row],[KSnr.]]=DX$7,Tbl.Kosten[[#This Row],[Totaal kosten]],"")</f>
        <v/>
      </c>
      <c r="DY48" s="160" t="str">
        <f>IF(Tbl.Kosten[[#This Row],[KSnr.]]=DY$7,Tbl.Kosten[[#This Row],[Totaal kosten]],"")</f>
        <v/>
      </c>
      <c r="DZ48" s="160" t="str">
        <f>IF(Tbl.Kosten[[#This Row],[KSnr.]]=DZ$7,Tbl.Kosten[[#This Row],[Totaal kosten]],"")</f>
        <v/>
      </c>
      <c r="EA48" s="160" t="str">
        <f>IF(Tbl.Kosten[[#This Row],[KSnr.]]=EA$7,Tbl.Kosten[[#This Row],[Totaal kosten]],"")</f>
        <v/>
      </c>
      <c r="EB48" s="160" t="str">
        <f>IF(Tbl.Kosten[[#This Row],[KSnr.]]=EB$7,Tbl.Kosten[[#This Row],[Totaal kosten]],"")</f>
        <v/>
      </c>
      <c r="EC48" s="160" t="str">
        <f>IF(Tbl.Kosten[[#This Row],[KSnr.]]=EC$7,Tbl.Kosten[[#This Row],[Totaal kosten]],"")</f>
        <v/>
      </c>
      <c r="ED48" s="160" t="str">
        <f>IF(Tbl.Kosten[[#This Row],[KSnr.]]=ED$7,Tbl.Kosten[[#This Row],[Totaal kosten]],"")</f>
        <v/>
      </c>
      <c r="EE48" s="160" t="str">
        <f>IF(Tbl.Kosten[[#This Row],[KSnr.]]=EE$7,Tbl.Kosten[[#This Row],[Totaal kosten]],"")</f>
        <v/>
      </c>
      <c r="EF48" s="160" t="str">
        <f>IF(Tbl.Kosten[[#This Row],[KSnr.]]=EF$7,Tbl.Kosten[[#This Row],[Totaal kosten]],"")</f>
        <v/>
      </c>
      <c r="EG48" s="160" t="str">
        <f>IF(Tbl.Kosten[[#This Row],[KSnr.]]=EG$7,Tbl.Kosten[[#This Row],[Totaal kosten]],"")</f>
        <v/>
      </c>
      <c r="EH48" s="160" t="str">
        <f>IF(Tbl.Kosten[[#This Row],[KSnr.]]=EH$7,Tbl.Kosten[[#This Row],[Totaal kosten]],"")</f>
        <v/>
      </c>
      <c r="EI48" s="160" t="str">
        <f>IF(Tbl.Kosten[[#This Row],[KSnr.]]=EI$7,Tbl.Kosten[[#This Row],[Totaal kosten]],"")</f>
        <v/>
      </c>
      <c r="EJ48" s="160" t="str">
        <f>IF(Tbl.Kosten[[#This Row],[KSnr.]]=EJ$7,Tbl.Kosten[[#This Row],[Totaal kosten]],"")</f>
        <v/>
      </c>
      <c r="EK48" s="160" t="str">
        <f>IF(Tbl.Kosten[[#This Row],[KSnr.]]=EK$7,Tbl.Kosten[[#This Row],[Totaal kosten]],"")</f>
        <v/>
      </c>
      <c r="EL48" s="160" t="str">
        <f>IF(Tbl.Kosten[[#This Row],[KSnr.]]=EL$7,Tbl.Kosten[[#This Row],[Totaal kosten]],"")</f>
        <v/>
      </c>
      <c r="EM48" s="160" t="str">
        <f>IF(Tbl.Kosten[[#This Row],[KSnr.]]=EM$7,Tbl.Kosten[[#This Row],[Totaal kosten]],"")</f>
        <v/>
      </c>
      <c r="EN48" s="160" t="str">
        <f>IF(Tbl.Kosten[[#This Row],[KSnr.]]=EN$7,Tbl.Kosten[[#This Row],[Totaal kosten]],"")</f>
        <v/>
      </c>
      <c r="EO48" s="160" t="str">
        <f>IF(Tbl.Kosten[[#This Row],[KSnr.]]=EO$7,Tbl.Kosten[[#This Row],[Totaal kosten]],"")</f>
        <v/>
      </c>
      <c r="EP48" s="160" t="str">
        <f>IF(Tbl.Kosten[[#This Row],[KSnr.]]=EP$7,Tbl.Kosten[[#This Row],[Totaal kosten]],"")</f>
        <v/>
      </c>
      <c r="EQ48" s="160" t="str">
        <f>IF(Tbl.Kosten[[#This Row],[KSnr.]]=EQ$7,Tbl.Kosten[[#This Row],[Totaal kosten]],"")</f>
        <v/>
      </c>
      <c r="ER48" s="154" t="str">
        <f>IFERROR(_xlfn.XLOOKUP(Tbl.Kosten[[#This Row],[Subsidieactiviteit]],Tbl.Subsidiehoogte[Subsidieactiviteit],Tbl.Subsidiehoogte[SAnr.],"",0,1),"")</f>
        <v/>
      </c>
      <c r="ES48" s="160" t="str">
        <f>IF(Tbl.Kosten[[#This Row],[Sanr.]]=ES$7,Tbl.Kosten[[#This Row],[Totaal kosten]],"")</f>
        <v/>
      </c>
      <c r="ET48" s="160" t="str">
        <f>IF(Tbl.Kosten[[#This Row],[Sanr.]]=ET$7,Tbl.Kosten[[#This Row],[Totaal kosten]],"")</f>
        <v/>
      </c>
      <c r="EU48" s="160" t="str">
        <f>IF(Tbl.Kosten[[#This Row],[Sanr.]]=EU$7,Tbl.Kosten[[#This Row],[Totaal kosten]],"")</f>
        <v/>
      </c>
      <c r="EV48" s="160" t="str">
        <f>IF(Tbl.Kosten[[#This Row],[Sanr.]]=EV$7,Tbl.Kosten[[#This Row],[Totaal kosten]],"")</f>
        <v/>
      </c>
      <c r="EW48" s="160" t="str">
        <f>IF(Tbl.Kosten[[#This Row],[Sanr.]]=EW$7,Tbl.Kosten[[#This Row],[Totaal kosten]],"")</f>
        <v/>
      </c>
      <c r="EX48" s="160" t="str">
        <f>IF(Tbl.Kosten[[#This Row],[Sanr.]]=EX$7,Tbl.Kosten[[#This Row],[Totaal kosten]],"")</f>
        <v/>
      </c>
      <c r="EY48" s="160" t="str">
        <f>IF(Tbl.Kosten[[#This Row],[Sanr.]]=EY$7,Tbl.Kosten[[#This Row],[Totaal kosten]],"")</f>
        <v/>
      </c>
      <c r="EZ48" s="160" t="str">
        <f>IF(Tbl.Kosten[[#This Row],[Sanr.]]=EZ$7,Tbl.Kosten[[#This Row],[Totaal kosten]],"")</f>
        <v/>
      </c>
      <c r="FA48" s="160" t="str">
        <f>IF(Tbl.Kosten[[#This Row],[Sanr.]]=FA$7,Tbl.Kosten[[#This Row],[Totaal kosten]],"")</f>
        <v/>
      </c>
      <c r="FB48" s="160" t="str">
        <f>IF(Tbl.Kosten[[#This Row],[Sanr.]]=FB$7,Tbl.Kosten[[#This Row],[Totaal kosten]],"")</f>
        <v/>
      </c>
      <c r="FC48" s="160" t="str">
        <f>IF(Tbl.Kosten[[#This Row],[Sanr.]]=FC$7,Tbl.Kosten[[#This Row],[Totaal kosten]],"")</f>
        <v/>
      </c>
      <c r="FD48" s="160" t="str">
        <f>IF(Tbl.Kosten[[#This Row],[Sanr.]]=FD$7,Tbl.Kosten[[#This Row],[Totaal kosten]],"")</f>
        <v/>
      </c>
      <c r="FE48" s="160" t="str">
        <f>IF(Tbl.Kosten[[#This Row],[Sanr.]]=FE$7,Tbl.Kosten[[#This Row],[Totaal kosten]],"")</f>
        <v/>
      </c>
      <c r="FF48" s="160" t="str">
        <f>IF(Tbl.Kosten[[#This Row],[Sanr.]]=FF$7,Tbl.Kosten[[#This Row],[Totaal kosten]],"")</f>
        <v/>
      </c>
      <c r="FG48" s="160" t="str">
        <f>IF(Tbl.Kosten[[#This Row],[Sanr.]]=FG$7,Tbl.Kosten[[#This Row],[Totaal kosten]],"")</f>
        <v/>
      </c>
      <c r="FH48" s="160" t="str">
        <f>IF(Tbl.Kosten[[#This Row],[Sanr.]]=FH$7,Tbl.Kosten[[#This Row],[Totaal kosten]],"")</f>
        <v/>
      </c>
      <c r="FI48" s="160" t="str">
        <f>IF(Tbl.Kosten[[#This Row],[Sanr.]]=FI$7,Tbl.Kosten[[#This Row],[Totaal kosten]],"")</f>
        <v/>
      </c>
      <c r="FJ48" s="160" t="str">
        <f>IF(Tbl.Kosten[[#This Row],[Sanr.]]=FJ$7,Tbl.Kosten[[#This Row],[Totaal kosten]],"")</f>
        <v/>
      </c>
      <c r="FK48" s="160" t="str">
        <f>IF(Tbl.Kosten[[#This Row],[Sanr.]]=FK$7,Tbl.Kosten[[#This Row],[Totaal kosten]],"")</f>
        <v/>
      </c>
      <c r="FL48" s="160" t="str">
        <f>IF(Tbl.Kosten[[#This Row],[Sanr.]]=FL$7,Tbl.Kosten[[#This Row],[Totaal kosten]],"")</f>
        <v/>
      </c>
      <c r="FM48" s="160" t="str">
        <f>IF(Tbl.Kosten[[#This Row],[Sanr.]]=FM$7,Tbl.Kosten[[#This Row],[Totaal kosten]],"")</f>
        <v/>
      </c>
      <c r="FN48" s="160" t="str">
        <f>IF(Tbl.Kosten[[#This Row],[Sanr.]]=FN$7,Tbl.Kosten[[#This Row],[Totaal kosten]],"")</f>
        <v/>
      </c>
      <c r="FO48" s="160" t="str">
        <f>IF(Tbl.Kosten[[#This Row],[Sanr.]]=FO$7,Tbl.Kosten[[#This Row],[Totaal kosten]],"")</f>
        <v/>
      </c>
      <c r="FP48" s="160" t="str">
        <f>IF(Tbl.Kosten[[#This Row],[Sanr.]]=FP$7,Tbl.Kosten[[#This Row],[Totaal kosten]],"")</f>
        <v/>
      </c>
      <c r="FQ48" s="160" t="str">
        <f>IF(Tbl.Kosten[[#This Row],[Sanr.]]=FQ$7,Tbl.Kosten[[#This Row],[Totaal kosten]],"")</f>
        <v/>
      </c>
      <c r="FR48" s="160" t="str">
        <f>IF(Tbl.Kosten[[#This Row],[Sanr.]]=FR$7,Tbl.Kosten[[#This Row],[Totaal kosten]],"")</f>
        <v/>
      </c>
      <c r="FS48" s="160" t="str">
        <f>IF(Tbl.Kosten[[#This Row],[Sanr.]]=FS$7,Tbl.Kosten[[#This Row],[Totaal kosten]],"")</f>
        <v/>
      </c>
      <c r="FT48" s="160" t="str">
        <f>IF(Tbl.Kosten[[#This Row],[Sanr.]]=FT$7,Tbl.Kosten[[#This Row],[Totaal kosten]],"")</f>
        <v/>
      </c>
      <c r="FU48" s="160" t="str">
        <f>IF(Tbl.Kosten[[#This Row],[Sanr.]]=FU$7,Tbl.Kosten[[#This Row],[Totaal kosten]],"")</f>
        <v/>
      </c>
      <c r="FV48" s="160" t="str">
        <f>IF(Tbl.Kosten[[#This Row],[Sanr.]]=FV$7,Tbl.Kosten[[#This Row],[Totaal kosten]],"")</f>
        <v/>
      </c>
      <c r="FW48" s="160" t="str">
        <f>IFERROR(_xlfn.XLOOKUP(Tbl.Kosten[[#This Row],[Activiteitencode]],Tbl.Activiteiten[Activiteitcode],Tbl.Activiteiten[Anr.],"",0,1),"")</f>
        <v/>
      </c>
      <c r="FX48" s="181" t="str">
        <f>_xlfn.CONCAT(Tbl.Kosten[[#This Row],[Pnr.]],Tbl.Kosten[[#This Row],[Sanr.]])</f>
        <v>P1</v>
      </c>
      <c r="FY48" s="160">
        <f>Tbl.Kosten[[#This Row],[Totaal kosten]]-Tbl.Kosten[[#This Row],[Subsidie]]</f>
        <v>0</v>
      </c>
      <c r="FZ48" s="160">
        <f>IF(Tbl.Kosten[[#This Row],[Pnr.]]=FZ$7,Tbl.Kosten[[#This Row],[Te financieren]],"")</f>
        <v>0</v>
      </c>
      <c r="GA48" s="160" t="str">
        <f>IF(Tbl.Kosten[[#This Row],[Pnr.]]=GA$7,Tbl.Kosten[[#This Row],[Te financieren]],"")</f>
        <v/>
      </c>
      <c r="GB48" s="160" t="str">
        <f>IF(Tbl.Kosten[[#This Row],[Pnr.]]=GB$7,Tbl.Kosten[[#This Row],[Te financieren]],"")</f>
        <v/>
      </c>
      <c r="GC48" s="160" t="str">
        <f>IF(Tbl.Kosten[[#This Row],[Pnr.]]=GC$7,Tbl.Kosten[[#This Row],[Te financieren]],"")</f>
        <v/>
      </c>
      <c r="GD48" s="160" t="str">
        <f>IF(Tbl.Kosten[[#This Row],[Pnr.]]=GD$7,Tbl.Kosten[[#This Row],[Te financieren]],"")</f>
        <v/>
      </c>
      <c r="GE48" s="160" t="str">
        <f>IF(Tbl.Kosten[[#This Row],[Pnr.]]=GE$7,Tbl.Kosten[[#This Row],[Te financieren]],"")</f>
        <v/>
      </c>
      <c r="GF48" s="160" t="str">
        <f>IF(Tbl.Kosten[[#This Row],[Pnr.]]=GF$7,Tbl.Kosten[[#This Row],[Te financieren]],"")</f>
        <v/>
      </c>
      <c r="GG48" s="160" t="str">
        <f>IF(Tbl.Kosten[[#This Row],[Pnr.]]=GG$7,Tbl.Kosten[[#This Row],[Te financieren]],"")</f>
        <v/>
      </c>
      <c r="GH48" s="160" t="str">
        <f>IF(Tbl.Kosten[[#This Row],[Pnr.]]=GH$7,Tbl.Kosten[[#This Row],[Te financieren]],"")</f>
        <v/>
      </c>
      <c r="GI48" s="160" t="str">
        <f>IF(Tbl.Kosten[[#This Row],[Pnr.]]=GI$7,Tbl.Kosten[[#This Row],[Te financieren]],"")</f>
        <v/>
      </c>
      <c r="GJ48" s="160" t="str">
        <f>IF(Tbl.Kosten[[#This Row],[Pnr.]]=GJ$7,Tbl.Kosten[[#This Row],[Te financieren]],"")</f>
        <v/>
      </c>
      <c r="GK48" s="160" t="str">
        <f>IF(Tbl.Kosten[[#This Row],[Pnr.]]=GK$7,Tbl.Kosten[[#This Row],[Te financieren]],"")</f>
        <v/>
      </c>
      <c r="GL48" s="160" t="str">
        <f>IF(Tbl.Kosten[[#This Row],[Pnr.]]=GL$7,Tbl.Kosten[[#This Row],[Te financieren]],"")</f>
        <v/>
      </c>
      <c r="GM48" s="160" t="str">
        <f>IF(Tbl.Kosten[[#This Row],[Pnr.]]=GM$7,Tbl.Kosten[[#This Row],[Te financieren]],"")</f>
        <v/>
      </c>
      <c r="GN48" s="160" t="str">
        <f>IF(Tbl.Kosten[[#This Row],[Pnr.]]=GN$7,Tbl.Kosten[[#This Row],[Te financieren]],"")</f>
        <v/>
      </c>
      <c r="GO48" s="160" t="str">
        <f>IF(Tbl.Kosten[[#This Row],[Pnr.]]=GO$7,Tbl.Kosten[[#This Row],[Te financieren]],"")</f>
        <v/>
      </c>
      <c r="GP48" s="160" t="str">
        <f>IF(Tbl.Kosten[[#This Row],[Pnr.]]=GP$7,Tbl.Kosten[[#This Row],[Te financieren]],"")</f>
        <v/>
      </c>
      <c r="GQ48" s="160" t="str">
        <f>IF(Tbl.Kosten[[#This Row],[Pnr.]]=GQ$7,Tbl.Kosten[[#This Row],[Te financieren]],"")</f>
        <v/>
      </c>
      <c r="GR48" s="160" t="str">
        <f>IF(Tbl.Kosten[[#This Row],[Pnr.]]=GR$7,Tbl.Kosten[[#This Row],[Te financieren]],"")</f>
        <v/>
      </c>
      <c r="GS48" s="160" t="str">
        <f>IF(Tbl.Kosten[[#This Row],[Pnr.]]=GS$7,Tbl.Kosten[[#This Row],[Te financieren]],"")</f>
        <v/>
      </c>
      <c r="GT48" s="160" t="str">
        <f>IF(Tbl.Kosten[[#This Row],[Pnr.]]=GT$7,Tbl.Kosten[[#This Row],[Te financieren]],"")</f>
        <v/>
      </c>
      <c r="GU48" s="160" t="str">
        <f>IF(Tbl.Kosten[[#This Row],[Pnr.]]=GU$7,Tbl.Kosten[[#This Row],[Te financieren]],"")</f>
        <v/>
      </c>
      <c r="GV48" s="160" t="str">
        <f>IF(Tbl.Kosten[[#This Row],[Pnr.]]=GV$7,Tbl.Kosten[[#This Row],[Te financieren]],"")</f>
        <v/>
      </c>
      <c r="GW48" s="160" t="str">
        <f>IF(Tbl.Kosten[[#This Row],[Pnr.]]=GW$7,Tbl.Kosten[[#This Row],[Te financieren]],"")</f>
        <v/>
      </c>
      <c r="GX48" s="160" t="str">
        <f>IF(Tbl.Kosten[[#This Row],[Pnr.]]=GX$7,Tbl.Kosten[[#This Row],[Te financieren]],"")</f>
        <v/>
      </c>
      <c r="GY48" s="160" t="str">
        <f>IF(Tbl.Kosten[[#This Row],[Pnr.]]=GY$7,Tbl.Kosten[[#This Row],[Te financieren]],"")</f>
        <v/>
      </c>
      <c r="GZ48" s="160" t="str">
        <f>IF(Tbl.Kosten[[#This Row],[Pnr.]]=GZ$7,Tbl.Kosten[[#This Row],[Te financieren]],"")</f>
        <v/>
      </c>
      <c r="HA48" s="160" t="str">
        <f>IF(Tbl.Kosten[[#This Row],[Pnr.]]=HA$7,Tbl.Kosten[[#This Row],[Te financieren]],"")</f>
        <v/>
      </c>
      <c r="HB48" s="160" t="str">
        <f>IF(Tbl.Kosten[[#This Row],[Pnr.]]=HB$7,Tbl.Kosten[[#This Row],[Te financieren]],"")</f>
        <v/>
      </c>
      <c r="HC48" s="160" t="str">
        <f>IF(Tbl.Kosten[[#This Row],[Pnr.]]=HC$7,Tbl.Kosten[[#This Row],[Te financieren]],"")</f>
        <v/>
      </c>
      <c r="HD48" s="160" t="str">
        <f>IF(Tbl.Kosten[[#This Row],[Pnr.]]=HD$7,Tbl.Kosten[[#This Row],[Te financieren]],"")</f>
        <v/>
      </c>
      <c r="HE48" s="160" t="str">
        <f>IF(Tbl.Kosten[[#This Row],[Pnr.]]=HE$7,Tbl.Kosten[[#This Row],[Te financieren]],"")</f>
        <v/>
      </c>
      <c r="HF48" s="160" t="str">
        <f>IF(Tbl.Kosten[[#This Row],[Pnr.]]=HF$7,Tbl.Kosten[[#This Row],[Te financieren]],"")</f>
        <v/>
      </c>
      <c r="HG48" s="160" t="str">
        <f>IF(Tbl.Kosten[[#This Row],[Pnr.]]=HG$7,Tbl.Kosten[[#This Row],[Te financieren]],"")</f>
        <v/>
      </c>
      <c r="HH48" s="160" t="str">
        <f>IF(Tbl.Kosten[[#This Row],[Pnr.]]=HH$7,Tbl.Kosten[[#This Row],[Te financieren]],"")</f>
        <v/>
      </c>
      <c r="HI48" s="160" t="str">
        <f>IF(Tbl.Kosten[[#This Row],[Pnr.]]=HI$7,Tbl.Kosten[[#This Row],[Te financieren]],"")</f>
        <v/>
      </c>
      <c r="HJ48" s="160" t="str">
        <f>IF(Tbl.Kosten[[#This Row],[Pnr.]]=HJ$7,Tbl.Kosten[[#This Row],[Te financieren]],"")</f>
        <v/>
      </c>
      <c r="HK48" s="160" t="str">
        <f>IF(Tbl.Kosten[[#This Row],[Pnr.]]=HK$7,Tbl.Kosten[[#This Row],[Te financieren]],"")</f>
        <v/>
      </c>
      <c r="HL48" s="160" t="str">
        <f>IF(Tbl.Kosten[[#This Row],[Pnr.]]=HL$7,Tbl.Kosten[[#This Row],[Te financieren]],"")</f>
        <v/>
      </c>
      <c r="HM48" s="160" t="str">
        <f>IF(Tbl.Kosten[[#This Row],[Pnr.]]=HM$7,Tbl.Kosten[[#This Row],[Te financieren]],"")</f>
        <v/>
      </c>
      <c r="HN48" s="160" t="str">
        <f>IF(Tbl.Kosten[[#This Row],[Pnr.]]=HN$7,Tbl.Kosten[[#This Row],[Te financieren]],"")</f>
        <v/>
      </c>
      <c r="HO48" s="160" t="str">
        <f>IF(Tbl.Kosten[[#This Row],[Pnr.]]=HO$7,Tbl.Kosten[[#This Row],[Te financieren]],"")</f>
        <v/>
      </c>
      <c r="HP48" s="160" t="str">
        <f>IF(Tbl.Kosten[[#This Row],[Pnr.]]=HP$7,Tbl.Kosten[[#This Row],[Te financieren]],"")</f>
        <v/>
      </c>
      <c r="HQ48" s="160" t="str">
        <f>IF(Tbl.Kosten[[#This Row],[Pnr.]]=HQ$7,Tbl.Kosten[[#This Row],[Te financieren]],"")</f>
        <v/>
      </c>
      <c r="HR48" s="160" t="str">
        <f>IF(Tbl.Kosten[[#This Row],[Pnr.]]=HR$7,Tbl.Kosten[[#This Row],[Te financieren]],"")</f>
        <v/>
      </c>
      <c r="HS48" s="160" t="str">
        <f>IF(Tbl.Kosten[[#This Row],[Pnr.]]=HS$7,Tbl.Kosten[[#This Row],[Te financieren]],"")</f>
        <v/>
      </c>
      <c r="HT48" s="160" t="str">
        <f>IF(Tbl.Kosten[[#This Row],[Pnr.]]=HT$7,Tbl.Kosten[[#This Row],[Te financieren]],"")</f>
        <v/>
      </c>
      <c r="HU48" s="160" t="str">
        <f>IF(Tbl.Kosten[[#This Row],[Pnr.]]=HU$7,Tbl.Kosten[[#This Row],[Te financieren]],"")</f>
        <v/>
      </c>
      <c r="HV48" s="160" t="str">
        <f>IF(Tbl.Kosten[[#This Row],[Pnr.]]=HV$7,Tbl.Kosten[[#This Row],[Te financieren]],"")</f>
        <v/>
      </c>
      <c r="HW48" s="160" t="str">
        <f>IF(Tbl.Kosten[[#This Row],[Pnr.]]=HW$7,Tbl.Kosten[[#This Row],[Te financieren]],"")</f>
        <v/>
      </c>
    </row>
    <row r="49" spans="2:231" x14ac:dyDescent="0.3">
      <c r="B49" s="144"/>
      <c r="C49" s="147"/>
      <c r="D49" s="146"/>
      <c r="E49" s="147"/>
      <c r="F49" s="145"/>
      <c r="G49" s="11" t="str">
        <f>IF(Tbl.Kosten[[#This Row],[Medewerker e/o 
functie]]&lt;&gt;"",_xlfn.XLOOKUP(Tbl.Kosten[[#This Row],[Medewerker e/o 
functie]],Tbl.Uurtarief[Medewerker en/of functie],Tbl.Uurtarief[Uurtarief],"",0,1),"")</f>
        <v/>
      </c>
      <c r="H49" s="121">
        <f>IFERROR(Tbl.Kosten[[#This Row],[Uren]]*Tbl.Kosten[[#This Row],[Uurtarief]],0)</f>
        <v>0</v>
      </c>
      <c r="I49" s="119" t="str">
        <f>IF(Tbl.Kosten[[#This Row],[Subtotaal uren]]&lt;&gt;0,_xlfn.XLOOKUP(Tbl.Kosten[[#This Row],[Medewerker e/o 
functie]],Tbl.Uurtarief[Medewerker en/of functie],Tbl.Uurtarief[Kostensoort arbeid],"",0,1),"")</f>
        <v/>
      </c>
      <c r="J49" s="147"/>
      <c r="K49" s="145"/>
      <c r="L49" s="149" t="str">
        <f>IF(Tbl.Kosten[[#This Row],[Activum]]&lt;&gt;"",_xlfn.XLOOKUP(Tbl.Kosten[[#This Row],[Activum]],Tbl.Afschrijvingskosten[Activum],Tbl.Afschrijvingskosten[Tarief per afschrijvings-eenheid],"",0,1),"")</f>
        <v/>
      </c>
      <c r="M49" s="122">
        <f>IFERROR(Tbl.Kosten[[#This Row],[Een-
heden]]*Tbl.Kosten[[#This Row],[Afschrijvings-
tarief]],0)</f>
        <v>0</v>
      </c>
      <c r="N49" s="122" t="str">
        <f>IF(Tbl.Kosten[[#This Row],[Subtotaal afschrijving]]&lt;&gt;0,Lijsten!A47,"")</f>
        <v/>
      </c>
      <c r="O49" s="150"/>
      <c r="P49" s="145"/>
      <c r="Q49" s="148"/>
      <c r="R49" s="122">
        <f>IFERROR(Tbl.Kosten[[#This Row],[Aantal]]*Tbl.Kosten[[#This Row],[Tarief]],0)</f>
        <v>0</v>
      </c>
      <c r="S49" s="8">
        <f>IFERROR(Tbl.Kosten[[#This Row],[Subtotaal overige kosten]]+Tbl.Kosten[[#This Row],[Subtotaal uren]]+Tbl.Kosten[[#This Row],[Subtotaal afschrijving]],0)</f>
        <v>0</v>
      </c>
      <c r="T49" s="8">
        <f>IFERROR(Tbl.Kosten[[#This Row],[Totaal kosten]]*Tbl.Kosten[[#This Row],[Subsidie%]],0)</f>
        <v>0</v>
      </c>
      <c r="U49" s="4" t="str" cm="1">
        <f t="array" ref="U49">IFERROR(_xlfn.IFS(Tbl.Kosten[[#This Row],[Subtotaal uren]]&lt;&gt;0,Tbl.Kosten[[#This Row],[Kostensoort arbeid]],Tbl.Kosten[[#This Row],[Subtotaal afschrijving]]&lt;&gt;0,Tbl.Kosten[[#This Row],[Kostensoort afschrijving]],Tbl.Kosten[[#This Row],[Subtotaal overige kosten]]&lt;&gt;0,Tbl.Kosten[[#This Row],[Kostensoort overig]]),"")</f>
        <v/>
      </c>
      <c r="V49" s="4" t="str">
        <f>IFERROR(_xlfn.XLOOKUP(Tbl.Kosten[[#This Row],[Activiteitencode]],Tbl.Activiteiten[Activiteitcode],Tbl.Activiteiten[Werkpakketcode],"",0,1),"")</f>
        <v/>
      </c>
      <c r="W49" s="4" t="str">
        <f>IFERROR(_xlfn.XLOOKUP(Tbl.Kosten[[#This Row],[Werkpakketcode]],Tbl.Werkpakketten[Werkpakketcode],Tbl.Werkpakketten[Subsidiabele activiteit],"",0,1),"")</f>
        <v/>
      </c>
      <c r="X49" s="12">
        <f>IFERROR(_xlfn.XLOOKUP(Tbl.Kosten[[#This Row],[Sanr.]],Tbl.Subsidiehoogte[SAnr.],Tbl.Subsidiehoogte[Sub. Percentage],0,0,1),0)</f>
        <v>0</v>
      </c>
      <c r="Y49" s="154" t="str">
        <f>IFERROR(_xlfn.XLOOKUP(Tbl.Kosten[[#This Row],[Partnercode]],Tbl.Projectpartners[Partnercode],Tbl.Projectpartners[PNr.],"",0,1),"")</f>
        <v>P1</v>
      </c>
      <c r="Z49" s="158">
        <f>IF(Tbl.Kosten[[#This Row],[Pnr.]]=Z$7,Tbl.Kosten[[#This Row],[Totaal kosten]],"")</f>
        <v>0</v>
      </c>
      <c r="AA49" s="158" t="str">
        <f>IF(Tbl.Kosten[[#This Row],[Pnr.]]=AA$7,Tbl.Kosten[[#This Row],[Totaal kosten]],"")</f>
        <v/>
      </c>
      <c r="AB49" s="158" t="str">
        <f>IF(Tbl.Kosten[[#This Row],[Pnr.]]=AB$7,Tbl.Kosten[[#This Row],[Totaal kosten]],"")</f>
        <v/>
      </c>
      <c r="AC49" s="158" t="str">
        <f>IF(Tbl.Kosten[[#This Row],[Pnr.]]=AC$7,Tbl.Kosten[[#This Row],[Totaal kosten]],"")</f>
        <v/>
      </c>
      <c r="AD49" s="158" t="str">
        <f>IF(Tbl.Kosten[[#This Row],[Pnr.]]=AD$7,Tbl.Kosten[[#This Row],[Totaal kosten]],"")</f>
        <v/>
      </c>
      <c r="AE49" s="158" t="str">
        <f>IF(Tbl.Kosten[[#This Row],[Pnr.]]=AE$7,Tbl.Kosten[[#This Row],[Totaal kosten]],"")</f>
        <v/>
      </c>
      <c r="AF49" s="158" t="str">
        <f>IF(Tbl.Kosten[[#This Row],[Pnr.]]=AF$7,Tbl.Kosten[[#This Row],[Totaal kosten]],"")</f>
        <v/>
      </c>
      <c r="AG49" s="158" t="str">
        <f>IF(Tbl.Kosten[[#This Row],[Pnr.]]=AG$7,Tbl.Kosten[[#This Row],[Totaal kosten]],"")</f>
        <v/>
      </c>
      <c r="AH49" s="158" t="str">
        <f>IF(Tbl.Kosten[[#This Row],[Pnr.]]=AH$7,Tbl.Kosten[[#This Row],[Totaal kosten]],"")</f>
        <v/>
      </c>
      <c r="AI49" s="158" t="str">
        <f>IF(Tbl.Kosten[[#This Row],[Pnr.]]=AI$7,Tbl.Kosten[[#This Row],[Totaal kosten]],"")</f>
        <v/>
      </c>
      <c r="AJ49" s="158" t="str">
        <f>IF(Tbl.Kosten[[#This Row],[Pnr.]]=AJ$7,Tbl.Kosten[[#This Row],[Totaal kosten]],"")</f>
        <v/>
      </c>
      <c r="AK49" s="158" t="str">
        <f>IF(Tbl.Kosten[[#This Row],[Pnr.]]=AK$7,Tbl.Kosten[[#This Row],[Totaal kosten]],"")</f>
        <v/>
      </c>
      <c r="AL49" s="158" t="str">
        <f>IF(Tbl.Kosten[[#This Row],[Pnr.]]=AL$7,Tbl.Kosten[[#This Row],[Totaal kosten]],"")</f>
        <v/>
      </c>
      <c r="AM49" s="158" t="str">
        <f>IF(Tbl.Kosten[[#This Row],[Pnr.]]=AM$7,Tbl.Kosten[[#This Row],[Totaal kosten]],"")</f>
        <v/>
      </c>
      <c r="AN49" s="158" t="str">
        <f>IF(Tbl.Kosten[[#This Row],[Pnr.]]=AN$7,Tbl.Kosten[[#This Row],[Totaal kosten]],"")</f>
        <v/>
      </c>
      <c r="AO49" s="158" t="str">
        <f>IF(Tbl.Kosten[[#This Row],[Pnr.]]=AO$7,Tbl.Kosten[[#This Row],[Totaal kosten]],"")</f>
        <v/>
      </c>
      <c r="AP49" s="158" t="str">
        <f>IF(Tbl.Kosten[[#This Row],[Pnr.]]=AP$7,Tbl.Kosten[[#This Row],[Totaal kosten]],"")</f>
        <v/>
      </c>
      <c r="AQ49" s="158" t="str">
        <f>IF(Tbl.Kosten[[#This Row],[Pnr.]]=AQ$7,Tbl.Kosten[[#This Row],[Totaal kosten]],"")</f>
        <v/>
      </c>
      <c r="AR49" s="158" t="str">
        <f>IF(Tbl.Kosten[[#This Row],[Pnr.]]=AR$7,Tbl.Kosten[[#This Row],[Totaal kosten]],"")</f>
        <v/>
      </c>
      <c r="AS49" s="158" t="str">
        <f>IF(Tbl.Kosten[[#This Row],[Pnr.]]=AS$7,Tbl.Kosten[[#This Row],[Totaal kosten]],"")</f>
        <v/>
      </c>
      <c r="AT49" s="158" t="str">
        <f>IF(Tbl.Kosten[[#This Row],[Pnr.]]=AT$7,Tbl.Kosten[[#This Row],[Totaal kosten]],"")</f>
        <v/>
      </c>
      <c r="AU49" s="158" t="str">
        <f>IF(Tbl.Kosten[[#This Row],[Pnr.]]=AU$7,Tbl.Kosten[[#This Row],[Totaal kosten]],"")</f>
        <v/>
      </c>
      <c r="AV49" s="158" t="str">
        <f>IF(Tbl.Kosten[[#This Row],[Pnr.]]=AV$7,Tbl.Kosten[[#This Row],[Totaal kosten]],"")</f>
        <v/>
      </c>
      <c r="AW49" s="158" t="str">
        <f>IF(Tbl.Kosten[[#This Row],[Pnr.]]=AW$7,Tbl.Kosten[[#This Row],[Totaal kosten]],"")</f>
        <v/>
      </c>
      <c r="AX49" s="158" t="str">
        <f>IF(Tbl.Kosten[[#This Row],[Pnr.]]=AX$7,Tbl.Kosten[[#This Row],[Totaal kosten]],"")</f>
        <v/>
      </c>
      <c r="AY49" s="158" t="str">
        <f>IF(Tbl.Kosten[[#This Row],[Pnr.]]=AY$7,Tbl.Kosten[[#This Row],[Totaal kosten]],"")</f>
        <v/>
      </c>
      <c r="AZ49" s="158" t="str">
        <f>IF(Tbl.Kosten[[#This Row],[Pnr.]]=AZ$7,Tbl.Kosten[[#This Row],[Totaal kosten]],"")</f>
        <v/>
      </c>
      <c r="BA49" s="158" t="str">
        <f>IF(Tbl.Kosten[[#This Row],[Pnr.]]=BA$7,Tbl.Kosten[[#This Row],[Totaal kosten]],"")</f>
        <v/>
      </c>
      <c r="BB49" s="158" t="str">
        <f>IF(Tbl.Kosten[[#This Row],[Pnr.]]=BB$7,Tbl.Kosten[[#This Row],[Totaal kosten]],"")</f>
        <v/>
      </c>
      <c r="BC49" s="158" t="str">
        <f>IF(Tbl.Kosten[[#This Row],[Pnr.]]=BC$7,Tbl.Kosten[[#This Row],[Totaal kosten]],"")</f>
        <v/>
      </c>
      <c r="BD49" s="158" t="str">
        <f>IF(Tbl.Kosten[[#This Row],[Pnr.]]=BD$7,Tbl.Kosten[[#This Row],[Totaal kosten]],"")</f>
        <v/>
      </c>
      <c r="BE49" s="158" t="str">
        <f>IF(Tbl.Kosten[[#This Row],[Pnr.]]=BE$7,Tbl.Kosten[[#This Row],[Totaal kosten]],"")</f>
        <v/>
      </c>
      <c r="BF49" s="158" t="str">
        <f>IF(Tbl.Kosten[[#This Row],[Pnr.]]=BF$7,Tbl.Kosten[[#This Row],[Totaal kosten]],"")</f>
        <v/>
      </c>
      <c r="BG49" s="158" t="str">
        <f>IF(Tbl.Kosten[[#This Row],[Pnr.]]=BG$7,Tbl.Kosten[[#This Row],[Totaal kosten]],"")</f>
        <v/>
      </c>
      <c r="BH49" s="158" t="str">
        <f>IF(Tbl.Kosten[[#This Row],[Pnr.]]=BH$7,Tbl.Kosten[[#This Row],[Totaal kosten]],"")</f>
        <v/>
      </c>
      <c r="BI49" s="158" t="str">
        <f>IF(Tbl.Kosten[[#This Row],[Pnr.]]=BI$7,Tbl.Kosten[[#This Row],[Totaal kosten]],"")</f>
        <v/>
      </c>
      <c r="BJ49" s="158" t="str">
        <f>IF(Tbl.Kosten[[#This Row],[Pnr.]]=BJ$7,Tbl.Kosten[[#This Row],[Totaal kosten]],"")</f>
        <v/>
      </c>
      <c r="BK49" s="158" t="str">
        <f>IF(Tbl.Kosten[[#This Row],[Pnr.]]=BK$7,Tbl.Kosten[[#This Row],[Totaal kosten]],"")</f>
        <v/>
      </c>
      <c r="BL49" s="158" t="str">
        <f>IF(Tbl.Kosten[[#This Row],[Pnr.]]=BL$7,Tbl.Kosten[[#This Row],[Totaal kosten]],"")</f>
        <v/>
      </c>
      <c r="BM49" s="158" t="str">
        <f>IF(Tbl.Kosten[[#This Row],[Pnr.]]=BM$7,Tbl.Kosten[[#This Row],[Totaal kosten]],"")</f>
        <v/>
      </c>
      <c r="BN49" s="158" t="str">
        <f>IF(Tbl.Kosten[[#This Row],[Pnr.]]=BN$7,Tbl.Kosten[[#This Row],[Totaal kosten]],"")</f>
        <v/>
      </c>
      <c r="BO49" s="158" t="str">
        <f>IF(Tbl.Kosten[[#This Row],[Pnr.]]=BO$7,Tbl.Kosten[[#This Row],[Totaal kosten]],"")</f>
        <v/>
      </c>
      <c r="BP49" s="158" t="str">
        <f>IF(Tbl.Kosten[[#This Row],[Pnr.]]=BP$7,Tbl.Kosten[[#This Row],[Totaal kosten]],"")</f>
        <v/>
      </c>
      <c r="BQ49" s="158" t="str">
        <f>IF(Tbl.Kosten[[#This Row],[Pnr.]]=BQ$7,Tbl.Kosten[[#This Row],[Totaal kosten]],"")</f>
        <v/>
      </c>
      <c r="BR49" s="158" t="str">
        <f>IF(Tbl.Kosten[[#This Row],[Pnr.]]=BR$7,Tbl.Kosten[[#This Row],[Totaal kosten]],"")</f>
        <v/>
      </c>
      <c r="BS49" s="158" t="str">
        <f>IF(Tbl.Kosten[[#This Row],[Pnr.]]=BS$7,Tbl.Kosten[[#This Row],[Totaal kosten]],"")</f>
        <v/>
      </c>
      <c r="BT49" s="158" t="str">
        <f>IF(Tbl.Kosten[[#This Row],[Pnr.]]=BT$7,Tbl.Kosten[[#This Row],[Totaal kosten]],"")</f>
        <v/>
      </c>
      <c r="BU49" s="158" t="str">
        <f>IF(Tbl.Kosten[[#This Row],[Pnr.]]=BU$7,Tbl.Kosten[[#This Row],[Totaal kosten]],"")</f>
        <v/>
      </c>
      <c r="BV49" s="158" t="str">
        <f>IF(Tbl.Kosten[[#This Row],[Pnr.]]=BV$7,Tbl.Kosten[[#This Row],[Totaal kosten]],"")</f>
        <v/>
      </c>
      <c r="BW49" s="158" t="str">
        <f>IF(Tbl.Kosten[[#This Row],[Pnr.]]=BW$7,Tbl.Kosten[[#This Row],[Totaal kosten]],"")</f>
        <v/>
      </c>
      <c r="BX49" s="158" t="str">
        <f>IFERROR(_xlfn.XLOOKUP(Tbl.Kosten[[#This Row],[Werkpakketcode]],Tbl.Werkpakketten[Werkpakketcode],Tbl.Werkpakketten[WPnr.],"",0,1),"")</f>
        <v/>
      </c>
      <c r="BY49" s="158" t="str">
        <f>IF(Tbl.Kosten[[#This Row],[WPnr.]]=BY$7,Tbl.Kosten[[#This Row],[Totaal kosten]],"")</f>
        <v/>
      </c>
      <c r="BZ49" s="158" t="str">
        <f>IF(Tbl.Kosten[[#This Row],[WPnr.]]=BZ$7,Tbl.Kosten[[#This Row],[Totaal kosten]],"")</f>
        <v/>
      </c>
      <c r="CA49" s="158" t="str">
        <f>IF(Tbl.Kosten[[#This Row],[WPnr.]]=CA$7,Tbl.Kosten[[#This Row],[Totaal kosten]],"")</f>
        <v/>
      </c>
      <c r="CB49" s="158" t="str">
        <f>IF(Tbl.Kosten[[#This Row],[WPnr.]]=CB$7,Tbl.Kosten[[#This Row],[Totaal kosten]],"")</f>
        <v/>
      </c>
      <c r="CC49" s="158" t="str">
        <f>IF(Tbl.Kosten[[#This Row],[WPnr.]]=CC$7,Tbl.Kosten[[#This Row],[Totaal kosten]],"")</f>
        <v/>
      </c>
      <c r="CD49" s="158" t="str">
        <f>IF(Tbl.Kosten[[#This Row],[WPnr.]]=CD$7,Tbl.Kosten[[#This Row],[Totaal kosten]],"")</f>
        <v/>
      </c>
      <c r="CE49" s="158" t="str">
        <f>IF(Tbl.Kosten[[#This Row],[WPnr.]]=CE$7,Tbl.Kosten[[#This Row],[Totaal kosten]],"")</f>
        <v/>
      </c>
      <c r="CF49" s="158" t="str">
        <f>IF(Tbl.Kosten[[#This Row],[WPnr.]]=CF$7,Tbl.Kosten[[#This Row],[Totaal kosten]],"")</f>
        <v/>
      </c>
      <c r="CG49" s="158" t="str">
        <f>IF(Tbl.Kosten[[#This Row],[WPnr.]]=CG$7,Tbl.Kosten[[#This Row],[Totaal kosten]],"")</f>
        <v/>
      </c>
      <c r="CH49" s="158" t="str">
        <f>IF(Tbl.Kosten[[#This Row],[WPnr.]]=CH$7,Tbl.Kosten[[#This Row],[Totaal kosten]],"")</f>
        <v/>
      </c>
      <c r="CI49" s="158" t="str">
        <f>IF(Tbl.Kosten[[#This Row],[WPnr.]]=CI$7,Tbl.Kosten[[#This Row],[Totaal kosten]],"")</f>
        <v/>
      </c>
      <c r="CJ49" s="158" t="str">
        <f>IF(Tbl.Kosten[[#This Row],[WPnr.]]=CJ$7,Tbl.Kosten[[#This Row],[Totaal kosten]],"")</f>
        <v/>
      </c>
      <c r="CK49" s="158" t="str">
        <f>IF(Tbl.Kosten[[#This Row],[WPnr.]]=CK$7,Tbl.Kosten[[#This Row],[Totaal kosten]],"")</f>
        <v/>
      </c>
      <c r="CL49" s="158" t="str">
        <f>IF(Tbl.Kosten[[#This Row],[WPnr.]]=CL$7,Tbl.Kosten[[#This Row],[Totaal kosten]],"")</f>
        <v/>
      </c>
      <c r="CM49" s="158" t="str">
        <f>IF(Tbl.Kosten[[#This Row],[WPnr.]]=CM$7,Tbl.Kosten[[#This Row],[Totaal kosten]],"")</f>
        <v/>
      </c>
      <c r="CN49" s="158" t="str">
        <f>IF(Tbl.Kosten[[#This Row],[WPnr.]]=CN$7,Tbl.Kosten[[#This Row],[Totaal kosten]],"")</f>
        <v/>
      </c>
      <c r="CO49" s="158" t="str">
        <f>IF(Tbl.Kosten[[#This Row],[WPnr.]]=CO$7,Tbl.Kosten[[#This Row],[Totaal kosten]],"")</f>
        <v/>
      </c>
      <c r="CP49" s="158" t="str">
        <f>IF(Tbl.Kosten[[#This Row],[WPnr.]]=CP$7,Tbl.Kosten[[#This Row],[Totaal kosten]],"")</f>
        <v/>
      </c>
      <c r="CQ49" s="158" t="str">
        <f>IF(Tbl.Kosten[[#This Row],[WPnr.]]=CQ$7,Tbl.Kosten[[#This Row],[Totaal kosten]],"")</f>
        <v/>
      </c>
      <c r="CR49" s="158" t="str">
        <f>IF(Tbl.Kosten[[#This Row],[WPnr.]]=CR$7,Tbl.Kosten[[#This Row],[Totaal kosten]],"")</f>
        <v/>
      </c>
      <c r="CS49" s="158" t="str">
        <f>IF(Tbl.Kosten[[#This Row],[WPnr.]]=CS$7,Tbl.Kosten[[#This Row],[Totaal kosten]],"")</f>
        <v/>
      </c>
      <c r="CT49" s="158" t="str">
        <f>IF(Tbl.Kosten[[#This Row],[WPnr.]]=CT$7,Tbl.Kosten[[#This Row],[Totaal kosten]],"")</f>
        <v/>
      </c>
      <c r="CU49" s="158" t="str">
        <f>IF(Tbl.Kosten[[#This Row],[WPnr.]]=CU$7,Tbl.Kosten[[#This Row],[Totaal kosten]],"")</f>
        <v/>
      </c>
      <c r="CV49" s="158" t="str">
        <f>IF(Tbl.Kosten[[#This Row],[WPnr.]]=CV$7,Tbl.Kosten[[#This Row],[Totaal kosten]],"")</f>
        <v/>
      </c>
      <c r="CW49" s="158" t="str">
        <f>IF(Tbl.Kosten[[#This Row],[WPnr.]]=CW$7,Tbl.Kosten[[#This Row],[Totaal kosten]],"")</f>
        <v/>
      </c>
      <c r="CX49" s="158" t="str">
        <f>IF(Tbl.Kosten[[#This Row],[WPnr.]]=CX$7,Tbl.Kosten[[#This Row],[Totaal kosten]],"")</f>
        <v/>
      </c>
      <c r="CY49" s="158" t="str">
        <f>IF(Tbl.Kosten[[#This Row],[WPnr.]]=CY$7,Tbl.Kosten[[#This Row],[Totaal kosten]],"")</f>
        <v/>
      </c>
      <c r="CZ49" s="158" t="str">
        <f>IF(Tbl.Kosten[[#This Row],[WPnr.]]=CZ$7,Tbl.Kosten[[#This Row],[Totaal kosten]],"")</f>
        <v/>
      </c>
      <c r="DA49" s="158" t="str">
        <f>IF(Tbl.Kosten[[#This Row],[WPnr.]]=DA$7,Tbl.Kosten[[#This Row],[Totaal kosten]],"")</f>
        <v/>
      </c>
      <c r="DB49" s="158" t="str">
        <f>IF(Tbl.Kosten[[#This Row],[WPnr.]]=DB$7,Tbl.Kosten[[#This Row],[Totaal kosten]],"")</f>
        <v/>
      </c>
      <c r="DC49" s="158" t="str">
        <f>IF(Tbl.Kosten[[#This Row],[WPnr.]]=DC$7,Tbl.Kosten[[#This Row],[Totaal kosten]],"")</f>
        <v/>
      </c>
      <c r="DD49" s="158" t="str">
        <f>IF(Tbl.Kosten[[#This Row],[WPnr.]]=DD$7,Tbl.Kosten[[#This Row],[Totaal kosten]],"")</f>
        <v/>
      </c>
      <c r="DE49" s="158" t="str">
        <f>IF(Tbl.Kosten[[#This Row],[WPnr.]]=DE$7,Tbl.Kosten[[#This Row],[Totaal kosten]],"")</f>
        <v/>
      </c>
      <c r="DF49" s="158" t="str">
        <f>IF(Tbl.Kosten[[#This Row],[WPnr.]]=DF$7,Tbl.Kosten[[#This Row],[Totaal kosten]],"")</f>
        <v/>
      </c>
      <c r="DG49" s="158" t="str">
        <f>IF(Tbl.Kosten[[#This Row],[WPnr.]]=DG$7,Tbl.Kosten[[#This Row],[Totaal kosten]],"")</f>
        <v/>
      </c>
      <c r="DH49" s="158" t="str">
        <f>IF(Tbl.Kosten[[#This Row],[WPnr.]]=DH$7,Tbl.Kosten[[#This Row],[Totaal kosten]],"")</f>
        <v/>
      </c>
      <c r="DI49" s="158" t="str">
        <f>IF(Tbl.Kosten[[#This Row],[WPnr.]]=DI$7,Tbl.Kosten[[#This Row],[Totaal kosten]],"")</f>
        <v/>
      </c>
      <c r="DJ49" s="158" t="str">
        <f>IF(Tbl.Kosten[[#This Row],[WPnr.]]=DJ$7,Tbl.Kosten[[#This Row],[Totaal kosten]],"")</f>
        <v/>
      </c>
      <c r="DK49" s="158" t="str">
        <f>IF(Tbl.Kosten[[#This Row],[WPnr.]]=DK$7,Tbl.Kosten[[#This Row],[Totaal kosten]],"")</f>
        <v/>
      </c>
      <c r="DL49" s="158" t="str">
        <f>IF(Tbl.Kosten[[#This Row],[WPnr.]]=DL$7,Tbl.Kosten[[#This Row],[Totaal kosten]],"")</f>
        <v/>
      </c>
      <c r="DM49" s="158" t="str">
        <f>IF(Tbl.Kosten[[#This Row],[WPnr.]]=DM$7,Tbl.Kosten[[#This Row],[Totaal kosten]],"")</f>
        <v/>
      </c>
      <c r="DN49" s="158" t="str">
        <f>IF(Tbl.Kosten[[#This Row],[WPnr.]]=DN$7,Tbl.Kosten[[#This Row],[Totaal kosten]],"")</f>
        <v/>
      </c>
      <c r="DO49" s="158" t="str">
        <f>IF(Tbl.Kosten[[#This Row],[WPnr.]]=DO$7,Tbl.Kosten[[#This Row],[Totaal kosten]],"")</f>
        <v/>
      </c>
      <c r="DP49" s="158" t="str">
        <f>IF(Tbl.Kosten[[#This Row],[WPnr.]]=DP$7,Tbl.Kosten[[#This Row],[Totaal kosten]],"")</f>
        <v/>
      </c>
      <c r="DQ49" s="158" t="str">
        <f>IF(Tbl.Kosten[[#This Row],[WPnr.]]=DQ$7,Tbl.Kosten[[#This Row],[Totaal kosten]],"")</f>
        <v/>
      </c>
      <c r="DR49" s="158" t="str">
        <f>IF(Tbl.Kosten[[#This Row],[WPnr.]]=DR$7,Tbl.Kosten[[#This Row],[Totaal kosten]],"")</f>
        <v/>
      </c>
      <c r="DS49" s="158" t="str">
        <f>IF(Tbl.Kosten[[#This Row],[WPnr.]]=DS$7,Tbl.Kosten[[#This Row],[Totaal kosten]],"")</f>
        <v/>
      </c>
      <c r="DT49" s="158" t="str">
        <f>IF(Tbl.Kosten[[#This Row],[WPnr.]]=DT$7,Tbl.Kosten[[#This Row],[Totaal kosten]],"")</f>
        <v/>
      </c>
      <c r="DU49" s="158" t="str">
        <f>IF(Tbl.Kosten[[#This Row],[WPnr.]]=DU$7,Tbl.Kosten[[#This Row],[Totaal kosten]],"")</f>
        <v/>
      </c>
      <c r="DV49" s="158" t="str">
        <f>IF(Tbl.Kosten[[#This Row],[WPnr.]]=DV$7,Tbl.Kosten[[#This Row],[Totaal kosten]],"")</f>
        <v/>
      </c>
      <c r="DW49" s="160" t="str">
        <f>IFERROR(_xlfn.XLOOKUP(Tbl.Kosten[[#This Row],[Kostensoort]],Tbl.Kostensoorten[Kostensoorten],Tbl.Kostensoorten[KSnr.],"",0,1),"")</f>
        <v/>
      </c>
      <c r="DX49" s="160" t="str">
        <f>IF(Tbl.Kosten[[#This Row],[KSnr.]]=DX$7,Tbl.Kosten[[#This Row],[Totaal kosten]],"")</f>
        <v/>
      </c>
      <c r="DY49" s="160" t="str">
        <f>IF(Tbl.Kosten[[#This Row],[KSnr.]]=DY$7,Tbl.Kosten[[#This Row],[Totaal kosten]],"")</f>
        <v/>
      </c>
      <c r="DZ49" s="160" t="str">
        <f>IF(Tbl.Kosten[[#This Row],[KSnr.]]=DZ$7,Tbl.Kosten[[#This Row],[Totaal kosten]],"")</f>
        <v/>
      </c>
      <c r="EA49" s="160" t="str">
        <f>IF(Tbl.Kosten[[#This Row],[KSnr.]]=EA$7,Tbl.Kosten[[#This Row],[Totaal kosten]],"")</f>
        <v/>
      </c>
      <c r="EB49" s="160" t="str">
        <f>IF(Tbl.Kosten[[#This Row],[KSnr.]]=EB$7,Tbl.Kosten[[#This Row],[Totaal kosten]],"")</f>
        <v/>
      </c>
      <c r="EC49" s="160" t="str">
        <f>IF(Tbl.Kosten[[#This Row],[KSnr.]]=EC$7,Tbl.Kosten[[#This Row],[Totaal kosten]],"")</f>
        <v/>
      </c>
      <c r="ED49" s="160" t="str">
        <f>IF(Tbl.Kosten[[#This Row],[KSnr.]]=ED$7,Tbl.Kosten[[#This Row],[Totaal kosten]],"")</f>
        <v/>
      </c>
      <c r="EE49" s="160" t="str">
        <f>IF(Tbl.Kosten[[#This Row],[KSnr.]]=EE$7,Tbl.Kosten[[#This Row],[Totaal kosten]],"")</f>
        <v/>
      </c>
      <c r="EF49" s="160" t="str">
        <f>IF(Tbl.Kosten[[#This Row],[KSnr.]]=EF$7,Tbl.Kosten[[#This Row],[Totaal kosten]],"")</f>
        <v/>
      </c>
      <c r="EG49" s="160" t="str">
        <f>IF(Tbl.Kosten[[#This Row],[KSnr.]]=EG$7,Tbl.Kosten[[#This Row],[Totaal kosten]],"")</f>
        <v/>
      </c>
      <c r="EH49" s="160" t="str">
        <f>IF(Tbl.Kosten[[#This Row],[KSnr.]]=EH$7,Tbl.Kosten[[#This Row],[Totaal kosten]],"")</f>
        <v/>
      </c>
      <c r="EI49" s="160" t="str">
        <f>IF(Tbl.Kosten[[#This Row],[KSnr.]]=EI$7,Tbl.Kosten[[#This Row],[Totaal kosten]],"")</f>
        <v/>
      </c>
      <c r="EJ49" s="160" t="str">
        <f>IF(Tbl.Kosten[[#This Row],[KSnr.]]=EJ$7,Tbl.Kosten[[#This Row],[Totaal kosten]],"")</f>
        <v/>
      </c>
      <c r="EK49" s="160" t="str">
        <f>IF(Tbl.Kosten[[#This Row],[KSnr.]]=EK$7,Tbl.Kosten[[#This Row],[Totaal kosten]],"")</f>
        <v/>
      </c>
      <c r="EL49" s="160" t="str">
        <f>IF(Tbl.Kosten[[#This Row],[KSnr.]]=EL$7,Tbl.Kosten[[#This Row],[Totaal kosten]],"")</f>
        <v/>
      </c>
      <c r="EM49" s="160" t="str">
        <f>IF(Tbl.Kosten[[#This Row],[KSnr.]]=EM$7,Tbl.Kosten[[#This Row],[Totaal kosten]],"")</f>
        <v/>
      </c>
      <c r="EN49" s="160" t="str">
        <f>IF(Tbl.Kosten[[#This Row],[KSnr.]]=EN$7,Tbl.Kosten[[#This Row],[Totaal kosten]],"")</f>
        <v/>
      </c>
      <c r="EO49" s="160" t="str">
        <f>IF(Tbl.Kosten[[#This Row],[KSnr.]]=EO$7,Tbl.Kosten[[#This Row],[Totaal kosten]],"")</f>
        <v/>
      </c>
      <c r="EP49" s="160" t="str">
        <f>IF(Tbl.Kosten[[#This Row],[KSnr.]]=EP$7,Tbl.Kosten[[#This Row],[Totaal kosten]],"")</f>
        <v/>
      </c>
      <c r="EQ49" s="160" t="str">
        <f>IF(Tbl.Kosten[[#This Row],[KSnr.]]=EQ$7,Tbl.Kosten[[#This Row],[Totaal kosten]],"")</f>
        <v/>
      </c>
      <c r="ER49" s="154" t="str">
        <f>IFERROR(_xlfn.XLOOKUP(Tbl.Kosten[[#This Row],[Subsidieactiviteit]],Tbl.Subsidiehoogte[Subsidieactiviteit],Tbl.Subsidiehoogte[SAnr.],"",0,1),"")</f>
        <v/>
      </c>
      <c r="ES49" s="160" t="str">
        <f>IF(Tbl.Kosten[[#This Row],[Sanr.]]=ES$7,Tbl.Kosten[[#This Row],[Totaal kosten]],"")</f>
        <v/>
      </c>
      <c r="ET49" s="160" t="str">
        <f>IF(Tbl.Kosten[[#This Row],[Sanr.]]=ET$7,Tbl.Kosten[[#This Row],[Totaal kosten]],"")</f>
        <v/>
      </c>
      <c r="EU49" s="160" t="str">
        <f>IF(Tbl.Kosten[[#This Row],[Sanr.]]=EU$7,Tbl.Kosten[[#This Row],[Totaal kosten]],"")</f>
        <v/>
      </c>
      <c r="EV49" s="160" t="str">
        <f>IF(Tbl.Kosten[[#This Row],[Sanr.]]=EV$7,Tbl.Kosten[[#This Row],[Totaal kosten]],"")</f>
        <v/>
      </c>
      <c r="EW49" s="160" t="str">
        <f>IF(Tbl.Kosten[[#This Row],[Sanr.]]=EW$7,Tbl.Kosten[[#This Row],[Totaal kosten]],"")</f>
        <v/>
      </c>
      <c r="EX49" s="160" t="str">
        <f>IF(Tbl.Kosten[[#This Row],[Sanr.]]=EX$7,Tbl.Kosten[[#This Row],[Totaal kosten]],"")</f>
        <v/>
      </c>
      <c r="EY49" s="160" t="str">
        <f>IF(Tbl.Kosten[[#This Row],[Sanr.]]=EY$7,Tbl.Kosten[[#This Row],[Totaal kosten]],"")</f>
        <v/>
      </c>
      <c r="EZ49" s="160" t="str">
        <f>IF(Tbl.Kosten[[#This Row],[Sanr.]]=EZ$7,Tbl.Kosten[[#This Row],[Totaal kosten]],"")</f>
        <v/>
      </c>
      <c r="FA49" s="160" t="str">
        <f>IF(Tbl.Kosten[[#This Row],[Sanr.]]=FA$7,Tbl.Kosten[[#This Row],[Totaal kosten]],"")</f>
        <v/>
      </c>
      <c r="FB49" s="160" t="str">
        <f>IF(Tbl.Kosten[[#This Row],[Sanr.]]=FB$7,Tbl.Kosten[[#This Row],[Totaal kosten]],"")</f>
        <v/>
      </c>
      <c r="FC49" s="160" t="str">
        <f>IF(Tbl.Kosten[[#This Row],[Sanr.]]=FC$7,Tbl.Kosten[[#This Row],[Totaal kosten]],"")</f>
        <v/>
      </c>
      <c r="FD49" s="160" t="str">
        <f>IF(Tbl.Kosten[[#This Row],[Sanr.]]=FD$7,Tbl.Kosten[[#This Row],[Totaal kosten]],"")</f>
        <v/>
      </c>
      <c r="FE49" s="160" t="str">
        <f>IF(Tbl.Kosten[[#This Row],[Sanr.]]=FE$7,Tbl.Kosten[[#This Row],[Totaal kosten]],"")</f>
        <v/>
      </c>
      <c r="FF49" s="160" t="str">
        <f>IF(Tbl.Kosten[[#This Row],[Sanr.]]=FF$7,Tbl.Kosten[[#This Row],[Totaal kosten]],"")</f>
        <v/>
      </c>
      <c r="FG49" s="160" t="str">
        <f>IF(Tbl.Kosten[[#This Row],[Sanr.]]=FG$7,Tbl.Kosten[[#This Row],[Totaal kosten]],"")</f>
        <v/>
      </c>
      <c r="FH49" s="160" t="str">
        <f>IF(Tbl.Kosten[[#This Row],[Sanr.]]=FH$7,Tbl.Kosten[[#This Row],[Totaal kosten]],"")</f>
        <v/>
      </c>
      <c r="FI49" s="160" t="str">
        <f>IF(Tbl.Kosten[[#This Row],[Sanr.]]=FI$7,Tbl.Kosten[[#This Row],[Totaal kosten]],"")</f>
        <v/>
      </c>
      <c r="FJ49" s="160" t="str">
        <f>IF(Tbl.Kosten[[#This Row],[Sanr.]]=FJ$7,Tbl.Kosten[[#This Row],[Totaal kosten]],"")</f>
        <v/>
      </c>
      <c r="FK49" s="160" t="str">
        <f>IF(Tbl.Kosten[[#This Row],[Sanr.]]=FK$7,Tbl.Kosten[[#This Row],[Totaal kosten]],"")</f>
        <v/>
      </c>
      <c r="FL49" s="160" t="str">
        <f>IF(Tbl.Kosten[[#This Row],[Sanr.]]=FL$7,Tbl.Kosten[[#This Row],[Totaal kosten]],"")</f>
        <v/>
      </c>
      <c r="FM49" s="160" t="str">
        <f>IF(Tbl.Kosten[[#This Row],[Sanr.]]=FM$7,Tbl.Kosten[[#This Row],[Totaal kosten]],"")</f>
        <v/>
      </c>
      <c r="FN49" s="160" t="str">
        <f>IF(Tbl.Kosten[[#This Row],[Sanr.]]=FN$7,Tbl.Kosten[[#This Row],[Totaal kosten]],"")</f>
        <v/>
      </c>
      <c r="FO49" s="160" t="str">
        <f>IF(Tbl.Kosten[[#This Row],[Sanr.]]=FO$7,Tbl.Kosten[[#This Row],[Totaal kosten]],"")</f>
        <v/>
      </c>
      <c r="FP49" s="160" t="str">
        <f>IF(Tbl.Kosten[[#This Row],[Sanr.]]=FP$7,Tbl.Kosten[[#This Row],[Totaal kosten]],"")</f>
        <v/>
      </c>
      <c r="FQ49" s="160" t="str">
        <f>IF(Tbl.Kosten[[#This Row],[Sanr.]]=FQ$7,Tbl.Kosten[[#This Row],[Totaal kosten]],"")</f>
        <v/>
      </c>
      <c r="FR49" s="160" t="str">
        <f>IF(Tbl.Kosten[[#This Row],[Sanr.]]=FR$7,Tbl.Kosten[[#This Row],[Totaal kosten]],"")</f>
        <v/>
      </c>
      <c r="FS49" s="160" t="str">
        <f>IF(Tbl.Kosten[[#This Row],[Sanr.]]=FS$7,Tbl.Kosten[[#This Row],[Totaal kosten]],"")</f>
        <v/>
      </c>
      <c r="FT49" s="160" t="str">
        <f>IF(Tbl.Kosten[[#This Row],[Sanr.]]=FT$7,Tbl.Kosten[[#This Row],[Totaal kosten]],"")</f>
        <v/>
      </c>
      <c r="FU49" s="160" t="str">
        <f>IF(Tbl.Kosten[[#This Row],[Sanr.]]=FU$7,Tbl.Kosten[[#This Row],[Totaal kosten]],"")</f>
        <v/>
      </c>
      <c r="FV49" s="160" t="str">
        <f>IF(Tbl.Kosten[[#This Row],[Sanr.]]=FV$7,Tbl.Kosten[[#This Row],[Totaal kosten]],"")</f>
        <v/>
      </c>
      <c r="FW49" s="160" t="str">
        <f>IFERROR(_xlfn.XLOOKUP(Tbl.Kosten[[#This Row],[Activiteitencode]],Tbl.Activiteiten[Activiteitcode],Tbl.Activiteiten[Anr.],"",0,1),"")</f>
        <v/>
      </c>
      <c r="FX49" s="181" t="str">
        <f>_xlfn.CONCAT(Tbl.Kosten[[#This Row],[Pnr.]],Tbl.Kosten[[#This Row],[Sanr.]])</f>
        <v>P1</v>
      </c>
      <c r="FY49" s="160">
        <f>Tbl.Kosten[[#This Row],[Totaal kosten]]-Tbl.Kosten[[#This Row],[Subsidie]]</f>
        <v>0</v>
      </c>
      <c r="FZ49" s="160">
        <f>IF(Tbl.Kosten[[#This Row],[Pnr.]]=FZ$7,Tbl.Kosten[[#This Row],[Te financieren]],"")</f>
        <v>0</v>
      </c>
      <c r="GA49" s="160" t="str">
        <f>IF(Tbl.Kosten[[#This Row],[Pnr.]]=GA$7,Tbl.Kosten[[#This Row],[Te financieren]],"")</f>
        <v/>
      </c>
      <c r="GB49" s="160" t="str">
        <f>IF(Tbl.Kosten[[#This Row],[Pnr.]]=GB$7,Tbl.Kosten[[#This Row],[Te financieren]],"")</f>
        <v/>
      </c>
      <c r="GC49" s="160" t="str">
        <f>IF(Tbl.Kosten[[#This Row],[Pnr.]]=GC$7,Tbl.Kosten[[#This Row],[Te financieren]],"")</f>
        <v/>
      </c>
      <c r="GD49" s="160" t="str">
        <f>IF(Tbl.Kosten[[#This Row],[Pnr.]]=GD$7,Tbl.Kosten[[#This Row],[Te financieren]],"")</f>
        <v/>
      </c>
      <c r="GE49" s="160" t="str">
        <f>IF(Tbl.Kosten[[#This Row],[Pnr.]]=GE$7,Tbl.Kosten[[#This Row],[Te financieren]],"")</f>
        <v/>
      </c>
      <c r="GF49" s="160" t="str">
        <f>IF(Tbl.Kosten[[#This Row],[Pnr.]]=GF$7,Tbl.Kosten[[#This Row],[Te financieren]],"")</f>
        <v/>
      </c>
      <c r="GG49" s="160" t="str">
        <f>IF(Tbl.Kosten[[#This Row],[Pnr.]]=GG$7,Tbl.Kosten[[#This Row],[Te financieren]],"")</f>
        <v/>
      </c>
      <c r="GH49" s="160" t="str">
        <f>IF(Tbl.Kosten[[#This Row],[Pnr.]]=GH$7,Tbl.Kosten[[#This Row],[Te financieren]],"")</f>
        <v/>
      </c>
      <c r="GI49" s="160" t="str">
        <f>IF(Tbl.Kosten[[#This Row],[Pnr.]]=GI$7,Tbl.Kosten[[#This Row],[Te financieren]],"")</f>
        <v/>
      </c>
      <c r="GJ49" s="160" t="str">
        <f>IF(Tbl.Kosten[[#This Row],[Pnr.]]=GJ$7,Tbl.Kosten[[#This Row],[Te financieren]],"")</f>
        <v/>
      </c>
      <c r="GK49" s="160" t="str">
        <f>IF(Tbl.Kosten[[#This Row],[Pnr.]]=GK$7,Tbl.Kosten[[#This Row],[Te financieren]],"")</f>
        <v/>
      </c>
      <c r="GL49" s="160" t="str">
        <f>IF(Tbl.Kosten[[#This Row],[Pnr.]]=GL$7,Tbl.Kosten[[#This Row],[Te financieren]],"")</f>
        <v/>
      </c>
      <c r="GM49" s="160" t="str">
        <f>IF(Tbl.Kosten[[#This Row],[Pnr.]]=GM$7,Tbl.Kosten[[#This Row],[Te financieren]],"")</f>
        <v/>
      </c>
      <c r="GN49" s="160" t="str">
        <f>IF(Tbl.Kosten[[#This Row],[Pnr.]]=GN$7,Tbl.Kosten[[#This Row],[Te financieren]],"")</f>
        <v/>
      </c>
      <c r="GO49" s="160" t="str">
        <f>IF(Tbl.Kosten[[#This Row],[Pnr.]]=GO$7,Tbl.Kosten[[#This Row],[Te financieren]],"")</f>
        <v/>
      </c>
      <c r="GP49" s="160" t="str">
        <f>IF(Tbl.Kosten[[#This Row],[Pnr.]]=GP$7,Tbl.Kosten[[#This Row],[Te financieren]],"")</f>
        <v/>
      </c>
      <c r="GQ49" s="160" t="str">
        <f>IF(Tbl.Kosten[[#This Row],[Pnr.]]=GQ$7,Tbl.Kosten[[#This Row],[Te financieren]],"")</f>
        <v/>
      </c>
      <c r="GR49" s="160" t="str">
        <f>IF(Tbl.Kosten[[#This Row],[Pnr.]]=GR$7,Tbl.Kosten[[#This Row],[Te financieren]],"")</f>
        <v/>
      </c>
      <c r="GS49" s="160" t="str">
        <f>IF(Tbl.Kosten[[#This Row],[Pnr.]]=GS$7,Tbl.Kosten[[#This Row],[Te financieren]],"")</f>
        <v/>
      </c>
      <c r="GT49" s="160" t="str">
        <f>IF(Tbl.Kosten[[#This Row],[Pnr.]]=GT$7,Tbl.Kosten[[#This Row],[Te financieren]],"")</f>
        <v/>
      </c>
      <c r="GU49" s="160" t="str">
        <f>IF(Tbl.Kosten[[#This Row],[Pnr.]]=GU$7,Tbl.Kosten[[#This Row],[Te financieren]],"")</f>
        <v/>
      </c>
      <c r="GV49" s="160" t="str">
        <f>IF(Tbl.Kosten[[#This Row],[Pnr.]]=GV$7,Tbl.Kosten[[#This Row],[Te financieren]],"")</f>
        <v/>
      </c>
      <c r="GW49" s="160" t="str">
        <f>IF(Tbl.Kosten[[#This Row],[Pnr.]]=GW$7,Tbl.Kosten[[#This Row],[Te financieren]],"")</f>
        <v/>
      </c>
      <c r="GX49" s="160" t="str">
        <f>IF(Tbl.Kosten[[#This Row],[Pnr.]]=GX$7,Tbl.Kosten[[#This Row],[Te financieren]],"")</f>
        <v/>
      </c>
      <c r="GY49" s="160" t="str">
        <f>IF(Tbl.Kosten[[#This Row],[Pnr.]]=GY$7,Tbl.Kosten[[#This Row],[Te financieren]],"")</f>
        <v/>
      </c>
      <c r="GZ49" s="160" t="str">
        <f>IF(Tbl.Kosten[[#This Row],[Pnr.]]=GZ$7,Tbl.Kosten[[#This Row],[Te financieren]],"")</f>
        <v/>
      </c>
      <c r="HA49" s="160" t="str">
        <f>IF(Tbl.Kosten[[#This Row],[Pnr.]]=HA$7,Tbl.Kosten[[#This Row],[Te financieren]],"")</f>
        <v/>
      </c>
      <c r="HB49" s="160" t="str">
        <f>IF(Tbl.Kosten[[#This Row],[Pnr.]]=HB$7,Tbl.Kosten[[#This Row],[Te financieren]],"")</f>
        <v/>
      </c>
      <c r="HC49" s="160" t="str">
        <f>IF(Tbl.Kosten[[#This Row],[Pnr.]]=HC$7,Tbl.Kosten[[#This Row],[Te financieren]],"")</f>
        <v/>
      </c>
      <c r="HD49" s="160" t="str">
        <f>IF(Tbl.Kosten[[#This Row],[Pnr.]]=HD$7,Tbl.Kosten[[#This Row],[Te financieren]],"")</f>
        <v/>
      </c>
      <c r="HE49" s="160" t="str">
        <f>IF(Tbl.Kosten[[#This Row],[Pnr.]]=HE$7,Tbl.Kosten[[#This Row],[Te financieren]],"")</f>
        <v/>
      </c>
      <c r="HF49" s="160" t="str">
        <f>IF(Tbl.Kosten[[#This Row],[Pnr.]]=HF$7,Tbl.Kosten[[#This Row],[Te financieren]],"")</f>
        <v/>
      </c>
      <c r="HG49" s="160" t="str">
        <f>IF(Tbl.Kosten[[#This Row],[Pnr.]]=HG$7,Tbl.Kosten[[#This Row],[Te financieren]],"")</f>
        <v/>
      </c>
      <c r="HH49" s="160" t="str">
        <f>IF(Tbl.Kosten[[#This Row],[Pnr.]]=HH$7,Tbl.Kosten[[#This Row],[Te financieren]],"")</f>
        <v/>
      </c>
      <c r="HI49" s="160" t="str">
        <f>IF(Tbl.Kosten[[#This Row],[Pnr.]]=HI$7,Tbl.Kosten[[#This Row],[Te financieren]],"")</f>
        <v/>
      </c>
      <c r="HJ49" s="160" t="str">
        <f>IF(Tbl.Kosten[[#This Row],[Pnr.]]=HJ$7,Tbl.Kosten[[#This Row],[Te financieren]],"")</f>
        <v/>
      </c>
      <c r="HK49" s="160" t="str">
        <f>IF(Tbl.Kosten[[#This Row],[Pnr.]]=HK$7,Tbl.Kosten[[#This Row],[Te financieren]],"")</f>
        <v/>
      </c>
      <c r="HL49" s="160" t="str">
        <f>IF(Tbl.Kosten[[#This Row],[Pnr.]]=HL$7,Tbl.Kosten[[#This Row],[Te financieren]],"")</f>
        <v/>
      </c>
      <c r="HM49" s="160" t="str">
        <f>IF(Tbl.Kosten[[#This Row],[Pnr.]]=HM$7,Tbl.Kosten[[#This Row],[Te financieren]],"")</f>
        <v/>
      </c>
      <c r="HN49" s="160" t="str">
        <f>IF(Tbl.Kosten[[#This Row],[Pnr.]]=HN$7,Tbl.Kosten[[#This Row],[Te financieren]],"")</f>
        <v/>
      </c>
      <c r="HO49" s="160" t="str">
        <f>IF(Tbl.Kosten[[#This Row],[Pnr.]]=HO$7,Tbl.Kosten[[#This Row],[Te financieren]],"")</f>
        <v/>
      </c>
      <c r="HP49" s="160" t="str">
        <f>IF(Tbl.Kosten[[#This Row],[Pnr.]]=HP$7,Tbl.Kosten[[#This Row],[Te financieren]],"")</f>
        <v/>
      </c>
      <c r="HQ49" s="160" t="str">
        <f>IF(Tbl.Kosten[[#This Row],[Pnr.]]=HQ$7,Tbl.Kosten[[#This Row],[Te financieren]],"")</f>
        <v/>
      </c>
      <c r="HR49" s="160" t="str">
        <f>IF(Tbl.Kosten[[#This Row],[Pnr.]]=HR$7,Tbl.Kosten[[#This Row],[Te financieren]],"")</f>
        <v/>
      </c>
      <c r="HS49" s="160" t="str">
        <f>IF(Tbl.Kosten[[#This Row],[Pnr.]]=HS$7,Tbl.Kosten[[#This Row],[Te financieren]],"")</f>
        <v/>
      </c>
      <c r="HT49" s="160" t="str">
        <f>IF(Tbl.Kosten[[#This Row],[Pnr.]]=HT$7,Tbl.Kosten[[#This Row],[Te financieren]],"")</f>
        <v/>
      </c>
      <c r="HU49" s="160" t="str">
        <f>IF(Tbl.Kosten[[#This Row],[Pnr.]]=HU$7,Tbl.Kosten[[#This Row],[Te financieren]],"")</f>
        <v/>
      </c>
      <c r="HV49" s="160" t="str">
        <f>IF(Tbl.Kosten[[#This Row],[Pnr.]]=HV$7,Tbl.Kosten[[#This Row],[Te financieren]],"")</f>
        <v/>
      </c>
      <c r="HW49" s="160" t="str">
        <f>IF(Tbl.Kosten[[#This Row],[Pnr.]]=HW$7,Tbl.Kosten[[#This Row],[Te financieren]],"")</f>
        <v/>
      </c>
    </row>
    <row r="50" spans="2:231" x14ac:dyDescent="0.3">
      <c r="B50" s="144"/>
      <c r="C50" s="147"/>
      <c r="D50" s="146"/>
      <c r="E50" s="147"/>
      <c r="F50" s="145"/>
      <c r="G50" s="11" t="str">
        <f>IF(Tbl.Kosten[[#This Row],[Medewerker e/o 
functie]]&lt;&gt;"",_xlfn.XLOOKUP(Tbl.Kosten[[#This Row],[Medewerker e/o 
functie]],Tbl.Uurtarief[Medewerker en/of functie],Tbl.Uurtarief[Uurtarief],"",0,1),"")</f>
        <v/>
      </c>
      <c r="H50" s="121">
        <f>IFERROR(Tbl.Kosten[[#This Row],[Uren]]*Tbl.Kosten[[#This Row],[Uurtarief]],0)</f>
        <v>0</v>
      </c>
      <c r="I50" s="119" t="str">
        <f>IF(Tbl.Kosten[[#This Row],[Subtotaal uren]]&lt;&gt;0,_xlfn.XLOOKUP(Tbl.Kosten[[#This Row],[Medewerker e/o 
functie]],Tbl.Uurtarief[Medewerker en/of functie],Tbl.Uurtarief[Kostensoort arbeid],"",0,1),"")</f>
        <v/>
      </c>
      <c r="J50" s="147"/>
      <c r="K50" s="145"/>
      <c r="L50" s="149" t="str">
        <f>IF(Tbl.Kosten[[#This Row],[Activum]]&lt;&gt;"",_xlfn.XLOOKUP(Tbl.Kosten[[#This Row],[Activum]],Tbl.Afschrijvingskosten[Activum],Tbl.Afschrijvingskosten[Tarief per afschrijvings-eenheid],"",0,1),"")</f>
        <v/>
      </c>
      <c r="M50" s="122">
        <f>IFERROR(Tbl.Kosten[[#This Row],[Een-
heden]]*Tbl.Kosten[[#This Row],[Afschrijvings-
tarief]],0)</f>
        <v>0</v>
      </c>
      <c r="N50" s="122" t="str">
        <f>IF(Tbl.Kosten[[#This Row],[Subtotaal afschrijving]]&lt;&gt;0,Lijsten!A48,"")</f>
        <v/>
      </c>
      <c r="O50" s="150"/>
      <c r="P50" s="145"/>
      <c r="Q50" s="148"/>
      <c r="R50" s="122">
        <f>IFERROR(Tbl.Kosten[[#This Row],[Aantal]]*Tbl.Kosten[[#This Row],[Tarief]],0)</f>
        <v>0</v>
      </c>
      <c r="S50" s="8">
        <f>IFERROR(Tbl.Kosten[[#This Row],[Subtotaal overige kosten]]+Tbl.Kosten[[#This Row],[Subtotaal uren]]+Tbl.Kosten[[#This Row],[Subtotaal afschrijving]],0)</f>
        <v>0</v>
      </c>
      <c r="T50" s="8">
        <f>IFERROR(Tbl.Kosten[[#This Row],[Totaal kosten]]*Tbl.Kosten[[#This Row],[Subsidie%]],0)</f>
        <v>0</v>
      </c>
      <c r="U50" s="4" t="str" cm="1">
        <f t="array" ref="U50">IFERROR(_xlfn.IFS(Tbl.Kosten[[#This Row],[Subtotaal uren]]&lt;&gt;0,Tbl.Kosten[[#This Row],[Kostensoort arbeid]],Tbl.Kosten[[#This Row],[Subtotaal afschrijving]]&lt;&gt;0,Tbl.Kosten[[#This Row],[Kostensoort afschrijving]],Tbl.Kosten[[#This Row],[Subtotaal overige kosten]]&lt;&gt;0,Tbl.Kosten[[#This Row],[Kostensoort overig]]),"")</f>
        <v/>
      </c>
      <c r="V50" s="4" t="str">
        <f>IFERROR(_xlfn.XLOOKUP(Tbl.Kosten[[#This Row],[Activiteitencode]],Tbl.Activiteiten[Activiteitcode],Tbl.Activiteiten[Werkpakketcode],"",0,1),"")</f>
        <v/>
      </c>
      <c r="W50" s="4" t="str">
        <f>IFERROR(_xlfn.XLOOKUP(Tbl.Kosten[[#This Row],[Werkpakketcode]],Tbl.Werkpakketten[Werkpakketcode],Tbl.Werkpakketten[Subsidiabele activiteit],"",0,1),"")</f>
        <v/>
      </c>
      <c r="X50" s="12">
        <f>IFERROR(_xlfn.XLOOKUP(Tbl.Kosten[[#This Row],[Sanr.]],Tbl.Subsidiehoogte[SAnr.],Tbl.Subsidiehoogte[Sub. Percentage],0,0,1),0)</f>
        <v>0</v>
      </c>
      <c r="Y50" s="154" t="str">
        <f>IFERROR(_xlfn.XLOOKUP(Tbl.Kosten[[#This Row],[Partnercode]],Tbl.Projectpartners[Partnercode],Tbl.Projectpartners[PNr.],"",0,1),"")</f>
        <v>P1</v>
      </c>
      <c r="Z50" s="158">
        <f>IF(Tbl.Kosten[[#This Row],[Pnr.]]=Z$7,Tbl.Kosten[[#This Row],[Totaal kosten]],"")</f>
        <v>0</v>
      </c>
      <c r="AA50" s="158" t="str">
        <f>IF(Tbl.Kosten[[#This Row],[Pnr.]]=AA$7,Tbl.Kosten[[#This Row],[Totaal kosten]],"")</f>
        <v/>
      </c>
      <c r="AB50" s="158" t="str">
        <f>IF(Tbl.Kosten[[#This Row],[Pnr.]]=AB$7,Tbl.Kosten[[#This Row],[Totaal kosten]],"")</f>
        <v/>
      </c>
      <c r="AC50" s="158" t="str">
        <f>IF(Tbl.Kosten[[#This Row],[Pnr.]]=AC$7,Tbl.Kosten[[#This Row],[Totaal kosten]],"")</f>
        <v/>
      </c>
      <c r="AD50" s="158" t="str">
        <f>IF(Tbl.Kosten[[#This Row],[Pnr.]]=AD$7,Tbl.Kosten[[#This Row],[Totaal kosten]],"")</f>
        <v/>
      </c>
      <c r="AE50" s="158" t="str">
        <f>IF(Tbl.Kosten[[#This Row],[Pnr.]]=AE$7,Tbl.Kosten[[#This Row],[Totaal kosten]],"")</f>
        <v/>
      </c>
      <c r="AF50" s="158" t="str">
        <f>IF(Tbl.Kosten[[#This Row],[Pnr.]]=AF$7,Tbl.Kosten[[#This Row],[Totaal kosten]],"")</f>
        <v/>
      </c>
      <c r="AG50" s="158" t="str">
        <f>IF(Tbl.Kosten[[#This Row],[Pnr.]]=AG$7,Tbl.Kosten[[#This Row],[Totaal kosten]],"")</f>
        <v/>
      </c>
      <c r="AH50" s="158" t="str">
        <f>IF(Tbl.Kosten[[#This Row],[Pnr.]]=AH$7,Tbl.Kosten[[#This Row],[Totaal kosten]],"")</f>
        <v/>
      </c>
      <c r="AI50" s="158" t="str">
        <f>IF(Tbl.Kosten[[#This Row],[Pnr.]]=AI$7,Tbl.Kosten[[#This Row],[Totaal kosten]],"")</f>
        <v/>
      </c>
      <c r="AJ50" s="158" t="str">
        <f>IF(Tbl.Kosten[[#This Row],[Pnr.]]=AJ$7,Tbl.Kosten[[#This Row],[Totaal kosten]],"")</f>
        <v/>
      </c>
      <c r="AK50" s="158" t="str">
        <f>IF(Tbl.Kosten[[#This Row],[Pnr.]]=AK$7,Tbl.Kosten[[#This Row],[Totaal kosten]],"")</f>
        <v/>
      </c>
      <c r="AL50" s="158" t="str">
        <f>IF(Tbl.Kosten[[#This Row],[Pnr.]]=AL$7,Tbl.Kosten[[#This Row],[Totaal kosten]],"")</f>
        <v/>
      </c>
      <c r="AM50" s="158" t="str">
        <f>IF(Tbl.Kosten[[#This Row],[Pnr.]]=AM$7,Tbl.Kosten[[#This Row],[Totaal kosten]],"")</f>
        <v/>
      </c>
      <c r="AN50" s="158" t="str">
        <f>IF(Tbl.Kosten[[#This Row],[Pnr.]]=AN$7,Tbl.Kosten[[#This Row],[Totaal kosten]],"")</f>
        <v/>
      </c>
      <c r="AO50" s="158" t="str">
        <f>IF(Tbl.Kosten[[#This Row],[Pnr.]]=AO$7,Tbl.Kosten[[#This Row],[Totaal kosten]],"")</f>
        <v/>
      </c>
      <c r="AP50" s="158" t="str">
        <f>IF(Tbl.Kosten[[#This Row],[Pnr.]]=AP$7,Tbl.Kosten[[#This Row],[Totaal kosten]],"")</f>
        <v/>
      </c>
      <c r="AQ50" s="158" t="str">
        <f>IF(Tbl.Kosten[[#This Row],[Pnr.]]=AQ$7,Tbl.Kosten[[#This Row],[Totaal kosten]],"")</f>
        <v/>
      </c>
      <c r="AR50" s="158" t="str">
        <f>IF(Tbl.Kosten[[#This Row],[Pnr.]]=AR$7,Tbl.Kosten[[#This Row],[Totaal kosten]],"")</f>
        <v/>
      </c>
      <c r="AS50" s="158" t="str">
        <f>IF(Tbl.Kosten[[#This Row],[Pnr.]]=AS$7,Tbl.Kosten[[#This Row],[Totaal kosten]],"")</f>
        <v/>
      </c>
      <c r="AT50" s="158" t="str">
        <f>IF(Tbl.Kosten[[#This Row],[Pnr.]]=AT$7,Tbl.Kosten[[#This Row],[Totaal kosten]],"")</f>
        <v/>
      </c>
      <c r="AU50" s="158" t="str">
        <f>IF(Tbl.Kosten[[#This Row],[Pnr.]]=AU$7,Tbl.Kosten[[#This Row],[Totaal kosten]],"")</f>
        <v/>
      </c>
      <c r="AV50" s="158" t="str">
        <f>IF(Tbl.Kosten[[#This Row],[Pnr.]]=AV$7,Tbl.Kosten[[#This Row],[Totaal kosten]],"")</f>
        <v/>
      </c>
      <c r="AW50" s="158" t="str">
        <f>IF(Tbl.Kosten[[#This Row],[Pnr.]]=AW$7,Tbl.Kosten[[#This Row],[Totaal kosten]],"")</f>
        <v/>
      </c>
      <c r="AX50" s="158" t="str">
        <f>IF(Tbl.Kosten[[#This Row],[Pnr.]]=AX$7,Tbl.Kosten[[#This Row],[Totaal kosten]],"")</f>
        <v/>
      </c>
      <c r="AY50" s="158" t="str">
        <f>IF(Tbl.Kosten[[#This Row],[Pnr.]]=AY$7,Tbl.Kosten[[#This Row],[Totaal kosten]],"")</f>
        <v/>
      </c>
      <c r="AZ50" s="158" t="str">
        <f>IF(Tbl.Kosten[[#This Row],[Pnr.]]=AZ$7,Tbl.Kosten[[#This Row],[Totaal kosten]],"")</f>
        <v/>
      </c>
      <c r="BA50" s="158" t="str">
        <f>IF(Tbl.Kosten[[#This Row],[Pnr.]]=BA$7,Tbl.Kosten[[#This Row],[Totaal kosten]],"")</f>
        <v/>
      </c>
      <c r="BB50" s="158" t="str">
        <f>IF(Tbl.Kosten[[#This Row],[Pnr.]]=BB$7,Tbl.Kosten[[#This Row],[Totaal kosten]],"")</f>
        <v/>
      </c>
      <c r="BC50" s="158" t="str">
        <f>IF(Tbl.Kosten[[#This Row],[Pnr.]]=BC$7,Tbl.Kosten[[#This Row],[Totaal kosten]],"")</f>
        <v/>
      </c>
      <c r="BD50" s="158" t="str">
        <f>IF(Tbl.Kosten[[#This Row],[Pnr.]]=BD$7,Tbl.Kosten[[#This Row],[Totaal kosten]],"")</f>
        <v/>
      </c>
      <c r="BE50" s="158" t="str">
        <f>IF(Tbl.Kosten[[#This Row],[Pnr.]]=BE$7,Tbl.Kosten[[#This Row],[Totaal kosten]],"")</f>
        <v/>
      </c>
      <c r="BF50" s="158" t="str">
        <f>IF(Tbl.Kosten[[#This Row],[Pnr.]]=BF$7,Tbl.Kosten[[#This Row],[Totaal kosten]],"")</f>
        <v/>
      </c>
      <c r="BG50" s="158" t="str">
        <f>IF(Tbl.Kosten[[#This Row],[Pnr.]]=BG$7,Tbl.Kosten[[#This Row],[Totaal kosten]],"")</f>
        <v/>
      </c>
      <c r="BH50" s="158" t="str">
        <f>IF(Tbl.Kosten[[#This Row],[Pnr.]]=BH$7,Tbl.Kosten[[#This Row],[Totaal kosten]],"")</f>
        <v/>
      </c>
      <c r="BI50" s="158" t="str">
        <f>IF(Tbl.Kosten[[#This Row],[Pnr.]]=BI$7,Tbl.Kosten[[#This Row],[Totaal kosten]],"")</f>
        <v/>
      </c>
      <c r="BJ50" s="158" t="str">
        <f>IF(Tbl.Kosten[[#This Row],[Pnr.]]=BJ$7,Tbl.Kosten[[#This Row],[Totaal kosten]],"")</f>
        <v/>
      </c>
      <c r="BK50" s="158" t="str">
        <f>IF(Tbl.Kosten[[#This Row],[Pnr.]]=BK$7,Tbl.Kosten[[#This Row],[Totaal kosten]],"")</f>
        <v/>
      </c>
      <c r="BL50" s="158" t="str">
        <f>IF(Tbl.Kosten[[#This Row],[Pnr.]]=BL$7,Tbl.Kosten[[#This Row],[Totaal kosten]],"")</f>
        <v/>
      </c>
      <c r="BM50" s="158" t="str">
        <f>IF(Tbl.Kosten[[#This Row],[Pnr.]]=BM$7,Tbl.Kosten[[#This Row],[Totaal kosten]],"")</f>
        <v/>
      </c>
      <c r="BN50" s="158" t="str">
        <f>IF(Tbl.Kosten[[#This Row],[Pnr.]]=BN$7,Tbl.Kosten[[#This Row],[Totaal kosten]],"")</f>
        <v/>
      </c>
      <c r="BO50" s="158" t="str">
        <f>IF(Tbl.Kosten[[#This Row],[Pnr.]]=BO$7,Tbl.Kosten[[#This Row],[Totaal kosten]],"")</f>
        <v/>
      </c>
      <c r="BP50" s="158" t="str">
        <f>IF(Tbl.Kosten[[#This Row],[Pnr.]]=BP$7,Tbl.Kosten[[#This Row],[Totaal kosten]],"")</f>
        <v/>
      </c>
      <c r="BQ50" s="158" t="str">
        <f>IF(Tbl.Kosten[[#This Row],[Pnr.]]=BQ$7,Tbl.Kosten[[#This Row],[Totaal kosten]],"")</f>
        <v/>
      </c>
      <c r="BR50" s="158" t="str">
        <f>IF(Tbl.Kosten[[#This Row],[Pnr.]]=BR$7,Tbl.Kosten[[#This Row],[Totaal kosten]],"")</f>
        <v/>
      </c>
      <c r="BS50" s="158" t="str">
        <f>IF(Tbl.Kosten[[#This Row],[Pnr.]]=BS$7,Tbl.Kosten[[#This Row],[Totaal kosten]],"")</f>
        <v/>
      </c>
      <c r="BT50" s="158" t="str">
        <f>IF(Tbl.Kosten[[#This Row],[Pnr.]]=BT$7,Tbl.Kosten[[#This Row],[Totaal kosten]],"")</f>
        <v/>
      </c>
      <c r="BU50" s="158" t="str">
        <f>IF(Tbl.Kosten[[#This Row],[Pnr.]]=BU$7,Tbl.Kosten[[#This Row],[Totaal kosten]],"")</f>
        <v/>
      </c>
      <c r="BV50" s="158" t="str">
        <f>IF(Tbl.Kosten[[#This Row],[Pnr.]]=BV$7,Tbl.Kosten[[#This Row],[Totaal kosten]],"")</f>
        <v/>
      </c>
      <c r="BW50" s="158" t="str">
        <f>IF(Tbl.Kosten[[#This Row],[Pnr.]]=BW$7,Tbl.Kosten[[#This Row],[Totaal kosten]],"")</f>
        <v/>
      </c>
      <c r="BX50" s="158" t="str">
        <f>IFERROR(_xlfn.XLOOKUP(Tbl.Kosten[[#This Row],[Werkpakketcode]],Tbl.Werkpakketten[Werkpakketcode],Tbl.Werkpakketten[WPnr.],"",0,1),"")</f>
        <v/>
      </c>
      <c r="BY50" s="158" t="str">
        <f>IF(Tbl.Kosten[[#This Row],[WPnr.]]=BY$7,Tbl.Kosten[[#This Row],[Totaal kosten]],"")</f>
        <v/>
      </c>
      <c r="BZ50" s="158" t="str">
        <f>IF(Tbl.Kosten[[#This Row],[WPnr.]]=BZ$7,Tbl.Kosten[[#This Row],[Totaal kosten]],"")</f>
        <v/>
      </c>
      <c r="CA50" s="158" t="str">
        <f>IF(Tbl.Kosten[[#This Row],[WPnr.]]=CA$7,Tbl.Kosten[[#This Row],[Totaal kosten]],"")</f>
        <v/>
      </c>
      <c r="CB50" s="158" t="str">
        <f>IF(Tbl.Kosten[[#This Row],[WPnr.]]=CB$7,Tbl.Kosten[[#This Row],[Totaal kosten]],"")</f>
        <v/>
      </c>
      <c r="CC50" s="158" t="str">
        <f>IF(Tbl.Kosten[[#This Row],[WPnr.]]=CC$7,Tbl.Kosten[[#This Row],[Totaal kosten]],"")</f>
        <v/>
      </c>
      <c r="CD50" s="158" t="str">
        <f>IF(Tbl.Kosten[[#This Row],[WPnr.]]=CD$7,Tbl.Kosten[[#This Row],[Totaal kosten]],"")</f>
        <v/>
      </c>
      <c r="CE50" s="158" t="str">
        <f>IF(Tbl.Kosten[[#This Row],[WPnr.]]=CE$7,Tbl.Kosten[[#This Row],[Totaal kosten]],"")</f>
        <v/>
      </c>
      <c r="CF50" s="158" t="str">
        <f>IF(Tbl.Kosten[[#This Row],[WPnr.]]=CF$7,Tbl.Kosten[[#This Row],[Totaal kosten]],"")</f>
        <v/>
      </c>
      <c r="CG50" s="158" t="str">
        <f>IF(Tbl.Kosten[[#This Row],[WPnr.]]=CG$7,Tbl.Kosten[[#This Row],[Totaal kosten]],"")</f>
        <v/>
      </c>
      <c r="CH50" s="158" t="str">
        <f>IF(Tbl.Kosten[[#This Row],[WPnr.]]=CH$7,Tbl.Kosten[[#This Row],[Totaal kosten]],"")</f>
        <v/>
      </c>
      <c r="CI50" s="158" t="str">
        <f>IF(Tbl.Kosten[[#This Row],[WPnr.]]=CI$7,Tbl.Kosten[[#This Row],[Totaal kosten]],"")</f>
        <v/>
      </c>
      <c r="CJ50" s="158" t="str">
        <f>IF(Tbl.Kosten[[#This Row],[WPnr.]]=CJ$7,Tbl.Kosten[[#This Row],[Totaal kosten]],"")</f>
        <v/>
      </c>
      <c r="CK50" s="158" t="str">
        <f>IF(Tbl.Kosten[[#This Row],[WPnr.]]=CK$7,Tbl.Kosten[[#This Row],[Totaal kosten]],"")</f>
        <v/>
      </c>
      <c r="CL50" s="158" t="str">
        <f>IF(Tbl.Kosten[[#This Row],[WPnr.]]=CL$7,Tbl.Kosten[[#This Row],[Totaal kosten]],"")</f>
        <v/>
      </c>
      <c r="CM50" s="158" t="str">
        <f>IF(Tbl.Kosten[[#This Row],[WPnr.]]=CM$7,Tbl.Kosten[[#This Row],[Totaal kosten]],"")</f>
        <v/>
      </c>
      <c r="CN50" s="158" t="str">
        <f>IF(Tbl.Kosten[[#This Row],[WPnr.]]=CN$7,Tbl.Kosten[[#This Row],[Totaal kosten]],"")</f>
        <v/>
      </c>
      <c r="CO50" s="158" t="str">
        <f>IF(Tbl.Kosten[[#This Row],[WPnr.]]=CO$7,Tbl.Kosten[[#This Row],[Totaal kosten]],"")</f>
        <v/>
      </c>
      <c r="CP50" s="158" t="str">
        <f>IF(Tbl.Kosten[[#This Row],[WPnr.]]=CP$7,Tbl.Kosten[[#This Row],[Totaal kosten]],"")</f>
        <v/>
      </c>
      <c r="CQ50" s="158" t="str">
        <f>IF(Tbl.Kosten[[#This Row],[WPnr.]]=CQ$7,Tbl.Kosten[[#This Row],[Totaal kosten]],"")</f>
        <v/>
      </c>
      <c r="CR50" s="158" t="str">
        <f>IF(Tbl.Kosten[[#This Row],[WPnr.]]=CR$7,Tbl.Kosten[[#This Row],[Totaal kosten]],"")</f>
        <v/>
      </c>
      <c r="CS50" s="158" t="str">
        <f>IF(Tbl.Kosten[[#This Row],[WPnr.]]=CS$7,Tbl.Kosten[[#This Row],[Totaal kosten]],"")</f>
        <v/>
      </c>
      <c r="CT50" s="158" t="str">
        <f>IF(Tbl.Kosten[[#This Row],[WPnr.]]=CT$7,Tbl.Kosten[[#This Row],[Totaal kosten]],"")</f>
        <v/>
      </c>
      <c r="CU50" s="158" t="str">
        <f>IF(Tbl.Kosten[[#This Row],[WPnr.]]=CU$7,Tbl.Kosten[[#This Row],[Totaal kosten]],"")</f>
        <v/>
      </c>
      <c r="CV50" s="158" t="str">
        <f>IF(Tbl.Kosten[[#This Row],[WPnr.]]=CV$7,Tbl.Kosten[[#This Row],[Totaal kosten]],"")</f>
        <v/>
      </c>
      <c r="CW50" s="158" t="str">
        <f>IF(Tbl.Kosten[[#This Row],[WPnr.]]=CW$7,Tbl.Kosten[[#This Row],[Totaal kosten]],"")</f>
        <v/>
      </c>
      <c r="CX50" s="158" t="str">
        <f>IF(Tbl.Kosten[[#This Row],[WPnr.]]=CX$7,Tbl.Kosten[[#This Row],[Totaal kosten]],"")</f>
        <v/>
      </c>
      <c r="CY50" s="158" t="str">
        <f>IF(Tbl.Kosten[[#This Row],[WPnr.]]=CY$7,Tbl.Kosten[[#This Row],[Totaal kosten]],"")</f>
        <v/>
      </c>
      <c r="CZ50" s="158" t="str">
        <f>IF(Tbl.Kosten[[#This Row],[WPnr.]]=CZ$7,Tbl.Kosten[[#This Row],[Totaal kosten]],"")</f>
        <v/>
      </c>
      <c r="DA50" s="158" t="str">
        <f>IF(Tbl.Kosten[[#This Row],[WPnr.]]=DA$7,Tbl.Kosten[[#This Row],[Totaal kosten]],"")</f>
        <v/>
      </c>
      <c r="DB50" s="158" t="str">
        <f>IF(Tbl.Kosten[[#This Row],[WPnr.]]=DB$7,Tbl.Kosten[[#This Row],[Totaal kosten]],"")</f>
        <v/>
      </c>
      <c r="DC50" s="158" t="str">
        <f>IF(Tbl.Kosten[[#This Row],[WPnr.]]=DC$7,Tbl.Kosten[[#This Row],[Totaal kosten]],"")</f>
        <v/>
      </c>
      <c r="DD50" s="158" t="str">
        <f>IF(Tbl.Kosten[[#This Row],[WPnr.]]=DD$7,Tbl.Kosten[[#This Row],[Totaal kosten]],"")</f>
        <v/>
      </c>
      <c r="DE50" s="158" t="str">
        <f>IF(Tbl.Kosten[[#This Row],[WPnr.]]=DE$7,Tbl.Kosten[[#This Row],[Totaal kosten]],"")</f>
        <v/>
      </c>
      <c r="DF50" s="158" t="str">
        <f>IF(Tbl.Kosten[[#This Row],[WPnr.]]=DF$7,Tbl.Kosten[[#This Row],[Totaal kosten]],"")</f>
        <v/>
      </c>
      <c r="DG50" s="158" t="str">
        <f>IF(Tbl.Kosten[[#This Row],[WPnr.]]=DG$7,Tbl.Kosten[[#This Row],[Totaal kosten]],"")</f>
        <v/>
      </c>
      <c r="DH50" s="158" t="str">
        <f>IF(Tbl.Kosten[[#This Row],[WPnr.]]=DH$7,Tbl.Kosten[[#This Row],[Totaal kosten]],"")</f>
        <v/>
      </c>
      <c r="DI50" s="158" t="str">
        <f>IF(Tbl.Kosten[[#This Row],[WPnr.]]=DI$7,Tbl.Kosten[[#This Row],[Totaal kosten]],"")</f>
        <v/>
      </c>
      <c r="DJ50" s="158" t="str">
        <f>IF(Tbl.Kosten[[#This Row],[WPnr.]]=DJ$7,Tbl.Kosten[[#This Row],[Totaal kosten]],"")</f>
        <v/>
      </c>
      <c r="DK50" s="158" t="str">
        <f>IF(Tbl.Kosten[[#This Row],[WPnr.]]=DK$7,Tbl.Kosten[[#This Row],[Totaal kosten]],"")</f>
        <v/>
      </c>
      <c r="DL50" s="158" t="str">
        <f>IF(Tbl.Kosten[[#This Row],[WPnr.]]=DL$7,Tbl.Kosten[[#This Row],[Totaal kosten]],"")</f>
        <v/>
      </c>
      <c r="DM50" s="158" t="str">
        <f>IF(Tbl.Kosten[[#This Row],[WPnr.]]=DM$7,Tbl.Kosten[[#This Row],[Totaal kosten]],"")</f>
        <v/>
      </c>
      <c r="DN50" s="158" t="str">
        <f>IF(Tbl.Kosten[[#This Row],[WPnr.]]=DN$7,Tbl.Kosten[[#This Row],[Totaal kosten]],"")</f>
        <v/>
      </c>
      <c r="DO50" s="158" t="str">
        <f>IF(Tbl.Kosten[[#This Row],[WPnr.]]=DO$7,Tbl.Kosten[[#This Row],[Totaal kosten]],"")</f>
        <v/>
      </c>
      <c r="DP50" s="158" t="str">
        <f>IF(Tbl.Kosten[[#This Row],[WPnr.]]=DP$7,Tbl.Kosten[[#This Row],[Totaal kosten]],"")</f>
        <v/>
      </c>
      <c r="DQ50" s="158" t="str">
        <f>IF(Tbl.Kosten[[#This Row],[WPnr.]]=DQ$7,Tbl.Kosten[[#This Row],[Totaal kosten]],"")</f>
        <v/>
      </c>
      <c r="DR50" s="158" t="str">
        <f>IF(Tbl.Kosten[[#This Row],[WPnr.]]=DR$7,Tbl.Kosten[[#This Row],[Totaal kosten]],"")</f>
        <v/>
      </c>
      <c r="DS50" s="158" t="str">
        <f>IF(Tbl.Kosten[[#This Row],[WPnr.]]=DS$7,Tbl.Kosten[[#This Row],[Totaal kosten]],"")</f>
        <v/>
      </c>
      <c r="DT50" s="158" t="str">
        <f>IF(Tbl.Kosten[[#This Row],[WPnr.]]=DT$7,Tbl.Kosten[[#This Row],[Totaal kosten]],"")</f>
        <v/>
      </c>
      <c r="DU50" s="158" t="str">
        <f>IF(Tbl.Kosten[[#This Row],[WPnr.]]=DU$7,Tbl.Kosten[[#This Row],[Totaal kosten]],"")</f>
        <v/>
      </c>
      <c r="DV50" s="158" t="str">
        <f>IF(Tbl.Kosten[[#This Row],[WPnr.]]=DV$7,Tbl.Kosten[[#This Row],[Totaal kosten]],"")</f>
        <v/>
      </c>
      <c r="DW50" s="160" t="str">
        <f>IFERROR(_xlfn.XLOOKUP(Tbl.Kosten[[#This Row],[Kostensoort]],Tbl.Kostensoorten[Kostensoorten],Tbl.Kostensoorten[KSnr.],"",0,1),"")</f>
        <v/>
      </c>
      <c r="DX50" s="160" t="str">
        <f>IF(Tbl.Kosten[[#This Row],[KSnr.]]=DX$7,Tbl.Kosten[[#This Row],[Totaal kosten]],"")</f>
        <v/>
      </c>
      <c r="DY50" s="160" t="str">
        <f>IF(Tbl.Kosten[[#This Row],[KSnr.]]=DY$7,Tbl.Kosten[[#This Row],[Totaal kosten]],"")</f>
        <v/>
      </c>
      <c r="DZ50" s="160" t="str">
        <f>IF(Tbl.Kosten[[#This Row],[KSnr.]]=DZ$7,Tbl.Kosten[[#This Row],[Totaal kosten]],"")</f>
        <v/>
      </c>
      <c r="EA50" s="160" t="str">
        <f>IF(Tbl.Kosten[[#This Row],[KSnr.]]=EA$7,Tbl.Kosten[[#This Row],[Totaal kosten]],"")</f>
        <v/>
      </c>
      <c r="EB50" s="160" t="str">
        <f>IF(Tbl.Kosten[[#This Row],[KSnr.]]=EB$7,Tbl.Kosten[[#This Row],[Totaal kosten]],"")</f>
        <v/>
      </c>
      <c r="EC50" s="160" t="str">
        <f>IF(Tbl.Kosten[[#This Row],[KSnr.]]=EC$7,Tbl.Kosten[[#This Row],[Totaal kosten]],"")</f>
        <v/>
      </c>
      <c r="ED50" s="160" t="str">
        <f>IF(Tbl.Kosten[[#This Row],[KSnr.]]=ED$7,Tbl.Kosten[[#This Row],[Totaal kosten]],"")</f>
        <v/>
      </c>
      <c r="EE50" s="160" t="str">
        <f>IF(Tbl.Kosten[[#This Row],[KSnr.]]=EE$7,Tbl.Kosten[[#This Row],[Totaal kosten]],"")</f>
        <v/>
      </c>
      <c r="EF50" s="160" t="str">
        <f>IF(Tbl.Kosten[[#This Row],[KSnr.]]=EF$7,Tbl.Kosten[[#This Row],[Totaal kosten]],"")</f>
        <v/>
      </c>
      <c r="EG50" s="160" t="str">
        <f>IF(Tbl.Kosten[[#This Row],[KSnr.]]=EG$7,Tbl.Kosten[[#This Row],[Totaal kosten]],"")</f>
        <v/>
      </c>
      <c r="EH50" s="160" t="str">
        <f>IF(Tbl.Kosten[[#This Row],[KSnr.]]=EH$7,Tbl.Kosten[[#This Row],[Totaal kosten]],"")</f>
        <v/>
      </c>
      <c r="EI50" s="160" t="str">
        <f>IF(Tbl.Kosten[[#This Row],[KSnr.]]=EI$7,Tbl.Kosten[[#This Row],[Totaal kosten]],"")</f>
        <v/>
      </c>
      <c r="EJ50" s="160" t="str">
        <f>IF(Tbl.Kosten[[#This Row],[KSnr.]]=EJ$7,Tbl.Kosten[[#This Row],[Totaal kosten]],"")</f>
        <v/>
      </c>
      <c r="EK50" s="160" t="str">
        <f>IF(Tbl.Kosten[[#This Row],[KSnr.]]=EK$7,Tbl.Kosten[[#This Row],[Totaal kosten]],"")</f>
        <v/>
      </c>
      <c r="EL50" s="160" t="str">
        <f>IF(Tbl.Kosten[[#This Row],[KSnr.]]=EL$7,Tbl.Kosten[[#This Row],[Totaal kosten]],"")</f>
        <v/>
      </c>
      <c r="EM50" s="160" t="str">
        <f>IF(Tbl.Kosten[[#This Row],[KSnr.]]=EM$7,Tbl.Kosten[[#This Row],[Totaal kosten]],"")</f>
        <v/>
      </c>
      <c r="EN50" s="160" t="str">
        <f>IF(Tbl.Kosten[[#This Row],[KSnr.]]=EN$7,Tbl.Kosten[[#This Row],[Totaal kosten]],"")</f>
        <v/>
      </c>
      <c r="EO50" s="160" t="str">
        <f>IF(Tbl.Kosten[[#This Row],[KSnr.]]=EO$7,Tbl.Kosten[[#This Row],[Totaal kosten]],"")</f>
        <v/>
      </c>
      <c r="EP50" s="160" t="str">
        <f>IF(Tbl.Kosten[[#This Row],[KSnr.]]=EP$7,Tbl.Kosten[[#This Row],[Totaal kosten]],"")</f>
        <v/>
      </c>
      <c r="EQ50" s="160" t="str">
        <f>IF(Tbl.Kosten[[#This Row],[KSnr.]]=EQ$7,Tbl.Kosten[[#This Row],[Totaal kosten]],"")</f>
        <v/>
      </c>
      <c r="ER50" s="154" t="str">
        <f>IFERROR(_xlfn.XLOOKUP(Tbl.Kosten[[#This Row],[Subsidieactiviteit]],Tbl.Subsidiehoogte[Subsidieactiviteit],Tbl.Subsidiehoogte[SAnr.],"",0,1),"")</f>
        <v/>
      </c>
      <c r="ES50" s="160" t="str">
        <f>IF(Tbl.Kosten[[#This Row],[Sanr.]]=ES$7,Tbl.Kosten[[#This Row],[Totaal kosten]],"")</f>
        <v/>
      </c>
      <c r="ET50" s="160" t="str">
        <f>IF(Tbl.Kosten[[#This Row],[Sanr.]]=ET$7,Tbl.Kosten[[#This Row],[Totaal kosten]],"")</f>
        <v/>
      </c>
      <c r="EU50" s="160" t="str">
        <f>IF(Tbl.Kosten[[#This Row],[Sanr.]]=EU$7,Tbl.Kosten[[#This Row],[Totaal kosten]],"")</f>
        <v/>
      </c>
      <c r="EV50" s="160" t="str">
        <f>IF(Tbl.Kosten[[#This Row],[Sanr.]]=EV$7,Tbl.Kosten[[#This Row],[Totaal kosten]],"")</f>
        <v/>
      </c>
      <c r="EW50" s="160" t="str">
        <f>IF(Tbl.Kosten[[#This Row],[Sanr.]]=EW$7,Tbl.Kosten[[#This Row],[Totaal kosten]],"")</f>
        <v/>
      </c>
      <c r="EX50" s="160" t="str">
        <f>IF(Tbl.Kosten[[#This Row],[Sanr.]]=EX$7,Tbl.Kosten[[#This Row],[Totaal kosten]],"")</f>
        <v/>
      </c>
      <c r="EY50" s="160" t="str">
        <f>IF(Tbl.Kosten[[#This Row],[Sanr.]]=EY$7,Tbl.Kosten[[#This Row],[Totaal kosten]],"")</f>
        <v/>
      </c>
      <c r="EZ50" s="160" t="str">
        <f>IF(Tbl.Kosten[[#This Row],[Sanr.]]=EZ$7,Tbl.Kosten[[#This Row],[Totaal kosten]],"")</f>
        <v/>
      </c>
      <c r="FA50" s="160" t="str">
        <f>IF(Tbl.Kosten[[#This Row],[Sanr.]]=FA$7,Tbl.Kosten[[#This Row],[Totaal kosten]],"")</f>
        <v/>
      </c>
      <c r="FB50" s="160" t="str">
        <f>IF(Tbl.Kosten[[#This Row],[Sanr.]]=FB$7,Tbl.Kosten[[#This Row],[Totaal kosten]],"")</f>
        <v/>
      </c>
      <c r="FC50" s="160" t="str">
        <f>IF(Tbl.Kosten[[#This Row],[Sanr.]]=FC$7,Tbl.Kosten[[#This Row],[Totaal kosten]],"")</f>
        <v/>
      </c>
      <c r="FD50" s="160" t="str">
        <f>IF(Tbl.Kosten[[#This Row],[Sanr.]]=FD$7,Tbl.Kosten[[#This Row],[Totaal kosten]],"")</f>
        <v/>
      </c>
      <c r="FE50" s="160" t="str">
        <f>IF(Tbl.Kosten[[#This Row],[Sanr.]]=FE$7,Tbl.Kosten[[#This Row],[Totaal kosten]],"")</f>
        <v/>
      </c>
      <c r="FF50" s="160" t="str">
        <f>IF(Tbl.Kosten[[#This Row],[Sanr.]]=FF$7,Tbl.Kosten[[#This Row],[Totaal kosten]],"")</f>
        <v/>
      </c>
      <c r="FG50" s="160" t="str">
        <f>IF(Tbl.Kosten[[#This Row],[Sanr.]]=FG$7,Tbl.Kosten[[#This Row],[Totaal kosten]],"")</f>
        <v/>
      </c>
      <c r="FH50" s="160" t="str">
        <f>IF(Tbl.Kosten[[#This Row],[Sanr.]]=FH$7,Tbl.Kosten[[#This Row],[Totaal kosten]],"")</f>
        <v/>
      </c>
      <c r="FI50" s="160" t="str">
        <f>IF(Tbl.Kosten[[#This Row],[Sanr.]]=FI$7,Tbl.Kosten[[#This Row],[Totaal kosten]],"")</f>
        <v/>
      </c>
      <c r="FJ50" s="160" t="str">
        <f>IF(Tbl.Kosten[[#This Row],[Sanr.]]=FJ$7,Tbl.Kosten[[#This Row],[Totaal kosten]],"")</f>
        <v/>
      </c>
      <c r="FK50" s="160" t="str">
        <f>IF(Tbl.Kosten[[#This Row],[Sanr.]]=FK$7,Tbl.Kosten[[#This Row],[Totaal kosten]],"")</f>
        <v/>
      </c>
      <c r="FL50" s="160" t="str">
        <f>IF(Tbl.Kosten[[#This Row],[Sanr.]]=FL$7,Tbl.Kosten[[#This Row],[Totaal kosten]],"")</f>
        <v/>
      </c>
      <c r="FM50" s="160" t="str">
        <f>IF(Tbl.Kosten[[#This Row],[Sanr.]]=FM$7,Tbl.Kosten[[#This Row],[Totaal kosten]],"")</f>
        <v/>
      </c>
      <c r="FN50" s="160" t="str">
        <f>IF(Tbl.Kosten[[#This Row],[Sanr.]]=FN$7,Tbl.Kosten[[#This Row],[Totaal kosten]],"")</f>
        <v/>
      </c>
      <c r="FO50" s="160" t="str">
        <f>IF(Tbl.Kosten[[#This Row],[Sanr.]]=FO$7,Tbl.Kosten[[#This Row],[Totaal kosten]],"")</f>
        <v/>
      </c>
      <c r="FP50" s="160" t="str">
        <f>IF(Tbl.Kosten[[#This Row],[Sanr.]]=FP$7,Tbl.Kosten[[#This Row],[Totaal kosten]],"")</f>
        <v/>
      </c>
      <c r="FQ50" s="160" t="str">
        <f>IF(Tbl.Kosten[[#This Row],[Sanr.]]=FQ$7,Tbl.Kosten[[#This Row],[Totaal kosten]],"")</f>
        <v/>
      </c>
      <c r="FR50" s="160" t="str">
        <f>IF(Tbl.Kosten[[#This Row],[Sanr.]]=FR$7,Tbl.Kosten[[#This Row],[Totaal kosten]],"")</f>
        <v/>
      </c>
      <c r="FS50" s="160" t="str">
        <f>IF(Tbl.Kosten[[#This Row],[Sanr.]]=FS$7,Tbl.Kosten[[#This Row],[Totaal kosten]],"")</f>
        <v/>
      </c>
      <c r="FT50" s="160" t="str">
        <f>IF(Tbl.Kosten[[#This Row],[Sanr.]]=FT$7,Tbl.Kosten[[#This Row],[Totaal kosten]],"")</f>
        <v/>
      </c>
      <c r="FU50" s="160" t="str">
        <f>IF(Tbl.Kosten[[#This Row],[Sanr.]]=FU$7,Tbl.Kosten[[#This Row],[Totaal kosten]],"")</f>
        <v/>
      </c>
      <c r="FV50" s="160" t="str">
        <f>IF(Tbl.Kosten[[#This Row],[Sanr.]]=FV$7,Tbl.Kosten[[#This Row],[Totaal kosten]],"")</f>
        <v/>
      </c>
      <c r="FW50" s="160" t="str">
        <f>IFERROR(_xlfn.XLOOKUP(Tbl.Kosten[[#This Row],[Activiteitencode]],Tbl.Activiteiten[Activiteitcode],Tbl.Activiteiten[Anr.],"",0,1),"")</f>
        <v/>
      </c>
      <c r="FX50" s="181" t="str">
        <f>_xlfn.CONCAT(Tbl.Kosten[[#This Row],[Pnr.]],Tbl.Kosten[[#This Row],[Sanr.]])</f>
        <v>P1</v>
      </c>
      <c r="FY50" s="160">
        <f>Tbl.Kosten[[#This Row],[Totaal kosten]]-Tbl.Kosten[[#This Row],[Subsidie]]</f>
        <v>0</v>
      </c>
      <c r="FZ50" s="160">
        <f>IF(Tbl.Kosten[[#This Row],[Pnr.]]=FZ$7,Tbl.Kosten[[#This Row],[Te financieren]],"")</f>
        <v>0</v>
      </c>
      <c r="GA50" s="160" t="str">
        <f>IF(Tbl.Kosten[[#This Row],[Pnr.]]=GA$7,Tbl.Kosten[[#This Row],[Te financieren]],"")</f>
        <v/>
      </c>
      <c r="GB50" s="160" t="str">
        <f>IF(Tbl.Kosten[[#This Row],[Pnr.]]=GB$7,Tbl.Kosten[[#This Row],[Te financieren]],"")</f>
        <v/>
      </c>
      <c r="GC50" s="160" t="str">
        <f>IF(Tbl.Kosten[[#This Row],[Pnr.]]=GC$7,Tbl.Kosten[[#This Row],[Te financieren]],"")</f>
        <v/>
      </c>
      <c r="GD50" s="160" t="str">
        <f>IF(Tbl.Kosten[[#This Row],[Pnr.]]=GD$7,Tbl.Kosten[[#This Row],[Te financieren]],"")</f>
        <v/>
      </c>
      <c r="GE50" s="160" t="str">
        <f>IF(Tbl.Kosten[[#This Row],[Pnr.]]=GE$7,Tbl.Kosten[[#This Row],[Te financieren]],"")</f>
        <v/>
      </c>
      <c r="GF50" s="160" t="str">
        <f>IF(Tbl.Kosten[[#This Row],[Pnr.]]=GF$7,Tbl.Kosten[[#This Row],[Te financieren]],"")</f>
        <v/>
      </c>
      <c r="GG50" s="160" t="str">
        <f>IF(Tbl.Kosten[[#This Row],[Pnr.]]=GG$7,Tbl.Kosten[[#This Row],[Te financieren]],"")</f>
        <v/>
      </c>
      <c r="GH50" s="160" t="str">
        <f>IF(Tbl.Kosten[[#This Row],[Pnr.]]=GH$7,Tbl.Kosten[[#This Row],[Te financieren]],"")</f>
        <v/>
      </c>
      <c r="GI50" s="160" t="str">
        <f>IF(Tbl.Kosten[[#This Row],[Pnr.]]=GI$7,Tbl.Kosten[[#This Row],[Te financieren]],"")</f>
        <v/>
      </c>
      <c r="GJ50" s="160" t="str">
        <f>IF(Tbl.Kosten[[#This Row],[Pnr.]]=GJ$7,Tbl.Kosten[[#This Row],[Te financieren]],"")</f>
        <v/>
      </c>
      <c r="GK50" s="160" t="str">
        <f>IF(Tbl.Kosten[[#This Row],[Pnr.]]=GK$7,Tbl.Kosten[[#This Row],[Te financieren]],"")</f>
        <v/>
      </c>
      <c r="GL50" s="160" t="str">
        <f>IF(Tbl.Kosten[[#This Row],[Pnr.]]=GL$7,Tbl.Kosten[[#This Row],[Te financieren]],"")</f>
        <v/>
      </c>
      <c r="GM50" s="160" t="str">
        <f>IF(Tbl.Kosten[[#This Row],[Pnr.]]=GM$7,Tbl.Kosten[[#This Row],[Te financieren]],"")</f>
        <v/>
      </c>
      <c r="GN50" s="160" t="str">
        <f>IF(Tbl.Kosten[[#This Row],[Pnr.]]=GN$7,Tbl.Kosten[[#This Row],[Te financieren]],"")</f>
        <v/>
      </c>
      <c r="GO50" s="160" t="str">
        <f>IF(Tbl.Kosten[[#This Row],[Pnr.]]=GO$7,Tbl.Kosten[[#This Row],[Te financieren]],"")</f>
        <v/>
      </c>
      <c r="GP50" s="160" t="str">
        <f>IF(Tbl.Kosten[[#This Row],[Pnr.]]=GP$7,Tbl.Kosten[[#This Row],[Te financieren]],"")</f>
        <v/>
      </c>
      <c r="GQ50" s="160" t="str">
        <f>IF(Tbl.Kosten[[#This Row],[Pnr.]]=GQ$7,Tbl.Kosten[[#This Row],[Te financieren]],"")</f>
        <v/>
      </c>
      <c r="GR50" s="160" t="str">
        <f>IF(Tbl.Kosten[[#This Row],[Pnr.]]=GR$7,Tbl.Kosten[[#This Row],[Te financieren]],"")</f>
        <v/>
      </c>
      <c r="GS50" s="160" t="str">
        <f>IF(Tbl.Kosten[[#This Row],[Pnr.]]=GS$7,Tbl.Kosten[[#This Row],[Te financieren]],"")</f>
        <v/>
      </c>
      <c r="GT50" s="160" t="str">
        <f>IF(Tbl.Kosten[[#This Row],[Pnr.]]=GT$7,Tbl.Kosten[[#This Row],[Te financieren]],"")</f>
        <v/>
      </c>
      <c r="GU50" s="160" t="str">
        <f>IF(Tbl.Kosten[[#This Row],[Pnr.]]=GU$7,Tbl.Kosten[[#This Row],[Te financieren]],"")</f>
        <v/>
      </c>
      <c r="GV50" s="160" t="str">
        <f>IF(Tbl.Kosten[[#This Row],[Pnr.]]=GV$7,Tbl.Kosten[[#This Row],[Te financieren]],"")</f>
        <v/>
      </c>
      <c r="GW50" s="160" t="str">
        <f>IF(Tbl.Kosten[[#This Row],[Pnr.]]=GW$7,Tbl.Kosten[[#This Row],[Te financieren]],"")</f>
        <v/>
      </c>
      <c r="GX50" s="160" t="str">
        <f>IF(Tbl.Kosten[[#This Row],[Pnr.]]=GX$7,Tbl.Kosten[[#This Row],[Te financieren]],"")</f>
        <v/>
      </c>
      <c r="GY50" s="160" t="str">
        <f>IF(Tbl.Kosten[[#This Row],[Pnr.]]=GY$7,Tbl.Kosten[[#This Row],[Te financieren]],"")</f>
        <v/>
      </c>
      <c r="GZ50" s="160" t="str">
        <f>IF(Tbl.Kosten[[#This Row],[Pnr.]]=GZ$7,Tbl.Kosten[[#This Row],[Te financieren]],"")</f>
        <v/>
      </c>
      <c r="HA50" s="160" t="str">
        <f>IF(Tbl.Kosten[[#This Row],[Pnr.]]=HA$7,Tbl.Kosten[[#This Row],[Te financieren]],"")</f>
        <v/>
      </c>
      <c r="HB50" s="160" t="str">
        <f>IF(Tbl.Kosten[[#This Row],[Pnr.]]=HB$7,Tbl.Kosten[[#This Row],[Te financieren]],"")</f>
        <v/>
      </c>
      <c r="HC50" s="160" t="str">
        <f>IF(Tbl.Kosten[[#This Row],[Pnr.]]=HC$7,Tbl.Kosten[[#This Row],[Te financieren]],"")</f>
        <v/>
      </c>
      <c r="HD50" s="160" t="str">
        <f>IF(Tbl.Kosten[[#This Row],[Pnr.]]=HD$7,Tbl.Kosten[[#This Row],[Te financieren]],"")</f>
        <v/>
      </c>
      <c r="HE50" s="160" t="str">
        <f>IF(Tbl.Kosten[[#This Row],[Pnr.]]=HE$7,Tbl.Kosten[[#This Row],[Te financieren]],"")</f>
        <v/>
      </c>
      <c r="HF50" s="160" t="str">
        <f>IF(Tbl.Kosten[[#This Row],[Pnr.]]=HF$7,Tbl.Kosten[[#This Row],[Te financieren]],"")</f>
        <v/>
      </c>
      <c r="HG50" s="160" t="str">
        <f>IF(Tbl.Kosten[[#This Row],[Pnr.]]=HG$7,Tbl.Kosten[[#This Row],[Te financieren]],"")</f>
        <v/>
      </c>
      <c r="HH50" s="160" t="str">
        <f>IF(Tbl.Kosten[[#This Row],[Pnr.]]=HH$7,Tbl.Kosten[[#This Row],[Te financieren]],"")</f>
        <v/>
      </c>
      <c r="HI50" s="160" t="str">
        <f>IF(Tbl.Kosten[[#This Row],[Pnr.]]=HI$7,Tbl.Kosten[[#This Row],[Te financieren]],"")</f>
        <v/>
      </c>
      <c r="HJ50" s="160" t="str">
        <f>IF(Tbl.Kosten[[#This Row],[Pnr.]]=HJ$7,Tbl.Kosten[[#This Row],[Te financieren]],"")</f>
        <v/>
      </c>
      <c r="HK50" s="160" t="str">
        <f>IF(Tbl.Kosten[[#This Row],[Pnr.]]=HK$7,Tbl.Kosten[[#This Row],[Te financieren]],"")</f>
        <v/>
      </c>
      <c r="HL50" s="160" t="str">
        <f>IF(Tbl.Kosten[[#This Row],[Pnr.]]=HL$7,Tbl.Kosten[[#This Row],[Te financieren]],"")</f>
        <v/>
      </c>
      <c r="HM50" s="160" t="str">
        <f>IF(Tbl.Kosten[[#This Row],[Pnr.]]=HM$7,Tbl.Kosten[[#This Row],[Te financieren]],"")</f>
        <v/>
      </c>
      <c r="HN50" s="160" t="str">
        <f>IF(Tbl.Kosten[[#This Row],[Pnr.]]=HN$7,Tbl.Kosten[[#This Row],[Te financieren]],"")</f>
        <v/>
      </c>
      <c r="HO50" s="160" t="str">
        <f>IF(Tbl.Kosten[[#This Row],[Pnr.]]=HO$7,Tbl.Kosten[[#This Row],[Te financieren]],"")</f>
        <v/>
      </c>
      <c r="HP50" s="160" t="str">
        <f>IF(Tbl.Kosten[[#This Row],[Pnr.]]=HP$7,Tbl.Kosten[[#This Row],[Te financieren]],"")</f>
        <v/>
      </c>
      <c r="HQ50" s="160" t="str">
        <f>IF(Tbl.Kosten[[#This Row],[Pnr.]]=HQ$7,Tbl.Kosten[[#This Row],[Te financieren]],"")</f>
        <v/>
      </c>
      <c r="HR50" s="160" t="str">
        <f>IF(Tbl.Kosten[[#This Row],[Pnr.]]=HR$7,Tbl.Kosten[[#This Row],[Te financieren]],"")</f>
        <v/>
      </c>
      <c r="HS50" s="160" t="str">
        <f>IF(Tbl.Kosten[[#This Row],[Pnr.]]=HS$7,Tbl.Kosten[[#This Row],[Te financieren]],"")</f>
        <v/>
      </c>
      <c r="HT50" s="160" t="str">
        <f>IF(Tbl.Kosten[[#This Row],[Pnr.]]=HT$7,Tbl.Kosten[[#This Row],[Te financieren]],"")</f>
        <v/>
      </c>
      <c r="HU50" s="160" t="str">
        <f>IF(Tbl.Kosten[[#This Row],[Pnr.]]=HU$7,Tbl.Kosten[[#This Row],[Te financieren]],"")</f>
        <v/>
      </c>
      <c r="HV50" s="160" t="str">
        <f>IF(Tbl.Kosten[[#This Row],[Pnr.]]=HV$7,Tbl.Kosten[[#This Row],[Te financieren]],"")</f>
        <v/>
      </c>
      <c r="HW50" s="160" t="str">
        <f>IF(Tbl.Kosten[[#This Row],[Pnr.]]=HW$7,Tbl.Kosten[[#This Row],[Te financieren]],"")</f>
        <v/>
      </c>
    </row>
    <row r="51" spans="2:231" x14ac:dyDescent="0.3">
      <c r="B51" s="144"/>
      <c r="C51" s="147"/>
      <c r="D51" s="146"/>
      <c r="E51" s="147"/>
      <c r="F51" s="145"/>
      <c r="G51" s="11" t="str">
        <f>IF(Tbl.Kosten[[#This Row],[Medewerker e/o 
functie]]&lt;&gt;"",_xlfn.XLOOKUP(Tbl.Kosten[[#This Row],[Medewerker e/o 
functie]],Tbl.Uurtarief[Medewerker en/of functie],Tbl.Uurtarief[Uurtarief],"",0,1),"")</f>
        <v/>
      </c>
      <c r="H51" s="121">
        <f>IFERROR(Tbl.Kosten[[#This Row],[Uren]]*Tbl.Kosten[[#This Row],[Uurtarief]],0)</f>
        <v>0</v>
      </c>
      <c r="I51" s="119" t="str">
        <f>IF(Tbl.Kosten[[#This Row],[Subtotaal uren]]&lt;&gt;0,_xlfn.XLOOKUP(Tbl.Kosten[[#This Row],[Medewerker e/o 
functie]],Tbl.Uurtarief[Medewerker en/of functie],Tbl.Uurtarief[Kostensoort arbeid],"",0,1),"")</f>
        <v/>
      </c>
      <c r="J51" s="147"/>
      <c r="K51" s="145"/>
      <c r="L51" s="149" t="str">
        <f>IF(Tbl.Kosten[[#This Row],[Activum]]&lt;&gt;"",_xlfn.XLOOKUP(Tbl.Kosten[[#This Row],[Activum]],Tbl.Afschrijvingskosten[Activum],Tbl.Afschrijvingskosten[Tarief per afschrijvings-eenheid],"",0,1),"")</f>
        <v/>
      </c>
      <c r="M51" s="122">
        <f>IFERROR(Tbl.Kosten[[#This Row],[Een-
heden]]*Tbl.Kosten[[#This Row],[Afschrijvings-
tarief]],0)</f>
        <v>0</v>
      </c>
      <c r="N51" s="122" t="str">
        <f>IF(Tbl.Kosten[[#This Row],[Subtotaal afschrijving]]&lt;&gt;0,Lijsten!A49,"")</f>
        <v/>
      </c>
      <c r="O51" s="150"/>
      <c r="P51" s="145"/>
      <c r="Q51" s="148"/>
      <c r="R51" s="122">
        <f>IFERROR(Tbl.Kosten[[#This Row],[Aantal]]*Tbl.Kosten[[#This Row],[Tarief]],0)</f>
        <v>0</v>
      </c>
      <c r="S51" s="8">
        <f>IFERROR(Tbl.Kosten[[#This Row],[Subtotaal overige kosten]]+Tbl.Kosten[[#This Row],[Subtotaal uren]]+Tbl.Kosten[[#This Row],[Subtotaal afschrijving]],0)</f>
        <v>0</v>
      </c>
      <c r="T51" s="8">
        <f>IFERROR(Tbl.Kosten[[#This Row],[Totaal kosten]]*Tbl.Kosten[[#This Row],[Subsidie%]],0)</f>
        <v>0</v>
      </c>
      <c r="U51" s="4" t="str" cm="1">
        <f t="array" ref="U51">IFERROR(_xlfn.IFS(Tbl.Kosten[[#This Row],[Subtotaal uren]]&lt;&gt;0,Tbl.Kosten[[#This Row],[Kostensoort arbeid]],Tbl.Kosten[[#This Row],[Subtotaal afschrijving]]&lt;&gt;0,Tbl.Kosten[[#This Row],[Kostensoort afschrijving]],Tbl.Kosten[[#This Row],[Subtotaal overige kosten]]&lt;&gt;0,Tbl.Kosten[[#This Row],[Kostensoort overig]]),"")</f>
        <v/>
      </c>
      <c r="V51" s="4" t="str">
        <f>IFERROR(_xlfn.XLOOKUP(Tbl.Kosten[[#This Row],[Activiteitencode]],Tbl.Activiteiten[Activiteitcode],Tbl.Activiteiten[Werkpakketcode],"",0,1),"")</f>
        <v/>
      </c>
      <c r="W51" s="4" t="str">
        <f>IFERROR(_xlfn.XLOOKUP(Tbl.Kosten[[#This Row],[Werkpakketcode]],Tbl.Werkpakketten[Werkpakketcode],Tbl.Werkpakketten[Subsidiabele activiteit],"",0,1),"")</f>
        <v/>
      </c>
      <c r="X51" s="12">
        <f>IFERROR(_xlfn.XLOOKUP(Tbl.Kosten[[#This Row],[Sanr.]],Tbl.Subsidiehoogte[SAnr.],Tbl.Subsidiehoogte[Sub. Percentage],0,0,1),0)</f>
        <v>0</v>
      </c>
      <c r="Y51" s="154" t="str">
        <f>IFERROR(_xlfn.XLOOKUP(Tbl.Kosten[[#This Row],[Partnercode]],Tbl.Projectpartners[Partnercode],Tbl.Projectpartners[PNr.],"",0,1),"")</f>
        <v>P1</v>
      </c>
      <c r="Z51" s="158">
        <f>IF(Tbl.Kosten[[#This Row],[Pnr.]]=Z$7,Tbl.Kosten[[#This Row],[Totaal kosten]],"")</f>
        <v>0</v>
      </c>
      <c r="AA51" s="158" t="str">
        <f>IF(Tbl.Kosten[[#This Row],[Pnr.]]=AA$7,Tbl.Kosten[[#This Row],[Totaal kosten]],"")</f>
        <v/>
      </c>
      <c r="AB51" s="158" t="str">
        <f>IF(Tbl.Kosten[[#This Row],[Pnr.]]=AB$7,Tbl.Kosten[[#This Row],[Totaal kosten]],"")</f>
        <v/>
      </c>
      <c r="AC51" s="158" t="str">
        <f>IF(Tbl.Kosten[[#This Row],[Pnr.]]=AC$7,Tbl.Kosten[[#This Row],[Totaal kosten]],"")</f>
        <v/>
      </c>
      <c r="AD51" s="158" t="str">
        <f>IF(Tbl.Kosten[[#This Row],[Pnr.]]=AD$7,Tbl.Kosten[[#This Row],[Totaal kosten]],"")</f>
        <v/>
      </c>
      <c r="AE51" s="158" t="str">
        <f>IF(Tbl.Kosten[[#This Row],[Pnr.]]=AE$7,Tbl.Kosten[[#This Row],[Totaal kosten]],"")</f>
        <v/>
      </c>
      <c r="AF51" s="158" t="str">
        <f>IF(Tbl.Kosten[[#This Row],[Pnr.]]=AF$7,Tbl.Kosten[[#This Row],[Totaal kosten]],"")</f>
        <v/>
      </c>
      <c r="AG51" s="158" t="str">
        <f>IF(Tbl.Kosten[[#This Row],[Pnr.]]=AG$7,Tbl.Kosten[[#This Row],[Totaal kosten]],"")</f>
        <v/>
      </c>
      <c r="AH51" s="158" t="str">
        <f>IF(Tbl.Kosten[[#This Row],[Pnr.]]=AH$7,Tbl.Kosten[[#This Row],[Totaal kosten]],"")</f>
        <v/>
      </c>
      <c r="AI51" s="158" t="str">
        <f>IF(Tbl.Kosten[[#This Row],[Pnr.]]=AI$7,Tbl.Kosten[[#This Row],[Totaal kosten]],"")</f>
        <v/>
      </c>
      <c r="AJ51" s="158" t="str">
        <f>IF(Tbl.Kosten[[#This Row],[Pnr.]]=AJ$7,Tbl.Kosten[[#This Row],[Totaal kosten]],"")</f>
        <v/>
      </c>
      <c r="AK51" s="158" t="str">
        <f>IF(Tbl.Kosten[[#This Row],[Pnr.]]=AK$7,Tbl.Kosten[[#This Row],[Totaal kosten]],"")</f>
        <v/>
      </c>
      <c r="AL51" s="158" t="str">
        <f>IF(Tbl.Kosten[[#This Row],[Pnr.]]=AL$7,Tbl.Kosten[[#This Row],[Totaal kosten]],"")</f>
        <v/>
      </c>
      <c r="AM51" s="158" t="str">
        <f>IF(Tbl.Kosten[[#This Row],[Pnr.]]=AM$7,Tbl.Kosten[[#This Row],[Totaal kosten]],"")</f>
        <v/>
      </c>
      <c r="AN51" s="158" t="str">
        <f>IF(Tbl.Kosten[[#This Row],[Pnr.]]=AN$7,Tbl.Kosten[[#This Row],[Totaal kosten]],"")</f>
        <v/>
      </c>
      <c r="AO51" s="158" t="str">
        <f>IF(Tbl.Kosten[[#This Row],[Pnr.]]=AO$7,Tbl.Kosten[[#This Row],[Totaal kosten]],"")</f>
        <v/>
      </c>
      <c r="AP51" s="158" t="str">
        <f>IF(Tbl.Kosten[[#This Row],[Pnr.]]=AP$7,Tbl.Kosten[[#This Row],[Totaal kosten]],"")</f>
        <v/>
      </c>
      <c r="AQ51" s="158" t="str">
        <f>IF(Tbl.Kosten[[#This Row],[Pnr.]]=AQ$7,Tbl.Kosten[[#This Row],[Totaal kosten]],"")</f>
        <v/>
      </c>
      <c r="AR51" s="158" t="str">
        <f>IF(Tbl.Kosten[[#This Row],[Pnr.]]=AR$7,Tbl.Kosten[[#This Row],[Totaal kosten]],"")</f>
        <v/>
      </c>
      <c r="AS51" s="158" t="str">
        <f>IF(Tbl.Kosten[[#This Row],[Pnr.]]=AS$7,Tbl.Kosten[[#This Row],[Totaal kosten]],"")</f>
        <v/>
      </c>
      <c r="AT51" s="158" t="str">
        <f>IF(Tbl.Kosten[[#This Row],[Pnr.]]=AT$7,Tbl.Kosten[[#This Row],[Totaal kosten]],"")</f>
        <v/>
      </c>
      <c r="AU51" s="158" t="str">
        <f>IF(Tbl.Kosten[[#This Row],[Pnr.]]=AU$7,Tbl.Kosten[[#This Row],[Totaal kosten]],"")</f>
        <v/>
      </c>
      <c r="AV51" s="158" t="str">
        <f>IF(Tbl.Kosten[[#This Row],[Pnr.]]=AV$7,Tbl.Kosten[[#This Row],[Totaal kosten]],"")</f>
        <v/>
      </c>
      <c r="AW51" s="158" t="str">
        <f>IF(Tbl.Kosten[[#This Row],[Pnr.]]=AW$7,Tbl.Kosten[[#This Row],[Totaal kosten]],"")</f>
        <v/>
      </c>
      <c r="AX51" s="158" t="str">
        <f>IF(Tbl.Kosten[[#This Row],[Pnr.]]=AX$7,Tbl.Kosten[[#This Row],[Totaal kosten]],"")</f>
        <v/>
      </c>
      <c r="AY51" s="158" t="str">
        <f>IF(Tbl.Kosten[[#This Row],[Pnr.]]=AY$7,Tbl.Kosten[[#This Row],[Totaal kosten]],"")</f>
        <v/>
      </c>
      <c r="AZ51" s="158" t="str">
        <f>IF(Tbl.Kosten[[#This Row],[Pnr.]]=AZ$7,Tbl.Kosten[[#This Row],[Totaal kosten]],"")</f>
        <v/>
      </c>
      <c r="BA51" s="158" t="str">
        <f>IF(Tbl.Kosten[[#This Row],[Pnr.]]=BA$7,Tbl.Kosten[[#This Row],[Totaal kosten]],"")</f>
        <v/>
      </c>
      <c r="BB51" s="158" t="str">
        <f>IF(Tbl.Kosten[[#This Row],[Pnr.]]=BB$7,Tbl.Kosten[[#This Row],[Totaal kosten]],"")</f>
        <v/>
      </c>
      <c r="BC51" s="158" t="str">
        <f>IF(Tbl.Kosten[[#This Row],[Pnr.]]=BC$7,Tbl.Kosten[[#This Row],[Totaal kosten]],"")</f>
        <v/>
      </c>
      <c r="BD51" s="158" t="str">
        <f>IF(Tbl.Kosten[[#This Row],[Pnr.]]=BD$7,Tbl.Kosten[[#This Row],[Totaal kosten]],"")</f>
        <v/>
      </c>
      <c r="BE51" s="158" t="str">
        <f>IF(Tbl.Kosten[[#This Row],[Pnr.]]=BE$7,Tbl.Kosten[[#This Row],[Totaal kosten]],"")</f>
        <v/>
      </c>
      <c r="BF51" s="158" t="str">
        <f>IF(Tbl.Kosten[[#This Row],[Pnr.]]=BF$7,Tbl.Kosten[[#This Row],[Totaal kosten]],"")</f>
        <v/>
      </c>
      <c r="BG51" s="158" t="str">
        <f>IF(Tbl.Kosten[[#This Row],[Pnr.]]=BG$7,Tbl.Kosten[[#This Row],[Totaal kosten]],"")</f>
        <v/>
      </c>
      <c r="BH51" s="158" t="str">
        <f>IF(Tbl.Kosten[[#This Row],[Pnr.]]=BH$7,Tbl.Kosten[[#This Row],[Totaal kosten]],"")</f>
        <v/>
      </c>
      <c r="BI51" s="158" t="str">
        <f>IF(Tbl.Kosten[[#This Row],[Pnr.]]=BI$7,Tbl.Kosten[[#This Row],[Totaal kosten]],"")</f>
        <v/>
      </c>
      <c r="BJ51" s="158" t="str">
        <f>IF(Tbl.Kosten[[#This Row],[Pnr.]]=BJ$7,Tbl.Kosten[[#This Row],[Totaal kosten]],"")</f>
        <v/>
      </c>
      <c r="BK51" s="158" t="str">
        <f>IF(Tbl.Kosten[[#This Row],[Pnr.]]=BK$7,Tbl.Kosten[[#This Row],[Totaal kosten]],"")</f>
        <v/>
      </c>
      <c r="BL51" s="158" t="str">
        <f>IF(Tbl.Kosten[[#This Row],[Pnr.]]=BL$7,Tbl.Kosten[[#This Row],[Totaal kosten]],"")</f>
        <v/>
      </c>
      <c r="BM51" s="158" t="str">
        <f>IF(Tbl.Kosten[[#This Row],[Pnr.]]=BM$7,Tbl.Kosten[[#This Row],[Totaal kosten]],"")</f>
        <v/>
      </c>
      <c r="BN51" s="158" t="str">
        <f>IF(Tbl.Kosten[[#This Row],[Pnr.]]=BN$7,Tbl.Kosten[[#This Row],[Totaal kosten]],"")</f>
        <v/>
      </c>
      <c r="BO51" s="158" t="str">
        <f>IF(Tbl.Kosten[[#This Row],[Pnr.]]=BO$7,Tbl.Kosten[[#This Row],[Totaal kosten]],"")</f>
        <v/>
      </c>
      <c r="BP51" s="158" t="str">
        <f>IF(Tbl.Kosten[[#This Row],[Pnr.]]=BP$7,Tbl.Kosten[[#This Row],[Totaal kosten]],"")</f>
        <v/>
      </c>
      <c r="BQ51" s="158" t="str">
        <f>IF(Tbl.Kosten[[#This Row],[Pnr.]]=BQ$7,Tbl.Kosten[[#This Row],[Totaal kosten]],"")</f>
        <v/>
      </c>
      <c r="BR51" s="158" t="str">
        <f>IF(Tbl.Kosten[[#This Row],[Pnr.]]=BR$7,Tbl.Kosten[[#This Row],[Totaal kosten]],"")</f>
        <v/>
      </c>
      <c r="BS51" s="158" t="str">
        <f>IF(Tbl.Kosten[[#This Row],[Pnr.]]=BS$7,Tbl.Kosten[[#This Row],[Totaal kosten]],"")</f>
        <v/>
      </c>
      <c r="BT51" s="158" t="str">
        <f>IF(Tbl.Kosten[[#This Row],[Pnr.]]=BT$7,Tbl.Kosten[[#This Row],[Totaal kosten]],"")</f>
        <v/>
      </c>
      <c r="BU51" s="158" t="str">
        <f>IF(Tbl.Kosten[[#This Row],[Pnr.]]=BU$7,Tbl.Kosten[[#This Row],[Totaal kosten]],"")</f>
        <v/>
      </c>
      <c r="BV51" s="158" t="str">
        <f>IF(Tbl.Kosten[[#This Row],[Pnr.]]=BV$7,Tbl.Kosten[[#This Row],[Totaal kosten]],"")</f>
        <v/>
      </c>
      <c r="BW51" s="158" t="str">
        <f>IF(Tbl.Kosten[[#This Row],[Pnr.]]=BW$7,Tbl.Kosten[[#This Row],[Totaal kosten]],"")</f>
        <v/>
      </c>
      <c r="BX51" s="158" t="str">
        <f>IFERROR(_xlfn.XLOOKUP(Tbl.Kosten[[#This Row],[Werkpakketcode]],Tbl.Werkpakketten[Werkpakketcode],Tbl.Werkpakketten[WPnr.],"",0,1),"")</f>
        <v/>
      </c>
      <c r="BY51" s="158" t="str">
        <f>IF(Tbl.Kosten[[#This Row],[WPnr.]]=BY$7,Tbl.Kosten[[#This Row],[Totaal kosten]],"")</f>
        <v/>
      </c>
      <c r="BZ51" s="158" t="str">
        <f>IF(Tbl.Kosten[[#This Row],[WPnr.]]=BZ$7,Tbl.Kosten[[#This Row],[Totaal kosten]],"")</f>
        <v/>
      </c>
      <c r="CA51" s="158" t="str">
        <f>IF(Tbl.Kosten[[#This Row],[WPnr.]]=CA$7,Tbl.Kosten[[#This Row],[Totaal kosten]],"")</f>
        <v/>
      </c>
      <c r="CB51" s="158" t="str">
        <f>IF(Tbl.Kosten[[#This Row],[WPnr.]]=CB$7,Tbl.Kosten[[#This Row],[Totaal kosten]],"")</f>
        <v/>
      </c>
      <c r="CC51" s="158" t="str">
        <f>IF(Tbl.Kosten[[#This Row],[WPnr.]]=CC$7,Tbl.Kosten[[#This Row],[Totaal kosten]],"")</f>
        <v/>
      </c>
      <c r="CD51" s="158" t="str">
        <f>IF(Tbl.Kosten[[#This Row],[WPnr.]]=CD$7,Tbl.Kosten[[#This Row],[Totaal kosten]],"")</f>
        <v/>
      </c>
      <c r="CE51" s="158" t="str">
        <f>IF(Tbl.Kosten[[#This Row],[WPnr.]]=CE$7,Tbl.Kosten[[#This Row],[Totaal kosten]],"")</f>
        <v/>
      </c>
      <c r="CF51" s="158" t="str">
        <f>IF(Tbl.Kosten[[#This Row],[WPnr.]]=CF$7,Tbl.Kosten[[#This Row],[Totaal kosten]],"")</f>
        <v/>
      </c>
      <c r="CG51" s="158" t="str">
        <f>IF(Tbl.Kosten[[#This Row],[WPnr.]]=CG$7,Tbl.Kosten[[#This Row],[Totaal kosten]],"")</f>
        <v/>
      </c>
      <c r="CH51" s="158" t="str">
        <f>IF(Tbl.Kosten[[#This Row],[WPnr.]]=CH$7,Tbl.Kosten[[#This Row],[Totaal kosten]],"")</f>
        <v/>
      </c>
      <c r="CI51" s="158" t="str">
        <f>IF(Tbl.Kosten[[#This Row],[WPnr.]]=CI$7,Tbl.Kosten[[#This Row],[Totaal kosten]],"")</f>
        <v/>
      </c>
      <c r="CJ51" s="158" t="str">
        <f>IF(Tbl.Kosten[[#This Row],[WPnr.]]=CJ$7,Tbl.Kosten[[#This Row],[Totaal kosten]],"")</f>
        <v/>
      </c>
      <c r="CK51" s="158" t="str">
        <f>IF(Tbl.Kosten[[#This Row],[WPnr.]]=CK$7,Tbl.Kosten[[#This Row],[Totaal kosten]],"")</f>
        <v/>
      </c>
      <c r="CL51" s="158" t="str">
        <f>IF(Tbl.Kosten[[#This Row],[WPnr.]]=CL$7,Tbl.Kosten[[#This Row],[Totaal kosten]],"")</f>
        <v/>
      </c>
      <c r="CM51" s="158" t="str">
        <f>IF(Tbl.Kosten[[#This Row],[WPnr.]]=CM$7,Tbl.Kosten[[#This Row],[Totaal kosten]],"")</f>
        <v/>
      </c>
      <c r="CN51" s="158" t="str">
        <f>IF(Tbl.Kosten[[#This Row],[WPnr.]]=CN$7,Tbl.Kosten[[#This Row],[Totaal kosten]],"")</f>
        <v/>
      </c>
      <c r="CO51" s="158" t="str">
        <f>IF(Tbl.Kosten[[#This Row],[WPnr.]]=CO$7,Tbl.Kosten[[#This Row],[Totaal kosten]],"")</f>
        <v/>
      </c>
      <c r="CP51" s="158" t="str">
        <f>IF(Tbl.Kosten[[#This Row],[WPnr.]]=CP$7,Tbl.Kosten[[#This Row],[Totaal kosten]],"")</f>
        <v/>
      </c>
      <c r="CQ51" s="158" t="str">
        <f>IF(Tbl.Kosten[[#This Row],[WPnr.]]=CQ$7,Tbl.Kosten[[#This Row],[Totaal kosten]],"")</f>
        <v/>
      </c>
      <c r="CR51" s="158" t="str">
        <f>IF(Tbl.Kosten[[#This Row],[WPnr.]]=CR$7,Tbl.Kosten[[#This Row],[Totaal kosten]],"")</f>
        <v/>
      </c>
      <c r="CS51" s="158" t="str">
        <f>IF(Tbl.Kosten[[#This Row],[WPnr.]]=CS$7,Tbl.Kosten[[#This Row],[Totaal kosten]],"")</f>
        <v/>
      </c>
      <c r="CT51" s="158" t="str">
        <f>IF(Tbl.Kosten[[#This Row],[WPnr.]]=CT$7,Tbl.Kosten[[#This Row],[Totaal kosten]],"")</f>
        <v/>
      </c>
      <c r="CU51" s="158" t="str">
        <f>IF(Tbl.Kosten[[#This Row],[WPnr.]]=CU$7,Tbl.Kosten[[#This Row],[Totaal kosten]],"")</f>
        <v/>
      </c>
      <c r="CV51" s="158" t="str">
        <f>IF(Tbl.Kosten[[#This Row],[WPnr.]]=CV$7,Tbl.Kosten[[#This Row],[Totaal kosten]],"")</f>
        <v/>
      </c>
      <c r="CW51" s="158" t="str">
        <f>IF(Tbl.Kosten[[#This Row],[WPnr.]]=CW$7,Tbl.Kosten[[#This Row],[Totaal kosten]],"")</f>
        <v/>
      </c>
      <c r="CX51" s="158" t="str">
        <f>IF(Tbl.Kosten[[#This Row],[WPnr.]]=CX$7,Tbl.Kosten[[#This Row],[Totaal kosten]],"")</f>
        <v/>
      </c>
      <c r="CY51" s="158" t="str">
        <f>IF(Tbl.Kosten[[#This Row],[WPnr.]]=CY$7,Tbl.Kosten[[#This Row],[Totaal kosten]],"")</f>
        <v/>
      </c>
      <c r="CZ51" s="158" t="str">
        <f>IF(Tbl.Kosten[[#This Row],[WPnr.]]=CZ$7,Tbl.Kosten[[#This Row],[Totaal kosten]],"")</f>
        <v/>
      </c>
      <c r="DA51" s="158" t="str">
        <f>IF(Tbl.Kosten[[#This Row],[WPnr.]]=DA$7,Tbl.Kosten[[#This Row],[Totaal kosten]],"")</f>
        <v/>
      </c>
      <c r="DB51" s="158" t="str">
        <f>IF(Tbl.Kosten[[#This Row],[WPnr.]]=DB$7,Tbl.Kosten[[#This Row],[Totaal kosten]],"")</f>
        <v/>
      </c>
      <c r="DC51" s="158" t="str">
        <f>IF(Tbl.Kosten[[#This Row],[WPnr.]]=DC$7,Tbl.Kosten[[#This Row],[Totaal kosten]],"")</f>
        <v/>
      </c>
      <c r="DD51" s="158" t="str">
        <f>IF(Tbl.Kosten[[#This Row],[WPnr.]]=DD$7,Tbl.Kosten[[#This Row],[Totaal kosten]],"")</f>
        <v/>
      </c>
      <c r="DE51" s="158" t="str">
        <f>IF(Tbl.Kosten[[#This Row],[WPnr.]]=DE$7,Tbl.Kosten[[#This Row],[Totaal kosten]],"")</f>
        <v/>
      </c>
      <c r="DF51" s="158" t="str">
        <f>IF(Tbl.Kosten[[#This Row],[WPnr.]]=DF$7,Tbl.Kosten[[#This Row],[Totaal kosten]],"")</f>
        <v/>
      </c>
      <c r="DG51" s="158" t="str">
        <f>IF(Tbl.Kosten[[#This Row],[WPnr.]]=DG$7,Tbl.Kosten[[#This Row],[Totaal kosten]],"")</f>
        <v/>
      </c>
      <c r="DH51" s="158" t="str">
        <f>IF(Tbl.Kosten[[#This Row],[WPnr.]]=DH$7,Tbl.Kosten[[#This Row],[Totaal kosten]],"")</f>
        <v/>
      </c>
      <c r="DI51" s="158" t="str">
        <f>IF(Tbl.Kosten[[#This Row],[WPnr.]]=DI$7,Tbl.Kosten[[#This Row],[Totaal kosten]],"")</f>
        <v/>
      </c>
      <c r="DJ51" s="158" t="str">
        <f>IF(Tbl.Kosten[[#This Row],[WPnr.]]=DJ$7,Tbl.Kosten[[#This Row],[Totaal kosten]],"")</f>
        <v/>
      </c>
      <c r="DK51" s="158" t="str">
        <f>IF(Tbl.Kosten[[#This Row],[WPnr.]]=DK$7,Tbl.Kosten[[#This Row],[Totaal kosten]],"")</f>
        <v/>
      </c>
      <c r="DL51" s="158" t="str">
        <f>IF(Tbl.Kosten[[#This Row],[WPnr.]]=DL$7,Tbl.Kosten[[#This Row],[Totaal kosten]],"")</f>
        <v/>
      </c>
      <c r="DM51" s="158" t="str">
        <f>IF(Tbl.Kosten[[#This Row],[WPnr.]]=DM$7,Tbl.Kosten[[#This Row],[Totaal kosten]],"")</f>
        <v/>
      </c>
      <c r="DN51" s="158" t="str">
        <f>IF(Tbl.Kosten[[#This Row],[WPnr.]]=DN$7,Tbl.Kosten[[#This Row],[Totaal kosten]],"")</f>
        <v/>
      </c>
      <c r="DO51" s="158" t="str">
        <f>IF(Tbl.Kosten[[#This Row],[WPnr.]]=DO$7,Tbl.Kosten[[#This Row],[Totaal kosten]],"")</f>
        <v/>
      </c>
      <c r="DP51" s="158" t="str">
        <f>IF(Tbl.Kosten[[#This Row],[WPnr.]]=DP$7,Tbl.Kosten[[#This Row],[Totaal kosten]],"")</f>
        <v/>
      </c>
      <c r="DQ51" s="158" t="str">
        <f>IF(Tbl.Kosten[[#This Row],[WPnr.]]=DQ$7,Tbl.Kosten[[#This Row],[Totaal kosten]],"")</f>
        <v/>
      </c>
      <c r="DR51" s="158" t="str">
        <f>IF(Tbl.Kosten[[#This Row],[WPnr.]]=DR$7,Tbl.Kosten[[#This Row],[Totaal kosten]],"")</f>
        <v/>
      </c>
      <c r="DS51" s="158" t="str">
        <f>IF(Tbl.Kosten[[#This Row],[WPnr.]]=DS$7,Tbl.Kosten[[#This Row],[Totaal kosten]],"")</f>
        <v/>
      </c>
      <c r="DT51" s="158" t="str">
        <f>IF(Tbl.Kosten[[#This Row],[WPnr.]]=DT$7,Tbl.Kosten[[#This Row],[Totaal kosten]],"")</f>
        <v/>
      </c>
      <c r="DU51" s="158" t="str">
        <f>IF(Tbl.Kosten[[#This Row],[WPnr.]]=DU$7,Tbl.Kosten[[#This Row],[Totaal kosten]],"")</f>
        <v/>
      </c>
      <c r="DV51" s="158" t="str">
        <f>IF(Tbl.Kosten[[#This Row],[WPnr.]]=DV$7,Tbl.Kosten[[#This Row],[Totaal kosten]],"")</f>
        <v/>
      </c>
      <c r="DW51" s="160" t="str">
        <f>IFERROR(_xlfn.XLOOKUP(Tbl.Kosten[[#This Row],[Kostensoort]],Tbl.Kostensoorten[Kostensoorten],Tbl.Kostensoorten[KSnr.],"",0,1),"")</f>
        <v/>
      </c>
      <c r="DX51" s="160" t="str">
        <f>IF(Tbl.Kosten[[#This Row],[KSnr.]]=DX$7,Tbl.Kosten[[#This Row],[Totaal kosten]],"")</f>
        <v/>
      </c>
      <c r="DY51" s="160" t="str">
        <f>IF(Tbl.Kosten[[#This Row],[KSnr.]]=DY$7,Tbl.Kosten[[#This Row],[Totaal kosten]],"")</f>
        <v/>
      </c>
      <c r="DZ51" s="160" t="str">
        <f>IF(Tbl.Kosten[[#This Row],[KSnr.]]=DZ$7,Tbl.Kosten[[#This Row],[Totaal kosten]],"")</f>
        <v/>
      </c>
      <c r="EA51" s="160" t="str">
        <f>IF(Tbl.Kosten[[#This Row],[KSnr.]]=EA$7,Tbl.Kosten[[#This Row],[Totaal kosten]],"")</f>
        <v/>
      </c>
      <c r="EB51" s="160" t="str">
        <f>IF(Tbl.Kosten[[#This Row],[KSnr.]]=EB$7,Tbl.Kosten[[#This Row],[Totaal kosten]],"")</f>
        <v/>
      </c>
      <c r="EC51" s="160" t="str">
        <f>IF(Tbl.Kosten[[#This Row],[KSnr.]]=EC$7,Tbl.Kosten[[#This Row],[Totaal kosten]],"")</f>
        <v/>
      </c>
      <c r="ED51" s="160" t="str">
        <f>IF(Tbl.Kosten[[#This Row],[KSnr.]]=ED$7,Tbl.Kosten[[#This Row],[Totaal kosten]],"")</f>
        <v/>
      </c>
      <c r="EE51" s="160" t="str">
        <f>IF(Tbl.Kosten[[#This Row],[KSnr.]]=EE$7,Tbl.Kosten[[#This Row],[Totaal kosten]],"")</f>
        <v/>
      </c>
      <c r="EF51" s="160" t="str">
        <f>IF(Tbl.Kosten[[#This Row],[KSnr.]]=EF$7,Tbl.Kosten[[#This Row],[Totaal kosten]],"")</f>
        <v/>
      </c>
      <c r="EG51" s="160" t="str">
        <f>IF(Tbl.Kosten[[#This Row],[KSnr.]]=EG$7,Tbl.Kosten[[#This Row],[Totaal kosten]],"")</f>
        <v/>
      </c>
      <c r="EH51" s="160" t="str">
        <f>IF(Tbl.Kosten[[#This Row],[KSnr.]]=EH$7,Tbl.Kosten[[#This Row],[Totaal kosten]],"")</f>
        <v/>
      </c>
      <c r="EI51" s="160" t="str">
        <f>IF(Tbl.Kosten[[#This Row],[KSnr.]]=EI$7,Tbl.Kosten[[#This Row],[Totaal kosten]],"")</f>
        <v/>
      </c>
      <c r="EJ51" s="160" t="str">
        <f>IF(Tbl.Kosten[[#This Row],[KSnr.]]=EJ$7,Tbl.Kosten[[#This Row],[Totaal kosten]],"")</f>
        <v/>
      </c>
      <c r="EK51" s="160" t="str">
        <f>IF(Tbl.Kosten[[#This Row],[KSnr.]]=EK$7,Tbl.Kosten[[#This Row],[Totaal kosten]],"")</f>
        <v/>
      </c>
      <c r="EL51" s="160" t="str">
        <f>IF(Tbl.Kosten[[#This Row],[KSnr.]]=EL$7,Tbl.Kosten[[#This Row],[Totaal kosten]],"")</f>
        <v/>
      </c>
      <c r="EM51" s="160" t="str">
        <f>IF(Tbl.Kosten[[#This Row],[KSnr.]]=EM$7,Tbl.Kosten[[#This Row],[Totaal kosten]],"")</f>
        <v/>
      </c>
      <c r="EN51" s="160" t="str">
        <f>IF(Tbl.Kosten[[#This Row],[KSnr.]]=EN$7,Tbl.Kosten[[#This Row],[Totaal kosten]],"")</f>
        <v/>
      </c>
      <c r="EO51" s="160" t="str">
        <f>IF(Tbl.Kosten[[#This Row],[KSnr.]]=EO$7,Tbl.Kosten[[#This Row],[Totaal kosten]],"")</f>
        <v/>
      </c>
      <c r="EP51" s="160" t="str">
        <f>IF(Tbl.Kosten[[#This Row],[KSnr.]]=EP$7,Tbl.Kosten[[#This Row],[Totaal kosten]],"")</f>
        <v/>
      </c>
      <c r="EQ51" s="160" t="str">
        <f>IF(Tbl.Kosten[[#This Row],[KSnr.]]=EQ$7,Tbl.Kosten[[#This Row],[Totaal kosten]],"")</f>
        <v/>
      </c>
      <c r="ER51" s="154" t="str">
        <f>IFERROR(_xlfn.XLOOKUP(Tbl.Kosten[[#This Row],[Subsidieactiviteit]],Tbl.Subsidiehoogte[Subsidieactiviteit],Tbl.Subsidiehoogte[SAnr.],"",0,1),"")</f>
        <v/>
      </c>
      <c r="ES51" s="160" t="str">
        <f>IF(Tbl.Kosten[[#This Row],[Sanr.]]=ES$7,Tbl.Kosten[[#This Row],[Totaal kosten]],"")</f>
        <v/>
      </c>
      <c r="ET51" s="160" t="str">
        <f>IF(Tbl.Kosten[[#This Row],[Sanr.]]=ET$7,Tbl.Kosten[[#This Row],[Totaal kosten]],"")</f>
        <v/>
      </c>
      <c r="EU51" s="160" t="str">
        <f>IF(Tbl.Kosten[[#This Row],[Sanr.]]=EU$7,Tbl.Kosten[[#This Row],[Totaal kosten]],"")</f>
        <v/>
      </c>
      <c r="EV51" s="160" t="str">
        <f>IF(Tbl.Kosten[[#This Row],[Sanr.]]=EV$7,Tbl.Kosten[[#This Row],[Totaal kosten]],"")</f>
        <v/>
      </c>
      <c r="EW51" s="160" t="str">
        <f>IF(Tbl.Kosten[[#This Row],[Sanr.]]=EW$7,Tbl.Kosten[[#This Row],[Totaal kosten]],"")</f>
        <v/>
      </c>
      <c r="EX51" s="160" t="str">
        <f>IF(Tbl.Kosten[[#This Row],[Sanr.]]=EX$7,Tbl.Kosten[[#This Row],[Totaal kosten]],"")</f>
        <v/>
      </c>
      <c r="EY51" s="160" t="str">
        <f>IF(Tbl.Kosten[[#This Row],[Sanr.]]=EY$7,Tbl.Kosten[[#This Row],[Totaal kosten]],"")</f>
        <v/>
      </c>
      <c r="EZ51" s="160" t="str">
        <f>IF(Tbl.Kosten[[#This Row],[Sanr.]]=EZ$7,Tbl.Kosten[[#This Row],[Totaal kosten]],"")</f>
        <v/>
      </c>
      <c r="FA51" s="160" t="str">
        <f>IF(Tbl.Kosten[[#This Row],[Sanr.]]=FA$7,Tbl.Kosten[[#This Row],[Totaal kosten]],"")</f>
        <v/>
      </c>
      <c r="FB51" s="160" t="str">
        <f>IF(Tbl.Kosten[[#This Row],[Sanr.]]=FB$7,Tbl.Kosten[[#This Row],[Totaal kosten]],"")</f>
        <v/>
      </c>
      <c r="FC51" s="160" t="str">
        <f>IF(Tbl.Kosten[[#This Row],[Sanr.]]=FC$7,Tbl.Kosten[[#This Row],[Totaal kosten]],"")</f>
        <v/>
      </c>
      <c r="FD51" s="160" t="str">
        <f>IF(Tbl.Kosten[[#This Row],[Sanr.]]=FD$7,Tbl.Kosten[[#This Row],[Totaal kosten]],"")</f>
        <v/>
      </c>
      <c r="FE51" s="160" t="str">
        <f>IF(Tbl.Kosten[[#This Row],[Sanr.]]=FE$7,Tbl.Kosten[[#This Row],[Totaal kosten]],"")</f>
        <v/>
      </c>
      <c r="FF51" s="160" t="str">
        <f>IF(Tbl.Kosten[[#This Row],[Sanr.]]=FF$7,Tbl.Kosten[[#This Row],[Totaal kosten]],"")</f>
        <v/>
      </c>
      <c r="FG51" s="160" t="str">
        <f>IF(Tbl.Kosten[[#This Row],[Sanr.]]=FG$7,Tbl.Kosten[[#This Row],[Totaal kosten]],"")</f>
        <v/>
      </c>
      <c r="FH51" s="160" t="str">
        <f>IF(Tbl.Kosten[[#This Row],[Sanr.]]=FH$7,Tbl.Kosten[[#This Row],[Totaal kosten]],"")</f>
        <v/>
      </c>
      <c r="FI51" s="160" t="str">
        <f>IF(Tbl.Kosten[[#This Row],[Sanr.]]=FI$7,Tbl.Kosten[[#This Row],[Totaal kosten]],"")</f>
        <v/>
      </c>
      <c r="FJ51" s="160" t="str">
        <f>IF(Tbl.Kosten[[#This Row],[Sanr.]]=FJ$7,Tbl.Kosten[[#This Row],[Totaal kosten]],"")</f>
        <v/>
      </c>
      <c r="FK51" s="160" t="str">
        <f>IF(Tbl.Kosten[[#This Row],[Sanr.]]=FK$7,Tbl.Kosten[[#This Row],[Totaal kosten]],"")</f>
        <v/>
      </c>
      <c r="FL51" s="160" t="str">
        <f>IF(Tbl.Kosten[[#This Row],[Sanr.]]=FL$7,Tbl.Kosten[[#This Row],[Totaal kosten]],"")</f>
        <v/>
      </c>
      <c r="FM51" s="160" t="str">
        <f>IF(Tbl.Kosten[[#This Row],[Sanr.]]=FM$7,Tbl.Kosten[[#This Row],[Totaal kosten]],"")</f>
        <v/>
      </c>
      <c r="FN51" s="160" t="str">
        <f>IF(Tbl.Kosten[[#This Row],[Sanr.]]=FN$7,Tbl.Kosten[[#This Row],[Totaal kosten]],"")</f>
        <v/>
      </c>
      <c r="FO51" s="160" t="str">
        <f>IF(Tbl.Kosten[[#This Row],[Sanr.]]=FO$7,Tbl.Kosten[[#This Row],[Totaal kosten]],"")</f>
        <v/>
      </c>
      <c r="FP51" s="160" t="str">
        <f>IF(Tbl.Kosten[[#This Row],[Sanr.]]=FP$7,Tbl.Kosten[[#This Row],[Totaal kosten]],"")</f>
        <v/>
      </c>
      <c r="FQ51" s="160" t="str">
        <f>IF(Tbl.Kosten[[#This Row],[Sanr.]]=FQ$7,Tbl.Kosten[[#This Row],[Totaal kosten]],"")</f>
        <v/>
      </c>
      <c r="FR51" s="160" t="str">
        <f>IF(Tbl.Kosten[[#This Row],[Sanr.]]=FR$7,Tbl.Kosten[[#This Row],[Totaal kosten]],"")</f>
        <v/>
      </c>
      <c r="FS51" s="160" t="str">
        <f>IF(Tbl.Kosten[[#This Row],[Sanr.]]=FS$7,Tbl.Kosten[[#This Row],[Totaal kosten]],"")</f>
        <v/>
      </c>
      <c r="FT51" s="160" t="str">
        <f>IF(Tbl.Kosten[[#This Row],[Sanr.]]=FT$7,Tbl.Kosten[[#This Row],[Totaal kosten]],"")</f>
        <v/>
      </c>
      <c r="FU51" s="160" t="str">
        <f>IF(Tbl.Kosten[[#This Row],[Sanr.]]=FU$7,Tbl.Kosten[[#This Row],[Totaal kosten]],"")</f>
        <v/>
      </c>
      <c r="FV51" s="160" t="str">
        <f>IF(Tbl.Kosten[[#This Row],[Sanr.]]=FV$7,Tbl.Kosten[[#This Row],[Totaal kosten]],"")</f>
        <v/>
      </c>
      <c r="FW51" s="160" t="str">
        <f>IFERROR(_xlfn.XLOOKUP(Tbl.Kosten[[#This Row],[Activiteitencode]],Tbl.Activiteiten[Activiteitcode],Tbl.Activiteiten[Anr.],"",0,1),"")</f>
        <v/>
      </c>
      <c r="FX51" s="181" t="str">
        <f>_xlfn.CONCAT(Tbl.Kosten[[#This Row],[Pnr.]],Tbl.Kosten[[#This Row],[Sanr.]])</f>
        <v>P1</v>
      </c>
      <c r="FY51" s="160">
        <f>Tbl.Kosten[[#This Row],[Totaal kosten]]-Tbl.Kosten[[#This Row],[Subsidie]]</f>
        <v>0</v>
      </c>
      <c r="FZ51" s="160">
        <f>IF(Tbl.Kosten[[#This Row],[Pnr.]]=FZ$7,Tbl.Kosten[[#This Row],[Te financieren]],"")</f>
        <v>0</v>
      </c>
      <c r="GA51" s="160" t="str">
        <f>IF(Tbl.Kosten[[#This Row],[Pnr.]]=GA$7,Tbl.Kosten[[#This Row],[Te financieren]],"")</f>
        <v/>
      </c>
      <c r="GB51" s="160" t="str">
        <f>IF(Tbl.Kosten[[#This Row],[Pnr.]]=GB$7,Tbl.Kosten[[#This Row],[Te financieren]],"")</f>
        <v/>
      </c>
      <c r="GC51" s="160" t="str">
        <f>IF(Tbl.Kosten[[#This Row],[Pnr.]]=GC$7,Tbl.Kosten[[#This Row],[Te financieren]],"")</f>
        <v/>
      </c>
      <c r="GD51" s="160" t="str">
        <f>IF(Tbl.Kosten[[#This Row],[Pnr.]]=GD$7,Tbl.Kosten[[#This Row],[Te financieren]],"")</f>
        <v/>
      </c>
      <c r="GE51" s="160" t="str">
        <f>IF(Tbl.Kosten[[#This Row],[Pnr.]]=GE$7,Tbl.Kosten[[#This Row],[Te financieren]],"")</f>
        <v/>
      </c>
      <c r="GF51" s="160" t="str">
        <f>IF(Tbl.Kosten[[#This Row],[Pnr.]]=GF$7,Tbl.Kosten[[#This Row],[Te financieren]],"")</f>
        <v/>
      </c>
      <c r="GG51" s="160" t="str">
        <f>IF(Tbl.Kosten[[#This Row],[Pnr.]]=GG$7,Tbl.Kosten[[#This Row],[Te financieren]],"")</f>
        <v/>
      </c>
      <c r="GH51" s="160" t="str">
        <f>IF(Tbl.Kosten[[#This Row],[Pnr.]]=GH$7,Tbl.Kosten[[#This Row],[Te financieren]],"")</f>
        <v/>
      </c>
      <c r="GI51" s="160" t="str">
        <f>IF(Tbl.Kosten[[#This Row],[Pnr.]]=GI$7,Tbl.Kosten[[#This Row],[Te financieren]],"")</f>
        <v/>
      </c>
      <c r="GJ51" s="160" t="str">
        <f>IF(Tbl.Kosten[[#This Row],[Pnr.]]=GJ$7,Tbl.Kosten[[#This Row],[Te financieren]],"")</f>
        <v/>
      </c>
      <c r="GK51" s="160" t="str">
        <f>IF(Tbl.Kosten[[#This Row],[Pnr.]]=GK$7,Tbl.Kosten[[#This Row],[Te financieren]],"")</f>
        <v/>
      </c>
      <c r="GL51" s="160" t="str">
        <f>IF(Tbl.Kosten[[#This Row],[Pnr.]]=GL$7,Tbl.Kosten[[#This Row],[Te financieren]],"")</f>
        <v/>
      </c>
      <c r="GM51" s="160" t="str">
        <f>IF(Tbl.Kosten[[#This Row],[Pnr.]]=GM$7,Tbl.Kosten[[#This Row],[Te financieren]],"")</f>
        <v/>
      </c>
      <c r="GN51" s="160" t="str">
        <f>IF(Tbl.Kosten[[#This Row],[Pnr.]]=GN$7,Tbl.Kosten[[#This Row],[Te financieren]],"")</f>
        <v/>
      </c>
      <c r="GO51" s="160" t="str">
        <f>IF(Tbl.Kosten[[#This Row],[Pnr.]]=GO$7,Tbl.Kosten[[#This Row],[Te financieren]],"")</f>
        <v/>
      </c>
      <c r="GP51" s="160" t="str">
        <f>IF(Tbl.Kosten[[#This Row],[Pnr.]]=GP$7,Tbl.Kosten[[#This Row],[Te financieren]],"")</f>
        <v/>
      </c>
      <c r="GQ51" s="160" t="str">
        <f>IF(Tbl.Kosten[[#This Row],[Pnr.]]=GQ$7,Tbl.Kosten[[#This Row],[Te financieren]],"")</f>
        <v/>
      </c>
      <c r="GR51" s="160" t="str">
        <f>IF(Tbl.Kosten[[#This Row],[Pnr.]]=GR$7,Tbl.Kosten[[#This Row],[Te financieren]],"")</f>
        <v/>
      </c>
      <c r="GS51" s="160" t="str">
        <f>IF(Tbl.Kosten[[#This Row],[Pnr.]]=GS$7,Tbl.Kosten[[#This Row],[Te financieren]],"")</f>
        <v/>
      </c>
      <c r="GT51" s="160" t="str">
        <f>IF(Tbl.Kosten[[#This Row],[Pnr.]]=GT$7,Tbl.Kosten[[#This Row],[Te financieren]],"")</f>
        <v/>
      </c>
      <c r="GU51" s="160" t="str">
        <f>IF(Tbl.Kosten[[#This Row],[Pnr.]]=GU$7,Tbl.Kosten[[#This Row],[Te financieren]],"")</f>
        <v/>
      </c>
      <c r="GV51" s="160" t="str">
        <f>IF(Tbl.Kosten[[#This Row],[Pnr.]]=GV$7,Tbl.Kosten[[#This Row],[Te financieren]],"")</f>
        <v/>
      </c>
      <c r="GW51" s="160" t="str">
        <f>IF(Tbl.Kosten[[#This Row],[Pnr.]]=GW$7,Tbl.Kosten[[#This Row],[Te financieren]],"")</f>
        <v/>
      </c>
      <c r="GX51" s="160" t="str">
        <f>IF(Tbl.Kosten[[#This Row],[Pnr.]]=GX$7,Tbl.Kosten[[#This Row],[Te financieren]],"")</f>
        <v/>
      </c>
      <c r="GY51" s="160" t="str">
        <f>IF(Tbl.Kosten[[#This Row],[Pnr.]]=GY$7,Tbl.Kosten[[#This Row],[Te financieren]],"")</f>
        <v/>
      </c>
      <c r="GZ51" s="160" t="str">
        <f>IF(Tbl.Kosten[[#This Row],[Pnr.]]=GZ$7,Tbl.Kosten[[#This Row],[Te financieren]],"")</f>
        <v/>
      </c>
      <c r="HA51" s="160" t="str">
        <f>IF(Tbl.Kosten[[#This Row],[Pnr.]]=HA$7,Tbl.Kosten[[#This Row],[Te financieren]],"")</f>
        <v/>
      </c>
      <c r="HB51" s="160" t="str">
        <f>IF(Tbl.Kosten[[#This Row],[Pnr.]]=HB$7,Tbl.Kosten[[#This Row],[Te financieren]],"")</f>
        <v/>
      </c>
      <c r="HC51" s="160" t="str">
        <f>IF(Tbl.Kosten[[#This Row],[Pnr.]]=HC$7,Tbl.Kosten[[#This Row],[Te financieren]],"")</f>
        <v/>
      </c>
      <c r="HD51" s="160" t="str">
        <f>IF(Tbl.Kosten[[#This Row],[Pnr.]]=HD$7,Tbl.Kosten[[#This Row],[Te financieren]],"")</f>
        <v/>
      </c>
      <c r="HE51" s="160" t="str">
        <f>IF(Tbl.Kosten[[#This Row],[Pnr.]]=HE$7,Tbl.Kosten[[#This Row],[Te financieren]],"")</f>
        <v/>
      </c>
      <c r="HF51" s="160" t="str">
        <f>IF(Tbl.Kosten[[#This Row],[Pnr.]]=HF$7,Tbl.Kosten[[#This Row],[Te financieren]],"")</f>
        <v/>
      </c>
      <c r="HG51" s="160" t="str">
        <f>IF(Tbl.Kosten[[#This Row],[Pnr.]]=HG$7,Tbl.Kosten[[#This Row],[Te financieren]],"")</f>
        <v/>
      </c>
      <c r="HH51" s="160" t="str">
        <f>IF(Tbl.Kosten[[#This Row],[Pnr.]]=HH$7,Tbl.Kosten[[#This Row],[Te financieren]],"")</f>
        <v/>
      </c>
      <c r="HI51" s="160" t="str">
        <f>IF(Tbl.Kosten[[#This Row],[Pnr.]]=HI$7,Tbl.Kosten[[#This Row],[Te financieren]],"")</f>
        <v/>
      </c>
      <c r="HJ51" s="160" t="str">
        <f>IF(Tbl.Kosten[[#This Row],[Pnr.]]=HJ$7,Tbl.Kosten[[#This Row],[Te financieren]],"")</f>
        <v/>
      </c>
      <c r="HK51" s="160" t="str">
        <f>IF(Tbl.Kosten[[#This Row],[Pnr.]]=HK$7,Tbl.Kosten[[#This Row],[Te financieren]],"")</f>
        <v/>
      </c>
      <c r="HL51" s="160" t="str">
        <f>IF(Tbl.Kosten[[#This Row],[Pnr.]]=HL$7,Tbl.Kosten[[#This Row],[Te financieren]],"")</f>
        <v/>
      </c>
      <c r="HM51" s="160" t="str">
        <f>IF(Tbl.Kosten[[#This Row],[Pnr.]]=HM$7,Tbl.Kosten[[#This Row],[Te financieren]],"")</f>
        <v/>
      </c>
      <c r="HN51" s="160" t="str">
        <f>IF(Tbl.Kosten[[#This Row],[Pnr.]]=HN$7,Tbl.Kosten[[#This Row],[Te financieren]],"")</f>
        <v/>
      </c>
      <c r="HO51" s="160" t="str">
        <f>IF(Tbl.Kosten[[#This Row],[Pnr.]]=HO$7,Tbl.Kosten[[#This Row],[Te financieren]],"")</f>
        <v/>
      </c>
      <c r="HP51" s="160" t="str">
        <f>IF(Tbl.Kosten[[#This Row],[Pnr.]]=HP$7,Tbl.Kosten[[#This Row],[Te financieren]],"")</f>
        <v/>
      </c>
      <c r="HQ51" s="160" t="str">
        <f>IF(Tbl.Kosten[[#This Row],[Pnr.]]=HQ$7,Tbl.Kosten[[#This Row],[Te financieren]],"")</f>
        <v/>
      </c>
      <c r="HR51" s="160" t="str">
        <f>IF(Tbl.Kosten[[#This Row],[Pnr.]]=HR$7,Tbl.Kosten[[#This Row],[Te financieren]],"")</f>
        <v/>
      </c>
      <c r="HS51" s="160" t="str">
        <f>IF(Tbl.Kosten[[#This Row],[Pnr.]]=HS$7,Tbl.Kosten[[#This Row],[Te financieren]],"")</f>
        <v/>
      </c>
      <c r="HT51" s="160" t="str">
        <f>IF(Tbl.Kosten[[#This Row],[Pnr.]]=HT$7,Tbl.Kosten[[#This Row],[Te financieren]],"")</f>
        <v/>
      </c>
      <c r="HU51" s="160" t="str">
        <f>IF(Tbl.Kosten[[#This Row],[Pnr.]]=HU$7,Tbl.Kosten[[#This Row],[Te financieren]],"")</f>
        <v/>
      </c>
      <c r="HV51" s="160" t="str">
        <f>IF(Tbl.Kosten[[#This Row],[Pnr.]]=HV$7,Tbl.Kosten[[#This Row],[Te financieren]],"")</f>
        <v/>
      </c>
      <c r="HW51" s="160" t="str">
        <f>IF(Tbl.Kosten[[#This Row],[Pnr.]]=HW$7,Tbl.Kosten[[#This Row],[Te financieren]],"")</f>
        <v/>
      </c>
    </row>
    <row r="52" spans="2:231" x14ac:dyDescent="0.3">
      <c r="B52" s="144"/>
      <c r="C52" s="147"/>
      <c r="D52" s="146"/>
      <c r="E52" s="147"/>
      <c r="F52" s="145"/>
      <c r="G52" s="11" t="str">
        <f>IF(Tbl.Kosten[[#This Row],[Medewerker e/o 
functie]]&lt;&gt;"",_xlfn.XLOOKUP(Tbl.Kosten[[#This Row],[Medewerker e/o 
functie]],Tbl.Uurtarief[Medewerker en/of functie],Tbl.Uurtarief[Uurtarief],"",0,1),"")</f>
        <v/>
      </c>
      <c r="H52" s="121">
        <f>IFERROR(Tbl.Kosten[[#This Row],[Uren]]*Tbl.Kosten[[#This Row],[Uurtarief]],0)</f>
        <v>0</v>
      </c>
      <c r="I52" s="119" t="str">
        <f>IF(Tbl.Kosten[[#This Row],[Subtotaal uren]]&lt;&gt;0,_xlfn.XLOOKUP(Tbl.Kosten[[#This Row],[Medewerker e/o 
functie]],Tbl.Uurtarief[Medewerker en/of functie],Tbl.Uurtarief[Kostensoort arbeid],"",0,1),"")</f>
        <v/>
      </c>
      <c r="J52" s="147"/>
      <c r="K52" s="145"/>
      <c r="L52" s="149" t="str">
        <f>IF(Tbl.Kosten[[#This Row],[Activum]]&lt;&gt;"",_xlfn.XLOOKUP(Tbl.Kosten[[#This Row],[Activum]],Tbl.Afschrijvingskosten[Activum],Tbl.Afschrijvingskosten[Tarief per afschrijvings-eenheid],"",0,1),"")</f>
        <v/>
      </c>
      <c r="M52" s="122">
        <f>IFERROR(Tbl.Kosten[[#This Row],[Een-
heden]]*Tbl.Kosten[[#This Row],[Afschrijvings-
tarief]],0)</f>
        <v>0</v>
      </c>
      <c r="N52" s="122" t="str">
        <f>IF(Tbl.Kosten[[#This Row],[Subtotaal afschrijving]]&lt;&gt;0,Lijsten!A50,"")</f>
        <v/>
      </c>
      <c r="O52" s="150"/>
      <c r="P52" s="145"/>
      <c r="Q52" s="148"/>
      <c r="R52" s="122">
        <f>IFERROR(Tbl.Kosten[[#This Row],[Aantal]]*Tbl.Kosten[[#This Row],[Tarief]],0)</f>
        <v>0</v>
      </c>
      <c r="S52" s="8">
        <f>IFERROR(Tbl.Kosten[[#This Row],[Subtotaal overige kosten]]+Tbl.Kosten[[#This Row],[Subtotaal uren]]+Tbl.Kosten[[#This Row],[Subtotaal afschrijving]],0)</f>
        <v>0</v>
      </c>
      <c r="T52" s="8">
        <f>IFERROR(Tbl.Kosten[[#This Row],[Totaal kosten]]*Tbl.Kosten[[#This Row],[Subsidie%]],0)</f>
        <v>0</v>
      </c>
      <c r="U52" s="4" t="str" cm="1">
        <f t="array" ref="U52">IFERROR(_xlfn.IFS(Tbl.Kosten[[#This Row],[Subtotaal uren]]&lt;&gt;0,Tbl.Kosten[[#This Row],[Kostensoort arbeid]],Tbl.Kosten[[#This Row],[Subtotaal afschrijving]]&lt;&gt;0,Tbl.Kosten[[#This Row],[Kostensoort afschrijving]],Tbl.Kosten[[#This Row],[Subtotaal overige kosten]]&lt;&gt;0,Tbl.Kosten[[#This Row],[Kostensoort overig]]),"")</f>
        <v/>
      </c>
      <c r="V52" s="4" t="str">
        <f>IFERROR(_xlfn.XLOOKUP(Tbl.Kosten[[#This Row],[Activiteitencode]],Tbl.Activiteiten[Activiteitcode],Tbl.Activiteiten[Werkpakketcode],"",0,1),"")</f>
        <v/>
      </c>
      <c r="W52" s="4" t="str">
        <f>IFERROR(_xlfn.XLOOKUP(Tbl.Kosten[[#This Row],[Werkpakketcode]],Tbl.Werkpakketten[Werkpakketcode],Tbl.Werkpakketten[Subsidiabele activiteit],"",0,1),"")</f>
        <v/>
      </c>
      <c r="X52" s="12">
        <f>IFERROR(_xlfn.XLOOKUP(Tbl.Kosten[[#This Row],[Sanr.]],Tbl.Subsidiehoogte[SAnr.],Tbl.Subsidiehoogte[Sub. Percentage],0,0,1),0)</f>
        <v>0</v>
      </c>
      <c r="Y52" s="154" t="str">
        <f>IFERROR(_xlfn.XLOOKUP(Tbl.Kosten[[#This Row],[Partnercode]],Tbl.Projectpartners[Partnercode],Tbl.Projectpartners[PNr.],"",0,1),"")</f>
        <v>P1</v>
      </c>
      <c r="Z52" s="158">
        <f>IF(Tbl.Kosten[[#This Row],[Pnr.]]=Z$7,Tbl.Kosten[[#This Row],[Totaal kosten]],"")</f>
        <v>0</v>
      </c>
      <c r="AA52" s="158" t="str">
        <f>IF(Tbl.Kosten[[#This Row],[Pnr.]]=AA$7,Tbl.Kosten[[#This Row],[Totaal kosten]],"")</f>
        <v/>
      </c>
      <c r="AB52" s="158" t="str">
        <f>IF(Tbl.Kosten[[#This Row],[Pnr.]]=AB$7,Tbl.Kosten[[#This Row],[Totaal kosten]],"")</f>
        <v/>
      </c>
      <c r="AC52" s="158" t="str">
        <f>IF(Tbl.Kosten[[#This Row],[Pnr.]]=AC$7,Tbl.Kosten[[#This Row],[Totaal kosten]],"")</f>
        <v/>
      </c>
      <c r="AD52" s="158" t="str">
        <f>IF(Tbl.Kosten[[#This Row],[Pnr.]]=AD$7,Tbl.Kosten[[#This Row],[Totaal kosten]],"")</f>
        <v/>
      </c>
      <c r="AE52" s="158" t="str">
        <f>IF(Tbl.Kosten[[#This Row],[Pnr.]]=AE$7,Tbl.Kosten[[#This Row],[Totaal kosten]],"")</f>
        <v/>
      </c>
      <c r="AF52" s="158" t="str">
        <f>IF(Tbl.Kosten[[#This Row],[Pnr.]]=AF$7,Tbl.Kosten[[#This Row],[Totaal kosten]],"")</f>
        <v/>
      </c>
      <c r="AG52" s="158" t="str">
        <f>IF(Tbl.Kosten[[#This Row],[Pnr.]]=AG$7,Tbl.Kosten[[#This Row],[Totaal kosten]],"")</f>
        <v/>
      </c>
      <c r="AH52" s="158" t="str">
        <f>IF(Tbl.Kosten[[#This Row],[Pnr.]]=AH$7,Tbl.Kosten[[#This Row],[Totaal kosten]],"")</f>
        <v/>
      </c>
      <c r="AI52" s="158" t="str">
        <f>IF(Tbl.Kosten[[#This Row],[Pnr.]]=AI$7,Tbl.Kosten[[#This Row],[Totaal kosten]],"")</f>
        <v/>
      </c>
      <c r="AJ52" s="158" t="str">
        <f>IF(Tbl.Kosten[[#This Row],[Pnr.]]=AJ$7,Tbl.Kosten[[#This Row],[Totaal kosten]],"")</f>
        <v/>
      </c>
      <c r="AK52" s="158" t="str">
        <f>IF(Tbl.Kosten[[#This Row],[Pnr.]]=AK$7,Tbl.Kosten[[#This Row],[Totaal kosten]],"")</f>
        <v/>
      </c>
      <c r="AL52" s="158" t="str">
        <f>IF(Tbl.Kosten[[#This Row],[Pnr.]]=AL$7,Tbl.Kosten[[#This Row],[Totaal kosten]],"")</f>
        <v/>
      </c>
      <c r="AM52" s="158" t="str">
        <f>IF(Tbl.Kosten[[#This Row],[Pnr.]]=AM$7,Tbl.Kosten[[#This Row],[Totaal kosten]],"")</f>
        <v/>
      </c>
      <c r="AN52" s="158" t="str">
        <f>IF(Tbl.Kosten[[#This Row],[Pnr.]]=AN$7,Tbl.Kosten[[#This Row],[Totaal kosten]],"")</f>
        <v/>
      </c>
      <c r="AO52" s="158" t="str">
        <f>IF(Tbl.Kosten[[#This Row],[Pnr.]]=AO$7,Tbl.Kosten[[#This Row],[Totaal kosten]],"")</f>
        <v/>
      </c>
      <c r="AP52" s="158" t="str">
        <f>IF(Tbl.Kosten[[#This Row],[Pnr.]]=AP$7,Tbl.Kosten[[#This Row],[Totaal kosten]],"")</f>
        <v/>
      </c>
      <c r="AQ52" s="158" t="str">
        <f>IF(Tbl.Kosten[[#This Row],[Pnr.]]=AQ$7,Tbl.Kosten[[#This Row],[Totaal kosten]],"")</f>
        <v/>
      </c>
      <c r="AR52" s="158" t="str">
        <f>IF(Tbl.Kosten[[#This Row],[Pnr.]]=AR$7,Tbl.Kosten[[#This Row],[Totaal kosten]],"")</f>
        <v/>
      </c>
      <c r="AS52" s="158" t="str">
        <f>IF(Tbl.Kosten[[#This Row],[Pnr.]]=AS$7,Tbl.Kosten[[#This Row],[Totaal kosten]],"")</f>
        <v/>
      </c>
      <c r="AT52" s="158" t="str">
        <f>IF(Tbl.Kosten[[#This Row],[Pnr.]]=AT$7,Tbl.Kosten[[#This Row],[Totaal kosten]],"")</f>
        <v/>
      </c>
      <c r="AU52" s="158" t="str">
        <f>IF(Tbl.Kosten[[#This Row],[Pnr.]]=AU$7,Tbl.Kosten[[#This Row],[Totaal kosten]],"")</f>
        <v/>
      </c>
      <c r="AV52" s="158" t="str">
        <f>IF(Tbl.Kosten[[#This Row],[Pnr.]]=AV$7,Tbl.Kosten[[#This Row],[Totaal kosten]],"")</f>
        <v/>
      </c>
      <c r="AW52" s="158" t="str">
        <f>IF(Tbl.Kosten[[#This Row],[Pnr.]]=AW$7,Tbl.Kosten[[#This Row],[Totaal kosten]],"")</f>
        <v/>
      </c>
      <c r="AX52" s="158" t="str">
        <f>IF(Tbl.Kosten[[#This Row],[Pnr.]]=AX$7,Tbl.Kosten[[#This Row],[Totaal kosten]],"")</f>
        <v/>
      </c>
      <c r="AY52" s="158" t="str">
        <f>IF(Tbl.Kosten[[#This Row],[Pnr.]]=AY$7,Tbl.Kosten[[#This Row],[Totaal kosten]],"")</f>
        <v/>
      </c>
      <c r="AZ52" s="158" t="str">
        <f>IF(Tbl.Kosten[[#This Row],[Pnr.]]=AZ$7,Tbl.Kosten[[#This Row],[Totaal kosten]],"")</f>
        <v/>
      </c>
      <c r="BA52" s="158" t="str">
        <f>IF(Tbl.Kosten[[#This Row],[Pnr.]]=BA$7,Tbl.Kosten[[#This Row],[Totaal kosten]],"")</f>
        <v/>
      </c>
      <c r="BB52" s="158" t="str">
        <f>IF(Tbl.Kosten[[#This Row],[Pnr.]]=BB$7,Tbl.Kosten[[#This Row],[Totaal kosten]],"")</f>
        <v/>
      </c>
      <c r="BC52" s="158" t="str">
        <f>IF(Tbl.Kosten[[#This Row],[Pnr.]]=BC$7,Tbl.Kosten[[#This Row],[Totaal kosten]],"")</f>
        <v/>
      </c>
      <c r="BD52" s="158" t="str">
        <f>IF(Tbl.Kosten[[#This Row],[Pnr.]]=BD$7,Tbl.Kosten[[#This Row],[Totaal kosten]],"")</f>
        <v/>
      </c>
      <c r="BE52" s="158" t="str">
        <f>IF(Tbl.Kosten[[#This Row],[Pnr.]]=BE$7,Tbl.Kosten[[#This Row],[Totaal kosten]],"")</f>
        <v/>
      </c>
      <c r="BF52" s="158" t="str">
        <f>IF(Tbl.Kosten[[#This Row],[Pnr.]]=BF$7,Tbl.Kosten[[#This Row],[Totaal kosten]],"")</f>
        <v/>
      </c>
      <c r="BG52" s="158" t="str">
        <f>IF(Tbl.Kosten[[#This Row],[Pnr.]]=BG$7,Tbl.Kosten[[#This Row],[Totaal kosten]],"")</f>
        <v/>
      </c>
      <c r="BH52" s="158" t="str">
        <f>IF(Tbl.Kosten[[#This Row],[Pnr.]]=BH$7,Tbl.Kosten[[#This Row],[Totaal kosten]],"")</f>
        <v/>
      </c>
      <c r="BI52" s="158" t="str">
        <f>IF(Tbl.Kosten[[#This Row],[Pnr.]]=BI$7,Tbl.Kosten[[#This Row],[Totaal kosten]],"")</f>
        <v/>
      </c>
      <c r="BJ52" s="158" t="str">
        <f>IF(Tbl.Kosten[[#This Row],[Pnr.]]=BJ$7,Tbl.Kosten[[#This Row],[Totaal kosten]],"")</f>
        <v/>
      </c>
      <c r="BK52" s="158" t="str">
        <f>IF(Tbl.Kosten[[#This Row],[Pnr.]]=BK$7,Tbl.Kosten[[#This Row],[Totaal kosten]],"")</f>
        <v/>
      </c>
      <c r="BL52" s="158" t="str">
        <f>IF(Tbl.Kosten[[#This Row],[Pnr.]]=BL$7,Tbl.Kosten[[#This Row],[Totaal kosten]],"")</f>
        <v/>
      </c>
      <c r="BM52" s="158" t="str">
        <f>IF(Tbl.Kosten[[#This Row],[Pnr.]]=BM$7,Tbl.Kosten[[#This Row],[Totaal kosten]],"")</f>
        <v/>
      </c>
      <c r="BN52" s="158" t="str">
        <f>IF(Tbl.Kosten[[#This Row],[Pnr.]]=BN$7,Tbl.Kosten[[#This Row],[Totaal kosten]],"")</f>
        <v/>
      </c>
      <c r="BO52" s="158" t="str">
        <f>IF(Tbl.Kosten[[#This Row],[Pnr.]]=BO$7,Tbl.Kosten[[#This Row],[Totaal kosten]],"")</f>
        <v/>
      </c>
      <c r="BP52" s="158" t="str">
        <f>IF(Tbl.Kosten[[#This Row],[Pnr.]]=BP$7,Tbl.Kosten[[#This Row],[Totaal kosten]],"")</f>
        <v/>
      </c>
      <c r="BQ52" s="158" t="str">
        <f>IF(Tbl.Kosten[[#This Row],[Pnr.]]=BQ$7,Tbl.Kosten[[#This Row],[Totaal kosten]],"")</f>
        <v/>
      </c>
      <c r="BR52" s="158" t="str">
        <f>IF(Tbl.Kosten[[#This Row],[Pnr.]]=BR$7,Tbl.Kosten[[#This Row],[Totaal kosten]],"")</f>
        <v/>
      </c>
      <c r="BS52" s="158" t="str">
        <f>IF(Tbl.Kosten[[#This Row],[Pnr.]]=BS$7,Tbl.Kosten[[#This Row],[Totaal kosten]],"")</f>
        <v/>
      </c>
      <c r="BT52" s="158" t="str">
        <f>IF(Tbl.Kosten[[#This Row],[Pnr.]]=BT$7,Tbl.Kosten[[#This Row],[Totaal kosten]],"")</f>
        <v/>
      </c>
      <c r="BU52" s="158" t="str">
        <f>IF(Tbl.Kosten[[#This Row],[Pnr.]]=BU$7,Tbl.Kosten[[#This Row],[Totaal kosten]],"")</f>
        <v/>
      </c>
      <c r="BV52" s="158" t="str">
        <f>IF(Tbl.Kosten[[#This Row],[Pnr.]]=BV$7,Tbl.Kosten[[#This Row],[Totaal kosten]],"")</f>
        <v/>
      </c>
      <c r="BW52" s="158" t="str">
        <f>IF(Tbl.Kosten[[#This Row],[Pnr.]]=BW$7,Tbl.Kosten[[#This Row],[Totaal kosten]],"")</f>
        <v/>
      </c>
      <c r="BX52" s="158" t="str">
        <f>IFERROR(_xlfn.XLOOKUP(Tbl.Kosten[[#This Row],[Werkpakketcode]],Tbl.Werkpakketten[Werkpakketcode],Tbl.Werkpakketten[WPnr.],"",0,1),"")</f>
        <v/>
      </c>
      <c r="BY52" s="158" t="str">
        <f>IF(Tbl.Kosten[[#This Row],[WPnr.]]=BY$7,Tbl.Kosten[[#This Row],[Totaal kosten]],"")</f>
        <v/>
      </c>
      <c r="BZ52" s="158" t="str">
        <f>IF(Tbl.Kosten[[#This Row],[WPnr.]]=BZ$7,Tbl.Kosten[[#This Row],[Totaal kosten]],"")</f>
        <v/>
      </c>
      <c r="CA52" s="158" t="str">
        <f>IF(Tbl.Kosten[[#This Row],[WPnr.]]=CA$7,Tbl.Kosten[[#This Row],[Totaal kosten]],"")</f>
        <v/>
      </c>
      <c r="CB52" s="158" t="str">
        <f>IF(Tbl.Kosten[[#This Row],[WPnr.]]=CB$7,Tbl.Kosten[[#This Row],[Totaal kosten]],"")</f>
        <v/>
      </c>
      <c r="CC52" s="158" t="str">
        <f>IF(Tbl.Kosten[[#This Row],[WPnr.]]=CC$7,Tbl.Kosten[[#This Row],[Totaal kosten]],"")</f>
        <v/>
      </c>
      <c r="CD52" s="158" t="str">
        <f>IF(Tbl.Kosten[[#This Row],[WPnr.]]=CD$7,Tbl.Kosten[[#This Row],[Totaal kosten]],"")</f>
        <v/>
      </c>
      <c r="CE52" s="158" t="str">
        <f>IF(Tbl.Kosten[[#This Row],[WPnr.]]=CE$7,Tbl.Kosten[[#This Row],[Totaal kosten]],"")</f>
        <v/>
      </c>
      <c r="CF52" s="158" t="str">
        <f>IF(Tbl.Kosten[[#This Row],[WPnr.]]=CF$7,Tbl.Kosten[[#This Row],[Totaal kosten]],"")</f>
        <v/>
      </c>
      <c r="CG52" s="158" t="str">
        <f>IF(Tbl.Kosten[[#This Row],[WPnr.]]=CG$7,Tbl.Kosten[[#This Row],[Totaal kosten]],"")</f>
        <v/>
      </c>
      <c r="CH52" s="158" t="str">
        <f>IF(Tbl.Kosten[[#This Row],[WPnr.]]=CH$7,Tbl.Kosten[[#This Row],[Totaal kosten]],"")</f>
        <v/>
      </c>
      <c r="CI52" s="158" t="str">
        <f>IF(Tbl.Kosten[[#This Row],[WPnr.]]=CI$7,Tbl.Kosten[[#This Row],[Totaal kosten]],"")</f>
        <v/>
      </c>
      <c r="CJ52" s="158" t="str">
        <f>IF(Tbl.Kosten[[#This Row],[WPnr.]]=CJ$7,Tbl.Kosten[[#This Row],[Totaal kosten]],"")</f>
        <v/>
      </c>
      <c r="CK52" s="158" t="str">
        <f>IF(Tbl.Kosten[[#This Row],[WPnr.]]=CK$7,Tbl.Kosten[[#This Row],[Totaal kosten]],"")</f>
        <v/>
      </c>
      <c r="CL52" s="158" t="str">
        <f>IF(Tbl.Kosten[[#This Row],[WPnr.]]=CL$7,Tbl.Kosten[[#This Row],[Totaal kosten]],"")</f>
        <v/>
      </c>
      <c r="CM52" s="158" t="str">
        <f>IF(Tbl.Kosten[[#This Row],[WPnr.]]=CM$7,Tbl.Kosten[[#This Row],[Totaal kosten]],"")</f>
        <v/>
      </c>
      <c r="CN52" s="158" t="str">
        <f>IF(Tbl.Kosten[[#This Row],[WPnr.]]=CN$7,Tbl.Kosten[[#This Row],[Totaal kosten]],"")</f>
        <v/>
      </c>
      <c r="CO52" s="158" t="str">
        <f>IF(Tbl.Kosten[[#This Row],[WPnr.]]=CO$7,Tbl.Kosten[[#This Row],[Totaal kosten]],"")</f>
        <v/>
      </c>
      <c r="CP52" s="158" t="str">
        <f>IF(Tbl.Kosten[[#This Row],[WPnr.]]=CP$7,Tbl.Kosten[[#This Row],[Totaal kosten]],"")</f>
        <v/>
      </c>
      <c r="CQ52" s="158" t="str">
        <f>IF(Tbl.Kosten[[#This Row],[WPnr.]]=CQ$7,Tbl.Kosten[[#This Row],[Totaal kosten]],"")</f>
        <v/>
      </c>
      <c r="CR52" s="158" t="str">
        <f>IF(Tbl.Kosten[[#This Row],[WPnr.]]=CR$7,Tbl.Kosten[[#This Row],[Totaal kosten]],"")</f>
        <v/>
      </c>
      <c r="CS52" s="158" t="str">
        <f>IF(Tbl.Kosten[[#This Row],[WPnr.]]=CS$7,Tbl.Kosten[[#This Row],[Totaal kosten]],"")</f>
        <v/>
      </c>
      <c r="CT52" s="158" t="str">
        <f>IF(Tbl.Kosten[[#This Row],[WPnr.]]=CT$7,Tbl.Kosten[[#This Row],[Totaal kosten]],"")</f>
        <v/>
      </c>
      <c r="CU52" s="158" t="str">
        <f>IF(Tbl.Kosten[[#This Row],[WPnr.]]=CU$7,Tbl.Kosten[[#This Row],[Totaal kosten]],"")</f>
        <v/>
      </c>
      <c r="CV52" s="158" t="str">
        <f>IF(Tbl.Kosten[[#This Row],[WPnr.]]=CV$7,Tbl.Kosten[[#This Row],[Totaal kosten]],"")</f>
        <v/>
      </c>
      <c r="CW52" s="158" t="str">
        <f>IF(Tbl.Kosten[[#This Row],[WPnr.]]=CW$7,Tbl.Kosten[[#This Row],[Totaal kosten]],"")</f>
        <v/>
      </c>
      <c r="CX52" s="158" t="str">
        <f>IF(Tbl.Kosten[[#This Row],[WPnr.]]=CX$7,Tbl.Kosten[[#This Row],[Totaal kosten]],"")</f>
        <v/>
      </c>
      <c r="CY52" s="158" t="str">
        <f>IF(Tbl.Kosten[[#This Row],[WPnr.]]=CY$7,Tbl.Kosten[[#This Row],[Totaal kosten]],"")</f>
        <v/>
      </c>
      <c r="CZ52" s="158" t="str">
        <f>IF(Tbl.Kosten[[#This Row],[WPnr.]]=CZ$7,Tbl.Kosten[[#This Row],[Totaal kosten]],"")</f>
        <v/>
      </c>
      <c r="DA52" s="158" t="str">
        <f>IF(Tbl.Kosten[[#This Row],[WPnr.]]=DA$7,Tbl.Kosten[[#This Row],[Totaal kosten]],"")</f>
        <v/>
      </c>
      <c r="DB52" s="158" t="str">
        <f>IF(Tbl.Kosten[[#This Row],[WPnr.]]=DB$7,Tbl.Kosten[[#This Row],[Totaal kosten]],"")</f>
        <v/>
      </c>
      <c r="DC52" s="158" t="str">
        <f>IF(Tbl.Kosten[[#This Row],[WPnr.]]=DC$7,Tbl.Kosten[[#This Row],[Totaal kosten]],"")</f>
        <v/>
      </c>
      <c r="DD52" s="158" t="str">
        <f>IF(Tbl.Kosten[[#This Row],[WPnr.]]=DD$7,Tbl.Kosten[[#This Row],[Totaal kosten]],"")</f>
        <v/>
      </c>
      <c r="DE52" s="158" t="str">
        <f>IF(Tbl.Kosten[[#This Row],[WPnr.]]=DE$7,Tbl.Kosten[[#This Row],[Totaal kosten]],"")</f>
        <v/>
      </c>
      <c r="DF52" s="158" t="str">
        <f>IF(Tbl.Kosten[[#This Row],[WPnr.]]=DF$7,Tbl.Kosten[[#This Row],[Totaal kosten]],"")</f>
        <v/>
      </c>
      <c r="DG52" s="158" t="str">
        <f>IF(Tbl.Kosten[[#This Row],[WPnr.]]=DG$7,Tbl.Kosten[[#This Row],[Totaal kosten]],"")</f>
        <v/>
      </c>
      <c r="DH52" s="158" t="str">
        <f>IF(Tbl.Kosten[[#This Row],[WPnr.]]=DH$7,Tbl.Kosten[[#This Row],[Totaal kosten]],"")</f>
        <v/>
      </c>
      <c r="DI52" s="158" t="str">
        <f>IF(Tbl.Kosten[[#This Row],[WPnr.]]=DI$7,Tbl.Kosten[[#This Row],[Totaal kosten]],"")</f>
        <v/>
      </c>
      <c r="DJ52" s="158" t="str">
        <f>IF(Tbl.Kosten[[#This Row],[WPnr.]]=DJ$7,Tbl.Kosten[[#This Row],[Totaal kosten]],"")</f>
        <v/>
      </c>
      <c r="DK52" s="158" t="str">
        <f>IF(Tbl.Kosten[[#This Row],[WPnr.]]=DK$7,Tbl.Kosten[[#This Row],[Totaal kosten]],"")</f>
        <v/>
      </c>
      <c r="DL52" s="158" t="str">
        <f>IF(Tbl.Kosten[[#This Row],[WPnr.]]=DL$7,Tbl.Kosten[[#This Row],[Totaal kosten]],"")</f>
        <v/>
      </c>
      <c r="DM52" s="158" t="str">
        <f>IF(Tbl.Kosten[[#This Row],[WPnr.]]=DM$7,Tbl.Kosten[[#This Row],[Totaal kosten]],"")</f>
        <v/>
      </c>
      <c r="DN52" s="158" t="str">
        <f>IF(Tbl.Kosten[[#This Row],[WPnr.]]=DN$7,Tbl.Kosten[[#This Row],[Totaal kosten]],"")</f>
        <v/>
      </c>
      <c r="DO52" s="158" t="str">
        <f>IF(Tbl.Kosten[[#This Row],[WPnr.]]=DO$7,Tbl.Kosten[[#This Row],[Totaal kosten]],"")</f>
        <v/>
      </c>
      <c r="DP52" s="158" t="str">
        <f>IF(Tbl.Kosten[[#This Row],[WPnr.]]=DP$7,Tbl.Kosten[[#This Row],[Totaal kosten]],"")</f>
        <v/>
      </c>
      <c r="DQ52" s="158" t="str">
        <f>IF(Tbl.Kosten[[#This Row],[WPnr.]]=DQ$7,Tbl.Kosten[[#This Row],[Totaal kosten]],"")</f>
        <v/>
      </c>
      <c r="DR52" s="158" t="str">
        <f>IF(Tbl.Kosten[[#This Row],[WPnr.]]=DR$7,Tbl.Kosten[[#This Row],[Totaal kosten]],"")</f>
        <v/>
      </c>
      <c r="DS52" s="158" t="str">
        <f>IF(Tbl.Kosten[[#This Row],[WPnr.]]=DS$7,Tbl.Kosten[[#This Row],[Totaal kosten]],"")</f>
        <v/>
      </c>
      <c r="DT52" s="158" t="str">
        <f>IF(Tbl.Kosten[[#This Row],[WPnr.]]=DT$7,Tbl.Kosten[[#This Row],[Totaal kosten]],"")</f>
        <v/>
      </c>
      <c r="DU52" s="158" t="str">
        <f>IF(Tbl.Kosten[[#This Row],[WPnr.]]=DU$7,Tbl.Kosten[[#This Row],[Totaal kosten]],"")</f>
        <v/>
      </c>
      <c r="DV52" s="158" t="str">
        <f>IF(Tbl.Kosten[[#This Row],[WPnr.]]=DV$7,Tbl.Kosten[[#This Row],[Totaal kosten]],"")</f>
        <v/>
      </c>
      <c r="DW52" s="160" t="str">
        <f>IFERROR(_xlfn.XLOOKUP(Tbl.Kosten[[#This Row],[Kostensoort]],Tbl.Kostensoorten[Kostensoorten],Tbl.Kostensoorten[KSnr.],"",0,1),"")</f>
        <v/>
      </c>
      <c r="DX52" s="160" t="str">
        <f>IF(Tbl.Kosten[[#This Row],[KSnr.]]=DX$7,Tbl.Kosten[[#This Row],[Totaal kosten]],"")</f>
        <v/>
      </c>
      <c r="DY52" s="160" t="str">
        <f>IF(Tbl.Kosten[[#This Row],[KSnr.]]=DY$7,Tbl.Kosten[[#This Row],[Totaal kosten]],"")</f>
        <v/>
      </c>
      <c r="DZ52" s="160" t="str">
        <f>IF(Tbl.Kosten[[#This Row],[KSnr.]]=DZ$7,Tbl.Kosten[[#This Row],[Totaal kosten]],"")</f>
        <v/>
      </c>
      <c r="EA52" s="160" t="str">
        <f>IF(Tbl.Kosten[[#This Row],[KSnr.]]=EA$7,Tbl.Kosten[[#This Row],[Totaal kosten]],"")</f>
        <v/>
      </c>
      <c r="EB52" s="160" t="str">
        <f>IF(Tbl.Kosten[[#This Row],[KSnr.]]=EB$7,Tbl.Kosten[[#This Row],[Totaal kosten]],"")</f>
        <v/>
      </c>
      <c r="EC52" s="160" t="str">
        <f>IF(Tbl.Kosten[[#This Row],[KSnr.]]=EC$7,Tbl.Kosten[[#This Row],[Totaal kosten]],"")</f>
        <v/>
      </c>
      <c r="ED52" s="160" t="str">
        <f>IF(Tbl.Kosten[[#This Row],[KSnr.]]=ED$7,Tbl.Kosten[[#This Row],[Totaal kosten]],"")</f>
        <v/>
      </c>
      <c r="EE52" s="160" t="str">
        <f>IF(Tbl.Kosten[[#This Row],[KSnr.]]=EE$7,Tbl.Kosten[[#This Row],[Totaal kosten]],"")</f>
        <v/>
      </c>
      <c r="EF52" s="160" t="str">
        <f>IF(Tbl.Kosten[[#This Row],[KSnr.]]=EF$7,Tbl.Kosten[[#This Row],[Totaal kosten]],"")</f>
        <v/>
      </c>
      <c r="EG52" s="160" t="str">
        <f>IF(Tbl.Kosten[[#This Row],[KSnr.]]=EG$7,Tbl.Kosten[[#This Row],[Totaal kosten]],"")</f>
        <v/>
      </c>
      <c r="EH52" s="160" t="str">
        <f>IF(Tbl.Kosten[[#This Row],[KSnr.]]=EH$7,Tbl.Kosten[[#This Row],[Totaal kosten]],"")</f>
        <v/>
      </c>
      <c r="EI52" s="160" t="str">
        <f>IF(Tbl.Kosten[[#This Row],[KSnr.]]=EI$7,Tbl.Kosten[[#This Row],[Totaal kosten]],"")</f>
        <v/>
      </c>
      <c r="EJ52" s="160" t="str">
        <f>IF(Tbl.Kosten[[#This Row],[KSnr.]]=EJ$7,Tbl.Kosten[[#This Row],[Totaal kosten]],"")</f>
        <v/>
      </c>
      <c r="EK52" s="160" t="str">
        <f>IF(Tbl.Kosten[[#This Row],[KSnr.]]=EK$7,Tbl.Kosten[[#This Row],[Totaal kosten]],"")</f>
        <v/>
      </c>
      <c r="EL52" s="160" t="str">
        <f>IF(Tbl.Kosten[[#This Row],[KSnr.]]=EL$7,Tbl.Kosten[[#This Row],[Totaal kosten]],"")</f>
        <v/>
      </c>
      <c r="EM52" s="160" t="str">
        <f>IF(Tbl.Kosten[[#This Row],[KSnr.]]=EM$7,Tbl.Kosten[[#This Row],[Totaal kosten]],"")</f>
        <v/>
      </c>
      <c r="EN52" s="160" t="str">
        <f>IF(Tbl.Kosten[[#This Row],[KSnr.]]=EN$7,Tbl.Kosten[[#This Row],[Totaal kosten]],"")</f>
        <v/>
      </c>
      <c r="EO52" s="160" t="str">
        <f>IF(Tbl.Kosten[[#This Row],[KSnr.]]=EO$7,Tbl.Kosten[[#This Row],[Totaal kosten]],"")</f>
        <v/>
      </c>
      <c r="EP52" s="160" t="str">
        <f>IF(Tbl.Kosten[[#This Row],[KSnr.]]=EP$7,Tbl.Kosten[[#This Row],[Totaal kosten]],"")</f>
        <v/>
      </c>
      <c r="EQ52" s="160" t="str">
        <f>IF(Tbl.Kosten[[#This Row],[KSnr.]]=EQ$7,Tbl.Kosten[[#This Row],[Totaal kosten]],"")</f>
        <v/>
      </c>
      <c r="ER52" s="154" t="str">
        <f>IFERROR(_xlfn.XLOOKUP(Tbl.Kosten[[#This Row],[Subsidieactiviteit]],Tbl.Subsidiehoogte[Subsidieactiviteit],Tbl.Subsidiehoogte[SAnr.],"",0,1),"")</f>
        <v/>
      </c>
      <c r="ES52" s="160" t="str">
        <f>IF(Tbl.Kosten[[#This Row],[Sanr.]]=ES$7,Tbl.Kosten[[#This Row],[Totaal kosten]],"")</f>
        <v/>
      </c>
      <c r="ET52" s="160" t="str">
        <f>IF(Tbl.Kosten[[#This Row],[Sanr.]]=ET$7,Tbl.Kosten[[#This Row],[Totaal kosten]],"")</f>
        <v/>
      </c>
      <c r="EU52" s="160" t="str">
        <f>IF(Tbl.Kosten[[#This Row],[Sanr.]]=EU$7,Tbl.Kosten[[#This Row],[Totaal kosten]],"")</f>
        <v/>
      </c>
      <c r="EV52" s="160" t="str">
        <f>IF(Tbl.Kosten[[#This Row],[Sanr.]]=EV$7,Tbl.Kosten[[#This Row],[Totaal kosten]],"")</f>
        <v/>
      </c>
      <c r="EW52" s="160" t="str">
        <f>IF(Tbl.Kosten[[#This Row],[Sanr.]]=EW$7,Tbl.Kosten[[#This Row],[Totaal kosten]],"")</f>
        <v/>
      </c>
      <c r="EX52" s="160" t="str">
        <f>IF(Tbl.Kosten[[#This Row],[Sanr.]]=EX$7,Tbl.Kosten[[#This Row],[Totaal kosten]],"")</f>
        <v/>
      </c>
      <c r="EY52" s="160" t="str">
        <f>IF(Tbl.Kosten[[#This Row],[Sanr.]]=EY$7,Tbl.Kosten[[#This Row],[Totaal kosten]],"")</f>
        <v/>
      </c>
      <c r="EZ52" s="160" t="str">
        <f>IF(Tbl.Kosten[[#This Row],[Sanr.]]=EZ$7,Tbl.Kosten[[#This Row],[Totaal kosten]],"")</f>
        <v/>
      </c>
      <c r="FA52" s="160" t="str">
        <f>IF(Tbl.Kosten[[#This Row],[Sanr.]]=FA$7,Tbl.Kosten[[#This Row],[Totaal kosten]],"")</f>
        <v/>
      </c>
      <c r="FB52" s="160" t="str">
        <f>IF(Tbl.Kosten[[#This Row],[Sanr.]]=FB$7,Tbl.Kosten[[#This Row],[Totaal kosten]],"")</f>
        <v/>
      </c>
      <c r="FC52" s="160" t="str">
        <f>IF(Tbl.Kosten[[#This Row],[Sanr.]]=FC$7,Tbl.Kosten[[#This Row],[Totaal kosten]],"")</f>
        <v/>
      </c>
      <c r="FD52" s="160" t="str">
        <f>IF(Tbl.Kosten[[#This Row],[Sanr.]]=FD$7,Tbl.Kosten[[#This Row],[Totaal kosten]],"")</f>
        <v/>
      </c>
      <c r="FE52" s="160" t="str">
        <f>IF(Tbl.Kosten[[#This Row],[Sanr.]]=FE$7,Tbl.Kosten[[#This Row],[Totaal kosten]],"")</f>
        <v/>
      </c>
      <c r="FF52" s="160" t="str">
        <f>IF(Tbl.Kosten[[#This Row],[Sanr.]]=FF$7,Tbl.Kosten[[#This Row],[Totaal kosten]],"")</f>
        <v/>
      </c>
      <c r="FG52" s="160" t="str">
        <f>IF(Tbl.Kosten[[#This Row],[Sanr.]]=FG$7,Tbl.Kosten[[#This Row],[Totaal kosten]],"")</f>
        <v/>
      </c>
      <c r="FH52" s="160" t="str">
        <f>IF(Tbl.Kosten[[#This Row],[Sanr.]]=FH$7,Tbl.Kosten[[#This Row],[Totaal kosten]],"")</f>
        <v/>
      </c>
      <c r="FI52" s="160" t="str">
        <f>IF(Tbl.Kosten[[#This Row],[Sanr.]]=FI$7,Tbl.Kosten[[#This Row],[Totaal kosten]],"")</f>
        <v/>
      </c>
      <c r="FJ52" s="160" t="str">
        <f>IF(Tbl.Kosten[[#This Row],[Sanr.]]=FJ$7,Tbl.Kosten[[#This Row],[Totaal kosten]],"")</f>
        <v/>
      </c>
      <c r="FK52" s="160" t="str">
        <f>IF(Tbl.Kosten[[#This Row],[Sanr.]]=FK$7,Tbl.Kosten[[#This Row],[Totaal kosten]],"")</f>
        <v/>
      </c>
      <c r="FL52" s="160" t="str">
        <f>IF(Tbl.Kosten[[#This Row],[Sanr.]]=FL$7,Tbl.Kosten[[#This Row],[Totaal kosten]],"")</f>
        <v/>
      </c>
      <c r="FM52" s="160" t="str">
        <f>IF(Tbl.Kosten[[#This Row],[Sanr.]]=FM$7,Tbl.Kosten[[#This Row],[Totaal kosten]],"")</f>
        <v/>
      </c>
      <c r="FN52" s="160" t="str">
        <f>IF(Tbl.Kosten[[#This Row],[Sanr.]]=FN$7,Tbl.Kosten[[#This Row],[Totaal kosten]],"")</f>
        <v/>
      </c>
      <c r="FO52" s="160" t="str">
        <f>IF(Tbl.Kosten[[#This Row],[Sanr.]]=FO$7,Tbl.Kosten[[#This Row],[Totaal kosten]],"")</f>
        <v/>
      </c>
      <c r="FP52" s="160" t="str">
        <f>IF(Tbl.Kosten[[#This Row],[Sanr.]]=FP$7,Tbl.Kosten[[#This Row],[Totaal kosten]],"")</f>
        <v/>
      </c>
      <c r="FQ52" s="160" t="str">
        <f>IF(Tbl.Kosten[[#This Row],[Sanr.]]=FQ$7,Tbl.Kosten[[#This Row],[Totaal kosten]],"")</f>
        <v/>
      </c>
      <c r="FR52" s="160" t="str">
        <f>IF(Tbl.Kosten[[#This Row],[Sanr.]]=FR$7,Tbl.Kosten[[#This Row],[Totaal kosten]],"")</f>
        <v/>
      </c>
      <c r="FS52" s="160" t="str">
        <f>IF(Tbl.Kosten[[#This Row],[Sanr.]]=FS$7,Tbl.Kosten[[#This Row],[Totaal kosten]],"")</f>
        <v/>
      </c>
      <c r="FT52" s="160" t="str">
        <f>IF(Tbl.Kosten[[#This Row],[Sanr.]]=FT$7,Tbl.Kosten[[#This Row],[Totaal kosten]],"")</f>
        <v/>
      </c>
      <c r="FU52" s="160" t="str">
        <f>IF(Tbl.Kosten[[#This Row],[Sanr.]]=FU$7,Tbl.Kosten[[#This Row],[Totaal kosten]],"")</f>
        <v/>
      </c>
      <c r="FV52" s="160" t="str">
        <f>IF(Tbl.Kosten[[#This Row],[Sanr.]]=FV$7,Tbl.Kosten[[#This Row],[Totaal kosten]],"")</f>
        <v/>
      </c>
      <c r="FW52" s="160" t="str">
        <f>IFERROR(_xlfn.XLOOKUP(Tbl.Kosten[[#This Row],[Activiteitencode]],Tbl.Activiteiten[Activiteitcode],Tbl.Activiteiten[Anr.],"",0,1),"")</f>
        <v/>
      </c>
      <c r="FX52" s="181" t="str">
        <f>_xlfn.CONCAT(Tbl.Kosten[[#This Row],[Pnr.]],Tbl.Kosten[[#This Row],[Sanr.]])</f>
        <v>P1</v>
      </c>
      <c r="FY52" s="160">
        <f>Tbl.Kosten[[#This Row],[Totaal kosten]]-Tbl.Kosten[[#This Row],[Subsidie]]</f>
        <v>0</v>
      </c>
      <c r="FZ52" s="160">
        <f>IF(Tbl.Kosten[[#This Row],[Pnr.]]=FZ$7,Tbl.Kosten[[#This Row],[Te financieren]],"")</f>
        <v>0</v>
      </c>
      <c r="GA52" s="160" t="str">
        <f>IF(Tbl.Kosten[[#This Row],[Pnr.]]=GA$7,Tbl.Kosten[[#This Row],[Te financieren]],"")</f>
        <v/>
      </c>
      <c r="GB52" s="160" t="str">
        <f>IF(Tbl.Kosten[[#This Row],[Pnr.]]=GB$7,Tbl.Kosten[[#This Row],[Te financieren]],"")</f>
        <v/>
      </c>
      <c r="GC52" s="160" t="str">
        <f>IF(Tbl.Kosten[[#This Row],[Pnr.]]=GC$7,Tbl.Kosten[[#This Row],[Te financieren]],"")</f>
        <v/>
      </c>
      <c r="GD52" s="160" t="str">
        <f>IF(Tbl.Kosten[[#This Row],[Pnr.]]=GD$7,Tbl.Kosten[[#This Row],[Te financieren]],"")</f>
        <v/>
      </c>
      <c r="GE52" s="160" t="str">
        <f>IF(Tbl.Kosten[[#This Row],[Pnr.]]=GE$7,Tbl.Kosten[[#This Row],[Te financieren]],"")</f>
        <v/>
      </c>
      <c r="GF52" s="160" t="str">
        <f>IF(Tbl.Kosten[[#This Row],[Pnr.]]=GF$7,Tbl.Kosten[[#This Row],[Te financieren]],"")</f>
        <v/>
      </c>
      <c r="GG52" s="160" t="str">
        <f>IF(Tbl.Kosten[[#This Row],[Pnr.]]=GG$7,Tbl.Kosten[[#This Row],[Te financieren]],"")</f>
        <v/>
      </c>
      <c r="GH52" s="160" t="str">
        <f>IF(Tbl.Kosten[[#This Row],[Pnr.]]=GH$7,Tbl.Kosten[[#This Row],[Te financieren]],"")</f>
        <v/>
      </c>
      <c r="GI52" s="160" t="str">
        <f>IF(Tbl.Kosten[[#This Row],[Pnr.]]=GI$7,Tbl.Kosten[[#This Row],[Te financieren]],"")</f>
        <v/>
      </c>
      <c r="GJ52" s="160" t="str">
        <f>IF(Tbl.Kosten[[#This Row],[Pnr.]]=GJ$7,Tbl.Kosten[[#This Row],[Te financieren]],"")</f>
        <v/>
      </c>
      <c r="GK52" s="160" t="str">
        <f>IF(Tbl.Kosten[[#This Row],[Pnr.]]=GK$7,Tbl.Kosten[[#This Row],[Te financieren]],"")</f>
        <v/>
      </c>
      <c r="GL52" s="160" t="str">
        <f>IF(Tbl.Kosten[[#This Row],[Pnr.]]=GL$7,Tbl.Kosten[[#This Row],[Te financieren]],"")</f>
        <v/>
      </c>
      <c r="GM52" s="160" t="str">
        <f>IF(Tbl.Kosten[[#This Row],[Pnr.]]=GM$7,Tbl.Kosten[[#This Row],[Te financieren]],"")</f>
        <v/>
      </c>
      <c r="GN52" s="160" t="str">
        <f>IF(Tbl.Kosten[[#This Row],[Pnr.]]=GN$7,Tbl.Kosten[[#This Row],[Te financieren]],"")</f>
        <v/>
      </c>
      <c r="GO52" s="160" t="str">
        <f>IF(Tbl.Kosten[[#This Row],[Pnr.]]=GO$7,Tbl.Kosten[[#This Row],[Te financieren]],"")</f>
        <v/>
      </c>
      <c r="GP52" s="160" t="str">
        <f>IF(Tbl.Kosten[[#This Row],[Pnr.]]=GP$7,Tbl.Kosten[[#This Row],[Te financieren]],"")</f>
        <v/>
      </c>
      <c r="GQ52" s="160" t="str">
        <f>IF(Tbl.Kosten[[#This Row],[Pnr.]]=GQ$7,Tbl.Kosten[[#This Row],[Te financieren]],"")</f>
        <v/>
      </c>
      <c r="GR52" s="160" t="str">
        <f>IF(Tbl.Kosten[[#This Row],[Pnr.]]=GR$7,Tbl.Kosten[[#This Row],[Te financieren]],"")</f>
        <v/>
      </c>
      <c r="GS52" s="160" t="str">
        <f>IF(Tbl.Kosten[[#This Row],[Pnr.]]=GS$7,Tbl.Kosten[[#This Row],[Te financieren]],"")</f>
        <v/>
      </c>
      <c r="GT52" s="160" t="str">
        <f>IF(Tbl.Kosten[[#This Row],[Pnr.]]=GT$7,Tbl.Kosten[[#This Row],[Te financieren]],"")</f>
        <v/>
      </c>
      <c r="GU52" s="160" t="str">
        <f>IF(Tbl.Kosten[[#This Row],[Pnr.]]=GU$7,Tbl.Kosten[[#This Row],[Te financieren]],"")</f>
        <v/>
      </c>
      <c r="GV52" s="160" t="str">
        <f>IF(Tbl.Kosten[[#This Row],[Pnr.]]=GV$7,Tbl.Kosten[[#This Row],[Te financieren]],"")</f>
        <v/>
      </c>
      <c r="GW52" s="160" t="str">
        <f>IF(Tbl.Kosten[[#This Row],[Pnr.]]=GW$7,Tbl.Kosten[[#This Row],[Te financieren]],"")</f>
        <v/>
      </c>
      <c r="GX52" s="160" t="str">
        <f>IF(Tbl.Kosten[[#This Row],[Pnr.]]=GX$7,Tbl.Kosten[[#This Row],[Te financieren]],"")</f>
        <v/>
      </c>
      <c r="GY52" s="160" t="str">
        <f>IF(Tbl.Kosten[[#This Row],[Pnr.]]=GY$7,Tbl.Kosten[[#This Row],[Te financieren]],"")</f>
        <v/>
      </c>
      <c r="GZ52" s="160" t="str">
        <f>IF(Tbl.Kosten[[#This Row],[Pnr.]]=GZ$7,Tbl.Kosten[[#This Row],[Te financieren]],"")</f>
        <v/>
      </c>
      <c r="HA52" s="160" t="str">
        <f>IF(Tbl.Kosten[[#This Row],[Pnr.]]=HA$7,Tbl.Kosten[[#This Row],[Te financieren]],"")</f>
        <v/>
      </c>
      <c r="HB52" s="160" t="str">
        <f>IF(Tbl.Kosten[[#This Row],[Pnr.]]=HB$7,Tbl.Kosten[[#This Row],[Te financieren]],"")</f>
        <v/>
      </c>
      <c r="HC52" s="160" t="str">
        <f>IF(Tbl.Kosten[[#This Row],[Pnr.]]=HC$7,Tbl.Kosten[[#This Row],[Te financieren]],"")</f>
        <v/>
      </c>
      <c r="HD52" s="160" t="str">
        <f>IF(Tbl.Kosten[[#This Row],[Pnr.]]=HD$7,Tbl.Kosten[[#This Row],[Te financieren]],"")</f>
        <v/>
      </c>
      <c r="HE52" s="160" t="str">
        <f>IF(Tbl.Kosten[[#This Row],[Pnr.]]=HE$7,Tbl.Kosten[[#This Row],[Te financieren]],"")</f>
        <v/>
      </c>
      <c r="HF52" s="160" t="str">
        <f>IF(Tbl.Kosten[[#This Row],[Pnr.]]=HF$7,Tbl.Kosten[[#This Row],[Te financieren]],"")</f>
        <v/>
      </c>
      <c r="HG52" s="160" t="str">
        <f>IF(Tbl.Kosten[[#This Row],[Pnr.]]=HG$7,Tbl.Kosten[[#This Row],[Te financieren]],"")</f>
        <v/>
      </c>
      <c r="HH52" s="160" t="str">
        <f>IF(Tbl.Kosten[[#This Row],[Pnr.]]=HH$7,Tbl.Kosten[[#This Row],[Te financieren]],"")</f>
        <v/>
      </c>
      <c r="HI52" s="160" t="str">
        <f>IF(Tbl.Kosten[[#This Row],[Pnr.]]=HI$7,Tbl.Kosten[[#This Row],[Te financieren]],"")</f>
        <v/>
      </c>
      <c r="HJ52" s="160" t="str">
        <f>IF(Tbl.Kosten[[#This Row],[Pnr.]]=HJ$7,Tbl.Kosten[[#This Row],[Te financieren]],"")</f>
        <v/>
      </c>
      <c r="HK52" s="160" t="str">
        <f>IF(Tbl.Kosten[[#This Row],[Pnr.]]=HK$7,Tbl.Kosten[[#This Row],[Te financieren]],"")</f>
        <v/>
      </c>
      <c r="HL52" s="160" t="str">
        <f>IF(Tbl.Kosten[[#This Row],[Pnr.]]=HL$7,Tbl.Kosten[[#This Row],[Te financieren]],"")</f>
        <v/>
      </c>
      <c r="HM52" s="160" t="str">
        <f>IF(Tbl.Kosten[[#This Row],[Pnr.]]=HM$7,Tbl.Kosten[[#This Row],[Te financieren]],"")</f>
        <v/>
      </c>
      <c r="HN52" s="160" t="str">
        <f>IF(Tbl.Kosten[[#This Row],[Pnr.]]=HN$7,Tbl.Kosten[[#This Row],[Te financieren]],"")</f>
        <v/>
      </c>
      <c r="HO52" s="160" t="str">
        <f>IF(Tbl.Kosten[[#This Row],[Pnr.]]=HO$7,Tbl.Kosten[[#This Row],[Te financieren]],"")</f>
        <v/>
      </c>
      <c r="HP52" s="160" t="str">
        <f>IF(Tbl.Kosten[[#This Row],[Pnr.]]=HP$7,Tbl.Kosten[[#This Row],[Te financieren]],"")</f>
        <v/>
      </c>
      <c r="HQ52" s="160" t="str">
        <f>IF(Tbl.Kosten[[#This Row],[Pnr.]]=HQ$7,Tbl.Kosten[[#This Row],[Te financieren]],"")</f>
        <v/>
      </c>
      <c r="HR52" s="160" t="str">
        <f>IF(Tbl.Kosten[[#This Row],[Pnr.]]=HR$7,Tbl.Kosten[[#This Row],[Te financieren]],"")</f>
        <v/>
      </c>
      <c r="HS52" s="160" t="str">
        <f>IF(Tbl.Kosten[[#This Row],[Pnr.]]=HS$7,Tbl.Kosten[[#This Row],[Te financieren]],"")</f>
        <v/>
      </c>
      <c r="HT52" s="160" t="str">
        <f>IF(Tbl.Kosten[[#This Row],[Pnr.]]=HT$7,Tbl.Kosten[[#This Row],[Te financieren]],"")</f>
        <v/>
      </c>
      <c r="HU52" s="160" t="str">
        <f>IF(Tbl.Kosten[[#This Row],[Pnr.]]=HU$7,Tbl.Kosten[[#This Row],[Te financieren]],"")</f>
        <v/>
      </c>
      <c r="HV52" s="160" t="str">
        <f>IF(Tbl.Kosten[[#This Row],[Pnr.]]=HV$7,Tbl.Kosten[[#This Row],[Te financieren]],"")</f>
        <v/>
      </c>
      <c r="HW52" s="160" t="str">
        <f>IF(Tbl.Kosten[[#This Row],[Pnr.]]=HW$7,Tbl.Kosten[[#This Row],[Te financieren]],"")</f>
        <v/>
      </c>
    </row>
    <row r="53" spans="2:231" x14ac:dyDescent="0.3">
      <c r="B53" s="144"/>
      <c r="C53" s="147"/>
      <c r="D53" s="146"/>
      <c r="E53" s="147"/>
      <c r="F53" s="145"/>
      <c r="G53" s="11" t="str">
        <f>IF(Tbl.Kosten[[#This Row],[Medewerker e/o 
functie]]&lt;&gt;"",_xlfn.XLOOKUP(Tbl.Kosten[[#This Row],[Medewerker e/o 
functie]],Tbl.Uurtarief[Medewerker en/of functie],Tbl.Uurtarief[Uurtarief],"",0,1),"")</f>
        <v/>
      </c>
      <c r="H53" s="121">
        <f>IFERROR(Tbl.Kosten[[#This Row],[Uren]]*Tbl.Kosten[[#This Row],[Uurtarief]],0)</f>
        <v>0</v>
      </c>
      <c r="I53" s="119" t="str">
        <f>IF(Tbl.Kosten[[#This Row],[Subtotaal uren]]&lt;&gt;0,_xlfn.XLOOKUP(Tbl.Kosten[[#This Row],[Medewerker e/o 
functie]],Tbl.Uurtarief[Medewerker en/of functie],Tbl.Uurtarief[Kostensoort arbeid],"",0,1),"")</f>
        <v/>
      </c>
      <c r="J53" s="147"/>
      <c r="K53" s="145"/>
      <c r="L53" s="149" t="str">
        <f>IF(Tbl.Kosten[[#This Row],[Activum]]&lt;&gt;"",_xlfn.XLOOKUP(Tbl.Kosten[[#This Row],[Activum]],Tbl.Afschrijvingskosten[Activum],Tbl.Afschrijvingskosten[Tarief per afschrijvings-eenheid],"",0,1),"")</f>
        <v/>
      </c>
      <c r="M53" s="122">
        <f>IFERROR(Tbl.Kosten[[#This Row],[Een-
heden]]*Tbl.Kosten[[#This Row],[Afschrijvings-
tarief]],0)</f>
        <v>0</v>
      </c>
      <c r="N53" s="122" t="str">
        <f>IF(Tbl.Kosten[[#This Row],[Subtotaal afschrijving]]&lt;&gt;0,Lijsten!A51,"")</f>
        <v/>
      </c>
      <c r="O53" s="150"/>
      <c r="P53" s="145"/>
      <c r="Q53" s="148"/>
      <c r="R53" s="122">
        <f>IFERROR(Tbl.Kosten[[#This Row],[Aantal]]*Tbl.Kosten[[#This Row],[Tarief]],0)</f>
        <v>0</v>
      </c>
      <c r="S53" s="8">
        <f>IFERROR(Tbl.Kosten[[#This Row],[Subtotaal overige kosten]]+Tbl.Kosten[[#This Row],[Subtotaal uren]]+Tbl.Kosten[[#This Row],[Subtotaal afschrijving]],0)</f>
        <v>0</v>
      </c>
      <c r="T53" s="8">
        <f>IFERROR(Tbl.Kosten[[#This Row],[Totaal kosten]]*Tbl.Kosten[[#This Row],[Subsidie%]],0)</f>
        <v>0</v>
      </c>
      <c r="U53" s="4" t="str" cm="1">
        <f t="array" ref="U53">IFERROR(_xlfn.IFS(Tbl.Kosten[[#This Row],[Subtotaal uren]]&lt;&gt;0,Tbl.Kosten[[#This Row],[Kostensoort arbeid]],Tbl.Kosten[[#This Row],[Subtotaal afschrijving]]&lt;&gt;0,Tbl.Kosten[[#This Row],[Kostensoort afschrijving]],Tbl.Kosten[[#This Row],[Subtotaal overige kosten]]&lt;&gt;0,Tbl.Kosten[[#This Row],[Kostensoort overig]]),"")</f>
        <v/>
      </c>
      <c r="V53" s="4" t="str">
        <f>IFERROR(_xlfn.XLOOKUP(Tbl.Kosten[[#This Row],[Activiteitencode]],Tbl.Activiteiten[Activiteitcode],Tbl.Activiteiten[Werkpakketcode],"",0,1),"")</f>
        <v/>
      </c>
      <c r="W53" s="4" t="str">
        <f>IFERROR(_xlfn.XLOOKUP(Tbl.Kosten[[#This Row],[Werkpakketcode]],Tbl.Werkpakketten[Werkpakketcode],Tbl.Werkpakketten[Subsidiabele activiteit],"",0,1),"")</f>
        <v/>
      </c>
      <c r="X53" s="12">
        <f>IFERROR(_xlfn.XLOOKUP(Tbl.Kosten[[#This Row],[Sanr.]],Tbl.Subsidiehoogte[SAnr.],Tbl.Subsidiehoogte[Sub. Percentage],0,0,1),0)</f>
        <v>0</v>
      </c>
      <c r="Y53" s="154" t="str">
        <f>IFERROR(_xlfn.XLOOKUP(Tbl.Kosten[[#This Row],[Partnercode]],Tbl.Projectpartners[Partnercode],Tbl.Projectpartners[PNr.],"",0,1),"")</f>
        <v>P1</v>
      </c>
      <c r="Z53" s="158">
        <f>IF(Tbl.Kosten[[#This Row],[Pnr.]]=Z$7,Tbl.Kosten[[#This Row],[Totaal kosten]],"")</f>
        <v>0</v>
      </c>
      <c r="AA53" s="158" t="str">
        <f>IF(Tbl.Kosten[[#This Row],[Pnr.]]=AA$7,Tbl.Kosten[[#This Row],[Totaal kosten]],"")</f>
        <v/>
      </c>
      <c r="AB53" s="158" t="str">
        <f>IF(Tbl.Kosten[[#This Row],[Pnr.]]=AB$7,Tbl.Kosten[[#This Row],[Totaal kosten]],"")</f>
        <v/>
      </c>
      <c r="AC53" s="158" t="str">
        <f>IF(Tbl.Kosten[[#This Row],[Pnr.]]=AC$7,Tbl.Kosten[[#This Row],[Totaal kosten]],"")</f>
        <v/>
      </c>
      <c r="AD53" s="158" t="str">
        <f>IF(Tbl.Kosten[[#This Row],[Pnr.]]=AD$7,Tbl.Kosten[[#This Row],[Totaal kosten]],"")</f>
        <v/>
      </c>
      <c r="AE53" s="158" t="str">
        <f>IF(Tbl.Kosten[[#This Row],[Pnr.]]=AE$7,Tbl.Kosten[[#This Row],[Totaal kosten]],"")</f>
        <v/>
      </c>
      <c r="AF53" s="158" t="str">
        <f>IF(Tbl.Kosten[[#This Row],[Pnr.]]=AF$7,Tbl.Kosten[[#This Row],[Totaal kosten]],"")</f>
        <v/>
      </c>
      <c r="AG53" s="158" t="str">
        <f>IF(Tbl.Kosten[[#This Row],[Pnr.]]=AG$7,Tbl.Kosten[[#This Row],[Totaal kosten]],"")</f>
        <v/>
      </c>
      <c r="AH53" s="158" t="str">
        <f>IF(Tbl.Kosten[[#This Row],[Pnr.]]=AH$7,Tbl.Kosten[[#This Row],[Totaal kosten]],"")</f>
        <v/>
      </c>
      <c r="AI53" s="158" t="str">
        <f>IF(Tbl.Kosten[[#This Row],[Pnr.]]=AI$7,Tbl.Kosten[[#This Row],[Totaal kosten]],"")</f>
        <v/>
      </c>
      <c r="AJ53" s="158" t="str">
        <f>IF(Tbl.Kosten[[#This Row],[Pnr.]]=AJ$7,Tbl.Kosten[[#This Row],[Totaal kosten]],"")</f>
        <v/>
      </c>
      <c r="AK53" s="158" t="str">
        <f>IF(Tbl.Kosten[[#This Row],[Pnr.]]=AK$7,Tbl.Kosten[[#This Row],[Totaal kosten]],"")</f>
        <v/>
      </c>
      <c r="AL53" s="158" t="str">
        <f>IF(Tbl.Kosten[[#This Row],[Pnr.]]=AL$7,Tbl.Kosten[[#This Row],[Totaal kosten]],"")</f>
        <v/>
      </c>
      <c r="AM53" s="158" t="str">
        <f>IF(Tbl.Kosten[[#This Row],[Pnr.]]=AM$7,Tbl.Kosten[[#This Row],[Totaal kosten]],"")</f>
        <v/>
      </c>
      <c r="AN53" s="158" t="str">
        <f>IF(Tbl.Kosten[[#This Row],[Pnr.]]=AN$7,Tbl.Kosten[[#This Row],[Totaal kosten]],"")</f>
        <v/>
      </c>
      <c r="AO53" s="158" t="str">
        <f>IF(Tbl.Kosten[[#This Row],[Pnr.]]=AO$7,Tbl.Kosten[[#This Row],[Totaal kosten]],"")</f>
        <v/>
      </c>
      <c r="AP53" s="158" t="str">
        <f>IF(Tbl.Kosten[[#This Row],[Pnr.]]=AP$7,Tbl.Kosten[[#This Row],[Totaal kosten]],"")</f>
        <v/>
      </c>
      <c r="AQ53" s="158" t="str">
        <f>IF(Tbl.Kosten[[#This Row],[Pnr.]]=AQ$7,Tbl.Kosten[[#This Row],[Totaal kosten]],"")</f>
        <v/>
      </c>
      <c r="AR53" s="158" t="str">
        <f>IF(Tbl.Kosten[[#This Row],[Pnr.]]=AR$7,Tbl.Kosten[[#This Row],[Totaal kosten]],"")</f>
        <v/>
      </c>
      <c r="AS53" s="158" t="str">
        <f>IF(Tbl.Kosten[[#This Row],[Pnr.]]=AS$7,Tbl.Kosten[[#This Row],[Totaal kosten]],"")</f>
        <v/>
      </c>
      <c r="AT53" s="158" t="str">
        <f>IF(Tbl.Kosten[[#This Row],[Pnr.]]=AT$7,Tbl.Kosten[[#This Row],[Totaal kosten]],"")</f>
        <v/>
      </c>
      <c r="AU53" s="158" t="str">
        <f>IF(Tbl.Kosten[[#This Row],[Pnr.]]=AU$7,Tbl.Kosten[[#This Row],[Totaal kosten]],"")</f>
        <v/>
      </c>
      <c r="AV53" s="158" t="str">
        <f>IF(Tbl.Kosten[[#This Row],[Pnr.]]=AV$7,Tbl.Kosten[[#This Row],[Totaal kosten]],"")</f>
        <v/>
      </c>
      <c r="AW53" s="158" t="str">
        <f>IF(Tbl.Kosten[[#This Row],[Pnr.]]=AW$7,Tbl.Kosten[[#This Row],[Totaal kosten]],"")</f>
        <v/>
      </c>
      <c r="AX53" s="158" t="str">
        <f>IF(Tbl.Kosten[[#This Row],[Pnr.]]=AX$7,Tbl.Kosten[[#This Row],[Totaal kosten]],"")</f>
        <v/>
      </c>
      <c r="AY53" s="158" t="str">
        <f>IF(Tbl.Kosten[[#This Row],[Pnr.]]=AY$7,Tbl.Kosten[[#This Row],[Totaal kosten]],"")</f>
        <v/>
      </c>
      <c r="AZ53" s="158" t="str">
        <f>IF(Tbl.Kosten[[#This Row],[Pnr.]]=AZ$7,Tbl.Kosten[[#This Row],[Totaal kosten]],"")</f>
        <v/>
      </c>
      <c r="BA53" s="158" t="str">
        <f>IF(Tbl.Kosten[[#This Row],[Pnr.]]=BA$7,Tbl.Kosten[[#This Row],[Totaal kosten]],"")</f>
        <v/>
      </c>
      <c r="BB53" s="158" t="str">
        <f>IF(Tbl.Kosten[[#This Row],[Pnr.]]=BB$7,Tbl.Kosten[[#This Row],[Totaal kosten]],"")</f>
        <v/>
      </c>
      <c r="BC53" s="158" t="str">
        <f>IF(Tbl.Kosten[[#This Row],[Pnr.]]=BC$7,Tbl.Kosten[[#This Row],[Totaal kosten]],"")</f>
        <v/>
      </c>
      <c r="BD53" s="158" t="str">
        <f>IF(Tbl.Kosten[[#This Row],[Pnr.]]=BD$7,Tbl.Kosten[[#This Row],[Totaal kosten]],"")</f>
        <v/>
      </c>
      <c r="BE53" s="158" t="str">
        <f>IF(Tbl.Kosten[[#This Row],[Pnr.]]=BE$7,Tbl.Kosten[[#This Row],[Totaal kosten]],"")</f>
        <v/>
      </c>
      <c r="BF53" s="158" t="str">
        <f>IF(Tbl.Kosten[[#This Row],[Pnr.]]=BF$7,Tbl.Kosten[[#This Row],[Totaal kosten]],"")</f>
        <v/>
      </c>
      <c r="BG53" s="158" t="str">
        <f>IF(Tbl.Kosten[[#This Row],[Pnr.]]=BG$7,Tbl.Kosten[[#This Row],[Totaal kosten]],"")</f>
        <v/>
      </c>
      <c r="BH53" s="158" t="str">
        <f>IF(Tbl.Kosten[[#This Row],[Pnr.]]=BH$7,Tbl.Kosten[[#This Row],[Totaal kosten]],"")</f>
        <v/>
      </c>
      <c r="BI53" s="158" t="str">
        <f>IF(Tbl.Kosten[[#This Row],[Pnr.]]=BI$7,Tbl.Kosten[[#This Row],[Totaal kosten]],"")</f>
        <v/>
      </c>
      <c r="BJ53" s="158" t="str">
        <f>IF(Tbl.Kosten[[#This Row],[Pnr.]]=BJ$7,Tbl.Kosten[[#This Row],[Totaal kosten]],"")</f>
        <v/>
      </c>
      <c r="BK53" s="158" t="str">
        <f>IF(Tbl.Kosten[[#This Row],[Pnr.]]=BK$7,Tbl.Kosten[[#This Row],[Totaal kosten]],"")</f>
        <v/>
      </c>
      <c r="BL53" s="158" t="str">
        <f>IF(Tbl.Kosten[[#This Row],[Pnr.]]=BL$7,Tbl.Kosten[[#This Row],[Totaal kosten]],"")</f>
        <v/>
      </c>
      <c r="BM53" s="158" t="str">
        <f>IF(Tbl.Kosten[[#This Row],[Pnr.]]=BM$7,Tbl.Kosten[[#This Row],[Totaal kosten]],"")</f>
        <v/>
      </c>
      <c r="BN53" s="158" t="str">
        <f>IF(Tbl.Kosten[[#This Row],[Pnr.]]=BN$7,Tbl.Kosten[[#This Row],[Totaal kosten]],"")</f>
        <v/>
      </c>
      <c r="BO53" s="158" t="str">
        <f>IF(Tbl.Kosten[[#This Row],[Pnr.]]=BO$7,Tbl.Kosten[[#This Row],[Totaal kosten]],"")</f>
        <v/>
      </c>
      <c r="BP53" s="158" t="str">
        <f>IF(Tbl.Kosten[[#This Row],[Pnr.]]=BP$7,Tbl.Kosten[[#This Row],[Totaal kosten]],"")</f>
        <v/>
      </c>
      <c r="BQ53" s="158" t="str">
        <f>IF(Tbl.Kosten[[#This Row],[Pnr.]]=BQ$7,Tbl.Kosten[[#This Row],[Totaal kosten]],"")</f>
        <v/>
      </c>
      <c r="BR53" s="158" t="str">
        <f>IF(Tbl.Kosten[[#This Row],[Pnr.]]=BR$7,Tbl.Kosten[[#This Row],[Totaal kosten]],"")</f>
        <v/>
      </c>
      <c r="BS53" s="158" t="str">
        <f>IF(Tbl.Kosten[[#This Row],[Pnr.]]=BS$7,Tbl.Kosten[[#This Row],[Totaal kosten]],"")</f>
        <v/>
      </c>
      <c r="BT53" s="158" t="str">
        <f>IF(Tbl.Kosten[[#This Row],[Pnr.]]=BT$7,Tbl.Kosten[[#This Row],[Totaal kosten]],"")</f>
        <v/>
      </c>
      <c r="BU53" s="158" t="str">
        <f>IF(Tbl.Kosten[[#This Row],[Pnr.]]=BU$7,Tbl.Kosten[[#This Row],[Totaal kosten]],"")</f>
        <v/>
      </c>
      <c r="BV53" s="158" t="str">
        <f>IF(Tbl.Kosten[[#This Row],[Pnr.]]=BV$7,Tbl.Kosten[[#This Row],[Totaal kosten]],"")</f>
        <v/>
      </c>
      <c r="BW53" s="158" t="str">
        <f>IF(Tbl.Kosten[[#This Row],[Pnr.]]=BW$7,Tbl.Kosten[[#This Row],[Totaal kosten]],"")</f>
        <v/>
      </c>
      <c r="BX53" s="158" t="str">
        <f>IFERROR(_xlfn.XLOOKUP(Tbl.Kosten[[#This Row],[Werkpakketcode]],Tbl.Werkpakketten[Werkpakketcode],Tbl.Werkpakketten[WPnr.],"",0,1),"")</f>
        <v/>
      </c>
      <c r="BY53" s="158" t="str">
        <f>IF(Tbl.Kosten[[#This Row],[WPnr.]]=BY$7,Tbl.Kosten[[#This Row],[Totaal kosten]],"")</f>
        <v/>
      </c>
      <c r="BZ53" s="158" t="str">
        <f>IF(Tbl.Kosten[[#This Row],[WPnr.]]=BZ$7,Tbl.Kosten[[#This Row],[Totaal kosten]],"")</f>
        <v/>
      </c>
      <c r="CA53" s="158" t="str">
        <f>IF(Tbl.Kosten[[#This Row],[WPnr.]]=CA$7,Tbl.Kosten[[#This Row],[Totaal kosten]],"")</f>
        <v/>
      </c>
      <c r="CB53" s="158" t="str">
        <f>IF(Tbl.Kosten[[#This Row],[WPnr.]]=CB$7,Tbl.Kosten[[#This Row],[Totaal kosten]],"")</f>
        <v/>
      </c>
      <c r="CC53" s="158" t="str">
        <f>IF(Tbl.Kosten[[#This Row],[WPnr.]]=CC$7,Tbl.Kosten[[#This Row],[Totaal kosten]],"")</f>
        <v/>
      </c>
      <c r="CD53" s="158" t="str">
        <f>IF(Tbl.Kosten[[#This Row],[WPnr.]]=CD$7,Tbl.Kosten[[#This Row],[Totaal kosten]],"")</f>
        <v/>
      </c>
      <c r="CE53" s="158" t="str">
        <f>IF(Tbl.Kosten[[#This Row],[WPnr.]]=CE$7,Tbl.Kosten[[#This Row],[Totaal kosten]],"")</f>
        <v/>
      </c>
      <c r="CF53" s="158" t="str">
        <f>IF(Tbl.Kosten[[#This Row],[WPnr.]]=CF$7,Tbl.Kosten[[#This Row],[Totaal kosten]],"")</f>
        <v/>
      </c>
      <c r="CG53" s="158" t="str">
        <f>IF(Tbl.Kosten[[#This Row],[WPnr.]]=CG$7,Tbl.Kosten[[#This Row],[Totaal kosten]],"")</f>
        <v/>
      </c>
      <c r="CH53" s="158" t="str">
        <f>IF(Tbl.Kosten[[#This Row],[WPnr.]]=CH$7,Tbl.Kosten[[#This Row],[Totaal kosten]],"")</f>
        <v/>
      </c>
      <c r="CI53" s="158" t="str">
        <f>IF(Tbl.Kosten[[#This Row],[WPnr.]]=CI$7,Tbl.Kosten[[#This Row],[Totaal kosten]],"")</f>
        <v/>
      </c>
      <c r="CJ53" s="158" t="str">
        <f>IF(Tbl.Kosten[[#This Row],[WPnr.]]=CJ$7,Tbl.Kosten[[#This Row],[Totaal kosten]],"")</f>
        <v/>
      </c>
      <c r="CK53" s="158" t="str">
        <f>IF(Tbl.Kosten[[#This Row],[WPnr.]]=CK$7,Tbl.Kosten[[#This Row],[Totaal kosten]],"")</f>
        <v/>
      </c>
      <c r="CL53" s="158" t="str">
        <f>IF(Tbl.Kosten[[#This Row],[WPnr.]]=CL$7,Tbl.Kosten[[#This Row],[Totaal kosten]],"")</f>
        <v/>
      </c>
      <c r="CM53" s="158" t="str">
        <f>IF(Tbl.Kosten[[#This Row],[WPnr.]]=CM$7,Tbl.Kosten[[#This Row],[Totaal kosten]],"")</f>
        <v/>
      </c>
      <c r="CN53" s="158" t="str">
        <f>IF(Tbl.Kosten[[#This Row],[WPnr.]]=CN$7,Tbl.Kosten[[#This Row],[Totaal kosten]],"")</f>
        <v/>
      </c>
      <c r="CO53" s="158" t="str">
        <f>IF(Tbl.Kosten[[#This Row],[WPnr.]]=CO$7,Tbl.Kosten[[#This Row],[Totaal kosten]],"")</f>
        <v/>
      </c>
      <c r="CP53" s="158" t="str">
        <f>IF(Tbl.Kosten[[#This Row],[WPnr.]]=CP$7,Tbl.Kosten[[#This Row],[Totaal kosten]],"")</f>
        <v/>
      </c>
      <c r="CQ53" s="158" t="str">
        <f>IF(Tbl.Kosten[[#This Row],[WPnr.]]=CQ$7,Tbl.Kosten[[#This Row],[Totaal kosten]],"")</f>
        <v/>
      </c>
      <c r="CR53" s="158" t="str">
        <f>IF(Tbl.Kosten[[#This Row],[WPnr.]]=CR$7,Tbl.Kosten[[#This Row],[Totaal kosten]],"")</f>
        <v/>
      </c>
      <c r="CS53" s="158" t="str">
        <f>IF(Tbl.Kosten[[#This Row],[WPnr.]]=CS$7,Tbl.Kosten[[#This Row],[Totaal kosten]],"")</f>
        <v/>
      </c>
      <c r="CT53" s="158" t="str">
        <f>IF(Tbl.Kosten[[#This Row],[WPnr.]]=CT$7,Tbl.Kosten[[#This Row],[Totaal kosten]],"")</f>
        <v/>
      </c>
      <c r="CU53" s="158" t="str">
        <f>IF(Tbl.Kosten[[#This Row],[WPnr.]]=CU$7,Tbl.Kosten[[#This Row],[Totaal kosten]],"")</f>
        <v/>
      </c>
      <c r="CV53" s="158" t="str">
        <f>IF(Tbl.Kosten[[#This Row],[WPnr.]]=CV$7,Tbl.Kosten[[#This Row],[Totaal kosten]],"")</f>
        <v/>
      </c>
      <c r="CW53" s="158" t="str">
        <f>IF(Tbl.Kosten[[#This Row],[WPnr.]]=CW$7,Tbl.Kosten[[#This Row],[Totaal kosten]],"")</f>
        <v/>
      </c>
      <c r="CX53" s="158" t="str">
        <f>IF(Tbl.Kosten[[#This Row],[WPnr.]]=CX$7,Tbl.Kosten[[#This Row],[Totaal kosten]],"")</f>
        <v/>
      </c>
      <c r="CY53" s="158" t="str">
        <f>IF(Tbl.Kosten[[#This Row],[WPnr.]]=CY$7,Tbl.Kosten[[#This Row],[Totaal kosten]],"")</f>
        <v/>
      </c>
      <c r="CZ53" s="158" t="str">
        <f>IF(Tbl.Kosten[[#This Row],[WPnr.]]=CZ$7,Tbl.Kosten[[#This Row],[Totaal kosten]],"")</f>
        <v/>
      </c>
      <c r="DA53" s="158" t="str">
        <f>IF(Tbl.Kosten[[#This Row],[WPnr.]]=DA$7,Tbl.Kosten[[#This Row],[Totaal kosten]],"")</f>
        <v/>
      </c>
      <c r="DB53" s="158" t="str">
        <f>IF(Tbl.Kosten[[#This Row],[WPnr.]]=DB$7,Tbl.Kosten[[#This Row],[Totaal kosten]],"")</f>
        <v/>
      </c>
      <c r="DC53" s="158" t="str">
        <f>IF(Tbl.Kosten[[#This Row],[WPnr.]]=DC$7,Tbl.Kosten[[#This Row],[Totaal kosten]],"")</f>
        <v/>
      </c>
      <c r="DD53" s="158" t="str">
        <f>IF(Tbl.Kosten[[#This Row],[WPnr.]]=DD$7,Tbl.Kosten[[#This Row],[Totaal kosten]],"")</f>
        <v/>
      </c>
      <c r="DE53" s="158" t="str">
        <f>IF(Tbl.Kosten[[#This Row],[WPnr.]]=DE$7,Tbl.Kosten[[#This Row],[Totaal kosten]],"")</f>
        <v/>
      </c>
      <c r="DF53" s="158" t="str">
        <f>IF(Tbl.Kosten[[#This Row],[WPnr.]]=DF$7,Tbl.Kosten[[#This Row],[Totaal kosten]],"")</f>
        <v/>
      </c>
      <c r="DG53" s="158" t="str">
        <f>IF(Tbl.Kosten[[#This Row],[WPnr.]]=DG$7,Tbl.Kosten[[#This Row],[Totaal kosten]],"")</f>
        <v/>
      </c>
      <c r="DH53" s="158" t="str">
        <f>IF(Tbl.Kosten[[#This Row],[WPnr.]]=DH$7,Tbl.Kosten[[#This Row],[Totaal kosten]],"")</f>
        <v/>
      </c>
      <c r="DI53" s="158" t="str">
        <f>IF(Tbl.Kosten[[#This Row],[WPnr.]]=DI$7,Tbl.Kosten[[#This Row],[Totaal kosten]],"")</f>
        <v/>
      </c>
      <c r="DJ53" s="158" t="str">
        <f>IF(Tbl.Kosten[[#This Row],[WPnr.]]=DJ$7,Tbl.Kosten[[#This Row],[Totaal kosten]],"")</f>
        <v/>
      </c>
      <c r="DK53" s="158" t="str">
        <f>IF(Tbl.Kosten[[#This Row],[WPnr.]]=DK$7,Tbl.Kosten[[#This Row],[Totaal kosten]],"")</f>
        <v/>
      </c>
      <c r="DL53" s="158" t="str">
        <f>IF(Tbl.Kosten[[#This Row],[WPnr.]]=DL$7,Tbl.Kosten[[#This Row],[Totaal kosten]],"")</f>
        <v/>
      </c>
      <c r="DM53" s="158" t="str">
        <f>IF(Tbl.Kosten[[#This Row],[WPnr.]]=DM$7,Tbl.Kosten[[#This Row],[Totaal kosten]],"")</f>
        <v/>
      </c>
      <c r="DN53" s="158" t="str">
        <f>IF(Tbl.Kosten[[#This Row],[WPnr.]]=DN$7,Tbl.Kosten[[#This Row],[Totaal kosten]],"")</f>
        <v/>
      </c>
      <c r="DO53" s="158" t="str">
        <f>IF(Tbl.Kosten[[#This Row],[WPnr.]]=DO$7,Tbl.Kosten[[#This Row],[Totaal kosten]],"")</f>
        <v/>
      </c>
      <c r="DP53" s="158" t="str">
        <f>IF(Tbl.Kosten[[#This Row],[WPnr.]]=DP$7,Tbl.Kosten[[#This Row],[Totaal kosten]],"")</f>
        <v/>
      </c>
      <c r="DQ53" s="158" t="str">
        <f>IF(Tbl.Kosten[[#This Row],[WPnr.]]=DQ$7,Tbl.Kosten[[#This Row],[Totaal kosten]],"")</f>
        <v/>
      </c>
      <c r="DR53" s="158" t="str">
        <f>IF(Tbl.Kosten[[#This Row],[WPnr.]]=DR$7,Tbl.Kosten[[#This Row],[Totaal kosten]],"")</f>
        <v/>
      </c>
      <c r="DS53" s="158" t="str">
        <f>IF(Tbl.Kosten[[#This Row],[WPnr.]]=DS$7,Tbl.Kosten[[#This Row],[Totaal kosten]],"")</f>
        <v/>
      </c>
      <c r="DT53" s="158" t="str">
        <f>IF(Tbl.Kosten[[#This Row],[WPnr.]]=DT$7,Tbl.Kosten[[#This Row],[Totaal kosten]],"")</f>
        <v/>
      </c>
      <c r="DU53" s="158" t="str">
        <f>IF(Tbl.Kosten[[#This Row],[WPnr.]]=DU$7,Tbl.Kosten[[#This Row],[Totaal kosten]],"")</f>
        <v/>
      </c>
      <c r="DV53" s="158" t="str">
        <f>IF(Tbl.Kosten[[#This Row],[WPnr.]]=DV$7,Tbl.Kosten[[#This Row],[Totaal kosten]],"")</f>
        <v/>
      </c>
      <c r="DW53" s="160" t="str">
        <f>IFERROR(_xlfn.XLOOKUP(Tbl.Kosten[[#This Row],[Kostensoort]],Tbl.Kostensoorten[Kostensoorten],Tbl.Kostensoorten[KSnr.],"",0,1),"")</f>
        <v/>
      </c>
      <c r="DX53" s="160" t="str">
        <f>IF(Tbl.Kosten[[#This Row],[KSnr.]]=DX$7,Tbl.Kosten[[#This Row],[Totaal kosten]],"")</f>
        <v/>
      </c>
      <c r="DY53" s="160" t="str">
        <f>IF(Tbl.Kosten[[#This Row],[KSnr.]]=DY$7,Tbl.Kosten[[#This Row],[Totaal kosten]],"")</f>
        <v/>
      </c>
      <c r="DZ53" s="160" t="str">
        <f>IF(Tbl.Kosten[[#This Row],[KSnr.]]=DZ$7,Tbl.Kosten[[#This Row],[Totaal kosten]],"")</f>
        <v/>
      </c>
      <c r="EA53" s="160" t="str">
        <f>IF(Tbl.Kosten[[#This Row],[KSnr.]]=EA$7,Tbl.Kosten[[#This Row],[Totaal kosten]],"")</f>
        <v/>
      </c>
      <c r="EB53" s="160" t="str">
        <f>IF(Tbl.Kosten[[#This Row],[KSnr.]]=EB$7,Tbl.Kosten[[#This Row],[Totaal kosten]],"")</f>
        <v/>
      </c>
      <c r="EC53" s="160" t="str">
        <f>IF(Tbl.Kosten[[#This Row],[KSnr.]]=EC$7,Tbl.Kosten[[#This Row],[Totaal kosten]],"")</f>
        <v/>
      </c>
      <c r="ED53" s="160" t="str">
        <f>IF(Tbl.Kosten[[#This Row],[KSnr.]]=ED$7,Tbl.Kosten[[#This Row],[Totaal kosten]],"")</f>
        <v/>
      </c>
      <c r="EE53" s="160" t="str">
        <f>IF(Tbl.Kosten[[#This Row],[KSnr.]]=EE$7,Tbl.Kosten[[#This Row],[Totaal kosten]],"")</f>
        <v/>
      </c>
      <c r="EF53" s="160" t="str">
        <f>IF(Tbl.Kosten[[#This Row],[KSnr.]]=EF$7,Tbl.Kosten[[#This Row],[Totaal kosten]],"")</f>
        <v/>
      </c>
      <c r="EG53" s="160" t="str">
        <f>IF(Tbl.Kosten[[#This Row],[KSnr.]]=EG$7,Tbl.Kosten[[#This Row],[Totaal kosten]],"")</f>
        <v/>
      </c>
      <c r="EH53" s="160" t="str">
        <f>IF(Tbl.Kosten[[#This Row],[KSnr.]]=EH$7,Tbl.Kosten[[#This Row],[Totaal kosten]],"")</f>
        <v/>
      </c>
      <c r="EI53" s="160" t="str">
        <f>IF(Tbl.Kosten[[#This Row],[KSnr.]]=EI$7,Tbl.Kosten[[#This Row],[Totaal kosten]],"")</f>
        <v/>
      </c>
      <c r="EJ53" s="160" t="str">
        <f>IF(Tbl.Kosten[[#This Row],[KSnr.]]=EJ$7,Tbl.Kosten[[#This Row],[Totaal kosten]],"")</f>
        <v/>
      </c>
      <c r="EK53" s="160" t="str">
        <f>IF(Tbl.Kosten[[#This Row],[KSnr.]]=EK$7,Tbl.Kosten[[#This Row],[Totaal kosten]],"")</f>
        <v/>
      </c>
      <c r="EL53" s="160" t="str">
        <f>IF(Tbl.Kosten[[#This Row],[KSnr.]]=EL$7,Tbl.Kosten[[#This Row],[Totaal kosten]],"")</f>
        <v/>
      </c>
      <c r="EM53" s="160" t="str">
        <f>IF(Tbl.Kosten[[#This Row],[KSnr.]]=EM$7,Tbl.Kosten[[#This Row],[Totaal kosten]],"")</f>
        <v/>
      </c>
      <c r="EN53" s="160" t="str">
        <f>IF(Tbl.Kosten[[#This Row],[KSnr.]]=EN$7,Tbl.Kosten[[#This Row],[Totaal kosten]],"")</f>
        <v/>
      </c>
      <c r="EO53" s="160" t="str">
        <f>IF(Tbl.Kosten[[#This Row],[KSnr.]]=EO$7,Tbl.Kosten[[#This Row],[Totaal kosten]],"")</f>
        <v/>
      </c>
      <c r="EP53" s="160" t="str">
        <f>IF(Tbl.Kosten[[#This Row],[KSnr.]]=EP$7,Tbl.Kosten[[#This Row],[Totaal kosten]],"")</f>
        <v/>
      </c>
      <c r="EQ53" s="160" t="str">
        <f>IF(Tbl.Kosten[[#This Row],[KSnr.]]=EQ$7,Tbl.Kosten[[#This Row],[Totaal kosten]],"")</f>
        <v/>
      </c>
      <c r="ER53" s="154" t="str">
        <f>IFERROR(_xlfn.XLOOKUP(Tbl.Kosten[[#This Row],[Subsidieactiviteit]],Tbl.Subsidiehoogte[Subsidieactiviteit],Tbl.Subsidiehoogte[SAnr.],"",0,1),"")</f>
        <v/>
      </c>
      <c r="ES53" s="160" t="str">
        <f>IF(Tbl.Kosten[[#This Row],[Sanr.]]=ES$7,Tbl.Kosten[[#This Row],[Totaal kosten]],"")</f>
        <v/>
      </c>
      <c r="ET53" s="160" t="str">
        <f>IF(Tbl.Kosten[[#This Row],[Sanr.]]=ET$7,Tbl.Kosten[[#This Row],[Totaal kosten]],"")</f>
        <v/>
      </c>
      <c r="EU53" s="160" t="str">
        <f>IF(Tbl.Kosten[[#This Row],[Sanr.]]=EU$7,Tbl.Kosten[[#This Row],[Totaal kosten]],"")</f>
        <v/>
      </c>
      <c r="EV53" s="160" t="str">
        <f>IF(Tbl.Kosten[[#This Row],[Sanr.]]=EV$7,Tbl.Kosten[[#This Row],[Totaal kosten]],"")</f>
        <v/>
      </c>
      <c r="EW53" s="160" t="str">
        <f>IF(Tbl.Kosten[[#This Row],[Sanr.]]=EW$7,Tbl.Kosten[[#This Row],[Totaal kosten]],"")</f>
        <v/>
      </c>
      <c r="EX53" s="160" t="str">
        <f>IF(Tbl.Kosten[[#This Row],[Sanr.]]=EX$7,Tbl.Kosten[[#This Row],[Totaal kosten]],"")</f>
        <v/>
      </c>
      <c r="EY53" s="160" t="str">
        <f>IF(Tbl.Kosten[[#This Row],[Sanr.]]=EY$7,Tbl.Kosten[[#This Row],[Totaal kosten]],"")</f>
        <v/>
      </c>
      <c r="EZ53" s="160" t="str">
        <f>IF(Tbl.Kosten[[#This Row],[Sanr.]]=EZ$7,Tbl.Kosten[[#This Row],[Totaal kosten]],"")</f>
        <v/>
      </c>
      <c r="FA53" s="160" t="str">
        <f>IF(Tbl.Kosten[[#This Row],[Sanr.]]=FA$7,Tbl.Kosten[[#This Row],[Totaal kosten]],"")</f>
        <v/>
      </c>
      <c r="FB53" s="160" t="str">
        <f>IF(Tbl.Kosten[[#This Row],[Sanr.]]=FB$7,Tbl.Kosten[[#This Row],[Totaal kosten]],"")</f>
        <v/>
      </c>
      <c r="FC53" s="160" t="str">
        <f>IF(Tbl.Kosten[[#This Row],[Sanr.]]=FC$7,Tbl.Kosten[[#This Row],[Totaal kosten]],"")</f>
        <v/>
      </c>
      <c r="FD53" s="160" t="str">
        <f>IF(Tbl.Kosten[[#This Row],[Sanr.]]=FD$7,Tbl.Kosten[[#This Row],[Totaal kosten]],"")</f>
        <v/>
      </c>
      <c r="FE53" s="160" t="str">
        <f>IF(Tbl.Kosten[[#This Row],[Sanr.]]=FE$7,Tbl.Kosten[[#This Row],[Totaal kosten]],"")</f>
        <v/>
      </c>
      <c r="FF53" s="160" t="str">
        <f>IF(Tbl.Kosten[[#This Row],[Sanr.]]=FF$7,Tbl.Kosten[[#This Row],[Totaal kosten]],"")</f>
        <v/>
      </c>
      <c r="FG53" s="160" t="str">
        <f>IF(Tbl.Kosten[[#This Row],[Sanr.]]=FG$7,Tbl.Kosten[[#This Row],[Totaal kosten]],"")</f>
        <v/>
      </c>
      <c r="FH53" s="160" t="str">
        <f>IF(Tbl.Kosten[[#This Row],[Sanr.]]=FH$7,Tbl.Kosten[[#This Row],[Totaal kosten]],"")</f>
        <v/>
      </c>
      <c r="FI53" s="160" t="str">
        <f>IF(Tbl.Kosten[[#This Row],[Sanr.]]=FI$7,Tbl.Kosten[[#This Row],[Totaal kosten]],"")</f>
        <v/>
      </c>
      <c r="FJ53" s="160" t="str">
        <f>IF(Tbl.Kosten[[#This Row],[Sanr.]]=FJ$7,Tbl.Kosten[[#This Row],[Totaal kosten]],"")</f>
        <v/>
      </c>
      <c r="FK53" s="160" t="str">
        <f>IF(Tbl.Kosten[[#This Row],[Sanr.]]=FK$7,Tbl.Kosten[[#This Row],[Totaal kosten]],"")</f>
        <v/>
      </c>
      <c r="FL53" s="160" t="str">
        <f>IF(Tbl.Kosten[[#This Row],[Sanr.]]=FL$7,Tbl.Kosten[[#This Row],[Totaal kosten]],"")</f>
        <v/>
      </c>
      <c r="FM53" s="160" t="str">
        <f>IF(Tbl.Kosten[[#This Row],[Sanr.]]=FM$7,Tbl.Kosten[[#This Row],[Totaal kosten]],"")</f>
        <v/>
      </c>
      <c r="FN53" s="160" t="str">
        <f>IF(Tbl.Kosten[[#This Row],[Sanr.]]=FN$7,Tbl.Kosten[[#This Row],[Totaal kosten]],"")</f>
        <v/>
      </c>
      <c r="FO53" s="160" t="str">
        <f>IF(Tbl.Kosten[[#This Row],[Sanr.]]=FO$7,Tbl.Kosten[[#This Row],[Totaal kosten]],"")</f>
        <v/>
      </c>
      <c r="FP53" s="160" t="str">
        <f>IF(Tbl.Kosten[[#This Row],[Sanr.]]=FP$7,Tbl.Kosten[[#This Row],[Totaal kosten]],"")</f>
        <v/>
      </c>
      <c r="FQ53" s="160" t="str">
        <f>IF(Tbl.Kosten[[#This Row],[Sanr.]]=FQ$7,Tbl.Kosten[[#This Row],[Totaal kosten]],"")</f>
        <v/>
      </c>
      <c r="FR53" s="160" t="str">
        <f>IF(Tbl.Kosten[[#This Row],[Sanr.]]=FR$7,Tbl.Kosten[[#This Row],[Totaal kosten]],"")</f>
        <v/>
      </c>
      <c r="FS53" s="160" t="str">
        <f>IF(Tbl.Kosten[[#This Row],[Sanr.]]=FS$7,Tbl.Kosten[[#This Row],[Totaal kosten]],"")</f>
        <v/>
      </c>
      <c r="FT53" s="160" t="str">
        <f>IF(Tbl.Kosten[[#This Row],[Sanr.]]=FT$7,Tbl.Kosten[[#This Row],[Totaal kosten]],"")</f>
        <v/>
      </c>
      <c r="FU53" s="160" t="str">
        <f>IF(Tbl.Kosten[[#This Row],[Sanr.]]=FU$7,Tbl.Kosten[[#This Row],[Totaal kosten]],"")</f>
        <v/>
      </c>
      <c r="FV53" s="160" t="str">
        <f>IF(Tbl.Kosten[[#This Row],[Sanr.]]=FV$7,Tbl.Kosten[[#This Row],[Totaal kosten]],"")</f>
        <v/>
      </c>
      <c r="FW53" s="160" t="str">
        <f>IFERROR(_xlfn.XLOOKUP(Tbl.Kosten[[#This Row],[Activiteitencode]],Tbl.Activiteiten[Activiteitcode],Tbl.Activiteiten[Anr.],"",0,1),"")</f>
        <v/>
      </c>
      <c r="FX53" s="181" t="str">
        <f>_xlfn.CONCAT(Tbl.Kosten[[#This Row],[Pnr.]],Tbl.Kosten[[#This Row],[Sanr.]])</f>
        <v>P1</v>
      </c>
      <c r="FY53" s="160">
        <f>Tbl.Kosten[[#This Row],[Totaal kosten]]-Tbl.Kosten[[#This Row],[Subsidie]]</f>
        <v>0</v>
      </c>
      <c r="FZ53" s="160">
        <f>IF(Tbl.Kosten[[#This Row],[Pnr.]]=FZ$7,Tbl.Kosten[[#This Row],[Te financieren]],"")</f>
        <v>0</v>
      </c>
      <c r="GA53" s="160" t="str">
        <f>IF(Tbl.Kosten[[#This Row],[Pnr.]]=GA$7,Tbl.Kosten[[#This Row],[Te financieren]],"")</f>
        <v/>
      </c>
      <c r="GB53" s="160" t="str">
        <f>IF(Tbl.Kosten[[#This Row],[Pnr.]]=GB$7,Tbl.Kosten[[#This Row],[Te financieren]],"")</f>
        <v/>
      </c>
      <c r="GC53" s="160" t="str">
        <f>IF(Tbl.Kosten[[#This Row],[Pnr.]]=GC$7,Tbl.Kosten[[#This Row],[Te financieren]],"")</f>
        <v/>
      </c>
      <c r="GD53" s="160" t="str">
        <f>IF(Tbl.Kosten[[#This Row],[Pnr.]]=GD$7,Tbl.Kosten[[#This Row],[Te financieren]],"")</f>
        <v/>
      </c>
      <c r="GE53" s="160" t="str">
        <f>IF(Tbl.Kosten[[#This Row],[Pnr.]]=GE$7,Tbl.Kosten[[#This Row],[Te financieren]],"")</f>
        <v/>
      </c>
      <c r="GF53" s="160" t="str">
        <f>IF(Tbl.Kosten[[#This Row],[Pnr.]]=GF$7,Tbl.Kosten[[#This Row],[Te financieren]],"")</f>
        <v/>
      </c>
      <c r="GG53" s="160" t="str">
        <f>IF(Tbl.Kosten[[#This Row],[Pnr.]]=GG$7,Tbl.Kosten[[#This Row],[Te financieren]],"")</f>
        <v/>
      </c>
      <c r="GH53" s="160" t="str">
        <f>IF(Tbl.Kosten[[#This Row],[Pnr.]]=GH$7,Tbl.Kosten[[#This Row],[Te financieren]],"")</f>
        <v/>
      </c>
      <c r="GI53" s="160" t="str">
        <f>IF(Tbl.Kosten[[#This Row],[Pnr.]]=GI$7,Tbl.Kosten[[#This Row],[Te financieren]],"")</f>
        <v/>
      </c>
      <c r="GJ53" s="160" t="str">
        <f>IF(Tbl.Kosten[[#This Row],[Pnr.]]=GJ$7,Tbl.Kosten[[#This Row],[Te financieren]],"")</f>
        <v/>
      </c>
      <c r="GK53" s="160" t="str">
        <f>IF(Tbl.Kosten[[#This Row],[Pnr.]]=GK$7,Tbl.Kosten[[#This Row],[Te financieren]],"")</f>
        <v/>
      </c>
      <c r="GL53" s="160" t="str">
        <f>IF(Tbl.Kosten[[#This Row],[Pnr.]]=GL$7,Tbl.Kosten[[#This Row],[Te financieren]],"")</f>
        <v/>
      </c>
      <c r="GM53" s="160" t="str">
        <f>IF(Tbl.Kosten[[#This Row],[Pnr.]]=GM$7,Tbl.Kosten[[#This Row],[Te financieren]],"")</f>
        <v/>
      </c>
      <c r="GN53" s="160" t="str">
        <f>IF(Tbl.Kosten[[#This Row],[Pnr.]]=GN$7,Tbl.Kosten[[#This Row],[Te financieren]],"")</f>
        <v/>
      </c>
      <c r="GO53" s="160" t="str">
        <f>IF(Tbl.Kosten[[#This Row],[Pnr.]]=GO$7,Tbl.Kosten[[#This Row],[Te financieren]],"")</f>
        <v/>
      </c>
      <c r="GP53" s="160" t="str">
        <f>IF(Tbl.Kosten[[#This Row],[Pnr.]]=GP$7,Tbl.Kosten[[#This Row],[Te financieren]],"")</f>
        <v/>
      </c>
      <c r="GQ53" s="160" t="str">
        <f>IF(Tbl.Kosten[[#This Row],[Pnr.]]=GQ$7,Tbl.Kosten[[#This Row],[Te financieren]],"")</f>
        <v/>
      </c>
      <c r="GR53" s="160" t="str">
        <f>IF(Tbl.Kosten[[#This Row],[Pnr.]]=GR$7,Tbl.Kosten[[#This Row],[Te financieren]],"")</f>
        <v/>
      </c>
      <c r="GS53" s="160" t="str">
        <f>IF(Tbl.Kosten[[#This Row],[Pnr.]]=GS$7,Tbl.Kosten[[#This Row],[Te financieren]],"")</f>
        <v/>
      </c>
      <c r="GT53" s="160" t="str">
        <f>IF(Tbl.Kosten[[#This Row],[Pnr.]]=GT$7,Tbl.Kosten[[#This Row],[Te financieren]],"")</f>
        <v/>
      </c>
      <c r="GU53" s="160" t="str">
        <f>IF(Tbl.Kosten[[#This Row],[Pnr.]]=GU$7,Tbl.Kosten[[#This Row],[Te financieren]],"")</f>
        <v/>
      </c>
      <c r="GV53" s="160" t="str">
        <f>IF(Tbl.Kosten[[#This Row],[Pnr.]]=GV$7,Tbl.Kosten[[#This Row],[Te financieren]],"")</f>
        <v/>
      </c>
      <c r="GW53" s="160" t="str">
        <f>IF(Tbl.Kosten[[#This Row],[Pnr.]]=GW$7,Tbl.Kosten[[#This Row],[Te financieren]],"")</f>
        <v/>
      </c>
      <c r="GX53" s="160" t="str">
        <f>IF(Tbl.Kosten[[#This Row],[Pnr.]]=GX$7,Tbl.Kosten[[#This Row],[Te financieren]],"")</f>
        <v/>
      </c>
      <c r="GY53" s="160" t="str">
        <f>IF(Tbl.Kosten[[#This Row],[Pnr.]]=GY$7,Tbl.Kosten[[#This Row],[Te financieren]],"")</f>
        <v/>
      </c>
      <c r="GZ53" s="160" t="str">
        <f>IF(Tbl.Kosten[[#This Row],[Pnr.]]=GZ$7,Tbl.Kosten[[#This Row],[Te financieren]],"")</f>
        <v/>
      </c>
      <c r="HA53" s="160" t="str">
        <f>IF(Tbl.Kosten[[#This Row],[Pnr.]]=HA$7,Tbl.Kosten[[#This Row],[Te financieren]],"")</f>
        <v/>
      </c>
      <c r="HB53" s="160" t="str">
        <f>IF(Tbl.Kosten[[#This Row],[Pnr.]]=HB$7,Tbl.Kosten[[#This Row],[Te financieren]],"")</f>
        <v/>
      </c>
      <c r="HC53" s="160" t="str">
        <f>IF(Tbl.Kosten[[#This Row],[Pnr.]]=HC$7,Tbl.Kosten[[#This Row],[Te financieren]],"")</f>
        <v/>
      </c>
      <c r="HD53" s="160" t="str">
        <f>IF(Tbl.Kosten[[#This Row],[Pnr.]]=HD$7,Tbl.Kosten[[#This Row],[Te financieren]],"")</f>
        <v/>
      </c>
      <c r="HE53" s="160" t="str">
        <f>IF(Tbl.Kosten[[#This Row],[Pnr.]]=HE$7,Tbl.Kosten[[#This Row],[Te financieren]],"")</f>
        <v/>
      </c>
      <c r="HF53" s="160" t="str">
        <f>IF(Tbl.Kosten[[#This Row],[Pnr.]]=HF$7,Tbl.Kosten[[#This Row],[Te financieren]],"")</f>
        <v/>
      </c>
      <c r="HG53" s="160" t="str">
        <f>IF(Tbl.Kosten[[#This Row],[Pnr.]]=HG$7,Tbl.Kosten[[#This Row],[Te financieren]],"")</f>
        <v/>
      </c>
      <c r="HH53" s="160" t="str">
        <f>IF(Tbl.Kosten[[#This Row],[Pnr.]]=HH$7,Tbl.Kosten[[#This Row],[Te financieren]],"")</f>
        <v/>
      </c>
      <c r="HI53" s="160" t="str">
        <f>IF(Tbl.Kosten[[#This Row],[Pnr.]]=HI$7,Tbl.Kosten[[#This Row],[Te financieren]],"")</f>
        <v/>
      </c>
      <c r="HJ53" s="160" t="str">
        <f>IF(Tbl.Kosten[[#This Row],[Pnr.]]=HJ$7,Tbl.Kosten[[#This Row],[Te financieren]],"")</f>
        <v/>
      </c>
      <c r="HK53" s="160" t="str">
        <f>IF(Tbl.Kosten[[#This Row],[Pnr.]]=HK$7,Tbl.Kosten[[#This Row],[Te financieren]],"")</f>
        <v/>
      </c>
      <c r="HL53" s="160" t="str">
        <f>IF(Tbl.Kosten[[#This Row],[Pnr.]]=HL$7,Tbl.Kosten[[#This Row],[Te financieren]],"")</f>
        <v/>
      </c>
      <c r="HM53" s="160" t="str">
        <f>IF(Tbl.Kosten[[#This Row],[Pnr.]]=HM$7,Tbl.Kosten[[#This Row],[Te financieren]],"")</f>
        <v/>
      </c>
      <c r="HN53" s="160" t="str">
        <f>IF(Tbl.Kosten[[#This Row],[Pnr.]]=HN$7,Tbl.Kosten[[#This Row],[Te financieren]],"")</f>
        <v/>
      </c>
      <c r="HO53" s="160" t="str">
        <f>IF(Tbl.Kosten[[#This Row],[Pnr.]]=HO$7,Tbl.Kosten[[#This Row],[Te financieren]],"")</f>
        <v/>
      </c>
      <c r="HP53" s="160" t="str">
        <f>IF(Tbl.Kosten[[#This Row],[Pnr.]]=HP$7,Tbl.Kosten[[#This Row],[Te financieren]],"")</f>
        <v/>
      </c>
      <c r="HQ53" s="160" t="str">
        <f>IF(Tbl.Kosten[[#This Row],[Pnr.]]=HQ$7,Tbl.Kosten[[#This Row],[Te financieren]],"")</f>
        <v/>
      </c>
      <c r="HR53" s="160" t="str">
        <f>IF(Tbl.Kosten[[#This Row],[Pnr.]]=HR$7,Tbl.Kosten[[#This Row],[Te financieren]],"")</f>
        <v/>
      </c>
      <c r="HS53" s="160" t="str">
        <f>IF(Tbl.Kosten[[#This Row],[Pnr.]]=HS$7,Tbl.Kosten[[#This Row],[Te financieren]],"")</f>
        <v/>
      </c>
      <c r="HT53" s="160" t="str">
        <f>IF(Tbl.Kosten[[#This Row],[Pnr.]]=HT$7,Tbl.Kosten[[#This Row],[Te financieren]],"")</f>
        <v/>
      </c>
      <c r="HU53" s="160" t="str">
        <f>IF(Tbl.Kosten[[#This Row],[Pnr.]]=HU$7,Tbl.Kosten[[#This Row],[Te financieren]],"")</f>
        <v/>
      </c>
      <c r="HV53" s="160" t="str">
        <f>IF(Tbl.Kosten[[#This Row],[Pnr.]]=HV$7,Tbl.Kosten[[#This Row],[Te financieren]],"")</f>
        <v/>
      </c>
      <c r="HW53" s="160" t="str">
        <f>IF(Tbl.Kosten[[#This Row],[Pnr.]]=HW$7,Tbl.Kosten[[#This Row],[Te financieren]],"")</f>
        <v/>
      </c>
    </row>
    <row r="54" spans="2:231" x14ac:dyDescent="0.3">
      <c r="B54" s="144"/>
      <c r="C54" s="147"/>
      <c r="D54" s="146"/>
      <c r="E54" s="147"/>
      <c r="F54" s="145"/>
      <c r="G54" s="11" t="str">
        <f>IF(Tbl.Kosten[[#This Row],[Medewerker e/o 
functie]]&lt;&gt;"",_xlfn.XLOOKUP(Tbl.Kosten[[#This Row],[Medewerker e/o 
functie]],Tbl.Uurtarief[Medewerker en/of functie],Tbl.Uurtarief[Uurtarief],"",0,1),"")</f>
        <v/>
      </c>
      <c r="H54" s="121">
        <f>IFERROR(Tbl.Kosten[[#This Row],[Uren]]*Tbl.Kosten[[#This Row],[Uurtarief]],0)</f>
        <v>0</v>
      </c>
      <c r="I54" s="119" t="str">
        <f>IF(Tbl.Kosten[[#This Row],[Subtotaal uren]]&lt;&gt;0,_xlfn.XLOOKUP(Tbl.Kosten[[#This Row],[Medewerker e/o 
functie]],Tbl.Uurtarief[Medewerker en/of functie],Tbl.Uurtarief[Kostensoort arbeid],"",0,1),"")</f>
        <v/>
      </c>
      <c r="J54" s="147"/>
      <c r="K54" s="145"/>
      <c r="L54" s="149" t="str">
        <f>IF(Tbl.Kosten[[#This Row],[Activum]]&lt;&gt;"",_xlfn.XLOOKUP(Tbl.Kosten[[#This Row],[Activum]],Tbl.Afschrijvingskosten[Activum],Tbl.Afschrijvingskosten[Tarief per afschrijvings-eenheid],"",0,1),"")</f>
        <v/>
      </c>
      <c r="M54" s="122">
        <f>IFERROR(Tbl.Kosten[[#This Row],[Een-
heden]]*Tbl.Kosten[[#This Row],[Afschrijvings-
tarief]],0)</f>
        <v>0</v>
      </c>
      <c r="N54" s="122" t="str">
        <f>IF(Tbl.Kosten[[#This Row],[Subtotaal afschrijving]]&lt;&gt;0,Lijsten!A52,"")</f>
        <v/>
      </c>
      <c r="O54" s="150"/>
      <c r="P54" s="145"/>
      <c r="Q54" s="148"/>
      <c r="R54" s="122">
        <f>IFERROR(Tbl.Kosten[[#This Row],[Aantal]]*Tbl.Kosten[[#This Row],[Tarief]],0)</f>
        <v>0</v>
      </c>
      <c r="S54" s="8">
        <f>IFERROR(Tbl.Kosten[[#This Row],[Subtotaal overige kosten]]+Tbl.Kosten[[#This Row],[Subtotaal uren]]+Tbl.Kosten[[#This Row],[Subtotaal afschrijving]],0)</f>
        <v>0</v>
      </c>
      <c r="T54" s="8">
        <f>IFERROR(Tbl.Kosten[[#This Row],[Totaal kosten]]*Tbl.Kosten[[#This Row],[Subsidie%]],0)</f>
        <v>0</v>
      </c>
      <c r="U54" s="4" t="str" cm="1">
        <f t="array" ref="U54">IFERROR(_xlfn.IFS(Tbl.Kosten[[#This Row],[Subtotaal uren]]&lt;&gt;0,Tbl.Kosten[[#This Row],[Kostensoort arbeid]],Tbl.Kosten[[#This Row],[Subtotaal afschrijving]]&lt;&gt;0,Tbl.Kosten[[#This Row],[Kostensoort afschrijving]],Tbl.Kosten[[#This Row],[Subtotaal overige kosten]]&lt;&gt;0,Tbl.Kosten[[#This Row],[Kostensoort overig]]),"")</f>
        <v/>
      </c>
      <c r="V54" s="4" t="str">
        <f>IFERROR(_xlfn.XLOOKUP(Tbl.Kosten[[#This Row],[Activiteitencode]],Tbl.Activiteiten[Activiteitcode],Tbl.Activiteiten[Werkpakketcode],"",0,1),"")</f>
        <v/>
      </c>
      <c r="W54" s="4" t="str">
        <f>IFERROR(_xlfn.XLOOKUP(Tbl.Kosten[[#This Row],[Werkpakketcode]],Tbl.Werkpakketten[Werkpakketcode],Tbl.Werkpakketten[Subsidiabele activiteit],"",0,1),"")</f>
        <v/>
      </c>
      <c r="X54" s="12">
        <f>IFERROR(_xlfn.XLOOKUP(Tbl.Kosten[[#This Row],[Sanr.]],Tbl.Subsidiehoogte[SAnr.],Tbl.Subsidiehoogte[Sub. Percentage],0,0,1),0)</f>
        <v>0</v>
      </c>
      <c r="Y54" s="154" t="str">
        <f>IFERROR(_xlfn.XLOOKUP(Tbl.Kosten[[#This Row],[Partnercode]],Tbl.Projectpartners[Partnercode],Tbl.Projectpartners[PNr.],"",0,1),"")</f>
        <v>P1</v>
      </c>
      <c r="Z54" s="158">
        <f>IF(Tbl.Kosten[[#This Row],[Pnr.]]=Z$7,Tbl.Kosten[[#This Row],[Totaal kosten]],"")</f>
        <v>0</v>
      </c>
      <c r="AA54" s="158" t="str">
        <f>IF(Tbl.Kosten[[#This Row],[Pnr.]]=AA$7,Tbl.Kosten[[#This Row],[Totaal kosten]],"")</f>
        <v/>
      </c>
      <c r="AB54" s="158" t="str">
        <f>IF(Tbl.Kosten[[#This Row],[Pnr.]]=AB$7,Tbl.Kosten[[#This Row],[Totaal kosten]],"")</f>
        <v/>
      </c>
      <c r="AC54" s="158" t="str">
        <f>IF(Tbl.Kosten[[#This Row],[Pnr.]]=AC$7,Tbl.Kosten[[#This Row],[Totaal kosten]],"")</f>
        <v/>
      </c>
      <c r="AD54" s="158" t="str">
        <f>IF(Tbl.Kosten[[#This Row],[Pnr.]]=AD$7,Tbl.Kosten[[#This Row],[Totaal kosten]],"")</f>
        <v/>
      </c>
      <c r="AE54" s="158" t="str">
        <f>IF(Tbl.Kosten[[#This Row],[Pnr.]]=AE$7,Tbl.Kosten[[#This Row],[Totaal kosten]],"")</f>
        <v/>
      </c>
      <c r="AF54" s="158" t="str">
        <f>IF(Tbl.Kosten[[#This Row],[Pnr.]]=AF$7,Tbl.Kosten[[#This Row],[Totaal kosten]],"")</f>
        <v/>
      </c>
      <c r="AG54" s="158" t="str">
        <f>IF(Tbl.Kosten[[#This Row],[Pnr.]]=AG$7,Tbl.Kosten[[#This Row],[Totaal kosten]],"")</f>
        <v/>
      </c>
      <c r="AH54" s="158" t="str">
        <f>IF(Tbl.Kosten[[#This Row],[Pnr.]]=AH$7,Tbl.Kosten[[#This Row],[Totaal kosten]],"")</f>
        <v/>
      </c>
      <c r="AI54" s="158" t="str">
        <f>IF(Tbl.Kosten[[#This Row],[Pnr.]]=AI$7,Tbl.Kosten[[#This Row],[Totaal kosten]],"")</f>
        <v/>
      </c>
      <c r="AJ54" s="158" t="str">
        <f>IF(Tbl.Kosten[[#This Row],[Pnr.]]=AJ$7,Tbl.Kosten[[#This Row],[Totaal kosten]],"")</f>
        <v/>
      </c>
      <c r="AK54" s="158" t="str">
        <f>IF(Tbl.Kosten[[#This Row],[Pnr.]]=AK$7,Tbl.Kosten[[#This Row],[Totaal kosten]],"")</f>
        <v/>
      </c>
      <c r="AL54" s="158" t="str">
        <f>IF(Tbl.Kosten[[#This Row],[Pnr.]]=AL$7,Tbl.Kosten[[#This Row],[Totaal kosten]],"")</f>
        <v/>
      </c>
      <c r="AM54" s="158" t="str">
        <f>IF(Tbl.Kosten[[#This Row],[Pnr.]]=AM$7,Tbl.Kosten[[#This Row],[Totaal kosten]],"")</f>
        <v/>
      </c>
      <c r="AN54" s="158" t="str">
        <f>IF(Tbl.Kosten[[#This Row],[Pnr.]]=AN$7,Tbl.Kosten[[#This Row],[Totaal kosten]],"")</f>
        <v/>
      </c>
      <c r="AO54" s="158" t="str">
        <f>IF(Tbl.Kosten[[#This Row],[Pnr.]]=AO$7,Tbl.Kosten[[#This Row],[Totaal kosten]],"")</f>
        <v/>
      </c>
      <c r="AP54" s="158" t="str">
        <f>IF(Tbl.Kosten[[#This Row],[Pnr.]]=AP$7,Tbl.Kosten[[#This Row],[Totaal kosten]],"")</f>
        <v/>
      </c>
      <c r="AQ54" s="158" t="str">
        <f>IF(Tbl.Kosten[[#This Row],[Pnr.]]=AQ$7,Tbl.Kosten[[#This Row],[Totaal kosten]],"")</f>
        <v/>
      </c>
      <c r="AR54" s="158" t="str">
        <f>IF(Tbl.Kosten[[#This Row],[Pnr.]]=AR$7,Tbl.Kosten[[#This Row],[Totaal kosten]],"")</f>
        <v/>
      </c>
      <c r="AS54" s="158" t="str">
        <f>IF(Tbl.Kosten[[#This Row],[Pnr.]]=AS$7,Tbl.Kosten[[#This Row],[Totaal kosten]],"")</f>
        <v/>
      </c>
      <c r="AT54" s="158" t="str">
        <f>IF(Tbl.Kosten[[#This Row],[Pnr.]]=AT$7,Tbl.Kosten[[#This Row],[Totaal kosten]],"")</f>
        <v/>
      </c>
      <c r="AU54" s="158" t="str">
        <f>IF(Tbl.Kosten[[#This Row],[Pnr.]]=AU$7,Tbl.Kosten[[#This Row],[Totaal kosten]],"")</f>
        <v/>
      </c>
      <c r="AV54" s="158" t="str">
        <f>IF(Tbl.Kosten[[#This Row],[Pnr.]]=AV$7,Tbl.Kosten[[#This Row],[Totaal kosten]],"")</f>
        <v/>
      </c>
      <c r="AW54" s="158" t="str">
        <f>IF(Tbl.Kosten[[#This Row],[Pnr.]]=AW$7,Tbl.Kosten[[#This Row],[Totaal kosten]],"")</f>
        <v/>
      </c>
      <c r="AX54" s="158" t="str">
        <f>IF(Tbl.Kosten[[#This Row],[Pnr.]]=AX$7,Tbl.Kosten[[#This Row],[Totaal kosten]],"")</f>
        <v/>
      </c>
      <c r="AY54" s="158" t="str">
        <f>IF(Tbl.Kosten[[#This Row],[Pnr.]]=AY$7,Tbl.Kosten[[#This Row],[Totaal kosten]],"")</f>
        <v/>
      </c>
      <c r="AZ54" s="158" t="str">
        <f>IF(Tbl.Kosten[[#This Row],[Pnr.]]=AZ$7,Tbl.Kosten[[#This Row],[Totaal kosten]],"")</f>
        <v/>
      </c>
      <c r="BA54" s="158" t="str">
        <f>IF(Tbl.Kosten[[#This Row],[Pnr.]]=BA$7,Tbl.Kosten[[#This Row],[Totaal kosten]],"")</f>
        <v/>
      </c>
      <c r="BB54" s="158" t="str">
        <f>IF(Tbl.Kosten[[#This Row],[Pnr.]]=BB$7,Tbl.Kosten[[#This Row],[Totaal kosten]],"")</f>
        <v/>
      </c>
      <c r="BC54" s="158" t="str">
        <f>IF(Tbl.Kosten[[#This Row],[Pnr.]]=BC$7,Tbl.Kosten[[#This Row],[Totaal kosten]],"")</f>
        <v/>
      </c>
      <c r="BD54" s="158" t="str">
        <f>IF(Tbl.Kosten[[#This Row],[Pnr.]]=BD$7,Tbl.Kosten[[#This Row],[Totaal kosten]],"")</f>
        <v/>
      </c>
      <c r="BE54" s="158" t="str">
        <f>IF(Tbl.Kosten[[#This Row],[Pnr.]]=BE$7,Tbl.Kosten[[#This Row],[Totaal kosten]],"")</f>
        <v/>
      </c>
      <c r="BF54" s="158" t="str">
        <f>IF(Tbl.Kosten[[#This Row],[Pnr.]]=BF$7,Tbl.Kosten[[#This Row],[Totaal kosten]],"")</f>
        <v/>
      </c>
      <c r="BG54" s="158" t="str">
        <f>IF(Tbl.Kosten[[#This Row],[Pnr.]]=BG$7,Tbl.Kosten[[#This Row],[Totaal kosten]],"")</f>
        <v/>
      </c>
      <c r="BH54" s="158" t="str">
        <f>IF(Tbl.Kosten[[#This Row],[Pnr.]]=BH$7,Tbl.Kosten[[#This Row],[Totaal kosten]],"")</f>
        <v/>
      </c>
      <c r="BI54" s="158" t="str">
        <f>IF(Tbl.Kosten[[#This Row],[Pnr.]]=BI$7,Tbl.Kosten[[#This Row],[Totaal kosten]],"")</f>
        <v/>
      </c>
      <c r="BJ54" s="158" t="str">
        <f>IF(Tbl.Kosten[[#This Row],[Pnr.]]=BJ$7,Tbl.Kosten[[#This Row],[Totaal kosten]],"")</f>
        <v/>
      </c>
      <c r="BK54" s="158" t="str">
        <f>IF(Tbl.Kosten[[#This Row],[Pnr.]]=BK$7,Tbl.Kosten[[#This Row],[Totaal kosten]],"")</f>
        <v/>
      </c>
      <c r="BL54" s="158" t="str">
        <f>IF(Tbl.Kosten[[#This Row],[Pnr.]]=BL$7,Tbl.Kosten[[#This Row],[Totaal kosten]],"")</f>
        <v/>
      </c>
      <c r="BM54" s="158" t="str">
        <f>IF(Tbl.Kosten[[#This Row],[Pnr.]]=BM$7,Tbl.Kosten[[#This Row],[Totaal kosten]],"")</f>
        <v/>
      </c>
      <c r="BN54" s="158" t="str">
        <f>IF(Tbl.Kosten[[#This Row],[Pnr.]]=BN$7,Tbl.Kosten[[#This Row],[Totaal kosten]],"")</f>
        <v/>
      </c>
      <c r="BO54" s="158" t="str">
        <f>IF(Tbl.Kosten[[#This Row],[Pnr.]]=BO$7,Tbl.Kosten[[#This Row],[Totaal kosten]],"")</f>
        <v/>
      </c>
      <c r="BP54" s="158" t="str">
        <f>IF(Tbl.Kosten[[#This Row],[Pnr.]]=BP$7,Tbl.Kosten[[#This Row],[Totaal kosten]],"")</f>
        <v/>
      </c>
      <c r="BQ54" s="158" t="str">
        <f>IF(Tbl.Kosten[[#This Row],[Pnr.]]=BQ$7,Tbl.Kosten[[#This Row],[Totaal kosten]],"")</f>
        <v/>
      </c>
      <c r="BR54" s="158" t="str">
        <f>IF(Tbl.Kosten[[#This Row],[Pnr.]]=BR$7,Tbl.Kosten[[#This Row],[Totaal kosten]],"")</f>
        <v/>
      </c>
      <c r="BS54" s="158" t="str">
        <f>IF(Tbl.Kosten[[#This Row],[Pnr.]]=BS$7,Tbl.Kosten[[#This Row],[Totaal kosten]],"")</f>
        <v/>
      </c>
      <c r="BT54" s="158" t="str">
        <f>IF(Tbl.Kosten[[#This Row],[Pnr.]]=BT$7,Tbl.Kosten[[#This Row],[Totaal kosten]],"")</f>
        <v/>
      </c>
      <c r="BU54" s="158" t="str">
        <f>IF(Tbl.Kosten[[#This Row],[Pnr.]]=BU$7,Tbl.Kosten[[#This Row],[Totaal kosten]],"")</f>
        <v/>
      </c>
      <c r="BV54" s="158" t="str">
        <f>IF(Tbl.Kosten[[#This Row],[Pnr.]]=BV$7,Tbl.Kosten[[#This Row],[Totaal kosten]],"")</f>
        <v/>
      </c>
      <c r="BW54" s="158" t="str">
        <f>IF(Tbl.Kosten[[#This Row],[Pnr.]]=BW$7,Tbl.Kosten[[#This Row],[Totaal kosten]],"")</f>
        <v/>
      </c>
      <c r="BX54" s="158" t="str">
        <f>IFERROR(_xlfn.XLOOKUP(Tbl.Kosten[[#This Row],[Werkpakketcode]],Tbl.Werkpakketten[Werkpakketcode],Tbl.Werkpakketten[WPnr.],"",0,1),"")</f>
        <v/>
      </c>
      <c r="BY54" s="158" t="str">
        <f>IF(Tbl.Kosten[[#This Row],[WPnr.]]=BY$7,Tbl.Kosten[[#This Row],[Totaal kosten]],"")</f>
        <v/>
      </c>
      <c r="BZ54" s="158" t="str">
        <f>IF(Tbl.Kosten[[#This Row],[WPnr.]]=BZ$7,Tbl.Kosten[[#This Row],[Totaal kosten]],"")</f>
        <v/>
      </c>
      <c r="CA54" s="158" t="str">
        <f>IF(Tbl.Kosten[[#This Row],[WPnr.]]=CA$7,Tbl.Kosten[[#This Row],[Totaal kosten]],"")</f>
        <v/>
      </c>
      <c r="CB54" s="158" t="str">
        <f>IF(Tbl.Kosten[[#This Row],[WPnr.]]=CB$7,Tbl.Kosten[[#This Row],[Totaal kosten]],"")</f>
        <v/>
      </c>
      <c r="CC54" s="158" t="str">
        <f>IF(Tbl.Kosten[[#This Row],[WPnr.]]=CC$7,Tbl.Kosten[[#This Row],[Totaal kosten]],"")</f>
        <v/>
      </c>
      <c r="CD54" s="158" t="str">
        <f>IF(Tbl.Kosten[[#This Row],[WPnr.]]=CD$7,Tbl.Kosten[[#This Row],[Totaal kosten]],"")</f>
        <v/>
      </c>
      <c r="CE54" s="158" t="str">
        <f>IF(Tbl.Kosten[[#This Row],[WPnr.]]=CE$7,Tbl.Kosten[[#This Row],[Totaal kosten]],"")</f>
        <v/>
      </c>
      <c r="CF54" s="158" t="str">
        <f>IF(Tbl.Kosten[[#This Row],[WPnr.]]=CF$7,Tbl.Kosten[[#This Row],[Totaal kosten]],"")</f>
        <v/>
      </c>
      <c r="CG54" s="158" t="str">
        <f>IF(Tbl.Kosten[[#This Row],[WPnr.]]=CG$7,Tbl.Kosten[[#This Row],[Totaal kosten]],"")</f>
        <v/>
      </c>
      <c r="CH54" s="158" t="str">
        <f>IF(Tbl.Kosten[[#This Row],[WPnr.]]=CH$7,Tbl.Kosten[[#This Row],[Totaal kosten]],"")</f>
        <v/>
      </c>
      <c r="CI54" s="158" t="str">
        <f>IF(Tbl.Kosten[[#This Row],[WPnr.]]=CI$7,Tbl.Kosten[[#This Row],[Totaal kosten]],"")</f>
        <v/>
      </c>
      <c r="CJ54" s="158" t="str">
        <f>IF(Tbl.Kosten[[#This Row],[WPnr.]]=CJ$7,Tbl.Kosten[[#This Row],[Totaal kosten]],"")</f>
        <v/>
      </c>
      <c r="CK54" s="158" t="str">
        <f>IF(Tbl.Kosten[[#This Row],[WPnr.]]=CK$7,Tbl.Kosten[[#This Row],[Totaal kosten]],"")</f>
        <v/>
      </c>
      <c r="CL54" s="158" t="str">
        <f>IF(Tbl.Kosten[[#This Row],[WPnr.]]=CL$7,Tbl.Kosten[[#This Row],[Totaal kosten]],"")</f>
        <v/>
      </c>
      <c r="CM54" s="158" t="str">
        <f>IF(Tbl.Kosten[[#This Row],[WPnr.]]=CM$7,Tbl.Kosten[[#This Row],[Totaal kosten]],"")</f>
        <v/>
      </c>
      <c r="CN54" s="158" t="str">
        <f>IF(Tbl.Kosten[[#This Row],[WPnr.]]=CN$7,Tbl.Kosten[[#This Row],[Totaal kosten]],"")</f>
        <v/>
      </c>
      <c r="CO54" s="158" t="str">
        <f>IF(Tbl.Kosten[[#This Row],[WPnr.]]=CO$7,Tbl.Kosten[[#This Row],[Totaal kosten]],"")</f>
        <v/>
      </c>
      <c r="CP54" s="158" t="str">
        <f>IF(Tbl.Kosten[[#This Row],[WPnr.]]=CP$7,Tbl.Kosten[[#This Row],[Totaal kosten]],"")</f>
        <v/>
      </c>
      <c r="CQ54" s="158" t="str">
        <f>IF(Tbl.Kosten[[#This Row],[WPnr.]]=CQ$7,Tbl.Kosten[[#This Row],[Totaal kosten]],"")</f>
        <v/>
      </c>
      <c r="CR54" s="158" t="str">
        <f>IF(Tbl.Kosten[[#This Row],[WPnr.]]=CR$7,Tbl.Kosten[[#This Row],[Totaal kosten]],"")</f>
        <v/>
      </c>
      <c r="CS54" s="158" t="str">
        <f>IF(Tbl.Kosten[[#This Row],[WPnr.]]=CS$7,Tbl.Kosten[[#This Row],[Totaal kosten]],"")</f>
        <v/>
      </c>
      <c r="CT54" s="158" t="str">
        <f>IF(Tbl.Kosten[[#This Row],[WPnr.]]=CT$7,Tbl.Kosten[[#This Row],[Totaal kosten]],"")</f>
        <v/>
      </c>
      <c r="CU54" s="158" t="str">
        <f>IF(Tbl.Kosten[[#This Row],[WPnr.]]=CU$7,Tbl.Kosten[[#This Row],[Totaal kosten]],"")</f>
        <v/>
      </c>
      <c r="CV54" s="158" t="str">
        <f>IF(Tbl.Kosten[[#This Row],[WPnr.]]=CV$7,Tbl.Kosten[[#This Row],[Totaal kosten]],"")</f>
        <v/>
      </c>
      <c r="CW54" s="158" t="str">
        <f>IF(Tbl.Kosten[[#This Row],[WPnr.]]=CW$7,Tbl.Kosten[[#This Row],[Totaal kosten]],"")</f>
        <v/>
      </c>
      <c r="CX54" s="158" t="str">
        <f>IF(Tbl.Kosten[[#This Row],[WPnr.]]=CX$7,Tbl.Kosten[[#This Row],[Totaal kosten]],"")</f>
        <v/>
      </c>
      <c r="CY54" s="158" t="str">
        <f>IF(Tbl.Kosten[[#This Row],[WPnr.]]=CY$7,Tbl.Kosten[[#This Row],[Totaal kosten]],"")</f>
        <v/>
      </c>
      <c r="CZ54" s="158" t="str">
        <f>IF(Tbl.Kosten[[#This Row],[WPnr.]]=CZ$7,Tbl.Kosten[[#This Row],[Totaal kosten]],"")</f>
        <v/>
      </c>
      <c r="DA54" s="158" t="str">
        <f>IF(Tbl.Kosten[[#This Row],[WPnr.]]=DA$7,Tbl.Kosten[[#This Row],[Totaal kosten]],"")</f>
        <v/>
      </c>
      <c r="DB54" s="158" t="str">
        <f>IF(Tbl.Kosten[[#This Row],[WPnr.]]=DB$7,Tbl.Kosten[[#This Row],[Totaal kosten]],"")</f>
        <v/>
      </c>
      <c r="DC54" s="158" t="str">
        <f>IF(Tbl.Kosten[[#This Row],[WPnr.]]=DC$7,Tbl.Kosten[[#This Row],[Totaal kosten]],"")</f>
        <v/>
      </c>
      <c r="DD54" s="158" t="str">
        <f>IF(Tbl.Kosten[[#This Row],[WPnr.]]=DD$7,Tbl.Kosten[[#This Row],[Totaal kosten]],"")</f>
        <v/>
      </c>
      <c r="DE54" s="158" t="str">
        <f>IF(Tbl.Kosten[[#This Row],[WPnr.]]=DE$7,Tbl.Kosten[[#This Row],[Totaal kosten]],"")</f>
        <v/>
      </c>
      <c r="DF54" s="158" t="str">
        <f>IF(Tbl.Kosten[[#This Row],[WPnr.]]=DF$7,Tbl.Kosten[[#This Row],[Totaal kosten]],"")</f>
        <v/>
      </c>
      <c r="DG54" s="158" t="str">
        <f>IF(Tbl.Kosten[[#This Row],[WPnr.]]=DG$7,Tbl.Kosten[[#This Row],[Totaal kosten]],"")</f>
        <v/>
      </c>
      <c r="DH54" s="158" t="str">
        <f>IF(Tbl.Kosten[[#This Row],[WPnr.]]=DH$7,Tbl.Kosten[[#This Row],[Totaal kosten]],"")</f>
        <v/>
      </c>
      <c r="DI54" s="158" t="str">
        <f>IF(Tbl.Kosten[[#This Row],[WPnr.]]=DI$7,Tbl.Kosten[[#This Row],[Totaal kosten]],"")</f>
        <v/>
      </c>
      <c r="DJ54" s="158" t="str">
        <f>IF(Tbl.Kosten[[#This Row],[WPnr.]]=DJ$7,Tbl.Kosten[[#This Row],[Totaal kosten]],"")</f>
        <v/>
      </c>
      <c r="DK54" s="158" t="str">
        <f>IF(Tbl.Kosten[[#This Row],[WPnr.]]=DK$7,Tbl.Kosten[[#This Row],[Totaal kosten]],"")</f>
        <v/>
      </c>
      <c r="DL54" s="158" t="str">
        <f>IF(Tbl.Kosten[[#This Row],[WPnr.]]=DL$7,Tbl.Kosten[[#This Row],[Totaal kosten]],"")</f>
        <v/>
      </c>
      <c r="DM54" s="158" t="str">
        <f>IF(Tbl.Kosten[[#This Row],[WPnr.]]=DM$7,Tbl.Kosten[[#This Row],[Totaal kosten]],"")</f>
        <v/>
      </c>
      <c r="DN54" s="158" t="str">
        <f>IF(Tbl.Kosten[[#This Row],[WPnr.]]=DN$7,Tbl.Kosten[[#This Row],[Totaal kosten]],"")</f>
        <v/>
      </c>
      <c r="DO54" s="158" t="str">
        <f>IF(Tbl.Kosten[[#This Row],[WPnr.]]=DO$7,Tbl.Kosten[[#This Row],[Totaal kosten]],"")</f>
        <v/>
      </c>
      <c r="DP54" s="158" t="str">
        <f>IF(Tbl.Kosten[[#This Row],[WPnr.]]=DP$7,Tbl.Kosten[[#This Row],[Totaal kosten]],"")</f>
        <v/>
      </c>
      <c r="DQ54" s="158" t="str">
        <f>IF(Tbl.Kosten[[#This Row],[WPnr.]]=DQ$7,Tbl.Kosten[[#This Row],[Totaal kosten]],"")</f>
        <v/>
      </c>
      <c r="DR54" s="158" t="str">
        <f>IF(Tbl.Kosten[[#This Row],[WPnr.]]=DR$7,Tbl.Kosten[[#This Row],[Totaal kosten]],"")</f>
        <v/>
      </c>
      <c r="DS54" s="158" t="str">
        <f>IF(Tbl.Kosten[[#This Row],[WPnr.]]=DS$7,Tbl.Kosten[[#This Row],[Totaal kosten]],"")</f>
        <v/>
      </c>
      <c r="DT54" s="158" t="str">
        <f>IF(Tbl.Kosten[[#This Row],[WPnr.]]=DT$7,Tbl.Kosten[[#This Row],[Totaal kosten]],"")</f>
        <v/>
      </c>
      <c r="DU54" s="158" t="str">
        <f>IF(Tbl.Kosten[[#This Row],[WPnr.]]=DU$7,Tbl.Kosten[[#This Row],[Totaal kosten]],"")</f>
        <v/>
      </c>
      <c r="DV54" s="158" t="str">
        <f>IF(Tbl.Kosten[[#This Row],[WPnr.]]=DV$7,Tbl.Kosten[[#This Row],[Totaal kosten]],"")</f>
        <v/>
      </c>
      <c r="DW54" s="160" t="str">
        <f>IFERROR(_xlfn.XLOOKUP(Tbl.Kosten[[#This Row],[Kostensoort]],Tbl.Kostensoorten[Kostensoorten],Tbl.Kostensoorten[KSnr.],"",0,1),"")</f>
        <v/>
      </c>
      <c r="DX54" s="160" t="str">
        <f>IF(Tbl.Kosten[[#This Row],[KSnr.]]=DX$7,Tbl.Kosten[[#This Row],[Totaal kosten]],"")</f>
        <v/>
      </c>
      <c r="DY54" s="160" t="str">
        <f>IF(Tbl.Kosten[[#This Row],[KSnr.]]=DY$7,Tbl.Kosten[[#This Row],[Totaal kosten]],"")</f>
        <v/>
      </c>
      <c r="DZ54" s="160" t="str">
        <f>IF(Tbl.Kosten[[#This Row],[KSnr.]]=DZ$7,Tbl.Kosten[[#This Row],[Totaal kosten]],"")</f>
        <v/>
      </c>
      <c r="EA54" s="160" t="str">
        <f>IF(Tbl.Kosten[[#This Row],[KSnr.]]=EA$7,Tbl.Kosten[[#This Row],[Totaal kosten]],"")</f>
        <v/>
      </c>
      <c r="EB54" s="160" t="str">
        <f>IF(Tbl.Kosten[[#This Row],[KSnr.]]=EB$7,Tbl.Kosten[[#This Row],[Totaal kosten]],"")</f>
        <v/>
      </c>
      <c r="EC54" s="160" t="str">
        <f>IF(Tbl.Kosten[[#This Row],[KSnr.]]=EC$7,Tbl.Kosten[[#This Row],[Totaal kosten]],"")</f>
        <v/>
      </c>
      <c r="ED54" s="160" t="str">
        <f>IF(Tbl.Kosten[[#This Row],[KSnr.]]=ED$7,Tbl.Kosten[[#This Row],[Totaal kosten]],"")</f>
        <v/>
      </c>
      <c r="EE54" s="160" t="str">
        <f>IF(Tbl.Kosten[[#This Row],[KSnr.]]=EE$7,Tbl.Kosten[[#This Row],[Totaal kosten]],"")</f>
        <v/>
      </c>
      <c r="EF54" s="160" t="str">
        <f>IF(Tbl.Kosten[[#This Row],[KSnr.]]=EF$7,Tbl.Kosten[[#This Row],[Totaal kosten]],"")</f>
        <v/>
      </c>
      <c r="EG54" s="160" t="str">
        <f>IF(Tbl.Kosten[[#This Row],[KSnr.]]=EG$7,Tbl.Kosten[[#This Row],[Totaal kosten]],"")</f>
        <v/>
      </c>
      <c r="EH54" s="160" t="str">
        <f>IF(Tbl.Kosten[[#This Row],[KSnr.]]=EH$7,Tbl.Kosten[[#This Row],[Totaal kosten]],"")</f>
        <v/>
      </c>
      <c r="EI54" s="160" t="str">
        <f>IF(Tbl.Kosten[[#This Row],[KSnr.]]=EI$7,Tbl.Kosten[[#This Row],[Totaal kosten]],"")</f>
        <v/>
      </c>
      <c r="EJ54" s="160" t="str">
        <f>IF(Tbl.Kosten[[#This Row],[KSnr.]]=EJ$7,Tbl.Kosten[[#This Row],[Totaal kosten]],"")</f>
        <v/>
      </c>
      <c r="EK54" s="160" t="str">
        <f>IF(Tbl.Kosten[[#This Row],[KSnr.]]=EK$7,Tbl.Kosten[[#This Row],[Totaal kosten]],"")</f>
        <v/>
      </c>
      <c r="EL54" s="160" t="str">
        <f>IF(Tbl.Kosten[[#This Row],[KSnr.]]=EL$7,Tbl.Kosten[[#This Row],[Totaal kosten]],"")</f>
        <v/>
      </c>
      <c r="EM54" s="160" t="str">
        <f>IF(Tbl.Kosten[[#This Row],[KSnr.]]=EM$7,Tbl.Kosten[[#This Row],[Totaal kosten]],"")</f>
        <v/>
      </c>
      <c r="EN54" s="160" t="str">
        <f>IF(Tbl.Kosten[[#This Row],[KSnr.]]=EN$7,Tbl.Kosten[[#This Row],[Totaal kosten]],"")</f>
        <v/>
      </c>
      <c r="EO54" s="160" t="str">
        <f>IF(Tbl.Kosten[[#This Row],[KSnr.]]=EO$7,Tbl.Kosten[[#This Row],[Totaal kosten]],"")</f>
        <v/>
      </c>
      <c r="EP54" s="160" t="str">
        <f>IF(Tbl.Kosten[[#This Row],[KSnr.]]=EP$7,Tbl.Kosten[[#This Row],[Totaal kosten]],"")</f>
        <v/>
      </c>
      <c r="EQ54" s="160" t="str">
        <f>IF(Tbl.Kosten[[#This Row],[KSnr.]]=EQ$7,Tbl.Kosten[[#This Row],[Totaal kosten]],"")</f>
        <v/>
      </c>
      <c r="ER54" s="154" t="str">
        <f>IFERROR(_xlfn.XLOOKUP(Tbl.Kosten[[#This Row],[Subsidieactiviteit]],Tbl.Subsidiehoogte[Subsidieactiviteit],Tbl.Subsidiehoogte[SAnr.],"",0,1),"")</f>
        <v/>
      </c>
      <c r="ES54" s="160" t="str">
        <f>IF(Tbl.Kosten[[#This Row],[Sanr.]]=ES$7,Tbl.Kosten[[#This Row],[Totaal kosten]],"")</f>
        <v/>
      </c>
      <c r="ET54" s="160" t="str">
        <f>IF(Tbl.Kosten[[#This Row],[Sanr.]]=ET$7,Tbl.Kosten[[#This Row],[Totaal kosten]],"")</f>
        <v/>
      </c>
      <c r="EU54" s="160" t="str">
        <f>IF(Tbl.Kosten[[#This Row],[Sanr.]]=EU$7,Tbl.Kosten[[#This Row],[Totaal kosten]],"")</f>
        <v/>
      </c>
      <c r="EV54" s="160" t="str">
        <f>IF(Tbl.Kosten[[#This Row],[Sanr.]]=EV$7,Tbl.Kosten[[#This Row],[Totaal kosten]],"")</f>
        <v/>
      </c>
      <c r="EW54" s="160" t="str">
        <f>IF(Tbl.Kosten[[#This Row],[Sanr.]]=EW$7,Tbl.Kosten[[#This Row],[Totaal kosten]],"")</f>
        <v/>
      </c>
      <c r="EX54" s="160" t="str">
        <f>IF(Tbl.Kosten[[#This Row],[Sanr.]]=EX$7,Tbl.Kosten[[#This Row],[Totaal kosten]],"")</f>
        <v/>
      </c>
      <c r="EY54" s="160" t="str">
        <f>IF(Tbl.Kosten[[#This Row],[Sanr.]]=EY$7,Tbl.Kosten[[#This Row],[Totaal kosten]],"")</f>
        <v/>
      </c>
      <c r="EZ54" s="160" t="str">
        <f>IF(Tbl.Kosten[[#This Row],[Sanr.]]=EZ$7,Tbl.Kosten[[#This Row],[Totaal kosten]],"")</f>
        <v/>
      </c>
      <c r="FA54" s="160" t="str">
        <f>IF(Tbl.Kosten[[#This Row],[Sanr.]]=FA$7,Tbl.Kosten[[#This Row],[Totaal kosten]],"")</f>
        <v/>
      </c>
      <c r="FB54" s="160" t="str">
        <f>IF(Tbl.Kosten[[#This Row],[Sanr.]]=FB$7,Tbl.Kosten[[#This Row],[Totaal kosten]],"")</f>
        <v/>
      </c>
      <c r="FC54" s="160" t="str">
        <f>IF(Tbl.Kosten[[#This Row],[Sanr.]]=FC$7,Tbl.Kosten[[#This Row],[Totaal kosten]],"")</f>
        <v/>
      </c>
      <c r="FD54" s="160" t="str">
        <f>IF(Tbl.Kosten[[#This Row],[Sanr.]]=FD$7,Tbl.Kosten[[#This Row],[Totaal kosten]],"")</f>
        <v/>
      </c>
      <c r="FE54" s="160" t="str">
        <f>IF(Tbl.Kosten[[#This Row],[Sanr.]]=FE$7,Tbl.Kosten[[#This Row],[Totaal kosten]],"")</f>
        <v/>
      </c>
      <c r="FF54" s="160" t="str">
        <f>IF(Tbl.Kosten[[#This Row],[Sanr.]]=FF$7,Tbl.Kosten[[#This Row],[Totaal kosten]],"")</f>
        <v/>
      </c>
      <c r="FG54" s="160" t="str">
        <f>IF(Tbl.Kosten[[#This Row],[Sanr.]]=FG$7,Tbl.Kosten[[#This Row],[Totaal kosten]],"")</f>
        <v/>
      </c>
      <c r="FH54" s="160" t="str">
        <f>IF(Tbl.Kosten[[#This Row],[Sanr.]]=FH$7,Tbl.Kosten[[#This Row],[Totaal kosten]],"")</f>
        <v/>
      </c>
      <c r="FI54" s="160" t="str">
        <f>IF(Tbl.Kosten[[#This Row],[Sanr.]]=FI$7,Tbl.Kosten[[#This Row],[Totaal kosten]],"")</f>
        <v/>
      </c>
      <c r="FJ54" s="160" t="str">
        <f>IF(Tbl.Kosten[[#This Row],[Sanr.]]=FJ$7,Tbl.Kosten[[#This Row],[Totaal kosten]],"")</f>
        <v/>
      </c>
      <c r="FK54" s="160" t="str">
        <f>IF(Tbl.Kosten[[#This Row],[Sanr.]]=FK$7,Tbl.Kosten[[#This Row],[Totaal kosten]],"")</f>
        <v/>
      </c>
      <c r="FL54" s="160" t="str">
        <f>IF(Tbl.Kosten[[#This Row],[Sanr.]]=FL$7,Tbl.Kosten[[#This Row],[Totaal kosten]],"")</f>
        <v/>
      </c>
      <c r="FM54" s="160" t="str">
        <f>IF(Tbl.Kosten[[#This Row],[Sanr.]]=FM$7,Tbl.Kosten[[#This Row],[Totaal kosten]],"")</f>
        <v/>
      </c>
      <c r="FN54" s="160" t="str">
        <f>IF(Tbl.Kosten[[#This Row],[Sanr.]]=FN$7,Tbl.Kosten[[#This Row],[Totaal kosten]],"")</f>
        <v/>
      </c>
      <c r="FO54" s="160" t="str">
        <f>IF(Tbl.Kosten[[#This Row],[Sanr.]]=FO$7,Tbl.Kosten[[#This Row],[Totaal kosten]],"")</f>
        <v/>
      </c>
      <c r="FP54" s="160" t="str">
        <f>IF(Tbl.Kosten[[#This Row],[Sanr.]]=FP$7,Tbl.Kosten[[#This Row],[Totaal kosten]],"")</f>
        <v/>
      </c>
      <c r="FQ54" s="160" t="str">
        <f>IF(Tbl.Kosten[[#This Row],[Sanr.]]=FQ$7,Tbl.Kosten[[#This Row],[Totaal kosten]],"")</f>
        <v/>
      </c>
      <c r="FR54" s="160" t="str">
        <f>IF(Tbl.Kosten[[#This Row],[Sanr.]]=FR$7,Tbl.Kosten[[#This Row],[Totaal kosten]],"")</f>
        <v/>
      </c>
      <c r="FS54" s="160" t="str">
        <f>IF(Tbl.Kosten[[#This Row],[Sanr.]]=FS$7,Tbl.Kosten[[#This Row],[Totaal kosten]],"")</f>
        <v/>
      </c>
      <c r="FT54" s="160" t="str">
        <f>IF(Tbl.Kosten[[#This Row],[Sanr.]]=FT$7,Tbl.Kosten[[#This Row],[Totaal kosten]],"")</f>
        <v/>
      </c>
      <c r="FU54" s="160" t="str">
        <f>IF(Tbl.Kosten[[#This Row],[Sanr.]]=FU$7,Tbl.Kosten[[#This Row],[Totaal kosten]],"")</f>
        <v/>
      </c>
      <c r="FV54" s="160" t="str">
        <f>IF(Tbl.Kosten[[#This Row],[Sanr.]]=FV$7,Tbl.Kosten[[#This Row],[Totaal kosten]],"")</f>
        <v/>
      </c>
      <c r="FW54" s="160" t="str">
        <f>IFERROR(_xlfn.XLOOKUP(Tbl.Kosten[[#This Row],[Activiteitencode]],Tbl.Activiteiten[Activiteitcode],Tbl.Activiteiten[Anr.],"",0,1),"")</f>
        <v/>
      </c>
      <c r="FX54" s="181" t="str">
        <f>_xlfn.CONCAT(Tbl.Kosten[[#This Row],[Pnr.]],Tbl.Kosten[[#This Row],[Sanr.]])</f>
        <v>P1</v>
      </c>
      <c r="FY54" s="160">
        <f>Tbl.Kosten[[#This Row],[Totaal kosten]]-Tbl.Kosten[[#This Row],[Subsidie]]</f>
        <v>0</v>
      </c>
      <c r="FZ54" s="160">
        <f>IF(Tbl.Kosten[[#This Row],[Pnr.]]=FZ$7,Tbl.Kosten[[#This Row],[Te financieren]],"")</f>
        <v>0</v>
      </c>
      <c r="GA54" s="160" t="str">
        <f>IF(Tbl.Kosten[[#This Row],[Pnr.]]=GA$7,Tbl.Kosten[[#This Row],[Te financieren]],"")</f>
        <v/>
      </c>
      <c r="GB54" s="160" t="str">
        <f>IF(Tbl.Kosten[[#This Row],[Pnr.]]=GB$7,Tbl.Kosten[[#This Row],[Te financieren]],"")</f>
        <v/>
      </c>
      <c r="GC54" s="160" t="str">
        <f>IF(Tbl.Kosten[[#This Row],[Pnr.]]=GC$7,Tbl.Kosten[[#This Row],[Te financieren]],"")</f>
        <v/>
      </c>
      <c r="GD54" s="160" t="str">
        <f>IF(Tbl.Kosten[[#This Row],[Pnr.]]=GD$7,Tbl.Kosten[[#This Row],[Te financieren]],"")</f>
        <v/>
      </c>
      <c r="GE54" s="160" t="str">
        <f>IF(Tbl.Kosten[[#This Row],[Pnr.]]=GE$7,Tbl.Kosten[[#This Row],[Te financieren]],"")</f>
        <v/>
      </c>
      <c r="GF54" s="160" t="str">
        <f>IF(Tbl.Kosten[[#This Row],[Pnr.]]=GF$7,Tbl.Kosten[[#This Row],[Te financieren]],"")</f>
        <v/>
      </c>
      <c r="GG54" s="160" t="str">
        <f>IF(Tbl.Kosten[[#This Row],[Pnr.]]=GG$7,Tbl.Kosten[[#This Row],[Te financieren]],"")</f>
        <v/>
      </c>
      <c r="GH54" s="160" t="str">
        <f>IF(Tbl.Kosten[[#This Row],[Pnr.]]=GH$7,Tbl.Kosten[[#This Row],[Te financieren]],"")</f>
        <v/>
      </c>
      <c r="GI54" s="160" t="str">
        <f>IF(Tbl.Kosten[[#This Row],[Pnr.]]=GI$7,Tbl.Kosten[[#This Row],[Te financieren]],"")</f>
        <v/>
      </c>
      <c r="GJ54" s="160" t="str">
        <f>IF(Tbl.Kosten[[#This Row],[Pnr.]]=GJ$7,Tbl.Kosten[[#This Row],[Te financieren]],"")</f>
        <v/>
      </c>
      <c r="GK54" s="160" t="str">
        <f>IF(Tbl.Kosten[[#This Row],[Pnr.]]=GK$7,Tbl.Kosten[[#This Row],[Te financieren]],"")</f>
        <v/>
      </c>
      <c r="GL54" s="160" t="str">
        <f>IF(Tbl.Kosten[[#This Row],[Pnr.]]=GL$7,Tbl.Kosten[[#This Row],[Te financieren]],"")</f>
        <v/>
      </c>
      <c r="GM54" s="160" t="str">
        <f>IF(Tbl.Kosten[[#This Row],[Pnr.]]=GM$7,Tbl.Kosten[[#This Row],[Te financieren]],"")</f>
        <v/>
      </c>
      <c r="GN54" s="160" t="str">
        <f>IF(Tbl.Kosten[[#This Row],[Pnr.]]=GN$7,Tbl.Kosten[[#This Row],[Te financieren]],"")</f>
        <v/>
      </c>
      <c r="GO54" s="160" t="str">
        <f>IF(Tbl.Kosten[[#This Row],[Pnr.]]=GO$7,Tbl.Kosten[[#This Row],[Te financieren]],"")</f>
        <v/>
      </c>
      <c r="GP54" s="160" t="str">
        <f>IF(Tbl.Kosten[[#This Row],[Pnr.]]=GP$7,Tbl.Kosten[[#This Row],[Te financieren]],"")</f>
        <v/>
      </c>
      <c r="GQ54" s="160" t="str">
        <f>IF(Tbl.Kosten[[#This Row],[Pnr.]]=GQ$7,Tbl.Kosten[[#This Row],[Te financieren]],"")</f>
        <v/>
      </c>
      <c r="GR54" s="160" t="str">
        <f>IF(Tbl.Kosten[[#This Row],[Pnr.]]=GR$7,Tbl.Kosten[[#This Row],[Te financieren]],"")</f>
        <v/>
      </c>
      <c r="GS54" s="160" t="str">
        <f>IF(Tbl.Kosten[[#This Row],[Pnr.]]=GS$7,Tbl.Kosten[[#This Row],[Te financieren]],"")</f>
        <v/>
      </c>
      <c r="GT54" s="160" t="str">
        <f>IF(Tbl.Kosten[[#This Row],[Pnr.]]=GT$7,Tbl.Kosten[[#This Row],[Te financieren]],"")</f>
        <v/>
      </c>
      <c r="GU54" s="160" t="str">
        <f>IF(Tbl.Kosten[[#This Row],[Pnr.]]=GU$7,Tbl.Kosten[[#This Row],[Te financieren]],"")</f>
        <v/>
      </c>
      <c r="GV54" s="160" t="str">
        <f>IF(Tbl.Kosten[[#This Row],[Pnr.]]=GV$7,Tbl.Kosten[[#This Row],[Te financieren]],"")</f>
        <v/>
      </c>
      <c r="GW54" s="160" t="str">
        <f>IF(Tbl.Kosten[[#This Row],[Pnr.]]=GW$7,Tbl.Kosten[[#This Row],[Te financieren]],"")</f>
        <v/>
      </c>
      <c r="GX54" s="160" t="str">
        <f>IF(Tbl.Kosten[[#This Row],[Pnr.]]=GX$7,Tbl.Kosten[[#This Row],[Te financieren]],"")</f>
        <v/>
      </c>
      <c r="GY54" s="160" t="str">
        <f>IF(Tbl.Kosten[[#This Row],[Pnr.]]=GY$7,Tbl.Kosten[[#This Row],[Te financieren]],"")</f>
        <v/>
      </c>
      <c r="GZ54" s="160" t="str">
        <f>IF(Tbl.Kosten[[#This Row],[Pnr.]]=GZ$7,Tbl.Kosten[[#This Row],[Te financieren]],"")</f>
        <v/>
      </c>
      <c r="HA54" s="160" t="str">
        <f>IF(Tbl.Kosten[[#This Row],[Pnr.]]=HA$7,Tbl.Kosten[[#This Row],[Te financieren]],"")</f>
        <v/>
      </c>
      <c r="HB54" s="160" t="str">
        <f>IF(Tbl.Kosten[[#This Row],[Pnr.]]=HB$7,Tbl.Kosten[[#This Row],[Te financieren]],"")</f>
        <v/>
      </c>
      <c r="HC54" s="160" t="str">
        <f>IF(Tbl.Kosten[[#This Row],[Pnr.]]=HC$7,Tbl.Kosten[[#This Row],[Te financieren]],"")</f>
        <v/>
      </c>
      <c r="HD54" s="160" t="str">
        <f>IF(Tbl.Kosten[[#This Row],[Pnr.]]=HD$7,Tbl.Kosten[[#This Row],[Te financieren]],"")</f>
        <v/>
      </c>
      <c r="HE54" s="160" t="str">
        <f>IF(Tbl.Kosten[[#This Row],[Pnr.]]=HE$7,Tbl.Kosten[[#This Row],[Te financieren]],"")</f>
        <v/>
      </c>
      <c r="HF54" s="160" t="str">
        <f>IF(Tbl.Kosten[[#This Row],[Pnr.]]=HF$7,Tbl.Kosten[[#This Row],[Te financieren]],"")</f>
        <v/>
      </c>
      <c r="HG54" s="160" t="str">
        <f>IF(Tbl.Kosten[[#This Row],[Pnr.]]=HG$7,Tbl.Kosten[[#This Row],[Te financieren]],"")</f>
        <v/>
      </c>
      <c r="HH54" s="160" t="str">
        <f>IF(Tbl.Kosten[[#This Row],[Pnr.]]=HH$7,Tbl.Kosten[[#This Row],[Te financieren]],"")</f>
        <v/>
      </c>
      <c r="HI54" s="160" t="str">
        <f>IF(Tbl.Kosten[[#This Row],[Pnr.]]=HI$7,Tbl.Kosten[[#This Row],[Te financieren]],"")</f>
        <v/>
      </c>
      <c r="HJ54" s="160" t="str">
        <f>IF(Tbl.Kosten[[#This Row],[Pnr.]]=HJ$7,Tbl.Kosten[[#This Row],[Te financieren]],"")</f>
        <v/>
      </c>
      <c r="HK54" s="160" t="str">
        <f>IF(Tbl.Kosten[[#This Row],[Pnr.]]=HK$7,Tbl.Kosten[[#This Row],[Te financieren]],"")</f>
        <v/>
      </c>
      <c r="HL54" s="160" t="str">
        <f>IF(Tbl.Kosten[[#This Row],[Pnr.]]=HL$7,Tbl.Kosten[[#This Row],[Te financieren]],"")</f>
        <v/>
      </c>
      <c r="HM54" s="160" t="str">
        <f>IF(Tbl.Kosten[[#This Row],[Pnr.]]=HM$7,Tbl.Kosten[[#This Row],[Te financieren]],"")</f>
        <v/>
      </c>
      <c r="HN54" s="160" t="str">
        <f>IF(Tbl.Kosten[[#This Row],[Pnr.]]=HN$7,Tbl.Kosten[[#This Row],[Te financieren]],"")</f>
        <v/>
      </c>
      <c r="HO54" s="160" t="str">
        <f>IF(Tbl.Kosten[[#This Row],[Pnr.]]=HO$7,Tbl.Kosten[[#This Row],[Te financieren]],"")</f>
        <v/>
      </c>
      <c r="HP54" s="160" t="str">
        <f>IF(Tbl.Kosten[[#This Row],[Pnr.]]=HP$7,Tbl.Kosten[[#This Row],[Te financieren]],"")</f>
        <v/>
      </c>
      <c r="HQ54" s="160" t="str">
        <f>IF(Tbl.Kosten[[#This Row],[Pnr.]]=HQ$7,Tbl.Kosten[[#This Row],[Te financieren]],"")</f>
        <v/>
      </c>
      <c r="HR54" s="160" t="str">
        <f>IF(Tbl.Kosten[[#This Row],[Pnr.]]=HR$7,Tbl.Kosten[[#This Row],[Te financieren]],"")</f>
        <v/>
      </c>
      <c r="HS54" s="160" t="str">
        <f>IF(Tbl.Kosten[[#This Row],[Pnr.]]=HS$7,Tbl.Kosten[[#This Row],[Te financieren]],"")</f>
        <v/>
      </c>
      <c r="HT54" s="160" t="str">
        <f>IF(Tbl.Kosten[[#This Row],[Pnr.]]=HT$7,Tbl.Kosten[[#This Row],[Te financieren]],"")</f>
        <v/>
      </c>
      <c r="HU54" s="160" t="str">
        <f>IF(Tbl.Kosten[[#This Row],[Pnr.]]=HU$7,Tbl.Kosten[[#This Row],[Te financieren]],"")</f>
        <v/>
      </c>
      <c r="HV54" s="160" t="str">
        <f>IF(Tbl.Kosten[[#This Row],[Pnr.]]=HV$7,Tbl.Kosten[[#This Row],[Te financieren]],"")</f>
        <v/>
      </c>
      <c r="HW54" s="160" t="str">
        <f>IF(Tbl.Kosten[[#This Row],[Pnr.]]=HW$7,Tbl.Kosten[[#This Row],[Te financieren]],"")</f>
        <v/>
      </c>
    </row>
    <row r="55" spans="2:231" x14ac:dyDescent="0.3">
      <c r="B55" s="144"/>
      <c r="C55" s="147"/>
      <c r="D55" s="146"/>
      <c r="E55" s="147"/>
      <c r="F55" s="145"/>
      <c r="G55" s="11" t="str">
        <f>IF(Tbl.Kosten[[#This Row],[Medewerker e/o 
functie]]&lt;&gt;"",_xlfn.XLOOKUP(Tbl.Kosten[[#This Row],[Medewerker e/o 
functie]],Tbl.Uurtarief[Medewerker en/of functie],Tbl.Uurtarief[Uurtarief],"",0,1),"")</f>
        <v/>
      </c>
      <c r="H55" s="121">
        <f>IFERROR(Tbl.Kosten[[#This Row],[Uren]]*Tbl.Kosten[[#This Row],[Uurtarief]],0)</f>
        <v>0</v>
      </c>
      <c r="I55" s="119" t="str">
        <f>IF(Tbl.Kosten[[#This Row],[Subtotaal uren]]&lt;&gt;0,_xlfn.XLOOKUP(Tbl.Kosten[[#This Row],[Medewerker e/o 
functie]],Tbl.Uurtarief[Medewerker en/of functie],Tbl.Uurtarief[Kostensoort arbeid],"",0,1),"")</f>
        <v/>
      </c>
      <c r="J55" s="147"/>
      <c r="K55" s="145"/>
      <c r="L55" s="149" t="str">
        <f>IF(Tbl.Kosten[[#This Row],[Activum]]&lt;&gt;"",_xlfn.XLOOKUP(Tbl.Kosten[[#This Row],[Activum]],Tbl.Afschrijvingskosten[Activum],Tbl.Afschrijvingskosten[Tarief per afschrijvings-eenheid],"",0,1),"")</f>
        <v/>
      </c>
      <c r="M55" s="122">
        <f>IFERROR(Tbl.Kosten[[#This Row],[Een-
heden]]*Tbl.Kosten[[#This Row],[Afschrijvings-
tarief]],0)</f>
        <v>0</v>
      </c>
      <c r="N55" s="122" t="str">
        <f>IF(Tbl.Kosten[[#This Row],[Subtotaal afschrijving]]&lt;&gt;0,Lijsten!A53,"")</f>
        <v/>
      </c>
      <c r="O55" s="150"/>
      <c r="P55" s="145"/>
      <c r="Q55" s="148"/>
      <c r="R55" s="122">
        <f>IFERROR(Tbl.Kosten[[#This Row],[Aantal]]*Tbl.Kosten[[#This Row],[Tarief]],0)</f>
        <v>0</v>
      </c>
      <c r="S55" s="8">
        <f>IFERROR(Tbl.Kosten[[#This Row],[Subtotaal overige kosten]]+Tbl.Kosten[[#This Row],[Subtotaal uren]]+Tbl.Kosten[[#This Row],[Subtotaal afschrijving]],0)</f>
        <v>0</v>
      </c>
      <c r="T55" s="8">
        <f>IFERROR(Tbl.Kosten[[#This Row],[Totaal kosten]]*Tbl.Kosten[[#This Row],[Subsidie%]],0)</f>
        <v>0</v>
      </c>
      <c r="U55" s="4" t="str" cm="1">
        <f t="array" ref="U55">IFERROR(_xlfn.IFS(Tbl.Kosten[[#This Row],[Subtotaal uren]]&lt;&gt;0,Tbl.Kosten[[#This Row],[Kostensoort arbeid]],Tbl.Kosten[[#This Row],[Subtotaal afschrijving]]&lt;&gt;0,Tbl.Kosten[[#This Row],[Kostensoort afschrijving]],Tbl.Kosten[[#This Row],[Subtotaal overige kosten]]&lt;&gt;0,Tbl.Kosten[[#This Row],[Kostensoort overig]]),"")</f>
        <v/>
      </c>
      <c r="V55" s="4" t="str">
        <f>IFERROR(_xlfn.XLOOKUP(Tbl.Kosten[[#This Row],[Activiteitencode]],Tbl.Activiteiten[Activiteitcode],Tbl.Activiteiten[Werkpakketcode],"",0,1),"")</f>
        <v/>
      </c>
      <c r="W55" s="4" t="str">
        <f>IFERROR(_xlfn.XLOOKUP(Tbl.Kosten[[#This Row],[Werkpakketcode]],Tbl.Werkpakketten[Werkpakketcode],Tbl.Werkpakketten[Subsidiabele activiteit],"",0,1),"")</f>
        <v/>
      </c>
      <c r="X55" s="12">
        <f>IFERROR(_xlfn.XLOOKUP(Tbl.Kosten[[#This Row],[Sanr.]],Tbl.Subsidiehoogte[SAnr.],Tbl.Subsidiehoogte[Sub. Percentage],0,0,1),0)</f>
        <v>0</v>
      </c>
      <c r="Y55" s="154" t="str">
        <f>IFERROR(_xlfn.XLOOKUP(Tbl.Kosten[[#This Row],[Partnercode]],Tbl.Projectpartners[Partnercode],Tbl.Projectpartners[PNr.],"",0,1),"")</f>
        <v>P1</v>
      </c>
      <c r="Z55" s="158">
        <f>IF(Tbl.Kosten[[#This Row],[Pnr.]]=Z$7,Tbl.Kosten[[#This Row],[Totaal kosten]],"")</f>
        <v>0</v>
      </c>
      <c r="AA55" s="158" t="str">
        <f>IF(Tbl.Kosten[[#This Row],[Pnr.]]=AA$7,Tbl.Kosten[[#This Row],[Totaal kosten]],"")</f>
        <v/>
      </c>
      <c r="AB55" s="158" t="str">
        <f>IF(Tbl.Kosten[[#This Row],[Pnr.]]=AB$7,Tbl.Kosten[[#This Row],[Totaal kosten]],"")</f>
        <v/>
      </c>
      <c r="AC55" s="158" t="str">
        <f>IF(Tbl.Kosten[[#This Row],[Pnr.]]=AC$7,Tbl.Kosten[[#This Row],[Totaal kosten]],"")</f>
        <v/>
      </c>
      <c r="AD55" s="158" t="str">
        <f>IF(Tbl.Kosten[[#This Row],[Pnr.]]=AD$7,Tbl.Kosten[[#This Row],[Totaal kosten]],"")</f>
        <v/>
      </c>
      <c r="AE55" s="158" t="str">
        <f>IF(Tbl.Kosten[[#This Row],[Pnr.]]=AE$7,Tbl.Kosten[[#This Row],[Totaal kosten]],"")</f>
        <v/>
      </c>
      <c r="AF55" s="158" t="str">
        <f>IF(Tbl.Kosten[[#This Row],[Pnr.]]=AF$7,Tbl.Kosten[[#This Row],[Totaal kosten]],"")</f>
        <v/>
      </c>
      <c r="AG55" s="158" t="str">
        <f>IF(Tbl.Kosten[[#This Row],[Pnr.]]=AG$7,Tbl.Kosten[[#This Row],[Totaal kosten]],"")</f>
        <v/>
      </c>
      <c r="AH55" s="158" t="str">
        <f>IF(Tbl.Kosten[[#This Row],[Pnr.]]=AH$7,Tbl.Kosten[[#This Row],[Totaal kosten]],"")</f>
        <v/>
      </c>
      <c r="AI55" s="158" t="str">
        <f>IF(Tbl.Kosten[[#This Row],[Pnr.]]=AI$7,Tbl.Kosten[[#This Row],[Totaal kosten]],"")</f>
        <v/>
      </c>
      <c r="AJ55" s="158" t="str">
        <f>IF(Tbl.Kosten[[#This Row],[Pnr.]]=AJ$7,Tbl.Kosten[[#This Row],[Totaal kosten]],"")</f>
        <v/>
      </c>
      <c r="AK55" s="158" t="str">
        <f>IF(Tbl.Kosten[[#This Row],[Pnr.]]=AK$7,Tbl.Kosten[[#This Row],[Totaal kosten]],"")</f>
        <v/>
      </c>
      <c r="AL55" s="158" t="str">
        <f>IF(Tbl.Kosten[[#This Row],[Pnr.]]=AL$7,Tbl.Kosten[[#This Row],[Totaal kosten]],"")</f>
        <v/>
      </c>
      <c r="AM55" s="158" t="str">
        <f>IF(Tbl.Kosten[[#This Row],[Pnr.]]=AM$7,Tbl.Kosten[[#This Row],[Totaal kosten]],"")</f>
        <v/>
      </c>
      <c r="AN55" s="158" t="str">
        <f>IF(Tbl.Kosten[[#This Row],[Pnr.]]=AN$7,Tbl.Kosten[[#This Row],[Totaal kosten]],"")</f>
        <v/>
      </c>
      <c r="AO55" s="158" t="str">
        <f>IF(Tbl.Kosten[[#This Row],[Pnr.]]=AO$7,Tbl.Kosten[[#This Row],[Totaal kosten]],"")</f>
        <v/>
      </c>
      <c r="AP55" s="158" t="str">
        <f>IF(Tbl.Kosten[[#This Row],[Pnr.]]=AP$7,Tbl.Kosten[[#This Row],[Totaal kosten]],"")</f>
        <v/>
      </c>
      <c r="AQ55" s="158" t="str">
        <f>IF(Tbl.Kosten[[#This Row],[Pnr.]]=AQ$7,Tbl.Kosten[[#This Row],[Totaal kosten]],"")</f>
        <v/>
      </c>
      <c r="AR55" s="158" t="str">
        <f>IF(Tbl.Kosten[[#This Row],[Pnr.]]=AR$7,Tbl.Kosten[[#This Row],[Totaal kosten]],"")</f>
        <v/>
      </c>
      <c r="AS55" s="158" t="str">
        <f>IF(Tbl.Kosten[[#This Row],[Pnr.]]=AS$7,Tbl.Kosten[[#This Row],[Totaal kosten]],"")</f>
        <v/>
      </c>
      <c r="AT55" s="158" t="str">
        <f>IF(Tbl.Kosten[[#This Row],[Pnr.]]=AT$7,Tbl.Kosten[[#This Row],[Totaal kosten]],"")</f>
        <v/>
      </c>
      <c r="AU55" s="158" t="str">
        <f>IF(Tbl.Kosten[[#This Row],[Pnr.]]=AU$7,Tbl.Kosten[[#This Row],[Totaal kosten]],"")</f>
        <v/>
      </c>
      <c r="AV55" s="158" t="str">
        <f>IF(Tbl.Kosten[[#This Row],[Pnr.]]=AV$7,Tbl.Kosten[[#This Row],[Totaal kosten]],"")</f>
        <v/>
      </c>
      <c r="AW55" s="158" t="str">
        <f>IF(Tbl.Kosten[[#This Row],[Pnr.]]=AW$7,Tbl.Kosten[[#This Row],[Totaal kosten]],"")</f>
        <v/>
      </c>
      <c r="AX55" s="158" t="str">
        <f>IF(Tbl.Kosten[[#This Row],[Pnr.]]=AX$7,Tbl.Kosten[[#This Row],[Totaal kosten]],"")</f>
        <v/>
      </c>
      <c r="AY55" s="158" t="str">
        <f>IF(Tbl.Kosten[[#This Row],[Pnr.]]=AY$7,Tbl.Kosten[[#This Row],[Totaal kosten]],"")</f>
        <v/>
      </c>
      <c r="AZ55" s="158" t="str">
        <f>IF(Tbl.Kosten[[#This Row],[Pnr.]]=AZ$7,Tbl.Kosten[[#This Row],[Totaal kosten]],"")</f>
        <v/>
      </c>
      <c r="BA55" s="158" t="str">
        <f>IF(Tbl.Kosten[[#This Row],[Pnr.]]=BA$7,Tbl.Kosten[[#This Row],[Totaal kosten]],"")</f>
        <v/>
      </c>
      <c r="BB55" s="158" t="str">
        <f>IF(Tbl.Kosten[[#This Row],[Pnr.]]=BB$7,Tbl.Kosten[[#This Row],[Totaal kosten]],"")</f>
        <v/>
      </c>
      <c r="BC55" s="158" t="str">
        <f>IF(Tbl.Kosten[[#This Row],[Pnr.]]=BC$7,Tbl.Kosten[[#This Row],[Totaal kosten]],"")</f>
        <v/>
      </c>
      <c r="BD55" s="158" t="str">
        <f>IF(Tbl.Kosten[[#This Row],[Pnr.]]=BD$7,Tbl.Kosten[[#This Row],[Totaal kosten]],"")</f>
        <v/>
      </c>
      <c r="BE55" s="158" t="str">
        <f>IF(Tbl.Kosten[[#This Row],[Pnr.]]=BE$7,Tbl.Kosten[[#This Row],[Totaal kosten]],"")</f>
        <v/>
      </c>
      <c r="BF55" s="158" t="str">
        <f>IF(Tbl.Kosten[[#This Row],[Pnr.]]=BF$7,Tbl.Kosten[[#This Row],[Totaal kosten]],"")</f>
        <v/>
      </c>
      <c r="BG55" s="158" t="str">
        <f>IF(Tbl.Kosten[[#This Row],[Pnr.]]=BG$7,Tbl.Kosten[[#This Row],[Totaal kosten]],"")</f>
        <v/>
      </c>
      <c r="BH55" s="158" t="str">
        <f>IF(Tbl.Kosten[[#This Row],[Pnr.]]=BH$7,Tbl.Kosten[[#This Row],[Totaal kosten]],"")</f>
        <v/>
      </c>
      <c r="BI55" s="158" t="str">
        <f>IF(Tbl.Kosten[[#This Row],[Pnr.]]=BI$7,Tbl.Kosten[[#This Row],[Totaal kosten]],"")</f>
        <v/>
      </c>
      <c r="BJ55" s="158" t="str">
        <f>IF(Tbl.Kosten[[#This Row],[Pnr.]]=BJ$7,Tbl.Kosten[[#This Row],[Totaal kosten]],"")</f>
        <v/>
      </c>
      <c r="BK55" s="158" t="str">
        <f>IF(Tbl.Kosten[[#This Row],[Pnr.]]=BK$7,Tbl.Kosten[[#This Row],[Totaal kosten]],"")</f>
        <v/>
      </c>
      <c r="BL55" s="158" t="str">
        <f>IF(Tbl.Kosten[[#This Row],[Pnr.]]=BL$7,Tbl.Kosten[[#This Row],[Totaal kosten]],"")</f>
        <v/>
      </c>
      <c r="BM55" s="158" t="str">
        <f>IF(Tbl.Kosten[[#This Row],[Pnr.]]=BM$7,Tbl.Kosten[[#This Row],[Totaal kosten]],"")</f>
        <v/>
      </c>
      <c r="BN55" s="158" t="str">
        <f>IF(Tbl.Kosten[[#This Row],[Pnr.]]=BN$7,Tbl.Kosten[[#This Row],[Totaal kosten]],"")</f>
        <v/>
      </c>
      <c r="BO55" s="158" t="str">
        <f>IF(Tbl.Kosten[[#This Row],[Pnr.]]=BO$7,Tbl.Kosten[[#This Row],[Totaal kosten]],"")</f>
        <v/>
      </c>
      <c r="BP55" s="158" t="str">
        <f>IF(Tbl.Kosten[[#This Row],[Pnr.]]=BP$7,Tbl.Kosten[[#This Row],[Totaal kosten]],"")</f>
        <v/>
      </c>
      <c r="BQ55" s="158" t="str">
        <f>IF(Tbl.Kosten[[#This Row],[Pnr.]]=BQ$7,Tbl.Kosten[[#This Row],[Totaal kosten]],"")</f>
        <v/>
      </c>
      <c r="BR55" s="158" t="str">
        <f>IF(Tbl.Kosten[[#This Row],[Pnr.]]=BR$7,Tbl.Kosten[[#This Row],[Totaal kosten]],"")</f>
        <v/>
      </c>
      <c r="BS55" s="158" t="str">
        <f>IF(Tbl.Kosten[[#This Row],[Pnr.]]=BS$7,Tbl.Kosten[[#This Row],[Totaal kosten]],"")</f>
        <v/>
      </c>
      <c r="BT55" s="158" t="str">
        <f>IF(Tbl.Kosten[[#This Row],[Pnr.]]=BT$7,Tbl.Kosten[[#This Row],[Totaal kosten]],"")</f>
        <v/>
      </c>
      <c r="BU55" s="158" t="str">
        <f>IF(Tbl.Kosten[[#This Row],[Pnr.]]=BU$7,Tbl.Kosten[[#This Row],[Totaal kosten]],"")</f>
        <v/>
      </c>
      <c r="BV55" s="158" t="str">
        <f>IF(Tbl.Kosten[[#This Row],[Pnr.]]=BV$7,Tbl.Kosten[[#This Row],[Totaal kosten]],"")</f>
        <v/>
      </c>
      <c r="BW55" s="158" t="str">
        <f>IF(Tbl.Kosten[[#This Row],[Pnr.]]=BW$7,Tbl.Kosten[[#This Row],[Totaal kosten]],"")</f>
        <v/>
      </c>
      <c r="BX55" s="158" t="str">
        <f>IFERROR(_xlfn.XLOOKUP(Tbl.Kosten[[#This Row],[Werkpakketcode]],Tbl.Werkpakketten[Werkpakketcode],Tbl.Werkpakketten[WPnr.],"",0,1),"")</f>
        <v/>
      </c>
      <c r="BY55" s="158" t="str">
        <f>IF(Tbl.Kosten[[#This Row],[WPnr.]]=BY$7,Tbl.Kosten[[#This Row],[Totaal kosten]],"")</f>
        <v/>
      </c>
      <c r="BZ55" s="158" t="str">
        <f>IF(Tbl.Kosten[[#This Row],[WPnr.]]=BZ$7,Tbl.Kosten[[#This Row],[Totaal kosten]],"")</f>
        <v/>
      </c>
      <c r="CA55" s="158" t="str">
        <f>IF(Tbl.Kosten[[#This Row],[WPnr.]]=CA$7,Tbl.Kosten[[#This Row],[Totaal kosten]],"")</f>
        <v/>
      </c>
      <c r="CB55" s="158" t="str">
        <f>IF(Tbl.Kosten[[#This Row],[WPnr.]]=CB$7,Tbl.Kosten[[#This Row],[Totaal kosten]],"")</f>
        <v/>
      </c>
      <c r="CC55" s="158" t="str">
        <f>IF(Tbl.Kosten[[#This Row],[WPnr.]]=CC$7,Tbl.Kosten[[#This Row],[Totaal kosten]],"")</f>
        <v/>
      </c>
      <c r="CD55" s="158" t="str">
        <f>IF(Tbl.Kosten[[#This Row],[WPnr.]]=CD$7,Tbl.Kosten[[#This Row],[Totaal kosten]],"")</f>
        <v/>
      </c>
      <c r="CE55" s="158" t="str">
        <f>IF(Tbl.Kosten[[#This Row],[WPnr.]]=CE$7,Tbl.Kosten[[#This Row],[Totaal kosten]],"")</f>
        <v/>
      </c>
      <c r="CF55" s="158" t="str">
        <f>IF(Tbl.Kosten[[#This Row],[WPnr.]]=CF$7,Tbl.Kosten[[#This Row],[Totaal kosten]],"")</f>
        <v/>
      </c>
      <c r="CG55" s="158" t="str">
        <f>IF(Tbl.Kosten[[#This Row],[WPnr.]]=CG$7,Tbl.Kosten[[#This Row],[Totaal kosten]],"")</f>
        <v/>
      </c>
      <c r="CH55" s="158" t="str">
        <f>IF(Tbl.Kosten[[#This Row],[WPnr.]]=CH$7,Tbl.Kosten[[#This Row],[Totaal kosten]],"")</f>
        <v/>
      </c>
      <c r="CI55" s="158" t="str">
        <f>IF(Tbl.Kosten[[#This Row],[WPnr.]]=CI$7,Tbl.Kosten[[#This Row],[Totaal kosten]],"")</f>
        <v/>
      </c>
      <c r="CJ55" s="158" t="str">
        <f>IF(Tbl.Kosten[[#This Row],[WPnr.]]=CJ$7,Tbl.Kosten[[#This Row],[Totaal kosten]],"")</f>
        <v/>
      </c>
      <c r="CK55" s="158" t="str">
        <f>IF(Tbl.Kosten[[#This Row],[WPnr.]]=CK$7,Tbl.Kosten[[#This Row],[Totaal kosten]],"")</f>
        <v/>
      </c>
      <c r="CL55" s="158" t="str">
        <f>IF(Tbl.Kosten[[#This Row],[WPnr.]]=CL$7,Tbl.Kosten[[#This Row],[Totaal kosten]],"")</f>
        <v/>
      </c>
      <c r="CM55" s="158" t="str">
        <f>IF(Tbl.Kosten[[#This Row],[WPnr.]]=CM$7,Tbl.Kosten[[#This Row],[Totaal kosten]],"")</f>
        <v/>
      </c>
      <c r="CN55" s="158" t="str">
        <f>IF(Tbl.Kosten[[#This Row],[WPnr.]]=CN$7,Tbl.Kosten[[#This Row],[Totaal kosten]],"")</f>
        <v/>
      </c>
      <c r="CO55" s="158" t="str">
        <f>IF(Tbl.Kosten[[#This Row],[WPnr.]]=CO$7,Tbl.Kosten[[#This Row],[Totaal kosten]],"")</f>
        <v/>
      </c>
      <c r="CP55" s="158" t="str">
        <f>IF(Tbl.Kosten[[#This Row],[WPnr.]]=CP$7,Tbl.Kosten[[#This Row],[Totaal kosten]],"")</f>
        <v/>
      </c>
      <c r="CQ55" s="158" t="str">
        <f>IF(Tbl.Kosten[[#This Row],[WPnr.]]=CQ$7,Tbl.Kosten[[#This Row],[Totaal kosten]],"")</f>
        <v/>
      </c>
      <c r="CR55" s="158" t="str">
        <f>IF(Tbl.Kosten[[#This Row],[WPnr.]]=CR$7,Tbl.Kosten[[#This Row],[Totaal kosten]],"")</f>
        <v/>
      </c>
      <c r="CS55" s="158" t="str">
        <f>IF(Tbl.Kosten[[#This Row],[WPnr.]]=CS$7,Tbl.Kosten[[#This Row],[Totaal kosten]],"")</f>
        <v/>
      </c>
      <c r="CT55" s="158" t="str">
        <f>IF(Tbl.Kosten[[#This Row],[WPnr.]]=CT$7,Tbl.Kosten[[#This Row],[Totaal kosten]],"")</f>
        <v/>
      </c>
      <c r="CU55" s="158" t="str">
        <f>IF(Tbl.Kosten[[#This Row],[WPnr.]]=CU$7,Tbl.Kosten[[#This Row],[Totaal kosten]],"")</f>
        <v/>
      </c>
      <c r="CV55" s="158" t="str">
        <f>IF(Tbl.Kosten[[#This Row],[WPnr.]]=CV$7,Tbl.Kosten[[#This Row],[Totaal kosten]],"")</f>
        <v/>
      </c>
      <c r="CW55" s="158" t="str">
        <f>IF(Tbl.Kosten[[#This Row],[WPnr.]]=CW$7,Tbl.Kosten[[#This Row],[Totaal kosten]],"")</f>
        <v/>
      </c>
      <c r="CX55" s="158" t="str">
        <f>IF(Tbl.Kosten[[#This Row],[WPnr.]]=CX$7,Tbl.Kosten[[#This Row],[Totaal kosten]],"")</f>
        <v/>
      </c>
      <c r="CY55" s="158" t="str">
        <f>IF(Tbl.Kosten[[#This Row],[WPnr.]]=CY$7,Tbl.Kosten[[#This Row],[Totaal kosten]],"")</f>
        <v/>
      </c>
      <c r="CZ55" s="158" t="str">
        <f>IF(Tbl.Kosten[[#This Row],[WPnr.]]=CZ$7,Tbl.Kosten[[#This Row],[Totaal kosten]],"")</f>
        <v/>
      </c>
      <c r="DA55" s="158" t="str">
        <f>IF(Tbl.Kosten[[#This Row],[WPnr.]]=DA$7,Tbl.Kosten[[#This Row],[Totaal kosten]],"")</f>
        <v/>
      </c>
      <c r="DB55" s="158" t="str">
        <f>IF(Tbl.Kosten[[#This Row],[WPnr.]]=DB$7,Tbl.Kosten[[#This Row],[Totaal kosten]],"")</f>
        <v/>
      </c>
      <c r="DC55" s="158" t="str">
        <f>IF(Tbl.Kosten[[#This Row],[WPnr.]]=DC$7,Tbl.Kosten[[#This Row],[Totaal kosten]],"")</f>
        <v/>
      </c>
      <c r="DD55" s="158" t="str">
        <f>IF(Tbl.Kosten[[#This Row],[WPnr.]]=DD$7,Tbl.Kosten[[#This Row],[Totaal kosten]],"")</f>
        <v/>
      </c>
      <c r="DE55" s="158" t="str">
        <f>IF(Tbl.Kosten[[#This Row],[WPnr.]]=DE$7,Tbl.Kosten[[#This Row],[Totaal kosten]],"")</f>
        <v/>
      </c>
      <c r="DF55" s="158" t="str">
        <f>IF(Tbl.Kosten[[#This Row],[WPnr.]]=DF$7,Tbl.Kosten[[#This Row],[Totaal kosten]],"")</f>
        <v/>
      </c>
      <c r="DG55" s="158" t="str">
        <f>IF(Tbl.Kosten[[#This Row],[WPnr.]]=DG$7,Tbl.Kosten[[#This Row],[Totaal kosten]],"")</f>
        <v/>
      </c>
      <c r="DH55" s="158" t="str">
        <f>IF(Tbl.Kosten[[#This Row],[WPnr.]]=DH$7,Tbl.Kosten[[#This Row],[Totaal kosten]],"")</f>
        <v/>
      </c>
      <c r="DI55" s="158" t="str">
        <f>IF(Tbl.Kosten[[#This Row],[WPnr.]]=DI$7,Tbl.Kosten[[#This Row],[Totaal kosten]],"")</f>
        <v/>
      </c>
      <c r="DJ55" s="158" t="str">
        <f>IF(Tbl.Kosten[[#This Row],[WPnr.]]=DJ$7,Tbl.Kosten[[#This Row],[Totaal kosten]],"")</f>
        <v/>
      </c>
      <c r="DK55" s="158" t="str">
        <f>IF(Tbl.Kosten[[#This Row],[WPnr.]]=DK$7,Tbl.Kosten[[#This Row],[Totaal kosten]],"")</f>
        <v/>
      </c>
      <c r="DL55" s="158" t="str">
        <f>IF(Tbl.Kosten[[#This Row],[WPnr.]]=DL$7,Tbl.Kosten[[#This Row],[Totaal kosten]],"")</f>
        <v/>
      </c>
      <c r="DM55" s="158" t="str">
        <f>IF(Tbl.Kosten[[#This Row],[WPnr.]]=DM$7,Tbl.Kosten[[#This Row],[Totaal kosten]],"")</f>
        <v/>
      </c>
      <c r="DN55" s="158" t="str">
        <f>IF(Tbl.Kosten[[#This Row],[WPnr.]]=DN$7,Tbl.Kosten[[#This Row],[Totaal kosten]],"")</f>
        <v/>
      </c>
      <c r="DO55" s="158" t="str">
        <f>IF(Tbl.Kosten[[#This Row],[WPnr.]]=DO$7,Tbl.Kosten[[#This Row],[Totaal kosten]],"")</f>
        <v/>
      </c>
      <c r="DP55" s="158" t="str">
        <f>IF(Tbl.Kosten[[#This Row],[WPnr.]]=DP$7,Tbl.Kosten[[#This Row],[Totaal kosten]],"")</f>
        <v/>
      </c>
      <c r="DQ55" s="158" t="str">
        <f>IF(Tbl.Kosten[[#This Row],[WPnr.]]=DQ$7,Tbl.Kosten[[#This Row],[Totaal kosten]],"")</f>
        <v/>
      </c>
      <c r="DR55" s="158" t="str">
        <f>IF(Tbl.Kosten[[#This Row],[WPnr.]]=DR$7,Tbl.Kosten[[#This Row],[Totaal kosten]],"")</f>
        <v/>
      </c>
      <c r="DS55" s="158" t="str">
        <f>IF(Tbl.Kosten[[#This Row],[WPnr.]]=DS$7,Tbl.Kosten[[#This Row],[Totaal kosten]],"")</f>
        <v/>
      </c>
      <c r="DT55" s="158" t="str">
        <f>IF(Tbl.Kosten[[#This Row],[WPnr.]]=DT$7,Tbl.Kosten[[#This Row],[Totaal kosten]],"")</f>
        <v/>
      </c>
      <c r="DU55" s="158" t="str">
        <f>IF(Tbl.Kosten[[#This Row],[WPnr.]]=DU$7,Tbl.Kosten[[#This Row],[Totaal kosten]],"")</f>
        <v/>
      </c>
      <c r="DV55" s="158" t="str">
        <f>IF(Tbl.Kosten[[#This Row],[WPnr.]]=DV$7,Tbl.Kosten[[#This Row],[Totaal kosten]],"")</f>
        <v/>
      </c>
      <c r="DW55" s="160" t="str">
        <f>IFERROR(_xlfn.XLOOKUP(Tbl.Kosten[[#This Row],[Kostensoort]],Tbl.Kostensoorten[Kostensoorten],Tbl.Kostensoorten[KSnr.],"",0,1),"")</f>
        <v/>
      </c>
      <c r="DX55" s="160" t="str">
        <f>IF(Tbl.Kosten[[#This Row],[KSnr.]]=DX$7,Tbl.Kosten[[#This Row],[Totaal kosten]],"")</f>
        <v/>
      </c>
      <c r="DY55" s="160" t="str">
        <f>IF(Tbl.Kosten[[#This Row],[KSnr.]]=DY$7,Tbl.Kosten[[#This Row],[Totaal kosten]],"")</f>
        <v/>
      </c>
      <c r="DZ55" s="160" t="str">
        <f>IF(Tbl.Kosten[[#This Row],[KSnr.]]=DZ$7,Tbl.Kosten[[#This Row],[Totaal kosten]],"")</f>
        <v/>
      </c>
      <c r="EA55" s="160" t="str">
        <f>IF(Tbl.Kosten[[#This Row],[KSnr.]]=EA$7,Tbl.Kosten[[#This Row],[Totaal kosten]],"")</f>
        <v/>
      </c>
      <c r="EB55" s="160" t="str">
        <f>IF(Tbl.Kosten[[#This Row],[KSnr.]]=EB$7,Tbl.Kosten[[#This Row],[Totaal kosten]],"")</f>
        <v/>
      </c>
      <c r="EC55" s="160" t="str">
        <f>IF(Tbl.Kosten[[#This Row],[KSnr.]]=EC$7,Tbl.Kosten[[#This Row],[Totaal kosten]],"")</f>
        <v/>
      </c>
      <c r="ED55" s="160" t="str">
        <f>IF(Tbl.Kosten[[#This Row],[KSnr.]]=ED$7,Tbl.Kosten[[#This Row],[Totaal kosten]],"")</f>
        <v/>
      </c>
      <c r="EE55" s="160" t="str">
        <f>IF(Tbl.Kosten[[#This Row],[KSnr.]]=EE$7,Tbl.Kosten[[#This Row],[Totaal kosten]],"")</f>
        <v/>
      </c>
      <c r="EF55" s="160" t="str">
        <f>IF(Tbl.Kosten[[#This Row],[KSnr.]]=EF$7,Tbl.Kosten[[#This Row],[Totaal kosten]],"")</f>
        <v/>
      </c>
      <c r="EG55" s="160" t="str">
        <f>IF(Tbl.Kosten[[#This Row],[KSnr.]]=EG$7,Tbl.Kosten[[#This Row],[Totaal kosten]],"")</f>
        <v/>
      </c>
      <c r="EH55" s="160" t="str">
        <f>IF(Tbl.Kosten[[#This Row],[KSnr.]]=EH$7,Tbl.Kosten[[#This Row],[Totaal kosten]],"")</f>
        <v/>
      </c>
      <c r="EI55" s="160" t="str">
        <f>IF(Tbl.Kosten[[#This Row],[KSnr.]]=EI$7,Tbl.Kosten[[#This Row],[Totaal kosten]],"")</f>
        <v/>
      </c>
      <c r="EJ55" s="160" t="str">
        <f>IF(Tbl.Kosten[[#This Row],[KSnr.]]=EJ$7,Tbl.Kosten[[#This Row],[Totaal kosten]],"")</f>
        <v/>
      </c>
      <c r="EK55" s="160" t="str">
        <f>IF(Tbl.Kosten[[#This Row],[KSnr.]]=EK$7,Tbl.Kosten[[#This Row],[Totaal kosten]],"")</f>
        <v/>
      </c>
      <c r="EL55" s="160" t="str">
        <f>IF(Tbl.Kosten[[#This Row],[KSnr.]]=EL$7,Tbl.Kosten[[#This Row],[Totaal kosten]],"")</f>
        <v/>
      </c>
      <c r="EM55" s="160" t="str">
        <f>IF(Tbl.Kosten[[#This Row],[KSnr.]]=EM$7,Tbl.Kosten[[#This Row],[Totaal kosten]],"")</f>
        <v/>
      </c>
      <c r="EN55" s="160" t="str">
        <f>IF(Tbl.Kosten[[#This Row],[KSnr.]]=EN$7,Tbl.Kosten[[#This Row],[Totaal kosten]],"")</f>
        <v/>
      </c>
      <c r="EO55" s="160" t="str">
        <f>IF(Tbl.Kosten[[#This Row],[KSnr.]]=EO$7,Tbl.Kosten[[#This Row],[Totaal kosten]],"")</f>
        <v/>
      </c>
      <c r="EP55" s="160" t="str">
        <f>IF(Tbl.Kosten[[#This Row],[KSnr.]]=EP$7,Tbl.Kosten[[#This Row],[Totaal kosten]],"")</f>
        <v/>
      </c>
      <c r="EQ55" s="160" t="str">
        <f>IF(Tbl.Kosten[[#This Row],[KSnr.]]=EQ$7,Tbl.Kosten[[#This Row],[Totaal kosten]],"")</f>
        <v/>
      </c>
      <c r="ER55" s="154" t="str">
        <f>IFERROR(_xlfn.XLOOKUP(Tbl.Kosten[[#This Row],[Subsidieactiviteit]],Tbl.Subsidiehoogte[Subsidieactiviteit],Tbl.Subsidiehoogte[SAnr.],"",0,1),"")</f>
        <v/>
      </c>
      <c r="ES55" s="160" t="str">
        <f>IF(Tbl.Kosten[[#This Row],[Sanr.]]=ES$7,Tbl.Kosten[[#This Row],[Totaal kosten]],"")</f>
        <v/>
      </c>
      <c r="ET55" s="160" t="str">
        <f>IF(Tbl.Kosten[[#This Row],[Sanr.]]=ET$7,Tbl.Kosten[[#This Row],[Totaal kosten]],"")</f>
        <v/>
      </c>
      <c r="EU55" s="160" t="str">
        <f>IF(Tbl.Kosten[[#This Row],[Sanr.]]=EU$7,Tbl.Kosten[[#This Row],[Totaal kosten]],"")</f>
        <v/>
      </c>
      <c r="EV55" s="160" t="str">
        <f>IF(Tbl.Kosten[[#This Row],[Sanr.]]=EV$7,Tbl.Kosten[[#This Row],[Totaal kosten]],"")</f>
        <v/>
      </c>
      <c r="EW55" s="160" t="str">
        <f>IF(Tbl.Kosten[[#This Row],[Sanr.]]=EW$7,Tbl.Kosten[[#This Row],[Totaal kosten]],"")</f>
        <v/>
      </c>
      <c r="EX55" s="160" t="str">
        <f>IF(Tbl.Kosten[[#This Row],[Sanr.]]=EX$7,Tbl.Kosten[[#This Row],[Totaal kosten]],"")</f>
        <v/>
      </c>
      <c r="EY55" s="160" t="str">
        <f>IF(Tbl.Kosten[[#This Row],[Sanr.]]=EY$7,Tbl.Kosten[[#This Row],[Totaal kosten]],"")</f>
        <v/>
      </c>
      <c r="EZ55" s="160" t="str">
        <f>IF(Tbl.Kosten[[#This Row],[Sanr.]]=EZ$7,Tbl.Kosten[[#This Row],[Totaal kosten]],"")</f>
        <v/>
      </c>
      <c r="FA55" s="160" t="str">
        <f>IF(Tbl.Kosten[[#This Row],[Sanr.]]=FA$7,Tbl.Kosten[[#This Row],[Totaal kosten]],"")</f>
        <v/>
      </c>
      <c r="FB55" s="160" t="str">
        <f>IF(Tbl.Kosten[[#This Row],[Sanr.]]=FB$7,Tbl.Kosten[[#This Row],[Totaal kosten]],"")</f>
        <v/>
      </c>
      <c r="FC55" s="160" t="str">
        <f>IF(Tbl.Kosten[[#This Row],[Sanr.]]=FC$7,Tbl.Kosten[[#This Row],[Totaal kosten]],"")</f>
        <v/>
      </c>
      <c r="FD55" s="160" t="str">
        <f>IF(Tbl.Kosten[[#This Row],[Sanr.]]=FD$7,Tbl.Kosten[[#This Row],[Totaal kosten]],"")</f>
        <v/>
      </c>
      <c r="FE55" s="160" t="str">
        <f>IF(Tbl.Kosten[[#This Row],[Sanr.]]=FE$7,Tbl.Kosten[[#This Row],[Totaal kosten]],"")</f>
        <v/>
      </c>
      <c r="FF55" s="160" t="str">
        <f>IF(Tbl.Kosten[[#This Row],[Sanr.]]=FF$7,Tbl.Kosten[[#This Row],[Totaal kosten]],"")</f>
        <v/>
      </c>
      <c r="FG55" s="160" t="str">
        <f>IF(Tbl.Kosten[[#This Row],[Sanr.]]=FG$7,Tbl.Kosten[[#This Row],[Totaal kosten]],"")</f>
        <v/>
      </c>
      <c r="FH55" s="160" t="str">
        <f>IF(Tbl.Kosten[[#This Row],[Sanr.]]=FH$7,Tbl.Kosten[[#This Row],[Totaal kosten]],"")</f>
        <v/>
      </c>
      <c r="FI55" s="160" t="str">
        <f>IF(Tbl.Kosten[[#This Row],[Sanr.]]=FI$7,Tbl.Kosten[[#This Row],[Totaal kosten]],"")</f>
        <v/>
      </c>
      <c r="FJ55" s="160" t="str">
        <f>IF(Tbl.Kosten[[#This Row],[Sanr.]]=FJ$7,Tbl.Kosten[[#This Row],[Totaal kosten]],"")</f>
        <v/>
      </c>
      <c r="FK55" s="160" t="str">
        <f>IF(Tbl.Kosten[[#This Row],[Sanr.]]=FK$7,Tbl.Kosten[[#This Row],[Totaal kosten]],"")</f>
        <v/>
      </c>
      <c r="FL55" s="160" t="str">
        <f>IF(Tbl.Kosten[[#This Row],[Sanr.]]=FL$7,Tbl.Kosten[[#This Row],[Totaal kosten]],"")</f>
        <v/>
      </c>
      <c r="FM55" s="160" t="str">
        <f>IF(Tbl.Kosten[[#This Row],[Sanr.]]=FM$7,Tbl.Kosten[[#This Row],[Totaal kosten]],"")</f>
        <v/>
      </c>
      <c r="FN55" s="160" t="str">
        <f>IF(Tbl.Kosten[[#This Row],[Sanr.]]=FN$7,Tbl.Kosten[[#This Row],[Totaal kosten]],"")</f>
        <v/>
      </c>
      <c r="FO55" s="160" t="str">
        <f>IF(Tbl.Kosten[[#This Row],[Sanr.]]=FO$7,Tbl.Kosten[[#This Row],[Totaal kosten]],"")</f>
        <v/>
      </c>
      <c r="FP55" s="160" t="str">
        <f>IF(Tbl.Kosten[[#This Row],[Sanr.]]=FP$7,Tbl.Kosten[[#This Row],[Totaal kosten]],"")</f>
        <v/>
      </c>
      <c r="FQ55" s="160" t="str">
        <f>IF(Tbl.Kosten[[#This Row],[Sanr.]]=FQ$7,Tbl.Kosten[[#This Row],[Totaal kosten]],"")</f>
        <v/>
      </c>
      <c r="FR55" s="160" t="str">
        <f>IF(Tbl.Kosten[[#This Row],[Sanr.]]=FR$7,Tbl.Kosten[[#This Row],[Totaal kosten]],"")</f>
        <v/>
      </c>
      <c r="FS55" s="160" t="str">
        <f>IF(Tbl.Kosten[[#This Row],[Sanr.]]=FS$7,Tbl.Kosten[[#This Row],[Totaal kosten]],"")</f>
        <v/>
      </c>
      <c r="FT55" s="160" t="str">
        <f>IF(Tbl.Kosten[[#This Row],[Sanr.]]=FT$7,Tbl.Kosten[[#This Row],[Totaal kosten]],"")</f>
        <v/>
      </c>
      <c r="FU55" s="160" t="str">
        <f>IF(Tbl.Kosten[[#This Row],[Sanr.]]=FU$7,Tbl.Kosten[[#This Row],[Totaal kosten]],"")</f>
        <v/>
      </c>
      <c r="FV55" s="160" t="str">
        <f>IF(Tbl.Kosten[[#This Row],[Sanr.]]=FV$7,Tbl.Kosten[[#This Row],[Totaal kosten]],"")</f>
        <v/>
      </c>
      <c r="FW55" s="160" t="str">
        <f>IFERROR(_xlfn.XLOOKUP(Tbl.Kosten[[#This Row],[Activiteitencode]],Tbl.Activiteiten[Activiteitcode],Tbl.Activiteiten[Anr.],"",0,1),"")</f>
        <v/>
      </c>
      <c r="FX55" s="181" t="str">
        <f>_xlfn.CONCAT(Tbl.Kosten[[#This Row],[Pnr.]],Tbl.Kosten[[#This Row],[Sanr.]])</f>
        <v>P1</v>
      </c>
      <c r="FY55" s="160">
        <f>Tbl.Kosten[[#This Row],[Totaal kosten]]-Tbl.Kosten[[#This Row],[Subsidie]]</f>
        <v>0</v>
      </c>
      <c r="FZ55" s="160">
        <f>IF(Tbl.Kosten[[#This Row],[Pnr.]]=FZ$7,Tbl.Kosten[[#This Row],[Te financieren]],"")</f>
        <v>0</v>
      </c>
      <c r="GA55" s="160" t="str">
        <f>IF(Tbl.Kosten[[#This Row],[Pnr.]]=GA$7,Tbl.Kosten[[#This Row],[Te financieren]],"")</f>
        <v/>
      </c>
      <c r="GB55" s="160" t="str">
        <f>IF(Tbl.Kosten[[#This Row],[Pnr.]]=GB$7,Tbl.Kosten[[#This Row],[Te financieren]],"")</f>
        <v/>
      </c>
      <c r="GC55" s="160" t="str">
        <f>IF(Tbl.Kosten[[#This Row],[Pnr.]]=GC$7,Tbl.Kosten[[#This Row],[Te financieren]],"")</f>
        <v/>
      </c>
      <c r="GD55" s="160" t="str">
        <f>IF(Tbl.Kosten[[#This Row],[Pnr.]]=GD$7,Tbl.Kosten[[#This Row],[Te financieren]],"")</f>
        <v/>
      </c>
      <c r="GE55" s="160" t="str">
        <f>IF(Tbl.Kosten[[#This Row],[Pnr.]]=GE$7,Tbl.Kosten[[#This Row],[Te financieren]],"")</f>
        <v/>
      </c>
      <c r="GF55" s="160" t="str">
        <f>IF(Tbl.Kosten[[#This Row],[Pnr.]]=GF$7,Tbl.Kosten[[#This Row],[Te financieren]],"")</f>
        <v/>
      </c>
      <c r="GG55" s="160" t="str">
        <f>IF(Tbl.Kosten[[#This Row],[Pnr.]]=GG$7,Tbl.Kosten[[#This Row],[Te financieren]],"")</f>
        <v/>
      </c>
      <c r="GH55" s="160" t="str">
        <f>IF(Tbl.Kosten[[#This Row],[Pnr.]]=GH$7,Tbl.Kosten[[#This Row],[Te financieren]],"")</f>
        <v/>
      </c>
      <c r="GI55" s="160" t="str">
        <f>IF(Tbl.Kosten[[#This Row],[Pnr.]]=GI$7,Tbl.Kosten[[#This Row],[Te financieren]],"")</f>
        <v/>
      </c>
      <c r="GJ55" s="160" t="str">
        <f>IF(Tbl.Kosten[[#This Row],[Pnr.]]=GJ$7,Tbl.Kosten[[#This Row],[Te financieren]],"")</f>
        <v/>
      </c>
      <c r="GK55" s="160" t="str">
        <f>IF(Tbl.Kosten[[#This Row],[Pnr.]]=GK$7,Tbl.Kosten[[#This Row],[Te financieren]],"")</f>
        <v/>
      </c>
      <c r="GL55" s="160" t="str">
        <f>IF(Tbl.Kosten[[#This Row],[Pnr.]]=GL$7,Tbl.Kosten[[#This Row],[Te financieren]],"")</f>
        <v/>
      </c>
      <c r="GM55" s="160" t="str">
        <f>IF(Tbl.Kosten[[#This Row],[Pnr.]]=GM$7,Tbl.Kosten[[#This Row],[Te financieren]],"")</f>
        <v/>
      </c>
      <c r="GN55" s="160" t="str">
        <f>IF(Tbl.Kosten[[#This Row],[Pnr.]]=GN$7,Tbl.Kosten[[#This Row],[Te financieren]],"")</f>
        <v/>
      </c>
      <c r="GO55" s="160" t="str">
        <f>IF(Tbl.Kosten[[#This Row],[Pnr.]]=GO$7,Tbl.Kosten[[#This Row],[Te financieren]],"")</f>
        <v/>
      </c>
      <c r="GP55" s="160" t="str">
        <f>IF(Tbl.Kosten[[#This Row],[Pnr.]]=GP$7,Tbl.Kosten[[#This Row],[Te financieren]],"")</f>
        <v/>
      </c>
      <c r="GQ55" s="160" t="str">
        <f>IF(Tbl.Kosten[[#This Row],[Pnr.]]=GQ$7,Tbl.Kosten[[#This Row],[Te financieren]],"")</f>
        <v/>
      </c>
      <c r="GR55" s="160" t="str">
        <f>IF(Tbl.Kosten[[#This Row],[Pnr.]]=GR$7,Tbl.Kosten[[#This Row],[Te financieren]],"")</f>
        <v/>
      </c>
      <c r="GS55" s="160" t="str">
        <f>IF(Tbl.Kosten[[#This Row],[Pnr.]]=GS$7,Tbl.Kosten[[#This Row],[Te financieren]],"")</f>
        <v/>
      </c>
      <c r="GT55" s="160" t="str">
        <f>IF(Tbl.Kosten[[#This Row],[Pnr.]]=GT$7,Tbl.Kosten[[#This Row],[Te financieren]],"")</f>
        <v/>
      </c>
      <c r="GU55" s="160" t="str">
        <f>IF(Tbl.Kosten[[#This Row],[Pnr.]]=GU$7,Tbl.Kosten[[#This Row],[Te financieren]],"")</f>
        <v/>
      </c>
      <c r="GV55" s="160" t="str">
        <f>IF(Tbl.Kosten[[#This Row],[Pnr.]]=GV$7,Tbl.Kosten[[#This Row],[Te financieren]],"")</f>
        <v/>
      </c>
      <c r="GW55" s="160" t="str">
        <f>IF(Tbl.Kosten[[#This Row],[Pnr.]]=GW$7,Tbl.Kosten[[#This Row],[Te financieren]],"")</f>
        <v/>
      </c>
      <c r="GX55" s="160" t="str">
        <f>IF(Tbl.Kosten[[#This Row],[Pnr.]]=GX$7,Tbl.Kosten[[#This Row],[Te financieren]],"")</f>
        <v/>
      </c>
      <c r="GY55" s="160" t="str">
        <f>IF(Tbl.Kosten[[#This Row],[Pnr.]]=GY$7,Tbl.Kosten[[#This Row],[Te financieren]],"")</f>
        <v/>
      </c>
      <c r="GZ55" s="160" t="str">
        <f>IF(Tbl.Kosten[[#This Row],[Pnr.]]=GZ$7,Tbl.Kosten[[#This Row],[Te financieren]],"")</f>
        <v/>
      </c>
      <c r="HA55" s="160" t="str">
        <f>IF(Tbl.Kosten[[#This Row],[Pnr.]]=HA$7,Tbl.Kosten[[#This Row],[Te financieren]],"")</f>
        <v/>
      </c>
      <c r="HB55" s="160" t="str">
        <f>IF(Tbl.Kosten[[#This Row],[Pnr.]]=HB$7,Tbl.Kosten[[#This Row],[Te financieren]],"")</f>
        <v/>
      </c>
      <c r="HC55" s="160" t="str">
        <f>IF(Tbl.Kosten[[#This Row],[Pnr.]]=HC$7,Tbl.Kosten[[#This Row],[Te financieren]],"")</f>
        <v/>
      </c>
      <c r="HD55" s="160" t="str">
        <f>IF(Tbl.Kosten[[#This Row],[Pnr.]]=HD$7,Tbl.Kosten[[#This Row],[Te financieren]],"")</f>
        <v/>
      </c>
      <c r="HE55" s="160" t="str">
        <f>IF(Tbl.Kosten[[#This Row],[Pnr.]]=HE$7,Tbl.Kosten[[#This Row],[Te financieren]],"")</f>
        <v/>
      </c>
      <c r="HF55" s="160" t="str">
        <f>IF(Tbl.Kosten[[#This Row],[Pnr.]]=HF$7,Tbl.Kosten[[#This Row],[Te financieren]],"")</f>
        <v/>
      </c>
      <c r="HG55" s="160" t="str">
        <f>IF(Tbl.Kosten[[#This Row],[Pnr.]]=HG$7,Tbl.Kosten[[#This Row],[Te financieren]],"")</f>
        <v/>
      </c>
      <c r="HH55" s="160" t="str">
        <f>IF(Tbl.Kosten[[#This Row],[Pnr.]]=HH$7,Tbl.Kosten[[#This Row],[Te financieren]],"")</f>
        <v/>
      </c>
      <c r="HI55" s="160" t="str">
        <f>IF(Tbl.Kosten[[#This Row],[Pnr.]]=HI$7,Tbl.Kosten[[#This Row],[Te financieren]],"")</f>
        <v/>
      </c>
      <c r="HJ55" s="160" t="str">
        <f>IF(Tbl.Kosten[[#This Row],[Pnr.]]=HJ$7,Tbl.Kosten[[#This Row],[Te financieren]],"")</f>
        <v/>
      </c>
      <c r="HK55" s="160" t="str">
        <f>IF(Tbl.Kosten[[#This Row],[Pnr.]]=HK$7,Tbl.Kosten[[#This Row],[Te financieren]],"")</f>
        <v/>
      </c>
      <c r="HL55" s="160" t="str">
        <f>IF(Tbl.Kosten[[#This Row],[Pnr.]]=HL$7,Tbl.Kosten[[#This Row],[Te financieren]],"")</f>
        <v/>
      </c>
      <c r="HM55" s="160" t="str">
        <f>IF(Tbl.Kosten[[#This Row],[Pnr.]]=HM$7,Tbl.Kosten[[#This Row],[Te financieren]],"")</f>
        <v/>
      </c>
      <c r="HN55" s="160" t="str">
        <f>IF(Tbl.Kosten[[#This Row],[Pnr.]]=HN$7,Tbl.Kosten[[#This Row],[Te financieren]],"")</f>
        <v/>
      </c>
      <c r="HO55" s="160" t="str">
        <f>IF(Tbl.Kosten[[#This Row],[Pnr.]]=HO$7,Tbl.Kosten[[#This Row],[Te financieren]],"")</f>
        <v/>
      </c>
      <c r="HP55" s="160" t="str">
        <f>IF(Tbl.Kosten[[#This Row],[Pnr.]]=HP$7,Tbl.Kosten[[#This Row],[Te financieren]],"")</f>
        <v/>
      </c>
      <c r="HQ55" s="160" t="str">
        <f>IF(Tbl.Kosten[[#This Row],[Pnr.]]=HQ$7,Tbl.Kosten[[#This Row],[Te financieren]],"")</f>
        <v/>
      </c>
      <c r="HR55" s="160" t="str">
        <f>IF(Tbl.Kosten[[#This Row],[Pnr.]]=HR$7,Tbl.Kosten[[#This Row],[Te financieren]],"")</f>
        <v/>
      </c>
      <c r="HS55" s="160" t="str">
        <f>IF(Tbl.Kosten[[#This Row],[Pnr.]]=HS$7,Tbl.Kosten[[#This Row],[Te financieren]],"")</f>
        <v/>
      </c>
      <c r="HT55" s="160" t="str">
        <f>IF(Tbl.Kosten[[#This Row],[Pnr.]]=HT$7,Tbl.Kosten[[#This Row],[Te financieren]],"")</f>
        <v/>
      </c>
      <c r="HU55" s="160" t="str">
        <f>IF(Tbl.Kosten[[#This Row],[Pnr.]]=HU$7,Tbl.Kosten[[#This Row],[Te financieren]],"")</f>
        <v/>
      </c>
      <c r="HV55" s="160" t="str">
        <f>IF(Tbl.Kosten[[#This Row],[Pnr.]]=HV$7,Tbl.Kosten[[#This Row],[Te financieren]],"")</f>
        <v/>
      </c>
      <c r="HW55" s="160" t="str">
        <f>IF(Tbl.Kosten[[#This Row],[Pnr.]]=HW$7,Tbl.Kosten[[#This Row],[Te financieren]],"")</f>
        <v/>
      </c>
    </row>
    <row r="56" spans="2:231" x14ac:dyDescent="0.3">
      <c r="B56" s="144"/>
      <c r="C56" s="147"/>
      <c r="D56" s="146"/>
      <c r="E56" s="147"/>
      <c r="F56" s="145"/>
      <c r="G56" s="11" t="str">
        <f>IF(Tbl.Kosten[[#This Row],[Medewerker e/o 
functie]]&lt;&gt;"",_xlfn.XLOOKUP(Tbl.Kosten[[#This Row],[Medewerker e/o 
functie]],Tbl.Uurtarief[Medewerker en/of functie],Tbl.Uurtarief[Uurtarief],"",0,1),"")</f>
        <v/>
      </c>
      <c r="H56" s="121">
        <f>IFERROR(Tbl.Kosten[[#This Row],[Uren]]*Tbl.Kosten[[#This Row],[Uurtarief]],0)</f>
        <v>0</v>
      </c>
      <c r="I56" s="119" t="str">
        <f>IF(Tbl.Kosten[[#This Row],[Subtotaal uren]]&lt;&gt;0,_xlfn.XLOOKUP(Tbl.Kosten[[#This Row],[Medewerker e/o 
functie]],Tbl.Uurtarief[Medewerker en/of functie],Tbl.Uurtarief[Kostensoort arbeid],"",0,1),"")</f>
        <v/>
      </c>
      <c r="J56" s="147"/>
      <c r="K56" s="145"/>
      <c r="L56" s="149" t="str">
        <f>IF(Tbl.Kosten[[#This Row],[Activum]]&lt;&gt;"",_xlfn.XLOOKUP(Tbl.Kosten[[#This Row],[Activum]],Tbl.Afschrijvingskosten[Activum],Tbl.Afschrijvingskosten[Tarief per afschrijvings-eenheid],"",0,1),"")</f>
        <v/>
      </c>
      <c r="M56" s="122">
        <f>IFERROR(Tbl.Kosten[[#This Row],[Een-
heden]]*Tbl.Kosten[[#This Row],[Afschrijvings-
tarief]],0)</f>
        <v>0</v>
      </c>
      <c r="N56" s="122" t="str">
        <f>IF(Tbl.Kosten[[#This Row],[Subtotaal afschrijving]]&lt;&gt;0,Lijsten!A54,"")</f>
        <v/>
      </c>
      <c r="O56" s="150"/>
      <c r="P56" s="145"/>
      <c r="Q56" s="148"/>
      <c r="R56" s="122">
        <f>IFERROR(Tbl.Kosten[[#This Row],[Aantal]]*Tbl.Kosten[[#This Row],[Tarief]],0)</f>
        <v>0</v>
      </c>
      <c r="S56" s="8">
        <f>IFERROR(Tbl.Kosten[[#This Row],[Subtotaal overige kosten]]+Tbl.Kosten[[#This Row],[Subtotaal uren]]+Tbl.Kosten[[#This Row],[Subtotaal afschrijving]],0)</f>
        <v>0</v>
      </c>
      <c r="T56" s="8">
        <f>IFERROR(Tbl.Kosten[[#This Row],[Totaal kosten]]*Tbl.Kosten[[#This Row],[Subsidie%]],0)</f>
        <v>0</v>
      </c>
      <c r="U56" s="4" t="str" cm="1">
        <f t="array" ref="U56">IFERROR(_xlfn.IFS(Tbl.Kosten[[#This Row],[Subtotaal uren]]&lt;&gt;0,Tbl.Kosten[[#This Row],[Kostensoort arbeid]],Tbl.Kosten[[#This Row],[Subtotaal afschrijving]]&lt;&gt;0,Tbl.Kosten[[#This Row],[Kostensoort afschrijving]],Tbl.Kosten[[#This Row],[Subtotaal overige kosten]]&lt;&gt;0,Tbl.Kosten[[#This Row],[Kostensoort overig]]),"")</f>
        <v/>
      </c>
      <c r="V56" s="4" t="str">
        <f>IFERROR(_xlfn.XLOOKUP(Tbl.Kosten[[#This Row],[Activiteitencode]],Tbl.Activiteiten[Activiteitcode],Tbl.Activiteiten[Werkpakketcode],"",0,1),"")</f>
        <v/>
      </c>
      <c r="W56" s="4" t="str">
        <f>IFERROR(_xlfn.XLOOKUP(Tbl.Kosten[[#This Row],[Werkpakketcode]],Tbl.Werkpakketten[Werkpakketcode],Tbl.Werkpakketten[Subsidiabele activiteit],"",0,1),"")</f>
        <v/>
      </c>
      <c r="X56" s="12">
        <f>IFERROR(_xlfn.XLOOKUP(Tbl.Kosten[[#This Row],[Sanr.]],Tbl.Subsidiehoogte[SAnr.],Tbl.Subsidiehoogte[Sub. Percentage],0,0,1),0)</f>
        <v>0</v>
      </c>
      <c r="Y56" s="154" t="str">
        <f>IFERROR(_xlfn.XLOOKUP(Tbl.Kosten[[#This Row],[Partnercode]],Tbl.Projectpartners[Partnercode],Tbl.Projectpartners[PNr.],"",0,1),"")</f>
        <v>P1</v>
      </c>
      <c r="Z56" s="158">
        <f>IF(Tbl.Kosten[[#This Row],[Pnr.]]=Z$7,Tbl.Kosten[[#This Row],[Totaal kosten]],"")</f>
        <v>0</v>
      </c>
      <c r="AA56" s="158" t="str">
        <f>IF(Tbl.Kosten[[#This Row],[Pnr.]]=AA$7,Tbl.Kosten[[#This Row],[Totaal kosten]],"")</f>
        <v/>
      </c>
      <c r="AB56" s="158" t="str">
        <f>IF(Tbl.Kosten[[#This Row],[Pnr.]]=AB$7,Tbl.Kosten[[#This Row],[Totaal kosten]],"")</f>
        <v/>
      </c>
      <c r="AC56" s="158" t="str">
        <f>IF(Tbl.Kosten[[#This Row],[Pnr.]]=AC$7,Tbl.Kosten[[#This Row],[Totaal kosten]],"")</f>
        <v/>
      </c>
      <c r="AD56" s="158" t="str">
        <f>IF(Tbl.Kosten[[#This Row],[Pnr.]]=AD$7,Tbl.Kosten[[#This Row],[Totaal kosten]],"")</f>
        <v/>
      </c>
      <c r="AE56" s="158" t="str">
        <f>IF(Tbl.Kosten[[#This Row],[Pnr.]]=AE$7,Tbl.Kosten[[#This Row],[Totaal kosten]],"")</f>
        <v/>
      </c>
      <c r="AF56" s="158" t="str">
        <f>IF(Tbl.Kosten[[#This Row],[Pnr.]]=AF$7,Tbl.Kosten[[#This Row],[Totaal kosten]],"")</f>
        <v/>
      </c>
      <c r="AG56" s="158" t="str">
        <f>IF(Tbl.Kosten[[#This Row],[Pnr.]]=AG$7,Tbl.Kosten[[#This Row],[Totaal kosten]],"")</f>
        <v/>
      </c>
      <c r="AH56" s="158" t="str">
        <f>IF(Tbl.Kosten[[#This Row],[Pnr.]]=AH$7,Tbl.Kosten[[#This Row],[Totaal kosten]],"")</f>
        <v/>
      </c>
      <c r="AI56" s="158" t="str">
        <f>IF(Tbl.Kosten[[#This Row],[Pnr.]]=AI$7,Tbl.Kosten[[#This Row],[Totaal kosten]],"")</f>
        <v/>
      </c>
      <c r="AJ56" s="158" t="str">
        <f>IF(Tbl.Kosten[[#This Row],[Pnr.]]=AJ$7,Tbl.Kosten[[#This Row],[Totaal kosten]],"")</f>
        <v/>
      </c>
      <c r="AK56" s="158" t="str">
        <f>IF(Tbl.Kosten[[#This Row],[Pnr.]]=AK$7,Tbl.Kosten[[#This Row],[Totaal kosten]],"")</f>
        <v/>
      </c>
      <c r="AL56" s="158" t="str">
        <f>IF(Tbl.Kosten[[#This Row],[Pnr.]]=AL$7,Tbl.Kosten[[#This Row],[Totaal kosten]],"")</f>
        <v/>
      </c>
      <c r="AM56" s="158" t="str">
        <f>IF(Tbl.Kosten[[#This Row],[Pnr.]]=AM$7,Tbl.Kosten[[#This Row],[Totaal kosten]],"")</f>
        <v/>
      </c>
      <c r="AN56" s="158" t="str">
        <f>IF(Tbl.Kosten[[#This Row],[Pnr.]]=AN$7,Tbl.Kosten[[#This Row],[Totaal kosten]],"")</f>
        <v/>
      </c>
      <c r="AO56" s="158" t="str">
        <f>IF(Tbl.Kosten[[#This Row],[Pnr.]]=AO$7,Tbl.Kosten[[#This Row],[Totaal kosten]],"")</f>
        <v/>
      </c>
      <c r="AP56" s="158" t="str">
        <f>IF(Tbl.Kosten[[#This Row],[Pnr.]]=AP$7,Tbl.Kosten[[#This Row],[Totaal kosten]],"")</f>
        <v/>
      </c>
      <c r="AQ56" s="158" t="str">
        <f>IF(Tbl.Kosten[[#This Row],[Pnr.]]=AQ$7,Tbl.Kosten[[#This Row],[Totaal kosten]],"")</f>
        <v/>
      </c>
      <c r="AR56" s="158" t="str">
        <f>IF(Tbl.Kosten[[#This Row],[Pnr.]]=AR$7,Tbl.Kosten[[#This Row],[Totaal kosten]],"")</f>
        <v/>
      </c>
      <c r="AS56" s="158" t="str">
        <f>IF(Tbl.Kosten[[#This Row],[Pnr.]]=AS$7,Tbl.Kosten[[#This Row],[Totaal kosten]],"")</f>
        <v/>
      </c>
      <c r="AT56" s="158" t="str">
        <f>IF(Tbl.Kosten[[#This Row],[Pnr.]]=AT$7,Tbl.Kosten[[#This Row],[Totaal kosten]],"")</f>
        <v/>
      </c>
      <c r="AU56" s="158" t="str">
        <f>IF(Tbl.Kosten[[#This Row],[Pnr.]]=AU$7,Tbl.Kosten[[#This Row],[Totaal kosten]],"")</f>
        <v/>
      </c>
      <c r="AV56" s="158" t="str">
        <f>IF(Tbl.Kosten[[#This Row],[Pnr.]]=AV$7,Tbl.Kosten[[#This Row],[Totaal kosten]],"")</f>
        <v/>
      </c>
      <c r="AW56" s="158" t="str">
        <f>IF(Tbl.Kosten[[#This Row],[Pnr.]]=AW$7,Tbl.Kosten[[#This Row],[Totaal kosten]],"")</f>
        <v/>
      </c>
      <c r="AX56" s="158" t="str">
        <f>IF(Tbl.Kosten[[#This Row],[Pnr.]]=AX$7,Tbl.Kosten[[#This Row],[Totaal kosten]],"")</f>
        <v/>
      </c>
      <c r="AY56" s="158" t="str">
        <f>IF(Tbl.Kosten[[#This Row],[Pnr.]]=AY$7,Tbl.Kosten[[#This Row],[Totaal kosten]],"")</f>
        <v/>
      </c>
      <c r="AZ56" s="158" t="str">
        <f>IF(Tbl.Kosten[[#This Row],[Pnr.]]=AZ$7,Tbl.Kosten[[#This Row],[Totaal kosten]],"")</f>
        <v/>
      </c>
      <c r="BA56" s="158" t="str">
        <f>IF(Tbl.Kosten[[#This Row],[Pnr.]]=BA$7,Tbl.Kosten[[#This Row],[Totaal kosten]],"")</f>
        <v/>
      </c>
      <c r="BB56" s="158" t="str">
        <f>IF(Tbl.Kosten[[#This Row],[Pnr.]]=BB$7,Tbl.Kosten[[#This Row],[Totaal kosten]],"")</f>
        <v/>
      </c>
      <c r="BC56" s="158" t="str">
        <f>IF(Tbl.Kosten[[#This Row],[Pnr.]]=BC$7,Tbl.Kosten[[#This Row],[Totaal kosten]],"")</f>
        <v/>
      </c>
      <c r="BD56" s="158" t="str">
        <f>IF(Tbl.Kosten[[#This Row],[Pnr.]]=BD$7,Tbl.Kosten[[#This Row],[Totaal kosten]],"")</f>
        <v/>
      </c>
      <c r="BE56" s="158" t="str">
        <f>IF(Tbl.Kosten[[#This Row],[Pnr.]]=BE$7,Tbl.Kosten[[#This Row],[Totaal kosten]],"")</f>
        <v/>
      </c>
      <c r="BF56" s="158" t="str">
        <f>IF(Tbl.Kosten[[#This Row],[Pnr.]]=BF$7,Tbl.Kosten[[#This Row],[Totaal kosten]],"")</f>
        <v/>
      </c>
      <c r="BG56" s="158" t="str">
        <f>IF(Tbl.Kosten[[#This Row],[Pnr.]]=BG$7,Tbl.Kosten[[#This Row],[Totaal kosten]],"")</f>
        <v/>
      </c>
      <c r="BH56" s="158" t="str">
        <f>IF(Tbl.Kosten[[#This Row],[Pnr.]]=BH$7,Tbl.Kosten[[#This Row],[Totaal kosten]],"")</f>
        <v/>
      </c>
      <c r="BI56" s="158" t="str">
        <f>IF(Tbl.Kosten[[#This Row],[Pnr.]]=BI$7,Tbl.Kosten[[#This Row],[Totaal kosten]],"")</f>
        <v/>
      </c>
      <c r="BJ56" s="158" t="str">
        <f>IF(Tbl.Kosten[[#This Row],[Pnr.]]=BJ$7,Tbl.Kosten[[#This Row],[Totaal kosten]],"")</f>
        <v/>
      </c>
      <c r="BK56" s="158" t="str">
        <f>IF(Tbl.Kosten[[#This Row],[Pnr.]]=BK$7,Tbl.Kosten[[#This Row],[Totaal kosten]],"")</f>
        <v/>
      </c>
      <c r="BL56" s="158" t="str">
        <f>IF(Tbl.Kosten[[#This Row],[Pnr.]]=BL$7,Tbl.Kosten[[#This Row],[Totaal kosten]],"")</f>
        <v/>
      </c>
      <c r="BM56" s="158" t="str">
        <f>IF(Tbl.Kosten[[#This Row],[Pnr.]]=BM$7,Tbl.Kosten[[#This Row],[Totaal kosten]],"")</f>
        <v/>
      </c>
      <c r="BN56" s="158" t="str">
        <f>IF(Tbl.Kosten[[#This Row],[Pnr.]]=BN$7,Tbl.Kosten[[#This Row],[Totaal kosten]],"")</f>
        <v/>
      </c>
      <c r="BO56" s="158" t="str">
        <f>IF(Tbl.Kosten[[#This Row],[Pnr.]]=BO$7,Tbl.Kosten[[#This Row],[Totaal kosten]],"")</f>
        <v/>
      </c>
      <c r="BP56" s="158" t="str">
        <f>IF(Tbl.Kosten[[#This Row],[Pnr.]]=BP$7,Tbl.Kosten[[#This Row],[Totaal kosten]],"")</f>
        <v/>
      </c>
      <c r="BQ56" s="158" t="str">
        <f>IF(Tbl.Kosten[[#This Row],[Pnr.]]=BQ$7,Tbl.Kosten[[#This Row],[Totaal kosten]],"")</f>
        <v/>
      </c>
      <c r="BR56" s="158" t="str">
        <f>IF(Tbl.Kosten[[#This Row],[Pnr.]]=BR$7,Tbl.Kosten[[#This Row],[Totaal kosten]],"")</f>
        <v/>
      </c>
      <c r="BS56" s="158" t="str">
        <f>IF(Tbl.Kosten[[#This Row],[Pnr.]]=BS$7,Tbl.Kosten[[#This Row],[Totaal kosten]],"")</f>
        <v/>
      </c>
      <c r="BT56" s="158" t="str">
        <f>IF(Tbl.Kosten[[#This Row],[Pnr.]]=BT$7,Tbl.Kosten[[#This Row],[Totaal kosten]],"")</f>
        <v/>
      </c>
      <c r="BU56" s="158" t="str">
        <f>IF(Tbl.Kosten[[#This Row],[Pnr.]]=BU$7,Tbl.Kosten[[#This Row],[Totaal kosten]],"")</f>
        <v/>
      </c>
      <c r="BV56" s="158" t="str">
        <f>IF(Tbl.Kosten[[#This Row],[Pnr.]]=BV$7,Tbl.Kosten[[#This Row],[Totaal kosten]],"")</f>
        <v/>
      </c>
      <c r="BW56" s="158" t="str">
        <f>IF(Tbl.Kosten[[#This Row],[Pnr.]]=BW$7,Tbl.Kosten[[#This Row],[Totaal kosten]],"")</f>
        <v/>
      </c>
      <c r="BX56" s="158" t="str">
        <f>IFERROR(_xlfn.XLOOKUP(Tbl.Kosten[[#This Row],[Werkpakketcode]],Tbl.Werkpakketten[Werkpakketcode],Tbl.Werkpakketten[WPnr.],"",0,1),"")</f>
        <v/>
      </c>
      <c r="BY56" s="158" t="str">
        <f>IF(Tbl.Kosten[[#This Row],[WPnr.]]=BY$7,Tbl.Kosten[[#This Row],[Totaal kosten]],"")</f>
        <v/>
      </c>
      <c r="BZ56" s="158" t="str">
        <f>IF(Tbl.Kosten[[#This Row],[WPnr.]]=BZ$7,Tbl.Kosten[[#This Row],[Totaal kosten]],"")</f>
        <v/>
      </c>
      <c r="CA56" s="158" t="str">
        <f>IF(Tbl.Kosten[[#This Row],[WPnr.]]=CA$7,Tbl.Kosten[[#This Row],[Totaal kosten]],"")</f>
        <v/>
      </c>
      <c r="CB56" s="158" t="str">
        <f>IF(Tbl.Kosten[[#This Row],[WPnr.]]=CB$7,Tbl.Kosten[[#This Row],[Totaal kosten]],"")</f>
        <v/>
      </c>
      <c r="CC56" s="158" t="str">
        <f>IF(Tbl.Kosten[[#This Row],[WPnr.]]=CC$7,Tbl.Kosten[[#This Row],[Totaal kosten]],"")</f>
        <v/>
      </c>
      <c r="CD56" s="158" t="str">
        <f>IF(Tbl.Kosten[[#This Row],[WPnr.]]=CD$7,Tbl.Kosten[[#This Row],[Totaal kosten]],"")</f>
        <v/>
      </c>
      <c r="CE56" s="158" t="str">
        <f>IF(Tbl.Kosten[[#This Row],[WPnr.]]=CE$7,Tbl.Kosten[[#This Row],[Totaal kosten]],"")</f>
        <v/>
      </c>
      <c r="CF56" s="158" t="str">
        <f>IF(Tbl.Kosten[[#This Row],[WPnr.]]=CF$7,Tbl.Kosten[[#This Row],[Totaal kosten]],"")</f>
        <v/>
      </c>
      <c r="CG56" s="158" t="str">
        <f>IF(Tbl.Kosten[[#This Row],[WPnr.]]=CG$7,Tbl.Kosten[[#This Row],[Totaal kosten]],"")</f>
        <v/>
      </c>
      <c r="CH56" s="158" t="str">
        <f>IF(Tbl.Kosten[[#This Row],[WPnr.]]=CH$7,Tbl.Kosten[[#This Row],[Totaal kosten]],"")</f>
        <v/>
      </c>
      <c r="CI56" s="158" t="str">
        <f>IF(Tbl.Kosten[[#This Row],[WPnr.]]=CI$7,Tbl.Kosten[[#This Row],[Totaal kosten]],"")</f>
        <v/>
      </c>
      <c r="CJ56" s="158" t="str">
        <f>IF(Tbl.Kosten[[#This Row],[WPnr.]]=CJ$7,Tbl.Kosten[[#This Row],[Totaal kosten]],"")</f>
        <v/>
      </c>
      <c r="CK56" s="158" t="str">
        <f>IF(Tbl.Kosten[[#This Row],[WPnr.]]=CK$7,Tbl.Kosten[[#This Row],[Totaal kosten]],"")</f>
        <v/>
      </c>
      <c r="CL56" s="158" t="str">
        <f>IF(Tbl.Kosten[[#This Row],[WPnr.]]=CL$7,Tbl.Kosten[[#This Row],[Totaal kosten]],"")</f>
        <v/>
      </c>
      <c r="CM56" s="158" t="str">
        <f>IF(Tbl.Kosten[[#This Row],[WPnr.]]=CM$7,Tbl.Kosten[[#This Row],[Totaal kosten]],"")</f>
        <v/>
      </c>
      <c r="CN56" s="158" t="str">
        <f>IF(Tbl.Kosten[[#This Row],[WPnr.]]=CN$7,Tbl.Kosten[[#This Row],[Totaal kosten]],"")</f>
        <v/>
      </c>
      <c r="CO56" s="158" t="str">
        <f>IF(Tbl.Kosten[[#This Row],[WPnr.]]=CO$7,Tbl.Kosten[[#This Row],[Totaal kosten]],"")</f>
        <v/>
      </c>
      <c r="CP56" s="158" t="str">
        <f>IF(Tbl.Kosten[[#This Row],[WPnr.]]=CP$7,Tbl.Kosten[[#This Row],[Totaal kosten]],"")</f>
        <v/>
      </c>
      <c r="CQ56" s="158" t="str">
        <f>IF(Tbl.Kosten[[#This Row],[WPnr.]]=CQ$7,Tbl.Kosten[[#This Row],[Totaal kosten]],"")</f>
        <v/>
      </c>
      <c r="CR56" s="158" t="str">
        <f>IF(Tbl.Kosten[[#This Row],[WPnr.]]=CR$7,Tbl.Kosten[[#This Row],[Totaal kosten]],"")</f>
        <v/>
      </c>
      <c r="CS56" s="158" t="str">
        <f>IF(Tbl.Kosten[[#This Row],[WPnr.]]=CS$7,Tbl.Kosten[[#This Row],[Totaal kosten]],"")</f>
        <v/>
      </c>
      <c r="CT56" s="158" t="str">
        <f>IF(Tbl.Kosten[[#This Row],[WPnr.]]=CT$7,Tbl.Kosten[[#This Row],[Totaal kosten]],"")</f>
        <v/>
      </c>
      <c r="CU56" s="158" t="str">
        <f>IF(Tbl.Kosten[[#This Row],[WPnr.]]=CU$7,Tbl.Kosten[[#This Row],[Totaal kosten]],"")</f>
        <v/>
      </c>
      <c r="CV56" s="158" t="str">
        <f>IF(Tbl.Kosten[[#This Row],[WPnr.]]=CV$7,Tbl.Kosten[[#This Row],[Totaal kosten]],"")</f>
        <v/>
      </c>
      <c r="CW56" s="158" t="str">
        <f>IF(Tbl.Kosten[[#This Row],[WPnr.]]=CW$7,Tbl.Kosten[[#This Row],[Totaal kosten]],"")</f>
        <v/>
      </c>
      <c r="CX56" s="158" t="str">
        <f>IF(Tbl.Kosten[[#This Row],[WPnr.]]=CX$7,Tbl.Kosten[[#This Row],[Totaal kosten]],"")</f>
        <v/>
      </c>
      <c r="CY56" s="158" t="str">
        <f>IF(Tbl.Kosten[[#This Row],[WPnr.]]=CY$7,Tbl.Kosten[[#This Row],[Totaal kosten]],"")</f>
        <v/>
      </c>
      <c r="CZ56" s="158" t="str">
        <f>IF(Tbl.Kosten[[#This Row],[WPnr.]]=CZ$7,Tbl.Kosten[[#This Row],[Totaal kosten]],"")</f>
        <v/>
      </c>
      <c r="DA56" s="158" t="str">
        <f>IF(Tbl.Kosten[[#This Row],[WPnr.]]=DA$7,Tbl.Kosten[[#This Row],[Totaal kosten]],"")</f>
        <v/>
      </c>
      <c r="DB56" s="158" t="str">
        <f>IF(Tbl.Kosten[[#This Row],[WPnr.]]=DB$7,Tbl.Kosten[[#This Row],[Totaal kosten]],"")</f>
        <v/>
      </c>
      <c r="DC56" s="158" t="str">
        <f>IF(Tbl.Kosten[[#This Row],[WPnr.]]=DC$7,Tbl.Kosten[[#This Row],[Totaal kosten]],"")</f>
        <v/>
      </c>
      <c r="DD56" s="158" t="str">
        <f>IF(Tbl.Kosten[[#This Row],[WPnr.]]=DD$7,Tbl.Kosten[[#This Row],[Totaal kosten]],"")</f>
        <v/>
      </c>
      <c r="DE56" s="158" t="str">
        <f>IF(Tbl.Kosten[[#This Row],[WPnr.]]=DE$7,Tbl.Kosten[[#This Row],[Totaal kosten]],"")</f>
        <v/>
      </c>
      <c r="DF56" s="158" t="str">
        <f>IF(Tbl.Kosten[[#This Row],[WPnr.]]=DF$7,Tbl.Kosten[[#This Row],[Totaal kosten]],"")</f>
        <v/>
      </c>
      <c r="DG56" s="158" t="str">
        <f>IF(Tbl.Kosten[[#This Row],[WPnr.]]=DG$7,Tbl.Kosten[[#This Row],[Totaal kosten]],"")</f>
        <v/>
      </c>
      <c r="DH56" s="158" t="str">
        <f>IF(Tbl.Kosten[[#This Row],[WPnr.]]=DH$7,Tbl.Kosten[[#This Row],[Totaal kosten]],"")</f>
        <v/>
      </c>
      <c r="DI56" s="158" t="str">
        <f>IF(Tbl.Kosten[[#This Row],[WPnr.]]=DI$7,Tbl.Kosten[[#This Row],[Totaal kosten]],"")</f>
        <v/>
      </c>
      <c r="DJ56" s="158" t="str">
        <f>IF(Tbl.Kosten[[#This Row],[WPnr.]]=DJ$7,Tbl.Kosten[[#This Row],[Totaal kosten]],"")</f>
        <v/>
      </c>
      <c r="DK56" s="158" t="str">
        <f>IF(Tbl.Kosten[[#This Row],[WPnr.]]=DK$7,Tbl.Kosten[[#This Row],[Totaal kosten]],"")</f>
        <v/>
      </c>
      <c r="DL56" s="158" t="str">
        <f>IF(Tbl.Kosten[[#This Row],[WPnr.]]=DL$7,Tbl.Kosten[[#This Row],[Totaal kosten]],"")</f>
        <v/>
      </c>
      <c r="DM56" s="158" t="str">
        <f>IF(Tbl.Kosten[[#This Row],[WPnr.]]=DM$7,Tbl.Kosten[[#This Row],[Totaal kosten]],"")</f>
        <v/>
      </c>
      <c r="DN56" s="158" t="str">
        <f>IF(Tbl.Kosten[[#This Row],[WPnr.]]=DN$7,Tbl.Kosten[[#This Row],[Totaal kosten]],"")</f>
        <v/>
      </c>
      <c r="DO56" s="158" t="str">
        <f>IF(Tbl.Kosten[[#This Row],[WPnr.]]=DO$7,Tbl.Kosten[[#This Row],[Totaal kosten]],"")</f>
        <v/>
      </c>
      <c r="DP56" s="158" t="str">
        <f>IF(Tbl.Kosten[[#This Row],[WPnr.]]=DP$7,Tbl.Kosten[[#This Row],[Totaal kosten]],"")</f>
        <v/>
      </c>
      <c r="DQ56" s="158" t="str">
        <f>IF(Tbl.Kosten[[#This Row],[WPnr.]]=DQ$7,Tbl.Kosten[[#This Row],[Totaal kosten]],"")</f>
        <v/>
      </c>
      <c r="DR56" s="158" t="str">
        <f>IF(Tbl.Kosten[[#This Row],[WPnr.]]=DR$7,Tbl.Kosten[[#This Row],[Totaal kosten]],"")</f>
        <v/>
      </c>
      <c r="DS56" s="158" t="str">
        <f>IF(Tbl.Kosten[[#This Row],[WPnr.]]=DS$7,Tbl.Kosten[[#This Row],[Totaal kosten]],"")</f>
        <v/>
      </c>
      <c r="DT56" s="158" t="str">
        <f>IF(Tbl.Kosten[[#This Row],[WPnr.]]=DT$7,Tbl.Kosten[[#This Row],[Totaal kosten]],"")</f>
        <v/>
      </c>
      <c r="DU56" s="158" t="str">
        <f>IF(Tbl.Kosten[[#This Row],[WPnr.]]=DU$7,Tbl.Kosten[[#This Row],[Totaal kosten]],"")</f>
        <v/>
      </c>
      <c r="DV56" s="158" t="str">
        <f>IF(Tbl.Kosten[[#This Row],[WPnr.]]=DV$7,Tbl.Kosten[[#This Row],[Totaal kosten]],"")</f>
        <v/>
      </c>
      <c r="DW56" s="160" t="str">
        <f>IFERROR(_xlfn.XLOOKUP(Tbl.Kosten[[#This Row],[Kostensoort]],Tbl.Kostensoorten[Kostensoorten],Tbl.Kostensoorten[KSnr.],"",0,1),"")</f>
        <v/>
      </c>
      <c r="DX56" s="160" t="str">
        <f>IF(Tbl.Kosten[[#This Row],[KSnr.]]=DX$7,Tbl.Kosten[[#This Row],[Totaal kosten]],"")</f>
        <v/>
      </c>
      <c r="DY56" s="160" t="str">
        <f>IF(Tbl.Kosten[[#This Row],[KSnr.]]=DY$7,Tbl.Kosten[[#This Row],[Totaal kosten]],"")</f>
        <v/>
      </c>
      <c r="DZ56" s="160" t="str">
        <f>IF(Tbl.Kosten[[#This Row],[KSnr.]]=DZ$7,Tbl.Kosten[[#This Row],[Totaal kosten]],"")</f>
        <v/>
      </c>
      <c r="EA56" s="160" t="str">
        <f>IF(Tbl.Kosten[[#This Row],[KSnr.]]=EA$7,Tbl.Kosten[[#This Row],[Totaal kosten]],"")</f>
        <v/>
      </c>
      <c r="EB56" s="160" t="str">
        <f>IF(Tbl.Kosten[[#This Row],[KSnr.]]=EB$7,Tbl.Kosten[[#This Row],[Totaal kosten]],"")</f>
        <v/>
      </c>
      <c r="EC56" s="160" t="str">
        <f>IF(Tbl.Kosten[[#This Row],[KSnr.]]=EC$7,Tbl.Kosten[[#This Row],[Totaal kosten]],"")</f>
        <v/>
      </c>
      <c r="ED56" s="160" t="str">
        <f>IF(Tbl.Kosten[[#This Row],[KSnr.]]=ED$7,Tbl.Kosten[[#This Row],[Totaal kosten]],"")</f>
        <v/>
      </c>
      <c r="EE56" s="160" t="str">
        <f>IF(Tbl.Kosten[[#This Row],[KSnr.]]=EE$7,Tbl.Kosten[[#This Row],[Totaal kosten]],"")</f>
        <v/>
      </c>
      <c r="EF56" s="160" t="str">
        <f>IF(Tbl.Kosten[[#This Row],[KSnr.]]=EF$7,Tbl.Kosten[[#This Row],[Totaal kosten]],"")</f>
        <v/>
      </c>
      <c r="EG56" s="160" t="str">
        <f>IF(Tbl.Kosten[[#This Row],[KSnr.]]=EG$7,Tbl.Kosten[[#This Row],[Totaal kosten]],"")</f>
        <v/>
      </c>
      <c r="EH56" s="160" t="str">
        <f>IF(Tbl.Kosten[[#This Row],[KSnr.]]=EH$7,Tbl.Kosten[[#This Row],[Totaal kosten]],"")</f>
        <v/>
      </c>
      <c r="EI56" s="160" t="str">
        <f>IF(Tbl.Kosten[[#This Row],[KSnr.]]=EI$7,Tbl.Kosten[[#This Row],[Totaal kosten]],"")</f>
        <v/>
      </c>
      <c r="EJ56" s="160" t="str">
        <f>IF(Tbl.Kosten[[#This Row],[KSnr.]]=EJ$7,Tbl.Kosten[[#This Row],[Totaal kosten]],"")</f>
        <v/>
      </c>
      <c r="EK56" s="160" t="str">
        <f>IF(Tbl.Kosten[[#This Row],[KSnr.]]=EK$7,Tbl.Kosten[[#This Row],[Totaal kosten]],"")</f>
        <v/>
      </c>
      <c r="EL56" s="160" t="str">
        <f>IF(Tbl.Kosten[[#This Row],[KSnr.]]=EL$7,Tbl.Kosten[[#This Row],[Totaal kosten]],"")</f>
        <v/>
      </c>
      <c r="EM56" s="160" t="str">
        <f>IF(Tbl.Kosten[[#This Row],[KSnr.]]=EM$7,Tbl.Kosten[[#This Row],[Totaal kosten]],"")</f>
        <v/>
      </c>
      <c r="EN56" s="160" t="str">
        <f>IF(Tbl.Kosten[[#This Row],[KSnr.]]=EN$7,Tbl.Kosten[[#This Row],[Totaal kosten]],"")</f>
        <v/>
      </c>
      <c r="EO56" s="160" t="str">
        <f>IF(Tbl.Kosten[[#This Row],[KSnr.]]=EO$7,Tbl.Kosten[[#This Row],[Totaal kosten]],"")</f>
        <v/>
      </c>
      <c r="EP56" s="160" t="str">
        <f>IF(Tbl.Kosten[[#This Row],[KSnr.]]=EP$7,Tbl.Kosten[[#This Row],[Totaal kosten]],"")</f>
        <v/>
      </c>
      <c r="EQ56" s="160" t="str">
        <f>IF(Tbl.Kosten[[#This Row],[KSnr.]]=EQ$7,Tbl.Kosten[[#This Row],[Totaal kosten]],"")</f>
        <v/>
      </c>
      <c r="ER56" s="154" t="str">
        <f>IFERROR(_xlfn.XLOOKUP(Tbl.Kosten[[#This Row],[Subsidieactiviteit]],Tbl.Subsidiehoogte[Subsidieactiviteit],Tbl.Subsidiehoogte[SAnr.],"",0,1),"")</f>
        <v/>
      </c>
      <c r="ES56" s="160" t="str">
        <f>IF(Tbl.Kosten[[#This Row],[Sanr.]]=ES$7,Tbl.Kosten[[#This Row],[Totaal kosten]],"")</f>
        <v/>
      </c>
      <c r="ET56" s="160" t="str">
        <f>IF(Tbl.Kosten[[#This Row],[Sanr.]]=ET$7,Tbl.Kosten[[#This Row],[Totaal kosten]],"")</f>
        <v/>
      </c>
      <c r="EU56" s="160" t="str">
        <f>IF(Tbl.Kosten[[#This Row],[Sanr.]]=EU$7,Tbl.Kosten[[#This Row],[Totaal kosten]],"")</f>
        <v/>
      </c>
      <c r="EV56" s="160" t="str">
        <f>IF(Tbl.Kosten[[#This Row],[Sanr.]]=EV$7,Tbl.Kosten[[#This Row],[Totaal kosten]],"")</f>
        <v/>
      </c>
      <c r="EW56" s="160" t="str">
        <f>IF(Tbl.Kosten[[#This Row],[Sanr.]]=EW$7,Tbl.Kosten[[#This Row],[Totaal kosten]],"")</f>
        <v/>
      </c>
      <c r="EX56" s="160" t="str">
        <f>IF(Tbl.Kosten[[#This Row],[Sanr.]]=EX$7,Tbl.Kosten[[#This Row],[Totaal kosten]],"")</f>
        <v/>
      </c>
      <c r="EY56" s="160" t="str">
        <f>IF(Tbl.Kosten[[#This Row],[Sanr.]]=EY$7,Tbl.Kosten[[#This Row],[Totaal kosten]],"")</f>
        <v/>
      </c>
      <c r="EZ56" s="160" t="str">
        <f>IF(Tbl.Kosten[[#This Row],[Sanr.]]=EZ$7,Tbl.Kosten[[#This Row],[Totaal kosten]],"")</f>
        <v/>
      </c>
      <c r="FA56" s="160" t="str">
        <f>IF(Tbl.Kosten[[#This Row],[Sanr.]]=FA$7,Tbl.Kosten[[#This Row],[Totaal kosten]],"")</f>
        <v/>
      </c>
      <c r="FB56" s="160" t="str">
        <f>IF(Tbl.Kosten[[#This Row],[Sanr.]]=FB$7,Tbl.Kosten[[#This Row],[Totaal kosten]],"")</f>
        <v/>
      </c>
      <c r="FC56" s="160" t="str">
        <f>IF(Tbl.Kosten[[#This Row],[Sanr.]]=FC$7,Tbl.Kosten[[#This Row],[Totaal kosten]],"")</f>
        <v/>
      </c>
      <c r="FD56" s="160" t="str">
        <f>IF(Tbl.Kosten[[#This Row],[Sanr.]]=FD$7,Tbl.Kosten[[#This Row],[Totaal kosten]],"")</f>
        <v/>
      </c>
      <c r="FE56" s="160" t="str">
        <f>IF(Tbl.Kosten[[#This Row],[Sanr.]]=FE$7,Tbl.Kosten[[#This Row],[Totaal kosten]],"")</f>
        <v/>
      </c>
      <c r="FF56" s="160" t="str">
        <f>IF(Tbl.Kosten[[#This Row],[Sanr.]]=FF$7,Tbl.Kosten[[#This Row],[Totaal kosten]],"")</f>
        <v/>
      </c>
      <c r="FG56" s="160" t="str">
        <f>IF(Tbl.Kosten[[#This Row],[Sanr.]]=FG$7,Tbl.Kosten[[#This Row],[Totaal kosten]],"")</f>
        <v/>
      </c>
      <c r="FH56" s="160" t="str">
        <f>IF(Tbl.Kosten[[#This Row],[Sanr.]]=FH$7,Tbl.Kosten[[#This Row],[Totaal kosten]],"")</f>
        <v/>
      </c>
      <c r="FI56" s="160" t="str">
        <f>IF(Tbl.Kosten[[#This Row],[Sanr.]]=FI$7,Tbl.Kosten[[#This Row],[Totaal kosten]],"")</f>
        <v/>
      </c>
      <c r="FJ56" s="160" t="str">
        <f>IF(Tbl.Kosten[[#This Row],[Sanr.]]=FJ$7,Tbl.Kosten[[#This Row],[Totaal kosten]],"")</f>
        <v/>
      </c>
      <c r="FK56" s="160" t="str">
        <f>IF(Tbl.Kosten[[#This Row],[Sanr.]]=FK$7,Tbl.Kosten[[#This Row],[Totaal kosten]],"")</f>
        <v/>
      </c>
      <c r="FL56" s="160" t="str">
        <f>IF(Tbl.Kosten[[#This Row],[Sanr.]]=FL$7,Tbl.Kosten[[#This Row],[Totaal kosten]],"")</f>
        <v/>
      </c>
      <c r="FM56" s="160" t="str">
        <f>IF(Tbl.Kosten[[#This Row],[Sanr.]]=FM$7,Tbl.Kosten[[#This Row],[Totaal kosten]],"")</f>
        <v/>
      </c>
      <c r="FN56" s="160" t="str">
        <f>IF(Tbl.Kosten[[#This Row],[Sanr.]]=FN$7,Tbl.Kosten[[#This Row],[Totaal kosten]],"")</f>
        <v/>
      </c>
      <c r="FO56" s="160" t="str">
        <f>IF(Tbl.Kosten[[#This Row],[Sanr.]]=FO$7,Tbl.Kosten[[#This Row],[Totaal kosten]],"")</f>
        <v/>
      </c>
      <c r="FP56" s="160" t="str">
        <f>IF(Tbl.Kosten[[#This Row],[Sanr.]]=FP$7,Tbl.Kosten[[#This Row],[Totaal kosten]],"")</f>
        <v/>
      </c>
      <c r="FQ56" s="160" t="str">
        <f>IF(Tbl.Kosten[[#This Row],[Sanr.]]=FQ$7,Tbl.Kosten[[#This Row],[Totaal kosten]],"")</f>
        <v/>
      </c>
      <c r="FR56" s="160" t="str">
        <f>IF(Tbl.Kosten[[#This Row],[Sanr.]]=FR$7,Tbl.Kosten[[#This Row],[Totaal kosten]],"")</f>
        <v/>
      </c>
      <c r="FS56" s="160" t="str">
        <f>IF(Tbl.Kosten[[#This Row],[Sanr.]]=FS$7,Tbl.Kosten[[#This Row],[Totaal kosten]],"")</f>
        <v/>
      </c>
      <c r="FT56" s="160" t="str">
        <f>IF(Tbl.Kosten[[#This Row],[Sanr.]]=FT$7,Tbl.Kosten[[#This Row],[Totaal kosten]],"")</f>
        <v/>
      </c>
      <c r="FU56" s="160" t="str">
        <f>IF(Tbl.Kosten[[#This Row],[Sanr.]]=FU$7,Tbl.Kosten[[#This Row],[Totaal kosten]],"")</f>
        <v/>
      </c>
      <c r="FV56" s="160" t="str">
        <f>IF(Tbl.Kosten[[#This Row],[Sanr.]]=FV$7,Tbl.Kosten[[#This Row],[Totaal kosten]],"")</f>
        <v/>
      </c>
      <c r="FW56" s="160" t="str">
        <f>IFERROR(_xlfn.XLOOKUP(Tbl.Kosten[[#This Row],[Activiteitencode]],Tbl.Activiteiten[Activiteitcode],Tbl.Activiteiten[Anr.],"",0,1),"")</f>
        <v/>
      </c>
      <c r="FX56" s="181" t="str">
        <f>_xlfn.CONCAT(Tbl.Kosten[[#This Row],[Pnr.]],Tbl.Kosten[[#This Row],[Sanr.]])</f>
        <v>P1</v>
      </c>
      <c r="FY56" s="160">
        <f>Tbl.Kosten[[#This Row],[Totaal kosten]]-Tbl.Kosten[[#This Row],[Subsidie]]</f>
        <v>0</v>
      </c>
      <c r="FZ56" s="160">
        <f>IF(Tbl.Kosten[[#This Row],[Pnr.]]=FZ$7,Tbl.Kosten[[#This Row],[Te financieren]],"")</f>
        <v>0</v>
      </c>
      <c r="GA56" s="160" t="str">
        <f>IF(Tbl.Kosten[[#This Row],[Pnr.]]=GA$7,Tbl.Kosten[[#This Row],[Te financieren]],"")</f>
        <v/>
      </c>
      <c r="GB56" s="160" t="str">
        <f>IF(Tbl.Kosten[[#This Row],[Pnr.]]=GB$7,Tbl.Kosten[[#This Row],[Te financieren]],"")</f>
        <v/>
      </c>
      <c r="GC56" s="160" t="str">
        <f>IF(Tbl.Kosten[[#This Row],[Pnr.]]=GC$7,Tbl.Kosten[[#This Row],[Te financieren]],"")</f>
        <v/>
      </c>
      <c r="GD56" s="160" t="str">
        <f>IF(Tbl.Kosten[[#This Row],[Pnr.]]=GD$7,Tbl.Kosten[[#This Row],[Te financieren]],"")</f>
        <v/>
      </c>
      <c r="GE56" s="160" t="str">
        <f>IF(Tbl.Kosten[[#This Row],[Pnr.]]=GE$7,Tbl.Kosten[[#This Row],[Te financieren]],"")</f>
        <v/>
      </c>
      <c r="GF56" s="160" t="str">
        <f>IF(Tbl.Kosten[[#This Row],[Pnr.]]=GF$7,Tbl.Kosten[[#This Row],[Te financieren]],"")</f>
        <v/>
      </c>
      <c r="GG56" s="160" t="str">
        <f>IF(Tbl.Kosten[[#This Row],[Pnr.]]=GG$7,Tbl.Kosten[[#This Row],[Te financieren]],"")</f>
        <v/>
      </c>
      <c r="GH56" s="160" t="str">
        <f>IF(Tbl.Kosten[[#This Row],[Pnr.]]=GH$7,Tbl.Kosten[[#This Row],[Te financieren]],"")</f>
        <v/>
      </c>
      <c r="GI56" s="160" t="str">
        <f>IF(Tbl.Kosten[[#This Row],[Pnr.]]=GI$7,Tbl.Kosten[[#This Row],[Te financieren]],"")</f>
        <v/>
      </c>
      <c r="GJ56" s="160" t="str">
        <f>IF(Tbl.Kosten[[#This Row],[Pnr.]]=GJ$7,Tbl.Kosten[[#This Row],[Te financieren]],"")</f>
        <v/>
      </c>
      <c r="GK56" s="160" t="str">
        <f>IF(Tbl.Kosten[[#This Row],[Pnr.]]=GK$7,Tbl.Kosten[[#This Row],[Te financieren]],"")</f>
        <v/>
      </c>
      <c r="GL56" s="160" t="str">
        <f>IF(Tbl.Kosten[[#This Row],[Pnr.]]=GL$7,Tbl.Kosten[[#This Row],[Te financieren]],"")</f>
        <v/>
      </c>
      <c r="GM56" s="160" t="str">
        <f>IF(Tbl.Kosten[[#This Row],[Pnr.]]=GM$7,Tbl.Kosten[[#This Row],[Te financieren]],"")</f>
        <v/>
      </c>
      <c r="GN56" s="160" t="str">
        <f>IF(Tbl.Kosten[[#This Row],[Pnr.]]=GN$7,Tbl.Kosten[[#This Row],[Te financieren]],"")</f>
        <v/>
      </c>
      <c r="GO56" s="160" t="str">
        <f>IF(Tbl.Kosten[[#This Row],[Pnr.]]=GO$7,Tbl.Kosten[[#This Row],[Te financieren]],"")</f>
        <v/>
      </c>
      <c r="GP56" s="160" t="str">
        <f>IF(Tbl.Kosten[[#This Row],[Pnr.]]=GP$7,Tbl.Kosten[[#This Row],[Te financieren]],"")</f>
        <v/>
      </c>
      <c r="GQ56" s="160" t="str">
        <f>IF(Tbl.Kosten[[#This Row],[Pnr.]]=GQ$7,Tbl.Kosten[[#This Row],[Te financieren]],"")</f>
        <v/>
      </c>
      <c r="GR56" s="160" t="str">
        <f>IF(Tbl.Kosten[[#This Row],[Pnr.]]=GR$7,Tbl.Kosten[[#This Row],[Te financieren]],"")</f>
        <v/>
      </c>
      <c r="GS56" s="160" t="str">
        <f>IF(Tbl.Kosten[[#This Row],[Pnr.]]=GS$7,Tbl.Kosten[[#This Row],[Te financieren]],"")</f>
        <v/>
      </c>
      <c r="GT56" s="160" t="str">
        <f>IF(Tbl.Kosten[[#This Row],[Pnr.]]=GT$7,Tbl.Kosten[[#This Row],[Te financieren]],"")</f>
        <v/>
      </c>
      <c r="GU56" s="160" t="str">
        <f>IF(Tbl.Kosten[[#This Row],[Pnr.]]=GU$7,Tbl.Kosten[[#This Row],[Te financieren]],"")</f>
        <v/>
      </c>
      <c r="GV56" s="160" t="str">
        <f>IF(Tbl.Kosten[[#This Row],[Pnr.]]=GV$7,Tbl.Kosten[[#This Row],[Te financieren]],"")</f>
        <v/>
      </c>
      <c r="GW56" s="160" t="str">
        <f>IF(Tbl.Kosten[[#This Row],[Pnr.]]=GW$7,Tbl.Kosten[[#This Row],[Te financieren]],"")</f>
        <v/>
      </c>
      <c r="GX56" s="160" t="str">
        <f>IF(Tbl.Kosten[[#This Row],[Pnr.]]=GX$7,Tbl.Kosten[[#This Row],[Te financieren]],"")</f>
        <v/>
      </c>
      <c r="GY56" s="160" t="str">
        <f>IF(Tbl.Kosten[[#This Row],[Pnr.]]=GY$7,Tbl.Kosten[[#This Row],[Te financieren]],"")</f>
        <v/>
      </c>
      <c r="GZ56" s="160" t="str">
        <f>IF(Tbl.Kosten[[#This Row],[Pnr.]]=GZ$7,Tbl.Kosten[[#This Row],[Te financieren]],"")</f>
        <v/>
      </c>
      <c r="HA56" s="160" t="str">
        <f>IF(Tbl.Kosten[[#This Row],[Pnr.]]=HA$7,Tbl.Kosten[[#This Row],[Te financieren]],"")</f>
        <v/>
      </c>
      <c r="HB56" s="160" t="str">
        <f>IF(Tbl.Kosten[[#This Row],[Pnr.]]=HB$7,Tbl.Kosten[[#This Row],[Te financieren]],"")</f>
        <v/>
      </c>
      <c r="HC56" s="160" t="str">
        <f>IF(Tbl.Kosten[[#This Row],[Pnr.]]=HC$7,Tbl.Kosten[[#This Row],[Te financieren]],"")</f>
        <v/>
      </c>
      <c r="HD56" s="160" t="str">
        <f>IF(Tbl.Kosten[[#This Row],[Pnr.]]=HD$7,Tbl.Kosten[[#This Row],[Te financieren]],"")</f>
        <v/>
      </c>
      <c r="HE56" s="160" t="str">
        <f>IF(Tbl.Kosten[[#This Row],[Pnr.]]=HE$7,Tbl.Kosten[[#This Row],[Te financieren]],"")</f>
        <v/>
      </c>
      <c r="HF56" s="160" t="str">
        <f>IF(Tbl.Kosten[[#This Row],[Pnr.]]=HF$7,Tbl.Kosten[[#This Row],[Te financieren]],"")</f>
        <v/>
      </c>
      <c r="HG56" s="160" t="str">
        <f>IF(Tbl.Kosten[[#This Row],[Pnr.]]=HG$7,Tbl.Kosten[[#This Row],[Te financieren]],"")</f>
        <v/>
      </c>
      <c r="HH56" s="160" t="str">
        <f>IF(Tbl.Kosten[[#This Row],[Pnr.]]=HH$7,Tbl.Kosten[[#This Row],[Te financieren]],"")</f>
        <v/>
      </c>
      <c r="HI56" s="160" t="str">
        <f>IF(Tbl.Kosten[[#This Row],[Pnr.]]=HI$7,Tbl.Kosten[[#This Row],[Te financieren]],"")</f>
        <v/>
      </c>
      <c r="HJ56" s="160" t="str">
        <f>IF(Tbl.Kosten[[#This Row],[Pnr.]]=HJ$7,Tbl.Kosten[[#This Row],[Te financieren]],"")</f>
        <v/>
      </c>
      <c r="HK56" s="160" t="str">
        <f>IF(Tbl.Kosten[[#This Row],[Pnr.]]=HK$7,Tbl.Kosten[[#This Row],[Te financieren]],"")</f>
        <v/>
      </c>
      <c r="HL56" s="160" t="str">
        <f>IF(Tbl.Kosten[[#This Row],[Pnr.]]=HL$7,Tbl.Kosten[[#This Row],[Te financieren]],"")</f>
        <v/>
      </c>
      <c r="HM56" s="160" t="str">
        <f>IF(Tbl.Kosten[[#This Row],[Pnr.]]=HM$7,Tbl.Kosten[[#This Row],[Te financieren]],"")</f>
        <v/>
      </c>
      <c r="HN56" s="160" t="str">
        <f>IF(Tbl.Kosten[[#This Row],[Pnr.]]=HN$7,Tbl.Kosten[[#This Row],[Te financieren]],"")</f>
        <v/>
      </c>
      <c r="HO56" s="160" t="str">
        <f>IF(Tbl.Kosten[[#This Row],[Pnr.]]=HO$7,Tbl.Kosten[[#This Row],[Te financieren]],"")</f>
        <v/>
      </c>
      <c r="HP56" s="160" t="str">
        <f>IF(Tbl.Kosten[[#This Row],[Pnr.]]=HP$7,Tbl.Kosten[[#This Row],[Te financieren]],"")</f>
        <v/>
      </c>
      <c r="HQ56" s="160" t="str">
        <f>IF(Tbl.Kosten[[#This Row],[Pnr.]]=HQ$7,Tbl.Kosten[[#This Row],[Te financieren]],"")</f>
        <v/>
      </c>
      <c r="HR56" s="160" t="str">
        <f>IF(Tbl.Kosten[[#This Row],[Pnr.]]=HR$7,Tbl.Kosten[[#This Row],[Te financieren]],"")</f>
        <v/>
      </c>
      <c r="HS56" s="160" t="str">
        <f>IF(Tbl.Kosten[[#This Row],[Pnr.]]=HS$7,Tbl.Kosten[[#This Row],[Te financieren]],"")</f>
        <v/>
      </c>
      <c r="HT56" s="160" t="str">
        <f>IF(Tbl.Kosten[[#This Row],[Pnr.]]=HT$7,Tbl.Kosten[[#This Row],[Te financieren]],"")</f>
        <v/>
      </c>
      <c r="HU56" s="160" t="str">
        <f>IF(Tbl.Kosten[[#This Row],[Pnr.]]=HU$7,Tbl.Kosten[[#This Row],[Te financieren]],"")</f>
        <v/>
      </c>
      <c r="HV56" s="160" t="str">
        <f>IF(Tbl.Kosten[[#This Row],[Pnr.]]=HV$7,Tbl.Kosten[[#This Row],[Te financieren]],"")</f>
        <v/>
      </c>
      <c r="HW56" s="160" t="str">
        <f>IF(Tbl.Kosten[[#This Row],[Pnr.]]=HW$7,Tbl.Kosten[[#This Row],[Te financieren]],"")</f>
        <v/>
      </c>
    </row>
    <row r="57" spans="2:231" x14ac:dyDescent="0.3">
      <c r="B57" s="144"/>
      <c r="C57" s="147"/>
      <c r="D57" s="146"/>
      <c r="E57" s="147"/>
      <c r="F57" s="145"/>
      <c r="G57" s="11" t="str">
        <f>IF(Tbl.Kosten[[#This Row],[Medewerker e/o 
functie]]&lt;&gt;"",_xlfn.XLOOKUP(Tbl.Kosten[[#This Row],[Medewerker e/o 
functie]],Tbl.Uurtarief[Medewerker en/of functie],Tbl.Uurtarief[Uurtarief],"",0,1),"")</f>
        <v/>
      </c>
      <c r="H57" s="121">
        <f>IFERROR(Tbl.Kosten[[#This Row],[Uren]]*Tbl.Kosten[[#This Row],[Uurtarief]],0)</f>
        <v>0</v>
      </c>
      <c r="I57" s="119" t="str">
        <f>IF(Tbl.Kosten[[#This Row],[Subtotaal uren]]&lt;&gt;0,_xlfn.XLOOKUP(Tbl.Kosten[[#This Row],[Medewerker e/o 
functie]],Tbl.Uurtarief[Medewerker en/of functie],Tbl.Uurtarief[Kostensoort arbeid],"",0,1),"")</f>
        <v/>
      </c>
      <c r="J57" s="147"/>
      <c r="K57" s="145"/>
      <c r="L57" s="149" t="str">
        <f>IF(Tbl.Kosten[[#This Row],[Activum]]&lt;&gt;"",_xlfn.XLOOKUP(Tbl.Kosten[[#This Row],[Activum]],Tbl.Afschrijvingskosten[Activum],Tbl.Afschrijvingskosten[Tarief per afschrijvings-eenheid],"",0,1),"")</f>
        <v/>
      </c>
      <c r="M57" s="122">
        <f>IFERROR(Tbl.Kosten[[#This Row],[Een-
heden]]*Tbl.Kosten[[#This Row],[Afschrijvings-
tarief]],0)</f>
        <v>0</v>
      </c>
      <c r="N57" s="122" t="str">
        <f>IF(Tbl.Kosten[[#This Row],[Subtotaal afschrijving]]&lt;&gt;0,Lijsten!A55,"")</f>
        <v/>
      </c>
      <c r="O57" s="150"/>
      <c r="P57" s="145"/>
      <c r="Q57" s="148"/>
      <c r="R57" s="122">
        <f>IFERROR(Tbl.Kosten[[#This Row],[Aantal]]*Tbl.Kosten[[#This Row],[Tarief]],0)</f>
        <v>0</v>
      </c>
      <c r="S57" s="8">
        <f>IFERROR(Tbl.Kosten[[#This Row],[Subtotaal overige kosten]]+Tbl.Kosten[[#This Row],[Subtotaal uren]]+Tbl.Kosten[[#This Row],[Subtotaal afschrijving]],0)</f>
        <v>0</v>
      </c>
      <c r="T57" s="8">
        <f>IFERROR(Tbl.Kosten[[#This Row],[Totaal kosten]]*Tbl.Kosten[[#This Row],[Subsidie%]],0)</f>
        <v>0</v>
      </c>
      <c r="U57" s="4" t="str" cm="1">
        <f t="array" ref="U57">IFERROR(_xlfn.IFS(Tbl.Kosten[[#This Row],[Subtotaal uren]]&lt;&gt;0,Tbl.Kosten[[#This Row],[Kostensoort arbeid]],Tbl.Kosten[[#This Row],[Subtotaal afschrijving]]&lt;&gt;0,Tbl.Kosten[[#This Row],[Kostensoort afschrijving]],Tbl.Kosten[[#This Row],[Subtotaal overige kosten]]&lt;&gt;0,Tbl.Kosten[[#This Row],[Kostensoort overig]]),"")</f>
        <v/>
      </c>
      <c r="V57" s="4" t="str">
        <f>IFERROR(_xlfn.XLOOKUP(Tbl.Kosten[[#This Row],[Activiteitencode]],Tbl.Activiteiten[Activiteitcode],Tbl.Activiteiten[Werkpakketcode],"",0,1),"")</f>
        <v/>
      </c>
      <c r="W57" s="4" t="str">
        <f>IFERROR(_xlfn.XLOOKUP(Tbl.Kosten[[#This Row],[Werkpakketcode]],Tbl.Werkpakketten[Werkpakketcode],Tbl.Werkpakketten[Subsidiabele activiteit],"",0,1),"")</f>
        <v/>
      </c>
      <c r="X57" s="12">
        <f>IFERROR(_xlfn.XLOOKUP(Tbl.Kosten[[#This Row],[Sanr.]],Tbl.Subsidiehoogte[SAnr.],Tbl.Subsidiehoogte[Sub. Percentage],0,0,1),0)</f>
        <v>0</v>
      </c>
      <c r="Y57" s="154" t="str">
        <f>IFERROR(_xlfn.XLOOKUP(Tbl.Kosten[[#This Row],[Partnercode]],Tbl.Projectpartners[Partnercode],Tbl.Projectpartners[PNr.],"",0,1),"")</f>
        <v>P1</v>
      </c>
      <c r="Z57" s="158">
        <f>IF(Tbl.Kosten[[#This Row],[Pnr.]]=Z$7,Tbl.Kosten[[#This Row],[Totaal kosten]],"")</f>
        <v>0</v>
      </c>
      <c r="AA57" s="158" t="str">
        <f>IF(Tbl.Kosten[[#This Row],[Pnr.]]=AA$7,Tbl.Kosten[[#This Row],[Totaal kosten]],"")</f>
        <v/>
      </c>
      <c r="AB57" s="158" t="str">
        <f>IF(Tbl.Kosten[[#This Row],[Pnr.]]=AB$7,Tbl.Kosten[[#This Row],[Totaal kosten]],"")</f>
        <v/>
      </c>
      <c r="AC57" s="158" t="str">
        <f>IF(Tbl.Kosten[[#This Row],[Pnr.]]=AC$7,Tbl.Kosten[[#This Row],[Totaal kosten]],"")</f>
        <v/>
      </c>
      <c r="AD57" s="158" t="str">
        <f>IF(Tbl.Kosten[[#This Row],[Pnr.]]=AD$7,Tbl.Kosten[[#This Row],[Totaal kosten]],"")</f>
        <v/>
      </c>
      <c r="AE57" s="158" t="str">
        <f>IF(Tbl.Kosten[[#This Row],[Pnr.]]=AE$7,Tbl.Kosten[[#This Row],[Totaal kosten]],"")</f>
        <v/>
      </c>
      <c r="AF57" s="158" t="str">
        <f>IF(Tbl.Kosten[[#This Row],[Pnr.]]=AF$7,Tbl.Kosten[[#This Row],[Totaal kosten]],"")</f>
        <v/>
      </c>
      <c r="AG57" s="158" t="str">
        <f>IF(Tbl.Kosten[[#This Row],[Pnr.]]=AG$7,Tbl.Kosten[[#This Row],[Totaal kosten]],"")</f>
        <v/>
      </c>
      <c r="AH57" s="158" t="str">
        <f>IF(Tbl.Kosten[[#This Row],[Pnr.]]=AH$7,Tbl.Kosten[[#This Row],[Totaal kosten]],"")</f>
        <v/>
      </c>
      <c r="AI57" s="158" t="str">
        <f>IF(Tbl.Kosten[[#This Row],[Pnr.]]=AI$7,Tbl.Kosten[[#This Row],[Totaal kosten]],"")</f>
        <v/>
      </c>
      <c r="AJ57" s="158" t="str">
        <f>IF(Tbl.Kosten[[#This Row],[Pnr.]]=AJ$7,Tbl.Kosten[[#This Row],[Totaal kosten]],"")</f>
        <v/>
      </c>
      <c r="AK57" s="158" t="str">
        <f>IF(Tbl.Kosten[[#This Row],[Pnr.]]=AK$7,Tbl.Kosten[[#This Row],[Totaal kosten]],"")</f>
        <v/>
      </c>
      <c r="AL57" s="158" t="str">
        <f>IF(Tbl.Kosten[[#This Row],[Pnr.]]=AL$7,Tbl.Kosten[[#This Row],[Totaal kosten]],"")</f>
        <v/>
      </c>
      <c r="AM57" s="158" t="str">
        <f>IF(Tbl.Kosten[[#This Row],[Pnr.]]=AM$7,Tbl.Kosten[[#This Row],[Totaal kosten]],"")</f>
        <v/>
      </c>
      <c r="AN57" s="158" t="str">
        <f>IF(Tbl.Kosten[[#This Row],[Pnr.]]=AN$7,Tbl.Kosten[[#This Row],[Totaal kosten]],"")</f>
        <v/>
      </c>
      <c r="AO57" s="158" t="str">
        <f>IF(Tbl.Kosten[[#This Row],[Pnr.]]=AO$7,Tbl.Kosten[[#This Row],[Totaal kosten]],"")</f>
        <v/>
      </c>
      <c r="AP57" s="158" t="str">
        <f>IF(Tbl.Kosten[[#This Row],[Pnr.]]=AP$7,Tbl.Kosten[[#This Row],[Totaal kosten]],"")</f>
        <v/>
      </c>
      <c r="AQ57" s="158" t="str">
        <f>IF(Tbl.Kosten[[#This Row],[Pnr.]]=AQ$7,Tbl.Kosten[[#This Row],[Totaal kosten]],"")</f>
        <v/>
      </c>
      <c r="AR57" s="158" t="str">
        <f>IF(Tbl.Kosten[[#This Row],[Pnr.]]=AR$7,Tbl.Kosten[[#This Row],[Totaal kosten]],"")</f>
        <v/>
      </c>
      <c r="AS57" s="158" t="str">
        <f>IF(Tbl.Kosten[[#This Row],[Pnr.]]=AS$7,Tbl.Kosten[[#This Row],[Totaal kosten]],"")</f>
        <v/>
      </c>
      <c r="AT57" s="158" t="str">
        <f>IF(Tbl.Kosten[[#This Row],[Pnr.]]=AT$7,Tbl.Kosten[[#This Row],[Totaal kosten]],"")</f>
        <v/>
      </c>
      <c r="AU57" s="158" t="str">
        <f>IF(Tbl.Kosten[[#This Row],[Pnr.]]=AU$7,Tbl.Kosten[[#This Row],[Totaal kosten]],"")</f>
        <v/>
      </c>
      <c r="AV57" s="158" t="str">
        <f>IF(Tbl.Kosten[[#This Row],[Pnr.]]=AV$7,Tbl.Kosten[[#This Row],[Totaal kosten]],"")</f>
        <v/>
      </c>
      <c r="AW57" s="158" t="str">
        <f>IF(Tbl.Kosten[[#This Row],[Pnr.]]=AW$7,Tbl.Kosten[[#This Row],[Totaal kosten]],"")</f>
        <v/>
      </c>
      <c r="AX57" s="158" t="str">
        <f>IF(Tbl.Kosten[[#This Row],[Pnr.]]=AX$7,Tbl.Kosten[[#This Row],[Totaal kosten]],"")</f>
        <v/>
      </c>
      <c r="AY57" s="158" t="str">
        <f>IF(Tbl.Kosten[[#This Row],[Pnr.]]=AY$7,Tbl.Kosten[[#This Row],[Totaal kosten]],"")</f>
        <v/>
      </c>
      <c r="AZ57" s="158" t="str">
        <f>IF(Tbl.Kosten[[#This Row],[Pnr.]]=AZ$7,Tbl.Kosten[[#This Row],[Totaal kosten]],"")</f>
        <v/>
      </c>
      <c r="BA57" s="158" t="str">
        <f>IF(Tbl.Kosten[[#This Row],[Pnr.]]=BA$7,Tbl.Kosten[[#This Row],[Totaal kosten]],"")</f>
        <v/>
      </c>
      <c r="BB57" s="158" t="str">
        <f>IF(Tbl.Kosten[[#This Row],[Pnr.]]=BB$7,Tbl.Kosten[[#This Row],[Totaal kosten]],"")</f>
        <v/>
      </c>
      <c r="BC57" s="158" t="str">
        <f>IF(Tbl.Kosten[[#This Row],[Pnr.]]=BC$7,Tbl.Kosten[[#This Row],[Totaal kosten]],"")</f>
        <v/>
      </c>
      <c r="BD57" s="158" t="str">
        <f>IF(Tbl.Kosten[[#This Row],[Pnr.]]=BD$7,Tbl.Kosten[[#This Row],[Totaal kosten]],"")</f>
        <v/>
      </c>
      <c r="BE57" s="158" t="str">
        <f>IF(Tbl.Kosten[[#This Row],[Pnr.]]=BE$7,Tbl.Kosten[[#This Row],[Totaal kosten]],"")</f>
        <v/>
      </c>
      <c r="BF57" s="158" t="str">
        <f>IF(Tbl.Kosten[[#This Row],[Pnr.]]=BF$7,Tbl.Kosten[[#This Row],[Totaal kosten]],"")</f>
        <v/>
      </c>
      <c r="BG57" s="158" t="str">
        <f>IF(Tbl.Kosten[[#This Row],[Pnr.]]=BG$7,Tbl.Kosten[[#This Row],[Totaal kosten]],"")</f>
        <v/>
      </c>
      <c r="BH57" s="158" t="str">
        <f>IF(Tbl.Kosten[[#This Row],[Pnr.]]=BH$7,Tbl.Kosten[[#This Row],[Totaal kosten]],"")</f>
        <v/>
      </c>
      <c r="BI57" s="158" t="str">
        <f>IF(Tbl.Kosten[[#This Row],[Pnr.]]=BI$7,Tbl.Kosten[[#This Row],[Totaal kosten]],"")</f>
        <v/>
      </c>
      <c r="BJ57" s="158" t="str">
        <f>IF(Tbl.Kosten[[#This Row],[Pnr.]]=BJ$7,Tbl.Kosten[[#This Row],[Totaal kosten]],"")</f>
        <v/>
      </c>
      <c r="BK57" s="158" t="str">
        <f>IF(Tbl.Kosten[[#This Row],[Pnr.]]=BK$7,Tbl.Kosten[[#This Row],[Totaal kosten]],"")</f>
        <v/>
      </c>
      <c r="BL57" s="158" t="str">
        <f>IF(Tbl.Kosten[[#This Row],[Pnr.]]=BL$7,Tbl.Kosten[[#This Row],[Totaal kosten]],"")</f>
        <v/>
      </c>
      <c r="BM57" s="158" t="str">
        <f>IF(Tbl.Kosten[[#This Row],[Pnr.]]=BM$7,Tbl.Kosten[[#This Row],[Totaal kosten]],"")</f>
        <v/>
      </c>
      <c r="BN57" s="158" t="str">
        <f>IF(Tbl.Kosten[[#This Row],[Pnr.]]=BN$7,Tbl.Kosten[[#This Row],[Totaal kosten]],"")</f>
        <v/>
      </c>
      <c r="BO57" s="158" t="str">
        <f>IF(Tbl.Kosten[[#This Row],[Pnr.]]=BO$7,Tbl.Kosten[[#This Row],[Totaal kosten]],"")</f>
        <v/>
      </c>
      <c r="BP57" s="158" t="str">
        <f>IF(Tbl.Kosten[[#This Row],[Pnr.]]=BP$7,Tbl.Kosten[[#This Row],[Totaal kosten]],"")</f>
        <v/>
      </c>
      <c r="BQ57" s="158" t="str">
        <f>IF(Tbl.Kosten[[#This Row],[Pnr.]]=BQ$7,Tbl.Kosten[[#This Row],[Totaal kosten]],"")</f>
        <v/>
      </c>
      <c r="BR57" s="158" t="str">
        <f>IF(Tbl.Kosten[[#This Row],[Pnr.]]=BR$7,Tbl.Kosten[[#This Row],[Totaal kosten]],"")</f>
        <v/>
      </c>
      <c r="BS57" s="158" t="str">
        <f>IF(Tbl.Kosten[[#This Row],[Pnr.]]=BS$7,Tbl.Kosten[[#This Row],[Totaal kosten]],"")</f>
        <v/>
      </c>
      <c r="BT57" s="158" t="str">
        <f>IF(Tbl.Kosten[[#This Row],[Pnr.]]=BT$7,Tbl.Kosten[[#This Row],[Totaal kosten]],"")</f>
        <v/>
      </c>
      <c r="BU57" s="158" t="str">
        <f>IF(Tbl.Kosten[[#This Row],[Pnr.]]=BU$7,Tbl.Kosten[[#This Row],[Totaal kosten]],"")</f>
        <v/>
      </c>
      <c r="BV57" s="158" t="str">
        <f>IF(Tbl.Kosten[[#This Row],[Pnr.]]=BV$7,Tbl.Kosten[[#This Row],[Totaal kosten]],"")</f>
        <v/>
      </c>
      <c r="BW57" s="158" t="str">
        <f>IF(Tbl.Kosten[[#This Row],[Pnr.]]=BW$7,Tbl.Kosten[[#This Row],[Totaal kosten]],"")</f>
        <v/>
      </c>
      <c r="BX57" s="158" t="str">
        <f>IFERROR(_xlfn.XLOOKUP(Tbl.Kosten[[#This Row],[Werkpakketcode]],Tbl.Werkpakketten[Werkpakketcode],Tbl.Werkpakketten[WPnr.],"",0,1),"")</f>
        <v/>
      </c>
      <c r="BY57" s="158" t="str">
        <f>IF(Tbl.Kosten[[#This Row],[WPnr.]]=BY$7,Tbl.Kosten[[#This Row],[Totaal kosten]],"")</f>
        <v/>
      </c>
      <c r="BZ57" s="158" t="str">
        <f>IF(Tbl.Kosten[[#This Row],[WPnr.]]=BZ$7,Tbl.Kosten[[#This Row],[Totaal kosten]],"")</f>
        <v/>
      </c>
      <c r="CA57" s="158" t="str">
        <f>IF(Tbl.Kosten[[#This Row],[WPnr.]]=CA$7,Tbl.Kosten[[#This Row],[Totaal kosten]],"")</f>
        <v/>
      </c>
      <c r="CB57" s="158" t="str">
        <f>IF(Tbl.Kosten[[#This Row],[WPnr.]]=CB$7,Tbl.Kosten[[#This Row],[Totaal kosten]],"")</f>
        <v/>
      </c>
      <c r="CC57" s="158" t="str">
        <f>IF(Tbl.Kosten[[#This Row],[WPnr.]]=CC$7,Tbl.Kosten[[#This Row],[Totaal kosten]],"")</f>
        <v/>
      </c>
      <c r="CD57" s="158" t="str">
        <f>IF(Tbl.Kosten[[#This Row],[WPnr.]]=CD$7,Tbl.Kosten[[#This Row],[Totaal kosten]],"")</f>
        <v/>
      </c>
      <c r="CE57" s="158" t="str">
        <f>IF(Tbl.Kosten[[#This Row],[WPnr.]]=CE$7,Tbl.Kosten[[#This Row],[Totaal kosten]],"")</f>
        <v/>
      </c>
      <c r="CF57" s="158" t="str">
        <f>IF(Tbl.Kosten[[#This Row],[WPnr.]]=CF$7,Tbl.Kosten[[#This Row],[Totaal kosten]],"")</f>
        <v/>
      </c>
      <c r="CG57" s="158" t="str">
        <f>IF(Tbl.Kosten[[#This Row],[WPnr.]]=CG$7,Tbl.Kosten[[#This Row],[Totaal kosten]],"")</f>
        <v/>
      </c>
      <c r="CH57" s="158" t="str">
        <f>IF(Tbl.Kosten[[#This Row],[WPnr.]]=CH$7,Tbl.Kosten[[#This Row],[Totaal kosten]],"")</f>
        <v/>
      </c>
      <c r="CI57" s="158" t="str">
        <f>IF(Tbl.Kosten[[#This Row],[WPnr.]]=CI$7,Tbl.Kosten[[#This Row],[Totaal kosten]],"")</f>
        <v/>
      </c>
      <c r="CJ57" s="158" t="str">
        <f>IF(Tbl.Kosten[[#This Row],[WPnr.]]=CJ$7,Tbl.Kosten[[#This Row],[Totaal kosten]],"")</f>
        <v/>
      </c>
      <c r="CK57" s="158" t="str">
        <f>IF(Tbl.Kosten[[#This Row],[WPnr.]]=CK$7,Tbl.Kosten[[#This Row],[Totaal kosten]],"")</f>
        <v/>
      </c>
      <c r="CL57" s="158" t="str">
        <f>IF(Tbl.Kosten[[#This Row],[WPnr.]]=CL$7,Tbl.Kosten[[#This Row],[Totaal kosten]],"")</f>
        <v/>
      </c>
      <c r="CM57" s="158" t="str">
        <f>IF(Tbl.Kosten[[#This Row],[WPnr.]]=CM$7,Tbl.Kosten[[#This Row],[Totaal kosten]],"")</f>
        <v/>
      </c>
      <c r="CN57" s="158" t="str">
        <f>IF(Tbl.Kosten[[#This Row],[WPnr.]]=CN$7,Tbl.Kosten[[#This Row],[Totaal kosten]],"")</f>
        <v/>
      </c>
      <c r="CO57" s="158" t="str">
        <f>IF(Tbl.Kosten[[#This Row],[WPnr.]]=CO$7,Tbl.Kosten[[#This Row],[Totaal kosten]],"")</f>
        <v/>
      </c>
      <c r="CP57" s="158" t="str">
        <f>IF(Tbl.Kosten[[#This Row],[WPnr.]]=CP$7,Tbl.Kosten[[#This Row],[Totaal kosten]],"")</f>
        <v/>
      </c>
      <c r="CQ57" s="158" t="str">
        <f>IF(Tbl.Kosten[[#This Row],[WPnr.]]=CQ$7,Tbl.Kosten[[#This Row],[Totaal kosten]],"")</f>
        <v/>
      </c>
      <c r="CR57" s="158" t="str">
        <f>IF(Tbl.Kosten[[#This Row],[WPnr.]]=CR$7,Tbl.Kosten[[#This Row],[Totaal kosten]],"")</f>
        <v/>
      </c>
      <c r="CS57" s="158" t="str">
        <f>IF(Tbl.Kosten[[#This Row],[WPnr.]]=CS$7,Tbl.Kosten[[#This Row],[Totaal kosten]],"")</f>
        <v/>
      </c>
      <c r="CT57" s="158" t="str">
        <f>IF(Tbl.Kosten[[#This Row],[WPnr.]]=CT$7,Tbl.Kosten[[#This Row],[Totaal kosten]],"")</f>
        <v/>
      </c>
      <c r="CU57" s="158" t="str">
        <f>IF(Tbl.Kosten[[#This Row],[WPnr.]]=CU$7,Tbl.Kosten[[#This Row],[Totaal kosten]],"")</f>
        <v/>
      </c>
      <c r="CV57" s="158" t="str">
        <f>IF(Tbl.Kosten[[#This Row],[WPnr.]]=CV$7,Tbl.Kosten[[#This Row],[Totaal kosten]],"")</f>
        <v/>
      </c>
      <c r="CW57" s="158" t="str">
        <f>IF(Tbl.Kosten[[#This Row],[WPnr.]]=CW$7,Tbl.Kosten[[#This Row],[Totaal kosten]],"")</f>
        <v/>
      </c>
      <c r="CX57" s="158" t="str">
        <f>IF(Tbl.Kosten[[#This Row],[WPnr.]]=CX$7,Tbl.Kosten[[#This Row],[Totaal kosten]],"")</f>
        <v/>
      </c>
      <c r="CY57" s="158" t="str">
        <f>IF(Tbl.Kosten[[#This Row],[WPnr.]]=CY$7,Tbl.Kosten[[#This Row],[Totaal kosten]],"")</f>
        <v/>
      </c>
      <c r="CZ57" s="158" t="str">
        <f>IF(Tbl.Kosten[[#This Row],[WPnr.]]=CZ$7,Tbl.Kosten[[#This Row],[Totaal kosten]],"")</f>
        <v/>
      </c>
      <c r="DA57" s="158" t="str">
        <f>IF(Tbl.Kosten[[#This Row],[WPnr.]]=DA$7,Tbl.Kosten[[#This Row],[Totaal kosten]],"")</f>
        <v/>
      </c>
      <c r="DB57" s="158" t="str">
        <f>IF(Tbl.Kosten[[#This Row],[WPnr.]]=DB$7,Tbl.Kosten[[#This Row],[Totaal kosten]],"")</f>
        <v/>
      </c>
      <c r="DC57" s="158" t="str">
        <f>IF(Tbl.Kosten[[#This Row],[WPnr.]]=DC$7,Tbl.Kosten[[#This Row],[Totaal kosten]],"")</f>
        <v/>
      </c>
      <c r="DD57" s="158" t="str">
        <f>IF(Tbl.Kosten[[#This Row],[WPnr.]]=DD$7,Tbl.Kosten[[#This Row],[Totaal kosten]],"")</f>
        <v/>
      </c>
      <c r="DE57" s="158" t="str">
        <f>IF(Tbl.Kosten[[#This Row],[WPnr.]]=DE$7,Tbl.Kosten[[#This Row],[Totaal kosten]],"")</f>
        <v/>
      </c>
      <c r="DF57" s="158" t="str">
        <f>IF(Tbl.Kosten[[#This Row],[WPnr.]]=DF$7,Tbl.Kosten[[#This Row],[Totaal kosten]],"")</f>
        <v/>
      </c>
      <c r="DG57" s="158" t="str">
        <f>IF(Tbl.Kosten[[#This Row],[WPnr.]]=DG$7,Tbl.Kosten[[#This Row],[Totaal kosten]],"")</f>
        <v/>
      </c>
      <c r="DH57" s="158" t="str">
        <f>IF(Tbl.Kosten[[#This Row],[WPnr.]]=DH$7,Tbl.Kosten[[#This Row],[Totaal kosten]],"")</f>
        <v/>
      </c>
      <c r="DI57" s="158" t="str">
        <f>IF(Tbl.Kosten[[#This Row],[WPnr.]]=DI$7,Tbl.Kosten[[#This Row],[Totaal kosten]],"")</f>
        <v/>
      </c>
      <c r="DJ57" s="158" t="str">
        <f>IF(Tbl.Kosten[[#This Row],[WPnr.]]=DJ$7,Tbl.Kosten[[#This Row],[Totaal kosten]],"")</f>
        <v/>
      </c>
      <c r="DK57" s="158" t="str">
        <f>IF(Tbl.Kosten[[#This Row],[WPnr.]]=DK$7,Tbl.Kosten[[#This Row],[Totaal kosten]],"")</f>
        <v/>
      </c>
      <c r="DL57" s="158" t="str">
        <f>IF(Tbl.Kosten[[#This Row],[WPnr.]]=DL$7,Tbl.Kosten[[#This Row],[Totaal kosten]],"")</f>
        <v/>
      </c>
      <c r="DM57" s="158" t="str">
        <f>IF(Tbl.Kosten[[#This Row],[WPnr.]]=DM$7,Tbl.Kosten[[#This Row],[Totaal kosten]],"")</f>
        <v/>
      </c>
      <c r="DN57" s="158" t="str">
        <f>IF(Tbl.Kosten[[#This Row],[WPnr.]]=DN$7,Tbl.Kosten[[#This Row],[Totaal kosten]],"")</f>
        <v/>
      </c>
      <c r="DO57" s="158" t="str">
        <f>IF(Tbl.Kosten[[#This Row],[WPnr.]]=DO$7,Tbl.Kosten[[#This Row],[Totaal kosten]],"")</f>
        <v/>
      </c>
      <c r="DP57" s="158" t="str">
        <f>IF(Tbl.Kosten[[#This Row],[WPnr.]]=DP$7,Tbl.Kosten[[#This Row],[Totaal kosten]],"")</f>
        <v/>
      </c>
      <c r="DQ57" s="158" t="str">
        <f>IF(Tbl.Kosten[[#This Row],[WPnr.]]=DQ$7,Tbl.Kosten[[#This Row],[Totaal kosten]],"")</f>
        <v/>
      </c>
      <c r="DR57" s="158" t="str">
        <f>IF(Tbl.Kosten[[#This Row],[WPnr.]]=DR$7,Tbl.Kosten[[#This Row],[Totaal kosten]],"")</f>
        <v/>
      </c>
      <c r="DS57" s="158" t="str">
        <f>IF(Tbl.Kosten[[#This Row],[WPnr.]]=DS$7,Tbl.Kosten[[#This Row],[Totaal kosten]],"")</f>
        <v/>
      </c>
      <c r="DT57" s="158" t="str">
        <f>IF(Tbl.Kosten[[#This Row],[WPnr.]]=DT$7,Tbl.Kosten[[#This Row],[Totaal kosten]],"")</f>
        <v/>
      </c>
      <c r="DU57" s="158" t="str">
        <f>IF(Tbl.Kosten[[#This Row],[WPnr.]]=DU$7,Tbl.Kosten[[#This Row],[Totaal kosten]],"")</f>
        <v/>
      </c>
      <c r="DV57" s="158" t="str">
        <f>IF(Tbl.Kosten[[#This Row],[WPnr.]]=DV$7,Tbl.Kosten[[#This Row],[Totaal kosten]],"")</f>
        <v/>
      </c>
      <c r="DW57" s="160" t="str">
        <f>IFERROR(_xlfn.XLOOKUP(Tbl.Kosten[[#This Row],[Kostensoort]],Tbl.Kostensoorten[Kostensoorten],Tbl.Kostensoorten[KSnr.],"",0,1),"")</f>
        <v/>
      </c>
      <c r="DX57" s="160" t="str">
        <f>IF(Tbl.Kosten[[#This Row],[KSnr.]]=DX$7,Tbl.Kosten[[#This Row],[Totaal kosten]],"")</f>
        <v/>
      </c>
      <c r="DY57" s="160" t="str">
        <f>IF(Tbl.Kosten[[#This Row],[KSnr.]]=DY$7,Tbl.Kosten[[#This Row],[Totaal kosten]],"")</f>
        <v/>
      </c>
      <c r="DZ57" s="160" t="str">
        <f>IF(Tbl.Kosten[[#This Row],[KSnr.]]=DZ$7,Tbl.Kosten[[#This Row],[Totaal kosten]],"")</f>
        <v/>
      </c>
      <c r="EA57" s="160" t="str">
        <f>IF(Tbl.Kosten[[#This Row],[KSnr.]]=EA$7,Tbl.Kosten[[#This Row],[Totaal kosten]],"")</f>
        <v/>
      </c>
      <c r="EB57" s="160" t="str">
        <f>IF(Tbl.Kosten[[#This Row],[KSnr.]]=EB$7,Tbl.Kosten[[#This Row],[Totaal kosten]],"")</f>
        <v/>
      </c>
      <c r="EC57" s="160" t="str">
        <f>IF(Tbl.Kosten[[#This Row],[KSnr.]]=EC$7,Tbl.Kosten[[#This Row],[Totaal kosten]],"")</f>
        <v/>
      </c>
      <c r="ED57" s="160" t="str">
        <f>IF(Tbl.Kosten[[#This Row],[KSnr.]]=ED$7,Tbl.Kosten[[#This Row],[Totaal kosten]],"")</f>
        <v/>
      </c>
      <c r="EE57" s="160" t="str">
        <f>IF(Tbl.Kosten[[#This Row],[KSnr.]]=EE$7,Tbl.Kosten[[#This Row],[Totaal kosten]],"")</f>
        <v/>
      </c>
      <c r="EF57" s="160" t="str">
        <f>IF(Tbl.Kosten[[#This Row],[KSnr.]]=EF$7,Tbl.Kosten[[#This Row],[Totaal kosten]],"")</f>
        <v/>
      </c>
      <c r="EG57" s="160" t="str">
        <f>IF(Tbl.Kosten[[#This Row],[KSnr.]]=EG$7,Tbl.Kosten[[#This Row],[Totaal kosten]],"")</f>
        <v/>
      </c>
      <c r="EH57" s="160" t="str">
        <f>IF(Tbl.Kosten[[#This Row],[KSnr.]]=EH$7,Tbl.Kosten[[#This Row],[Totaal kosten]],"")</f>
        <v/>
      </c>
      <c r="EI57" s="160" t="str">
        <f>IF(Tbl.Kosten[[#This Row],[KSnr.]]=EI$7,Tbl.Kosten[[#This Row],[Totaal kosten]],"")</f>
        <v/>
      </c>
      <c r="EJ57" s="160" t="str">
        <f>IF(Tbl.Kosten[[#This Row],[KSnr.]]=EJ$7,Tbl.Kosten[[#This Row],[Totaal kosten]],"")</f>
        <v/>
      </c>
      <c r="EK57" s="160" t="str">
        <f>IF(Tbl.Kosten[[#This Row],[KSnr.]]=EK$7,Tbl.Kosten[[#This Row],[Totaal kosten]],"")</f>
        <v/>
      </c>
      <c r="EL57" s="160" t="str">
        <f>IF(Tbl.Kosten[[#This Row],[KSnr.]]=EL$7,Tbl.Kosten[[#This Row],[Totaal kosten]],"")</f>
        <v/>
      </c>
      <c r="EM57" s="160" t="str">
        <f>IF(Tbl.Kosten[[#This Row],[KSnr.]]=EM$7,Tbl.Kosten[[#This Row],[Totaal kosten]],"")</f>
        <v/>
      </c>
      <c r="EN57" s="160" t="str">
        <f>IF(Tbl.Kosten[[#This Row],[KSnr.]]=EN$7,Tbl.Kosten[[#This Row],[Totaal kosten]],"")</f>
        <v/>
      </c>
      <c r="EO57" s="160" t="str">
        <f>IF(Tbl.Kosten[[#This Row],[KSnr.]]=EO$7,Tbl.Kosten[[#This Row],[Totaal kosten]],"")</f>
        <v/>
      </c>
      <c r="EP57" s="160" t="str">
        <f>IF(Tbl.Kosten[[#This Row],[KSnr.]]=EP$7,Tbl.Kosten[[#This Row],[Totaal kosten]],"")</f>
        <v/>
      </c>
      <c r="EQ57" s="160" t="str">
        <f>IF(Tbl.Kosten[[#This Row],[KSnr.]]=EQ$7,Tbl.Kosten[[#This Row],[Totaal kosten]],"")</f>
        <v/>
      </c>
      <c r="ER57" s="154" t="str">
        <f>IFERROR(_xlfn.XLOOKUP(Tbl.Kosten[[#This Row],[Subsidieactiviteit]],Tbl.Subsidiehoogte[Subsidieactiviteit],Tbl.Subsidiehoogte[SAnr.],"",0,1),"")</f>
        <v/>
      </c>
      <c r="ES57" s="160" t="str">
        <f>IF(Tbl.Kosten[[#This Row],[Sanr.]]=ES$7,Tbl.Kosten[[#This Row],[Totaal kosten]],"")</f>
        <v/>
      </c>
      <c r="ET57" s="160" t="str">
        <f>IF(Tbl.Kosten[[#This Row],[Sanr.]]=ET$7,Tbl.Kosten[[#This Row],[Totaal kosten]],"")</f>
        <v/>
      </c>
      <c r="EU57" s="160" t="str">
        <f>IF(Tbl.Kosten[[#This Row],[Sanr.]]=EU$7,Tbl.Kosten[[#This Row],[Totaal kosten]],"")</f>
        <v/>
      </c>
      <c r="EV57" s="160" t="str">
        <f>IF(Tbl.Kosten[[#This Row],[Sanr.]]=EV$7,Tbl.Kosten[[#This Row],[Totaal kosten]],"")</f>
        <v/>
      </c>
      <c r="EW57" s="160" t="str">
        <f>IF(Tbl.Kosten[[#This Row],[Sanr.]]=EW$7,Tbl.Kosten[[#This Row],[Totaal kosten]],"")</f>
        <v/>
      </c>
      <c r="EX57" s="160" t="str">
        <f>IF(Tbl.Kosten[[#This Row],[Sanr.]]=EX$7,Tbl.Kosten[[#This Row],[Totaal kosten]],"")</f>
        <v/>
      </c>
      <c r="EY57" s="160" t="str">
        <f>IF(Tbl.Kosten[[#This Row],[Sanr.]]=EY$7,Tbl.Kosten[[#This Row],[Totaal kosten]],"")</f>
        <v/>
      </c>
      <c r="EZ57" s="160" t="str">
        <f>IF(Tbl.Kosten[[#This Row],[Sanr.]]=EZ$7,Tbl.Kosten[[#This Row],[Totaal kosten]],"")</f>
        <v/>
      </c>
      <c r="FA57" s="160" t="str">
        <f>IF(Tbl.Kosten[[#This Row],[Sanr.]]=FA$7,Tbl.Kosten[[#This Row],[Totaal kosten]],"")</f>
        <v/>
      </c>
      <c r="FB57" s="160" t="str">
        <f>IF(Tbl.Kosten[[#This Row],[Sanr.]]=FB$7,Tbl.Kosten[[#This Row],[Totaal kosten]],"")</f>
        <v/>
      </c>
      <c r="FC57" s="160" t="str">
        <f>IF(Tbl.Kosten[[#This Row],[Sanr.]]=FC$7,Tbl.Kosten[[#This Row],[Totaal kosten]],"")</f>
        <v/>
      </c>
      <c r="FD57" s="160" t="str">
        <f>IF(Tbl.Kosten[[#This Row],[Sanr.]]=FD$7,Tbl.Kosten[[#This Row],[Totaal kosten]],"")</f>
        <v/>
      </c>
      <c r="FE57" s="160" t="str">
        <f>IF(Tbl.Kosten[[#This Row],[Sanr.]]=FE$7,Tbl.Kosten[[#This Row],[Totaal kosten]],"")</f>
        <v/>
      </c>
      <c r="FF57" s="160" t="str">
        <f>IF(Tbl.Kosten[[#This Row],[Sanr.]]=FF$7,Tbl.Kosten[[#This Row],[Totaal kosten]],"")</f>
        <v/>
      </c>
      <c r="FG57" s="160" t="str">
        <f>IF(Tbl.Kosten[[#This Row],[Sanr.]]=FG$7,Tbl.Kosten[[#This Row],[Totaal kosten]],"")</f>
        <v/>
      </c>
      <c r="FH57" s="160" t="str">
        <f>IF(Tbl.Kosten[[#This Row],[Sanr.]]=FH$7,Tbl.Kosten[[#This Row],[Totaal kosten]],"")</f>
        <v/>
      </c>
      <c r="FI57" s="160" t="str">
        <f>IF(Tbl.Kosten[[#This Row],[Sanr.]]=FI$7,Tbl.Kosten[[#This Row],[Totaal kosten]],"")</f>
        <v/>
      </c>
      <c r="FJ57" s="160" t="str">
        <f>IF(Tbl.Kosten[[#This Row],[Sanr.]]=FJ$7,Tbl.Kosten[[#This Row],[Totaal kosten]],"")</f>
        <v/>
      </c>
      <c r="FK57" s="160" t="str">
        <f>IF(Tbl.Kosten[[#This Row],[Sanr.]]=FK$7,Tbl.Kosten[[#This Row],[Totaal kosten]],"")</f>
        <v/>
      </c>
      <c r="FL57" s="160" t="str">
        <f>IF(Tbl.Kosten[[#This Row],[Sanr.]]=FL$7,Tbl.Kosten[[#This Row],[Totaal kosten]],"")</f>
        <v/>
      </c>
      <c r="FM57" s="160" t="str">
        <f>IF(Tbl.Kosten[[#This Row],[Sanr.]]=FM$7,Tbl.Kosten[[#This Row],[Totaal kosten]],"")</f>
        <v/>
      </c>
      <c r="FN57" s="160" t="str">
        <f>IF(Tbl.Kosten[[#This Row],[Sanr.]]=FN$7,Tbl.Kosten[[#This Row],[Totaal kosten]],"")</f>
        <v/>
      </c>
      <c r="FO57" s="160" t="str">
        <f>IF(Tbl.Kosten[[#This Row],[Sanr.]]=FO$7,Tbl.Kosten[[#This Row],[Totaal kosten]],"")</f>
        <v/>
      </c>
      <c r="FP57" s="160" t="str">
        <f>IF(Tbl.Kosten[[#This Row],[Sanr.]]=FP$7,Tbl.Kosten[[#This Row],[Totaal kosten]],"")</f>
        <v/>
      </c>
      <c r="FQ57" s="160" t="str">
        <f>IF(Tbl.Kosten[[#This Row],[Sanr.]]=FQ$7,Tbl.Kosten[[#This Row],[Totaal kosten]],"")</f>
        <v/>
      </c>
      <c r="FR57" s="160" t="str">
        <f>IF(Tbl.Kosten[[#This Row],[Sanr.]]=FR$7,Tbl.Kosten[[#This Row],[Totaal kosten]],"")</f>
        <v/>
      </c>
      <c r="FS57" s="160" t="str">
        <f>IF(Tbl.Kosten[[#This Row],[Sanr.]]=FS$7,Tbl.Kosten[[#This Row],[Totaal kosten]],"")</f>
        <v/>
      </c>
      <c r="FT57" s="160" t="str">
        <f>IF(Tbl.Kosten[[#This Row],[Sanr.]]=FT$7,Tbl.Kosten[[#This Row],[Totaal kosten]],"")</f>
        <v/>
      </c>
      <c r="FU57" s="160" t="str">
        <f>IF(Tbl.Kosten[[#This Row],[Sanr.]]=FU$7,Tbl.Kosten[[#This Row],[Totaal kosten]],"")</f>
        <v/>
      </c>
      <c r="FV57" s="160" t="str">
        <f>IF(Tbl.Kosten[[#This Row],[Sanr.]]=FV$7,Tbl.Kosten[[#This Row],[Totaal kosten]],"")</f>
        <v/>
      </c>
      <c r="FW57" s="160" t="str">
        <f>IFERROR(_xlfn.XLOOKUP(Tbl.Kosten[[#This Row],[Activiteitencode]],Tbl.Activiteiten[Activiteitcode],Tbl.Activiteiten[Anr.],"",0,1),"")</f>
        <v/>
      </c>
      <c r="FX57" s="181" t="str">
        <f>_xlfn.CONCAT(Tbl.Kosten[[#This Row],[Pnr.]],Tbl.Kosten[[#This Row],[Sanr.]])</f>
        <v>P1</v>
      </c>
      <c r="FY57" s="160">
        <f>Tbl.Kosten[[#This Row],[Totaal kosten]]-Tbl.Kosten[[#This Row],[Subsidie]]</f>
        <v>0</v>
      </c>
      <c r="FZ57" s="160">
        <f>IF(Tbl.Kosten[[#This Row],[Pnr.]]=FZ$7,Tbl.Kosten[[#This Row],[Te financieren]],"")</f>
        <v>0</v>
      </c>
      <c r="GA57" s="160" t="str">
        <f>IF(Tbl.Kosten[[#This Row],[Pnr.]]=GA$7,Tbl.Kosten[[#This Row],[Te financieren]],"")</f>
        <v/>
      </c>
      <c r="GB57" s="160" t="str">
        <f>IF(Tbl.Kosten[[#This Row],[Pnr.]]=GB$7,Tbl.Kosten[[#This Row],[Te financieren]],"")</f>
        <v/>
      </c>
      <c r="GC57" s="160" t="str">
        <f>IF(Tbl.Kosten[[#This Row],[Pnr.]]=GC$7,Tbl.Kosten[[#This Row],[Te financieren]],"")</f>
        <v/>
      </c>
      <c r="GD57" s="160" t="str">
        <f>IF(Tbl.Kosten[[#This Row],[Pnr.]]=GD$7,Tbl.Kosten[[#This Row],[Te financieren]],"")</f>
        <v/>
      </c>
      <c r="GE57" s="160" t="str">
        <f>IF(Tbl.Kosten[[#This Row],[Pnr.]]=GE$7,Tbl.Kosten[[#This Row],[Te financieren]],"")</f>
        <v/>
      </c>
      <c r="GF57" s="160" t="str">
        <f>IF(Tbl.Kosten[[#This Row],[Pnr.]]=GF$7,Tbl.Kosten[[#This Row],[Te financieren]],"")</f>
        <v/>
      </c>
      <c r="GG57" s="160" t="str">
        <f>IF(Tbl.Kosten[[#This Row],[Pnr.]]=GG$7,Tbl.Kosten[[#This Row],[Te financieren]],"")</f>
        <v/>
      </c>
      <c r="GH57" s="160" t="str">
        <f>IF(Tbl.Kosten[[#This Row],[Pnr.]]=GH$7,Tbl.Kosten[[#This Row],[Te financieren]],"")</f>
        <v/>
      </c>
      <c r="GI57" s="160" t="str">
        <f>IF(Tbl.Kosten[[#This Row],[Pnr.]]=GI$7,Tbl.Kosten[[#This Row],[Te financieren]],"")</f>
        <v/>
      </c>
      <c r="GJ57" s="160" t="str">
        <f>IF(Tbl.Kosten[[#This Row],[Pnr.]]=GJ$7,Tbl.Kosten[[#This Row],[Te financieren]],"")</f>
        <v/>
      </c>
      <c r="GK57" s="160" t="str">
        <f>IF(Tbl.Kosten[[#This Row],[Pnr.]]=GK$7,Tbl.Kosten[[#This Row],[Te financieren]],"")</f>
        <v/>
      </c>
      <c r="GL57" s="160" t="str">
        <f>IF(Tbl.Kosten[[#This Row],[Pnr.]]=GL$7,Tbl.Kosten[[#This Row],[Te financieren]],"")</f>
        <v/>
      </c>
      <c r="GM57" s="160" t="str">
        <f>IF(Tbl.Kosten[[#This Row],[Pnr.]]=GM$7,Tbl.Kosten[[#This Row],[Te financieren]],"")</f>
        <v/>
      </c>
      <c r="GN57" s="160" t="str">
        <f>IF(Tbl.Kosten[[#This Row],[Pnr.]]=GN$7,Tbl.Kosten[[#This Row],[Te financieren]],"")</f>
        <v/>
      </c>
      <c r="GO57" s="160" t="str">
        <f>IF(Tbl.Kosten[[#This Row],[Pnr.]]=GO$7,Tbl.Kosten[[#This Row],[Te financieren]],"")</f>
        <v/>
      </c>
      <c r="GP57" s="160" t="str">
        <f>IF(Tbl.Kosten[[#This Row],[Pnr.]]=GP$7,Tbl.Kosten[[#This Row],[Te financieren]],"")</f>
        <v/>
      </c>
      <c r="GQ57" s="160" t="str">
        <f>IF(Tbl.Kosten[[#This Row],[Pnr.]]=GQ$7,Tbl.Kosten[[#This Row],[Te financieren]],"")</f>
        <v/>
      </c>
      <c r="GR57" s="160" t="str">
        <f>IF(Tbl.Kosten[[#This Row],[Pnr.]]=GR$7,Tbl.Kosten[[#This Row],[Te financieren]],"")</f>
        <v/>
      </c>
      <c r="GS57" s="160" t="str">
        <f>IF(Tbl.Kosten[[#This Row],[Pnr.]]=GS$7,Tbl.Kosten[[#This Row],[Te financieren]],"")</f>
        <v/>
      </c>
      <c r="GT57" s="160" t="str">
        <f>IF(Tbl.Kosten[[#This Row],[Pnr.]]=GT$7,Tbl.Kosten[[#This Row],[Te financieren]],"")</f>
        <v/>
      </c>
      <c r="GU57" s="160" t="str">
        <f>IF(Tbl.Kosten[[#This Row],[Pnr.]]=GU$7,Tbl.Kosten[[#This Row],[Te financieren]],"")</f>
        <v/>
      </c>
      <c r="GV57" s="160" t="str">
        <f>IF(Tbl.Kosten[[#This Row],[Pnr.]]=GV$7,Tbl.Kosten[[#This Row],[Te financieren]],"")</f>
        <v/>
      </c>
      <c r="GW57" s="160" t="str">
        <f>IF(Tbl.Kosten[[#This Row],[Pnr.]]=GW$7,Tbl.Kosten[[#This Row],[Te financieren]],"")</f>
        <v/>
      </c>
      <c r="GX57" s="160" t="str">
        <f>IF(Tbl.Kosten[[#This Row],[Pnr.]]=GX$7,Tbl.Kosten[[#This Row],[Te financieren]],"")</f>
        <v/>
      </c>
      <c r="GY57" s="160" t="str">
        <f>IF(Tbl.Kosten[[#This Row],[Pnr.]]=GY$7,Tbl.Kosten[[#This Row],[Te financieren]],"")</f>
        <v/>
      </c>
      <c r="GZ57" s="160" t="str">
        <f>IF(Tbl.Kosten[[#This Row],[Pnr.]]=GZ$7,Tbl.Kosten[[#This Row],[Te financieren]],"")</f>
        <v/>
      </c>
      <c r="HA57" s="160" t="str">
        <f>IF(Tbl.Kosten[[#This Row],[Pnr.]]=HA$7,Tbl.Kosten[[#This Row],[Te financieren]],"")</f>
        <v/>
      </c>
      <c r="HB57" s="160" t="str">
        <f>IF(Tbl.Kosten[[#This Row],[Pnr.]]=HB$7,Tbl.Kosten[[#This Row],[Te financieren]],"")</f>
        <v/>
      </c>
      <c r="HC57" s="160" t="str">
        <f>IF(Tbl.Kosten[[#This Row],[Pnr.]]=HC$7,Tbl.Kosten[[#This Row],[Te financieren]],"")</f>
        <v/>
      </c>
      <c r="HD57" s="160" t="str">
        <f>IF(Tbl.Kosten[[#This Row],[Pnr.]]=HD$7,Tbl.Kosten[[#This Row],[Te financieren]],"")</f>
        <v/>
      </c>
      <c r="HE57" s="160" t="str">
        <f>IF(Tbl.Kosten[[#This Row],[Pnr.]]=HE$7,Tbl.Kosten[[#This Row],[Te financieren]],"")</f>
        <v/>
      </c>
      <c r="HF57" s="160" t="str">
        <f>IF(Tbl.Kosten[[#This Row],[Pnr.]]=HF$7,Tbl.Kosten[[#This Row],[Te financieren]],"")</f>
        <v/>
      </c>
      <c r="HG57" s="160" t="str">
        <f>IF(Tbl.Kosten[[#This Row],[Pnr.]]=HG$7,Tbl.Kosten[[#This Row],[Te financieren]],"")</f>
        <v/>
      </c>
      <c r="HH57" s="160" t="str">
        <f>IF(Tbl.Kosten[[#This Row],[Pnr.]]=HH$7,Tbl.Kosten[[#This Row],[Te financieren]],"")</f>
        <v/>
      </c>
      <c r="HI57" s="160" t="str">
        <f>IF(Tbl.Kosten[[#This Row],[Pnr.]]=HI$7,Tbl.Kosten[[#This Row],[Te financieren]],"")</f>
        <v/>
      </c>
      <c r="HJ57" s="160" t="str">
        <f>IF(Tbl.Kosten[[#This Row],[Pnr.]]=HJ$7,Tbl.Kosten[[#This Row],[Te financieren]],"")</f>
        <v/>
      </c>
      <c r="HK57" s="160" t="str">
        <f>IF(Tbl.Kosten[[#This Row],[Pnr.]]=HK$7,Tbl.Kosten[[#This Row],[Te financieren]],"")</f>
        <v/>
      </c>
      <c r="HL57" s="160" t="str">
        <f>IF(Tbl.Kosten[[#This Row],[Pnr.]]=HL$7,Tbl.Kosten[[#This Row],[Te financieren]],"")</f>
        <v/>
      </c>
      <c r="HM57" s="160" t="str">
        <f>IF(Tbl.Kosten[[#This Row],[Pnr.]]=HM$7,Tbl.Kosten[[#This Row],[Te financieren]],"")</f>
        <v/>
      </c>
      <c r="HN57" s="160" t="str">
        <f>IF(Tbl.Kosten[[#This Row],[Pnr.]]=HN$7,Tbl.Kosten[[#This Row],[Te financieren]],"")</f>
        <v/>
      </c>
      <c r="HO57" s="160" t="str">
        <f>IF(Tbl.Kosten[[#This Row],[Pnr.]]=HO$7,Tbl.Kosten[[#This Row],[Te financieren]],"")</f>
        <v/>
      </c>
      <c r="HP57" s="160" t="str">
        <f>IF(Tbl.Kosten[[#This Row],[Pnr.]]=HP$7,Tbl.Kosten[[#This Row],[Te financieren]],"")</f>
        <v/>
      </c>
      <c r="HQ57" s="160" t="str">
        <f>IF(Tbl.Kosten[[#This Row],[Pnr.]]=HQ$7,Tbl.Kosten[[#This Row],[Te financieren]],"")</f>
        <v/>
      </c>
      <c r="HR57" s="160" t="str">
        <f>IF(Tbl.Kosten[[#This Row],[Pnr.]]=HR$7,Tbl.Kosten[[#This Row],[Te financieren]],"")</f>
        <v/>
      </c>
      <c r="HS57" s="160" t="str">
        <f>IF(Tbl.Kosten[[#This Row],[Pnr.]]=HS$7,Tbl.Kosten[[#This Row],[Te financieren]],"")</f>
        <v/>
      </c>
      <c r="HT57" s="160" t="str">
        <f>IF(Tbl.Kosten[[#This Row],[Pnr.]]=HT$7,Tbl.Kosten[[#This Row],[Te financieren]],"")</f>
        <v/>
      </c>
      <c r="HU57" s="160" t="str">
        <f>IF(Tbl.Kosten[[#This Row],[Pnr.]]=HU$7,Tbl.Kosten[[#This Row],[Te financieren]],"")</f>
        <v/>
      </c>
      <c r="HV57" s="160" t="str">
        <f>IF(Tbl.Kosten[[#This Row],[Pnr.]]=HV$7,Tbl.Kosten[[#This Row],[Te financieren]],"")</f>
        <v/>
      </c>
      <c r="HW57" s="160" t="str">
        <f>IF(Tbl.Kosten[[#This Row],[Pnr.]]=HW$7,Tbl.Kosten[[#This Row],[Te financieren]],"")</f>
        <v/>
      </c>
    </row>
    <row r="58" spans="2:231" x14ac:dyDescent="0.3">
      <c r="B58" s="144"/>
      <c r="C58" s="147"/>
      <c r="D58" s="146"/>
      <c r="E58" s="147"/>
      <c r="F58" s="145"/>
      <c r="G58" s="11" t="str">
        <f>IF(Tbl.Kosten[[#This Row],[Medewerker e/o 
functie]]&lt;&gt;"",_xlfn.XLOOKUP(Tbl.Kosten[[#This Row],[Medewerker e/o 
functie]],Tbl.Uurtarief[Medewerker en/of functie],Tbl.Uurtarief[Uurtarief],"",0,1),"")</f>
        <v/>
      </c>
      <c r="H58" s="121">
        <f>IFERROR(Tbl.Kosten[[#This Row],[Uren]]*Tbl.Kosten[[#This Row],[Uurtarief]],0)</f>
        <v>0</v>
      </c>
      <c r="I58" s="119" t="str">
        <f>IF(Tbl.Kosten[[#This Row],[Subtotaal uren]]&lt;&gt;0,_xlfn.XLOOKUP(Tbl.Kosten[[#This Row],[Medewerker e/o 
functie]],Tbl.Uurtarief[Medewerker en/of functie],Tbl.Uurtarief[Kostensoort arbeid],"",0,1),"")</f>
        <v/>
      </c>
      <c r="J58" s="147"/>
      <c r="K58" s="145"/>
      <c r="L58" s="149" t="str">
        <f>IF(Tbl.Kosten[[#This Row],[Activum]]&lt;&gt;"",_xlfn.XLOOKUP(Tbl.Kosten[[#This Row],[Activum]],Tbl.Afschrijvingskosten[Activum],Tbl.Afschrijvingskosten[Tarief per afschrijvings-eenheid],"",0,1),"")</f>
        <v/>
      </c>
      <c r="M58" s="122">
        <f>IFERROR(Tbl.Kosten[[#This Row],[Een-
heden]]*Tbl.Kosten[[#This Row],[Afschrijvings-
tarief]],0)</f>
        <v>0</v>
      </c>
      <c r="N58" s="122" t="str">
        <f>IF(Tbl.Kosten[[#This Row],[Subtotaal afschrijving]]&lt;&gt;0,Lijsten!A56,"")</f>
        <v/>
      </c>
      <c r="O58" s="150"/>
      <c r="P58" s="145"/>
      <c r="Q58" s="148"/>
      <c r="R58" s="122">
        <f>IFERROR(Tbl.Kosten[[#This Row],[Aantal]]*Tbl.Kosten[[#This Row],[Tarief]],0)</f>
        <v>0</v>
      </c>
      <c r="S58" s="8">
        <f>IFERROR(Tbl.Kosten[[#This Row],[Subtotaal overige kosten]]+Tbl.Kosten[[#This Row],[Subtotaal uren]]+Tbl.Kosten[[#This Row],[Subtotaal afschrijving]],0)</f>
        <v>0</v>
      </c>
      <c r="T58" s="8">
        <f>IFERROR(Tbl.Kosten[[#This Row],[Totaal kosten]]*Tbl.Kosten[[#This Row],[Subsidie%]],0)</f>
        <v>0</v>
      </c>
      <c r="U58" s="4" t="str" cm="1">
        <f t="array" ref="U58">IFERROR(_xlfn.IFS(Tbl.Kosten[[#This Row],[Subtotaal uren]]&lt;&gt;0,Tbl.Kosten[[#This Row],[Kostensoort arbeid]],Tbl.Kosten[[#This Row],[Subtotaal afschrijving]]&lt;&gt;0,Tbl.Kosten[[#This Row],[Kostensoort afschrijving]],Tbl.Kosten[[#This Row],[Subtotaal overige kosten]]&lt;&gt;0,Tbl.Kosten[[#This Row],[Kostensoort overig]]),"")</f>
        <v/>
      </c>
      <c r="V58" s="4" t="str">
        <f>IFERROR(_xlfn.XLOOKUP(Tbl.Kosten[[#This Row],[Activiteitencode]],Tbl.Activiteiten[Activiteitcode],Tbl.Activiteiten[Werkpakketcode],"",0,1),"")</f>
        <v/>
      </c>
      <c r="W58" s="4" t="str">
        <f>IFERROR(_xlfn.XLOOKUP(Tbl.Kosten[[#This Row],[Werkpakketcode]],Tbl.Werkpakketten[Werkpakketcode],Tbl.Werkpakketten[Subsidiabele activiteit],"",0,1),"")</f>
        <v/>
      </c>
      <c r="X58" s="12">
        <f>IFERROR(_xlfn.XLOOKUP(Tbl.Kosten[[#This Row],[Sanr.]],Tbl.Subsidiehoogte[SAnr.],Tbl.Subsidiehoogte[Sub. Percentage],0,0,1),0)</f>
        <v>0</v>
      </c>
      <c r="Y58" s="154" t="str">
        <f>IFERROR(_xlfn.XLOOKUP(Tbl.Kosten[[#This Row],[Partnercode]],Tbl.Projectpartners[Partnercode],Tbl.Projectpartners[PNr.],"",0,1),"")</f>
        <v>P1</v>
      </c>
      <c r="Z58" s="158">
        <f>IF(Tbl.Kosten[[#This Row],[Pnr.]]=Z$7,Tbl.Kosten[[#This Row],[Totaal kosten]],"")</f>
        <v>0</v>
      </c>
      <c r="AA58" s="158" t="str">
        <f>IF(Tbl.Kosten[[#This Row],[Pnr.]]=AA$7,Tbl.Kosten[[#This Row],[Totaal kosten]],"")</f>
        <v/>
      </c>
      <c r="AB58" s="158" t="str">
        <f>IF(Tbl.Kosten[[#This Row],[Pnr.]]=AB$7,Tbl.Kosten[[#This Row],[Totaal kosten]],"")</f>
        <v/>
      </c>
      <c r="AC58" s="158" t="str">
        <f>IF(Tbl.Kosten[[#This Row],[Pnr.]]=AC$7,Tbl.Kosten[[#This Row],[Totaal kosten]],"")</f>
        <v/>
      </c>
      <c r="AD58" s="158" t="str">
        <f>IF(Tbl.Kosten[[#This Row],[Pnr.]]=AD$7,Tbl.Kosten[[#This Row],[Totaal kosten]],"")</f>
        <v/>
      </c>
      <c r="AE58" s="158" t="str">
        <f>IF(Tbl.Kosten[[#This Row],[Pnr.]]=AE$7,Tbl.Kosten[[#This Row],[Totaal kosten]],"")</f>
        <v/>
      </c>
      <c r="AF58" s="158" t="str">
        <f>IF(Tbl.Kosten[[#This Row],[Pnr.]]=AF$7,Tbl.Kosten[[#This Row],[Totaal kosten]],"")</f>
        <v/>
      </c>
      <c r="AG58" s="158" t="str">
        <f>IF(Tbl.Kosten[[#This Row],[Pnr.]]=AG$7,Tbl.Kosten[[#This Row],[Totaal kosten]],"")</f>
        <v/>
      </c>
      <c r="AH58" s="158" t="str">
        <f>IF(Tbl.Kosten[[#This Row],[Pnr.]]=AH$7,Tbl.Kosten[[#This Row],[Totaal kosten]],"")</f>
        <v/>
      </c>
      <c r="AI58" s="158" t="str">
        <f>IF(Tbl.Kosten[[#This Row],[Pnr.]]=AI$7,Tbl.Kosten[[#This Row],[Totaal kosten]],"")</f>
        <v/>
      </c>
      <c r="AJ58" s="158" t="str">
        <f>IF(Tbl.Kosten[[#This Row],[Pnr.]]=AJ$7,Tbl.Kosten[[#This Row],[Totaal kosten]],"")</f>
        <v/>
      </c>
      <c r="AK58" s="158" t="str">
        <f>IF(Tbl.Kosten[[#This Row],[Pnr.]]=AK$7,Tbl.Kosten[[#This Row],[Totaal kosten]],"")</f>
        <v/>
      </c>
      <c r="AL58" s="158" t="str">
        <f>IF(Tbl.Kosten[[#This Row],[Pnr.]]=AL$7,Tbl.Kosten[[#This Row],[Totaal kosten]],"")</f>
        <v/>
      </c>
      <c r="AM58" s="158" t="str">
        <f>IF(Tbl.Kosten[[#This Row],[Pnr.]]=AM$7,Tbl.Kosten[[#This Row],[Totaal kosten]],"")</f>
        <v/>
      </c>
      <c r="AN58" s="158" t="str">
        <f>IF(Tbl.Kosten[[#This Row],[Pnr.]]=AN$7,Tbl.Kosten[[#This Row],[Totaal kosten]],"")</f>
        <v/>
      </c>
      <c r="AO58" s="158" t="str">
        <f>IF(Tbl.Kosten[[#This Row],[Pnr.]]=AO$7,Tbl.Kosten[[#This Row],[Totaal kosten]],"")</f>
        <v/>
      </c>
      <c r="AP58" s="158" t="str">
        <f>IF(Tbl.Kosten[[#This Row],[Pnr.]]=AP$7,Tbl.Kosten[[#This Row],[Totaal kosten]],"")</f>
        <v/>
      </c>
      <c r="AQ58" s="158" t="str">
        <f>IF(Tbl.Kosten[[#This Row],[Pnr.]]=AQ$7,Tbl.Kosten[[#This Row],[Totaal kosten]],"")</f>
        <v/>
      </c>
      <c r="AR58" s="158" t="str">
        <f>IF(Tbl.Kosten[[#This Row],[Pnr.]]=AR$7,Tbl.Kosten[[#This Row],[Totaal kosten]],"")</f>
        <v/>
      </c>
      <c r="AS58" s="158" t="str">
        <f>IF(Tbl.Kosten[[#This Row],[Pnr.]]=AS$7,Tbl.Kosten[[#This Row],[Totaal kosten]],"")</f>
        <v/>
      </c>
      <c r="AT58" s="158" t="str">
        <f>IF(Tbl.Kosten[[#This Row],[Pnr.]]=AT$7,Tbl.Kosten[[#This Row],[Totaal kosten]],"")</f>
        <v/>
      </c>
      <c r="AU58" s="158" t="str">
        <f>IF(Tbl.Kosten[[#This Row],[Pnr.]]=AU$7,Tbl.Kosten[[#This Row],[Totaal kosten]],"")</f>
        <v/>
      </c>
      <c r="AV58" s="158" t="str">
        <f>IF(Tbl.Kosten[[#This Row],[Pnr.]]=AV$7,Tbl.Kosten[[#This Row],[Totaal kosten]],"")</f>
        <v/>
      </c>
      <c r="AW58" s="158" t="str">
        <f>IF(Tbl.Kosten[[#This Row],[Pnr.]]=AW$7,Tbl.Kosten[[#This Row],[Totaal kosten]],"")</f>
        <v/>
      </c>
      <c r="AX58" s="158" t="str">
        <f>IF(Tbl.Kosten[[#This Row],[Pnr.]]=AX$7,Tbl.Kosten[[#This Row],[Totaal kosten]],"")</f>
        <v/>
      </c>
      <c r="AY58" s="158" t="str">
        <f>IF(Tbl.Kosten[[#This Row],[Pnr.]]=AY$7,Tbl.Kosten[[#This Row],[Totaal kosten]],"")</f>
        <v/>
      </c>
      <c r="AZ58" s="158" t="str">
        <f>IF(Tbl.Kosten[[#This Row],[Pnr.]]=AZ$7,Tbl.Kosten[[#This Row],[Totaal kosten]],"")</f>
        <v/>
      </c>
      <c r="BA58" s="158" t="str">
        <f>IF(Tbl.Kosten[[#This Row],[Pnr.]]=BA$7,Tbl.Kosten[[#This Row],[Totaal kosten]],"")</f>
        <v/>
      </c>
      <c r="BB58" s="158" t="str">
        <f>IF(Tbl.Kosten[[#This Row],[Pnr.]]=BB$7,Tbl.Kosten[[#This Row],[Totaal kosten]],"")</f>
        <v/>
      </c>
      <c r="BC58" s="158" t="str">
        <f>IF(Tbl.Kosten[[#This Row],[Pnr.]]=BC$7,Tbl.Kosten[[#This Row],[Totaal kosten]],"")</f>
        <v/>
      </c>
      <c r="BD58" s="158" t="str">
        <f>IF(Tbl.Kosten[[#This Row],[Pnr.]]=BD$7,Tbl.Kosten[[#This Row],[Totaal kosten]],"")</f>
        <v/>
      </c>
      <c r="BE58" s="158" t="str">
        <f>IF(Tbl.Kosten[[#This Row],[Pnr.]]=BE$7,Tbl.Kosten[[#This Row],[Totaal kosten]],"")</f>
        <v/>
      </c>
      <c r="BF58" s="158" t="str">
        <f>IF(Tbl.Kosten[[#This Row],[Pnr.]]=BF$7,Tbl.Kosten[[#This Row],[Totaal kosten]],"")</f>
        <v/>
      </c>
      <c r="BG58" s="158" t="str">
        <f>IF(Tbl.Kosten[[#This Row],[Pnr.]]=BG$7,Tbl.Kosten[[#This Row],[Totaal kosten]],"")</f>
        <v/>
      </c>
      <c r="BH58" s="158" t="str">
        <f>IF(Tbl.Kosten[[#This Row],[Pnr.]]=BH$7,Tbl.Kosten[[#This Row],[Totaal kosten]],"")</f>
        <v/>
      </c>
      <c r="BI58" s="158" t="str">
        <f>IF(Tbl.Kosten[[#This Row],[Pnr.]]=BI$7,Tbl.Kosten[[#This Row],[Totaal kosten]],"")</f>
        <v/>
      </c>
      <c r="BJ58" s="158" t="str">
        <f>IF(Tbl.Kosten[[#This Row],[Pnr.]]=BJ$7,Tbl.Kosten[[#This Row],[Totaal kosten]],"")</f>
        <v/>
      </c>
      <c r="BK58" s="158" t="str">
        <f>IF(Tbl.Kosten[[#This Row],[Pnr.]]=BK$7,Tbl.Kosten[[#This Row],[Totaal kosten]],"")</f>
        <v/>
      </c>
      <c r="BL58" s="158" t="str">
        <f>IF(Tbl.Kosten[[#This Row],[Pnr.]]=BL$7,Tbl.Kosten[[#This Row],[Totaal kosten]],"")</f>
        <v/>
      </c>
      <c r="BM58" s="158" t="str">
        <f>IF(Tbl.Kosten[[#This Row],[Pnr.]]=BM$7,Tbl.Kosten[[#This Row],[Totaal kosten]],"")</f>
        <v/>
      </c>
      <c r="BN58" s="158" t="str">
        <f>IF(Tbl.Kosten[[#This Row],[Pnr.]]=BN$7,Tbl.Kosten[[#This Row],[Totaal kosten]],"")</f>
        <v/>
      </c>
      <c r="BO58" s="158" t="str">
        <f>IF(Tbl.Kosten[[#This Row],[Pnr.]]=BO$7,Tbl.Kosten[[#This Row],[Totaal kosten]],"")</f>
        <v/>
      </c>
      <c r="BP58" s="158" t="str">
        <f>IF(Tbl.Kosten[[#This Row],[Pnr.]]=BP$7,Tbl.Kosten[[#This Row],[Totaal kosten]],"")</f>
        <v/>
      </c>
      <c r="BQ58" s="158" t="str">
        <f>IF(Tbl.Kosten[[#This Row],[Pnr.]]=BQ$7,Tbl.Kosten[[#This Row],[Totaal kosten]],"")</f>
        <v/>
      </c>
      <c r="BR58" s="158" t="str">
        <f>IF(Tbl.Kosten[[#This Row],[Pnr.]]=BR$7,Tbl.Kosten[[#This Row],[Totaal kosten]],"")</f>
        <v/>
      </c>
      <c r="BS58" s="158" t="str">
        <f>IF(Tbl.Kosten[[#This Row],[Pnr.]]=BS$7,Tbl.Kosten[[#This Row],[Totaal kosten]],"")</f>
        <v/>
      </c>
      <c r="BT58" s="158" t="str">
        <f>IF(Tbl.Kosten[[#This Row],[Pnr.]]=BT$7,Tbl.Kosten[[#This Row],[Totaal kosten]],"")</f>
        <v/>
      </c>
      <c r="BU58" s="158" t="str">
        <f>IF(Tbl.Kosten[[#This Row],[Pnr.]]=BU$7,Tbl.Kosten[[#This Row],[Totaal kosten]],"")</f>
        <v/>
      </c>
      <c r="BV58" s="158" t="str">
        <f>IF(Tbl.Kosten[[#This Row],[Pnr.]]=BV$7,Tbl.Kosten[[#This Row],[Totaal kosten]],"")</f>
        <v/>
      </c>
      <c r="BW58" s="158" t="str">
        <f>IF(Tbl.Kosten[[#This Row],[Pnr.]]=BW$7,Tbl.Kosten[[#This Row],[Totaal kosten]],"")</f>
        <v/>
      </c>
      <c r="BX58" s="158" t="str">
        <f>IFERROR(_xlfn.XLOOKUP(Tbl.Kosten[[#This Row],[Werkpakketcode]],Tbl.Werkpakketten[Werkpakketcode],Tbl.Werkpakketten[WPnr.],"",0,1),"")</f>
        <v/>
      </c>
      <c r="BY58" s="158" t="str">
        <f>IF(Tbl.Kosten[[#This Row],[WPnr.]]=BY$7,Tbl.Kosten[[#This Row],[Totaal kosten]],"")</f>
        <v/>
      </c>
      <c r="BZ58" s="158" t="str">
        <f>IF(Tbl.Kosten[[#This Row],[WPnr.]]=BZ$7,Tbl.Kosten[[#This Row],[Totaal kosten]],"")</f>
        <v/>
      </c>
      <c r="CA58" s="158" t="str">
        <f>IF(Tbl.Kosten[[#This Row],[WPnr.]]=CA$7,Tbl.Kosten[[#This Row],[Totaal kosten]],"")</f>
        <v/>
      </c>
      <c r="CB58" s="158" t="str">
        <f>IF(Tbl.Kosten[[#This Row],[WPnr.]]=CB$7,Tbl.Kosten[[#This Row],[Totaal kosten]],"")</f>
        <v/>
      </c>
      <c r="CC58" s="158" t="str">
        <f>IF(Tbl.Kosten[[#This Row],[WPnr.]]=CC$7,Tbl.Kosten[[#This Row],[Totaal kosten]],"")</f>
        <v/>
      </c>
      <c r="CD58" s="158" t="str">
        <f>IF(Tbl.Kosten[[#This Row],[WPnr.]]=CD$7,Tbl.Kosten[[#This Row],[Totaal kosten]],"")</f>
        <v/>
      </c>
      <c r="CE58" s="158" t="str">
        <f>IF(Tbl.Kosten[[#This Row],[WPnr.]]=CE$7,Tbl.Kosten[[#This Row],[Totaal kosten]],"")</f>
        <v/>
      </c>
      <c r="CF58" s="158" t="str">
        <f>IF(Tbl.Kosten[[#This Row],[WPnr.]]=CF$7,Tbl.Kosten[[#This Row],[Totaal kosten]],"")</f>
        <v/>
      </c>
      <c r="CG58" s="158" t="str">
        <f>IF(Tbl.Kosten[[#This Row],[WPnr.]]=CG$7,Tbl.Kosten[[#This Row],[Totaal kosten]],"")</f>
        <v/>
      </c>
      <c r="CH58" s="158" t="str">
        <f>IF(Tbl.Kosten[[#This Row],[WPnr.]]=CH$7,Tbl.Kosten[[#This Row],[Totaal kosten]],"")</f>
        <v/>
      </c>
      <c r="CI58" s="158" t="str">
        <f>IF(Tbl.Kosten[[#This Row],[WPnr.]]=CI$7,Tbl.Kosten[[#This Row],[Totaal kosten]],"")</f>
        <v/>
      </c>
      <c r="CJ58" s="158" t="str">
        <f>IF(Tbl.Kosten[[#This Row],[WPnr.]]=CJ$7,Tbl.Kosten[[#This Row],[Totaal kosten]],"")</f>
        <v/>
      </c>
      <c r="CK58" s="158" t="str">
        <f>IF(Tbl.Kosten[[#This Row],[WPnr.]]=CK$7,Tbl.Kosten[[#This Row],[Totaal kosten]],"")</f>
        <v/>
      </c>
      <c r="CL58" s="158" t="str">
        <f>IF(Tbl.Kosten[[#This Row],[WPnr.]]=CL$7,Tbl.Kosten[[#This Row],[Totaal kosten]],"")</f>
        <v/>
      </c>
      <c r="CM58" s="158" t="str">
        <f>IF(Tbl.Kosten[[#This Row],[WPnr.]]=CM$7,Tbl.Kosten[[#This Row],[Totaal kosten]],"")</f>
        <v/>
      </c>
      <c r="CN58" s="158" t="str">
        <f>IF(Tbl.Kosten[[#This Row],[WPnr.]]=CN$7,Tbl.Kosten[[#This Row],[Totaal kosten]],"")</f>
        <v/>
      </c>
      <c r="CO58" s="158" t="str">
        <f>IF(Tbl.Kosten[[#This Row],[WPnr.]]=CO$7,Tbl.Kosten[[#This Row],[Totaal kosten]],"")</f>
        <v/>
      </c>
      <c r="CP58" s="158" t="str">
        <f>IF(Tbl.Kosten[[#This Row],[WPnr.]]=CP$7,Tbl.Kosten[[#This Row],[Totaal kosten]],"")</f>
        <v/>
      </c>
      <c r="CQ58" s="158" t="str">
        <f>IF(Tbl.Kosten[[#This Row],[WPnr.]]=CQ$7,Tbl.Kosten[[#This Row],[Totaal kosten]],"")</f>
        <v/>
      </c>
      <c r="CR58" s="158" t="str">
        <f>IF(Tbl.Kosten[[#This Row],[WPnr.]]=CR$7,Tbl.Kosten[[#This Row],[Totaal kosten]],"")</f>
        <v/>
      </c>
      <c r="CS58" s="158" t="str">
        <f>IF(Tbl.Kosten[[#This Row],[WPnr.]]=CS$7,Tbl.Kosten[[#This Row],[Totaal kosten]],"")</f>
        <v/>
      </c>
      <c r="CT58" s="158" t="str">
        <f>IF(Tbl.Kosten[[#This Row],[WPnr.]]=CT$7,Tbl.Kosten[[#This Row],[Totaal kosten]],"")</f>
        <v/>
      </c>
      <c r="CU58" s="158" t="str">
        <f>IF(Tbl.Kosten[[#This Row],[WPnr.]]=CU$7,Tbl.Kosten[[#This Row],[Totaal kosten]],"")</f>
        <v/>
      </c>
      <c r="CV58" s="158" t="str">
        <f>IF(Tbl.Kosten[[#This Row],[WPnr.]]=CV$7,Tbl.Kosten[[#This Row],[Totaal kosten]],"")</f>
        <v/>
      </c>
      <c r="CW58" s="158" t="str">
        <f>IF(Tbl.Kosten[[#This Row],[WPnr.]]=CW$7,Tbl.Kosten[[#This Row],[Totaal kosten]],"")</f>
        <v/>
      </c>
      <c r="CX58" s="158" t="str">
        <f>IF(Tbl.Kosten[[#This Row],[WPnr.]]=CX$7,Tbl.Kosten[[#This Row],[Totaal kosten]],"")</f>
        <v/>
      </c>
      <c r="CY58" s="158" t="str">
        <f>IF(Tbl.Kosten[[#This Row],[WPnr.]]=CY$7,Tbl.Kosten[[#This Row],[Totaal kosten]],"")</f>
        <v/>
      </c>
      <c r="CZ58" s="158" t="str">
        <f>IF(Tbl.Kosten[[#This Row],[WPnr.]]=CZ$7,Tbl.Kosten[[#This Row],[Totaal kosten]],"")</f>
        <v/>
      </c>
      <c r="DA58" s="158" t="str">
        <f>IF(Tbl.Kosten[[#This Row],[WPnr.]]=DA$7,Tbl.Kosten[[#This Row],[Totaal kosten]],"")</f>
        <v/>
      </c>
      <c r="DB58" s="158" t="str">
        <f>IF(Tbl.Kosten[[#This Row],[WPnr.]]=DB$7,Tbl.Kosten[[#This Row],[Totaal kosten]],"")</f>
        <v/>
      </c>
      <c r="DC58" s="158" t="str">
        <f>IF(Tbl.Kosten[[#This Row],[WPnr.]]=DC$7,Tbl.Kosten[[#This Row],[Totaal kosten]],"")</f>
        <v/>
      </c>
      <c r="DD58" s="158" t="str">
        <f>IF(Tbl.Kosten[[#This Row],[WPnr.]]=DD$7,Tbl.Kosten[[#This Row],[Totaal kosten]],"")</f>
        <v/>
      </c>
      <c r="DE58" s="158" t="str">
        <f>IF(Tbl.Kosten[[#This Row],[WPnr.]]=DE$7,Tbl.Kosten[[#This Row],[Totaal kosten]],"")</f>
        <v/>
      </c>
      <c r="DF58" s="158" t="str">
        <f>IF(Tbl.Kosten[[#This Row],[WPnr.]]=DF$7,Tbl.Kosten[[#This Row],[Totaal kosten]],"")</f>
        <v/>
      </c>
      <c r="DG58" s="158" t="str">
        <f>IF(Tbl.Kosten[[#This Row],[WPnr.]]=DG$7,Tbl.Kosten[[#This Row],[Totaal kosten]],"")</f>
        <v/>
      </c>
      <c r="DH58" s="158" t="str">
        <f>IF(Tbl.Kosten[[#This Row],[WPnr.]]=DH$7,Tbl.Kosten[[#This Row],[Totaal kosten]],"")</f>
        <v/>
      </c>
      <c r="DI58" s="158" t="str">
        <f>IF(Tbl.Kosten[[#This Row],[WPnr.]]=DI$7,Tbl.Kosten[[#This Row],[Totaal kosten]],"")</f>
        <v/>
      </c>
      <c r="DJ58" s="158" t="str">
        <f>IF(Tbl.Kosten[[#This Row],[WPnr.]]=DJ$7,Tbl.Kosten[[#This Row],[Totaal kosten]],"")</f>
        <v/>
      </c>
      <c r="DK58" s="158" t="str">
        <f>IF(Tbl.Kosten[[#This Row],[WPnr.]]=DK$7,Tbl.Kosten[[#This Row],[Totaal kosten]],"")</f>
        <v/>
      </c>
      <c r="DL58" s="158" t="str">
        <f>IF(Tbl.Kosten[[#This Row],[WPnr.]]=DL$7,Tbl.Kosten[[#This Row],[Totaal kosten]],"")</f>
        <v/>
      </c>
      <c r="DM58" s="158" t="str">
        <f>IF(Tbl.Kosten[[#This Row],[WPnr.]]=DM$7,Tbl.Kosten[[#This Row],[Totaal kosten]],"")</f>
        <v/>
      </c>
      <c r="DN58" s="158" t="str">
        <f>IF(Tbl.Kosten[[#This Row],[WPnr.]]=DN$7,Tbl.Kosten[[#This Row],[Totaal kosten]],"")</f>
        <v/>
      </c>
      <c r="DO58" s="158" t="str">
        <f>IF(Tbl.Kosten[[#This Row],[WPnr.]]=DO$7,Tbl.Kosten[[#This Row],[Totaal kosten]],"")</f>
        <v/>
      </c>
      <c r="DP58" s="158" t="str">
        <f>IF(Tbl.Kosten[[#This Row],[WPnr.]]=DP$7,Tbl.Kosten[[#This Row],[Totaal kosten]],"")</f>
        <v/>
      </c>
      <c r="DQ58" s="158" t="str">
        <f>IF(Tbl.Kosten[[#This Row],[WPnr.]]=DQ$7,Tbl.Kosten[[#This Row],[Totaal kosten]],"")</f>
        <v/>
      </c>
      <c r="DR58" s="158" t="str">
        <f>IF(Tbl.Kosten[[#This Row],[WPnr.]]=DR$7,Tbl.Kosten[[#This Row],[Totaal kosten]],"")</f>
        <v/>
      </c>
      <c r="DS58" s="158" t="str">
        <f>IF(Tbl.Kosten[[#This Row],[WPnr.]]=DS$7,Tbl.Kosten[[#This Row],[Totaal kosten]],"")</f>
        <v/>
      </c>
      <c r="DT58" s="158" t="str">
        <f>IF(Tbl.Kosten[[#This Row],[WPnr.]]=DT$7,Tbl.Kosten[[#This Row],[Totaal kosten]],"")</f>
        <v/>
      </c>
      <c r="DU58" s="158" t="str">
        <f>IF(Tbl.Kosten[[#This Row],[WPnr.]]=DU$7,Tbl.Kosten[[#This Row],[Totaal kosten]],"")</f>
        <v/>
      </c>
      <c r="DV58" s="158" t="str">
        <f>IF(Tbl.Kosten[[#This Row],[WPnr.]]=DV$7,Tbl.Kosten[[#This Row],[Totaal kosten]],"")</f>
        <v/>
      </c>
      <c r="DW58" s="160" t="str">
        <f>IFERROR(_xlfn.XLOOKUP(Tbl.Kosten[[#This Row],[Kostensoort]],Tbl.Kostensoorten[Kostensoorten],Tbl.Kostensoorten[KSnr.],"",0,1),"")</f>
        <v/>
      </c>
      <c r="DX58" s="160" t="str">
        <f>IF(Tbl.Kosten[[#This Row],[KSnr.]]=DX$7,Tbl.Kosten[[#This Row],[Totaal kosten]],"")</f>
        <v/>
      </c>
      <c r="DY58" s="160" t="str">
        <f>IF(Tbl.Kosten[[#This Row],[KSnr.]]=DY$7,Tbl.Kosten[[#This Row],[Totaal kosten]],"")</f>
        <v/>
      </c>
      <c r="DZ58" s="160" t="str">
        <f>IF(Tbl.Kosten[[#This Row],[KSnr.]]=DZ$7,Tbl.Kosten[[#This Row],[Totaal kosten]],"")</f>
        <v/>
      </c>
      <c r="EA58" s="160" t="str">
        <f>IF(Tbl.Kosten[[#This Row],[KSnr.]]=EA$7,Tbl.Kosten[[#This Row],[Totaal kosten]],"")</f>
        <v/>
      </c>
      <c r="EB58" s="160" t="str">
        <f>IF(Tbl.Kosten[[#This Row],[KSnr.]]=EB$7,Tbl.Kosten[[#This Row],[Totaal kosten]],"")</f>
        <v/>
      </c>
      <c r="EC58" s="160" t="str">
        <f>IF(Tbl.Kosten[[#This Row],[KSnr.]]=EC$7,Tbl.Kosten[[#This Row],[Totaal kosten]],"")</f>
        <v/>
      </c>
      <c r="ED58" s="160" t="str">
        <f>IF(Tbl.Kosten[[#This Row],[KSnr.]]=ED$7,Tbl.Kosten[[#This Row],[Totaal kosten]],"")</f>
        <v/>
      </c>
      <c r="EE58" s="160" t="str">
        <f>IF(Tbl.Kosten[[#This Row],[KSnr.]]=EE$7,Tbl.Kosten[[#This Row],[Totaal kosten]],"")</f>
        <v/>
      </c>
      <c r="EF58" s="160" t="str">
        <f>IF(Tbl.Kosten[[#This Row],[KSnr.]]=EF$7,Tbl.Kosten[[#This Row],[Totaal kosten]],"")</f>
        <v/>
      </c>
      <c r="EG58" s="160" t="str">
        <f>IF(Tbl.Kosten[[#This Row],[KSnr.]]=EG$7,Tbl.Kosten[[#This Row],[Totaal kosten]],"")</f>
        <v/>
      </c>
      <c r="EH58" s="160" t="str">
        <f>IF(Tbl.Kosten[[#This Row],[KSnr.]]=EH$7,Tbl.Kosten[[#This Row],[Totaal kosten]],"")</f>
        <v/>
      </c>
      <c r="EI58" s="160" t="str">
        <f>IF(Tbl.Kosten[[#This Row],[KSnr.]]=EI$7,Tbl.Kosten[[#This Row],[Totaal kosten]],"")</f>
        <v/>
      </c>
      <c r="EJ58" s="160" t="str">
        <f>IF(Tbl.Kosten[[#This Row],[KSnr.]]=EJ$7,Tbl.Kosten[[#This Row],[Totaal kosten]],"")</f>
        <v/>
      </c>
      <c r="EK58" s="160" t="str">
        <f>IF(Tbl.Kosten[[#This Row],[KSnr.]]=EK$7,Tbl.Kosten[[#This Row],[Totaal kosten]],"")</f>
        <v/>
      </c>
      <c r="EL58" s="160" t="str">
        <f>IF(Tbl.Kosten[[#This Row],[KSnr.]]=EL$7,Tbl.Kosten[[#This Row],[Totaal kosten]],"")</f>
        <v/>
      </c>
      <c r="EM58" s="160" t="str">
        <f>IF(Tbl.Kosten[[#This Row],[KSnr.]]=EM$7,Tbl.Kosten[[#This Row],[Totaal kosten]],"")</f>
        <v/>
      </c>
      <c r="EN58" s="160" t="str">
        <f>IF(Tbl.Kosten[[#This Row],[KSnr.]]=EN$7,Tbl.Kosten[[#This Row],[Totaal kosten]],"")</f>
        <v/>
      </c>
      <c r="EO58" s="160" t="str">
        <f>IF(Tbl.Kosten[[#This Row],[KSnr.]]=EO$7,Tbl.Kosten[[#This Row],[Totaal kosten]],"")</f>
        <v/>
      </c>
      <c r="EP58" s="160" t="str">
        <f>IF(Tbl.Kosten[[#This Row],[KSnr.]]=EP$7,Tbl.Kosten[[#This Row],[Totaal kosten]],"")</f>
        <v/>
      </c>
      <c r="EQ58" s="160" t="str">
        <f>IF(Tbl.Kosten[[#This Row],[KSnr.]]=EQ$7,Tbl.Kosten[[#This Row],[Totaal kosten]],"")</f>
        <v/>
      </c>
      <c r="ER58" s="154" t="str">
        <f>IFERROR(_xlfn.XLOOKUP(Tbl.Kosten[[#This Row],[Subsidieactiviteit]],Tbl.Subsidiehoogte[Subsidieactiviteit],Tbl.Subsidiehoogte[SAnr.],"",0,1),"")</f>
        <v/>
      </c>
      <c r="ES58" s="160" t="str">
        <f>IF(Tbl.Kosten[[#This Row],[Sanr.]]=ES$7,Tbl.Kosten[[#This Row],[Totaal kosten]],"")</f>
        <v/>
      </c>
      <c r="ET58" s="160" t="str">
        <f>IF(Tbl.Kosten[[#This Row],[Sanr.]]=ET$7,Tbl.Kosten[[#This Row],[Totaal kosten]],"")</f>
        <v/>
      </c>
      <c r="EU58" s="160" t="str">
        <f>IF(Tbl.Kosten[[#This Row],[Sanr.]]=EU$7,Tbl.Kosten[[#This Row],[Totaal kosten]],"")</f>
        <v/>
      </c>
      <c r="EV58" s="160" t="str">
        <f>IF(Tbl.Kosten[[#This Row],[Sanr.]]=EV$7,Tbl.Kosten[[#This Row],[Totaal kosten]],"")</f>
        <v/>
      </c>
      <c r="EW58" s="160" t="str">
        <f>IF(Tbl.Kosten[[#This Row],[Sanr.]]=EW$7,Tbl.Kosten[[#This Row],[Totaal kosten]],"")</f>
        <v/>
      </c>
      <c r="EX58" s="160" t="str">
        <f>IF(Tbl.Kosten[[#This Row],[Sanr.]]=EX$7,Tbl.Kosten[[#This Row],[Totaal kosten]],"")</f>
        <v/>
      </c>
      <c r="EY58" s="160" t="str">
        <f>IF(Tbl.Kosten[[#This Row],[Sanr.]]=EY$7,Tbl.Kosten[[#This Row],[Totaal kosten]],"")</f>
        <v/>
      </c>
      <c r="EZ58" s="160" t="str">
        <f>IF(Tbl.Kosten[[#This Row],[Sanr.]]=EZ$7,Tbl.Kosten[[#This Row],[Totaal kosten]],"")</f>
        <v/>
      </c>
      <c r="FA58" s="160" t="str">
        <f>IF(Tbl.Kosten[[#This Row],[Sanr.]]=FA$7,Tbl.Kosten[[#This Row],[Totaal kosten]],"")</f>
        <v/>
      </c>
      <c r="FB58" s="160" t="str">
        <f>IF(Tbl.Kosten[[#This Row],[Sanr.]]=FB$7,Tbl.Kosten[[#This Row],[Totaal kosten]],"")</f>
        <v/>
      </c>
      <c r="FC58" s="160" t="str">
        <f>IF(Tbl.Kosten[[#This Row],[Sanr.]]=FC$7,Tbl.Kosten[[#This Row],[Totaal kosten]],"")</f>
        <v/>
      </c>
      <c r="FD58" s="160" t="str">
        <f>IF(Tbl.Kosten[[#This Row],[Sanr.]]=FD$7,Tbl.Kosten[[#This Row],[Totaal kosten]],"")</f>
        <v/>
      </c>
      <c r="FE58" s="160" t="str">
        <f>IF(Tbl.Kosten[[#This Row],[Sanr.]]=FE$7,Tbl.Kosten[[#This Row],[Totaal kosten]],"")</f>
        <v/>
      </c>
      <c r="FF58" s="160" t="str">
        <f>IF(Tbl.Kosten[[#This Row],[Sanr.]]=FF$7,Tbl.Kosten[[#This Row],[Totaal kosten]],"")</f>
        <v/>
      </c>
      <c r="FG58" s="160" t="str">
        <f>IF(Tbl.Kosten[[#This Row],[Sanr.]]=FG$7,Tbl.Kosten[[#This Row],[Totaal kosten]],"")</f>
        <v/>
      </c>
      <c r="FH58" s="160" t="str">
        <f>IF(Tbl.Kosten[[#This Row],[Sanr.]]=FH$7,Tbl.Kosten[[#This Row],[Totaal kosten]],"")</f>
        <v/>
      </c>
      <c r="FI58" s="160" t="str">
        <f>IF(Tbl.Kosten[[#This Row],[Sanr.]]=FI$7,Tbl.Kosten[[#This Row],[Totaal kosten]],"")</f>
        <v/>
      </c>
      <c r="FJ58" s="160" t="str">
        <f>IF(Tbl.Kosten[[#This Row],[Sanr.]]=FJ$7,Tbl.Kosten[[#This Row],[Totaal kosten]],"")</f>
        <v/>
      </c>
      <c r="FK58" s="160" t="str">
        <f>IF(Tbl.Kosten[[#This Row],[Sanr.]]=FK$7,Tbl.Kosten[[#This Row],[Totaal kosten]],"")</f>
        <v/>
      </c>
      <c r="FL58" s="160" t="str">
        <f>IF(Tbl.Kosten[[#This Row],[Sanr.]]=FL$7,Tbl.Kosten[[#This Row],[Totaal kosten]],"")</f>
        <v/>
      </c>
      <c r="FM58" s="160" t="str">
        <f>IF(Tbl.Kosten[[#This Row],[Sanr.]]=FM$7,Tbl.Kosten[[#This Row],[Totaal kosten]],"")</f>
        <v/>
      </c>
      <c r="FN58" s="160" t="str">
        <f>IF(Tbl.Kosten[[#This Row],[Sanr.]]=FN$7,Tbl.Kosten[[#This Row],[Totaal kosten]],"")</f>
        <v/>
      </c>
      <c r="FO58" s="160" t="str">
        <f>IF(Tbl.Kosten[[#This Row],[Sanr.]]=FO$7,Tbl.Kosten[[#This Row],[Totaal kosten]],"")</f>
        <v/>
      </c>
      <c r="FP58" s="160" t="str">
        <f>IF(Tbl.Kosten[[#This Row],[Sanr.]]=FP$7,Tbl.Kosten[[#This Row],[Totaal kosten]],"")</f>
        <v/>
      </c>
      <c r="FQ58" s="160" t="str">
        <f>IF(Tbl.Kosten[[#This Row],[Sanr.]]=FQ$7,Tbl.Kosten[[#This Row],[Totaal kosten]],"")</f>
        <v/>
      </c>
      <c r="FR58" s="160" t="str">
        <f>IF(Tbl.Kosten[[#This Row],[Sanr.]]=FR$7,Tbl.Kosten[[#This Row],[Totaal kosten]],"")</f>
        <v/>
      </c>
      <c r="FS58" s="160" t="str">
        <f>IF(Tbl.Kosten[[#This Row],[Sanr.]]=FS$7,Tbl.Kosten[[#This Row],[Totaal kosten]],"")</f>
        <v/>
      </c>
      <c r="FT58" s="160" t="str">
        <f>IF(Tbl.Kosten[[#This Row],[Sanr.]]=FT$7,Tbl.Kosten[[#This Row],[Totaal kosten]],"")</f>
        <v/>
      </c>
      <c r="FU58" s="160" t="str">
        <f>IF(Tbl.Kosten[[#This Row],[Sanr.]]=FU$7,Tbl.Kosten[[#This Row],[Totaal kosten]],"")</f>
        <v/>
      </c>
      <c r="FV58" s="160" t="str">
        <f>IF(Tbl.Kosten[[#This Row],[Sanr.]]=FV$7,Tbl.Kosten[[#This Row],[Totaal kosten]],"")</f>
        <v/>
      </c>
      <c r="FW58" s="160" t="str">
        <f>IFERROR(_xlfn.XLOOKUP(Tbl.Kosten[[#This Row],[Activiteitencode]],Tbl.Activiteiten[Activiteitcode],Tbl.Activiteiten[Anr.],"",0,1),"")</f>
        <v/>
      </c>
      <c r="FX58" s="181" t="str">
        <f>_xlfn.CONCAT(Tbl.Kosten[[#This Row],[Pnr.]],Tbl.Kosten[[#This Row],[Sanr.]])</f>
        <v>P1</v>
      </c>
      <c r="FY58" s="160">
        <f>Tbl.Kosten[[#This Row],[Totaal kosten]]-Tbl.Kosten[[#This Row],[Subsidie]]</f>
        <v>0</v>
      </c>
      <c r="FZ58" s="160">
        <f>IF(Tbl.Kosten[[#This Row],[Pnr.]]=FZ$7,Tbl.Kosten[[#This Row],[Te financieren]],"")</f>
        <v>0</v>
      </c>
      <c r="GA58" s="160" t="str">
        <f>IF(Tbl.Kosten[[#This Row],[Pnr.]]=GA$7,Tbl.Kosten[[#This Row],[Te financieren]],"")</f>
        <v/>
      </c>
      <c r="GB58" s="160" t="str">
        <f>IF(Tbl.Kosten[[#This Row],[Pnr.]]=GB$7,Tbl.Kosten[[#This Row],[Te financieren]],"")</f>
        <v/>
      </c>
      <c r="GC58" s="160" t="str">
        <f>IF(Tbl.Kosten[[#This Row],[Pnr.]]=GC$7,Tbl.Kosten[[#This Row],[Te financieren]],"")</f>
        <v/>
      </c>
      <c r="GD58" s="160" t="str">
        <f>IF(Tbl.Kosten[[#This Row],[Pnr.]]=GD$7,Tbl.Kosten[[#This Row],[Te financieren]],"")</f>
        <v/>
      </c>
      <c r="GE58" s="160" t="str">
        <f>IF(Tbl.Kosten[[#This Row],[Pnr.]]=GE$7,Tbl.Kosten[[#This Row],[Te financieren]],"")</f>
        <v/>
      </c>
      <c r="GF58" s="160" t="str">
        <f>IF(Tbl.Kosten[[#This Row],[Pnr.]]=GF$7,Tbl.Kosten[[#This Row],[Te financieren]],"")</f>
        <v/>
      </c>
      <c r="GG58" s="160" t="str">
        <f>IF(Tbl.Kosten[[#This Row],[Pnr.]]=GG$7,Tbl.Kosten[[#This Row],[Te financieren]],"")</f>
        <v/>
      </c>
      <c r="GH58" s="160" t="str">
        <f>IF(Tbl.Kosten[[#This Row],[Pnr.]]=GH$7,Tbl.Kosten[[#This Row],[Te financieren]],"")</f>
        <v/>
      </c>
      <c r="GI58" s="160" t="str">
        <f>IF(Tbl.Kosten[[#This Row],[Pnr.]]=GI$7,Tbl.Kosten[[#This Row],[Te financieren]],"")</f>
        <v/>
      </c>
      <c r="GJ58" s="160" t="str">
        <f>IF(Tbl.Kosten[[#This Row],[Pnr.]]=GJ$7,Tbl.Kosten[[#This Row],[Te financieren]],"")</f>
        <v/>
      </c>
      <c r="GK58" s="160" t="str">
        <f>IF(Tbl.Kosten[[#This Row],[Pnr.]]=GK$7,Tbl.Kosten[[#This Row],[Te financieren]],"")</f>
        <v/>
      </c>
      <c r="GL58" s="160" t="str">
        <f>IF(Tbl.Kosten[[#This Row],[Pnr.]]=GL$7,Tbl.Kosten[[#This Row],[Te financieren]],"")</f>
        <v/>
      </c>
      <c r="GM58" s="160" t="str">
        <f>IF(Tbl.Kosten[[#This Row],[Pnr.]]=GM$7,Tbl.Kosten[[#This Row],[Te financieren]],"")</f>
        <v/>
      </c>
      <c r="GN58" s="160" t="str">
        <f>IF(Tbl.Kosten[[#This Row],[Pnr.]]=GN$7,Tbl.Kosten[[#This Row],[Te financieren]],"")</f>
        <v/>
      </c>
      <c r="GO58" s="160" t="str">
        <f>IF(Tbl.Kosten[[#This Row],[Pnr.]]=GO$7,Tbl.Kosten[[#This Row],[Te financieren]],"")</f>
        <v/>
      </c>
      <c r="GP58" s="160" t="str">
        <f>IF(Tbl.Kosten[[#This Row],[Pnr.]]=GP$7,Tbl.Kosten[[#This Row],[Te financieren]],"")</f>
        <v/>
      </c>
      <c r="GQ58" s="160" t="str">
        <f>IF(Tbl.Kosten[[#This Row],[Pnr.]]=GQ$7,Tbl.Kosten[[#This Row],[Te financieren]],"")</f>
        <v/>
      </c>
      <c r="GR58" s="160" t="str">
        <f>IF(Tbl.Kosten[[#This Row],[Pnr.]]=GR$7,Tbl.Kosten[[#This Row],[Te financieren]],"")</f>
        <v/>
      </c>
      <c r="GS58" s="160" t="str">
        <f>IF(Tbl.Kosten[[#This Row],[Pnr.]]=GS$7,Tbl.Kosten[[#This Row],[Te financieren]],"")</f>
        <v/>
      </c>
      <c r="GT58" s="160" t="str">
        <f>IF(Tbl.Kosten[[#This Row],[Pnr.]]=GT$7,Tbl.Kosten[[#This Row],[Te financieren]],"")</f>
        <v/>
      </c>
      <c r="GU58" s="160" t="str">
        <f>IF(Tbl.Kosten[[#This Row],[Pnr.]]=GU$7,Tbl.Kosten[[#This Row],[Te financieren]],"")</f>
        <v/>
      </c>
      <c r="GV58" s="160" t="str">
        <f>IF(Tbl.Kosten[[#This Row],[Pnr.]]=GV$7,Tbl.Kosten[[#This Row],[Te financieren]],"")</f>
        <v/>
      </c>
      <c r="GW58" s="160" t="str">
        <f>IF(Tbl.Kosten[[#This Row],[Pnr.]]=GW$7,Tbl.Kosten[[#This Row],[Te financieren]],"")</f>
        <v/>
      </c>
      <c r="GX58" s="160" t="str">
        <f>IF(Tbl.Kosten[[#This Row],[Pnr.]]=GX$7,Tbl.Kosten[[#This Row],[Te financieren]],"")</f>
        <v/>
      </c>
      <c r="GY58" s="160" t="str">
        <f>IF(Tbl.Kosten[[#This Row],[Pnr.]]=GY$7,Tbl.Kosten[[#This Row],[Te financieren]],"")</f>
        <v/>
      </c>
      <c r="GZ58" s="160" t="str">
        <f>IF(Tbl.Kosten[[#This Row],[Pnr.]]=GZ$7,Tbl.Kosten[[#This Row],[Te financieren]],"")</f>
        <v/>
      </c>
      <c r="HA58" s="160" t="str">
        <f>IF(Tbl.Kosten[[#This Row],[Pnr.]]=HA$7,Tbl.Kosten[[#This Row],[Te financieren]],"")</f>
        <v/>
      </c>
      <c r="HB58" s="160" t="str">
        <f>IF(Tbl.Kosten[[#This Row],[Pnr.]]=HB$7,Tbl.Kosten[[#This Row],[Te financieren]],"")</f>
        <v/>
      </c>
      <c r="HC58" s="160" t="str">
        <f>IF(Tbl.Kosten[[#This Row],[Pnr.]]=HC$7,Tbl.Kosten[[#This Row],[Te financieren]],"")</f>
        <v/>
      </c>
      <c r="HD58" s="160" t="str">
        <f>IF(Tbl.Kosten[[#This Row],[Pnr.]]=HD$7,Tbl.Kosten[[#This Row],[Te financieren]],"")</f>
        <v/>
      </c>
      <c r="HE58" s="160" t="str">
        <f>IF(Tbl.Kosten[[#This Row],[Pnr.]]=HE$7,Tbl.Kosten[[#This Row],[Te financieren]],"")</f>
        <v/>
      </c>
      <c r="HF58" s="160" t="str">
        <f>IF(Tbl.Kosten[[#This Row],[Pnr.]]=HF$7,Tbl.Kosten[[#This Row],[Te financieren]],"")</f>
        <v/>
      </c>
      <c r="HG58" s="160" t="str">
        <f>IF(Tbl.Kosten[[#This Row],[Pnr.]]=HG$7,Tbl.Kosten[[#This Row],[Te financieren]],"")</f>
        <v/>
      </c>
      <c r="HH58" s="160" t="str">
        <f>IF(Tbl.Kosten[[#This Row],[Pnr.]]=HH$7,Tbl.Kosten[[#This Row],[Te financieren]],"")</f>
        <v/>
      </c>
      <c r="HI58" s="160" t="str">
        <f>IF(Tbl.Kosten[[#This Row],[Pnr.]]=HI$7,Tbl.Kosten[[#This Row],[Te financieren]],"")</f>
        <v/>
      </c>
      <c r="HJ58" s="160" t="str">
        <f>IF(Tbl.Kosten[[#This Row],[Pnr.]]=HJ$7,Tbl.Kosten[[#This Row],[Te financieren]],"")</f>
        <v/>
      </c>
      <c r="HK58" s="160" t="str">
        <f>IF(Tbl.Kosten[[#This Row],[Pnr.]]=HK$7,Tbl.Kosten[[#This Row],[Te financieren]],"")</f>
        <v/>
      </c>
      <c r="HL58" s="160" t="str">
        <f>IF(Tbl.Kosten[[#This Row],[Pnr.]]=HL$7,Tbl.Kosten[[#This Row],[Te financieren]],"")</f>
        <v/>
      </c>
      <c r="HM58" s="160" t="str">
        <f>IF(Tbl.Kosten[[#This Row],[Pnr.]]=HM$7,Tbl.Kosten[[#This Row],[Te financieren]],"")</f>
        <v/>
      </c>
      <c r="HN58" s="160" t="str">
        <f>IF(Tbl.Kosten[[#This Row],[Pnr.]]=HN$7,Tbl.Kosten[[#This Row],[Te financieren]],"")</f>
        <v/>
      </c>
      <c r="HO58" s="160" t="str">
        <f>IF(Tbl.Kosten[[#This Row],[Pnr.]]=HO$7,Tbl.Kosten[[#This Row],[Te financieren]],"")</f>
        <v/>
      </c>
      <c r="HP58" s="160" t="str">
        <f>IF(Tbl.Kosten[[#This Row],[Pnr.]]=HP$7,Tbl.Kosten[[#This Row],[Te financieren]],"")</f>
        <v/>
      </c>
      <c r="HQ58" s="160" t="str">
        <f>IF(Tbl.Kosten[[#This Row],[Pnr.]]=HQ$7,Tbl.Kosten[[#This Row],[Te financieren]],"")</f>
        <v/>
      </c>
      <c r="HR58" s="160" t="str">
        <f>IF(Tbl.Kosten[[#This Row],[Pnr.]]=HR$7,Tbl.Kosten[[#This Row],[Te financieren]],"")</f>
        <v/>
      </c>
      <c r="HS58" s="160" t="str">
        <f>IF(Tbl.Kosten[[#This Row],[Pnr.]]=HS$7,Tbl.Kosten[[#This Row],[Te financieren]],"")</f>
        <v/>
      </c>
      <c r="HT58" s="160" t="str">
        <f>IF(Tbl.Kosten[[#This Row],[Pnr.]]=HT$7,Tbl.Kosten[[#This Row],[Te financieren]],"")</f>
        <v/>
      </c>
      <c r="HU58" s="160" t="str">
        <f>IF(Tbl.Kosten[[#This Row],[Pnr.]]=HU$7,Tbl.Kosten[[#This Row],[Te financieren]],"")</f>
        <v/>
      </c>
      <c r="HV58" s="160" t="str">
        <f>IF(Tbl.Kosten[[#This Row],[Pnr.]]=HV$7,Tbl.Kosten[[#This Row],[Te financieren]],"")</f>
        <v/>
      </c>
      <c r="HW58" s="160" t="str">
        <f>IF(Tbl.Kosten[[#This Row],[Pnr.]]=HW$7,Tbl.Kosten[[#This Row],[Te financieren]],"")</f>
        <v/>
      </c>
    </row>
    <row r="59" spans="2:231" x14ac:dyDescent="0.3">
      <c r="B59" s="144"/>
      <c r="C59" s="147"/>
      <c r="D59" s="146"/>
      <c r="E59" s="147"/>
      <c r="F59" s="145"/>
      <c r="G59" s="11" t="str">
        <f>IF(Tbl.Kosten[[#This Row],[Medewerker e/o 
functie]]&lt;&gt;"",_xlfn.XLOOKUP(Tbl.Kosten[[#This Row],[Medewerker e/o 
functie]],Tbl.Uurtarief[Medewerker en/of functie],Tbl.Uurtarief[Uurtarief],"",0,1),"")</f>
        <v/>
      </c>
      <c r="H59" s="121">
        <f>IFERROR(Tbl.Kosten[[#This Row],[Uren]]*Tbl.Kosten[[#This Row],[Uurtarief]],0)</f>
        <v>0</v>
      </c>
      <c r="I59" s="119" t="str">
        <f>IF(Tbl.Kosten[[#This Row],[Subtotaal uren]]&lt;&gt;0,_xlfn.XLOOKUP(Tbl.Kosten[[#This Row],[Medewerker e/o 
functie]],Tbl.Uurtarief[Medewerker en/of functie],Tbl.Uurtarief[Kostensoort arbeid],"",0,1),"")</f>
        <v/>
      </c>
      <c r="J59" s="147"/>
      <c r="K59" s="145"/>
      <c r="L59" s="149" t="str">
        <f>IF(Tbl.Kosten[[#This Row],[Activum]]&lt;&gt;"",_xlfn.XLOOKUP(Tbl.Kosten[[#This Row],[Activum]],Tbl.Afschrijvingskosten[Activum],Tbl.Afschrijvingskosten[Tarief per afschrijvings-eenheid],"",0,1),"")</f>
        <v/>
      </c>
      <c r="M59" s="122">
        <f>IFERROR(Tbl.Kosten[[#This Row],[Een-
heden]]*Tbl.Kosten[[#This Row],[Afschrijvings-
tarief]],0)</f>
        <v>0</v>
      </c>
      <c r="N59" s="122" t="str">
        <f>IF(Tbl.Kosten[[#This Row],[Subtotaal afschrijving]]&lt;&gt;0,Lijsten!A57,"")</f>
        <v/>
      </c>
      <c r="O59" s="150"/>
      <c r="P59" s="145"/>
      <c r="Q59" s="148"/>
      <c r="R59" s="122">
        <f>IFERROR(Tbl.Kosten[[#This Row],[Aantal]]*Tbl.Kosten[[#This Row],[Tarief]],0)</f>
        <v>0</v>
      </c>
      <c r="S59" s="8">
        <f>IFERROR(Tbl.Kosten[[#This Row],[Subtotaal overige kosten]]+Tbl.Kosten[[#This Row],[Subtotaal uren]]+Tbl.Kosten[[#This Row],[Subtotaal afschrijving]],0)</f>
        <v>0</v>
      </c>
      <c r="T59" s="8">
        <f>IFERROR(Tbl.Kosten[[#This Row],[Totaal kosten]]*Tbl.Kosten[[#This Row],[Subsidie%]],0)</f>
        <v>0</v>
      </c>
      <c r="U59" s="4" t="str" cm="1">
        <f t="array" ref="U59">IFERROR(_xlfn.IFS(Tbl.Kosten[[#This Row],[Subtotaal uren]]&lt;&gt;0,Tbl.Kosten[[#This Row],[Kostensoort arbeid]],Tbl.Kosten[[#This Row],[Subtotaal afschrijving]]&lt;&gt;0,Tbl.Kosten[[#This Row],[Kostensoort afschrijving]],Tbl.Kosten[[#This Row],[Subtotaal overige kosten]]&lt;&gt;0,Tbl.Kosten[[#This Row],[Kostensoort overig]]),"")</f>
        <v/>
      </c>
      <c r="V59" s="4" t="str">
        <f>IFERROR(_xlfn.XLOOKUP(Tbl.Kosten[[#This Row],[Activiteitencode]],Tbl.Activiteiten[Activiteitcode],Tbl.Activiteiten[Werkpakketcode],"",0,1),"")</f>
        <v/>
      </c>
      <c r="W59" s="4" t="str">
        <f>IFERROR(_xlfn.XLOOKUP(Tbl.Kosten[[#This Row],[Werkpakketcode]],Tbl.Werkpakketten[Werkpakketcode],Tbl.Werkpakketten[Subsidiabele activiteit],"",0,1),"")</f>
        <v/>
      </c>
      <c r="X59" s="12">
        <f>IFERROR(_xlfn.XLOOKUP(Tbl.Kosten[[#This Row],[Sanr.]],Tbl.Subsidiehoogte[SAnr.],Tbl.Subsidiehoogte[Sub. Percentage],0,0,1),0)</f>
        <v>0</v>
      </c>
      <c r="Y59" s="154" t="str">
        <f>IFERROR(_xlfn.XLOOKUP(Tbl.Kosten[[#This Row],[Partnercode]],Tbl.Projectpartners[Partnercode],Tbl.Projectpartners[PNr.],"",0,1),"")</f>
        <v>P1</v>
      </c>
      <c r="Z59" s="158">
        <f>IF(Tbl.Kosten[[#This Row],[Pnr.]]=Z$7,Tbl.Kosten[[#This Row],[Totaal kosten]],"")</f>
        <v>0</v>
      </c>
      <c r="AA59" s="158" t="str">
        <f>IF(Tbl.Kosten[[#This Row],[Pnr.]]=AA$7,Tbl.Kosten[[#This Row],[Totaal kosten]],"")</f>
        <v/>
      </c>
      <c r="AB59" s="158" t="str">
        <f>IF(Tbl.Kosten[[#This Row],[Pnr.]]=AB$7,Tbl.Kosten[[#This Row],[Totaal kosten]],"")</f>
        <v/>
      </c>
      <c r="AC59" s="158" t="str">
        <f>IF(Tbl.Kosten[[#This Row],[Pnr.]]=AC$7,Tbl.Kosten[[#This Row],[Totaal kosten]],"")</f>
        <v/>
      </c>
      <c r="AD59" s="158" t="str">
        <f>IF(Tbl.Kosten[[#This Row],[Pnr.]]=AD$7,Tbl.Kosten[[#This Row],[Totaal kosten]],"")</f>
        <v/>
      </c>
      <c r="AE59" s="158" t="str">
        <f>IF(Tbl.Kosten[[#This Row],[Pnr.]]=AE$7,Tbl.Kosten[[#This Row],[Totaal kosten]],"")</f>
        <v/>
      </c>
      <c r="AF59" s="158" t="str">
        <f>IF(Tbl.Kosten[[#This Row],[Pnr.]]=AF$7,Tbl.Kosten[[#This Row],[Totaal kosten]],"")</f>
        <v/>
      </c>
      <c r="AG59" s="158" t="str">
        <f>IF(Tbl.Kosten[[#This Row],[Pnr.]]=AG$7,Tbl.Kosten[[#This Row],[Totaal kosten]],"")</f>
        <v/>
      </c>
      <c r="AH59" s="158" t="str">
        <f>IF(Tbl.Kosten[[#This Row],[Pnr.]]=AH$7,Tbl.Kosten[[#This Row],[Totaal kosten]],"")</f>
        <v/>
      </c>
      <c r="AI59" s="158" t="str">
        <f>IF(Tbl.Kosten[[#This Row],[Pnr.]]=AI$7,Tbl.Kosten[[#This Row],[Totaal kosten]],"")</f>
        <v/>
      </c>
      <c r="AJ59" s="158" t="str">
        <f>IF(Tbl.Kosten[[#This Row],[Pnr.]]=AJ$7,Tbl.Kosten[[#This Row],[Totaal kosten]],"")</f>
        <v/>
      </c>
      <c r="AK59" s="158" t="str">
        <f>IF(Tbl.Kosten[[#This Row],[Pnr.]]=AK$7,Tbl.Kosten[[#This Row],[Totaal kosten]],"")</f>
        <v/>
      </c>
      <c r="AL59" s="158" t="str">
        <f>IF(Tbl.Kosten[[#This Row],[Pnr.]]=AL$7,Tbl.Kosten[[#This Row],[Totaal kosten]],"")</f>
        <v/>
      </c>
      <c r="AM59" s="158" t="str">
        <f>IF(Tbl.Kosten[[#This Row],[Pnr.]]=AM$7,Tbl.Kosten[[#This Row],[Totaal kosten]],"")</f>
        <v/>
      </c>
      <c r="AN59" s="158" t="str">
        <f>IF(Tbl.Kosten[[#This Row],[Pnr.]]=AN$7,Tbl.Kosten[[#This Row],[Totaal kosten]],"")</f>
        <v/>
      </c>
      <c r="AO59" s="158" t="str">
        <f>IF(Tbl.Kosten[[#This Row],[Pnr.]]=AO$7,Tbl.Kosten[[#This Row],[Totaal kosten]],"")</f>
        <v/>
      </c>
      <c r="AP59" s="158" t="str">
        <f>IF(Tbl.Kosten[[#This Row],[Pnr.]]=AP$7,Tbl.Kosten[[#This Row],[Totaal kosten]],"")</f>
        <v/>
      </c>
      <c r="AQ59" s="158" t="str">
        <f>IF(Tbl.Kosten[[#This Row],[Pnr.]]=AQ$7,Tbl.Kosten[[#This Row],[Totaal kosten]],"")</f>
        <v/>
      </c>
      <c r="AR59" s="158" t="str">
        <f>IF(Tbl.Kosten[[#This Row],[Pnr.]]=AR$7,Tbl.Kosten[[#This Row],[Totaal kosten]],"")</f>
        <v/>
      </c>
      <c r="AS59" s="158" t="str">
        <f>IF(Tbl.Kosten[[#This Row],[Pnr.]]=AS$7,Tbl.Kosten[[#This Row],[Totaal kosten]],"")</f>
        <v/>
      </c>
      <c r="AT59" s="158" t="str">
        <f>IF(Tbl.Kosten[[#This Row],[Pnr.]]=AT$7,Tbl.Kosten[[#This Row],[Totaal kosten]],"")</f>
        <v/>
      </c>
      <c r="AU59" s="158" t="str">
        <f>IF(Tbl.Kosten[[#This Row],[Pnr.]]=AU$7,Tbl.Kosten[[#This Row],[Totaal kosten]],"")</f>
        <v/>
      </c>
      <c r="AV59" s="158" t="str">
        <f>IF(Tbl.Kosten[[#This Row],[Pnr.]]=AV$7,Tbl.Kosten[[#This Row],[Totaal kosten]],"")</f>
        <v/>
      </c>
      <c r="AW59" s="158" t="str">
        <f>IF(Tbl.Kosten[[#This Row],[Pnr.]]=AW$7,Tbl.Kosten[[#This Row],[Totaal kosten]],"")</f>
        <v/>
      </c>
      <c r="AX59" s="158" t="str">
        <f>IF(Tbl.Kosten[[#This Row],[Pnr.]]=AX$7,Tbl.Kosten[[#This Row],[Totaal kosten]],"")</f>
        <v/>
      </c>
      <c r="AY59" s="158" t="str">
        <f>IF(Tbl.Kosten[[#This Row],[Pnr.]]=AY$7,Tbl.Kosten[[#This Row],[Totaal kosten]],"")</f>
        <v/>
      </c>
      <c r="AZ59" s="158" t="str">
        <f>IF(Tbl.Kosten[[#This Row],[Pnr.]]=AZ$7,Tbl.Kosten[[#This Row],[Totaal kosten]],"")</f>
        <v/>
      </c>
      <c r="BA59" s="158" t="str">
        <f>IF(Tbl.Kosten[[#This Row],[Pnr.]]=BA$7,Tbl.Kosten[[#This Row],[Totaal kosten]],"")</f>
        <v/>
      </c>
      <c r="BB59" s="158" t="str">
        <f>IF(Tbl.Kosten[[#This Row],[Pnr.]]=BB$7,Tbl.Kosten[[#This Row],[Totaal kosten]],"")</f>
        <v/>
      </c>
      <c r="BC59" s="158" t="str">
        <f>IF(Tbl.Kosten[[#This Row],[Pnr.]]=BC$7,Tbl.Kosten[[#This Row],[Totaal kosten]],"")</f>
        <v/>
      </c>
      <c r="BD59" s="158" t="str">
        <f>IF(Tbl.Kosten[[#This Row],[Pnr.]]=BD$7,Tbl.Kosten[[#This Row],[Totaal kosten]],"")</f>
        <v/>
      </c>
      <c r="BE59" s="158" t="str">
        <f>IF(Tbl.Kosten[[#This Row],[Pnr.]]=BE$7,Tbl.Kosten[[#This Row],[Totaal kosten]],"")</f>
        <v/>
      </c>
      <c r="BF59" s="158" t="str">
        <f>IF(Tbl.Kosten[[#This Row],[Pnr.]]=BF$7,Tbl.Kosten[[#This Row],[Totaal kosten]],"")</f>
        <v/>
      </c>
      <c r="BG59" s="158" t="str">
        <f>IF(Tbl.Kosten[[#This Row],[Pnr.]]=BG$7,Tbl.Kosten[[#This Row],[Totaal kosten]],"")</f>
        <v/>
      </c>
      <c r="BH59" s="158" t="str">
        <f>IF(Tbl.Kosten[[#This Row],[Pnr.]]=BH$7,Tbl.Kosten[[#This Row],[Totaal kosten]],"")</f>
        <v/>
      </c>
      <c r="BI59" s="158" t="str">
        <f>IF(Tbl.Kosten[[#This Row],[Pnr.]]=BI$7,Tbl.Kosten[[#This Row],[Totaal kosten]],"")</f>
        <v/>
      </c>
      <c r="BJ59" s="158" t="str">
        <f>IF(Tbl.Kosten[[#This Row],[Pnr.]]=BJ$7,Tbl.Kosten[[#This Row],[Totaal kosten]],"")</f>
        <v/>
      </c>
      <c r="BK59" s="158" t="str">
        <f>IF(Tbl.Kosten[[#This Row],[Pnr.]]=BK$7,Tbl.Kosten[[#This Row],[Totaal kosten]],"")</f>
        <v/>
      </c>
      <c r="BL59" s="158" t="str">
        <f>IF(Tbl.Kosten[[#This Row],[Pnr.]]=BL$7,Tbl.Kosten[[#This Row],[Totaal kosten]],"")</f>
        <v/>
      </c>
      <c r="BM59" s="158" t="str">
        <f>IF(Tbl.Kosten[[#This Row],[Pnr.]]=BM$7,Tbl.Kosten[[#This Row],[Totaal kosten]],"")</f>
        <v/>
      </c>
      <c r="BN59" s="158" t="str">
        <f>IF(Tbl.Kosten[[#This Row],[Pnr.]]=BN$7,Tbl.Kosten[[#This Row],[Totaal kosten]],"")</f>
        <v/>
      </c>
      <c r="BO59" s="158" t="str">
        <f>IF(Tbl.Kosten[[#This Row],[Pnr.]]=BO$7,Tbl.Kosten[[#This Row],[Totaal kosten]],"")</f>
        <v/>
      </c>
      <c r="BP59" s="158" t="str">
        <f>IF(Tbl.Kosten[[#This Row],[Pnr.]]=BP$7,Tbl.Kosten[[#This Row],[Totaal kosten]],"")</f>
        <v/>
      </c>
      <c r="BQ59" s="158" t="str">
        <f>IF(Tbl.Kosten[[#This Row],[Pnr.]]=BQ$7,Tbl.Kosten[[#This Row],[Totaal kosten]],"")</f>
        <v/>
      </c>
      <c r="BR59" s="158" t="str">
        <f>IF(Tbl.Kosten[[#This Row],[Pnr.]]=BR$7,Tbl.Kosten[[#This Row],[Totaal kosten]],"")</f>
        <v/>
      </c>
      <c r="BS59" s="158" t="str">
        <f>IF(Tbl.Kosten[[#This Row],[Pnr.]]=BS$7,Tbl.Kosten[[#This Row],[Totaal kosten]],"")</f>
        <v/>
      </c>
      <c r="BT59" s="158" t="str">
        <f>IF(Tbl.Kosten[[#This Row],[Pnr.]]=BT$7,Tbl.Kosten[[#This Row],[Totaal kosten]],"")</f>
        <v/>
      </c>
      <c r="BU59" s="158" t="str">
        <f>IF(Tbl.Kosten[[#This Row],[Pnr.]]=BU$7,Tbl.Kosten[[#This Row],[Totaal kosten]],"")</f>
        <v/>
      </c>
      <c r="BV59" s="158" t="str">
        <f>IF(Tbl.Kosten[[#This Row],[Pnr.]]=BV$7,Tbl.Kosten[[#This Row],[Totaal kosten]],"")</f>
        <v/>
      </c>
      <c r="BW59" s="158" t="str">
        <f>IF(Tbl.Kosten[[#This Row],[Pnr.]]=BW$7,Tbl.Kosten[[#This Row],[Totaal kosten]],"")</f>
        <v/>
      </c>
      <c r="BX59" s="158" t="str">
        <f>IFERROR(_xlfn.XLOOKUP(Tbl.Kosten[[#This Row],[Werkpakketcode]],Tbl.Werkpakketten[Werkpakketcode],Tbl.Werkpakketten[WPnr.],"",0,1),"")</f>
        <v/>
      </c>
      <c r="BY59" s="158" t="str">
        <f>IF(Tbl.Kosten[[#This Row],[WPnr.]]=BY$7,Tbl.Kosten[[#This Row],[Totaal kosten]],"")</f>
        <v/>
      </c>
      <c r="BZ59" s="158" t="str">
        <f>IF(Tbl.Kosten[[#This Row],[WPnr.]]=BZ$7,Tbl.Kosten[[#This Row],[Totaal kosten]],"")</f>
        <v/>
      </c>
      <c r="CA59" s="158" t="str">
        <f>IF(Tbl.Kosten[[#This Row],[WPnr.]]=CA$7,Tbl.Kosten[[#This Row],[Totaal kosten]],"")</f>
        <v/>
      </c>
      <c r="CB59" s="158" t="str">
        <f>IF(Tbl.Kosten[[#This Row],[WPnr.]]=CB$7,Tbl.Kosten[[#This Row],[Totaal kosten]],"")</f>
        <v/>
      </c>
      <c r="CC59" s="158" t="str">
        <f>IF(Tbl.Kosten[[#This Row],[WPnr.]]=CC$7,Tbl.Kosten[[#This Row],[Totaal kosten]],"")</f>
        <v/>
      </c>
      <c r="CD59" s="158" t="str">
        <f>IF(Tbl.Kosten[[#This Row],[WPnr.]]=CD$7,Tbl.Kosten[[#This Row],[Totaal kosten]],"")</f>
        <v/>
      </c>
      <c r="CE59" s="158" t="str">
        <f>IF(Tbl.Kosten[[#This Row],[WPnr.]]=CE$7,Tbl.Kosten[[#This Row],[Totaal kosten]],"")</f>
        <v/>
      </c>
      <c r="CF59" s="158" t="str">
        <f>IF(Tbl.Kosten[[#This Row],[WPnr.]]=CF$7,Tbl.Kosten[[#This Row],[Totaal kosten]],"")</f>
        <v/>
      </c>
      <c r="CG59" s="158" t="str">
        <f>IF(Tbl.Kosten[[#This Row],[WPnr.]]=CG$7,Tbl.Kosten[[#This Row],[Totaal kosten]],"")</f>
        <v/>
      </c>
      <c r="CH59" s="158" t="str">
        <f>IF(Tbl.Kosten[[#This Row],[WPnr.]]=CH$7,Tbl.Kosten[[#This Row],[Totaal kosten]],"")</f>
        <v/>
      </c>
      <c r="CI59" s="158" t="str">
        <f>IF(Tbl.Kosten[[#This Row],[WPnr.]]=CI$7,Tbl.Kosten[[#This Row],[Totaal kosten]],"")</f>
        <v/>
      </c>
      <c r="CJ59" s="158" t="str">
        <f>IF(Tbl.Kosten[[#This Row],[WPnr.]]=CJ$7,Tbl.Kosten[[#This Row],[Totaal kosten]],"")</f>
        <v/>
      </c>
      <c r="CK59" s="158" t="str">
        <f>IF(Tbl.Kosten[[#This Row],[WPnr.]]=CK$7,Tbl.Kosten[[#This Row],[Totaal kosten]],"")</f>
        <v/>
      </c>
      <c r="CL59" s="158" t="str">
        <f>IF(Tbl.Kosten[[#This Row],[WPnr.]]=CL$7,Tbl.Kosten[[#This Row],[Totaal kosten]],"")</f>
        <v/>
      </c>
      <c r="CM59" s="158" t="str">
        <f>IF(Tbl.Kosten[[#This Row],[WPnr.]]=CM$7,Tbl.Kosten[[#This Row],[Totaal kosten]],"")</f>
        <v/>
      </c>
      <c r="CN59" s="158" t="str">
        <f>IF(Tbl.Kosten[[#This Row],[WPnr.]]=CN$7,Tbl.Kosten[[#This Row],[Totaal kosten]],"")</f>
        <v/>
      </c>
      <c r="CO59" s="158" t="str">
        <f>IF(Tbl.Kosten[[#This Row],[WPnr.]]=CO$7,Tbl.Kosten[[#This Row],[Totaal kosten]],"")</f>
        <v/>
      </c>
      <c r="CP59" s="158" t="str">
        <f>IF(Tbl.Kosten[[#This Row],[WPnr.]]=CP$7,Tbl.Kosten[[#This Row],[Totaal kosten]],"")</f>
        <v/>
      </c>
      <c r="CQ59" s="158" t="str">
        <f>IF(Tbl.Kosten[[#This Row],[WPnr.]]=CQ$7,Tbl.Kosten[[#This Row],[Totaal kosten]],"")</f>
        <v/>
      </c>
      <c r="CR59" s="158" t="str">
        <f>IF(Tbl.Kosten[[#This Row],[WPnr.]]=CR$7,Tbl.Kosten[[#This Row],[Totaal kosten]],"")</f>
        <v/>
      </c>
      <c r="CS59" s="158" t="str">
        <f>IF(Tbl.Kosten[[#This Row],[WPnr.]]=CS$7,Tbl.Kosten[[#This Row],[Totaal kosten]],"")</f>
        <v/>
      </c>
      <c r="CT59" s="158" t="str">
        <f>IF(Tbl.Kosten[[#This Row],[WPnr.]]=CT$7,Tbl.Kosten[[#This Row],[Totaal kosten]],"")</f>
        <v/>
      </c>
      <c r="CU59" s="158" t="str">
        <f>IF(Tbl.Kosten[[#This Row],[WPnr.]]=CU$7,Tbl.Kosten[[#This Row],[Totaal kosten]],"")</f>
        <v/>
      </c>
      <c r="CV59" s="158" t="str">
        <f>IF(Tbl.Kosten[[#This Row],[WPnr.]]=CV$7,Tbl.Kosten[[#This Row],[Totaal kosten]],"")</f>
        <v/>
      </c>
      <c r="CW59" s="158" t="str">
        <f>IF(Tbl.Kosten[[#This Row],[WPnr.]]=CW$7,Tbl.Kosten[[#This Row],[Totaal kosten]],"")</f>
        <v/>
      </c>
      <c r="CX59" s="158" t="str">
        <f>IF(Tbl.Kosten[[#This Row],[WPnr.]]=CX$7,Tbl.Kosten[[#This Row],[Totaal kosten]],"")</f>
        <v/>
      </c>
      <c r="CY59" s="158" t="str">
        <f>IF(Tbl.Kosten[[#This Row],[WPnr.]]=CY$7,Tbl.Kosten[[#This Row],[Totaal kosten]],"")</f>
        <v/>
      </c>
      <c r="CZ59" s="158" t="str">
        <f>IF(Tbl.Kosten[[#This Row],[WPnr.]]=CZ$7,Tbl.Kosten[[#This Row],[Totaal kosten]],"")</f>
        <v/>
      </c>
      <c r="DA59" s="158" t="str">
        <f>IF(Tbl.Kosten[[#This Row],[WPnr.]]=DA$7,Tbl.Kosten[[#This Row],[Totaal kosten]],"")</f>
        <v/>
      </c>
      <c r="DB59" s="158" t="str">
        <f>IF(Tbl.Kosten[[#This Row],[WPnr.]]=DB$7,Tbl.Kosten[[#This Row],[Totaal kosten]],"")</f>
        <v/>
      </c>
      <c r="DC59" s="158" t="str">
        <f>IF(Tbl.Kosten[[#This Row],[WPnr.]]=DC$7,Tbl.Kosten[[#This Row],[Totaal kosten]],"")</f>
        <v/>
      </c>
      <c r="DD59" s="158" t="str">
        <f>IF(Tbl.Kosten[[#This Row],[WPnr.]]=DD$7,Tbl.Kosten[[#This Row],[Totaal kosten]],"")</f>
        <v/>
      </c>
      <c r="DE59" s="158" t="str">
        <f>IF(Tbl.Kosten[[#This Row],[WPnr.]]=DE$7,Tbl.Kosten[[#This Row],[Totaal kosten]],"")</f>
        <v/>
      </c>
      <c r="DF59" s="158" t="str">
        <f>IF(Tbl.Kosten[[#This Row],[WPnr.]]=DF$7,Tbl.Kosten[[#This Row],[Totaal kosten]],"")</f>
        <v/>
      </c>
      <c r="DG59" s="158" t="str">
        <f>IF(Tbl.Kosten[[#This Row],[WPnr.]]=DG$7,Tbl.Kosten[[#This Row],[Totaal kosten]],"")</f>
        <v/>
      </c>
      <c r="DH59" s="158" t="str">
        <f>IF(Tbl.Kosten[[#This Row],[WPnr.]]=DH$7,Tbl.Kosten[[#This Row],[Totaal kosten]],"")</f>
        <v/>
      </c>
      <c r="DI59" s="158" t="str">
        <f>IF(Tbl.Kosten[[#This Row],[WPnr.]]=DI$7,Tbl.Kosten[[#This Row],[Totaal kosten]],"")</f>
        <v/>
      </c>
      <c r="DJ59" s="158" t="str">
        <f>IF(Tbl.Kosten[[#This Row],[WPnr.]]=DJ$7,Tbl.Kosten[[#This Row],[Totaal kosten]],"")</f>
        <v/>
      </c>
      <c r="DK59" s="158" t="str">
        <f>IF(Tbl.Kosten[[#This Row],[WPnr.]]=DK$7,Tbl.Kosten[[#This Row],[Totaal kosten]],"")</f>
        <v/>
      </c>
      <c r="DL59" s="158" t="str">
        <f>IF(Tbl.Kosten[[#This Row],[WPnr.]]=DL$7,Tbl.Kosten[[#This Row],[Totaal kosten]],"")</f>
        <v/>
      </c>
      <c r="DM59" s="158" t="str">
        <f>IF(Tbl.Kosten[[#This Row],[WPnr.]]=DM$7,Tbl.Kosten[[#This Row],[Totaal kosten]],"")</f>
        <v/>
      </c>
      <c r="DN59" s="158" t="str">
        <f>IF(Tbl.Kosten[[#This Row],[WPnr.]]=DN$7,Tbl.Kosten[[#This Row],[Totaal kosten]],"")</f>
        <v/>
      </c>
      <c r="DO59" s="158" t="str">
        <f>IF(Tbl.Kosten[[#This Row],[WPnr.]]=DO$7,Tbl.Kosten[[#This Row],[Totaal kosten]],"")</f>
        <v/>
      </c>
      <c r="DP59" s="158" t="str">
        <f>IF(Tbl.Kosten[[#This Row],[WPnr.]]=DP$7,Tbl.Kosten[[#This Row],[Totaal kosten]],"")</f>
        <v/>
      </c>
      <c r="DQ59" s="158" t="str">
        <f>IF(Tbl.Kosten[[#This Row],[WPnr.]]=DQ$7,Tbl.Kosten[[#This Row],[Totaal kosten]],"")</f>
        <v/>
      </c>
      <c r="DR59" s="158" t="str">
        <f>IF(Tbl.Kosten[[#This Row],[WPnr.]]=DR$7,Tbl.Kosten[[#This Row],[Totaal kosten]],"")</f>
        <v/>
      </c>
      <c r="DS59" s="158" t="str">
        <f>IF(Tbl.Kosten[[#This Row],[WPnr.]]=DS$7,Tbl.Kosten[[#This Row],[Totaal kosten]],"")</f>
        <v/>
      </c>
      <c r="DT59" s="158" t="str">
        <f>IF(Tbl.Kosten[[#This Row],[WPnr.]]=DT$7,Tbl.Kosten[[#This Row],[Totaal kosten]],"")</f>
        <v/>
      </c>
      <c r="DU59" s="158" t="str">
        <f>IF(Tbl.Kosten[[#This Row],[WPnr.]]=DU$7,Tbl.Kosten[[#This Row],[Totaal kosten]],"")</f>
        <v/>
      </c>
      <c r="DV59" s="158" t="str">
        <f>IF(Tbl.Kosten[[#This Row],[WPnr.]]=DV$7,Tbl.Kosten[[#This Row],[Totaal kosten]],"")</f>
        <v/>
      </c>
      <c r="DW59" s="160" t="str">
        <f>IFERROR(_xlfn.XLOOKUP(Tbl.Kosten[[#This Row],[Kostensoort]],Tbl.Kostensoorten[Kostensoorten],Tbl.Kostensoorten[KSnr.],"",0,1),"")</f>
        <v/>
      </c>
      <c r="DX59" s="160" t="str">
        <f>IF(Tbl.Kosten[[#This Row],[KSnr.]]=DX$7,Tbl.Kosten[[#This Row],[Totaal kosten]],"")</f>
        <v/>
      </c>
      <c r="DY59" s="160" t="str">
        <f>IF(Tbl.Kosten[[#This Row],[KSnr.]]=DY$7,Tbl.Kosten[[#This Row],[Totaal kosten]],"")</f>
        <v/>
      </c>
      <c r="DZ59" s="160" t="str">
        <f>IF(Tbl.Kosten[[#This Row],[KSnr.]]=DZ$7,Tbl.Kosten[[#This Row],[Totaal kosten]],"")</f>
        <v/>
      </c>
      <c r="EA59" s="160" t="str">
        <f>IF(Tbl.Kosten[[#This Row],[KSnr.]]=EA$7,Tbl.Kosten[[#This Row],[Totaal kosten]],"")</f>
        <v/>
      </c>
      <c r="EB59" s="160" t="str">
        <f>IF(Tbl.Kosten[[#This Row],[KSnr.]]=EB$7,Tbl.Kosten[[#This Row],[Totaal kosten]],"")</f>
        <v/>
      </c>
      <c r="EC59" s="160" t="str">
        <f>IF(Tbl.Kosten[[#This Row],[KSnr.]]=EC$7,Tbl.Kosten[[#This Row],[Totaal kosten]],"")</f>
        <v/>
      </c>
      <c r="ED59" s="160" t="str">
        <f>IF(Tbl.Kosten[[#This Row],[KSnr.]]=ED$7,Tbl.Kosten[[#This Row],[Totaal kosten]],"")</f>
        <v/>
      </c>
      <c r="EE59" s="160" t="str">
        <f>IF(Tbl.Kosten[[#This Row],[KSnr.]]=EE$7,Tbl.Kosten[[#This Row],[Totaal kosten]],"")</f>
        <v/>
      </c>
      <c r="EF59" s="160" t="str">
        <f>IF(Tbl.Kosten[[#This Row],[KSnr.]]=EF$7,Tbl.Kosten[[#This Row],[Totaal kosten]],"")</f>
        <v/>
      </c>
      <c r="EG59" s="160" t="str">
        <f>IF(Tbl.Kosten[[#This Row],[KSnr.]]=EG$7,Tbl.Kosten[[#This Row],[Totaal kosten]],"")</f>
        <v/>
      </c>
      <c r="EH59" s="160" t="str">
        <f>IF(Tbl.Kosten[[#This Row],[KSnr.]]=EH$7,Tbl.Kosten[[#This Row],[Totaal kosten]],"")</f>
        <v/>
      </c>
      <c r="EI59" s="160" t="str">
        <f>IF(Tbl.Kosten[[#This Row],[KSnr.]]=EI$7,Tbl.Kosten[[#This Row],[Totaal kosten]],"")</f>
        <v/>
      </c>
      <c r="EJ59" s="160" t="str">
        <f>IF(Tbl.Kosten[[#This Row],[KSnr.]]=EJ$7,Tbl.Kosten[[#This Row],[Totaal kosten]],"")</f>
        <v/>
      </c>
      <c r="EK59" s="160" t="str">
        <f>IF(Tbl.Kosten[[#This Row],[KSnr.]]=EK$7,Tbl.Kosten[[#This Row],[Totaal kosten]],"")</f>
        <v/>
      </c>
      <c r="EL59" s="160" t="str">
        <f>IF(Tbl.Kosten[[#This Row],[KSnr.]]=EL$7,Tbl.Kosten[[#This Row],[Totaal kosten]],"")</f>
        <v/>
      </c>
      <c r="EM59" s="160" t="str">
        <f>IF(Tbl.Kosten[[#This Row],[KSnr.]]=EM$7,Tbl.Kosten[[#This Row],[Totaal kosten]],"")</f>
        <v/>
      </c>
      <c r="EN59" s="160" t="str">
        <f>IF(Tbl.Kosten[[#This Row],[KSnr.]]=EN$7,Tbl.Kosten[[#This Row],[Totaal kosten]],"")</f>
        <v/>
      </c>
      <c r="EO59" s="160" t="str">
        <f>IF(Tbl.Kosten[[#This Row],[KSnr.]]=EO$7,Tbl.Kosten[[#This Row],[Totaal kosten]],"")</f>
        <v/>
      </c>
      <c r="EP59" s="160" t="str">
        <f>IF(Tbl.Kosten[[#This Row],[KSnr.]]=EP$7,Tbl.Kosten[[#This Row],[Totaal kosten]],"")</f>
        <v/>
      </c>
      <c r="EQ59" s="160" t="str">
        <f>IF(Tbl.Kosten[[#This Row],[KSnr.]]=EQ$7,Tbl.Kosten[[#This Row],[Totaal kosten]],"")</f>
        <v/>
      </c>
      <c r="ER59" s="154" t="str">
        <f>IFERROR(_xlfn.XLOOKUP(Tbl.Kosten[[#This Row],[Subsidieactiviteit]],Tbl.Subsidiehoogte[Subsidieactiviteit],Tbl.Subsidiehoogte[SAnr.],"",0,1),"")</f>
        <v/>
      </c>
      <c r="ES59" s="160" t="str">
        <f>IF(Tbl.Kosten[[#This Row],[Sanr.]]=ES$7,Tbl.Kosten[[#This Row],[Totaal kosten]],"")</f>
        <v/>
      </c>
      <c r="ET59" s="160" t="str">
        <f>IF(Tbl.Kosten[[#This Row],[Sanr.]]=ET$7,Tbl.Kosten[[#This Row],[Totaal kosten]],"")</f>
        <v/>
      </c>
      <c r="EU59" s="160" t="str">
        <f>IF(Tbl.Kosten[[#This Row],[Sanr.]]=EU$7,Tbl.Kosten[[#This Row],[Totaal kosten]],"")</f>
        <v/>
      </c>
      <c r="EV59" s="160" t="str">
        <f>IF(Tbl.Kosten[[#This Row],[Sanr.]]=EV$7,Tbl.Kosten[[#This Row],[Totaal kosten]],"")</f>
        <v/>
      </c>
      <c r="EW59" s="160" t="str">
        <f>IF(Tbl.Kosten[[#This Row],[Sanr.]]=EW$7,Tbl.Kosten[[#This Row],[Totaal kosten]],"")</f>
        <v/>
      </c>
      <c r="EX59" s="160" t="str">
        <f>IF(Tbl.Kosten[[#This Row],[Sanr.]]=EX$7,Tbl.Kosten[[#This Row],[Totaal kosten]],"")</f>
        <v/>
      </c>
      <c r="EY59" s="160" t="str">
        <f>IF(Tbl.Kosten[[#This Row],[Sanr.]]=EY$7,Tbl.Kosten[[#This Row],[Totaal kosten]],"")</f>
        <v/>
      </c>
      <c r="EZ59" s="160" t="str">
        <f>IF(Tbl.Kosten[[#This Row],[Sanr.]]=EZ$7,Tbl.Kosten[[#This Row],[Totaal kosten]],"")</f>
        <v/>
      </c>
      <c r="FA59" s="160" t="str">
        <f>IF(Tbl.Kosten[[#This Row],[Sanr.]]=FA$7,Tbl.Kosten[[#This Row],[Totaal kosten]],"")</f>
        <v/>
      </c>
      <c r="FB59" s="160" t="str">
        <f>IF(Tbl.Kosten[[#This Row],[Sanr.]]=FB$7,Tbl.Kosten[[#This Row],[Totaal kosten]],"")</f>
        <v/>
      </c>
      <c r="FC59" s="160" t="str">
        <f>IF(Tbl.Kosten[[#This Row],[Sanr.]]=FC$7,Tbl.Kosten[[#This Row],[Totaal kosten]],"")</f>
        <v/>
      </c>
      <c r="FD59" s="160" t="str">
        <f>IF(Tbl.Kosten[[#This Row],[Sanr.]]=FD$7,Tbl.Kosten[[#This Row],[Totaal kosten]],"")</f>
        <v/>
      </c>
      <c r="FE59" s="160" t="str">
        <f>IF(Tbl.Kosten[[#This Row],[Sanr.]]=FE$7,Tbl.Kosten[[#This Row],[Totaal kosten]],"")</f>
        <v/>
      </c>
      <c r="FF59" s="160" t="str">
        <f>IF(Tbl.Kosten[[#This Row],[Sanr.]]=FF$7,Tbl.Kosten[[#This Row],[Totaal kosten]],"")</f>
        <v/>
      </c>
      <c r="FG59" s="160" t="str">
        <f>IF(Tbl.Kosten[[#This Row],[Sanr.]]=FG$7,Tbl.Kosten[[#This Row],[Totaal kosten]],"")</f>
        <v/>
      </c>
      <c r="FH59" s="160" t="str">
        <f>IF(Tbl.Kosten[[#This Row],[Sanr.]]=FH$7,Tbl.Kosten[[#This Row],[Totaal kosten]],"")</f>
        <v/>
      </c>
      <c r="FI59" s="160" t="str">
        <f>IF(Tbl.Kosten[[#This Row],[Sanr.]]=FI$7,Tbl.Kosten[[#This Row],[Totaal kosten]],"")</f>
        <v/>
      </c>
      <c r="FJ59" s="160" t="str">
        <f>IF(Tbl.Kosten[[#This Row],[Sanr.]]=FJ$7,Tbl.Kosten[[#This Row],[Totaal kosten]],"")</f>
        <v/>
      </c>
      <c r="FK59" s="160" t="str">
        <f>IF(Tbl.Kosten[[#This Row],[Sanr.]]=FK$7,Tbl.Kosten[[#This Row],[Totaal kosten]],"")</f>
        <v/>
      </c>
      <c r="FL59" s="160" t="str">
        <f>IF(Tbl.Kosten[[#This Row],[Sanr.]]=FL$7,Tbl.Kosten[[#This Row],[Totaal kosten]],"")</f>
        <v/>
      </c>
      <c r="FM59" s="160" t="str">
        <f>IF(Tbl.Kosten[[#This Row],[Sanr.]]=FM$7,Tbl.Kosten[[#This Row],[Totaal kosten]],"")</f>
        <v/>
      </c>
      <c r="FN59" s="160" t="str">
        <f>IF(Tbl.Kosten[[#This Row],[Sanr.]]=FN$7,Tbl.Kosten[[#This Row],[Totaal kosten]],"")</f>
        <v/>
      </c>
      <c r="FO59" s="160" t="str">
        <f>IF(Tbl.Kosten[[#This Row],[Sanr.]]=FO$7,Tbl.Kosten[[#This Row],[Totaal kosten]],"")</f>
        <v/>
      </c>
      <c r="FP59" s="160" t="str">
        <f>IF(Tbl.Kosten[[#This Row],[Sanr.]]=FP$7,Tbl.Kosten[[#This Row],[Totaal kosten]],"")</f>
        <v/>
      </c>
      <c r="FQ59" s="160" t="str">
        <f>IF(Tbl.Kosten[[#This Row],[Sanr.]]=FQ$7,Tbl.Kosten[[#This Row],[Totaal kosten]],"")</f>
        <v/>
      </c>
      <c r="FR59" s="160" t="str">
        <f>IF(Tbl.Kosten[[#This Row],[Sanr.]]=FR$7,Tbl.Kosten[[#This Row],[Totaal kosten]],"")</f>
        <v/>
      </c>
      <c r="FS59" s="160" t="str">
        <f>IF(Tbl.Kosten[[#This Row],[Sanr.]]=FS$7,Tbl.Kosten[[#This Row],[Totaal kosten]],"")</f>
        <v/>
      </c>
      <c r="FT59" s="160" t="str">
        <f>IF(Tbl.Kosten[[#This Row],[Sanr.]]=FT$7,Tbl.Kosten[[#This Row],[Totaal kosten]],"")</f>
        <v/>
      </c>
      <c r="FU59" s="160" t="str">
        <f>IF(Tbl.Kosten[[#This Row],[Sanr.]]=FU$7,Tbl.Kosten[[#This Row],[Totaal kosten]],"")</f>
        <v/>
      </c>
      <c r="FV59" s="160" t="str">
        <f>IF(Tbl.Kosten[[#This Row],[Sanr.]]=FV$7,Tbl.Kosten[[#This Row],[Totaal kosten]],"")</f>
        <v/>
      </c>
      <c r="FW59" s="160" t="str">
        <f>IFERROR(_xlfn.XLOOKUP(Tbl.Kosten[[#This Row],[Activiteitencode]],Tbl.Activiteiten[Activiteitcode],Tbl.Activiteiten[Anr.],"",0,1),"")</f>
        <v/>
      </c>
      <c r="FX59" s="181" t="str">
        <f>_xlfn.CONCAT(Tbl.Kosten[[#This Row],[Pnr.]],Tbl.Kosten[[#This Row],[Sanr.]])</f>
        <v>P1</v>
      </c>
      <c r="FY59" s="160">
        <f>Tbl.Kosten[[#This Row],[Totaal kosten]]-Tbl.Kosten[[#This Row],[Subsidie]]</f>
        <v>0</v>
      </c>
      <c r="FZ59" s="160">
        <f>IF(Tbl.Kosten[[#This Row],[Pnr.]]=FZ$7,Tbl.Kosten[[#This Row],[Te financieren]],"")</f>
        <v>0</v>
      </c>
      <c r="GA59" s="160" t="str">
        <f>IF(Tbl.Kosten[[#This Row],[Pnr.]]=GA$7,Tbl.Kosten[[#This Row],[Te financieren]],"")</f>
        <v/>
      </c>
      <c r="GB59" s="160" t="str">
        <f>IF(Tbl.Kosten[[#This Row],[Pnr.]]=GB$7,Tbl.Kosten[[#This Row],[Te financieren]],"")</f>
        <v/>
      </c>
      <c r="GC59" s="160" t="str">
        <f>IF(Tbl.Kosten[[#This Row],[Pnr.]]=GC$7,Tbl.Kosten[[#This Row],[Te financieren]],"")</f>
        <v/>
      </c>
      <c r="GD59" s="160" t="str">
        <f>IF(Tbl.Kosten[[#This Row],[Pnr.]]=GD$7,Tbl.Kosten[[#This Row],[Te financieren]],"")</f>
        <v/>
      </c>
      <c r="GE59" s="160" t="str">
        <f>IF(Tbl.Kosten[[#This Row],[Pnr.]]=GE$7,Tbl.Kosten[[#This Row],[Te financieren]],"")</f>
        <v/>
      </c>
      <c r="GF59" s="160" t="str">
        <f>IF(Tbl.Kosten[[#This Row],[Pnr.]]=GF$7,Tbl.Kosten[[#This Row],[Te financieren]],"")</f>
        <v/>
      </c>
      <c r="GG59" s="160" t="str">
        <f>IF(Tbl.Kosten[[#This Row],[Pnr.]]=GG$7,Tbl.Kosten[[#This Row],[Te financieren]],"")</f>
        <v/>
      </c>
      <c r="GH59" s="160" t="str">
        <f>IF(Tbl.Kosten[[#This Row],[Pnr.]]=GH$7,Tbl.Kosten[[#This Row],[Te financieren]],"")</f>
        <v/>
      </c>
      <c r="GI59" s="160" t="str">
        <f>IF(Tbl.Kosten[[#This Row],[Pnr.]]=GI$7,Tbl.Kosten[[#This Row],[Te financieren]],"")</f>
        <v/>
      </c>
      <c r="GJ59" s="160" t="str">
        <f>IF(Tbl.Kosten[[#This Row],[Pnr.]]=GJ$7,Tbl.Kosten[[#This Row],[Te financieren]],"")</f>
        <v/>
      </c>
      <c r="GK59" s="160" t="str">
        <f>IF(Tbl.Kosten[[#This Row],[Pnr.]]=GK$7,Tbl.Kosten[[#This Row],[Te financieren]],"")</f>
        <v/>
      </c>
      <c r="GL59" s="160" t="str">
        <f>IF(Tbl.Kosten[[#This Row],[Pnr.]]=GL$7,Tbl.Kosten[[#This Row],[Te financieren]],"")</f>
        <v/>
      </c>
      <c r="GM59" s="160" t="str">
        <f>IF(Tbl.Kosten[[#This Row],[Pnr.]]=GM$7,Tbl.Kosten[[#This Row],[Te financieren]],"")</f>
        <v/>
      </c>
      <c r="GN59" s="160" t="str">
        <f>IF(Tbl.Kosten[[#This Row],[Pnr.]]=GN$7,Tbl.Kosten[[#This Row],[Te financieren]],"")</f>
        <v/>
      </c>
      <c r="GO59" s="160" t="str">
        <f>IF(Tbl.Kosten[[#This Row],[Pnr.]]=GO$7,Tbl.Kosten[[#This Row],[Te financieren]],"")</f>
        <v/>
      </c>
      <c r="GP59" s="160" t="str">
        <f>IF(Tbl.Kosten[[#This Row],[Pnr.]]=GP$7,Tbl.Kosten[[#This Row],[Te financieren]],"")</f>
        <v/>
      </c>
      <c r="GQ59" s="160" t="str">
        <f>IF(Tbl.Kosten[[#This Row],[Pnr.]]=GQ$7,Tbl.Kosten[[#This Row],[Te financieren]],"")</f>
        <v/>
      </c>
      <c r="GR59" s="160" t="str">
        <f>IF(Tbl.Kosten[[#This Row],[Pnr.]]=GR$7,Tbl.Kosten[[#This Row],[Te financieren]],"")</f>
        <v/>
      </c>
      <c r="GS59" s="160" t="str">
        <f>IF(Tbl.Kosten[[#This Row],[Pnr.]]=GS$7,Tbl.Kosten[[#This Row],[Te financieren]],"")</f>
        <v/>
      </c>
      <c r="GT59" s="160" t="str">
        <f>IF(Tbl.Kosten[[#This Row],[Pnr.]]=GT$7,Tbl.Kosten[[#This Row],[Te financieren]],"")</f>
        <v/>
      </c>
      <c r="GU59" s="160" t="str">
        <f>IF(Tbl.Kosten[[#This Row],[Pnr.]]=GU$7,Tbl.Kosten[[#This Row],[Te financieren]],"")</f>
        <v/>
      </c>
      <c r="GV59" s="160" t="str">
        <f>IF(Tbl.Kosten[[#This Row],[Pnr.]]=GV$7,Tbl.Kosten[[#This Row],[Te financieren]],"")</f>
        <v/>
      </c>
      <c r="GW59" s="160" t="str">
        <f>IF(Tbl.Kosten[[#This Row],[Pnr.]]=GW$7,Tbl.Kosten[[#This Row],[Te financieren]],"")</f>
        <v/>
      </c>
      <c r="GX59" s="160" t="str">
        <f>IF(Tbl.Kosten[[#This Row],[Pnr.]]=GX$7,Tbl.Kosten[[#This Row],[Te financieren]],"")</f>
        <v/>
      </c>
      <c r="GY59" s="160" t="str">
        <f>IF(Tbl.Kosten[[#This Row],[Pnr.]]=GY$7,Tbl.Kosten[[#This Row],[Te financieren]],"")</f>
        <v/>
      </c>
      <c r="GZ59" s="160" t="str">
        <f>IF(Tbl.Kosten[[#This Row],[Pnr.]]=GZ$7,Tbl.Kosten[[#This Row],[Te financieren]],"")</f>
        <v/>
      </c>
      <c r="HA59" s="160" t="str">
        <f>IF(Tbl.Kosten[[#This Row],[Pnr.]]=HA$7,Tbl.Kosten[[#This Row],[Te financieren]],"")</f>
        <v/>
      </c>
      <c r="HB59" s="160" t="str">
        <f>IF(Tbl.Kosten[[#This Row],[Pnr.]]=HB$7,Tbl.Kosten[[#This Row],[Te financieren]],"")</f>
        <v/>
      </c>
      <c r="HC59" s="160" t="str">
        <f>IF(Tbl.Kosten[[#This Row],[Pnr.]]=HC$7,Tbl.Kosten[[#This Row],[Te financieren]],"")</f>
        <v/>
      </c>
      <c r="HD59" s="160" t="str">
        <f>IF(Tbl.Kosten[[#This Row],[Pnr.]]=HD$7,Tbl.Kosten[[#This Row],[Te financieren]],"")</f>
        <v/>
      </c>
      <c r="HE59" s="160" t="str">
        <f>IF(Tbl.Kosten[[#This Row],[Pnr.]]=HE$7,Tbl.Kosten[[#This Row],[Te financieren]],"")</f>
        <v/>
      </c>
      <c r="HF59" s="160" t="str">
        <f>IF(Tbl.Kosten[[#This Row],[Pnr.]]=HF$7,Tbl.Kosten[[#This Row],[Te financieren]],"")</f>
        <v/>
      </c>
      <c r="HG59" s="160" t="str">
        <f>IF(Tbl.Kosten[[#This Row],[Pnr.]]=HG$7,Tbl.Kosten[[#This Row],[Te financieren]],"")</f>
        <v/>
      </c>
      <c r="HH59" s="160" t="str">
        <f>IF(Tbl.Kosten[[#This Row],[Pnr.]]=HH$7,Tbl.Kosten[[#This Row],[Te financieren]],"")</f>
        <v/>
      </c>
      <c r="HI59" s="160" t="str">
        <f>IF(Tbl.Kosten[[#This Row],[Pnr.]]=HI$7,Tbl.Kosten[[#This Row],[Te financieren]],"")</f>
        <v/>
      </c>
      <c r="HJ59" s="160" t="str">
        <f>IF(Tbl.Kosten[[#This Row],[Pnr.]]=HJ$7,Tbl.Kosten[[#This Row],[Te financieren]],"")</f>
        <v/>
      </c>
      <c r="HK59" s="160" t="str">
        <f>IF(Tbl.Kosten[[#This Row],[Pnr.]]=HK$7,Tbl.Kosten[[#This Row],[Te financieren]],"")</f>
        <v/>
      </c>
      <c r="HL59" s="160" t="str">
        <f>IF(Tbl.Kosten[[#This Row],[Pnr.]]=HL$7,Tbl.Kosten[[#This Row],[Te financieren]],"")</f>
        <v/>
      </c>
      <c r="HM59" s="160" t="str">
        <f>IF(Tbl.Kosten[[#This Row],[Pnr.]]=HM$7,Tbl.Kosten[[#This Row],[Te financieren]],"")</f>
        <v/>
      </c>
      <c r="HN59" s="160" t="str">
        <f>IF(Tbl.Kosten[[#This Row],[Pnr.]]=HN$7,Tbl.Kosten[[#This Row],[Te financieren]],"")</f>
        <v/>
      </c>
      <c r="HO59" s="160" t="str">
        <f>IF(Tbl.Kosten[[#This Row],[Pnr.]]=HO$7,Tbl.Kosten[[#This Row],[Te financieren]],"")</f>
        <v/>
      </c>
      <c r="HP59" s="160" t="str">
        <f>IF(Tbl.Kosten[[#This Row],[Pnr.]]=HP$7,Tbl.Kosten[[#This Row],[Te financieren]],"")</f>
        <v/>
      </c>
      <c r="HQ59" s="160" t="str">
        <f>IF(Tbl.Kosten[[#This Row],[Pnr.]]=HQ$7,Tbl.Kosten[[#This Row],[Te financieren]],"")</f>
        <v/>
      </c>
      <c r="HR59" s="160" t="str">
        <f>IF(Tbl.Kosten[[#This Row],[Pnr.]]=HR$7,Tbl.Kosten[[#This Row],[Te financieren]],"")</f>
        <v/>
      </c>
      <c r="HS59" s="160" t="str">
        <f>IF(Tbl.Kosten[[#This Row],[Pnr.]]=HS$7,Tbl.Kosten[[#This Row],[Te financieren]],"")</f>
        <v/>
      </c>
      <c r="HT59" s="160" t="str">
        <f>IF(Tbl.Kosten[[#This Row],[Pnr.]]=HT$7,Tbl.Kosten[[#This Row],[Te financieren]],"")</f>
        <v/>
      </c>
      <c r="HU59" s="160" t="str">
        <f>IF(Tbl.Kosten[[#This Row],[Pnr.]]=HU$7,Tbl.Kosten[[#This Row],[Te financieren]],"")</f>
        <v/>
      </c>
      <c r="HV59" s="160" t="str">
        <f>IF(Tbl.Kosten[[#This Row],[Pnr.]]=HV$7,Tbl.Kosten[[#This Row],[Te financieren]],"")</f>
        <v/>
      </c>
      <c r="HW59" s="160" t="str">
        <f>IF(Tbl.Kosten[[#This Row],[Pnr.]]=HW$7,Tbl.Kosten[[#This Row],[Te financieren]],"")</f>
        <v/>
      </c>
    </row>
    <row r="60" spans="2:231" x14ac:dyDescent="0.3">
      <c r="B60" s="144"/>
      <c r="C60" s="147"/>
      <c r="D60" s="146"/>
      <c r="E60" s="147"/>
      <c r="F60" s="145"/>
      <c r="G60" s="11" t="str">
        <f>IF(Tbl.Kosten[[#This Row],[Medewerker e/o 
functie]]&lt;&gt;"",_xlfn.XLOOKUP(Tbl.Kosten[[#This Row],[Medewerker e/o 
functie]],Tbl.Uurtarief[Medewerker en/of functie],Tbl.Uurtarief[Uurtarief],"",0,1),"")</f>
        <v/>
      </c>
      <c r="H60" s="121">
        <f>IFERROR(Tbl.Kosten[[#This Row],[Uren]]*Tbl.Kosten[[#This Row],[Uurtarief]],0)</f>
        <v>0</v>
      </c>
      <c r="I60" s="119" t="str">
        <f>IF(Tbl.Kosten[[#This Row],[Subtotaal uren]]&lt;&gt;0,_xlfn.XLOOKUP(Tbl.Kosten[[#This Row],[Medewerker e/o 
functie]],Tbl.Uurtarief[Medewerker en/of functie],Tbl.Uurtarief[Kostensoort arbeid],"",0,1),"")</f>
        <v/>
      </c>
      <c r="J60" s="147"/>
      <c r="K60" s="145"/>
      <c r="L60" s="149" t="str">
        <f>IF(Tbl.Kosten[[#This Row],[Activum]]&lt;&gt;"",_xlfn.XLOOKUP(Tbl.Kosten[[#This Row],[Activum]],Tbl.Afschrijvingskosten[Activum],Tbl.Afschrijvingskosten[Tarief per afschrijvings-eenheid],"",0,1),"")</f>
        <v/>
      </c>
      <c r="M60" s="122">
        <f>IFERROR(Tbl.Kosten[[#This Row],[Een-
heden]]*Tbl.Kosten[[#This Row],[Afschrijvings-
tarief]],0)</f>
        <v>0</v>
      </c>
      <c r="N60" s="122" t="str">
        <f>IF(Tbl.Kosten[[#This Row],[Subtotaal afschrijving]]&lt;&gt;0,Lijsten!A58,"")</f>
        <v/>
      </c>
      <c r="O60" s="150"/>
      <c r="P60" s="145"/>
      <c r="Q60" s="148"/>
      <c r="R60" s="122">
        <f>IFERROR(Tbl.Kosten[[#This Row],[Aantal]]*Tbl.Kosten[[#This Row],[Tarief]],0)</f>
        <v>0</v>
      </c>
      <c r="S60" s="8">
        <f>IFERROR(Tbl.Kosten[[#This Row],[Subtotaal overige kosten]]+Tbl.Kosten[[#This Row],[Subtotaal uren]]+Tbl.Kosten[[#This Row],[Subtotaal afschrijving]],0)</f>
        <v>0</v>
      </c>
      <c r="T60" s="8">
        <f>IFERROR(Tbl.Kosten[[#This Row],[Totaal kosten]]*Tbl.Kosten[[#This Row],[Subsidie%]],0)</f>
        <v>0</v>
      </c>
      <c r="U60" s="4" t="str" cm="1">
        <f t="array" ref="U60">IFERROR(_xlfn.IFS(Tbl.Kosten[[#This Row],[Subtotaal uren]]&lt;&gt;0,Tbl.Kosten[[#This Row],[Kostensoort arbeid]],Tbl.Kosten[[#This Row],[Subtotaal afschrijving]]&lt;&gt;0,Tbl.Kosten[[#This Row],[Kostensoort afschrijving]],Tbl.Kosten[[#This Row],[Subtotaal overige kosten]]&lt;&gt;0,Tbl.Kosten[[#This Row],[Kostensoort overig]]),"")</f>
        <v/>
      </c>
      <c r="V60" s="4" t="str">
        <f>IFERROR(_xlfn.XLOOKUP(Tbl.Kosten[[#This Row],[Activiteitencode]],Tbl.Activiteiten[Activiteitcode],Tbl.Activiteiten[Werkpakketcode],"",0,1),"")</f>
        <v/>
      </c>
      <c r="W60" s="4" t="str">
        <f>IFERROR(_xlfn.XLOOKUP(Tbl.Kosten[[#This Row],[Werkpakketcode]],Tbl.Werkpakketten[Werkpakketcode],Tbl.Werkpakketten[Subsidiabele activiteit],"",0,1),"")</f>
        <v/>
      </c>
      <c r="X60" s="12">
        <f>IFERROR(_xlfn.XLOOKUP(Tbl.Kosten[[#This Row],[Sanr.]],Tbl.Subsidiehoogte[SAnr.],Tbl.Subsidiehoogte[Sub. Percentage],0,0,1),0)</f>
        <v>0</v>
      </c>
      <c r="Y60" s="154" t="str">
        <f>IFERROR(_xlfn.XLOOKUP(Tbl.Kosten[[#This Row],[Partnercode]],Tbl.Projectpartners[Partnercode],Tbl.Projectpartners[PNr.],"",0,1),"")</f>
        <v>P1</v>
      </c>
      <c r="Z60" s="158">
        <f>IF(Tbl.Kosten[[#This Row],[Pnr.]]=Z$7,Tbl.Kosten[[#This Row],[Totaal kosten]],"")</f>
        <v>0</v>
      </c>
      <c r="AA60" s="158" t="str">
        <f>IF(Tbl.Kosten[[#This Row],[Pnr.]]=AA$7,Tbl.Kosten[[#This Row],[Totaal kosten]],"")</f>
        <v/>
      </c>
      <c r="AB60" s="158" t="str">
        <f>IF(Tbl.Kosten[[#This Row],[Pnr.]]=AB$7,Tbl.Kosten[[#This Row],[Totaal kosten]],"")</f>
        <v/>
      </c>
      <c r="AC60" s="158" t="str">
        <f>IF(Tbl.Kosten[[#This Row],[Pnr.]]=AC$7,Tbl.Kosten[[#This Row],[Totaal kosten]],"")</f>
        <v/>
      </c>
      <c r="AD60" s="158" t="str">
        <f>IF(Tbl.Kosten[[#This Row],[Pnr.]]=AD$7,Tbl.Kosten[[#This Row],[Totaal kosten]],"")</f>
        <v/>
      </c>
      <c r="AE60" s="158" t="str">
        <f>IF(Tbl.Kosten[[#This Row],[Pnr.]]=AE$7,Tbl.Kosten[[#This Row],[Totaal kosten]],"")</f>
        <v/>
      </c>
      <c r="AF60" s="158" t="str">
        <f>IF(Tbl.Kosten[[#This Row],[Pnr.]]=AF$7,Tbl.Kosten[[#This Row],[Totaal kosten]],"")</f>
        <v/>
      </c>
      <c r="AG60" s="158" t="str">
        <f>IF(Tbl.Kosten[[#This Row],[Pnr.]]=AG$7,Tbl.Kosten[[#This Row],[Totaal kosten]],"")</f>
        <v/>
      </c>
      <c r="AH60" s="158" t="str">
        <f>IF(Tbl.Kosten[[#This Row],[Pnr.]]=AH$7,Tbl.Kosten[[#This Row],[Totaal kosten]],"")</f>
        <v/>
      </c>
      <c r="AI60" s="158" t="str">
        <f>IF(Tbl.Kosten[[#This Row],[Pnr.]]=AI$7,Tbl.Kosten[[#This Row],[Totaal kosten]],"")</f>
        <v/>
      </c>
      <c r="AJ60" s="158" t="str">
        <f>IF(Tbl.Kosten[[#This Row],[Pnr.]]=AJ$7,Tbl.Kosten[[#This Row],[Totaal kosten]],"")</f>
        <v/>
      </c>
      <c r="AK60" s="158" t="str">
        <f>IF(Tbl.Kosten[[#This Row],[Pnr.]]=AK$7,Tbl.Kosten[[#This Row],[Totaal kosten]],"")</f>
        <v/>
      </c>
      <c r="AL60" s="158" t="str">
        <f>IF(Tbl.Kosten[[#This Row],[Pnr.]]=AL$7,Tbl.Kosten[[#This Row],[Totaal kosten]],"")</f>
        <v/>
      </c>
      <c r="AM60" s="158" t="str">
        <f>IF(Tbl.Kosten[[#This Row],[Pnr.]]=AM$7,Tbl.Kosten[[#This Row],[Totaal kosten]],"")</f>
        <v/>
      </c>
      <c r="AN60" s="158" t="str">
        <f>IF(Tbl.Kosten[[#This Row],[Pnr.]]=AN$7,Tbl.Kosten[[#This Row],[Totaal kosten]],"")</f>
        <v/>
      </c>
      <c r="AO60" s="158" t="str">
        <f>IF(Tbl.Kosten[[#This Row],[Pnr.]]=AO$7,Tbl.Kosten[[#This Row],[Totaal kosten]],"")</f>
        <v/>
      </c>
      <c r="AP60" s="158" t="str">
        <f>IF(Tbl.Kosten[[#This Row],[Pnr.]]=AP$7,Tbl.Kosten[[#This Row],[Totaal kosten]],"")</f>
        <v/>
      </c>
      <c r="AQ60" s="158" t="str">
        <f>IF(Tbl.Kosten[[#This Row],[Pnr.]]=AQ$7,Tbl.Kosten[[#This Row],[Totaal kosten]],"")</f>
        <v/>
      </c>
      <c r="AR60" s="158" t="str">
        <f>IF(Tbl.Kosten[[#This Row],[Pnr.]]=AR$7,Tbl.Kosten[[#This Row],[Totaal kosten]],"")</f>
        <v/>
      </c>
      <c r="AS60" s="158" t="str">
        <f>IF(Tbl.Kosten[[#This Row],[Pnr.]]=AS$7,Tbl.Kosten[[#This Row],[Totaal kosten]],"")</f>
        <v/>
      </c>
      <c r="AT60" s="158" t="str">
        <f>IF(Tbl.Kosten[[#This Row],[Pnr.]]=AT$7,Tbl.Kosten[[#This Row],[Totaal kosten]],"")</f>
        <v/>
      </c>
      <c r="AU60" s="158" t="str">
        <f>IF(Tbl.Kosten[[#This Row],[Pnr.]]=AU$7,Tbl.Kosten[[#This Row],[Totaal kosten]],"")</f>
        <v/>
      </c>
      <c r="AV60" s="158" t="str">
        <f>IF(Tbl.Kosten[[#This Row],[Pnr.]]=AV$7,Tbl.Kosten[[#This Row],[Totaal kosten]],"")</f>
        <v/>
      </c>
      <c r="AW60" s="158" t="str">
        <f>IF(Tbl.Kosten[[#This Row],[Pnr.]]=AW$7,Tbl.Kosten[[#This Row],[Totaal kosten]],"")</f>
        <v/>
      </c>
      <c r="AX60" s="158" t="str">
        <f>IF(Tbl.Kosten[[#This Row],[Pnr.]]=AX$7,Tbl.Kosten[[#This Row],[Totaal kosten]],"")</f>
        <v/>
      </c>
      <c r="AY60" s="158" t="str">
        <f>IF(Tbl.Kosten[[#This Row],[Pnr.]]=AY$7,Tbl.Kosten[[#This Row],[Totaal kosten]],"")</f>
        <v/>
      </c>
      <c r="AZ60" s="158" t="str">
        <f>IF(Tbl.Kosten[[#This Row],[Pnr.]]=AZ$7,Tbl.Kosten[[#This Row],[Totaal kosten]],"")</f>
        <v/>
      </c>
      <c r="BA60" s="158" t="str">
        <f>IF(Tbl.Kosten[[#This Row],[Pnr.]]=BA$7,Tbl.Kosten[[#This Row],[Totaal kosten]],"")</f>
        <v/>
      </c>
      <c r="BB60" s="158" t="str">
        <f>IF(Tbl.Kosten[[#This Row],[Pnr.]]=BB$7,Tbl.Kosten[[#This Row],[Totaal kosten]],"")</f>
        <v/>
      </c>
      <c r="BC60" s="158" t="str">
        <f>IF(Tbl.Kosten[[#This Row],[Pnr.]]=BC$7,Tbl.Kosten[[#This Row],[Totaal kosten]],"")</f>
        <v/>
      </c>
      <c r="BD60" s="158" t="str">
        <f>IF(Tbl.Kosten[[#This Row],[Pnr.]]=BD$7,Tbl.Kosten[[#This Row],[Totaal kosten]],"")</f>
        <v/>
      </c>
      <c r="BE60" s="158" t="str">
        <f>IF(Tbl.Kosten[[#This Row],[Pnr.]]=BE$7,Tbl.Kosten[[#This Row],[Totaal kosten]],"")</f>
        <v/>
      </c>
      <c r="BF60" s="158" t="str">
        <f>IF(Tbl.Kosten[[#This Row],[Pnr.]]=BF$7,Tbl.Kosten[[#This Row],[Totaal kosten]],"")</f>
        <v/>
      </c>
      <c r="BG60" s="158" t="str">
        <f>IF(Tbl.Kosten[[#This Row],[Pnr.]]=BG$7,Tbl.Kosten[[#This Row],[Totaal kosten]],"")</f>
        <v/>
      </c>
      <c r="BH60" s="158" t="str">
        <f>IF(Tbl.Kosten[[#This Row],[Pnr.]]=BH$7,Tbl.Kosten[[#This Row],[Totaal kosten]],"")</f>
        <v/>
      </c>
      <c r="BI60" s="158" t="str">
        <f>IF(Tbl.Kosten[[#This Row],[Pnr.]]=BI$7,Tbl.Kosten[[#This Row],[Totaal kosten]],"")</f>
        <v/>
      </c>
      <c r="BJ60" s="158" t="str">
        <f>IF(Tbl.Kosten[[#This Row],[Pnr.]]=BJ$7,Tbl.Kosten[[#This Row],[Totaal kosten]],"")</f>
        <v/>
      </c>
      <c r="BK60" s="158" t="str">
        <f>IF(Tbl.Kosten[[#This Row],[Pnr.]]=BK$7,Tbl.Kosten[[#This Row],[Totaal kosten]],"")</f>
        <v/>
      </c>
      <c r="BL60" s="158" t="str">
        <f>IF(Tbl.Kosten[[#This Row],[Pnr.]]=BL$7,Tbl.Kosten[[#This Row],[Totaal kosten]],"")</f>
        <v/>
      </c>
      <c r="BM60" s="158" t="str">
        <f>IF(Tbl.Kosten[[#This Row],[Pnr.]]=BM$7,Tbl.Kosten[[#This Row],[Totaal kosten]],"")</f>
        <v/>
      </c>
      <c r="BN60" s="158" t="str">
        <f>IF(Tbl.Kosten[[#This Row],[Pnr.]]=BN$7,Tbl.Kosten[[#This Row],[Totaal kosten]],"")</f>
        <v/>
      </c>
      <c r="BO60" s="158" t="str">
        <f>IF(Tbl.Kosten[[#This Row],[Pnr.]]=BO$7,Tbl.Kosten[[#This Row],[Totaal kosten]],"")</f>
        <v/>
      </c>
      <c r="BP60" s="158" t="str">
        <f>IF(Tbl.Kosten[[#This Row],[Pnr.]]=BP$7,Tbl.Kosten[[#This Row],[Totaal kosten]],"")</f>
        <v/>
      </c>
      <c r="BQ60" s="158" t="str">
        <f>IF(Tbl.Kosten[[#This Row],[Pnr.]]=BQ$7,Tbl.Kosten[[#This Row],[Totaal kosten]],"")</f>
        <v/>
      </c>
      <c r="BR60" s="158" t="str">
        <f>IF(Tbl.Kosten[[#This Row],[Pnr.]]=BR$7,Tbl.Kosten[[#This Row],[Totaal kosten]],"")</f>
        <v/>
      </c>
      <c r="BS60" s="158" t="str">
        <f>IF(Tbl.Kosten[[#This Row],[Pnr.]]=BS$7,Tbl.Kosten[[#This Row],[Totaal kosten]],"")</f>
        <v/>
      </c>
      <c r="BT60" s="158" t="str">
        <f>IF(Tbl.Kosten[[#This Row],[Pnr.]]=BT$7,Tbl.Kosten[[#This Row],[Totaal kosten]],"")</f>
        <v/>
      </c>
      <c r="BU60" s="158" t="str">
        <f>IF(Tbl.Kosten[[#This Row],[Pnr.]]=BU$7,Tbl.Kosten[[#This Row],[Totaal kosten]],"")</f>
        <v/>
      </c>
      <c r="BV60" s="158" t="str">
        <f>IF(Tbl.Kosten[[#This Row],[Pnr.]]=BV$7,Tbl.Kosten[[#This Row],[Totaal kosten]],"")</f>
        <v/>
      </c>
      <c r="BW60" s="158" t="str">
        <f>IF(Tbl.Kosten[[#This Row],[Pnr.]]=BW$7,Tbl.Kosten[[#This Row],[Totaal kosten]],"")</f>
        <v/>
      </c>
      <c r="BX60" s="158" t="str">
        <f>IFERROR(_xlfn.XLOOKUP(Tbl.Kosten[[#This Row],[Werkpakketcode]],Tbl.Werkpakketten[Werkpakketcode],Tbl.Werkpakketten[WPnr.],"",0,1),"")</f>
        <v/>
      </c>
      <c r="BY60" s="158" t="str">
        <f>IF(Tbl.Kosten[[#This Row],[WPnr.]]=BY$7,Tbl.Kosten[[#This Row],[Totaal kosten]],"")</f>
        <v/>
      </c>
      <c r="BZ60" s="158" t="str">
        <f>IF(Tbl.Kosten[[#This Row],[WPnr.]]=BZ$7,Tbl.Kosten[[#This Row],[Totaal kosten]],"")</f>
        <v/>
      </c>
      <c r="CA60" s="158" t="str">
        <f>IF(Tbl.Kosten[[#This Row],[WPnr.]]=CA$7,Tbl.Kosten[[#This Row],[Totaal kosten]],"")</f>
        <v/>
      </c>
      <c r="CB60" s="158" t="str">
        <f>IF(Tbl.Kosten[[#This Row],[WPnr.]]=CB$7,Tbl.Kosten[[#This Row],[Totaal kosten]],"")</f>
        <v/>
      </c>
      <c r="CC60" s="158" t="str">
        <f>IF(Tbl.Kosten[[#This Row],[WPnr.]]=CC$7,Tbl.Kosten[[#This Row],[Totaal kosten]],"")</f>
        <v/>
      </c>
      <c r="CD60" s="158" t="str">
        <f>IF(Tbl.Kosten[[#This Row],[WPnr.]]=CD$7,Tbl.Kosten[[#This Row],[Totaal kosten]],"")</f>
        <v/>
      </c>
      <c r="CE60" s="158" t="str">
        <f>IF(Tbl.Kosten[[#This Row],[WPnr.]]=CE$7,Tbl.Kosten[[#This Row],[Totaal kosten]],"")</f>
        <v/>
      </c>
      <c r="CF60" s="158" t="str">
        <f>IF(Tbl.Kosten[[#This Row],[WPnr.]]=CF$7,Tbl.Kosten[[#This Row],[Totaal kosten]],"")</f>
        <v/>
      </c>
      <c r="CG60" s="158" t="str">
        <f>IF(Tbl.Kosten[[#This Row],[WPnr.]]=CG$7,Tbl.Kosten[[#This Row],[Totaal kosten]],"")</f>
        <v/>
      </c>
      <c r="CH60" s="158" t="str">
        <f>IF(Tbl.Kosten[[#This Row],[WPnr.]]=CH$7,Tbl.Kosten[[#This Row],[Totaal kosten]],"")</f>
        <v/>
      </c>
      <c r="CI60" s="158" t="str">
        <f>IF(Tbl.Kosten[[#This Row],[WPnr.]]=CI$7,Tbl.Kosten[[#This Row],[Totaal kosten]],"")</f>
        <v/>
      </c>
      <c r="CJ60" s="158" t="str">
        <f>IF(Tbl.Kosten[[#This Row],[WPnr.]]=CJ$7,Tbl.Kosten[[#This Row],[Totaal kosten]],"")</f>
        <v/>
      </c>
      <c r="CK60" s="158" t="str">
        <f>IF(Tbl.Kosten[[#This Row],[WPnr.]]=CK$7,Tbl.Kosten[[#This Row],[Totaal kosten]],"")</f>
        <v/>
      </c>
      <c r="CL60" s="158" t="str">
        <f>IF(Tbl.Kosten[[#This Row],[WPnr.]]=CL$7,Tbl.Kosten[[#This Row],[Totaal kosten]],"")</f>
        <v/>
      </c>
      <c r="CM60" s="158" t="str">
        <f>IF(Tbl.Kosten[[#This Row],[WPnr.]]=CM$7,Tbl.Kosten[[#This Row],[Totaal kosten]],"")</f>
        <v/>
      </c>
      <c r="CN60" s="158" t="str">
        <f>IF(Tbl.Kosten[[#This Row],[WPnr.]]=CN$7,Tbl.Kosten[[#This Row],[Totaal kosten]],"")</f>
        <v/>
      </c>
      <c r="CO60" s="158" t="str">
        <f>IF(Tbl.Kosten[[#This Row],[WPnr.]]=CO$7,Tbl.Kosten[[#This Row],[Totaal kosten]],"")</f>
        <v/>
      </c>
      <c r="CP60" s="158" t="str">
        <f>IF(Tbl.Kosten[[#This Row],[WPnr.]]=CP$7,Tbl.Kosten[[#This Row],[Totaal kosten]],"")</f>
        <v/>
      </c>
      <c r="CQ60" s="158" t="str">
        <f>IF(Tbl.Kosten[[#This Row],[WPnr.]]=CQ$7,Tbl.Kosten[[#This Row],[Totaal kosten]],"")</f>
        <v/>
      </c>
      <c r="CR60" s="158" t="str">
        <f>IF(Tbl.Kosten[[#This Row],[WPnr.]]=CR$7,Tbl.Kosten[[#This Row],[Totaal kosten]],"")</f>
        <v/>
      </c>
      <c r="CS60" s="158" t="str">
        <f>IF(Tbl.Kosten[[#This Row],[WPnr.]]=CS$7,Tbl.Kosten[[#This Row],[Totaal kosten]],"")</f>
        <v/>
      </c>
      <c r="CT60" s="158" t="str">
        <f>IF(Tbl.Kosten[[#This Row],[WPnr.]]=CT$7,Tbl.Kosten[[#This Row],[Totaal kosten]],"")</f>
        <v/>
      </c>
      <c r="CU60" s="158" t="str">
        <f>IF(Tbl.Kosten[[#This Row],[WPnr.]]=CU$7,Tbl.Kosten[[#This Row],[Totaal kosten]],"")</f>
        <v/>
      </c>
      <c r="CV60" s="158" t="str">
        <f>IF(Tbl.Kosten[[#This Row],[WPnr.]]=CV$7,Tbl.Kosten[[#This Row],[Totaal kosten]],"")</f>
        <v/>
      </c>
      <c r="CW60" s="158" t="str">
        <f>IF(Tbl.Kosten[[#This Row],[WPnr.]]=CW$7,Tbl.Kosten[[#This Row],[Totaal kosten]],"")</f>
        <v/>
      </c>
      <c r="CX60" s="158" t="str">
        <f>IF(Tbl.Kosten[[#This Row],[WPnr.]]=CX$7,Tbl.Kosten[[#This Row],[Totaal kosten]],"")</f>
        <v/>
      </c>
      <c r="CY60" s="158" t="str">
        <f>IF(Tbl.Kosten[[#This Row],[WPnr.]]=CY$7,Tbl.Kosten[[#This Row],[Totaal kosten]],"")</f>
        <v/>
      </c>
      <c r="CZ60" s="158" t="str">
        <f>IF(Tbl.Kosten[[#This Row],[WPnr.]]=CZ$7,Tbl.Kosten[[#This Row],[Totaal kosten]],"")</f>
        <v/>
      </c>
      <c r="DA60" s="158" t="str">
        <f>IF(Tbl.Kosten[[#This Row],[WPnr.]]=DA$7,Tbl.Kosten[[#This Row],[Totaal kosten]],"")</f>
        <v/>
      </c>
      <c r="DB60" s="158" t="str">
        <f>IF(Tbl.Kosten[[#This Row],[WPnr.]]=DB$7,Tbl.Kosten[[#This Row],[Totaal kosten]],"")</f>
        <v/>
      </c>
      <c r="DC60" s="158" t="str">
        <f>IF(Tbl.Kosten[[#This Row],[WPnr.]]=DC$7,Tbl.Kosten[[#This Row],[Totaal kosten]],"")</f>
        <v/>
      </c>
      <c r="DD60" s="158" t="str">
        <f>IF(Tbl.Kosten[[#This Row],[WPnr.]]=DD$7,Tbl.Kosten[[#This Row],[Totaal kosten]],"")</f>
        <v/>
      </c>
      <c r="DE60" s="158" t="str">
        <f>IF(Tbl.Kosten[[#This Row],[WPnr.]]=DE$7,Tbl.Kosten[[#This Row],[Totaal kosten]],"")</f>
        <v/>
      </c>
      <c r="DF60" s="158" t="str">
        <f>IF(Tbl.Kosten[[#This Row],[WPnr.]]=DF$7,Tbl.Kosten[[#This Row],[Totaal kosten]],"")</f>
        <v/>
      </c>
      <c r="DG60" s="158" t="str">
        <f>IF(Tbl.Kosten[[#This Row],[WPnr.]]=DG$7,Tbl.Kosten[[#This Row],[Totaal kosten]],"")</f>
        <v/>
      </c>
      <c r="DH60" s="158" t="str">
        <f>IF(Tbl.Kosten[[#This Row],[WPnr.]]=DH$7,Tbl.Kosten[[#This Row],[Totaal kosten]],"")</f>
        <v/>
      </c>
      <c r="DI60" s="158" t="str">
        <f>IF(Tbl.Kosten[[#This Row],[WPnr.]]=DI$7,Tbl.Kosten[[#This Row],[Totaal kosten]],"")</f>
        <v/>
      </c>
      <c r="DJ60" s="158" t="str">
        <f>IF(Tbl.Kosten[[#This Row],[WPnr.]]=DJ$7,Tbl.Kosten[[#This Row],[Totaal kosten]],"")</f>
        <v/>
      </c>
      <c r="DK60" s="158" t="str">
        <f>IF(Tbl.Kosten[[#This Row],[WPnr.]]=DK$7,Tbl.Kosten[[#This Row],[Totaal kosten]],"")</f>
        <v/>
      </c>
      <c r="DL60" s="158" t="str">
        <f>IF(Tbl.Kosten[[#This Row],[WPnr.]]=DL$7,Tbl.Kosten[[#This Row],[Totaal kosten]],"")</f>
        <v/>
      </c>
      <c r="DM60" s="158" t="str">
        <f>IF(Tbl.Kosten[[#This Row],[WPnr.]]=DM$7,Tbl.Kosten[[#This Row],[Totaal kosten]],"")</f>
        <v/>
      </c>
      <c r="DN60" s="158" t="str">
        <f>IF(Tbl.Kosten[[#This Row],[WPnr.]]=DN$7,Tbl.Kosten[[#This Row],[Totaal kosten]],"")</f>
        <v/>
      </c>
      <c r="DO60" s="158" t="str">
        <f>IF(Tbl.Kosten[[#This Row],[WPnr.]]=DO$7,Tbl.Kosten[[#This Row],[Totaal kosten]],"")</f>
        <v/>
      </c>
      <c r="DP60" s="158" t="str">
        <f>IF(Tbl.Kosten[[#This Row],[WPnr.]]=DP$7,Tbl.Kosten[[#This Row],[Totaal kosten]],"")</f>
        <v/>
      </c>
      <c r="DQ60" s="158" t="str">
        <f>IF(Tbl.Kosten[[#This Row],[WPnr.]]=DQ$7,Tbl.Kosten[[#This Row],[Totaal kosten]],"")</f>
        <v/>
      </c>
      <c r="DR60" s="158" t="str">
        <f>IF(Tbl.Kosten[[#This Row],[WPnr.]]=DR$7,Tbl.Kosten[[#This Row],[Totaal kosten]],"")</f>
        <v/>
      </c>
      <c r="DS60" s="158" t="str">
        <f>IF(Tbl.Kosten[[#This Row],[WPnr.]]=DS$7,Tbl.Kosten[[#This Row],[Totaal kosten]],"")</f>
        <v/>
      </c>
      <c r="DT60" s="158" t="str">
        <f>IF(Tbl.Kosten[[#This Row],[WPnr.]]=DT$7,Tbl.Kosten[[#This Row],[Totaal kosten]],"")</f>
        <v/>
      </c>
      <c r="DU60" s="158" t="str">
        <f>IF(Tbl.Kosten[[#This Row],[WPnr.]]=DU$7,Tbl.Kosten[[#This Row],[Totaal kosten]],"")</f>
        <v/>
      </c>
      <c r="DV60" s="158" t="str">
        <f>IF(Tbl.Kosten[[#This Row],[WPnr.]]=DV$7,Tbl.Kosten[[#This Row],[Totaal kosten]],"")</f>
        <v/>
      </c>
      <c r="DW60" s="160" t="str">
        <f>IFERROR(_xlfn.XLOOKUP(Tbl.Kosten[[#This Row],[Kostensoort]],Tbl.Kostensoorten[Kostensoorten],Tbl.Kostensoorten[KSnr.],"",0,1),"")</f>
        <v/>
      </c>
      <c r="DX60" s="160" t="str">
        <f>IF(Tbl.Kosten[[#This Row],[KSnr.]]=DX$7,Tbl.Kosten[[#This Row],[Totaal kosten]],"")</f>
        <v/>
      </c>
      <c r="DY60" s="160" t="str">
        <f>IF(Tbl.Kosten[[#This Row],[KSnr.]]=DY$7,Tbl.Kosten[[#This Row],[Totaal kosten]],"")</f>
        <v/>
      </c>
      <c r="DZ60" s="160" t="str">
        <f>IF(Tbl.Kosten[[#This Row],[KSnr.]]=DZ$7,Tbl.Kosten[[#This Row],[Totaal kosten]],"")</f>
        <v/>
      </c>
      <c r="EA60" s="160" t="str">
        <f>IF(Tbl.Kosten[[#This Row],[KSnr.]]=EA$7,Tbl.Kosten[[#This Row],[Totaal kosten]],"")</f>
        <v/>
      </c>
      <c r="EB60" s="160" t="str">
        <f>IF(Tbl.Kosten[[#This Row],[KSnr.]]=EB$7,Tbl.Kosten[[#This Row],[Totaal kosten]],"")</f>
        <v/>
      </c>
      <c r="EC60" s="160" t="str">
        <f>IF(Tbl.Kosten[[#This Row],[KSnr.]]=EC$7,Tbl.Kosten[[#This Row],[Totaal kosten]],"")</f>
        <v/>
      </c>
      <c r="ED60" s="160" t="str">
        <f>IF(Tbl.Kosten[[#This Row],[KSnr.]]=ED$7,Tbl.Kosten[[#This Row],[Totaal kosten]],"")</f>
        <v/>
      </c>
      <c r="EE60" s="160" t="str">
        <f>IF(Tbl.Kosten[[#This Row],[KSnr.]]=EE$7,Tbl.Kosten[[#This Row],[Totaal kosten]],"")</f>
        <v/>
      </c>
      <c r="EF60" s="160" t="str">
        <f>IF(Tbl.Kosten[[#This Row],[KSnr.]]=EF$7,Tbl.Kosten[[#This Row],[Totaal kosten]],"")</f>
        <v/>
      </c>
      <c r="EG60" s="160" t="str">
        <f>IF(Tbl.Kosten[[#This Row],[KSnr.]]=EG$7,Tbl.Kosten[[#This Row],[Totaal kosten]],"")</f>
        <v/>
      </c>
      <c r="EH60" s="160" t="str">
        <f>IF(Tbl.Kosten[[#This Row],[KSnr.]]=EH$7,Tbl.Kosten[[#This Row],[Totaal kosten]],"")</f>
        <v/>
      </c>
      <c r="EI60" s="160" t="str">
        <f>IF(Tbl.Kosten[[#This Row],[KSnr.]]=EI$7,Tbl.Kosten[[#This Row],[Totaal kosten]],"")</f>
        <v/>
      </c>
      <c r="EJ60" s="160" t="str">
        <f>IF(Tbl.Kosten[[#This Row],[KSnr.]]=EJ$7,Tbl.Kosten[[#This Row],[Totaal kosten]],"")</f>
        <v/>
      </c>
      <c r="EK60" s="160" t="str">
        <f>IF(Tbl.Kosten[[#This Row],[KSnr.]]=EK$7,Tbl.Kosten[[#This Row],[Totaal kosten]],"")</f>
        <v/>
      </c>
      <c r="EL60" s="160" t="str">
        <f>IF(Tbl.Kosten[[#This Row],[KSnr.]]=EL$7,Tbl.Kosten[[#This Row],[Totaal kosten]],"")</f>
        <v/>
      </c>
      <c r="EM60" s="160" t="str">
        <f>IF(Tbl.Kosten[[#This Row],[KSnr.]]=EM$7,Tbl.Kosten[[#This Row],[Totaal kosten]],"")</f>
        <v/>
      </c>
      <c r="EN60" s="160" t="str">
        <f>IF(Tbl.Kosten[[#This Row],[KSnr.]]=EN$7,Tbl.Kosten[[#This Row],[Totaal kosten]],"")</f>
        <v/>
      </c>
      <c r="EO60" s="160" t="str">
        <f>IF(Tbl.Kosten[[#This Row],[KSnr.]]=EO$7,Tbl.Kosten[[#This Row],[Totaal kosten]],"")</f>
        <v/>
      </c>
      <c r="EP60" s="160" t="str">
        <f>IF(Tbl.Kosten[[#This Row],[KSnr.]]=EP$7,Tbl.Kosten[[#This Row],[Totaal kosten]],"")</f>
        <v/>
      </c>
      <c r="EQ60" s="160" t="str">
        <f>IF(Tbl.Kosten[[#This Row],[KSnr.]]=EQ$7,Tbl.Kosten[[#This Row],[Totaal kosten]],"")</f>
        <v/>
      </c>
      <c r="ER60" s="154" t="str">
        <f>IFERROR(_xlfn.XLOOKUP(Tbl.Kosten[[#This Row],[Subsidieactiviteit]],Tbl.Subsidiehoogte[Subsidieactiviteit],Tbl.Subsidiehoogte[SAnr.],"",0,1),"")</f>
        <v/>
      </c>
      <c r="ES60" s="160" t="str">
        <f>IF(Tbl.Kosten[[#This Row],[Sanr.]]=ES$7,Tbl.Kosten[[#This Row],[Totaal kosten]],"")</f>
        <v/>
      </c>
      <c r="ET60" s="160" t="str">
        <f>IF(Tbl.Kosten[[#This Row],[Sanr.]]=ET$7,Tbl.Kosten[[#This Row],[Totaal kosten]],"")</f>
        <v/>
      </c>
      <c r="EU60" s="160" t="str">
        <f>IF(Tbl.Kosten[[#This Row],[Sanr.]]=EU$7,Tbl.Kosten[[#This Row],[Totaal kosten]],"")</f>
        <v/>
      </c>
      <c r="EV60" s="160" t="str">
        <f>IF(Tbl.Kosten[[#This Row],[Sanr.]]=EV$7,Tbl.Kosten[[#This Row],[Totaal kosten]],"")</f>
        <v/>
      </c>
      <c r="EW60" s="160" t="str">
        <f>IF(Tbl.Kosten[[#This Row],[Sanr.]]=EW$7,Tbl.Kosten[[#This Row],[Totaal kosten]],"")</f>
        <v/>
      </c>
      <c r="EX60" s="160" t="str">
        <f>IF(Tbl.Kosten[[#This Row],[Sanr.]]=EX$7,Tbl.Kosten[[#This Row],[Totaal kosten]],"")</f>
        <v/>
      </c>
      <c r="EY60" s="160" t="str">
        <f>IF(Tbl.Kosten[[#This Row],[Sanr.]]=EY$7,Tbl.Kosten[[#This Row],[Totaal kosten]],"")</f>
        <v/>
      </c>
      <c r="EZ60" s="160" t="str">
        <f>IF(Tbl.Kosten[[#This Row],[Sanr.]]=EZ$7,Tbl.Kosten[[#This Row],[Totaal kosten]],"")</f>
        <v/>
      </c>
      <c r="FA60" s="160" t="str">
        <f>IF(Tbl.Kosten[[#This Row],[Sanr.]]=FA$7,Tbl.Kosten[[#This Row],[Totaal kosten]],"")</f>
        <v/>
      </c>
      <c r="FB60" s="160" t="str">
        <f>IF(Tbl.Kosten[[#This Row],[Sanr.]]=FB$7,Tbl.Kosten[[#This Row],[Totaal kosten]],"")</f>
        <v/>
      </c>
      <c r="FC60" s="160" t="str">
        <f>IF(Tbl.Kosten[[#This Row],[Sanr.]]=FC$7,Tbl.Kosten[[#This Row],[Totaal kosten]],"")</f>
        <v/>
      </c>
      <c r="FD60" s="160" t="str">
        <f>IF(Tbl.Kosten[[#This Row],[Sanr.]]=FD$7,Tbl.Kosten[[#This Row],[Totaal kosten]],"")</f>
        <v/>
      </c>
      <c r="FE60" s="160" t="str">
        <f>IF(Tbl.Kosten[[#This Row],[Sanr.]]=FE$7,Tbl.Kosten[[#This Row],[Totaal kosten]],"")</f>
        <v/>
      </c>
      <c r="FF60" s="160" t="str">
        <f>IF(Tbl.Kosten[[#This Row],[Sanr.]]=FF$7,Tbl.Kosten[[#This Row],[Totaal kosten]],"")</f>
        <v/>
      </c>
      <c r="FG60" s="160" t="str">
        <f>IF(Tbl.Kosten[[#This Row],[Sanr.]]=FG$7,Tbl.Kosten[[#This Row],[Totaal kosten]],"")</f>
        <v/>
      </c>
      <c r="FH60" s="160" t="str">
        <f>IF(Tbl.Kosten[[#This Row],[Sanr.]]=FH$7,Tbl.Kosten[[#This Row],[Totaal kosten]],"")</f>
        <v/>
      </c>
      <c r="FI60" s="160" t="str">
        <f>IF(Tbl.Kosten[[#This Row],[Sanr.]]=FI$7,Tbl.Kosten[[#This Row],[Totaal kosten]],"")</f>
        <v/>
      </c>
      <c r="FJ60" s="160" t="str">
        <f>IF(Tbl.Kosten[[#This Row],[Sanr.]]=FJ$7,Tbl.Kosten[[#This Row],[Totaal kosten]],"")</f>
        <v/>
      </c>
      <c r="FK60" s="160" t="str">
        <f>IF(Tbl.Kosten[[#This Row],[Sanr.]]=FK$7,Tbl.Kosten[[#This Row],[Totaal kosten]],"")</f>
        <v/>
      </c>
      <c r="FL60" s="160" t="str">
        <f>IF(Tbl.Kosten[[#This Row],[Sanr.]]=FL$7,Tbl.Kosten[[#This Row],[Totaal kosten]],"")</f>
        <v/>
      </c>
      <c r="FM60" s="160" t="str">
        <f>IF(Tbl.Kosten[[#This Row],[Sanr.]]=FM$7,Tbl.Kosten[[#This Row],[Totaal kosten]],"")</f>
        <v/>
      </c>
      <c r="FN60" s="160" t="str">
        <f>IF(Tbl.Kosten[[#This Row],[Sanr.]]=FN$7,Tbl.Kosten[[#This Row],[Totaal kosten]],"")</f>
        <v/>
      </c>
      <c r="FO60" s="160" t="str">
        <f>IF(Tbl.Kosten[[#This Row],[Sanr.]]=FO$7,Tbl.Kosten[[#This Row],[Totaal kosten]],"")</f>
        <v/>
      </c>
      <c r="FP60" s="160" t="str">
        <f>IF(Tbl.Kosten[[#This Row],[Sanr.]]=FP$7,Tbl.Kosten[[#This Row],[Totaal kosten]],"")</f>
        <v/>
      </c>
      <c r="FQ60" s="160" t="str">
        <f>IF(Tbl.Kosten[[#This Row],[Sanr.]]=FQ$7,Tbl.Kosten[[#This Row],[Totaal kosten]],"")</f>
        <v/>
      </c>
      <c r="FR60" s="160" t="str">
        <f>IF(Tbl.Kosten[[#This Row],[Sanr.]]=FR$7,Tbl.Kosten[[#This Row],[Totaal kosten]],"")</f>
        <v/>
      </c>
      <c r="FS60" s="160" t="str">
        <f>IF(Tbl.Kosten[[#This Row],[Sanr.]]=FS$7,Tbl.Kosten[[#This Row],[Totaal kosten]],"")</f>
        <v/>
      </c>
      <c r="FT60" s="160" t="str">
        <f>IF(Tbl.Kosten[[#This Row],[Sanr.]]=FT$7,Tbl.Kosten[[#This Row],[Totaal kosten]],"")</f>
        <v/>
      </c>
      <c r="FU60" s="160" t="str">
        <f>IF(Tbl.Kosten[[#This Row],[Sanr.]]=FU$7,Tbl.Kosten[[#This Row],[Totaal kosten]],"")</f>
        <v/>
      </c>
      <c r="FV60" s="160" t="str">
        <f>IF(Tbl.Kosten[[#This Row],[Sanr.]]=FV$7,Tbl.Kosten[[#This Row],[Totaal kosten]],"")</f>
        <v/>
      </c>
      <c r="FW60" s="160" t="str">
        <f>IFERROR(_xlfn.XLOOKUP(Tbl.Kosten[[#This Row],[Activiteitencode]],Tbl.Activiteiten[Activiteitcode],Tbl.Activiteiten[Anr.],"",0,1),"")</f>
        <v/>
      </c>
      <c r="FX60" s="181" t="str">
        <f>_xlfn.CONCAT(Tbl.Kosten[[#This Row],[Pnr.]],Tbl.Kosten[[#This Row],[Sanr.]])</f>
        <v>P1</v>
      </c>
      <c r="FY60" s="160">
        <f>Tbl.Kosten[[#This Row],[Totaal kosten]]-Tbl.Kosten[[#This Row],[Subsidie]]</f>
        <v>0</v>
      </c>
      <c r="FZ60" s="160">
        <f>IF(Tbl.Kosten[[#This Row],[Pnr.]]=FZ$7,Tbl.Kosten[[#This Row],[Te financieren]],"")</f>
        <v>0</v>
      </c>
      <c r="GA60" s="160" t="str">
        <f>IF(Tbl.Kosten[[#This Row],[Pnr.]]=GA$7,Tbl.Kosten[[#This Row],[Te financieren]],"")</f>
        <v/>
      </c>
      <c r="GB60" s="160" t="str">
        <f>IF(Tbl.Kosten[[#This Row],[Pnr.]]=GB$7,Tbl.Kosten[[#This Row],[Te financieren]],"")</f>
        <v/>
      </c>
      <c r="GC60" s="160" t="str">
        <f>IF(Tbl.Kosten[[#This Row],[Pnr.]]=GC$7,Tbl.Kosten[[#This Row],[Te financieren]],"")</f>
        <v/>
      </c>
      <c r="GD60" s="160" t="str">
        <f>IF(Tbl.Kosten[[#This Row],[Pnr.]]=GD$7,Tbl.Kosten[[#This Row],[Te financieren]],"")</f>
        <v/>
      </c>
      <c r="GE60" s="160" t="str">
        <f>IF(Tbl.Kosten[[#This Row],[Pnr.]]=GE$7,Tbl.Kosten[[#This Row],[Te financieren]],"")</f>
        <v/>
      </c>
      <c r="GF60" s="160" t="str">
        <f>IF(Tbl.Kosten[[#This Row],[Pnr.]]=GF$7,Tbl.Kosten[[#This Row],[Te financieren]],"")</f>
        <v/>
      </c>
      <c r="GG60" s="160" t="str">
        <f>IF(Tbl.Kosten[[#This Row],[Pnr.]]=GG$7,Tbl.Kosten[[#This Row],[Te financieren]],"")</f>
        <v/>
      </c>
      <c r="GH60" s="160" t="str">
        <f>IF(Tbl.Kosten[[#This Row],[Pnr.]]=GH$7,Tbl.Kosten[[#This Row],[Te financieren]],"")</f>
        <v/>
      </c>
      <c r="GI60" s="160" t="str">
        <f>IF(Tbl.Kosten[[#This Row],[Pnr.]]=GI$7,Tbl.Kosten[[#This Row],[Te financieren]],"")</f>
        <v/>
      </c>
      <c r="GJ60" s="160" t="str">
        <f>IF(Tbl.Kosten[[#This Row],[Pnr.]]=GJ$7,Tbl.Kosten[[#This Row],[Te financieren]],"")</f>
        <v/>
      </c>
      <c r="GK60" s="160" t="str">
        <f>IF(Tbl.Kosten[[#This Row],[Pnr.]]=GK$7,Tbl.Kosten[[#This Row],[Te financieren]],"")</f>
        <v/>
      </c>
      <c r="GL60" s="160" t="str">
        <f>IF(Tbl.Kosten[[#This Row],[Pnr.]]=GL$7,Tbl.Kosten[[#This Row],[Te financieren]],"")</f>
        <v/>
      </c>
      <c r="GM60" s="160" t="str">
        <f>IF(Tbl.Kosten[[#This Row],[Pnr.]]=GM$7,Tbl.Kosten[[#This Row],[Te financieren]],"")</f>
        <v/>
      </c>
      <c r="GN60" s="160" t="str">
        <f>IF(Tbl.Kosten[[#This Row],[Pnr.]]=GN$7,Tbl.Kosten[[#This Row],[Te financieren]],"")</f>
        <v/>
      </c>
      <c r="GO60" s="160" t="str">
        <f>IF(Tbl.Kosten[[#This Row],[Pnr.]]=GO$7,Tbl.Kosten[[#This Row],[Te financieren]],"")</f>
        <v/>
      </c>
      <c r="GP60" s="160" t="str">
        <f>IF(Tbl.Kosten[[#This Row],[Pnr.]]=GP$7,Tbl.Kosten[[#This Row],[Te financieren]],"")</f>
        <v/>
      </c>
      <c r="GQ60" s="160" t="str">
        <f>IF(Tbl.Kosten[[#This Row],[Pnr.]]=GQ$7,Tbl.Kosten[[#This Row],[Te financieren]],"")</f>
        <v/>
      </c>
      <c r="GR60" s="160" t="str">
        <f>IF(Tbl.Kosten[[#This Row],[Pnr.]]=GR$7,Tbl.Kosten[[#This Row],[Te financieren]],"")</f>
        <v/>
      </c>
      <c r="GS60" s="160" t="str">
        <f>IF(Tbl.Kosten[[#This Row],[Pnr.]]=GS$7,Tbl.Kosten[[#This Row],[Te financieren]],"")</f>
        <v/>
      </c>
      <c r="GT60" s="160" t="str">
        <f>IF(Tbl.Kosten[[#This Row],[Pnr.]]=GT$7,Tbl.Kosten[[#This Row],[Te financieren]],"")</f>
        <v/>
      </c>
      <c r="GU60" s="160" t="str">
        <f>IF(Tbl.Kosten[[#This Row],[Pnr.]]=GU$7,Tbl.Kosten[[#This Row],[Te financieren]],"")</f>
        <v/>
      </c>
      <c r="GV60" s="160" t="str">
        <f>IF(Tbl.Kosten[[#This Row],[Pnr.]]=GV$7,Tbl.Kosten[[#This Row],[Te financieren]],"")</f>
        <v/>
      </c>
      <c r="GW60" s="160" t="str">
        <f>IF(Tbl.Kosten[[#This Row],[Pnr.]]=GW$7,Tbl.Kosten[[#This Row],[Te financieren]],"")</f>
        <v/>
      </c>
      <c r="GX60" s="160" t="str">
        <f>IF(Tbl.Kosten[[#This Row],[Pnr.]]=GX$7,Tbl.Kosten[[#This Row],[Te financieren]],"")</f>
        <v/>
      </c>
      <c r="GY60" s="160" t="str">
        <f>IF(Tbl.Kosten[[#This Row],[Pnr.]]=GY$7,Tbl.Kosten[[#This Row],[Te financieren]],"")</f>
        <v/>
      </c>
      <c r="GZ60" s="160" t="str">
        <f>IF(Tbl.Kosten[[#This Row],[Pnr.]]=GZ$7,Tbl.Kosten[[#This Row],[Te financieren]],"")</f>
        <v/>
      </c>
      <c r="HA60" s="160" t="str">
        <f>IF(Tbl.Kosten[[#This Row],[Pnr.]]=HA$7,Tbl.Kosten[[#This Row],[Te financieren]],"")</f>
        <v/>
      </c>
      <c r="HB60" s="160" t="str">
        <f>IF(Tbl.Kosten[[#This Row],[Pnr.]]=HB$7,Tbl.Kosten[[#This Row],[Te financieren]],"")</f>
        <v/>
      </c>
      <c r="HC60" s="160" t="str">
        <f>IF(Tbl.Kosten[[#This Row],[Pnr.]]=HC$7,Tbl.Kosten[[#This Row],[Te financieren]],"")</f>
        <v/>
      </c>
      <c r="HD60" s="160" t="str">
        <f>IF(Tbl.Kosten[[#This Row],[Pnr.]]=HD$7,Tbl.Kosten[[#This Row],[Te financieren]],"")</f>
        <v/>
      </c>
      <c r="HE60" s="160" t="str">
        <f>IF(Tbl.Kosten[[#This Row],[Pnr.]]=HE$7,Tbl.Kosten[[#This Row],[Te financieren]],"")</f>
        <v/>
      </c>
      <c r="HF60" s="160" t="str">
        <f>IF(Tbl.Kosten[[#This Row],[Pnr.]]=HF$7,Tbl.Kosten[[#This Row],[Te financieren]],"")</f>
        <v/>
      </c>
      <c r="HG60" s="160" t="str">
        <f>IF(Tbl.Kosten[[#This Row],[Pnr.]]=HG$7,Tbl.Kosten[[#This Row],[Te financieren]],"")</f>
        <v/>
      </c>
      <c r="HH60" s="160" t="str">
        <f>IF(Tbl.Kosten[[#This Row],[Pnr.]]=HH$7,Tbl.Kosten[[#This Row],[Te financieren]],"")</f>
        <v/>
      </c>
      <c r="HI60" s="160" t="str">
        <f>IF(Tbl.Kosten[[#This Row],[Pnr.]]=HI$7,Tbl.Kosten[[#This Row],[Te financieren]],"")</f>
        <v/>
      </c>
      <c r="HJ60" s="160" t="str">
        <f>IF(Tbl.Kosten[[#This Row],[Pnr.]]=HJ$7,Tbl.Kosten[[#This Row],[Te financieren]],"")</f>
        <v/>
      </c>
      <c r="HK60" s="160" t="str">
        <f>IF(Tbl.Kosten[[#This Row],[Pnr.]]=HK$7,Tbl.Kosten[[#This Row],[Te financieren]],"")</f>
        <v/>
      </c>
      <c r="HL60" s="160" t="str">
        <f>IF(Tbl.Kosten[[#This Row],[Pnr.]]=HL$7,Tbl.Kosten[[#This Row],[Te financieren]],"")</f>
        <v/>
      </c>
      <c r="HM60" s="160" t="str">
        <f>IF(Tbl.Kosten[[#This Row],[Pnr.]]=HM$7,Tbl.Kosten[[#This Row],[Te financieren]],"")</f>
        <v/>
      </c>
      <c r="HN60" s="160" t="str">
        <f>IF(Tbl.Kosten[[#This Row],[Pnr.]]=HN$7,Tbl.Kosten[[#This Row],[Te financieren]],"")</f>
        <v/>
      </c>
      <c r="HO60" s="160" t="str">
        <f>IF(Tbl.Kosten[[#This Row],[Pnr.]]=HO$7,Tbl.Kosten[[#This Row],[Te financieren]],"")</f>
        <v/>
      </c>
      <c r="HP60" s="160" t="str">
        <f>IF(Tbl.Kosten[[#This Row],[Pnr.]]=HP$7,Tbl.Kosten[[#This Row],[Te financieren]],"")</f>
        <v/>
      </c>
      <c r="HQ60" s="160" t="str">
        <f>IF(Tbl.Kosten[[#This Row],[Pnr.]]=HQ$7,Tbl.Kosten[[#This Row],[Te financieren]],"")</f>
        <v/>
      </c>
      <c r="HR60" s="160" t="str">
        <f>IF(Tbl.Kosten[[#This Row],[Pnr.]]=HR$7,Tbl.Kosten[[#This Row],[Te financieren]],"")</f>
        <v/>
      </c>
      <c r="HS60" s="160" t="str">
        <f>IF(Tbl.Kosten[[#This Row],[Pnr.]]=HS$7,Tbl.Kosten[[#This Row],[Te financieren]],"")</f>
        <v/>
      </c>
      <c r="HT60" s="160" t="str">
        <f>IF(Tbl.Kosten[[#This Row],[Pnr.]]=HT$7,Tbl.Kosten[[#This Row],[Te financieren]],"")</f>
        <v/>
      </c>
      <c r="HU60" s="160" t="str">
        <f>IF(Tbl.Kosten[[#This Row],[Pnr.]]=HU$7,Tbl.Kosten[[#This Row],[Te financieren]],"")</f>
        <v/>
      </c>
      <c r="HV60" s="160" t="str">
        <f>IF(Tbl.Kosten[[#This Row],[Pnr.]]=HV$7,Tbl.Kosten[[#This Row],[Te financieren]],"")</f>
        <v/>
      </c>
      <c r="HW60" s="160" t="str">
        <f>IF(Tbl.Kosten[[#This Row],[Pnr.]]=HW$7,Tbl.Kosten[[#This Row],[Te financieren]],"")</f>
        <v/>
      </c>
    </row>
    <row r="61" spans="2:231" x14ac:dyDescent="0.3">
      <c r="B61" s="144"/>
      <c r="C61" s="147"/>
      <c r="D61" s="146"/>
      <c r="E61" s="147"/>
      <c r="F61" s="145"/>
      <c r="G61" s="11" t="str">
        <f>IF(Tbl.Kosten[[#This Row],[Medewerker e/o 
functie]]&lt;&gt;"",_xlfn.XLOOKUP(Tbl.Kosten[[#This Row],[Medewerker e/o 
functie]],Tbl.Uurtarief[Medewerker en/of functie],Tbl.Uurtarief[Uurtarief],"",0,1),"")</f>
        <v/>
      </c>
      <c r="H61" s="121">
        <f>IFERROR(Tbl.Kosten[[#This Row],[Uren]]*Tbl.Kosten[[#This Row],[Uurtarief]],0)</f>
        <v>0</v>
      </c>
      <c r="I61" s="119" t="str">
        <f>IF(Tbl.Kosten[[#This Row],[Subtotaal uren]]&lt;&gt;0,_xlfn.XLOOKUP(Tbl.Kosten[[#This Row],[Medewerker e/o 
functie]],Tbl.Uurtarief[Medewerker en/of functie],Tbl.Uurtarief[Kostensoort arbeid],"",0,1),"")</f>
        <v/>
      </c>
      <c r="J61" s="147"/>
      <c r="K61" s="145"/>
      <c r="L61" s="149" t="str">
        <f>IF(Tbl.Kosten[[#This Row],[Activum]]&lt;&gt;"",_xlfn.XLOOKUP(Tbl.Kosten[[#This Row],[Activum]],Tbl.Afschrijvingskosten[Activum],Tbl.Afschrijvingskosten[Tarief per afschrijvings-eenheid],"",0,1),"")</f>
        <v/>
      </c>
      <c r="M61" s="122">
        <f>IFERROR(Tbl.Kosten[[#This Row],[Een-
heden]]*Tbl.Kosten[[#This Row],[Afschrijvings-
tarief]],0)</f>
        <v>0</v>
      </c>
      <c r="N61" s="122" t="str">
        <f>IF(Tbl.Kosten[[#This Row],[Subtotaal afschrijving]]&lt;&gt;0,Lijsten!A59,"")</f>
        <v/>
      </c>
      <c r="O61" s="150"/>
      <c r="P61" s="145"/>
      <c r="Q61" s="148"/>
      <c r="R61" s="122">
        <f>IFERROR(Tbl.Kosten[[#This Row],[Aantal]]*Tbl.Kosten[[#This Row],[Tarief]],0)</f>
        <v>0</v>
      </c>
      <c r="S61" s="8">
        <f>IFERROR(Tbl.Kosten[[#This Row],[Subtotaal overige kosten]]+Tbl.Kosten[[#This Row],[Subtotaal uren]]+Tbl.Kosten[[#This Row],[Subtotaal afschrijving]],0)</f>
        <v>0</v>
      </c>
      <c r="T61" s="8">
        <f>IFERROR(Tbl.Kosten[[#This Row],[Totaal kosten]]*Tbl.Kosten[[#This Row],[Subsidie%]],0)</f>
        <v>0</v>
      </c>
      <c r="U61" s="4" t="str" cm="1">
        <f t="array" ref="U61">IFERROR(_xlfn.IFS(Tbl.Kosten[[#This Row],[Subtotaal uren]]&lt;&gt;0,Tbl.Kosten[[#This Row],[Kostensoort arbeid]],Tbl.Kosten[[#This Row],[Subtotaal afschrijving]]&lt;&gt;0,Tbl.Kosten[[#This Row],[Kostensoort afschrijving]],Tbl.Kosten[[#This Row],[Subtotaal overige kosten]]&lt;&gt;0,Tbl.Kosten[[#This Row],[Kostensoort overig]]),"")</f>
        <v/>
      </c>
      <c r="V61" s="4" t="str">
        <f>IFERROR(_xlfn.XLOOKUP(Tbl.Kosten[[#This Row],[Activiteitencode]],Tbl.Activiteiten[Activiteitcode],Tbl.Activiteiten[Werkpakketcode],"",0,1),"")</f>
        <v/>
      </c>
      <c r="W61" s="4" t="str">
        <f>IFERROR(_xlfn.XLOOKUP(Tbl.Kosten[[#This Row],[Werkpakketcode]],Tbl.Werkpakketten[Werkpakketcode],Tbl.Werkpakketten[Subsidiabele activiteit],"",0,1),"")</f>
        <v/>
      </c>
      <c r="X61" s="12">
        <f>IFERROR(_xlfn.XLOOKUP(Tbl.Kosten[[#This Row],[Sanr.]],Tbl.Subsidiehoogte[SAnr.],Tbl.Subsidiehoogte[Sub. Percentage],0,0,1),0)</f>
        <v>0</v>
      </c>
      <c r="Y61" s="154" t="str">
        <f>IFERROR(_xlfn.XLOOKUP(Tbl.Kosten[[#This Row],[Partnercode]],Tbl.Projectpartners[Partnercode],Tbl.Projectpartners[PNr.],"",0,1),"")</f>
        <v>P1</v>
      </c>
      <c r="Z61" s="158">
        <f>IF(Tbl.Kosten[[#This Row],[Pnr.]]=Z$7,Tbl.Kosten[[#This Row],[Totaal kosten]],"")</f>
        <v>0</v>
      </c>
      <c r="AA61" s="158" t="str">
        <f>IF(Tbl.Kosten[[#This Row],[Pnr.]]=AA$7,Tbl.Kosten[[#This Row],[Totaal kosten]],"")</f>
        <v/>
      </c>
      <c r="AB61" s="158" t="str">
        <f>IF(Tbl.Kosten[[#This Row],[Pnr.]]=AB$7,Tbl.Kosten[[#This Row],[Totaal kosten]],"")</f>
        <v/>
      </c>
      <c r="AC61" s="158" t="str">
        <f>IF(Tbl.Kosten[[#This Row],[Pnr.]]=AC$7,Tbl.Kosten[[#This Row],[Totaal kosten]],"")</f>
        <v/>
      </c>
      <c r="AD61" s="158" t="str">
        <f>IF(Tbl.Kosten[[#This Row],[Pnr.]]=AD$7,Tbl.Kosten[[#This Row],[Totaal kosten]],"")</f>
        <v/>
      </c>
      <c r="AE61" s="158" t="str">
        <f>IF(Tbl.Kosten[[#This Row],[Pnr.]]=AE$7,Tbl.Kosten[[#This Row],[Totaal kosten]],"")</f>
        <v/>
      </c>
      <c r="AF61" s="158" t="str">
        <f>IF(Tbl.Kosten[[#This Row],[Pnr.]]=AF$7,Tbl.Kosten[[#This Row],[Totaal kosten]],"")</f>
        <v/>
      </c>
      <c r="AG61" s="158" t="str">
        <f>IF(Tbl.Kosten[[#This Row],[Pnr.]]=AG$7,Tbl.Kosten[[#This Row],[Totaal kosten]],"")</f>
        <v/>
      </c>
      <c r="AH61" s="158" t="str">
        <f>IF(Tbl.Kosten[[#This Row],[Pnr.]]=AH$7,Tbl.Kosten[[#This Row],[Totaal kosten]],"")</f>
        <v/>
      </c>
      <c r="AI61" s="158" t="str">
        <f>IF(Tbl.Kosten[[#This Row],[Pnr.]]=AI$7,Tbl.Kosten[[#This Row],[Totaal kosten]],"")</f>
        <v/>
      </c>
      <c r="AJ61" s="158" t="str">
        <f>IF(Tbl.Kosten[[#This Row],[Pnr.]]=AJ$7,Tbl.Kosten[[#This Row],[Totaal kosten]],"")</f>
        <v/>
      </c>
      <c r="AK61" s="158" t="str">
        <f>IF(Tbl.Kosten[[#This Row],[Pnr.]]=AK$7,Tbl.Kosten[[#This Row],[Totaal kosten]],"")</f>
        <v/>
      </c>
      <c r="AL61" s="158" t="str">
        <f>IF(Tbl.Kosten[[#This Row],[Pnr.]]=AL$7,Tbl.Kosten[[#This Row],[Totaal kosten]],"")</f>
        <v/>
      </c>
      <c r="AM61" s="158" t="str">
        <f>IF(Tbl.Kosten[[#This Row],[Pnr.]]=AM$7,Tbl.Kosten[[#This Row],[Totaal kosten]],"")</f>
        <v/>
      </c>
      <c r="AN61" s="158" t="str">
        <f>IF(Tbl.Kosten[[#This Row],[Pnr.]]=AN$7,Tbl.Kosten[[#This Row],[Totaal kosten]],"")</f>
        <v/>
      </c>
      <c r="AO61" s="158" t="str">
        <f>IF(Tbl.Kosten[[#This Row],[Pnr.]]=AO$7,Tbl.Kosten[[#This Row],[Totaal kosten]],"")</f>
        <v/>
      </c>
      <c r="AP61" s="158" t="str">
        <f>IF(Tbl.Kosten[[#This Row],[Pnr.]]=AP$7,Tbl.Kosten[[#This Row],[Totaal kosten]],"")</f>
        <v/>
      </c>
      <c r="AQ61" s="158" t="str">
        <f>IF(Tbl.Kosten[[#This Row],[Pnr.]]=AQ$7,Tbl.Kosten[[#This Row],[Totaal kosten]],"")</f>
        <v/>
      </c>
      <c r="AR61" s="158" t="str">
        <f>IF(Tbl.Kosten[[#This Row],[Pnr.]]=AR$7,Tbl.Kosten[[#This Row],[Totaal kosten]],"")</f>
        <v/>
      </c>
      <c r="AS61" s="158" t="str">
        <f>IF(Tbl.Kosten[[#This Row],[Pnr.]]=AS$7,Tbl.Kosten[[#This Row],[Totaal kosten]],"")</f>
        <v/>
      </c>
      <c r="AT61" s="158" t="str">
        <f>IF(Tbl.Kosten[[#This Row],[Pnr.]]=AT$7,Tbl.Kosten[[#This Row],[Totaal kosten]],"")</f>
        <v/>
      </c>
      <c r="AU61" s="158" t="str">
        <f>IF(Tbl.Kosten[[#This Row],[Pnr.]]=AU$7,Tbl.Kosten[[#This Row],[Totaal kosten]],"")</f>
        <v/>
      </c>
      <c r="AV61" s="158" t="str">
        <f>IF(Tbl.Kosten[[#This Row],[Pnr.]]=AV$7,Tbl.Kosten[[#This Row],[Totaal kosten]],"")</f>
        <v/>
      </c>
      <c r="AW61" s="158" t="str">
        <f>IF(Tbl.Kosten[[#This Row],[Pnr.]]=AW$7,Tbl.Kosten[[#This Row],[Totaal kosten]],"")</f>
        <v/>
      </c>
      <c r="AX61" s="158" t="str">
        <f>IF(Tbl.Kosten[[#This Row],[Pnr.]]=AX$7,Tbl.Kosten[[#This Row],[Totaal kosten]],"")</f>
        <v/>
      </c>
      <c r="AY61" s="158" t="str">
        <f>IF(Tbl.Kosten[[#This Row],[Pnr.]]=AY$7,Tbl.Kosten[[#This Row],[Totaal kosten]],"")</f>
        <v/>
      </c>
      <c r="AZ61" s="158" t="str">
        <f>IF(Tbl.Kosten[[#This Row],[Pnr.]]=AZ$7,Tbl.Kosten[[#This Row],[Totaal kosten]],"")</f>
        <v/>
      </c>
      <c r="BA61" s="158" t="str">
        <f>IF(Tbl.Kosten[[#This Row],[Pnr.]]=BA$7,Tbl.Kosten[[#This Row],[Totaal kosten]],"")</f>
        <v/>
      </c>
      <c r="BB61" s="158" t="str">
        <f>IF(Tbl.Kosten[[#This Row],[Pnr.]]=BB$7,Tbl.Kosten[[#This Row],[Totaal kosten]],"")</f>
        <v/>
      </c>
      <c r="BC61" s="158" t="str">
        <f>IF(Tbl.Kosten[[#This Row],[Pnr.]]=BC$7,Tbl.Kosten[[#This Row],[Totaal kosten]],"")</f>
        <v/>
      </c>
      <c r="BD61" s="158" t="str">
        <f>IF(Tbl.Kosten[[#This Row],[Pnr.]]=BD$7,Tbl.Kosten[[#This Row],[Totaal kosten]],"")</f>
        <v/>
      </c>
      <c r="BE61" s="158" t="str">
        <f>IF(Tbl.Kosten[[#This Row],[Pnr.]]=BE$7,Tbl.Kosten[[#This Row],[Totaal kosten]],"")</f>
        <v/>
      </c>
      <c r="BF61" s="158" t="str">
        <f>IF(Tbl.Kosten[[#This Row],[Pnr.]]=BF$7,Tbl.Kosten[[#This Row],[Totaal kosten]],"")</f>
        <v/>
      </c>
      <c r="BG61" s="158" t="str">
        <f>IF(Tbl.Kosten[[#This Row],[Pnr.]]=BG$7,Tbl.Kosten[[#This Row],[Totaal kosten]],"")</f>
        <v/>
      </c>
      <c r="BH61" s="158" t="str">
        <f>IF(Tbl.Kosten[[#This Row],[Pnr.]]=BH$7,Tbl.Kosten[[#This Row],[Totaal kosten]],"")</f>
        <v/>
      </c>
      <c r="BI61" s="158" t="str">
        <f>IF(Tbl.Kosten[[#This Row],[Pnr.]]=BI$7,Tbl.Kosten[[#This Row],[Totaal kosten]],"")</f>
        <v/>
      </c>
      <c r="BJ61" s="158" t="str">
        <f>IF(Tbl.Kosten[[#This Row],[Pnr.]]=BJ$7,Tbl.Kosten[[#This Row],[Totaal kosten]],"")</f>
        <v/>
      </c>
      <c r="BK61" s="158" t="str">
        <f>IF(Tbl.Kosten[[#This Row],[Pnr.]]=BK$7,Tbl.Kosten[[#This Row],[Totaal kosten]],"")</f>
        <v/>
      </c>
      <c r="BL61" s="158" t="str">
        <f>IF(Tbl.Kosten[[#This Row],[Pnr.]]=BL$7,Tbl.Kosten[[#This Row],[Totaal kosten]],"")</f>
        <v/>
      </c>
      <c r="BM61" s="158" t="str">
        <f>IF(Tbl.Kosten[[#This Row],[Pnr.]]=BM$7,Tbl.Kosten[[#This Row],[Totaal kosten]],"")</f>
        <v/>
      </c>
      <c r="BN61" s="158" t="str">
        <f>IF(Tbl.Kosten[[#This Row],[Pnr.]]=BN$7,Tbl.Kosten[[#This Row],[Totaal kosten]],"")</f>
        <v/>
      </c>
      <c r="BO61" s="158" t="str">
        <f>IF(Tbl.Kosten[[#This Row],[Pnr.]]=BO$7,Tbl.Kosten[[#This Row],[Totaal kosten]],"")</f>
        <v/>
      </c>
      <c r="BP61" s="158" t="str">
        <f>IF(Tbl.Kosten[[#This Row],[Pnr.]]=BP$7,Tbl.Kosten[[#This Row],[Totaal kosten]],"")</f>
        <v/>
      </c>
      <c r="BQ61" s="158" t="str">
        <f>IF(Tbl.Kosten[[#This Row],[Pnr.]]=BQ$7,Tbl.Kosten[[#This Row],[Totaal kosten]],"")</f>
        <v/>
      </c>
      <c r="BR61" s="158" t="str">
        <f>IF(Tbl.Kosten[[#This Row],[Pnr.]]=BR$7,Tbl.Kosten[[#This Row],[Totaal kosten]],"")</f>
        <v/>
      </c>
      <c r="BS61" s="158" t="str">
        <f>IF(Tbl.Kosten[[#This Row],[Pnr.]]=BS$7,Tbl.Kosten[[#This Row],[Totaal kosten]],"")</f>
        <v/>
      </c>
      <c r="BT61" s="158" t="str">
        <f>IF(Tbl.Kosten[[#This Row],[Pnr.]]=BT$7,Tbl.Kosten[[#This Row],[Totaal kosten]],"")</f>
        <v/>
      </c>
      <c r="BU61" s="158" t="str">
        <f>IF(Tbl.Kosten[[#This Row],[Pnr.]]=BU$7,Tbl.Kosten[[#This Row],[Totaal kosten]],"")</f>
        <v/>
      </c>
      <c r="BV61" s="158" t="str">
        <f>IF(Tbl.Kosten[[#This Row],[Pnr.]]=BV$7,Tbl.Kosten[[#This Row],[Totaal kosten]],"")</f>
        <v/>
      </c>
      <c r="BW61" s="158" t="str">
        <f>IF(Tbl.Kosten[[#This Row],[Pnr.]]=BW$7,Tbl.Kosten[[#This Row],[Totaal kosten]],"")</f>
        <v/>
      </c>
      <c r="BX61" s="158" t="str">
        <f>IFERROR(_xlfn.XLOOKUP(Tbl.Kosten[[#This Row],[Werkpakketcode]],Tbl.Werkpakketten[Werkpakketcode],Tbl.Werkpakketten[WPnr.],"",0,1),"")</f>
        <v/>
      </c>
      <c r="BY61" s="158" t="str">
        <f>IF(Tbl.Kosten[[#This Row],[WPnr.]]=BY$7,Tbl.Kosten[[#This Row],[Totaal kosten]],"")</f>
        <v/>
      </c>
      <c r="BZ61" s="158" t="str">
        <f>IF(Tbl.Kosten[[#This Row],[WPnr.]]=BZ$7,Tbl.Kosten[[#This Row],[Totaal kosten]],"")</f>
        <v/>
      </c>
      <c r="CA61" s="158" t="str">
        <f>IF(Tbl.Kosten[[#This Row],[WPnr.]]=CA$7,Tbl.Kosten[[#This Row],[Totaal kosten]],"")</f>
        <v/>
      </c>
      <c r="CB61" s="158" t="str">
        <f>IF(Tbl.Kosten[[#This Row],[WPnr.]]=CB$7,Tbl.Kosten[[#This Row],[Totaal kosten]],"")</f>
        <v/>
      </c>
      <c r="CC61" s="158" t="str">
        <f>IF(Tbl.Kosten[[#This Row],[WPnr.]]=CC$7,Tbl.Kosten[[#This Row],[Totaal kosten]],"")</f>
        <v/>
      </c>
      <c r="CD61" s="158" t="str">
        <f>IF(Tbl.Kosten[[#This Row],[WPnr.]]=CD$7,Tbl.Kosten[[#This Row],[Totaal kosten]],"")</f>
        <v/>
      </c>
      <c r="CE61" s="158" t="str">
        <f>IF(Tbl.Kosten[[#This Row],[WPnr.]]=CE$7,Tbl.Kosten[[#This Row],[Totaal kosten]],"")</f>
        <v/>
      </c>
      <c r="CF61" s="158" t="str">
        <f>IF(Tbl.Kosten[[#This Row],[WPnr.]]=CF$7,Tbl.Kosten[[#This Row],[Totaal kosten]],"")</f>
        <v/>
      </c>
      <c r="CG61" s="158" t="str">
        <f>IF(Tbl.Kosten[[#This Row],[WPnr.]]=CG$7,Tbl.Kosten[[#This Row],[Totaal kosten]],"")</f>
        <v/>
      </c>
      <c r="CH61" s="158" t="str">
        <f>IF(Tbl.Kosten[[#This Row],[WPnr.]]=CH$7,Tbl.Kosten[[#This Row],[Totaal kosten]],"")</f>
        <v/>
      </c>
      <c r="CI61" s="158" t="str">
        <f>IF(Tbl.Kosten[[#This Row],[WPnr.]]=CI$7,Tbl.Kosten[[#This Row],[Totaal kosten]],"")</f>
        <v/>
      </c>
      <c r="CJ61" s="158" t="str">
        <f>IF(Tbl.Kosten[[#This Row],[WPnr.]]=CJ$7,Tbl.Kosten[[#This Row],[Totaal kosten]],"")</f>
        <v/>
      </c>
      <c r="CK61" s="158" t="str">
        <f>IF(Tbl.Kosten[[#This Row],[WPnr.]]=CK$7,Tbl.Kosten[[#This Row],[Totaal kosten]],"")</f>
        <v/>
      </c>
      <c r="CL61" s="158" t="str">
        <f>IF(Tbl.Kosten[[#This Row],[WPnr.]]=CL$7,Tbl.Kosten[[#This Row],[Totaal kosten]],"")</f>
        <v/>
      </c>
      <c r="CM61" s="158" t="str">
        <f>IF(Tbl.Kosten[[#This Row],[WPnr.]]=CM$7,Tbl.Kosten[[#This Row],[Totaal kosten]],"")</f>
        <v/>
      </c>
      <c r="CN61" s="158" t="str">
        <f>IF(Tbl.Kosten[[#This Row],[WPnr.]]=CN$7,Tbl.Kosten[[#This Row],[Totaal kosten]],"")</f>
        <v/>
      </c>
      <c r="CO61" s="158" t="str">
        <f>IF(Tbl.Kosten[[#This Row],[WPnr.]]=CO$7,Tbl.Kosten[[#This Row],[Totaal kosten]],"")</f>
        <v/>
      </c>
      <c r="CP61" s="158" t="str">
        <f>IF(Tbl.Kosten[[#This Row],[WPnr.]]=CP$7,Tbl.Kosten[[#This Row],[Totaal kosten]],"")</f>
        <v/>
      </c>
      <c r="CQ61" s="158" t="str">
        <f>IF(Tbl.Kosten[[#This Row],[WPnr.]]=CQ$7,Tbl.Kosten[[#This Row],[Totaal kosten]],"")</f>
        <v/>
      </c>
      <c r="CR61" s="158" t="str">
        <f>IF(Tbl.Kosten[[#This Row],[WPnr.]]=CR$7,Tbl.Kosten[[#This Row],[Totaal kosten]],"")</f>
        <v/>
      </c>
      <c r="CS61" s="158" t="str">
        <f>IF(Tbl.Kosten[[#This Row],[WPnr.]]=CS$7,Tbl.Kosten[[#This Row],[Totaal kosten]],"")</f>
        <v/>
      </c>
      <c r="CT61" s="158" t="str">
        <f>IF(Tbl.Kosten[[#This Row],[WPnr.]]=CT$7,Tbl.Kosten[[#This Row],[Totaal kosten]],"")</f>
        <v/>
      </c>
      <c r="CU61" s="158" t="str">
        <f>IF(Tbl.Kosten[[#This Row],[WPnr.]]=CU$7,Tbl.Kosten[[#This Row],[Totaal kosten]],"")</f>
        <v/>
      </c>
      <c r="CV61" s="158" t="str">
        <f>IF(Tbl.Kosten[[#This Row],[WPnr.]]=CV$7,Tbl.Kosten[[#This Row],[Totaal kosten]],"")</f>
        <v/>
      </c>
      <c r="CW61" s="158" t="str">
        <f>IF(Tbl.Kosten[[#This Row],[WPnr.]]=CW$7,Tbl.Kosten[[#This Row],[Totaal kosten]],"")</f>
        <v/>
      </c>
      <c r="CX61" s="158" t="str">
        <f>IF(Tbl.Kosten[[#This Row],[WPnr.]]=CX$7,Tbl.Kosten[[#This Row],[Totaal kosten]],"")</f>
        <v/>
      </c>
      <c r="CY61" s="158" t="str">
        <f>IF(Tbl.Kosten[[#This Row],[WPnr.]]=CY$7,Tbl.Kosten[[#This Row],[Totaal kosten]],"")</f>
        <v/>
      </c>
      <c r="CZ61" s="158" t="str">
        <f>IF(Tbl.Kosten[[#This Row],[WPnr.]]=CZ$7,Tbl.Kosten[[#This Row],[Totaal kosten]],"")</f>
        <v/>
      </c>
      <c r="DA61" s="158" t="str">
        <f>IF(Tbl.Kosten[[#This Row],[WPnr.]]=DA$7,Tbl.Kosten[[#This Row],[Totaal kosten]],"")</f>
        <v/>
      </c>
      <c r="DB61" s="158" t="str">
        <f>IF(Tbl.Kosten[[#This Row],[WPnr.]]=DB$7,Tbl.Kosten[[#This Row],[Totaal kosten]],"")</f>
        <v/>
      </c>
      <c r="DC61" s="158" t="str">
        <f>IF(Tbl.Kosten[[#This Row],[WPnr.]]=DC$7,Tbl.Kosten[[#This Row],[Totaal kosten]],"")</f>
        <v/>
      </c>
      <c r="DD61" s="158" t="str">
        <f>IF(Tbl.Kosten[[#This Row],[WPnr.]]=DD$7,Tbl.Kosten[[#This Row],[Totaal kosten]],"")</f>
        <v/>
      </c>
      <c r="DE61" s="158" t="str">
        <f>IF(Tbl.Kosten[[#This Row],[WPnr.]]=DE$7,Tbl.Kosten[[#This Row],[Totaal kosten]],"")</f>
        <v/>
      </c>
      <c r="DF61" s="158" t="str">
        <f>IF(Tbl.Kosten[[#This Row],[WPnr.]]=DF$7,Tbl.Kosten[[#This Row],[Totaal kosten]],"")</f>
        <v/>
      </c>
      <c r="DG61" s="158" t="str">
        <f>IF(Tbl.Kosten[[#This Row],[WPnr.]]=DG$7,Tbl.Kosten[[#This Row],[Totaal kosten]],"")</f>
        <v/>
      </c>
      <c r="DH61" s="158" t="str">
        <f>IF(Tbl.Kosten[[#This Row],[WPnr.]]=DH$7,Tbl.Kosten[[#This Row],[Totaal kosten]],"")</f>
        <v/>
      </c>
      <c r="DI61" s="158" t="str">
        <f>IF(Tbl.Kosten[[#This Row],[WPnr.]]=DI$7,Tbl.Kosten[[#This Row],[Totaal kosten]],"")</f>
        <v/>
      </c>
      <c r="DJ61" s="158" t="str">
        <f>IF(Tbl.Kosten[[#This Row],[WPnr.]]=DJ$7,Tbl.Kosten[[#This Row],[Totaal kosten]],"")</f>
        <v/>
      </c>
      <c r="DK61" s="158" t="str">
        <f>IF(Tbl.Kosten[[#This Row],[WPnr.]]=DK$7,Tbl.Kosten[[#This Row],[Totaal kosten]],"")</f>
        <v/>
      </c>
      <c r="DL61" s="158" t="str">
        <f>IF(Tbl.Kosten[[#This Row],[WPnr.]]=DL$7,Tbl.Kosten[[#This Row],[Totaal kosten]],"")</f>
        <v/>
      </c>
      <c r="DM61" s="158" t="str">
        <f>IF(Tbl.Kosten[[#This Row],[WPnr.]]=DM$7,Tbl.Kosten[[#This Row],[Totaal kosten]],"")</f>
        <v/>
      </c>
      <c r="DN61" s="158" t="str">
        <f>IF(Tbl.Kosten[[#This Row],[WPnr.]]=DN$7,Tbl.Kosten[[#This Row],[Totaal kosten]],"")</f>
        <v/>
      </c>
      <c r="DO61" s="158" t="str">
        <f>IF(Tbl.Kosten[[#This Row],[WPnr.]]=DO$7,Tbl.Kosten[[#This Row],[Totaal kosten]],"")</f>
        <v/>
      </c>
      <c r="DP61" s="158" t="str">
        <f>IF(Tbl.Kosten[[#This Row],[WPnr.]]=DP$7,Tbl.Kosten[[#This Row],[Totaal kosten]],"")</f>
        <v/>
      </c>
      <c r="DQ61" s="158" t="str">
        <f>IF(Tbl.Kosten[[#This Row],[WPnr.]]=DQ$7,Tbl.Kosten[[#This Row],[Totaal kosten]],"")</f>
        <v/>
      </c>
      <c r="DR61" s="158" t="str">
        <f>IF(Tbl.Kosten[[#This Row],[WPnr.]]=DR$7,Tbl.Kosten[[#This Row],[Totaal kosten]],"")</f>
        <v/>
      </c>
      <c r="DS61" s="158" t="str">
        <f>IF(Tbl.Kosten[[#This Row],[WPnr.]]=DS$7,Tbl.Kosten[[#This Row],[Totaal kosten]],"")</f>
        <v/>
      </c>
      <c r="DT61" s="158" t="str">
        <f>IF(Tbl.Kosten[[#This Row],[WPnr.]]=DT$7,Tbl.Kosten[[#This Row],[Totaal kosten]],"")</f>
        <v/>
      </c>
      <c r="DU61" s="158" t="str">
        <f>IF(Tbl.Kosten[[#This Row],[WPnr.]]=DU$7,Tbl.Kosten[[#This Row],[Totaal kosten]],"")</f>
        <v/>
      </c>
      <c r="DV61" s="158" t="str">
        <f>IF(Tbl.Kosten[[#This Row],[WPnr.]]=DV$7,Tbl.Kosten[[#This Row],[Totaal kosten]],"")</f>
        <v/>
      </c>
      <c r="DW61" s="160" t="str">
        <f>IFERROR(_xlfn.XLOOKUP(Tbl.Kosten[[#This Row],[Kostensoort]],Tbl.Kostensoorten[Kostensoorten],Tbl.Kostensoorten[KSnr.],"",0,1),"")</f>
        <v/>
      </c>
      <c r="DX61" s="160" t="str">
        <f>IF(Tbl.Kosten[[#This Row],[KSnr.]]=DX$7,Tbl.Kosten[[#This Row],[Totaal kosten]],"")</f>
        <v/>
      </c>
      <c r="DY61" s="160" t="str">
        <f>IF(Tbl.Kosten[[#This Row],[KSnr.]]=DY$7,Tbl.Kosten[[#This Row],[Totaal kosten]],"")</f>
        <v/>
      </c>
      <c r="DZ61" s="160" t="str">
        <f>IF(Tbl.Kosten[[#This Row],[KSnr.]]=DZ$7,Tbl.Kosten[[#This Row],[Totaal kosten]],"")</f>
        <v/>
      </c>
      <c r="EA61" s="160" t="str">
        <f>IF(Tbl.Kosten[[#This Row],[KSnr.]]=EA$7,Tbl.Kosten[[#This Row],[Totaal kosten]],"")</f>
        <v/>
      </c>
      <c r="EB61" s="160" t="str">
        <f>IF(Tbl.Kosten[[#This Row],[KSnr.]]=EB$7,Tbl.Kosten[[#This Row],[Totaal kosten]],"")</f>
        <v/>
      </c>
      <c r="EC61" s="160" t="str">
        <f>IF(Tbl.Kosten[[#This Row],[KSnr.]]=EC$7,Tbl.Kosten[[#This Row],[Totaal kosten]],"")</f>
        <v/>
      </c>
      <c r="ED61" s="160" t="str">
        <f>IF(Tbl.Kosten[[#This Row],[KSnr.]]=ED$7,Tbl.Kosten[[#This Row],[Totaal kosten]],"")</f>
        <v/>
      </c>
      <c r="EE61" s="160" t="str">
        <f>IF(Tbl.Kosten[[#This Row],[KSnr.]]=EE$7,Tbl.Kosten[[#This Row],[Totaal kosten]],"")</f>
        <v/>
      </c>
      <c r="EF61" s="160" t="str">
        <f>IF(Tbl.Kosten[[#This Row],[KSnr.]]=EF$7,Tbl.Kosten[[#This Row],[Totaal kosten]],"")</f>
        <v/>
      </c>
      <c r="EG61" s="160" t="str">
        <f>IF(Tbl.Kosten[[#This Row],[KSnr.]]=EG$7,Tbl.Kosten[[#This Row],[Totaal kosten]],"")</f>
        <v/>
      </c>
      <c r="EH61" s="160" t="str">
        <f>IF(Tbl.Kosten[[#This Row],[KSnr.]]=EH$7,Tbl.Kosten[[#This Row],[Totaal kosten]],"")</f>
        <v/>
      </c>
      <c r="EI61" s="160" t="str">
        <f>IF(Tbl.Kosten[[#This Row],[KSnr.]]=EI$7,Tbl.Kosten[[#This Row],[Totaal kosten]],"")</f>
        <v/>
      </c>
      <c r="EJ61" s="160" t="str">
        <f>IF(Tbl.Kosten[[#This Row],[KSnr.]]=EJ$7,Tbl.Kosten[[#This Row],[Totaal kosten]],"")</f>
        <v/>
      </c>
      <c r="EK61" s="160" t="str">
        <f>IF(Tbl.Kosten[[#This Row],[KSnr.]]=EK$7,Tbl.Kosten[[#This Row],[Totaal kosten]],"")</f>
        <v/>
      </c>
      <c r="EL61" s="160" t="str">
        <f>IF(Tbl.Kosten[[#This Row],[KSnr.]]=EL$7,Tbl.Kosten[[#This Row],[Totaal kosten]],"")</f>
        <v/>
      </c>
      <c r="EM61" s="160" t="str">
        <f>IF(Tbl.Kosten[[#This Row],[KSnr.]]=EM$7,Tbl.Kosten[[#This Row],[Totaal kosten]],"")</f>
        <v/>
      </c>
      <c r="EN61" s="160" t="str">
        <f>IF(Tbl.Kosten[[#This Row],[KSnr.]]=EN$7,Tbl.Kosten[[#This Row],[Totaal kosten]],"")</f>
        <v/>
      </c>
      <c r="EO61" s="160" t="str">
        <f>IF(Tbl.Kosten[[#This Row],[KSnr.]]=EO$7,Tbl.Kosten[[#This Row],[Totaal kosten]],"")</f>
        <v/>
      </c>
      <c r="EP61" s="160" t="str">
        <f>IF(Tbl.Kosten[[#This Row],[KSnr.]]=EP$7,Tbl.Kosten[[#This Row],[Totaal kosten]],"")</f>
        <v/>
      </c>
      <c r="EQ61" s="160" t="str">
        <f>IF(Tbl.Kosten[[#This Row],[KSnr.]]=EQ$7,Tbl.Kosten[[#This Row],[Totaal kosten]],"")</f>
        <v/>
      </c>
      <c r="ER61" s="154" t="str">
        <f>IFERROR(_xlfn.XLOOKUP(Tbl.Kosten[[#This Row],[Subsidieactiviteit]],Tbl.Subsidiehoogte[Subsidieactiviteit],Tbl.Subsidiehoogte[SAnr.],"",0,1),"")</f>
        <v/>
      </c>
      <c r="ES61" s="160" t="str">
        <f>IF(Tbl.Kosten[[#This Row],[Sanr.]]=ES$7,Tbl.Kosten[[#This Row],[Totaal kosten]],"")</f>
        <v/>
      </c>
      <c r="ET61" s="160" t="str">
        <f>IF(Tbl.Kosten[[#This Row],[Sanr.]]=ET$7,Tbl.Kosten[[#This Row],[Totaal kosten]],"")</f>
        <v/>
      </c>
      <c r="EU61" s="160" t="str">
        <f>IF(Tbl.Kosten[[#This Row],[Sanr.]]=EU$7,Tbl.Kosten[[#This Row],[Totaal kosten]],"")</f>
        <v/>
      </c>
      <c r="EV61" s="160" t="str">
        <f>IF(Tbl.Kosten[[#This Row],[Sanr.]]=EV$7,Tbl.Kosten[[#This Row],[Totaal kosten]],"")</f>
        <v/>
      </c>
      <c r="EW61" s="160" t="str">
        <f>IF(Tbl.Kosten[[#This Row],[Sanr.]]=EW$7,Tbl.Kosten[[#This Row],[Totaal kosten]],"")</f>
        <v/>
      </c>
      <c r="EX61" s="160" t="str">
        <f>IF(Tbl.Kosten[[#This Row],[Sanr.]]=EX$7,Tbl.Kosten[[#This Row],[Totaal kosten]],"")</f>
        <v/>
      </c>
      <c r="EY61" s="160" t="str">
        <f>IF(Tbl.Kosten[[#This Row],[Sanr.]]=EY$7,Tbl.Kosten[[#This Row],[Totaal kosten]],"")</f>
        <v/>
      </c>
      <c r="EZ61" s="160" t="str">
        <f>IF(Tbl.Kosten[[#This Row],[Sanr.]]=EZ$7,Tbl.Kosten[[#This Row],[Totaal kosten]],"")</f>
        <v/>
      </c>
      <c r="FA61" s="160" t="str">
        <f>IF(Tbl.Kosten[[#This Row],[Sanr.]]=FA$7,Tbl.Kosten[[#This Row],[Totaal kosten]],"")</f>
        <v/>
      </c>
      <c r="FB61" s="160" t="str">
        <f>IF(Tbl.Kosten[[#This Row],[Sanr.]]=FB$7,Tbl.Kosten[[#This Row],[Totaal kosten]],"")</f>
        <v/>
      </c>
      <c r="FC61" s="160" t="str">
        <f>IF(Tbl.Kosten[[#This Row],[Sanr.]]=FC$7,Tbl.Kosten[[#This Row],[Totaal kosten]],"")</f>
        <v/>
      </c>
      <c r="FD61" s="160" t="str">
        <f>IF(Tbl.Kosten[[#This Row],[Sanr.]]=FD$7,Tbl.Kosten[[#This Row],[Totaal kosten]],"")</f>
        <v/>
      </c>
      <c r="FE61" s="160" t="str">
        <f>IF(Tbl.Kosten[[#This Row],[Sanr.]]=FE$7,Tbl.Kosten[[#This Row],[Totaal kosten]],"")</f>
        <v/>
      </c>
      <c r="FF61" s="160" t="str">
        <f>IF(Tbl.Kosten[[#This Row],[Sanr.]]=FF$7,Tbl.Kosten[[#This Row],[Totaal kosten]],"")</f>
        <v/>
      </c>
      <c r="FG61" s="160" t="str">
        <f>IF(Tbl.Kosten[[#This Row],[Sanr.]]=FG$7,Tbl.Kosten[[#This Row],[Totaal kosten]],"")</f>
        <v/>
      </c>
      <c r="FH61" s="160" t="str">
        <f>IF(Tbl.Kosten[[#This Row],[Sanr.]]=FH$7,Tbl.Kosten[[#This Row],[Totaal kosten]],"")</f>
        <v/>
      </c>
      <c r="FI61" s="160" t="str">
        <f>IF(Tbl.Kosten[[#This Row],[Sanr.]]=FI$7,Tbl.Kosten[[#This Row],[Totaal kosten]],"")</f>
        <v/>
      </c>
      <c r="FJ61" s="160" t="str">
        <f>IF(Tbl.Kosten[[#This Row],[Sanr.]]=FJ$7,Tbl.Kosten[[#This Row],[Totaal kosten]],"")</f>
        <v/>
      </c>
      <c r="FK61" s="160" t="str">
        <f>IF(Tbl.Kosten[[#This Row],[Sanr.]]=FK$7,Tbl.Kosten[[#This Row],[Totaal kosten]],"")</f>
        <v/>
      </c>
      <c r="FL61" s="160" t="str">
        <f>IF(Tbl.Kosten[[#This Row],[Sanr.]]=FL$7,Tbl.Kosten[[#This Row],[Totaal kosten]],"")</f>
        <v/>
      </c>
      <c r="FM61" s="160" t="str">
        <f>IF(Tbl.Kosten[[#This Row],[Sanr.]]=FM$7,Tbl.Kosten[[#This Row],[Totaal kosten]],"")</f>
        <v/>
      </c>
      <c r="FN61" s="160" t="str">
        <f>IF(Tbl.Kosten[[#This Row],[Sanr.]]=FN$7,Tbl.Kosten[[#This Row],[Totaal kosten]],"")</f>
        <v/>
      </c>
      <c r="FO61" s="160" t="str">
        <f>IF(Tbl.Kosten[[#This Row],[Sanr.]]=FO$7,Tbl.Kosten[[#This Row],[Totaal kosten]],"")</f>
        <v/>
      </c>
      <c r="FP61" s="160" t="str">
        <f>IF(Tbl.Kosten[[#This Row],[Sanr.]]=FP$7,Tbl.Kosten[[#This Row],[Totaal kosten]],"")</f>
        <v/>
      </c>
      <c r="FQ61" s="160" t="str">
        <f>IF(Tbl.Kosten[[#This Row],[Sanr.]]=FQ$7,Tbl.Kosten[[#This Row],[Totaal kosten]],"")</f>
        <v/>
      </c>
      <c r="FR61" s="160" t="str">
        <f>IF(Tbl.Kosten[[#This Row],[Sanr.]]=FR$7,Tbl.Kosten[[#This Row],[Totaal kosten]],"")</f>
        <v/>
      </c>
      <c r="FS61" s="160" t="str">
        <f>IF(Tbl.Kosten[[#This Row],[Sanr.]]=FS$7,Tbl.Kosten[[#This Row],[Totaal kosten]],"")</f>
        <v/>
      </c>
      <c r="FT61" s="160" t="str">
        <f>IF(Tbl.Kosten[[#This Row],[Sanr.]]=FT$7,Tbl.Kosten[[#This Row],[Totaal kosten]],"")</f>
        <v/>
      </c>
      <c r="FU61" s="160" t="str">
        <f>IF(Tbl.Kosten[[#This Row],[Sanr.]]=FU$7,Tbl.Kosten[[#This Row],[Totaal kosten]],"")</f>
        <v/>
      </c>
      <c r="FV61" s="160" t="str">
        <f>IF(Tbl.Kosten[[#This Row],[Sanr.]]=FV$7,Tbl.Kosten[[#This Row],[Totaal kosten]],"")</f>
        <v/>
      </c>
      <c r="FW61" s="160" t="str">
        <f>IFERROR(_xlfn.XLOOKUP(Tbl.Kosten[[#This Row],[Activiteitencode]],Tbl.Activiteiten[Activiteitcode],Tbl.Activiteiten[Anr.],"",0,1),"")</f>
        <v/>
      </c>
      <c r="FX61" s="181" t="str">
        <f>_xlfn.CONCAT(Tbl.Kosten[[#This Row],[Pnr.]],Tbl.Kosten[[#This Row],[Sanr.]])</f>
        <v>P1</v>
      </c>
      <c r="FY61" s="160">
        <f>Tbl.Kosten[[#This Row],[Totaal kosten]]-Tbl.Kosten[[#This Row],[Subsidie]]</f>
        <v>0</v>
      </c>
      <c r="FZ61" s="160">
        <f>IF(Tbl.Kosten[[#This Row],[Pnr.]]=FZ$7,Tbl.Kosten[[#This Row],[Te financieren]],"")</f>
        <v>0</v>
      </c>
      <c r="GA61" s="160" t="str">
        <f>IF(Tbl.Kosten[[#This Row],[Pnr.]]=GA$7,Tbl.Kosten[[#This Row],[Te financieren]],"")</f>
        <v/>
      </c>
      <c r="GB61" s="160" t="str">
        <f>IF(Tbl.Kosten[[#This Row],[Pnr.]]=GB$7,Tbl.Kosten[[#This Row],[Te financieren]],"")</f>
        <v/>
      </c>
      <c r="GC61" s="160" t="str">
        <f>IF(Tbl.Kosten[[#This Row],[Pnr.]]=GC$7,Tbl.Kosten[[#This Row],[Te financieren]],"")</f>
        <v/>
      </c>
      <c r="GD61" s="160" t="str">
        <f>IF(Tbl.Kosten[[#This Row],[Pnr.]]=GD$7,Tbl.Kosten[[#This Row],[Te financieren]],"")</f>
        <v/>
      </c>
      <c r="GE61" s="160" t="str">
        <f>IF(Tbl.Kosten[[#This Row],[Pnr.]]=GE$7,Tbl.Kosten[[#This Row],[Te financieren]],"")</f>
        <v/>
      </c>
      <c r="GF61" s="160" t="str">
        <f>IF(Tbl.Kosten[[#This Row],[Pnr.]]=GF$7,Tbl.Kosten[[#This Row],[Te financieren]],"")</f>
        <v/>
      </c>
      <c r="GG61" s="160" t="str">
        <f>IF(Tbl.Kosten[[#This Row],[Pnr.]]=GG$7,Tbl.Kosten[[#This Row],[Te financieren]],"")</f>
        <v/>
      </c>
      <c r="GH61" s="160" t="str">
        <f>IF(Tbl.Kosten[[#This Row],[Pnr.]]=GH$7,Tbl.Kosten[[#This Row],[Te financieren]],"")</f>
        <v/>
      </c>
      <c r="GI61" s="160" t="str">
        <f>IF(Tbl.Kosten[[#This Row],[Pnr.]]=GI$7,Tbl.Kosten[[#This Row],[Te financieren]],"")</f>
        <v/>
      </c>
      <c r="GJ61" s="160" t="str">
        <f>IF(Tbl.Kosten[[#This Row],[Pnr.]]=GJ$7,Tbl.Kosten[[#This Row],[Te financieren]],"")</f>
        <v/>
      </c>
      <c r="GK61" s="160" t="str">
        <f>IF(Tbl.Kosten[[#This Row],[Pnr.]]=GK$7,Tbl.Kosten[[#This Row],[Te financieren]],"")</f>
        <v/>
      </c>
      <c r="GL61" s="160" t="str">
        <f>IF(Tbl.Kosten[[#This Row],[Pnr.]]=GL$7,Tbl.Kosten[[#This Row],[Te financieren]],"")</f>
        <v/>
      </c>
      <c r="GM61" s="160" t="str">
        <f>IF(Tbl.Kosten[[#This Row],[Pnr.]]=GM$7,Tbl.Kosten[[#This Row],[Te financieren]],"")</f>
        <v/>
      </c>
      <c r="GN61" s="160" t="str">
        <f>IF(Tbl.Kosten[[#This Row],[Pnr.]]=GN$7,Tbl.Kosten[[#This Row],[Te financieren]],"")</f>
        <v/>
      </c>
      <c r="GO61" s="160" t="str">
        <f>IF(Tbl.Kosten[[#This Row],[Pnr.]]=GO$7,Tbl.Kosten[[#This Row],[Te financieren]],"")</f>
        <v/>
      </c>
      <c r="GP61" s="160" t="str">
        <f>IF(Tbl.Kosten[[#This Row],[Pnr.]]=GP$7,Tbl.Kosten[[#This Row],[Te financieren]],"")</f>
        <v/>
      </c>
      <c r="GQ61" s="160" t="str">
        <f>IF(Tbl.Kosten[[#This Row],[Pnr.]]=GQ$7,Tbl.Kosten[[#This Row],[Te financieren]],"")</f>
        <v/>
      </c>
      <c r="GR61" s="160" t="str">
        <f>IF(Tbl.Kosten[[#This Row],[Pnr.]]=GR$7,Tbl.Kosten[[#This Row],[Te financieren]],"")</f>
        <v/>
      </c>
      <c r="GS61" s="160" t="str">
        <f>IF(Tbl.Kosten[[#This Row],[Pnr.]]=GS$7,Tbl.Kosten[[#This Row],[Te financieren]],"")</f>
        <v/>
      </c>
      <c r="GT61" s="160" t="str">
        <f>IF(Tbl.Kosten[[#This Row],[Pnr.]]=GT$7,Tbl.Kosten[[#This Row],[Te financieren]],"")</f>
        <v/>
      </c>
      <c r="GU61" s="160" t="str">
        <f>IF(Tbl.Kosten[[#This Row],[Pnr.]]=GU$7,Tbl.Kosten[[#This Row],[Te financieren]],"")</f>
        <v/>
      </c>
      <c r="GV61" s="160" t="str">
        <f>IF(Tbl.Kosten[[#This Row],[Pnr.]]=GV$7,Tbl.Kosten[[#This Row],[Te financieren]],"")</f>
        <v/>
      </c>
      <c r="GW61" s="160" t="str">
        <f>IF(Tbl.Kosten[[#This Row],[Pnr.]]=GW$7,Tbl.Kosten[[#This Row],[Te financieren]],"")</f>
        <v/>
      </c>
      <c r="GX61" s="160" t="str">
        <f>IF(Tbl.Kosten[[#This Row],[Pnr.]]=GX$7,Tbl.Kosten[[#This Row],[Te financieren]],"")</f>
        <v/>
      </c>
      <c r="GY61" s="160" t="str">
        <f>IF(Tbl.Kosten[[#This Row],[Pnr.]]=GY$7,Tbl.Kosten[[#This Row],[Te financieren]],"")</f>
        <v/>
      </c>
      <c r="GZ61" s="160" t="str">
        <f>IF(Tbl.Kosten[[#This Row],[Pnr.]]=GZ$7,Tbl.Kosten[[#This Row],[Te financieren]],"")</f>
        <v/>
      </c>
      <c r="HA61" s="160" t="str">
        <f>IF(Tbl.Kosten[[#This Row],[Pnr.]]=HA$7,Tbl.Kosten[[#This Row],[Te financieren]],"")</f>
        <v/>
      </c>
      <c r="HB61" s="160" t="str">
        <f>IF(Tbl.Kosten[[#This Row],[Pnr.]]=HB$7,Tbl.Kosten[[#This Row],[Te financieren]],"")</f>
        <v/>
      </c>
      <c r="HC61" s="160" t="str">
        <f>IF(Tbl.Kosten[[#This Row],[Pnr.]]=HC$7,Tbl.Kosten[[#This Row],[Te financieren]],"")</f>
        <v/>
      </c>
      <c r="HD61" s="160" t="str">
        <f>IF(Tbl.Kosten[[#This Row],[Pnr.]]=HD$7,Tbl.Kosten[[#This Row],[Te financieren]],"")</f>
        <v/>
      </c>
      <c r="HE61" s="160" t="str">
        <f>IF(Tbl.Kosten[[#This Row],[Pnr.]]=HE$7,Tbl.Kosten[[#This Row],[Te financieren]],"")</f>
        <v/>
      </c>
      <c r="HF61" s="160" t="str">
        <f>IF(Tbl.Kosten[[#This Row],[Pnr.]]=HF$7,Tbl.Kosten[[#This Row],[Te financieren]],"")</f>
        <v/>
      </c>
      <c r="HG61" s="160" t="str">
        <f>IF(Tbl.Kosten[[#This Row],[Pnr.]]=HG$7,Tbl.Kosten[[#This Row],[Te financieren]],"")</f>
        <v/>
      </c>
      <c r="HH61" s="160" t="str">
        <f>IF(Tbl.Kosten[[#This Row],[Pnr.]]=HH$7,Tbl.Kosten[[#This Row],[Te financieren]],"")</f>
        <v/>
      </c>
      <c r="HI61" s="160" t="str">
        <f>IF(Tbl.Kosten[[#This Row],[Pnr.]]=HI$7,Tbl.Kosten[[#This Row],[Te financieren]],"")</f>
        <v/>
      </c>
      <c r="HJ61" s="160" t="str">
        <f>IF(Tbl.Kosten[[#This Row],[Pnr.]]=HJ$7,Tbl.Kosten[[#This Row],[Te financieren]],"")</f>
        <v/>
      </c>
      <c r="HK61" s="160" t="str">
        <f>IF(Tbl.Kosten[[#This Row],[Pnr.]]=HK$7,Tbl.Kosten[[#This Row],[Te financieren]],"")</f>
        <v/>
      </c>
      <c r="HL61" s="160" t="str">
        <f>IF(Tbl.Kosten[[#This Row],[Pnr.]]=HL$7,Tbl.Kosten[[#This Row],[Te financieren]],"")</f>
        <v/>
      </c>
      <c r="HM61" s="160" t="str">
        <f>IF(Tbl.Kosten[[#This Row],[Pnr.]]=HM$7,Tbl.Kosten[[#This Row],[Te financieren]],"")</f>
        <v/>
      </c>
      <c r="HN61" s="160" t="str">
        <f>IF(Tbl.Kosten[[#This Row],[Pnr.]]=HN$7,Tbl.Kosten[[#This Row],[Te financieren]],"")</f>
        <v/>
      </c>
      <c r="HO61" s="160" t="str">
        <f>IF(Tbl.Kosten[[#This Row],[Pnr.]]=HO$7,Tbl.Kosten[[#This Row],[Te financieren]],"")</f>
        <v/>
      </c>
      <c r="HP61" s="160" t="str">
        <f>IF(Tbl.Kosten[[#This Row],[Pnr.]]=HP$7,Tbl.Kosten[[#This Row],[Te financieren]],"")</f>
        <v/>
      </c>
      <c r="HQ61" s="160" t="str">
        <f>IF(Tbl.Kosten[[#This Row],[Pnr.]]=HQ$7,Tbl.Kosten[[#This Row],[Te financieren]],"")</f>
        <v/>
      </c>
      <c r="HR61" s="160" t="str">
        <f>IF(Tbl.Kosten[[#This Row],[Pnr.]]=HR$7,Tbl.Kosten[[#This Row],[Te financieren]],"")</f>
        <v/>
      </c>
      <c r="HS61" s="160" t="str">
        <f>IF(Tbl.Kosten[[#This Row],[Pnr.]]=HS$7,Tbl.Kosten[[#This Row],[Te financieren]],"")</f>
        <v/>
      </c>
      <c r="HT61" s="160" t="str">
        <f>IF(Tbl.Kosten[[#This Row],[Pnr.]]=HT$7,Tbl.Kosten[[#This Row],[Te financieren]],"")</f>
        <v/>
      </c>
      <c r="HU61" s="160" t="str">
        <f>IF(Tbl.Kosten[[#This Row],[Pnr.]]=HU$7,Tbl.Kosten[[#This Row],[Te financieren]],"")</f>
        <v/>
      </c>
      <c r="HV61" s="160" t="str">
        <f>IF(Tbl.Kosten[[#This Row],[Pnr.]]=HV$7,Tbl.Kosten[[#This Row],[Te financieren]],"")</f>
        <v/>
      </c>
      <c r="HW61" s="160" t="str">
        <f>IF(Tbl.Kosten[[#This Row],[Pnr.]]=HW$7,Tbl.Kosten[[#This Row],[Te financieren]],"")</f>
        <v/>
      </c>
    </row>
    <row r="62" spans="2:231" x14ac:dyDescent="0.3">
      <c r="B62" s="144"/>
      <c r="C62" s="147"/>
      <c r="D62" s="146"/>
      <c r="E62" s="147"/>
      <c r="F62" s="145"/>
      <c r="G62" s="11" t="str">
        <f>IF(Tbl.Kosten[[#This Row],[Medewerker e/o 
functie]]&lt;&gt;"",_xlfn.XLOOKUP(Tbl.Kosten[[#This Row],[Medewerker e/o 
functie]],Tbl.Uurtarief[Medewerker en/of functie],Tbl.Uurtarief[Uurtarief],"",0,1),"")</f>
        <v/>
      </c>
      <c r="H62" s="121">
        <f>IFERROR(Tbl.Kosten[[#This Row],[Uren]]*Tbl.Kosten[[#This Row],[Uurtarief]],0)</f>
        <v>0</v>
      </c>
      <c r="I62" s="119" t="str">
        <f>IF(Tbl.Kosten[[#This Row],[Subtotaal uren]]&lt;&gt;0,_xlfn.XLOOKUP(Tbl.Kosten[[#This Row],[Medewerker e/o 
functie]],Tbl.Uurtarief[Medewerker en/of functie],Tbl.Uurtarief[Kostensoort arbeid],"",0,1),"")</f>
        <v/>
      </c>
      <c r="J62" s="147"/>
      <c r="K62" s="145"/>
      <c r="L62" s="149" t="str">
        <f>IF(Tbl.Kosten[[#This Row],[Activum]]&lt;&gt;"",_xlfn.XLOOKUP(Tbl.Kosten[[#This Row],[Activum]],Tbl.Afschrijvingskosten[Activum],Tbl.Afschrijvingskosten[Tarief per afschrijvings-eenheid],"",0,1),"")</f>
        <v/>
      </c>
      <c r="M62" s="122">
        <f>IFERROR(Tbl.Kosten[[#This Row],[Een-
heden]]*Tbl.Kosten[[#This Row],[Afschrijvings-
tarief]],0)</f>
        <v>0</v>
      </c>
      <c r="N62" s="122" t="str">
        <f>IF(Tbl.Kosten[[#This Row],[Subtotaal afschrijving]]&lt;&gt;0,Lijsten!A60,"")</f>
        <v/>
      </c>
      <c r="O62" s="150"/>
      <c r="P62" s="145"/>
      <c r="Q62" s="148"/>
      <c r="R62" s="122">
        <f>IFERROR(Tbl.Kosten[[#This Row],[Aantal]]*Tbl.Kosten[[#This Row],[Tarief]],0)</f>
        <v>0</v>
      </c>
      <c r="S62" s="8">
        <f>IFERROR(Tbl.Kosten[[#This Row],[Subtotaal overige kosten]]+Tbl.Kosten[[#This Row],[Subtotaal uren]]+Tbl.Kosten[[#This Row],[Subtotaal afschrijving]],0)</f>
        <v>0</v>
      </c>
      <c r="T62" s="8">
        <f>IFERROR(Tbl.Kosten[[#This Row],[Totaal kosten]]*Tbl.Kosten[[#This Row],[Subsidie%]],0)</f>
        <v>0</v>
      </c>
      <c r="U62" s="4" t="str" cm="1">
        <f t="array" ref="U62">IFERROR(_xlfn.IFS(Tbl.Kosten[[#This Row],[Subtotaal uren]]&lt;&gt;0,Tbl.Kosten[[#This Row],[Kostensoort arbeid]],Tbl.Kosten[[#This Row],[Subtotaal afschrijving]]&lt;&gt;0,Tbl.Kosten[[#This Row],[Kostensoort afschrijving]],Tbl.Kosten[[#This Row],[Subtotaal overige kosten]]&lt;&gt;0,Tbl.Kosten[[#This Row],[Kostensoort overig]]),"")</f>
        <v/>
      </c>
      <c r="V62" s="4" t="str">
        <f>IFERROR(_xlfn.XLOOKUP(Tbl.Kosten[[#This Row],[Activiteitencode]],Tbl.Activiteiten[Activiteitcode],Tbl.Activiteiten[Werkpakketcode],"",0,1),"")</f>
        <v/>
      </c>
      <c r="W62" s="4" t="str">
        <f>IFERROR(_xlfn.XLOOKUP(Tbl.Kosten[[#This Row],[Werkpakketcode]],Tbl.Werkpakketten[Werkpakketcode],Tbl.Werkpakketten[Subsidiabele activiteit],"",0,1),"")</f>
        <v/>
      </c>
      <c r="X62" s="12">
        <f>IFERROR(_xlfn.XLOOKUP(Tbl.Kosten[[#This Row],[Sanr.]],Tbl.Subsidiehoogte[SAnr.],Tbl.Subsidiehoogte[Sub. Percentage],0,0,1),0)</f>
        <v>0</v>
      </c>
      <c r="Y62" s="154" t="str">
        <f>IFERROR(_xlfn.XLOOKUP(Tbl.Kosten[[#This Row],[Partnercode]],Tbl.Projectpartners[Partnercode],Tbl.Projectpartners[PNr.],"",0,1),"")</f>
        <v>P1</v>
      </c>
      <c r="Z62" s="158">
        <f>IF(Tbl.Kosten[[#This Row],[Pnr.]]=Z$7,Tbl.Kosten[[#This Row],[Totaal kosten]],"")</f>
        <v>0</v>
      </c>
      <c r="AA62" s="158" t="str">
        <f>IF(Tbl.Kosten[[#This Row],[Pnr.]]=AA$7,Tbl.Kosten[[#This Row],[Totaal kosten]],"")</f>
        <v/>
      </c>
      <c r="AB62" s="158" t="str">
        <f>IF(Tbl.Kosten[[#This Row],[Pnr.]]=AB$7,Tbl.Kosten[[#This Row],[Totaal kosten]],"")</f>
        <v/>
      </c>
      <c r="AC62" s="158" t="str">
        <f>IF(Tbl.Kosten[[#This Row],[Pnr.]]=AC$7,Tbl.Kosten[[#This Row],[Totaal kosten]],"")</f>
        <v/>
      </c>
      <c r="AD62" s="158" t="str">
        <f>IF(Tbl.Kosten[[#This Row],[Pnr.]]=AD$7,Tbl.Kosten[[#This Row],[Totaal kosten]],"")</f>
        <v/>
      </c>
      <c r="AE62" s="158" t="str">
        <f>IF(Tbl.Kosten[[#This Row],[Pnr.]]=AE$7,Tbl.Kosten[[#This Row],[Totaal kosten]],"")</f>
        <v/>
      </c>
      <c r="AF62" s="158" t="str">
        <f>IF(Tbl.Kosten[[#This Row],[Pnr.]]=AF$7,Tbl.Kosten[[#This Row],[Totaal kosten]],"")</f>
        <v/>
      </c>
      <c r="AG62" s="158" t="str">
        <f>IF(Tbl.Kosten[[#This Row],[Pnr.]]=AG$7,Tbl.Kosten[[#This Row],[Totaal kosten]],"")</f>
        <v/>
      </c>
      <c r="AH62" s="158" t="str">
        <f>IF(Tbl.Kosten[[#This Row],[Pnr.]]=AH$7,Tbl.Kosten[[#This Row],[Totaal kosten]],"")</f>
        <v/>
      </c>
      <c r="AI62" s="158" t="str">
        <f>IF(Tbl.Kosten[[#This Row],[Pnr.]]=AI$7,Tbl.Kosten[[#This Row],[Totaal kosten]],"")</f>
        <v/>
      </c>
      <c r="AJ62" s="158" t="str">
        <f>IF(Tbl.Kosten[[#This Row],[Pnr.]]=AJ$7,Tbl.Kosten[[#This Row],[Totaal kosten]],"")</f>
        <v/>
      </c>
      <c r="AK62" s="158" t="str">
        <f>IF(Tbl.Kosten[[#This Row],[Pnr.]]=AK$7,Tbl.Kosten[[#This Row],[Totaal kosten]],"")</f>
        <v/>
      </c>
      <c r="AL62" s="158" t="str">
        <f>IF(Tbl.Kosten[[#This Row],[Pnr.]]=AL$7,Tbl.Kosten[[#This Row],[Totaal kosten]],"")</f>
        <v/>
      </c>
      <c r="AM62" s="158" t="str">
        <f>IF(Tbl.Kosten[[#This Row],[Pnr.]]=AM$7,Tbl.Kosten[[#This Row],[Totaal kosten]],"")</f>
        <v/>
      </c>
      <c r="AN62" s="158" t="str">
        <f>IF(Tbl.Kosten[[#This Row],[Pnr.]]=AN$7,Tbl.Kosten[[#This Row],[Totaal kosten]],"")</f>
        <v/>
      </c>
      <c r="AO62" s="158" t="str">
        <f>IF(Tbl.Kosten[[#This Row],[Pnr.]]=AO$7,Tbl.Kosten[[#This Row],[Totaal kosten]],"")</f>
        <v/>
      </c>
      <c r="AP62" s="158" t="str">
        <f>IF(Tbl.Kosten[[#This Row],[Pnr.]]=AP$7,Tbl.Kosten[[#This Row],[Totaal kosten]],"")</f>
        <v/>
      </c>
      <c r="AQ62" s="158" t="str">
        <f>IF(Tbl.Kosten[[#This Row],[Pnr.]]=AQ$7,Tbl.Kosten[[#This Row],[Totaal kosten]],"")</f>
        <v/>
      </c>
      <c r="AR62" s="158" t="str">
        <f>IF(Tbl.Kosten[[#This Row],[Pnr.]]=AR$7,Tbl.Kosten[[#This Row],[Totaal kosten]],"")</f>
        <v/>
      </c>
      <c r="AS62" s="158" t="str">
        <f>IF(Tbl.Kosten[[#This Row],[Pnr.]]=AS$7,Tbl.Kosten[[#This Row],[Totaal kosten]],"")</f>
        <v/>
      </c>
      <c r="AT62" s="158" t="str">
        <f>IF(Tbl.Kosten[[#This Row],[Pnr.]]=AT$7,Tbl.Kosten[[#This Row],[Totaal kosten]],"")</f>
        <v/>
      </c>
      <c r="AU62" s="158" t="str">
        <f>IF(Tbl.Kosten[[#This Row],[Pnr.]]=AU$7,Tbl.Kosten[[#This Row],[Totaal kosten]],"")</f>
        <v/>
      </c>
      <c r="AV62" s="158" t="str">
        <f>IF(Tbl.Kosten[[#This Row],[Pnr.]]=AV$7,Tbl.Kosten[[#This Row],[Totaal kosten]],"")</f>
        <v/>
      </c>
      <c r="AW62" s="158" t="str">
        <f>IF(Tbl.Kosten[[#This Row],[Pnr.]]=AW$7,Tbl.Kosten[[#This Row],[Totaal kosten]],"")</f>
        <v/>
      </c>
      <c r="AX62" s="158" t="str">
        <f>IF(Tbl.Kosten[[#This Row],[Pnr.]]=AX$7,Tbl.Kosten[[#This Row],[Totaal kosten]],"")</f>
        <v/>
      </c>
      <c r="AY62" s="158" t="str">
        <f>IF(Tbl.Kosten[[#This Row],[Pnr.]]=AY$7,Tbl.Kosten[[#This Row],[Totaal kosten]],"")</f>
        <v/>
      </c>
      <c r="AZ62" s="158" t="str">
        <f>IF(Tbl.Kosten[[#This Row],[Pnr.]]=AZ$7,Tbl.Kosten[[#This Row],[Totaal kosten]],"")</f>
        <v/>
      </c>
      <c r="BA62" s="158" t="str">
        <f>IF(Tbl.Kosten[[#This Row],[Pnr.]]=BA$7,Tbl.Kosten[[#This Row],[Totaal kosten]],"")</f>
        <v/>
      </c>
      <c r="BB62" s="158" t="str">
        <f>IF(Tbl.Kosten[[#This Row],[Pnr.]]=BB$7,Tbl.Kosten[[#This Row],[Totaal kosten]],"")</f>
        <v/>
      </c>
      <c r="BC62" s="158" t="str">
        <f>IF(Tbl.Kosten[[#This Row],[Pnr.]]=BC$7,Tbl.Kosten[[#This Row],[Totaal kosten]],"")</f>
        <v/>
      </c>
      <c r="BD62" s="158" t="str">
        <f>IF(Tbl.Kosten[[#This Row],[Pnr.]]=BD$7,Tbl.Kosten[[#This Row],[Totaal kosten]],"")</f>
        <v/>
      </c>
      <c r="BE62" s="158" t="str">
        <f>IF(Tbl.Kosten[[#This Row],[Pnr.]]=BE$7,Tbl.Kosten[[#This Row],[Totaal kosten]],"")</f>
        <v/>
      </c>
      <c r="BF62" s="158" t="str">
        <f>IF(Tbl.Kosten[[#This Row],[Pnr.]]=BF$7,Tbl.Kosten[[#This Row],[Totaal kosten]],"")</f>
        <v/>
      </c>
      <c r="BG62" s="158" t="str">
        <f>IF(Tbl.Kosten[[#This Row],[Pnr.]]=BG$7,Tbl.Kosten[[#This Row],[Totaal kosten]],"")</f>
        <v/>
      </c>
      <c r="BH62" s="158" t="str">
        <f>IF(Tbl.Kosten[[#This Row],[Pnr.]]=BH$7,Tbl.Kosten[[#This Row],[Totaal kosten]],"")</f>
        <v/>
      </c>
      <c r="BI62" s="158" t="str">
        <f>IF(Tbl.Kosten[[#This Row],[Pnr.]]=BI$7,Tbl.Kosten[[#This Row],[Totaal kosten]],"")</f>
        <v/>
      </c>
      <c r="BJ62" s="158" t="str">
        <f>IF(Tbl.Kosten[[#This Row],[Pnr.]]=BJ$7,Tbl.Kosten[[#This Row],[Totaal kosten]],"")</f>
        <v/>
      </c>
      <c r="BK62" s="158" t="str">
        <f>IF(Tbl.Kosten[[#This Row],[Pnr.]]=BK$7,Tbl.Kosten[[#This Row],[Totaal kosten]],"")</f>
        <v/>
      </c>
      <c r="BL62" s="158" t="str">
        <f>IF(Tbl.Kosten[[#This Row],[Pnr.]]=BL$7,Tbl.Kosten[[#This Row],[Totaal kosten]],"")</f>
        <v/>
      </c>
      <c r="BM62" s="158" t="str">
        <f>IF(Tbl.Kosten[[#This Row],[Pnr.]]=BM$7,Tbl.Kosten[[#This Row],[Totaal kosten]],"")</f>
        <v/>
      </c>
      <c r="BN62" s="158" t="str">
        <f>IF(Tbl.Kosten[[#This Row],[Pnr.]]=BN$7,Tbl.Kosten[[#This Row],[Totaal kosten]],"")</f>
        <v/>
      </c>
      <c r="BO62" s="158" t="str">
        <f>IF(Tbl.Kosten[[#This Row],[Pnr.]]=BO$7,Tbl.Kosten[[#This Row],[Totaal kosten]],"")</f>
        <v/>
      </c>
      <c r="BP62" s="158" t="str">
        <f>IF(Tbl.Kosten[[#This Row],[Pnr.]]=BP$7,Tbl.Kosten[[#This Row],[Totaal kosten]],"")</f>
        <v/>
      </c>
      <c r="BQ62" s="158" t="str">
        <f>IF(Tbl.Kosten[[#This Row],[Pnr.]]=BQ$7,Tbl.Kosten[[#This Row],[Totaal kosten]],"")</f>
        <v/>
      </c>
      <c r="BR62" s="158" t="str">
        <f>IF(Tbl.Kosten[[#This Row],[Pnr.]]=BR$7,Tbl.Kosten[[#This Row],[Totaal kosten]],"")</f>
        <v/>
      </c>
      <c r="BS62" s="158" t="str">
        <f>IF(Tbl.Kosten[[#This Row],[Pnr.]]=BS$7,Tbl.Kosten[[#This Row],[Totaal kosten]],"")</f>
        <v/>
      </c>
      <c r="BT62" s="158" t="str">
        <f>IF(Tbl.Kosten[[#This Row],[Pnr.]]=BT$7,Tbl.Kosten[[#This Row],[Totaal kosten]],"")</f>
        <v/>
      </c>
      <c r="BU62" s="158" t="str">
        <f>IF(Tbl.Kosten[[#This Row],[Pnr.]]=BU$7,Tbl.Kosten[[#This Row],[Totaal kosten]],"")</f>
        <v/>
      </c>
      <c r="BV62" s="158" t="str">
        <f>IF(Tbl.Kosten[[#This Row],[Pnr.]]=BV$7,Tbl.Kosten[[#This Row],[Totaal kosten]],"")</f>
        <v/>
      </c>
      <c r="BW62" s="158" t="str">
        <f>IF(Tbl.Kosten[[#This Row],[Pnr.]]=BW$7,Tbl.Kosten[[#This Row],[Totaal kosten]],"")</f>
        <v/>
      </c>
      <c r="BX62" s="158" t="str">
        <f>IFERROR(_xlfn.XLOOKUP(Tbl.Kosten[[#This Row],[Werkpakketcode]],Tbl.Werkpakketten[Werkpakketcode],Tbl.Werkpakketten[WPnr.],"",0,1),"")</f>
        <v/>
      </c>
      <c r="BY62" s="158" t="str">
        <f>IF(Tbl.Kosten[[#This Row],[WPnr.]]=BY$7,Tbl.Kosten[[#This Row],[Totaal kosten]],"")</f>
        <v/>
      </c>
      <c r="BZ62" s="158" t="str">
        <f>IF(Tbl.Kosten[[#This Row],[WPnr.]]=BZ$7,Tbl.Kosten[[#This Row],[Totaal kosten]],"")</f>
        <v/>
      </c>
      <c r="CA62" s="158" t="str">
        <f>IF(Tbl.Kosten[[#This Row],[WPnr.]]=CA$7,Tbl.Kosten[[#This Row],[Totaal kosten]],"")</f>
        <v/>
      </c>
      <c r="CB62" s="158" t="str">
        <f>IF(Tbl.Kosten[[#This Row],[WPnr.]]=CB$7,Tbl.Kosten[[#This Row],[Totaal kosten]],"")</f>
        <v/>
      </c>
      <c r="CC62" s="158" t="str">
        <f>IF(Tbl.Kosten[[#This Row],[WPnr.]]=CC$7,Tbl.Kosten[[#This Row],[Totaal kosten]],"")</f>
        <v/>
      </c>
      <c r="CD62" s="158" t="str">
        <f>IF(Tbl.Kosten[[#This Row],[WPnr.]]=CD$7,Tbl.Kosten[[#This Row],[Totaal kosten]],"")</f>
        <v/>
      </c>
      <c r="CE62" s="158" t="str">
        <f>IF(Tbl.Kosten[[#This Row],[WPnr.]]=CE$7,Tbl.Kosten[[#This Row],[Totaal kosten]],"")</f>
        <v/>
      </c>
      <c r="CF62" s="158" t="str">
        <f>IF(Tbl.Kosten[[#This Row],[WPnr.]]=CF$7,Tbl.Kosten[[#This Row],[Totaal kosten]],"")</f>
        <v/>
      </c>
      <c r="CG62" s="158" t="str">
        <f>IF(Tbl.Kosten[[#This Row],[WPnr.]]=CG$7,Tbl.Kosten[[#This Row],[Totaal kosten]],"")</f>
        <v/>
      </c>
      <c r="CH62" s="158" t="str">
        <f>IF(Tbl.Kosten[[#This Row],[WPnr.]]=CH$7,Tbl.Kosten[[#This Row],[Totaal kosten]],"")</f>
        <v/>
      </c>
      <c r="CI62" s="158" t="str">
        <f>IF(Tbl.Kosten[[#This Row],[WPnr.]]=CI$7,Tbl.Kosten[[#This Row],[Totaal kosten]],"")</f>
        <v/>
      </c>
      <c r="CJ62" s="158" t="str">
        <f>IF(Tbl.Kosten[[#This Row],[WPnr.]]=CJ$7,Tbl.Kosten[[#This Row],[Totaal kosten]],"")</f>
        <v/>
      </c>
      <c r="CK62" s="158" t="str">
        <f>IF(Tbl.Kosten[[#This Row],[WPnr.]]=CK$7,Tbl.Kosten[[#This Row],[Totaal kosten]],"")</f>
        <v/>
      </c>
      <c r="CL62" s="158" t="str">
        <f>IF(Tbl.Kosten[[#This Row],[WPnr.]]=CL$7,Tbl.Kosten[[#This Row],[Totaal kosten]],"")</f>
        <v/>
      </c>
      <c r="CM62" s="158" t="str">
        <f>IF(Tbl.Kosten[[#This Row],[WPnr.]]=CM$7,Tbl.Kosten[[#This Row],[Totaal kosten]],"")</f>
        <v/>
      </c>
      <c r="CN62" s="158" t="str">
        <f>IF(Tbl.Kosten[[#This Row],[WPnr.]]=CN$7,Tbl.Kosten[[#This Row],[Totaal kosten]],"")</f>
        <v/>
      </c>
      <c r="CO62" s="158" t="str">
        <f>IF(Tbl.Kosten[[#This Row],[WPnr.]]=CO$7,Tbl.Kosten[[#This Row],[Totaal kosten]],"")</f>
        <v/>
      </c>
      <c r="CP62" s="158" t="str">
        <f>IF(Tbl.Kosten[[#This Row],[WPnr.]]=CP$7,Tbl.Kosten[[#This Row],[Totaal kosten]],"")</f>
        <v/>
      </c>
      <c r="CQ62" s="158" t="str">
        <f>IF(Tbl.Kosten[[#This Row],[WPnr.]]=CQ$7,Tbl.Kosten[[#This Row],[Totaal kosten]],"")</f>
        <v/>
      </c>
      <c r="CR62" s="158" t="str">
        <f>IF(Tbl.Kosten[[#This Row],[WPnr.]]=CR$7,Tbl.Kosten[[#This Row],[Totaal kosten]],"")</f>
        <v/>
      </c>
      <c r="CS62" s="158" t="str">
        <f>IF(Tbl.Kosten[[#This Row],[WPnr.]]=CS$7,Tbl.Kosten[[#This Row],[Totaal kosten]],"")</f>
        <v/>
      </c>
      <c r="CT62" s="158" t="str">
        <f>IF(Tbl.Kosten[[#This Row],[WPnr.]]=CT$7,Tbl.Kosten[[#This Row],[Totaal kosten]],"")</f>
        <v/>
      </c>
      <c r="CU62" s="158" t="str">
        <f>IF(Tbl.Kosten[[#This Row],[WPnr.]]=CU$7,Tbl.Kosten[[#This Row],[Totaal kosten]],"")</f>
        <v/>
      </c>
      <c r="CV62" s="158" t="str">
        <f>IF(Tbl.Kosten[[#This Row],[WPnr.]]=CV$7,Tbl.Kosten[[#This Row],[Totaal kosten]],"")</f>
        <v/>
      </c>
      <c r="CW62" s="158" t="str">
        <f>IF(Tbl.Kosten[[#This Row],[WPnr.]]=CW$7,Tbl.Kosten[[#This Row],[Totaal kosten]],"")</f>
        <v/>
      </c>
      <c r="CX62" s="158" t="str">
        <f>IF(Tbl.Kosten[[#This Row],[WPnr.]]=CX$7,Tbl.Kosten[[#This Row],[Totaal kosten]],"")</f>
        <v/>
      </c>
      <c r="CY62" s="158" t="str">
        <f>IF(Tbl.Kosten[[#This Row],[WPnr.]]=CY$7,Tbl.Kosten[[#This Row],[Totaal kosten]],"")</f>
        <v/>
      </c>
      <c r="CZ62" s="158" t="str">
        <f>IF(Tbl.Kosten[[#This Row],[WPnr.]]=CZ$7,Tbl.Kosten[[#This Row],[Totaal kosten]],"")</f>
        <v/>
      </c>
      <c r="DA62" s="158" t="str">
        <f>IF(Tbl.Kosten[[#This Row],[WPnr.]]=DA$7,Tbl.Kosten[[#This Row],[Totaal kosten]],"")</f>
        <v/>
      </c>
      <c r="DB62" s="158" t="str">
        <f>IF(Tbl.Kosten[[#This Row],[WPnr.]]=DB$7,Tbl.Kosten[[#This Row],[Totaal kosten]],"")</f>
        <v/>
      </c>
      <c r="DC62" s="158" t="str">
        <f>IF(Tbl.Kosten[[#This Row],[WPnr.]]=DC$7,Tbl.Kosten[[#This Row],[Totaal kosten]],"")</f>
        <v/>
      </c>
      <c r="DD62" s="158" t="str">
        <f>IF(Tbl.Kosten[[#This Row],[WPnr.]]=DD$7,Tbl.Kosten[[#This Row],[Totaal kosten]],"")</f>
        <v/>
      </c>
      <c r="DE62" s="158" t="str">
        <f>IF(Tbl.Kosten[[#This Row],[WPnr.]]=DE$7,Tbl.Kosten[[#This Row],[Totaal kosten]],"")</f>
        <v/>
      </c>
      <c r="DF62" s="158" t="str">
        <f>IF(Tbl.Kosten[[#This Row],[WPnr.]]=DF$7,Tbl.Kosten[[#This Row],[Totaal kosten]],"")</f>
        <v/>
      </c>
      <c r="DG62" s="158" t="str">
        <f>IF(Tbl.Kosten[[#This Row],[WPnr.]]=DG$7,Tbl.Kosten[[#This Row],[Totaal kosten]],"")</f>
        <v/>
      </c>
      <c r="DH62" s="158" t="str">
        <f>IF(Tbl.Kosten[[#This Row],[WPnr.]]=DH$7,Tbl.Kosten[[#This Row],[Totaal kosten]],"")</f>
        <v/>
      </c>
      <c r="DI62" s="158" t="str">
        <f>IF(Tbl.Kosten[[#This Row],[WPnr.]]=DI$7,Tbl.Kosten[[#This Row],[Totaal kosten]],"")</f>
        <v/>
      </c>
      <c r="DJ62" s="158" t="str">
        <f>IF(Tbl.Kosten[[#This Row],[WPnr.]]=DJ$7,Tbl.Kosten[[#This Row],[Totaal kosten]],"")</f>
        <v/>
      </c>
      <c r="DK62" s="158" t="str">
        <f>IF(Tbl.Kosten[[#This Row],[WPnr.]]=DK$7,Tbl.Kosten[[#This Row],[Totaal kosten]],"")</f>
        <v/>
      </c>
      <c r="DL62" s="158" t="str">
        <f>IF(Tbl.Kosten[[#This Row],[WPnr.]]=DL$7,Tbl.Kosten[[#This Row],[Totaal kosten]],"")</f>
        <v/>
      </c>
      <c r="DM62" s="158" t="str">
        <f>IF(Tbl.Kosten[[#This Row],[WPnr.]]=DM$7,Tbl.Kosten[[#This Row],[Totaal kosten]],"")</f>
        <v/>
      </c>
      <c r="DN62" s="158" t="str">
        <f>IF(Tbl.Kosten[[#This Row],[WPnr.]]=DN$7,Tbl.Kosten[[#This Row],[Totaal kosten]],"")</f>
        <v/>
      </c>
      <c r="DO62" s="158" t="str">
        <f>IF(Tbl.Kosten[[#This Row],[WPnr.]]=DO$7,Tbl.Kosten[[#This Row],[Totaal kosten]],"")</f>
        <v/>
      </c>
      <c r="DP62" s="158" t="str">
        <f>IF(Tbl.Kosten[[#This Row],[WPnr.]]=DP$7,Tbl.Kosten[[#This Row],[Totaal kosten]],"")</f>
        <v/>
      </c>
      <c r="DQ62" s="158" t="str">
        <f>IF(Tbl.Kosten[[#This Row],[WPnr.]]=DQ$7,Tbl.Kosten[[#This Row],[Totaal kosten]],"")</f>
        <v/>
      </c>
      <c r="DR62" s="158" t="str">
        <f>IF(Tbl.Kosten[[#This Row],[WPnr.]]=DR$7,Tbl.Kosten[[#This Row],[Totaal kosten]],"")</f>
        <v/>
      </c>
      <c r="DS62" s="158" t="str">
        <f>IF(Tbl.Kosten[[#This Row],[WPnr.]]=DS$7,Tbl.Kosten[[#This Row],[Totaal kosten]],"")</f>
        <v/>
      </c>
      <c r="DT62" s="158" t="str">
        <f>IF(Tbl.Kosten[[#This Row],[WPnr.]]=DT$7,Tbl.Kosten[[#This Row],[Totaal kosten]],"")</f>
        <v/>
      </c>
      <c r="DU62" s="158" t="str">
        <f>IF(Tbl.Kosten[[#This Row],[WPnr.]]=DU$7,Tbl.Kosten[[#This Row],[Totaal kosten]],"")</f>
        <v/>
      </c>
      <c r="DV62" s="158" t="str">
        <f>IF(Tbl.Kosten[[#This Row],[WPnr.]]=DV$7,Tbl.Kosten[[#This Row],[Totaal kosten]],"")</f>
        <v/>
      </c>
      <c r="DW62" s="160" t="str">
        <f>IFERROR(_xlfn.XLOOKUP(Tbl.Kosten[[#This Row],[Kostensoort]],Tbl.Kostensoorten[Kostensoorten],Tbl.Kostensoorten[KSnr.],"",0,1),"")</f>
        <v/>
      </c>
      <c r="DX62" s="160" t="str">
        <f>IF(Tbl.Kosten[[#This Row],[KSnr.]]=DX$7,Tbl.Kosten[[#This Row],[Totaal kosten]],"")</f>
        <v/>
      </c>
      <c r="DY62" s="160" t="str">
        <f>IF(Tbl.Kosten[[#This Row],[KSnr.]]=DY$7,Tbl.Kosten[[#This Row],[Totaal kosten]],"")</f>
        <v/>
      </c>
      <c r="DZ62" s="160" t="str">
        <f>IF(Tbl.Kosten[[#This Row],[KSnr.]]=DZ$7,Tbl.Kosten[[#This Row],[Totaal kosten]],"")</f>
        <v/>
      </c>
      <c r="EA62" s="160" t="str">
        <f>IF(Tbl.Kosten[[#This Row],[KSnr.]]=EA$7,Tbl.Kosten[[#This Row],[Totaal kosten]],"")</f>
        <v/>
      </c>
      <c r="EB62" s="160" t="str">
        <f>IF(Tbl.Kosten[[#This Row],[KSnr.]]=EB$7,Tbl.Kosten[[#This Row],[Totaal kosten]],"")</f>
        <v/>
      </c>
      <c r="EC62" s="160" t="str">
        <f>IF(Tbl.Kosten[[#This Row],[KSnr.]]=EC$7,Tbl.Kosten[[#This Row],[Totaal kosten]],"")</f>
        <v/>
      </c>
      <c r="ED62" s="160" t="str">
        <f>IF(Tbl.Kosten[[#This Row],[KSnr.]]=ED$7,Tbl.Kosten[[#This Row],[Totaal kosten]],"")</f>
        <v/>
      </c>
      <c r="EE62" s="160" t="str">
        <f>IF(Tbl.Kosten[[#This Row],[KSnr.]]=EE$7,Tbl.Kosten[[#This Row],[Totaal kosten]],"")</f>
        <v/>
      </c>
      <c r="EF62" s="160" t="str">
        <f>IF(Tbl.Kosten[[#This Row],[KSnr.]]=EF$7,Tbl.Kosten[[#This Row],[Totaal kosten]],"")</f>
        <v/>
      </c>
      <c r="EG62" s="160" t="str">
        <f>IF(Tbl.Kosten[[#This Row],[KSnr.]]=EG$7,Tbl.Kosten[[#This Row],[Totaal kosten]],"")</f>
        <v/>
      </c>
      <c r="EH62" s="160" t="str">
        <f>IF(Tbl.Kosten[[#This Row],[KSnr.]]=EH$7,Tbl.Kosten[[#This Row],[Totaal kosten]],"")</f>
        <v/>
      </c>
      <c r="EI62" s="160" t="str">
        <f>IF(Tbl.Kosten[[#This Row],[KSnr.]]=EI$7,Tbl.Kosten[[#This Row],[Totaal kosten]],"")</f>
        <v/>
      </c>
      <c r="EJ62" s="160" t="str">
        <f>IF(Tbl.Kosten[[#This Row],[KSnr.]]=EJ$7,Tbl.Kosten[[#This Row],[Totaal kosten]],"")</f>
        <v/>
      </c>
      <c r="EK62" s="160" t="str">
        <f>IF(Tbl.Kosten[[#This Row],[KSnr.]]=EK$7,Tbl.Kosten[[#This Row],[Totaal kosten]],"")</f>
        <v/>
      </c>
      <c r="EL62" s="160" t="str">
        <f>IF(Tbl.Kosten[[#This Row],[KSnr.]]=EL$7,Tbl.Kosten[[#This Row],[Totaal kosten]],"")</f>
        <v/>
      </c>
      <c r="EM62" s="160" t="str">
        <f>IF(Tbl.Kosten[[#This Row],[KSnr.]]=EM$7,Tbl.Kosten[[#This Row],[Totaal kosten]],"")</f>
        <v/>
      </c>
      <c r="EN62" s="160" t="str">
        <f>IF(Tbl.Kosten[[#This Row],[KSnr.]]=EN$7,Tbl.Kosten[[#This Row],[Totaal kosten]],"")</f>
        <v/>
      </c>
      <c r="EO62" s="160" t="str">
        <f>IF(Tbl.Kosten[[#This Row],[KSnr.]]=EO$7,Tbl.Kosten[[#This Row],[Totaal kosten]],"")</f>
        <v/>
      </c>
      <c r="EP62" s="160" t="str">
        <f>IF(Tbl.Kosten[[#This Row],[KSnr.]]=EP$7,Tbl.Kosten[[#This Row],[Totaal kosten]],"")</f>
        <v/>
      </c>
      <c r="EQ62" s="160" t="str">
        <f>IF(Tbl.Kosten[[#This Row],[KSnr.]]=EQ$7,Tbl.Kosten[[#This Row],[Totaal kosten]],"")</f>
        <v/>
      </c>
      <c r="ER62" s="154" t="str">
        <f>IFERROR(_xlfn.XLOOKUP(Tbl.Kosten[[#This Row],[Subsidieactiviteit]],Tbl.Subsidiehoogte[Subsidieactiviteit],Tbl.Subsidiehoogte[SAnr.],"",0,1),"")</f>
        <v/>
      </c>
      <c r="ES62" s="160" t="str">
        <f>IF(Tbl.Kosten[[#This Row],[Sanr.]]=ES$7,Tbl.Kosten[[#This Row],[Totaal kosten]],"")</f>
        <v/>
      </c>
      <c r="ET62" s="160" t="str">
        <f>IF(Tbl.Kosten[[#This Row],[Sanr.]]=ET$7,Tbl.Kosten[[#This Row],[Totaal kosten]],"")</f>
        <v/>
      </c>
      <c r="EU62" s="160" t="str">
        <f>IF(Tbl.Kosten[[#This Row],[Sanr.]]=EU$7,Tbl.Kosten[[#This Row],[Totaal kosten]],"")</f>
        <v/>
      </c>
      <c r="EV62" s="160" t="str">
        <f>IF(Tbl.Kosten[[#This Row],[Sanr.]]=EV$7,Tbl.Kosten[[#This Row],[Totaal kosten]],"")</f>
        <v/>
      </c>
      <c r="EW62" s="160" t="str">
        <f>IF(Tbl.Kosten[[#This Row],[Sanr.]]=EW$7,Tbl.Kosten[[#This Row],[Totaal kosten]],"")</f>
        <v/>
      </c>
      <c r="EX62" s="160" t="str">
        <f>IF(Tbl.Kosten[[#This Row],[Sanr.]]=EX$7,Tbl.Kosten[[#This Row],[Totaal kosten]],"")</f>
        <v/>
      </c>
      <c r="EY62" s="160" t="str">
        <f>IF(Tbl.Kosten[[#This Row],[Sanr.]]=EY$7,Tbl.Kosten[[#This Row],[Totaal kosten]],"")</f>
        <v/>
      </c>
      <c r="EZ62" s="160" t="str">
        <f>IF(Tbl.Kosten[[#This Row],[Sanr.]]=EZ$7,Tbl.Kosten[[#This Row],[Totaal kosten]],"")</f>
        <v/>
      </c>
      <c r="FA62" s="160" t="str">
        <f>IF(Tbl.Kosten[[#This Row],[Sanr.]]=FA$7,Tbl.Kosten[[#This Row],[Totaal kosten]],"")</f>
        <v/>
      </c>
      <c r="FB62" s="160" t="str">
        <f>IF(Tbl.Kosten[[#This Row],[Sanr.]]=FB$7,Tbl.Kosten[[#This Row],[Totaal kosten]],"")</f>
        <v/>
      </c>
      <c r="FC62" s="160" t="str">
        <f>IF(Tbl.Kosten[[#This Row],[Sanr.]]=FC$7,Tbl.Kosten[[#This Row],[Totaal kosten]],"")</f>
        <v/>
      </c>
      <c r="FD62" s="160" t="str">
        <f>IF(Tbl.Kosten[[#This Row],[Sanr.]]=FD$7,Tbl.Kosten[[#This Row],[Totaal kosten]],"")</f>
        <v/>
      </c>
      <c r="FE62" s="160" t="str">
        <f>IF(Tbl.Kosten[[#This Row],[Sanr.]]=FE$7,Tbl.Kosten[[#This Row],[Totaal kosten]],"")</f>
        <v/>
      </c>
      <c r="FF62" s="160" t="str">
        <f>IF(Tbl.Kosten[[#This Row],[Sanr.]]=FF$7,Tbl.Kosten[[#This Row],[Totaal kosten]],"")</f>
        <v/>
      </c>
      <c r="FG62" s="160" t="str">
        <f>IF(Tbl.Kosten[[#This Row],[Sanr.]]=FG$7,Tbl.Kosten[[#This Row],[Totaal kosten]],"")</f>
        <v/>
      </c>
      <c r="FH62" s="160" t="str">
        <f>IF(Tbl.Kosten[[#This Row],[Sanr.]]=FH$7,Tbl.Kosten[[#This Row],[Totaal kosten]],"")</f>
        <v/>
      </c>
      <c r="FI62" s="160" t="str">
        <f>IF(Tbl.Kosten[[#This Row],[Sanr.]]=FI$7,Tbl.Kosten[[#This Row],[Totaal kosten]],"")</f>
        <v/>
      </c>
      <c r="FJ62" s="160" t="str">
        <f>IF(Tbl.Kosten[[#This Row],[Sanr.]]=FJ$7,Tbl.Kosten[[#This Row],[Totaal kosten]],"")</f>
        <v/>
      </c>
      <c r="FK62" s="160" t="str">
        <f>IF(Tbl.Kosten[[#This Row],[Sanr.]]=FK$7,Tbl.Kosten[[#This Row],[Totaal kosten]],"")</f>
        <v/>
      </c>
      <c r="FL62" s="160" t="str">
        <f>IF(Tbl.Kosten[[#This Row],[Sanr.]]=FL$7,Tbl.Kosten[[#This Row],[Totaal kosten]],"")</f>
        <v/>
      </c>
      <c r="FM62" s="160" t="str">
        <f>IF(Tbl.Kosten[[#This Row],[Sanr.]]=FM$7,Tbl.Kosten[[#This Row],[Totaal kosten]],"")</f>
        <v/>
      </c>
      <c r="FN62" s="160" t="str">
        <f>IF(Tbl.Kosten[[#This Row],[Sanr.]]=FN$7,Tbl.Kosten[[#This Row],[Totaal kosten]],"")</f>
        <v/>
      </c>
      <c r="FO62" s="160" t="str">
        <f>IF(Tbl.Kosten[[#This Row],[Sanr.]]=FO$7,Tbl.Kosten[[#This Row],[Totaal kosten]],"")</f>
        <v/>
      </c>
      <c r="FP62" s="160" t="str">
        <f>IF(Tbl.Kosten[[#This Row],[Sanr.]]=FP$7,Tbl.Kosten[[#This Row],[Totaal kosten]],"")</f>
        <v/>
      </c>
      <c r="FQ62" s="160" t="str">
        <f>IF(Tbl.Kosten[[#This Row],[Sanr.]]=FQ$7,Tbl.Kosten[[#This Row],[Totaal kosten]],"")</f>
        <v/>
      </c>
      <c r="FR62" s="160" t="str">
        <f>IF(Tbl.Kosten[[#This Row],[Sanr.]]=FR$7,Tbl.Kosten[[#This Row],[Totaal kosten]],"")</f>
        <v/>
      </c>
      <c r="FS62" s="160" t="str">
        <f>IF(Tbl.Kosten[[#This Row],[Sanr.]]=FS$7,Tbl.Kosten[[#This Row],[Totaal kosten]],"")</f>
        <v/>
      </c>
      <c r="FT62" s="160" t="str">
        <f>IF(Tbl.Kosten[[#This Row],[Sanr.]]=FT$7,Tbl.Kosten[[#This Row],[Totaal kosten]],"")</f>
        <v/>
      </c>
      <c r="FU62" s="160" t="str">
        <f>IF(Tbl.Kosten[[#This Row],[Sanr.]]=FU$7,Tbl.Kosten[[#This Row],[Totaal kosten]],"")</f>
        <v/>
      </c>
      <c r="FV62" s="160" t="str">
        <f>IF(Tbl.Kosten[[#This Row],[Sanr.]]=FV$7,Tbl.Kosten[[#This Row],[Totaal kosten]],"")</f>
        <v/>
      </c>
      <c r="FW62" s="160" t="str">
        <f>IFERROR(_xlfn.XLOOKUP(Tbl.Kosten[[#This Row],[Activiteitencode]],Tbl.Activiteiten[Activiteitcode],Tbl.Activiteiten[Anr.],"",0,1),"")</f>
        <v/>
      </c>
      <c r="FX62" s="181" t="str">
        <f>_xlfn.CONCAT(Tbl.Kosten[[#This Row],[Pnr.]],Tbl.Kosten[[#This Row],[Sanr.]])</f>
        <v>P1</v>
      </c>
      <c r="FY62" s="160">
        <f>Tbl.Kosten[[#This Row],[Totaal kosten]]-Tbl.Kosten[[#This Row],[Subsidie]]</f>
        <v>0</v>
      </c>
      <c r="FZ62" s="160">
        <f>IF(Tbl.Kosten[[#This Row],[Pnr.]]=FZ$7,Tbl.Kosten[[#This Row],[Te financieren]],"")</f>
        <v>0</v>
      </c>
      <c r="GA62" s="160" t="str">
        <f>IF(Tbl.Kosten[[#This Row],[Pnr.]]=GA$7,Tbl.Kosten[[#This Row],[Te financieren]],"")</f>
        <v/>
      </c>
      <c r="GB62" s="160" t="str">
        <f>IF(Tbl.Kosten[[#This Row],[Pnr.]]=GB$7,Tbl.Kosten[[#This Row],[Te financieren]],"")</f>
        <v/>
      </c>
      <c r="GC62" s="160" t="str">
        <f>IF(Tbl.Kosten[[#This Row],[Pnr.]]=GC$7,Tbl.Kosten[[#This Row],[Te financieren]],"")</f>
        <v/>
      </c>
      <c r="GD62" s="160" t="str">
        <f>IF(Tbl.Kosten[[#This Row],[Pnr.]]=GD$7,Tbl.Kosten[[#This Row],[Te financieren]],"")</f>
        <v/>
      </c>
      <c r="GE62" s="160" t="str">
        <f>IF(Tbl.Kosten[[#This Row],[Pnr.]]=GE$7,Tbl.Kosten[[#This Row],[Te financieren]],"")</f>
        <v/>
      </c>
      <c r="GF62" s="160" t="str">
        <f>IF(Tbl.Kosten[[#This Row],[Pnr.]]=GF$7,Tbl.Kosten[[#This Row],[Te financieren]],"")</f>
        <v/>
      </c>
      <c r="GG62" s="160" t="str">
        <f>IF(Tbl.Kosten[[#This Row],[Pnr.]]=GG$7,Tbl.Kosten[[#This Row],[Te financieren]],"")</f>
        <v/>
      </c>
      <c r="GH62" s="160" t="str">
        <f>IF(Tbl.Kosten[[#This Row],[Pnr.]]=GH$7,Tbl.Kosten[[#This Row],[Te financieren]],"")</f>
        <v/>
      </c>
      <c r="GI62" s="160" t="str">
        <f>IF(Tbl.Kosten[[#This Row],[Pnr.]]=GI$7,Tbl.Kosten[[#This Row],[Te financieren]],"")</f>
        <v/>
      </c>
      <c r="GJ62" s="160" t="str">
        <f>IF(Tbl.Kosten[[#This Row],[Pnr.]]=GJ$7,Tbl.Kosten[[#This Row],[Te financieren]],"")</f>
        <v/>
      </c>
      <c r="GK62" s="160" t="str">
        <f>IF(Tbl.Kosten[[#This Row],[Pnr.]]=GK$7,Tbl.Kosten[[#This Row],[Te financieren]],"")</f>
        <v/>
      </c>
      <c r="GL62" s="160" t="str">
        <f>IF(Tbl.Kosten[[#This Row],[Pnr.]]=GL$7,Tbl.Kosten[[#This Row],[Te financieren]],"")</f>
        <v/>
      </c>
      <c r="GM62" s="160" t="str">
        <f>IF(Tbl.Kosten[[#This Row],[Pnr.]]=GM$7,Tbl.Kosten[[#This Row],[Te financieren]],"")</f>
        <v/>
      </c>
      <c r="GN62" s="160" t="str">
        <f>IF(Tbl.Kosten[[#This Row],[Pnr.]]=GN$7,Tbl.Kosten[[#This Row],[Te financieren]],"")</f>
        <v/>
      </c>
      <c r="GO62" s="160" t="str">
        <f>IF(Tbl.Kosten[[#This Row],[Pnr.]]=GO$7,Tbl.Kosten[[#This Row],[Te financieren]],"")</f>
        <v/>
      </c>
      <c r="GP62" s="160" t="str">
        <f>IF(Tbl.Kosten[[#This Row],[Pnr.]]=GP$7,Tbl.Kosten[[#This Row],[Te financieren]],"")</f>
        <v/>
      </c>
      <c r="GQ62" s="160" t="str">
        <f>IF(Tbl.Kosten[[#This Row],[Pnr.]]=GQ$7,Tbl.Kosten[[#This Row],[Te financieren]],"")</f>
        <v/>
      </c>
      <c r="GR62" s="160" t="str">
        <f>IF(Tbl.Kosten[[#This Row],[Pnr.]]=GR$7,Tbl.Kosten[[#This Row],[Te financieren]],"")</f>
        <v/>
      </c>
      <c r="GS62" s="160" t="str">
        <f>IF(Tbl.Kosten[[#This Row],[Pnr.]]=GS$7,Tbl.Kosten[[#This Row],[Te financieren]],"")</f>
        <v/>
      </c>
      <c r="GT62" s="160" t="str">
        <f>IF(Tbl.Kosten[[#This Row],[Pnr.]]=GT$7,Tbl.Kosten[[#This Row],[Te financieren]],"")</f>
        <v/>
      </c>
      <c r="GU62" s="160" t="str">
        <f>IF(Tbl.Kosten[[#This Row],[Pnr.]]=GU$7,Tbl.Kosten[[#This Row],[Te financieren]],"")</f>
        <v/>
      </c>
      <c r="GV62" s="160" t="str">
        <f>IF(Tbl.Kosten[[#This Row],[Pnr.]]=GV$7,Tbl.Kosten[[#This Row],[Te financieren]],"")</f>
        <v/>
      </c>
      <c r="GW62" s="160" t="str">
        <f>IF(Tbl.Kosten[[#This Row],[Pnr.]]=GW$7,Tbl.Kosten[[#This Row],[Te financieren]],"")</f>
        <v/>
      </c>
      <c r="GX62" s="160" t="str">
        <f>IF(Tbl.Kosten[[#This Row],[Pnr.]]=GX$7,Tbl.Kosten[[#This Row],[Te financieren]],"")</f>
        <v/>
      </c>
      <c r="GY62" s="160" t="str">
        <f>IF(Tbl.Kosten[[#This Row],[Pnr.]]=GY$7,Tbl.Kosten[[#This Row],[Te financieren]],"")</f>
        <v/>
      </c>
      <c r="GZ62" s="160" t="str">
        <f>IF(Tbl.Kosten[[#This Row],[Pnr.]]=GZ$7,Tbl.Kosten[[#This Row],[Te financieren]],"")</f>
        <v/>
      </c>
      <c r="HA62" s="160" t="str">
        <f>IF(Tbl.Kosten[[#This Row],[Pnr.]]=HA$7,Tbl.Kosten[[#This Row],[Te financieren]],"")</f>
        <v/>
      </c>
      <c r="HB62" s="160" t="str">
        <f>IF(Tbl.Kosten[[#This Row],[Pnr.]]=HB$7,Tbl.Kosten[[#This Row],[Te financieren]],"")</f>
        <v/>
      </c>
      <c r="HC62" s="160" t="str">
        <f>IF(Tbl.Kosten[[#This Row],[Pnr.]]=HC$7,Tbl.Kosten[[#This Row],[Te financieren]],"")</f>
        <v/>
      </c>
      <c r="HD62" s="160" t="str">
        <f>IF(Tbl.Kosten[[#This Row],[Pnr.]]=HD$7,Tbl.Kosten[[#This Row],[Te financieren]],"")</f>
        <v/>
      </c>
      <c r="HE62" s="160" t="str">
        <f>IF(Tbl.Kosten[[#This Row],[Pnr.]]=HE$7,Tbl.Kosten[[#This Row],[Te financieren]],"")</f>
        <v/>
      </c>
      <c r="HF62" s="160" t="str">
        <f>IF(Tbl.Kosten[[#This Row],[Pnr.]]=HF$7,Tbl.Kosten[[#This Row],[Te financieren]],"")</f>
        <v/>
      </c>
      <c r="HG62" s="160" t="str">
        <f>IF(Tbl.Kosten[[#This Row],[Pnr.]]=HG$7,Tbl.Kosten[[#This Row],[Te financieren]],"")</f>
        <v/>
      </c>
      <c r="HH62" s="160" t="str">
        <f>IF(Tbl.Kosten[[#This Row],[Pnr.]]=HH$7,Tbl.Kosten[[#This Row],[Te financieren]],"")</f>
        <v/>
      </c>
      <c r="HI62" s="160" t="str">
        <f>IF(Tbl.Kosten[[#This Row],[Pnr.]]=HI$7,Tbl.Kosten[[#This Row],[Te financieren]],"")</f>
        <v/>
      </c>
      <c r="HJ62" s="160" t="str">
        <f>IF(Tbl.Kosten[[#This Row],[Pnr.]]=HJ$7,Tbl.Kosten[[#This Row],[Te financieren]],"")</f>
        <v/>
      </c>
      <c r="HK62" s="160" t="str">
        <f>IF(Tbl.Kosten[[#This Row],[Pnr.]]=HK$7,Tbl.Kosten[[#This Row],[Te financieren]],"")</f>
        <v/>
      </c>
      <c r="HL62" s="160" t="str">
        <f>IF(Tbl.Kosten[[#This Row],[Pnr.]]=HL$7,Tbl.Kosten[[#This Row],[Te financieren]],"")</f>
        <v/>
      </c>
      <c r="HM62" s="160" t="str">
        <f>IF(Tbl.Kosten[[#This Row],[Pnr.]]=HM$7,Tbl.Kosten[[#This Row],[Te financieren]],"")</f>
        <v/>
      </c>
      <c r="HN62" s="160" t="str">
        <f>IF(Tbl.Kosten[[#This Row],[Pnr.]]=HN$7,Tbl.Kosten[[#This Row],[Te financieren]],"")</f>
        <v/>
      </c>
      <c r="HO62" s="160" t="str">
        <f>IF(Tbl.Kosten[[#This Row],[Pnr.]]=HO$7,Tbl.Kosten[[#This Row],[Te financieren]],"")</f>
        <v/>
      </c>
      <c r="HP62" s="160" t="str">
        <f>IF(Tbl.Kosten[[#This Row],[Pnr.]]=HP$7,Tbl.Kosten[[#This Row],[Te financieren]],"")</f>
        <v/>
      </c>
      <c r="HQ62" s="160" t="str">
        <f>IF(Tbl.Kosten[[#This Row],[Pnr.]]=HQ$7,Tbl.Kosten[[#This Row],[Te financieren]],"")</f>
        <v/>
      </c>
      <c r="HR62" s="160" t="str">
        <f>IF(Tbl.Kosten[[#This Row],[Pnr.]]=HR$7,Tbl.Kosten[[#This Row],[Te financieren]],"")</f>
        <v/>
      </c>
      <c r="HS62" s="160" t="str">
        <f>IF(Tbl.Kosten[[#This Row],[Pnr.]]=HS$7,Tbl.Kosten[[#This Row],[Te financieren]],"")</f>
        <v/>
      </c>
      <c r="HT62" s="160" t="str">
        <f>IF(Tbl.Kosten[[#This Row],[Pnr.]]=HT$7,Tbl.Kosten[[#This Row],[Te financieren]],"")</f>
        <v/>
      </c>
      <c r="HU62" s="160" t="str">
        <f>IF(Tbl.Kosten[[#This Row],[Pnr.]]=HU$7,Tbl.Kosten[[#This Row],[Te financieren]],"")</f>
        <v/>
      </c>
      <c r="HV62" s="160" t="str">
        <f>IF(Tbl.Kosten[[#This Row],[Pnr.]]=HV$7,Tbl.Kosten[[#This Row],[Te financieren]],"")</f>
        <v/>
      </c>
      <c r="HW62" s="160" t="str">
        <f>IF(Tbl.Kosten[[#This Row],[Pnr.]]=HW$7,Tbl.Kosten[[#This Row],[Te financieren]],"")</f>
        <v/>
      </c>
    </row>
    <row r="63" spans="2:231" x14ac:dyDescent="0.3">
      <c r="B63" s="144"/>
      <c r="C63" s="147"/>
      <c r="D63" s="146"/>
      <c r="E63" s="147"/>
      <c r="F63" s="145"/>
      <c r="G63" s="11" t="str">
        <f>IF(Tbl.Kosten[[#This Row],[Medewerker e/o 
functie]]&lt;&gt;"",_xlfn.XLOOKUP(Tbl.Kosten[[#This Row],[Medewerker e/o 
functie]],Tbl.Uurtarief[Medewerker en/of functie],Tbl.Uurtarief[Uurtarief],"",0,1),"")</f>
        <v/>
      </c>
      <c r="H63" s="121">
        <f>IFERROR(Tbl.Kosten[[#This Row],[Uren]]*Tbl.Kosten[[#This Row],[Uurtarief]],0)</f>
        <v>0</v>
      </c>
      <c r="I63" s="119" t="str">
        <f>IF(Tbl.Kosten[[#This Row],[Subtotaal uren]]&lt;&gt;0,_xlfn.XLOOKUP(Tbl.Kosten[[#This Row],[Medewerker e/o 
functie]],Tbl.Uurtarief[Medewerker en/of functie],Tbl.Uurtarief[Kostensoort arbeid],"",0,1),"")</f>
        <v/>
      </c>
      <c r="J63" s="147"/>
      <c r="K63" s="145"/>
      <c r="L63" s="149" t="str">
        <f>IF(Tbl.Kosten[[#This Row],[Activum]]&lt;&gt;"",_xlfn.XLOOKUP(Tbl.Kosten[[#This Row],[Activum]],Tbl.Afschrijvingskosten[Activum],Tbl.Afschrijvingskosten[Tarief per afschrijvings-eenheid],"",0,1),"")</f>
        <v/>
      </c>
      <c r="M63" s="122">
        <f>IFERROR(Tbl.Kosten[[#This Row],[Een-
heden]]*Tbl.Kosten[[#This Row],[Afschrijvings-
tarief]],0)</f>
        <v>0</v>
      </c>
      <c r="N63" s="122" t="str">
        <f>IF(Tbl.Kosten[[#This Row],[Subtotaal afschrijving]]&lt;&gt;0,Lijsten!A61,"")</f>
        <v/>
      </c>
      <c r="O63" s="150"/>
      <c r="P63" s="145"/>
      <c r="Q63" s="148"/>
      <c r="R63" s="122">
        <f>IFERROR(Tbl.Kosten[[#This Row],[Aantal]]*Tbl.Kosten[[#This Row],[Tarief]],0)</f>
        <v>0</v>
      </c>
      <c r="S63" s="8">
        <f>IFERROR(Tbl.Kosten[[#This Row],[Subtotaal overige kosten]]+Tbl.Kosten[[#This Row],[Subtotaal uren]]+Tbl.Kosten[[#This Row],[Subtotaal afschrijving]],0)</f>
        <v>0</v>
      </c>
      <c r="T63" s="8">
        <f>IFERROR(Tbl.Kosten[[#This Row],[Totaal kosten]]*Tbl.Kosten[[#This Row],[Subsidie%]],0)</f>
        <v>0</v>
      </c>
      <c r="U63" s="4" t="str" cm="1">
        <f t="array" ref="U63">IFERROR(_xlfn.IFS(Tbl.Kosten[[#This Row],[Subtotaal uren]]&lt;&gt;0,Tbl.Kosten[[#This Row],[Kostensoort arbeid]],Tbl.Kosten[[#This Row],[Subtotaal afschrijving]]&lt;&gt;0,Tbl.Kosten[[#This Row],[Kostensoort afschrijving]],Tbl.Kosten[[#This Row],[Subtotaal overige kosten]]&lt;&gt;0,Tbl.Kosten[[#This Row],[Kostensoort overig]]),"")</f>
        <v/>
      </c>
      <c r="V63" s="4" t="str">
        <f>IFERROR(_xlfn.XLOOKUP(Tbl.Kosten[[#This Row],[Activiteitencode]],Tbl.Activiteiten[Activiteitcode],Tbl.Activiteiten[Werkpakketcode],"",0,1),"")</f>
        <v/>
      </c>
      <c r="W63" s="4" t="str">
        <f>IFERROR(_xlfn.XLOOKUP(Tbl.Kosten[[#This Row],[Werkpakketcode]],Tbl.Werkpakketten[Werkpakketcode],Tbl.Werkpakketten[Subsidiabele activiteit],"",0,1),"")</f>
        <v/>
      </c>
      <c r="X63" s="12">
        <f>IFERROR(_xlfn.XLOOKUP(Tbl.Kosten[[#This Row],[Sanr.]],Tbl.Subsidiehoogte[SAnr.],Tbl.Subsidiehoogte[Sub. Percentage],0,0,1),0)</f>
        <v>0</v>
      </c>
      <c r="Y63" s="154" t="str">
        <f>IFERROR(_xlfn.XLOOKUP(Tbl.Kosten[[#This Row],[Partnercode]],Tbl.Projectpartners[Partnercode],Tbl.Projectpartners[PNr.],"",0,1),"")</f>
        <v>P1</v>
      </c>
      <c r="Z63" s="158">
        <f>IF(Tbl.Kosten[[#This Row],[Pnr.]]=Z$7,Tbl.Kosten[[#This Row],[Totaal kosten]],"")</f>
        <v>0</v>
      </c>
      <c r="AA63" s="158" t="str">
        <f>IF(Tbl.Kosten[[#This Row],[Pnr.]]=AA$7,Tbl.Kosten[[#This Row],[Totaal kosten]],"")</f>
        <v/>
      </c>
      <c r="AB63" s="158" t="str">
        <f>IF(Tbl.Kosten[[#This Row],[Pnr.]]=AB$7,Tbl.Kosten[[#This Row],[Totaal kosten]],"")</f>
        <v/>
      </c>
      <c r="AC63" s="158" t="str">
        <f>IF(Tbl.Kosten[[#This Row],[Pnr.]]=AC$7,Tbl.Kosten[[#This Row],[Totaal kosten]],"")</f>
        <v/>
      </c>
      <c r="AD63" s="158" t="str">
        <f>IF(Tbl.Kosten[[#This Row],[Pnr.]]=AD$7,Tbl.Kosten[[#This Row],[Totaal kosten]],"")</f>
        <v/>
      </c>
      <c r="AE63" s="158" t="str">
        <f>IF(Tbl.Kosten[[#This Row],[Pnr.]]=AE$7,Tbl.Kosten[[#This Row],[Totaal kosten]],"")</f>
        <v/>
      </c>
      <c r="AF63" s="158" t="str">
        <f>IF(Tbl.Kosten[[#This Row],[Pnr.]]=AF$7,Tbl.Kosten[[#This Row],[Totaal kosten]],"")</f>
        <v/>
      </c>
      <c r="AG63" s="158" t="str">
        <f>IF(Tbl.Kosten[[#This Row],[Pnr.]]=AG$7,Tbl.Kosten[[#This Row],[Totaal kosten]],"")</f>
        <v/>
      </c>
      <c r="AH63" s="158" t="str">
        <f>IF(Tbl.Kosten[[#This Row],[Pnr.]]=AH$7,Tbl.Kosten[[#This Row],[Totaal kosten]],"")</f>
        <v/>
      </c>
      <c r="AI63" s="158" t="str">
        <f>IF(Tbl.Kosten[[#This Row],[Pnr.]]=AI$7,Tbl.Kosten[[#This Row],[Totaal kosten]],"")</f>
        <v/>
      </c>
      <c r="AJ63" s="158" t="str">
        <f>IF(Tbl.Kosten[[#This Row],[Pnr.]]=AJ$7,Tbl.Kosten[[#This Row],[Totaal kosten]],"")</f>
        <v/>
      </c>
      <c r="AK63" s="158" t="str">
        <f>IF(Tbl.Kosten[[#This Row],[Pnr.]]=AK$7,Tbl.Kosten[[#This Row],[Totaal kosten]],"")</f>
        <v/>
      </c>
      <c r="AL63" s="158" t="str">
        <f>IF(Tbl.Kosten[[#This Row],[Pnr.]]=AL$7,Tbl.Kosten[[#This Row],[Totaal kosten]],"")</f>
        <v/>
      </c>
      <c r="AM63" s="158" t="str">
        <f>IF(Tbl.Kosten[[#This Row],[Pnr.]]=AM$7,Tbl.Kosten[[#This Row],[Totaal kosten]],"")</f>
        <v/>
      </c>
      <c r="AN63" s="158" t="str">
        <f>IF(Tbl.Kosten[[#This Row],[Pnr.]]=AN$7,Tbl.Kosten[[#This Row],[Totaal kosten]],"")</f>
        <v/>
      </c>
      <c r="AO63" s="158" t="str">
        <f>IF(Tbl.Kosten[[#This Row],[Pnr.]]=AO$7,Tbl.Kosten[[#This Row],[Totaal kosten]],"")</f>
        <v/>
      </c>
      <c r="AP63" s="158" t="str">
        <f>IF(Tbl.Kosten[[#This Row],[Pnr.]]=AP$7,Tbl.Kosten[[#This Row],[Totaal kosten]],"")</f>
        <v/>
      </c>
      <c r="AQ63" s="158" t="str">
        <f>IF(Tbl.Kosten[[#This Row],[Pnr.]]=AQ$7,Tbl.Kosten[[#This Row],[Totaal kosten]],"")</f>
        <v/>
      </c>
      <c r="AR63" s="158" t="str">
        <f>IF(Tbl.Kosten[[#This Row],[Pnr.]]=AR$7,Tbl.Kosten[[#This Row],[Totaal kosten]],"")</f>
        <v/>
      </c>
      <c r="AS63" s="158" t="str">
        <f>IF(Tbl.Kosten[[#This Row],[Pnr.]]=AS$7,Tbl.Kosten[[#This Row],[Totaal kosten]],"")</f>
        <v/>
      </c>
      <c r="AT63" s="158" t="str">
        <f>IF(Tbl.Kosten[[#This Row],[Pnr.]]=AT$7,Tbl.Kosten[[#This Row],[Totaal kosten]],"")</f>
        <v/>
      </c>
      <c r="AU63" s="158" t="str">
        <f>IF(Tbl.Kosten[[#This Row],[Pnr.]]=AU$7,Tbl.Kosten[[#This Row],[Totaal kosten]],"")</f>
        <v/>
      </c>
      <c r="AV63" s="158" t="str">
        <f>IF(Tbl.Kosten[[#This Row],[Pnr.]]=AV$7,Tbl.Kosten[[#This Row],[Totaal kosten]],"")</f>
        <v/>
      </c>
      <c r="AW63" s="158" t="str">
        <f>IF(Tbl.Kosten[[#This Row],[Pnr.]]=AW$7,Tbl.Kosten[[#This Row],[Totaal kosten]],"")</f>
        <v/>
      </c>
      <c r="AX63" s="158" t="str">
        <f>IF(Tbl.Kosten[[#This Row],[Pnr.]]=AX$7,Tbl.Kosten[[#This Row],[Totaal kosten]],"")</f>
        <v/>
      </c>
      <c r="AY63" s="158" t="str">
        <f>IF(Tbl.Kosten[[#This Row],[Pnr.]]=AY$7,Tbl.Kosten[[#This Row],[Totaal kosten]],"")</f>
        <v/>
      </c>
      <c r="AZ63" s="158" t="str">
        <f>IF(Tbl.Kosten[[#This Row],[Pnr.]]=AZ$7,Tbl.Kosten[[#This Row],[Totaal kosten]],"")</f>
        <v/>
      </c>
      <c r="BA63" s="158" t="str">
        <f>IF(Tbl.Kosten[[#This Row],[Pnr.]]=BA$7,Tbl.Kosten[[#This Row],[Totaal kosten]],"")</f>
        <v/>
      </c>
      <c r="BB63" s="158" t="str">
        <f>IF(Tbl.Kosten[[#This Row],[Pnr.]]=BB$7,Tbl.Kosten[[#This Row],[Totaal kosten]],"")</f>
        <v/>
      </c>
      <c r="BC63" s="158" t="str">
        <f>IF(Tbl.Kosten[[#This Row],[Pnr.]]=BC$7,Tbl.Kosten[[#This Row],[Totaal kosten]],"")</f>
        <v/>
      </c>
      <c r="BD63" s="158" t="str">
        <f>IF(Tbl.Kosten[[#This Row],[Pnr.]]=BD$7,Tbl.Kosten[[#This Row],[Totaal kosten]],"")</f>
        <v/>
      </c>
      <c r="BE63" s="158" t="str">
        <f>IF(Tbl.Kosten[[#This Row],[Pnr.]]=BE$7,Tbl.Kosten[[#This Row],[Totaal kosten]],"")</f>
        <v/>
      </c>
      <c r="BF63" s="158" t="str">
        <f>IF(Tbl.Kosten[[#This Row],[Pnr.]]=BF$7,Tbl.Kosten[[#This Row],[Totaal kosten]],"")</f>
        <v/>
      </c>
      <c r="BG63" s="158" t="str">
        <f>IF(Tbl.Kosten[[#This Row],[Pnr.]]=BG$7,Tbl.Kosten[[#This Row],[Totaal kosten]],"")</f>
        <v/>
      </c>
      <c r="BH63" s="158" t="str">
        <f>IF(Tbl.Kosten[[#This Row],[Pnr.]]=BH$7,Tbl.Kosten[[#This Row],[Totaal kosten]],"")</f>
        <v/>
      </c>
      <c r="BI63" s="158" t="str">
        <f>IF(Tbl.Kosten[[#This Row],[Pnr.]]=BI$7,Tbl.Kosten[[#This Row],[Totaal kosten]],"")</f>
        <v/>
      </c>
      <c r="BJ63" s="158" t="str">
        <f>IF(Tbl.Kosten[[#This Row],[Pnr.]]=BJ$7,Tbl.Kosten[[#This Row],[Totaal kosten]],"")</f>
        <v/>
      </c>
      <c r="BK63" s="158" t="str">
        <f>IF(Tbl.Kosten[[#This Row],[Pnr.]]=BK$7,Tbl.Kosten[[#This Row],[Totaal kosten]],"")</f>
        <v/>
      </c>
      <c r="BL63" s="158" t="str">
        <f>IF(Tbl.Kosten[[#This Row],[Pnr.]]=BL$7,Tbl.Kosten[[#This Row],[Totaal kosten]],"")</f>
        <v/>
      </c>
      <c r="BM63" s="158" t="str">
        <f>IF(Tbl.Kosten[[#This Row],[Pnr.]]=BM$7,Tbl.Kosten[[#This Row],[Totaal kosten]],"")</f>
        <v/>
      </c>
      <c r="BN63" s="158" t="str">
        <f>IF(Tbl.Kosten[[#This Row],[Pnr.]]=BN$7,Tbl.Kosten[[#This Row],[Totaal kosten]],"")</f>
        <v/>
      </c>
      <c r="BO63" s="158" t="str">
        <f>IF(Tbl.Kosten[[#This Row],[Pnr.]]=BO$7,Tbl.Kosten[[#This Row],[Totaal kosten]],"")</f>
        <v/>
      </c>
      <c r="BP63" s="158" t="str">
        <f>IF(Tbl.Kosten[[#This Row],[Pnr.]]=BP$7,Tbl.Kosten[[#This Row],[Totaal kosten]],"")</f>
        <v/>
      </c>
      <c r="BQ63" s="158" t="str">
        <f>IF(Tbl.Kosten[[#This Row],[Pnr.]]=BQ$7,Tbl.Kosten[[#This Row],[Totaal kosten]],"")</f>
        <v/>
      </c>
      <c r="BR63" s="158" t="str">
        <f>IF(Tbl.Kosten[[#This Row],[Pnr.]]=BR$7,Tbl.Kosten[[#This Row],[Totaal kosten]],"")</f>
        <v/>
      </c>
      <c r="BS63" s="158" t="str">
        <f>IF(Tbl.Kosten[[#This Row],[Pnr.]]=BS$7,Tbl.Kosten[[#This Row],[Totaal kosten]],"")</f>
        <v/>
      </c>
      <c r="BT63" s="158" t="str">
        <f>IF(Tbl.Kosten[[#This Row],[Pnr.]]=BT$7,Tbl.Kosten[[#This Row],[Totaal kosten]],"")</f>
        <v/>
      </c>
      <c r="BU63" s="158" t="str">
        <f>IF(Tbl.Kosten[[#This Row],[Pnr.]]=BU$7,Tbl.Kosten[[#This Row],[Totaal kosten]],"")</f>
        <v/>
      </c>
      <c r="BV63" s="158" t="str">
        <f>IF(Tbl.Kosten[[#This Row],[Pnr.]]=BV$7,Tbl.Kosten[[#This Row],[Totaal kosten]],"")</f>
        <v/>
      </c>
      <c r="BW63" s="158" t="str">
        <f>IF(Tbl.Kosten[[#This Row],[Pnr.]]=BW$7,Tbl.Kosten[[#This Row],[Totaal kosten]],"")</f>
        <v/>
      </c>
      <c r="BX63" s="158" t="str">
        <f>IFERROR(_xlfn.XLOOKUP(Tbl.Kosten[[#This Row],[Werkpakketcode]],Tbl.Werkpakketten[Werkpakketcode],Tbl.Werkpakketten[WPnr.],"",0,1),"")</f>
        <v/>
      </c>
      <c r="BY63" s="158" t="str">
        <f>IF(Tbl.Kosten[[#This Row],[WPnr.]]=BY$7,Tbl.Kosten[[#This Row],[Totaal kosten]],"")</f>
        <v/>
      </c>
      <c r="BZ63" s="158" t="str">
        <f>IF(Tbl.Kosten[[#This Row],[WPnr.]]=BZ$7,Tbl.Kosten[[#This Row],[Totaal kosten]],"")</f>
        <v/>
      </c>
      <c r="CA63" s="158" t="str">
        <f>IF(Tbl.Kosten[[#This Row],[WPnr.]]=CA$7,Tbl.Kosten[[#This Row],[Totaal kosten]],"")</f>
        <v/>
      </c>
      <c r="CB63" s="158" t="str">
        <f>IF(Tbl.Kosten[[#This Row],[WPnr.]]=CB$7,Tbl.Kosten[[#This Row],[Totaal kosten]],"")</f>
        <v/>
      </c>
      <c r="CC63" s="158" t="str">
        <f>IF(Tbl.Kosten[[#This Row],[WPnr.]]=CC$7,Tbl.Kosten[[#This Row],[Totaal kosten]],"")</f>
        <v/>
      </c>
      <c r="CD63" s="158" t="str">
        <f>IF(Tbl.Kosten[[#This Row],[WPnr.]]=CD$7,Tbl.Kosten[[#This Row],[Totaal kosten]],"")</f>
        <v/>
      </c>
      <c r="CE63" s="158" t="str">
        <f>IF(Tbl.Kosten[[#This Row],[WPnr.]]=CE$7,Tbl.Kosten[[#This Row],[Totaal kosten]],"")</f>
        <v/>
      </c>
      <c r="CF63" s="158" t="str">
        <f>IF(Tbl.Kosten[[#This Row],[WPnr.]]=CF$7,Tbl.Kosten[[#This Row],[Totaal kosten]],"")</f>
        <v/>
      </c>
      <c r="CG63" s="158" t="str">
        <f>IF(Tbl.Kosten[[#This Row],[WPnr.]]=CG$7,Tbl.Kosten[[#This Row],[Totaal kosten]],"")</f>
        <v/>
      </c>
      <c r="CH63" s="158" t="str">
        <f>IF(Tbl.Kosten[[#This Row],[WPnr.]]=CH$7,Tbl.Kosten[[#This Row],[Totaal kosten]],"")</f>
        <v/>
      </c>
      <c r="CI63" s="158" t="str">
        <f>IF(Tbl.Kosten[[#This Row],[WPnr.]]=CI$7,Tbl.Kosten[[#This Row],[Totaal kosten]],"")</f>
        <v/>
      </c>
      <c r="CJ63" s="158" t="str">
        <f>IF(Tbl.Kosten[[#This Row],[WPnr.]]=CJ$7,Tbl.Kosten[[#This Row],[Totaal kosten]],"")</f>
        <v/>
      </c>
      <c r="CK63" s="158" t="str">
        <f>IF(Tbl.Kosten[[#This Row],[WPnr.]]=CK$7,Tbl.Kosten[[#This Row],[Totaal kosten]],"")</f>
        <v/>
      </c>
      <c r="CL63" s="158" t="str">
        <f>IF(Tbl.Kosten[[#This Row],[WPnr.]]=CL$7,Tbl.Kosten[[#This Row],[Totaal kosten]],"")</f>
        <v/>
      </c>
      <c r="CM63" s="158" t="str">
        <f>IF(Tbl.Kosten[[#This Row],[WPnr.]]=CM$7,Tbl.Kosten[[#This Row],[Totaal kosten]],"")</f>
        <v/>
      </c>
      <c r="CN63" s="158" t="str">
        <f>IF(Tbl.Kosten[[#This Row],[WPnr.]]=CN$7,Tbl.Kosten[[#This Row],[Totaal kosten]],"")</f>
        <v/>
      </c>
      <c r="CO63" s="158" t="str">
        <f>IF(Tbl.Kosten[[#This Row],[WPnr.]]=CO$7,Tbl.Kosten[[#This Row],[Totaal kosten]],"")</f>
        <v/>
      </c>
      <c r="CP63" s="158" t="str">
        <f>IF(Tbl.Kosten[[#This Row],[WPnr.]]=CP$7,Tbl.Kosten[[#This Row],[Totaal kosten]],"")</f>
        <v/>
      </c>
      <c r="CQ63" s="158" t="str">
        <f>IF(Tbl.Kosten[[#This Row],[WPnr.]]=CQ$7,Tbl.Kosten[[#This Row],[Totaal kosten]],"")</f>
        <v/>
      </c>
      <c r="CR63" s="158" t="str">
        <f>IF(Tbl.Kosten[[#This Row],[WPnr.]]=CR$7,Tbl.Kosten[[#This Row],[Totaal kosten]],"")</f>
        <v/>
      </c>
      <c r="CS63" s="158" t="str">
        <f>IF(Tbl.Kosten[[#This Row],[WPnr.]]=CS$7,Tbl.Kosten[[#This Row],[Totaal kosten]],"")</f>
        <v/>
      </c>
      <c r="CT63" s="158" t="str">
        <f>IF(Tbl.Kosten[[#This Row],[WPnr.]]=CT$7,Tbl.Kosten[[#This Row],[Totaal kosten]],"")</f>
        <v/>
      </c>
      <c r="CU63" s="158" t="str">
        <f>IF(Tbl.Kosten[[#This Row],[WPnr.]]=CU$7,Tbl.Kosten[[#This Row],[Totaal kosten]],"")</f>
        <v/>
      </c>
      <c r="CV63" s="158" t="str">
        <f>IF(Tbl.Kosten[[#This Row],[WPnr.]]=CV$7,Tbl.Kosten[[#This Row],[Totaal kosten]],"")</f>
        <v/>
      </c>
      <c r="CW63" s="158" t="str">
        <f>IF(Tbl.Kosten[[#This Row],[WPnr.]]=CW$7,Tbl.Kosten[[#This Row],[Totaal kosten]],"")</f>
        <v/>
      </c>
      <c r="CX63" s="158" t="str">
        <f>IF(Tbl.Kosten[[#This Row],[WPnr.]]=CX$7,Tbl.Kosten[[#This Row],[Totaal kosten]],"")</f>
        <v/>
      </c>
      <c r="CY63" s="158" t="str">
        <f>IF(Tbl.Kosten[[#This Row],[WPnr.]]=CY$7,Tbl.Kosten[[#This Row],[Totaal kosten]],"")</f>
        <v/>
      </c>
      <c r="CZ63" s="158" t="str">
        <f>IF(Tbl.Kosten[[#This Row],[WPnr.]]=CZ$7,Tbl.Kosten[[#This Row],[Totaal kosten]],"")</f>
        <v/>
      </c>
      <c r="DA63" s="158" t="str">
        <f>IF(Tbl.Kosten[[#This Row],[WPnr.]]=DA$7,Tbl.Kosten[[#This Row],[Totaal kosten]],"")</f>
        <v/>
      </c>
      <c r="DB63" s="158" t="str">
        <f>IF(Tbl.Kosten[[#This Row],[WPnr.]]=DB$7,Tbl.Kosten[[#This Row],[Totaal kosten]],"")</f>
        <v/>
      </c>
      <c r="DC63" s="158" t="str">
        <f>IF(Tbl.Kosten[[#This Row],[WPnr.]]=DC$7,Tbl.Kosten[[#This Row],[Totaal kosten]],"")</f>
        <v/>
      </c>
      <c r="DD63" s="158" t="str">
        <f>IF(Tbl.Kosten[[#This Row],[WPnr.]]=DD$7,Tbl.Kosten[[#This Row],[Totaal kosten]],"")</f>
        <v/>
      </c>
      <c r="DE63" s="158" t="str">
        <f>IF(Tbl.Kosten[[#This Row],[WPnr.]]=DE$7,Tbl.Kosten[[#This Row],[Totaal kosten]],"")</f>
        <v/>
      </c>
      <c r="DF63" s="158" t="str">
        <f>IF(Tbl.Kosten[[#This Row],[WPnr.]]=DF$7,Tbl.Kosten[[#This Row],[Totaal kosten]],"")</f>
        <v/>
      </c>
      <c r="DG63" s="158" t="str">
        <f>IF(Tbl.Kosten[[#This Row],[WPnr.]]=DG$7,Tbl.Kosten[[#This Row],[Totaal kosten]],"")</f>
        <v/>
      </c>
      <c r="DH63" s="158" t="str">
        <f>IF(Tbl.Kosten[[#This Row],[WPnr.]]=DH$7,Tbl.Kosten[[#This Row],[Totaal kosten]],"")</f>
        <v/>
      </c>
      <c r="DI63" s="158" t="str">
        <f>IF(Tbl.Kosten[[#This Row],[WPnr.]]=DI$7,Tbl.Kosten[[#This Row],[Totaal kosten]],"")</f>
        <v/>
      </c>
      <c r="DJ63" s="158" t="str">
        <f>IF(Tbl.Kosten[[#This Row],[WPnr.]]=DJ$7,Tbl.Kosten[[#This Row],[Totaal kosten]],"")</f>
        <v/>
      </c>
      <c r="DK63" s="158" t="str">
        <f>IF(Tbl.Kosten[[#This Row],[WPnr.]]=DK$7,Tbl.Kosten[[#This Row],[Totaal kosten]],"")</f>
        <v/>
      </c>
      <c r="DL63" s="158" t="str">
        <f>IF(Tbl.Kosten[[#This Row],[WPnr.]]=DL$7,Tbl.Kosten[[#This Row],[Totaal kosten]],"")</f>
        <v/>
      </c>
      <c r="DM63" s="158" t="str">
        <f>IF(Tbl.Kosten[[#This Row],[WPnr.]]=DM$7,Tbl.Kosten[[#This Row],[Totaal kosten]],"")</f>
        <v/>
      </c>
      <c r="DN63" s="158" t="str">
        <f>IF(Tbl.Kosten[[#This Row],[WPnr.]]=DN$7,Tbl.Kosten[[#This Row],[Totaal kosten]],"")</f>
        <v/>
      </c>
      <c r="DO63" s="158" t="str">
        <f>IF(Tbl.Kosten[[#This Row],[WPnr.]]=DO$7,Tbl.Kosten[[#This Row],[Totaal kosten]],"")</f>
        <v/>
      </c>
      <c r="DP63" s="158" t="str">
        <f>IF(Tbl.Kosten[[#This Row],[WPnr.]]=DP$7,Tbl.Kosten[[#This Row],[Totaal kosten]],"")</f>
        <v/>
      </c>
      <c r="DQ63" s="158" t="str">
        <f>IF(Tbl.Kosten[[#This Row],[WPnr.]]=DQ$7,Tbl.Kosten[[#This Row],[Totaal kosten]],"")</f>
        <v/>
      </c>
      <c r="DR63" s="158" t="str">
        <f>IF(Tbl.Kosten[[#This Row],[WPnr.]]=DR$7,Tbl.Kosten[[#This Row],[Totaal kosten]],"")</f>
        <v/>
      </c>
      <c r="DS63" s="158" t="str">
        <f>IF(Tbl.Kosten[[#This Row],[WPnr.]]=DS$7,Tbl.Kosten[[#This Row],[Totaal kosten]],"")</f>
        <v/>
      </c>
      <c r="DT63" s="158" t="str">
        <f>IF(Tbl.Kosten[[#This Row],[WPnr.]]=DT$7,Tbl.Kosten[[#This Row],[Totaal kosten]],"")</f>
        <v/>
      </c>
      <c r="DU63" s="158" t="str">
        <f>IF(Tbl.Kosten[[#This Row],[WPnr.]]=DU$7,Tbl.Kosten[[#This Row],[Totaal kosten]],"")</f>
        <v/>
      </c>
      <c r="DV63" s="158" t="str">
        <f>IF(Tbl.Kosten[[#This Row],[WPnr.]]=DV$7,Tbl.Kosten[[#This Row],[Totaal kosten]],"")</f>
        <v/>
      </c>
      <c r="DW63" s="160" t="str">
        <f>IFERROR(_xlfn.XLOOKUP(Tbl.Kosten[[#This Row],[Kostensoort]],Tbl.Kostensoorten[Kostensoorten],Tbl.Kostensoorten[KSnr.],"",0,1),"")</f>
        <v/>
      </c>
      <c r="DX63" s="160" t="str">
        <f>IF(Tbl.Kosten[[#This Row],[KSnr.]]=DX$7,Tbl.Kosten[[#This Row],[Totaal kosten]],"")</f>
        <v/>
      </c>
      <c r="DY63" s="160" t="str">
        <f>IF(Tbl.Kosten[[#This Row],[KSnr.]]=DY$7,Tbl.Kosten[[#This Row],[Totaal kosten]],"")</f>
        <v/>
      </c>
      <c r="DZ63" s="160" t="str">
        <f>IF(Tbl.Kosten[[#This Row],[KSnr.]]=DZ$7,Tbl.Kosten[[#This Row],[Totaal kosten]],"")</f>
        <v/>
      </c>
      <c r="EA63" s="160" t="str">
        <f>IF(Tbl.Kosten[[#This Row],[KSnr.]]=EA$7,Tbl.Kosten[[#This Row],[Totaal kosten]],"")</f>
        <v/>
      </c>
      <c r="EB63" s="160" t="str">
        <f>IF(Tbl.Kosten[[#This Row],[KSnr.]]=EB$7,Tbl.Kosten[[#This Row],[Totaal kosten]],"")</f>
        <v/>
      </c>
      <c r="EC63" s="160" t="str">
        <f>IF(Tbl.Kosten[[#This Row],[KSnr.]]=EC$7,Tbl.Kosten[[#This Row],[Totaal kosten]],"")</f>
        <v/>
      </c>
      <c r="ED63" s="160" t="str">
        <f>IF(Tbl.Kosten[[#This Row],[KSnr.]]=ED$7,Tbl.Kosten[[#This Row],[Totaal kosten]],"")</f>
        <v/>
      </c>
      <c r="EE63" s="160" t="str">
        <f>IF(Tbl.Kosten[[#This Row],[KSnr.]]=EE$7,Tbl.Kosten[[#This Row],[Totaal kosten]],"")</f>
        <v/>
      </c>
      <c r="EF63" s="160" t="str">
        <f>IF(Tbl.Kosten[[#This Row],[KSnr.]]=EF$7,Tbl.Kosten[[#This Row],[Totaal kosten]],"")</f>
        <v/>
      </c>
      <c r="EG63" s="160" t="str">
        <f>IF(Tbl.Kosten[[#This Row],[KSnr.]]=EG$7,Tbl.Kosten[[#This Row],[Totaal kosten]],"")</f>
        <v/>
      </c>
      <c r="EH63" s="160" t="str">
        <f>IF(Tbl.Kosten[[#This Row],[KSnr.]]=EH$7,Tbl.Kosten[[#This Row],[Totaal kosten]],"")</f>
        <v/>
      </c>
      <c r="EI63" s="160" t="str">
        <f>IF(Tbl.Kosten[[#This Row],[KSnr.]]=EI$7,Tbl.Kosten[[#This Row],[Totaal kosten]],"")</f>
        <v/>
      </c>
      <c r="EJ63" s="160" t="str">
        <f>IF(Tbl.Kosten[[#This Row],[KSnr.]]=EJ$7,Tbl.Kosten[[#This Row],[Totaal kosten]],"")</f>
        <v/>
      </c>
      <c r="EK63" s="160" t="str">
        <f>IF(Tbl.Kosten[[#This Row],[KSnr.]]=EK$7,Tbl.Kosten[[#This Row],[Totaal kosten]],"")</f>
        <v/>
      </c>
      <c r="EL63" s="160" t="str">
        <f>IF(Tbl.Kosten[[#This Row],[KSnr.]]=EL$7,Tbl.Kosten[[#This Row],[Totaal kosten]],"")</f>
        <v/>
      </c>
      <c r="EM63" s="160" t="str">
        <f>IF(Tbl.Kosten[[#This Row],[KSnr.]]=EM$7,Tbl.Kosten[[#This Row],[Totaal kosten]],"")</f>
        <v/>
      </c>
      <c r="EN63" s="160" t="str">
        <f>IF(Tbl.Kosten[[#This Row],[KSnr.]]=EN$7,Tbl.Kosten[[#This Row],[Totaal kosten]],"")</f>
        <v/>
      </c>
      <c r="EO63" s="160" t="str">
        <f>IF(Tbl.Kosten[[#This Row],[KSnr.]]=EO$7,Tbl.Kosten[[#This Row],[Totaal kosten]],"")</f>
        <v/>
      </c>
      <c r="EP63" s="160" t="str">
        <f>IF(Tbl.Kosten[[#This Row],[KSnr.]]=EP$7,Tbl.Kosten[[#This Row],[Totaal kosten]],"")</f>
        <v/>
      </c>
      <c r="EQ63" s="160" t="str">
        <f>IF(Tbl.Kosten[[#This Row],[KSnr.]]=EQ$7,Tbl.Kosten[[#This Row],[Totaal kosten]],"")</f>
        <v/>
      </c>
      <c r="ER63" s="154" t="str">
        <f>IFERROR(_xlfn.XLOOKUP(Tbl.Kosten[[#This Row],[Subsidieactiviteit]],Tbl.Subsidiehoogte[Subsidieactiviteit],Tbl.Subsidiehoogte[SAnr.],"",0,1),"")</f>
        <v/>
      </c>
      <c r="ES63" s="160" t="str">
        <f>IF(Tbl.Kosten[[#This Row],[Sanr.]]=ES$7,Tbl.Kosten[[#This Row],[Totaal kosten]],"")</f>
        <v/>
      </c>
      <c r="ET63" s="160" t="str">
        <f>IF(Tbl.Kosten[[#This Row],[Sanr.]]=ET$7,Tbl.Kosten[[#This Row],[Totaal kosten]],"")</f>
        <v/>
      </c>
      <c r="EU63" s="160" t="str">
        <f>IF(Tbl.Kosten[[#This Row],[Sanr.]]=EU$7,Tbl.Kosten[[#This Row],[Totaal kosten]],"")</f>
        <v/>
      </c>
      <c r="EV63" s="160" t="str">
        <f>IF(Tbl.Kosten[[#This Row],[Sanr.]]=EV$7,Tbl.Kosten[[#This Row],[Totaal kosten]],"")</f>
        <v/>
      </c>
      <c r="EW63" s="160" t="str">
        <f>IF(Tbl.Kosten[[#This Row],[Sanr.]]=EW$7,Tbl.Kosten[[#This Row],[Totaal kosten]],"")</f>
        <v/>
      </c>
      <c r="EX63" s="160" t="str">
        <f>IF(Tbl.Kosten[[#This Row],[Sanr.]]=EX$7,Tbl.Kosten[[#This Row],[Totaal kosten]],"")</f>
        <v/>
      </c>
      <c r="EY63" s="160" t="str">
        <f>IF(Tbl.Kosten[[#This Row],[Sanr.]]=EY$7,Tbl.Kosten[[#This Row],[Totaal kosten]],"")</f>
        <v/>
      </c>
      <c r="EZ63" s="160" t="str">
        <f>IF(Tbl.Kosten[[#This Row],[Sanr.]]=EZ$7,Tbl.Kosten[[#This Row],[Totaal kosten]],"")</f>
        <v/>
      </c>
      <c r="FA63" s="160" t="str">
        <f>IF(Tbl.Kosten[[#This Row],[Sanr.]]=FA$7,Tbl.Kosten[[#This Row],[Totaal kosten]],"")</f>
        <v/>
      </c>
      <c r="FB63" s="160" t="str">
        <f>IF(Tbl.Kosten[[#This Row],[Sanr.]]=FB$7,Tbl.Kosten[[#This Row],[Totaal kosten]],"")</f>
        <v/>
      </c>
      <c r="FC63" s="160" t="str">
        <f>IF(Tbl.Kosten[[#This Row],[Sanr.]]=FC$7,Tbl.Kosten[[#This Row],[Totaal kosten]],"")</f>
        <v/>
      </c>
      <c r="FD63" s="160" t="str">
        <f>IF(Tbl.Kosten[[#This Row],[Sanr.]]=FD$7,Tbl.Kosten[[#This Row],[Totaal kosten]],"")</f>
        <v/>
      </c>
      <c r="FE63" s="160" t="str">
        <f>IF(Tbl.Kosten[[#This Row],[Sanr.]]=FE$7,Tbl.Kosten[[#This Row],[Totaal kosten]],"")</f>
        <v/>
      </c>
      <c r="FF63" s="160" t="str">
        <f>IF(Tbl.Kosten[[#This Row],[Sanr.]]=FF$7,Tbl.Kosten[[#This Row],[Totaal kosten]],"")</f>
        <v/>
      </c>
      <c r="FG63" s="160" t="str">
        <f>IF(Tbl.Kosten[[#This Row],[Sanr.]]=FG$7,Tbl.Kosten[[#This Row],[Totaal kosten]],"")</f>
        <v/>
      </c>
      <c r="FH63" s="160" t="str">
        <f>IF(Tbl.Kosten[[#This Row],[Sanr.]]=FH$7,Tbl.Kosten[[#This Row],[Totaal kosten]],"")</f>
        <v/>
      </c>
      <c r="FI63" s="160" t="str">
        <f>IF(Tbl.Kosten[[#This Row],[Sanr.]]=FI$7,Tbl.Kosten[[#This Row],[Totaal kosten]],"")</f>
        <v/>
      </c>
      <c r="FJ63" s="160" t="str">
        <f>IF(Tbl.Kosten[[#This Row],[Sanr.]]=FJ$7,Tbl.Kosten[[#This Row],[Totaal kosten]],"")</f>
        <v/>
      </c>
      <c r="FK63" s="160" t="str">
        <f>IF(Tbl.Kosten[[#This Row],[Sanr.]]=FK$7,Tbl.Kosten[[#This Row],[Totaal kosten]],"")</f>
        <v/>
      </c>
      <c r="FL63" s="160" t="str">
        <f>IF(Tbl.Kosten[[#This Row],[Sanr.]]=FL$7,Tbl.Kosten[[#This Row],[Totaal kosten]],"")</f>
        <v/>
      </c>
      <c r="FM63" s="160" t="str">
        <f>IF(Tbl.Kosten[[#This Row],[Sanr.]]=FM$7,Tbl.Kosten[[#This Row],[Totaal kosten]],"")</f>
        <v/>
      </c>
      <c r="FN63" s="160" t="str">
        <f>IF(Tbl.Kosten[[#This Row],[Sanr.]]=FN$7,Tbl.Kosten[[#This Row],[Totaal kosten]],"")</f>
        <v/>
      </c>
      <c r="FO63" s="160" t="str">
        <f>IF(Tbl.Kosten[[#This Row],[Sanr.]]=FO$7,Tbl.Kosten[[#This Row],[Totaal kosten]],"")</f>
        <v/>
      </c>
      <c r="FP63" s="160" t="str">
        <f>IF(Tbl.Kosten[[#This Row],[Sanr.]]=FP$7,Tbl.Kosten[[#This Row],[Totaal kosten]],"")</f>
        <v/>
      </c>
      <c r="FQ63" s="160" t="str">
        <f>IF(Tbl.Kosten[[#This Row],[Sanr.]]=FQ$7,Tbl.Kosten[[#This Row],[Totaal kosten]],"")</f>
        <v/>
      </c>
      <c r="FR63" s="160" t="str">
        <f>IF(Tbl.Kosten[[#This Row],[Sanr.]]=FR$7,Tbl.Kosten[[#This Row],[Totaal kosten]],"")</f>
        <v/>
      </c>
      <c r="FS63" s="160" t="str">
        <f>IF(Tbl.Kosten[[#This Row],[Sanr.]]=FS$7,Tbl.Kosten[[#This Row],[Totaal kosten]],"")</f>
        <v/>
      </c>
      <c r="FT63" s="160" t="str">
        <f>IF(Tbl.Kosten[[#This Row],[Sanr.]]=FT$7,Tbl.Kosten[[#This Row],[Totaal kosten]],"")</f>
        <v/>
      </c>
      <c r="FU63" s="160" t="str">
        <f>IF(Tbl.Kosten[[#This Row],[Sanr.]]=FU$7,Tbl.Kosten[[#This Row],[Totaal kosten]],"")</f>
        <v/>
      </c>
      <c r="FV63" s="160" t="str">
        <f>IF(Tbl.Kosten[[#This Row],[Sanr.]]=FV$7,Tbl.Kosten[[#This Row],[Totaal kosten]],"")</f>
        <v/>
      </c>
      <c r="FW63" s="160" t="str">
        <f>IFERROR(_xlfn.XLOOKUP(Tbl.Kosten[[#This Row],[Activiteitencode]],Tbl.Activiteiten[Activiteitcode],Tbl.Activiteiten[Anr.],"",0,1),"")</f>
        <v/>
      </c>
      <c r="FX63" s="181" t="str">
        <f>_xlfn.CONCAT(Tbl.Kosten[[#This Row],[Pnr.]],Tbl.Kosten[[#This Row],[Sanr.]])</f>
        <v>P1</v>
      </c>
      <c r="FY63" s="160">
        <f>Tbl.Kosten[[#This Row],[Totaal kosten]]-Tbl.Kosten[[#This Row],[Subsidie]]</f>
        <v>0</v>
      </c>
      <c r="FZ63" s="160">
        <f>IF(Tbl.Kosten[[#This Row],[Pnr.]]=FZ$7,Tbl.Kosten[[#This Row],[Te financieren]],"")</f>
        <v>0</v>
      </c>
      <c r="GA63" s="160" t="str">
        <f>IF(Tbl.Kosten[[#This Row],[Pnr.]]=GA$7,Tbl.Kosten[[#This Row],[Te financieren]],"")</f>
        <v/>
      </c>
      <c r="GB63" s="160" t="str">
        <f>IF(Tbl.Kosten[[#This Row],[Pnr.]]=GB$7,Tbl.Kosten[[#This Row],[Te financieren]],"")</f>
        <v/>
      </c>
      <c r="GC63" s="160" t="str">
        <f>IF(Tbl.Kosten[[#This Row],[Pnr.]]=GC$7,Tbl.Kosten[[#This Row],[Te financieren]],"")</f>
        <v/>
      </c>
      <c r="GD63" s="160" t="str">
        <f>IF(Tbl.Kosten[[#This Row],[Pnr.]]=GD$7,Tbl.Kosten[[#This Row],[Te financieren]],"")</f>
        <v/>
      </c>
      <c r="GE63" s="160" t="str">
        <f>IF(Tbl.Kosten[[#This Row],[Pnr.]]=GE$7,Tbl.Kosten[[#This Row],[Te financieren]],"")</f>
        <v/>
      </c>
      <c r="GF63" s="160" t="str">
        <f>IF(Tbl.Kosten[[#This Row],[Pnr.]]=GF$7,Tbl.Kosten[[#This Row],[Te financieren]],"")</f>
        <v/>
      </c>
      <c r="GG63" s="160" t="str">
        <f>IF(Tbl.Kosten[[#This Row],[Pnr.]]=GG$7,Tbl.Kosten[[#This Row],[Te financieren]],"")</f>
        <v/>
      </c>
      <c r="GH63" s="160" t="str">
        <f>IF(Tbl.Kosten[[#This Row],[Pnr.]]=GH$7,Tbl.Kosten[[#This Row],[Te financieren]],"")</f>
        <v/>
      </c>
      <c r="GI63" s="160" t="str">
        <f>IF(Tbl.Kosten[[#This Row],[Pnr.]]=GI$7,Tbl.Kosten[[#This Row],[Te financieren]],"")</f>
        <v/>
      </c>
      <c r="GJ63" s="160" t="str">
        <f>IF(Tbl.Kosten[[#This Row],[Pnr.]]=GJ$7,Tbl.Kosten[[#This Row],[Te financieren]],"")</f>
        <v/>
      </c>
      <c r="GK63" s="160" t="str">
        <f>IF(Tbl.Kosten[[#This Row],[Pnr.]]=GK$7,Tbl.Kosten[[#This Row],[Te financieren]],"")</f>
        <v/>
      </c>
      <c r="GL63" s="160" t="str">
        <f>IF(Tbl.Kosten[[#This Row],[Pnr.]]=GL$7,Tbl.Kosten[[#This Row],[Te financieren]],"")</f>
        <v/>
      </c>
      <c r="GM63" s="160" t="str">
        <f>IF(Tbl.Kosten[[#This Row],[Pnr.]]=GM$7,Tbl.Kosten[[#This Row],[Te financieren]],"")</f>
        <v/>
      </c>
      <c r="GN63" s="160" t="str">
        <f>IF(Tbl.Kosten[[#This Row],[Pnr.]]=GN$7,Tbl.Kosten[[#This Row],[Te financieren]],"")</f>
        <v/>
      </c>
      <c r="GO63" s="160" t="str">
        <f>IF(Tbl.Kosten[[#This Row],[Pnr.]]=GO$7,Tbl.Kosten[[#This Row],[Te financieren]],"")</f>
        <v/>
      </c>
      <c r="GP63" s="160" t="str">
        <f>IF(Tbl.Kosten[[#This Row],[Pnr.]]=GP$7,Tbl.Kosten[[#This Row],[Te financieren]],"")</f>
        <v/>
      </c>
      <c r="GQ63" s="160" t="str">
        <f>IF(Tbl.Kosten[[#This Row],[Pnr.]]=GQ$7,Tbl.Kosten[[#This Row],[Te financieren]],"")</f>
        <v/>
      </c>
      <c r="GR63" s="160" t="str">
        <f>IF(Tbl.Kosten[[#This Row],[Pnr.]]=GR$7,Tbl.Kosten[[#This Row],[Te financieren]],"")</f>
        <v/>
      </c>
      <c r="GS63" s="160" t="str">
        <f>IF(Tbl.Kosten[[#This Row],[Pnr.]]=GS$7,Tbl.Kosten[[#This Row],[Te financieren]],"")</f>
        <v/>
      </c>
      <c r="GT63" s="160" t="str">
        <f>IF(Tbl.Kosten[[#This Row],[Pnr.]]=GT$7,Tbl.Kosten[[#This Row],[Te financieren]],"")</f>
        <v/>
      </c>
      <c r="GU63" s="160" t="str">
        <f>IF(Tbl.Kosten[[#This Row],[Pnr.]]=GU$7,Tbl.Kosten[[#This Row],[Te financieren]],"")</f>
        <v/>
      </c>
      <c r="GV63" s="160" t="str">
        <f>IF(Tbl.Kosten[[#This Row],[Pnr.]]=GV$7,Tbl.Kosten[[#This Row],[Te financieren]],"")</f>
        <v/>
      </c>
      <c r="GW63" s="160" t="str">
        <f>IF(Tbl.Kosten[[#This Row],[Pnr.]]=GW$7,Tbl.Kosten[[#This Row],[Te financieren]],"")</f>
        <v/>
      </c>
      <c r="GX63" s="160" t="str">
        <f>IF(Tbl.Kosten[[#This Row],[Pnr.]]=GX$7,Tbl.Kosten[[#This Row],[Te financieren]],"")</f>
        <v/>
      </c>
      <c r="GY63" s="160" t="str">
        <f>IF(Tbl.Kosten[[#This Row],[Pnr.]]=GY$7,Tbl.Kosten[[#This Row],[Te financieren]],"")</f>
        <v/>
      </c>
      <c r="GZ63" s="160" t="str">
        <f>IF(Tbl.Kosten[[#This Row],[Pnr.]]=GZ$7,Tbl.Kosten[[#This Row],[Te financieren]],"")</f>
        <v/>
      </c>
      <c r="HA63" s="160" t="str">
        <f>IF(Tbl.Kosten[[#This Row],[Pnr.]]=HA$7,Tbl.Kosten[[#This Row],[Te financieren]],"")</f>
        <v/>
      </c>
      <c r="HB63" s="160" t="str">
        <f>IF(Tbl.Kosten[[#This Row],[Pnr.]]=HB$7,Tbl.Kosten[[#This Row],[Te financieren]],"")</f>
        <v/>
      </c>
      <c r="HC63" s="160" t="str">
        <f>IF(Tbl.Kosten[[#This Row],[Pnr.]]=HC$7,Tbl.Kosten[[#This Row],[Te financieren]],"")</f>
        <v/>
      </c>
      <c r="HD63" s="160" t="str">
        <f>IF(Tbl.Kosten[[#This Row],[Pnr.]]=HD$7,Tbl.Kosten[[#This Row],[Te financieren]],"")</f>
        <v/>
      </c>
      <c r="HE63" s="160" t="str">
        <f>IF(Tbl.Kosten[[#This Row],[Pnr.]]=HE$7,Tbl.Kosten[[#This Row],[Te financieren]],"")</f>
        <v/>
      </c>
      <c r="HF63" s="160" t="str">
        <f>IF(Tbl.Kosten[[#This Row],[Pnr.]]=HF$7,Tbl.Kosten[[#This Row],[Te financieren]],"")</f>
        <v/>
      </c>
      <c r="HG63" s="160" t="str">
        <f>IF(Tbl.Kosten[[#This Row],[Pnr.]]=HG$7,Tbl.Kosten[[#This Row],[Te financieren]],"")</f>
        <v/>
      </c>
      <c r="HH63" s="160" t="str">
        <f>IF(Tbl.Kosten[[#This Row],[Pnr.]]=HH$7,Tbl.Kosten[[#This Row],[Te financieren]],"")</f>
        <v/>
      </c>
      <c r="HI63" s="160" t="str">
        <f>IF(Tbl.Kosten[[#This Row],[Pnr.]]=HI$7,Tbl.Kosten[[#This Row],[Te financieren]],"")</f>
        <v/>
      </c>
      <c r="HJ63" s="160" t="str">
        <f>IF(Tbl.Kosten[[#This Row],[Pnr.]]=HJ$7,Tbl.Kosten[[#This Row],[Te financieren]],"")</f>
        <v/>
      </c>
      <c r="HK63" s="160" t="str">
        <f>IF(Tbl.Kosten[[#This Row],[Pnr.]]=HK$7,Tbl.Kosten[[#This Row],[Te financieren]],"")</f>
        <v/>
      </c>
      <c r="HL63" s="160" t="str">
        <f>IF(Tbl.Kosten[[#This Row],[Pnr.]]=HL$7,Tbl.Kosten[[#This Row],[Te financieren]],"")</f>
        <v/>
      </c>
      <c r="HM63" s="160" t="str">
        <f>IF(Tbl.Kosten[[#This Row],[Pnr.]]=HM$7,Tbl.Kosten[[#This Row],[Te financieren]],"")</f>
        <v/>
      </c>
      <c r="HN63" s="160" t="str">
        <f>IF(Tbl.Kosten[[#This Row],[Pnr.]]=HN$7,Tbl.Kosten[[#This Row],[Te financieren]],"")</f>
        <v/>
      </c>
      <c r="HO63" s="160" t="str">
        <f>IF(Tbl.Kosten[[#This Row],[Pnr.]]=HO$7,Tbl.Kosten[[#This Row],[Te financieren]],"")</f>
        <v/>
      </c>
      <c r="HP63" s="160" t="str">
        <f>IF(Tbl.Kosten[[#This Row],[Pnr.]]=HP$7,Tbl.Kosten[[#This Row],[Te financieren]],"")</f>
        <v/>
      </c>
      <c r="HQ63" s="160" t="str">
        <f>IF(Tbl.Kosten[[#This Row],[Pnr.]]=HQ$7,Tbl.Kosten[[#This Row],[Te financieren]],"")</f>
        <v/>
      </c>
      <c r="HR63" s="160" t="str">
        <f>IF(Tbl.Kosten[[#This Row],[Pnr.]]=HR$7,Tbl.Kosten[[#This Row],[Te financieren]],"")</f>
        <v/>
      </c>
      <c r="HS63" s="160" t="str">
        <f>IF(Tbl.Kosten[[#This Row],[Pnr.]]=HS$7,Tbl.Kosten[[#This Row],[Te financieren]],"")</f>
        <v/>
      </c>
      <c r="HT63" s="160" t="str">
        <f>IF(Tbl.Kosten[[#This Row],[Pnr.]]=HT$7,Tbl.Kosten[[#This Row],[Te financieren]],"")</f>
        <v/>
      </c>
      <c r="HU63" s="160" t="str">
        <f>IF(Tbl.Kosten[[#This Row],[Pnr.]]=HU$7,Tbl.Kosten[[#This Row],[Te financieren]],"")</f>
        <v/>
      </c>
      <c r="HV63" s="160" t="str">
        <f>IF(Tbl.Kosten[[#This Row],[Pnr.]]=HV$7,Tbl.Kosten[[#This Row],[Te financieren]],"")</f>
        <v/>
      </c>
      <c r="HW63" s="160" t="str">
        <f>IF(Tbl.Kosten[[#This Row],[Pnr.]]=HW$7,Tbl.Kosten[[#This Row],[Te financieren]],"")</f>
        <v/>
      </c>
    </row>
    <row r="64" spans="2:231" x14ac:dyDescent="0.3">
      <c r="B64" s="144"/>
      <c r="C64" s="147"/>
      <c r="D64" s="146"/>
      <c r="E64" s="147"/>
      <c r="F64" s="145"/>
      <c r="G64" s="11" t="str">
        <f>IF(Tbl.Kosten[[#This Row],[Medewerker e/o 
functie]]&lt;&gt;"",_xlfn.XLOOKUP(Tbl.Kosten[[#This Row],[Medewerker e/o 
functie]],Tbl.Uurtarief[Medewerker en/of functie],Tbl.Uurtarief[Uurtarief],"",0,1),"")</f>
        <v/>
      </c>
      <c r="H64" s="121">
        <f>IFERROR(Tbl.Kosten[[#This Row],[Uren]]*Tbl.Kosten[[#This Row],[Uurtarief]],0)</f>
        <v>0</v>
      </c>
      <c r="I64" s="119" t="str">
        <f>IF(Tbl.Kosten[[#This Row],[Subtotaal uren]]&lt;&gt;0,_xlfn.XLOOKUP(Tbl.Kosten[[#This Row],[Medewerker e/o 
functie]],Tbl.Uurtarief[Medewerker en/of functie],Tbl.Uurtarief[Kostensoort arbeid],"",0,1),"")</f>
        <v/>
      </c>
      <c r="J64" s="147"/>
      <c r="K64" s="145"/>
      <c r="L64" s="149" t="str">
        <f>IF(Tbl.Kosten[[#This Row],[Activum]]&lt;&gt;"",_xlfn.XLOOKUP(Tbl.Kosten[[#This Row],[Activum]],Tbl.Afschrijvingskosten[Activum],Tbl.Afschrijvingskosten[Tarief per afschrijvings-eenheid],"",0,1),"")</f>
        <v/>
      </c>
      <c r="M64" s="122">
        <f>IFERROR(Tbl.Kosten[[#This Row],[Een-
heden]]*Tbl.Kosten[[#This Row],[Afschrijvings-
tarief]],0)</f>
        <v>0</v>
      </c>
      <c r="N64" s="122" t="str">
        <f>IF(Tbl.Kosten[[#This Row],[Subtotaal afschrijving]]&lt;&gt;0,Lijsten!A62,"")</f>
        <v/>
      </c>
      <c r="O64" s="150"/>
      <c r="P64" s="145"/>
      <c r="Q64" s="148"/>
      <c r="R64" s="122">
        <f>IFERROR(Tbl.Kosten[[#This Row],[Aantal]]*Tbl.Kosten[[#This Row],[Tarief]],0)</f>
        <v>0</v>
      </c>
      <c r="S64" s="8">
        <f>IFERROR(Tbl.Kosten[[#This Row],[Subtotaal overige kosten]]+Tbl.Kosten[[#This Row],[Subtotaal uren]]+Tbl.Kosten[[#This Row],[Subtotaal afschrijving]],0)</f>
        <v>0</v>
      </c>
      <c r="T64" s="8">
        <f>IFERROR(Tbl.Kosten[[#This Row],[Totaal kosten]]*Tbl.Kosten[[#This Row],[Subsidie%]],0)</f>
        <v>0</v>
      </c>
      <c r="U64" s="4" t="str" cm="1">
        <f t="array" ref="U64">IFERROR(_xlfn.IFS(Tbl.Kosten[[#This Row],[Subtotaal uren]]&lt;&gt;0,Tbl.Kosten[[#This Row],[Kostensoort arbeid]],Tbl.Kosten[[#This Row],[Subtotaal afschrijving]]&lt;&gt;0,Tbl.Kosten[[#This Row],[Kostensoort afschrijving]],Tbl.Kosten[[#This Row],[Subtotaal overige kosten]]&lt;&gt;0,Tbl.Kosten[[#This Row],[Kostensoort overig]]),"")</f>
        <v/>
      </c>
      <c r="V64" s="4" t="str">
        <f>IFERROR(_xlfn.XLOOKUP(Tbl.Kosten[[#This Row],[Activiteitencode]],Tbl.Activiteiten[Activiteitcode],Tbl.Activiteiten[Werkpakketcode],"",0,1),"")</f>
        <v/>
      </c>
      <c r="W64" s="4" t="str">
        <f>IFERROR(_xlfn.XLOOKUP(Tbl.Kosten[[#This Row],[Werkpakketcode]],Tbl.Werkpakketten[Werkpakketcode],Tbl.Werkpakketten[Subsidiabele activiteit],"",0,1),"")</f>
        <v/>
      </c>
      <c r="X64" s="12">
        <f>IFERROR(_xlfn.XLOOKUP(Tbl.Kosten[[#This Row],[Sanr.]],Tbl.Subsidiehoogte[SAnr.],Tbl.Subsidiehoogte[Sub. Percentage],0,0,1),0)</f>
        <v>0</v>
      </c>
      <c r="Y64" s="154" t="str">
        <f>IFERROR(_xlfn.XLOOKUP(Tbl.Kosten[[#This Row],[Partnercode]],Tbl.Projectpartners[Partnercode],Tbl.Projectpartners[PNr.],"",0,1),"")</f>
        <v>P1</v>
      </c>
      <c r="Z64" s="158">
        <f>IF(Tbl.Kosten[[#This Row],[Pnr.]]=Z$7,Tbl.Kosten[[#This Row],[Totaal kosten]],"")</f>
        <v>0</v>
      </c>
      <c r="AA64" s="158" t="str">
        <f>IF(Tbl.Kosten[[#This Row],[Pnr.]]=AA$7,Tbl.Kosten[[#This Row],[Totaal kosten]],"")</f>
        <v/>
      </c>
      <c r="AB64" s="158" t="str">
        <f>IF(Tbl.Kosten[[#This Row],[Pnr.]]=AB$7,Tbl.Kosten[[#This Row],[Totaal kosten]],"")</f>
        <v/>
      </c>
      <c r="AC64" s="158" t="str">
        <f>IF(Tbl.Kosten[[#This Row],[Pnr.]]=AC$7,Tbl.Kosten[[#This Row],[Totaal kosten]],"")</f>
        <v/>
      </c>
      <c r="AD64" s="158" t="str">
        <f>IF(Tbl.Kosten[[#This Row],[Pnr.]]=AD$7,Tbl.Kosten[[#This Row],[Totaal kosten]],"")</f>
        <v/>
      </c>
      <c r="AE64" s="158" t="str">
        <f>IF(Tbl.Kosten[[#This Row],[Pnr.]]=AE$7,Tbl.Kosten[[#This Row],[Totaal kosten]],"")</f>
        <v/>
      </c>
      <c r="AF64" s="158" t="str">
        <f>IF(Tbl.Kosten[[#This Row],[Pnr.]]=AF$7,Tbl.Kosten[[#This Row],[Totaal kosten]],"")</f>
        <v/>
      </c>
      <c r="AG64" s="158" t="str">
        <f>IF(Tbl.Kosten[[#This Row],[Pnr.]]=AG$7,Tbl.Kosten[[#This Row],[Totaal kosten]],"")</f>
        <v/>
      </c>
      <c r="AH64" s="158" t="str">
        <f>IF(Tbl.Kosten[[#This Row],[Pnr.]]=AH$7,Tbl.Kosten[[#This Row],[Totaal kosten]],"")</f>
        <v/>
      </c>
      <c r="AI64" s="158" t="str">
        <f>IF(Tbl.Kosten[[#This Row],[Pnr.]]=AI$7,Tbl.Kosten[[#This Row],[Totaal kosten]],"")</f>
        <v/>
      </c>
      <c r="AJ64" s="158" t="str">
        <f>IF(Tbl.Kosten[[#This Row],[Pnr.]]=AJ$7,Tbl.Kosten[[#This Row],[Totaal kosten]],"")</f>
        <v/>
      </c>
      <c r="AK64" s="158" t="str">
        <f>IF(Tbl.Kosten[[#This Row],[Pnr.]]=AK$7,Tbl.Kosten[[#This Row],[Totaal kosten]],"")</f>
        <v/>
      </c>
      <c r="AL64" s="158" t="str">
        <f>IF(Tbl.Kosten[[#This Row],[Pnr.]]=AL$7,Tbl.Kosten[[#This Row],[Totaal kosten]],"")</f>
        <v/>
      </c>
      <c r="AM64" s="158" t="str">
        <f>IF(Tbl.Kosten[[#This Row],[Pnr.]]=AM$7,Tbl.Kosten[[#This Row],[Totaal kosten]],"")</f>
        <v/>
      </c>
      <c r="AN64" s="158" t="str">
        <f>IF(Tbl.Kosten[[#This Row],[Pnr.]]=AN$7,Tbl.Kosten[[#This Row],[Totaal kosten]],"")</f>
        <v/>
      </c>
      <c r="AO64" s="158" t="str">
        <f>IF(Tbl.Kosten[[#This Row],[Pnr.]]=AO$7,Tbl.Kosten[[#This Row],[Totaal kosten]],"")</f>
        <v/>
      </c>
      <c r="AP64" s="158" t="str">
        <f>IF(Tbl.Kosten[[#This Row],[Pnr.]]=AP$7,Tbl.Kosten[[#This Row],[Totaal kosten]],"")</f>
        <v/>
      </c>
      <c r="AQ64" s="158" t="str">
        <f>IF(Tbl.Kosten[[#This Row],[Pnr.]]=AQ$7,Tbl.Kosten[[#This Row],[Totaal kosten]],"")</f>
        <v/>
      </c>
      <c r="AR64" s="158" t="str">
        <f>IF(Tbl.Kosten[[#This Row],[Pnr.]]=AR$7,Tbl.Kosten[[#This Row],[Totaal kosten]],"")</f>
        <v/>
      </c>
      <c r="AS64" s="158" t="str">
        <f>IF(Tbl.Kosten[[#This Row],[Pnr.]]=AS$7,Tbl.Kosten[[#This Row],[Totaal kosten]],"")</f>
        <v/>
      </c>
      <c r="AT64" s="158" t="str">
        <f>IF(Tbl.Kosten[[#This Row],[Pnr.]]=AT$7,Tbl.Kosten[[#This Row],[Totaal kosten]],"")</f>
        <v/>
      </c>
      <c r="AU64" s="158" t="str">
        <f>IF(Tbl.Kosten[[#This Row],[Pnr.]]=AU$7,Tbl.Kosten[[#This Row],[Totaal kosten]],"")</f>
        <v/>
      </c>
      <c r="AV64" s="158" t="str">
        <f>IF(Tbl.Kosten[[#This Row],[Pnr.]]=AV$7,Tbl.Kosten[[#This Row],[Totaal kosten]],"")</f>
        <v/>
      </c>
      <c r="AW64" s="158" t="str">
        <f>IF(Tbl.Kosten[[#This Row],[Pnr.]]=AW$7,Tbl.Kosten[[#This Row],[Totaal kosten]],"")</f>
        <v/>
      </c>
      <c r="AX64" s="158" t="str">
        <f>IF(Tbl.Kosten[[#This Row],[Pnr.]]=AX$7,Tbl.Kosten[[#This Row],[Totaal kosten]],"")</f>
        <v/>
      </c>
      <c r="AY64" s="158" t="str">
        <f>IF(Tbl.Kosten[[#This Row],[Pnr.]]=AY$7,Tbl.Kosten[[#This Row],[Totaal kosten]],"")</f>
        <v/>
      </c>
      <c r="AZ64" s="158" t="str">
        <f>IF(Tbl.Kosten[[#This Row],[Pnr.]]=AZ$7,Tbl.Kosten[[#This Row],[Totaal kosten]],"")</f>
        <v/>
      </c>
      <c r="BA64" s="158" t="str">
        <f>IF(Tbl.Kosten[[#This Row],[Pnr.]]=BA$7,Tbl.Kosten[[#This Row],[Totaal kosten]],"")</f>
        <v/>
      </c>
      <c r="BB64" s="158" t="str">
        <f>IF(Tbl.Kosten[[#This Row],[Pnr.]]=BB$7,Tbl.Kosten[[#This Row],[Totaal kosten]],"")</f>
        <v/>
      </c>
      <c r="BC64" s="158" t="str">
        <f>IF(Tbl.Kosten[[#This Row],[Pnr.]]=BC$7,Tbl.Kosten[[#This Row],[Totaal kosten]],"")</f>
        <v/>
      </c>
      <c r="BD64" s="158" t="str">
        <f>IF(Tbl.Kosten[[#This Row],[Pnr.]]=BD$7,Tbl.Kosten[[#This Row],[Totaal kosten]],"")</f>
        <v/>
      </c>
      <c r="BE64" s="158" t="str">
        <f>IF(Tbl.Kosten[[#This Row],[Pnr.]]=BE$7,Tbl.Kosten[[#This Row],[Totaal kosten]],"")</f>
        <v/>
      </c>
      <c r="BF64" s="158" t="str">
        <f>IF(Tbl.Kosten[[#This Row],[Pnr.]]=BF$7,Tbl.Kosten[[#This Row],[Totaal kosten]],"")</f>
        <v/>
      </c>
      <c r="BG64" s="158" t="str">
        <f>IF(Tbl.Kosten[[#This Row],[Pnr.]]=BG$7,Tbl.Kosten[[#This Row],[Totaal kosten]],"")</f>
        <v/>
      </c>
      <c r="BH64" s="158" t="str">
        <f>IF(Tbl.Kosten[[#This Row],[Pnr.]]=BH$7,Tbl.Kosten[[#This Row],[Totaal kosten]],"")</f>
        <v/>
      </c>
      <c r="BI64" s="158" t="str">
        <f>IF(Tbl.Kosten[[#This Row],[Pnr.]]=BI$7,Tbl.Kosten[[#This Row],[Totaal kosten]],"")</f>
        <v/>
      </c>
      <c r="BJ64" s="158" t="str">
        <f>IF(Tbl.Kosten[[#This Row],[Pnr.]]=BJ$7,Tbl.Kosten[[#This Row],[Totaal kosten]],"")</f>
        <v/>
      </c>
      <c r="BK64" s="158" t="str">
        <f>IF(Tbl.Kosten[[#This Row],[Pnr.]]=BK$7,Tbl.Kosten[[#This Row],[Totaal kosten]],"")</f>
        <v/>
      </c>
      <c r="BL64" s="158" t="str">
        <f>IF(Tbl.Kosten[[#This Row],[Pnr.]]=BL$7,Tbl.Kosten[[#This Row],[Totaal kosten]],"")</f>
        <v/>
      </c>
      <c r="BM64" s="158" t="str">
        <f>IF(Tbl.Kosten[[#This Row],[Pnr.]]=BM$7,Tbl.Kosten[[#This Row],[Totaal kosten]],"")</f>
        <v/>
      </c>
      <c r="BN64" s="158" t="str">
        <f>IF(Tbl.Kosten[[#This Row],[Pnr.]]=BN$7,Tbl.Kosten[[#This Row],[Totaal kosten]],"")</f>
        <v/>
      </c>
      <c r="BO64" s="158" t="str">
        <f>IF(Tbl.Kosten[[#This Row],[Pnr.]]=BO$7,Tbl.Kosten[[#This Row],[Totaal kosten]],"")</f>
        <v/>
      </c>
      <c r="BP64" s="158" t="str">
        <f>IF(Tbl.Kosten[[#This Row],[Pnr.]]=BP$7,Tbl.Kosten[[#This Row],[Totaal kosten]],"")</f>
        <v/>
      </c>
      <c r="BQ64" s="158" t="str">
        <f>IF(Tbl.Kosten[[#This Row],[Pnr.]]=BQ$7,Tbl.Kosten[[#This Row],[Totaal kosten]],"")</f>
        <v/>
      </c>
      <c r="BR64" s="158" t="str">
        <f>IF(Tbl.Kosten[[#This Row],[Pnr.]]=BR$7,Tbl.Kosten[[#This Row],[Totaal kosten]],"")</f>
        <v/>
      </c>
      <c r="BS64" s="158" t="str">
        <f>IF(Tbl.Kosten[[#This Row],[Pnr.]]=BS$7,Tbl.Kosten[[#This Row],[Totaal kosten]],"")</f>
        <v/>
      </c>
      <c r="BT64" s="158" t="str">
        <f>IF(Tbl.Kosten[[#This Row],[Pnr.]]=BT$7,Tbl.Kosten[[#This Row],[Totaal kosten]],"")</f>
        <v/>
      </c>
      <c r="BU64" s="158" t="str">
        <f>IF(Tbl.Kosten[[#This Row],[Pnr.]]=BU$7,Tbl.Kosten[[#This Row],[Totaal kosten]],"")</f>
        <v/>
      </c>
      <c r="BV64" s="158" t="str">
        <f>IF(Tbl.Kosten[[#This Row],[Pnr.]]=BV$7,Tbl.Kosten[[#This Row],[Totaal kosten]],"")</f>
        <v/>
      </c>
      <c r="BW64" s="158" t="str">
        <f>IF(Tbl.Kosten[[#This Row],[Pnr.]]=BW$7,Tbl.Kosten[[#This Row],[Totaal kosten]],"")</f>
        <v/>
      </c>
      <c r="BX64" s="158" t="str">
        <f>IFERROR(_xlfn.XLOOKUP(Tbl.Kosten[[#This Row],[Werkpakketcode]],Tbl.Werkpakketten[Werkpakketcode],Tbl.Werkpakketten[WPnr.],"",0,1),"")</f>
        <v/>
      </c>
      <c r="BY64" s="158" t="str">
        <f>IF(Tbl.Kosten[[#This Row],[WPnr.]]=BY$7,Tbl.Kosten[[#This Row],[Totaal kosten]],"")</f>
        <v/>
      </c>
      <c r="BZ64" s="158" t="str">
        <f>IF(Tbl.Kosten[[#This Row],[WPnr.]]=BZ$7,Tbl.Kosten[[#This Row],[Totaal kosten]],"")</f>
        <v/>
      </c>
      <c r="CA64" s="158" t="str">
        <f>IF(Tbl.Kosten[[#This Row],[WPnr.]]=CA$7,Tbl.Kosten[[#This Row],[Totaal kosten]],"")</f>
        <v/>
      </c>
      <c r="CB64" s="158" t="str">
        <f>IF(Tbl.Kosten[[#This Row],[WPnr.]]=CB$7,Tbl.Kosten[[#This Row],[Totaal kosten]],"")</f>
        <v/>
      </c>
      <c r="CC64" s="158" t="str">
        <f>IF(Tbl.Kosten[[#This Row],[WPnr.]]=CC$7,Tbl.Kosten[[#This Row],[Totaal kosten]],"")</f>
        <v/>
      </c>
      <c r="CD64" s="158" t="str">
        <f>IF(Tbl.Kosten[[#This Row],[WPnr.]]=CD$7,Tbl.Kosten[[#This Row],[Totaal kosten]],"")</f>
        <v/>
      </c>
      <c r="CE64" s="158" t="str">
        <f>IF(Tbl.Kosten[[#This Row],[WPnr.]]=CE$7,Tbl.Kosten[[#This Row],[Totaal kosten]],"")</f>
        <v/>
      </c>
      <c r="CF64" s="158" t="str">
        <f>IF(Tbl.Kosten[[#This Row],[WPnr.]]=CF$7,Tbl.Kosten[[#This Row],[Totaal kosten]],"")</f>
        <v/>
      </c>
      <c r="CG64" s="158" t="str">
        <f>IF(Tbl.Kosten[[#This Row],[WPnr.]]=CG$7,Tbl.Kosten[[#This Row],[Totaal kosten]],"")</f>
        <v/>
      </c>
      <c r="CH64" s="158" t="str">
        <f>IF(Tbl.Kosten[[#This Row],[WPnr.]]=CH$7,Tbl.Kosten[[#This Row],[Totaal kosten]],"")</f>
        <v/>
      </c>
      <c r="CI64" s="158" t="str">
        <f>IF(Tbl.Kosten[[#This Row],[WPnr.]]=CI$7,Tbl.Kosten[[#This Row],[Totaal kosten]],"")</f>
        <v/>
      </c>
      <c r="CJ64" s="158" t="str">
        <f>IF(Tbl.Kosten[[#This Row],[WPnr.]]=CJ$7,Tbl.Kosten[[#This Row],[Totaal kosten]],"")</f>
        <v/>
      </c>
      <c r="CK64" s="158" t="str">
        <f>IF(Tbl.Kosten[[#This Row],[WPnr.]]=CK$7,Tbl.Kosten[[#This Row],[Totaal kosten]],"")</f>
        <v/>
      </c>
      <c r="CL64" s="158" t="str">
        <f>IF(Tbl.Kosten[[#This Row],[WPnr.]]=CL$7,Tbl.Kosten[[#This Row],[Totaal kosten]],"")</f>
        <v/>
      </c>
      <c r="CM64" s="158" t="str">
        <f>IF(Tbl.Kosten[[#This Row],[WPnr.]]=CM$7,Tbl.Kosten[[#This Row],[Totaal kosten]],"")</f>
        <v/>
      </c>
      <c r="CN64" s="158" t="str">
        <f>IF(Tbl.Kosten[[#This Row],[WPnr.]]=CN$7,Tbl.Kosten[[#This Row],[Totaal kosten]],"")</f>
        <v/>
      </c>
      <c r="CO64" s="158" t="str">
        <f>IF(Tbl.Kosten[[#This Row],[WPnr.]]=CO$7,Tbl.Kosten[[#This Row],[Totaal kosten]],"")</f>
        <v/>
      </c>
      <c r="CP64" s="158" t="str">
        <f>IF(Tbl.Kosten[[#This Row],[WPnr.]]=CP$7,Tbl.Kosten[[#This Row],[Totaal kosten]],"")</f>
        <v/>
      </c>
      <c r="CQ64" s="158" t="str">
        <f>IF(Tbl.Kosten[[#This Row],[WPnr.]]=CQ$7,Tbl.Kosten[[#This Row],[Totaal kosten]],"")</f>
        <v/>
      </c>
      <c r="CR64" s="158" t="str">
        <f>IF(Tbl.Kosten[[#This Row],[WPnr.]]=CR$7,Tbl.Kosten[[#This Row],[Totaal kosten]],"")</f>
        <v/>
      </c>
      <c r="CS64" s="158" t="str">
        <f>IF(Tbl.Kosten[[#This Row],[WPnr.]]=CS$7,Tbl.Kosten[[#This Row],[Totaal kosten]],"")</f>
        <v/>
      </c>
      <c r="CT64" s="158" t="str">
        <f>IF(Tbl.Kosten[[#This Row],[WPnr.]]=CT$7,Tbl.Kosten[[#This Row],[Totaal kosten]],"")</f>
        <v/>
      </c>
      <c r="CU64" s="158" t="str">
        <f>IF(Tbl.Kosten[[#This Row],[WPnr.]]=CU$7,Tbl.Kosten[[#This Row],[Totaal kosten]],"")</f>
        <v/>
      </c>
      <c r="CV64" s="158" t="str">
        <f>IF(Tbl.Kosten[[#This Row],[WPnr.]]=CV$7,Tbl.Kosten[[#This Row],[Totaal kosten]],"")</f>
        <v/>
      </c>
      <c r="CW64" s="158" t="str">
        <f>IF(Tbl.Kosten[[#This Row],[WPnr.]]=CW$7,Tbl.Kosten[[#This Row],[Totaal kosten]],"")</f>
        <v/>
      </c>
      <c r="CX64" s="158" t="str">
        <f>IF(Tbl.Kosten[[#This Row],[WPnr.]]=CX$7,Tbl.Kosten[[#This Row],[Totaal kosten]],"")</f>
        <v/>
      </c>
      <c r="CY64" s="158" t="str">
        <f>IF(Tbl.Kosten[[#This Row],[WPnr.]]=CY$7,Tbl.Kosten[[#This Row],[Totaal kosten]],"")</f>
        <v/>
      </c>
      <c r="CZ64" s="158" t="str">
        <f>IF(Tbl.Kosten[[#This Row],[WPnr.]]=CZ$7,Tbl.Kosten[[#This Row],[Totaal kosten]],"")</f>
        <v/>
      </c>
      <c r="DA64" s="158" t="str">
        <f>IF(Tbl.Kosten[[#This Row],[WPnr.]]=DA$7,Tbl.Kosten[[#This Row],[Totaal kosten]],"")</f>
        <v/>
      </c>
      <c r="DB64" s="158" t="str">
        <f>IF(Tbl.Kosten[[#This Row],[WPnr.]]=DB$7,Tbl.Kosten[[#This Row],[Totaal kosten]],"")</f>
        <v/>
      </c>
      <c r="DC64" s="158" t="str">
        <f>IF(Tbl.Kosten[[#This Row],[WPnr.]]=DC$7,Tbl.Kosten[[#This Row],[Totaal kosten]],"")</f>
        <v/>
      </c>
      <c r="DD64" s="158" t="str">
        <f>IF(Tbl.Kosten[[#This Row],[WPnr.]]=DD$7,Tbl.Kosten[[#This Row],[Totaal kosten]],"")</f>
        <v/>
      </c>
      <c r="DE64" s="158" t="str">
        <f>IF(Tbl.Kosten[[#This Row],[WPnr.]]=DE$7,Tbl.Kosten[[#This Row],[Totaal kosten]],"")</f>
        <v/>
      </c>
      <c r="DF64" s="158" t="str">
        <f>IF(Tbl.Kosten[[#This Row],[WPnr.]]=DF$7,Tbl.Kosten[[#This Row],[Totaal kosten]],"")</f>
        <v/>
      </c>
      <c r="DG64" s="158" t="str">
        <f>IF(Tbl.Kosten[[#This Row],[WPnr.]]=DG$7,Tbl.Kosten[[#This Row],[Totaal kosten]],"")</f>
        <v/>
      </c>
      <c r="DH64" s="158" t="str">
        <f>IF(Tbl.Kosten[[#This Row],[WPnr.]]=DH$7,Tbl.Kosten[[#This Row],[Totaal kosten]],"")</f>
        <v/>
      </c>
      <c r="DI64" s="158" t="str">
        <f>IF(Tbl.Kosten[[#This Row],[WPnr.]]=DI$7,Tbl.Kosten[[#This Row],[Totaal kosten]],"")</f>
        <v/>
      </c>
      <c r="DJ64" s="158" t="str">
        <f>IF(Tbl.Kosten[[#This Row],[WPnr.]]=DJ$7,Tbl.Kosten[[#This Row],[Totaal kosten]],"")</f>
        <v/>
      </c>
      <c r="DK64" s="158" t="str">
        <f>IF(Tbl.Kosten[[#This Row],[WPnr.]]=DK$7,Tbl.Kosten[[#This Row],[Totaal kosten]],"")</f>
        <v/>
      </c>
      <c r="DL64" s="158" t="str">
        <f>IF(Tbl.Kosten[[#This Row],[WPnr.]]=DL$7,Tbl.Kosten[[#This Row],[Totaal kosten]],"")</f>
        <v/>
      </c>
      <c r="DM64" s="158" t="str">
        <f>IF(Tbl.Kosten[[#This Row],[WPnr.]]=DM$7,Tbl.Kosten[[#This Row],[Totaal kosten]],"")</f>
        <v/>
      </c>
      <c r="DN64" s="158" t="str">
        <f>IF(Tbl.Kosten[[#This Row],[WPnr.]]=DN$7,Tbl.Kosten[[#This Row],[Totaal kosten]],"")</f>
        <v/>
      </c>
      <c r="DO64" s="158" t="str">
        <f>IF(Tbl.Kosten[[#This Row],[WPnr.]]=DO$7,Tbl.Kosten[[#This Row],[Totaal kosten]],"")</f>
        <v/>
      </c>
      <c r="DP64" s="158" t="str">
        <f>IF(Tbl.Kosten[[#This Row],[WPnr.]]=DP$7,Tbl.Kosten[[#This Row],[Totaal kosten]],"")</f>
        <v/>
      </c>
      <c r="DQ64" s="158" t="str">
        <f>IF(Tbl.Kosten[[#This Row],[WPnr.]]=DQ$7,Tbl.Kosten[[#This Row],[Totaal kosten]],"")</f>
        <v/>
      </c>
      <c r="DR64" s="158" t="str">
        <f>IF(Tbl.Kosten[[#This Row],[WPnr.]]=DR$7,Tbl.Kosten[[#This Row],[Totaal kosten]],"")</f>
        <v/>
      </c>
      <c r="DS64" s="158" t="str">
        <f>IF(Tbl.Kosten[[#This Row],[WPnr.]]=DS$7,Tbl.Kosten[[#This Row],[Totaal kosten]],"")</f>
        <v/>
      </c>
      <c r="DT64" s="158" t="str">
        <f>IF(Tbl.Kosten[[#This Row],[WPnr.]]=DT$7,Tbl.Kosten[[#This Row],[Totaal kosten]],"")</f>
        <v/>
      </c>
      <c r="DU64" s="158" t="str">
        <f>IF(Tbl.Kosten[[#This Row],[WPnr.]]=DU$7,Tbl.Kosten[[#This Row],[Totaal kosten]],"")</f>
        <v/>
      </c>
      <c r="DV64" s="158" t="str">
        <f>IF(Tbl.Kosten[[#This Row],[WPnr.]]=DV$7,Tbl.Kosten[[#This Row],[Totaal kosten]],"")</f>
        <v/>
      </c>
      <c r="DW64" s="160" t="str">
        <f>IFERROR(_xlfn.XLOOKUP(Tbl.Kosten[[#This Row],[Kostensoort]],Tbl.Kostensoorten[Kostensoorten],Tbl.Kostensoorten[KSnr.],"",0,1),"")</f>
        <v/>
      </c>
      <c r="DX64" s="160" t="str">
        <f>IF(Tbl.Kosten[[#This Row],[KSnr.]]=DX$7,Tbl.Kosten[[#This Row],[Totaal kosten]],"")</f>
        <v/>
      </c>
      <c r="DY64" s="160" t="str">
        <f>IF(Tbl.Kosten[[#This Row],[KSnr.]]=DY$7,Tbl.Kosten[[#This Row],[Totaal kosten]],"")</f>
        <v/>
      </c>
      <c r="DZ64" s="160" t="str">
        <f>IF(Tbl.Kosten[[#This Row],[KSnr.]]=DZ$7,Tbl.Kosten[[#This Row],[Totaal kosten]],"")</f>
        <v/>
      </c>
      <c r="EA64" s="160" t="str">
        <f>IF(Tbl.Kosten[[#This Row],[KSnr.]]=EA$7,Tbl.Kosten[[#This Row],[Totaal kosten]],"")</f>
        <v/>
      </c>
      <c r="EB64" s="160" t="str">
        <f>IF(Tbl.Kosten[[#This Row],[KSnr.]]=EB$7,Tbl.Kosten[[#This Row],[Totaal kosten]],"")</f>
        <v/>
      </c>
      <c r="EC64" s="160" t="str">
        <f>IF(Tbl.Kosten[[#This Row],[KSnr.]]=EC$7,Tbl.Kosten[[#This Row],[Totaal kosten]],"")</f>
        <v/>
      </c>
      <c r="ED64" s="160" t="str">
        <f>IF(Tbl.Kosten[[#This Row],[KSnr.]]=ED$7,Tbl.Kosten[[#This Row],[Totaal kosten]],"")</f>
        <v/>
      </c>
      <c r="EE64" s="160" t="str">
        <f>IF(Tbl.Kosten[[#This Row],[KSnr.]]=EE$7,Tbl.Kosten[[#This Row],[Totaal kosten]],"")</f>
        <v/>
      </c>
      <c r="EF64" s="160" t="str">
        <f>IF(Tbl.Kosten[[#This Row],[KSnr.]]=EF$7,Tbl.Kosten[[#This Row],[Totaal kosten]],"")</f>
        <v/>
      </c>
      <c r="EG64" s="160" t="str">
        <f>IF(Tbl.Kosten[[#This Row],[KSnr.]]=EG$7,Tbl.Kosten[[#This Row],[Totaal kosten]],"")</f>
        <v/>
      </c>
      <c r="EH64" s="160" t="str">
        <f>IF(Tbl.Kosten[[#This Row],[KSnr.]]=EH$7,Tbl.Kosten[[#This Row],[Totaal kosten]],"")</f>
        <v/>
      </c>
      <c r="EI64" s="160" t="str">
        <f>IF(Tbl.Kosten[[#This Row],[KSnr.]]=EI$7,Tbl.Kosten[[#This Row],[Totaal kosten]],"")</f>
        <v/>
      </c>
      <c r="EJ64" s="160" t="str">
        <f>IF(Tbl.Kosten[[#This Row],[KSnr.]]=EJ$7,Tbl.Kosten[[#This Row],[Totaal kosten]],"")</f>
        <v/>
      </c>
      <c r="EK64" s="160" t="str">
        <f>IF(Tbl.Kosten[[#This Row],[KSnr.]]=EK$7,Tbl.Kosten[[#This Row],[Totaal kosten]],"")</f>
        <v/>
      </c>
      <c r="EL64" s="160" t="str">
        <f>IF(Tbl.Kosten[[#This Row],[KSnr.]]=EL$7,Tbl.Kosten[[#This Row],[Totaal kosten]],"")</f>
        <v/>
      </c>
      <c r="EM64" s="160" t="str">
        <f>IF(Tbl.Kosten[[#This Row],[KSnr.]]=EM$7,Tbl.Kosten[[#This Row],[Totaal kosten]],"")</f>
        <v/>
      </c>
      <c r="EN64" s="160" t="str">
        <f>IF(Tbl.Kosten[[#This Row],[KSnr.]]=EN$7,Tbl.Kosten[[#This Row],[Totaal kosten]],"")</f>
        <v/>
      </c>
      <c r="EO64" s="160" t="str">
        <f>IF(Tbl.Kosten[[#This Row],[KSnr.]]=EO$7,Tbl.Kosten[[#This Row],[Totaal kosten]],"")</f>
        <v/>
      </c>
      <c r="EP64" s="160" t="str">
        <f>IF(Tbl.Kosten[[#This Row],[KSnr.]]=EP$7,Tbl.Kosten[[#This Row],[Totaal kosten]],"")</f>
        <v/>
      </c>
      <c r="EQ64" s="160" t="str">
        <f>IF(Tbl.Kosten[[#This Row],[KSnr.]]=EQ$7,Tbl.Kosten[[#This Row],[Totaal kosten]],"")</f>
        <v/>
      </c>
      <c r="ER64" s="154" t="str">
        <f>IFERROR(_xlfn.XLOOKUP(Tbl.Kosten[[#This Row],[Subsidieactiviteit]],Tbl.Subsidiehoogte[Subsidieactiviteit],Tbl.Subsidiehoogte[SAnr.],"",0,1),"")</f>
        <v/>
      </c>
      <c r="ES64" s="160" t="str">
        <f>IF(Tbl.Kosten[[#This Row],[Sanr.]]=ES$7,Tbl.Kosten[[#This Row],[Totaal kosten]],"")</f>
        <v/>
      </c>
      <c r="ET64" s="160" t="str">
        <f>IF(Tbl.Kosten[[#This Row],[Sanr.]]=ET$7,Tbl.Kosten[[#This Row],[Totaal kosten]],"")</f>
        <v/>
      </c>
      <c r="EU64" s="160" t="str">
        <f>IF(Tbl.Kosten[[#This Row],[Sanr.]]=EU$7,Tbl.Kosten[[#This Row],[Totaal kosten]],"")</f>
        <v/>
      </c>
      <c r="EV64" s="160" t="str">
        <f>IF(Tbl.Kosten[[#This Row],[Sanr.]]=EV$7,Tbl.Kosten[[#This Row],[Totaal kosten]],"")</f>
        <v/>
      </c>
      <c r="EW64" s="160" t="str">
        <f>IF(Tbl.Kosten[[#This Row],[Sanr.]]=EW$7,Tbl.Kosten[[#This Row],[Totaal kosten]],"")</f>
        <v/>
      </c>
      <c r="EX64" s="160" t="str">
        <f>IF(Tbl.Kosten[[#This Row],[Sanr.]]=EX$7,Tbl.Kosten[[#This Row],[Totaal kosten]],"")</f>
        <v/>
      </c>
      <c r="EY64" s="160" t="str">
        <f>IF(Tbl.Kosten[[#This Row],[Sanr.]]=EY$7,Tbl.Kosten[[#This Row],[Totaal kosten]],"")</f>
        <v/>
      </c>
      <c r="EZ64" s="160" t="str">
        <f>IF(Tbl.Kosten[[#This Row],[Sanr.]]=EZ$7,Tbl.Kosten[[#This Row],[Totaal kosten]],"")</f>
        <v/>
      </c>
      <c r="FA64" s="160" t="str">
        <f>IF(Tbl.Kosten[[#This Row],[Sanr.]]=FA$7,Tbl.Kosten[[#This Row],[Totaal kosten]],"")</f>
        <v/>
      </c>
      <c r="FB64" s="160" t="str">
        <f>IF(Tbl.Kosten[[#This Row],[Sanr.]]=FB$7,Tbl.Kosten[[#This Row],[Totaal kosten]],"")</f>
        <v/>
      </c>
      <c r="FC64" s="160" t="str">
        <f>IF(Tbl.Kosten[[#This Row],[Sanr.]]=FC$7,Tbl.Kosten[[#This Row],[Totaal kosten]],"")</f>
        <v/>
      </c>
      <c r="FD64" s="160" t="str">
        <f>IF(Tbl.Kosten[[#This Row],[Sanr.]]=FD$7,Tbl.Kosten[[#This Row],[Totaal kosten]],"")</f>
        <v/>
      </c>
      <c r="FE64" s="160" t="str">
        <f>IF(Tbl.Kosten[[#This Row],[Sanr.]]=FE$7,Tbl.Kosten[[#This Row],[Totaal kosten]],"")</f>
        <v/>
      </c>
      <c r="FF64" s="160" t="str">
        <f>IF(Tbl.Kosten[[#This Row],[Sanr.]]=FF$7,Tbl.Kosten[[#This Row],[Totaal kosten]],"")</f>
        <v/>
      </c>
      <c r="FG64" s="160" t="str">
        <f>IF(Tbl.Kosten[[#This Row],[Sanr.]]=FG$7,Tbl.Kosten[[#This Row],[Totaal kosten]],"")</f>
        <v/>
      </c>
      <c r="FH64" s="160" t="str">
        <f>IF(Tbl.Kosten[[#This Row],[Sanr.]]=FH$7,Tbl.Kosten[[#This Row],[Totaal kosten]],"")</f>
        <v/>
      </c>
      <c r="FI64" s="160" t="str">
        <f>IF(Tbl.Kosten[[#This Row],[Sanr.]]=FI$7,Tbl.Kosten[[#This Row],[Totaal kosten]],"")</f>
        <v/>
      </c>
      <c r="FJ64" s="160" t="str">
        <f>IF(Tbl.Kosten[[#This Row],[Sanr.]]=FJ$7,Tbl.Kosten[[#This Row],[Totaal kosten]],"")</f>
        <v/>
      </c>
      <c r="FK64" s="160" t="str">
        <f>IF(Tbl.Kosten[[#This Row],[Sanr.]]=FK$7,Tbl.Kosten[[#This Row],[Totaal kosten]],"")</f>
        <v/>
      </c>
      <c r="FL64" s="160" t="str">
        <f>IF(Tbl.Kosten[[#This Row],[Sanr.]]=FL$7,Tbl.Kosten[[#This Row],[Totaal kosten]],"")</f>
        <v/>
      </c>
      <c r="FM64" s="160" t="str">
        <f>IF(Tbl.Kosten[[#This Row],[Sanr.]]=FM$7,Tbl.Kosten[[#This Row],[Totaal kosten]],"")</f>
        <v/>
      </c>
      <c r="FN64" s="160" t="str">
        <f>IF(Tbl.Kosten[[#This Row],[Sanr.]]=FN$7,Tbl.Kosten[[#This Row],[Totaal kosten]],"")</f>
        <v/>
      </c>
      <c r="FO64" s="160" t="str">
        <f>IF(Tbl.Kosten[[#This Row],[Sanr.]]=FO$7,Tbl.Kosten[[#This Row],[Totaal kosten]],"")</f>
        <v/>
      </c>
      <c r="FP64" s="160" t="str">
        <f>IF(Tbl.Kosten[[#This Row],[Sanr.]]=FP$7,Tbl.Kosten[[#This Row],[Totaal kosten]],"")</f>
        <v/>
      </c>
      <c r="FQ64" s="160" t="str">
        <f>IF(Tbl.Kosten[[#This Row],[Sanr.]]=FQ$7,Tbl.Kosten[[#This Row],[Totaal kosten]],"")</f>
        <v/>
      </c>
      <c r="FR64" s="160" t="str">
        <f>IF(Tbl.Kosten[[#This Row],[Sanr.]]=FR$7,Tbl.Kosten[[#This Row],[Totaal kosten]],"")</f>
        <v/>
      </c>
      <c r="FS64" s="160" t="str">
        <f>IF(Tbl.Kosten[[#This Row],[Sanr.]]=FS$7,Tbl.Kosten[[#This Row],[Totaal kosten]],"")</f>
        <v/>
      </c>
      <c r="FT64" s="160" t="str">
        <f>IF(Tbl.Kosten[[#This Row],[Sanr.]]=FT$7,Tbl.Kosten[[#This Row],[Totaal kosten]],"")</f>
        <v/>
      </c>
      <c r="FU64" s="160" t="str">
        <f>IF(Tbl.Kosten[[#This Row],[Sanr.]]=FU$7,Tbl.Kosten[[#This Row],[Totaal kosten]],"")</f>
        <v/>
      </c>
      <c r="FV64" s="160" t="str">
        <f>IF(Tbl.Kosten[[#This Row],[Sanr.]]=FV$7,Tbl.Kosten[[#This Row],[Totaal kosten]],"")</f>
        <v/>
      </c>
      <c r="FW64" s="160" t="str">
        <f>IFERROR(_xlfn.XLOOKUP(Tbl.Kosten[[#This Row],[Activiteitencode]],Tbl.Activiteiten[Activiteitcode],Tbl.Activiteiten[Anr.],"",0,1),"")</f>
        <v/>
      </c>
      <c r="FX64" s="181" t="str">
        <f>_xlfn.CONCAT(Tbl.Kosten[[#This Row],[Pnr.]],Tbl.Kosten[[#This Row],[Sanr.]])</f>
        <v>P1</v>
      </c>
      <c r="FY64" s="160">
        <f>Tbl.Kosten[[#This Row],[Totaal kosten]]-Tbl.Kosten[[#This Row],[Subsidie]]</f>
        <v>0</v>
      </c>
      <c r="FZ64" s="160">
        <f>IF(Tbl.Kosten[[#This Row],[Pnr.]]=FZ$7,Tbl.Kosten[[#This Row],[Te financieren]],"")</f>
        <v>0</v>
      </c>
      <c r="GA64" s="160" t="str">
        <f>IF(Tbl.Kosten[[#This Row],[Pnr.]]=GA$7,Tbl.Kosten[[#This Row],[Te financieren]],"")</f>
        <v/>
      </c>
      <c r="GB64" s="160" t="str">
        <f>IF(Tbl.Kosten[[#This Row],[Pnr.]]=GB$7,Tbl.Kosten[[#This Row],[Te financieren]],"")</f>
        <v/>
      </c>
      <c r="GC64" s="160" t="str">
        <f>IF(Tbl.Kosten[[#This Row],[Pnr.]]=GC$7,Tbl.Kosten[[#This Row],[Te financieren]],"")</f>
        <v/>
      </c>
      <c r="GD64" s="160" t="str">
        <f>IF(Tbl.Kosten[[#This Row],[Pnr.]]=GD$7,Tbl.Kosten[[#This Row],[Te financieren]],"")</f>
        <v/>
      </c>
      <c r="GE64" s="160" t="str">
        <f>IF(Tbl.Kosten[[#This Row],[Pnr.]]=GE$7,Tbl.Kosten[[#This Row],[Te financieren]],"")</f>
        <v/>
      </c>
      <c r="GF64" s="160" t="str">
        <f>IF(Tbl.Kosten[[#This Row],[Pnr.]]=GF$7,Tbl.Kosten[[#This Row],[Te financieren]],"")</f>
        <v/>
      </c>
      <c r="GG64" s="160" t="str">
        <f>IF(Tbl.Kosten[[#This Row],[Pnr.]]=GG$7,Tbl.Kosten[[#This Row],[Te financieren]],"")</f>
        <v/>
      </c>
      <c r="GH64" s="160" t="str">
        <f>IF(Tbl.Kosten[[#This Row],[Pnr.]]=GH$7,Tbl.Kosten[[#This Row],[Te financieren]],"")</f>
        <v/>
      </c>
      <c r="GI64" s="160" t="str">
        <f>IF(Tbl.Kosten[[#This Row],[Pnr.]]=GI$7,Tbl.Kosten[[#This Row],[Te financieren]],"")</f>
        <v/>
      </c>
      <c r="GJ64" s="160" t="str">
        <f>IF(Tbl.Kosten[[#This Row],[Pnr.]]=GJ$7,Tbl.Kosten[[#This Row],[Te financieren]],"")</f>
        <v/>
      </c>
      <c r="GK64" s="160" t="str">
        <f>IF(Tbl.Kosten[[#This Row],[Pnr.]]=GK$7,Tbl.Kosten[[#This Row],[Te financieren]],"")</f>
        <v/>
      </c>
      <c r="GL64" s="160" t="str">
        <f>IF(Tbl.Kosten[[#This Row],[Pnr.]]=GL$7,Tbl.Kosten[[#This Row],[Te financieren]],"")</f>
        <v/>
      </c>
      <c r="GM64" s="160" t="str">
        <f>IF(Tbl.Kosten[[#This Row],[Pnr.]]=GM$7,Tbl.Kosten[[#This Row],[Te financieren]],"")</f>
        <v/>
      </c>
      <c r="GN64" s="160" t="str">
        <f>IF(Tbl.Kosten[[#This Row],[Pnr.]]=GN$7,Tbl.Kosten[[#This Row],[Te financieren]],"")</f>
        <v/>
      </c>
      <c r="GO64" s="160" t="str">
        <f>IF(Tbl.Kosten[[#This Row],[Pnr.]]=GO$7,Tbl.Kosten[[#This Row],[Te financieren]],"")</f>
        <v/>
      </c>
      <c r="GP64" s="160" t="str">
        <f>IF(Tbl.Kosten[[#This Row],[Pnr.]]=GP$7,Tbl.Kosten[[#This Row],[Te financieren]],"")</f>
        <v/>
      </c>
      <c r="GQ64" s="160" t="str">
        <f>IF(Tbl.Kosten[[#This Row],[Pnr.]]=GQ$7,Tbl.Kosten[[#This Row],[Te financieren]],"")</f>
        <v/>
      </c>
      <c r="GR64" s="160" t="str">
        <f>IF(Tbl.Kosten[[#This Row],[Pnr.]]=GR$7,Tbl.Kosten[[#This Row],[Te financieren]],"")</f>
        <v/>
      </c>
      <c r="GS64" s="160" t="str">
        <f>IF(Tbl.Kosten[[#This Row],[Pnr.]]=GS$7,Tbl.Kosten[[#This Row],[Te financieren]],"")</f>
        <v/>
      </c>
      <c r="GT64" s="160" t="str">
        <f>IF(Tbl.Kosten[[#This Row],[Pnr.]]=GT$7,Tbl.Kosten[[#This Row],[Te financieren]],"")</f>
        <v/>
      </c>
      <c r="GU64" s="160" t="str">
        <f>IF(Tbl.Kosten[[#This Row],[Pnr.]]=GU$7,Tbl.Kosten[[#This Row],[Te financieren]],"")</f>
        <v/>
      </c>
      <c r="GV64" s="160" t="str">
        <f>IF(Tbl.Kosten[[#This Row],[Pnr.]]=GV$7,Tbl.Kosten[[#This Row],[Te financieren]],"")</f>
        <v/>
      </c>
      <c r="GW64" s="160" t="str">
        <f>IF(Tbl.Kosten[[#This Row],[Pnr.]]=GW$7,Tbl.Kosten[[#This Row],[Te financieren]],"")</f>
        <v/>
      </c>
      <c r="GX64" s="160" t="str">
        <f>IF(Tbl.Kosten[[#This Row],[Pnr.]]=GX$7,Tbl.Kosten[[#This Row],[Te financieren]],"")</f>
        <v/>
      </c>
      <c r="GY64" s="160" t="str">
        <f>IF(Tbl.Kosten[[#This Row],[Pnr.]]=GY$7,Tbl.Kosten[[#This Row],[Te financieren]],"")</f>
        <v/>
      </c>
      <c r="GZ64" s="160" t="str">
        <f>IF(Tbl.Kosten[[#This Row],[Pnr.]]=GZ$7,Tbl.Kosten[[#This Row],[Te financieren]],"")</f>
        <v/>
      </c>
      <c r="HA64" s="160" t="str">
        <f>IF(Tbl.Kosten[[#This Row],[Pnr.]]=HA$7,Tbl.Kosten[[#This Row],[Te financieren]],"")</f>
        <v/>
      </c>
      <c r="HB64" s="160" t="str">
        <f>IF(Tbl.Kosten[[#This Row],[Pnr.]]=HB$7,Tbl.Kosten[[#This Row],[Te financieren]],"")</f>
        <v/>
      </c>
      <c r="HC64" s="160" t="str">
        <f>IF(Tbl.Kosten[[#This Row],[Pnr.]]=HC$7,Tbl.Kosten[[#This Row],[Te financieren]],"")</f>
        <v/>
      </c>
      <c r="HD64" s="160" t="str">
        <f>IF(Tbl.Kosten[[#This Row],[Pnr.]]=HD$7,Tbl.Kosten[[#This Row],[Te financieren]],"")</f>
        <v/>
      </c>
      <c r="HE64" s="160" t="str">
        <f>IF(Tbl.Kosten[[#This Row],[Pnr.]]=HE$7,Tbl.Kosten[[#This Row],[Te financieren]],"")</f>
        <v/>
      </c>
      <c r="HF64" s="160" t="str">
        <f>IF(Tbl.Kosten[[#This Row],[Pnr.]]=HF$7,Tbl.Kosten[[#This Row],[Te financieren]],"")</f>
        <v/>
      </c>
      <c r="HG64" s="160" t="str">
        <f>IF(Tbl.Kosten[[#This Row],[Pnr.]]=HG$7,Tbl.Kosten[[#This Row],[Te financieren]],"")</f>
        <v/>
      </c>
      <c r="HH64" s="160" t="str">
        <f>IF(Tbl.Kosten[[#This Row],[Pnr.]]=HH$7,Tbl.Kosten[[#This Row],[Te financieren]],"")</f>
        <v/>
      </c>
      <c r="HI64" s="160" t="str">
        <f>IF(Tbl.Kosten[[#This Row],[Pnr.]]=HI$7,Tbl.Kosten[[#This Row],[Te financieren]],"")</f>
        <v/>
      </c>
      <c r="HJ64" s="160" t="str">
        <f>IF(Tbl.Kosten[[#This Row],[Pnr.]]=HJ$7,Tbl.Kosten[[#This Row],[Te financieren]],"")</f>
        <v/>
      </c>
      <c r="HK64" s="160" t="str">
        <f>IF(Tbl.Kosten[[#This Row],[Pnr.]]=HK$7,Tbl.Kosten[[#This Row],[Te financieren]],"")</f>
        <v/>
      </c>
      <c r="HL64" s="160" t="str">
        <f>IF(Tbl.Kosten[[#This Row],[Pnr.]]=HL$7,Tbl.Kosten[[#This Row],[Te financieren]],"")</f>
        <v/>
      </c>
      <c r="HM64" s="160" t="str">
        <f>IF(Tbl.Kosten[[#This Row],[Pnr.]]=HM$7,Tbl.Kosten[[#This Row],[Te financieren]],"")</f>
        <v/>
      </c>
      <c r="HN64" s="160" t="str">
        <f>IF(Tbl.Kosten[[#This Row],[Pnr.]]=HN$7,Tbl.Kosten[[#This Row],[Te financieren]],"")</f>
        <v/>
      </c>
      <c r="HO64" s="160" t="str">
        <f>IF(Tbl.Kosten[[#This Row],[Pnr.]]=HO$7,Tbl.Kosten[[#This Row],[Te financieren]],"")</f>
        <v/>
      </c>
      <c r="HP64" s="160" t="str">
        <f>IF(Tbl.Kosten[[#This Row],[Pnr.]]=HP$7,Tbl.Kosten[[#This Row],[Te financieren]],"")</f>
        <v/>
      </c>
      <c r="HQ64" s="160" t="str">
        <f>IF(Tbl.Kosten[[#This Row],[Pnr.]]=HQ$7,Tbl.Kosten[[#This Row],[Te financieren]],"")</f>
        <v/>
      </c>
      <c r="HR64" s="160" t="str">
        <f>IF(Tbl.Kosten[[#This Row],[Pnr.]]=HR$7,Tbl.Kosten[[#This Row],[Te financieren]],"")</f>
        <v/>
      </c>
      <c r="HS64" s="160" t="str">
        <f>IF(Tbl.Kosten[[#This Row],[Pnr.]]=HS$7,Tbl.Kosten[[#This Row],[Te financieren]],"")</f>
        <v/>
      </c>
      <c r="HT64" s="160" t="str">
        <f>IF(Tbl.Kosten[[#This Row],[Pnr.]]=HT$7,Tbl.Kosten[[#This Row],[Te financieren]],"")</f>
        <v/>
      </c>
      <c r="HU64" s="160" t="str">
        <f>IF(Tbl.Kosten[[#This Row],[Pnr.]]=HU$7,Tbl.Kosten[[#This Row],[Te financieren]],"")</f>
        <v/>
      </c>
      <c r="HV64" s="160" t="str">
        <f>IF(Tbl.Kosten[[#This Row],[Pnr.]]=HV$7,Tbl.Kosten[[#This Row],[Te financieren]],"")</f>
        <v/>
      </c>
      <c r="HW64" s="160" t="str">
        <f>IF(Tbl.Kosten[[#This Row],[Pnr.]]=HW$7,Tbl.Kosten[[#This Row],[Te financieren]],"")</f>
        <v/>
      </c>
    </row>
    <row r="65" spans="2:231" x14ac:dyDescent="0.3">
      <c r="B65" s="144"/>
      <c r="C65" s="147"/>
      <c r="D65" s="146"/>
      <c r="E65" s="147"/>
      <c r="F65" s="145"/>
      <c r="G65" s="11" t="str">
        <f>IF(Tbl.Kosten[[#This Row],[Medewerker e/o 
functie]]&lt;&gt;"",_xlfn.XLOOKUP(Tbl.Kosten[[#This Row],[Medewerker e/o 
functie]],Tbl.Uurtarief[Medewerker en/of functie],Tbl.Uurtarief[Uurtarief],"",0,1),"")</f>
        <v/>
      </c>
      <c r="H65" s="121">
        <f>IFERROR(Tbl.Kosten[[#This Row],[Uren]]*Tbl.Kosten[[#This Row],[Uurtarief]],0)</f>
        <v>0</v>
      </c>
      <c r="I65" s="119" t="str">
        <f>IF(Tbl.Kosten[[#This Row],[Subtotaal uren]]&lt;&gt;0,_xlfn.XLOOKUP(Tbl.Kosten[[#This Row],[Medewerker e/o 
functie]],Tbl.Uurtarief[Medewerker en/of functie],Tbl.Uurtarief[Kostensoort arbeid],"",0,1),"")</f>
        <v/>
      </c>
      <c r="J65" s="147"/>
      <c r="K65" s="145"/>
      <c r="L65" s="149" t="str">
        <f>IF(Tbl.Kosten[[#This Row],[Activum]]&lt;&gt;"",_xlfn.XLOOKUP(Tbl.Kosten[[#This Row],[Activum]],Tbl.Afschrijvingskosten[Activum],Tbl.Afschrijvingskosten[Tarief per afschrijvings-eenheid],"",0,1),"")</f>
        <v/>
      </c>
      <c r="M65" s="122">
        <f>IFERROR(Tbl.Kosten[[#This Row],[Een-
heden]]*Tbl.Kosten[[#This Row],[Afschrijvings-
tarief]],0)</f>
        <v>0</v>
      </c>
      <c r="N65" s="122" t="str">
        <f>IF(Tbl.Kosten[[#This Row],[Subtotaal afschrijving]]&lt;&gt;0,Lijsten!A63,"")</f>
        <v/>
      </c>
      <c r="O65" s="150"/>
      <c r="P65" s="145"/>
      <c r="Q65" s="148"/>
      <c r="R65" s="122">
        <f>IFERROR(Tbl.Kosten[[#This Row],[Aantal]]*Tbl.Kosten[[#This Row],[Tarief]],0)</f>
        <v>0</v>
      </c>
      <c r="S65" s="8">
        <f>IFERROR(Tbl.Kosten[[#This Row],[Subtotaal overige kosten]]+Tbl.Kosten[[#This Row],[Subtotaal uren]]+Tbl.Kosten[[#This Row],[Subtotaal afschrijving]],0)</f>
        <v>0</v>
      </c>
      <c r="T65" s="8">
        <f>IFERROR(Tbl.Kosten[[#This Row],[Totaal kosten]]*Tbl.Kosten[[#This Row],[Subsidie%]],0)</f>
        <v>0</v>
      </c>
      <c r="U65" s="4" t="str" cm="1">
        <f t="array" ref="U65">IFERROR(_xlfn.IFS(Tbl.Kosten[[#This Row],[Subtotaal uren]]&lt;&gt;0,Tbl.Kosten[[#This Row],[Kostensoort arbeid]],Tbl.Kosten[[#This Row],[Subtotaal afschrijving]]&lt;&gt;0,Tbl.Kosten[[#This Row],[Kostensoort afschrijving]],Tbl.Kosten[[#This Row],[Subtotaal overige kosten]]&lt;&gt;0,Tbl.Kosten[[#This Row],[Kostensoort overig]]),"")</f>
        <v/>
      </c>
      <c r="V65" s="4" t="str">
        <f>IFERROR(_xlfn.XLOOKUP(Tbl.Kosten[[#This Row],[Activiteitencode]],Tbl.Activiteiten[Activiteitcode],Tbl.Activiteiten[Werkpakketcode],"",0,1),"")</f>
        <v/>
      </c>
      <c r="W65" s="4" t="str">
        <f>IFERROR(_xlfn.XLOOKUP(Tbl.Kosten[[#This Row],[Werkpakketcode]],Tbl.Werkpakketten[Werkpakketcode],Tbl.Werkpakketten[Subsidiabele activiteit],"",0,1),"")</f>
        <v/>
      </c>
      <c r="X65" s="12">
        <f>IFERROR(_xlfn.XLOOKUP(Tbl.Kosten[[#This Row],[Sanr.]],Tbl.Subsidiehoogte[SAnr.],Tbl.Subsidiehoogte[Sub. Percentage],0,0,1),0)</f>
        <v>0</v>
      </c>
      <c r="Y65" s="154" t="str">
        <f>IFERROR(_xlfn.XLOOKUP(Tbl.Kosten[[#This Row],[Partnercode]],Tbl.Projectpartners[Partnercode],Tbl.Projectpartners[PNr.],"",0,1),"")</f>
        <v>P1</v>
      </c>
      <c r="Z65" s="158">
        <f>IF(Tbl.Kosten[[#This Row],[Pnr.]]=Z$7,Tbl.Kosten[[#This Row],[Totaal kosten]],"")</f>
        <v>0</v>
      </c>
      <c r="AA65" s="158" t="str">
        <f>IF(Tbl.Kosten[[#This Row],[Pnr.]]=AA$7,Tbl.Kosten[[#This Row],[Totaal kosten]],"")</f>
        <v/>
      </c>
      <c r="AB65" s="158" t="str">
        <f>IF(Tbl.Kosten[[#This Row],[Pnr.]]=AB$7,Tbl.Kosten[[#This Row],[Totaal kosten]],"")</f>
        <v/>
      </c>
      <c r="AC65" s="158" t="str">
        <f>IF(Tbl.Kosten[[#This Row],[Pnr.]]=AC$7,Tbl.Kosten[[#This Row],[Totaal kosten]],"")</f>
        <v/>
      </c>
      <c r="AD65" s="158" t="str">
        <f>IF(Tbl.Kosten[[#This Row],[Pnr.]]=AD$7,Tbl.Kosten[[#This Row],[Totaal kosten]],"")</f>
        <v/>
      </c>
      <c r="AE65" s="158" t="str">
        <f>IF(Tbl.Kosten[[#This Row],[Pnr.]]=AE$7,Tbl.Kosten[[#This Row],[Totaal kosten]],"")</f>
        <v/>
      </c>
      <c r="AF65" s="158" t="str">
        <f>IF(Tbl.Kosten[[#This Row],[Pnr.]]=AF$7,Tbl.Kosten[[#This Row],[Totaal kosten]],"")</f>
        <v/>
      </c>
      <c r="AG65" s="158" t="str">
        <f>IF(Tbl.Kosten[[#This Row],[Pnr.]]=AG$7,Tbl.Kosten[[#This Row],[Totaal kosten]],"")</f>
        <v/>
      </c>
      <c r="AH65" s="158" t="str">
        <f>IF(Tbl.Kosten[[#This Row],[Pnr.]]=AH$7,Tbl.Kosten[[#This Row],[Totaal kosten]],"")</f>
        <v/>
      </c>
      <c r="AI65" s="158" t="str">
        <f>IF(Tbl.Kosten[[#This Row],[Pnr.]]=AI$7,Tbl.Kosten[[#This Row],[Totaal kosten]],"")</f>
        <v/>
      </c>
      <c r="AJ65" s="158" t="str">
        <f>IF(Tbl.Kosten[[#This Row],[Pnr.]]=AJ$7,Tbl.Kosten[[#This Row],[Totaal kosten]],"")</f>
        <v/>
      </c>
      <c r="AK65" s="158" t="str">
        <f>IF(Tbl.Kosten[[#This Row],[Pnr.]]=AK$7,Tbl.Kosten[[#This Row],[Totaal kosten]],"")</f>
        <v/>
      </c>
      <c r="AL65" s="158" t="str">
        <f>IF(Tbl.Kosten[[#This Row],[Pnr.]]=AL$7,Tbl.Kosten[[#This Row],[Totaal kosten]],"")</f>
        <v/>
      </c>
      <c r="AM65" s="158" t="str">
        <f>IF(Tbl.Kosten[[#This Row],[Pnr.]]=AM$7,Tbl.Kosten[[#This Row],[Totaal kosten]],"")</f>
        <v/>
      </c>
      <c r="AN65" s="158" t="str">
        <f>IF(Tbl.Kosten[[#This Row],[Pnr.]]=AN$7,Tbl.Kosten[[#This Row],[Totaal kosten]],"")</f>
        <v/>
      </c>
      <c r="AO65" s="158" t="str">
        <f>IF(Tbl.Kosten[[#This Row],[Pnr.]]=AO$7,Tbl.Kosten[[#This Row],[Totaal kosten]],"")</f>
        <v/>
      </c>
      <c r="AP65" s="158" t="str">
        <f>IF(Tbl.Kosten[[#This Row],[Pnr.]]=AP$7,Tbl.Kosten[[#This Row],[Totaal kosten]],"")</f>
        <v/>
      </c>
      <c r="AQ65" s="158" t="str">
        <f>IF(Tbl.Kosten[[#This Row],[Pnr.]]=AQ$7,Tbl.Kosten[[#This Row],[Totaal kosten]],"")</f>
        <v/>
      </c>
      <c r="AR65" s="158" t="str">
        <f>IF(Tbl.Kosten[[#This Row],[Pnr.]]=AR$7,Tbl.Kosten[[#This Row],[Totaal kosten]],"")</f>
        <v/>
      </c>
      <c r="AS65" s="158" t="str">
        <f>IF(Tbl.Kosten[[#This Row],[Pnr.]]=AS$7,Tbl.Kosten[[#This Row],[Totaal kosten]],"")</f>
        <v/>
      </c>
      <c r="AT65" s="158" t="str">
        <f>IF(Tbl.Kosten[[#This Row],[Pnr.]]=AT$7,Tbl.Kosten[[#This Row],[Totaal kosten]],"")</f>
        <v/>
      </c>
      <c r="AU65" s="158" t="str">
        <f>IF(Tbl.Kosten[[#This Row],[Pnr.]]=AU$7,Tbl.Kosten[[#This Row],[Totaal kosten]],"")</f>
        <v/>
      </c>
      <c r="AV65" s="158" t="str">
        <f>IF(Tbl.Kosten[[#This Row],[Pnr.]]=AV$7,Tbl.Kosten[[#This Row],[Totaal kosten]],"")</f>
        <v/>
      </c>
      <c r="AW65" s="158" t="str">
        <f>IF(Tbl.Kosten[[#This Row],[Pnr.]]=AW$7,Tbl.Kosten[[#This Row],[Totaal kosten]],"")</f>
        <v/>
      </c>
      <c r="AX65" s="158" t="str">
        <f>IF(Tbl.Kosten[[#This Row],[Pnr.]]=AX$7,Tbl.Kosten[[#This Row],[Totaal kosten]],"")</f>
        <v/>
      </c>
      <c r="AY65" s="158" t="str">
        <f>IF(Tbl.Kosten[[#This Row],[Pnr.]]=AY$7,Tbl.Kosten[[#This Row],[Totaal kosten]],"")</f>
        <v/>
      </c>
      <c r="AZ65" s="158" t="str">
        <f>IF(Tbl.Kosten[[#This Row],[Pnr.]]=AZ$7,Tbl.Kosten[[#This Row],[Totaal kosten]],"")</f>
        <v/>
      </c>
      <c r="BA65" s="158" t="str">
        <f>IF(Tbl.Kosten[[#This Row],[Pnr.]]=BA$7,Tbl.Kosten[[#This Row],[Totaal kosten]],"")</f>
        <v/>
      </c>
      <c r="BB65" s="158" t="str">
        <f>IF(Tbl.Kosten[[#This Row],[Pnr.]]=BB$7,Tbl.Kosten[[#This Row],[Totaal kosten]],"")</f>
        <v/>
      </c>
      <c r="BC65" s="158" t="str">
        <f>IF(Tbl.Kosten[[#This Row],[Pnr.]]=BC$7,Tbl.Kosten[[#This Row],[Totaal kosten]],"")</f>
        <v/>
      </c>
      <c r="BD65" s="158" t="str">
        <f>IF(Tbl.Kosten[[#This Row],[Pnr.]]=BD$7,Tbl.Kosten[[#This Row],[Totaal kosten]],"")</f>
        <v/>
      </c>
      <c r="BE65" s="158" t="str">
        <f>IF(Tbl.Kosten[[#This Row],[Pnr.]]=BE$7,Tbl.Kosten[[#This Row],[Totaal kosten]],"")</f>
        <v/>
      </c>
      <c r="BF65" s="158" t="str">
        <f>IF(Tbl.Kosten[[#This Row],[Pnr.]]=BF$7,Tbl.Kosten[[#This Row],[Totaal kosten]],"")</f>
        <v/>
      </c>
      <c r="BG65" s="158" t="str">
        <f>IF(Tbl.Kosten[[#This Row],[Pnr.]]=BG$7,Tbl.Kosten[[#This Row],[Totaal kosten]],"")</f>
        <v/>
      </c>
      <c r="BH65" s="158" t="str">
        <f>IF(Tbl.Kosten[[#This Row],[Pnr.]]=BH$7,Tbl.Kosten[[#This Row],[Totaal kosten]],"")</f>
        <v/>
      </c>
      <c r="BI65" s="158" t="str">
        <f>IF(Tbl.Kosten[[#This Row],[Pnr.]]=BI$7,Tbl.Kosten[[#This Row],[Totaal kosten]],"")</f>
        <v/>
      </c>
      <c r="BJ65" s="158" t="str">
        <f>IF(Tbl.Kosten[[#This Row],[Pnr.]]=BJ$7,Tbl.Kosten[[#This Row],[Totaal kosten]],"")</f>
        <v/>
      </c>
      <c r="BK65" s="158" t="str">
        <f>IF(Tbl.Kosten[[#This Row],[Pnr.]]=BK$7,Tbl.Kosten[[#This Row],[Totaal kosten]],"")</f>
        <v/>
      </c>
      <c r="BL65" s="158" t="str">
        <f>IF(Tbl.Kosten[[#This Row],[Pnr.]]=BL$7,Tbl.Kosten[[#This Row],[Totaal kosten]],"")</f>
        <v/>
      </c>
      <c r="BM65" s="158" t="str">
        <f>IF(Tbl.Kosten[[#This Row],[Pnr.]]=BM$7,Tbl.Kosten[[#This Row],[Totaal kosten]],"")</f>
        <v/>
      </c>
      <c r="BN65" s="158" t="str">
        <f>IF(Tbl.Kosten[[#This Row],[Pnr.]]=BN$7,Tbl.Kosten[[#This Row],[Totaal kosten]],"")</f>
        <v/>
      </c>
      <c r="BO65" s="158" t="str">
        <f>IF(Tbl.Kosten[[#This Row],[Pnr.]]=BO$7,Tbl.Kosten[[#This Row],[Totaal kosten]],"")</f>
        <v/>
      </c>
      <c r="BP65" s="158" t="str">
        <f>IF(Tbl.Kosten[[#This Row],[Pnr.]]=BP$7,Tbl.Kosten[[#This Row],[Totaal kosten]],"")</f>
        <v/>
      </c>
      <c r="BQ65" s="158" t="str">
        <f>IF(Tbl.Kosten[[#This Row],[Pnr.]]=BQ$7,Tbl.Kosten[[#This Row],[Totaal kosten]],"")</f>
        <v/>
      </c>
      <c r="BR65" s="158" t="str">
        <f>IF(Tbl.Kosten[[#This Row],[Pnr.]]=BR$7,Tbl.Kosten[[#This Row],[Totaal kosten]],"")</f>
        <v/>
      </c>
      <c r="BS65" s="158" t="str">
        <f>IF(Tbl.Kosten[[#This Row],[Pnr.]]=BS$7,Tbl.Kosten[[#This Row],[Totaal kosten]],"")</f>
        <v/>
      </c>
      <c r="BT65" s="158" t="str">
        <f>IF(Tbl.Kosten[[#This Row],[Pnr.]]=BT$7,Tbl.Kosten[[#This Row],[Totaal kosten]],"")</f>
        <v/>
      </c>
      <c r="BU65" s="158" t="str">
        <f>IF(Tbl.Kosten[[#This Row],[Pnr.]]=BU$7,Tbl.Kosten[[#This Row],[Totaal kosten]],"")</f>
        <v/>
      </c>
      <c r="BV65" s="158" t="str">
        <f>IF(Tbl.Kosten[[#This Row],[Pnr.]]=BV$7,Tbl.Kosten[[#This Row],[Totaal kosten]],"")</f>
        <v/>
      </c>
      <c r="BW65" s="158" t="str">
        <f>IF(Tbl.Kosten[[#This Row],[Pnr.]]=BW$7,Tbl.Kosten[[#This Row],[Totaal kosten]],"")</f>
        <v/>
      </c>
      <c r="BX65" s="158" t="str">
        <f>IFERROR(_xlfn.XLOOKUP(Tbl.Kosten[[#This Row],[Werkpakketcode]],Tbl.Werkpakketten[Werkpakketcode],Tbl.Werkpakketten[WPnr.],"",0,1),"")</f>
        <v/>
      </c>
      <c r="BY65" s="158" t="str">
        <f>IF(Tbl.Kosten[[#This Row],[WPnr.]]=BY$7,Tbl.Kosten[[#This Row],[Totaal kosten]],"")</f>
        <v/>
      </c>
      <c r="BZ65" s="158" t="str">
        <f>IF(Tbl.Kosten[[#This Row],[WPnr.]]=BZ$7,Tbl.Kosten[[#This Row],[Totaal kosten]],"")</f>
        <v/>
      </c>
      <c r="CA65" s="158" t="str">
        <f>IF(Tbl.Kosten[[#This Row],[WPnr.]]=CA$7,Tbl.Kosten[[#This Row],[Totaal kosten]],"")</f>
        <v/>
      </c>
      <c r="CB65" s="158" t="str">
        <f>IF(Tbl.Kosten[[#This Row],[WPnr.]]=CB$7,Tbl.Kosten[[#This Row],[Totaal kosten]],"")</f>
        <v/>
      </c>
      <c r="CC65" s="158" t="str">
        <f>IF(Tbl.Kosten[[#This Row],[WPnr.]]=CC$7,Tbl.Kosten[[#This Row],[Totaal kosten]],"")</f>
        <v/>
      </c>
      <c r="CD65" s="158" t="str">
        <f>IF(Tbl.Kosten[[#This Row],[WPnr.]]=CD$7,Tbl.Kosten[[#This Row],[Totaal kosten]],"")</f>
        <v/>
      </c>
      <c r="CE65" s="158" t="str">
        <f>IF(Tbl.Kosten[[#This Row],[WPnr.]]=CE$7,Tbl.Kosten[[#This Row],[Totaal kosten]],"")</f>
        <v/>
      </c>
      <c r="CF65" s="158" t="str">
        <f>IF(Tbl.Kosten[[#This Row],[WPnr.]]=CF$7,Tbl.Kosten[[#This Row],[Totaal kosten]],"")</f>
        <v/>
      </c>
      <c r="CG65" s="158" t="str">
        <f>IF(Tbl.Kosten[[#This Row],[WPnr.]]=CG$7,Tbl.Kosten[[#This Row],[Totaal kosten]],"")</f>
        <v/>
      </c>
      <c r="CH65" s="158" t="str">
        <f>IF(Tbl.Kosten[[#This Row],[WPnr.]]=CH$7,Tbl.Kosten[[#This Row],[Totaal kosten]],"")</f>
        <v/>
      </c>
      <c r="CI65" s="158" t="str">
        <f>IF(Tbl.Kosten[[#This Row],[WPnr.]]=CI$7,Tbl.Kosten[[#This Row],[Totaal kosten]],"")</f>
        <v/>
      </c>
      <c r="CJ65" s="158" t="str">
        <f>IF(Tbl.Kosten[[#This Row],[WPnr.]]=CJ$7,Tbl.Kosten[[#This Row],[Totaal kosten]],"")</f>
        <v/>
      </c>
      <c r="CK65" s="158" t="str">
        <f>IF(Tbl.Kosten[[#This Row],[WPnr.]]=CK$7,Tbl.Kosten[[#This Row],[Totaal kosten]],"")</f>
        <v/>
      </c>
      <c r="CL65" s="158" t="str">
        <f>IF(Tbl.Kosten[[#This Row],[WPnr.]]=CL$7,Tbl.Kosten[[#This Row],[Totaal kosten]],"")</f>
        <v/>
      </c>
      <c r="CM65" s="158" t="str">
        <f>IF(Tbl.Kosten[[#This Row],[WPnr.]]=CM$7,Tbl.Kosten[[#This Row],[Totaal kosten]],"")</f>
        <v/>
      </c>
      <c r="CN65" s="158" t="str">
        <f>IF(Tbl.Kosten[[#This Row],[WPnr.]]=CN$7,Tbl.Kosten[[#This Row],[Totaal kosten]],"")</f>
        <v/>
      </c>
      <c r="CO65" s="158" t="str">
        <f>IF(Tbl.Kosten[[#This Row],[WPnr.]]=CO$7,Tbl.Kosten[[#This Row],[Totaal kosten]],"")</f>
        <v/>
      </c>
      <c r="CP65" s="158" t="str">
        <f>IF(Tbl.Kosten[[#This Row],[WPnr.]]=CP$7,Tbl.Kosten[[#This Row],[Totaal kosten]],"")</f>
        <v/>
      </c>
      <c r="CQ65" s="158" t="str">
        <f>IF(Tbl.Kosten[[#This Row],[WPnr.]]=CQ$7,Tbl.Kosten[[#This Row],[Totaal kosten]],"")</f>
        <v/>
      </c>
      <c r="CR65" s="158" t="str">
        <f>IF(Tbl.Kosten[[#This Row],[WPnr.]]=CR$7,Tbl.Kosten[[#This Row],[Totaal kosten]],"")</f>
        <v/>
      </c>
      <c r="CS65" s="158" t="str">
        <f>IF(Tbl.Kosten[[#This Row],[WPnr.]]=CS$7,Tbl.Kosten[[#This Row],[Totaal kosten]],"")</f>
        <v/>
      </c>
      <c r="CT65" s="158" t="str">
        <f>IF(Tbl.Kosten[[#This Row],[WPnr.]]=CT$7,Tbl.Kosten[[#This Row],[Totaal kosten]],"")</f>
        <v/>
      </c>
      <c r="CU65" s="158" t="str">
        <f>IF(Tbl.Kosten[[#This Row],[WPnr.]]=CU$7,Tbl.Kosten[[#This Row],[Totaal kosten]],"")</f>
        <v/>
      </c>
      <c r="CV65" s="158" t="str">
        <f>IF(Tbl.Kosten[[#This Row],[WPnr.]]=CV$7,Tbl.Kosten[[#This Row],[Totaal kosten]],"")</f>
        <v/>
      </c>
      <c r="CW65" s="158" t="str">
        <f>IF(Tbl.Kosten[[#This Row],[WPnr.]]=CW$7,Tbl.Kosten[[#This Row],[Totaal kosten]],"")</f>
        <v/>
      </c>
      <c r="CX65" s="158" t="str">
        <f>IF(Tbl.Kosten[[#This Row],[WPnr.]]=CX$7,Tbl.Kosten[[#This Row],[Totaal kosten]],"")</f>
        <v/>
      </c>
      <c r="CY65" s="158" t="str">
        <f>IF(Tbl.Kosten[[#This Row],[WPnr.]]=CY$7,Tbl.Kosten[[#This Row],[Totaal kosten]],"")</f>
        <v/>
      </c>
      <c r="CZ65" s="158" t="str">
        <f>IF(Tbl.Kosten[[#This Row],[WPnr.]]=CZ$7,Tbl.Kosten[[#This Row],[Totaal kosten]],"")</f>
        <v/>
      </c>
      <c r="DA65" s="158" t="str">
        <f>IF(Tbl.Kosten[[#This Row],[WPnr.]]=DA$7,Tbl.Kosten[[#This Row],[Totaal kosten]],"")</f>
        <v/>
      </c>
      <c r="DB65" s="158" t="str">
        <f>IF(Tbl.Kosten[[#This Row],[WPnr.]]=DB$7,Tbl.Kosten[[#This Row],[Totaal kosten]],"")</f>
        <v/>
      </c>
      <c r="DC65" s="158" t="str">
        <f>IF(Tbl.Kosten[[#This Row],[WPnr.]]=DC$7,Tbl.Kosten[[#This Row],[Totaal kosten]],"")</f>
        <v/>
      </c>
      <c r="DD65" s="158" t="str">
        <f>IF(Tbl.Kosten[[#This Row],[WPnr.]]=DD$7,Tbl.Kosten[[#This Row],[Totaal kosten]],"")</f>
        <v/>
      </c>
      <c r="DE65" s="158" t="str">
        <f>IF(Tbl.Kosten[[#This Row],[WPnr.]]=DE$7,Tbl.Kosten[[#This Row],[Totaal kosten]],"")</f>
        <v/>
      </c>
      <c r="DF65" s="158" t="str">
        <f>IF(Tbl.Kosten[[#This Row],[WPnr.]]=DF$7,Tbl.Kosten[[#This Row],[Totaal kosten]],"")</f>
        <v/>
      </c>
      <c r="DG65" s="158" t="str">
        <f>IF(Tbl.Kosten[[#This Row],[WPnr.]]=DG$7,Tbl.Kosten[[#This Row],[Totaal kosten]],"")</f>
        <v/>
      </c>
      <c r="DH65" s="158" t="str">
        <f>IF(Tbl.Kosten[[#This Row],[WPnr.]]=DH$7,Tbl.Kosten[[#This Row],[Totaal kosten]],"")</f>
        <v/>
      </c>
      <c r="DI65" s="158" t="str">
        <f>IF(Tbl.Kosten[[#This Row],[WPnr.]]=DI$7,Tbl.Kosten[[#This Row],[Totaal kosten]],"")</f>
        <v/>
      </c>
      <c r="DJ65" s="158" t="str">
        <f>IF(Tbl.Kosten[[#This Row],[WPnr.]]=DJ$7,Tbl.Kosten[[#This Row],[Totaal kosten]],"")</f>
        <v/>
      </c>
      <c r="DK65" s="158" t="str">
        <f>IF(Tbl.Kosten[[#This Row],[WPnr.]]=DK$7,Tbl.Kosten[[#This Row],[Totaal kosten]],"")</f>
        <v/>
      </c>
      <c r="DL65" s="158" t="str">
        <f>IF(Tbl.Kosten[[#This Row],[WPnr.]]=DL$7,Tbl.Kosten[[#This Row],[Totaal kosten]],"")</f>
        <v/>
      </c>
      <c r="DM65" s="158" t="str">
        <f>IF(Tbl.Kosten[[#This Row],[WPnr.]]=DM$7,Tbl.Kosten[[#This Row],[Totaal kosten]],"")</f>
        <v/>
      </c>
      <c r="DN65" s="158" t="str">
        <f>IF(Tbl.Kosten[[#This Row],[WPnr.]]=DN$7,Tbl.Kosten[[#This Row],[Totaal kosten]],"")</f>
        <v/>
      </c>
      <c r="DO65" s="158" t="str">
        <f>IF(Tbl.Kosten[[#This Row],[WPnr.]]=DO$7,Tbl.Kosten[[#This Row],[Totaal kosten]],"")</f>
        <v/>
      </c>
      <c r="DP65" s="158" t="str">
        <f>IF(Tbl.Kosten[[#This Row],[WPnr.]]=DP$7,Tbl.Kosten[[#This Row],[Totaal kosten]],"")</f>
        <v/>
      </c>
      <c r="DQ65" s="158" t="str">
        <f>IF(Tbl.Kosten[[#This Row],[WPnr.]]=DQ$7,Tbl.Kosten[[#This Row],[Totaal kosten]],"")</f>
        <v/>
      </c>
      <c r="DR65" s="158" t="str">
        <f>IF(Tbl.Kosten[[#This Row],[WPnr.]]=DR$7,Tbl.Kosten[[#This Row],[Totaal kosten]],"")</f>
        <v/>
      </c>
      <c r="DS65" s="158" t="str">
        <f>IF(Tbl.Kosten[[#This Row],[WPnr.]]=DS$7,Tbl.Kosten[[#This Row],[Totaal kosten]],"")</f>
        <v/>
      </c>
      <c r="DT65" s="158" t="str">
        <f>IF(Tbl.Kosten[[#This Row],[WPnr.]]=DT$7,Tbl.Kosten[[#This Row],[Totaal kosten]],"")</f>
        <v/>
      </c>
      <c r="DU65" s="158" t="str">
        <f>IF(Tbl.Kosten[[#This Row],[WPnr.]]=DU$7,Tbl.Kosten[[#This Row],[Totaal kosten]],"")</f>
        <v/>
      </c>
      <c r="DV65" s="158" t="str">
        <f>IF(Tbl.Kosten[[#This Row],[WPnr.]]=DV$7,Tbl.Kosten[[#This Row],[Totaal kosten]],"")</f>
        <v/>
      </c>
      <c r="DW65" s="160" t="str">
        <f>IFERROR(_xlfn.XLOOKUP(Tbl.Kosten[[#This Row],[Kostensoort]],Tbl.Kostensoorten[Kostensoorten],Tbl.Kostensoorten[KSnr.],"",0,1),"")</f>
        <v/>
      </c>
      <c r="DX65" s="160" t="str">
        <f>IF(Tbl.Kosten[[#This Row],[KSnr.]]=DX$7,Tbl.Kosten[[#This Row],[Totaal kosten]],"")</f>
        <v/>
      </c>
      <c r="DY65" s="160" t="str">
        <f>IF(Tbl.Kosten[[#This Row],[KSnr.]]=DY$7,Tbl.Kosten[[#This Row],[Totaal kosten]],"")</f>
        <v/>
      </c>
      <c r="DZ65" s="160" t="str">
        <f>IF(Tbl.Kosten[[#This Row],[KSnr.]]=DZ$7,Tbl.Kosten[[#This Row],[Totaal kosten]],"")</f>
        <v/>
      </c>
      <c r="EA65" s="160" t="str">
        <f>IF(Tbl.Kosten[[#This Row],[KSnr.]]=EA$7,Tbl.Kosten[[#This Row],[Totaal kosten]],"")</f>
        <v/>
      </c>
      <c r="EB65" s="160" t="str">
        <f>IF(Tbl.Kosten[[#This Row],[KSnr.]]=EB$7,Tbl.Kosten[[#This Row],[Totaal kosten]],"")</f>
        <v/>
      </c>
      <c r="EC65" s="160" t="str">
        <f>IF(Tbl.Kosten[[#This Row],[KSnr.]]=EC$7,Tbl.Kosten[[#This Row],[Totaal kosten]],"")</f>
        <v/>
      </c>
      <c r="ED65" s="160" t="str">
        <f>IF(Tbl.Kosten[[#This Row],[KSnr.]]=ED$7,Tbl.Kosten[[#This Row],[Totaal kosten]],"")</f>
        <v/>
      </c>
      <c r="EE65" s="160" t="str">
        <f>IF(Tbl.Kosten[[#This Row],[KSnr.]]=EE$7,Tbl.Kosten[[#This Row],[Totaal kosten]],"")</f>
        <v/>
      </c>
      <c r="EF65" s="160" t="str">
        <f>IF(Tbl.Kosten[[#This Row],[KSnr.]]=EF$7,Tbl.Kosten[[#This Row],[Totaal kosten]],"")</f>
        <v/>
      </c>
      <c r="EG65" s="160" t="str">
        <f>IF(Tbl.Kosten[[#This Row],[KSnr.]]=EG$7,Tbl.Kosten[[#This Row],[Totaal kosten]],"")</f>
        <v/>
      </c>
      <c r="EH65" s="160" t="str">
        <f>IF(Tbl.Kosten[[#This Row],[KSnr.]]=EH$7,Tbl.Kosten[[#This Row],[Totaal kosten]],"")</f>
        <v/>
      </c>
      <c r="EI65" s="160" t="str">
        <f>IF(Tbl.Kosten[[#This Row],[KSnr.]]=EI$7,Tbl.Kosten[[#This Row],[Totaal kosten]],"")</f>
        <v/>
      </c>
      <c r="EJ65" s="160" t="str">
        <f>IF(Tbl.Kosten[[#This Row],[KSnr.]]=EJ$7,Tbl.Kosten[[#This Row],[Totaal kosten]],"")</f>
        <v/>
      </c>
      <c r="EK65" s="160" t="str">
        <f>IF(Tbl.Kosten[[#This Row],[KSnr.]]=EK$7,Tbl.Kosten[[#This Row],[Totaal kosten]],"")</f>
        <v/>
      </c>
      <c r="EL65" s="160" t="str">
        <f>IF(Tbl.Kosten[[#This Row],[KSnr.]]=EL$7,Tbl.Kosten[[#This Row],[Totaal kosten]],"")</f>
        <v/>
      </c>
      <c r="EM65" s="160" t="str">
        <f>IF(Tbl.Kosten[[#This Row],[KSnr.]]=EM$7,Tbl.Kosten[[#This Row],[Totaal kosten]],"")</f>
        <v/>
      </c>
      <c r="EN65" s="160" t="str">
        <f>IF(Tbl.Kosten[[#This Row],[KSnr.]]=EN$7,Tbl.Kosten[[#This Row],[Totaal kosten]],"")</f>
        <v/>
      </c>
      <c r="EO65" s="160" t="str">
        <f>IF(Tbl.Kosten[[#This Row],[KSnr.]]=EO$7,Tbl.Kosten[[#This Row],[Totaal kosten]],"")</f>
        <v/>
      </c>
      <c r="EP65" s="160" t="str">
        <f>IF(Tbl.Kosten[[#This Row],[KSnr.]]=EP$7,Tbl.Kosten[[#This Row],[Totaal kosten]],"")</f>
        <v/>
      </c>
      <c r="EQ65" s="160" t="str">
        <f>IF(Tbl.Kosten[[#This Row],[KSnr.]]=EQ$7,Tbl.Kosten[[#This Row],[Totaal kosten]],"")</f>
        <v/>
      </c>
      <c r="ER65" s="154" t="str">
        <f>IFERROR(_xlfn.XLOOKUP(Tbl.Kosten[[#This Row],[Subsidieactiviteit]],Tbl.Subsidiehoogte[Subsidieactiviteit],Tbl.Subsidiehoogte[SAnr.],"",0,1),"")</f>
        <v/>
      </c>
      <c r="ES65" s="160" t="str">
        <f>IF(Tbl.Kosten[[#This Row],[Sanr.]]=ES$7,Tbl.Kosten[[#This Row],[Totaal kosten]],"")</f>
        <v/>
      </c>
      <c r="ET65" s="160" t="str">
        <f>IF(Tbl.Kosten[[#This Row],[Sanr.]]=ET$7,Tbl.Kosten[[#This Row],[Totaal kosten]],"")</f>
        <v/>
      </c>
      <c r="EU65" s="160" t="str">
        <f>IF(Tbl.Kosten[[#This Row],[Sanr.]]=EU$7,Tbl.Kosten[[#This Row],[Totaal kosten]],"")</f>
        <v/>
      </c>
      <c r="EV65" s="160" t="str">
        <f>IF(Tbl.Kosten[[#This Row],[Sanr.]]=EV$7,Tbl.Kosten[[#This Row],[Totaal kosten]],"")</f>
        <v/>
      </c>
      <c r="EW65" s="160" t="str">
        <f>IF(Tbl.Kosten[[#This Row],[Sanr.]]=EW$7,Tbl.Kosten[[#This Row],[Totaal kosten]],"")</f>
        <v/>
      </c>
      <c r="EX65" s="160" t="str">
        <f>IF(Tbl.Kosten[[#This Row],[Sanr.]]=EX$7,Tbl.Kosten[[#This Row],[Totaal kosten]],"")</f>
        <v/>
      </c>
      <c r="EY65" s="160" t="str">
        <f>IF(Tbl.Kosten[[#This Row],[Sanr.]]=EY$7,Tbl.Kosten[[#This Row],[Totaal kosten]],"")</f>
        <v/>
      </c>
      <c r="EZ65" s="160" t="str">
        <f>IF(Tbl.Kosten[[#This Row],[Sanr.]]=EZ$7,Tbl.Kosten[[#This Row],[Totaal kosten]],"")</f>
        <v/>
      </c>
      <c r="FA65" s="160" t="str">
        <f>IF(Tbl.Kosten[[#This Row],[Sanr.]]=FA$7,Tbl.Kosten[[#This Row],[Totaal kosten]],"")</f>
        <v/>
      </c>
      <c r="FB65" s="160" t="str">
        <f>IF(Tbl.Kosten[[#This Row],[Sanr.]]=FB$7,Tbl.Kosten[[#This Row],[Totaal kosten]],"")</f>
        <v/>
      </c>
      <c r="FC65" s="160" t="str">
        <f>IF(Tbl.Kosten[[#This Row],[Sanr.]]=FC$7,Tbl.Kosten[[#This Row],[Totaal kosten]],"")</f>
        <v/>
      </c>
      <c r="FD65" s="160" t="str">
        <f>IF(Tbl.Kosten[[#This Row],[Sanr.]]=FD$7,Tbl.Kosten[[#This Row],[Totaal kosten]],"")</f>
        <v/>
      </c>
      <c r="FE65" s="160" t="str">
        <f>IF(Tbl.Kosten[[#This Row],[Sanr.]]=FE$7,Tbl.Kosten[[#This Row],[Totaal kosten]],"")</f>
        <v/>
      </c>
      <c r="FF65" s="160" t="str">
        <f>IF(Tbl.Kosten[[#This Row],[Sanr.]]=FF$7,Tbl.Kosten[[#This Row],[Totaal kosten]],"")</f>
        <v/>
      </c>
      <c r="FG65" s="160" t="str">
        <f>IF(Tbl.Kosten[[#This Row],[Sanr.]]=FG$7,Tbl.Kosten[[#This Row],[Totaal kosten]],"")</f>
        <v/>
      </c>
      <c r="FH65" s="160" t="str">
        <f>IF(Tbl.Kosten[[#This Row],[Sanr.]]=FH$7,Tbl.Kosten[[#This Row],[Totaal kosten]],"")</f>
        <v/>
      </c>
      <c r="FI65" s="160" t="str">
        <f>IF(Tbl.Kosten[[#This Row],[Sanr.]]=FI$7,Tbl.Kosten[[#This Row],[Totaal kosten]],"")</f>
        <v/>
      </c>
      <c r="FJ65" s="160" t="str">
        <f>IF(Tbl.Kosten[[#This Row],[Sanr.]]=FJ$7,Tbl.Kosten[[#This Row],[Totaal kosten]],"")</f>
        <v/>
      </c>
      <c r="FK65" s="160" t="str">
        <f>IF(Tbl.Kosten[[#This Row],[Sanr.]]=FK$7,Tbl.Kosten[[#This Row],[Totaal kosten]],"")</f>
        <v/>
      </c>
      <c r="FL65" s="160" t="str">
        <f>IF(Tbl.Kosten[[#This Row],[Sanr.]]=FL$7,Tbl.Kosten[[#This Row],[Totaal kosten]],"")</f>
        <v/>
      </c>
      <c r="FM65" s="160" t="str">
        <f>IF(Tbl.Kosten[[#This Row],[Sanr.]]=FM$7,Tbl.Kosten[[#This Row],[Totaal kosten]],"")</f>
        <v/>
      </c>
      <c r="FN65" s="160" t="str">
        <f>IF(Tbl.Kosten[[#This Row],[Sanr.]]=FN$7,Tbl.Kosten[[#This Row],[Totaal kosten]],"")</f>
        <v/>
      </c>
      <c r="FO65" s="160" t="str">
        <f>IF(Tbl.Kosten[[#This Row],[Sanr.]]=FO$7,Tbl.Kosten[[#This Row],[Totaal kosten]],"")</f>
        <v/>
      </c>
      <c r="FP65" s="160" t="str">
        <f>IF(Tbl.Kosten[[#This Row],[Sanr.]]=FP$7,Tbl.Kosten[[#This Row],[Totaal kosten]],"")</f>
        <v/>
      </c>
      <c r="FQ65" s="160" t="str">
        <f>IF(Tbl.Kosten[[#This Row],[Sanr.]]=FQ$7,Tbl.Kosten[[#This Row],[Totaal kosten]],"")</f>
        <v/>
      </c>
      <c r="FR65" s="160" t="str">
        <f>IF(Tbl.Kosten[[#This Row],[Sanr.]]=FR$7,Tbl.Kosten[[#This Row],[Totaal kosten]],"")</f>
        <v/>
      </c>
      <c r="FS65" s="160" t="str">
        <f>IF(Tbl.Kosten[[#This Row],[Sanr.]]=FS$7,Tbl.Kosten[[#This Row],[Totaal kosten]],"")</f>
        <v/>
      </c>
      <c r="FT65" s="160" t="str">
        <f>IF(Tbl.Kosten[[#This Row],[Sanr.]]=FT$7,Tbl.Kosten[[#This Row],[Totaal kosten]],"")</f>
        <v/>
      </c>
      <c r="FU65" s="160" t="str">
        <f>IF(Tbl.Kosten[[#This Row],[Sanr.]]=FU$7,Tbl.Kosten[[#This Row],[Totaal kosten]],"")</f>
        <v/>
      </c>
      <c r="FV65" s="160" t="str">
        <f>IF(Tbl.Kosten[[#This Row],[Sanr.]]=FV$7,Tbl.Kosten[[#This Row],[Totaal kosten]],"")</f>
        <v/>
      </c>
      <c r="FW65" s="160" t="str">
        <f>IFERROR(_xlfn.XLOOKUP(Tbl.Kosten[[#This Row],[Activiteitencode]],Tbl.Activiteiten[Activiteitcode],Tbl.Activiteiten[Anr.],"",0,1),"")</f>
        <v/>
      </c>
      <c r="FX65" s="181" t="str">
        <f>_xlfn.CONCAT(Tbl.Kosten[[#This Row],[Pnr.]],Tbl.Kosten[[#This Row],[Sanr.]])</f>
        <v>P1</v>
      </c>
      <c r="FY65" s="160">
        <f>Tbl.Kosten[[#This Row],[Totaal kosten]]-Tbl.Kosten[[#This Row],[Subsidie]]</f>
        <v>0</v>
      </c>
      <c r="FZ65" s="160">
        <f>IF(Tbl.Kosten[[#This Row],[Pnr.]]=FZ$7,Tbl.Kosten[[#This Row],[Te financieren]],"")</f>
        <v>0</v>
      </c>
      <c r="GA65" s="160" t="str">
        <f>IF(Tbl.Kosten[[#This Row],[Pnr.]]=GA$7,Tbl.Kosten[[#This Row],[Te financieren]],"")</f>
        <v/>
      </c>
      <c r="GB65" s="160" t="str">
        <f>IF(Tbl.Kosten[[#This Row],[Pnr.]]=GB$7,Tbl.Kosten[[#This Row],[Te financieren]],"")</f>
        <v/>
      </c>
      <c r="GC65" s="160" t="str">
        <f>IF(Tbl.Kosten[[#This Row],[Pnr.]]=GC$7,Tbl.Kosten[[#This Row],[Te financieren]],"")</f>
        <v/>
      </c>
      <c r="GD65" s="160" t="str">
        <f>IF(Tbl.Kosten[[#This Row],[Pnr.]]=GD$7,Tbl.Kosten[[#This Row],[Te financieren]],"")</f>
        <v/>
      </c>
      <c r="GE65" s="160" t="str">
        <f>IF(Tbl.Kosten[[#This Row],[Pnr.]]=GE$7,Tbl.Kosten[[#This Row],[Te financieren]],"")</f>
        <v/>
      </c>
      <c r="GF65" s="160" t="str">
        <f>IF(Tbl.Kosten[[#This Row],[Pnr.]]=GF$7,Tbl.Kosten[[#This Row],[Te financieren]],"")</f>
        <v/>
      </c>
      <c r="GG65" s="160" t="str">
        <f>IF(Tbl.Kosten[[#This Row],[Pnr.]]=GG$7,Tbl.Kosten[[#This Row],[Te financieren]],"")</f>
        <v/>
      </c>
      <c r="GH65" s="160" t="str">
        <f>IF(Tbl.Kosten[[#This Row],[Pnr.]]=GH$7,Tbl.Kosten[[#This Row],[Te financieren]],"")</f>
        <v/>
      </c>
      <c r="GI65" s="160" t="str">
        <f>IF(Tbl.Kosten[[#This Row],[Pnr.]]=GI$7,Tbl.Kosten[[#This Row],[Te financieren]],"")</f>
        <v/>
      </c>
      <c r="GJ65" s="160" t="str">
        <f>IF(Tbl.Kosten[[#This Row],[Pnr.]]=GJ$7,Tbl.Kosten[[#This Row],[Te financieren]],"")</f>
        <v/>
      </c>
      <c r="GK65" s="160" t="str">
        <f>IF(Tbl.Kosten[[#This Row],[Pnr.]]=GK$7,Tbl.Kosten[[#This Row],[Te financieren]],"")</f>
        <v/>
      </c>
      <c r="GL65" s="160" t="str">
        <f>IF(Tbl.Kosten[[#This Row],[Pnr.]]=GL$7,Tbl.Kosten[[#This Row],[Te financieren]],"")</f>
        <v/>
      </c>
      <c r="GM65" s="160" t="str">
        <f>IF(Tbl.Kosten[[#This Row],[Pnr.]]=GM$7,Tbl.Kosten[[#This Row],[Te financieren]],"")</f>
        <v/>
      </c>
      <c r="GN65" s="160" t="str">
        <f>IF(Tbl.Kosten[[#This Row],[Pnr.]]=GN$7,Tbl.Kosten[[#This Row],[Te financieren]],"")</f>
        <v/>
      </c>
      <c r="GO65" s="160" t="str">
        <f>IF(Tbl.Kosten[[#This Row],[Pnr.]]=GO$7,Tbl.Kosten[[#This Row],[Te financieren]],"")</f>
        <v/>
      </c>
      <c r="GP65" s="160" t="str">
        <f>IF(Tbl.Kosten[[#This Row],[Pnr.]]=GP$7,Tbl.Kosten[[#This Row],[Te financieren]],"")</f>
        <v/>
      </c>
      <c r="GQ65" s="160" t="str">
        <f>IF(Tbl.Kosten[[#This Row],[Pnr.]]=GQ$7,Tbl.Kosten[[#This Row],[Te financieren]],"")</f>
        <v/>
      </c>
      <c r="GR65" s="160" t="str">
        <f>IF(Tbl.Kosten[[#This Row],[Pnr.]]=GR$7,Tbl.Kosten[[#This Row],[Te financieren]],"")</f>
        <v/>
      </c>
      <c r="GS65" s="160" t="str">
        <f>IF(Tbl.Kosten[[#This Row],[Pnr.]]=GS$7,Tbl.Kosten[[#This Row],[Te financieren]],"")</f>
        <v/>
      </c>
      <c r="GT65" s="160" t="str">
        <f>IF(Tbl.Kosten[[#This Row],[Pnr.]]=GT$7,Tbl.Kosten[[#This Row],[Te financieren]],"")</f>
        <v/>
      </c>
      <c r="GU65" s="160" t="str">
        <f>IF(Tbl.Kosten[[#This Row],[Pnr.]]=GU$7,Tbl.Kosten[[#This Row],[Te financieren]],"")</f>
        <v/>
      </c>
      <c r="GV65" s="160" t="str">
        <f>IF(Tbl.Kosten[[#This Row],[Pnr.]]=GV$7,Tbl.Kosten[[#This Row],[Te financieren]],"")</f>
        <v/>
      </c>
      <c r="GW65" s="160" t="str">
        <f>IF(Tbl.Kosten[[#This Row],[Pnr.]]=GW$7,Tbl.Kosten[[#This Row],[Te financieren]],"")</f>
        <v/>
      </c>
      <c r="GX65" s="160" t="str">
        <f>IF(Tbl.Kosten[[#This Row],[Pnr.]]=GX$7,Tbl.Kosten[[#This Row],[Te financieren]],"")</f>
        <v/>
      </c>
      <c r="GY65" s="160" t="str">
        <f>IF(Tbl.Kosten[[#This Row],[Pnr.]]=GY$7,Tbl.Kosten[[#This Row],[Te financieren]],"")</f>
        <v/>
      </c>
      <c r="GZ65" s="160" t="str">
        <f>IF(Tbl.Kosten[[#This Row],[Pnr.]]=GZ$7,Tbl.Kosten[[#This Row],[Te financieren]],"")</f>
        <v/>
      </c>
      <c r="HA65" s="160" t="str">
        <f>IF(Tbl.Kosten[[#This Row],[Pnr.]]=HA$7,Tbl.Kosten[[#This Row],[Te financieren]],"")</f>
        <v/>
      </c>
      <c r="HB65" s="160" t="str">
        <f>IF(Tbl.Kosten[[#This Row],[Pnr.]]=HB$7,Tbl.Kosten[[#This Row],[Te financieren]],"")</f>
        <v/>
      </c>
      <c r="HC65" s="160" t="str">
        <f>IF(Tbl.Kosten[[#This Row],[Pnr.]]=HC$7,Tbl.Kosten[[#This Row],[Te financieren]],"")</f>
        <v/>
      </c>
      <c r="HD65" s="160" t="str">
        <f>IF(Tbl.Kosten[[#This Row],[Pnr.]]=HD$7,Tbl.Kosten[[#This Row],[Te financieren]],"")</f>
        <v/>
      </c>
      <c r="HE65" s="160" t="str">
        <f>IF(Tbl.Kosten[[#This Row],[Pnr.]]=HE$7,Tbl.Kosten[[#This Row],[Te financieren]],"")</f>
        <v/>
      </c>
      <c r="HF65" s="160" t="str">
        <f>IF(Tbl.Kosten[[#This Row],[Pnr.]]=HF$7,Tbl.Kosten[[#This Row],[Te financieren]],"")</f>
        <v/>
      </c>
      <c r="HG65" s="160" t="str">
        <f>IF(Tbl.Kosten[[#This Row],[Pnr.]]=HG$7,Tbl.Kosten[[#This Row],[Te financieren]],"")</f>
        <v/>
      </c>
      <c r="HH65" s="160" t="str">
        <f>IF(Tbl.Kosten[[#This Row],[Pnr.]]=HH$7,Tbl.Kosten[[#This Row],[Te financieren]],"")</f>
        <v/>
      </c>
      <c r="HI65" s="160" t="str">
        <f>IF(Tbl.Kosten[[#This Row],[Pnr.]]=HI$7,Tbl.Kosten[[#This Row],[Te financieren]],"")</f>
        <v/>
      </c>
      <c r="HJ65" s="160" t="str">
        <f>IF(Tbl.Kosten[[#This Row],[Pnr.]]=HJ$7,Tbl.Kosten[[#This Row],[Te financieren]],"")</f>
        <v/>
      </c>
      <c r="HK65" s="160" t="str">
        <f>IF(Tbl.Kosten[[#This Row],[Pnr.]]=HK$7,Tbl.Kosten[[#This Row],[Te financieren]],"")</f>
        <v/>
      </c>
      <c r="HL65" s="160" t="str">
        <f>IF(Tbl.Kosten[[#This Row],[Pnr.]]=HL$7,Tbl.Kosten[[#This Row],[Te financieren]],"")</f>
        <v/>
      </c>
      <c r="HM65" s="160" t="str">
        <f>IF(Tbl.Kosten[[#This Row],[Pnr.]]=HM$7,Tbl.Kosten[[#This Row],[Te financieren]],"")</f>
        <v/>
      </c>
      <c r="HN65" s="160" t="str">
        <f>IF(Tbl.Kosten[[#This Row],[Pnr.]]=HN$7,Tbl.Kosten[[#This Row],[Te financieren]],"")</f>
        <v/>
      </c>
      <c r="HO65" s="160" t="str">
        <f>IF(Tbl.Kosten[[#This Row],[Pnr.]]=HO$7,Tbl.Kosten[[#This Row],[Te financieren]],"")</f>
        <v/>
      </c>
      <c r="HP65" s="160" t="str">
        <f>IF(Tbl.Kosten[[#This Row],[Pnr.]]=HP$7,Tbl.Kosten[[#This Row],[Te financieren]],"")</f>
        <v/>
      </c>
      <c r="HQ65" s="160" t="str">
        <f>IF(Tbl.Kosten[[#This Row],[Pnr.]]=HQ$7,Tbl.Kosten[[#This Row],[Te financieren]],"")</f>
        <v/>
      </c>
      <c r="HR65" s="160" t="str">
        <f>IF(Tbl.Kosten[[#This Row],[Pnr.]]=HR$7,Tbl.Kosten[[#This Row],[Te financieren]],"")</f>
        <v/>
      </c>
      <c r="HS65" s="160" t="str">
        <f>IF(Tbl.Kosten[[#This Row],[Pnr.]]=HS$7,Tbl.Kosten[[#This Row],[Te financieren]],"")</f>
        <v/>
      </c>
      <c r="HT65" s="160" t="str">
        <f>IF(Tbl.Kosten[[#This Row],[Pnr.]]=HT$7,Tbl.Kosten[[#This Row],[Te financieren]],"")</f>
        <v/>
      </c>
      <c r="HU65" s="160" t="str">
        <f>IF(Tbl.Kosten[[#This Row],[Pnr.]]=HU$7,Tbl.Kosten[[#This Row],[Te financieren]],"")</f>
        <v/>
      </c>
      <c r="HV65" s="160" t="str">
        <f>IF(Tbl.Kosten[[#This Row],[Pnr.]]=HV$7,Tbl.Kosten[[#This Row],[Te financieren]],"")</f>
        <v/>
      </c>
      <c r="HW65" s="160" t="str">
        <f>IF(Tbl.Kosten[[#This Row],[Pnr.]]=HW$7,Tbl.Kosten[[#This Row],[Te financieren]],"")</f>
        <v/>
      </c>
    </row>
    <row r="66" spans="2:231" x14ac:dyDescent="0.3">
      <c r="B66" s="144"/>
      <c r="C66" s="147"/>
      <c r="D66" s="146"/>
      <c r="E66" s="147"/>
      <c r="F66" s="145"/>
      <c r="G66" s="11" t="str">
        <f>IF(Tbl.Kosten[[#This Row],[Medewerker e/o 
functie]]&lt;&gt;"",_xlfn.XLOOKUP(Tbl.Kosten[[#This Row],[Medewerker e/o 
functie]],Tbl.Uurtarief[Medewerker en/of functie],Tbl.Uurtarief[Uurtarief],"",0,1),"")</f>
        <v/>
      </c>
      <c r="H66" s="121">
        <f>IFERROR(Tbl.Kosten[[#This Row],[Uren]]*Tbl.Kosten[[#This Row],[Uurtarief]],0)</f>
        <v>0</v>
      </c>
      <c r="I66" s="119" t="str">
        <f>IF(Tbl.Kosten[[#This Row],[Subtotaal uren]]&lt;&gt;0,_xlfn.XLOOKUP(Tbl.Kosten[[#This Row],[Medewerker e/o 
functie]],Tbl.Uurtarief[Medewerker en/of functie],Tbl.Uurtarief[Kostensoort arbeid],"",0,1),"")</f>
        <v/>
      </c>
      <c r="J66" s="147"/>
      <c r="K66" s="145"/>
      <c r="L66" s="149" t="str">
        <f>IF(Tbl.Kosten[[#This Row],[Activum]]&lt;&gt;"",_xlfn.XLOOKUP(Tbl.Kosten[[#This Row],[Activum]],Tbl.Afschrijvingskosten[Activum],Tbl.Afschrijvingskosten[Tarief per afschrijvings-eenheid],"",0,1),"")</f>
        <v/>
      </c>
      <c r="M66" s="122">
        <f>IFERROR(Tbl.Kosten[[#This Row],[Een-
heden]]*Tbl.Kosten[[#This Row],[Afschrijvings-
tarief]],0)</f>
        <v>0</v>
      </c>
      <c r="N66" s="122" t="str">
        <f>IF(Tbl.Kosten[[#This Row],[Subtotaal afschrijving]]&lt;&gt;0,Lijsten!A64,"")</f>
        <v/>
      </c>
      <c r="O66" s="150"/>
      <c r="P66" s="145"/>
      <c r="Q66" s="148"/>
      <c r="R66" s="122">
        <f>IFERROR(Tbl.Kosten[[#This Row],[Aantal]]*Tbl.Kosten[[#This Row],[Tarief]],0)</f>
        <v>0</v>
      </c>
      <c r="S66" s="8">
        <f>IFERROR(Tbl.Kosten[[#This Row],[Subtotaal overige kosten]]+Tbl.Kosten[[#This Row],[Subtotaal uren]]+Tbl.Kosten[[#This Row],[Subtotaal afschrijving]],0)</f>
        <v>0</v>
      </c>
      <c r="T66" s="8">
        <f>IFERROR(Tbl.Kosten[[#This Row],[Totaal kosten]]*Tbl.Kosten[[#This Row],[Subsidie%]],0)</f>
        <v>0</v>
      </c>
      <c r="U66" s="4" t="str" cm="1">
        <f t="array" ref="U66">IFERROR(_xlfn.IFS(Tbl.Kosten[[#This Row],[Subtotaal uren]]&lt;&gt;0,Tbl.Kosten[[#This Row],[Kostensoort arbeid]],Tbl.Kosten[[#This Row],[Subtotaal afschrijving]]&lt;&gt;0,Tbl.Kosten[[#This Row],[Kostensoort afschrijving]],Tbl.Kosten[[#This Row],[Subtotaal overige kosten]]&lt;&gt;0,Tbl.Kosten[[#This Row],[Kostensoort overig]]),"")</f>
        <v/>
      </c>
      <c r="V66" s="4" t="str">
        <f>IFERROR(_xlfn.XLOOKUP(Tbl.Kosten[[#This Row],[Activiteitencode]],Tbl.Activiteiten[Activiteitcode],Tbl.Activiteiten[Werkpakketcode],"",0,1),"")</f>
        <v/>
      </c>
      <c r="W66" s="4" t="str">
        <f>IFERROR(_xlfn.XLOOKUP(Tbl.Kosten[[#This Row],[Werkpakketcode]],Tbl.Werkpakketten[Werkpakketcode],Tbl.Werkpakketten[Subsidiabele activiteit],"",0,1),"")</f>
        <v/>
      </c>
      <c r="X66" s="12">
        <f>IFERROR(_xlfn.XLOOKUP(Tbl.Kosten[[#This Row],[Sanr.]],Tbl.Subsidiehoogte[SAnr.],Tbl.Subsidiehoogte[Sub. Percentage],0,0,1),0)</f>
        <v>0</v>
      </c>
      <c r="Y66" s="154" t="str">
        <f>IFERROR(_xlfn.XLOOKUP(Tbl.Kosten[[#This Row],[Partnercode]],Tbl.Projectpartners[Partnercode],Tbl.Projectpartners[PNr.],"",0,1),"")</f>
        <v>P1</v>
      </c>
      <c r="Z66" s="158">
        <f>IF(Tbl.Kosten[[#This Row],[Pnr.]]=Z$7,Tbl.Kosten[[#This Row],[Totaal kosten]],"")</f>
        <v>0</v>
      </c>
      <c r="AA66" s="158" t="str">
        <f>IF(Tbl.Kosten[[#This Row],[Pnr.]]=AA$7,Tbl.Kosten[[#This Row],[Totaal kosten]],"")</f>
        <v/>
      </c>
      <c r="AB66" s="158" t="str">
        <f>IF(Tbl.Kosten[[#This Row],[Pnr.]]=AB$7,Tbl.Kosten[[#This Row],[Totaal kosten]],"")</f>
        <v/>
      </c>
      <c r="AC66" s="158" t="str">
        <f>IF(Tbl.Kosten[[#This Row],[Pnr.]]=AC$7,Tbl.Kosten[[#This Row],[Totaal kosten]],"")</f>
        <v/>
      </c>
      <c r="AD66" s="158" t="str">
        <f>IF(Tbl.Kosten[[#This Row],[Pnr.]]=AD$7,Tbl.Kosten[[#This Row],[Totaal kosten]],"")</f>
        <v/>
      </c>
      <c r="AE66" s="158" t="str">
        <f>IF(Tbl.Kosten[[#This Row],[Pnr.]]=AE$7,Tbl.Kosten[[#This Row],[Totaal kosten]],"")</f>
        <v/>
      </c>
      <c r="AF66" s="158" t="str">
        <f>IF(Tbl.Kosten[[#This Row],[Pnr.]]=AF$7,Tbl.Kosten[[#This Row],[Totaal kosten]],"")</f>
        <v/>
      </c>
      <c r="AG66" s="158" t="str">
        <f>IF(Tbl.Kosten[[#This Row],[Pnr.]]=AG$7,Tbl.Kosten[[#This Row],[Totaal kosten]],"")</f>
        <v/>
      </c>
      <c r="AH66" s="158" t="str">
        <f>IF(Tbl.Kosten[[#This Row],[Pnr.]]=AH$7,Tbl.Kosten[[#This Row],[Totaal kosten]],"")</f>
        <v/>
      </c>
      <c r="AI66" s="158" t="str">
        <f>IF(Tbl.Kosten[[#This Row],[Pnr.]]=AI$7,Tbl.Kosten[[#This Row],[Totaal kosten]],"")</f>
        <v/>
      </c>
      <c r="AJ66" s="158" t="str">
        <f>IF(Tbl.Kosten[[#This Row],[Pnr.]]=AJ$7,Tbl.Kosten[[#This Row],[Totaal kosten]],"")</f>
        <v/>
      </c>
      <c r="AK66" s="158" t="str">
        <f>IF(Tbl.Kosten[[#This Row],[Pnr.]]=AK$7,Tbl.Kosten[[#This Row],[Totaal kosten]],"")</f>
        <v/>
      </c>
      <c r="AL66" s="158" t="str">
        <f>IF(Tbl.Kosten[[#This Row],[Pnr.]]=AL$7,Tbl.Kosten[[#This Row],[Totaal kosten]],"")</f>
        <v/>
      </c>
      <c r="AM66" s="158" t="str">
        <f>IF(Tbl.Kosten[[#This Row],[Pnr.]]=AM$7,Tbl.Kosten[[#This Row],[Totaal kosten]],"")</f>
        <v/>
      </c>
      <c r="AN66" s="158" t="str">
        <f>IF(Tbl.Kosten[[#This Row],[Pnr.]]=AN$7,Tbl.Kosten[[#This Row],[Totaal kosten]],"")</f>
        <v/>
      </c>
      <c r="AO66" s="158" t="str">
        <f>IF(Tbl.Kosten[[#This Row],[Pnr.]]=AO$7,Tbl.Kosten[[#This Row],[Totaal kosten]],"")</f>
        <v/>
      </c>
      <c r="AP66" s="158" t="str">
        <f>IF(Tbl.Kosten[[#This Row],[Pnr.]]=AP$7,Tbl.Kosten[[#This Row],[Totaal kosten]],"")</f>
        <v/>
      </c>
      <c r="AQ66" s="158" t="str">
        <f>IF(Tbl.Kosten[[#This Row],[Pnr.]]=AQ$7,Tbl.Kosten[[#This Row],[Totaal kosten]],"")</f>
        <v/>
      </c>
      <c r="AR66" s="158" t="str">
        <f>IF(Tbl.Kosten[[#This Row],[Pnr.]]=AR$7,Tbl.Kosten[[#This Row],[Totaal kosten]],"")</f>
        <v/>
      </c>
      <c r="AS66" s="158" t="str">
        <f>IF(Tbl.Kosten[[#This Row],[Pnr.]]=AS$7,Tbl.Kosten[[#This Row],[Totaal kosten]],"")</f>
        <v/>
      </c>
      <c r="AT66" s="158" t="str">
        <f>IF(Tbl.Kosten[[#This Row],[Pnr.]]=AT$7,Tbl.Kosten[[#This Row],[Totaal kosten]],"")</f>
        <v/>
      </c>
      <c r="AU66" s="158" t="str">
        <f>IF(Tbl.Kosten[[#This Row],[Pnr.]]=AU$7,Tbl.Kosten[[#This Row],[Totaal kosten]],"")</f>
        <v/>
      </c>
      <c r="AV66" s="158" t="str">
        <f>IF(Tbl.Kosten[[#This Row],[Pnr.]]=AV$7,Tbl.Kosten[[#This Row],[Totaal kosten]],"")</f>
        <v/>
      </c>
      <c r="AW66" s="158" t="str">
        <f>IF(Tbl.Kosten[[#This Row],[Pnr.]]=AW$7,Tbl.Kosten[[#This Row],[Totaal kosten]],"")</f>
        <v/>
      </c>
      <c r="AX66" s="158" t="str">
        <f>IF(Tbl.Kosten[[#This Row],[Pnr.]]=AX$7,Tbl.Kosten[[#This Row],[Totaal kosten]],"")</f>
        <v/>
      </c>
      <c r="AY66" s="158" t="str">
        <f>IF(Tbl.Kosten[[#This Row],[Pnr.]]=AY$7,Tbl.Kosten[[#This Row],[Totaal kosten]],"")</f>
        <v/>
      </c>
      <c r="AZ66" s="158" t="str">
        <f>IF(Tbl.Kosten[[#This Row],[Pnr.]]=AZ$7,Tbl.Kosten[[#This Row],[Totaal kosten]],"")</f>
        <v/>
      </c>
      <c r="BA66" s="158" t="str">
        <f>IF(Tbl.Kosten[[#This Row],[Pnr.]]=BA$7,Tbl.Kosten[[#This Row],[Totaal kosten]],"")</f>
        <v/>
      </c>
      <c r="BB66" s="158" t="str">
        <f>IF(Tbl.Kosten[[#This Row],[Pnr.]]=BB$7,Tbl.Kosten[[#This Row],[Totaal kosten]],"")</f>
        <v/>
      </c>
      <c r="BC66" s="158" t="str">
        <f>IF(Tbl.Kosten[[#This Row],[Pnr.]]=BC$7,Tbl.Kosten[[#This Row],[Totaal kosten]],"")</f>
        <v/>
      </c>
      <c r="BD66" s="158" t="str">
        <f>IF(Tbl.Kosten[[#This Row],[Pnr.]]=BD$7,Tbl.Kosten[[#This Row],[Totaal kosten]],"")</f>
        <v/>
      </c>
      <c r="BE66" s="158" t="str">
        <f>IF(Tbl.Kosten[[#This Row],[Pnr.]]=BE$7,Tbl.Kosten[[#This Row],[Totaal kosten]],"")</f>
        <v/>
      </c>
      <c r="BF66" s="158" t="str">
        <f>IF(Tbl.Kosten[[#This Row],[Pnr.]]=BF$7,Tbl.Kosten[[#This Row],[Totaal kosten]],"")</f>
        <v/>
      </c>
      <c r="BG66" s="158" t="str">
        <f>IF(Tbl.Kosten[[#This Row],[Pnr.]]=BG$7,Tbl.Kosten[[#This Row],[Totaal kosten]],"")</f>
        <v/>
      </c>
      <c r="BH66" s="158" t="str">
        <f>IF(Tbl.Kosten[[#This Row],[Pnr.]]=BH$7,Tbl.Kosten[[#This Row],[Totaal kosten]],"")</f>
        <v/>
      </c>
      <c r="BI66" s="158" t="str">
        <f>IF(Tbl.Kosten[[#This Row],[Pnr.]]=BI$7,Tbl.Kosten[[#This Row],[Totaal kosten]],"")</f>
        <v/>
      </c>
      <c r="BJ66" s="158" t="str">
        <f>IF(Tbl.Kosten[[#This Row],[Pnr.]]=BJ$7,Tbl.Kosten[[#This Row],[Totaal kosten]],"")</f>
        <v/>
      </c>
      <c r="BK66" s="158" t="str">
        <f>IF(Tbl.Kosten[[#This Row],[Pnr.]]=BK$7,Tbl.Kosten[[#This Row],[Totaal kosten]],"")</f>
        <v/>
      </c>
      <c r="BL66" s="158" t="str">
        <f>IF(Tbl.Kosten[[#This Row],[Pnr.]]=BL$7,Tbl.Kosten[[#This Row],[Totaal kosten]],"")</f>
        <v/>
      </c>
      <c r="BM66" s="158" t="str">
        <f>IF(Tbl.Kosten[[#This Row],[Pnr.]]=BM$7,Tbl.Kosten[[#This Row],[Totaal kosten]],"")</f>
        <v/>
      </c>
      <c r="BN66" s="158" t="str">
        <f>IF(Tbl.Kosten[[#This Row],[Pnr.]]=BN$7,Tbl.Kosten[[#This Row],[Totaal kosten]],"")</f>
        <v/>
      </c>
      <c r="BO66" s="158" t="str">
        <f>IF(Tbl.Kosten[[#This Row],[Pnr.]]=BO$7,Tbl.Kosten[[#This Row],[Totaal kosten]],"")</f>
        <v/>
      </c>
      <c r="BP66" s="158" t="str">
        <f>IF(Tbl.Kosten[[#This Row],[Pnr.]]=BP$7,Tbl.Kosten[[#This Row],[Totaal kosten]],"")</f>
        <v/>
      </c>
      <c r="BQ66" s="158" t="str">
        <f>IF(Tbl.Kosten[[#This Row],[Pnr.]]=BQ$7,Tbl.Kosten[[#This Row],[Totaal kosten]],"")</f>
        <v/>
      </c>
      <c r="BR66" s="158" t="str">
        <f>IF(Tbl.Kosten[[#This Row],[Pnr.]]=BR$7,Tbl.Kosten[[#This Row],[Totaal kosten]],"")</f>
        <v/>
      </c>
      <c r="BS66" s="158" t="str">
        <f>IF(Tbl.Kosten[[#This Row],[Pnr.]]=BS$7,Tbl.Kosten[[#This Row],[Totaal kosten]],"")</f>
        <v/>
      </c>
      <c r="BT66" s="158" t="str">
        <f>IF(Tbl.Kosten[[#This Row],[Pnr.]]=BT$7,Tbl.Kosten[[#This Row],[Totaal kosten]],"")</f>
        <v/>
      </c>
      <c r="BU66" s="158" t="str">
        <f>IF(Tbl.Kosten[[#This Row],[Pnr.]]=BU$7,Tbl.Kosten[[#This Row],[Totaal kosten]],"")</f>
        <v/>
      </c>
      <c r="BV66" s="158" t="str">
        <f>IF(Tbl.Kosten[[#This Row],[Pnr.]]=BV$7,Tbl.Kosten[[#This Row],[Totaal kosten]],"")</f>
        <v/>
      </c>
      <c r="BW66" s="158" t="str">
        <f>IF(Tbl.Kosten[[#This Row],[Pnr.]]=BW$7,Tbl.Kosten[[#This Row],[Totaal kosten]],"")</f>
        <v/>
      </c>
      <c r="BX66" s="158" t="str">
        <f>IFERROR(_xlfn.XLOOKUP(Tbl.Kosten[[#This Row],[Werkpakketcode]],Tbl.Werkpakketten[Werkpakketcode],Tbl.Werkpakketten[WPnr.],"",0,1),"")</f>
        <v/>
      </c>
      <c r="BY66" s="158" t="str">
        <f>IF(Tbl.Kosten[[#This Row],[WPnr.]]=BY$7,Tbl.Kosten[[#This Row],[Totaal kosten]],"")</f>
        <v/>
      </c>
      <c r="BZ66" s="158" t="str">
        <f>IF(Tbl.Kosten[[#This Row],[WPnr.]]=BZ$7,Tbl.Kosten[[#This Row],[Totaal kosten]],"")</f>
        <v/>
      </c>
      <c r="CA66" s="158" t="str">
        <f>IF(Tbl.Kosten[[#This Row],[WPnr.]]=CA$7,Tbl.Kosten[[#This Row],[Totaal kosten]],"")</f>
        <v/>
      </c>
      <c r="CB66" s="158" t="str">
        <f>IF(Tbl.Kosten[[#This Row],[WPnr.]]=CB$7,Tbl.Kosten[[#This Row],[Totaal kosten]],"")</f>
        <v/>
      </c>
      <c r="CC66" s="158" t="str">
        <f>IF(Tbl.Kosten[[#This Row],[WPnr.]]=CC$7,Tbl.Kosten[[#This Row],[Totaal kosten]],"")</f>
        <v/>
      </c>
      <c r="CD66" s="158" t="str">
        <f>IF(Tbl.Kosten[[#This Row],[WPnr.]]=CD$7,Tbl.Kosten[[#This Row],[Totaal kosten]],"")</f>
        <v/>
      </c>
      <c r="CE66" s="158" t="str">
        <f>IF(Tbl.Kosten[[#This Row],[WPnr.]]=CE$7,Tbl.Kosten[[#This Row],[Totaal kosten]],"")</f>
        <v/>
      </c>
      <c r="CF66" s="158" t="str">
        <f>IF(Tbl.Kosten[[#This Row],[WPnr.]]=CF$7,Tbl.Kosten[[#This Row],[Totaal kosten]],"")</f>
        <v/>
      </c>
      <c r="CG66" s="158" t="str">
        <f>IF(Tbl.Kosten[[#This Row],[WPnr.]]=CG$7,Tbl.Kosten[[#This Row],[Totaal kosten]],"")</f>
        <v/>
      </c>
      <c r="CH66" s="158" t="str">
        <f>IF(Tbl.Kosten[[#This Row],[WPnr.]]=CH$7,Tbl.Kosten[[#This Row],[Totaal kosten]],"")</f>
        <v/>
      </c>
      <c r="CI66" s="158" t="str">
        <f>IF(Tbl.Kosten[[#This Row],[WPnr.]]=CI$7,Tbl.Kosten[[#This Row],[Totaal kosten]],"")</f>
        <v/>
      </c>
      <c r="CJ66" s="158" t="str">
        <f>IF(Tbl.Kosten[[#This Row],[WPnr.]]=CJ$7,Tbl.Kosten[[#This Row],[Totaal kosten]],"")</f>
        <v/>
      </c>
      <c r="CK66" s="158" t="str">
        <f>IF(Tbl.Kosten[[#This Row],[WPnr.]]=CK$7,Tbl.Kosten[[#This Row],[Totaal kosten]],"")</f>
        <v/>
      </c>
      <c r="CL66" s="158" t="str">
        <f>IF(Tbl.Kosten[[#This Row],[WPnr.]]=CL$7,Tbl.Kosten[[#This Row],[Totaal kosten]],"")</f>
        <v/>
      </c>
      <c r="CM66" s="158" t="str">
        <f>IF(Tbl.Kosten[[#This Row],[WPnr.]]=CM$7,Tbl.Kosten[[#This Row],[Totaal kosten]],"")</f>
        <v/>
      </c>
      <c r="CN66" s="158" t="str">
        <f>IF(Tbl.Kosten[[#This Row],[WPnr.]]=CN$7,Tbl.Kosten[[#This Row],[Totaal kosten]],"")</f>
        <v/>
      </c>
      <c r="CO66" s="158" t="str">
        <f>IF(Tbl.Kosten[[#This Row],[WPnr.]]=CO$7,Tbl.Kosten[[#This Row],[Totaal kosten]],"")</f>
        <v/>
      </c>
      <c r="CP66" s="158" t="str">
        <f>IF(Tbl.Kosten[[#This Row],[WPnr.]]=CP$7,Tbl.Kosten[[#This Row],[Totaal kosten]],"")</f>
        <v/>
      </c>
      <c r="CQ66" s="158" t="str">
        <f>IF(Tbl.Kosten[[#This Row],[WPnr.]]=CQ$7,Tbl.Kosten[[#This Row],[Totaal kosten]],"")</f>
        <v/>
      </c>
      <c r="CR66" s="158" t="str">
        <f>IF(Tbl.Kosten[[#This Row],[WPnr.]]=CR$7,Tbl.Kosten[[#This Row],[Totaal kosten]],"")</f>
        <v/>
      </c>
      <c r="CS66" s="158" t="str">
        <f>IF(Tbl.Kosten[[#This Row],[WPnr.]]=CS$7,Tbl.Kosten[[#This Row],[Totaal kosten]],"")</f>
        <v/>
      </c>
      <c r="CT66" s="158" t="str">
        <f>IF(Tbl.Kosten[[#This Row],[WPnr.]]=CT$7,Tbl.Kosten[[#This Row],[Totaal kosten]],"")</f>
        <v/>
      </c>
      <c r="CU66" s="158" t="str">
        <f>IF(Tbl.Kosten[[#This Row],[WPnr.]]=CU$7,Tbl.Kosten[[#This Row],[Totaal kosten]],"")</f>
        <v/>
      </c>
      <c r="CV66" s="158" t="str">
        <f>IF(Tbl.Kosten[[#This Row],[WPnr.]]=CV$7,Tbl.Kosten[[#This Row],[Totaal kosten]],"")</f>
        <v/>
      </c>
      <c r="CW66" s="158" t="str">
        <f>IF(Tbl.Kosten[[#This Row],[WPnr.]]=CW$7,Tbl.Kosten[[#This Row],[Totaal kosten]],"")</f>
        <v/>
      </c>
      <c r="CX66" s="158" t="str">
        <f>IF(Tbl.Kosten[[#This Row],[WPnr.]]=CX$7,Tbl.Kosten[[#This Row],[Totaal kosten]],"")</f>
        <v/>
      </c>
      <c r="CY66" s="158" t="str">
        <f>IF(Tbl.Kosten[[#This Row],[WPnr.]]=CY$7,Tbl.Kosten[[#This Row],[Totaal kosten]],"")</f>
        <v/>
      </c>
      <c r="CZ66" s="158" t="str">
        <f>IF(Tbl.Kosten[[#This Row],[WPnr.]]=CZ$7,Tbl.Kosten[[#This Row],[Totaal kosten]],"")</f>
        <v/>
      </c>
      <c r="DA66" s="158" t="str">
        <f>IF(Tbl.Kosten[[#This Row],[WPnr.]]=DA$7,Tbl.Kosten[[#This Row],[Totaal kosten]],"")</f>
        <v/>
      </c>
      <c r="DB66" s="158" t="str">
        <f>IF(Tbl.Kosten[[#This Row],[WPnr.]]=DB$7,Tbl.Kosten[[#This Row],[Totaal kosten]],"")</f>
        <v/>
      </c>
      <c r="DC66" s="158" t="str">
        <f>IF(Tbl.Kosten[[#This Row],[WPnr.]]=DC$7,Tbl.Kosten[[#This Row],[Totaal kosten]],"")</f>
        <v/>
      </c>
      <c r="DD66" s="158" t="str">
        <f>IF(Tbl.Kosten[[#This Row],[WPnr.]]=DD$7,Tbl.Kosten[[#This Row],[Totaal kosten]],"")</f>
        <v/>
      </c>
      <c r="DE66" s="158" t="str">
        <f>IF(Tbl.Kosten[[#This Row],[WPnr.]]=DE$7,Tbl.Kosten[[#This Row],[Totaal kosten]],"")</f>
        <v/>
      </c>
      <c r="DF66" s="158" t="str">
        <f>IF(Tbl.Kosten[[#This Row],[WPnr.]]=DF$7,Tbl.Kosten[[#This Row],[Totaal kosten]],"")</f>
        <v/>
      </c>
      <c r="DG66" s="158" t="str">
        <f>IF(Tbl.Kosten[[#This Row],[WPnr.]]=DG$7,Tbl.Kosten[[#This Row],[Totaal kosten]],"")</f>
        <v/>
      </c>
      <c r="DH66" s="158" t="str">
        <f>IF(Tbl.Kosten[[#This Row],[WPnr.]]=DH$7,Tbl.Kosten[[#This Row],[Totaal kosten]],"")</f>
        <v/>
      </c>
      <c r="DI66" s="158" t="str">
        <f>IF(Tbl.Kosten[[#This Row],[WPnr.]]=DI$7,Tbl.Kosten[[#This Row],[Totaal kosten]],"")</f>
        <v/>
      </c>
      <c r="DJ66" s="158" t="str">
        <f>IF(Tbl.Kosten[[#This Row],[WPnr.]]=DJ$7,Tbl.Kosten[[#This Row],[Totaal kosten]],"")</f>
        <v/>
      </c>
      <c r="DK66" s="158" t="str">
        <f>IF(Tbl.Kosten[[#This Row],[WPnr.]]=DK$7,Tbl.Kosten[[#This Row],[Totaal kosten]],"")</f>
        <v/>
      </c>
      <c r="DL66" s="158" t="str">
        <f>IF(Tbl.Kosten[[#This Row],[WPnr.]]=DL$7,Tbl.Kosten[[#This Row],[Totaal kosten]],"")</f>
        <v/>
      </c>
      <c r="DM66" s="158" t="str">
        <f>IF(Tbl.Kosten[[#This Row],[WPnr.]]=DM$7,Tbl.Kosten[[#This Row],[Totaal kosten]],"")</f>
        <v/>
      </c>
      <c r="DN66" s="158" t="str">
        <f>IF(Tbl.Kosten[[#This Row],[WPnr.]]=DN$7,Tbl.Kosten[[#This Row],[Totaal kosten]],"")</f>
        <v/>
      </c>
      <c r="DO66" s="158" t="str">
        <f>IF(Tbl.Kosten[[#This Row],[WPnr.]]=DO$7,Tbl.Kosten[[#This Row],[Totaal kosten]],"")</f>
        <v/>
      </c>
      <c r="DP66" s="158" t="str">
        <f>IF(Tbl.Kosten[[#This Row],[WPnr.]]=DP$7,Tbl.Kosten[[#This Row],[Totaal kosten]],"")</f>
        <v/>
      </c>
      <c r="DQ66" s="158" t="str">
        <f>IF(Tbl.Kosten[[#This Row],[WPnr.]]=DQ$7,Tbl.Kosten[[#This Row],[Totaal kosten]],"")</f>
        <v/>
      </c>
      <c r="DR66" s="158" t="str">
        <f>IF(Tbl.Kosten[[#This Row],[WPnr.]]=DR$7,Tbl.Kosten[[#This Row],[Totaal kosten]],"")</f>
        <v/>
      </c>
      <c r="DS66" s="158" t="str">
        <f>IF(Tbl.Kosten[[#This Row],[WPnr.]]=DS$7,Tbl.Kosten[[#This Row],[Totaal kosten]],"")</f>
        <v/>
      </c>
      <c r="DT66" s="158" t="str">
        <f>IF(Tbl.Kosten[[#This Row],[WPnr.]]=DT$7,Tbl.Kosten[[#This Row],[Totaal kosten]],"")</f>
        <v/>
      </c>
      <c r="DU66" s="158" t="str">
        <f>IF(Tbl.Kosten[[#This Row],[WPnr.]]=DU$7,Tbl.Kosten[[#This Row],[Totaal kosten]],"")</f>
        <v/>
      </c>
      <c r="DV66" s="158" t="str">
        <f>IF(Tbl.Kosten[[#This Row],[WPnr.]]=DV$7,Tbl.Kosten[[#This Row],[Totaal kosten]],"")</f>
        <v/>
      </c>
      <c r="DW66" s="160" t="str">
        <f>IFERROR(_xlfn.XLOOKUP(Tbl.Kosten[[#This Row],[Kostensoort]],Tbl.Kostensoorten[Kostensoorten],Tbl.Kostensoorten[KSnr.],"",0,1),"")</f>
        <v/>
      </c>
      <c r="DX66" s="160" t="str">
        <f>IF(Tbl.Kosten[[#This Row],[KSnr.]]=DX$7,Tbl.Kosten[[#This Row],[Totaal kosten]],"")</f>
        <v/>
      </c>
      <c r="DY66" s="160" t="str">
        <f>IF(Tbl.Kosten[[#This Row],[KSnr.]]=DY$7,Tbl.Kosten[[#This Row],[Totaal kosten]],"")</f>
        <v/>
      </c>
      <c r="DZ66" s="160" t="str">
        <f>IF(Tbl.Kosten[[#This Row],[KSnr.]]=DZ$7,Tbl.Kosten[[#This Row],[Totaal kosten]],"")</f>
        <v/>
      </c>
      <c r="EA66" s="160" t="str">
        <f>IF(Tbl.Kosten[[#This Row],[KSnr.]]=EA$7,Tbl.Kosten[[#This Row],[Totaal kosten]],"")</f>
        <v/>
      </c>
      <c r="EB66" s="160" t="str">
        <f>IF(Tbl.Kosten[[#This Row],[KSnr.]]=EB$7,Tbl.Kosten[[#This Row],[Totaal kosten]],"")</f>
        <v/>
      </c>
      <c r="EC66" s="160" t="str">
        <f>IF(Tbl.Kosten[[#This Row],[KSnr.]]=EC$7,Tbl.Kosten[[#This Row],[Totaal kosten]],"")</f>
        <v/>
      </c>
      <c r="ED66" s="160" t="str">
        <f>IF(Tbl.Kosten[[#This Row],[KSnr.]]=ED$7,Tbl.Kosten[[#This Row],[Totaal kosten]],"")</f>
        <v/>
      </c>
      <c r="EE66" s="160" t="str">
        <f>IF(Tbl.Kosten[[#This Row],[KSnr.]]=EE$7,Tbl.Kosten[[#This Row],[Totaal kosten]],"")</f>
        <v/>
      </c>
      <c r="EF66" s="160" t="str">
        <f>IF(Tbl.Kosten[[#This Row],[KSnr.]]=EF$7,Tbl.Kosten[[#This Row],[Totaal kosten]],"")</f>
        <v/>
      </c>
      <c r="EG66" s="160" t="str">
        <f>IF(Tbl.Kosten[[#This Row],[KSnr.]]=EG$7,Tbl.Kosten[[#This Row],[Totaal kosten]],"")</f>
        <v/>
      </c>
      <c r="EH66" s="160" t="str">
        <f>IF(Tbl.Kosten[[#This Row],[KSnr.]]=EH$7,Tbl.Kosten[[#This Row],[Totaal kosten]],"")</f>
        <v/>
      </c>
      <c r="EI66" s="160" t="str">
        <f>IF(Tbl.Kosten[[#This Row],[KSnr.]]=EI$7,Tbl.Kosten[[#This Row],[Totaal kosten]],"")</f>
        <v/>
      </c>
      <c r="EJ66" s="160" t="str">
        <f>IF(Tbl.Kosten[[#This Row],[KSnr.]]=EJ$7,Tbl.Kosten[[#This Row],[Totaal kosten]],"")</f>
        <v/>
      </c>
      <c r="EK66" s="160" t="str">
        <f>IF(Tbl.Kosten[[#This Row],[KSnr.]]=EK$7,Tbl.Kosten[[#This Row],[Totaal kosten]],"")</f>
        <v/>
      </c>
      <c r="EL66" s="160" t="str">
        <f>IF(Tbl.Kosten[[#This Row],[KSnr.]]=EL$7,Tbl.Kosten[[#This Row],[Totaal kosten]],"")</f>
        <v/>
      </c>
      <c r="EM66" s="160" t="str">
        <f>IF(Tbl.Kosten[[#This Row],[KSnr.]]=EM$7,Tbl.Kosten[[#This Row],[Totaal kosten]],"")</f>
        <v/>
      </c>
      <c r="EN66" s="160" t="str">
        <f>IF(Tbl.Kosten[[#This Row],[KSnr.]]=EN$7,Tbl.Kosten[[#This Row],[Totaal kosten]],"")</f>
        <v/>
      </c>
      <c r="EO66" s="160" t="str">
        <f>IF(Tbl.Kosten[[#This Row],[KSnr.]]=EO$7,Tbl.Kosten[[#This Row],[Totaal kosten]],"")</f>
        <v/>
      </c>
      <c r="EP66" s="160" t="str">
        <f>IF(Tbl.Kosten[[#This Row],[KSnr.]]=EP$7,Tbl.Kosten[[#This Row],[Totaal kosten]],"")</f>
        <v/>
      </c>
      <c r="EQ66" s="160" t="str">
        <f>IF(Tbl.Kosten[[#This Row],[KSnr.]]=EQ$7,Tbl.Kosten[[#This Row],[Totaal kosten]],"")</f>
        <v/>
      </c>
      <c r="ER66" s="154" t="str">
        <f>IFERROR(_xlfn.XLOOKUP(Tbl.Kosten[[#This Row],[Subsidieactiviteit]],Tbl.Subsidiehoogte[Subsidieactiviteit],Tbl.Subsidiehoogte[SAnr.],"",0,1),"")</f>
        <v/>
      </c>
      <c r="ES66" s="160" t="str">
        <f>IF(Tbl.Kosten[[#This Row],[Sanr.]]=ES$7,Tbl.Kosten[[#This Row],[Totaal kosten]],"")</f>
        <v/>
      </c>
      <c r="ET66" s="160" t="str">
        <f>IF(Tbl.Kosten[[#This Row],[Sanr.]]=ET$7,Tbl.Kosten[[#This Row],[Totaal kosten]],"")</f>
        <v/>
      </c>
      <c r="EU66" s="160" t="str">
        <f>IF(Tbl.Kosten[[#This Row],[Sanr.]]=EU$7,Tbl.Kosten[[#This Row],[Totaal kosten]],"")</f>
        <v/>
      </c>
      <c r="EV66" s="160" t="str">
        <f>IF(Tbl.Kosten[[#This Row],[Sanr.]]=EV$7,Tbl.Kosten[[#This Row],[Totaal kosten]],"")</f>
        <v/>
      </c>
      <c r="EW66" s="160" t="str">
        <f>IF(Tbl.Kosten[[#This Row],[Sanr.]]=EW$7,Tbl.Kosten[[#This Row],[Totaal kosten]],"")</f>
        <v/>
      </c>
      <c r="EX66" s="160" t="str">
        <f>IF(Tbl.Kosten[[#This Row],[Sanr.]]=EX$7,Tbl.Kosten[[#This Row],[Totaal kosten]],"")</f>
        <v/>
      </c>
      <c r="EY66" s="160" t="str">
        <f>IF(Tbl.Kosten[[#This Row],[Sanr.]]=EY$7,Tbl.Kosten[[#This Row],[Totaal kosten]],"")</f>
        <v/>
      </c>
      <c r="EZ66" s="160" t="str">
        <f>IF(Tbl.Kosten[[#This Row],[Sanr.]]=EZ$7,Tbl.Kosten[[#This Row],[Totaal kosten]],"")</f>
        <v/>
      </c>
      <c r="FA66" s="160" t="str">
        <f>IF(Tbl.Kosten[[#This Row],[Sanr.]]=FA$7,Tbl.Kosten[[#This Row],[Totaal kosten]],"")</f>
        <v/>
      </c>
      <c r="FB66" s="160" t="str">
        <f>IF(Tbl.Kosten[[#This Row],[Sanr.]]=FB$7,Tbl.Kosten[[#This Row],[Totaal kosten]],"")</f>
        <v/>
      </c>
      <c r="FC66" s="160" t="str">
        <f>IF(Tbl.Kosten[[#This Row],[Sanr.]]=FC$7,Tbl.Kosten[[#This Row],[Totaal kosten]],"")</f>
        <v/>
      </c>
      <c r="FD66" s="160" t="str">
        <f>IF(Tbl.Kosten[[#This Row],[Sanr.]]=FD$7,Tbl.Kosten[[#This Row],[Totaal kosten]],"")</f>
        <v/>
      </c>
      <c r="FE66" s="160" t="str">
        <f>IF(Tbl.Kosten[[#This Row],[Sanr.]]=FE$7,Tbl.Kosten[[#This Row],[Totaal kosten]],"")</f>
        <v/>
      </c>
      <c r="FF66" s="160" t="str">
        <f>IF(Tbl.Kosten[[#This Row],[Sanr.]]=FF$7,Tbl.Kosten[[#This Row],[Totaal kosten]],"")</f>
        <v/>
      </c>
      <c r="FG66" s="160" t="str">
        <f>IF(Tbl.Kosten[[#This Row],[Sanr.]]=FG$7,Tbl.Kosten[[#This Row],[Totaal kosten]],"")</f>
        <v/>
      </c>
      <c r="FH66" s="160" t="str">
        <f>IF(Tbl.Kosten[[#This Row],[Sanr.]]=FH$7,Tbl.Kosten[[#This Row],[Totaal kosten]],"")</f>
        <v/>
      </c>
      <c r="FI66" s="160" t="str">
        <f>IF(Tbl.Kosten[[#This Row],[Sanr.]]=FI$7,Tbl.Kosten[[#This Row],[Totaal kosten]],"")</f>
        <v/>
      </c>
      <c r="FJ66" s="160" t="str">
        <f>IF(Tbl.Kosten[[#This Row],[Sanr.]]=FJ$7,Tbl.Kosten[[#This Row],[Totaal kosten]],"")</f>
        <v/>
      </c>
      <c r="FK66" s="160" t="str">
        <f>IF(Tbl.Kosten[[#This Row],[Sanr.]]=FK$7,Tbl.Kosten[[#This Row],[Totaal kosten]],"")</f>
        <v/>
      </c>
      <c r="FL66" s="160" t="str">
        <f>IF(Tbl.Kosten[[#This Row],[Sanr.]]=FL$7,Tbl.Kosten[[#This Row],[Totaal kosten]],"")</f>
        <v/>
      </c>
      <c r="FM66" s="160" t="str">
        <f>IF(Tbl.Kosten[[#This Row],[Sanr.]]=FM$7,Tbl.Kosten[[#This Row],[Totaal kosten]],"")</f>
        <v/>
      </c>
      <c r="FN66" s="160" t="str">
        <f>IF(Tbl.Kosten[[#This Row],[Sanr.]]=FN$7,Tbl.Kosten[[#This Row],[Totaal kosten]],"")</f>
        <v/>
      </c>
      <c r="FO66" s="160" t="str">
        <f>IF(Tbl.Kosten[[#This Row],[Sanr.]]=FO$7,Tbl.Kosten[[#This Row],[Totaal kosten]],"")</f>
        <v/>
      </c>
      <c r="FP66" s="160" t="str">
        <f>IF(Tbl.Kosten[[#This Row],[Sanr.]]=FP$7,Tbl.Kosten[[#This Row],[Totaal kosten]],"")</f>
        <v/>
      </c>
      <c r="FQ66" s="160" t="str">
        <f>IF(Tbl.Kosten[[#This Row],[Sanr.]]=FQ$7,Tbl.Kosten[[#This Row],[Totaal kosten]],"")</f>
        <v/>
      </c>
      <c r="FR66" s="160" t="str">
        <f>IF(Tbl.Kosten[[#This Row],[Sanr.]]=FR$7,Tbl.Kosten[[#This Row],[Totaal kosten]],"")</f>
        <v/>
      </c>
      <c r="FS66" s="160" t="str">
        <f>IF(Tbl.Kosten[[#This Row],[Sanr.]]=FS$7,Tbl.Kosten[[#This Row],[Totaal kosten]],"")</f>
        <v/>
      </c>
      <c r="FT66" s="160" t="str">
        <f>IF(Tbl.Kosten[[#This Row],[Sanr.]]=FT$7,Tbl.Kosten[[#This Row],[Totaal kosten]],"")</f>
        <v/>
      </c>
      <c r="FU66" s="160" t="str">
        <f>IF(Tbl.Kosten[[#This Row],[Sanr.]]=FU$7,Tbl.Kosten[[#This Row],[Totaal kosten]],"")</f>
        <v/>
      </c>
      <c r="FV66" s="160" t="str">
        <f>IF(Tbl.Kosten[[#This Row],[Sanr.]]=FV$7,Tbl.Kosten[[#This Row],[Totaal kosten]],"")</f>
        <v/>
      </c>
      <c r="FW66" s="160" t="str">
        <f>IFERROR(_xlfn.XLOOKUP(Tbl.Kosten[[#This Row],[Activiteitencode]],Tbl.Activiteiten[Activiteitcode],Tbl.Activiteiten[Anr.],"",0,1),"")</f>
        <v/>
      </c>
      <c r="FX66" s="181" t="str">
        <f>_xlfn.CONCAT(Tbl.Kosten[[#This Row],[Pnr.]],Tbl.Kosten[[#This Row],[Sanr.]])</f>
        <v>P1</v>
      </c>
      <c r="FY66" s="160">
        <f>Tbl.Kosten[[#This Row],[Totaal kosten]]-Tbl.Kosten[[#This Row],[Subsidie]]</f>
        <v>0</v>
      </c>
      <c r="FZ66" s="160">
        <f>IF(Tbl.Kosten[[#This Row],[Pnr.]]=FZ$7,Tbl.Kosten[[#This Row],[Te financieren]],"")</f>
        <v>0</v>
      </c>
      <c r="GA66" s="160" t="str">
        <f>IF(Tbl.Kosten[[#This Row],[Pnr.]]=GA$7,Tbl.Kosten[[#This Row],[Te financieren]],"")</f>
        <v/>
      </c>
      <c r="GB66" s="160" t="str">
        <f>IF(Tbl.Kosten[[#This Row],[Pnr.]]=GB$7,Tbl.Kosten[[#This Row],[Te financieren]],"")</f>
        <v/>
      </c>
      <c r="GC66" s="160" t="str">
        <f>IF(Tbl.Kosten[[#This Row],[Pnr.]]=GC$7,Tbl.Kosten[[#This Row],[Te financieren]],"")</f>
        <v/>
      </c>
      <c r="GD66" s="160" t="str">
        <f>IF(Tbl.Kosten[[#This Row],[Pnr.]]=GD$7,Tbl.Kosten[[#This Row],[Te financieren]],"")</f>
        <v/>
      </c>
      <c r="GE66" s="160" t="str">
        <f>IF(Tbl.Kosten[[#This Row],[Pnr.]]=GE$7,Tbl.Kosten[[#This Row],[Te financieren]],"")</f>
        <v/>
      </c>
      <c r="GF66" s="160" t="str">
        <f>IF(Tbl.Kosten[[#This Row],[Pnr.]]=GF$7,Tbl.Kosten[[#This Row],[Te financieren]],"")</f>
        <v/>
      </c>
      <c r="GG66" s="160" t="str">
        <f>IF(Tbl.Kosten[[#This Row],[Pnr.]]=GG$7,Tbl.Kosten[[#This Row],[Te financieren]],"")</f>
        <v/>
      </c>
      <c r="GH66" s="160" t="str">
        <f>IF(Tbl.Kosten[[#This Row],[Pnr.]]=GH$7,Tbl.Kosten[[#This Row],[Te financieren]],"")</f>
        <v/>
      </c>
      <c r="GI66" s="160" t="str">
        <f>IF(Tbl.Kosten[[#This Row],[Pnr.]]=GI$7,Tbl.Kosten[[#This Row],[Te financieren]],"")</f>
        <v/>
      </c>
      <c r="GJ66" s="160" t="str">
        <f>IF(Tbl.Kosten[[#This Row],[Pnr.]]=GJ$7,Tbl.Kosten[[#This Row],[Te financieren]],"")</f>
        <v/>
      </c>
      <c r="GK66" s="160" t="str">
        <f>IF(Tbl.Kosten[[#This Row],[Pnr.]]=GK$7,Tbl.Kosten[[#This Row],[Te financieren]],"")</f>
        <v/>
      </c>
      <c r="GL66" s="160" t="str">
        <f>IF(Tbl.Kosten[[#This Row],[Pnr.]]=GL$7,Tbl.Kosten[[#This Row],[Te financieren]],"")</f>
        <v/>
      </c>
      <c r="GM66" s="160" t="str">
        <f>IF(Tbl.Kosten[[#This Row],[Pnr.]]=GM$7,Tbl.Kosten[[#This Row],[Te financieren]],"")</f>
        <v/>
      </c>
      <c r="GN66" s="160" t="str">
        <f>IF(Tbl.Kosten[[#This Row],[Pnr.]]=GN$7,Tbl.Kosten[[#This Row],[Te financieren]],"")</f>
        <v/>
      </c>
      <c r="GO66" s="160" t="str">
        <f>IF(Tbl.Kosten[[#This Row],[Pnr.]]=GO$7,Tbl.Kosten[[#This Row],[Te financieren]],"")</f>
        <v/>
      </c>
      <c r="GP66" s="160" t="str">
        <f>IF(Tbl.Kosten[[#This Row],[Pnr.]]=GP$7,Tbl.Kosten[[#This Row],[Te financieren]],"")</f>
        <v/>
      </c>
      <c r="GQ66" s="160" t="str">
        <f>IF(Tbl.Kosten[[#This Row],[Pnr.]]=GQ$7,Tbl.Kosten[[#This Row],[Te financieren]],"")</f>
        <v/>
      </c>
      <c r="GR66" s="160" t="str">
        <f>IF(Tbl.Kosten[[#This Row],[Pnr.]]=GR$7,Tbl.Kosten[[#This Row],[Te financieren]],"")</f>
        <v/>
      </c>
      <c r="GS66" s="160" t="str">
        <f>IF(Tbl.Kosten[[#This Row],[Pnr.]]=GS$7,Tbl.Kosten[[#This Row],[Te financieren]],"")</f>
        <v/>
      </c>
      <c r="GT66" s="160" t="str">
        <f>IF(Tbl.Kosten[[#This Row],[Pnr.]]=GT$7,Tbl.Kosten[[#This Row],[Te financieren]],"")</f>
        <v/>
      </c>
      <c r="GU66" s="160" t="str">
        <f>IF(Tbl.Kosten[[#This Row],[Pnr.]]=GU$7,Tbl.Kosten[[#This Row],[Te financieren]],"")</f>
        <v/>
      </c>
      <c r="GV66" s="160" t="str">
        <f>IF(Tbl.Kosten[[#This Row],[Pnr.]]=GV$7,Tbl.Kosten[[#This Row],[Te financieren]],"")</f>
        <v/>
      </c>
      <c r="GW66" s="160" t="str">
        <f>IF(Tbl.Kosten[[#This Row],[Pnr.]]=GW$7,Tbl.Kosten[[#This Row],[Te financieren]],"")</f>
        <v/>
      </c>
      <c r="GX66" s="160" t="str">
        <f>IF(Tbl.Kosten[[#This Row],[Pnr.]]=GX$7,Tbl.Kosten[[#This Row],[Te financieren]],"")</f>
        <v/>
      </c>
      <c r="GY66" s="160" t="str">
        <f>IF(Tbl.Kosten[[#This Row],[Pnr.]]=GY$7,Tbl.Kosten[[#This Row],[Te financieren]],"")</f>
        <v/>
      </c>
      <c r="GZ66" s="160" t="str">
        <f>IF(Tbl.Kosten[[#This Row],[Pnr.]]=GZ$7,Tbl.Kosten[[#This Row],[Te financieren]],"")</f>
        <v/>
      </c>
      <c r="HA66" s="160" t="str">
        <f>IF(Tbl.Kosten[[#This Row],[Pnr.]]=HA$7,Tbl.Kosten[[#This Row],[Te financieren]],"")</f>
        <v/>
      </c>
      <c r="HB66" s="160" t="str">
        <f>IF(Tbl.Kosten[[#This Row],[Pnr.]]=HB$7,Tbl.Kosten[[#This Row],[Te financieren]],"")</f>
        <v/>
      </c>
      <c r="HC66" s="160" t="str">
        <f>IF(Tbl.Kosten[[#This Row],[Pnr.]]=HC$7,Tbl.Kosten[[#This Row],[Te financieren]],"")</f>
        <v/>
      </c>
      <c r="HD66" s="160" t="str">
        <f>IF(Tbl.Kosten[[#This Row],[Pnr.]]=HD$7,Tbl.Kosten[[#This Row],[Te financieren]],"")</f>
        <v/>
      </c>
      <c r="HE66" s="160" t="str">
        <f>IF(Tbl.Kosten[[#This Row],[Pnr.]]=HE$7,Tbl.Kosten[[#This Row],[Te financieren]],"")</f>
        <v/>
      </c>
      <c r="HF66" s="160" t="str">
        <f>IF(Tbl.Kosten[[#This Row],[Pnr.]]=HF$7,Tbl.Kosten[[#This Row],[Te financieren]],"")</f>
        <v/>
      </c>
      <c r="HG66" s="160" t="str">
        <f>IF(Tbl.Kosten[[#This Row],[Pnr.]]=HG$7,Tbl.Kosten[[#This Row],[Te financieren]],"")</f>
        <v/>
      </c>
      <c r="HH66" s="160" t="str">
        <f>IF(Tbl.Kosten[[#This Row],[Pnr.]]=HH$7,Tbl.Kosten[[#This Row],[Te financieren]],"")</f>
        <v/>
      </c>
      <c r="HI66" s="160" t="str">
        <f>IF(Tbl.Kosten[[#This Row],[Pnr.]]=HI$7,Tbl.Kosten[[#This Row],[Te financieren]],"")</f>
        <v/>
      </c>
      <c r="HJ66" s="160" t="str">
        <f>IF(Tbl.Kosten[[#This Row],[Pnr.]]=HJ$7,Tbl.Kosten[[#This Row],[Te financieren]],"")</f>
        <v/>
      </c>
      <c r="HK66" s="160" t="str">
        <f>IF(Tbl.Kosten[[#This Row],[Pnr.]]=HK$7,Tbl.Kosten[[#This Row],[Te financieren]],"")</f>
        <v/>
      </c>
      <c r="HL66" s="160" t="str">
        <f>IF(Tbl.Kosten[[#This Row],[Pnr.]]=HL$7,Tbl.Kosten[[#This Row],[Te financieren]],"")</f>
        <v/>
      </c>
      <c r="HM66" s="160" t="str">
        <f>IF(Tbl.Kosten[[#This Row],[Pnr.]]=HM$7,Tbl.Kosten[[#This Row],[Te financieren]],"")</f>
        <v/>
      </c>
      <c r="HN66" s="160" t="str">
        <f>IF(Tbl.Kosten[[#This Row],[Pnr.]]=HN$7,Tbl.Kosten[[#This Row],[Te financieren]],"")</f>
        <v/>
      </c>
      <c r="HO66" s="160" t="str">
        <f>IF(Tbl.Kosten[[#This Row],[Pnr.]]=HO$7,Tbl.Kosten[[#This Row],[Te financieren]],"")</f>
        <v/>
      </c>
      <c r="HP66" s="160" t="str">
        <f>IF(Tbl.Kosten[[#This Row],[Pnr.]]=HP$7,Tbl.Kosten[[#This Row],[Te financieren]],"")</f>
        <v/>
      </c>
      <c r="HQ66" s="160" t="str">
        <f>IF(Tbl.Kosten[[#This Row],[Pnr.]]=HQ$7,Tbl.Kosten[[#This Row],[Te financieren]],"")</f>
        <v/>
      </c>
      <c r="HR66" s="160" t="str">
        <f>IF(Tbl.Kosten[[#This Row],[Pnr.]]=HR$7,Tbl.Kosten[[#This Row],[Te financieren]],"")</f>
        <v/>
      </c>
      <c r="HS66" s="160" t="str">
        <f>IF(Tbl.Kosten[[#This Row],[Pnr.]]=HS$7,Tbl.Kosten[[#This Row],[Te financieren]],"")</f>
        <v/>
      </c>
      <c r="HT66" s="160" t="str">
        <f>IF(Tbl.Kosten[[#This Row],[Pnr.]]=HT$7,Tbl.Kosten[[#This Row],[Te financieren]],"")</f>
        <v/>
      </c>
      <c r="HU66" s="160" t="str">
        <f>IF(Tbl.Kosten[[#This Row],[Pnr.]]=HU$7,Tbl.Kosten[[#This Row],[Te financieren]],"")</f>
        <v/>
      </c>
      <c r="HV66" s="160" t="str">
        <f>IF(Tbl.Kosten[[#This Row],[Pnr.]]=HV$7,Tbl.Kosten[[#This Row],[Te financieren]],"")</f>
        <v/>
      </c>
      <c r="HW66" s="160" t="str">
        <f>IF(Tbl.Kosten[[#This Row],[Pnr.]]=HW$7,Tbl.Kosten[[#This Row],[Te financieren]],"")</f>
        <v/>
      </c>
    </row>
    <row r="67" spans="2:231" x14ac:dyDescent="0.3">
      <c r="B67" s="144"/>
      <c r="C67" s="147"/>
      <c r="D67" s="146"/>
      <c r="E67" s="147"/>
      <c r="F67" s="145"/>
      <c r="G67" s="11" t="str">
        <f>IF(Tbl.Kosten[[#This Row],[Medewerker e/o 
functie]]&lt;&gt;"",_xlfn.XLOOKUP(Tbl.Kosten[[#This Row],[Medewerker e/o 
functie]],Tbl.Uurtarief[Medewerker en/of functie],Tbl.Uurtarief[Uurtarief],"",0,1),"")</f>
        <v/>
      </c>
      <c r="H67" s="121">
        <f>IFERROR(Tbl.Kosten[[#This Row],[Uren]]*Tbl.Kosten[[#This Row],[Uurtarief]],0)</f>
        <v>0</v>
      </c>
      <c r="I67" s="119" t="str">
        <f>IF(Tbl.Kosten[[#This Row],[Subtotaal uren]]&lt;&gt;0,_xlfn.XLOOKUP(Tbl.Kosten[[#This Row],[Medewerker e/o 
functie]],Tbl.Uurtarief[Medewerker en/of functie],Tbl.Uurtarief[Kostensoort arbeid],"",0,1),"")</f>
        <v/>
      </c>
      <c r="J67" s="147"/>
      <c r="K67" s="145"/>
      <c r="L67" s="149" t="str">
        <f>IF(Tbl.Kosten[[#This Row],[Activum]]&lt;&gt;"",_xlfn.XLOOKUP(Tbl.Kosten[[#This Row],[Activum]],Tbl.Afschrijvingskosten[Activum],Tbl.Afschrijvingskosten[Tarief per afschrijvings-eenheid],"",0,1),"")</f>
        <v/>
      </c>
      <c r="M67" s="122">
        <f>IFERROR(Tbl.Kosten[[#This Row],[Een-
heden]]*Tbl.Kosten[[#This Row],[Afschrijvings-
tarief]],0)</f>
        <v>0</v>
      </c>
      <c r="N67" s="122" t="str">
        <f>IF(Tbl.Kosten[[#This Row],[Subtotaal afschrijving]]&lt;&gt;0,Lijsten!A65,"")</f>
        <v/>
      </c>
      <c r="O67" s="150"/>
      <c r="P67" s="145"/>
      <c r="Q67" s="148"/>
      <c r="R67" s="122">
        <f>IFERROR(Tbl.Kosten[[#This Row],[Aantal]]*Tbl.Kosten[[#This Row],[Tarief]],0)</f>
        <v>0</v>
      </c>
      <c r="S67" s="8">
        <f>IFERROR(Tbl.Kosten[[#This Row],[Subtotaal overige kosten]]+Tbl.Kosten[[#This Row],[Subtotaal uren]]+Tbl.Kosten[[#This Row],[Subtotaal afschrijving]],0)</f>
        <v>0</v>
      </c>
      <c r="T67" s="8">
        <f>IFERROR(Tbl.Kosten[[#This Row],[Totaal kosten]]*Tbl.Kosten[[#This Row],[Subsidie%]],0)</f>
        <v>0</v>
      </c>
      <c r="U67" s="4" t="str" cm="1">
        <f t="array" ref="U67">IFERROR(_xlfn.IFS(Tbl.Kosten[[#This Row],[Subtotaal uren]]&lt;&gt;0,Tbl.Kosten[[#This Row],[Kostensoort arbeid]],Tbl.Kosten[[#This Row],[Subtotaal afschrijving]]&lt;&gt;0,Tbl.Kosten[[#This Row],[Kostensoort afschrijving]],Tbl.Kosten[[#This Row],[Subtotaal overige kosten]]&lt;&gt;0,Tbl.Kosten[[#This Row],[Kostensoort overig]]),"")</f>
        <v/>
      </c>
      <c r="V67" s="4" t="str">
        <f>IFERROR(_xlfn.XLOOKUP(Tbl.Kosten[[#This Row],[Activiteitencode]],Tbl.Activiteiten[Activiteitcode],Tbl.Activiteiten[Werkpakketcode],"",0,1),"")</f>
        <v/>
      </c>
      <c r="W67" s="4" t="str">
        <f>IFERROR(_xlfn.XLOOKUP(Tbl.Kosten[[#This Row],[Werkpakketcode]],Tbl.Werkpakketten[Werkpakketcode],Tbl.Werkpakketten[Subsidiabele activiteit],"",0,1),"")</f>
        <v/>
      </c>
      <c r="X67" s="12">
        <f>IFERROR(_xlfn.XLOOKUP(Tbl.Kosten[[#This Row],[Sanr.]],Tbl.Subsidiehoogte[SAnr.],Tbl.Subsidiehoogte[Sub. Percentage],0,0,1),0)</f>
        <v>0</v>
      </c>
      <c r="Y67" s="154" t="str">
        <f>IFERROR(_xlfn.XLOOKUP(Tbl.Kosten[[#This Row],[Partnercode]],Tbl.Projectpartners[Partnercode],Tbl.Projectpartners[PNr.],"",0,1),"")</f>
        <v>P1</v>
      </c>
      <c r="Z67" s="158">
        <f>IF(Tbl.Kosten[[#This Row],[Pnr.]]=Z$7,Tbl.Kosten[[#This Row],[Totaal kosten]],"")</f>
        <v>0</v>
      </c>
      <c r="AA67" s="158" t="str">
        <f>IF(Tbl.Kosten[[#This Row],[Pnr.]]=AA$7,Tbl.Kosten[[#This Row],[Totaal kosten]],"")</f>
        <v/>
      </c>
      <c r="AB67" s="158" t="str">
        <f>IF(Tbl.Kosten[[#This Row],[Pnr.]]=AB$7,Tbl.Kosten[[#This Row],[Totaal kosten]],"")</f>
        <v/>
      </c>
      <c r="AC67" s="158" t="str">
        <f>IF(Tbl.Kosten[[#This Row],[Pnr.]]=AC$7,Tbl.Kosten[[#This Row],[Totaal kosten]],"")</f>
        <v/>
      </c>
      <c r="AD67" s="158" t="str">
        <f>IF(Tbl.Kosten[[#This Row],[Pnr.]]=AD$7,Tbl.Kosten[[#This Row],[Totaal kosten]],"")</f>
        <v/>
      </c>
      <c r="AE67" s="158" t="str">
        <f>IF(Tbl.Kosten[[#This Row],[Pnr.]]=AE$7,Tbl.Kosten[[#This Row],[Totaal kosten]],"")</f>
        <v/>
      </c>
      <c r="AF67" s="158" t="str">
        <f>IF(Tbl.Kosten[[#This Row],[Pnr.]]=AF$7,Tbl.Kosten[[#This Row],[Totaal kosten]],"")</f>
        <v/>
      </c>
      <c r="AG67" s="158" t="str">
        <f>IF(Tbl.Kosten[[#This Row],[Pnr.]]=AG$7,Tbl.Kosten[[#This Row],[Totaal kosten]],"")</f>
        <v/>
      </c>
      <c r="AH67" s="158" t="str">
        <f>IF(Tbl.Kosten[[#This Row],[Pnr.]]=AH$7,Tbl.Kosten[[#This Row],[Totaal kosten]],"")</f>
        <v/>
      </c>
      <c r="AI67" s="158" t="str">
        <f>IF(Tbl.Kosten[[#This Row],[Pnr.]]=AI$7,Tbl.Kosten[[#This Row],[Totaal kosten]],"")</f>
        <v/>
      </c>
      <c r="AJ67" s="158" t="str">
        <f>IF(Tbl.Kosten[[#This Row],[Pnr.]]=AJ$7,Tbl.Kosten[[#This Row],[Totaal kosten]],"")</f>
        <v/>
      </c>
      <c r="AK67" s="158" t="str">
        <f>IF(Tbl.Kosten[[#This Row],[Pnr.]]=AK$7,Tbl.Kosten[[#This Row],[Totaal kosten]],"")</f>
        <v/>
      </c>
      <c r="AL67" s="158" t="str">
        <f>IF(Tbl.Kosten[[#This Row],[Pnr.]]=AL$7,Tbl.Kosten[[#This Row],[Totaal kosten]],"")</f>
        <v/>
      </c>
      <c r="AM67" s="158" t="str">
        <f>IF(Tbl.Kosten[[#This Row],[Pnr.]]=AM$7,Tbl.Kosten[[#This Row],[Totaal kosten]],"")</f>
        <v/>
      </c>
      <c r="AN67" s="158" t="str">
        <f>IF(Tbl.Kosten[[#This Row],[Pnr.]]=AN$7,Tbl.Kosten[[#This Row],[Totaal kosten]],"")</f>
        <v/>
      </c>
      <c r="AO67" s="158" t="str">
        <f>IF(Tbl.Kosten[[#This Row],[Pnr.]]=AO$7,Tbl.Kosten[[#This Row],[Totaal kosten]],"")</f>
        <v/>
      </c>
      <c r="AP67" s="158" t="str">
        <f>IF(Tbl.Kosten[[#This Row],[Pnr.]]=AP$7,Tbl.Kosten[[#This Row],[Totaal kosten]],"")</f>
        <v/>
      </c>
      <c r="AQ67" s="158" t="str">
        <f>IF(Tbl.Kosten[[#This Row],[Pnr.]]=AQ$7,Tbl.Kosten[[#This Row],[Totaal kosten]],"")</f>
        <v/>
      </c>
      <c r="AR67" s="158" t="str">
        <f>IF(Tbl.Kosten[[#This Row],[Pnr.]]=AR$7,Tbl.Kosten[[#This Row],[Totaal kosten]],"")</f>
        <v/>
      </c>
      <c r="AS67" s="158" t="str">
        <f>IF(Tbl.Kosten[[#This Row],[Pnr.]]=AS$7,Tbl.Kosten[[#This Row],[Totaal kosten]],"")</f>
        <v/>
      </c>
      <c r="AT67" s="158" t="str">
        <f>IF(Tbl.Kosten[[#This Row],[Pnr.]]=AT$7,Tbl.Kosten[[#This Row],[Totaal kosten]],"")</f>
        <v/>
      </c>
      <c r="AU67" s="158" t="str">
        <f>IF(Tbl.Kosten[[#This Row],[Pnr.]]=AU$7,Tbl.Kosten[[#This Row],[Totaal kosten]],"")</f>
        <v/>
      </c>
      <c r="AV67" s="158" t="str">
        <f>IF(Tbl.Kosten[[#This Row],[Pnr.]]=AV$7,Tbl.Kosten[[#This Row],[Totaal kosten]],"")</f>
        <v/>
      </c>
      <c r="AW67" s="158" t="str">
        <f>IF(Tbl.Kosten[[#This Row],[Pnr.]]=AW$7,Tbl.Kosten[[#This Row],[Totaal kosten]],"")</f>
        <v/>
      </c>
      <c r="AX67" s="158" t="str">
        <f>IF(Tbl.Kosten[[#This Row],[Pnr.]]=AX$7,Tbl.Kosten[[#This Row],[Totaal kosten]],"")</f>
        <v/>
      </c>
      <c r="AY67" s="158" t="str">
        <f>IF(Tbl.Kosten[[#This Row],[Pnr.]]=AY$7,Tbl.Kosten[[#This Row],[Totaal kosten]],"")</f>
        <v/>
      </c>
      <c r="AZ67" s="158" t="str">
        <f>IF(Tbl.Kosten[[#This Row],[Pnr.]]=AZ$7,Tbl.Kosten[[#This Row],[Totaal kosten]],"")</f>
        <v/>
      </c>
      <c r="BA67" s="158" t="str">
        <f>IF(Tbl.Kosten[[#This Row],[Pnr.]]=BA$7,Tbl.Kosten[[#This Row],[Totaal kosten]],"")</f>
        <v/>
      </c>
      <c r="BB67" s="158" t="str">
        <f>IF(Tbl.Kosten[[#This Row],[Pnr.]]=BB$7,Tbl.Kosten[[#This Row],[Totaal kosten]],"")</f>
        <v/>
      </c>
      <c r="BC67" s="158" t="str">
        <f>IF(Tbl.Kosten[[#This Row],[Pnr.]]=BC$7,Tbl.Kosten[[#This Row],[Totaal kosten]],"")</f>
        <v/>
      </c>
      <c r="BD67" s="158" t="str">
        <f>IF(Tbl.Kosten[[#This Row],[Pnr.]]=BD$7,Tbl.Kosten[[#This Row],[Totaal kosten]],"")</f>
        <v/>
      </c>
      <c r="BE67" s="158" t="str">
        <f>IF(Tbl.Kosten[[#This Row],[Pnr.]]=BE$7,Tbl.Kosten[[#This Row],[Totaal kosten]],"")</f>
        <v/>
      </c>
      <c r="BF67" s="158" t="str">
        <f>IF(Tbl.Kosten[[#This Row],[Pnr.]]=BF$7,Tbl.Kosten[[#This Row],[Totaal kosten]],"")</f>
        <v/>
      </c>
      <c r="BG67" s="158" t="str">
        <f>IF(Tbl.Kosten[[#This Row],[Pnr.]]=BG$7,Tbl.Kosten[[#This Row],[Totaal kosten]],"")</f>
        <v/>
      </c>
      <c r="BH67" s="158" t="str">
        <f>IF(Tbl.Kosten[[#This Row],[Pnr.]]=BH$7,Tbl.Kosten[[#This Row],[Totaal kosten]],"")</f>
        <v/>
      </c>
      <c r="BI67" s="158" t="str">
        <f>IF(Tbl.Kosten[[#This Row],[Pnr.]]=BI$7,Tbl.Kosten[[#This Row],[Totaal kosten]],"")</f>
        <v/>
      </c>
      <c r="BJ67" s="158" t="str">
        <f>IF(Tbl.Kosten[[#This Row],[Pnr.]]=BJ$7,Tbl.Kosten[[#This Row],[Totaal kosten]],"")</f>
        <v/>
      </c>
      <c r="BK67" s="158" t="str">
        <f>IF(Tbl.Kosten[[#This Row],[Pnr.]]=BK$7,Tbl.Kosten[[#This Row],[Totaal kosten]],"")</f>
        <v/>
      </c>
      <c r="BL67" s="158" t="str">
        <f>IF(Tbl.Kosten[[#This Row],[Pnr.]]=BL$7,Tbl.Kosten[[#This Row],[Totaal kosten]],"")</f>
        <v/>
      </c>
      <c r="BM67" s="158" t="str">
        <f>IF(Tbl.Kosten[[#This Row],[Pnr.]]=BM$7,Tbl.Kosten[[#This Row],[Totaal kosten]],"")</f>
        <v/>
      </c>
      <c r="BN67" s="158" t="str">
        <f>IF(Tbl.Kosten[[#This Row],[Pnr.]]=BN$7,Tbl.Kosten[[#This Row],[Totaal kosten]],"")</f>
        <v/>
      </c>
      <c r="BO67" s="158" t="str">
        <f>IF(Tbl.Kosten[[#This Row],[Pnr.]]=BO$7,Tbl.Kosten[[#This Row],[Totaal kosten]],"")</f>
        <v/>
      </c>
      <c r="BP67" s="158" t="str">
        <f>IF(Tbl.Kosten[[#This Row],[Pnr.]]=BP$7,Tbl.Kosten[[#This Row],[Totaal kosten]],"")</f>
        <v/>
      </c>
      <c r="BQ67" s="158" t="str">
        <f>IF(Tbl.Kosten[[#This Row],[Pnr.]]=BQ$7,Tbl.Kosten[[#This Row],[Totaal kosten]],"")</f>
        <v/>
      </c>
      <c r="BR67" s="158" t="str">
        <f>IF(Tbl.Kosten[[#This Row],[Pnr.]]=BR$7,Tbl.Kosten[[#This Row],[Totaal kosten]],"")</f>
        <v/>
      </c>
      <c r="BS67" s="158" t="str">
        <f>IF(Tbl.Kosten[[#This Row],[Pnr.]]=BS$7,Tbl.Kosten[[#This Row],[Totaal kosten]],"")</f>
        <v/>
      </c>
      <c r="BT67" s="158" t="str">
        <f>IF(Tbl.Kosten[[#This Row],[Pnr.]]=BT$7,Tbl.Kosten[[#This Row],[Totaal kosten]],"")</f>
        <v/>
      </c>
      <c r="BU67" s="158" t="str">
        <f>IF(Tbl.Kosten[[#This Row],[Pnr.]]=BU$7,Tbl.Kosten[[#This Row],[Totaal kosten]],"")</f>
        <v/>
      </c>
      <c r="BV67" s="158" t="str">
        <f>IF(Tbl.Kosten[[#This Row],[Pnr.]]=BV$7,Tbl.Kosten[[#This Row],[Totaal kosten]],"")</f>
        <v/>
      </c>
      <c r="BW67" s="158" t="str">
        <f>IF(Tbl.Kosten[[#This Row],[Pnr.]]=BW$7,Tbl.Kosten[[#This Row],[Totaal kosten]],"")</f>
        <v/>
      </c>
      <c r="BX67" s="158" t="str">
        <f>IFERROR(_xlfn.XLOOKUP(Tbl.Kosten[[#This Row],[Werkpakketcode]],Tbl.Werkpakketten[Werkpakketcode],Tbl.Werkpakketten[WPnr.],"",0,1),"")</f>
        <v/>
      </c>
      <c r="BY67" s="158" t="str">
        <f>IF(Tbl.Kosten[[#This Row],[WPnr.]]=BY$7,Tbl.Kosten[[#This Row],[Totaal kosten]],"")</f>
        <v/>
      </c>
      <c r="BZ67" s="158" t="str">
        <f>IF(Tbl.Kosten[[#This Row],[WPnr.]]=BZ$7,Tbl.Kosten[[#This Row],[Totaal kosten]],"")</f>
        <v/>
      </c>
      <c r="CA67" s="158" t="str">
        <f>IF(Tbl.Kosten[[#This Row],[WPnr.]]=CA$7,Tbl.Kosten[[#This Row],[Totaal kosten]],"")</f>
        <v/>
      </c>
      <c r="CB67" s="158" t="str">
        <f>IF(Tbl.Kosten[[#This Row],[WPnr.]]=CB$7,Tbl.Kosten[[#This Row],[Totaal kosten]],"")</f>
        <v/>
      </c>
      <c r="CC67" s="158" t="str">
        <f>IF(Tbl.Kosten[[#This Row],[WPnr.]]=CC$7,Tbl.Kosten[[#This Row],[Totaal kosten]],"")</f>
        <v/>
      </c>
      <c r="CD67" s="158" t="str">
        <f>IF(Tbl.Kosten[[#This Row],[WPnr.]]=CD$7,Tbl.Kosten[[#This Row],[Totaal kosten]],"")</f>
        <v/>
      </c>
      <c r="CE67" s="158" t="str">
        <f>IF(Tbl.Kosten[[#This Row],[WPnr.]]=CE$7,Tbl.Kosten[[#This Row],[Totaal kosten]],"")</f>
        <v/>
      </c>
      <c r="CF67" s="158" t="str">
        <f>IF(Tbl.Kosten[[#This Row],[WPnr.]]=CF$7,Tbl.Kosten[[#This Row],[Totaal kosten]],"")</f>
        <v/>
      </c>
      <c r="CG67" s="158" t="str">
        <f>IF(Tbl.Kosten[[#This Row],[WPnr.]]=CG$7,Tbl.Kosten[[#This Row],[Totaal kosten]],"")</f>
        <v/>
      </c>
      <c r="CH67" s="158" t="str">
        <f>IF(Tbl.Kosten[[#This Row],[WPnr.]]=CH$7,Tbl.Kosten[[#This Row],[Totaal kosten]],"")</f>
        <v/>
      </c>
      <c r="CI67" s="158" t="str">
        <f>IF(Tbl.Kosten[[#This Row],[WPnr.]]=CI$7,Tbl.Kosten[[#This Row],[Totaal kosten]],"")</f>
        <v/>
      </c>
      <c r="CJ67" s="158" t="str">
        <f>IF(Tbl.Kosten[[#This Row],[WPnr.]]=CJ$7,Tbl.Kosten[[#This Row],[Totaal kosten]],"")</f>
        <v/>
      </c>
      <c r="CK67" s="158" t="str">
        <f>IF(Tbl.Kosten[[#This Row],[WPnr.]]=CK$7,Tbl.Kosten[[#This Row],[Totaal kosten]],"")</f>
        <v/>
      </c>
      <c r="CL67" s="158" t="str">
        <f>IF(Tbl.Kosten[[#This Row],[WPnr.]]=CL$7,Tbl.Kosten[[#This Row],[Totaal kosten]],"")</f>
        <v/>
      </c>
      <c r="CM67" s="158" t="str">
        <f>IF(Tbl.Kosten[[#This Row],[WPnr.]]=CM$7,Tbl.Kosten[[#This Row],[Totaal kosten]],"")</f>
        <v/>
      </c>
      <c r="CN67" s="158" t="str">
        <f>IF(Tbl.Kosten[[#This Row],[WPnr.]]=CN$7,Tbl.Kosten[[#This Row],[Totaal kosten]],"")</f>
        <v/>
      </c>
      <c r="CO67" s="158" t="str">
        <f>IF(Tbl.Kosten[[#This Row],[WPnr.]]=CO$7,Tbl.Kosten[[#This Row],[Totaal kosten]],"")</f>
        <v/>
      </c>
      <c r="CP67" s="158" t="str">
        <f>IF(Tbl.Kosten[[#This Row],[WPnr.]]=CP$7,Tbl.Kosten[[#This Row],[Totaal kosten]],"")</f>
        <v/>
      </c>
      <c r="CQ67" s="158" t="str">
        <f>IF(Tbl.Kosten[[#This Row],[WPnr.]]=CQ$7,Tbl.Kosten[[#This Row],[Totaal kosten]],"")</f>
        <v/>
      </c>
      <c r="CR67" s="158" t="str">
        <f>IF(Tbl.Kosten[[#This Row],[WPnr.]]=CR$7,Tbl.Kosten[[#This Row],[Totaal kosten]],"")</f>
        <v/>
      </c>
      <c r="CS67" s="158" t="str">
        <f>IF(Tbl.Kosten[[#This Row],[WPnr.]]=CS$7,Tbl.Kosten[[#This Row],[Totaal kosten]],"")</f>
        <v/>
      </c>
      <c r="CT67" s="158" t="str">
        <f>IF(Tbl.Kosten[[#This Row],[WPnr.]]=CT$7,Tbl.Kosten[[#This Row],[Totaal kosten]],"")</f>
        <v/>
      </c>
      <c r="CU67" s="158" t="str">
        <f>IF(Tbl.Kosten[[#This Row],[WPnr.]]=CU$7,Tbl.Kosten[[#This Row],[Totaal kosten]],"")</f>
        <v/>
      </c>
      <c r="CV67" s="158" t="str">
        <f>IF(Tbl.Kosten[[#This Row],[WPnr.]]=CV$7,Tbl.Kosten[[#This Row],[Totaal kosten]],"")</f>
        <v/>
      </c>
      <c r="CW67" s="158" t="str">
        <f>IF(Tbl.Kosten[[#This Row],[WPnr.]]=CW$7,Tbl.Kosten[[#This Row],[Totaal kosten]],"")</f>
        <v/>
      </c>
      <c r="CX67" s="158" t="str">
        <f>IF(Tbl.Kosten[[#This Row],[WPnr.]]=CX$7,Tbl.Kosten[[#This Row],[Totaal kosten]],"")</f>
        <v/>
      </c>
      <c r="CY67" s="158" t="str">
        <f>IF(Tbl.Kosten[[#This Row],[WPnr.]]=CY$7,Tbl.Kosten[[#This Row],[Totaal kosten]],"")</f>
        <v/>
      </c>
      <c r="CZ67" s="158" t="str">
        <f>IF(Tbl.Kosten[[#This Row],[WPnr.]]=CZ$7,Tbl.Kosten[[#This Row],[Totaal kosten]],"")</f>
        <v/>
      </c>
      <c r="DA67" s="158" t="str">
        <f>IF(Tbl.Kosten[[#This Row],[WPnr.]]=DA$7,Tbl.Kosten[[#This Row],[Totaal kosten]],"")</f>
        <v/>
      </c>
      <c r="DB67" s="158" t="str">
        <f>IF(Tbl.Kosten[[#This Row],[WPnr.]]=DB$7,Tbl.Kosten[[#This Row],[Totaal kosten]],"")</f>
        <v/>
      </c>
      <c r="DC67" s="158" t="str">
        <f>IF(Tbl.Kosten[[#This Row],[WPnr.]]=DC$7,Tbl.Kosten[[#This Row],[Totaal kosten]],"")</f>
        <v/>
      </c>
      <c r="DD67" s="158" t="str">
        <f>IF(Tbl.Kosten[[#This Row],[WPnr.]]=DD$7,Tbl.Kosten[[#This Row],[Totaal kosten]],"")</f>
        <v/>
      </c>
      <c r="DE67" s="158" t="str">
        <f>IF(Tbl.Kosten[[#This Row],[WPnr.]]=DE$7,Tbl.Kosten[[#This Row],[Totaal kosten]],"")</f>
        <v/>
      </c>
      <c r="DF67" s="158" t="str">
        <f>IF(Tbl.Kosten[[#This Row],[WPnr.]]=DF$7,Tbl.Kosten[[#This Row],[Totaal kosten]],"")</f>
        <v/>
      </c>
      <c r="DG67" s="158" t="str">
        <f>IF(Tbl.Kosten[[#This Row],[WPnr.]]=DG$7,Tbl.Kosten[[#This Row],[Totaal kosten]],"")</f>
        <v/>
      </c>
      <c r="DH67" s="158" t="str">
        <f>IF(Tbl.Kosten[[#This Row],[WPnr.]]=DH$7,Tbl.Kosten[[#This Row],[Totaal kosten]],"")</f>
        <v/>
      </c>
      <c r="DI67" s="158" t="str">
        <f>IF(Tbl.Kosten[[#This Row],[WPnr.]]=DI$7,Tbl.Kosten[[#This Row],[Totaal kosten]],"")</f>
        <v/>
      </c>
      <c r="DJ67" s="158" t="str">
        <f>IF(Tbl.Kosten[[#This Row],[WPnr.]]=DJ$7,Tbl.Kosten[[#This Row],[Totaal kosten]],"")</f>
        <v/>
      </c>
      <c r="DK67" s="158" t="str">
        <f>IF(Tbl.Kosten[[#This Row],[WPnr.]]=DK$7,Tbl.Kosten[[#This Row],[Totaal kosten]],"")</f>
        <v/>
      </c>
      <c r="DL67" s="158" t="str">
        <f>IF(Tbl.Kosten[[#This Row],[WPnr.]]=DL$7,Tbl.Kosten[[#This Row],[Totaal kosten]],"")</f>
        <v/>
      </c>
      <c r="DM67" s="158" t="str">
        <f>IF(Tbl.Kosten[[#This Row],[WPnr.]]=DM$7,Tbl.Kosten[[#This Row],[Totaal kosten]],"")</f>
        <v/>
      </c>
      <c r="DN67" s="158" t="str">
        <f>IF(Tbl.Kosten[[#This Row],[WPnr.]]=DN$7,Tbl.Kosten[[#This Row],[Totaal kosten]],"")</f>
        <v/>
      </c>
      <c r="DO67" s="158" t="str">
        <f>IF(Tbl.Kosten[[#This Row],[WPnr.]]=DO$7,Tbl.Kosten[[#This Row],[Totaal kosten]],"")</f>
        <v/>
      </c>
      <c r="DP67" s="158" t="str">
        <f>IF(Tbl.Kosten[[#This Row],[WPnr.]]=DP$7,Tbl.Kosten[[#This Row],[Totaal kosten]],"")</f>
        <v/>
      </c>
      <c r="DQ67" s="158" t="str">
        <f>IF(Tbl.Kosten[[#This Row],[WPnr.]]=DQ$7,Tbl.Kosten[[#This Row],[Totaal kosten]],"")</f>
        <v/>
      </c>
      <c r="DR67" s="158" t="str">
        <f>IF(Tbl.Kosten[[#This Row],[WPnr.]]=DR$7,Tbl.Kosten[[#This Row],[Totaal kosten]],"")</f>
        <v/>
      </c>
      <c r="DS67" s="158" t="str">
        <f>IF(Tbl.Kosten[[#This Row],[WPnr.]]=DS$7,Tbl.Kosten[[#This Row],[Totaal kosten]],"")</f>
        <v/>
      </c>
      <c r="DT67" s="158" t="str">
        <f>IF(Tbl.Kosten[[#This Row],[WPnr.]]=DT$7,Tbl.Kosten[[#This Row],[Totaal kosten]],"")</f>
        <v/>
      </c>
      <c r="DU67" s="158" t="str">
        <f>IF(Tbl.Kosten[[#This Row],[WPnr.]]=DU$7,Tbl.Kosten[[#This Row],[Totaal kosten]],"")</f>
        <v/>
      </c>
      <c r="DV67" s="158" t="str">
        <f>IF(Tbl.Kosten[[#This Row],[WPnr.]]=DV$7,Tbl.Kosten[[#This Row],[Totaal kosten]],"")</f>
        <v/>
      </c>
      <c r="DW67" s="160" t="str">
        <f>IFERROR(_xlfn.XLOOKUP(Tbl.Kosten[[#This Row],[Kostensoort]],Tbl.Kostensoorten[Kostensoorten],Tbl.Kostensoorten[KSnr.],"",0,1),"")</f>
        <v/>
      </c>
      <c r="DX67" s="160" t="str">
        <f>IF(Tbl.Kosten[[#This Row],[KSnr.]]=DX$7,Tbl.Kosten[[#This Row],[Totaal kosten]],"")</f>
        <v/>
      </c>
      <c r="DY67" s="160" t="str">
        <f>IF(Tbl.Kosten[[#This Row],[KSnr.]]=DY$7,Tbl.Kosten[[#This Row],[Totaal kosten]],"")</f>
        <v/>
      </c>
      <c r="DZ67" s="160" t="str">
        <f>IF(Tbl.Kosten[[#This Row],[KSnr.]]=DZ$7,Tbl.Kosten[[#This Row],[Totaal kosten]],"")</f>
        <v/>
      </c>
      <c r="EA67" s="160" t="str">
        <f>IF(Tbl.Kosten[[#This Row],[KSnr.]]=EA$7,Tbl.Kosten[[#This Row],[Totaal kosten]],"")</f>
        <v/>
      </c>
      <c r="EB67" s="160" t="str">
        <f>IF(Tbl.Kosten[[#This Row],[KSnr.]]=EB$7,Tbl.Kosten[[#This Row],[Totaal kosten]],"")</f>
        <v/>
      </c>
      <c r="EC67" s="160" t="str">
        <f>IF(Tbl.Kosten[[#This Row],[KSnr.]]=EC$7,Tbl.Kosten[[#This Row],[Totaal kosten]],"")</f>
        <v/>
      </c>
      <c r="ED67" s="160" t="str">
        <f>IF(Tbl.Kosten[[#This Row],[KSnr.]]=ED$7,Tbl.Kosten[[#This Row],[Totaal kosten]],"")</f>
        <v/>
      </c>
      <c r="EE67" s="160" t="str">
        <f>IF(Tbl.Kosten[[#This Row],[KSnr.]]=EE$7,Tbl.Kosten[[#This Row],[Totaal kosten]],"")</f>
        <v/>
      </c>
      <c r="EF67" s="160" t="str">
        <f>IF(Tbl.Kosten[[#This Row],[KSnr.]]=EF$7,Tbl.Kosten[[#This Row],[Totaal kosten]],"")</f>
        <v/>
      </c>
      <c r="EG67" s="160" t="str">
        <f>IF(Tbl.Kosten[[#This Row],[KSnr.]]=EG$7,Tbl.Kosten[[#This Row],[Totaal kosten]],"")</f>
        <v/>
      </c>
      <c r="EH67" s="160" t="str">
        <f>IF(Tbl.Kosten[[#This Row],[KSnr.]]=EH$7,Tbl.Kosten[[#This Row],[Totaal kosten]],"")</f>
        <v/>
      </c>
      <c r="EI67" s="160" t="str">
        <f>IF(Tbl.Kosten[[#This Row],[KSnr.]]=EI$7,Tbl.Kosten[[#This Row],[Totaal kosten]],"")</f>
        <v/>
      </c>
      <c r="EJ67" s="160" t="str">
        <f>IF(Tbl.Kosten[[#This Row],[KSnr.]]=EJ$7,Tbl.Kosten[[#This Row],[Totaal kosten]],"")</f>
        <v/>
      </c>
      <c r="EK67" s="160" t="str">
        <f>IF(Tbl.Kosten[[#This Row],[KSnr.]]=EK$7,Tbl.Kosten[[#This Row],[Totaal kosten]],"")</f>
        <v/>
      </c>
      <c r="EL67" s="160" t="str">
        <f>IF(Tbl.Kosten[[#This Row],[KSnr.]]=EL$7,Tbl.Kosten[[#This Row],[Totaal kosten]],"")</f>
        <v/>
      </c>
      <c r="EM67" s="160" t="str">
        <f>IF(Tbl.Kosten[[#This Row],[KSnr.]]=EM$7,Tbl.Kosten[[#This Row],[Totaal kosten]],"")</f>
        <v/>
      </c>
      <c r="EN67" s="160" t="str">
        <f>IF(Tbl.Kosten[[#This Row],[KSnr.]]=EN$7,Tbl.Kosten[[#This Row],[Totaal kosten]],"")</f>
        <v/>
      </c>
      <c r="EO67" s="160" t="str">
        <f>IF(Tbl.Kosten[[#This Row],[KSnr.]]=EO$7,Tbl.Kosten[[#This Row],[Totaal kosten]],"")</f>
        <v/>
      </c>
      <c r="EP67" s="160" t="str">
        <f>IF(Tbl.Kosten[[#This Row],[KSnr.]]=EP$7,Tbl.Kosten[[#This Row],[Totaal kosten]],"")</f>
        <v/>
      </c>
      <c r="EQ67" s="160" t="str">
        <f>IF(Tbl.Kosten[[#This Row],[KSnr.]]=EQ$7,Tbl.Kosten[[#This Row],[Totaal kosten]],"")</f>
        <v/>
      </c>
      <c r="ER67" s="154" t="str">
        <f>IFERROR(_xlfn.XLOOKUP(Tbl.Kosten[[#This Row],[Subsidieactiviteit]],Tbl.Subsidiehoogte[Subsidieactiviteit],Tbl.Subsidiehoogte[SAnr.],"",0,1),"")</f>
        <v/>
      </c>
      <c r="ES67" s="160" t="str">
        <f>IF(Tbl.Kosten[[#This Row],[Sanr.]]=ES$7,Tbl.Kosten[[#This Row],[Totaal kosten]],"")</f>
        <v/>
      </c>
      <c r="ET67" s="160" t="str">
        <f>IF(Tbl.Kosten[[#This Row],[Sanr.]]=ET$7,Tbl.Kosten[[#This Row],[Totaal kosten]],"")</f>
        <v/>
      </c>
      <c r="EU67" s="160" t="str">
        <f>IF(Tbl.Kosten[[#This Row],[Sanr.]]=EU$7,Tbl.Kosten[[#This Row],[Totaal kosten]],"")</f>
        <v/>
      </c>
      <c r="EV67" s="160" t="str">
        <f>IF(Tbl.Kosten[[#This Row],[Sanr.]]=EV$7,Tbl.Kosten[[#This Row],[Totaal kosten]],"")</f>
        <v/>
      </c>
      <c r="EW67" s="160" t="str">
        <f>IF(Tbl.Kosten[[#This Row],[Sanr.]]=EW$7,Tbl.Kosten[[#This Row],[Totaal kosten]],"")</f>
        <v/>
      </c>
      <c r="EX67" s="160" t="str">
        <f>IF(Tbl.Kosten[[#This Row],[Sanr.]]=EX$7,Tbl.Kosten[[#This Row],[Totaal kosten]],"")</f>
        <v/>
      </c>
      <c r="EY67" s="160" t="str">
        <f>IF(Tbl.Kosten[[#This Row],[Sanr.]]=EY$7,Tbl.Kosten[[#This Row],[Totaal kosten]],"")</f>
        <v/>
      </c>
      <c r="EZ67" s="160" t="str">
        <f>IF(Tbl.Kosten[[#This Row],[Sanr.]]=EZ$7,Tbl.Kosten[[#This Row],[Totaal kosten]],"")</f>
        <v/>
      </c>
      <c r="FA67" s="160" t="str">
        <f>IF(Tbl.Kosten[[#This Row],[Sanr.]]=FA$7,Tbl.Kosten[[#This Row],[Totaal kosten]],"")</f>
        <v/>
      </c>
      <c r="FB67" s="160" t="str">
        <f>IF(Tbl.Kosten[[#This Row],[Sanr.]]=FB$7,Tbl.Kosten[[#This Row],[Totaal kosten]],"")</f>
        <v/>
      </c>
      <c r="FC67" s="160" t="str">
        <f>IF(Tbl.Kosten[[#This Row],[Sanr.]]=FC$7,Tbl.Kosten[[#This Row],[Totaal kosten]],"")</f>
        <v/>
      </c>
      <c r="FD67" s="160" t="str">
        <f>IF(Tbl.Kosten[[#This Row],[Sanr.]]=FD$7,Tbl.Kosten[[#This Row],[Totaal kosten]],"")</f>
        <v/>
      </c>
      <c r="FE67" s="160" t="str">
        <f>IF(Tbl.Kosten[[#This Row],[Sanr.]]=FE$7,Tbl.Kosten[[#This Row],[Totaal kosten]],"")</f>
        <v/>
      </c>
      <c r="FF67" s="160" t="str">
        <f>IF(Tbl.Kosten[[#This Row],[Sanr.]]=FF$7,Tbl.Kosten[[#This Row],[Totaal kosten]],"")</f>
        <v/>
      </c>
      <c r="FG67" s="160" t="str">
        <f>IF(Tbl.Kosten[[#This Row],[Sanr.]]=FG$7,Tbl.Kosten[[#This Row],[Totaal kosten]],"")</f>
        <v/>
      </c>
      <c r="FH67" s="160" t="str">
        <f>IF(Tbl.Kosten[[#This Row],[Sanr.]]=FH$7,Tbl.Kosten[[#This Row],[Totaal kosten]],"")</f>
        <v/>
      </c>
      <c r="FI67" s="160" t="str">
        <f>IF(Tbl.Kosten[[#This Row],[Sanr.]]=FI$7,Tbl.Kosten[[#This Row],[Totaal kosten]],"")</f>
        <v/>
      </c>
      <c r="FJ67" s="160" t="str">
        <f>IF(Tbl.Kosten[[#This Row],[Sanr.]]=FJ$7,Tbl.Kosten[[#This Row],[Totaal kosten]],"")</f>
        <v/>
      </c>
      <c r="FK67" s="160" t="str">
        <f>IF(Tbl.Kosten[[#This Row],[Sanr.]]=FK$7,Tbl.Kosten[[#This Row],[Totaal kosten]],"")</f>
        <v/>
      </c>
      <c r="FL67" s="160" t="str">
        <f>IF(Tbl.Kosten[[#This Row],[Sanr.]]=FL$7,Tbl.Kosten[[#This Row],[Totaal kosten]],"")</f>
        <v/>
      </c>
      <c r="FM67" s="160" t="str">
        <f>IF(Tbl.Kosten[[#This Row],[Sanr.]]=FM$7,Tbl.Kosten[[#This Row],[Totaal kosten]],"")</f>
        <v/>
      </c>
      <c r="FN67" s="160" t="str">
        <f>IF(Tbl.Kosten[[#This Row],[Sanr.]]=FN$7,Tbl.Kosten[[#This Row],[Totaal kosten]],"")</f>
        <v/>
      </c>
      <c r="FO67" s="160" t="str">
        <f>IF(Tbl.Kosten[[#This Row],[Sanr.]]=FO$7,Tbl.Kosten[[#This Row],[Totaal kosten]],"")</f>
        <v/>
      </c>
      <c r="FP67" s="160" t="str">
        <f>IF(Tbl.Kosten[[#This Row],[Sanr.]]=FP$7,Tbl.Kosten[[#This Row],[Totaal kosten]],"")</f>
        <v/>
      </c>
      <c r="FQ67" s="160" t="str">
        <f>IF(Tbl.Kosten[[#This Row],[Sanr.]]=FQ$7,Tbl.Kosten[[#This Row],[Totaal kosten]],"")</f>
        <v/>
      </c>
      <c r="FR67" s="160" t="str">
        <f>IF(Tbl.Kosten[[#This Row],[Sanr.]]=FR$7,Tbl.Kosten[[#This Row],[Totaal kosten]],"")</f>
        <v/>
      </c>
      <c r="FS67" s="160" t="str">
        <f>IF(Tbl.Kosten[[#This Row],[Sanr.]]=FS$7,Tbl.Kosten[[#This Row],[Totaal kosten]],"")</f>
        <v/>
      </c>
      <c r="FT67" s="160" t="str">
        <f>IF(Tbl.Kosten[[#This Row],[Sanr.]]=FT$7,Tbl.Kosten[[#This Row],[Totaal kosten]],"")</f>
        <v/>
      </c>
      <c r="FU67" s="160" t="str">
        <f>IF(Tbl.Kosten[[#This Row],[Sanr.]]=FU$7,Tbl.Kosten[[#This Row],[Totaal kosten]],"")</f>
        <v/>
      </c>
      <c r="FV67" s="160" t="str">
        <f>IF(Tbl.Kosten[[#This Row],[Sanr.]]=FV$7,Tbl.Kosten[[#This Row],[Totaal kosten]],"")</f>
        <v/>
      </c>
      <c r="FW67" s="160" t="str">
        <f>IFERROR(_xlfn.XLOOKUP(Tbl.Kosten[[#This Row],[Activiteitencode]],Tbl.Activiteiten[Activiteitcode],Tbl.Activiteiten[Anr.],"",0,1),"")</f>
        <v/>
      </c>
      <c r="FX67" s="181" t="str">
        <f>_xlfn.CONCAT(Tbl.Kosten[[#This Row],[Pnr.]],Tbl.Kosten[[#This Row],[Sanr.]])</f>
        <v>P1</v>
      </c>
      <c r="FY67" s="160">
        <f>Tbl.Kosten[[#This Row],[Totaal kosten]]-Tbl.Kosten[[#This Row],[Subsidie]]</f>
        <v>0</v>
      </c>
      <c r="FZ67" s="160">
        <f>IF(Tbl.Kosten[[#This Row],[Pnr.]]=FZ$7,Tbl.Kosten[[#This Row],[Te financieren]],"")</f>
        <v>0</v>
      </c>
      <c r="GA67" s="160" t="str">
        <f>IF(Tbl.Kosten[[#This Row],[Pnr.]]=GA$7,Tbl.Kosten[[#This Row],[Te financieren]],"")</f>
        <v/>
      </c>
      <c r="GB67" s="160" t="str">
        <f>IF(Tbl.Kosten[[#This Row],[Pnr.]]=GB$7,Tbl.Kosten[[#This Row],[Te financieren]],"")</f>
        <v/>
      </c>
      <c r="GC67" s="160" t="str">
        <f>IF(Tbl.Kosten[[#This Row],[Pnr.]]=GC$7,Tbl.Kosten[[#This Row],[Te financieren]],"")</f>
        <v/>
      </c>
      <c r="GD67" s="160" t="str">
        <f>IF(Tbl.Kosten[[#This Row],[Pnr.]]=GD$7,Tbl.Kosten[[#This Row],[Te financieren]],"")</f>
        <v/>
      </c>
      <c r="GE67" s="160" t="str">
        <f>IF(Tbl.Kosten[[#This Row],[Pnr.]]=GE$7,Tbl.Kosten[[#This Row],[Te financieren]],"")</f>
        <v/>
      </c>
      <c r="GF67" s="160" t="str">
        <f>IF(Tbl.Kosten[[#This Row],[Pnr.]]=GF$7,Tbl.Kosten[[#This Row],[Te financieren]],"")</f>
        <v/>
      </c>
      <c r="GG67" s="160" t="str">
        <f>IF(Tbl.Kosten[[#This Row],[Pnr.]]=GG$7,Tbl.Kosten[[#This Row],[Te financieren]],"")</f>
        <v/>
      </c>
      <c r="GH67" s="160" t="str">
        <f>IF(Tbl.Kosten[[#This Row],[Pnr.]]=GH$7,Tbl.Kosten[[#This Row],[Te financieren]],"")</f>
        <v/>
      </c>
      <c r="GI67" s="160" t="str">
        <f>IF(Tbl.Kosten[[#This Row],[Pnr.]]=GI$7,Tbl.Kosten[[#This Row],[Te financieren]],"")</f>
        <v/>
      </c>
      <c r="GJ67" s="160" t="str">
        <f>IF(Tbl.Kosten[[#This Row],[Pnr.]]=GJ$7,Tbl.Kosten[[#This Row],[Te financieren]],"")</f>
        <v/>
      </c>
      <c r="GK67" s="160" t="str">
        <f>IF(Tbl.Kosten[[#This Row],[Pnr.]]=GK$7,Tbl.Kosten[[#This Row],[Te financieren]],"")</f>
        <v/>
      </c>
      <c r="GL67" s="160" t="str">
        <f>IF(Tbl.Kosten[[#This Row],[Pnr.]]=GL$7,Tbl.Kosten[[#This Row],[Te financieren]],"")</f>
        <v/>
      </c>
      <c r="GM67" s="160" t="str">
        <f>IF(Tbl.Kosten[[#This Row],[Pnr.]]=GM$7,Tbl.Kosten[[#This Row],[Te financieren]],"")</f>
        <v/>
      </c>
      <c r="GN67" s="160" t="str">
        <f>IF(Tbl.Kosten[[#This Row],[Pnr.]]=GN$7,Tbl.Kosten[[#This Row],[Te financieren]],"")</f>
        <v/>
      </c>
      <c r="GO67" s="160" t="str">
        <f>IF(Tbl.Kosten[[#This Row],[Pnr.]]=GO$7,Tbl.Kosten[[#This Row],[Te financieren]],"")</f>
        <v/>
      </c>
      <c r="GP67" s="160" t="str">
        <f>IF(Tbl.Kosten[[#This Row],[Pnr.]]=GP$7,Tbl.Kosten[[#This Row],[Te financieren]],"")</f>
        <v/>
      </c>
      <c r="GQ67" s="160" t="str">
        <f>IF(Tbl.Kosten[[#This Row],[Pnr.]]=GQ$7,Tbl.Kosten[[#This Row],[Te financieren]],"")</f>
        <v/>
      </c>
      <c r="GR67" s="160" t="str">
        <f>IF(Tbl.Kosten[[#This Row],[Pnr.]]=GR$7,Tbl.Kosten[[#This Row],[Te financieren]],"")</f>
        <v/>
      </c>
      <c r="GS67" s="160" t="str">
        <f>IF(Tbl.Kosten[[#This Row],[Pnr.]]=GS$7,Tbl.Kosten[[#This Row],[Te financieren]],"")</f>
        <v/>
      </c>
      <c r="GT67" s="160" t="str">
        <f>IF(Tbl.Kosten[[#This Row],[Pnr.]]=GT$7,Tbl.Kosten[[#This Row],[Te financieren]],"")</f>
        <v/>
      </c>
      <c r="GU67" s="160" t="str">
        <f>IF(Tbl.Kosten[[#This Row],[Pnr.]]=GU$7,Tbl.Kosten[[#This Row],[Te financieren]],"")</f>
        <v/>
      </c>
      <c r="GV67" s="160" t="str">
        <f>IF(Tbl.Kosten[[#This Row],[Pnr.]]=GV$7,Tbl.Kosten[[#This Row],[Te financieren]],"")</f>
        <v/>
      </c>
      <c r="GW67" s="160" t="str">
        <f>IF(Tbl.Kosten[[#This Row],[Pnr.]]=GW$7,Tbl.Kosten[[#This Row],[Te financieren]],"")</f>
        <v/>
      </c>
      <c r="GX67" s="160" t="str">
        <f>IF(Tbl.Kosten[[#This Row],[Pnr.]]=GX$7,Tbl.Kosten[[#This Row],[Te financieren]],"")</f>
        <v/>
      </c>
      <c r="GY67" s="160" t="str">
        <f>IF(Tbl.Kosten[[#This Row],[Pnr.]]=GY$7,Tbl.Kosten[[#This Row],[Te financieren]],"")</f>
        <v/>
      </c>
      <c r="GZ67" s="160" t="str">
        <f>IF(Tbl.Kosten[[#This Row],[Pnr.]]=GZ$7,Tbl.Kosten[[#This Row],[Te financieren]],"")</f>
        <v/>
      </c>
      <c r="HA67" s="160" t="str">
        <f>IF(Tbl.Kosten[[#This Row],[Pnr.]]=HA$7,Tbl.Kosten[[#This Row],[Te financieren]],"")</f>
        <v/>
      </c>
      <c r="HB67" s="160" t="str">
        <f>IF(Tbl.Kosten[[#This Row],[Pnr.]]=HB$7,Tbl.Kosten[[#This Row],[Te financieren]],"")</f>
        <v/>
      </c>
      <c r="HC67" s="160" t="str">
        <f>IF(Tbl.Kosten[[#This Row],[Pnr.]]=HC$7,Tbl.Kosten[[#This Row],[Te financieren]],"")</f>
        <v/>
      </c>
      <c r="HD67" s="160" t="str">
        <f>IF(Tbl.Kosten[[#This Row],[Pnr.]]=HD$7,Tbl.Kosten[[#This Row],[Te financieren]],"")</f>
        <v/>
      </c>
      <c r="HE67" s="160" t="str">
        <f>IF(Tbl.Kosten[[#This Row],[Pnr.]]=HE$7,Tbl.Kosten[[#This Row],[Te financieren]],"")</f>
        <v/>
      </c>
      <c r="HF67" s="160" t="str">
        <f>IF(Tbl.Kosten[[#This Row],[Pnr.]]=HF$7,Tbl.Kosten[[#This Row],[Te financieren]],"")</f>
        <v/>
      </c>
      <c r="HG67" s="160" t="str">
        <f>IF(Tbl.Kosten[[#This Row],[Pnr.]]=HG$7,Tbl.Kosten[[#This Row],[Te financieren]],"")</f>
        <v/>
      </c>
      <c r="HH67" s="160" t="str">
        <f>IF(Tbl.Kosten[[#This Row],[Pnr.]]=HH$7,Tbl.Kosten[[#This Row],[Te financieren]],"")</f>
        <v/>
      </c>
      <c r="HI67" s="160" t="str">
        <f>IF(Tbl.Kosten[[#This Row],[Pnr.]]=HI$7,Tbl.Kosten[[#This Row],[Te financieren]],"")</f>
        <v/>
      </c>
      <c r="HJ67" s="160" t="str">
        <f>IF(Tbl.Kosten[[#This Row],[Pnr.]]=HJ$7,Tbl.Kosten[[#This Row],[Te financieren]],"")</f>
        <v/>
      </c>
      <c r="HK67" s="160" t="str">
        <f>IF(Tbl.Kosten[[#This Row],[Pnr.]]=HK$7,Tbl.Kosten[[#This Row],[Te financieren]],"")</f>
        <v/>
      </c>
      <c r="HL67" s="160" t="str">
        <f>IF(Tbl.Kosten[[#This Row],[Pnr.]]=HL$7,Tbl.Kosten[[#This Row],[Te financieren]],"")</f>
        <v/>
      </c>
      <c r="HM67" s="160" t="str">
        <f>IF(Tbl.Kosten[[#This Row],[Pnr.]]=HM$7,Tbl.Kosten[[#This Row],[Te financieren]],"")</f>
        <v/>
      </c>
      <c r="HN67" s="160" t="str">
        <f>IF(Tbl.Kosten[[#This Row],[Pnr.]]=HN$7,Tbl.Kosten[[#This Row],[Te financieren]],"")</f>
        <v/>
      </c>
      <c r="HO67" s="160" t="str">
        <f>IF(Tbl.Kosten[[#This Row],[Pnr.]]=HO$7,Tbl.Kosten[[#This Row],[Te financieren]],"")</f>
        <v/>
      </c>
      <c r="HP67" s="160" t="str">
        <f>IF(Tbl.Kosten[[#This Row],[Pnr.]]=HP$7,Tbl.Kosten[[#This Row],[Te financieren]],"")</f>
        <v/>
      </c>
      <c r="HQ67" s="160" t="str">
        <f>IF(Tbl.Kosten[[#This Row],[Pnr.]]=HQ$7,Tbl.Kosten[[#This Row],[Te financieren]],"")</f>
        <v/>
      </c>
      <c r="HR67" s="160" t="str">
        <f>IF(Tbl.Kosten[[#This Row],[Pnr.]]=HR$7,Tbl.Kosten[[#This Row],[Te financieren]],"")</f>
        <v/>
      </c>
      <c r="HS67" s="160" t="str">
        <f>IF(Tbl.Kosten[[#This Row],[Pnr.]]=HS$7,Tbl.Kosten[[#This Row],[Te financieren]],"")</f>
        <v/>
      </c>
      <c r="HT67" s="160" t="str">
        <f>IF(Tbl.Kosten[[#This Row],[Pnr.]]=HT$7,Tbl.Kosten[[#This Row],[Te financieren]],"")</f>
        <v/>
      </c>
      <c r="HU67" s="160" t="str">
        <f>IF(Tbl.Kosten[[#This Row],[Pnr.]]=HU$7,Tbl.Kosten[[#This Row],[Te financieren]],"")</f>
        <v/>
      </c>
      <c r="HV67" s="160" t="str">
        <f>IF(Tbl.Kosten[[#This Row],[Pnr.]]=HV$7,Tbl.Kosten[[#This Row],[Te financieren]],"")</f>
        <v/>
      </c>
      <c r="HW67" s="160" t="str">
        <f>IF(Tbl.Kosten[[#This Row],[Pnr.]]=HW$7,Tbl.Kosten[[#This Row],[Te financieren]],"")</f>
        <v/>
      </c>
    </row>
    <row r="68" spans="2:231" x14ac:dyDescent="0.3">
      <c r="B68" s="144"/>
      <c r="C68" s="147"/>
      <c r="D68" s="146"/>
      <c r="E68" s="147"/>
      <c r="F68" s="145"/>
      <c r="G68" s="11" t="str">
        <f>IF(Tbl.Kosten[[#This Row],[Medewerker e/o 
functie]]&lt;&gt;"",_xlfn.XLOOKUP(Tbl.Kosten[[#This Row],[Medewerker e/o 
functie]],Tbl.Uurtarief[Medewerker en/of functie],Tbl.Uurtarief[Uurtarief],"",0,1),"")</f>
        <v/>
      </c>
      <c r="H68" s="121">
        <f>IFERROR(Tbl.Kosten[[#This Row],[Uren]]*Tbl.Kosten[[#This Row],[Uurtarief]],0)</f>
        <v>0</v>
      </c>
      <c r="I68" s="119" t="str">
        <f>IF(Tbl.Kosten[[#This Row],[Subtotaal uren]]&lt;&gt;0,_xlfn.XLOOKUP(Tbl.Kosten[[#This Row],[Medewerker e/o 
functie]],Tbl.Uurtarief[Medewerker en/of functie],Tbl.Uurtarief[Kostensoort arbeid],"",0,1),"")</f>
        <v/>
      </c>
      <c r="J68" s="147"/>
      <c r="K68" s="145"/>
      <c r="L68" s="149" t="str">
        <f>IF(Tbl.Kosten[[#This Row],[Activum]]&lt;&gt;"",_xlfn.XLOOKUP(Tbl.Kosten[[#This Row],[Activum]],Tbl.Afschrijvingskosten[Activum],Tbl.Afschrijvingskosten[Tarief per afschrijvings-eenheid],"",0,1),"")</f>
        <v/>
      </c>
      <c r="M68" s="122">
        <f>IFERROR(Tbl.Kosten[[#This Row],[Een-
heden]]*Tbl.Kosten[[#This Row],[Afschrijvings-
tarief]],0)</f>
        <v>0</v>
      </c>
      <c r="N68" s="122" t="str">
        <f>IF(Tbl.Kosten[[#This Row],[Subtotaal afschrijving]]&lt;&gt;0,Lijsten!A66,"")</f>
        <v/>
      </c>
      <c r="O68" s="150"/>
      <c r="P68" s="145"/>
      <c r="Q68" s="148"/>
      <c r="R68" s="122">
        <f>IFERROR(Tbl.Kosten[[#This Row],[Aantal]]*Tbl.Kosten[[#This Row],[Tarief]],0)</f>
        <v>0</v>
      </c>
      <c r="S68" s="8">
        <f>IFERROR(Tbl.Kosten[[#This Row],[Subtotaal overige kosten]]+Tbl.Kosten[[#This Row],[Subtotaal uren]]+Tbl.Kosten[[#This Row],[Subtotaal afschrijving]],0)</f>
        <v>0</v>
      </c>
      <c r="T68" s="8">
        <f>IFERROR(Tbl.Kosten[[#This Row],[Totaal kosten]]*Tbl.Kosten[[#This Row],[Subsidie%]],0)</f>
        <v>0</v>
      </c>
      <c r="U68" s="4" t="str" cm="1">
        <f t="array" ref="U68">IFERROR(_xlfn.IFS(Tbl.Kosten[[#This Row],[Subtotaal uren]]&lt;&gt;0,Tbl.Kosten[[#This Row],[Kostensoort arbeid]],Tbl.Kosten[[#This Row],[Subtotaal afschrijving]]&lt;&gt;0,Tbl.Kosten[[#This Row],[Kostensoort afschrijving]],Tbl.Kosten[[#This Row],[Subtotaal overige kosten]]&lt;&gt;0,Tbl.Kosten[[#This Row],[Kostensoort overig]]),"")</f>
        <v/>
      </c>
      <c r="V68" s="4" t="str">
        <f>IFERROR(_xlfn.XLOOKUP(Tbl.Kosten[[#This Row],[Activiteitencode]],Tbl.Activiteiten[Activiteitcode],Tbl.Activiteiten[Werkpakketcode],"",0,1),"")</f>
        <v/>
      </c>
      <c r="W68" s="4" t="str">
        <f>IFERROR(_xlfn.XLOOKUP(Tbl.Kosten[[#This Row],[Werkpakketcode]],Tbl.Werkpakketten[Werkpakketcode],Tbl.Werkpakketten[Subsidiabele activiteit],"",0,1),"")</f>
        <v/>
      </c>
      <c r="X68" s="12">
        <f>IFERROR(_xlfn.XLOOKUP(Tbl.Kosten[[#This Row],[Sanr.]],Tbl.Subsidiehoogte[SAnr.],Tbl.Subsidiehoogte[Sub. Percentage],0,0,1),0)</f>
        <v>0</v>
      </c>
      <c r="Y68" s="154" t="str">
        <f>IFERROR(_xlfn.XLOOKUP(Tbl.Kosten[[#This Row],[Partnercode]],Tbl.Projectpartners[Partnercode],Tbl.Projectpartners[PNr.],"",0,1),"")</f>
        <v>P1</v>
      </c>
      <c r="Z68" s="158">
        <f>IF(Tbl.Kosten[[#This Row],[Pnr.]]=Z$7,Tbl.Kosten[[#This Row],[Totaal kosten]],"")</f>
        <v>0</v>
      </c>
      <c r="AA68" s="158" t="str">
        <f>IF(Tbl.Kosten[[#This Row],[Pnr.]]=AA$7,Tbl.Kosten[[#This Row],[Totaal kosten]],"")</f>
        <v/>
      </c>
      <c r="AB68" s="158" t="str">
        <f>IF(Tbl.Kosten[[#This Row],[Pnr.]]=AB$7,Tbl.Kosten[[#This Row],[Totaal kosten]],"")</f>
        <v/>
      </c>
      <c r="AC68" s="158" t="str">
        <f>IF(Tbl.Kosten[[#This Row],[Pnr.]]=AC$7,Tbl.Kosten[[#This Row],[Totaal kosten]],"")</f>
        <v/>
      </c>
      <c r="AD68" s="158" t="str">
        <f>IF(Tbl.Kosten[[#This Row],[Pnr.]]=AD$7,Tbl.Kosten[[#This Row],[Totaal kosten]],"")</f>
        <v/>
      </c>
      <c r="AE68" s="158" t="str">
        <f>IF(Tbl.Kosten[[#This Row],[Pnr.]]=AE$7,Tbl.Kosten[[#This Row],[Totaal kosten]],"")</f>
        <v/>
      </c>
      <c r="AF68" s="158" t="str">
        <f>IF(Tbl.Kosten[[#This Row],[Pnr.]]=AF$7,Tbl.Kosten[[#This Row],[Totaal kosten]],"")</f>
        <v/>
      </c>
      <c r="AG68" s="158" t="str">
        <f>IF(Tbl.Kosten[[#This Row],[Pnr.]]=AG$7,Tbl.Kosten[[#This Row],[Totaal kosten]],"")</f>
        <v/>
      </c>
      <c r="AH68" s="158" t="str">
        <f>IF(Tbl.Kosten[[#This Row],[Pnr.]]=AH$7,Tbl.Kosten[[#This Row],[Totaal kosten]],"")</f>
        <v/>
      </c>
      <c r="AI68" s="158" t="str">
        <f>IF(Tbl.Kosten[[#This Row],[Pnr.]]=AI$7,Tbl.Kosten[[#This Row],[Totaal kosten]],"")</f>
        <v/>
      </c>
      <c r="AJ68" s="158" t="str">
        <f>IF(Tbl.Kosten[[#This Row],[Pnr.]]=AJ$7,Tbl.Kosten[[#This Row],[Totaal kosten]],"")</f>
        <v/>
      </c>
      <c r="AK68" s="158" t="str">
        <f>IF(Tbl.Kosten[[#This Row],[Pnr.]]=AK$7,Tbl.Kosten[[#This Row],[Totaal kosten]],"")</f>
        <v/>
      </c>
      <c r="AL68" s="158" t="str">
        <f>IF(Tbl.Kosten[[#This Row],[Pnr.]]=AL$7,Tbl.Kosten[[#This Row],[Totaal kosten]],"")</f>
        <v/>
      </c>
      <c r="AM68" s="158" t="str">
        <f>IF(Tbl.Kosten[[#This Row],[Pnr.]]=AM$7,Tbl.Kosten[[#This Row],[Totaal kosten]],"")</f>
        <v/>
      </c>
      <c r="AN68" s="158" t="str">
        <f>IF(Tbl.Kosten[[#This Row],[Pnr.]]=AN$7,Tbl.Kosten[[#This Row],[Totaal kosten]],"")</f>
        <v/>
      </c>
      <c r="AO68" s="158" t="str">
        <f>IF(Tbl.Kosten[[#This Row],[Pnr.]]=AO$7,Tbl.Kosten[[#This Row],[Totaal kosten]],"")</f>
        <v/>
      </c>
      <c r="AP68" s="158" t="str">
        <f>IF(Tbl.Kosten[[#This Row],[Pnr.]]=AP$7,Tbl.Kosten[[#This Row],[Totaal kosten]],"")</f>
        <v/>
      </c>
      <c r="AQ68" s="158" t="str">
        <f>IF(Tbl.Kosten[[#This Row],[Pnr.]]=AQ$7,Tbl.Kosten[[#This Row],[Totaal kosten]],"")</f>
        <v/>
      </c>
      <c r="AR68" s="158" t="str">
        <f>IF(Tbl.Kosten[[#This Row],[Pnr.]]=AR$7,Tbl.Kosten[[#This Row],[Totaal kosten]],"")</f>
        <v/>
      </c>
      <c r="AS68" s="158" t="str">
        <f>IF(Tbl.Kosten[[#This Row],[Pnr.]]=AS$7,Tbl.Kosten[[#This Row],[Totaal kosten]],"")</f>
        <v/>
      </c>
      <c r="AT68" s="158" t="str">
        <f>IF(Tbl.Kosten[[#This Row],[Pnr.]]=AT$7,Tbl.Kosten[[#This Row],[Totaal kosten]],"")</f>
        <v/>
      </c>
      <c r="AU68" s="158" t="str">
        <f>IF(Tbl.Kosten[[#This Row],[Pnr.]]=AU$7,Tbl.Kosten[[#This Row],[Totaal kosten]],"")</f>
        <v/>
      </c>
      <c r="AV68" s="158" t="str">
        <f>IF(Tbl.Kosten[[#This Row],[Pnr.]]=AV$7,Tbl.Kosten[[#This Row],[Totaal kosten]],"")</f>
        <v/>
      </c>
      <c r="AW68" s="158" t="str">
        <f>IF(Tbl.Kosten[[#This Row],[Pnr.]]=AW$7,Tbl.Kosten[[#This Row],[Totaal kosten]],"")</f>
        <v/>
      </c>
      <c r="AX68" s="158" t="str">
        <f>IF(Tbl.Kosten[[#This Row],[Pnr.]]=AX$7,Tbl.Kosten[[#This Row],[Totaal kosten]],"")</f>
        <v/>
      </c>
      <c r="AY68" s="158" t="str">
        <f>IF(Tbl.Kosten[[#This Row],[Pnr.]]=AY$7,Tbl.Kosten[[#This Row],[Totaal kosten]],"")</f>
        <v/>
      </c>
      <c r="AZ68" s="158" t="str">
        <f>IF(Tbl.Kosten[[#This Row],[Pnr.]]=AZ$7,Tbl.Kosten[[#This Row],[Totaal kosten]],"")</f>
        <v/>
      </c>
      <c r="BA68" s="158" t="str">
        <f>IF(Tbl.Kosten[[#This Row],[Pnr.]]=BA$7,Tbl.Kosten[[#This Row],[Totaal kosten]],"")</f>
        <v/>
      </c>
      <c r="BB68" s="158" t="str">
        <f>IF(Tbl.Kosten[[#This Row],[Pnr.]]=BB$7,Tbl.Kosten[[#This Row],[Totaal kosten]],"")</f>
        <v/>
      </c>
      <c r="BC68" s="158" t="str">
        <f>IF(Tbl.Kosten[[#This Row],[Pnr.]]=BC$7,Tbl.Kosten[[#This Row],[Totaal kosten]],"")</f>
        <v/>
      </c>
      <c r="BD68" s="158" t="str">
        <f>IF(Tbl.Kosten[[#This Row],[Pnr.]]=BD$7,Tbl.Kosten[[#This Row],[Totaal kosten]],"")</f>
        <v/>
      </c>
      <c r="BE68" s="158" t="str">
        <f>IF(Tbl.Kosten[[#This Row],[Pnr.]]=BE$7,Tbl.Kosten[[#This Row],[Totaal kosten]],"")</f>
        <v/>
      </c>
      <c r="BF68" s="158" t="str">
        <f>IF(Tbl.Kosten[[#This Row],[Pnr.]]=BF$7,Tbl.Kosten[[#This Row],[Totaal kosten]],"")</f>
        <v/>
      </c>
      <c r="BG68" s="158" t="str">
        <f>IF(Tbl.Kosten[[#This Row],[Pnr.]]=BG$7,Tbl.Kosten[[#This Row],[Totaal kosten]],"")</f>
        <v/>
      </c>
      <c r="BH68" s="158" t="str">
        <f>IF(Tbl.Kosten[[#This Row],[Pnr.]]=BH$7,Tbl.Kosten[[#This Row],[Totaal kosten]],"")</f>
        <v/>
      </c>
      <c r="BI68" s="158" t="str">
        <f>IF(Tbl.Kosten[[#This Row],[Pnr.]]=BI$7,Tbl.Kosten[[#This Row],[Totaal kosten]],"")</f>
        <v/>
      </c>
      <c r="BJ68" s="158" t="str">
        <f>IF(Tbl.Kosten[[#This Row],[Pnr.]]=BJ$7,Tbl.Kosten[[#This Row],[Totaal kosten]],"")</f>
        <v/>
      </c>
      <c r="BK68" s="158" t="str">
        <f>IF(Tbl.Kosten[[#This Row],[Pnr.]]=BK$7,Tbl.Kosten[[#This Row],[Totaal kosten]],"")</f>
        <v/>
      </c>
      <c r="BL68" s="158" t="str">
        <f>IF(Tbl.Kosten[[#This Row],[Pnr.]]=BL$7,Tbl.Kosten[[#This Row],[Totaal kosten]],"")</f>
        <v/>
      </c>
      <c r="BM68" s="158" t="str">
        <f>IF(Tbl.Kosten[[#This Row],[Pnr.]]=BM$7,Tbl.Kosten[[#This Row],[Totaal kosten]],"")</f>
        <v/>
      </c>
      <c r="BN68" s="158" t="str">
        <f>IF(Tbl.Kosten[[#This Row],[Pnr.]]=BN$7,Tbl.Kosten[[#This Row],[Totaal kosten]],"")</f>
        <v/>
      </c>
      <c r="BO68" s="158" t="str">
        <f>IF(Tbl.Kosten[[#This Row],[Pnr.]]=BO$7,Tbl.Kosten[[#This Row],[Totaal kosten]],"")</f>
        <v/>
      </c>
      <c r="BP68" s="158" t="str">
        <f>IF(Tbl.Kosten[[#This Row],[Pnr.]]=BP$7,Tbl.Kosten[[#This Row],[Totaal kosten]],"")</f>
        <v/>
      </c>
      <c r="BQ68" s="158" t="str">
        <f>IF(Tbl.Kosten[[#This Row],[Pnr.]]=BQ$7,Tbl.Kosten[[#This Row],[Totaal kosten]],"")</f>
        <v/>
      </c>
      <c r="BR68" s="158" t="str">
        <f>IF(Tbl.Kosten[[#This Row],[Pnr.]]=BR$7,Tbl.Kosten[[#This Row],[Totaal kosten]],"")</f>
        <v/>
      </c>
      <c r="BS68" s="158" t="str">
        <f>IF(Tbl.Kosten[[#This Row],[Pnr.]]=BS$7,Tbl.Kosten[[#This Row],[Totaal kosten]],"")</f>
        <v/>
      </c>
      <c r="BT68" s="158" t="str">
        <f>IF(Tbl.Kosten[[#This Row],[Pnr.]]=BT$7,Tbl.Kosten[[#This Row],[Totaal kosten]],"")</f>
        <v/>
      </c>
      <c r="BU68" s="158" t="str">
        <f>IF(Tbl.Kosten[[#This Row],[Pnr.]]=BU$7,Tbl.Kosten[[#This Row],[Totaal kosten]],"")</f>
        <v/>
      </c>
      <c r="BV68" s="158" t="str">
        <f>IF(Tbl.Kosten[[#This Row],[Pnr.]]=BV$7,Tbl.Kosten[[#This Row],[Totaal kosten]],"")</f>
        <v/>
      </c>
      <c r="BW68" s="158" t="str">
        <f>IF(Tbl.Kosten[[#This Row],[Pnr.]]=BW$7,Tbl.Kosten[[#This Row],[Totaal kosten]],"")</f>
        <v/>
      </c>
      <c r="BX68" s="158" t="str">
        <f>IFERROR(_xlfn.XLOOKUP(Tbl.Kosten[[#This Row],[Werkpakketcode]],Tbl.Werkpakketten[Werkpakketcode],Tbl.Werkpakketten[WPnr.],"",0,1),"")</f>
        <v/>
      </c>
      <c r="BY68" s="158" t="str">
        <f>IF(Tbl.Kosten[[#This Row],[WPnr.]]=BY$7,Tbl.Kosten[[#This Row],[Totaal kosten]],"")</f>
        <v/>
      </c>
      <c r="BZ68" s="158" t="str">
        <f>IF(Tbl.Kosten[[#This Row],[WPnr.]]=BZ$7,Tbl.Kosten[[#This Row],[Totaal kosten]],"")</f>
        <v/>
      </c>
      <c r="CA68" s="158" t="str">
        <f>IF(Tbl.Kosten[[#This Row],[WPnr.]]=CA$7,Tbl.Kosten[[#This Row],[Totaal kosten]],"")</f>
        <v/>
      </c>
      <c r="CB68" s="158" t="str">
        <f>IF(Tbl.Kosten[[#This Row],[WPnr.]]=CB$7,Tbl.Kosten[[#This Row],[Totaal kosten]],"")</f>
        <v/>
      </c>
      <c r="CC68" s="158" t="str">
        <f>IF(Tbl.Kosten[[#This Row],[WPnr.]]=CC$7,Tbl.Kosten[[#This Row],[Totaal kosten]],"")</f>
        <v/>
      </c>
      <c r="CD68" s="158" t="str">
        <f>IF(Tbl.Kosten[[#This Row],[WPnr.]]=CD$7,Tbl.Kosten[[#This Row],[Totaal kosten]],"")</f>
        <v/>
      </c>
      <c r="CE68" s="158" t="str">
        <f>IF(Tbl.Kosten[[#This Row],[WPnr.]]=CE$7,Tbl.Kosten[[#This Row],[Totaal kosten]],"")</f>
        <v/>
      </c>
      <c r="CF68" s="158" t="str">
        <f>IF(Tbl.Kosten[[#This Row],[WPnr.]]=CF$7,Tbl.Kosten[[#This Row],[Totaal kosten]],"")</f>
        <v/>
      </c>
      <c r="CG68" s="158" t="str">
        <f>IF(Tbl.Kosten[[#This Row],[WPnr.]]=CG$7,Tbl.Kosten[[#This Row],[Totaal kosten]],"")</f>
        <v/>
      </c>
      <c r="CH68" s="158" t="str">
        <f>IF(Tbl.Kosten[[#This Row],[WPnr.]]=CH$7,Tbl.Kosten[[#This Row],[Totaal kosten]],"")</f>
        <v/>
      </c>
      <c r="CI68" s="158" t="str">
        <f>IF(Tbl.Kosten[[#This Row],[WPnr.]]=CI$7,Tbl.Kosten[[#This Row],[Totaal kosten]],"")</f>
        <v/>
      </c>
      <c r="CJ68" s="158" t="str">
        <f>IF(Tbl.Kosten[[#This Row],[WPnr.]]=CJ$7,Tbl.Kosten[[#This Row],[Totaal kosten]],"")</f>
        <v/>
      </c>
      <c r="CK68" s="158" t="str">
        <f>IF(Tbl.Kosten[[#This Row],[WPnr.]]=CK$7,Tbl.Kosten[[#This Row],[Totaal kosten]],"")</f>
        <v/>
      </c>
      <c r="CL68" s="158" t="str">
        <f>IF(Tbl.Kosten[[#This Row],[WPnr.]]=CL$7,Tbl.Kosten[[#This Row],[Totaal kosten]],"")</f>
        <v/>
      </c>
      <c r="CM68" s="158" t="str">
        <f>IF(Tbl.Kosten[[#This Row],[WPnr.]]=CM$7,Tbl.Kosten[[#This Row],[Totaal kosten]],"")</f>
        <v/>
      </c>
      <c r="CN68" s="158" t="str">
        <f>IF(Tbl.Kosten[[#This Row],[WPnr.]]=CN$7,Tbl.Kosten[[#This Row],[Totaal kosten]],"")</f>
        <v/>
      </c>
      <c r="CO68" s="158" t="str">
        <f>IF(Tbl.Kosten[[#This Row],[WPnr.]]=CO$7,Tbl.Kosten[[#This Row],[Totaal kosten]],"")</f>
        <v/>
      </c>
      <c r="CP68" s="158" t="str">
        <f>IF(Tbl.Kosten[[#This Row],[WPnr.]]=CP$7,Tbl.Kosten[[#This Row],[Totaal kosten]],"")</f>
        <v/>
      </c>
      <c r="CQ68" s="158" t="str">
        <f>IF(Tbl.Kosten[[#This Row],[WPnr.]]=CQ$7,Tbl.Kosten[[#This Row],[Totaal kosten]],"")</f>
        <v/>
      </c>
      <c r="CR68" s="158" t="str">
        <f>IF(Tbl.Kosten[[#This Row],[WPnr.]]=CR$7,Tbl.Kosten[[#This Row],[Totaal kosten]],"")</f>
        <v/>
      </c>
      <c r="CS68" s="158" t="str">
        <f>IF(Tbl.Kosten[[#This Row],[WPnr.]]=CS$7,Tbl.Kosten[[#This Row],[Totaal kosten]],"")</f>
        <v/>
      </c>
      <c r="CT68" s="158" t="str">
        <f>IF(Tbl.Kosten[[#This Row],[WPnr.]]=CT$7,Tbl.Kosten[[#This Row],[Totaal kosten]],"")</f>
        <v/>
      </c>
      <c r="CU68" s="158" t="str">
        <f>IF(Tbl.Kosten[[#This Row],[WPnr.]]=CU$7,Tbl.Kosten[[#This Row],[Totaal kosten]],"")</f>
        <v/>
      </c>
      <c r="CV68" s="158" t="str">
        <f>IF(Tbl.Kosten[[#This Row],[WPnr.]]=CV$7,Tbl.Kosten[[#This Row],[Totaal kosten]],"")</f>
        <v/>
      </c>
      <c r="CW68" s="158" t="str">
        <f>IF(Tbl.Kosten[[#This Row],[WPnr.]]=CW$7,Tbl.Kosten[[#This Row],[Totaal kosten]],"")</f>
        <v/>
      </c>
      <c r="CX68" s="158" t="str">
        <f>IF(Tbl.Kosten[[#This Row],[WPnr.]]=CX$7,Tbl.Kosten[[#This Row],[Totaal kosten]],"")</f>
        <v/>
      </c>
      <c r="CY68" s="158" t="str">
        <f>IF(Tbl.Kosten[[#This Row],[WPnr.]]=CY$7,Tbl.Kosten[[#This Row],[Totaal kosten]],"")</f>
        <v/>
      </c>
      <c r="CZ68" s="158" t="str">
        <f>IF(Tbl.Kosten[[#This Row],[WPnr.]]=CZ$7,Tbl.Kosten[[#This Row],[Totaal kosten]],"")</f>
        <v/>
      </c>
      <c r="DA68" s="158" t="str">
        <f>IF(Tbl.Kosten[[#This Row],[WPnr.]]=DA$7,Tbl.Kosten[[#This Row],[Totaal kosten]],"")</f>
        <v/>
      </c>
      <c r="DB68" s="158" t="str">
        <f>IF(Tbl.Kosten[[#This Row],[WPnr.]]=DB$7,Tbl.Kosten[[#This Row],[Totaal kosten]],"")</f>
        <v/>
      </c>
      <c r="DC68" s="158" t="str">
        <f>IF(Tbl.Kosten[[#This Row],[WPnr.]]=DC$7,Tbl.Kosten[[#This Row],[Totaal kosten]],"")</f>
        <v/>
      </c>
      <c r="DD68" s="158" t="str">
        <f>IF(Tbl.Kosten[[#This Row],[WPnr.]]=DD$7,Tbl.Kosten[[#This Row],[Totaal kosten]],"")</f>
        <v/>
      </c>
      <c r="DE68" s="158" t="str">
        <f>IF(Tbl.Kosten[[#This Row],[WPnr.]]=DE$7,Tbl.Kosten[[#This Row],[Totaal kosten]],"")</f>
        <v/>
      </c>
      <c r="DF68" s="158" t="str">
        <f>IF(Tbl.Kosten[[#This Row],[WPnr.]]=DF$7,Tbl.Kosten[[#This Row],[Totaal kosten]],"")</f>
        <v/>
      </c>
      <c r="DG68" s="158" t="str">
        <f>IF(Tbl.Kosten[[#This Row],[WPnr.]]=DG$7,Tbl.Kosten[[#This Row],[Totaal kosten]],"")</f>
        <v/>
      </c>
      <c r="DH68" s="158" t="str">
        <f>IF(Tbl.Kosten[[#This Row],[WPnr.]]=DH$7,Tbl.Kosten[[#This Row],[Totaal kosten]],"")</f>
        <v/>
      </c>
      <c r="DI68" s="158" t="str">
        <f>IF(Tbl.Kosten[[#This Row],[WPnr.]]=DI$7,Tbl.Kosten[[#This Row],[Totaal kosten]],"")</f>
        <v/>
      </c>
      <c r="DJ68" s="158" t="str">
        <f>IF(Tbl.Kosten[[#This Row],[WPnr.]]=DJ$7,Tbl.Kosten[[#This Row],[Totaal kosten]],"")</f>
        <v/>
      </c>
      <c r="DK68" s="158" t="str">
        <f>IF(Tbl.Kosten[[#This Row],[WPnr.]]=DK$7,Tbl.Kosten[[#This Row],[Totaal kosten]],"")</f>
        <v/>
      </c>
      <c r="DL68" s="158" t="str">
        <f>IF(Tbl.Kosten[[#This Row],[WPnr.]]=DL$7,Tbl.Kosten[[#This Row],[Totaal kosten]],"")</f>
        <v/>
      </c>
      <c r="DM68" s="158" t="str">
        <f>IF(Tbl.Kosten[[#This Row],[WPnr.]]=DM$7,Tbl.Kosten[[#This Row],[Totaal kosten]],"")</f>
        <v/>
      </c>
      <c r="DN68" s="158" t="str">
        <f>IF(Tbl.Kosten[[#This Row],[WPnr.]]=DN$7,Tbl.Kosten[[#This Row],[Totaal kosten]],"")</f>
        <v/>
      </c>
      <c r="DO68" s="158" t="str">
        <f>IF(Tbl.Kosten[[#This Row],[WPnr.]]=DO$7,Tbl.Kosten[[#This Row],[Totaal kosten]],"")</f>
        <v/>
      </c>
      <c r="DP68" s="158" t="str">
        <f>IF(Tbl.Kosten[[#This Row],[WPnr.]]=DP$7,Tbl.Kosten[[#This Row],[Totaal kosten]],"")</f>
        <v/>
      </c>
      <c r="DQ68" s="158" t="str">
        <f>IF(Tbl.Kosten[[#This Row],[WPnr.]]=DQ$7,Tbl.Kosten[[#This Row],[Totaal kosten]],"")</f>
        <v/>
      </c>
      <c r="DR68" s="158" t="str">
        <f>IF(Tbl.Kosten[[#This Row],[WPnr.]]=DR$7,Tbl.Kosten[[#This Row],[Totaal kosten]],"")</f>
        <v/>
      </c>
      <c r="DS68" s="158" t="str">
        <f>IF(Tbl.Kosten[[#This Row],[WPnr.]]=DS$7,Tbl.Kosten[[#This Row],[Totaal kosten]],"")</f>
        <v/>
      </c>
      <c r="DT68" s="158" t="str">
        <f>IF(Tbl.Kosten[[#This Row],[WPnr.]]=DT$7,Tbl.Kosten[[#This Row],[Totaal kosten]],"")</f>
        <v/>
      </c>
      <c r="DU68" s="158" t="str">
        <f>IF(Tbl.Kosten[[#This Row],[WPnr.]]=DU$7,Tbl.Kosten[[#This Row],[Totaal kosten]],"")</f>
        <v/>
      </c>
      <c r="DV68" s="158" t="str">
        <f>IF(Tbl.Kosten[[#This Row],[WPnr.]]=DV$7,Tbl.Kosten[[#This Row],[Totaal kosten]],"")</f>
        <v/>
      </c>
      <c r="DW68" s="160" t="str">
        <f>IFERROR(_xlfn.XLOOKUP(Tbl.Kosten[[#This Row],[Kostensoort]],Tbl.Kostensoorten[Kostensoorten],Tbl.Kostensoorten[KSnr.],"",0,1),"")</f>
        <v/>
      </c>
      <c r="DX68" s="160" t="str">
        <f>IF(Tbl.Kosten[[#This Row],[KSnr.]]=DX$7,Tbl.Kosten[[#This Row],[Totaal kosten]],"")</f>
        <v/>
      </c>
      <c r="DY68" s="160" t="str">
        <f>IF(Tbl.Kosten[[#This Row],[KSnr.]]=DY$7,Tbl.Kosten[[#This Row],[Totaal kosten]],"")</f>
        <v/>
      </c>
      <c r="DZ68" s="160" t="str">
        <f>IF(Tbl.Kosten[[#This Row],[KSnr.]]=DZ$7,Tbl.Kosten[[#This Row],[Totaal kosten]],"")</f>
        <v/>
      </c>
      <c r="EA68" s="160" t="str">
        <f>IF(Tbl.Kosten[[#This Row],[KSnr.]]=EA$7,Tbl.Kosten[[#This Row],[Totaal kosten]],"")</f>
        <v/>
      </c>
      <c r="EB68" s="160" t="str">
        <f>IF(Tbl.Kosten[[#This Row],[KSnr.]]=EB$7,Tbl.Kosten[[#This Row],[Totaal kosten]],"")</f>
        <v/>
      </c>
      <c r="EC68" s="160" t="str">
        <f>IF(Tbl.Kosten[[#This Row],[KSnr.]]=EC$7,Tbl.Kosten[[#This Row],[Totaal kosten]],"")</f>
        <v/>
      </c>
      <c r="ED68" s="160" t="str">
        <f>IF(Tbl.Kosten[[#This Row],[KSnr.]]=ED$7,Tbl.Kosten[[#This Row],[Totaal kosten]],"")</f>
        <v/>
      </c>
      <c r="EE68" s="160" t="str">
        <f>IF(Tbl.Kosten[[#This Row],[KSnr.]]=EE$7,Tbl.Kosten[[#This Row],[Totaal kosten]],"")</f>
        <v/>
      </c>
      <c r="EF68" s="160" t="str">
        <f>IF(Tbl.Kosten[[#This Row],[KSnr.]]=EF$7,Tbl.Kosten[[#This Row],[Totaal kosten]],"")</f>
        <v/>
      </c>
      <c r="EG68" s="160" t="str">
        <f>IF(Tbl.Kosten[[#This Row],[KSnr.]]=EG$7,Tbl.Kosten[[#This Row],[Totaal kosten]],"")</f>
        <v/>
      </c>
      <c r="EH68" s="160" t="str">
        <f>IF(Tbl.Kosten[[#This Row],[KSnr.]]=EH$7,Tbl.Kosten[[#This Row],[Totaal kosten]],"")</f>
        <v/>
      </c>
      <c r="EI68" s="160" t="str">
        <f>IF(Tbl.Kosten[[#This Row],[KSnr.]]=EI$7,Tbl.Kosten[[#This Row],[Totaal kosten]],"")</f>
        <v/>
      </c>
      <c r="EJ68" s="160" t="str">
        <f>IF(Tbl.Kosten[[#This Row],[KSnr.]]=EJ$7,Tbl.Kosten[[#This Row],[Totaal kosten]],"")</f>
        <v/>
      </c>
      <c r="EK68" s="160" t="str">
        <f>IF(Tbl.Kosten[[#This Row],[KSnr.]]=EK$7,Tbl.Kosten[[#This Row],[Totaal kosten]],"")</f>
        <v/>
      </c>
      <c r="EL68" s="160" t="str">
        <f>IF(Tbl.Kosten[[#This Row],[KSnr.]]=EL$7,Tbl.Kosten[[#This Row],[Totaal kosten]],"")</f>
        <v/>
      </c>
      <c r="EM68" s="160" t="str">
        <f>IF(Tbl.Kosten[[#This Row],[KSnr.]]=EM$7,Tbl.Kosten[[#This Row],[Totaal kosten]],"")</f>
        <v/>
      </c>
      <c r="EN68" s="160" t="str">
        <f>IF(Tbl.Kosten[[#This Row],[KSnr.]]=EN$7,Tbl.Kosten[[#This Row],[Totaal kosten]],"")</f>
        <v/>
      </c>
      <c r="EO68" s="160" t="str">
        <f>IF(Tbl.Kosten[[#This Row],[KSnr.]]=EO$7,Tbl.Kosten[[#This Row],[Totaal kosten]],"")</f>
        <v/>
      </c>
      <c r="EP68" s="160" t="str">
        <f>IF(Tbl.Kosten[[#This Row],[KSnr.]]=EP$7,Tbl.Kosten[[#This Row],[Totaal kosten]],"")</f>
        <v/>
      </c>
      <c r="EQ68" s="160" t="str">
        <f>IF(Tbl.Kosten[[#This Row],[KSnr.]]=EQ$7,Tbl.Kosten[[#This Row],[Totaal kosten]],"")</f>
        <v/>
      </c>
      <c r="ER68" s="154" t="str">
        <f>IFERROR(_xlfn.XLOOKUP(Tbl.Kosten[[#This Row],[Subsidieactiviteit]],Tbl.Subsidiehoogte[Subsidieactiviteit],Tbl.Subsidiehoogte[SAnr.],"",0,1),"")</f>
        <v/>
      </c>
      <c r="ES68" s="160" t="str">
        <f>IF(Tbl.Kosten[[#This Row],[Sanr.]]=ES$7,Tbl.Kosten[[#This Row],[Totaal kosten]],"")</f>
        <v/>
      </c>
      <c r="ET68" s="160" t="str">
        <f>IF(Tbl.Kosten[[#This Row],[Sanr.]]=ET$7,Tbl.Kosten[[#This Row],[Totaal kosten]],"")</f>
        <v/>
      </c>
      <c r="EU68" s="160" t="str">
        <f>IF(Tbl.Kosten[[#This Row],[Sanr.]]=EU$7,Tbl.Kosten[[#This Row],[Totaal kosten]],"")</f>
        <v/>
      </c>
      <c r="EV68" s="160" t="str">
        <f>IF(Tbl.Kosten[[#This Row],[Sanr.]]=EV$7,Tbl.Kosten[[#This Row],[Totaal kosten]],"")</f>
        <v/>
      </c>
      <c r="EW68" s="160" t="str">
        <f>IF(Tbl.Kosten[[#This Row],[Sanr.]]=EW$7,Tbl.Kosten[[#This Row],[Totaal kosten]],"")</f>
        <v/>
      </c>
      <c r="EX68" s="160" t="str">
        <f>IF(Tbl.Kosten[[#This Row],[Sanr.]]=EX$7,Tbl.Kosten[[#This Row],[Totaal kosten]],"")</f>
        <v/>
      </c>
      <c r="EY68" s="160" t="str">
        <f>IF(Tbl.Kosten[[#This Row],[Sanr.]]=EY$7,Tbl.Kosten[[#This Row],[Totaal kosten]],"")</f>
        <v/>
      </c>
      <c r="EZ68" s="160" t="str">
        <f>IF(Tbl.Kosten[[#This Row],[Sanr.]]=EZ$7,Tbl.Kosten[[#This Row],[Totaal kosten]],"")</f>
        <v/>
      </c>
      <c r="FA68" s="160" t="str">
        <f>IF(Tbl.Kosten[[#This Row],[Sanr.]]=FA$7,Tbl.Kosten[[#This Row],[Totaal kosten]],"")</f>
        <v/>
      </c>
      <c r="FB68" s="160" t="str">
        <f>IF(Tbl.Kosten[[#This Row],[Sanr.]]=FB$7,Tbl.Kosten[[#This Row],[Totaal kosten]],"")</f>
        <v/>
      </c>
      <c r="FC68" s="160" t="str">
        <f>IF(Tbl.Kosten[[#This Row],[Sanr.]]=FC$7,Tbl.Kosten[[#This Row],[Totaal kosten]],"")</f>
        <v/>
      </c>
      <c r="FD68" s="160" t="str">
        <f>IF(Tbl.Kosten[[#This Row],[Sanr.]]=FD$7,Tbl.Kosten[[#This Row],[Totaal kosten]],"")</f>
        <v/>
      </c>
      <c r="FE68" s="160" t="str">
        <f>IF(Tbl.Kosten[[#This Row],[Sanr.]]=FE$7,Tbl.Kosten[[#This Row],[Totaal kosten]],"")</f>
        <v/>
      </c>
      <c r="FF68" s="160" t="str">
        <f>IF(Tbl.Kosten[[#This Row],[Sanr.]]=FF$7,Tbl.Kosten[[#This Row],[Totaal kosten]],"")</f>
        <v/>
      </c>
      <c r="FG68" s="160" t="str">
        <f>IF(Tbl.Kosten[[#This Row],[Sanr.]]=FG$7,Tbl.Kosten[[#This Row],[Totaal kosten]],"")</f>
        <v/>
      </c>
      <c r="FH68" s="160" t="str">
        <f>IF(Tbl.Kosten[[#This Row],[Sanr.]]=FH$7,Tbl.Kosten[[#This Row],[Totaal kosten]],"")</f>
        <v/>
      </c>
      <c r="FI68" s="160" t="str">
        <f>IF(Tbl.Kosten[[#This Row],[Sanr.]]=FI$7,Tbl.Kosten[[#This Row],[Totaal kosten]],"")</f>
        <v/>
      </c>
      <c r="FJ68" s="160" t="str">
        <f>IF(Tbl.Kosten[[#This Row],[Sanr.]]=FJ$7,Tbl.Kosten[[#This Row],[Totaal kosten]],"")</f>
        <v/>
      </c>
      <c r="FK68" s="160" t="str">
        <f>IF(Tbl.Kosten[[#This Row],[Sanr.]]=FK$7,Tbl.Kosten[[#This Row],[Totaal kosten]],"")</f>
        <v/>
      </c>
      <c r="FL68" s="160" t="str">
        <f>IF(Tbl.Kosten[[#This Row],[Sanr.]]=FL$7,Tbl.Kosten[[#This Row],[Totaal kosten]],"")</f>
        <v/>
      </c>
      <c r="FM68" s="160" t="str">
        <f>IF(Tbl.Kosten[[#This Row],[Sanr.]]=FM$7,Tbl.Kosten[[#This Row],[Totaal kosten]],"")</f>
        <v/>
      </c>
      <c r="FN68" s="160" t="str">
        <f>IF(Tbl.Kosten[[#This Row],[Sanr.]]=FN$7,Tbl.Kosten[[#This Row],[Totaal kosten]],"")</f>
        <v/>
      </c>
      <c r="FO68" s="160" t="str">
        <f>IF(Tbl.Kosten[[#This Row],[Sanr.]]=FO$7,Tbl.Kosten[[#This Row],[Totaal kosten]],"")</f>
        <v/>
      </c>
      <c r="FP68" s="160" t="str">
        <f>IF(Tbl.Kosten[[#This Row],[Sanr.]]=FP$7,Tbl.Kosten[[#This Row],[Totaal kosten]],"")</f>
        <v/>
      </c>
      <c r="FQ68" s="160" t="str">
        <f>IF(Tbl.Kosten[[#This Row],[Sanr.]]=FQ$7,Tbl.Kosten[[#This Row],[Totaal kosten]],"")</f>
        <v/>
      </c>
      <c r="FR68" s="160" t="str">
        <f>IF(Tbl.Kosten[[#This Row],[Sanr.]]=FR$7,Tbl.Kosten[[#This Row],[Totaal kosten]],"")</f>
        <v/>
      </c>
      <c r="FS68" s="160" t="str">
        <f>IF(Tbl.Kosten[[#This Row],[Sanr.]]=FS$7,Tbl.Kosten[[#This Row],[Totaal kosten]],"")</f>
        <v/>
      </c>
      <c r="FT68" s="160" t="str">
        <f>IF(Tbl.Kosten[[#This Row],[Sanr.]]=FT$7,Tbl.Kosten[[#This Row],[Totaal kosten]],"")</f>
        <v/>
      </c>
      <c r="FU68" s="160" t="str">
        <f>IF(Tbl.Kosten[[#This Row],[Sanr.]]=FU$7,Tbl.Kosten[[#This Row],[Totaal kosten]],"")</f>
        <v/>
      </c>
      <c r="FV68" s="160" t="str">
        <f>IF(Tbl.Kosten[[#This Row],[Sanr.]]=FV$7,Tbl.Kosten[[#This Row],[Totaal kosten]],"")</f>
        <v/>
      </c>
      <c r="FW68" s="160" t="str">
        <f>IFERROR(_xlfn.XLOOKUP(Tbl.Kosten[[#This Row],[Activiteitencode]],Tbl.Activiteiten[Activiteitcode],Tbl.Activiteiten[Anr.],"",0,1),"")</f>
        <v/>
      </c>
      <c r="FX68" s="181" t="str">
        <f>_xlfn.CONCAT(Tbl.Kosten[[#This Row],[Pnr.]],Tbl.Kosten[[#This Row],[Sanr.]])</f>
        <v>P1</v>
      </c>
      <c r="FY68" s="160">
        <f>Tbl.Kosten[[#This Row],[Totaal kosten]]-Tbl.Kosten[[#This Row],[Subsidie]]</f>
        <v>0</v>
      </c>
      <c r="FZ68" s="160">
        <f>IF(Tbl.Kosten[[#This Row],[Pnr.]]=FZ$7,Tbl.Kosten[[#This Row],[Te financieren]],"")</f>
        <v>0</v>
      </c>
      <c r="GA68" s="160" t="str">
        <f>IF(Tbl.Kosten[[#This Row],[Pnr.]]=GA$7,Tbl.Kosten[[#This Row],[Te financieren]],"")</f>
        <v/>
      </c>
      <c r="GB68" s="160" t="str">
        <f>IF(Tbl.Kosten[[#This Row],[Pnr.]]=GB$7,Tbl.Kosten[[#This Row],[Te financieren]],"")</f>
        <v/>
      </c>
      <c r="GC68" s="160" t="str">
        <f>IF(Tbl.Kosten[[#This Row],[Pnr.]]=GC$7,Tbl.Kosten[[#This Row],[Te financieren]],"")</f>
        <v/>
      </c>
      <c r="GD68" s="160" t="str">
        <f>IF(Tbl.Kosten[[#This Row],[Pnr.]]=GD$7,Tbl.Kosten[[#This Row],[Te financieren]],"")</f>
        <v/>
      </c>
      <c r="GE68" s="160" t="str">
        <f>IF(Tbl.Kosten[[#This Row],[Pnr.]]=GE$7,Tbl.Kosten[[#This Row],[Te financieren]],"")</f>
        <v/>
      </c>
      <c r="GF68" s="160" t="str">
        <f>IF(Tbl.Kosten[[#This Row],[Pnr.]]=GF$7,Tbl.Kosten[[#This Row],[Te financieren]],"")</f>
        <v/>
      </c>
      <c r="GG68" s="160" t="str">
        <f>IF(Tbl.Kosten[[#This Row],[Pnr.]]=GG$7,Tbl.Kosten[[#This Row],[Te financieren]],"")</f>
        <v/>
      </c>
      <c r="GH68" s="160" t="str">
        <f>IF(Tbl.Kosten[[#This Row],[Pnr.]]=GH$7,Tbl.Kosten[[#This Row],[Te financieren]],"")</f>
        <v/>
      </c>
      <c r="GI68" s="160" t="str">
        <f>IF(Tbl.Kosten[[#This Row],[Pnr.]]=GI$7,Tbl.Kosten[[#This Row],[Te financieren]],"")</f>
        <v/>
      </c>
      <c r="GJ68" s="160" t="str">
        <f>IF(Tbl.Kosten[[#This Row],[Pnr.]]=GJ$7,Tbl.Kosten[[#This Row],[Te financieren]],"")</f>
        <v/>
      </c>
      <c r="GK68" s="160" t="str">
        <f>IF(Tbl.Kosten[[#This Row],[Pnr.]]=GK$7,Tbl.Kosten[[#This Row],[Te financieren]],"")</f>
        <v/>
      </c>
      <c r="GL68" s="160" t="str">
        <f>IF(Tbl.Kosten[[#This Row],[Pnr.]]=GL$7,Tbl.Kosten[[#This Row],[Te financieren]],"")</f>
        <v/>
      </c>
      <c r="GM68" s="160" t="str">
        <f>IF(Tbl.Kosten[[#This Row],[Pnr.]]=GM$7,Tbl.Kosten[[#This Row],[Te financieren]],"")</f>
        <v/>
      </c>
      <c r="GN68" s="160" t="str">
        <f>IF(Tbl.Kosten[[#This Row],[Pnr.]]=GN$7,Tbl.Kosten[[#This Row],[Te financieren]],"")</f>
        <v/>
      </c>
      <c r="GO68" s="160" t="str">
        <f>IF(Tbl.Kosten[[#This Row],[Pnr.]]=GO$7,Tbl.Kosten[[#This Row],[Te financieren]],"")</f>
        <v/>
      </c>
      <c r="GP68" s="160" t="str">
        <f>IF(Tbl.Kosten[[#This Row],[Pnr.]]=GP$7,Tbl.Kosten[[#This Row],[Te financieren]],"")</f>
        <v/>
      </c>
      <c r="GQ68" s="160" t="str">
        <f>IF(Tbl.Kosten[[#This Row],[Pnr.]]=GQ$7,Tbl.Kosten[[#This Row],[Te financieren]],"")</f>
        <v/>
      </c>
      <c r="GR68" s="160" t="str">
        <f>IF(Tbl.Kosten[[#This Row],[Pnr.]]=GR$7,Tbl.Kosten[[#This Row],[Te financieren]],"")</f>
        <v/>
      </c>
      <c r="GS68" s="160" t="str">
        <f>IF(Tbl.Kosten[[#This Row],[Pnr.]]=GS$7,Tbl.Kosten[[#This Row],[Te financieren]],"")</f>
        <v/>
      </c>
      <c r="GT68" s="160" t="str">
        <f>IF(Tbl.Kosten[[#This Row],[Pnr.]]=GT$7,Tbl.Kosten[[#This Row],[Te financieren]],"")</f>
        <v/>
      </c>
      <c r="GU68" s="160" t="str">
        <f>IF(Tbl.Kosten[[#This Row],[Pnr.]]=GU$7,Tbl.Kosten[[#This Row],[Te financieren]],"")</f>
        <v/>
      </c>
      <c r="GV68" s="160" t="str">
        <f>IF(Tbl.Kosten[[#This Row],[Pnr.]]=GV$7,Tbl.Kosten[[#This Row],[Te financieren]],"")</f>
        <v/>
      </c>
      <c r="GW68" s="160" t="str">
        <f>IF(Tbl.Kosten[[#This Row],[Pnr.]]=GW$7,Tbl.Kosten[[#This Row],[Te financieren]],"")</f>
        <v/>
      </c>
      <c r="GX68" s="160" t="str">
        <f>IF(Tbl.Kosten[[#This Row],[Pnr.]]=GX$7,Tbl.Kosten[[#This Row],[Te financieren]],"")</f>
        <v/>
      </c>
      <c r="GY68" s="160" t="str">
        <f>IF(Tbl.Kosten[[#This Row],[Pnr.]]=GY$7,Tbl.Kosten[[#This Row],[Te financieren]],"")</f>
        <v/>
      </c>
      <c r="GZ68" s="160" t="str">
        <f>IF(Tbl.Kosten[[#This Row],[Pnr.]]=GZ$7,Tbl.Kosten[[#This Row],[Te financieren]],"")</f>
        <v/>
      </c>
      <c r="HA68" s="160" t="str">
        <f>IF(Tbl.Kosten[[#This Row],[Pnr.]]=HA$7,Tbl.Kosten[[#This Row],[Te financieren]],"")</f>
        <v/>
      </c>
      <c r="HB68" s="160" t="str">
        <f>IF(Tbl.Kosten[[#This Row],[Pnr.]]=HB$7,Tbl.Kosten[[#This Row],[Te financieren]],"")</f>
        <v/>
      </c>
      <c r="HC68" s="160" t="str">
        <f>IF(Tbl.Kosten[[#This Row],[Pnr.]]=HC$7,Tbl.Kosten[[#This Row],[Te financieren]],"")</f>
        <v/>
      </c>
      <c r="HD68" s="160" t="str">
        <f>IF(Tbl.Kosten[[#This Row],[Pnr.]]=HD$7,Tbl.Kosten[[#This Row],[Te financieren]],"")</f>
        <v/>
      </c>
      <c r="HE68" s="160" t="str">
        <f>IF(Tbl.Kosten[[#This Row],[Pnr.]]=HE$7,Tbl.Kosten[[#This Row],[Te financieren]],"")</f>
        <v/>
      </c>
      <c r="HF68" s="160" t="str">
        <f>IF(Tbl.Kosten[[#This Row],[Pnr.]]=HF$7,Tbl.Kosten[[#This Row],[Te financieren]],"")</f>
        <v/>
      </c>
      <c r="HG68" s="160" t="str">
        <f>IF(Tbl.Kosten[[#This Row],[Pnr.]]=HG$7,Tbl.Kosten[[#This Row],[Te financieren]],"")</f>
        <v/>
      </c>
      <c r="HH68" s="160" t="str">
        <f>IF(Tbl.Kosten[[#This Row],[Pnr.]]=HH$7,Tbl.Kosten[[#This Row],[Te financieren]],"")</f>
        <v/>
      </c>
      <c r="HI68" s="160" t="str">
        <f>IF(Tbl.Kosten[[#This Row],[Pnr.]]=HI$7,Tbl.Kosten[[#This Row],[Te financieren]],"")</f>
        <v/>
      </c>
      <c r="HJ68" s="160" t="str">
        <f>IF(Tbl.Kosten[[#This Row],[Pnr.]]=HJ$7,Tbl.Kosten[[#This Row],[Te financieren]],"")</f>
        <v/>
      </c>
      <c r="HK68" s="160" t="str">
        <f>IF(Tbl.Kosten[[#This Row],[Pnr.]]=HK$7,Tbl.Kosten[[#This Row],[Te financieren]],"")</f>
        <v/>
      </c>
      <c r="HL68" s="160" t="str">
        <f>IF(Tbl.Kosten[[#This Row],[Pnr.]]=HL$7,Tbl.Kosten[[#This Row],[Te financieren]],"")</f>
        <v/>
      </c>
      <c r="HM68" s="160" t="str">
        <f>IF(Tbl.Kosten[[#This Row],[Pnr.]]=HM$7,Tbl.Kosten[[#This Row],[Te financieren]],"")</f>
        <v/>
      </c>
      <c r="HN68" s="160" t="str">
        <f>IF(Tbl.Kosten[[#This Row],[Pnr.]]=HN$7,Tbl.Kosten[[#This Row],[Te financieren]],"")</f>
        <v/>
      </c>
      <c r="HO68" s="160" t="str">
        <f>IF(Tbl.Kosten[[#This Row],[Pnr.]]=HO$7,Tbl.Kosten[[#This Row],[Te financieren]],"")</f>
        <v/>
      </c>
      <c r="HP68" s="160" t="str">
        <f>IF(Tbl.Kosten[[#This Row],[Pnr.]]=HP$7,Tbl.Kosten[[#This Row],[Te financieren]],"")</f>
        <v/>
      </c>
      <c r="HQ68" s="160" t="str">
        <f>IF(Tbl.Kosten[[#This Row],[Pnr.]]=HQ$7,Tbl.Kosten[[#This Row],[Te financieren]],"")</f>
        <v/>
      </c>
      <c r="HR68" s="160" t="str">
        <f>IF(Tbl.Kosten[[#This Row],[Pnr.]]=HR$7,Tbl.Kosten[[#This Row],[Te financieren]],"")</f>
        <v/>
      </c>
      <c r="HS68" s="160" t="str">
        <f>IF(Tbl.Kosten[[#This Row],[Pnr.]]=HS$7,Tbl.Kosten[[#This Row],[Te financieren]],"")</f>
        <v/>
      </c>
      <c r="HT68" s="160" t="str">
        <f>IF(Tbl.Kosten[[#This Row],[Pnr.]]=HT$7,Tbl.Kosten[[#This Row],[Te financieren]],"")</f>
        <v/>
      </c>
      <c r="HU68" s="160" t="str">
        <f>IF(Tbl.Kosten[[#This Row],[Pnr.]]=HU$7,Tbl.Kosten[[#This Row],[Te financieren]],"")</f>
        <v/>
      </c>
      <c r="HV68" s="160" t="str">
        <f>IF(Tbl.Kosten[[#This Row],[Pnr.]]=HV$7,Tbl.Kosten[[#This Row],[Te financieren]],"")</f>
        <v/>
      </c>
      <c r="HW68" s="160" t="str">
        <f>IF(Tbl.Kosten[[#This Row],[Pnr.]]=HW$7,Tbl.Kosten[[#This Row],[Te financieren]],"")</f>
        <v/>
      </c>
    </row>
    <row r="69" spans="2:231" x14ac:dyDescent="0.3">
      <c r="B69" s="144"/>
      <c r="C69" s="147"/>
      <c r="D69" s="146"/>
      <c r="E69" s="147"/>
      <c r="F69" s="145"/>
      <c r="G69" s="11" t="str">
        <f>IF(Tbl.Kosten[[#This Row],[Medewerker e/o 
functie]]&lt;&gt;"",_xlfn.XLOOKUP(Tbl.Kosten[[#This Row],[Medewerker e/o 
functie]],Tbl.Uurtarief[Medewerker en/of functie],Tbl.Uurtarief[Uurtarief],"",0,1),"")</f>
        <v/>
      </c>
      <c r="H69" s="121">
        <f>IFERROR(Tbl.Kosten[[#This Row],[Uren]]*Tbl.Kosten[[#This Row],[Uurtarief]],0)</f>
        <v>0</v>
      </c>
      <c r="I69" s="119" t="str">
        <f>IF(Tbl.Kosten[[#This Row],[Subtotaal uren]]&lt;&gt;0,_xlfn.XLOOKUP(Tbl.Kosten[[#This Row],[Medewerker e/o 
functie]],Tbl.Uurtarief[Medewerker en/of functie],Tbl.Uurtarief[Kostensoort arbeid],"",0,1),"")</f>
        <v/>
      </c>
      <c r="J69" s="147"/>
      <c r="K69" s="145"/>
      <c r="L69" s="149" t="str">
        <f>IF(Tbl.Kosten[[#This Row],[Activum]]&lt;&gt;"",_xlfn.XLOOKUP(Tbl.Kosten[[#This Row],[Activum]],Tbl.Afschrijvingskosten[Activum],Tbl.Afschrijvingskosten[Tarief per afschrijvings-eenheid],"",0,1),"")</f>
        <v/>
      </c>
      <c r="M69" s="122">
        <f>IFERROR(Tbl.Kosten[[#This Row],[Een-
heden]]*Tbl.Kosten[[#This Row],[Afschrijvings-
tarief]],0)</f>
        <v>0</v>
      </c>
      <c r="N69" s="122" t="str">
        <f>IF(Tbl.Kosten[[#This Row],[Subtotaal afschrijving]]&lt;&gt;0,Lijsten!A67,"")</f>
        <v/>
      </c>
      <c r="O69" s="150"/>
      <c r="P69" s="145"/>
      <c r="Q69" s="148"/>
      <c r="R69" s="122">
        <f>IFERROR(Tbl.Kosten[[#This Row],[Aantal]]*Tbl.Kosten[[#This Row],[Tarief]],0)</f>
        <v>0</v>
      </c>
      <c r="S69" s="8">
        <f>IFERROR(Tbl.Kosten[[#This Row],[Subtotaal overige kosten]]+Tbl.Kosten[[#This Row],[Subtotaal uren]]+Tbl.Kosten[[#This Row],[Subtotaal afschrijving]],0)</f>
        <v>0</v>
      </c>
      <c r="T69" s="8">
        <f>IFERROR(Tbl.Kosten[[#This Row],[Totaal kosten]]*Tbl.Kosten[[#This Row],[Subsidie%]],0)</f>
        <v>0</v>
      </c>
      <c r="U69" s="4" t="str" cm="1">
        <f t="array" ref="U69">IFERROR(_xlfn.IFS(Tbl.Kosten[[#This Row],[Subtotaal uren]]&lt;&gt;0,Tbl.Kosten[[#This Row],[Kostensoort arbeid]],Tbl.Kosten[[#This Row],[Subtotaal afschrijving]]&lt;&gt;0,Tbl.Kosten[[#This Row],[Kostensoort afschrijving]],Tbl.Kosten[[#This Row],[Subtotaal overige kosten]]&lt;&gt;0,Tbl.Kosten[[#This Row],[Kostensoort overig]]),"")</f>
        <v/>
      </c>
      <c r="V69" s="4" t="str">
        <f>IFERROR(_xlfn.XLOOKUP(Tbl.Kosten[[#This Row],[Activiteitencode]],Tbl.Activiteiten[Activiteitcode],Tbl.Activiteiten[Werkpakketcode],"",0,1),"")</f>
        <v/>
      </c>
      <c r="W69" s="4" t="str">
        <f>IFERROR(_xlfn.XLOOKUP(Tbl.Kosten[[#This Row],[Werkpakketcode]],Tbl.Werkpakketten[Werkpakketcode],Tbl.Werkpakketten[Subsidiabele activiteit],"",0,1),"")</f>
        <v/>
      </c>
      <c r="X69" s="12">
        <f>IFERROR(_xlfn.XLOOKUP(Tbl.Kosten[[#This Row],[Sanr.]],Tbl.Subsidiehoogte[SAnr.],Tbl.Subsidiehoogte[Sub. Percentage],0,0,1),0)</f>
        <v>0</v>
      </c>
      <c r="Y69" s="154" t="str">
        <f>IFERROR(_xlfn.XLOOKUP(Tbl.Kosten[[#This Row],[Partnercode]],Tbl.Projectpartners[Partnercode],Tbl.Projectpartners[PNr.],"",0,1),"")</f>
        <v>P1</v>
      </c>
      <c r="Z69" s="158">
        <f>IF(Tbl.Kosten[[#This Row],[Pnr.]]=Z$7,Tbl.Kosten[[#This Row],[Totaal kosten]],"")</f>
        <v>0</v>
      </c>
      <c r="AA69" s="158" t="str">
        <f>IF(Tbl.Kosten[[#This Row],[Pnr.]]=AA$7,Tbl.Kosten[[#This Row],[Totaal kosten]],"")</f>
        <v/>
      </c>
      <c r="AB69" s="158" t="str">
        <f>IF(Tbl.Kosten[[#This Row],[Pnr.]]=AB$7,Tbl.Kosten[[#This Row],[Totaal kosten]],"")</f>
        <v/>
      </c>
      <c r="AC69" s="158" t="str">
        <f>IF(Tbl.Kosten[[#This Row],[Pnr.]]=AC$7,Tbl.Kosten[[#This Row],[Totaal kosten]],"")</f>
        <v/>
      </c>
      <c r="AD69" s="158" t="str">
        <f>IF(Tbl.Kosten[[#This Row],[Pnr.]]=AD$7,Tbl.Kosten[[#This Row],[Totaal kosten]],"")</f>
        <v/>
      </c>
      <c r="AE69" s="158" t="str">
        <f>IF(Tbl.Kosten[[#This Row],[Pnr.]]=AE$7,Tbl.Kosten[[#This Row],[Totaal kosten]],"")</f>
        <v/>
      </c>
      <c r="AF69" s="158" t="str">
        <f>IF(Tbl.Kosten[[#This Row],[Pnr.]]=AF$7,Tbl.Kosten[[#This Row],[Totaal kosten]],"")</f>
        <v/>
      </c>
      <c r="AG69" s="158" t="str">
        <f>IF(Tbl.Kosten[[#This Row],[Pnr.]]=AG$7,Tbl.Kosten[[#This Row],[Totaal kosten]],"")</f>
        <v/>
      </c>
      <c r="AH69" s="158" t="str">
        <f>IF(Tbl.Kosten[[#This Row],[Pnr.]]=AH$7,Tbl.Kosten[[#This Row],[Totaal kosten]],"")</f>
        <v/>
      </c>
      <c r="AI69" s="158" t="str">
        <f>IF(Tbl.Kosten[[#This Row],[Pnr.]]=AI$7,Tbl.Kosten[[#This Row],[Totaal kosten]],"")</f>
        <v/>
      </c>
      <c r="AJ69" s="158" t="str">
        <f>IF(Tbl.Kosten[[#This Row],[Pnr.]]=AJ$7,Tbl.Kosten[[#This Row],[Totaal kosten]],"")</f>
        <v/>
      </c>
      <c r="AK69" s="158" t="str">
        <f>IF(Tbl.Kosten[[#This Row],[Pnr.]]=AK$7,Tbl.Kosten[[#This Row],[Totaal kosten]],"")</f>
        <v/>
      </c>
      <c r="AL69" s="158" t="str">
        <f>IF(Tbl.Kosten[[#This Row],[Pnr.]]=AL$7,Tbl.Kosten[[#This Row],[Totaal kosten]],"")</f>
        <v/>
      </c>
      <c r="AM69" s="158" t="str">
        <f>IF(Tbl.Kosten[[#This Row],[Pnr.]]=AM$7,Tbl.Kosten[[#This Row],[Totaal kosten]],"")</f>
        <v/>
      </c>
      <c r="AN69" s="158" t="str">
        <f>IF(Tbl.Kosten[[#This Row],[Pnr.]]=AN$7,Tbl.Kosten[[#This Row],[Totaal kosten]],"")</f>
        <v/>
      </c>
      <c r="AO69" s="158" t="str">
        <f>IF(Tbl.Kosten[[#This Row],[Pnr.]]=AO$7,Tbl.Kosten[[#This Row],[Totaal kosten]],"")</f>
        <v/>
      </c>
      <c r="AP69" s="158" t="str">
        <f>IF(Tbl.Kosten[[#This Row],[Pnr.]]=AP$7,Tbl.Kosten[[#This Row],[Totaal kosten]],"")</f>
        <v/>
      </c>
      <c r="AQ69" s="158" t="str">
        <f>IF(Tbl.Kosten[[#This Row],[Pnr.]]=AQ$7,Tbl.Kosten[[#This Row],[Totaal kosten]],"")</f>
        <v/>
      </c>
      <c r="AR69" s="158" t="str">
        <f>IF(Tbl.Kosten[[#This Row],[Pnr.]]=AR$7,Tbl.Kosten[[#This Row],[Totaal kosten]],"")</f>
        <v/>
      </c>
      <c r="AS69" s="158" t="str">
        <f>IF(Tbl.Kosten[[#This Row],[Pnr.]]=AS$7,Tbl.Kosten[[#This Row],[Totaal kosten]],"")</f>
        <v/>
      </c>
      <c r="AT69" s="158" t="str">
        <f>IF(Tbl.Kosten[[#This Row],[Pnr.]]=AT$7,Tbl.Kosten[[#This Row],[Totaal kosten]],"")</f>
        <v/>
      </c>
      <c r="AU69" s="158" t="str">
        <f>IF(Tbl.Kosten[[#This Row],[Pnr.]]=AU$7,Tbl.Kosten[[#This Row],[Totaal kosten]],"")</f>
        <v/>
      </c>
      <c r="AV69" s="158" t="str">
        <f>IF(Tbl.Kosten[[#This Row],[Pnr.]]=AV$7,Tbl.Kosten[[#This Row],[Totaal kosten]],"")</f>
        <v/>
      </c>
      <c r="AW69" s="158" t="str">
        <f>IF(Tbl.Kosten[[#This Row],[Pnr.]]=AW$7,Tbl.Kosten[[#This Row],[Totaal kosten]],"")</f>
        <v/>
      </c>
      <c r="AX69" s="158" t="str">
        <f>IF(Tbl.Kosten[[#This Row],[Pnr.]]=AX$7,Tbl.Kosten[[#This Row],[Totaal kosten]],"")</f>
        <v/>
      </c>
      <c r="AY69" s="158" t="str">
        <f>IF(Tbl.Kosten[[#This Row],[Pnr.]]=AY$7,Tbl.Kosten[[#This Row],[Totaal kosten]],"")</f>
        <v/>
      </c>
      <c r="AZ69" s="158" t="str">
        <f>IF(Tbl.Kosten[[#This Row],[Pnr.]]=AZ$7,Tbl.Kosten[[#This Row],[Totaal kosten]],"")</f>
        <v/>
      </c>
      <c r="BA69" s="158" t="str">
        <f>IF(Tbl.Kosten[[#This Row],[Pnr.]]=BA$7,Tbl.Kosten[[#This Row],[Totaal kosten]],"")</f>
        <v/>
      </c>
      <c r="BB69" s="158" t="str">
        <f>IF(Tbl.Kosten[[#This Row],[Pnr.]]=BB$7,Tbl.Kosten[[#This Row],[Totaal kosten]],"")</f>
        <v/>
      </c>
      <c r="BC69" s="158" t="str">
        <f>IF(Tbl.Kosten[[#This Row],[Pnr.]]=BC$7,Tbl.Kosten[[#This Row],[Totaal kosten]],"")</f>
        <v/>
      </c>
      <c r="BD69" s="158" t="str">
        <f>IF(Tbl.Kosten[[#This Row],[Pnr.]]=BD$7,Tbl.Kosten[[#This Row],[Totaal kosten]],"")</f>
        <v/>
      </c>
      <c r="BE69" s="158" t="str">
        <f>IF(Tbl.Kosten[[#This Row],[Pnr.]]=BE$7,Tbl.Kosten[[#This Row],[Totaal kosten]],"")</f>
        <v/>
      </c>
      <c r="BF69" s="158" t="str">
        <f>IF(Tbl.Kosten[[#This Row],[Pnr.]]=BF$7,Tbl.Kosten[[#This Row],[Totaal kosten]],"")</f>
        <v/>
      </c>
      <c r="BG69" s="158" t="str">
        <f>IF(Tbl.Kosten[[#This Row],[Pnr.]]=BG$7,Tbl.Kosten[[#This Row],[Totaal kosten]],"")</f>
        <v/>
      </c>
      <c r="BH69" s="158" t="str">
        <f>IF(Tbl.Kosten[[#This Row],[Pnr.]]=BH$7,Tbl.Kosten[[#This Row],[Totaal kosten]],"")</f>
        <v/>
      </c>
      <c r="BI69" s="158" t="str">
        <f>IF(Tbl.Kosten[[#This Row],[Pnr.]]=BI$7,Tbl.Kosten[[#This Row],[Totaal kosten]],"")</f>
        <v/>
      </c>
      <c r="BJ69" s="158" t="str">
        <f>IF(Tbl.Kosten[[#This Row],[Pnr.]]=BJ$7,Tbl.Kosten[[#This Row],[Totaal kosten]],"")</f>
        <v/>
      </c>
      <c r="BK69" s="158" t="str">
        <f>IF(Tbl.Kosten[[#This Row],[Pnr.]]=BK$7,Tbl.Kosten[[#This Row],[Totaal kosten]],"")</f>
        <v/>
      </c>
      <c r="BL69" s="158" t="str">
        <f>IF(Tbl.Kosten[[#This Row],[Pnr.]]=BL$7,Tbl.Kosten[[#This Row],[Totaal kosten]],"")</f>
        <v/>
      </c>
      <c r="BM69" s="158" t="str">
        <f>IF(Tbl.Kosten[[#This Row],[Pnr.]]=BM$7,Tbl.Kosten[[#This Row],[Totaal kosten]],"")</f>
        <v/>
      </c>
      <c r="BN69" s="158" t="str">
        <f>IF(Tbl.Kosten[[#This Row],[Pnr.]]=BN$7,Tbl.Kosten[[#This Row],[Totaal kosten]],"")</f>
        <v/>
      </c>
      <c r="BO69" s="158" t="str">
        <f>IF(Tbl.Kosten[[#This Row],[Pnr.]]=BO$7,Tbl.Kosten[[#This Row],[Totaal kosten]],"")</f>
        <v/>
      </c>
      <c r="BP69" s="158" t="str">
        <f>IF(Tbl.Kosten[[#This Row],[Pnr.]]=BP$7,Tbl.Kosten[[#This Row],[Totaal kosten]],"")</f>
        <v/>
      </c>
      <c r="BQ69" s="158" t="str">
        <f>IF(Tbl.Kosten[[#This Row],[Pnr.]]=BQ$7,Tbl.Kosten[[#This Row],[Totaal kosten]],"")</f>
        <v/>
      </c>
      <c r="BR69" s="158" t="str">
        <f>IF(Tbl.Kosten[[#This Row],[Pnr.]]=BR$7,Tbl.Kosten[[#This Row],[Totaal kosten]],"")</f>
        <v/>
      </c>
      <c r="BS69" s="158" t="str">
        <f>IF(Tbl.Kosten[[#This Row],[Pnr.]]=BS$7,Tbl.Kosten[[#This Row],[Totaal kosten]],"")</f>
        <v/>
      </c>
      <c r="BT69" s="158" t="str">
        <f>IF(Tbl.Kosten[[#This Row],[Pnr.]]=BT$7,Tbl.Kosten[[#This Row],[Totaal kosten]],"")</f>
        <v/>
      </c>
      <c r="BU69" s="158" t="str">
        <f>IF(Tbl.Kosten[[#This Row],[Pnr.]]=BU$7,Tbl.Kosten[[#This Row],[Totaal kosten]],"")</f>
        <v/>
      </c>
      <c r="BV69" s="158" t="str">
        <f>IF(Tbl.Kosten[[#This Row],[Pnr.]]=BV$7,Tbl.Kosten[[#This Row],[Totaal kosten]],"")</f>
        <v/>
      </c>
      <c r="BW69" s="158" t="str">
        <f>IF(Tbl.Kosten[[#This Row],[Pnr.]]=BW$7,Tbl.Kosten[[#This Row],[Totaal kosten]],"")</f>
        <v/>
      </c>
      <c r="BX69" s="158" t="str">
        <f>IFERROR(_xlfn.XLOOKUP(Tbl.Kosten[[#This Row],[Werkpakketcode]],Tbl.Werkpakketten[Werkpakketcode],Tbl.Werkpakketten[WPnr.],"",0,1),"")</f>
        <v/>
      </c>
      <c r="BY69" s="158" t="str">
        <f>IF(Tbl.Kosten[[#This Row],[WPnr.]]=BY$7,Tbl.Kosten[[#This Row],[Totaal kosten]],"")</f>
        <v/>
      </c>
      <c r="BZ69" s="158" t="str">
        <f>IF(Tbl.Kosten[[#This Row],[WPnr.]]=BZ$7,Tbl.Kosten[[#This Row],[Totaal kosten]],"")</f>
        <v/>
      </c>
      <c r="CA69" s="158" t="str">
        <f>IF(Tbl.Kosten[[#This Row],[WPnr.]]=CA$7,Tbl.Kosten[[#This Row],[Totaal kosten]],"")</f>
        <v/>
      </c>
      <c r="CB69" s="158" t="str">
        <f>IF(Tbl.Kosten[[#This Row],[WPnr.]]=CB$7,Tbl.Kosten[[#This Row],[Totaal kosten]],"")</f>
        <v/>
      </c>
      <c r="CC69" s="158" t="str">
        <f>IF(Tbl.Kosten[[#This Row],[WPnr.]]=CC$7,Tbl.Kosten[[#This Row],[Totaal kosten]],"")</f>
        <v/>
      </c>
      <c r="CD69" s="158" t="str">
        <f>IF(Tbl.Kosten[[#This Row],[WPnr.]]=CD$7,Tbl.Kosten[[#This Row],[Totaal kosten]],"")</f>
        <v/>
      </c>
      <c r="CE69" s="158" t="str">
        <f>IF(Tbl.Kosten[[#This Row],[WPnr.]]=CE$7,Tbl.Kosten[[#This Row],[Totaal kosten]],"")</f>
        <v/>
      </c>
      <c r="CF69" s="158" t="str">
        <f>IF(Tbl.Kosten[[#This Row],[WPnr.]]=CF$7,Tbl.Kosten[[#This Row],[Totaal kosten]],"")</f>
        <v/>
      </c>
      <c r="CG69" s="158" t="str">
        <f>IF(Tbl.Kosten[[#This Row],[WPnr.]]=CG$7,Tbl.Kosten[[#This Row],[Totaal kosten]],"")</f>
        <v/>
      </c>
      <c r="CH69" s="158" t="str">
        <f>IF(Tbl.Kosten[[#This Row],[WPnr.]]=CH$7,Tbl.Kosten[[#This Row],[Totaal kosten]],"")</f>
        <v/>
      </c>
      <c r="CI69" s="158" t="str">
        <f>IF(Tbl.Kosten[[#This Row],[WPnr.]]=CI$7,Tbl.Kosten[[#This Row],[Totaal kosten]],"")</f>
        <v/>
      </c>
      <c r="CJ69" s="158" t="str">
        <f>IF(Tbl.Kosten[[#This Row],[WPnr.]]=CJ$7,Tbl.Kosten[[#This Row],[Totaal kosten]],"")</f>
        <v/>
      </c>
      <c r="CK69" s="158" t="str">
        <f>IF(Tbl.Kosten[[#This Row],[WPnr.]]=CK$7,Tbl.Kosten[[#This Row],[Totaal kosten]],"")</f>
        <v/>
      </c>
      <c r="CL69" s="158" t="str">
        <f>IF(Tbl.Kosten[[#This Row],[WPnr.]]=CL$7,Tbl.Kosten[[#This Row],[Totaal kosten]],"")</f>
        <v/>
      </c>
      <c r="CM69" s="158" t="str">
        <f>IF(Tbl.Kosten[[#This Row],[WPnr.]]=CM$7,Tbl.Kosten[[#This Row],[Totaal kosten]],"")</f>
        <v/>
      </c>
      <c r="CN69" s="158" t="str">
        <f>IF(Tbl.Kosten[[#This Row],[WPnr.]]=CN$7,Tbl.Kosten[[#This Row],[Totaal kosten]],"")</f>
        <v/>
      </c>
      <c r="CO69" s="158" t="str">
        <f>IF(Tbl.Kosten[[#This Row],[WPnr.]]=CO$7,Tbl.Kosten[[#This Row],[Totaal kosten]],"")</f>
        <v/>
      </c>
      <c r="CP69" s="158" t="str">
        <f>IF(Tbl.Kosten[[#This Row],[WPnr.]]=CP$7,Tbl.Kosten[[#This Row],[Totaal kosten]],"")</f>
        <v/>
      </c>
      <c r="CQ69" s="158" t="str">
        <f>IF(Tbl.Kosten[[#This Row],[WPnr.]]=CQ$7,Tbl.Kosten[[#This Row],[Totaal kosten]],"")</f>
        <v/>
      </c>
      <c r="CR69" s="158" t="str">
        <f>IF(Tbl.Kosten[[#This Row],[WPnr.]]=CR$7,Tbl.Kosten[[#This Row],[Totaal kosten]],"")</f>
        <v/>
      </c>
      <c r="CS69" s="158" t="str">
        <f>IF(Tbl.Kosten[[#This Row],[WPnr.]]=CS$7,Tbl.Kosten[[#This Row],[Totaal kosten]],"")</f>
        <v/>
      </c>
      <c r="CT69" s="158" t="str">
        <f>IF(Tbl.Kosten[[#This Row],[WPnr.]]=CT$7,Tbl.Kosten[[#This Row],[Totaal kosten]],"")</f>
        <v/>
      </c>
      <c r="CU69" s="158" t="str">
        <f>IF(Tbl.Kosten[[#This Row],[WPnr.]]=CU$7,Tbl.Kosten[[#This Row],[Totaal kosten]],"")</f>
        <v/>
      </c>
      <c r="CV69" s="158" t="str">
        <f>IF(Tbl.Kosten[[#This Row],[WPnr.]]=CV$7,Tbl.Kosten[[#This Row],[Totaal kosten]],"")</f>
        <v/>
      </c>
      <c r="CW69" s="158" t="str">
        <f>IF(Tbl.Kosten[[#This Row],[WPnr.]]=CW$7,Tbl.Kosten[[#This Row],[Totaal kosten]],"")</f>
        <v/>
      </c>
      <c r="CX69" s="158" t="str">
        <f>IF(Tbl.Kosten[[#This Row],[WPnr.]]=CX$7,Tbl.Kosten[[#This Row],[Totaal kosten]],"")</f>
        <v/>
      </c>
      <c r="CY69" s="158" t="str">
        <f>IF(Tbl.Kosten[[#This Row],[WPnr.]]=CY$7,Tbl.Kosten[[#This Row],[Totaal kosten]],"")</f>
        <v/>
      </c>
      <c r="CZ69" s="158" t="str">
        <f>IF(Tbl.Kosten[[#This Row],[WPnr.]]=CZ$7,Tbl.Kosten[[#This Row],[Totaal kosten]],"")</f>
        <v/>
      </c>
      <c r="DA69" s="158" t="str">
        <f>IF(Tbl.Kosten[[#This Row],[WPnr.]]=DA$7,Tbl.Kosten[[#This Row],[Totaal kosten]],"")</f>
        <v/>
      </c>
      <c r="DB69" s="158" t="str">
        <f>IF(Tbl.Kosten[[#This Row],[WPnr.]]=DB$7,Tbl.Kosten[[#This Row],[Totaal kosten]],"")</f>
        <v/>
      </c>
      <c r="DC69" s="158" t="str">
        <f>IF(Tbl.Kosten[[#This Row],[WPnr.]]=DC$7,Tbl.Kosten[[#This Row],[Totaal kosten]],"")</f>
        <v/>
      </c>
      <c r="DD69" s="158" t="str">
        <f>IF(Tbl.Kosten[[#This Row],[WPnr.]]=DD$7,Tbl.Kosten[[#This Row],[Totaal kosten]],"")</f>
        <v/>
      </c>
      <c r="DE69" s="158" t="str">
        <f>IF(Tbl.Kosten[[#This Row],[WPnr.]]=DE$7,Tbl.Kosten[[#This Row],[Totaal kosten]],"")</f>
        <v/>
      </c>
      <c r="DF69" s="158" t="str">
        <f>IF(Tbl.Kosten[[#This Row],[WPnr.]]=DF$7,Tbl.Kosten[[#This Row],[Totaal kosten]],"")</f>
        <v/>
      </c>
      <c r="DG69" s="158" t="str">
        <f>IF(Tbl.Kosten[[#This Row],[WPnr.]]=DG$7,Tbl.Kosten[[#This Row],[Totaal kosten]],"")</f>
        <v/>
      </c>
      <c r="DH69" s="158" t="str">
        <f>IF(Tbl.Kosten[[#This Row],[WPnr.]]=DH$7,Tbl.Kosten[[#This Row],[Totaal kosten]],"")</f>
        <v/>
      </c>
      <c r="DI69" s="158" t="str">
        <f>IF(Tbl.Kosten[[#This Row],[WPnr.]]=DI$7,Tbl.Kosten[[#This Row],[Totaal kosten]],"")</f>
        <v/>
      </c>
      <c r="DJ69" s="158" t="str">
        <f>IF(Tbl.Kosten[[#This Row],[WPnr.]]=DJ$7,Tbl.Kosten[[#This Row],[Totaal kosten]],"")</f>
        <v/>
      </c>
      <c r="DK69" s="158" t="str">
        <f>IF(Tbl.Kosten[[#This Row],[WPnr.]]=DK$7,Tbl.Kosten[[#This Row],[Totaal kosten]],"")</f>
        <v/>
      </c>
      <c r="DL69" s="158" t="str">
        <f>IF(Tbl.Kosten[[#This Row],[WPnr.]]=DL$7,Tbl.Kosten[[#This Row],[Totaal kosten]],"")</f>
        <v/>
      </c>
      <c r="DM69" s="158" t="str">
        <f>IF(Tbl.Kosten[[#This Row],[WPnr.]]=DM$7,Tbl.Kosten[[#This Row],[Totaal kosten]],"")</f>
        <v/>
      </c>
      <c r="DN69" s="158" t="str">
        <f>IF(Tbl.Kosten[[#This Row],[WPnr.]]=DN$7,Tbl.Kosten[[#This Row],[Totaal kosten]],"")</f>
        <v/>
      </c>
      <c r="DO69" s="158" t="str">
        <f>IF(Tbl.Kosten[[#This Row],[WPnr.]]=DO$7,Tbl.Kosten[[#This Row],[Totaal kosten]],"")</f>
        <v/>
      </c>
      <c r="DP69" s="158" t="str">
        <f>IF(Tbl.Kosten[[#This Row],[WPnr.]]=DP$7,Tbl.Kosten[[#This Row],[Totaal kosten]],"")</f>
        <v/>
      </c>
      <c r="DQ69" s="158" t="str">
        <f>IF(Tbl.Kosten[[#This Row],[WPnr.]]=DQ$7,Tbl.Kosten[[#This Row],[Totaal kosten]],"")</f>
        <v/>
      </c>
      <c r="DR69" s="158" t="str">
        <f>IF(Tbl.Kosten[[#This Row],[WPnr.]]=DR$7,Tbl.Kosten[[#This Row],[Totaal kosten]],"")</f>
        <v/>
      </c>
      <c r="DS69" s="158" t="str">
        <f>IF(Tbl.Kosten[[#This Row],[WPnr.]]=DS$7,Tbl.Kosten[[#This Row],[Totaal kosten]],"")</f>
        <v/>
      </c>
      <c r="DT69" s="158" t="str">
        <f>IF(Tbl.Kosten[[#This Row],[WPnr.]]=DT$7,Tbl.Kosten[[#This Row],[Totaal kosten]],"")</f>
        <v/>
      </c>
      <c r="DU69" s="158" t="str">
        <f>IF(Tbl.Kosten[[#This Row],[WPnr.]]=DU$7,Tbl.Kosten[[#This Row],[Totaal kosten]],"")</f>
        <v/>
      </c>
      <c r="DV69" s="158" t="str">
        <f>IF(Tbl.Kosten[[#This Row],[WPnr.]]=DV$7,Tbl.Kosten[[#This Row],[Totaal kosten]],"")</f>
        <v/>
      </c>
      <c r="DW69" s="160" t="str">
        <f>IFERROR(_xlfn.XLOOKUP(Tbl.Kosten[[#This Row],[Kostensoort]],Tbl.Kostensoorten[Kostensoorten],Tbl.Kostensoorten[KSnr.],"",0,1),"")</f>
        <v/>
      </c>
      <c r="DX69" s="160" t="str">
        <f>IF(Tbl.Kosten[[#This Row],[KSnr.]]=DX$7,Tbl.Kosten[[#This Row],[Totaal kosten]],"")</f>
        <v/>
      </c>
      <c r="DY69" s="160" t="str">
        <f>IF(Tbl.Kosten[[#This Row],[KSnr.]]=DY$7,Tbl.Kosten[[#This Row],[Totaal kosten]],"")</f>
        <v/>
      </c>
      <c r="DZ69" s="160" t="str">
        <f>IF(Tbl.Kosten[[#This Row],[KSnr.]]=DZ$7,Tbl.Kosten[[#This Row],[Totaal kosten]],"")</f>
        <v/>
      </c>
      <c r="EA69" s="160" t="str">
        <f>IF(Tbl.Kosten[[#This Row],[KSnr.]]=EA$7,Tbl.Kosten[[#This Row],[Totaal kosten]],"")</f>
        <v/>
      </c>
      <c r="EB69" s="160" t="str">
        <f>IF(Tbl.Kosten[[#This Row],[KSnr.]]=EB$7,Tbl.Kosten[[#This Row],[Totaal kosten]],"")</f>
        <v/>
      </c>
      <c r="EC69" s="160" t="str">
        <f>IF(Tbl.Kosten[[#This Row],[KSnr.]]=EC$7,Tbl.Kosten[[#This Row],[Totaal kosten]],"")</f>
        <v/>
      </c>
      <c r="ED69" s="160" t="str">
        <f>IF(Tbl.Kosten[[#This Row],[KSnr.]]=ED$7,Tbl.Kosten[[#This Row],[Totaal kosten]],"")</f>
        <v/>
      </c>
      <c r="EE69" s="160" t="str">
        <f>IF(Tbl.Kosten[[#This Row],[KSnr.]]=EE$7,Tbl.Kosten[[#This Row],[Totaal kosten]],"")</f>
        <v/>
      </c>
      <c r="EF69" s="160" t="str">
        <f>IF(Tbl.Kosten[[#This Row],[KSnr.]]=EF$7,Tbl.Kosten[[#This Row],[Totaal kosten]],"")</f>
        <v/>
      </c>
      <c r="EG69" s="160" t="str">
        <f>IF(Tbl.Kosten[[#This Row],[KSnr.]]=EG$7,Tbl.Kosten[[#This Row],[Totaal kosten]],"")</f>
        <v/>
      </c>
      <c r="EH69" s="160" t="str">
        <f>IF(Tbl.Kosten[[#This Row],[KSnr.]]=EH$7,Tbl.Kosten[[#This Row],[Totaal kosten]],"")</f>
        <v/>
      </c>
      <c r="EI69" s="160" t="str">
        <f>IF(Tbl.Kosten[[#This Row],[KSnr.]]=EI$7,Tbl.Kosten[[#This Row],[Totaal kosten]],"")</f>
        <v/>
      </c>
      <c r="EJ69" s="160" t="str">
        <f>IF(Tbl.Kosten[[#This Row],[KSnr.]]=EJ$7,Tbl.Kosten[[#This Row],[Totaal kosten]],"")</f>
        <v/>
      </c>
      <c r="EK69" s="160" t="str">
        <f>IF(Tbl.Kosten[[#This Row],[KSnr.]]=EK$7,Tbl.Kosten[[#This Row],[Totaal kosten]],"")</f>
        <v/>
      </c>
      <c r="EL69" s="160" t="str">
        <f>IF(Tbl.Kosten[[#This Row],[KSnr.]]=EL$7,Tbl.Kosten[[#This Row],[Totaal kosten]],"")</f>
        <v/>
      </c>
      <c r="EM69" s="160" t="str">
        <f>IF(Tbl.Kosten[[#This Row],[KSnr.]]=EM$7,Tbl.Kosten[[#This Row],[Totaal kosten]],"")</f>
        <v/>
      </c>
      <c r="EN69" s="160" t="str">
        <f>IF(Tbl.Kosten[[#This Row],[KSnr.]]=EN$7,Tbl.Kosten[[#This Row],[Totaal kosten]],"")</f>
        <v/>
      </c>
      <c r="EO69" s="160" t="str">
        <f>IF(Tbl.Kosten[[#This Row],[KSnr.]]=EO$7,Tbl.Kosten[[#This Row],[Totaal kosten]],"")</f>
        <v/>
      </c>
      <c r="EP69" s="160" t="str">
        <f>IF(Tbl.Kosten[[#This Row],[KSnr.]]=EP$7,Tbl.Kosten[[#This Row],[Totaal kosten]],"")</f>
        <v/>
      </c>
      <c r="EQ69" s="160" t="str">
        <f>IF(Tbl.Kosten[[#This Row],[KSnr.]]=EQ$7,Tbl.Kosten[[#This Row],[Totaal kosten]],"")</f>
        <v/>
      </c>
      <c r="ER69" s="154" t="str">
        <f>IFERROR(_xlfn.XLOOKUP(Tbl.Kosten[[#This Row],[Subsidieactiviteit]],Tbl.Subsidiehoogte[Subsidieactiviteit],Tbl.Subsidiehoogte[SAnr.],"",0,1),"")</f>
        <v/>
      </c>
      <c r="ES69" s="160" t="str">
        <f>IF(Tbl.Kosten[[#This Row],[Sanr.]]=ES$7,Tbl.Kosten[[#This Row],[Totaal kosten]],"")</f>
        <v/>
      </c>
      <c r="ET69" s="160" t="str">
        <f>IF(Tbl.Kosten[[#This Row],[Sanr.]]=ET$7,Tbl.Kosten[[#This Row],[Totaal kosten]],"")</f>
        <v/>
      </c>
      <c r="EU69" s="160" t="str">
        <f>IF(Tbl.Kosten[[#This Row],[Sanr.]]=EU$7,Tbl.Kosten[[#This Row],[Totaal kosten]],"")</f>
        <v/>
      </c>
      <c r="EV69" s="160" t="str">
        <f>IF(Tbl.Kosten[[#This Row],[Sanr.]]=EV$7,Tbl.Kosten[[#This Row],[Totaal kosten]],"")</f>
        <v/>
      </c>
      <c r="EW69" s="160" t="str">
        <f>IF(Tbl.Kosten[[#This Row],[Sanr.]]=EW$7,Tbl.Kosten[[#This Row],[Totaal kosten]],"")</f>
        <v/>
      </c>
      <c r="EX69" s="160" t="str">
        <f>IF(Tbl.Kosten[[#This Row],[Sanr.]]=EX$7,Tbl.Kosten[[#This Row],[Totaal kosten]],"")</f>
        <v/>
      </c>
      <c r="EY69" s="160" t="str">
        <f>IF(Tbl.Kosten[[#This Row],[Sanr.]]=EY$7,Tbl.Kosten[[#This Row],[Totaal kosten]],"")</f>
        <v/>
      </c>
      <c r="EZ69" s="160" t="str">
        <f>IF(Tbl.Kosten[[#This Row],[Sanr.]]=EZ$7,Tbl.Kosten[[#This Row],[Totaal kosten]],"")</f>
        <v/>
      </c>
      <c r="FA69" s="160" t="str">
        <f>IF(Tbl.Kosten[[#This Row],[Sanr.]]=FA$7,Tbl.Kosten[[#This Row],[Totaal kosten]],"")</f>
        <v/>
      </c>
      <c r="FB69" s="160" t="str">
        <f>IF(Tbl.Kosten[[#This Row],[Sanr.]]=FB$7,Tbl.Kosten[[#This Row],[Totaal kosten]],"")</f>
        <v/>
      </c>
      <c r="FC69" s="160" t="str">
        <f>IF(Tbl.Kosten[[#This Row],[Sanr.]]=FC$7,Tbl.Kosten[[#This Row],[Totaal kosten]],"")</f>
        <v/>
      </c>
      <c r="FD69" s="160" t="str">
        <f>IF(Tbl.Kosten[[#This Row],[Sanr.]]=FD$7,Tbl.Kosten[[#This Row],[Totaal kosten]],"")</f>
        <v/>
      </c>
      <c r="FE69" s="160" t="str">
        <f>IF(Tbl.Kosten[[#This Row],[Sanr.]]=FE$7,Tbl.Kosten[[#This Row],[Totaal kosten]],"")</f>
        <v/>
      </c>
      <c r="FF69" s="160" t="str">
        <f>IF(Tbl.Kosten[[#This Row],[Sanr.]]=FF$7,Tbl.Kosten[[#This Row],[Totaal kosten]],"")</f>
        <v/>
      </c>
      <c r="FG69" s="160" t="str">
        <f>IF(Tbl.Kosten[[#This Row],[Sanr.]]=FG$7,Tbl.Kosten[[#This Row],[Totaal kosten]],"")</f>
        <v/>
      </c>
      <c r="FH69" s="160" t="str">
        <f>IF(Tbl.Kosten[[#This Row],[Sanr.]]=FH$7,Tbl.Kosten[[#This Row],[Totaal kosten]],"")</f>
        <v/>
      </c>
      <c r="FI69" s="160" t="str">
        <f>IF(Tbl.Kosten[[#This Row],[Sanr.]]=FI$7,Tbl.Kosten[[#This Row],[Totaal kosten]],"")</f>
        <v/>
      </c>
      <c r="FJ69" s="160" t="str">
        <f>IF(Tbl.Kosten[[#This Row],[Sanr.]]=FJ$7,Tbl.Kosten[[#This Row],[Totaal kosten]],"")</f>
        <v/>
      </c>
      <c r="FK69" s="160" t="str">
        <f>IF(Tbl.Kosten[[#This Row],[Sanr.]]=FK$7,Tbl.Kosten[[#This Row],[Totaal kosten]],"")</f>
        <v/>
      </c>
      <c r="FL69" s="160" t="str">
        <f>IF(Tbl.Kosten[[#This Row],[Sanr.]]=FL$7,Tbl.Kosten[[#This Row],[Totaal kosten]],"")</f>
        <v/>
      </c>
      <c r="FM69" s="160" t="str">
        <f>IF(Tbl.Kosten[[#This Row],[Sanr.]]=FM$7,Tbl.Kosten[[#This Row],[Totaal kosten]],"")</f>
        <v/>
      </c>
      <c r="FN69" s="160" t="str">
        <f>IF(Tbl.Kosten[[#This Row],[Sanr.]]=FN$7,Tbl.Kosten[[#This Row],[Totaal kosten]],"")</f>
        <v/>
      </c>
      <c r="FO69" s="160" t="str">
        <f>IF(Tbl.Kosten[[#This Row],[Sanr.]]=FO$7,Tbl.Kosten[[#This Row],[Totaal kosten]],"")</f>
        <v/>
      </c>
      <c r="FP69" s="160" t="str">
        <f>IF(Tbl.Kosten[[#This Row],[Sanr.]]=FP$7,Tbl.Kosten[[#This Row],[Totaal kosten]],"")</f>
        <v/>
      </c>
      <c r="FQ69" s="160" t="str">
        <f>IF(Tbl.Kosten[[#This Row],[Sanr.]]=FQ$7,Tbl.Kosten[[#This Row],[Totaal kosten]],"")</f>
        <v/>
      </c>
      <c r="FR69" s="160" t="str">
        <f>IF(Tbl.Kosten[[#This Row],[Sanr.]]=FR$7,Tbl.Kosten[[#This Row],[Totaal kosten]],"")</f>
        <v/>
      </c>
      <c r="FS69" s="160" t="str">
        <f>IF(Tbl.Kosten[[#This Row],[Sanr.]]=FS$7,Tbl.Kosten[[#This Row],[Totaal kosten]],"")</f>
        <v/>
      </c>
      <c r="FT69" s="160" t="str">
        <f>IF(Tbl.Kosten[[#This Row],[Sanr.]]=FT$7,Tbl.Kosten[[#This Row],[Totaal kosten]],"")</f>
        <v/>
      </c>
      <c r="FU69" s="160" t="str">
        <f>IF(Tbl.Kosten[[#This Row],[Sanr.]]=FU$7,Tbl.Kosten[[#This Row],[Totaal kosten]],"")</f>
        <v/>
      </c>
      <c r="FV69" s="160" t="str">
        <f>IF(Tbl.Kosten[[#This Row],[Sanr.]]=FV$7,Tbl.Kosten[[#This Row],[Totaal kosten]],"")</f>
        <v/>
      </c>
      <c r="FW69" s="160" t="str">
        <f>IFERROR(_xlfn.XLOOKUP(Tbl.Kosten[[#This Row],[Activiteitencode]],Tbl.Activiteiten[Activiteitcode],Tbl.Activiteiten[Anr.],"",0,1),"")</f>
        <v/>
      </c>
      <c r="FX69" s="181" t="str">
        <f>_xlfn.CONCAT(Tbl.Kosten[[#This Row],[Pnr.]],Tbl.Kosten[[#This Row],[Sanr.]])</f>
        <v>P1</v>
      </c>
      <c r="FY69" s="160">
        <f>Tbl.Kosten[[#This Row],[Totaal kosten]]-Tbl.Kosten[[#This Row],[Subsidie]]</f>
        <v>0</v>
      </c>
      <c r="FZ69" s="160">
        <f>IF(Tbl.Kosten[[#This Row],[Pnr.]]=FZ$7,Tbl.Kosten[[#This Row],[Te financieren]],"")</f>
        <v>0</v>
      </c>
      <c r="GA69" s="160" t="str">
        <f>IF(Tbl.Kosten[[#This Row],[Pnr.]]=GA$7,Tbl.Kosten[[#This Row],[Te financieren]],"")</f>
        <v/>
      </c>
      <c r="GB69" s="160" t="str">
        <f>IF(Tbl.Kosten[[#This Row],[Pnr.]]=GB$7,Tbl.Kosten[[#This Row],[Te financieren]],"")</f>
        <v/>
      </c>
      <c r="GC69" s="160" t="str">
        <f>IF(Tbl.Kosten[[#This Row],[Pnr.]]=GC$7,Tbl.Kosten[[#This Row],[Te financieren]],"")</f>
        <v/>
      </c>
      <c r="GD69" s="160" t="str">
        <f>IF(Tbl.Kosten[[#This Row],[Pnr.]]=GD$7,Tbl.Kosten[[#This Row],[Te financieren]],"")</f>
        <v/>
      </c>
      <c r="GE69" s="160" t="str">
        <f>IF(Tbl.Kosten[[#This Row],[Pnr.]]=GE$7,Tbl.Kosten[[#This Row],[Te financieren]],"")</f>
        <v/>
      </c>
      <c r="GF69" s="160" t="str">
        <f>IF(Tbl.Kosten[[#This Row],[Pnr.]]=GF$7,Tbl.Kosten[[#This Row],[Te financieren]],"")</f>
        <v/>
      </c>
      <c r="GG69" s="160" t="str">
        <f>IF(Tbl.Kosten[[#This Row],[Pnr.]]=GG$7,Tbl.Kosten[[#This Row],[Te financieren]],"")</f>
        <v/>
      </c>
      <c r="GH69" s="160" t="str">
        <f>IF(Tbl.Kosten[[#This Row],[Pnr.]]=GH$7,Tbl.Kosten[[#This Row],[Te financieren]],"")</f>
        <v/>
      </c>
      <c r="GI69" s="160" t="str">
        <f>IF(Tbl.Kosten[[#This Row],[Pnr.]]=GI$7,Tbl.Kosten[[#This Row],[Te financieren]],"")</f>
        <v/>
      </c>
      <c r="GJ69" s="160" t="str">
        <f>IF(Tbl.Kosten[[#This Row],[Pnr.]]=GJ$7,Tbl.Kosten[[#This Row],[Te financieren]],"")</f>
        <v/>
      </c>
      <c r="GK69" s="160" t="str">
        <f>IF(Tbl.Kosten[[#This Row],[Pnr.]]=GK$7,Tbl.Kosten[[#This Row],[Te financieren]],"")</f>
        <v/>
      </c>
      <c r="GL69" s="160" t="str">
        <f>IF(Tbl.Kosten[[#This Row],[Pnr.]]=GL$7,Tbl.Kosten[[#This Row],[Te financieren]],"")</f>
        <v/>
      </c>
      <c r="GM69" s="160" t="str">
        <f>IF(Tbl.Kosten[[#This Row],[Pnr.]]=GM$7,Tbl.Kosten[[#This Row],[Te financieren]],"")</f>
        <v/>
      </c>
      <c r="GN69" s="160" t="str">
        <f>IF(Tbl.Kosten[[#This Row],[Pnr.]]=GN$7,Tbl.Kosten[[#This Row],[Te financieren]],"")</f>
        <v/>
      </c>
      <c r="GO69" s="160" t="str">
        <f>IF(Tbl.Kosten[[#This Row],[Pnr.]]=GO$7,Tbl.Kosten[[#This Row],[Te financieren]],"")</f>
        <v/>
      </c>
      <c r="GP69" s="160" t="str">
        <f>IF(Tbl.Kosten[[#This Row],[Pnr.]]=GP$7,Tbl.Kosten[[#This Row],[Te financieren]],"")</f>
        <v/>
      </c>
      <c r="GQ69" s="160" t="str">
        <f>IF(Tbl.Kosten[[#This Row],[Pnr.]]=GQ$7,Tbl.Kosten[[#This Row],[Te financieren]],"")</f>
        <v/>
      </c>
      <c r="GR69" s="160" t="str">
        <f>IF(Tbl.Kosten[[#This Row],[Pnr.]]=GR$7,Tbl.Kosten[[#This Row],[Te financieren]],"")</f>
        <v/>
      </c>
      <c r="GS69" s="160" t="str">
        <f>IF(Tbl.Kosten[[#This Row],[Pnr.]]=GS$7,Tbl.Kosten[[#This Row],[Te financieren]],"")</f>
        <v/>
      </c>
      <c r="GT69" s="160" t="str">
        <f>IF(Tbl.Kosten[[#This Row],[Pnr.]]=GT$7,Tbl.Kosten[[#This Row],[Te financieren]],"")</f>
        <v/>
      </c>
      <c r="GU69" s="160" t="str">
        <f>IF(Tbl.Kosten[[#This Row],[Pnr.]]=GU$7,Tbl.Kosten[[#This Row],[Te financieren]],"")</f>
        <v/>
      </c>
      <c r="GV69" s="160" t="str">
        <f>IF(Tbl.Kosten[[#This Row],[Pnr.]]=GV$7,Tbl.Kosten[[#This Row],[Te financieren]],"")</f>
        <v/>
      </c>
      <c r="GW69" s="160" t="str">
        <f>IF(Tbl.Kosten[[#This Row],[Pnr.]]=GW$7,Tbl.Kosten[[#This Row],[Te financieren]],"")</f>
        <v/>
      </c>
      <c r="GX69" s="160" t="str">
        <f>IF(Tbl.Kosten[[#This Row],[Pnr.]]=GX$7,Tbl.Kosten[[#This Row],[Te financieren]],"")</f>
        <v/>
      </c>
      <c r="GY69" s="160" t="str">
        <f>IF(Tbl.Kosten[[#This Row],[Pnr.]]=GY$7,Tbl.Kosten[[#This Row],[Te financieren]],"")</f>
        <v/>
      </c>
      <c r="GZ69" s="160" t="str">
        <f>IF(Tbl.Kosten[[#This Row],[Pnr.]]=GZ$7,Tbl.Kosten[[#This Row],[Te financieren]],"")</f>
        <v/>
      </c>
      <c r="HA69" s="160" t="str">
        <f>IF(Tbl.Kosten[[#This Row],[Pnr.]]=HA$7,Tbl.Kosten[[#This Row],[Te financieren]],"")</f>
        <v/>
      </c>
      <c r="HB69" s="160" t="str">
        <f>IF(Tbl.Kosten[[#This Row],[Pnr.]]=HB$7,Tbl.Kosten[[#This Row],[Te financieren]],"")</f>
        <v/>
      </c>
      <c r="HC69" s="160" t="str">
        <f>IF(Tbl.Kosten[[#This Row],[Pnr.]]=HC$7,Tbl.Kosten[[#This Row],[Te financieren]],"")</f>
        <v/>
      </c>
      <c r="HD69" s="160" t="str">
        <f>IF(Tbl.Kosten[[#This Row],[Pnr.]]=HD$7,Tbl.Kosten[[#This Row],[Te financieren]],"")</f>
        <v/>
      </c>
      <c r="HE69" s="160" t="str">
        <f>IF(Tbl.Kosten[[#This Row],[Pnr.]]=HE$7,Tbl.Kosten[[#This Row],[Te financieren]],"")</f>
        <v/>
      </c>
      <c r="HF69" s="160" t="str">
        <f>IF(Tbl.Kosten[[#This Row],[Pnr.]]=HF$7,Tbl.Kosten[[#This Row],[Te financieren]],"")</f>
        <v/>
      </c>
      <c r="HG69" s="160" t="str">
        <f>IF(Tbl.Kosten[[#This Row],[Pnr.]]=HG$7,Tbl.Kosten[[#This Row],[Te financieren]],"")</f>
        <v/>
      </c>
      <c r="HH69" s="160" t="str">
        <f>IF(Tbl.Kosten[[#This Row],[Pnr.]]=HH$7,Tbl.Kosten[[#This Row],[Te financieren]],"")</f>
        <v/>
      </c>
      <c r="HI69" s="160" t="str">
        <f>IF(Tbl.Kosten[[#This Row],[Pnr.]]=HI$7,Tbl.Kosten[[#This Row],[Te financieren]],"")</f>
        <v/>
      </c>
      <c r="HJ69" s="160" t="str">
        <f>IF(Tbl.Kosten[[#This Row],[Pnr.]]=HJ$7,Tbl.Kosten[[#This Row],[Te financieren]],"")</f>
        <v/>
      </c>
      <c r="HK69" s="160" t="str">
        <f>IF(Tbl.Kosten[[#This Row],[Pnr.]]=HK$7,Tbl.Kosten[[#This Row],[Te financieren]],"")</f>
        <v/>
      </c>
      <c r="HL69" s="160" t="str">
        <f>IF(Tbl.Kosten[[#This Row],[Pnr.]]=HL$7,Tbl.Kosten[[#This Row],[Te financieren]],"")</f>
        <v/>
      </c>
      <c r="HM69" s="160" t="str">
        <f>IF(Tbl.Kosten[[#This Row],[Pnr.]]=HM$7,Tbl.Kosten[[#This Row],[Te financieren]],"")</f>
        <v/>
      </c>
      <c r="HN69" s="160" t="str">
        <f>IF(Tbl.Kosten[[#This Row],[Pnr.]]=HN$7,Tbl.Kosten[[#This Row],[Te financieren]],"")</f>
        <v/>
      </c>
      <c r="HO69" s="160" t="str">
        <f>IF(Tbl.Kosten[[#This Row],[Pnr.]]=HO$7,Tbl.Kosten[[#This Row],[Te financieren]],"")</f>
        <v/>
      </c>
      <c r="HP69" s="160" t="str">
        <f>IF(Tbl.Kosten[[#This Row],[Pnr.]]=HP$7,Tbl.Kosten[[#This Row],[Te financieren]],"")</f>
        <v/>
      </c>
      <c r="HQ69" s="160" t="str">
        <f>IF(Tbl.Kosten[[#This Row],[Pnr.]]=HQ$7,Tbl.Kosten[[#This Row],[Te financieren]],"")</f>
        <v/>
      </c>
      <c r="HR69" s="160" t="str">
        <f>IF(Tbl.Kosten[[#This Row],[Pnr.]]=HR$7,Tbl.Kosten[[#This Row],[Te financieren]],"")</f>
        <v/>
      </c>
      <c r="HS69" s="160" t="str">
        <f>IF(Tbl.Kosten[[#This Row],[Pnr.]]=HS$7,Tbl.Kosten[[#This Row],[Te financieren]],"")</f>
        <v/>
      </c>
      <c r="HT69" s="160" t="str">
        <f>IF(Tbl.Kosten[[#This Row],[Pnr.]]=HT$7,Tbl.Kosten[[#This Row],[Te financieren]],"")</f>
        <v/>
      </c>
      <c r="HU69" s="160" t="str">
        <f>IF(Tbl.Kosten[[#This Row],[Pnr.]]=HU$7,Tbl.Kosten[[#This Row],[Te financieren]],"")</f>
        <v/>
      </c>
      <c r="HV69" s="160" t="str">
        <f>IF(Tbl.Kosten[[#This Row],[Pnr.]]=HV$7,Tbl.Kosten[[#This Row],[Te financieren]],"")</f>
        <v/>
      </c>
      <c r="HW69" s="160" t="str">
        <f>IF(Tbl.Kosten[[#This Row],[Pnr.]]=HW$7,Tbl.Kosten[[#This Row],[Te financieren]],"")</f>
        <v/>
      </c>
    </row>
    <row r="70" spans="2:231" x14ac:dyDescent="0.3">
      <c r="B70" s="144"/>
      <c r="C70" s="147"/>
      <c r="D70" s="146"/>
      <c r="E70" s="147"/>
      <c r="F70" s="145"/>
      <c r="G70" s="11" t="str">
        <f>IF(Tbl.Kosten[[#This Row],[Medewerker e/o 
functie]]&lt;&gt;"",_xlfn.XLOOKUP(Tbl.Kosten[[#This Row],[Medewerker e/o 
functie]],Tbl.Uurtarief[Medewerker en/of functie],Tbl.Uurtarief[Uurtarief],"",0,1),"")</f>
        <v/>
      </c>
      <c r="H70" s="121">
        <f>IFERROR(Tbl.Kosten[[#This Row],[Uren]]*Tbl.Kosten[[#This Row],[Uurtarief]],0)</f>
        <v>0</v>
      </c>
      <c r="I70" s="119" t="str">
        <f>IF(Tbl.Kosten[[#This Row],[Subtotaal uren]]&lt;&gt;0,_xlfn.XLOOKUP(Tbl.Kosten[[#This Row],[Medewerker e/o 
functie]],Tbl.Uurtarief[Medewerker en/of functie],Tbl.Uurtarief[Kostensoort arbeid],"",0,1),"")</f>
        <v/>
      </c>
      <c r="J70" s="147"/>
      <c r="K70" s="145"/>
      <c r="L70" s="149" t="str">
        <f>IF(Tbl.Kosten[[#This Row],[Activum]]&lt;&gt;"",_xlfn.XLOOKUP(Tbl.Kosten[[#This Row],[Activum]],Tbl.Afschrijvingskosten[Activum],Tbl.Afschrijvingskosten[Tarief per afschrijvings-eenheid],"",0,1),"")</f>
        <v/>
      </c>
      <c r="M70" s="122">
        <f>IFERROR(Tbl.Kosten[[#This Row],[Een-
heden]]*Tbl.Kosten[[#This Row],[Afschrijvings-
tarief]],0)</f>
        <v>0</v>
      </c>
      <c r="N70" s="122" t="str">
        <f>IF(Tbl.Kosten[[#This Row],[Subtotaal afschrijving]]&lt;&gt;0,Lijsten!A68,"")</f>
        <v/>
      </c>
      <c r="O70" s="150"/>
      <c r="P70" s="145"/>
      <c r="Q70" s="148"/>
      <c r="R70" s="122">
        <f>IFERROR(Tbl.Kosten[[#This Row],[Aantal]]*Tbl.Kosten[[#This Row],[Tarief]],0)</f>
        <v>0</v>
      </c>
      <c r="S70" s="8">
        <f>IFERROR(Tbl.Kosten[[#This Row],[Subtotaal overige kosten]]+Tbl.Kosten[[#This Row],[Subtotaal uren]]+Tbl.Kosten[[#This Row],[Subtotaal afschrijving]],0)</f>
        <v>0</v>
      </c>
      <c r="T70" s="8">
        <f>IFERROR(Tbl.Kosten[[#This Row],[Totaal kosten]]*Tbl.Kosten[[#This Row],[Subsidie%]],0)</f>
        <v>0</v>
      </c>
      <c r="U70" s="4" t="str" cm="1">
        <f t="array" ref="U70">IFERROR(_xlfn.IFS(Tbl.Kosten[[#This Row],[Subtotaal uren]]&lt;&gt;0,Tbl.Kosten[[#This Row],[Kostensoort arbeid]],Tbl.Kosten[[#This Row],[Subtotaal afschrijving]]&lt;&gt;0,Tbl.Kosten[[#This Row],[Kostensoort afschrijving]],Tbl.Kosten[[#This Row],[Subtotaal overige kosten]]&lt;&gt;0,Tbl.Kosten[[#This Row],[Kostensoort overig]]),"")</f>
        <v/>
      </c>
      <c r="V70" s="4" t="str">
        <f>IFERROR(_xlfn.XLOOKUP(Tbl.Kosten[[#This Row],[Activiteitencode]],Tbl.Activiteiten[Activiteitcode],Tbl.Activiteiten[Werkpakketcode],"",0,1),"")</f>
        <v/>
      </c>
      <c r="W70" s="4" t="str">
        <f>IFERROR(_xlfn.XLOOKUP(Tbl.Kosten[[#This Row],[Werkpakketcode]],Tbl.Werkpakketten[Werkpakketcode],Tbl.Werkpakketten[Subsidiabele activiteit],"",0,1),"")</f>
        <v/>
      </c>
      <c r="X70" s="12">
        <f>IFERROR(_xlfn.XLOOKUP(Tbl.Kosten[[#This Row],[Sanr.]],Tbl.Subsidiehoogte[SAnr.],Tbl.Subsidiehoogte[Sub. Percentage],0,0,1),0)</f>
        <v>0</v>
      </c>
      <c r="Y70" s="154" t="str">
        <f>IFERROR(_xlfn.XLOOKUP(Tbl.Kosten[[#This Row],[Partnercode]],Tbl.Projectpartners[Partnercode],Tbl.Projectpartners[PNr.],"",0,1),"")</f>
        <v>P1</v>
      </c>
      <c r="Z70" s="158">
        <f>IF(Tbl.Kosten[[#This Row],[Pnr.]]=Z$7,Tbl.Kosten[[#This Row],[Totaal kosten]],"")</f>
        <v>0</v>
      </c>
      <c r="AA70" s="158" t="str">
        <f>IF(Tbl.Kosten[[#This Row],[Pnr.]]=AA$7,Tbl.Kosten[[#This Row],[Totaal kosten]],"")</f>
        <v/>
      </c>
      <c r="AB70" s="158" t="str">
        <f>IF(Tbl.Kosten[[#This Row],[Pnr.]]=AB$7,Tbl.Kosten[[#This Row],[Totaal kosten]],"")</f>
        <v/>
      </c>
      <c r="AC70" s="158" t="str">
        <f>IF(Tbl.Kosten[[#This Row],[Pnr.]]=AC$7,Tbl.Kosten[[#This Row],[Totaal kosten]],"")</f>
        <v/>
      </c>
      <c r="AD70" s="158" t="str">
        <f>IF(Tbl.Kosten[[#This Row],[Pnr.]]=AD$7,Tbl.Kosten[[#This Row],[Totaal kosten]],"")</f>
        <v/>
      </c>
      <c r="AE70" s="158" t="str">
        <f>IF(Tbl.Kosten[[#This Row],[Pnr.]]=AE$7,Tbl.Kosten[[#This Row],[Totaal kosten]],"")</f>
        <v/>
      </c>
      <c r="AF70" s="158" t="str">
        <f>IF(Tbl.Kosten[[#This Row],[Pnr.]]=AF$7,Tbl.Kosten[[#This Row],[Totaal kosten]],"")</f>
        <v/>
      </c>
      <c r="AG70" s="158" t="str">
        <f>IF(Tbl.Kosten[[#This Row],[Pnr.]]=AG$7,Tbl.Kosten[[#This Row],[Totaal kosten]],"")</f>
        <v/>
      </c>
      <c r="AH70" s="158" t="str">
        <f>IF(Tbl.Kosten[[#This Row],[Pnr.]]=AH$7,Tbl.Kosten[[#This Row],[Totaal kosten]],"")</f>
        <v/>
      </c>
      <c r="AI70" s="158" t="str">
        <f>IF(Tbl.Kosten[[#This Row],[Pnr.]]=AI$7,Tbl.Kosten[[#This Row],[Totaal kosten]],"")</f>
        <v/>
      </c>
      <c r="AJ70" s="158" t="str">
        <f>IF(Tbl.Kosten[[#This Row],[Pnr.]]=AJ$7,Tbl.Kosten[[#This Row],[Totaal kosten]],"")</f>
        <v/>
      </c>
      <c r="AK70" s="158" t="str">
        <f>IF(Tbl.Kosten[[#This Row],[Pnr.]]=AK$7,Tbl.Kosten[[#This Row],[Totaal kosten]],"")</f>
        <v/>
      </c>
      <c r="AL70" s="158" t="str">
        <f>IF(Tbl.Kosten[[#This Row],[Pnr.]]=AL$7,Tbl.Kosten[[#This Row],[Totaal kosten]],"")</f>
        <v/>
      </c>
      <c r="AM70" s="158" t="str">
        <f>IF(Tbl.Kosten[[#This Row],[Pnr.]]=AM$7,Tbl.Kosten[[#This Row],[Totaal kosten]],"")</f>
        <v/>
      </c>
      <c r="AN70" s="158" t="str">
        <f>IF(Tbl.Kosten[[#This Row],[Pnr.]]=AN$7,Tbl.Kosten[[#This Row],[Totaal kosten]],"")</f>
        <v/>
      </c>
      <c r="AO70" s="158" t="str">
        <f>IF(Tbl.Kosten[[#This Row],[Pnr.]]=AO$7,Tbl.Kosten[[#This Row],[Totaal kosten]],"")</f>
        <v/>
      </c>
      <c r="AP70" s="158" t="str">
        <f>IF(Tbl.Kosten[[#This Row],[Pnr.]]=AP$7,Tbl.Kosten[[#This Row],[Totaal kosten]],"")</f>
        <v/>
      </c>
      <c r="AQ70" s="158" t="str">
        <f>IF(Tbl.Kosten[[#This Row],[Pnr.]]=AQ$7,Tbl.Kosten[[#This Row],[Totaal kosten]],"")</f>
        <v/>
      </c>
      <c r="AR70" s="158" t="str">
        <f>IF(Tbl.Kosten[[#This Row],[Pnr.]]=AR$7,Tbl.Kosten[[#This Row],[Totaal kosten]],"")</f>
        <v/>
      </c>
      <c r="AS70" s="158" t="str">
        <f>IF(Tbl.Kosten[[#This Row],[Pnr.]]=AS$7,Tbl.Kosten[[#This Row],[Totaal kosten]],"")</f>
        <v/>
      </c>
      <c r="AT70" s="158" t="str">
        <f>IF(Tbl.Kosten[[#This Row],[Pnr.]]=AT$7,Tbl.Kosten[[#This Row],[Totaal kosten]],"")</f>
        <v/>
      </c>
      <c r="AU70" s="158" t="str">
        <f>IF(Tbl.Kosten[[#This Row],[Pnr.]]=AU$7,Tbl.Kosten[[#This Row],[Totaal kosten]],"")</f>
        <v/>
      </c>
      <c r="AV70" s="158" t="str">
        <f>IF(Tbl.Kosten[[#This Row],[Pnr.]]=AV$7,Tbl.Kosten[[#This Row],[Totaal kosten]],"")</f>
        <v/>
      </c>
      <c r="AW70" s="158" t="str">
        <f>IF(Tbl.Kosten[[#This Row],[Pnr.]]=AW$7,Tbl.Kosten[[#This Row],[Totaal kosten]],"")</f>
        <v/>
      </c>
      <c r="AX70" s="158" t="str">
        <f>IF(Tbl.Kosten[[#This Row],[Pnr.]]=AX$7,Tbl.Kosten[[#This Row],[Totaal kosten]],"")</f>
        <v/>
      </c>
      <c r="AY70" s="158" t="str">
        <f>IF(Tbl.Kosten[[#This Row],[Pnr.]]=AY$7,Tbl.Kosten[[#This Row],[Totaal kosten]],"")</f>
        <v/>
      </c>
      <c r="AZ70" s="158" t="str">
        <f>IF(Tbl.Kosten[[#This Row],[Pnr.]]=AZ$7,Tbl.Kosten[[#This Row],[Totaal kosten]],"")</f>
        <v/>
      </c>
      <c r="BA70" s="158" t="str">
        <f>IF(Tbl.Kosten[[#This Row],[Pnr.]]=BA$7,Tbl.Kosten[[#This Row],[Totaal kosten]],"")</f>
        <v/>
      </c>
      <c r="BB70" s="158" t="str">
        <f>IF(Tbl.Kosten[[#This Row],[Pnr.]]=BB$7,Tbl.Kosten[[#This Row],[Totaal kosten]],"")</f>
        <v/>
      </c>
      <c r="BC70" s="158" t="str">
        <f>IF(Tbl.Kosten[[#This Row],[Pnr.]]=BC$7,Tbl.Kosten[[#This Row],[Totaal kosten]],"")</f>
        <v/>
      </c>
      <c r="BD70" s="158" t="str">
        <f>IF(Tbl.Kosten[[#This Row],[Pnr.]]=BD$7,Tbl.Kosten[[#This Row],[Totaal kosten]],"")</f>
        <v/>
      </c>
      <c r="BE70" s="158" t="str">
        <f>IF(Tbl.Kosten[[#This Row],[Pnr.]]=BE$7,Tbl.Kosten[[#This Row],[Totaal kosten]],"")</f>
        <v/>
      </c>
      <c r="BF70" s="158" t="str">
        <f>IF(Tbl.Kosten[[#This Row],[Pnr.]]=BF$7,Tbl.Kosten[[#This Row],[Totaal kosten]],"")</f>
        <v/>
      </c>
      <c r="BG70" s="158" t="str">
        <f>IF(Tbl.Kosten[[#This Row],[Pnr.]]=BG$7,Tbl.Kosten[[#This Row],[Totaal kosten]],"")</f>
        <v/>
      </c>
      <c r="BH70" s="158" t="str">
        <f>IF(Tbl.Kosten[[#This Row],[Pnr.]]=BH$7,Tbl.Kosten[[#This Row],[Totaal kosten]],"")</f>
        <v/>
      </c>
      <c r="BI70" s="158" t="str">
        <f>IF(Tbl.Kosten[[#This Row],[Pnr.]]=BI$7,Tbl.Kosten[[#This Row],[Totaal kosten]],"")</f>
        <v/>
      </c>
      <c r="BJ70" s="158" t="str">
        <f>IF(Tbl.Kosten[[#This Row],[Pnr.]]=BJ$7,Tbl.Kosten[[#This Row],[Totaal kosten]],"")</f>
        <v/>
      </c>
      <c r="BK70" s="158" t="str">
        <f>IF(Tbl.Kosten[[#This Row],[Pnr.]]=BK$7,Tbl.Kosten[[#This Row],[Totaal kosten]],"")</f>
        <v/>
      </c>
      <c r="BL70" s="158" t="str">
        <f>IF(Tbl.Kosten[[#This Row],[Pnr.]]=BL$7,Tbl.Kosten[[#This Row],[Totaal kosten]],"")</f>
        <v/>
      </c>
      <c r="BM70" s="158" t="str">
        <f>IF(Tbl.Kosten[[#This Row],[Pnr.]]=BM$7,Tbl.Kosten[[#This Row],[Totaal kosten]],"")</f>
        <v/>
      </c>
      <c r="BN70" s="158" t="str">
        <f>IF(Tbl.Kosten[[#This Row],[Pnr.]]=BN$7,Tbl.Kosten[[#This Row],[Totaal kosten]],"")</f>
        <v/>
      </c>
      <c r="BO70" s="158" t="str">
        <f>IF(Tbl.Kosten[[#This Row],[Pnr.]]=BO$7,Tbl.Kosten[[#This Row],[Totaal kosten]],"")</f>
        <v/>
      </c>
      <c r="BP70" s="158" t="str">
        <f>IF(Tbl.Kosten[[#This Row],[Pnr.]]=BP$7,Tbl.Kosten[[#This Row],[Totaal kosten]],"")</f>
        <v/>
      </c>
      <c r="BQ70" s="158" t="str">
        <f>IF(Tbl.Kosten[[#This Row],[Pnr.]]=BQ$7,Tbl.Kosten[[#This Row],[Totaal kosten]],"")</f>
        <v/>
      </c>
      <c r="BR70" s="158" t="str">
        <f>IF(Tbl.Kosten[[#This Row],[Pnr.]]=BR$7,Tbl.Kosten[[#This Row],[Totaal kosten]],"")</f>
        <v/>
      </c>
      <c r="BS70" s="158" t="str">
        <f>IF(Tbl.Kosten[[#This Row],[Pnr.]]=BS$7,Tbl.Kosten[[#This Row],[Totaal kosten]],"")</f>
        <v/>
      </c>
      <c r="BT70" s="158" t="str">
        <f>IF(Tbl.Kosten[[#This Row],[Pnr.]]=BT$7,Tbl.Kosten[[#This Row],[Totaal kosten]],"")</f>
        <v/>
      </c>
      <c r="BU70" s="158" t="str">
        <f>IF(Tbl.Kosten[[#This Row],[Pnr.]]=BU$7,Tbl.Kosten[[#This Row],[Totaal kosten]],"")</f>
        <v/>
      </c>
      <c r="BV70" s="158" t="str">
        <f>IF(Tbl.Kosten[[#This Row],[Pnr.]]=BV$7,Tbl.Kosten[[#This Row],[Totaal kosten]],"")</f>
        <v/>
      </c>
      <c r="BW70" s="158" t="str">
        <f>IF(Tbl.Kosten[[#This Row],[Pnr.]]=BW$7,Tbl.Kosten[[#This Row],[Totaal kosten]],"")</f>
        <v/>
      </c>
      <c r="BX70" s="158" t="str">
        <f>IFERROR(_xlfn.XLOOKUP(Tbl.Kosten[[#This Row],[Werkpakketcode]],Tbl.Werkpakketten[Werkpakketcode],Tbl.Werkpakketten[WPnr.],"",0,1),"")</f>
        <v/>
      </c>
      <c r="BY70" s="158" t="str">
        <f>IF(Tbl.Kosten[[#This Row],[WPnr.]]=BY$7,Tbl.Kosten[[#This Row],[Totaal kosten]],"")</f>
        <v/>
      </c>
      <c r="BZ70" s="158" t="str">
        <f>IF(Tbl.Kosten[[#This Row],[WPnr.]]=BZ$7,Tbl.Kosten[[#This Row],[Totaal kosten]],"")</f>
        <v/>
      </c>
      <c r="CA70" s="158" t="str">
        <f>IF(Tbl.Kosten[[#This Row],[WPnr.]]=CA$7,Tbl.Kosten[[#This Row],[Totaal kosten]],"")</f>
        <v/>
      </c>
      <c r="CB70" s="158" t="str">
        <f>IF(Tbl.Kosten[[#This Row],[WPnr.]]=CB$7,Tbl.Kosten[[#This Row],[Totaal kosten]],"")</f>
        <v/>
      </c>
      <c r="CC70" s="158" t="str">
        <f>IF(Tbl.Kosten[[#This Row],[WPnr.]]=CC$7,Tbl.Kosten[[#This Row],[Totaal kosten]],"")</f>
        <v/>
      </c>
      <c r="CD70" s="158" t="str">
        <f>IF(Tbl.Kosten[[#This Row],[WPnr.]]=CD$7,Tbl.Kosten[[#This Row],[Totaal kosten]],"")</f>
        <v/>
      </c>
      <c r="CE70" s="158" t="str">
        <f>IF(Tbl.Kosten[[#This Row],[WPnr.]]=CE$7,Tbl.Kosten[[#This Row],[Totaal kosten]],"")</f>
        <v/>
      </c>
      <c r="CF70" s="158" t="str">
        <f>IF(Tbl.Kosten[[#This Row],[WPnr.]]=CF$7,Tbl.Kosten[[#This Row],[Totaal kosten]],"")</f>
        <v/>
      </c>
      <c r="CG70" s="158" t="str">
        <f>IF(Tbl.Kosten[[#This Row],[WPnr.]]=CG$7,Tbl.Kosten[[#This Row],[Totaal kosten]],"")</f>
        <v/>
      </c>
      <c r="CH70" s="158" t="str">
        <f>IF(Tbl.Kosten[[#This Row],[WPnr.]]=CH$7,Tbl.Kosten[[#This Row],[Totaal kosten]],"")</f>
        <v/>
      </c>
      <c r="CI70" s="158" t="str">
        <f>IF(Tbl.Kosten[[#This Row],[WPnr.]]=CI$7,Tbl.Kosten[[#This Row],[Totaal kosten]],"")</f>
        <v/>
      </c>
      <c r="CJ70" s="158" t="str">
        <f>IF(Tbl.Kosten[[#This Row],[WPnr.]]=CJ$7,Tbl.Kosten[[#This Row],[Totaal kosten]],"")</f>
        <v/>
      </c>
      <c r="CK70" s="158" t="str">
        <f>IF(Tbl.Kosten[[#This Row],[WPnr.]]=CK$7,Tbl.Kosten[[#This Row],[Totaal kosten]],"")</f>
        <v/>
      </c>
      <c r="CL70" s="158" t="str">
        <f>IF(Tbl.Kosten[[#This Row],[WPnr.]]=CL$7,Tbl.Kosten[[#This Row],[Totaal kosten]],"")</f>
        <v/>
      </c>
      <c r="CM70" s="158" t="str">
        <f>IF(Tbl.Kosten[[#This Row],[WPnr.]]=CM$7,Tbl.Kosten[[#This Row],[Totaal kosten]],"")</f>
        <v/>
      </c>
      <c r="CN70" s="158" t="str">
        <f>IF(Tbl.Kosten[[#This Row],[WPnr.]]=CN$7,Tbl.Kosten[[#This Row],[Totaal kosten]],"")</f>
        <v/>
      </c>
      <c r="CO70" s="158" t="str">
        <f>IF(Tbl.Kosten[[#This Row],[WPnr.]]=CO$7,Tbl.Kosten[[#This Row],[Totaal kosten]],"")</f>
        <v/>
      </c>
      <c r="CP70" s="158" t="str">
        <f>IF(Tbl.Kosten[[#This Row],[WPnr.]]=CP$7,Tbl.Kosten[[#This Row],[Totaal kosten]],"")</f>
        <v/>
      </c>
      <c r="CQ70" s="158" t="str">
        <f>IF(Tbl.Kosten[[#This Row],[WPnr.]]=CQ$7,Tbl.Kosten[[#This Row],[Totaal kosten]],"")</f>
        <v/>
      </c>
      <c r="CR70" s="158" t="str">
        <f>IF(Tbl.Kosten[[#This Row],[WPnr.]]=CR$7,Tbl.Kosten[[#This Row],[Totaal kosten]],"")</f>
        <v/>
      </c>
      <c r="CS70" s="158" t="str">
        <f>IF(Tbl.Kosten[[#This Row],[WPnr.]]=CS$7,Tbl.Kosten[[#This Row],[Totaal kosten]],"")</f>
        <v/>
      </c>
      <c r="CT70" s="158" t="str">
        <f>IF(Tbl.Kosten[[#This Row],[WPnr.]]=CT$7,Tbl.Kosten[[#This Row],[Totaal kosten]],"")</f>
        <v/>
      </c>
      <c r="CU70" s="158" t="str">
        <f>IF(Tbl.Kosten[[#This Row],[WPnr.]]=CU$7,Tbl.Kosten[[#This Row],[Totaal kosten]],"")</f>
        <v/>
      </c>
      <c r="CV70" s="158" t="str">
        <f>IF(Tbl.Kosten[[#This Row],[WPnr.]]=CV$7,Tbl.Kosten[[#This Row],[Totaal kosten]],"")</f>
        <v/>
      </c>
      <c r="CW70" s="158" t="str">
        <f>IF(Tbl.Kosten[[#This Row],[WPnr.]]=CW$7,Tbl.Kosten[[#This Row],[Totaal kosten]],"")</f>
        <v/>
      </c>
      <c r="CX70" s="158" t="str">
        <f>IF(Tbl.Kosten[[#This Row],[WPnr.]]=CX$7,Tbl.Kosten[[#This Row],[Totaal kosten]],"")</f>
        <v/>
      </c>
      <c r="CY70" s="158" t="str">
        <f>IF(Tbl.Kosten[[#This Row],[WPnr.]]=CY$7,Tbl.Kosten[[#This Row],[Totaal kosten]],"")</f>
        <v/>
      </c>
      <c r="CZ70" s="158" t="str">
        <f>IF(Tbl.Kosten[[#This Row],[WPnr.]]=CZ$7,Tbl.Kosten[[#This Row],[Totaal kosten]],"")</f>
        <v/>
      </c>
      <c r="DA70" s="158" t="str">
        <f>IF(Tbl.Kosten[[#This Row],[WPnr.]]=DA$7,Tbl.Kosten[[#This Row],[Totaal kosten]],"")</f>
        <v/>
      </c>
      <c r="DB70" s="158" t="str">
        <f>IF(Tbl.Kosten[[#This Row],[WPnr.]]=DB$7,Tbl.Kosten[[#This Row],[Totaal kosten]],"")</f>
        <v/>
      </c>
      <c r="DC70" s="158" t="str">
        <f>IF(Tbl.Kosten[[#This Row],[WPnr.]]=DC$7,Tbl.Kosten[[#This Row],[Totaal kosten]],"")</f>
        <v/>
      </c>
      <c r="DD70" s="158" t="str">
        <f>IF(Tbl.Kosten[[#This Row],[WPnr.]]=DD$7,Tbl.Kosten[[#This Row],[Totaal kosten]],"")</f>
        <v/>
      </c>
      <c r="DE70" s="158" t="str">
        <f>IF(Tbl.Kosten[[#This Row],[WPnr.]]=DE$7,Tbl.Kosten[[#This Row],[Totaal kosten]],"")</f>
        <v/>
      </c>
      <c r="DF70" s="158" t="str">
        <f>IF(Tbl.Kosten[[#This Row],[WPnr.]]=DF$7,Tbl.Kosten[[#This Row],[Totaal kosten]],"")</f>
        <v/>
      </c>
      <c r="DG70" s="158" t="str">
        <f>IF(Tbl.Kosten[[#This Row],[WPnr.]]=DG$7,Tbl.Kosten[[#This Row],[Totaal kosten]],"")</f>
        <v/>
      </c>
      <c r="DH70" s="158" t="str">
        <f>IF(Tbl.Kosten[[#This Row],[WPnr.]]=DH$7,Tbl.Kosten[[#This Row],[Totaal kosten]],"")</f>
        <v/>
      </c>
      <c r="DI70" s="158" t="str">
        <f>IF(Tbl.Kosten[[#This Row],[WPnr.]]=DI$7,Tbl.Kosten[[#This Row],[Totaal kosten]],"")</f>
        <v/>
      </c>
      <c r="DJ70" s="158" t="str">
        <f>IF(Tbl.Kosten[[#This Row],[WPnr.]]=DJ$7,Tbl.Kosten[[#This Row],[Totaal kosten]],"")</f>
        <v/>
      </c>
      <c r="DK70" s="158" t="str">
        <f>IF(Tbl.Kosten[[#This Row],[WPnr.]]=DK$7,Tbl.Kosten[[#This Row],[Totaal kosten]],"")</f>
        <v/>
      </c>
      <c r="DL70" s="158" t="str">
        <f>IF(Tbl.Kosten[[#This Row],[WPnr.]]=DL$7,Tbl.Kosten[[#This Row],[Totaal kosten]],"")</f>
        <v/>
      </c>
      <c r="DM70" s="158" t="str">
        <f>IF(Tbl.Kosten[[#This Row],[WPnr.]]=DM$7,Tbl.Kosten[[#This Row],[Totaal kosten]],"")</f>
        <v/>
      </c>
      <c r="DN70" s="158" t="str">
        <f>IF(Tbl.Kosten[[#This Row],[WPnr.]]=DN$7,Tbl.Kosten[[#This Row],[Totaal kosten]],"")</f>
        <v/>
      </c>
      <c r="DO70" s="158" t="str">
        <f>IF(Tbl.Kosten[[#This Row],[WPnr.]]=DO$7,Tbl.Kosten[[#This Row],[Totaal kosten]],"")</f>
        <v/>
      </c>
      <c r="DP70" s="158" t="str">
        <f>IF(Tbl.Kosten[[#This Row],[WPnr.]]=DP$7,Tbl.Kosten[[#This Row],[Totaal kosten]],"")</f>
        <v/>
      </c>
      <c r="DQ70" s="158" t="str">
        <f>IF(Tbl.Kosten[[#This Row],[WPnr.]]=DQ$7,Tbl.Kosten[[#This Row],[Totaal kosten]],"")</f>
        <v/>
      </c>
      <c r="DR70" s="158" t="str">
        <f>IF(Tbl.Kosten[[#This Row],[WPnr.]]=DR$7,Tbl.Kosten[[#This Row],[Totaal kosten]],"")</f>
        <v/>
      </c>
      <c r="DS70" s="158" t="str">
        <f>IF(Tbl.Kosten[[#This Row],[WPnr.]]=DS$7,Tbl.Kosten[[#This Row],[Totaal kosten]],"")</f>
        <v/>
      </c>
      <c r="DT70" s="158" t="str">
        <f>IF(Tbl.Kosten[[#This Row],[WPnr.]]=DT$7,Tbl.Kosten[[#This Row],[Totaal kosten]],"")</f>
        <v/>
      </c>
      <c r="DU70" s="158" t="str">
        <f>IF(Tbl.Kosten[[#This Row],[WPnr.]]=DU$7,Tbl.Kosten[[#This Row],[Totaal kosten]],"")</f>
        <v/>
      </c>
      <c r="DV70" s="158" t="str">
        <f>IF(Tbl.Kosten[[#This Row],[WPnr.]]=DV$7,Tbl.Kosten[[#This Row],[Totaal kosten]],"")</f>
        <v/>
      </c>
      <c r="DW70" s="160" t="str">
        <f>IFERROR(_xlfn.XLOOKUP(Tbl.Kosten[[#This Row],[Kostensoort]],Tbl.Kostensoorten[Kostensoorten],Tbl.Kostensoorten[KSnr.],"",0,1),"")</f>
        <v/>
      </c>
      <c r="DX70" s="160" t="str">
        <f>IF(Tbl.Kosten[[#This Row],[KSnr.]]=DX$7,Tbl.Kosten[[#This Row],[Totaal kosten]],"")</f>
        <v/>
      </c>
      <c r="DY70" s="160" t="str">
        <f>IF(Tbl.Kosten[[#This Row],[KSnr.]]=DY$7,Tbl.Kosten[[#This Row],[Totaal kosten]],"")</f>
        <v/>
      </c>
      <c r="DZ70" s="160" t="str">
        <f>IF(Tbl.Kosten[[#This Row],[KSnr.]]=DZ$7,Tbl.Kosten[[#This Row],[Totaal kosten]],"")</f>
        <v/>
      </c>
      <c r="EA70" s="160" t="str">
        <f>IF(Tbl.Kosten[[#This Row],[KSnr.]]=EA$7,Tbl.Kosten[[#This Row],[Totaal kosten]],"")</f>
        <v/>
      </c>
      <c r="EB70" s="160" t="str">
        <f>IF(Tbl.Kosten[[#This Row],[KSnr.]]=EB$7,Tbl.Kosten[[#This Row],[Totaal kosten]],"")</f>
        <v/>
      </c>
      <c r="EC70" s="160" t="str">
        <f>IF(Tbl.Kosten[[#This Row],[KSnr.]]=EC$7,Tbl.Kosten[[#This Row],[Totaal kosten]],"")</f>
        <v/>
      </c>
      <c r="ED70" s="160" t="str">
        <f>IF(Tbl.Kosten[[#This Row],[KSnr.]]=ED$7,Tbl.Kosten[[#This Row],[Totaal kosten]],"")</f>
        <v/>
      </c>
      <c r="EE70" s="160" t="str">
        <f>IF(Tbl.Kosten[[#This Row],[KSnr.]]=EE$7,Tbl.Kosten[[#This Row],[Totaal kosten]],"")</f>
        <v/>
      </c>
      <c r="EF70" s="160" t="str">
        <f>IF(Tbl.Kosten[[#This Row],[KSnr.]]=EF$7,Tbl.Kosten[[#This Row],[Totaal kosten]],"")</f>
        <v/>
      </c>
      <c r="EG70" s="160" t="str">
        <f>IF(Tbl.Kosten[[#This Row],[KSnr.]]=EG$7,Tbl.Kosten[[#This Row],[Totaal kosten]],"")</f>
        <v/>
      </c>
      <c r="EH70" s="160" t="str">
        <f>IF(Tbl.Kosten[[#This Row],[KSnr.]]=EH$7,Tbl.Kosten[[#This Row],[Totaal kosten]],"")</f>
        <v/>
      </c>
      <c r="EI70" s="160" t="str">
        <f>IF(Tbl.Kosten[[#This Row],[KSnr.]]=EI$7,Tbl.Kosten[[#This Row],[Totaal kosten]],"")</f>
        <v/>
      </c>
      <c r="EJ70" s="160" t="str">
        <f>IF(Tbl.Kosten[[#This Row],[KSnr.]]=EJ$7,Tbl.Kosten[[#This Row],[Totaal kosten]],"")</f>
        <v/>
      </c>
      <c r="EK70" s="160" t="str">
        <f>IF(Tbl.Kosten[[#This Row],[KSnr.]]=EK$7,Tbl.Kosten[[#This Row],[Totaal kosten]],"")</f>
        <v/>
      </c>
      <c r="EL70" s="160" t="str">
        <f>IF(Tbl.Kosten[[#This Row],[KSnr.]]=EL$7,Tbl.Kosten[[#This Row],[Totaal kosten]],"")</f>
        <v/>
      </c>
      <c r="EM70" s="160" t="str">
        <f>IF(Tbl.Kosten[[#This Row],[KSnr.]]=EM$7,Tbl.Kosten[[#This Row],[Totaal kosten]],"")</f>
        <v/>
      </c>
      <c r="EN70" s="160" t="str">
        <f>IF(Tbl.Kosten[[#This Row],[KSnr.]]=EN$7,Tbl.Kosten[[#This Row],[Totaal kosten]],"")</f>
        <v/>
      </c>
      <c r="EO70" s="160" t="str">
        <f>IF(Tbl.Kosten[[#This Row],[KSnr.]]=EO$7,Tbl.Kosten[[#This Row],[Totaal kosten]],"")</f>
        <v/>
      </c>
      <c r="EP70" s="160" t="str">
        <f>IF(Tbl.Kosten[[#This Row],[KSnr.]]=EP$7,Tbl.Kosten[[#This Row],[Totaal kosten]],"")</f>
        <v/>
      </c>
      <c r="EQ70" s="160" t="str">
        <f>IF(Tbl.Kosten[[#This Row],[KSnr.]]=EQ$7,Tbl.Kosten[[#This Row],[Totaal kosten]],"")</f>
        <v/>
      </c>
      <c r="ER70" s="154" t="str">
        <f>IFERROR(_xlfn.XLOOKUP(Tbl.Kosten[[#This Row],[Subsidieactiviteit]],Tbl.Subsidiehoogte[Subsidieactiviteit],Tbl.Subsidiehoogte[SAnr.],"",0,1),"")</f>
        <v/>
      </c>
      <c r="ES70" s="160" t="str">
        <f>IF(Tbl.Kosten[[#This Row],[Sanr.]]=ES$7,Tbl.Kosten[[#This Row],[Totaal kosten]],"")</f>
        <v/>
      </c>
      <c r="ET70" s="160" t="str">
        <f>IF(Tbl.Kosten[[#This Row],[Sanr.]]=ET$7,Tbl.Kosten[[#This Row],[Totaal kosten]],"")</f>
        <v/>
      </c>
      <c r="EU70" s="160" t="str">
        <f>IF(Tbl.Kosten[[#This Row],[Sanr.]]=EU$7,Tbl.Kosten[[#This Row],[Totaal kosten]],"")</f>
        <v/>
      </c>
      <c r="EV70" s="160" t="str">
        <f>IF(Tbl.Kosten[[#This Row],[Sanr.]]=EV$7,Tbl.Kosten[[#This Row],[Totaal kosten]],"")</f>
        <v/>
      </c>
      <c r="EW70" s="160" t="str">
        <f>IF(Tbl.Kosten[[#This Row],[Sanr.]]=EW$7,Tbl.Kosten[[#This Row],[Totaal kosten]],"")</f>
        <v/>
      </c>
      <c r="EX70" s="160" t="str">
        <f>IF(Tbl.Kosten[[#This Row],[Sanr.]]=EX$7,Tbl.Kosten[[#This Row],[Totaal kosten]],"")</f>
        <v/>
      </c>
      <c r="EY70" s="160" t="str">
        <f>IF(Tbl.Kosten[[#This Row],[Sanr.]]=EY$7,Tbl.Kosten[[#This Row],[Totaal kosten]],"")</f>
        <v/>
      </c>
      <c r="EZ70" s="160" t="str">
        <f>IF(Tbl.Kosten[[#This Row],[Sanr.]]=EZ$7,Tbl.Kosten[[#This Row],[Totaal kosten]],"")</f>
        <v/>
      </c>
      <c r="FA70" s="160" t="str">
        <f>IF(Tbl.Kosten[[#This Row],[Sanr.]]=FA$7,Tbl.Kosten[[#This Row],[Totaal kosten]],"")</f>
        <v/>
      </c>
      <c r="FB70" s="160" t="str">
        <f>IF(Tbl.Kosten[[#This Row],[Sanr.]]=FB$7,Tbl.Kosten[[#This Row],[Totaal kosten]],"")</f>
        <v/>
      </c>
      <c r="FC70" s="160" t="str">
        <f>IF(Tbl.Kosten[[#This Row],[Sanr.]]=FC$7,Tbl.Kosten[[#This Row],[Totaal kosten]],"")</f>
        <v/>
      </c>
      <c r="FD70" s="160" t="str">
        <f>IF(Tbl.Kosten[[#This Row],[Sanr.]]=FD$7,Tbl.Kosten[[#This Row],[Totaal kosten]],"")</f>
        <v/>
      </c>
      <c r="FE70" s="160" t="str">
        <f>IF(Tbl.Kosten[[#This Row],[Sanr.]]=FE$7,Tbl.Kosten[[#This Row],[Totaal kosten]],"")</f>
        <v/>
      </c>
      <c r="FF70" s="160" t="str">
        <f>IF(Tbl.Kosten[[#This Row],[Sanr.]]=FF$7,Tbl.Kosten[[#This Row],[Totaal kosten]],"")</f>
        <v/>
      </c>
      <c r="FG70" s="160" t="str">
        <f>IF(Tbl.Kosten[[#This Row],[Sanr.]]=FG$7,Tbl.Kosten[[#This Row],[Totaal kosten]],"")</f>
        <v/>
      </c>
      <c r="FH70" s="160" t="str">
        <f>IF(Tbl.Kosten[[#This Row],[Sanr.]]=FH$7,Tbl.Kosten[[#This Row],[Totaal kosten]],"")</f>
        <v/>
      </c>
      <c r="FI70" s="160" t="str">
        <f>IF(Tbl.Kosten[[#This Row],[Sanr.]]=FI$7,Tbl.Kosten[[#This Row],[Totaal kosten]],"")</f>
        <v/>
      </c>
      <c r="FJ70" s="160" t="str">
        <f>IF(Tbl.Kosten[[#This Row],[Sanr.]]=FJ$7,Tbl.Kosten[[#This Row],[Totaal kosten]],"")</f>
        <v/>
      </c>
      <c r="FK70" s="160" t="str">
        <f>IF(Tbl.Kosten[[#This Row],[Sanr.]]=FK$7,Tbl.Kosten[[#This Row],[Totaal kosten]],"")</f>
        <v/>
      </c>
      <c r="FL70" s="160" t="str">
        <f>IF(Tbl.Kosten[[#This Row],[Sanr.]]=FL$7,Tbl.Kosten[[#This Row],[Totaal kosten]],"")</f>
        <v/>
      </c>
      <c r="FM70" s="160" t="str">
        <f>IF(Tbl.Kosten[[#This Row],[Sanr.]]=FM$7,Tbl.Kosten[[#This Row],[Totaal kosten]],"")</f>
        <v/>
      </c>
      <c r="FN70" s="160" t="str">
        <f>IF(Tbl.Kosten[[#This Row],[Sanr.]]=FN$7,Tbl.Kosten[[#This Row],[Totaal kosten]],"")</f>
        <v/>
      </c>
      <c r="FO70" s="160" t="str">
        <f>IF(Tbl.Kosten[[#This Row],[Sanr.]]=FO$7,Tbl.Kosten[[#This Row],[Totaal kosten]],"")</f>
        <v/>
      </c>
      <c r="FP70" s="160" t="str">
        <f>IF(Tbl.Kosten[[#This Row],[Sanr.]]=FP$7,Tbl.Kosten[[#This Row],[Totaal kosten]],"")</f>
        <v/>
      </c>
      <c r="FQ70" s="160" t="str">
        <f>IF(Tbl.Kosten[[#This Row],[Sanr.]]=FQ$7,Tbl.Kosten[[#This Row],[Totaal kosten]],"")</f>
        <v/>
      </c>
      <c r="FR70" s="160" t="str">
        <f>IF(Tbl.Kosten[[#This Row],[Sanr.]]=FR$7,Tbl.Kosten[[#This Row],[Totaal kosten]],"")</f>
        <v/>
      </c>
      <c r="FS70" s="160" t="str">
        <f>IF(Tbl.Kosten[[#This Row],[Sanr.]]=FS$7,Tbl.Kosten[[#This Row],[Totaal kosten]],"")</f>
        <v/>
      </c>
      <c r="FT70" s="160" t="str">
        <f>IF(Tbl.Kosten[[#This Row],[Sanr.]]=FT$7,Tbl.Kosten[[#This Row],[Totaal kosten]],"")</f>
        <v/>
      </c>
      <c r="FU70" s="160" t="str">
        <f>IF(Tbl.Kosten[[#This Row],[Sanr.]]=FU$7,Tbl.Kosten[[#This Row],[Totaal kosten]],"")</f>
        <v/>
      </c>
      <c r="FV70" s="160" t="str">
        <f>IF(Tbl.Kosten[[#This Row],[Sanr.]]=FV$7,Tbl.Kosten[[#This Row],[Totaal kosten]],"")</f>
        <v/>
      </c>
      <c r="FW70" s="160" t="str">
        <f>IFERROR(_xlfn.XLOOKUP(Tbl.Kosten[[#This Row],[Activiteitencode]],Tbl.Activiteiten[Activiteitcode],Tbl.Activiteiten[Anr.],"",0,1),"")</f>
        <v/>
      </c>
      <c r="FX70" s="181" t="str">
        <f>_xlfn.CONCAT(Tbl.Kosten[[#This Row],[Pnr.]],Tbl.Kosten[[#This Row],[Sanr.]])</f>
        <v>P1</v>
      </c>
      <c r="FY70" s="160">
        <f>Tbl.Kosten[[#This Row],[Totaal kosten]]-Tbl.Kosten[[#This Row],[Subsidie]]</f>
        <v>0</v>
      </c>
      <c r="FZ70" s="160">
        <f>IF(Tbl.Kosten[[#This Row],[Pnr.]]=FZ$7,Tbl.Kosten[[#This Row],[Te financieren]],"")</f>
        <v>0</v>
      </c>
      <c r="GA70" s="160" t="str">
        <f>IF(Tbl.Kosten[[#This Row],[Pnr.]]=GA$7,Tbl.Kosten[[#This Row],[Te financieren]],"")</f>
        <v/>
      </c>
      <c r="GB70" s="160" t="str">
        <f>IF(Tbl.Kosten[[#This Row],[Pnr.]]=GB$7,Tbl.Kosten[[#This Row],[Te financieren]],"")</f>
        <v/>
      </c>
      <c r="GC70" s="160" t="str">
        <f>IF(Tbl.Kosten[[#This Row],[Pnr.]]=GC$7,Tbl.Kosten[[#This Row],[Te financieren]],"")</f>
        <v/>
      </c>
      <c r="GD70" s="160" t="str">
        <f>IF(Tbl.Kosten[[#This Row],[Pnr.]]=GD$7,Tbl.Kosten[[#This Row],[Te financieren]],"")</f>
        <v/>
      </c>
      <c r="GE70" s="160" t="str">
        <f>IF(Tbl.Kosten[[#This Row],[Pnr.]]=GE$7,Tbl.Kosten[[#This Row],[Te financieren]],"")</f>
        <v/>
      </c>
      <c r="GF70" s="160" t="str">
        <f>IF(Tbl.Kosten[[#This Row],[Pnr.]]=GF$7,Tbl.Kosten[[#This Row],[Te financieren]],"")</f>
        <v/>
      </c>
      <c r="GG70" s="160" t="str">
        <f>IF(Tbl.Kosten[[#This Row],[Pnr.]]=GG$7,Tbl.Kosten[[#This Row],[Te financieren]],"")</f>
        <v/>
      </c>
      <c r="GH70" s="160" t="str">
        <f>IF(Tbl.Kosten[[#This Row],[Pnr.]]=GH$7,Tbl.Kosten[[#This Row],[Te financieren]],"")</f>
        <v/>
      </c>
      <c r="GI70" s="160" t="str">
        <f>IF(Tbl.Kosten[[#This Row],[Pnr.]]=GI$7,Tbl.Kosten[[#This Row],[Te financieren]],"")</f>
        <v/>
      </c>
      <c r="GJ70" s="160" t="str">
        <f>IF(Tbl.Kosten[[#This Row],[Pnr.]]=GJ$7,Tbl.Kosten[[#This Row],[Te financieren]],"")</f>
        <v/>
      </c>
      <c r="GK70" s="160" t="str">
        <f>IF(Tbl.Kosten[[#This Row],[Pnr.]]=GK$7,Tbl.Kosten[[#This Row],[Te financieren]],"")</f>
        <v/>
      </c>
      <c r="GL70" s="160" t="str">
        <f>IF(Tbl.Kosten[[#This Row],[Pnr.]]=GL$7,Tbl.Kosten[[#This Row],[Te financieren]],"")</f>
        <v/>
      </c>
      <c r="GM70" s="160" t="str">
        <f>IF(Tbl.Kosten[[#This Row],[Pnr.]]=GM$7,Tbl.Kosten[[#This Row],[Te financieren]],"")</f>
        <v/>
      </c>
      <c r="GN70" s="160" t="str">
        <f>IF(Tbl.Kosten[[#This Row],[Pnr.]]=GN$7,Tbl.Kosten[[#This Row],[Te financieren]],"")</f>
        <v/>
      </c>
      <c r="GO70" s="160" t="str">
        <f>IF(Tbl.Kosten[[#This Row],[Pnr.]]=GO$7,Tbl.Kosten[[#This Row],[Te financieren]],"")</f>
        <v/>
      </c>
      <c r="GP70" s="160" t="str">
        <f>IF(Tbl.Kosten[[#This Row],[Pnr.]]=GP$7,Tbl.Kosten[[#This Row],[Te financieren]],"")</f>
        <v/>
      </c>
      <c r="GQ70" s="160" t="str">
        <f>IF(Tbl.Kosten[[#This Row],[Pnr.]]=GQ$7,Tbl.Kosten[[#This Row],[Te financieren]],"")</f>
        <v/>
      </c>
      <c r="GR70" s="160" t="str">
        <f>IF(Tbl.Kosten[[#This Row],[Pnr.]]=GR$7,Tbl.Kosten[[#This Row],[Te financieren]],"")</f>
        <v/>
      </c>
      <c r="GS70" s="160" t="str">
        <f>IF(Tbl.Kosten[[#This Row],[Pnr.]]=GS$7,Tbl.Kosten[[#This Row],[Te financieren]],"")</f>
        <v/>
      </c>
      <c r="GT70" s="160" t="str">
        <f>IF(Tbl.Kosten[[#This Row],[Pnr.]]=GT$7,Tbl.Kosten[[#This Row],[Te financieren]],"")</f>
        <v/>
      </c>
      <c r="GU70" s="160" t="str">
        <f>IF(Tbl.Kosten[[#This Row],[Pnr.]]=GU$7,Tbl.Kosten[[#This Row],[Te financieren]],"")</f>
        <v/>
      </c>
      <c r="GV70" s="160" t="str">
        <f>IF(Tbl.Kosten[[#This Row],[Pnr.]]=GV$7,Tbl.Kosten[[#This Row],[Te financieren]],"")</f>
        <v/>
      </c>
      <c r="GW70" s="160" t="str">
        <f>IF(Tbl.Kosten[[#This Row],[Pnr.]]=GW$7,Tbl.Kosten[[#This Row],[Te financieren]],"")</f>
        <v/>
      </c>
      <c r="GX70" s="160" t="str">
        <f>IF(Tbl.Kosten[[#This Row],[Pnr.]]=GX$7,Tbl.Kosten[[#This Row],[Te financieren]],"")</f>
        <v/>
      </c>
      <c r="GY70" s="160" t="str">
        <f>IF(Tbl.Kosten[[#This Row],[Pnr.]]=GY$7,Tbl.Kosten[[#This Row],[Te financieren]],"")</f>
        <v/>
      </c>
      <c r="GZ70" s="160" t="str">
        <f>IF(Tbl.Kosten[[#This Row],[Pnr.]]=GZ$7,Tbl.Kosten[[#This Row],[Te financieren]],"")</f>
        <v/>
      </c>
      <c r="HA70" s="160" t="str">
        <f>IF(Tbl.Kosten[[#This Row],[Pnr.]]=HA$7,Tbl.Kosten[[#This Row],[Te financieren]],"")</f>
        <v/>
      </c>
      <c r="HB70" s="160" t="str">
        <f>IF(Tbl.Kosten[[#This Row],[Pnr.]]=HB$7,Tbl.Kosten[[#This Row],[Te financieren]],"")</f>
        <v/>
      </c>
      <c r="HC70" s="160" t="str">
        <f>IF(Tbl.Kosten[[#This Row],[Pnr.]]=HC$7,Tbl.Kosten[[#This Row],[Te financieren]],"")</f>
        <v/>
      </c>
      <c r="HD70" s="160" t="str">
        <f>IF(Tbl.Kosten[[#This Row],[Pnr.]]=HD$7,Tbl.Kosten[[#This Row],[Te financieren]],"")</f>
        <v/>
      </c>
      <c r="HE70" s="160" t="str">
        <f>IF(Tbl.Kosten[[#This Row],[Pnr.]]=HE$7,Tbl.Kosten[[#This Row],[Te financieren]],"")</f>
        <v/>
      </c>
      <c r="HF70" s="160" t="str">
        <f>IF(Tbl.Kosten[[#This Row],[Pnr.]]=HF$7,Tbl.Kosten[[#This Row],[Te financieren]],"")</f>
        <v/>
      </c>
      <c r="HG70" s="160" t="str">
        <f>IF(Tbl.Kosten[[#This Row],[Pnr.]]=HG$7,Tbl.Kosten[[#This Row],[Te financieren]],"")</f>
        <v/>
      </c>
      <c r="HH70" s="160" t="str">
        <f>IF(Tbl.Kosten[[#This Row],[Pnr.]]=HH$7,Tbl.Kosten[[#This Row],[Te financieren]],"")</f>
        <v/>
      </c>
      <c r="HI70" s="160" t="str">
        <f>IF(Tbl.Kosten[[#This Row],[Pnr.]]=HI$7,Tbl.Kosten[[#This Row],[Te financieren]],"")</f>
        <v/>
      </c>
      <c r="HJ70" s="160" t="str">
        <f>IF(Tbl.Kosten[[#This Row],[Pnr.]]=HJ$7,Tbl.Kosten[[#This Row],[Te financieren]],"")</f>
        <v/>
      </c>
      <c r="HK70" s="160" t="str">
        <f>IF(Tbl.Kosten[[#This Row],[Pnr.]]=HK$7,Tbl.Kosten[[#This Row],[Te financieren]],"")</f>
        <v/>
      </c>
      <c r="HL70" s="160" t="str">
        <f>IF(Tbl.Kosten[[#This Row],[Pnr.]]=HL$7,Tbl.Kosten[[#This Row],[Te financieren]],"")</f>
        <v/>
      </c>
      <c r="HM70" s="160" t="str">
        <f>IF(Tbl.Kosten[[#This Row],[Pnr.]]=HM$7,Tbl.Kosten[[#This Row],[Te financieren]],"")</f>
        <v/>
      </c>
      <c r="HN70" s="160" t="str">
        <f>IF(Tbl.Kosten[[#This Row],[Pnr.]]=HN$7,Tbl.Kosten[[#This Row],[Te financieren]],"")</f>
        <v/>
      </c>
      <c r="HO70" s="160" t="str">
        <f>IF(Tbl.Kosten[[#This Row],[Pnr.]]=HO$7,Tbl.Kosten[[#This Row],[Te financieren]],"")</f>
        <v/>
      </c>
      <c r="HP70" s="160" t="str">
        <f>IF(Tbl.Kosten[[#This Row],[Pnr.]]=HP$7,Tbl.Kosten[[#This Row],[Te financieren]],"")</f>
        <v/>
      </c>
      <c r="HQ70" s="160" t="str">
        <f>IF(Tbl.Kosten[[#This Row],[Pnr.]]=HQ$7,Tbl.Kosten[[#This Row],[Te financieren]],"")</f>
        <v/>
      </c>
      <c r="HR70" s="160" t="str">
        <f>IF(Tbl.Kosten[[#This Row],[Pnr.]]=HR$7,Tbl.Kosten[[#This Row],[Te financieren]],"")</f>
        <v/>
      </c>
      <c r="HS70" s="160" t="str">
        <f>IF(Tbl.Kosten[[#This Row],[Pnr.]]=HS$7,Tbl.Kosten[[#This Row],[Te financieren]],"")</f>
        <v/>
      </c>
      <c r="HT70" s="160" t="str">
        <f>IF(Tbl.Kosten[[#This Row],[Pnr.]]=HT$7,Tbl.Kosten[[#This Row],[Te financieren]],"")</f>
        <v/>
      </c>
      <c r="HU70" s="160" t="str">
        <f>IF(Tbl.Kosten[[#This Row],[Pnr.]]=HU$7,Tbl.Kosten[[#This Row],[Te financieren]],"")</f>
        <v/>
      </c>
      <c r="HV70" s="160" t="str">
        <f>IF(Tbl.Kosten[[#This Row],[Pnr.]]=HV$7,Tbl.Kosten[[#This Row],[Te financieren]],"")</f>
        <v/>
      </c>
      <c r="HW70" s="160" t="str">
        <f>IF(Tbl.Kosten[[#This Row],[Pnr.]]=HW$7,Tbl.Kosten[[#This Row],[Te financieren]],"")</f>
        <v/>
      </c>
    </row>
    <row r="71" spans="2:231" x14ac:dyDescent="0.3">
      <c r="B71" s="144"/>
      <c r="C71" s="147"/>
      <c r="D71" s="146"/>
      <c r="E71" s="147"/>
      <c r="F71" s="145"/>
      <c r="G71" s="11" t="str">
        <f>IF(Tbl.Kosten[[#This Row],[Medewerker e/o 
functie]]&lt;&gt;"",_xlfn.XLOOKUP(Tbl.Kosten[[#This Row],[Medewerker e/o 
functie]],Tbl.Uurtarief[Medewerker en/of functie],Tbl.Uurtarief[Uurtarief],"",0,1),"")</f>
        <v/>
      </c>
      <c r="H71" s="121">
        <f>IFERROR(Tbl.Kosten[[#This Row],[Uren]]*Tbl.Kosten[[#This Row],[Uurtarief]],0)</f>
        <v>0</v>
      </c>
      <c r="I71" s="119" t="str">
        <f>IF(Tbl.Kosten[[#This Row],[Subtotaal uren]]&lt;&gt;0,_xlfn.XLOOKUP(Tbl.Kosten[[#This Row],[Medewerker e/o 
functie]],Tbl.Uurtarief[Medewerker en/of functie],Tbl.Uurtarief[Kostensoort arbeid],"",0,1),"")</f>
        <v/>
      </c>
      <c r="J71" s="147"/>
      <c r="K71" s="145"/>
      <c r="L71" s="149" t="str">
        <f>IF(Tbl.Kosten[[#This Row],[Activum]]&lt;&gt;"",_xlfn.XLOOKUP(Tbl.Kosten[[#This Row],[Activum]],Tbl.Afschrijvingskosten[Activum],Tbl.Afschrijvingskosten[Tarief per afschrijvings-eenheid],"",0,1),"")</f>
        <v/>
      </c>
      <c r="M71" s="122">
        <f>IFERROR(Tbl.Kosten[[#This Row],[Een-
heden]]*Tbl.Kosten[[#This Row],[Afschrijvings-
tarief]],0)</f>
        <v>0</v>
      </c>
      <c r="N71" s="122" t="str">
        <f>IF(Tbl.Kosten[[#This Row],[Subtotaal afschrijving]]&lt;&gt;0,Lijsten!A69,"")</f>
        <v/>
      </c>
      <c r="O71" s="150"/>
      <c r="P71" s="145"/>
      <c r="Q71" s="148"/>
      <c r="R71" s="122">
        <f>IFERROR(Tbl.Kosten[[#This Row],[Aantal]]*Tbl.Kosten[[#This Row],[Tarief]],0)</f>
        <v>0</v>
      </c>
      <c r="S71" s="8">
        <f>IFERROR(Tbl.Kosten[[#This Row],[Subtotaal overige kosten]]+Tbl.Kosten[[#This Row],[Subtotaal uren]]+Tbl.Kosten[[#This Row],[Subtotaal afschrijving]],0)</f>
        <v>0</v>
      </c>
      <c r="T71" s="8">
        <f>IFERROR(Tbl.Kosten[[#This Row],[Totaal kosten]]*Tbl.Kosten[[#This Row],[Subsidie%]],0)</f>
        <v>0</v>
      </c>
      <c r="U71" s="4" t="str" cm="1">
        <f t="array" ref="U71">IFERROR(_xlfn.IFS(Tbl.Kosten[[#This Row],[Subtotaal uren]]&lt;&gt;0,Tbl.Kosten[[#This Row],[Kostensoort arbeid]],Tbl.Kosten[[#This Row],[Subtotaal afschrijving]]&lt;&gt;0,Tbl.Kosten[[#This Row],[Kostensoort afschrijving]],Tbl.Kosten[[#This Row],[Subtotaal overige kosten]]&lt;&gt;0,Tbl.Kosten[[#This Row],[Kostensoort overig]]),"")</f>
        <v/>
      </c>
      <c r="V71" s="4" t="str">
        <f>IFERROR(_xlfn.XLOOKUP(Tbl.Kosten[[#This Row],[Activiteitencode]],Tbl.Activiteiten[Activiteitcode],Tbl.Activiteiten[Werkpakketcode],"",0,1),"")</f>
        <v/>
      </c>
      <c r="W71" s="4" t="str">
        <f>IFERROR(_xlfn.XLOOKUP(Tbl.Kosten[[#This Row],[Werkpakketcode]],Tbl.Werkpakketten[Werkpakketcode],Tbl.Werkpakketten[Subsidiabele activiteit],"",0,1),"")</f>
        <v/>
      </c>
      <c r="X71" s="12">
        <f>IFERROR(_xlfn.XLOOKUP(Tbl.Kosten[[#This Row],[Sanr.]],Tbl.Subsidiehoogte[SAnr.],Tbl.Subsidiehoogte[Sub. Percentage],0,0,1),0)</f>
        <v>0</v>
      </c>
      <c r="Y71" s="154" t="str">
        <f>IFERROR(_xlfn.XLOOKUP(Tbl.Kosten[[#This Row],[Partnercode]],Tbl.Projectpartners[Partnercode],Tbl.Projectpartners[PNr.],"",0,1),"")</f>
        <v>P1</v>
      </c>
      <c r="Z71" s="158">
        <f>IF(Tbl.Kosten[[#This Row],[Pnr.]]=Z$7,Tbl.Kosten[[#This Row],[Totaal kosten]],"")</f>
        <v>0</v>
      </c>
      <c r="AA71" s="158" t="str">
        <f>IF(Tbl.Kosten[[#This Row],[Pnr.]]=AA$7,Tbl.Kosten[[#This Row],[Totaal kosten]],"")</f>
        <v/>
      </c>
      <c r="AB71" s="158" t="str">
        <f>IF(Tbl.Kosten[[#This Row],[Pnr.]]=AB$7,Tbl.Kosten[[#This Row],[Totaal kosten]],"")</f>
        <v/>
      </c>
      <c r="AC71" s="158" t="str">
        <f>IF(Tbl.Kosten[[#This Row],[Pnr.]]=AC$7,Tbl.Kosten[[#This Row],[Totaal kosten]],"")</f>
        <v/>
      </c>
      <c r="AD71" s="158" t="str">
        <f>IF(Tbl.Kosten[[#This Row],[Pnr.]]=AD$7,Tbl.Kosten[[#This Row],[Totaal kosten]],"")</f>
        <v/>
      </c>
      <c r="AE71" s="158" t="str">
        <f>IF(Tbl.Kosten[[#This Row],[Pnr.]]=AE$7,Tbl.Kosten[[#This Row],[Totaal kosten]],"")</f>
        <v/>
      </c>
      <c r="AF71" s="158" t="str">
        <f>IF(Tbl.Kosten[[#This Row],[Pnr.]]=AF$7,Tbl.Kosten[[#This Row],[Totaal kosten]],"")</f>
        <v/>
      </c>
      <c r="AG71" s="158" t="str">
        <f>IF(Tbl.Kosten[[#This Row],[Pnr.]]=AG$7,Tbl.Kosten[[#This Row],[Totaal kosten]],"")</f>
        <v/>
      </c>
      <c r="AH71" s="158" t="str">
        <f>IF(Tbl.Kosten[[#This Row],[Pnr.]]=AH$7,Tbl.Kosten[[#This Row],[Totaal kosten]],"")</f>
        <v/>
      </c>
      <c r="AI71" s="158" t="str">
        <f>IF(Tbl.Kosten[[#This Row],[Pnr.]]=AI$7,Tbl.Kosten[[#This Row],[Totaal kosten]],"")</f>
        <v/>
      </c>
      <c r="AJ71" s="158" t="str">
        <f>IF(Tbl.Kosten[[#This Row],[Pnr.]]=AJ$7,Tbl.Kosten[[#This Row],[Totaal kosten]],"")</f>
        <v/>
      </c>
      <c r="AK71" s="158" t="str">
        <f>IF(Tbl.Kosten[[#This Row],[Pnr.]]=AK$7,Tbl.Kosten[[#This Row],[Totaal kosten]],"")</f>
        <v/>
      </c>
      <c r="AL71" s="158" t="str">
        <f>IF(Tbl.Kosten[[#This Row],[Pnr.]]=AL$7,Tbl.Kosten[[#This Row],[Totaal kosten]],"")</f>
        <v/>
      </c>
      <c r="AM71" s="158" t="str">
        <f>IF(Tbl.Kosten[[#This Row],[Pnr.]]=AM$7,Tbl.Kosten[[#This Row],[Totaal kosten]],"")</f>
        <v/>
      </c>
      <c r="AN71" s="158" t="str">
        <f>IF(Tbl.Kosten[[#This Row],[Pnr.]]=AN$7,Tbl.Kosten[[#This Row],[Totaal kosten]],"")</f>
        <v/>
      </c>
      <c r="AO71" s="158" t="str">
        <f>IF(Tbl.Kosten[[#This Row],[Pnr.]]=AO$7,Tbl.Kosten[[#This Row],[Totaal kosten]],"")</f>
        <v/>
      </c>
      <c r="AP71" s="158" t="str">
        <f>IF(Tbl.Kosten[[#This Row],[Pnr.]]=AP$7,Tbl.Kosten[[#This Row],[Totaal kosten]],"")</f>
        <v/>
      </c>
      <c r="AQ71" s="158" t="str">
        <f>IF(Tbl.Kosten[[#This Row],[Pnr.]]=AQ$7,Tbl.Kosten[[#This Row],[Totaal kosten]],"")</f>
        <v/>
      </c>
      <c r="AR71" s="158" t="str">
        <f>IF(Tbl.Kosten[[#This Row],[Pnr.]]=AR$7,Tbl.Kosten[[#This Row],[Totaal kosten]],"")</f>
        <v/>
      </c>
      <c r="AS71" s="158" t="str">
        <f>IF(Tbl.Kosten[[#This Row],[Pnr.]]=AS$7,Tbl.Kosten[[#This Row],[Totaal kosten]],"")</f>
        <v/>
      </c>
      <c r="AT71" s="158" t="str">
        <f>IF(Tbl.Kosten[[#This Row],[Pnr.]]=AT$7,Tbl.Kosten[[#This Row],[Totaal kosten]],"")</f>
        <v/>
      </c>
      <c r="AU71" s="158" t="str">
        <f>IF(Tbl.Kosten[[#This Row],[Pnr.]]=AU$7,Tbl.Kosten[[#This Row],[Totaal kosten]],"")</f>
        <v/>
      </c>
      <c r="AV71" s="158" t="str">
        <f>IF(Tbl.Kosten[[#This Row],[Pnr.]]=AV$7,Tbl.Kosten[[#This Row],[Totaal kosten]],"")</f>
        <v/>
      </c>
      <c r="AW71" s="158" t="str">
        <f>IF(Tbl.Kosten[[#This Row],[Pnr.]]=AW$7,Tbl.Kosten[[#This Row],[Totaal kosten]],"")</f>
        <v/>
      </c>
      <c r="AX71" s="158" t="str">
        <f>IF(Tbl.Kosten[[#This Row],[Pnr.]]=AX$7,Tbl.Kosten[[#This Row],[Totaal kosten]],"")</f>
        <v/>
      </c>
      <c r="AY71" s="158" t="str">
        <f>IF(Tbl.Kosten[[#This Row],[Pnr.]]=AY$7,Tbl.Kosten[[#This Row],[Totaal kosten]],"")</f>
        <v/>
      </c>
      <c r="AZ71" s="158" t="str">
        <f>IF(Tbl.Kosten[[#This Row],[Pnr.]]=AZ$7,Tbl.Kosten[[#This Row],[Totaal kosten]],"")</f>
        <v/>
      </c>
      <c r="BA71" s="158" t="str">
        <f>IF(Tbl.Kosten[[#This Row],[Pnr.]]=BA$7,Tbl.Kosten[[#This Row],[Totaal kosten]],"")</f>
        <v/>
      </c>
      <c r="BB71" s="158" t="str">
        <f>IF(Tbl.Kosten[[#This Row],[Pnr.]]=BB$7,Tbl.Kosten[[#This Row],[Totaal kosten]],"")</f>
        <v/>
      </c>
      <c r="BC71" s="158" t="str">
        <f>IF(Tbl.Kosten[[#This Row],[Pnr.]]=BC$7,Tbl.Kosten[[#This Row],[Totaal kosten]],"")</f>
        <v/>
      </c>
      <c r="BD71" s="158" t="str">
        <f>IF(Tbl.Kosten[[#This Row],[Pnr.]]=BD$7,Tbl.Kosten[[#This Row],[Totaal kosten]],"")</f>
        <v/>
      </c>
      <c r="BE71" s="158" t="str">
        <f>IF(Tbl.Kosten[[#This Row],[Pnr.]]=BE$7,Tbl.Kosten[[#This Row],[Totaal kosten]],"")</f>
        <v/>
      </c>
      <c r="BF71" s="158" t="str">
        <f>IF(Tbl.Kosten[[#This Row],[Pnr.]]=BF$7,Tbl.Kosten[[#This Row],[Totaal kosten]],"")</f>
        <v/>
      </c>
      <c r="BG71" s="158" t="str">
        <f>IF(Tbl.Kosten[[#This Row],[Pnr.]]=BG$7,Tbl.Kosten[[#This Row],[Totaal kosten]],"")</f>
        <v/>
      </c>
      <c r="BH71" s="158" t="str">
        <f>IF(Tbl.Kosten[[#This Row],[Pnr.]]=BH$7,Tbl.Kosten[[#This Row],[Totaal kosten]],"")</f>
        <v/>
      </c>
      <c r="BI71" s="158" t="str">
        <f>IF(Tbl.Kosten[[#This Row],[Pnr.]]=BI$7,Tbl.Kosten[[#This Row],[Totaal kosten]],"")</f>
        <v/>
      </c>
      <c r="BJ71" s="158" t="str">
        <f>IF(Tbl.Kosten[[#This Row],[Pnr.]]=BJ$7,Tbl.Kosten[[#This Row],[Totaal kosten]],"")</f>
        <v/>
      </c>
      <c r="BK71" s="158" t="str">
        <f>IF(Tbl.Kosten[[#This Row],[Pnr.]]=BK$7,Tbl.Kosten[[#This Row],[Totaal kosten]],"")</f>
        <v/>
      </c>
      <c r="BL71" s="158" t="str">
        <f>IF(Tbl.Kosten[[#This Row],[Pnr.]]=BL$7,Tbl.Kosten[[#This Row],[Totaal kosten]],"")</f>
        <v/>
      </c>
      <c r="BM71" s="158" t="str">
        <f>IF(Tbl.Kosten[[#This Row],[Pnr.]]=BM$7,Tbl.Kosten[[#This Row],[Totaal kosten]],"")</f>
        <v/>
      </c>
      <c r="BN71" s="158" t="str">
        <f>IF(Tbl.Kosten[[#This Row],[Pnr.]]=BN$7,Tbl.Kosten[[#This Row],[Totaal kosten]],"")</f>
        <v/>
      </c>
      <c r="BO71" s="158" t="str">
        <f>IF(Tbl.Kosten[[#This Row],[Pnr.]]=BO$7,Tbl.Kosten[[#This Row],[Totaal kosten]],"")</f>
        <v/>
      </c>
      <c r="BP71" s="158" t="str">
        <f>IF(Tbl.Kosten[[#This Row],[Pnr.]]=BP$7,Tbl.Kosten[[#This Row],[Totaal kosten]],"")</f>
        <v/>
      </c>
      <c r="BQ71" s="158" t="str">
        <f>IF(Tbl.Kosten[[#This Row],[Pnr.]]=BQ$7,Tbl.Kosten[[#This Row],[Totaal kosten]],"")</f>
        <v/>
      </c>
      <c r="BR71" s="158" t="str">
        <f>IF(Tbl.Kosten[[#This Row],[Pnr.]]=BR$7,Tbl.Kosten[[#This Row],[Totaal kosten]],"")</f>
        <v/>
      </c>
      <c r="BS71" s="158" t="str">
        <f>IF(Tbl.Kosten[[#This Row],[Pnr.]]=BS$7,Tbl.Kosten[[#This Row],[Totaal kosten]],"")</f>
        <v/>
      </c>
      <c r="BT71" s="158" t="str">
        <f>IF(Tbl.Kosten[[#This Row],[Pnr.]]=BT$7,Tbl.Kosten[[#This Row],[Totaal kosten]],"")</f>
        <v/>
      </c>
      <c r="BU71" s="158" t="str">
        <f>IF(Tbl.Kosten[[#This Row],[Pnr.]]=BU$7,Tbl.Kosten[[#This Row],[Totaal kosten]],"")</f>
        <v/>
      </c>
      <c r="BV71" s="158" t="str">
        <f>IF(Tbl.Kosten[[#This Row],[Pnr.]]=BV$7,Tbl.Kosten[[#This Row],[Totaal kosten]],"")</f>
        <v/>
      </c>
      <c r="BW71" s="158" t="str">
        <f>IF(Tbl.Kosten[[#This Row],[Pnr.]]=BW$7,Tbl.Kosten[[#This Row],[Totaal kosten]],"")</f>
        <v/>
      </c>
      <c r="BX71" s="158" t="str">
        <f>IFERROR(_xlfn.XLOOKUP(Tbl.Kosten[[#This Row],[Werkpakketcode]],Tbl.Werkpakketten[Werkpakketcode],Tbl.Werkpakketten[WPnr.],"",0,1),"")</f>
        <v/>
      </c>
      <c r="BY71" s="158" t="str">
        <f>IF(Tbl.Kosten[[#This Row],[WPnr.]]=BY$7,Tbl.Kosten[[#This Row],[Totaal kosten]],"")</f>
        <v/>
      </c>
      <c r="BZ71" s="158" t="str">
        <f>IF(Tbl.Kosten[[#This Row],[WPnr.]]=BZ$7,Tbl.Kosten[[#This Row],[Totaal kosten]],"")</f>
        <v/>
      </c>
      <c r="CA71" s="158" t="str">
        <f>IF(Tbl.Kosten[[#This Row],[WPnr.]]=CA$7,Tbl.Kosten[[#This Row],[Totaal kosten]],"")</f>
        <v/>
      </c>
      <c r="CB71" s="158" t="str">
        <f>IF(Tbl.Kosten[[#This Row],[WPnr.]]=CB$7,Tbl.Kosten[[#This Row],[Totaal kosten]],"")</f>
        <v/>
      </c>
      <c r="CC71" s="158" t="str">
        <f>IF(Tbl.Kosten[[#This Row],[WPnr.]]=CC$7,Tbl.Kosten[[#This Row],[Totaal kosten]],"")</f>
        <v/>
      </c>
      <c r="CD71" s="158" t="str">
        <f>IF(Tbl.Kosten[[#This Row],[WPnr.]]=CD$7,Tbl.Kosten[[#This Row],[Totaal kosten]],"")</f>
        <v/>
      </c>
      <c r="CE71" s="158" t="str">
        <f>IF(Tbl.Kosten[[#This Row],[WPnr.]]=CE$7,Tbl.Kosten[[#This Row],[Totaal kosten]],"")</f>
        <v/>
      </c>
      <c r="CF71" s="158" t="str">
        <f>IF(Tbl.Kosten[[#This Row],[WPnr.]]=CF$7,Tbl.Kosten[[#This Row],[Totaal kosten]],"")</f>
        <v/>
      </c>
      <c r="CG71" s="158" t="str">
        <f>IF(Tbl.Kosten[[#This Row],[WPnr.]]=CG$7,Tbl.Kosten[[#This Row],[Totaal kosten]],"")</f>
        <v/>
      </c>
      <c r="CH71" s="158" t="str">
        <f>IF(Tbl.Kosten[[#This Row],[WPnr.]]=CH$7,Tbl.Kosten[[#This Row],[Totaal kosten]],"")</f>
        <v/>
      </c>
      <c r="CI71" s="158" t="str">
        <f>IF(Tbl.Kosten[[#This Row],[WPnr.]]=CI$7,Tbl.Kosten[[#This Row],[Totaal kosten]],"")</f>
        <v/>
      </c>
      <c r="CJ71" s="158" t="str">
        <f>IF(Tbl.Kosten[[#This Row],[WPnr.]]=CJ$7,Tbl.Kosten[[#This Row],[Totaal kosten]],"")</f>
        <v/>
      </c>
      <c r="CK71" s="158" t="str">
        <f>IF(Tbl.Kosten[[#This Row],[WPnr.]]=CK$7,Tbl.Kosten[[#This Row],[Totaal kosten]],"")</f>
        <v/>
      </c>
      <c r="CL71" s="158" t="str">
        <f>IF(Tbl.Kosten[[#This Row],[WPnr.]]=CL$7,Tbl.Kosten[[#This Row],[Totaal kosten]],"")</f>
        <v/>
      </c>
      <c r="CM71" s="158" t="str">
        <f>IF(Tbl.Kosten[[#This Row],[WPnr.]]=CM$7,Tbl.Kosten[[#This Row],[Totaal kosten]],"")</f>
        <v/>
      </c>
      <c r="CN71" s="158" t="str">
        <f>IF(Tbl.Kosten[[#This Row],[WPnr.]]=CN$7,Tbl.Kosten[[#This Row],[Totaal kosten]],"")</f>
        <v/>
      </c>
      <c r="CO71" s="158" t="str">
        <f>IF(Tbl.Kosten[[#This Row],[WPnr.]]=CO$7,Tbl.Kosten[[#This Row],[Totaal kosten]],"")</f>
        <v/>
      </c>
      <c r="CP71" s="158" t="str">
        <f>IF(Tbl.Kosten[[#This Row],[WPnr.]]=CP$7,Tbl.Kosten[[#This Row],[Totaal kosten]],"")</f>
        <v/>
      </c>
      <c r="CQ71" s="158" t="str">
        <f>IF(Tbl.Kosten[[#This Row],[WPnr.]]=CQ$7,Tbl.Kosten[[#This Row],[Totaal kosten]],"")</f>
        <v/>
      </c>
      <c r="CR71" s="158" t="str">
        <f>IF(Tbl.Kosten[[#This Row],[WPnr.]]=CR$7,Tbl.Kosten[[#This Row],[Totaal kosten]],"")</f>
        <v/>
      </c>
      <c r="CS71" s="158" t="str">
        <f>IF(Tbl.Kosten[[#This Row],[WPnr.]]=CS$7,Tbl.Kosten[[#This Row],[Totaal kosten]],"")</f>
        <v/>
      </c>
      <c r="CT71" s="158" t="str">
        <f>IF(Tbl.Kosten[[#This Row],[WPnr.]]=CT$7,Tbl.Kosten[[#This Row],[Totaal kosten]],"")</f>
        <v/>
      </c>
      <c r="CU71" s="158" t="str">
        <f>IF(Tbl.Kosten[[#This Row],[WPnr.]]=CU$7,Tbl.Kosten[[#This Row],[Totaal kosten]],"")</f>
        <v/>
      </c>
      <c r="CV71" s="158" t="str">
        <f>IF(Tbl.Kosten[[#This Row],[WPnr.]]=CV$7,Tbl.Kosten[[#This Row],[Totaal kosten]],"")</f>
        <v/>
      </c>
      <c r="CW71" s="158" t="str">
        <f>IF(Tbl.Kosten[[#This Row],[WPnr.]]=CW$7,Tbl.Kosten[[#This Row],[Totaal kosten]],"")</f>
        <v/>
      </c>
      <c r="CX71" s="158" t="str">
        <f>IF(Tbl.Kosten[[#This Row],[WPnr.]]=CX$7,Tbl.Kosten[[#This Row],[Totaal kosten]],"")</f>
        <v/>
      </c>
      <c r="CY71" s="158" t="str">
        <f>IF(Tbl.Kosten[[#This Row],[WPnr.]]=CY$7,Tbl.Kosten[[#This Row],[Totaal kosten]],"")</f>
        <v/>
      </c>
      <c r="CZ71" s="158" t="str">
        <f>IF(Tbl.Kosten[[#This Row],[WPnr.]]=CZ$7,Tbl.Kosten[[#This Row],[Totaal kosten]],"")</f>
        <v/>
      </c>
      <c r="DA71" s="158" t="str">
        <f>IF(Tbl.Kosten[[#This Row],[WPnr.]]=DA$7,Tbl.Kosten[[#This Row],[Totaal kosten]],"")</f>
        <v/>
      </c>
      <c r="DB71" s="158" t="str">
        <f>IF(Tbl.Kosten[[#This Row],[WPnr.]]=DB$7,Tbl.Kosten[[#This Row],[Totaal kosten]],"")</f>
        <v/>
      </c>
      <c r="DC71" s="158" t="str">
        <f>IF(Tbl.Kosten[[#This Row],[WPnr.]]=DC$7,Tbl.Kosten[[#This Row],[Totaal kosten]],"")</f>
        <v/>
      </c>
      <c r="DD71" s="158" t="str">
        <f>IF(Tbl.Kosten[[#This Row],[WPnr.]]=DD$7,Tbl.Kosten[[#This Row],[Totaal kosten]],"")</f>
        <v/>
      </c>
      <c r="DE71" s="158" t="str">
        <f>IF(Tbl.Kosten[[#This Row],[WPnr.]]=DE$7,Tbl.Kosten[[#This Row],[Totaal kosten]],"")</f>
        <v/>
      </c>
      <c r="DF71" s="158" t="str">
        <f>IF(Tbl.Kosten[[#This Row],[WPnr.]]=DF$7,Tbl.Kosten[[#This Row],[Totaal kosten]],"")</f>
        <v/>
      </c>
      <c r="DG71" s="158" t="str">
        <f>IF(Tbl.Kosten[[#This Row],[WPnr.]]=DG$7,Tbl.Kosten[[#This Row],[Totaal kosten]],"")</f>
        <v/>
      </c>
      <c r="DH71" s="158" t="str">
        <f>IF(Tbl.Kosten[[#This Row],[WPnr.]]=DH$7,Tbl.Kosten[[#This Row],[Totaal kosten]],"")</f>
        <v/>
      </c>
      <c r="DI71" s="158" t="str">
        <f>IF(Tbl.Kosten[[#This Row],[WPnr.]]=DI$7,Tbl.Kosten[[#This Row],[Totaal kosten]],"")</f>
        <v/>
      </c>
      <c r="DJ71" s="158" t="str">
        <f>IF(Tbl.Kosten[[#This Row],[WPnr.]]=DJ$7,Tbl.Kosten[[#This Row],[Totaal kosten]],"")</f>
        <v/>
      </c>
      <c r="DK71" s="158" t="str">
        <f>IF(Tbl.Kosten[[#This Row],[WPnr.]]=DK$7,Tbl.Kosten[[#This Row],[Totaal kosten]],"")</f>
        <v/>
      </c>
      <c r="DL71" s="158" t="str">
        <f>IF(Tbl.Kosten[[#This Row],[WPnr.]]=DL$7,Tbl.Kosten[[#This Row],[Totaal kosten]],"")</f>
        <v/>
      </c>
      <c r="DM71" s="158" t="str">
        <f>IF(Tbl.Kosten[[#This Row],[WPnr.]]=DM$7,Tbl.Kosten[[#This Row],[Totaal kosten]],"")</f>
        <v/>
      </c>
      <c r="DN71" s="158" t="str">
        <f>IF(Tbl.Kosten[[#This Row],[WPnr.]]=DN$7,Tbl.Kosten[[#This Row],[Totaal kosten]],"")</f>
        <v/>
      </c>
      <c r="DO71" s="158" t="str">
        <f>IF(Tbl.Kosten[[#This Row],[WPnr.]]=DO$7,Tbl.Kosten[[#This Row],[Totaal kosten]],"")</f>
        <v/>
      </c>
      <c r="DP71" s="158" t="str">
        <f>IF(Tbl.Kosten[[#This Row],[WPnr.]]=DP$7,Tbl.Kosten[[#This Row],[Totaal kosten]],"")</f>
        <v/>
      </c>
      <c r="DQ71" s="158" t="str">
        <f>IF(Tbl.Kosten[[#This Row],[WPnr.]]=DQ$7,Tbl.Kosten[[#This Row],[Totaal kosten]],"")</f>
        <v/>
      </c>
      <c r="DR71" s="158" t="str">
        <f>IF(Tbl.Kosten[[#This Row],[WPnr.]]=DR$7,Tbl.Kosten[[#This Row],[Totaal kosten]],"")</f>
        <v/>
      </c>
      <c r="DS71" s="158" t="str">
        <f>IF(Tbl.Kosten[[#This Row],[WPnr.]]=DS$7,Tbl.Kosten[[#This Row],[Totaal kosten]],"")</f>
        <v/>
      </c>
      <c r="DT71" s="158" t="str">
        <f>IF(Tbl.Kosten[[#This Row],[WPnr.]]=DT$7,Tbl.Kosten[[#This Row],[Totaal kosten]],"")</f>
        <v/>
      </c>
      <c r="DU71" s="158" t="str">
        <f>IF(Tbl.Kosten[[#This Row],[WPnr.]]=DU$7,Tbl.Kosten[[#This Row],[Totaal kosten]],"")</f>
        <v/>
      </c>
      <c r="DV71" s="158" t="str">
        <f>IF(Tbl.Kosten[[#This Row],[WPnr.]]=DV$7,Tbl.Kosten[[#This Row],[Totaal kosten]],"")</f>
        <v/>
      </c>
      <c r="DW71" s="160" t="str">
        <f>IFERROR(_xlfn.XLOOKUP(Tbl.Kosten[[#This Row],[Kostensoort]],Tbl.Kostensoorten[Kostensoorten],Tbl.Kostensoorten[KSnr.],"",0,1),"")</f>
        <v/>
      </c>
      <c r="DX71" s="160" t="str">
        <f>IF(Tbl.Kosten[[#This Row],[KSnr.]]=DX$7,Tbl.Kosten[[#This Row],[Totaal kosten]],"")</f>
        <v/>
      </c>
      <c r="DY71" s="160" t="str">
        <f>IF(Tbl.Kosten[[#This Row],[KSnr.]]=DY$7,Tbl.Kosten[[#This Row],[Totaal kosten]],"")</f>
        <v/>
      </c>
      <c r="DZ71" s="160" t="str">
        <f>IF(Tbl.Kosten[[#This Row],[KSnr.]]=DZ$7,Tbl.Kosten[[#This Row],[Totaal kosten]],"")</f>
        <v/>
      </c>
      <c r="EA71" s="160" t="str">
        <f>IF(Tbl.Kosten[[#This Row],[KSnr.]]=EA$7,Tbl.Kosten[[#This Row],[Totaal kosten]],"")</f>
        <v/>
      </c>
      <c r="EB71" s="160" t="str">
        <f>IF(Tbl.Kosten[[#This Row],[KSnr.]]=EB$7,Tbl.Kosten[[#This Row],[Totaal kosten]],"")</f>
        <v/>
      </c>
      <c r="EC71" s="160" t="str">
        <f>IF(Tbl.Kosten[[#This Row],[KSnr.]]=EC$7,Tbl.Kosten[[#This Row],[Totaal kosten]],"")</f>
        <v/>
      </c>
      <c r="ED71" s="160" t="str">
        <f>IF(Tbl.Kosten[[#This Row],[KSnr.]]=ED$7,Tbl.Kosten[[#This Row],[Totaal kosten]],"")</f>
        <v/>
      </c>
      <c r="EE71" s="160" t="str">
        <f>IF(Tbl.Kosten[[#This Row],[KSnr.]]=EE$7,Tbl.Kosten[[#This Row],[Totaal kosten]],"")</f>
        <v/>
      </c>
      <c r="EF71" s="160" t="str">
        <f>IF(Tbl.Kosten[[#This Row],[KSnr.]]=EF$7,Tbl.Kosten[[#This Row],[Totaal kosten]],"")</f>
        <v/>
      </c>
      <c r="EG71" s="160" t="str">
        <f>IF(Tbl.Kosten[[#This Row],[KSnr.]]=EG$7,Tbl.Kosten[[#This Row],[Totaal kosten]],"")</f>
        <v/>
      </c>
      <c r="EH71" s="160" t="str">
        <f>IF(Tbl.Kosten[[#This Row],[KSnr.]]=EH$7,Tbl.Kosten[[#This Row],[Totaal kosten]],"")</f>
        <v/>
      </c>
      <c r="EI71" s="160" t="str">
        <f>IF(Tbl.Kosten[[#This Row],[KSnr.]]=EI$7,Tbl.Kosten[[#This Row],[Totaal kosten]],"")</f>
        <v/>
      </c>
      <c r="EJ71" s="160" t="str">
        <f>IF(Tbl.Kosten[[#This Row],[KSnr.]]=EJ$7,Tbl.Kosten[[#This Row],[Totaal kosten]],"")</f>
        <v/>
      </c>
      <c r="EK71" s="160" t="str">
        <f>IF(Tbl.Kosten[[#This Row],[KSnr.]]=EK$7,Tbl.Kosten[[#This Row],[Totaal kosten]],"")</f>
        <v/>
      </c>
      <c r="EL71" s="160" t="str">
        <f>IF(Tbl.Kosten[[#This Row],[KSnr.]]=EL$7,Tbl.Kosten[[#This Row],[Totaal kosten]],"")</f>
        <v/>
      </c>
      <c r="EM71" s="160" t="str">
        <f>IF(Tbl.Kosten[[#This Row],[KSnr.]]=EM$7,Tbl.Kosten[[#This Row],[Totaal kosten]],"")</f>
        <v/>
      </c>
      <c r="EN71" s="160" t="str">
        <f>IF(Tbl.Kosten[[#This Row],[KSnr.]]=EN$7,Tbl.Kosten[[#This Row],[Totaal kosten]],"")</f>
        <v/>
      </c>
      <c r="EO71" s="160" t="str">
        <f>IF(Tbl.Kosten[[#This Row],[KSnr.]]=EO$7,Tbl.Kosten[[#This Row],[Totaal kosten]],"")</f>
        <v/>
      </c>
      <c r="EP71" s="160" t="str">
        <f>IF(Tbl.Kosten[[#This Row],[KSnr.]]=EP$7,Tbl.Kosten[[#This Row],[Totaal kosten]],"")</f>
        <v/>
      </c>
      <c r="EQ71" s="160" t="str">
        <f>IF(Tbl.Kosten[[#This Row],[KSnr.]]=EQ$7,Tbl.Kosten[[#This Row],[Totaal kosten]],"")</f>
        <v/>
      </c>
      <c r="ER71" s="154" t="str">
        <f>IFERROR(_xlfn.XLOOKUP(Tbl.Kosten[[#This Row],[Subsidieactiviteit]],Tbl.Subsidiehoogte[Subsidieactiviteit],Tbl.Subsidiehoogte[SAnr.],"",0,1),"")</f>
        <v/>
      </c>
      <c r="ES71" s="160" t="str">
        <f>IF(Tbl.Kosten[[#This Row],[Sanr.]]=ES$7,Tbl.Kosten[[#This Row],[Totaal kosten]],"")</f>
        <v/>
      </c>
      <c r="ET71" s="160" t="str">
        <f>IF(Tbl.Kosten[[#This Row],[Sanr.]]=ET$7,Tbl.Kosten[[#This Row],[Totaal kosten]],"")</f>
        <v/>
      </c>
      <c r="EU71" s="160" t="str">
        <f>IF(Tbl.Kosten[[#This Row],[Sanr.]]=EU$7,Tbl.Kosten[[#This Row],[Totaal kosten]],"")</f>
        <v/>
      </c>
      <c r="EV71" s="160" t="str">
        <f>IF(Tbl.Kosten[[#This Row],[Sanr.]]=EV$7,Tbl.Kosten[[#This Row],[Totaal kosten]],"")</f>
        <v/>
      </c>
      <c r="EW71" s="160" t="str">
        <f>IF(Tbl.Kosten[[#This Row],[Sanr.]]=EW$7,Tbl.Kosten[[#This Row],[Totaal kosten]],"")</f>
        <v/>
      </c>
      <c r="EX71" s="160" t="str">
        <f>IF(Tbl.Kosten[[#This Row],[Sanr.]]=EX$7,Tbl.Kosten[[#This Row],[Totaal kosten]],"")</f>
        <v/>
      </c>
      <c r="EY71" s="160" t="str">
        <f>IF(Tbl.Kosten[[#This Row],[Sanr.]]=EY$7,Tbl.Kosten[[#This Row],[Totaal kosten]],"")</f>
        <v/>
      </c>
      <c r="EZ71" s="160" t="str">
        <f>IF(Tbl.Kosten[[#This Row],[Sanr.]]=EZ$7,Tbl.Kosten[[#This Row],[Totaal kosten]],"")</f>
        <v/>
      </c>
      <c r="FA71" s="160" t="str">
        <f>IF(Tbl.Kosten[[#This Row],[Sanr.]]=FA$7,Tbl.Kosten[[#This Row],[Totaal kosten]],"")</f>
        <v/>
      </c>
      <c r="FB71" s="160" t="str">
        <f>IF(Tbl.Kosten[[#This Row],[Sanr.]]=FB$7,Tbl.Kosten[[#This Row],[Totaal kosten]],"")</f>
        <v/>
      </c>
      <c r="FC71" s="160" t="str">
        <f>IF(Tbl.Kosten[[#This Row],[Sanr.]]=FC$7,Tbl.Kosten[[#This Row],[Totaal kosten]],"")</f>
        <v/>
      </c>
      <c r="FD71" s="160" t="str">
        <f>IF(Tbl.Kosten[[#This Row],[Sanr.]]=FD$7,Tbl.Kosten[[#This Row],[Totaal kosten]],"")</f>
        <v/>
      </c>
      <c r="FE71" s="160" t="str">
        <f>IF(Tbl.Kosten[[#This Row],[Sanr.]]=FE$7,Tbl.Kosten[[#This Row],[Totaal kosten]],"")</f>
        <v/>
      </c>
      <c r="FF71" s="160" t="str">
        <f>IF(Tbl.Kosten[[#This Row],[Sanr.]]=FF$7,Tbl.Kosten[[#This Row],[Totaal kosten]],"")</f>
        <v/>
      </c>
      <c r="FG71" s="160" t="str">
        <f>IF(Tbl.Kosten[[#This Row],[Sanr.]]=FG$7,Tbl.Kosten[[#This Row],[Totaal kosten]],"")</f>
        <v/>
      </c>
      <c r="FH71" s="160" t="str">
        <f>IF(Tbl.Kosten[[#This Row],[Sanr.]]=FH$7,Tbl.Kosten[[#This Row],[Totaal kosten]],"")</f>
        <v/>
      </c>
      <c r="FI71" s="160" t="str">
        <f>IF(Tbl.Kosten[[#This Row],[Sanr.]]=FI$7,Tbl.Kosten[[#This Row],[Totaal kosten]],"")</f>
        <v/>
      </c>
      <c r="FJ71" s="160" t="str">
        <f>IF(Tbl.Kosten[[#This Row],[Sanr.]]=FJ$7,Tbl.Kosten[[#This Row],[Totaal kosten]],"")</f>
        <v/>
      </c>
      <c r="FK71" s="160" t="str">
        <f>IF(Tbl.Kosten[[#This Row],[Sanr.]]=FK$7,Tbl.Kosten[[#This Row],[Totaal kosten]],"")</f>
        <v/>
      </c>
      <c r="FL71" s="160" t="str">
        <f>IF(Tbl.Kosten[[#This Row],[Sanr.]]=FL$7,Tbl.Kosten[[#This Row],[Totaal kosten]],"")</f>
        <v/>
      </c>
      <c r="FM71" s="160" t="str">
        <f>IF(Tbl.Kosten[[#This Row],[Sanr.]]=FM$7,Tbl.Kosten[[#This Row],[Totaal kosten]],"")</f>
        <v/>
      </c>
      <c r="FN71" s="160" t="str">
        <f>IF(Tbl.Kosten[[#This Row],[Sanr.]]=FN$7,Tbl.Kosten[[#This Row],[Totaal kosten]],"")</f>
        <v/>
      </c>
      <c r="FO71" s="160" t="str">
        <f>IF(Tbl.Kosten[[#This Row],[Sanr.]]=FO$7,Tbl.Kosten[[#This Row],[Totaal kosten]],"")</f>
        <v/>
      </c>
      <c r="FP71" s="160" t="str">
        <f>IF(Tbl.Kosten[[#This Row],[Sanr.]]=FP$7,Tbl.Kosten[[#This Row],[Totaal kosten]],"")</f>
        <v/>
      </c>
      <c r="FQ71" s="160" t="str">
        <f>IF(Tbl.Kosten[[#This Row],[Sanr.]]=FQ$7,Tbl.Kosten[[#This Row],[Totaal kosten]],"")</f>
        <v/>
      </c>
      <c r="FR71" s="160" t="str">
        <f>IF(Tbl.Kosten[[#This Row],[Sanr.]]=FR$7,Tbl.Kosten[[#This Row],[Totaal kosten]],"")</f>
        <v/>
      </c>
      <c r="FS71" s="160" t="str">
        <f>IF(Tbl.Kosten[[#This Row],[Sanr.]]=FS$7,Tbl.Kosten[[#This Row],[Totaal kosten]],"")</f>
        <v/>
      </c>
      <c r="FT71" s="160" t="str">
        <f>IF(Tbl.Kosten[[#This Row],[Sanr.]]=FT$7,Tbl.Kosten[[#This Row],[Totaal kosten]],"")</f>
        <v/>
      </c>
      <c r="FU71" s="160" t="str">
        <f>IF(Tbl.Kosten[[#This Row],[Sanr.]]=FU$7,Tbl.Kosten[[#This Row],[Totaal kosten]],"")</f>
        <v/>
      </c>
      <c r="FV71" s="160" t="str">
        <f>IF(Tbl.Kosten[[#This Row],[Sanr.]]=FV$7,Tbl.Kosten[[#This Row],[Totaal kosten]],"")</f>
        <v/>
      </c>
      <c r="FW71" s="160" t="str">
        <f>IFERROR(_xlfn.XLOOKUP(Tbl.Kosten[[#This Row],[Activiteitencode]],Tbl.Activiteiten[Activiteitcode],Tbl.Activiteiten[Anr.],"",0,1),"")</f>
        <v/>
      </c>
      <c r="FX71" s="181" t="str">
        <f>_xlfn.CONCAT(Tbl.Kosten[[#This Row],[Pnr.]],Tbl.Kosten[[#This Row],[Sanr.]])</f>
        <v>P1</v>
      </c>
      <c r="FY71" s="160">
        <f>Tbl.Kosten[[#This Row],[Totaal kosten]]-Tbl.Kosten[[#This Row],[Subsidie]]</f>
        <v>0</v>
      </c>
      <c r="FZ71" s="160">
        <f>IF(Tbl.Kosten[[#This Row],[Pnr.]]=FZ$7,Tbl.Kosten[[#This Row],[Te financieren]],"")</f>
        <v>0</v>
      </c>
      <c r="GA71" s="160" t="str">
        <f>IF(Tbl.Kosten[[#This Row],[Pnr.]]=GA$7,Tbl.Kosten[[#This Row],[Te financieren]],"")</f>
        <v/>
      </c>
      <c r="GB71" s="160" t="str">
        <f>IF(Tbl.Kosten[[#This Row],[Pnr.]]=GB$7,Tbl.Kosten[[#This Row],[Te financieren]],"")</f>
        <v/>
      </c>
      <c r="GC71" s="160" t="str">
        <f>IF(Tbl.Kosten[[#This Row],[Pnr.]]=GC$7,Tbl.Kosten[[#This Row],[Te financieren]],"")</f>
        <v/>
      </c>
      <c r="GD71" s="160" t="str">
        <f>IF(Tbl.Kosten[[#This Row],[Pnr.]]=GD$7,Tbl.Kosten[[#This Row],[Te financieren]],"")</f>
        <v/>
      </c>
      <c r="GE71" s="160" t="str">
        <f>IF(Tbl.Kosten[[#This Row],[Pnr.]]=GE$7,Tbl.Kosten[[#This Row],[Te financieren]],"")</f>
        <v/>
      </c>
      <c r="GF71" s="160" t="str">
        <f>IF(Tbl.Kosten[[#This Row],[Pnr.]]=GF$7,Tbl.Kosten[[#This Row],[Te financieren]],"")</f>
        <v/>
      </c>
      <c r="GG71" s="160" t="str">
        <f>IF(Tbl.Kosten[[#This Row],[Pnr.]]=GG$7,Tbl.Kosten[[#This Row],[Te financieren]],"")</f>
        <v/>
      </c>
      <c r="GH71" s="160" t="str">
        <f>IF(Tbl.Kosten[[#This Row],[Pnr.]]=GH$7,Tbl.Kosten[[#This Row],[Te financieren]],"")</f>
        <v/>
      </c>
      <c r="GI71" s="160" t="str">
        <f>IF(Tbl.Kosten[[#This Row],[Pnr.]]=GI$7,Tbl.Kosten[[#This Row],[Te financieren]],"")</f>
        <v/>
      </c>
      <c r="GJ71" s="160" t="str">
        <f>IF(Tbl.Kosten[[#This Row],[Pnr.]]=GJ$7,Tbl.Kosten[[#This Row],[Te financieren]],"")</f>
        <v/>
      </c>
      <c r="GK71" s="160" t="str">
        <f>IF(Tbl.Kosten[[#This Row],[Pnr.]]=GK$7,Tbl.Kosten[[#This Row],[Te financieren]],"")</f>
        <v/>
      </c>
      <c r="GL71" s="160" t="str">
        <f>IF(Tbl.Kosten[[#This Row],[Pnr.]]=GL$7,Tbl.Kosten[[#This Row],[Te financieren]],"")</f>
        <v/>
      </c>
      <c r="GM71" s="160" t="str">
        <f>IF(Tbl.Kosten[[#This Row],[Pnr.]]=GM$7,Tbl.Kosten[[#This Row],[Te financieren]],"")</f>
        <v/>
      </c>
      <c r="GN71" s="160" t="str">
        <f>IF(Tbl.Kosten[[#This Row],[Pnr.]]=GN$7,Tbl.Kosten[[#This Row],[Te financieren]],"")</f>
        <v/>
      </c>
      <c r="GO71" s="160" t="str">
        <f>IF(Tbl.Kosten[[#This Row],[Pnr.]]=GO$7,Tbl.Kosten[[#This Row],[Te financieren]],"")</f>
        <v/>
      </c>
      <c r="GP71" s="160" t="str">
        <f>IF(Tbl.Kosten[[#This Row],[Pnr.]]=GP$7,Tbl.Kosten[[#This Row],[Te financieren]],"")</f>
        <v/>
      </c>
      <c r="GQ71" s="160" t="str">
        <f>IF(Tbl.Kosten[[#This Row],[Pnr.]]=GQ$7,Tbl.Kosten[[#This Row],[Te financieren]],"")</f>
        <v/>
      </c>
      <c r="GR71" s="160" t="str">
        <f>IF(Tbl.Kosten[[#This Row],[Pnr.]]=GR$7,Tbl.Kosten[[#This Row],[Te financieren]],"")</f>
        <v/>
      </c>
      <c r="GS71" s="160" t="str">
        <f>IF(Tbl.Kosten[[#This Row],[Pnr.]]=GS$7,Tbl.Kosten[[#This Row],[Te financieren]],"")</f>
        <v/>
      </c>
      <c r="GT71" s="160" t="str">
        <f>IF(Tbl.Kosten[[#This Row],[Pnr.]]=GT$7,Tbl.Kosten[[#This Row],[Te financieren]],"")</f>
        <v/>
      </c>
      <c r="GU71" s="160" t="str">
        <f>IF(Tbl.Kosten[[#This Row],[Pnr.]]=GU$7,Tbl.Kosten[[#This Row],[Te financieren]],"")</f>
        <v/>
      </c>
      <c r="GV71" s="160" t="str">
        <f>IF(Tbl.Kosten[[#This Row],[Pnr.]]=GV$7,Tbl.Kosten[[#This Row],[Te financieren]],"")</f>
        <v/>
      </c>
      <c r="GW71" s="160" t="str">
        <f>IF(Tbl.Kosten[[#This Row],[Pnr.]]=GW$7,Tbl.Kosten[[#This Row],[Te financieren]],"")</f>
        <v/>
      </c>
      <c r="GX71" s="160" t="str">
        <f>IF(Tbl.Kosten[[#This Row],[Pnr.]]=GX$7,Tbl.Kosten[[#This Row],[Te financieren]],"")</f>
        <v/>
      </c>
      <c r="GY71" s="160" t="str">
        <f>IF(Tbl.Kosten[[#This Row],[Pnr.]]=GY$7,Tbl.Kosten[[#This Row],[Te financieren]],"")</f>
        <v/>
      </c>
      <c r="GZ71" s="160" t="str">
        <f>IF(Tbl.Kosten[[#This Row],[Pnr.]]=GZ$7,Tbl.Kosten[[#This Row],[Te financieren]],"")</f>
        <v/>
      </c>
      <c r="HA71" s="160" t="str">
        <f>IF(Tbl.Kosten[[#This Row],[Pnr.]]=HA$7,Tbl.Kosten[[#This Row],[Te financieren]],"")</f>
        <v/>
      </c>
      <c r="HB71" s="160" t="str">
        <f>IF(Tbl.Kosten[[#This Row],[Pnr.]]=HB$7,Tbl.Kosten[[#This Row],[Te financieren]],"")</f>
        <v/>
      </c>
      <c r="HC71" s="160" t="str">
        <f>IF(Tbl.Kosten[[#This Row],[Pnr.]]=HC$7,Tbl.Kosten[[#This Row],[Te financieren]],"")</f>
        <v/>
      </c>
      <c r="HD71" s="160" t="str">
        <f>IF(Tbl.Kosten[[#This Row],[Pnr.]]=HD$7,Tbl.Kosten[[#This Row],[Te financieren]],"")</f>
        <v/>
      </c>
      <c r="HE71" s="160" t="str">
        <f>IF(Tbl.Kosten[[#This Row],[Pnr.]]=HE$7,Tbl.Kosten[[#This Row],[Te financieren]],"")</f>
        <v/>
      </c>
      <c r="HF71" s="160" t="str">
        <f>IF(Tbl.Kosten[[#This Row],[Pnr.]]=HF$7,Tbl.Kosten[[#This Row],[Te financieren]],"")</f>
        <v/>
      </c>
      <c r="HG71" s="160" t="str">
        <f>IF(Tbl.Kosten[[#This Row],[Pnr.]]=HG$7,Tbl.Kosten[[#This Row],[Te financieren]],"")</f>
        <v/>
      </c>
      <c r="HH71" s="160" t="str">
        <f>IF(Tbl.Kosten[[#This Row],[Pnr.]]=HH$7,Tbl.Kosten[[#This Row],[Te financieren]],"")</f>
        <v/>
      </c>
      <c r="HI71" s="160" t="str">
        <f>IF(Tbl.Kosten[[#This Row],[Pnr.]]=HI$7,Tbl.Kosten[[#This Row],[Te financieren]],"")</f>
        <v/>
      </c>
      <c r="HJ71" s="160" t="str">
        <f>IF(Tbl.Kosten[[#This Row],[Pnr.]]=HJ$7,Tbl.Kosten[[#This Row],[Te financieren]],"")</f>
        <v/>
      </c>
      <c r="HK71" s="160" t="str">
        <f>IF(Tbl.Kosten[[#This Row],[Pnr.]]=HK$7,Tbl.Kosten[[#This Row],[Te financieren]],"")</f>
        <v/>
      </c>
      <c r="HL71" s="160" t="str">
        <f>IF(Tbl.Kosten[[#This Row],[Pnr.]]=HL$7,Tbl.Kosten[[#This Row],[Te financieren]],"")</f>
        <v/>
      </c>
      <c r="HM71" s="160" t="str">
        <f>IF(Tbl.Kosten[[#This Row],[Pnr.]]=HM$7,Tbl.Kosten[[#This Row],[Te financieren]],"")</f>
        <v/>
      </c>
      <c r="HN71" s="160" t="str">
        <f>IF(Tbl.Kosten[[#This Row],[Pnr.]]=HN$7,Tbl.Kosten[[#This Row],[Te financieren]],"")</f>
        <v/>
      </c>
      <c r="HO71" s="160" t="str">
        <f>IF(Tbl.Kosten[[#This Row],[Pnr.]]=HO$7,Tbl.Kosten[[#This Row],[Te financieren]],"")</f>
        <v/>
      </c>
      <c r="HP71" s="160" t="str">
        <f>IF(Tbl.Kosten[[#This Row],[Pnr.]]=HP$7,Tbl.Kosten[[#This Row],[Te financieren]],"")</f>
        <v/>
      </c>
      <c r="HQ71" s="160" t="str">
        <f>IF(Tbl.Kosten[[#This Row],[Pnr.]]=HQ$7,Tbl.Kosten[[#This Row],[Te financieren]],"")</f>
        <v/>
      </c>
      <c r="HR71" s="160" t="str">
        <f>IF(Tbl.Kosten[[#This Row],[Pnr.]]=HR$7,Tbl.Kosten[[#This Row],[Te financieren]],"")</f>
        <v/>
      </c>
      <c r="HS71" s="160" t="str">
        <f>IF(Tbl.Kosten[[#This Row],[Pnr.]]=HS$7,Tbl.Kosten[[#This Row],[Te financieren]],"")</f>
        <v/>
      </c>
      <c r="HT71" s="160" t="str">
        <f>IF(Tbl.Kosten[[#This Row],[Pnr.]]=HT$7,Tbl.Kosten[[#This Row],[Te financieren]],"")</f>
        <v/>
      </c>
      <c r="HU71" s="160" t="str">
        <f>IF(Tbl.Kosten[[#This Row],[Pnr.]]=HU$7,Tbl.Kosten[[#This Row],[Te financieren]],"")</f>
        <v/>
      </c>
      <c r="HV71" s="160" t="str">
        <f>IF(Tbl.Kosten[[#This Row],[Pnr.]]=HV$7,Tbl.Kosten[[#This Row],[Te financieren]],"")</f>
        <v/>
      </c>
      <c r="HW71" s="160" t="str">
        <f>IF(Tbl.Kosten[[#This Row],[Pnr.]]=HW$7,Tbl.Kosten[[#This Row],[Te financieren]],"")</f>
        <v/>
      </c>
    </row>
    <row r="72" spans="2:231" x14ac:dyDescent="0.3">
      <c r="B72" s="144"/>
      <c r="C72" s="147"/>
      <c r="D72" s="146"/>
      <c r="E72" s="147"/>
      <c r="F72" s="145"/>
      <c r="G72" s="11" t="str">
        <f>IF(Tbl.Kosten[[#This Row],[Medewerker e/o 
functie]]&lt;&gt;"",_xlfn.XLOOKUP(Tbl.Kosten[[#This Row],[Medewerker e/o 
functie]],Tbl.Uurtarief[Medewerker en/of functie],Tbl.Uurtarief[Uurtarief],"",0,1),"")</f>
        <v/>
      </c>
      <c r="H72" s="121">
        <f>IFERROR(Tbl.Kosten[[#This Row],[Uren]]*Tbl.Kosten[[#This Row],[Uurtarief]],0)</f>
        <v>0</v>
      </c>
      <c r="I72" s="119" t="str">
        <f>IF(Tbl.Kosten[[#This Row],[Subtotaal uren]]&lt;&gt;0,_xlfn.XLOOKUP(Tbl.Kosten[[#This Row],[Medewerker e/o 
functie]],Tbl.Uurtarief[Medewerker en/of functie],Tbl.Uurtarief[Kostensoort arbeid],"",0,1),"")</f>
        <v/>
      </c>
      <c r="J72" s="147"/>
      <c r="K72" s="145"/>
      <c r="L72" s="149" t="str">
        <f>IF(Tbl.Kosten[[#This Row],[Activum]]&lt;&gt;"",_xlfn.XLOOKUP(Tbl.Kosten[[#This Row],[Activum]],Tbl.Afschrijvingskosten[Activum],Tbl.Afschrijvingskosten[Tarief per afschrijvings-eenheid],"",0,1),"")</f>
        <v/>
      </c>
      <c r="M72" s="122">
        <f>IFERROR(Tbl.Kosten[[#This Row],[Een-
heden]]*Tbl.Kosten[[#This Row],[Afschrijvings-
tarief]],0)</f>
        <v>0</v>
      </c>
      <c r="N72" s="122" t="str">
        <f>IF(Tbl.Kosten[[#This Row],[Subtotaal afschrijving]]&lt;&gt;0,Lijsten!A70,"")</f>
        <v/>
      </c>
      <c r="O72" s="150"/>
      <c r="P72" s="145"/>
      <c r="Q72" s="148"/>
      <c r="R72" s="122">
        <f>IFERROR(Tbl.Kosten[[#This Row],[Aantal]]*Tbl.Kosten[[#This Row],[Tarief]],0)</f>
        <v>0</v>
      </c>
      <c r="S72" s="8">
        <f>IFERROR(Tbl.Kosten[[#This Row],[Subtotaal overige kosten]]+Tbl.Kosten[[#This Row],[Subtotaal uren]]+Tbl.Kosten[[#This Row],[Subtotaal afschrijving]],0)</f>
        <v>0</v>
      </c>
      <c r="T72" s="8">
        <f>IFERROR(Tbl.Kosten[[#This Row],[Totaal kosten]]*Tbl.Kosten[[#This Row],[Subsidie%]],0)</f>
        <v>0</v>
      </c>
      <c r="U72" s="4" t="str" cm="1">
        <f t="array" ref="U72">IFERROR(_xlfn.IFS(Tbl.Kosten[[#This Row],[Subtotaal uren]]&lt;&gt;0,Tbl.Kosten[[#This Row],[Kostensoort arbeid]],Tbl.Kosten[[#This Row],[Subtotaal afschrijving]]&lt;&gt;0,Tbl.Kosten[[#This Row],[Kostensoort afschrijving]],Tbl.Kosten[[#This Row],[Subtotaal overige kosten]]&lt;&gt;0,Tbl.Kosten[[#This Row],[Kostensoort overig]]),"")</f>
        <v/>
      </c>
      <c r="V72" s="4" t="str">
        <f>IFERROR(_xlfn.XLOOKUP(Tbl.Kosten[[#This Row],[Activiteitencode]],Tbl.Activiteiten[Activiteitcode],Tbl.Activiteiten[Werkpakketcode],"",0,1),"")</f>
        <v/>
      </c>
      <c r="W72" s="4" t="str">
        <f>IFERROR(_xlfn.XLOOKUP(Tbl.Kosten[[#This Row],[Werkpakketcode]],Tbl.Werkpakketten[Werkpakketcode],Tbl.Werkpakketten[Subsidiabele activiteit],"",0,1),"")</f>
        <v/>
      </c>
      <c r="X72" s="12">
        <f>IFERROR(_xlfn.XLOOKUP(Tbl.Kosten[[#This Row],[Sanr.]],Tbl.Subsidiehoogte[SAnr.],Tbl.Subsidiehoogte[Sub. Percentage],0,0,1),0)</f>
        <v>0</v>
      </c>
      <c r="Y72" s="154" t="str">
        <f>IFERROR(_xlfn.XLOOKUP(Tbl.Kosten[[#This Row],[Partnercode]],Tbl.Projectpartners[Partnercode],Tbl.Projectpartners[PNr.],"",0,1),"")</f>
        <v>P1</v>
      </c>
      <c r="Z72" s="158">
        <f>IF(Tbl.Kosten[[#This Row],[Pnr.]]=Z$7,Tbl.Kosten[[#This Row],[Totaal kosten]],"")</f>
        <v>0</v>
      </c>
      <c r="AA72" s="158" t="str">
        <f>IF(Tbl.Kosten[[#This Row],[Pnr.]]=AA$7,Tbl.Kosten[[#This Row],[Totaal kosten]],"")</f>
        <v/>
      </c>
      <c r="AB72" s="158" t="str">
        <f>IF(Tbl.Kosten[[#This Row],[Pnr.]]=AB$7,Tbl.Kosten[[#This Row],[Totaal kosten]],"")</f>
        <v/>
      </c>
      <c r="AC72" s="158" t="str">
        <f>IF(Tbl.Kosten[[#This Row],[Pnr.]]=AC$7,Tbl.Kosten[[#This Row],[Totaal kosten]],"")</f>
        <v/>
      </c>
      <c r="AD72" s="158" t="str">
        <f>IF(Tbl.Kosten[[#This Row],[Pnr.]]=AD$7,Tbl.Kosten[[#This Row],[Totaal kosten]],"")</f>
        <v/>
      </c>
      <c r="AE72" s="158" t="str">
        <f>IF(Tbl.Kosten[[#This Row],[Pnr.]]=AE$7,Tbl.Kosten[[#This Row],[Totaal kosten]],"")</f>
        <v/>
      </c>
      <c r="AF72" s="158" t="str">
        <f>IF(Tbl.Kosten[[#This Row],[Pnr.]]=AF$7,Tbl.Kosten[[#This Row],[Totaal kosten]],"")</f>
        <v/>
      </c>
      <c r="AG72" s="158" t="str">
        <f>IF(Tbl.Kosten[[#This Row],[Pnr.]]=AG$7,Tbl.Kosten[[#This Row],[Totaal kosten]],"")</f>
        <v/>
      </c>
      <c r="AH72" s="158" t="str">
        <f>IF(Tbl.Kosten[[#This Row],[Pnr.]]=AH$7,Tbl.Kosten[[#This Row],[Totaal kosten]],"")</f>
        <v/>
      </c>
      <c r="AI72" s="158" t="str">
        <f>IF(Tbl.Kosten[[#This Row],[Pnr.]]=AI$7,Tbl.Kosten[[#This Row],[Totaal kosten]],"")</f>
        <v/>
      </c>
      <c r="AJ72" s="158" t="str">
        <f>IF(Tbl.Kosten[[#This Row],[Pnr.]]=AJ$7,Tbl.Kosten[[#This Row],[Totaal kosten]],"")</f>
        <v/>
      </c>
      <c r="AK72" s="158" t="str">
        <f>IF(Tbl.Kosten[[#This Row],[Pnr.]]=AK$7,Tbl.Kosten[[#This Row],[Totaal kosten]],"")</f>
        <v/>
      </c>
      <c r="AL72" s="158" t="str">
        <f>IF(Tbl.Kosten[[#This Row],[Pnr.]]=AL$7,Tbl.Kosten[[#This Row],[Totaal kosten]],"")</f>
        <v/>
      </c>
      <c r="AM72" s="158" t="str">
        <f>IF(Tbl.Kosten[[#This Row],[Pnr.]]=AM$7,Tbl.Kosten[[#This Row],[Totaal kosten]],"")</f>
        <v/>
      </c>
      <c r="AN72" s="158" t="str">
        <f>IF(Tbl.Kosten[[#This Row],[Pnr.]]=AN$7,Tbl.Kosten[[#This Row],[Totaal kosten]],"")</f>
        <v/>
      </c>
      <c r="AO72" s="158" t="str">
        <f>IF(Tbl.Kosten[[#This Row],[Pnr.]]=AO$7,Tbl.Kosten[[#This Row],[Totaal kosten]],"")</f>
        <v/>
      </c>
      <c r="AP72" s="158" t="str">
        <f>IF(Tbl.Kosten[[#This Row],[Pnr.]]=AP$7,Tbl.Kosten[[#This Row],[Totaal kosten]],"")</f>
        <v/>
      </c>
      <c r="AQ72" s="158" t="str">
        <f>IF(Tbl.Kosten[[#This Row],[Pnr.]]=AQ$7,Tbl.Kosten[[#This Row],[Totaal kosten]],"")</f>
        <v/>
      </c>
      <c r="AR72" s="158" t="str">
        <f>IF(Tbl.Kosten[[#This Row],[Pnr.]]=AR$7,Tbl.Kosten[[#This Row],[Totaal kosten]],"")</f>
        <v/>
      </c>
      <c r="AS72" s="158" t="str">
        <f>IF(Tbl.Kosten[[#This Row],[Pnr.]]=AS$7,Tbl.Kosten[[#This Row],[Totaal kosten]],"")</f>
        <v/>
      </c>
      <c r="AT72" s="158" t="str">
        <f>IF(Tbl.Kosten[[#This Row],[Pnr.]]=AT$7,Tbl.Kosten[[#This Row],[Totaal kosten]],"")</f>
        <v/>
      </c>
      <c r="AU72" s="158" t="str">
        <f>IF(Tbl.Kosten[[#This Row],[Pnr.]]=AU$7,Tbl.Kosten[[#This Row],[Totaal kosten]],"")</f>
        <v/>
      </c>
      <c r="AV72" s="158" t="str">
        <f>IF(Tbl.Kosten[[#This Row],[Pnr.]]=AV$7,Tbl.Kosten[[#This Row],[Totaal kosten]],"")</f>
        <v/>
      </c>
      <c r="AW72" s="158" t="str">
        <f>IF(Tbl.Kosten[[#This Row],[Pnr.]]=AW$7,Tbl.Kosten[[#This Row],[Totaal kosten]],"")</f>
        <v/>
      </c>
      <c r="AX72" s="158" t="str">
        <f>IF(Tbl.Kosten[[#This Row],[Pnr.]]=AX$7,Tbl.Kosten[[#This Row],[Totaal kosten]],"")</f>
        <v/>
      </c>
      <c r="AY72" s="158" t="str">
        <f>IF(Tbl.Kosten[[#This Row],[Pnr.]]=AY$7,Tbl.Kosten[[#This Row],[Totaal kosten]],"")</f>
        <v/>
      </c>
      <c r="AZ72" s="158" t="str">
        <f>IF(Tbl.Kosten[[#This Row],[Pnr.]]=AZ$7,Tbl.Kosten[[#This Row],[Totaal kosten]],"")</f>
        <v/>
      </c>
      <c r="BA72" s="158" t="str">
        <f>IF(Tbl.Kosten[[#This Row],[Pnr.]]=BA$7,Tbl.Kosten[[#This Row],[Totaal kosten]],"")</f>
        <v/>
      </c>
      <c r="BB72" s="158" t="str">
        <f>IF(Tbl.Kosten[[#This Row],[Pnr.]]=BB$7,Tbl.Kosten[[#This Row],[Totaal kosten]],"")</f>
        <v/>
      </c>
      <c r="BC72" s="158" t="str">
        <f>IF(Tbl.Kosten[[#This Row],[Pnr.]]=BC$7,Tbl.Kosten[[#This Row],[Totaal kosten]],"")</f>
        <v/>
      </c>
      <c r="BD72" s="158" t="str">
        <f>IF(Tbl.Kosten[[#This Row],[Pnr.]]=BD$7,Tbl.Kosten[[#This Row],[Totaal kosten]],"")</f>
        <v/>
      </c>
      <c r="BE72" s="158" t="str">
        <f>IF(Tbl.Kosten[[#This Row],[Pnr.]]=BE$7,Tbl.Kosten[[#This Row],[Totaal kosten]],"")</f>
        <v/>
      </c>
      <c r="BF72" s="158" t="str">
        <f>IF(Tbl.Kosten[[#This Row],[Pnr.]]=BF$7,Tbl.Kosten[[#This Row],[Totaal kosten]],"")</f>
        <v/>
      </c>
      <c r="BG72" s="158" t="str">
        <f>IF(Tbl.Kosten[[#This Row],[Pnr.]]=BG$7,Tbl.Kosten[[#This Row],[Totaal kosten]],"")</f>
        <v/>
      </c>
      <c r="BH72" s="158" t="str">
        <f>IF(Tbl.Kosten[[#This Row],[Pnr.]]=BH$7,Tbl.Kosten[[#This Row],[Totaal kosten]],"")</f>
        <v/>
      </c>
      <c r="BI72" s="158" t="str">
        <f>IF(Tbl.Kosten[[#This Row],[Pnr.]]=BI$7,Tbl.Kosten[[#This Row],[Totaal kosten]],"")</f>
        <v/>
      </c>
      <c r="BJ72" s="158" t="str">
        <f>IF(Tbl.Kosten[[#This Row],[Pnr.]]=BJ$7,Tbl.Kosten[[#This Row],[Totaal kosten]],"")</f>
        <v/>
      </c>
      <c r="BK72" s="158" t="str">
        <f>IF(Tbl.Kosten[[#This Row],[Pnr.]]=BK$7,Tbl.Kosten[[#This Row],[Totaal kosten]],"")</f>
        <v/>
      </c>
      <c r="BL72" s="158" t="str">
        <f>IF(Tbl.Kosten[[#This Row],[Pnr.]]=BL$7,Tbl.Kosten[[#This Row],[Totaal kosten]],"")</f>
        <v/>
      </c>
      <c r="BM72" s="158" t="str">
        <f>IF(Tbl.Kosten[[#This Row],[Pnr.]]=BM$7,Tbl.Kosten[[#This Row],[Totaal kosten]],"")</f>
        <v/>
      </c>
      <c r="BN72" s="158" t="str">
        <f>IF(Tbl.Kosten[[#This Row],[Pnr.]]=BN$7,Tbl.Kosten[[#This Row],[Totaal kosten]],"")</f>
        <v/>
      </c>
      <c r="BO72" s="158" t="str">
        <f>IF(Tbl.Kosten[[#This Row],[Pnr.]]=BO$7,Tbl.Kosten[[#This Row],[Totaal kosten]],"")</f>
        <v/>
      </c>
      <c r="BP72" s="158" t="str">
        <f>IF(Tbl.Kosten[[#This Row],[Pnr.]]=BP$7,Tbl.Kosten[[#This Row],[Totaal kosten]],"")</f>
        <v/>
      </c>
      <c r="BQ72" s="158" t="str">
        <f>IF(Tbl.Kosten[[#This Row],[Pnr.]]=BQ$7,Tbl.Kosten[[#This Row],[Totaal kosten]],"")</f>
        <v/>
      </c>
      <c r="BR72" s="158" t="str">
        <f>IF(Tbl.Kosten[[#This Row],[Pnr.]]=BR$7,Tbl.Kosten[[#This Row],[Totaal kosten]],"")</f>
        <v/>
      </c>
      <c r="BS72" s="158" t="str">
        <f>IF(Tbl.Kosten[[#This Row],[Pnr.]]=BS$7,Tbl.Kosten[[#This Row],[Totaal kosten]],"")</f>
        <v/>
      </c>
      <c r="BT72" s="158" t="str">
        <f>IF(Tbl.Kosten[[#This Row],[Pnr.]]=BT$7,Tbl.Kosten[[#This Row],[Totaal kosten]],"")</f>
        <v/>
      </c>
      <c r="BU72" s="158" t="str">
        <f>IF(Tbl.Kosten[[#This Row],[Pnr.]]=BU$7,Tbl.Kosten[[#This Row],[Totaal kosten]],"")</f>
        <v/>
      </c>
      <c r="BV72" s="158" t="str">
        <f>IF(Tbl.Kosten[[#This Row],[Pnr.]]=BV$7,Tbl.Kosten[[#This Row],[Totaal kosten]],"")</f>
        <v/>
      </c>
      <c r="BW72" s="158" t="str">
        <f>IF(Tbl.Kosten[[#This Row],[Pnr.]]=BW$7,Tbl.Kosten[[#This Row],[Totaal kosten]],"")</f>
        <v/>
      </c>
      <c r="BX72" s="158" t="str">
        <f>IFERROR(_xlfn.XLOOKUP(Tbl.Kosten[[#This Row],[Werkpakketcode]],Tbl.Werkpakketten[Werkpakketcode],Tbl.Werkpakketten[WPnr.],"",0,1),"")</f>
        <v/>
      </c>
      <c r="BY72" s="158" t="str">
        <f>IF(Tbl.Kosten[[#This Row],[WPnr.]]=BY$7,Tbl.Kosten[[#This Row],[Totaal kosten]],"")</f>
        <v/>
      </c>
      <c r="BZ72" s="158" t="str">
        <f>IF(Tbl.Kosten[[#This Row],[WPnr.]]=BZ$7,Tbl.Kosten[[#This Row],[Totaal kosten]],"")</f>
        <v/>
      </c>
      <c r="CA72" s="158" t="str">
        <f>IF(Tbl.Kosten[[#This Row],[WPnr.]]=CA$7,Tbl.Kosten[[#This Row],[Totaal kosten]],"")</f>
        <v/>
      </c>
      <c r="CB72" s="158" t="str">
        <f>IF(Tbl.Kosten[[#This Row],[WPnr.]]=CB$7,Tbl.Kosten[[#This Row],[Totaal kosten]],"")</f>
        <v/>
      </c>
      <c r="CC72" s="158" t="str">
        <f>IF(Tbl.Kosten[[#This Row],[WPnr.]]=CC$7,Tbl.Kosten[[#This Row],[Totaal kosten]],"")</f>
        <v/>
      </c>
      <c r="CD72" s="158" t="str">
        <f>IF(Tbl.Kosten[[#This Row],[WPnr.]]=CD$7,Tbl.Kosten[[#This Row],[Totaal kosten]],"")</f>
        <v/>
      </c>
      <c r="CE72" s="158" t="str">
        <f>IF(Tbl.Kosten[[#This Row],[WPnr.]]=CE$7,Tbl.Kosten[[#This Row],[Totaal kosten]],"")</f>
        <v/>
      </c>
      <c r="CF72" s="158" t="str">
        <f>IF(Tbl.Kosten[[#This Row],[WPnr.]]=CF$7,Tbl.Kosten[[#This Row],[Totaal kosten]],"")</f>
        <v/>
      </c>
      <c r="CG72" s="158" t="str">
        <f>IF(Tbl.Kosten[[#This Row],[WPnr.]]=CG$7,Tbl.Kosten[[#This Row],[Totaal kosten]],"")</f>
        <v/>
      </c>
      <c r="CH72" s="158" t="str">
        <f>IF(Tbl.Kosten[[#This Row],[WPnr.]]=CH$7,Tbl.Kosten[[#This Row],[Totaal kosten]],"")</f>
        <v/>
      </c>
      <c r="CI72" s="158" t="str">
        <f>IF(Tbl.Kosten[[#This Row],[WPnr.]]=CI$7,Tbl.Kosten[[#This Row],[Totaal kosten]],"")</f>
        <v/>
      </c>
      <c r="CJ72" s="158" t="str">
        <f>IF(Tbl.Kosten[[#This Row],[WPnr.]]=CJ$7,Tbl.Kosten[[#This Row],[Totaal kosten]],"")</f>
        <v/>
      </c>
      <c r="CK72" s="158" t="str">
        <f>IF(Tbl.Kosten[[#This Row],[WPnr.]]=CK$7,Tbl.Kosten[[#This Row],[Totaal kosten]],"")</f>
        <v/>
      </c>
      <c r="CL72" s="158" t="str">
        <f>IF(Tbl.Kosten[[#This Row],[WPnr.]]=CL$7,Tbl.Kosten[[#This Row],[Totaal kosten]],"")</f>
        <v/>
      </c>
      <c r="CM72" s="158" t="str">
        <f>IF(Tbl.Kosten[[#This Row],[WPnr.]]=CM$7,Tbl.Kosten[[#This Row],[Totaal kosten]],"")</f>
        <v/>
      </c>
      <c r="CN72" s="158" t="str">
        <f>IF(Tbl.Kosten[[#This Row],[WPnr.]]=CN$7,Tbl.Kosten[[#This Row],[Totaal kosten]],"")</f>
        <v/>
      </c>
      <c r="CO72" s="158" t="str">
        <f>IF(Tbl.Kosten[[#This Row],[WPnr.]]=CO$7,Tbl.Kosten[[#This Row],[Totaal kosten]],"")</f>
        <v/>
      </c>
      <c r="CP72" s="158" t="str">
        <f>IF(Tbl.Kosten[[#This Row],[WPnr.]]=CP$7,Tbl.Kosten[[#This Row],[Totaal kosten]],"")</f>
        <v/>
      </c>
      <c r="CQ72" s="158" t="str">
        <f>IF(Tbl.Kosten[[#This Row],[WPnr.]]=CQ$7,Tbl.Kosten[[#This Row],[Totaal kosten]],"")</f>
        <v/>
      </c>
      <c r="CR72" s="158" t="str">
        <f>IF(Tbl.Kosten[[#This Row],[WPnr.]]=CR$7,Tbl.Kosten[[#This Row],[Totaal kosten]],"")</f>
        <v/>
      </c>
      <c r="CS72" s="158" t="str">
        <f>IF(Tbl.Kosten[[#This Row],[WPnr.]]=CS$7,Tbl.Kosten[[#This Row],[Totaal kosten]],"")</f>
        <v/>
      </c>
      <c r="CT72" s="158" t="str">
        <f>IF(Tbl.Kosten[[#This Row],[WPnr.]]=CT$7,Tbl.Kosten[[#This Row],[Totaal kosten]],"")</f>
        <v/>
      </c>
      <c r="CU72" s="158" t="str">
        <f>IF(Tbl.Kosten[[#This Row],[WPnr.]]=CU$7,Tbl.Kosten[[#This Row],[Totaal kosten]],"")</f>
        <v/>
      </c>
      <c r="CV72" s="158" t="str">
        <f>IF(Tbl.Kosten[[#This Row],[WPnr.]]=CV$7,Tbl.Kosten[[#This Row],[Totaal kosten]],"")</f>
        <v/>
      </c>
      <c r="CW72" s="158" t="str">
        <f>IF(Tbl.Kosten[[#This Row],[WPnr.]]=CW$7,Tbl.Kosten[[#This Row],[Totaal kosten]],"")</f>
        <v/>
      </c>
      <c r="CX72" s="158" t="str">
        <f>IF(Tbl.Kosten[[#This Row],[WPnr.]]=CX$7,Tbl.Kosten[[#This Row],[Totaal kosten]],"")</f>
        <v/>
      </c>
      <c r="CY72" s="158" t="str">
        <f>IF(Tbl.Kosten[[#This Row],[WPnr.]]=CY$7,Tbl.Kosten[[#This Row],[Totaal kosten]],"")</f>
        <v/>
      </c>
      <c r="CZ72" s="158" t="str">
        <f>IF(Tbl.Kosten[[#This Row],[WPnr.]]=CZ$7,Tbl.Kosten[[#This Row],[Totaal kosten]],"")</f>
        <v/>
      </c>
      <c r="DA72" s="158" t="str">
        <f>IF(Tbl.Kosten[[#This Row],[WPnr.]]=DA$7,Tbl.Kosten[[#This Row],[Totaal kosten]],"")</f>
        <v/>
      </c>
      <c r="DB72" s="158" t="str">
        <f>IF(Tbl.Kosten[[#This Row],[WPnr.]]=DB$7,Tbl.Kosten[[#This Row],[Totaal kosten]],"")</f>
        <v/>
      </c>
      <c r="DC72" s="158" t="str">
        <f>IF(Tbl.Kosten[[#This Row],[WPnr.]]=DC$7,Tbl.Kosten[[#This Row],[Totaal kosten]],"")</f>
        <v/>
      </c>
      <c r="DD72" s="158" t="str">
        <f>IF(Tbl.Kosten[[#This Row],[WPnr.]]=DD$7,Tbl.Kosten[[#This Row],[Totaal kosten]],"")</f>
        <v/>
      </c>
      <c r="DE72" s="158" t="str">
        <f>IF(Tbl.Kosten[[#This Row],[WPnr.]]=DE$7,Tbl.Kosten[[#This Row],[Totaal kosten]],"")</f>
        <v/>
      </c>
      <c r="DF72" s="158" t="str">
        <f>IF(Tbl.Kosten[[#This Row],[WPnr.]]=DF$7,Tbl.Kosten[[#This Row],[Totaal kosten]],"")</f>
        <v/>
      </c>
      <c r="DG72" s="158" t="str">
        <f>IF(Tbl.Kosten[[#This Row],[WPnr.]]=DG$7,Tbl.Kosten[[#This Row],[Totaal kosten]],"")</f>
        <v/>
      </c>
      <c r="DH72" s="158" t="str">
        <f>IF(Tbl.Kosten[[#This Row],[WPnr.]]=DH$7,Tbl.Kosten[[#This Row],[Totaal kosten]],"")</f>
        <v/>
      </c>
      <c r="DI72" s="158" t="str">
        <f>IF(Tbl.Kosten[[#This Row],[WPnr.]]=DI$7,Tbl.Kosten[[#This Row],[Totaal kosten]],"")</f>
        <v/>
      </c>
      <c r="DJ72" s="158" t="str">
        <f>IF(Tbl.Kosten[[#This Row],[WPnr.]]=DJ$7,Tbl.Kosten[[#This Row],[Totaal kosten]],"")</f>
        <v/>
      </c>
      <c r="DK72" s="158" t="str">
        <f>IF(Tbl.Kosten[[#This Row],[WPnr.]]=DK$7,Tbl.Kosten[[#This Row],[Totaal kosten]],"")</f>
        <v/>
      </c>
      <c r="DL72" s="158" t="str">
        <f>IF(Tbl.Kosten[[#This Row],[WPnr.]]=DL$7,Tbl.Kosten[[#This Row],[Totaal kosten]],"")</f>
        <v/>
      </c>
      <c r="DM72" s="158" t="str">
        <f>IF(Tbl.Kosten[[#This Row],[WPnr.]]=DM$7,Tbl.Kosten[[#This Row],[Totaal kosten]],"")</f>
        <v/>
      </c>
      <c r="DN72" s="158" t="str">
        <f>IF(Tbl.Kosten[[#This Row],[WPnr.]]=DN$7,Tbl.Kosten[[#This Row],[Totaal kosten]],"")</f>
        <v/>
      </c>
      <c r="DO72" s="158" t="str">
        <f>IF(Tbl.Kosten[[#This Row],[WPnr.]]=DO$7,Tbl.Kosten[[#This Row],[Totaal kosten]],"")</f>
        <v/>
      </c>
      <c r="DP72" s="158" t="str">
        <f>IF(Tbl.Kosten[[#This Row],[WPnr.]]=DP$7,Tbl.Kosten[[#This Row],[Totaal kosten]],"")</f>
        <v/>
      </c>
      <c r="DQ72" s="158" t="str">
        <f>IF(Tbl.Kosten[[#This Row],[WPnr.]]=DQ$7,Tbl.Kosten[[#This Row],[Totaal kosten]],"")</f>
        <v/>
      </c>
      <c r="DR72" s="158" t="str">
        <f>IF(Tbl.Kosten[[#This Row],[WPnr.]]=DR$7,Tbl.Kosten[[#This Row],[Totaal kosten]],"")</f>
        <v/>
      </c>
      <c r="DS72" s="158" t="str">
        <f>IF(Tbl.Kosten[[#This Row],[WPnr.]]=DS$7,Tbl.Kosten[[#This Row],[Totaal kosten]],"")</f>
        <v/>
      </c>
      <c r="DT72" s="158" t="str">
        <f>IF(Tbl.Kosten[[#This Row],[WPnr.]]=DT$7,Tbl.Kosten[[#This Row],[Totaal kosten]],"")</f>
        <v/>
      </c>
      <c r="DU72" s="158" t="str">
        <f>IF(Tbl.Kosten[[#This Row],[WPnr.]]=DU$7,Tbl.Kosten[[#This Row],[Totaal kosten]],"")</f>
        <v/>
      </c>
      <c r="DV72" s="158" t="str">
        <f>IF(Tbl.Kosten[[#This Row],[WPnr.]]=DV$7,Tbl.Kosten[[#This Row],[Totaal kosten]],"")</f>
        <v/>
      </c>
      <c r="DW72" s="160" t="str">
        <f>IFERROR(_xlfn.XLOOKUP(Tbl.Kosten[[#This Row],[Kostensoort]],Tbl.Kostensoorten[Kostensoorten],Tbl.Kostensoorten[KSnr.],"",0,1),"")</f>
        <v/>
      </c>
      <c r="DX72" s="160" t="str">
        <f>IF(Tbl.Kosten[[#This Row],[KSnr.]]=DX$7,Tbl.Kosten[[#This Row],[Totaal kosten]],"")</f>
        <v/>
      </c>
      <c r="DY72" s="160" t="str">
        <f>IF(Tbl.Kosten[[#This Row],[KSnr.]]=DY$7,Tbl.Kosten[[#This Row],[Totaal kosten]],"")</f>
        <v/>
      </c>
      <c r="DZ72" s="160" t="str">
        <f>IF(Tbl.Kosten[[#This Row],[KSnr.]]=DZ$7,Tbl.Kosten[[#This Row],[Totaal kosten]],"")</f>
        <v/>
      </c>
      <c r="EA72" s="160" t="str">
        <f>IF(Tbl.Kosten[[#This Row],[KSnr.]]=EA$7,Tbl.Kosten[[#This Row],[Totaal kosten]],"")</f>
        <v/>
      </c>
      <c r="EB72" s="160" t="str">
        <f>IF(Tbl.Kosten[[#This Row],[KSnr.]]=EB$7,Tbl.Kosten[[#This Row],[Totaal kosten]],"")</f>
        <v/>
      </c>
      <c r="EC72" s="160" t="str">
        <f>IF(Tbl.Kosten[[#This Row],[KSnr.]]=EC$7,Tbl.Kosten[[#This Row],[Totaal kosten]],"")</f>
        <v/>
      </c>
      <c r="ED72" s="160" t="str">
        <f>IF(Tbl.Kosten[[#This Row],[KSnr.]]=ED$7,Tbl.Kosten[[#This Row],[Totaal kosten]],"")</f>
        <v/>
      </c>
      <c r="EE72" s="160" t="str">
        <f>IF(Tbl.Kosten[[#This Row],[KSnr.]]=EE$7,Tbl.Kosten[[#This Row],[Totaal kosten]],"")</f>
        <v/>
      </c>
      <c r="EF72" s="160" t="str">
        <f>IF(Tbl.Kosten[[#This Row],[KSnr.]]=EF$7,Tbl.Kosten[[#This Row],[Totaal kosten]],"")</f>
        <v/>
      </c>
      <c r="EG72" s="160" t="str">
        <f>IF(Tbl.Kosten[[#This Row],[KSnr.]]=EG$7,Tbl.Kosten[[#This Row],[Totaal kosten]],"")</f>
        <v/>
      </c>
      <c r="EH72" s="160" t="str">
        <f>IF(Tbl.Kosten[[#This Row],[KSnr.]]=EH$7,Tbl.Kosten[[#This Row],[Totaal kosten]],"")</f>
        <v/>
      </c>
      <c r="EI72" s="160" t="str">
        <f>IF(Tbl.Kosten[[#This Row],[KSnr.]]=EI$7,Tbl.Kosten[[#This Row],[Totaal kosten]],"")</f>
        <v/>
      </c>
      <c r="EJ72" s="160" t="str">
        <f>IF(Tbl.Kosten[[#This Row],[KSnr.]]=EJ$7,Tbl.Kosten[[#This Row],[Totaal kosten]],"")</f>
        <v/>
      </c>
      <c r="EK72" s="160" t="str">
        <f>IF(Tbl.Kosten[[#This Row],[KSnr.]]=EK$7,Tbl.Kosten[[#This Row],[Totaal kosten]],"")</f>
        <v/>
      </c>
      <c r="EL72" s="160" t="str">
        <f>IF(Tbl.Kosten[[#This Row],[KSnr.]]=EL$7,Tbl.Kosten[[#This Row],[Totaal kosten]],"")</f>
        <v/>
      </c>
      <c r="EM72" s="160" t="str">
        <f>IF(Tbl.Kosten[[#This Row],[KSnr.]]=EM$7,Tbl.Kosten[[#This Row],[Totaal kosten]],"")</f>
        <v/>
      </c>
      <c r="EN72" s="160" t="str">
        <f>IF(Tbl.Kosten[[#This Row],[KSnr.]]=EN$7,Tbl.Kosten[[#This Row],[Totaal kosten]],"")</f>
        <v/>
      </c>
      <c r="EO72" s="160" t="str">
        <f>IF(Tbl.Kosten[[#This Row],[KSnr.]]=EO$7,Tbl.Kosten[[#This Row],[Totaal kosten]],"")</f>
        <v/>
      </c>
      <c r="EP72" s="160" t="str">
        <f>IF(Tbl.Kosten[[#This Row],[KSnr.]]=EP$7,Tbl.Kosten[[#This Row],[Totaal kosten]],"")</f>
        <v/>
      </c>
      <c r="EQ72" s="160" t="str">
        <f>IF(Tbl.Kosten[[#This Row],[KSnr.]]=EQ$7,Tbl.Kosten[[#This Row],[Totaal kosten]],"")</f>
        <v/>
      </c>
      <c r="ER72" s="154" t="str">
        <f>IFERROR(_xlfn.XLOOKUP(Tbl.Kosten[[#This Row],[Subsidieactiviteit]],Tbl.Subsidiehoogte[Subsidieactiviteit],Tbl.Subsidiehoogte[SAnr.],"",0,1),"")</f>
        <v/>
      </c>
      <c r="ES72" s="160" t="str">
        <f>IF(Tbl.Kosten[[#This Row],[Sanr.]]=ES$7,Tbl.Kosten[[#This Row],[Totaal kosten]],"")</f>
        <v/>
      </c>
      <c r="ET72" s="160" t="str">
        <f>IF(Tbl.Kosten[[#This Row],[Sanr.]]=ET$7,Tbl.Kosten[[#This Row],[Totaal kosten]],"")</f>
        <v/>
      </c>
      <c r="EU72" s="160" t="str">
        <f>IF(Tbl.Kosten[[#This Row],[Sanr.]]=EU$7,Tbl.Kosten[[#This Row],[Totaal kosten]],"")</f>
        <v/>
      </c>
      <c r="EV72" s="160" t="str">
        <f>IF(Tbl.Kosten[[#This Row],[Sanr.]]=EV$7,Tbl.Kosten[[#This Row],[Totaal kosten]],"")</f>
        <v/>
      </c>
      <c r="EW72" s="160" t="str">
        <f>IF(Tbl.Kosten[[#This Row],[Sanr.]]=EW$7,Tbl.Kosten[[#This Row],[Totaal kosten]],"")</f>
        <v/>
      </c>
      <c r="EX72" s="160" t="str">
        <f>IF(Tbl.Kosten[[#This Row],[Sanr.]]=EX$7,Tbl.Kosten[[#This Row],[Totaal kosten]],"")</f>
        <v/>
      </c>
      <c r="EY72" s="160" t="str">
        <f>IF(Tbl.Kosten[[#This Row],[Sanr.]]=EY$7,Tbl.Kosten[[#This Row],[Totaal kosten]],"")</f>
        <v/>
      </c>
      <c r="EZ72" s="160" t="str">
        <f>IF(Tbl.Kosten[[#This Row],[Sanr.]]=EZ$7,Tbl.Kosten[[#This Row],[Totaal kosten]],"")</f>
        <v/>
      </c>
      <c r="FA72" s="160" t="str">
        <f>IF(Tbl.Kosten[[#This Row],[Sanr.]]=FA$7,Tbl.Kosten[[#This Row],[Totaal kosten]],"")</f>
        <v/>
      </c>
      <c r="FB72" s="160" t="str">
        <f>IF(Tbl.Kosten[[#This Row],[Sanr.]]=FB$7,Tbl.Kosten[[#This Row],[Totaal kosten]],"")</f>
        <v/>
      </c>
      <c r="FC72" s="160" t="str">
        <f>IF(Tbl.Kosten[[#This Row],[Sanr.]]=FC$7,Tbl.Kosten[[#This Row],[Totaal kosten]],"")</f>
        <v/>
      </c>
      <c r="FD72" s="160" t="str">
        <f>IF(Tbl.Kosten[[#This Row],[Sanr.]]=FD$7,Tbl.Kosten[[#This Row],[Totaal kosten]],"")</f>
        <v/>
      </c>
      <c r="FE72" s="160" t="str">
        <f>IF(Tbl.Kosten[[#This Row],[Sanr.]]=FE$7,Tbl.Kosten[[#This Row],[Totaal kosten]],"")</f>
        <v/>
      </c>
      <c r="FF72" s="160" t="str">
        <f>IF(Tbl.Kosten[[#This Row],[Sanr.]]=FF$7,Tbl.Kosten[[#This Row],[Totaal kosten]],"")</f>
        <v/>
      </c>
      <c r="FG72" s="160" t="str">
        <f>IF(Tbl.Kosten[[#This Row],[Sanr.]]=FG$7,Tbl.Kosten[[#This Row],[Totaal kosten]],"")</f>
        <v/>
      </c>
      <c r="FH72" s="160" t="str">
        <f>IF(Tbl.Kosten[[#This Row],[Sanr.]]=FH$7,Tbl.Kosten[[#This Row],[Totaal kosten]],"")</f>
        <v/>
      </c>
      <c r="FI72" s="160" t="str">
        <f>IF(Tbl.Kosten[[#This Row],[Sanr.]]=FI$7,Tbl.Kosten[[#This Row],[Totaal kosten]],"")</f>
        <v/>
      </c>
      <c r="FJ72" s="160" t="str">
        <f>IF(Tbl.Kosten[[#This Row],[Sanr.]]=FJ$7,Tbl.Kosten[[#This Row],[Totaal kosten]],"")</f>
        <v/>
      </c>
      <c r="FK72" s="160" t="str">
        <f>IF(Tbl.Kosten[[#This Row],[Sanr.]]=FK$7,Tbl.Kosten[[#This Row],[Totaal kosten]],"")</f>
        <v/>
      </c>
      <c r="FL72" s="160" t="str">
        <f>IF(Tbl.Kosten[[#This Row],[Sanr.]]=FL$7,Tbl.Kosten[[#This Row],[Totaal kosten]],"")</f>
        <v/>
      </c>
      <c r="FM72" s="160" t="str">
        <f>IF(Tbl.Kosten[[#This Row],[Sanr.]]=FM$7,Tbl.Kosten[[#This Row],[Totaal kosten]],"")</f>
        <v/>
      </c>
      <c r="FN72" s="160" t="str">
        <f>IF(Tbl.Kosten[[#This Row],[Sanr.]]=FN$7,Tbl.Kosten[[#This Row],[Totaal kosten]],"")</f>
        <v/>
      </c>
      <c r="FO72" s="160" t="str">
        <f>IF(Tbl.Kosten[[#This Row],[Sanr.]]=FO$7,Tbl.Kosten[[#This Row],[Totaal kosten]],"")</f>
        <v/>
      </c>
      <c r="FP72" s="160" t="str">
        <f>IF(Tbl.Kosten[[#This Row],[Sanr.]]=FP$7,Tbl.Kosten[[#This Row],[Totaal kosten]],"")</f>
        <v/>
      </c>
      <c r="FQ72" s="160" t="str">
        <f>IF(Tbl.Kosten[[#This Row],[Sanr.]]=FQ$7,Tbl.Kosten[[#This Row],[Totaal kosten]],"")</f>
        <v/>
      </c>
      <c r="FR72" s="160" t="str">
        <f>IF(Tbl.Kosten[[#This Row],[Sanr.]]=FR$7,Tbl.Kosten[[#This Row],[Totaal kosten]],"")</f>
        <v/>
      </c>
      <c r="FS72" s="160" t="str">
        <f>IF(Tbl.Kosten[[#This Row],[Sanr.]]=FS$7,Tbl.Kosten[[#This Row],[Totaal kosten]],"")</f>
        <v/>
      </c>
      <c r="FT72" s="160" t="str">
        <f>IF(Tbl.Kosten[[#This Row],[Sanr.]]=FT$7,Tbl.Kosten[[#This Row],[Totaal kosten]],"")</f>
        <v/>
      </c>
      <c r="FU72" s="160" t="str">
        <f>IF(Tbl.Kosten[[#This Row],[Sanr.]]=FU$7,Tbl.Kosten[[#This Row],[Totaal kosten]],"")</f>
        <v/>
      </c>
      <c r="FV72" s="160" t="str">
        <f>IF(Tbl.Kosten[[#This Row],[Sanr.]]=FV$7,Tbl.Kosten[[#This Row],[Totaal kosten]],"")</f>
        <v/>
      </c>
      <c r="FW72" s="160" t="str">
        <f>IFERROR(_xlfn.XLOOKUP(Tbl.Kosten[[#This Row],[Activiteitencode]],Tbl.Activiteiten[Activiteitcode],Tbl.Activiteiten[Anr.],"",0,1),"")</f>
        <v/>
      </c>
      <c r="FX72" s="181" t="str">
        <f>_xlfn.CONCAT(Tbl.Kosten[[#This Row],[Pnr.]],Tbl.Kosten[[#This Row],[Sanr.]])</f>
        <v>P1</v>
      </c>
      <c r="FY72" s="160">
        <f>Tbl.Kosten[[#This Row],[Totaal kosten]]-Tbl.Kosten[[#This Row],[Subsidie]]</f>
        <v>0</v>
      </c>
      <c r="FZ72" s="160">
        <f>IF(Tbl.Kosten[[#This Row],[Pnr.]]=FZ$7,Tbl.Kosten[[#This Row],[Te financieren]],"")</f>
        <v>0</v>
      </c>
      <c r="GA72" s="160" t="str">
        <f>IF(Tbl.Kosten[[#This Row],[Pnr.]]=GA$7,Tbl.Kosten[[#This Row],[Te financieren]],"")</f>
        <v/>
      </c>
      <c r="GB72" s="160" t="str">
        <f>IF(Tbl.Kosten[[#This Row],[Pnr.]]=GB$7,Tbl.Kosten[[#This Row],[Te financieren]],"")</f>
        <v/>
      </c>
      <c r="GC72" s="160" t="str">
        <f>IF(Tbl.Kosten[[#This Row],[Pnr.]]=GC$7,Tbl.Kosten[[#This Row],[Te financieren]],"")</f>
        <v/>
      </c>
      <c r="GD72" s="160" t="str">
        <f>IF(Tbl.Kosten[[#This Row],[Pnr.]]=GD$7,Tbl.Kosten[[#This Row],[Te financieren]],"")</f>
        <v/>
      </c>
      <c r="GE72" s="160" t="str">
        <f>IF(Tbl.Kosten[[#This Row],[Pnr.]]=GE$7,Tbl.Kosten[[#This Row],[Te financieren]],"")</f>
        <v/>
      </c>
      <c r="GF72" s="160" t="str">
        <f>IF(Tbl.Kosten[[#This Row],[Pnr.]]=GF$7,Tbl.Kosten[[#This Row],[Te financieren]],"")</f>
        <v/>
      </c>
      <c r="GG72" s="160" t="str">
        <f>IF(Tbl.Kosten[[#This Row],[Pnr.]]=GG$7,Tbl.Kosten[[#This Row],[Te financieren]],"")</f>
        <v/>
      </c>
      <c r="GH72" s="160" t="str">
        <f>IF(Tbl.Kosten[[#This Row],[Pnr.]]=GH$7,Tbl.Kosten[[#This Row],[Te financieren]],"")</f>
        <v/>
      </c>
      <c r="GI72" s="160" t="str">
        <f>IF(Tbl.Kosten[[#This Row],[Pnr.]]=GI$7,Tbl.Kosten[[#This Row],[Te financieren]],"")</f>
        <v/>
      </c>
      <c r="GJ72" s="160" t="str">
        <f>IF(Tbl.Kosten[[#This Row],[Pnr.]]=GJ$7,Tbl.Kosten[[#This Row],[Te financieren]],"")</f>
        <v/>
      </c>
      <c r="GK72" s="160" t="str">
        <f>IF(Tbl.Kosten[[#This Row],[Pnr.]]=GK$7,Tbl.Kosten[[#This Row],[Te financieren]],"")</f>
        <v/>
      </c>
      <c r="GL72" s="160" t="str">
        <f>IF(Tbl.Kosten[[#This Row],[Pnr.]]=GL$7,Tbl.Kosten[[#This Row],[Te financieren]],"")</f>
        <v/>
      </c>
      <c r="GM72" s="160" t="str">
        <f>IF(Tbl.Kosten[[#This Row],[Pnr.]]=GM$7,Tbl.Kosten[[#This Row],[Te financieren]],"")</f>
        <v/>
      </c>
      <c r="GN72" s="160" t="str">
        <f>IF(Tbl.Kosten[[#This Row],[Pnr.]]=GN$7,Tbl.Kosten[[#This Row],[Te financieren]],"")</f>
        <v/>
      </c>
      <c r="GO72" s="160" t="str">
        <f>IF(Tbl.Kosten[[#This Row],[Pnr.]]=GO$7,Tbl.Kosten[[#This Row],[Te financieren]],"")</f>
        <v/>
      </c>
      <c r="GP72" s="160" t="str">
        <f>IF(Tbl.Kosten[[#This Row],[Pnr.]]=GP$7,Tbl.Kosten[[#This Row],[Te financieren]],"")</f>
        <v/>
      </c>
      <c r="GQ72" s="160" t="str">
        <f>IF(Tbl.Kosten[[#This Row],[Pnr.]]=GQ$7,Tbl.Kosten[[#This Row],[Te financieren]],"")</f>
        <v/>
      </c>
      <c r="GR72" s="160" t="str">
        <f>IF(Tbl.Kosten[[#This Row],[Pnr.]]=GR$7,Tbl.Kosten[[#This Row],[Te financieren]],"")</f>
        <v/>
      </c>
      <c r="GS72" s="160" t="str">
        <f>IF(Tbl.Kosten[[#This Row],[Pnr.]]=GS$7,Tbl.Kosten[[#This Row],[Te financieren]],"")</f>
        <v/>
      </c>
      <c r="GT72" s="160" t="str">
        <f>IF(Tbl.Kosten[[#This Row],[Pnr.]]=GT$7,Tbl.Kosten[[#This Row],[Te financieren]],"")</f>
        <v/>
      </c>
      <c r="GU72" s="160" t="str">
        <f>IF(Tbl.Kosten[[#This Row],[Pnr.]]=GU$7,Tbl.Kosten[[#This Row],[Te financieren]],"")</f>
        <v/>
      </c>
      <c r="GV72" s="160" t="str">
        <f>IF(Tbl.Kosten[[#This Row],[Pnr.]]=GV$7,Tbl.Kosten[[#This Row],[Te financieren]],"")</f>
        <v/>
      </c>
      <c r="GW72" s="160" t="str">
        <f>IF(Tbl.Kosten[[#This Row],[Pnr.]]=GW$7,Tbl.Kosten[[#This Row],[Te financieren]],"")</f>
        <v/>
      </c>
      <c r="GX72" s="160" t="str">
        <f>IF(Tbl.Kosten[[#This Row],[Pnr.]]=GX$7,Tbl.Kosten[[#This Row],[Te financieren]],"")</f>
        <v/>
      </c>
      <c r="GY72" s="160" t="str">
        <f>IF(Tbl.Kosten[[#This Row],[Pnr.]]=GY$7,Tbl.Kosten[[#This Row],[Te financieren]],"")</f>
        <v/>
      </c>
      <c r="GZ72" s="160" t="str">
        <f>IF(Tbl.Kosten[[#This Row],[Pnr.]]=GZ$7,Tbl.Kosten[[#This Row],[Te financieren]],"")</f>
        <v/>
      </c>
      <c r="HA72" s="160" t="str">
        <f>IF(Tbl.Kosten[[#This Row],[Pnr.]]=HA$7,Tbl.Kosten[[#This Row],[Te financieren]],"")</f>
        <v/>
      </c>
      <c r="HB72" s="160" t="str">
        <f>IF(Tbl.Kosten[[#This Row],[Pnr.]]=HB$7,Tbl.Kosten[[#This Row],[Te financieren]],"")</f>
        <v/>
      </c>
      <c r="HC72" s="160" t="str">
        <f>IF(Tbl.Kosten[[#This Row],[Pnr.]]=HC$7,Tbl.Kosten[[#This Row],[Te financieren]],"")</f>
        <v/>
      </c>
      <c r="HD72" s="160" t="str">
        <f>IF(Tbl.Kosten[[#This Row],[Pnr.]]=HD$7,Tbl.Kosten[[#This Row],[Te financieren]],"")</f>
        <v/>
      </c>
      <c r="HE72" s="160" t="str">
        <f>IF(Tbl.Kosten[[#This Row],[Pnr.]]=HE$7,Tbl.Kosten[[#This Row],[Te financieren]],"")</f>
        <v/>
      </c>
      <c r="HF72" s="160" t="str">
        <f>IF(Tbl.Kosten[[#This Row],[Pnr.]]=HF$7,Tbl.Kosten[[#This Row],[Te financieren]],"")</f>
        <v/>
      </c>
      <c r="HG72" s="160" t="str">
        <f>IF(Tbl.Kosten[[#This Row],[Pnr.]]=HG$7,Tbl.Kosten[[#This Row],[Te financieren]],"")</f>
        <v/>
      </c>
      <c r="HH72" s="160" t="str">
        <f>IF(Tbl.Kosten[[#This Row],[Pnr.]]=HH$7,Tbl.Kosten[[#This Row],[Te financieren]],"")</f>
        <v/>
      </c>
      <c r="HI72" s="160" t="str">
        <f>IF(Tbl.Kosten[[#This Row],[Pnr.]]=HI$7,Tbl.Kosten[[#This Row],[Te financieren]],"")</f>
        <v/>
      </c>
      <c r="HJ72" s="160" t="str">
        <f>IF(Tbl.Kosten[[#This Row],[Pnr.]]=HJ$7,Tbl.Kosten[[#This Row],[Te financieren]],"")</f>
        <v/>
      </c>
      <c r="HK72" s="160" t="str">
        <f>IF(Tbl.Kosten[[#This Row],[Pnr.]]=HK$7,Tbl.Kosten[[#This Row],[Te financieren]],"")</f>
        <v/>
      </c>
      <c r="HL72" s="160" t="str">
        <f>IF(Tbl.Kosten[[#This Row],[Pnr.]]=HL$7,Tbl.Kosten[[#This Row],[Te financieren]],"")</f>
        <v/>
      </c>
      <c r="HM72" s="160" t="str">
        <f>IF(Tbl.Kosten[[#This Row],[Pnr.]]=HM$7,Tbl.Kosten[[#This Row],[Te financieren]],"")</f>
        <v/>
      </c>
      <c r="HN72" s="160" t="str">
        <f>IF(Tbl.Kosten[[#This Row],[Pnr.]]=HN$7,Tbl.Kosten[[#This Row],[Te financieren]],"")</f>
        <v/>
      </c>
      <c r="HO72" s="160" t="str">
        <f>IF(Tbl.Kosten[[#This Row],[Pnr.]]=HO$7,Tbl.Kosten[[#This Row],[Te financieren]],"")</f>
        <v/>
      </c>
      <c r="HP72" s="160" t="str">
        <f>IF(Tbl.Kosten[[#This Row],[Pnr.]]=HP$7,Tbl.Kosten[[#This Row],[Te financieren]],"")</f>
        <v/>
      </c>
      <c r="HQ72" s="160" t="str">
        <f>IF(Tbl.Kosten[[#This Row],[Pnr.]]=HQ$7,Tbl.Kosten[[#This Row],[Te financieren]],"")</f>
        <v/>
      </c>
      <c r="HR72" s="160" t="str">
        <f>IF(Tbl.Kosten[[#This Row],[Pnr.]]=HR$7,Tbl.Kosten[[#This Row],[Te financieren]],"")</f>
        <v/>
      </c>
      <c r="HS72" s="160" t="str">
        <f>IF(Tbl.Kosten[[#This Row],[Pnr.]]=HS$7,Tbl.Kosten[[#This Row],[Te financieren]],"")</f>
        <v/>
      </c>
      <c r="HT72" s="160" t="str">
        <f>IF(Tbl.Kosten[[#This Row],[Pnr.]]=HT$7,Tbl.Kosten[[#This Row],[Te financieren]],"")</f>
        <v/>
      </c>
      <c r="HU72" s="160" t="str">
        <f>IF(Tbl.Kosten[[#This Row],[Pnr.]]=HU$7,Tbl.Kosten[[#This Row],[Te financieren]],"")</f>
        <v/>
      </c>
      <c r="HV72" s="160" t="str">
        <f>IF(Tbl.Kosten[[#This Row],[Pnr.]]=HV$7,Tbl.Kosten[[#This Row],[Te financieren]],"")</f>
        <v/>
      </c>
      <c r="HW72" s="160" t="str">
        <f>IF(Tbl.Kosten[[#This Row],[Pnr.]]=HW$7,Tbl.Kosten[[#This Row],[Te financieren]],"")</f>
        <v/>
      </c>
    </row>
    <row r="73" spans="2:231" x14ac:dyDescent="0.3">
      <c r="B73" s="144"/>
      <c r="C73" s="147"/>
      <c r="D73" s="146"/>
      <c r="E73" s="147"/>
      <c r="F73" s="145"/>
      <c r="G73" s="11" t="str">
        <f>IF(Tbl.Kosten[[#This Row],[Medewerker e/o 
functie]]&lt;&gt;"",_xlfn.XLOOKUP(Tbl.Kosten[[#This Row],[Medewerker e/o 
functie]],Tbl.Uurtarief[Medewerker en/of functie],Tbl.Uurtarief[Uurtarief],"",0,1),"")</f>
        <v/>
      </c>
      <c r="H73" s="121">
        <f>IFERROR(Tbl.Kosten[[#This Row],[Uren]]*Tbl.Kosten[[#This Row],[Uurtarief]],0)</f>
        <v>0</v>
      </c>
      <c r="I73" s="119" t="str">
        <f>IF(Tbl.Kosten[[#This Row],[Subtotaal uren]]&lt;&gt;0,_xlfn.XLOOKUP(Tbl.Kosten[[#This Row],[Medewerker e/o 
functie]],Tbl.Uurtarief[Medewerker en/of functie],Tbl.Uurtarief[Kostensoort arbeid],"",0,1),"")</f>
        <v/>
      </c>
      <c r="J73" s="147"/>
      <c r="K73" s="145"/>
      <c r="L73" s="149" t="str">
        <f>IF(Tbl.Kosten[[#This Row],[Activum]]&lt;&gt;"",_xlfn.XLOOKUP(Tbl.Kosten[[#This Row],[Activum]],Tbl.Afschrijvingskosten[Activum],Tbl.Afschrijvingskosten[Tarief per afschrijvings-eenheid],"",0,1),"")</f>
        <v/>
      </c>
      <c r="M73" s="122">
        <f>IFERROR(Tbl.Kosten[[#This Row],[Een-
heden]]*Tbl.Kosten[[#This Row],[Afschrijvings-
tarief]],0)</f>
        <v>0</v>
      </c>
      <c r="N73" s="122" t="str">
        <f>IF(Tbl.Kosten[[#This Row],[Subtotaal afschrijving]]&lt;&gt;0,Lijsten!A71,"")</f>
        <v/>
      </c>
      <c r="O73" s="150"/>
      <c r="P73" s="145"/>
      <c r="Q73" s="148"/>
      <c r="R73" s="122">
        <f>IFERROR(Tbl.Kosten[[#This Row],[Aantal]]*Tbl.Kosten[[#This Row],[Tarief]],0)</f>
        <v>0</v>
      </c>
      <c r="S73" s="8">
        <f>IFERROR(Tbl.Kosten[[#This Row],[Subtotaal overige kosten]]+Tbl.Kosten[[#This Row],[Subtotaal uren]]+Tbl.Kosten[[#This Row],[Subtotaal afschrijving]],0)</f>
        <v>0</v>
      </c>
      <c r="T73" s="8">
        <f>IFERROR(Tbl.Kosten[[#This Row],[Totaal kosten]]*Tbl.Kosten[[#This Row],[Subsidie%]],0)</f>
        <v>0</v>
      </c>
      <c r="U73" s="4" t="str" cm="1">
        <f t="array" ref="U73">IFERROR(_xlfn.IFS(Tbl.Kosten[[#This Row],[Subtotaal uren]]&lt;&gt;0,Tbl.Kosten[[#This Row],[Kostensoort arbeid]],Tbl.Kosten[[#This Row],[Subtotaal afschrijving]]&lt;&gt;0,Tbl.Kosten[[#This Row],[Kostensoort afschrijving]],Tbl.Kosten[[#This Row],[Subtotaal overige kosten]]&lt;&gt;0,Tbl.Kosten[[#This Row],[Kostensoort overig]]),"")</f>
        <v/>
      </c>
      <c r="V73" s="4" t="str">
        <f>IFERROR(_xlfn.XLOOKUP(Tbl.Kosten[[#This Row],[Activiteitencode]],Tbl.Activiteiten[Activiteitcode],Tbl.Activiteiten[Werkpakketcode],"",0,1),"")</f>
        <v/>
      </c>
      <c r="W73" s="4" t="str">
        <f>IFERROR(_xlfn.XLOOKUP(Tbl.Kosten[[#This Row],[Werkpakketcode]],Tbl.Werkpakketten[Werkpakketcode],Tbl.Werkpakketten[Subsidiabele activiteit],"",0,1),"")</f>
        <v/>
      </c>
      <c r="X73" s="12">
        <f>IFERROR(_xlfn.XLOOKUP(Tbl.Kosten[[#This Row],[Sanr.]],Tbl.Subsidiehoogte[SAnr.],Tbl.Subsidiehoogte[Sub. Percentage],0,0,1),0)</f>
        <v>0</v>
      </c>
      <c r="Y73" s="154" t="str">
        <f>IFERROR(_xlfn.XLOOKUP(Tbl.Kosten[[#This Row],[Partnercode]],Tbl.Projectpartners[Partnercode],Tbl.Projectpartners[PNr.],"",0,1),"")</f>
        <v>P1</v>
      </c>
      <c r="Z73" s="158">
        <f>IF(Tbl.Kosten[[#This Row],[Pnr.]]=Z$7,Tbl.Kosten[[#This Row],[Totaal kosten]],"")</f>
        <v>0</v>
      </c>
      <c r="AA73" s="158" t="str">
        <f>IF(Tbl.Kosten[[#This Row],[Pnr.]]=AA$7,Tbl.Kosten[[#This Row],[Totaal kosten]],"")</f>
        <v/>
      </c>
      <c r="AB73" s="158" t="str">
        <f>IF(Tbl.Kosten[[#This Row],[Pnr.]]=AB$7,Tbl.Kosten[[#This Row],[Totaal kosten]],"")</f>
        <v/>
      </c>
      <c r="AC73" s="158" t="str">
        <f>IF(Tbl.Kosten[[#This Row],[Pnr.]]=AC$7,Tbl.Kosten[[#This Row],[Totaal kosten]],"")</f>
        <v/>
      </c>
      <c r="AD73" s="158" t="str">
        <f>IF(Tbl.Kosten[[#This Row],[Pnr.]]=AD$7,Tbl.Kosten[[#This Row],[Totaal kosten]],"")</f>
        <v/>
      </c>
      <c r="AE73" s="158" t="str">
        <f>IF(Tbl.Kosten[[#This Row],[Pnr.]]=AE$7,Tbl.Kosten[[#This Row],[Totaal kosten]],"")</f>
        <v/>
      </c>
      <c r="AF73" s="158" t="str">
        <f>IF(Tbl.Kosten[[#This Row],[Pnr.]]=AF$7,Tbl.Kosten[[#This Row],[Totaal kosten]],"")</f>
        <v/>
      </c>
      <c r="AG73" s="158" t="str">
        <f>IF(Tbl.Kosten[[#This Row],[Pnr.]]=AG$7,Tbl.Kosten[[#This Row],[Totaal kosten]],"")</f>
        <v/>
      </c>
      <c r="AH73" s="158" t="str">
        <f>IF(Tbl.Kosten[[#This Row],[Pnr.]]=AH$7,Tbl.Kosten[[#This Row],[Totaal kosten]],"")</f>
        <v/>
      </c>
      <c r="AI73" s="158" t="str">
        <f>IF(Tbl.Kosten[[#This Row],[Pnr.]]=AI$7,Tbl.Kosten[[#This Row],[Totaal kosten]],"")</f>
        <v/>
      </c>
      <c r="AJ73" s="158" t="str">
        <f>IF(Tbl.Kosten[[#This Row],[Pnr.]]=AJ$7,Tbl.Kosten[[#This Row],[Totaal kosten]],"")</f>
        <v/>
      </c>
      <c r="AK73" s="158" t="str">
        <f>IF(Tbl.Kosten[[#This Row],[Pnr.]]=AK$7,Tbl.Kosten[[#This Row],[Totaal kosten]],"")</f>
        <v/>
      </c>
      <c r="AL73" s="158" t="str">
        <f>IF(Tbl.Kosten[[#This Row],[Pnr.]]=AL$7,Tbl.Kosten[[#This Row],[Totaal kosten]],"")</f>
        <v/>
      </c>
      <c r="AM73" s="158" t="str">
        <f>IF(Tbl.Kosten[[#This Row],[Pnr.]]=AM$7,Tbl.Kosten[[#This Row],[Totaal kosten]],"")</f>
        <v/>
      </c>
      <c r="AN73" s="158" t="str">
        <f>IF(Tbl.Kosten[[#This Row],[Pnr.]]=AN$7,Tbl.Kosten[[#This Row],[Totaal kosten]],"")</f>
        <v/>
      </c>
      <c r="AO73" s="158" t="str">
        <f>IF(Tbl.Kosten[[#This Row],[Pnr.]]=AO$7,Tbl.Kosten[[#This Row],[Totaal kosten]],"")</f>
        <v/>
      </c>
      <c r="AP73" s="158" t="str">
        <f>IF(Tbl.Kosten[[#This Row],[Pnr.]]=AP$7,Tbl.Kosten[[#This Row],[Totaal kosten]],"")</f>
        <v/>
      </c>
      <c r="AQ73" s="158" t="str">
        <f>IF(Tbl.Kosten[[#This Row],[Pnr.]]=AQ$7,Tbl.Kosten[[#This Row],[Totaal kosten]],"")</f>
        <v/>
      </c>
      <c r="AR73" s="158" t="str">
        <f>IF(Tbl.Kosten[[#This Row],[Pnr.]]=AR$7,Tbl.Kosten[[#This Row],[Totaal kosten]],"")</f>
        <v/>
      </c>
      <c r="AS73" s="158" t="str">
        <f>IF(Tbl.Kosten[[#This Row],[Pnr.]]=AS$7,Tbl.Kosten[[#This Row],[Totaal kosten]],"")</f>
        <v/>
      </c>
      <c r="AT73" s="158" t="str">
        <f>IF(Tbl.Kosten[[#This Row],[Pnr.]]=AT$7,Tbl.Kosten[[#This Row],[Totaal kosten]],"")</f>
        <v/>
      </c>
      <c r="AU73" s="158" t="str">
        <f>IF(Tbl.Kosten[[#This Row],[Pnr.]]=AU$7,Tbl.Kosten[[#This Row],[Totaal kosten]],"")</f>
        <v/>
      </c>
      <c r="AV73" s="158" t="str">
        <f>IF(Tbl.Kosten[[#This Row],[Pnr.]]=AV$7,Tbl.Kosten[[#This Row],[Totaal kosten]],"")</f>
        <v/>
      </c>
      <c r="AW73" s="158" t="str">
        <f>IF(Tbl.Kosten[[#This Row],[Pnr.]]=AW$7,Tbl.Kosten[[#This Row],[Totaal kosten]],"")</f>
        <v/>
      </c>
      <c r="AX73" s="158" t="str">
        <f>IF(Tbl.Kosten[[#This Row],[Pnr.]]=AX$7,Tbl.Kosten[[#This Row],[Totaal kosten]],"")</f>
        <v/>
      </c>
      <c r="AY73" s="158" t="str">
        <f>IF(Tbl.Kosten[[#This Row],[Pnr.]]=AY$7,Tbl.Kosten[[#This Row],[Totaal kosten]],"")</f>
        <v/>
      </c>
      <c r="AZ73" s="158" t="str">
        <f>IF(Tbl.Kosten[[#This Row],[Pnr.]]=AZ$7,Tbl.Kosten[[#This Row],[Totaal kosten]],"")</f>
        <v/>
      </c>
      <c r="BA73" s="158" t="str">
        <f>IF(Tbl.Kosten[[#This Row],[Pnr.]]=BA$7,Tbl.Kosten[[#This Row],[Totaal kosten]],"")</f>
        <v/>
      </c>
      <c r="BB73" s="158" t="str">
        <f>IF(Tbl.Kosten[[#This Row],[Pnr.]]=BB$7,Tbl.Kosten[[#This Row],[Totaal kosten]],"")</f>
        <v/>
      </c>
      <c r="BC73" s="158" t="str">
        <f>IF(Tbl.Kosten[[#This Row],[Pnr.]]=BC$7,Tbl.Kosten[[#This Row],[Totaal kosten]],"")</f>
        <v/>
      </c>
      <c r="BD73" s="158" t="str">
        <f>IF(Tbl.Kosten[[#This Row],[Pnr.]]=BD$7,Tbl.Kosten[[#This Row],[Totaal kosten]],"")</f>
        <v/>
      </c>
      <c r="BE73" s="158" t="str">
        <f>IF(Tbl.Kosten[[#This Row],[Pnr.]]=BE$7,Tbl.Kosten[[#This Row],[Totaal kosten]],"")</f>
        <v/>
      </c>
      <c r="BF73" s="158" t="str">
        <f>IF(Tbl.Kosten[[#This Row],[Pnr.]]=BF$7,Tbl.Kosten[[#This Row],[Totaal kosten]],"")</f>
        <v/>
      </c>
      <c r="BG73" s="158" t="str">
        <f>IF(Tbl.Kosten[[#This Row],[Pnr.]]=BG$7,Tbl.Kosten[[#This Row],[Totaal kosten]],"")</f>
        <v/>
      </c>
      <c r="BH73" s="158" t="str">
        <f>IF(Tbl.Kosten[[#This Row],[Pnr.]]=BH$7,Tbl.Kosten[[#This Row],[Totaal kosten]],"")</f>
        <v/>
      </c>
      <c r="BI73" s="158" t="str">
        <f>IF(Tbl.Kosten[[#This Row],[Pnr.]]=BI$7,Tbl.Kosten[[#This Row],[Totaal kosten]],"")</f>
        <v/>
      </c>
      <c r="BJ73" s="158" t="str">
        <f>IF(Tbl.Kosten[[#This Row],[Pnr.]]=BJ$7,Tbl.Kosten[[#This Row],[Totaal kosten]],"")</f>
        <v/>
      </c>
      <c r="BK73" s="158" t="str">
        <f>IF(Tbl.Kosten[[#This Row],[Pnr.]]=BK$7,Tbl.Kosten[[#This Row],[Totaal kosten]],"")</f>
        <v/>
      </c>
      <c r="BL73" s="158" t="str">
        <f>IF(Tbl.Kosten[[#This Row],[Pnr.]]=BL$7,Tbl.Kosten[[#This Row],[Totaal kosten]],"")</f>
        <v/>
      </c>
      <c r="BM73" s="158" t="str">
        <f>IF(Tbl.Kosten[[#This Row],[Pnr.]]=BM$7,Tbl.Kosten[[#This Row],[Totaal kosten]],"")</f>
        <v/>
      </c>
      <c r="BN73" s="158" t="str">
        <f>IF(Tbl.Kosten[[#This Row],[Pnr.]]=BN$7,Tbl.Kosten[[#This Row],[Totaal kosten]],"")</f>
        <v/>
      </c>
      <c r="BO73" s="158" t="str">
        <f>IF(Tbl.Kosten[[#This Row],[Pnr.]]=BO$7,Tbl.Kosten[[#This Row],[Totaal kosten]],"")</f>
        <v/>
      </c>
      <c r="BP73" s="158" t="str">
        <f>IF(Tbl.Kosten[[#This Row],[Pnr.]]=BP$7,Tbl.Kosten[[#This Row],[Totaal kosten]],"")</f>
        <v/>
      </c>
      <c r="BQ73" s="158" t="str">
        <f>IF(Tbl.Kosten[[#This Row],[Pnr.]]=BQ$7,Tbl.Kosten[[#This Row],[Totaal kosten]],"")</f>
        <v/>
      </c>
      <c r="BR73" s="158" t="str">
        <f>IF(Tbl.Kosten[[#This Row],[Pnr.]]=BR$7,Tbl.Kosten[[#This Row],[Totaal kosten]],"")</f>
        <v/>
      </c>
      <c r="BS73" s="158" t="str">
        <f>IF(Tbl.Kosten[[#This Row],[Pnr.]]=BS$7,Tbl.Kosten[[#This Row],[Totaal kosten]],"")</f>
        <v/>
      </c>
      <c r="BT73" s="158" t="str">
        <f>IF(Tbl.Kosten[[#This Row],[Pnr.]]=BT$7,Tbl.Kosten[[#This Row],[Totaal kosten]],"")</f>
        <v/>
      </c>
      <c r="BU73" s="158" t="str">
        <f>IF(Tbl.Kosten[[#This Row],[Pnr.]]=BU$7,Tbl.Kosten[[#This Row],[Totaal kosten]],"")</f>
        <v/>
      </c>
      <c r="BV73" s="158" t="str">
        <f>IF(Tbl.Kosten[[#This Row],[Pnr.]]=BV$7,Tbl.Kosten[[#This Row],[Totaal kosten]],"")</f>
        <v/>
      </c>
      <c r="BW73" s="158" t="str">
        <f>IF(Tbl.Kosten[[#This Row],[Pnr.]]=BW$7,Tbl.Kosten[[#This Row],[Totaal kosten]],"")</f>
        <v/>
      </c>
      <c r="BX73" s="158" t="str">
        <f>IFERROR(_xlfn.XLOOKUP(Tbl.Kosten[[#This Row],[Werkpakketcode]],Tbl.Werkpakketten[Werkpakketcode],Tbl.Werkpakketten[WPnr.],"",0,1),"")</f>
        <v/>
      </c>
      <c r="BY73" s="158" t="str">
        <f>IF(Tbl.Kosten[[#This Row],[WPnr.]]=BY$7,Tbl.Kosten[[#This Row],[Totaal kosten]],"")</f>
        <v/>
      </c>
      <c r="BZ73" s="158" t="str">
        <f>IF(Tbl.Kosten[[#This Row],[WPnr.]]=BZ$7,Tbl.Kosten[[#This Row],[Totaal kosten]],"")</f>
        <v/>
      </c>
      <c r="CA73" s="158" t="str">
        <f>IF(Tbl.Kosten[[#This Row],[WPnr.]]=CA$7,Tbl.Kosten[[#This Row],[Totaal kosten]],"")</f>
        <v/>
      </c>
      <c r="CB73" s="158" t="str">
        <f>IF(Tbl.Kosten[[#This Row],[WPnr.]]=CB$7,Tbl.Kosten[[#This Row],[Totaal kosten]],"")</f>
        <v/>
      </c>
      <c r="CC73" s="158" t="str">
        <f>IF(Tbl.Kosten[[#This Row],[WPnr.]]=CC$7,Tbl.Kosten[[#This Row],[Totaal kosten]],"")</f>
        <v/>
      </c>
      <c r="CD73" s="158" t="str">
        <f>IF(Tbl.Kosten[[#This Row],[WPnr.]]=CD$7,Tbl.Kosten[[#This Row],[Totaal kosten]],"")</f>
        <v/>
      </c>
      <c r="CE73" s="158" t="str">
        <f>IF(Tbl.Kosten[[#This Row],[WPnr.]]=CE$7,Tbl.Kosten[[#This Row],[Totaal kosten]],"")</f>
        <v/>
      </c>
      <c r="CF73" s="158" t="str">
        <f>IF(Tbl.Kosten[[#This Row],[WPnr.]]=CF$7,Tbl.Kosten[[#This Row],[Totaal kosten]],"")</f>
        <v/>
      </c>
      <c r="CG73" s="158" t="str">
        <f>IF(Tbl.Kosten[[#This Row],[WPnr.]]=CG$7,Tbl.Kosten[[#This Row],[Totaal kosten]],"")</f>
        <v/>
      </c>
      <c r="CH73" s="158" t="str">
        <f>IF(Tbl.Kosten[[#This Row],[WPnr.]]=CH$7,Tbl.Kosten[[#This Row],[Totaal kosten]],"")</f>
        <v/>
      </c>
      <c r="CI73" s="158" t="str">
        <f>IF(Tbl.Kosten[[#This Row],[WPnr.]]=CI$7,Tbl.Kosten[[#This Row],[Totaal kosten]],"")</f>
        <v/>
      </c>
      <c r="CJ73" s="158" t="str">
        <f>IF(Tbl.Kosten[[#This Row],[WPnr.]]=CJ$7,Tbl.Kosten[[#This Row],[Totaal kosten]],"")</f>
        <v/>
      </c>
      <c r="CK73" s="158" t="str">
        <f>IF(Tbl.Kosten[[#This Row],[WPnr.]]=CK$7,Tbl.Kosten[[#This Row],[Totaal kosten]],"")</f>
        <v/>
      </c>
      <c r="CL73" s="158" t="str">
        <f>IF(Tbl.Kosten[[#This Row],[WPnr.]]=CL$7,Tbl.Kosten[[#This Row],[Totaal kosten]],"")</f>
        <v/>
      </c>
      <c r="CM73" s="158" t="str">
        <f>IF(Tbl.Kosten[[#This Row],[WPnr.]]=CM$7,Tbl.Kosten[[#This Row],[Totaal kosten]],"")</f>
        <v/>
      </c>
      <c r="CN73" s="158" t="str">
        <f>IF(Tbl.Kosten[[#This Row],[WPnr.]]=CN$7,Tbl.Kosten[[#This Row],[Totaal kosten]],"")</f>
        <v/>
      </c>
      <c r="CO73" s="158" t="str">
        <f>IF(Tbl.Kosten[[#This Row],[WPnr.]]=CO$7,Tbl.Kosten[[#This Row],[Totaal kosten]],"")</f>
        <v/>
      </c>
      <c r="CP73" s="158" t="str">
        <f>IF(Tbl.Kosten[[#This Row],[WPnr.]]=CP$7,Tbl.Kosten[[#This Row],[Totaal kosten]],"")</f>
        <v/>
      </c>
      <c r="CQ73" s="158" t="str">
        <f>IF(Tbl.Kosten[[#This Row],[WPnr.]]=CQ$7,Tbl.Kosten[[#This Row],[Totaal kosten]],"")</f>
        <v/>
      </c>
      <c r="CR73" s="158" t="str">
        <f>IF(Tbl.Kosten[[#This Row],[WPnr.]]=CR$7,Tbl.Kosten[[#This Row],[Totaal kosten]],"")</f>
        <v/>
      </c>
      <c r="CS73" s="158" t="str">
        <f>IF(Tbl.Kosten[[#This Row],[WPnr.]]=CS$7,Tbl.Kosten[[#This Row],[Totaal kosten]],"")</f>
        <v/>
      </c>
      <c r="CT73" s="158" t="str">
        <f>IF(Tbl.Kosten[[#This Row],[WPnr.]]=CT$7,Tbl.Kosten[[#This Row],[Totaal kosten]],"")</f>
        <v/>
      </c>
      <c r="CU73" s="158" t="str">
        <f>IF(Tbl.Kosten[[#This Row],[WPnr.]]=CU$7,Tbl.Kosten[[#This Row],[Totaal kosten]],"")</f>
        <v/>
      </c>
      <c r="CV73" s="158" t="str">
        <f>IF(Tbl.Kosten[[#This Row],[WPnr.]]=CV$7,Tbl.Kosten[[#This Row],[Totaal kosten]],"")</f>
        <v/>
      </c>
      <c r="CW73" s="158" t="str">
        <f>IF(Tbl.Kosten[[#This Row],[WPnr.]]=CW$7,Tbl.Kosten[[#This Row],[Totaal kosten]],"")</f>
        <v/>
      </c>
      <c r="CX73" s="158" t="str">
        <f>IF(Tbl.Kosten[[#This Row],[WPnr.]]=CX$7,Tbl.Kosten[[#This Row],[Totaal kosten]],"")</f>
        <v/>
      </c>
      <c r="CY73" s="158" t="str">
        <f>IF(Tbl.Kosten[[#This Row],[WPnr.]]=CY$7,Tbl.Kosten[[#This Row],[Totaal kosten]],"")</f>
        <v/>
      </c>
      <c r="CZ73" s="158" t="str">
        <f>IF(Tbl.Kosten[[#This Row],[WPnr.]]=CZ$7,Tbl.Kosten[[#This Row],[Totaal kosten]],"")</f>
        <v/>
      </c>
      <c r="DA73" s="158" t="str">
        <f>IF(Tbl.Kosten[[#This Row],[WPnr.]]=DA$7,Tbl.Kosten[[#This Row],[Totaal kosten]],"")</f>
        <v/>
      </c>
      <c r="DB73" s="158" t="str">
        <f>IF(Tbl.Kosten[[#This Row],[WPnr.]]=DB$7,Tbl.Kosten[[#This Row],[Totaal kosten]],"")</f>
        <v/>
      </c>
      <c r="DC73" s="158" t="str">
        <f>IF(Tbl.Kosten[[#This Row],[WPnr.]]=DC$7,Tbl.Kosten[[#This Row],[Totaal kosten]],"")</f>
        <v/>
      </c>
      <c r="DD73" s="158" t="str">
        <f>IF(Tbl.Kosten[[#This Row],[WPnr.]]=DD$7,Tbl.Kosten[[#This Row],[Totaal kosten]],"")</f>
        <v/>
      </c>
      <c r="DE73" s="158" t="str">
        <f>IF(Tbl.Kosten[[#This Row],[WPnr.]]=DE$7,Tbl.Kosten[[#This Row],[Totaal kosten]],"")</f>
        <v/>
      </c>
      <c r="DF73" s="158" t="str">
        <f>IF(Tbl.Kosten[[#This Row],[WPnr.]]=DF$7,Tbl.Kosten[[#This Row],[Totaal kosten]],"")</f>
        <v/>
      </c>
      <c r="DG73" s="158" t="str">
        <f>IF(Tbl.Kosten[[#This Row],[WPnr.]]=DG$7,Tbl.Kosten[[#This Row],[Totaal kosten]],"")</f>
        <v/>
      </c>
      <c r="DH73" s="158" t="str">
        <f>IF(Tbl.Kosten[[#This Row],[WPnr.]]=DH$7,Tbl.Kosten[[#This Row],[Totaal kosten]],"")</f>
        <v/>
      </c>
      <c r="DI73" s="158" t="str">
        <f>IF(Tbl.Kosten[[#This Row],[WPnr.]]=DI$7,Tbl.Kosten[[#This Row],[Totaal kosten]],"")</f>
        <v/>
      </c>
      <c r="DJ73" s="158" t="str">
        <f>IF(Tbl.Kosten[[#This Row],[WPnr.]]=DJ$7,Tbl.Kosten[[#This Row],[Totaal kosten]],"")</f>
        <v/>
      </c>
      <c r="DK73" s="158" t="str">
        <f>IF(Tbl.Kosten[[#This Row],[WPnr.]]=DK$7,Tbl.Kosten[[#This Row],[Totaal kosten]],"")</f>
        <v/>
      </c>
      <c r="DL73" s="158" t="str">
        <f>IF(Tbl.Kosten[[#This Row],[WPnr.]]=DL$7,Tbl.Kosten[[#This Row],[Totaal kosten]],"")</f>
        <v/>
      </c>
      <c r="DM73" s="158" t="str">
        <f>IF(Tbl.Kosten[[#This Row],[WPnr.]]=DM$7,Tbl.Kosten[[#This Row],[Totaal kosten]],"")</f>
        <v/>
      </c>
      <c r="DN73" s="158" t="str">
        <f>IF(Tbl.Kosten[[#This Row],[WPnr.]]=DN$7,Tbl.Kosten[[#This Row],[Totaal kosten]],"")</f>
        <v/>
      </c>
      <c r="DO73" s="158" t="str">
        <f>IF(Tbl.Kosten[[#This Row],[WPnr.]]=DO$7,Tbl.Kosten[[#This Row],[Totaal kosten]],"")</f>
        <v/>
      </c>
      <c r="DP73" s="158" t="str">
        <f>IF(Tbl.Kosten[[#This Row],[WPnr.]]=DP$7,Tbl.Kosten[[#This Row],[Totaal kosten]],"")</f>
        <v/>
      </c>
      <c r="DQ73" s="158" t="str">
        <f>IF(Tbl.Kosten[[#This Row],[WPnr.]]=DQ$7,Tbl.Kosten[[#This Row],[Totaal kosten]],"")</f>
        <v/>
      </c>
      <c r="DR73" s="158" t="str">
        <f>IF(Tbl.Kosten[[#This Row],[WPnr.]]=DR$7,Tbl.Kosten[[#This Row],[Totaal kosten]],"")</f>
        <v/>
      </c>
      <c r="DS73" s="158" t="str">
        <f>IF(Tbl.Kosten[[#This Row],[WPnr.]]=DS$7,Tbl.Kosten[[#This Row],[Totaal kosten]],"")</f>
        <v/>
      </c>
      <c r="DT73" s="158" t="str">
        <f>IF(Tbl.Kosten[[#This Row],[WPnr.]]=DT$7,Tbl.Kosten[[#This Row],[Totaal kosten]],"")</f>
        <v/>
      </c>
      <c r="DU73" s="158" t="str">
        <f>IF(Tbl.Kosten[[#This Row],[WPnr.]]=DU$7,Tbl.Kosten[[#This Row],[Totaal kosten]],"")</f>
        <v/>
      </c>
      <c r="DV73" s="158" t="str">
        <f>IF(Tbl.Kosten[[#This Row],[WPnr.]]=DV$7,Tbl.Kosten[[#This Row],[Totaal kosten]],"")</f>
        <v/>
      </c>
      <c r="DW73" s="160" t="str">
        <f>IFERROR(_xlfn.XLOOKUP(Tbl.Kosten[[#This Row],[Kostensoort]],Tbl.Kostensoorten[Kostensoorten],Tbl.Kostensoorten[KSnr.],"",0,1),"")</f>
        <v/>
      </c>
      <c r="DX73" s="160" t="str">
        <f>IF(Tbl.Kosten[[#This Row],[KSnr.]]=DX$7,Tbl.Kosten[[#This Row],[Totaal kosten]],"")</f>
        <v/>
      </c>
      <c r="DY73" s="160" t="str">
        <f>IF(Tbl.Kosten[[#This Row],[KSnr.]]=DY$7,Tbl.Kosten[[#This Row],[Totaal kosten]],"")</f>
        <v/>
      </c>
      <c r="DZ73" s="160" t="str">
        <f>IF(Tbl.Kosten[[#This Row],[KSnr.]]=DZ$7,Tbl.Kosten[[#This Row],[Totaal kosten]],"")</f>
        <v/>
      </c>
      <c r="EA73" s="160" t="str">
        <f>IF(Tbl.Kosten[[#This Row],[KSnr.]]=EA$7,Tbl.Kosten[[#This Row],[Totaal kosten]],"")</f>
        <v/>
      </c>
      <c r="EB73" s="160" t="str">
        <f>IF(Tbl.Kosten[[#This Row],[KSnr.]]=EB$7,Tbl.Kosten[[#This Row],[Totaal kosten]],"")</f>
        <v/>
      </c>
      <c r="EC73" s="160" t="str">
        <f>IF(Tbl.Kosten[[#This Row],[KSnr.]]=EC$7,Tbl.Kosten[[#This Row],[Totaal kosten]],"")</f>
        <v/>
      </c>
      <c r="ED73" s="160" t="str">
        <f>IF(Tbl.Kosten[[#This Row],[KSnr.]]=ED$7,Tbl.Kosten[[#This Row],[Totaal kosten]],"")</f>
        <v/>
      </c>
      <c r="EE73" s="160" t="str">
        <f>IF(Tbl.Kosten[[#This Row],[KSnr.]]=EE$7,Tbl.Kosten[[#This Row],[Totaal kosten]],"")</f>
        <v/>
      </c>
      <c r="EF73" s="160" t="str">
        <f>IF(Tbl.Kosten[[#This Row],[KSnr.]]=EF$7,Tbl.Kosten[[#This Row],[Totaal kosten]],"")</f>
        <v/>
      </c>
      <c r="EG73" s="160" t="str">
        <f>IF(Tbl.Kosten[[#This Row],[KSnr.]]=EG$7,Tbl.Kosten[[#This Row],[Totaal kosten]],"")</f>
        <v/>
      </c>
      <c r="EH73" s="160" t="str">
        <f>IF(Tbl.Kosten[[#This Row],[KSnr.]]=EH$7,Tbl.Kosten[[#This Row],[Totaal kosten]],"")</f>
        <v/>
      </c>
      <c r="EI73" s="160" t="str">
        <f>IF(Tbl.Kosten[[#This Row],[KSnr.]]=EI$7,Tbl.Kosten[[#This Row],[Totaal kosten]],"")</f>
        <v/>
      </c>
      <c r="EJ73" s="160" t="str">
        <f>IF(Tbl.Kosten[[#This Row],[KSnr.]]=EJ$7,Tbl.Kosten[[#This Row],[Totaal kosten]],"")</f>
        <v/>
      </c>
      <c r="EK73" s="160" t="str">
        <f>IF(Tbl.Kosten[[#This Row],[KSnr.]]=EK$7,Tbl.Kosten[[#This Row],[Totaal kosten]],"")</f>
        <v/>
      </c>
      <c r="EL73" s="160" t="str">
        <f>IF(Tbl.Kosten[[#This Row],[KSnr.]]=EL$7,Tbl.Kosten[[#This Row],[Totaal kosten]],"")</f>
        <v/>
      </c>
      <c r="EM73" s="160" t="str">
        <f>IF(Tbl.Kosten[[#This Row],[KSnr.]]=EM$7,Tbl.Kosten[[#This Row],[Totaal kosten]],"")</f>
        <v/>
      </c>
      <c r="EN73" s="160" t="str">
        <f>IF(Tbl.Kosten[[#This Row],[KSnr.]]=EN$7,Tbl.Kosten[[#This Row],[Totaal kosten]],"")</f>
        <v/>
      </c>
      <c r="EO73" s="160" t="str">
        <f>IF(Tbl.Kosten[[#This Row],[KSnr.]]=EO$7,Tbl.Kosten[[#This Row],[Totaal kosten]],"")</f>
        <v/>
      </c>
      <c r="EP73" s="160" t="str">
        <f>IF(Tbl.Kosten[[#This Row],[KSnr.]]=EP$7,Tbl.Kosten[[#This Row],[Totaal kosten]],"")</f>
        <v/>
      </c>
      <c r="EQ73" s="160" t="str">
        <f>IF(Tbl.Kosten[[#This Row],[KSnr.]]=EQ$7,Tbl.Kosten[[#This Row],[Totaal kosten]],"")</f>
        <v/>
      </c>
      <c r="ER73" s="154" t="str">
        <f>IFERROR(_xlfn.XLOOKUP(Tbl.Kosten[[#This Row],[Subsidieactiviteit]],Tbl.Subsidiehoogte[Subsidieactiviteit],Tbl.Subsidiehoogte[SAnr.],"",0,1),"")</f>
        <v/>
      </c>
      <c r="ES73" s="160" t="str">
        <f>IF(Tbl.Kosten[[#This Row],[Sanr.]]=ES$7,Tbl.Kosten[[#This Row],[Totaal kosten]],"")</f>
        <v/>
      </c>
      <c r="ET73" s="160" t="str">
        <f>IF(Tbl.Kosten[[#This Row],[Sanr.]]=ET$7,Tbl.Kosten[[#This Row],[Totaal kosten]],"")</f>
        <v/>
      </c>
      <c r="EU73" s="160" t="str">
        <f>IF(Tbl.Kosten[[#This Row],[Sanr.]]=EU$7,Tbl.Kosten[[#This Row],[Totaal kosten]],"")</f>
        <v/>
      </c>
      <c r="EV73" s="160" t="str">
        <f>IF(Tbl.Kosten[[#This Row],[Sanr.]]=EV$7,Tbl.Kosten[[#This Row],[Totaal kosten]],"")</f>
        <v/>
      </c>
      <c r="EW73" s="160" t="str">
        <f>IF(Tbl.Kosten[[#This Row],[Sanr.]]=EW$7,Tbl.Kosten[[#This Row],[Totaal kosten]],"")</f>
        <v/>
      </c>
      <c r="EX73" s="160" t="str">
        <f>IF(Tbl.Kosten[[#This Row],[Sanr.]]=EX$7,Tbl.Kosten[[#This Row],[Totaal kosten]],"")</f>
        <v/>
      </c>
      <c r="EY73" s="160" t="str">
        <f>IF(Tbl.Kosten[[#This Row],[Sanr.]]=EY$7,Tbl.Kosten[[#This Row],[Totaal kosten]],"")</f>
        <v/>
      </c>
      <c r="EZ73" s="160" t="str">
        <f>IF(Tbl.Kosten[[#This Row],[Sanr.]]=EZ$7,Tbl.Kosten[[#This Row],[Totaal kosten]],"")</f>
        <v/>
      </c>
      <c r="FA73" s="160" t="str">
        <f>IF(Tbl.Kosten[[#This Row],[Sanr.]]=FA$7,Tbl.Kosten[[#This Row],[Totaal kosten]],"")</f>
        <v/>
      </c>
      <c r="FB73" s="160" t="str">
        <f>IF(Tbl.Kosten[[#This Row],[Sanr.]]=FB$7,Tbl.Kosten[[#This Row],[Totaal kosten]],"")</f>
        <v/>
      </c>
      <c r="FC73" s="160" t="str">
        <f>IF(Tbl.Kosten[[#This Row],[Sanr.]]=FC$7,Tbl.Kosten[[#This Row],[Totaal kosten]],"")</f>
        <v/>
      </c>
      <c r="FD73" s="160" t="str">
        <f>IF(Tbl.Kosten[[#This Row],[Sanr.]]=FD$7,Tbl.Kosten[[#This Row],[Totaal kosten]],"")</f>
        <v/>
      </c>
      <c r="FE73" s="160" t="str">
        <f>IF(Tbl.Kosten[[#This Row],[Sanr.]]=FE$7,Tbl.Kosten[[#This Row],[Totaal kosten]],"")</f>
        <v/>
      </c>
      <c r="FF73" s="160" t="str">
        <f>IF(Tbl.Kosten[[#This Row],[Sanr.]]=FF$7,Tbl.Kosten[[#This Row],[Totaal kosten]],"")</f>
        <v/>
      </c>
      <c r="FG73" s="160" t="str">
        <f>IF(Tbl.Kosten[[#This Row],[Sanr.]]=FG$7,Tbl.Kosten[[#This Row],[Totaal kosten]],"")</f>
        <v/>
      </c>
      <c r="FH73" s="160" t="str">
        <f>IF(Tbl.Kosten[[#This Row],[Sanr.]]=FH$7,Tbl.Kosten[[#This Row],[Totaal kosten]],"")</f>
        <v/>
      </c>
      <c r="FI73" s="160" t="str">
        <f>IF(Tbl.Kosten[[#This Row],[Sanr.]]=FI$7,Tbl.Kosten[[#This Row],[Totaal kosten]],"")</f>
        <v/>
      </c>
      <c r="FJ73" s="160" t="str">
        <f>IF(Tbl.Kosten[[#This Row],[Sanr.]]=FJ$7,Tbl.Kosten[[#This Row],[Totaal kosten]],"")</f>
        <v/>
      </c>
      <c r="FK73" s="160" t="str">
        <f>IF(Tbl.Kosten[[#This Row],[Sanr.]]=FK$7,Tbl.Kosten[[#This Row],[Totaal kosten]],"")</f>
        <v/>
      </c>
      <c r="FL73" s="160" t="str">
        <f>IF(Tbl.Kosten[[#This Row],[Sanr.]]=FL$7,Tbl.Kosten[[#This Row],[Totaal kosten]],"")</f>
        <v/>
      </c>
      <c r="FM73" s="160" t="str">
        <f>IF(Tbl.Kosten[[#This Row],[Sanr.]]=FM$7,Tbl.Kosten[[#This Row],[Totaal kosten]],"")</f>
        <v/>
      </c>
      <c r="FN73" s="160" t="str">
        <f>IF(Tbl.Kosten[[#This Row],[Sanr.]]=FN$7,Tbl.Kosten[[#This Row],[Totaal kosten]],"")</f>
        <v/>
      </c>
      <c r="FO73" s="160" t="str">
        <f>IF(Tbl.Kosten[[#This Row],[Sanr.]]=FO$7,Tbl.Kosten[[#This Row],[Totaal kosten]],"")</f>
        <v/>
      </c>
      <c r="FP73" s="160" t="str">
        <f>IF(Tbl.Kosten[[#This Row],[Sanr.]]=FP$7,Tbl.Kosten[[#This Row],[Totaal kosten]],"")</f>
        <v/>
      </c>
      <c r="FQ73" s="160" t="str">
        <f>IF(Tbl.Kosten[[#This Row],[Sanr.]]=FQ$7,Tbl.Kosten[[#This Row],[Totaal kosten]],"")</f>
        <v/>
      </c>
      <c r="FR73" s="160" t="str">
        <f>IF(Tbl.Kosten[[#This Row],[Sanr.]]=FR$7,Tbl.Kosten[[#This Row],[Totaal kosten]],"")</f>
        <v/>
      </c>
      <c r="FS73" s="160" t="str">
        <f>IF(Tbl.Kosten[[#This Row],[Sanr.]]=FS$7,Tbl.Kosten[[#This Row],[Totaal kosten]],"")</f>
        <v/>
      </c>
      <c r="FT73" s="160" t="str">
        <f>IF(Tbl.Kosten[[#This Row],[Sanr.]]=FT$7,Tbl.Kosten[[#This Row],[Totaal kosten]],"")</f>
        <v/>
      </c>
      <c r="FU73" s="160" t="str">
        <f>IF(Tbl.Kosten[[#This Row],[Sanr.]]=FU$7,Tbl.Kosten[[#This Row],[Totaal kosten]],"")</f>
        <v/>
      </c>
      <c r="FV73" s="160" t="str">
        <f>IF(Tbl.Kosten[[#This Row],[Sanr.]]=FV$7,Tbl.Kosten[[#This Row],[Totaal kosten]],"")</f>
        <v/>
      </c>
      <c r="FW73" s="160" t="str">
        <f>IFERROR(_xlfn.XLOOKUP(Tbl.Kosten[[#This Row],[Activiteitencode]],Tbl.Activiteiten[Activiteitcode],Tbl.Activiteiten[Anr.],"",0,1),"")</f>
        <v/>
      </c>
      <c r="FX73" s="181" t="str">
        <f>_xlfn.CONCAT(Tbl.Kosten[[#This Row],[Pnr.]],Tbl.Kosten[[#This Row],[Sanr.]])</f>
        <v>P1</v>
      </c>
      <c r="FY73" s="160">
        <f>Tbl.Kosten[[#This Row],[Totaal kosten]]-Tbl.Kosten[[#This Row],[Subsidie]]</f>
        <v>0</v>
      </c>
      <c r="FZ73" s="160">
        <f>IF(Tbl.Kosten[[#This Row],[Pnr.]]=FZ$7,Tbl.Kosten[[#This Row],[Te financieren]],"")</f>
        <v>0</v>
      </c>
      <c r="GA73" s="160" t="str">
        <f>IF(Tbl.Kosten[[#This Row],[Pnr.]]=GA$7,Tbl.Kosten[[#This Row],[Te financieren]],"")</f>
        <v/>
      </c>
      <c r="GB73" s="160" t="str">
        <f>IF(Tbl.Kosten[[#This Row],[Pnr.]]=GB$7,Tbl.Kosten[[#This Row],[Te financieren]],"")</f>
        <v/>
      </c>
      <c r="GC73" s="160" t="str">
        <f>IF(Tbl.Kosten[[#This Row],[Pnr.]]=GC$7,Tbl.Kosten[[#This Row],[Te financieren]],"")</f>
        <v/>
      </c>
      <c r="GD73" s="160" t="str">
        <f>IF(Tbl.Kosten[[#This Row],[Pnr.]]=GD$7,Tbl.Kosten[[#This Row],[Te financieren]],"")</f>
        <v/>
      </c>
      <c r="GE73" s="160" t="str">
        <f>IF(Tbl.Kosten[[#This Row],[Pnr.]]=GE$7,Tbl.Kosten[[#This Row],[Te financieren]],"")</f>
        <v/>
      </c>
      <c r="GF73" s="160" t="str">
        <f>IF(Tbl.Kosten[[#This Row],[Pnr.]]=GF$7,Tbl.Kosten[[#This Row],[Te financieren]],"")</f>
        <v/>
      </c>
      <c r="GG73" s="160" t="str">
        <f>IF(Tbl.Kosten[[#This Row],[Pnr.]]=GG$7,Tbl.Kosten[[#This Row],[Te financieren]],"")</f>
        <v/>
      </c>
      <c r="GH73" s="160" t="str">
        <f>IF(Tbl.Kosten[[#This Row],[Pnr.]]=GH$7,Tbl.Kosten[[#This Row],[Te financieren]],"")</f>
        <v/>
      </c>
      <c r="GI73" s="160" t="str">
        <f>IF(Tbl.Kosten[[#This Row],[Pnr.]]=GI$7,Tbl.Kosten[[#This Row],[Te financieren]],"")</f>
        <v/>
      </c>
      <c r="GJ73" s="160" t="str">
        <f>IF(Tbl.Kosten[[#This Row],[Pnr.]]=GJ$7,Tbl.Kosten[[#This Row],[Te financieren]],"")</f>
        <v/>
      </c>
      <c r="GK73" s="160" t="str">
        <f>IF(Tbl.Kosten[[#This Row],[Pnr.]]=GK$7,Tbl.Kosten[[#This Row],[Te financieren]],"")</f>
        <v/>
      </c>
      <c r="GL73" s="160" t="str">
        <f>IF(Tbl.Kosten[[#This Row],[Pnr.]]=GL$7,Tbl.Kosten[[#This Row],[Te financieren]],"")</f>
        <v/>
      </c>
      <c r="GM73" s="160" t="str">
        <f>IF(Tbl.Kosten[[#This Row],[Pnr.]]=GM$7,Tbl.Kosten[[#This Row],[Te financieren]],"")</f>
        <v/>
      </c>
      <c r="GN73" s="160" t="str">
        <f>IF(Tbl.Kosten[[#This Row],[Pnr.]]=GN$7,Tbl.Kosten[[#This Row],[Te financieren]],"")</f>
        <v/>
      </c>
      <c r="GO73" s="160" t="str">
        <f>IF(Tbl.Kosten[[#This Row],[Pnr.]]=GO$7,Tbl.Kosten[[#This Row],[Te financieren]],"")</f>
        <v/>
      </c>
      <c r="GP73" s="160" t="str">
        <f>IF(Tbl.Kosten[[#This Row],[Pnr.]]=GP$7,Tbl.Kosten[[#This Row],[Te financieren]],"")</f>
        <v/>
      </c>
      <c r="GQ73" s="160" t="str">
        <f>IF(Tbl.Kosten[[#This Row],[Pnr.]]=GQ$7,Tbl.Kosten[[#This Row],[Te financieren]],"")</f>
        <v/>
      </c>
      <c r="GR73" s="160" t="str">
        <f>IF(Tbl.Kosten[[#This Row],[Pnr.]]=GR$7,Tbl.Kosten[[#This Row],[Te financieren]],"")</f>
        <v/>
      </c>
      <c r="GS73" s="160" t="str">
        <f>IF(Tbl.Kosten[[#This Row],[Pnr.]]=GS$7,Tbl.Kosten[[#This Row],[Te financieren]],"")</f>
        <v/>
      </c>
      <c r="GT73" s="160" t="str">
        <f>IF(Tbl.Kosten[[#This Row],[Pnr.]]=GT$7,Tbl.Kosten[[#This Row],[Te financieren]],"")</f>
        <v/>
      </c>
      <c r="GU73" s="160" t="str">
        <f>IF(Tbl.Kosten[[#This Row],[Pnr.]]=GU$7,Tbl.Kosten[[#This Row],[Te financieren]],"")</f>
        <v/>
      </c>
      <c r="GV73" s="160" t="str">
        <f>IF(Tbl.Kosten[[#This Row],[Pnr.]]=GV$7,Tbl.Kosten[[#This Row],[Te financieren]],"")</f>
        <v/>
      </c>
      <c r="GW73" s="160" t="str">
        <f>IF(Tbl.Kosten[[#This Row],[Pnr.]]=GW$7,Tbl.Kosten[[#This Row],[Te financieren]],"")</f>
        <v/>
      </c>
      <c r="GX73" s="160" t="str">
        <f>IF(Tbl.Kosten[[#This Row],[Pnr.]]=GX$7,Tbl.Kosten[[#This Row],[Te financieren]],"")</f>
        <v/>
      </c>
      <c r="GY73" s="160" t="str">
        <f>IF(Tbl.Kosten[[#This Row],[Pnr.]]=GY$7,Tbl.Kosten[[#This Row],[Te financieren]],"")</f>
        <v/>
      </c>
      <c r="GZ73" s="160" t="str">
        <f>IF(Tbl.Kosten[[#This Row],[Pnr.]]=GZ$7,Tbl.Kosten[[#This Row],[Te financieren]],"")</f>
        <v/>
      </c>
      <c r="HA73" s="160" t="str">
        <f>IF(Tbl.Kosten[[#This Row],[Pnr.]]=HA$7,Tbl.Kosten[[#This Row],[Te financieren]],"")</f>
        <v/>
      </c>
      <c r="HB73" s="160" t="str">
        <f>IF(Tbl.Kosten[[#This Row],[Pnr.]]=HB$7,Tbl.Kosten[[#This Row],[Te financieren]],"")</f>
        <v/>
      </c>
      <c r="HC73" s="160" t="str">
        <f>IF(Tbl.Kosten[[#This Row],[Pnr.]]=HC$7,Tbl.Kosten[[#This Row],[Te financieren]],"")</f>
        <v/>
      </c>
      <c r="HD73" s="160" t="str">
        <f>IF(Tbl.Kosten[[#This Row],[Pnr.]]=HD$7,Tbl.Kosten[[#This Row],[Te financieren]],"")</f>
        <v/>
      </c>
      <c r="HE73" s="160" t="str">
        <f>IF(Tbl.Kosten[[#This Row],[Pnr.]]=HE$7,Tbl.Kosten[[#This Row],[Te financieren]],"")</f>
        <v/>
      </c>
      <c r="HF73" s="160" t="str">
        <f>IF(Tbl.Kosten[[#This Row],[Pnr.]]=HF$7,Tbl.Kosten[[#This Row],[Te financieren]],"")</f>
        <v/>
      </c>
      <c r="HG73" s="160" t="str">
        <f>IF(Tbl.Kosten[[#This Row],[Pnr.]]=HG$7,Tbl.Kosten[[#This Row],[Te financieren]],"")</f>
        <v/>
      </c>
      <c r="HH73" s="160" t="str">
        <f>IF(Tbl.Kosten[[#This Row],[Pnr.]]=HH$7,Tbl.Kosten[[#This Row],[Te financieren]],"")</f>
        <v/>
      </c>
      <c r="HI73" s="160" t="str">
        <f>IF(Tbl.Kosten[[#This Row],[Pnr.]]=HI$7,Tbl.Kosten[[#This Row],[Te financieren]],"")</f>
        <v/>
      </c>
      <c r="HJ73" s="160" t="str">
        <f>IF(Tbl.Kosten[[#This Row],[Pnr.]]=HJ$7,Tbl.Kosten[[#This Row],[Te financieren]],"")</f>
        <v/>
      </c>
      <c r="HK73" s="160" t="str">
        <f>IF(Tbl.Kosten[[#This Row],[Pnr.]]=HK$7,Tbl.Kosten[[#This Row],[Te financieren]],"")</f>
        <v/>
      </c>
      <c r="HL73" s="160" t="str">
        <f>IF(Tbl.Kosten[[#This Row],[Pnr.]]=HL$7,Tbl.Kosten[[#This Row],[Te financieren]],"")</f>
        <v/>
      </c>
      <c r="HM73" s="160" t="str">
        <f>IF(Tbl.Kosten[[#This Row],[Pnr.]]=HM$7,Tbl.Kosten[[#This Row],[Te financieren]],"")</f>
        <v/>
      </c>
      <c r="HN73" s="160" t="str">
        <f>IF(Tbl.Kosten[[#This Row],[Pnr.]]=HN$7,Tbl.Kosten[[#This Row],[Te financieren]],"")</f>
        <v/>
      </c>
      <c r="HO73" s="160" t="str">
        <f>IF(Tbl.Kosten[[#This Row],[Pnr.]]=HO$7,Tbl.Kosten[[#This Row],[Te financieren]],"")</f>
        <v/>
      </c>
      <c r="HP73" s="160" t="str">
        <f>IF(Tbl.Kosten[[#This Row],[Pnr.]]=HP$7,Tbl.Kosten[[#This Row],[Te financieren]],"")</f>
        <v/>
      </c>
      <c r="HQ73" s="160" t="str">
        <f>IF(Tbl.Kosten[[#This Row],[Pnr.]]=HQ$7,Tbl.Kosten[[#This Row],[Te financieren]],"")</f>
        <v/>
      </c>
      <c r="HR73" s="160" t="str">
        <f>IF(Tbl.Kosten[[#This Row],[Pnr.]]=HR$7,Tbl.Kosten[[#This Row],[Te financieren]],"")</f>
        <v/>
      </c>
      <c r="HS73" s="160" t="str">
        <f>IF(Tbl.Kosten[[#This Row],[Pnr.]]=HS$7,Tbl.Kosten[[#This Row],[Te financieren]],"")</f>
        <v/>
      </c>
      <c r="HT73" s="160" t="str">
        <f>IF(Tbl.Kosten[[#This Row],[Pnr.]]=HT$7,Tbl.Kosten[[#This Row],[Te financieren]],"")</f>
        <v/>
      </c>
      <c r="HU73" s="160" t="str">
        <f>IF(Tbl.Kosten[[#This Row],[Pnr.]]=HU$7,Tbl.Kosten[[#This Row],[Te financieren]],"")</f>
        <v/>
      </c>
      <c r="HV73" s="160" t="str">
        <f>IF(Tbl.Kosten[[#This Row],[Pnr.]]=HV$7,Tbl.Kosten[[#This Row],[Te financieren]],"")</f>
        <v/>
      </c>
      <c r="HW73" s="160" t="str">
        <f>IF(Tbl.Kosten[[#This Row],[Pnr.]]=HW$7,Tbl.Kosten[[#This Row],[Te financieren]],"")</f>
        <v/>
      </c>
    </row>
    <row r="74" spans="2:231" x14ac:dyDescent="0.3">
      <c r="B74" s="144"/>
      <c r="C74" s="147"/>
      <c r="D74" s="146"/>
      <c r="E74" s="147"/>
      <c r="F74" s="145"/>
      <c r="G74" s="11" t="str">
        <f>IF(Tbl.Kosten[[#This Row],[Medewerker e/o 
functie]]&lt;&gt;"",_xlfn.XLOOKUP(Tbl.Kosten[[#This Row],[Medewerker e/o 
functie]],Tbl.Uurtarief[Medewerker en/of functie],Tbl.Uurtarief[Uurtarief],"",0,1),"")</f>
        <v/>
      </c>
      <c r="H74" s="121">
        <f>IFERROR(Tbl.Kosten[[#This Row],[Uren]]*Tbl.Kosten[[#This Row],[Uurtarief]],0)</f>
        <v>0</v>
      </c>
      <c r="I74" s="119" t="str">
        <f>IF(Tbl.Kosten[[#This Row],[Subtotaal uren]]&lt;&gt;0,_xlfn.XLOOKUP(Tbl.Kosten[[#This Row],[Medewerker e/o 
functie]],Tbl.Uurtarief[Medewerker en/of functie],Tbl.Uurtarief[Kostensoort arbeid],"",0,1),"")</f>
        <v/>
      </c>
      <c r="J74" s="147"/>
      <c r="K74" s="145"/>
      <c r="L74" s="149" t="str">
        <f>IF(Tbl.Kosten[[#This Row],[Activum]]&lt;&gt;"",_xlfn.XLOOKUP(Tbl.Kosten[[#This Row],[Activum]],Tbl.Afschrijvingskosten[Activum],Tbl.Afschrijvingskosten[Tarief per afschrijvings-eenheid],"",0,1),"")</f>
        <v/>
      </c>
      <c r="M74" s="122">
        <f>IFERROR(Tbl.Kosten[[#This Row],[Een-
heden]]*Tbl.Kosten[[#This Row],[Afschrijvings-
tarief]],0)</f>
        <v>0</v>
      </c>
      <c r="N74" s="122" t="str">
        <f>IF(Tbl.Kosten[[#This Row],[Subtotaal afschrijving]]&lt;&gt;0,Lijsten!A72,"")</f>
        <v/>
      </c>
      <c r="O74" s="150"/>
      <c r="P74" s="145"/>
      <c r="Q74" s="148"/>
      <c r="R74" s="122">
        <f>IFERROR(Tbl.Kosten[[#This Row],[Aantal]]*Tbl.Kosten[[#This Row],[Tarief]],0)</f>
        <v>0</v>
      </c>
      <c r="S74" s="8">
        <f>IFERROR(Tbl.Kosten[[#This Row],[Subtotaal overige kosten]]+Tbl.Kosten[[#This Row],[Subtotaal uren]]+Tbl.Kosten[[#This Row],[Subtotaal afschrijving]],0)</f>
        <v>0</v>
      </c>
      <c r="T74" s="8">
        <f>IFERROR(Tbl.Kosten[[#This Row],[Totaal kosten]]*Tbl.Kosten[[#This Row],[Subsidie%]],0)</f>
        <v>0</v>
      </c>
      <c r="U74" s="4" t="str" cm="1">
        <f t="array" ref="U74">IFERROR(_xlfn.IFS(Tbl.Kosten[[#This Row],[Subtotaal uren]]&lt;&gt;0,Tbl.Kosten[[#This Row],[Kostensoort arbeid]],Tbl.Kosten[[#This Row],[Subtotaal afschrijving]]&lt;&gt;0,Tbl.Kosten[[#This Row],[Kostensoort afschrijving]],Tbl.Kosten[[#This Row],[Subtotaal overige kosten]]&lt;&gt;0,Tbl.Kosten[[#This Row],[Kostensoort overig]]),"")</f>
        <v/>
      </c>
      <c r="V74" s="4" t="str">
        <f>IFERROR(_xlfn.XLOOKUP(Tbl.Kosten[[#This Row],[Activiteitencode]],Tbl.Activiteiten[Activiteitcode],Tbl.Activiteiten[Werkpakketcode],"",0,1),"")</f>
        <v/>
      </c>
      <c r="W74" s="4" t="str">
        <f>IFERROR(_xlfn.XLOOKUP(Tbl.Kosten[[#This Row],[Werkpakketcode]],Tbl.Werkpakketten[Werkpakketcode],Tbl.Werkpakketten[Subsidiabele activiteit],"",0,1),"")</f>
        <v/>
      </c>
      <c r="X74" s="12">
        <f>IFERROR(_xlfn.XLOOKUP(Tbl.Kosten[[#This Row],[Sanr.]],Tbl.Subsidiehoogte[SAnr.],Tbl.Subsidiehoogte[Sub. Percentage],0,0,1),0)</f>
        <v>0</v>
      </c>
      <c r="Y74" s="154" t="str">
        <f>IFERROR(_xlfn.XLOOKUP(Tbl.Kosten[[#This Row],[Partnercode]],Tbl.Projectpartners[Partnercode],Tbl.Projectpartners[PNr.],"",0,1),"")</f>
        <v>P1</v>
      </c>
      <c r="Z74" s="158">
        <f>IF(Tbl.Kosten[[#This Row],[Pnr.]]=Z$7,Tbl.Kosten[[#This Row],[Totaal kosten]],"")</f>
        <v>0</v>
      </c>
      <c r="AA74" s="158" t="str">
        <f>IF(Tbl.Kosten[[#This Row],[Pnr.]]=AA$7,Tbl.Kosten[[#This Row],[Totaal kosten]],"")</f>
        <v/>
      </c>
      <c r="AB74" s="158" t="str">
        <f>IF(Tbl.Kosten[[#This Row],[Pnr.]]=AB$7,Tbl.Kosten[[#This Row],[Totaal kosten]],"")</f>
        <v/>
      </c>
      <c r="AC74" s="158" t="str">
        <f>IF(Tbl.Kosten[[#This Row],[Pnr.]]=AC$7,Tbl.Kosten[[#This Row],[Totaal kosten]],"")</f>
        <v/>
      </c>
      <c r="AD74" s="158" t="str">
        <f>IF(Tbl.Kosten[[#This Row],[Pnr.]]=AD$7,Tbl.Kosten[[#This Row],[Totaal kosten]],"")</f>
        <v/>
      </c>
      <c r="AE74" s="158" t="str">
        <f>IF(Tbl.Kosten[[#This Row],[Pnr.]]=AE$7,Tbl.Kosten[[#This Row],[Totaal kosten]],"")</f>
        <v/>
      </c>
      <c r="AF74" s="158" t="str">
        <f>IF(Tbl.Kosten[[#This Row],[Pnr.]]=AF$7,Tbl.Kosten[[#This Row],[Totaal kosten]],"")</f>
        <v/>
      </c>
      <c r="AG74" s="158" t="str">
        <f>IF(Tbl.Kosten[[#This Row],[Pnr.]]=AG$7,Tbl.Kosten[[#This Row],[Totaal kosten]],"")</f>
        <v/>
      </c>
      <c r="AH74" s="158" t="str">
        <f>IF(Tbl.Kosten[[#This Row],[Pnr.]]=AH$7,Tbl.Kosten[[#This Row],[Totaal kosten]],"")</f>
        <v/>
      </c>
      <c r="AI74" s="158" t="str">
        <f>IF(Tbl.Kosten[[#This Row],[Pnr.]]=AI$7,Tbl.Kosten[[#This Row],[Totaal kosten]],"")</f>
        <v/>
      </c>
      <c r="AJ74" s="158" t="str">
        <f>IF(Tbl.Kosten[[#This Row],[Pnr.]]=AJ$7,Tbl.Kosten[[#This Row],[Totaal kosten]],"")</f>
        <v/>
      </c>
      <c r="AK74" s="158" t="str">
        <f>IF(Tbl.Kosten[[#This Row],[Pnr.]]=AK$7,Tbl.Kosten[[#This Row],[Totaal kosten]],"")</f>
        <v/>
      </c>
      <c r="AL74" s="158" t="str">
        <f>IF(Tbl.Kosten[[#This Row],[Pnr.]]=AL$7,Tbl.Kosten[[#This Row],[Totaal kosten]],"")</f>
        <v/>
      </c>
      <c r="AM74" s="158" t="str">
        <f>IF(Tbl.Kosten[[#This Row],[Pnr.]]=AM$7,Tbl.Kosten[[#This Row],[Totaal kosten]],"")</f>
        <v/>
      </c>
      <c r="AN74" s="158" t="str">
        <f>IF(Tbl.Kosten[[#This Row],[Pnr.]]=AN$7,Tbl.Kosten[[#This Row],[Totaal kosten]],"")</f>
        <v/>
      </c>
      <c r="AO74" s="158" t="str">
        <f>IF(Tbl.Kosten[[#This Row],[Pnr.]]=AO$7,Tbl.Kosten[[#This Row],[Totaal kosten]],"")</f>
        <v/>
      </c>
      <c r="AP74" s="158" t="str">
        <f>IF(Tbl.Kosten[[#This Row],[Pnr.]]=AP$7,Tbl.Kosten[[#This Row],[Totaal kosten]],"")</f>
        <v/>
      </c>
      <c r="AQ74" s="158" t="str">
        <f>IF(Tbl.Kosten[[#This Row],[Pnr.]]=AQ$7,Tbl.Kosten[[#This Row],[Totaal kosten]],"")</f>
        <v/>
      </c>
      <c r="AR74" s="158" t="str">
        <f>IF(Tbl.Kosten[[#This Row],[Pnr.]]=AR$7,Tbl.Kosten[[#This Row],[Totaal kosten]],"")</f>
        <v/>
      </c>
      <c r="AS74" s="158" t="str">
        <f>IF(Tbl.Kosten[[#This Row],[Pnr.]]=AS$7,Tbl.Kosten[[#This Row],[Totaal kosten]],"")</f>
        <v/>
      </c>
      <c r="AT74" s="158" t="str">
        <f>IF(Tbl.Kosten[[#This Row],[Pnr.]]=AT$7,Tbl.Kosten[[#This Row],[Totaal kosten]],"")</f>
        <v/>
      </c>
      <c r="AU74" s="158" t="str">
        <f>IF(Tbl.Kosten[[#This Row],[Pnr.]]=AU$7,Tbl.Kosten[[#This Row],[Totaal kosten]],"")</f>
        <v/>
      </c>
      <c r="AV74" s="158" t="str">
        <f>IF(Tbl.Kosten[[#This Row],[Pnr.]]=AV$7,Tbl.Kosten[[#This Row],[Totaal kosten]],"")</f>
        <v/>
      </c>
      <c r="AW74" s="158" t="str">
        <f>IF(Tbl.Kosten[[#This Row],[Pnr.]]=AW$7,Tbl.Kosten[[#This Row],[Totaal kosten]],"")</f>
        <v/>
      </c>
      <c r="AX74" s="158" t="str">
        <f>IF(Tbl.Kosten[[#This Row],[Pnr.]]=AX$7,Tbl.Kosten[[#This Row],[Totaal kosten]],"")</f>
        <v/>
      </c>
      <c r="AY74" s="158" t="str">
        <f>IF(Tbl.Kosten[[#This Row],[Pnr.]]=AY$7,Tbl.Kosten[[#This Row],[Totaal kosten]],"")</f>
        <v/>
      </c>
      <c r="AZ74" s="158" t="str">
        <f>IF(Tbl.Kosten[[#This Row],[Pnr.]]=AZ$7,Tbl.Kosten[[#This Row],[Totaal kosten]],"")</f>
        <v/>
      </c>
      <c r="BA74" s="158" t="str">
        <f>IF(Tbl.Kosten[[#This Row],[Pnr.]]=BA$7,Tbl.Kosten[[#This Row],[Totaal kosten]],"")</f>
        <v/>
      </c>
      <c r="BB74" s="158" t="str">
        <f>IF(Tbl.Kosten[[#This Row],[Pnr.]]=BB$7,Tbl.Kosten[[#This Row],[Totaal kosten]],"")</f>
        <v/>
      </c>
      <c r="BC74" s="158" t="str">
        <f>IF(Tbl.Kosten[[#This Row],[Pnr.]]=BC$7,Tbl.Kosten[[#This Row],[Totaal kosten]],"")</f>
        <v/>
      </c>
      <c r="BD74" s="158" t="str">
        <f>IF(Tbl.Kosten[[#This Row],[Pnr.]]=BD$7,Tbl.Kosten[[#This Row],[Totaal kosten]],"")</f>
        <v/>
      </c>
      <c r="BE74" s="158" t="str">
        <f>IF(Tbl.Kosten[[#This Row],[Pnr.]]=BE$7,Tbl.Kosten[[#This Row],[Totaal kosten]],"")</f>
        <v/>
      </c>
      <c r="BF74" s="158" t="str">
        <f>IF(Tbl.Kosten[[#This Row],[Pnr.]]=BF$7,Tbl.Kosten[[#This Row],[Totaal kosten]],"")</f>
        <v/>
      </c>
      <c r="BG74" s="158" t="str">
        <f>IF(Tbl.Kosten[[#This Row],[Pnr.]]=BG$7,Tbl.Kosten[[#This Row],[Totaal kosten]],"")</f>
        <v/>
      </c>
      <c r="BH74" s="158" t="str">
        <f>IF(Tbl.Kosten[[#This Row],[Pnr.]]=BH$7,Tbl.Kosten[[#This Row],[Totaal kosten]],"")</f>
        <v/>
      </c>
      <c r="BI74" s="158" t="str">
        <f>IF(Tbl.Kosten[[#This Row],[Pnr.]]=BI$7,Tbl.Kosten[[#This Row],[Totaal kosten]],"")</f>
        <v/>
      </c>
      <c r="BJ74" s="158" t="str">
        <f>IF(Tbl.Kosten[[#This Row],[Pnr.]]=BJ$7,Tbl.Kosten[[#This Row],[Totaal kosten]],"")</f>
        <v/>
      </c>
      <c r="BK74" s="158" t="str">
        <f>IF(Tbl.Kosten[[#This Row],[Pnr.]]=BK$7,Tbl.Kosten[[#This Row],[Totaal kosten]],"")</f>
        <v/>
      </c>
      <c r="BL74" s="158" t="str">
        <f>IF(Tbl.Kosten[[#This Row],[Pnr.]]=BL$7,Tbl.Kosten[[#This Row],[Totaal kosten]],"")</f>
        <v/>
      </c>
      <c r="BM74" s="158" t="str">
        <f>IF(Tbl.Kosten[[#This Row],[Pnr.]]=BM$7,Tbl.Kosten[[#This Row],[Totaal kosten]],"")</f>
        <v/>
      </c>
      <c r="BN74" s="158" t="str">
        <f>IF(Tbl.Kosten[[#This Row],[Pnr.]]=BN$7,Tbl.Kosten[[#This Row],[Totaal kosten]],"")</f>
        <v/>
      </c>
      <c r="BO74" s="158" t="str">
        <f>IF(Tbl.Kosten[[#This Row],[Pnr.]]=BO$7,Tbl.Kosten[[#This Row],[Totaal kosten]],"")</f>
        <v/>
      </c>
      <c r="BP74" s="158" t="str">
        <f>IF(Tbl.Kosten[[#This Row],[Pnr.]]=BP$7,Tbl.Kosten[[#This Row],[Totaal kosten]],"")</f>
        <v/>
      </c>
      <c r="BQ74" s="158" t="str">
        <f>IF(Tbl.Kosten[[#This Row],[Pnr.]]=BQ$7,Tbl.Kosten[[#This Row],[Totaal kosten]],"")</f>
        <v/>
      </c>
      <c r="BR74" s="158" t="str">
        <f>IF(Tbl.Kosten[[#This Row],[Pnr.]]=BR$7,Tbl.Kosten[[#This Row],[Totaal kosten]],"")</f>
        <v/>
      </c>
      <c r="BS74" s="158" t="str">
        <f>IF(Tbl.Kosten[[#This Row],[Pnr.]]=BS$7,Tbl.Kosten[[#This Row],[Totaal kosten]],"")</f>
        <v/>
      </c>
      <c r="BT74" s="158" t="str">
        <f>IF(Tbl.Kosten[[#This Row],[Pnr.]]=BT$7,Tbl.Kosten[[#This Row],[Totaal kosten]],"")</f>
        <v/>
      </c>
      <c r="BU74" s="158" t="str">
        <f>IF(Tbl.Kosten[[#This Row],[Pnr.]]=BU$7,Tbl.Kosten[[#This Row],[Totaal kosten]],"")</f>
        <v/>
      </c>
      <c r="BV74" s="158" t="str">
        <f>IF(Tbl.Kosten[[#This Row],[Pnr.]]=BV$7,Tbl.Kosten[[#This Row],[Totaal kosten]],"")</f>
        <v/>
      </c>
      <c r="BW74" s="158" t="str">
        <f>IF(Tbl.Kosten[[#This Row],[Pnr.]]=BW$7,Tbl.Kosten[[#This Row],[Totaal kosten]],"")</f>
        <v/>
      </c>
      <c r="BX74" s="158" t="str">
        <f>IFERROR(_xlfn.XLOOKUP(Tbl.Kosten[[#This Row],[Werkpakketcode]],Tbl.Werkpakketten[Werkpakketcode],Tbl.Werkpakketten[WPnr.],"",0,1),"")</f>
        <v/>
      </c>
      <c r="BY74" s="158" t="str">
        <f>IF(Tbl.Kosten[[#This Row],[WPnr.]]=BY$7,Tbl.Kosten[[#This Row],[Totaal kosten]],"")</f>
        <v/>
      </c>
      <c r="BZ74" s="158" t="str">
        <f>IF(Tbl.Kosten[[#This Row],[WPnr.]]=BZ$7,Tbl.Kosten[[#This Row],[Totaal kosten]],"")</f>
        <v/>
      </c>
      <c r="CA74" s="158" t="str">
        <f>IF(Tbl.Kosten[[#This Row],[WPnr.]]=CA$7,Tbl.Kosten[[#This Row],[Totaal kosten]],"")</f>
        <v/>
      </c>
      <c r="CB74" s="158" t="str">
        <f>IF(Tbl.Kosten[[#This Row],[WPnr.]]=CB$7,Tbl.Kosten[[#This Row],[Totaal kosten]],"")</f>
        <v/>
      </c>
      <c r="CC74" s="158" t="str">
        <f>IF(Tbl.Kosten[[#This Row],[WPnr.]]=CC$7,Tbl.Kosten[[#This Row],[Totaal kosten]],"")</f>
        <v/>
      </c>
      <c r="CD74" s="158" t="str">
        <f>IF(Tbl.Kosten[[#This Row],[WPnr.]]=CD$7,Tbl.Kosten[[#This Row],[Totaal kosten]],"")</f>
        <v/>
      </c>
      <c r="CE74" s="158" t="str">
        <f>IF(Tbl.Kosten[[#This Row],[WPnr.]]=CE$7,Tbl.Kosten[[#This Row],[Totaal kosten]],"")</f>
        <v/>
      </c>
      <c r="CF74" s="158" t="str">
        <f>IF(Tbl.Kosten[[#This Row],[WPnr.]]=CF$7,Tbl.Kosten[[#This Row],[Totaal kosten]],"")</f>
        <v/>
      </c>
      <c r="CG74" s="158" t="str">
        <f>IF(Tbl.Kosten[[#This Row],[WPnr.]]=CG$7,Tbl.Kosten[[#This Row],[Totaal kosten]],"")</f>
        <v/>
      </c>
      <c r="CH74" s="158" t="str">
        <f>IF(Tbl.Kosten[[#This Row],[WPnr.]]=CH$7,Tbl.Kosten[[#This Row],[Totaal kosten]],"")</f>
        <v/>
      </c>
      <c r="CI74" s="158" t="str">
        <f>IF(Tbl.Kosten[[#This Row],[WPnr.]]=CI$7,Tbl.Kosten[[#This Row],[Totaal kosten]],"")</f>
        <v/>
      </c>
      <c r="CJ74" s="158" t="str">
        <f>IF(Tbl.Kosten[[#This Row],[WPnr.]]=CJ$7,Tbl.Kosten[[#This Row],[Totaal kosten]],"")</f>
        <v/>
      </c>
      <c r="CK74" s="158" t="str">
        <f>IF(Tbl.Kosten[[#This Row],[WPnr.]]=CK$7,Tbl.Kosten[[#This Row],[Totaal kosten]],"")</f>
        <v/>
      </c>
      <c r="CL74" s="158" t="str">
        <f>IF(Tbl.Kosten[[#This Row],[WPnr.]]=CL$7,Tbl.Kosten[[#This Row],[Totaal kosten]],"")</f>
        <v/>
      </c>
      <c r="CM74" s="158" t="str">
        <f>IF(Tbl.Kosten[[#This Row],[WPnr.]]=CM$7,Tbl.Kosten[[#This Row],[Totaal kosten]],"")</f>
        <v/>
      </c>
      <c r="CN74" s="158" t="str">
        <f>IF(Tbl.Kosten[[#This Row],[WPnr.]]=CN$7,Tbl.Kosten[[#This Row],[Totaal kosten]],"")</f>
        <v/>
      </c>
      <c r="CO74" s="158" t="str">
        <f>IF(Tbl.Kosten[[#This Row],[WPnr.]]=CO$7,Tbl.Kosten[[#This Row],[Totaal kosten]],"")</f>
        <v/>
      </c>
      <c r="CP74" s="158" t="str">
        <f>IF(Tbl.Kosten[[#This Row],[WPnr.]]=CP$7,Tbl.Kosten[[#This Row],[Totaal kosten]],"")</f>
        <v/>
      </c>
      <c r="CQ74" s="158" t="str">
        <f>IF(Tbl.Kosten[[#This Row],[WPnr.]]=CQ$7,Tbl.Kosten[[#This Row],[Totaal kosten]],"")</f>
        <v/>
      </c>
      <c r="CR74" s="158" t="str">
        <f>IF(Tbl.Kosten[[#This Row],[WPnr.]]=CR$7,Tbl.Kosten[[#This Row],[Totaal kosten]],"")</f>
        <v/>
      </c>
      <c r="CS74" s="158" t="str">
        <f>IF(Tbl.Kosten[[#This Row],[WPnr.]]=CS$7,Tbl.Kosten[[#This Row],[Totaal kosten]],"")</f>
        <v/>
      </c>
      <c r="CT74" s="158" t="str">
        <f>IF(Tbl.Kosten[[#This Row],[WPnr.]]=CT$7,Tbl.Kosten[[#This Row],[Totaal kosten]],"")</f>
        <v/>
      </c>
      <c r="CU74" s="158" t="str">
        <f>IF(Tbl.Kosten[[#This Row],[WPnr.]]=CU$7,Tbl.Kosten[[#This Row],[Totaal kosten]],"")</f>
        <v/>
      </c>
      <c r="CV74" s="158" t="str">
        <f>IF(Tbl.Kosten[[#This Row],[WPnr.]]=CV$7,Tbl.Kosten[[#This Row],[Totaal kosten]],"")</f>
        <v/>
      </c>
      <c r="CW74" s="158" t="str">
        <f>IF(Tbl.Kosten[[#This Row],[WPnr.]]=CW$7,Tbl.Kosten[[#This Row],[Totaal kosten]],"")</f>
        <v/>
      </c>
      <c r="CX74" s="158" t="str">
        <f>IF(Tbl.Kosten[[#This Row],[WPnr.]]=CX$7,Tbl.Kosten[[#This Row],[Totaal kosten]],"")</f>
        <v/>
      </c>
      <c r="CY74" s="158" t="str">
        <f>IF(Tbl.Kosten[[#This Row],[WPnr.]]=CY$7,Tbl.Kosten[[#This Row],[Totaal kosten]],"")</f>
        <v/>
      </c>
      <c r="CZ74" s="158" t="str">
        <f>IF(Tbl.Kosten[[#This Row],[WPnr.]]=CZ$7,Tbl.Kosten[[#This Row],[Totaal kosten]],"")</f>
        <v/>
      </c>
      <c r="DA74" s="158" t="str">
        <f>IF(Tbl.Kosten[[#This Row],[WPnr.]]=DA$7,Tbl.Kosten[[#This Row],[Totaal kosten]],"")</f>
        <v/>
      </c>
      <c r="DB74" s="158" t="str">
        <f>IF(Tbl.Kosten[[#This Row],[WPnr.]]=DB$7,Tbl.Kosten[[#This Row],[Totaal kosten]],"")</f>
        <v/>
      </c>
      <c r="DC74" s="158" t="str">
        <f>IF(Tbl.Kosten[[#This Row],[WPnr.]]=DC$7,Tbl.Kosten[[#This Row],[Totaal kosten]],"")</f>
        <v/>
      </c>
      <c r="DD74" s="158" t="str">
        <f>IF(Tbl.Kosten[[#This Row],[WPnr.]]=DD$7,Tbl.Kosten[[#This Row],[Totaal kosten]],"")</f>
        <v/>
      </c>
      <c r="DE74" s="158" t="str">
        <f>IF(Tbl.Kosten[[#This Row],[WPnr.]]=DE$7,Tbl.Kosten[[#This Row],[Totaal kosten]],"")</f>
        <v/>
      </c>
      <c r="DF74" s="158" t="str">
        <f>IF(Tbl.Kosten[[#This Row],[WPnr.]]=DF$7,Tbl.Kosten[[#This Row],[Totaal kosten]],"")</f>
        <v/>
      </c>
      <c r="DG74" s="158" t="str">
        <f>IF(Tbl.Kosten[[#This Row],[WPnr.]]=DG$7,Tbl.Kosten[[#This Row],[Totaal kosten]],"")</f>
        <v/>
      </c>
      <c r="DH74" s="158" t="str">
        <f>IF(Tbl.Kosten[[#This Row],[WPnr.]]=DH$7,Tbl.Kosten[[#This Row],[Totaal kosten]],"")</f>
        <v/>
      </c>
      <c r="DI74" s="158" t="str">
        <f>IF(Tbl.Kosten[[#This Row],[WPnr.]]=DI$7,Tbl.Kosten[[#This Row],[Totaal kosten]],"")</f>
        <v/>
      </c>
      <c r="DJ74" s="158" t="str">
        <f>IF(Tbl.Kosten[[#This Row],[WPnr.]]=DJ$7,Tbl.Kosten[[#This Row],[Totaal kosten]],"")</f>
        <v/>
      </c>
      <c r="DK74" s="158" t="str">
        <f>IF(Tbl.Kosten[[#This Row],[WPnr.]]=DK$7,Tbl.Kosten[[#This Row],[Totaal kosten]],"")</f>
        <v/>
      </c>
      <c r="DL74" s="158" t="str">
        <f>IF(Tbl.Kosten[[#This Row],[WPnr.]]=DL$7,Tbl.Kosten[[#This Row],[Totaal kosten]],"")</f>
        <v/>
      </c>
      <c r="DM74" s="158" t="str">
        <f>IF(Tbl.Kosten[[#This Row],[WPnr.]]=DM$7,Tbl.Kosten[[#This Row],[Totaal kosten]],"")</f>
        <v/>
      </c>
      <c r="DN74" s="158" t="str">
        <f>IF(Tbl.Kosten[[#This Row],[WPnr.]]=DN$7,Tbl.Kosten[[#This Row],[Totaal kosten]],"")</f>
        <v/>
      </c>
      <c r="DO74" s="158" t="str">
        <f>IF(Tbl.Kosten[[#This Row],[WPnr.]]=DO$7,Tbl.Kosten[[#This Row],[Totaal kosten]],"")</f>
        <v/>
      </c>
      <c r="DP74" s="158" t="str">
        <f>IF(Tbl.Kosten[[#This Row],[WPnr.]]=DP$7,Tbl.Kosten[[#This Row],[Totaal kosten]],"")</f>
        <v/>
      </c>
      <c r="DQ74" s="158" t="str">
        <f>IF(Tbl.Kosten[[#This Row],[WPnr.]]=DQ$7,Tbl.Kosten[[#This Row],[Totaal kosten]],"")</f>
        <v/>
      </c>
      <c r="DR74" s="158" t="str">
        <f>IF(Tbl.Kosten[[#This Row],[WPnr.]]=DR$7,Tbl.Kosten[[#This Row],[Totaal kosten]],"")</f>
        <v/>
      </c>
      <c r="DS74" s="158" t="str">
        <f>IF(Tbl.Kosten[[#This Row],[WPnr.]]=DS$7,Tbl.Kosten[[#This Row],[Totaal kosten]],"")</f>
        <v/>
      </c>
      <c r="DT74" s="158" t="str">
        <f>IF(Tbl.Kosten[[#This Row],[WPnr.]]=DT$7,Tbl.Kosten[[#This Row],[Totaal kosten]],"")</f>
        <v/>
      </c>
      <c r="DU74" s="158" t="str">
        <f>IF(Tbl.Kosten[[#This Row],[WPnr.]]=DU$7,Tbl.Kosten[[#This Row],[Totaal kosten]],"")</f>
        <v/>
      </c>
      <c r="DV74" s="158" t="str">
        <f>IF(Tbl.Kosten[[#This Row],[WPnr.]]=DV$7,Tbl.Kosten[[#This Row],[Totaal kosten]],"")</f>
        <v/>
      </c>
      <c r="DW74" s="160" t="str">
        <f>IFERROR(_xlfn.XLOOKUP(Tbl.Kosten[[#This Row],[Kostensoort]],Tbl.Kostensoorten[Kostensoorten],Tbl.Kostensoorten[KSnr.],"",0,1),"")</f>
        <v/>
      </c>
      <c r="DX74" s="160" t="str">
        <f>IF(Tbl.Kosten[[#This Row],[KSnr.]]=DX$7,Tbl.Kosten[[#This Row],[Totaal kosten]],"")</f>
        <v/>
      </c>
      <c r="DY74" s="160" t="str">
        <f>IF(Tbl.Kosten[[#This Row],[KSnr.]]=DY$7,Tbl.Kosten[[#This Row],[Totaal kosten]],"")</f>
        <v/>
      </c>
      <c r="DZ74" s="160" t="str">
        <f>IF(Tbl.Kosten[[#This Row],[KSnr.]]=DZ$7,Tbl.Kosten[[#This Row],[Totaal kosten]],"")</f>
        <v/>
      </c>
      <c r="EA74" s="160" t="str">
        <f>IF(Tbl.Kosten[[#This Row],[KSnr.]]=EA$7,Tbl.Kosten[[#This Row],[Totaal kosten]],"")</f>
        <v/>
      </c>
      <c r="EB74" s="160" t="str">
        <f>IF(Tbl.Kosten[[#This Row],[KSnr.]]=EB$7,Tbl.Kosten[[#This Row],[Totaal kosten]],"")</f>
        <v/>
      </c>
      <c r="EC74" s="160" t="str">
        <f>IF(Tbl.Kosten[[#This Row],[KSnr.]]=EC$7,Tbl.Kosten[[#This Row],[Totaal kosten]],"")</f>
        <v/>
      </c>
      <c r="ED74" s="160" t="str">
        <f>IF(Tbl.Kosten[[#This Row],[KSnr.]]=ED$7,Tbl.Kosten[[#This Row],[Totaal kosten]],"")</f>
        <v/>
      </c>
      <c r="EE74" s="160" t="str">
        <f>IF(Tbl.Kosten[[#This Row],[KSnr.]]=EE$7,Tbl.Kosten[[#This Row],[Totaal kosten]],"")</f>
        <v/>
      </c>
      <c r="EF74" s="160" t="str">
        <f>IF(Tbl.Kosten[[#This Row],[KSnr.]]=EF$7,Tbl.Kosten[[#This Row],[Totaal kosten]],"")</f>
        <v/>
      </c>
      <c r="EG74" s="160" t="str">
        <f>IF(Tbl.Kosten[[#This Row],[KSnr.]]=EG$7,Tbl.Kosten[[#This Row],[Totaal kosten]],"")</f>
        <v/>
      </c>
      <c r="EH74" s="160" t="str">
        <f>IF(Tbl.Kosten[[#This Row],[KSnr.]]=EH$7,Tbl.Kosten[[#This Row],[Totaal kosten]],"")</f>
        <v/>
      </c>
      <c r="EI74" s="160" t="str">
        <f>IF(Tbl.Kosten[[#This Row],[KSnr.]]=EI$7,Tbl.Kosten[[#This Row],[Totaal kosten]],"")</f>
        <v/>
      </c>
      <c r="EJ74" s="160" t="str">
        <f>IF(Tbl.Kosten[[#This Row],[KSnr.]]=EJ$7,Tbl.Kosten[[#This Row],[Totaal kosten]],"")</f>
        <v/>
      </c>
      <c r="EK74" s="160" t="str">
        <f>IF(Tbl.Kosten[[#This Row],[KSnr.]]=EK$7,Tbl.Kosten[[#This Row],[Totaal kosten]],"")</f>
        <v/>
      </c>
      <c r="EL74" s="160" t="str">
        <f>IF(Tbl.Kosten[[#This Row],[KSnr.]]=EL$7,Tbl.Kosten[[#This Row],[Totaal kosten]],"")</f>
        <v/>
      </c>
      <c r="EM74" s="160" t="str">
        <f>IF(Tbl.Kosten[[#This Row],[KSnr.]]=EM$7,Tbl.Kosten[[#This Row],[Totaal kosten]],"")</f>
        <v/>
      </c>
      <c r="EN74" s="160" t="str">
        <f>IF(Tbl.Kosten[[#This Row],[KSnr.]]=EN$7,Tbl.Kosten[[#This Row],[Totaal kosten]],"")</f>
        <v/>
      </c>
      <c r="EO74" s="160" t="str">
        <f>IF(Tbl.Kosten[[#This Row],[KSnr.]]=EO$7,Tbl.Kosten[[#This Row],[Totaal kosten]],"")</f>
        <v/>
      </c>
      <c r="EP74" s="160" t="str">
        <f>IF(Tbl.Kosten[[#This Row],[KSnr.]]=EP$7,Tbl.Kosten[[#This Row],[Totaal kosten]],"")</f>
        <v/>
      </c>
      <c r="EQ74" s="160" t="str">
        <f>IF(Tbl.Kosten[[#This Row],[KSnr.]]=EQ$7,Tbl.Kosten[[#This Row],[Totaal kosten]],"")</f>
        <v/>
      </c>
      <c r="ER74" s="154" t="str">
        <f>IFERROR(_xlfn.XLOOKUP(Tbl.Kosten[[#This Row],[Subsidieactiviteit]],Tbl.Subsidiehoogte[Subsidieactiviteit],Tbl.Subsidiehoogte[SAnr.],"",0,1),"")</f>
        <v/>
      </c>
      <c r="ES74" s="160" t="str">
        <f>IF(Tbl.Kosten[[#This Row],[Sanr.]]=ES$7,Tbl.Kosten[[#This Row],[Totaal kosten]],"")</f>
        <v/>
      </c>
      <c r="ET74" s="160" t="str">
        <f>IF(Tbl.Kosten[[#This Row],[Sanr.]]=ET$7,Tbl.Kosten[[#This Row],[Totaal kosten]],"")</f>
        <v/>
      </c>
      <c r="EU74" s="160" t="str">
        <f>IF(Tbl.Kosten[[#This Row],[Sanr.]]=EU$7,Tbl.Kosten[[#This Row],[Totaal kosten]],"")</f>
        <v/>
      </c>
      <c r="EV74" s="160" t="str">
        <f>IF(Tbl.Kosten[[#This Row],[Sanr.]]=EV$7,Tbl.Kosten[[#This Row],[Totaal kosten]],"")</f>
        <v/>
      </c>
      <c r="EW74" s="160" t="str">
        <f>IF(Tbl.Kosten[[#This Row],[Sanr.]]=EW$7,Tbl.Kosten[[#This Row],[Totaal kosten]],"")</f>
        <v/>
      </c>
      <c r="EX74" s="160" t="str">
        <f>IF(Tbl.Kosten[[#This Row],[Sanr.]]=EX$7,Tbl.Kosten[[#This Row],[Totaal kosten]],"")</f>
        <v/>
      </c>
      <c r="EY74" s="160" t="str">
        <f>IF(Tbl.Kosten[[#This Row],[Sanr.]]=EY$7,Tbl.Kosten[[#This Row],[Totaal kosten]],"")</f>
        <v/>
      </c>
      <c r="EZ74" s="160" t="str">
        <f>IF(Tbl.Kosten[[#This Row],[Sanr.]]=EZ$7,Tbl.Kosten[[#This Row],[Totaal kosten]],"")</f>
        <v/>
      </c>
      <c r="FA74" s="160" t="str">
        <f>IF(Tbl.Kosten[[#This Row],[Sanr.]]=FA$7,Tbl.Kosten[[#This Row],[Totaal kosten]],"")</f>
        <v/>
      </c>
      <c r="FB74" s="160" t="str">
        <f>IF(Tbl.Kosten[[#This Row],[Sanr.]]=FB$7,Tbl.Kosten[[#This Row],[Totaal kosten]],"")</f>
        <v/>
      </c>
      <c r="FC74" s="160" t="str">
        <f>IF(Tbl.Kosten[[#This Row],[Sanr.]]=FC$7,Tbl.Kosten[[#This Row],[Totaal kosten]],"")</f>
        <v/>
      </c>
      <c r="FD74" s="160" t="str">
        <f>IF(Tbl.Kosten[[#This Row],[Sanr.]]=FD$7,Tbl.Kosten[[#This Row],[Totaal kosten]],"")</f>
        <v/>
      </c>
      <c r="FE74" s="160" t="str">
        <f>IF(Tbl.Kosten[[#This Row],[Sanr.]]=FE$7,Tbl.Kosten[[#This Row],[Totaal kosten]],"")</f>
        <v/>
      </c>
      <c r="FF74" s="160" t="str">
        <f>IF(Tbl.Kosten[[#This Row],[Sanr.]]=FF$7,Tbl.Kosten[[#This Row],[Totaal kosten]],"")</f>
        <v/>
      </c>
      <c r="FG74" s="160" t="str">
        <f>IF(Tbl.Kosten[[#This Row],[Sanr.]]=FG$7,Tbl.Kosten[[#This Row],[Totaal kosten]],"")</f>
        <v/>
      </c>
      <c r="FH74" s="160" t="str">
        <f>IF(Tbl.Kosten[[#This Row],[Sanr.]]=FH$7,Tbl.Kosten[[#This Row],[Totaal kosten]],"")</f>
        <v/>
      </c>
      <c r="FI74" s="160" t="str">
        <f>IF(Tbl.Kosten[[#This Row],[Sanr.]]=FI$7,Tbl.Kosten[[#This Row],[Totaal kosten]],"")</f>
        <v/>
      </c>
      <c r="FJ74" s="160" t="str">
        <f>IF(Tbl.Kosten[[#This Row],[Sanr.]]=FJ$7,Tbl.Kosten[[#This Row],[Totaal kosten]],"")</f>
        <v/>
      </c>
      <c r="FK74" s="160" t="str">
        <f>IF(Tbl.Kosten[[#This Row],[Sanr.]]=FK$7,Tbl.Kosten[[#This Row],[Totaal kosten]],"")</f>
        <v/>
      </c>
      <c r="FL74" s="160" t="str">
        <f>IF(Tbl.Kosten[[#This Row],[Sanr.]]=FL$7,Tbl.Kosten[[#This Row],[Totaal kosten]],"")</f>
        <v/>
      </c>
      <c r="FM74" s="160" t="str">
        <f>IF(Tbl.Kosten[[#This Row],[Sanr.]]=FM$7,Tbl.Kosten[[#This Row],[Totaal kosten]],"")</f>
        <v/>
      </c>
      <c r="FN74" s="160" t="str">
        <f>IF(Tbl.Kosten[[#This Row],[Sanr.]]=FN$7,Tbl.Kosten[[#This Row],[Totaal kosten]],"")</f>
        <v/>
      </c>
      <c r="FO74" s="160" t="str">
        <f>IF(Tbl.Kosten[[#This Row],[Sanr.]]=FO$7,Tbl.Kosten[[#This Row],[Totaal kosten]],"")</f>
        <v/>
      </c>
      <c r="FP74" s="160" t="str">
        <f>IF(Tbl.Kosten[[#This Row],[Sanr.]]=FP$7,Tbl.Kosten[[#This Row],[Totaal kosten]],"")</f>
        <v/>
      </c>
      <c r="FQ74" s="160" t="str">
        <f>IF(Tbl.Kosten[[#This Row],[Sanr.]]=FQ$7,Tbl.Kosten[[#This Row],[Totaal kosten]],"")</f>
        <v/>
      </c>
      <c r="FR74" s="160" t="str">
        <f>IF(Tbl.Kosten[[#This Row],[Sanr.]]=FR$7,Tbl.Kosten[[#This Row],[Totaal kosten]],"")</f>
        <v/>
      </c>
      <c r="FS74" s="160" t="str">
        <f>IF(Tbl.Kosten[[#This Row],[Sanr.]]=FS$7,Tbl.Kosten[[#This Row],[Totaal kosten]],"")</f>
        <v/>
      </c>
      <c r="FT74" s="160" t="str">
        <f>IF(Tbl.Kosten[[#This Row],[Sanr.]]=FT$7,Tbl.Kosten[[#This Row],[Totaal kosten]],"")</f>
        <v/>
      </c>
      <c r="FU74" s="160" t="str">
        <f>IF(Tbl.Kosten[[#This Row],[Sanr.]]=FU$7,Tbl.Kosten[[#This Row],[Totaal kosten]],"")</f>
        <v/>
      </c>
      <c r="FV74" s="160" t="str">
        <f>IF(Tbl.Kosten[[#This Row],[Sanr.]]=FV$7,Tbl.Kosten[[#This Row],[Totaal kosten]],"")</f>
        <v/>
      </c>
      <c r="FW74" s="160" t="str">
        <f>IFERROR(_xlfn.XLOOKUP(Tbl.Kosten[[#This Row],[Activiteitencode]],Tbl.Activiteiten[Activiteitcode],Tbl.Activiteiten[Anr.],"",0,1),"")</f>
        <v/>
      </c>
      <c r="FX74" s="181" t="str">
        <f>_xlfn.CONCAT(Tbl.Kosten[[#This Row],[Pnr.]],Tbl.Kosten[[#This Row],[Sanr.]])</f>
        <v>P1</v>
      </c>
      <c r="FY74" s="160">
        <f>Tbl.Kosten[[#This Row],[Totaal kosten]]-Tbl.Kosten[[#This Row],[Subsidie]]</f>
        <v>0</v>
      </c>
      <c r="FZ74" s="160">
        <f>IF(Tbl.Kosten[[#This Row],[Pnr.]]=FZ$7,Tbl.Kosten[[#This Row],[Te financieren]],"")</f>
        <v>0</v>
      </c>
      <c r="GA74" s="160" t="str">
        <f>IF(Tbl.Kosten[[#This Row],[Pnr.]]=GA$7,Tbl.Kosten[[#This Row],[Te financieren]],"")</f>
        <v/>
      </c>
      <c r="GB74" s="160" t="str">
        <f>IF(Tbl.Kosten[[#This Row],[Pnr.]]=GB$7,Tbl.Kosten[[#This Row],[Te financieren]],"")</f>
        <v/>
      </c>
      <c r="GC74" s="160" t="str">
        <f>IF(Tbl.Kosten[[#This Row],[Pnr.]]=GC$7,Tbl.Kosten[[#This Row],[Te financieren]],"")</f>
        <v/>
      </c>
      <c r="GD74" s="160" t="str">
        <f>IF(Tbl.Kosten[[#This Row],[Pnr.]]=GD$7,Tbl.Kosten[[#This Row],[Te financieren]],"")</f>
        <v/>
      </c>
      <c r="GE74" s="160" t="str">
        <f>IF(Tbl.Kosten[[#This Row],[Pnr.]]=GE$7,Tbl.Kosten[[#This Row],[Te financieren]],"")</f>
        <v/>
      </c>
      <c r="GF74" s="160" t="str">
        <f>IF(Tbl.Kosten[[#This Row],[Pnr.]]=GF$7,Tbl.Kosten[[#This Row],[Te financieren]],"")</f>
        <v/>
      </c>
      <c r="GG74" s="160" t="str">
        <f>IF(Tbl.Kosten[[#This Row],[Pnr.]]=GG$7,Tbl.Kosten[[#This Row],[Te financieren]],"")</f>
        <v/>
      </c>
      <c r="GH74" s="160" t="str">
        <f>IF(Tbl.Kosten[[#This Row],[Pnr.]]=GH$7,Tbl.Kosten[[#This Row],[Te financieren]],"")</f>
        <v/>
      </c>
      <c r="GI74" s="160" t="str">
        <f>IF(Tbl.Kosten[[#This Row],[Pnr.]]=GI$7,Tbl.Kosten[[#This Row],[Te financieren]],"")</f>
        <v/>
      </c>
      <c r="GJ74" s="160" t="str">
        <f>IF(Tbl.Kosten[[#This Row],[Pnr.]]=GJ$7,Tbl.Kosten[[#This Row],[Te financieren]],"")</f>
        <v/>
      </c>
      <c r="GK74" s="160" t="str">
        <f>IF(Tbl.Kosten[[#This Row],[Pnr.]]=GK$7,Tbl.Kosten[[#This Row],[Te financieren]],"")</f>
        <v/>
      </c>
      <c r="GL74" s="160" t="str">
        <f>IF(Tbl.Kosten[[#This Row],[Pnr.]]=GL$7,Tbl.Kosten[[#This Row],[Te financieren]],"")</f>
        <v/>
      </c>
      <c r="GM74" s="160" t="str">
        <f>IF(Tbl.Kosten[[#This Row],[Pnr.]]=GM$7,Tbl.Kosten[[#This Row],[Te financieren]],"")</f>
        <v/>
      </c>
      <c r="GN74" s="160" t="str">
        <f>IF(Tbl.Kosten[[#This Row],[Pnr.]]=GN$7,Tbl.Kosten[[#This Row],[Te financieren]],"")</f>
        <v/>
      </c>
      <c r="GO74" s="160" t="str">
        <f>IF(Tbl.Kosten[[#This Row],[Pnr.]]=GO$7,Tbl.Kosten[[#This Row],[Te financieren]],"")</f>
        <v/>
      </c>
      <c r="GP74" s="160" t="str">
        <f>IF(Tbl.Kosten[[#This Row],[Pnr.]]=GP$7,Tbl.Kosten[[#This Row],[Te financieren]],"")</f>
        <v/>
      </c>
      <c r="GQ74" s="160" t="str">
        <f>IF(Tbl.Kosten[[#This Row],[Pnr.]]=GQ$7,Tbl.Kosten[[#This Row],[Te financieren]],"")</f>
        <v/>
      </c>
      <c r="GR74" s="160" t="str">
        <f>IF(Tbl.Kosten[[#This Row],[Pnr.]]=GR$7,Tbl.Kosten[[#This Row],[Te financieren]],"")</f>
        <v/>
      </c>
      <c r="GS74" s="160" t="str">
        <f>IF(Tbl.Kosten[[#This Row],[Pnr.]]=GS$7,Tbl.Kosten[[#This Row],[Te financieren]],"")</f>
        <v/>
      </c>
      <c r="GT74" s="160" t="str">
        <f>IF(Tbl.Kosten[[#This Row],[Pnr.]]=GT$7,Tbl.Kosten[[#This Row],[Te financieren]],"")</f>
        <v/>
      </c>
      <c r="GU74" s="160" t="str">
        <f>IF(Tbl.Kosten[[#This Row],[Pnr.]]=GU$7,Tbl.Kosten[[#This Row],[Te financieren]],"")</f>
        <v/>
      </c>
      <c r="GV74" s="160" t="str">
        <f>IF(Tbl.Kosten[[#This Row],[Pnr.]]=GV$7,Tbl.Kosten[[#This Row],[Te financieren]],"")</f>
        <v/>
      </c>
      <c r="GW74" s="160" t="str">
        <f>IF(Tbl.Kosten[[#This Row],[Pnr.]]=GW$7,Tbl.Kosten[[#This Row],[Te financieren]],"")</f>
        <v/>
      </c>
      <c r="GX74" s="160" t="str">
        <f>IF(Tbl.Kosten[[#This Row],[Pnr.]]=GX$7,Tbl.Kosten[[#This Row],[Te financieren]],"")</f>
        <v/>
      </c>
      <c r="GY74" s="160" t="str">
        <f>IF(Tbl.Kosten[[#This Row],[Pnr.]]=GY$7,Tbl.Kosten[[#This Row],[Te financieren]],"")</f>
        <v/>
      </c>
      <c r="GZ74" s="160" t="str">
        <f>IF(Tbl.Kosten[[#This Row],[Pnr.]]=GZ$7,Tbl.Kosten[[#This Row],[Te financieren]],"")</f>
        <v/>
      </c>
      <c r="HA74" s="160" t="str">
        <f>IF(Tbl.Kosten[[#This Row],[Pnr.]]=HA$7,Tbl.Kosten[[#This Row],[Te financieren]],"")</f>
        <v/>
      </c>
      <c r="HB74" s="160" t="str">
        <f>IF(Tbl.Kosten[[#This Row],[Pnr.]]=HB$7,Tbl.Kosten[[#This Row],[Te financieren]],"")</f>
        <v/>
      </c>
      <c r="HC74" s="160" t="str">
        <f>IF(Tbl.Kosten[[#This Row],[Pnr.]]=HC$7,Tbl.Kosten[[#This Row],[Te financieren]],"")</f>
        <v/>
      </c>
      <c r="HD74" s="160" t="str">
        <f>IF(Tbl.Kosten[[#This Row],[Pnr.]]=HD$7,Tbl.Kosten[[#This Row],[Te financieren]],"")</f>
        <v/>
      </c>
      <c r="HE74" s="160" t="str">
        <f>IF(Tbl.Kosten[[#This Row],[Pnr.]]=HE$7,Tbl.Kosten[[#This Row],[Te financieren]],"")</f>
        <v/>
      </c>
      <c r="HF74" s="160" t="str">
        <f>IF(Tbl.Kosten[[#This Row],[Pnr.]]=HF$7,Tbl.Kosten[[#This Row],[Te financieren]],"")</f>
        <v/>
      </c>
      <c r="HG74" s="160" t="str">
        <f>IF(Tbl.Kosten[[#This Row],[Pnr.]]=HG$7,Tbl.Kosten[[#This Row],[Te financieren]],"")</f>
        <v/>
      </c>
      <c r="HH74" s="160" t="str">
        <f>IF(Tbl.Kosten[[#This Row],[Pnr.]]=HH$7,Tbl.Kosten[[#This Row],[Te financieren]],"")</f>
        <v/>
      </c>
      <c r="HI74" s="160" t="str">
        <f>IF(Tbl.Kosten[[#This Row],[Pnr.]]=HI$7,Tbl.Kosten[[#This Row],[Te financieren]],"")</f>
        <v/>
      </c>
      <c r="HJ74" s="160" t="str">
        <f>IF(Tbl.Kosten[[#This Row],[Pnr.]]=HJ$7,Tbl.Kosten[[#This Row],[Te financieren]],"")</f>
        <v/>
      </c>
      <c r="HK74" s="160" t="str">
        <f>IF(Tbl.Kosten[[#This Row],[Pnr.]]=HK$7,Tbl.Kosten[[#This Row],[Te financieren]],"")</f>
        <v/>
      </c>
      <c r="HL74" s="160" t="str">
        <f>IF(Tbl.Kosten[[#This Row],[Pnr.]]=HL$7,Tbl.Kosten[[#This Row],[Te financieren]],"")</f>
        <v/>
      </c>
      <c r="HM74" s="160" t="str">
        <f>IF(Tbl.Kosten[[#This Row],[Pnr.]]=HM$7,Tbl.Kosten[[#This Row],[Te financieren]],"")</f>
        <v/>
      </c>
      <c r="HN74" s="160" t="str">
        <f>IF(Tbl.Kosten[[#This Row],[Pnr.]]=HN$7,Tbl.Kosten[[#This Row],[Te financieren]],"")</f>
        <v/>
      </c>
      <c r="HO74" s="160" t="str">
        <f>IF(Tbl.Kosten[[#This Row],[Pnr.]]=HO$7,Tbl.Kosten[[#This Row],[Te financieren]],"")</f>
        <v/>
      </c>
      <c r="HP74" s="160" t="str">
        <f>IF(Tbl.Kosten[[#This Row],[Pnr.]]=HP$7,Tbl.Kosten[[#This Row],[Te financieren]],"")</f>
        <v/>
      </c>
      <c r="HQ74" s="160" t="str">
        <f>IF(Tbl.Kosten[[#This Row],[Pnr.]]=HQ$7,Tbl.Kosten[[#This Row],[Te financieren]],"")</f>
        <v/>
      </c>
      <c r="HR74" s="160" t="str">
        <f>IF(Tbl.Kosten[[#This Row],[Pnr.]]=HR$7,Tbl.Kosten[[#This Row],[Te financieren]],"")</f>
        <v/>
      </c>
      <c r="HS74" s="160" t="str">
        <f>IF(Tbl.Kosten[[#This Row],[Pnr.]]=HS$7,Tbl.Kosten[[#This Row],[Te financieren]],"")</f>
        <v/>
      </c>
      <c r="HT74" s="160" t="str">
        <f>IF(Tbl.Kosten[[#This Row],[Pnr.]]=HT$7,Tbl.Kosten[[#This Row],[Te financieren]],"")</f>
        <v/>
      </c>
      <c r="HU74" s="160" t="str">
        <f>IF(Tbl.Kosten[[#This Row],[Pnr.]]=HU$7,Tbl.Kosten[[#This Row],[Te financieren]],"")</f>
        <v/>
      </c>
      <c r="HV74" s="160" t="str">
        <f>IF(Tbl.Kosten[[#This Row],[Pnr.]]=HV$7,Tbl.Kosten[[#This Row],[Te financieren]],"")</f>
        <v/>
      </c>
      <c r="HW74" s="160" t="str">
        <f>IF(Tbl.Kosten[[#This Row],[Pnr.]]=HW$7,Tbl.Kosten[[#This Row],[Te financieren]],"")</f>
        <v/>
      </c>
    </row>
    <row r="75" spans="2:231" x14ac:dyDescent="0.3">
      <c r="B75" s="144"/>
      <c r="C75" s="147"/>
      <c r="D75" s="146"/>
      <c r="E75" s="147"/>
      <c r="F75" s="145"/>
      <c r="G75" s="11" t="str">
        <f>IF(Tbl.Kosten[[#This Row],[Medewerker e/o 
functie]]&lt;&gt;"",_xlfn.XLOOKUP(Tbl.Kosten[[#This Row],[Medewerker e/o 
functie]],Tbl.Uurtarief[Medewerker en/of functie],Tbl.Uurtarief[Uurtarief],"",0,1),"")</f>
        <v/>
      </c>
      <c r="H75" s="121">
        <f>IFERROR(Tbl.Kosten[[#This Row],[Uren]]*Tbl.Kosten[[#This Row],[Uurtarief]],0)</f>
        <v>0</v>
      </c>
      <c r="I75" s="119" t="str">
        <f>IF(Tbl.Kosten[[#This Row],[Subtotaal uren]]&lt;&gt;0,_xlfn.XLOOKUP(Tbl.Kosten[[#This Row],[Medewerker e/o 
functie]],Tbl.Uurtarief[Medewerker en/of functie],Tbl.Uurtarief[Kostensoort arbeid],"",0,1),"")</f>
        <v/>
      </c>
      <c r="J75" s="147"/>
      <c r="K75" s="145"/>
      <c r="L75" s="149" t="str">
        <f>IF(Tbl.Kosten[[#This Row],[Activum]]&lt;&gt;"",_xlfn.XLOOKUP(Tbl.Kosten[[#This Row],[Activum]],Tbl.Afschrijvingskosten[Activum],Tbl.Afschrijvingskosten[Tarief per afschrijvings-eenheid],"",0,1),"")</f>
        <v/>
      </c>
      <c r="M75" s="122">
        <f>IFERROR(Tbl.Kosten[[#This Row],[Een-
heden]]*Tbl.Kosten[[#This Row],[Afschrijvings-
tarief]],0)</f>
        <v>0</v>
      </c>
      <c r="N75" s="122" t="str">
        <f>IF(Tbl.Kosten[[#This Row],[Subtotaal afschrijving]]&lt;&gt;0,Lijsten!A73,"")</f>
        <v/>
      </c>
      <c r="O75" s="150"/>
      <c r="P75" s="145"/>
      <c r="Q75" s="148"/>
      <c r="R75" s="122">
        <f>IFERROR(Tbl.Kosten[[#This Row],[Aantal]]*Tbl.Kosten[[#This Row],[Tarief]],0)</f>
        <v>0</v>
      </c>
      <c r="S75" s="8">
        <f>IFERROR(Tbl.Kosten[[#This Row],[Subtotaal overige kosten]]+Tbl.Kosten[[#This Row],[Subtotaal uren]]+Tbl.Kosten[[#This Row],[Subtotaal afschrijving]],0)</f>
        <v>0</v>
      </c>
      <c r="T75" s="8">
        <f>IFERROR(Tbl.Kosten[[#This Row],[Totaal kosten]]*Tbl.Kosten[[#This Row],[Subsidie%]],0)</f>
        <v>0</v>
      </c>
      <c r="U75" s="4" t="str" cm="1">
        <f t="array" ref="U75">IFERROR(_xlfn.IFS(Tbl.Kosten[[#This Row],[Subtotaal uren]]&lt;&gt;0,Tbl.Kosten[[#This Row],[Kostensoort arbeid]],Tbl.Kosten[[#This Row],[Subtotaal afschrijving]]&lt;&gt;0,Tbl.Kosten[[#This Row],[Kostensoort afschrijving]],Tbl.Kosten[[#This Row],[Subtotaal overige kosten]]&lt;&gt;0,Tbl.Kosten[[#This Row],[Kostensoort overig]]),"")</f>
        <v/>
      </c>
      <c r="V75" s="4" t="str">
        <f>IFERROR(_xlfn.XLOOKUP(Tbl.Kosten[[#This Row],[Activiteitencode]],Tbl.Activiteiten[Activiteitcode],Tbl.Activiteiten[Werkpakketcode],"",0,1),"")</f>
        <v/>
      </c>
      <c r="W75" s="4" t="str">
        <f>IFERROR(_xlfn.XLOOKUP(Tbl.Kosten[[#This Row],[Werkpakketcode]],Tbl.Werkpakketten[Werkpakketcode],Tbl.Werkpakketten[Subsidiabele activiteit],"",0,1),"")</f>
        <v/>
      </c>
      <c r="X75" s="12">
        <f>IFERROR(_xlfn.XLOOKUP(Tbl.Kosten[[#This Row],[Sanr.]],Tbl.Subsidiehoogte[SAnr.],Tbl.Subsidiehoogte[Sub. Percentage],0,0,1),0)</f>
        <v>0</v>
      </c>
      <c r="Y75" s="154" t="str">
        <f>IFERROR(_xlfn.XLOOKUP(Tbl.Kosten[[#This Row],[Partnercode]],Tbl.Projectpartners[Partnercode],Tbl.Projectpartners[PNr.],"",0,1),"")</f>
        <v>P1</v>
      </c>
      <c r="Z75" s="158">
        <f>IF(Tbl.Kosten[[#This Row],[Pnr.]]=Z$7,Tbl.Kosten[[#This Row],[Totaal kosten]],"")</f>
        <v>0</v>
      </c>
      <c r="AA75" s="158" t="str">
        <f>IF(Tbl.Kosten[[#This Row],[Pnr.]]=AA$7,Tbl.Kosten[[#This Row],[Totaal kosten]],"")</f>
        <v/>
      </c>
      <c r="AB75" s="158" t="str">
        <f>IF(Tbl.Kosten[[#This Row],[Pnr.]]=AB$7,Tbl.Kosten[[#This Row],[Totaal kosten]],"")</f>
        <v/>
      </c>
      <c r="AC75" s="158" t="str">
        <f>IF(Tbl.Kosten[[#This Row],[Pnr.]]=AC$7,Tbl.Kosten[[#This Row],[Totaal kosten]],"")</f>
        <v/>
      </c>
      <c r="AD75" s="158" t="str">
        <f>IF(Tbl.Kosten[[#This Row],[Pnr.]]=AD$7,Tbl.Kosten[[#This Row],[Totaal kosten]],"")</f>
        <v/>
      </c>
      <c r="AE75" s="158" t="str">
        <f>IF(Tbl.Kosten[[#This Row],[Pnr.]]=AE$7,Tbl.Kosten[[#This Row],[Totaal kosten]],"")</f>
        <v/>
      </c>
      <c r="AF75" s="158" t="str">
        <f>IF(Tbl.Kosten[[#This Row],[Pnr.]]=AF$7,Tbl.Kosten[[#This Row],[Totaal kosten]],"")</f>
        <v/>
      </c>
      <c r="AG75" s="158" t="str">
        <f>IF(Tbl.Kosten[[#This Row],[Pnr.]]=AG$7,Tbl.Kosten[[#This Row],[Totaal kosten]],"")</f>
        <v/>
      </c>
      <c r="AH75" s="158" t="str">
        <f>IF(Tbl.Kosten[[#This Row],[Pnr.]]=AH$7,Tbl.Kosten[[#This Row],[Totaal kosten]],"")</f>
        <v/>
      </c>
      <c r="AI75" s="158" t="str">
        <f>IF(Tbl.Kosten[[#This Row],[Pnr.]]=AI$7,Tbl.Kosten[[#This Row],[Totaal kosten]],"")</f>
        <v/>
      </c>
      <c r="AJ75" s="158" t="str">
        <f>IF(Tbl.Kosten[[#This Row],[Pnr.]]=AJ$7,Tbl.Kosten[[#This Row],[Totaal kosten]],"")</f>
        <v/>
      </c>
      <c r="AK75" s="158" t="str">
        <f>IF(Tbl.Kosten[[#This Row],[Pnr.]]=AK$7,Tbl.Kosten[[#This Row],[Totaal kosten]],"")</f>
        <v/>
      </c>
      <c r="AL75" s="158" t="str">
        <f>IF(Tbl.Kosten[[#This Row],[Pnr.]]=AL$7,Tbl.Kosten[[#This Row],[Totaal kosten]],"")</f>
        <v/>
      </c>
      <c r="AM75" s="158" t="str">
        <f>IF(Tbl.Kosten[[#This Row],[Pnr.]]=AM$7,Tbl.Kosten[[#This Row],[Totaal kosten]],"")</f>
        <v/>
      </c>
      <c r="AN75" s="158" t="str">
        <f>IF(Tbl.Kosten[[#This Row],[Pnr.]]=AN$7,Tbl.Kosten[[#This Row],[Totaal kosten]],"")</f>
        <v/>
      </c>
      <c r="AO75" s="158" t="str">
        <f>IF(Tbl.Kosten[[#This Row],[Pnr.]]=AO$7,Tbl.Kosten[[#This Row],[Totaal kosten]],"")</f>
        <v/>
      </c>
      <c r="AP75" s="158" t="str">
        <f>IF(Tbl.Kosten[[#This Row],[Pnr.]]=AP$7,Tbl.Kosten[[#This Row],[Totaal kosten]],"")</f>
        <v/>
      </c>
      <c r="AQ75" s="158" t="str">
        <f>IF(Tbl.Kosten[[#This Row],[Pnr.]]=AQ$7,Tbl.Kosten[[#This Row],[Totaal kosten]],"")</f>
        <v/>
      </c>
      <c r="AR75" s="158" t="str">
        <f>IF(Tbl.Kosten[[#This Row],[Pnr.]]=AR$7,Tbl.Kosten[[#This Row],[Totaal kosten]],"")</f>
        <v/>
      </c>
      <c r="AS75" s="158" t="str">
        <f>IF(Tbl.Kosten[[#This Row],[Pnr.]]=AS$7,Tbl.Kosten[[#This Row],[Totaal kosten]],"")</f>
        <v/>
      </c>
      <c r="AT75" s="158" t="str">
        <f>IF(Tbl.Kosten[[#This Row],[Pnr.]]=AT$7,Tbl.Kosten[[#This Row],[Totaal kosten]],"")</f>
        <v/>
      </c>
      <c r="AU75" s="158" t="str">
        <f>IF(Tbl.Kosten[[#This Row],[Pnr.]]=AU$7,Tbl.Kosten[[#This Row],[Totaal kosten]],"")</f>
        <v/>
      </c>
      <c r="AV75" s="158" t="str">
        <f>IF(Tbl.Kosten[[#This Row],[Pnr.]]=AV$7,Tbl.Kosten[[#This Row],[Totaal kosten]],"")</f>
        <v/>
      </c>
      <c r="AW75" s="158" t="str">
        <f>IF(Tbl.Kosten[[#This Row],[Pnr.]]=AW$7,Tbl.Kosten[[#This Row],[Totaal kosten]],"")</f>
        <v/>
      </c>
      <c r="AX75" s="158" t="str">
        <f>IF(Tbl.Kosten[[#This Row],[Pnr.]]=AX$7,Tbl.Kosten[[#This Row],[Totaal kosten]],"")</f>
        <v/>
      </c>
      <c r="AY75" s="158" t="str">
        <f>IF(Tbl.Kosten[[#This Row],[Pnr.]]=AY$7,Tbl.Kosten[[#This Row],[Totaal kosten]],"")</f>
        <v/>
      </c>
      <c r="AZ75" s="158" t="str">
        <f>IF(Tbl.Kosten[[#This Row],[Pnr.]]=AZ$7,Tbl.Kosten[[#This Row],[Totaal kosten]],"")</f>
        <v/>
      </c>
      <c r="BA75" s="158" t="str">
        <f>IF(Tbl.Kosten[[#This Row],[Pnr.]]=BA$7,Tbl.Kosten[[#This Row],[Totaal kosten]],"")</f>
        <v/>
      </c>
      <c r="BB75" s="158" t="str">
        <f>IF(Tbl.Kosten[[#This Row],[Pnr.]]=BB$7,Tbl.Kosten[[#This Row],[Totaal kosten]],"")</f>
        <v/>
      </c>
      <c r="BC75" s="158" t="str">
        <f>IF(Tbl.Kosten[[#This Row],[Pnr.]]=BC$7,Tbl.Kosten[[#This Row],[Totaal kosten]],"")</f>
        <v/>
      </c>
      <c r="BD75" s="158" t="str">
        <f>IF(Tbl.Kosten[[#This Row],[Pnr.]]=BD$7,Tbl.Kosten[[#This Row],[Totaal kosten]],"")</f>
        <v/>
      </c>
      <c r="BE75" s="158" t="str">
        <f>IF(Tbl.Kosten[[#This Row],[Pnr.]]=BE$7,Tbl.Kosten[[#This Row],[Totaal kosten]],"")</f>
        <v/>
      </c>
      <c r="BF75" s="158" t="str">
        <f>IF(Tbl.Kosten[[#This Row],[Pnr.]]=BF$7,Tbl.Kosten[[#This Row],[Totaal kosten]],"")</f>
        <v/>
      </c>
      <c r="BG75" s="158" t="str">
        <f>IF(Tbl.Kosten[[#This Row],[Pnr.]]=BG$7,Tbl.Kosten[[#This Row],[Totaal kosten]],"")</f>
        <v/>
      </c>
      <c r="BH75" s="158" t="str">
        <f>IF(Tbl.Kosten[[#This Row],[Pnr.]]=BH$7,Tbl.Kosten[[#This Row],[Totaal kosten]],"")</f>
        <v/>
      </c>
      <c r="BI75" s="158" t="str">
        <f>IF(Tbl.Kosten[[#This Row],[Pnr.]]=BI$7,Tbl.Kosten[[#This Row],[Totaal kosten]],"")</f>
        <v/>
      </c>
      <c r="BJ75" s="158" t="str">
        <f>IF(Tbl.Kosten[[#This Row],[Pnr.]]=BJ$7,Tbl.Kosten[[#This Row],[Totaal kosten]],"")</f>
        <v/>
      </c>
      <c r="BK75" s="158" t="str">
        <f>IF(Tbl.Kosten[[#This Row],[Pnr.]]=BK$7,Tbl.Kosten[[#This Row],[Totaal kosten]],"")</f>
        <v/>
      </c>
      <c r="BL75" s="158" t="str">
        <f>IF(Tbl.Kosten[[#This Row],[Pnr.]]=BL$7,Tbl.Kosten[[#This Row],[Totaal kosten]],"")</f>
        <v/>
      </c>
      <c r="BM75" s="158" t="str">
        <f>IF(Tbl.Kosten[[#This Row],[Pnr.]]=BM$7,Tbl.Kosten[[#This Row],[Totaal kosten]],"")</f>
        <v/>
      </c>
      <c r="BN75" s="158" t="str">
        <f>IF(Tbl.Kosten[[#This Row],[Pnr.]]=BN$7,Tbl.Kosten[[#This Row],[Totaal kosten]],"")</f>
        <v/>
      </c>
      <c r="BO75" s="158" t="str">
        <f>IF(Tbl.Kosten[[#This Row],[Pnr.]]=BO$7,Tbl.Kosten[[#This Row],[Totaal kosten]],"")</f>
        <v/>
      </c>
      <c r="BP75" s="158" t="str">
        <f>IF(Tbl.Kosten[[#This Row],[Pnr.]]=BP$7,Tbl.Kosten[[#This Row],[Totaal kosten]],"")</f>
        <v/>
      </c>
      <c r="BQ75" s="158" t="str">
        <f>IF(Tbl.Kosten[[#This Row],[Pnr.]]=BQ$7,Tbl.Kosten[[#This Row],[Totaal kosten]],"")</f>
        <v/>
      </c>
      <c r="BR75" s="158" t="str">
        <f>IF(Tbl.Kosten[[#This Row],[Pnr.]]=BR$7,Tbl.Kosten[[#This Row],[Totaal kosten]],"")</f>
        <v/>
      </c>
      <c r="BS75" s="158" t="str">
        <f>IF(Tbl.Kosten[[#This Row],[Pnr.]]=BS$7,Tbl.Kosten[[#This Row],[Totaal kosten]],"")</f>
        <v/>
      </c>
      <c r="BT75" s="158" t="str">
        <f>IF(Tbl.Kosten[[#This Row],[Pnr.]]=BT$7,Tbl.Kosten[[#This Row],[Totaal kosten]],"")</f>
        <v/>
      </c>
      <c r="BU75" s="158" t="str">
        <f>IF(Tbl.Kosten[[#This Row],[Pnr.]]=BU$7,Tbl.Kosten[[#This Row],[Totaal kosten]],"")</f>
        <v/>
      </c>
      <c r="BV75" s="158" t="str">
        <f>IF(Tbl.Kosten[[#This Row],[Pnr.]]=BV$7,Tbl.Kosten[[#This Row],[Totaal kosten]],"")</f>
        <v/>
      </c>
      <c r="BW75" s="158" t="str">
        <f>IF(Tbl.Kosten[[#This Row],[Pnr.]]=BW$7,Tbl.Kosten[[#This Row],[Totaal kosten]],"")</f>
        <v/>
      </c>
      <c r="BX75" s="158" t="str">
        <f>IFERROR(_xlfn.XLOOKUP(Tbl.Kosten[[#This Row],[Werkpakketcode]],Tbl.Werkpakketten[Werkpakketcode],Tbl.Werkpakketten[WPnr.],"",0,1),"")</f>
        <v/>
      </c>
      <c r="BY75" s="158" t="str">
        <f>IF(Tbl.Kosten[[#This Row],[WPnr.]]=BY$7,Tbl.Kosten[[#This Row],[Totaal kosten]],"")</f>
        <v/>
      </c>
      <c r="BZ75" s="158" t="str">
        <f>IF(Tbl.Kosten[[#This Row],[WPnr.]]=BZ$7,Tbl.Kosten[[#This Row],[Totaal kosten]],"")</f>
        <v/>
      </c>
      <c r="CA75" s="158" t="str">
        <f>IF(Tbl.Kosten[[#This Row],[WPnr.]]=CA$7,Tbl.Kosten[[#This Row],[Totaal kosten]],"")</f>
        <v/>
      </c>
      <c r="CB75" s="158" t="str">
        <f>IF(Tbl.Kosten[[#This Row],[WPnr.]]=CB$7,Tbl.Kosten[[#This Row],[Totaal kosten]],"")</f>
        <v/>
      </c>
      <c r="CC75" s="158" t="str">
        <f>IF(Tbl.Kosten[[#This Row],[WPnr.]]=CC$7,Tbl.Kosten[[#This Row],[Totaal kosten]],"")</f>
        <v/>
      </c>
      <c r="CD75" s="158" t="str">
        <f>IF(Tbl.Kosten[[#This Row],[WPnr.]]=CD$7,Tbl.Kosten[[#This Row],[Totaal kosten]],"")</f>
        <v/>
      </c>
      <c r="CE75" s="158" t="str">
        <f>IF(Tbl.Kosten[[#This Row],[WPnr.]]=CE$7,Tbl.Kosten[[#This Row],[Totaal kosten]],"")</f>
        <v/>
      </c>
      <c r="CF75" s="158" t="str">
        <f>IF(Tbl.Kosten[[#This Row],[WPnr.]]=CF$7,Tbl.Kosten[[#This Row],[Totaal kosten]],"")</f>
        <v/>
      </c>
      <c r="CG75" s="158" t="str">
        <f>IF(Tbl.Kosten[[#This Row],[WPnr.]]=CG$7,Tbl.Kosten[[#This Row],[Totaal kosten]],"")</f>
        <v/>
      </c>
      <c r="CH75" s="158" t="str">
        <f>IF(Tbl.Kosten[[#This Row],[WPnr.]]=CH$7,Tbl.Kosten[[#This Row],[Totaal kosten]],"")</f>
        <v/>
      </c>
      <c r="CI75" s="158" t="str">
        <f>IF(Tbl.Kosten[[#This Row],[WPnr.]]=CI$7,Tbl.Kosten[[#This Row],[Totaal kosten]],"")</f>
        <v/>
      </c>
      <c r="CJ75" s="158" t="str">
        <f>IF(Tbl.Kosten[[#This Row],[WPnr.]]=CJ$7,Tbl.Kosten[[#This Row],[Totaal kosten]],"")</f>
        <v/>
      </c>
      <c r="CK75" s="158" t="str">
        <f>IF(Tbl.Kosten[[#This Row],[WPnr.]]=CK$7,Tbl.Kosten[[#This Row],[Totaal kosten]],"")</f>
        <v/>
      </c>
      <c r="CL75" s="158" t="str">
        <f>IF(Tbl.Kosten[[#This Row],[WPnr.]]=CL$7,Tbl.Kosten[[#This Row],[Totaal kosten]],"")</f>
        <v/>
      </c>
      <c r="CM75" s="158" t="str">
        <f>IF(Tbl.Kosten[[#This Row],[WPnr.]]=CM$7,Tbl.Kosten[[#This Row],[Totaal kosten]],"")</f>
        <v/>
      </c>
      <c r="CN75" s="158" t="str">
        <f>IF(Tbl.Kosten[[#This Row],[WPnr.]]=CN$7,Tbl.Kosten[[#This Row],[Totaal kosten]],"")</f>
        <v/>
      </c>
      <c r="CO75" s="158" t="str">
        <f>IF(Tbl.Kosten[[#This Row],[WPnr.]]=CO$7,Tbl.Kosten[[#This Row],[Totaal kosten]],"")</f>
        <v/>
      </c>
      <c r="CP75" s="158" t="str">
        <f>IF(Tbl.Kosten[[#This Row],[WPnr.]]=CP$7,Tbl.Kosten[[#This Row],[Totaal kosten]],"")</f>
        <v/>
      </c>
      <c r="CQ75" s="158" t="str">
        <f>IF(Tbl.Kosten[[#This Row],[WPnr.]]=CQ$7,Tbl.Kosten[[#This Row],[Totaal kosten]],"")</f>
        <v/>
      </c>
      <c r="CR75" s="158" t="str">
        <f>IF(Tbl.Kosten[[#This Row],[WPnr.]]=CR$7,Tbl.Kosten[[#This Row],[Totaal kosten]],"")</f>
        <v/>
      </c>
      <c r="CS75" s="158" t="str">
        <f>IF(Tbl.Kosten[[#This Row],[WPnr.]]=CS$7,Tbl.Kosten[[#This Row],[Totaal kosten]],"")</f>
        <v/>
      </c>
      <c r="CT75" s="158" t="str">
        <f>IF(Tbl.Kosten[[#This Row],[WPnr.]]=CT$7,Tbl.Kosten[[#This Row],[Totaal kosten]],"")</f>
        <v/>
      </c>
      <c r="CU75" s="158" t="str">
        <f>IF(Tbl.Kosten[[#This Row],[WPnr.]]=CU$7,Tbl.Kosten[[#This Row],[Totaal kosten]],"")</f>
        <v/>
      </c>
      <c r="CV75" s="158" t="str">
        <f>IF(Tbl.Kosten[[#This Row],[WPnr.]]=CV$7,Tbl.Kosten[[#This Row],[Totaal kosten]],"")</f>
        <v/>
      </c>
      <c r="CW75" s="158" t="str">
        <f>IF(Tbl.Kosten[[#This Row],[WPnr.]]=CW$7,Tbl.Kosten[[#This Row],[Totaal kosten]],"")</f>
        <v/>
      </c>
      <c r="CX75" s="158" t="str">
        <f>IF(Tbl.Kosten[[#This Row],[WPnr.]]=CX$7,Tbl.Kosten[[#This Row],[Totaal kosten]],"")</f>
        <v/>
      </c>
      <c r="CY75" s="158" t="str">
        <f>IF(Tbl.Kosten[[#This Row],[WPnr.]]=CY$7,Tbl.Kosten[[#This Row],[Totaal kosten]],"")</f>
        <v/>
      </c>
      <c r="CZ75" s="158" t="str">
        <f>IF(Tbl.Kosten[[#This Row],[WPnr.]]=CZ$7,Tbl.Kosten[[#This Row],[Totaal kosten]],"")</f>
        <v/>
      </c>
      <c r="DA75" s="158" t="str">
        <f>IF(Tbl.Kosten[[#This Row],[WPnr.]]=DA$7,Tbl.Kosten[[#This Row],[Totaal kosten]],"")</f>
        <v/>
      </c>
      <c r="DB75" s="158" t="str">
        <f>IF(Tbl.Kosten[[#This Row],[WPnr.]]=DB$7,Tbl.Kosten[[#This Row],[Totaal kosten]],"")</f>
        <v/>
      </c>
      <c r="DC75" s="158" t="str">
        <f>IF(Tbl.Kosten[[#This Row],[WPnr.]]=DC$7,Tbl.Kosten[[#This Row],[Totaal kosten]],"")</f>
        <v/>
      </c>
      <c r="DD75" s="158" t="str">
        <f>IF(Tbl.Kosten[[#This Row],[WPnr.]]=DD$7,Tbl.Kosten[[#This Row],[Totaal kosten]],"")</f>
        <v/>
      </c>
      <c r="DE75" s="158" t="str">
        <f>IF(Tbl.Kosten[[#This Row],[WPnr.]]=DE$7,Tbl.Kosten[[#This Row],[Totaal kosten]],"")</f>
        <v/>
      </c>
      <c r="DF75" s="158" t="str">
        <f>IF(Tbl.Kosten[[#This Row],[WPnr.]]=DF$7,Tbl.Kosten[[#This Row],[Totaal kosten]],"")</f>
        <v/>
      </c>
      <c r="DG75" s="158" t="str">
        <f>IF(Tbl.Kosten[[#This Row],[WPnr.]]=DG$7,Tbl.Kosten[[#This Row],[Totaal kosten]],"")</f>
        <v/>
      </c>
      <c r="DH75" s="158" t="str">
        <f>IF(Tbl.Kosten[[#This Row],[WPnr.]]=DH$7,Tbl.Kosten[[#This Row],[Totaal kosten]],"")</f>
        <v/>
      </c>
      <c r="DI75" s="158" t="str">
        <f>IF(Tbl.Kosten[[#This Row],[WPnr.]]=DI$7,Tbl.Kosten[[#This Row],[Totaal kosten]],"")</f>
        <v/>
      </c>
      <c r="DJ75" s="158" t="str">
        <f>IF(Tbl.Kosten[[#This Row],[WPnr.]]=DJ$7,Tbl.Kosten[[#This Row],[Totaal kosten]],"")</f>
        <v/>
      </c>
      <c r="DK75" s="158" t="str">
        <f>IF(Tbl.Kosten[[#This Row],[WPnr.]]=DK$7,Tbl.Kosten[[#This Row],[Totaal kosten]],"")</f>
        <v/>
      </c>
      <c r="DL75" s="158" t="str">
        <f>IF(Tbl.Kosten[[#This Row],[WPnr.]]=DL$7,Tbl.Kosten[[#This Row],[Totaal kosten]],"")</f>
        <v/>
      </c>
      <c r="DM75" s="158" t="str">
        <f>IF(Tbl.Kosten[[#This Row],[WPnr.]]=DM$7,Tbl.Kosten[[#This Row],[Totaal kosten]],"")</f>
        <v/>
      </c>
      <c r="DN75" s="158" t="str">
        <f>IF(Tbl.Kosten[[#This Row],[WPnr.]]=DN$7,Tbl.Kosten[[#This Row],[Totaal kosten]],"")</f>
        <v/>
      </c>
      <c r="DO75" s="158" t="str">
        <f>IF(Tbl.Kosten[[#This Row],[WPnr.]]=DO$7,Tbl.Kosten[[#This Row],[Totaal kosten]],"")</f>
        <v/>
      </c>
      <c r="DP75" s="158" t="str">
        <f>IF(Tbl.Kosten[[#This Row],[WPnr.]]=DP$7,Tbl.Kosten[[#This Row],[Totaal kosten]],"")</f>
        <v/>
      </c>
      <c r="DQ75" s="158" t="str">
        <f>IF(Tbl.Kosten[[#This Row],[WPnr.]]=DQ$7,Tbl.Kosten[[#This Row],[Totaal kosten]],"")</f>
        <v/>
      </c>
      <c r="DR75" s="158" t="str">
        <f>IF(Tbl.Kosten[[#This Row],[WPnr.]]=DR$7,Tbl.Kosten[[#This Row],[Totaal kosten]],"")</f>
        <v/>
      </c>
      <c r="DS75" s="158" t="str">
        <f>IF(Tbl.Kosten[[#This Row],[WPnr.]]=DS$7,Tbl.Kosten[[#This Row],[Totaal kosten]],"")</f>
        <v/>
      </c>
      <c r="DT75" s="158" t="str">
        <f>IF(Tbl.Kosten[[#This Row],[WPnr.]]=DT$7,Tbl.Kosten[[#This Row],[Totaal kosten]],"")</f>
        <v/>
      </c>
      <c r="DU75" s="158" t="str">
        <f>IF(Tbl.Kosten[[#This Row],[WPnr.]]=DU$7,Tbl.Kosten[[#This Row],[Totaal kosten]],"")</f>
        <v/>
      </c>
      <c r="DV75" s="158" t="str">
        <f>IF(Tbl.Kosten[[#This Row],[WPnr.]]=DV$7,Tbl.Kosten[[#This Row],[Totaal kosten]],"")</f>
        <v/>
      </c>
      <c r="DW75" s="160" t="str">
        <f>IFERROR(_xlfn.XLOOKUP(Tbl.Kosten[[#This Row],[Kostensoort]],Tbl.Kostensoorten[Kostensoorten],Tbl.Kostensoorten[KSnr.],"",0,1),"")</f>
        <v/>
      </c>
      <c r="DX75" s="160" t="str">
        <f>IF(Tbl.Kosten[[#This Row],[KSnr.]]=DX$7,Tbl.Kosten[[#This Row],[Totaal kosten]],"")</f>
        <v/>
      </c>
      <c r="DY75" s="160" t="str">
        <f>IF(Tbl.Kosten[[#This Row],[KSnr.]]=DY$7,Tbl.Kosten[[#This Row],[Totaal kosten]],"")</f>
        <v/>
      </c>
      <c r="DZ75" s="160" t="str">
        <f>IF(Tbl.Kosten[[#This Row],[KSnr.]]=DZ$7,Tbl.Kosten[[#This Row],[Totaal kosten]],"")</f>
        <v/>
      </c>
      <c r="EA75" s="160" t="str">
        <f>IF(Tbl.Kosten[[#This Row],[KSnr.]]=EA$7,Tbl.Kosten[[#This Row],[Totaal kosten]],"")</f>
        <v/>
      </c>
      <c r="EB75" s="160" t="str">
        <f>IF(Tbl.Kosten[[#This Row],[KSnr.]]=EB$7,Tbl.Kosten[[#This Row],[Totaal kosten]],"")</f>
        <v/>
      </c>
      <c r="EC75" s="160" t="str">
        <f>IF(Tbl.Kosten[[#This Row],[KSnr.]]=EC$7,Tbl.Kosten[[#This Row],[Totaal kosten]],"")</f>
        <v/>
      </c>
      <c r="ED75" s="160" t="str">
        <f>IF(Tbl.Kosten[[#This Row],[KSnr.]]=ED$7,Tbl.Kosten[[#This Row],[Totaal kosten]],"")</f>
        <v/>
      </c>
      <c r="EE75" s="160" t="str">
        <f>IF(Tbl.Kosten[[#This Row],[KSnr.]]=EE$7,Tbl.Kosten[[#This Row],[Totaal kosten]],"")</f>
        <v/>
      </c>
      <c r="EF75" s="160" t="str">
        <f>IF(Tbl.Kosten[[#This Row],[KSnr.]]=EF$7,Tbl.Kosten[[#This Row],[Totaal kosten]],"")</f>
        <v/>
      </c>
      <c r="EG75" s="160" t="str">
        <f>IF(Tbl.Kosten[[#This Row],[KSnr.]]=EG$7,Tbl.Kosten[[#This Row],[Totaal kosten]],"")</f>
        <v/>
      </c>
      <c r="EH75" s="160" t="str">
        <f>IF(Tbl.Kosten[[#This Row],[KSnr.]]=EH$7,Tbl.Kosten[[#This Row],[Totaal kosten]],"")</f>
        <v/>
      </c>
      <c r="EI75" s="160" t="str">
        <f>IF(Tbl.Kosten[[#This Row],[KSnr.]]=EI$7,Tbl.Kosten[[#This Row],[Totaal kosten]],"")</f>
        <v/>
      </c>
      <c r="EJ75" s="160" t="str">
        <f>IF(Tbl.Kosten[[#This Row],[KSnr.]]=EJ$7,Tbl.Kosten[[#This Row],[Totaal kosten]],"")</f>
        <v/>
      </c>
      <c r="EK75" s="160" t="str">
        <f>IF(Tbl.Kosten[[#This Row],[KSnr.]]=EK$7,Tbl.Kosten[[#This Row],[Totaal kosten]],"")</f>
        <v/>
      </c>
      <c r="EL75" s="160" t="str">
        <f>IF(Tbl.Kosten[[#This Row],[KSnr.]]=EL$7,Tbl.Kosten[[#This Row],[Totaal kosten]],"")</f>
        <v/>
      </c>
      <c r="EM75" s="160" t="str">
        <f>IF(Tbl.Kosten[[#This Row],[KSnr.]]=EM$7,Tbl.Kosten[[#This Row],[Totaal kosten]],"")</f>
        <v/>
      </c>
      <c r="EN75" s="160" t="str">
        <f>IF(Tbl.Kosten[[#This Row],[KSnr.]]=EN$7,Tbl.Kosten[[#This Row],[Totaal kosten]],"")</f>
        <v/>
      </c>
      <c r="EO75" s="160" t="str">
        <f>IF(Tbl.Kosten[[#This Row],[KSnr.]]=EO$7,Tbl.Kosten[[#This Row],[Totaal kosten]],"")</f>
        <v/>
      </c>
      <c r="EP75" s="160" t="str">
        <f>IF(Tbl.Kosten[[#This Row],[KSnr.]]=EP$7,Tbl.Kosten[[#This Row],[Totaal kosten]],"")</f>
        <v/>
      </c>
      <c r="EQ75" s="160" t="str">
        <f>IF(Tbl.Kosten[[#This Row],[KSnr.]]=EQ$7,Tbl.Kosten[[#This Row],[Totaal kosten]],"")</f>
        <v/>
      </c>
      <c r="ER75" s="154" t="str">
        <f>IFERROR(_xlfn.XLOOKUP(Tbl.Kosten[[#This Row],[Subsidieactiviteit]],Tbl.Subsidiehoogte[Subsidieactiviteit],Tbl.Subsidiehoogte[SAnr.],"",0,1),"")</f>
        <v/>
      </c>
      <c r="ES75" s="160" t="str">
        <f>IF(Tbl.Kosten[[#This Row],[Sanr.]]=ES$7,Tbl.Kosten[[#This Row],[Totaal kosten]],"")</f>
        <v/>
      </c>
      <c r="ET75" s="160" t="str">
        <f>IF(Tbl.Kosten[[#This Row],[Sanr.]]=ET$7,Tbl.Kosten[[#This Row],[Totaal kosten]],"")</f>
        <v/>
      </c>
      <c r="EU75" s="160" t="str">
        <f>IF(Tbl.Kosten[[#This Row],[Sanr.]]=EU$7,Tbl.Kosten[[#This Row],[Totaal kosten]],"")</f>
        <v/>
      </c>
      <c r="EV75" s="160" t="str">
        <f>IF(Tbl.Kosten[[#This Row],[Sanr.]]=EV$7,Tbl.Kosten[[#This Row],[Totaal kosten]],"")</f>
        <v/>
      </c>
      <c r="EW75" s="160" t="str">
        <f>IF(Tbl.Kosten[[#This Row],[Sanr.]]=EW$7,Tbl.Kosten[[#This Row],[Totaal kosten]],"")</f>
        <v/>
      </c>
      <c r="EX75" s="160" t="str">
        <f>IF(Tbl.Kosten[[#This Row],[Sanr.]]=EX$7,Tbl.Kosten[[#This Row],[Totaal kosten]],"")</f>
        <v/>
      </c>
      <c r="EY75" s="160" t="str">
        <f>IF(Tbl.Kosten[[#This Row],[Sanr.]]=EY$7,Tbl.Kosten[[#This Row],[Totaal kosten]],"")</f>
        <v/>
      </c>
      <c r="EZ75" s="160" t="str">
        <f>IF(Tbl.Kosten[[#This Row],[Sanr.]]=EZ$7,Tbl.Kosten[[#This Row],[Totaal kosten]],"")</f>
        <v/>
      </c>
      <c r="FA75" s="160" t="str">
        <f>IF(Tbl.Kosten[[#This Row],[Sanr.]]=FA$7,Tbl.Kosten[[#This Row],[Totaal kosten]],"")</f>
        <v/>
      </c>
      <c r="FB75" s="160" t="str">
        <f>IF(Tbl.Kosten[[#This Row],[Sanr.]]=FB$7,Tbl.Kosten[[#This Row],[Totaal kosten]],"")</f>
        <v/>
      </c>
      <c r="FC75" s="160" t="str">
        <f>IF(Tbl.Kosten[[#This Row],[Sanr.]]=FC$7,Tbl.Kosten[[#This Row],[Totaal kosten]],"")</f>
        <v/>
      </c>
      <c r="FD75" s="160" t="str">
        <f>IF(Tbl.Kosten[[#This Row],[Sanr.]]=FD$7,Tbl.Kosten[[#This Row],[Totaal kosten]],"")</f>
        <v/>
      </c>
      <c r="FE75" s="160" t="str">
        <f>IF(Tbl.Kosten[[#This Row],[Sanr.]]=FE$7,Tbl.Kosten[[#This Row],[Totaal kosten]],"")</f>
        <v/>
      </c>
      <c r="FF75" s="160" t="str">
        <f>IF(Tbl.Kosten[[#This Row],[Sanr.]]=FF$7,Tbl.Kosten[[#This Row],[Totaal kosten]],"")</f>
        <v/>
      </c>
      <c r="FG75" s="160" t="str">
        <f>IF(Tbl.Kosten[[#This Row],[Sanr.]]=FG$7,Tbl.Kosten[[#This Row],[Totaal kosten]],"")</f>
        <v/>
      </c>
      <c r="FH75" s="160" t="str">
        <f>IF(Tbl.Kosten[[#This Row],[Sanr.]]=FH$7,Tbl.Kosten[[#This Row],[Totaal kosten]],"")</f>
        <v/>
      </c>
      <c r="FI75" s="160" t="str">
        <f>IF(Tbl.Kosten[[#This Row],[Sanr.]]=FI$7,Tbl.Kosten[[#This Row],[Totaal kosten]],"")</f>
        <v/>
      </c>
      <c r="FJ75" s="160" t="str">
        <f>IF(Tbl.Kosten[[#This Row],[Sanr.]]=FJ$7,Tbl.Kosten[[#This Row],[Totaal kosten]],"")</f>
        <v/>
      </c>
      <c r="FK75" s="160" t="str">
        <f>IF(Tbl.Kosten[[#This Row],[Sanr.]]=FK$7,Tbl.Kosten[[#This Row],[Totaal kosten]],"")</f>
        <v/>
      </c>
      <c r="FL75" s="160" t="str">
        <f>IF(Tbl.Kosten[[#This Row],[Sanr.]]=FL$7,Tbl.Kosten[[#This Row],[Totaal kosten]],"")</f>
        <v/>
      </c>
      <c r="FM75" s="160" t="str">
        <f>IF(Tbl.Kosten[[#This Row],[Sanr.]]=FM$7,Tbl.Kosten[[#This Row],[Totaal kosten]],"")</f>
        <v/>
      </c>
      <c r="FN75" s="160" t="str">
        <f>IF(Tbl.Kosten[[#This Row],[Sanr.]]=FN$7,Tbl.Kosten[[#This Row],[Totaal kosten]],"")</f>
        <v/>
      </c>
      <c r="FO75" s="160" t="str">
        <f>IF(Tbl.Kosten[[#This Row],[Sanr.]]=FO$7,Tbl.Kosten[[#This Row],[Totaal kosten]],"")</f>
        <v/>
      </c>
      <c r="FP75" s="160" t="str">
        <f>IF(Tbl.Kosten[[#This Row],[Sanr.]]=FP$7,Tbl.Kosten[[#This Row],[Totaal kosten]],"")</f>
        <v/>
      </c>
      <c r="FQ75" s="160" t="str">
        <f>IF(Tbl.Kosten[[#This Row],[Sanr.]]=FQ$7,Tbl.Kosten[[#This Row],[Totaal kosten]],"")</f>
        <v/>
      </c>
      <c r="FR75" s="160" t="str">
        <f>IF(Tbl.Kosten[[#This Row],[Sanr.]]=FR$7,Tbl.Kosten[[#This Row],[Totaal kosten]],"")</f>
        <v/>
      </c>
      <c r="FS75" s="160" t="str">
        <f>IF(Tbl.Kosten[[#This Row],[Sanr.]]=FS$7,Tbl.Kosten[[#This Row],[Totaal kosten]],"")</f>
        <v/>
      </c>
      <c r="FT75" s="160" t="str">
        <f>IF(Tbl.Kosten[[#This Row],[Sanr.]]=FT$7,Tbl.Kosten[[#This Row],[Totaal kosten]],"")</f>
        <v/>
      </c>
      <c r="FU75" s="160" t="str">
        <f>IF(Tbl.Kosten[[#This Row],[Sanr.]]=FU$7,Tbl.Kosten[[#This Row],[Totaal kosten]],"")</f>
        <v/>
      </c>
      <c r="FV75" s="160" t="str">
        <f>IF(Tbl.Kosten[[#This Row],[Sanr.]]=FV$7,Tbl.Kosten[[#This Row],[Totaal kosten]],"")</f>
        <v/>
      </c>
      <c r="FW75" s="160" t="str">
        <f>IFERROR(_xlfn.XLOOKUP(Tbl.Kosten[[#This Row],[Activiteitencode]],Tbl.Activiteiten[Activiteitcode],Tbl.Activiteiten[Anr.],"",0,1),"")</f>
        <v/>
      </c>
      <c r="FX75" s="181" t="str">
        <f>_xlfn.CONCAT(Tbl.Kosten[[#This Row],[Pnr.]],Tbl.Kosten[[#This Row],[Sanr.]])</f>
        <v>P1</v>
      </c>
      <c r="FY75" s="160">
        <f>Tbl.Kosten[[#This Row],[Totaal kosten]]-Tbl.Kosten[[#This Row],[Subsidie]]</f>
        <v>0</v>
      </c>
      <c r="FZ75" s="160">
        <f>IF(Tbl.Kosten[[#This Row],[Pnr.]]=FZ$7,Tbl.Kosten[[#This Row],[Te financieren]],"")</f>
        <v>0</v>
      </c>
      <c r="GA75" s="160" t="str">
        <f>IF(Tbl.Kosten[[#This Row],[Pnr.]]=GA$7,Tbl.Kosten[[#This Row],[Te financieren]],"")</f>
        <v/>
      </c>
      <c r="GB75" s="160" t="str">
        <f>IF(Tbl.Kosten[[#This Row],[Pnr.]]=GB$7,Tbl.Kosten[[#This Row],[Te financieren]],"")</f>
        <v/>
      </c>
      <c r="GC75" s="160" t="str">
        <f>IF(Tbl.Kosten[[#This Row],[Pnr.]]=GC$7,Tbl.Kosten[[#This Row],[Te financieren]],"")</f>
        <v/>
      </c>
      <c r="GD75" s="160" t="str">
        <f>IF(Tbl.Kosten[[#This Row],[Pnr.]]=GD$7,Tbl.Kosten[[#This Row],[Te financieren]],"")</f>
        <v/>
      </c>
      <c r="GE75" s="160" t="str">
        <f>IF(Tbl.Kosten[[#This Row],[Pnr.]]=GE$7,Tbl.Kosten[[#This Row],[Te financieren]],"")</f>
        <v/>
      </c>
      <c r="GF75" s="160" t="str">
        <f>IF(Tbl.Kosten[[#This Row],[Pnr.]]=GF$7,Tbl.Kosten[[#This Row],[Te financieren]],"")</f>
        <v/>
      </c>
      <c r="GG75" s="160" t="str">
        <f>IF(Tbl.Kosten[[#This Row],[Pnr.]]=GG$7,Tbl.Kosten[[#This Row],[Te financieren]],"")</f>
        <v/>
      </c>
      <c r="GH75" s="160" t="str">
        <f>IF(Tbl.Kosten[[#This Row],[Pnr.]]=GH$7,Tbl.Kosten[[#This Row],[Te financieren]],"")</f>
        <v/>
      </c>
      <c r="GI75" s="160" t="str">
        <f>IF(Tbl.Kosten[[#This Row],[Pnr.]]=GI$7,Tbl.Kosten[[#This Row],[Te financieren]],"")</f>
        <v/>
      </c>
      <c r="GJ75" s="160" t="str">
        <f>IF(Tbl.Kosten[[#This Row],[Pnr.]]=GJ$7,Tbl.Kosten[[#This Row],[Te financieren]],"")</f>
        <v/>
      </c>
      <c r="GK75" s="160" t="str">
        <f>IF(Tbl.Kosten[[#This Row],[Pnr.]]=GK$7,Tbl.Kosten[[#This Row],[Te financieren]],"")</f>
        <v/>
      </c>
      <c r="GL75" s="160" t="str">
        <f>IF(Tbl.Kosten[[#This Row],[Pnr.]]=GL$7,Tbl.Kosten[[#This Row],[Te financieren]],"")</f>
        <v/>
      </c>
      <c r="GM75" s="160" t="str">
        <f>IF(Tbl.Kosten[[#This Row],[Pnr.]]=GM$7,Tbl.Kosten[[#This Row],[Te financieren]],"")</f>
        <v/>
      </c>
      <c r="GN75" s="160" t="str">
        <f>IF(Tbl.Kosten[[#This Row],[Pnr.]]=GN$7,Tbl.Kosten[[#This Row],[Te financieren]],"")</f>
        <v/>
      </c>
      <c r="GO75" s="160" t="str">
        <f>IF(Tbl.Kosten[[#This Row],[Pnr.]]=GO$7,Tbl.Kosten[[#This Row],[Te financieren]],"")</f>
        <v/>
      </c>
      <c r="GP75" s="160" t="str">
        <f>IF(Tbl.Kosten[[#This Row],[Pnr.]]=GP$7,Tbl.Kosten[[#This Row],[Te financieren]],"")</f>
        <v/>
      </c>
      <c r="GQ75" s="160" t="str">
        <f>IF(Tbl.Kosten[[#This Row],[Pnr.]]=GQ$7,Tbl.Kosten[[#This Row],[Te financieren]],"")</f>
        <v/>
      </c>
      <c r="GR75" s="160" t="str">
        <f>IF(Tbl.Kosten[[#This Row],[Pnr.]]=GR$7,Tbl.Kosten[[#This Row],[Te financieren]],"")</f>
        <v/>
      </c>
      <c r="GS75" s="160" t="str">
        <f>IF(Tbl.Kosten[[#This Row],[Pnr.]]=GS$7,Tbl.Kosten[[#This Row],[Te financieren]],"")</f>
        <v/>
      </c>
      <c r="GT75" s="160" t="str">
        <f>IF(Tbl.Kosten[[#This Row],[Pnr.]]=GT$7,Tbl.Kosten[[#This Row],[Te financieren]],"")</f>
        <v/>
      </c>
      <c r="GU75" s="160" t="str">
        <f>IF(Tbl.Kosten[[#This Row],[Pnr.]]=GU$7,Tbl.Kosten[[#This Row],[Te financieren]],"")</f>
        <v/>
      </c>
      <c r="GV75" s="160" t="str">
        <f>IF(Tbl.Kosten[[#This Row],[Pnr.]]=GV$7,Tbl.Kosten[[#This Row],[Te financieren]],"")</f>
        <v/>
      </c>
      <c r="GW75" s="160" t="str">
        <f>IF(Tbl.Kosten[[#This Row],[Pnr.]]=GW$7,Tbl.Kosten[[#This Row],[Te financieren]],"")</f>
        <v/>
      </c>
      <c r="GX75" s="160" t="str">
        <f>IF(Tbl.Kosten[[#This Row],[Pnr.]]=GX$7,Tbl.Kosten[[#This Row],[Te financieren]],"")</f>
        <v/>
      </c>
      <c r="GY75" s="160" t="str">
        <f>IF(Tbl.Kosten[[#This Row],[Pnr.]]=GY$7,Tbl.Kosten[[#This Row],[Te financieren]],"")</f>
        <v/>
      </c>
      <c r="GZ75" s="160" t="str">
        <f>IF(Tbl.Kosten[[#This Row],[Pnr.]]=GZ$7,Tbl.Kosten[[#This Row],[Te financieren]],"")</f>
        <v/>
      </c>
      <c r="HA75" s="160" t="str">
        <f>IF(Tbl.Kosten[[#This Row],[Pnr.]]=HA$7,Tbl.Kosten[[#This Row],[Te financieren]],"")</f>
        <v/>
      </c>
      <c r="HB75" s="160" t="str">
        <f>IF(Tbl.Kosten[[#This Row],[Pnr.]]=HB$7,Tbl.Kosten[[#This Row],[Te financieren]],"")</f>
        <v/>
      </c>
      <c r="HC75" s="160" t="str">
        <f>IF(Tbl.Kosten[[#This Row],[Pnr.]]=HC$7,Tbl.Kosten[[#This Row],[Te financieren]],"")</f>
        <v/>
      </c>
      <c r="HD75" s="160" t="str">
        <f>IF(Tbl.Kosten[[#This Row],[Pnr.]]=HD$7,Tbl.Kosten[[#This Row],[Te financieren]],"")</f>
        <v/>
      </c>
      <c r="HE75" s="160" t="str">
        <f>IF(Tbl.Kosten[[#This Row],[Pnr.]]=HE$7,Tbl.Kosten[[#This Row],[Te financieren]],"")</f>
        <v/>
      </c>
      <c r="HF75" s="160" t="str">
        <f>IF(Tbl.Kosten[[#This Row],[Pnr.]]=HF$7,Tbl.Kosten[[#This Row],[Te financieren]],"")</f>
        <v/>
      </c>
      <c r="HG75" s="160" t="str">
        <f>IF(Tbl.Kosten[[#This Row],[Pnr.]]=HG$7,Tbl.Kosten[[#This Row],[Te financieren]],"")</f>
        <v/>
      </c>
      <c r="HH75" s="160" t="str">
        <f>IF(Tbl.Kosten[[#This Row],[Pnr.]]=HH$7,Tbl.Kosten[[#This Row],[Te financieren]],"")</f>
        <v/>
      </c>
      <c r="HI75" s="160" t="str">
        <f>IF(Tbl.Kosten[[#This Row],[Pnr.]]=HI$7,Tbl.Kosten[[#This Row],[Te financieren]],"")</f>
        <v/>
      </c>
      <c r="HJ75" s="160" t="str">
        <f>IF(Tbl.Kosten[[#This Row],[Pnr.]]=HJ$7,Tbl.Kosten[[#This Row],[Te financieren]],"")</f>
        <v/>
      </c>
      <c r="HK75" s="160" t="str">
        <f>IF(Tbl.Kosten[[#This Row],[Pnr.]]=HK$7,Tbl.Kosten[[#This Row],[Te financieren]],"")</f>
        <v/>
      </c>
      <c r="HL75" s="160" t="str">
        <f>IF(Tbl.Kosten[[#This Row],[Pnr.]]=HL$7,Tbl.Kosten[[#This Row],[Te financieren]],"")</f>
        <v/>
      </c>
      <c r="HM75" s="160" t="str">
        <f>IF(Tbl.Kosten[[#This Row],[Pnr.]]=HM$7,Tbl.Kosten[[#This Row],[Te financieren]],"")</f>
        <v/>
      </c>
      <c r="HN75" s="160" t="str">
        <f>IF(Tbl.Kosten[[#This Row],[Pnr.]]=HN$7,Tbl.Kosten[[#This Row],[Te financieren]],"")</f>
        <v/>
      </c>
      <c r="HO75" s="160" t="str">
        <f>IF(Tbl.Kosten[[#This Row],[Pnr.]]=HO$7,Tbl.Kosten[[#This Row],[Te financieren]],"")</f>
        <v/>
      </c>
      <c r="HP75" s="160" t="str">
        <f>IF(Tbl.Kosten[[#This Row],[Pnr.]]=HP$7,Tbl.Kosten[[#This Row],[Te financieren]],"")</f>
        <v/>
      </c>
      <c r="HQ75" s="160" t="str">
        <f>IF(Tbl.Kosten[[#This Row],[Pnr.]]=HQ$7,Tbl.Kosten[[#This Row],[Te financieren]],"")</f>
        <v/>
      </c>
      <c r="HR75" s="160" t="str">
        <f>IF(Tbl.Kosten[[#This Row],[Pnr.]]=HR$7,Tbl.Kosten[[#This Row],[Te financieren]],"")</f>
        <v/>
      </c>
      <c r="HS75" s="160" t="str">
        <f>IF(Tbl.Kosten[[#This Row],[Pnr.]]=HS$7,Tbl.Kosten[[#This Row],[Te financieren]],"")</f>
        <v/>
      </c>
      <c r="HT75" s="160" t="str">
        <f>IF(Tbl.Kosten[[#This Row],[Pnr.]]=HT$7,Tbl.Kosten[[#This Row],[Te financieren]],"")</f>
        <v/>
      </c>
      <c r="HU75" s="160" t="str">
        <f>IF(Tbl.Kosten[[#This Row],[Pnr.]]=HU$7,Tbl.Kosten[[#This Row],[Te financieren]],"")</f>
        <v/>
      </c>
      <c r="HV75" s="160" t="str">
        <f>IF(Tbl.Kosten[[#This Row],[Pnr.]]=HV$7,Tbl.Kosten[[#This Row],[Te financieren]],"")</f>
        <v/>
      </c>
      <c r="HW75" s="160" t="str">
        <f>IF(Tbl.Kosten[[#This Row],[Pnr.]]=HW$7,Tbl.Kosten[[#This Row],[Te financieren]],"")</f>
        <v/>
      </c>
    </row>
    <row r="76" spans="2:231" x14ac:dyDescent="0.3">
      <c r="B76" s="144"/>
      <c r="C76" s="147"/>
      <c r="D76" s="146"/>
      <c r="E76" s="147"/>
      <c r="F76" s="145"/>
      <c r="G76" s="11" t="str">
        <f>IF(Tbl.Kosten[[#This Row],[Medewerker e/o 
functie]]&lt;&gt;"",_xlfn.XLOOKUP(Tbl.Kosten[[#This Row],[Medewerker e/o 
functie]],Tbl.Uurtarief[Medewerker en/of functie],Tbl.Uurtarief[Uurtarief],"",0,1),"")</f>
        <v/>
      </c>
      <c r="H76" s="121">
        <f>IFERROR(Tbl.Kosten[[#This Row],[Uren]]*Tbl.Kosten[[#This Row],[Uurtarief]],0)</f>
        <v>0</v>
      </c>
      <c r="I76" s="119" t="str">
        <f>IF(Tbl.Kosten[[#This Row],[Subtotaal uren]]&lt;&gt;0,_xlfn.XLOOKUP(Tbl.Kosten[[#This Row],[Medewerker e/o 
functie]],Tbl.Uurtarief[Medewerker en/of functie],Tbl.Uurtarief[Kostensoort arbeid],"",0,1),"")</f>
        <v/>
      </c>
      <c r="J76" s="147"/>
      <c r="K76" s="145"/>
      <c r="L76" s="149" t="str">
        <f>IF(Tbl.Kosten[[#This Row],[Activum]]&lt;&gt;"",_xlfn.XLOOKUP(Tbl.Kosten[[#This Row],[Activum]],Tbl.Afschrijvingskosten[Activum],Tbl.Afschrijvingskosten[Tarief per afschrijvings-eenheid],"",0,1),"")</f>
        <v/>
      </c>
      <c r="M76" s="122">
        <f>IFERROR(Tbl.Kosten[[#This Row],[Een-
heden]]*Tbl.Kosten[[#This Row],[Afschrijvings-
tarief]],0)</f>
        <v>0</v>
      </c>
      <c r="N76" s="122" t="str">
        <f>IF(Tbl.Kosten[[#This Row],[Subtotaal afschrijving]]&lt;&gt;0,Lijsten!A74,"")</f>
        <v/>
      </c>
      <c r="O76" s="150"/>
      <c r="P76" s="145"/>
      <c r="Q76" s="148"/>
      <c r="R76" s="122">
        <f>IFERROR(Tbl.Kosten[[#This Row],[Aantal]]*Tbl.Kosten[[#This Row],[Tarief]],0)</f>
        <v>0</v>
      </c>
      <c r="S76" s="8">
        <f>IFERROR(Tbl.Kosten[[#This Row],[Subtotaal overige kosten]]+Tbl.Kosten[[#This Row],[Subtotaal uren]]+Tbl.Kosten[[#This Row],[Subtotaal afschrijving]],0)</f>
        <v>0</v>
      </c>
      <c r="T76" s="8">
        <f>IFERROR(Tbl.Kosten[[#This Row],[Totaal kosten]]*Tbl.Kosten[[#This Row],[Subsidie%]],0)</f>
        <v>0</v>
      </c>
      <c r="U76" s="4" t="str" cm="1">
        <f t="array" ref="U76">IFERROR(_xlfn.IFS(Tbl.Kosten[[#This Row],[Subtotaal uren]]&lt;&gt;0,Tbl.Kosten[[#This Row],[Kostensoort arbeid]],Tbl.Kosten[[#This Row],[Subtotaal afschrijving]]&lt;&gt;0,Tbl.Kosten[[#This Row],[Kostensoort afschrijving]],Tbl.Kosten[[#This Row],[Subtotaal overige kosten]]&lt;&gt;0,Tbl.Kosten[[#This Row],[Kostensoort overig]]),"")</f>
        <v/>
      </c>
      <c r="V76" s="4" t="str">
        <f>IFERROR(_xlfn.XLOOKUP(Tbl.Kosten[[#This Row],[Activiteitencode]],Tbl.Activiteiten[Activiteitcode],Tbl.Activiteiten[Werkpakketcode],"",0,1),"")</f>
        <v/>
      </c>
      <c r="W76" s="4" t="str">
        <f>IFERROR(_xlfn.XLOOKUP(Tbl.Kosten[[#This Row],[Werkpakketcode]],Tbl.Werkpakketten[Werkpakketcode],Tbl.Werkpakketten[Subsidiabele activiteit],"",0,1),"")</f>
        <v/>
      </c>
      <c r="X76" s="12">
        <f>IFERROR(_xlfn.XLOOKUP(Tbl.Kosten[[#This Row],[Sanr.]],Tbl.Subsidiehoogte[SAnr.],Tbl.Subsidiehoogte[Sub. Percentage],0,0,1),0)</f>
        <v>0</v>
      </c>
      <c r="Y76" s="154" t="str">
        <f>IFERROR(_xlfn.XLOOKUP(Tbl.Kosten[[#This Row],[Partnercode]],Tbl.Projectpartners[Partnercode],Tbl.Projectpartners[PNr.],"",0,1),"")</f>
        <v>P1</v>
      </c>
      <c r="Z76" s="158">
        <f>IF(Tbl.Kosten[[#This Row],[Pnr.]]=Z$7,Tbl.Kosten[[#This Row],[Totaal kosten]],"")</f>
        <v>0</v>
      </c>
      <c r="AA76" s="158" t="str">
        <f>IF(Tbl.Kosten[[#This Row],[Pnr.]]=AA$7,Tbl.Kosten[[#This Row],[Totaal kosten]],"")</f>
        <v/>
      </c>
      <c r="AB76" s="158" t="str">
        <f>IF(Tbl.Kosten[[#This Row],[Pnr.]]=AB$7,Tbl.Kosten[[#This Row],[Totaal kosten]],"")</f>
        <v/>
      </c>
      <c r="AC76" s="158" t="str">
        <f>IF(Tbl.Kosten[[#This Row],[Pnr.]]=AC$7,Tbl.Kosten[[#This Row],[Totaal kosten]],"")</f>
        <v/>
      </c>
      <c r="AD76" s="158" t="str">
        <f>IF(Tbl.Kosten[[#This Row],[Pnr.]]=AD$7,Tbl.Kosten[[#This Row],[Totaal kosten]],"")</f>
        <v/>
      </c>
      <c r="AE76" s="158" t="str">
        <f>IF(Tbl.Kosten[[#This Row],[Pnr.]]=AE$7,Tbl.Kosten[[#This Row],[Totaal kosten]],"")</f>
        <v/>
      </c>
      <c r="AF76" s="158" t="str">
        <f>IF(Tbl.Kosten[[#This Row],[Pnr.]]=AF$7,Tbl.Kosten[[#This Row],[Totaal kosten]],"")</f>
        <v/>
      </c>
      <c r="AG76" s="158" t="str">
        <f>IF(Tbl.Kosten[[#This Row],[Pnr.]]=AG$7,Tbl.Kosten[[#This Row],[Totaal kosten]],"")</f>
        <v/>
      </c>
      <c r="AH76" s="158" t="str">
        <f>IF(Tbl.Kosten[[#This Row],[Pnr.]]=AH$7,Tbl.Kosten[[#This Row],[Totaal kosten]],"")</f>
        <v/>
      </c>
      <c r="AI76" s="158" t="str">
        <f>IF(Tbl.Kosten[[#This Row],[Pnr.]]=AI$7,Tbl.Kosten[[#This Row],[Totaal kosten]],"")</f>
        <v/>
      </c>
      <c r="AJ76" s="158" t="str">
        <f>IF(Tbl.Kosten[[#This Row],[Pnr.]]=AJ$7,Tbl.Kosten[[#This Row],[Totaal kosten]],"")</f>
        <v/>
      </c>
      <c r="AK76" s="158" t="str">
        <f>IF(Tbl.Kosten[[#This Row],[Pnr.]]=AK$7,Tbl.Kosten[[#This Row],[Totaal kosten]],"")</f>
        <v/>
      </c>
      <c r="AL76" s="158" t="str">
        <f>IF(Tbl.Kosten[[#This Row],[Pnr.]]=AL$7,Tbl.Kosten[[#This Row],[Totaal kosten]],"")</f>
        <v/>
      </c>
      <c r="AM76" s="158" t="str">
        <f>IF(Tbl.Kosten[[#This Row],[Pnr.]]=AM$7,Tbl.Kosten[[#This Row],[Totaal kosten]],"")</f>
        <v/>
      </c>
      <c r="AN76" s="158" t="str">
        <f>IF(Tbl.Kosten[[#This Row],[Pnr.]]=AN$7,Tbl.Kosten[[#This Row],[Totaal kosten]],"")</f>
        <v/>
      </c>
      <c r="AO76" s="158" t="str">
        <f>IF(Tbl.Kosten[[#This Row],[Pnr.]]=AO$7,Tbl.Kosten[[#This Row],[Totaal kosten]],"")</f>
        <v/>
      </c>
      <c r="AP76" s="158" t="str">
        <f>IF(Tbl.Kosten[[#This Row],[Pnr.]]=AP$7,Tbl.Kosten[[#This Row],[Totaal kosten]],"")</f>
        <v/>
      </c>
      <c r="AQ76" s="158" t="str">
        <f>IF(Tbl.Kosten[[#This Row],[Pnr.]]=AQ$7,Tbl.Kosten[[#This Row],[Totaal kosten]],"")</f>
        <v/>
      </c>
      <c r="AR76" s="158" t="str">
        <f>IF(Tbl.Kosten[[#This Row],[Pnr.]]=AR$7,Tbl.Kosten[[#This Row],[Totaal kosten]],"")</f>
        <v/>
      </c>
      <c r="AS76" s="158" t="str">
        <f>IF(Tbl.Kosten[[#This Row],[Pnr.]]=AS$7,Tbl.Kosten[[#This Row],[Totaal kosten]],"")</f>
        <v/>
      </c>
      <c r="AT76" s="158" t="str">
        <f>IF(Tbl.Kosten[[#This Row],[Pnr.]]=AT$7,Tbl.Kosten[[#This Row],[Totaal kosten]],"")</f>
        <v/>
      </c>
      <c r="AU76" s="158" t="str">
        <f>IF(Tbl.Kosten[[#This Row],[Pnr.]]=AU$7,Tbl.Kosten[[#This Row],[Totaal kosten]],"")</f>
        <v/>
      </c>
      <c r="AV76" s="158" t="str">
        <f>IF(Tbl.Kosten[[#This Row],[Pnr.]]=AV$7,Tbl.Kosten[[#This Row],[Totaal kosten]],"")</f>
        <v/>
      </c>
      <c r="AW76" s="158" t="str">
        <f>IF(Tbl.Kosten[[#This Row],[Pnr.]]=AW$7,Tbl.Kosten[[#This Row],[Totaal kosten]],"")</f>
        <v/>
      </c>
      <c r="AX76" s="158" t="str">
        <f>IF(Tbl.Kosten[[#This Row],[Pnr.]]=AX$7,Tbl.Kosten[[#This Row],[Totaal kosten]],"")</f>
        <v/>
      </c>
      <c r="AY76" s="158" t="str">
        <f>IF(Tbl.Kosten[[#This Row],[Pnr.]]=AY$7,Tbl.Kosten[[#This Row],[Totaal kosten]],"")</f>
        <v/>
      </c>
      <c r="AZ76" s="158" t="str">
        <f>IF(Tbl.Kosten[[#This Row],[Pnr.]]=AZ$7,Tbl.Kosten[[#This Row],[Totaal kosten]],"")</f>
        <v/>
      </c>
      <c r="BA76" s="158" t="str">
        <f>IF(Tbl.Kosten[[#This Row],[Pnr.]]=BA$7,Tbl.Kosten[[#This Row],[Totaal kosten]],"")</f>
        <v/>
      </c>
      <c r="BB76" s="158" t="str">
        <f>IF(Tbl.Kosten[[#This Row],[Pnr.]]=BB$7,Tbl.Kosten[[#This Row],[Totaal kosten]],"")</f>
        <v/>
      </c>
      <c r="BC76" s="158" t="str">
        <f>IF(Tbl.Kosten[[#This Row],[Pnr.]]=BC$7,Tbl.Kosten[[#This Row],[Totaal kosten]],"")</f>
        <v/>
      </c>
      <c r="BD76" s="158" t="str">
        <f>IF(Tbl.Kosten[[#This Row],[Pnr.]]=BD$7,Tbl.Kosten[[#This Row],[Totaal kosten]],"")</f>
        <v/>
      </c>
      <c r="BE76" s="158" t="str">
        <f>IF(Tbl.Kosten[[#This Row],[Pnr.]]=BE$7,Tbl.Kosten[[#This Row],[Totaal kosten]],"")</f>
        <v/>
      </c>
      <c r="BF76" s="158" t="str">
        <f>IF(Tbl.Kosten[[#This Row],[Pnr.]]=BF$7,Tbl.Kosten[[#This Row],[Totaal kosten]],"")</f>
        <v/>
      </c>
      <c r="BG76" s="158" t="str">
        <f>IF(Tbl.Kosten[[#This Row],[Pnr.]]=BG$7,Tbl.Kosten[[#This Row],[Totaal kosten]],"")</f>
        <v/>
      </c>
      <c r="BH76" s="158" t="str">
        <f>IF(Tbl.Kosten[[#This Row],[Pnr.]]=BH$7,Tbl.Kosten[[#This Row],[Totaal kosten]],"")</f>
        <v/>
      </c>
      <c r="BI76" s="158" t="str">
        <f>IF(Tbl.Kosten[[#This Row],[Pnr.]]=BI$7,Tbl.Kosten[[#This Row],[Totaal kosten]],"")</f>
        <v/>
      </c>
      <c r="BJ76" s="158" t="str">
        <f>IF(Tbl.Kosten[[#This Row],[Pnr.]]=BJ$7,Tbl.Kosten[[#This Row],[Totaal kosten]],"")</f>
        <v/>
      </c>
      <c r="BK76" s="158" t="str">
        <f>IF(Tbl.Kosten[[#This Row],[Pnr.]]=BK$7,Tbl.Kosten[[#This Row],[Totaal kosten]],"")</f>
        <v/>
      </c>
      <c r="BL76" s="158" t="str">
        <f>IF(Tbl.Kosten[[#This Row],[Pnr.]]=BL$7,Tbl.Kosten[[#This Row],[Totaal kosten]],"")</f>
        <v/>
      </c>
      <c r="BM76" s="158" t="str">
        <f>IF(Tbl.Kosten[[#This Row],[Pnr.]]=BM$7,Tbl.Kosten[[#This Row],[Totaal kosten]],"")</f>
        <v/>
      </c>
      <c r="BN76" s="158" t="str">
        <f>IF(Tbl.Kosten[[#This Row],[Pnr.]]=BN$7,Tbl.Kosten[[#This Row],[Totaal kosten]],"")</f>
        <v/>
      </c>
      <c r="BO76" s="158" t="str">
        <f>IF(Tbl.Kosten[[#This Row],[Pnr.]]=BO$7,Tbl.Kosten[[#This Row],[Totaal kosten]],"")</f>
        <v/>
      </c>
      <c r="BP76" s="158" t="str">
        <f>IF(Tbl.Kosten[[#This Row],[Pnr.]]=BP$7,Tbl.Kosten[[#This Row],[Totaal kosten]],"")</f>
        <v/>
      </c>
      <c r="BQ76" s="158" t="str">
        <f>IF(Tbl.Kosten[[#This Row],[Pnr.]]=BQ$7,Tbl.Kosten[[#This Row],[Totaal kosten]],"")</f>
        <v/>
      </c>
      <c r="BR76" s="158" t="str">
        <f>IF(Tbl.Kosten[[#This Row],[Pnr.]]=BR$7,Tbl.Kosten[[#This Row],[Totaal kosten]],"")</f>
        <v/>
      </c>
      <c r="BS76" s="158" t="str">
        <f>IF(Tbl.Kosten[[#This Row],[Pnr.]]=BS$7,Tbl.Kosten[[#This Row],[Totaal kosten]],"")</f>
        <v/>
      </c>
      <c r="BT76" s="158" t="str">
        <f>IF(Tbl.Kosten[[#This Row],[Pnr.]]=BT$7,Tbl.Kosten[[#This Row],[Totaal kosten]],"")</f>
        <v/>
      </c>
      <c r="BU76" s="158" t="str">
        <f>IF(Tbl.Kosten[[#This Row],[Pnr.]]=BU$7,Tbl.Kosten[[#This Row],[Totaal kosten]],"")</f>
        <v/>
      </c>
      <c r="BV76" s="158" t="str">
        <f>IF(Tbl.Kosten[[#This Row],[Pnr.]]=BV$7,Tbl.Kosten[[#This Row],[Totaal kosten]],"")</f>
        <v/>
      </c>
      <c r="BW76" s="158" t="str">
        <f>IF(Tbl.Kosten[[#This Row],[Pnr.]]=BW$7,Tbl.Kosten[[#This Row],[Totaal kosten]],"")</f>
        <v/>
      </c>
      <c r="BX76" s="158" t="str">
        <f>IFERROR(_xlfn.XLOOKUP(Tbl.Kosten[[#This Row],[Werkpakketcode]],Tbl.Werkpakketten[Werkpakketcode],Tbl.Werkpakketten[WPnr.],"",0,1),"")</f>
        <v/>
      </c>
      <c r="BY76" s="158" t="str">
        <f>IF(Tbl.Kosten[[#This Row],[WPnr.]]=BY$7,Tbl.Kosten[[#This Row],[Totaal kosten]],"")</f>
        <v/>
      </c>
      <c r="BZ76" s="158" t="str">
        <f>IF(Tbl.Kosten[[#This Row],[WPnr.]]=BZ$7,Tbl.Kosten[[#This Row],[Totaal kosten]],"")</f>
        <v/>
      </c>
      <c r="CA76" s="158" t="str">
        <f>IF(Tbl.Kosten[[#This Row],[WPnr.]]=CA$7,Tbl.Kosten[[#This Row],[Totaal kosten]],"")</f>
        <v/>
      </c>
      <c r="CB76" s="158" t="str">
        <f>IF(Tbl.Kosten[[#This Row],[WPnr.]]=CB$7,Tbl.Kosten[[#This Row],[Totaal kosten]],"")</f>
        <v/>
      </c>
      <c r="CC76" s="158" t="str">
        <f>IF(Tbl.Kosten[[#This Row],[WPnr.]]=CC$7,Tbl.Kosten[[#This Row],[Totaal kosten]],"")</f>
        <v/>
      </c>
      <c r="CD76" s="158" t="str">
        <f>IF(Tbl.Kosten[[#This Row],[WPnr.]]=CD$7,Tbl.Kosten[[#This Row],[Totaal kosten]],"")</f>
        <v/>
      </c>
      <c r="CE76" s="158" t="str">
        <f>IF(Tbl.Kosten[[#This Row],[WPnr.]]=CE$7,Tbl.Kosten[[#This Row],[Totaal kosten]],"")</f>
        <v/>
      </c>
      <c r="CF76" s="158" t="str">
        <f>IF(Tbl.Kosten[[#This Row],[WPnr.]]=CF$7,Tbl.Kosten[[#This Row],[Totaal kosten]],"")</f>
        <v/>
      </c>
      <c r="CG76" s="158" t="str">
        <f>IF(Tbl.Kosten[[#This Row],[WPnr.]]=CG$7,Tbl.Kosten[[#This Row],[Totaal kosten]],"")</f>
        <v/>
      </c>
      <c r="CH76" s="158" t="str">
        <f>IF(Tbl.Kosten[[#This Row],[WPnr.]]=CH$7,Tbl.Kosten[[#This Row],[Totaal kosten]],"")</f>
        <v/>
      </c>
      <c r="CI76" s="158" t="str">
        <f>IF(Tbl.Kosten[[#This Row],[WPnr.]]=CI$7,Tbl.Kosten[[#This Row],[Totaal kosten]],"")</f>
        <v/>
      </c>
      <c r="CJ76" s="158" t="str">
        <f>IF(Tbl.Kosten[[#This Row],[WPnr.]]=CJ$7,Tbl.Kosten[[#This Row],[Totaal kosten]],"")</f>
        <v/>
      </c>
      <c r="CK76" s="158" t="str">
        <f>IF(Tbl.Kosten[[#This Row],[WPnr.]]=CK$7,Tbl.Kosten[[#This Row],[Totaal kosten]],"")</f>
        <v/>
      </c>
      <c r="CL76" s="158" t="str">
        <f>IF(Tbl.Kosten[[#This Row],[WPnr.]]=CL$7,Tbl.Kosten[[#This Row],[Totaal kosten]],"")</f>
        <v/>
      </c>
      <c r="CM76" s="158" t="str">
        <f>IF(Tbl.Kosten[[#This Row],[WPnr.]]=CM$7,Tbl.Kosten[[#This Row],[Totaal kosten]],"")</f>
        <v/>
      </c>
      <c r="CN76" s="158" t="str">
        <f>IF(Tbl.Kosten[[#This Row],[WPnr.]]=CN$7,Tbl.Kosten[[#This Row],[Totaal kosten]],"")</f>
        <v/>
      </c>
      <c r="CO76" s="158" t="str">
        <f>IF(Tbl.Kosten[[#This Row],[WPnr.]]=CO$7,Tbl.Kosten[[#This Row],[Totaal kosten]],"")</f>
        <v/>
      </c>
      <c r="CP76" s="158" t="str">
        <f>IF(Tbl.Kosten[[#This Row],[WPnr.]]=CP$7,Tbl.Kosten[[#This Row],[Totaal kosten]],"")</f>
        <v/>
      </c>
      <c r="CQ76" s="158" t="str">
        <f>IF(Tbl.Kosten[[#This Row],[WPnr.]]=CQ$7,Tbl.Kosten[[#This Row],[Totaal kosten]],"")</f>
        <v/>
      </c>
      <c r="CR76" s="158" t="str">
        <f>IF(Tbl.Kosten[[#This Row],[WPnr.]]=CR$7,Tbl.Kosten[[#This Row],[Totaal kosten]],"")</f>
        <v/>
      </c>
      <c r="CS76" s="158" t="str">
        <f>IF(Tbl.Kosten[[#This Row],[WPnr.]]=CS$7,Tbl.Kosten[[#This Row],[Totaal kosten]],"")</f>
        <v/>
      </c>
      <c r="CT76" s="158" t="str">
        <f>IF(Tbl.Kosten[[#This Row],[WPnr.]]=CT$7,Tbl.Kosten[[#This Row],[Totaal kosten]],"")</f>
        <v/>
      </c>
      <c r="CU76" s="158" t="str">
        <f>IF(Tbl.Kosten[[#This Row],[WPnr.]]=CU$7,Tbl.Kosten[[#This Row],[Totaal kosten]],"")</f>
        <v/>
      </c>
      <c r="CV76" s="158" t="str">
        <f>IF(Tbl.Kosten[[#This Row],[WPnr.]]=CV$7,Tbl.Kosten[[#This Row],[Totaal kosten]],"")</f>
        <v/>
      </c>
      <c r="CW76" s="158" t="str">
        <f>IF(Tbl.Kosten[[#This Row],[WPnr.]]=CW$7,Tbl.Kosten[[#This Row],[Totaal kosten]],"")</f>
        <v/>
      </c>
      <c r="CX76" s="158" t="str">
        <f>IF(Tbl.Kosten[[#This Row],[WPnr.]]=CX$7,Tbl.Kosten[[#This Row],[Totaal kosten]],"")</f>
        <v/>
      </c>
      <c r="CY76" s="158" t="str">
        <f>IF(Tbl.Kosten[[#This Row],[WPnr.]]=CY$7,Tbl.Kosten[[#This Row],[Totaal kosten]],"")</f>
        <v/>
      </c>
      <c r="CZ76" s="158" t="str">
        <f>IF(Tbl.Kosten[[#This Row],[WPnr.]]=CZ$7,Tbl.Kosten[[#This Row],[Totaal kosten]],"")</f>
        <v/>
      </c>
      <c r="DA76" s="158" t="str">
        <f>IF(Tbl.Kosten[[#This Row],[WPnr.]]=DA$7,Tbl.Kosten[[#This Row],[Totaal kosten]],"")</f>
        <v/>
      </c>
      <c r="DB76" s="158" t="str">
        <f>IF(Tbl.Kosten[[#This Row],[WPnr.]]=DB$7,Tbl.Kosten[[#This Row],[Totaal kosten]],"")</f>
        <v/>
      </c>
      <c r="DC76" s="158" t="str">
        <f>IF(Tbl.Kosten[[#This Row],[WPnr.]]=DC$7,Tbl.Kosten[[#This Row],[Totaal kosten]],"")</f>
        <v/>
      </c>
      <c r="DD76" s="158" t="str">
        <f>IF(Tbl.Kosten[[#This Row],[WPnr.]]=DD$7,Tbl.Kosten[[#This Row],[Totaal kosten]],"")</f>
        <v/>
      </c>
      <c r="DE76" s="158" t="str">
        <f>IF(Tbl.Kosten[[#This Row],[WPnr.]]=DE$7,Tbl.Kosten[[#This Row],[Totaal kosten]],"")</f>
        <v/>
      </c>
      <c r="DF76" s="158" t="str">
        <f>IF(Tbl.Kosten[[#This Row],[WPnr.]]=DF$7,Tbl.Kosten[[#This Row],[Totaal kosten]],"")</f>
        <v/>
      </c>
      <c r="DG76" s="158" t="str">
        <f>IF(Tbl.Kosten[[#This Row],[WPnr.]]=DG$7,Tbl.Kosten[[#This Row],[Totaal kosten]],"")</f>
        <v/>
      </c>
      <c r="DH76" s="158" t="str">
        <f>IF(Tbl.Kosten[[#This Row],[WPnr.]]=DH$7,Tbl.Kosten[[#This Row],[Totaal kosten]],"")</f>
        <v/>
      </c>
      <c r="DI76" s="158" t="str">
        <f>IF(Tbl.Kosten[[#This Row],[WPnr.]]=DI$7,Tbl.Kosten[[#This Row],[Totaal kosten]],"")</f>
        <v/>
      </c>
      <c r="DJ76" s="158" t="str">
        <f>IF(Tbl.Kosten[[#This Row],[WPnr.]]=DJ$7,Tbl.Kosten[[#This Row],[Totaal kosten]],"")</f>
        <v/>
      </c>
      <c r="DK76" s="158" t="str">
        <f>IF(Tbl.Kosten[[#This Row],[WPnr.]]=DK$7,Tbl.Kosten[[#This Row],[Totaal kosten]],"")</f>
        <v/>
      </c>
      <c r="DL76" s="158" t="str">
        <f>IF(Tbl.Kosten[[#This Row],[WPnr.]]=DL$7,Tbl.Kosten[[#This Row],[Totaal kosten]],"")</f>
        <v/>
      </c>
      <c r="DM76" s="158" t="str">
        <f>IF(Tbl.Kosten[[#This Row],[WPnr.]]=DM$7,Tbl.Kosten[[#This Row],[Totaal kosten]],"")</f>
        <v/>
      </c>
      <c r="DN76" s="158" t="str">
        <f>IF(Tbl.Kosten[[#This Row],[WPnr.]]=DN$7,Tbl.Kosten[[#This Row],[Totaal kosten]],"")</f>
        <v/>
      </c>
      <c r="DO76" s="158" t="str">
        <f>IF(Tbl.Kosten[[#This Row],[WPnr.]]=DO$7,Tbl.Kosten[[#This Row],[Totaal kosten]],"")</f>
        <v/>
      </c>
      <c r="DP76" s="158" t="str">
        <f>IF(Tbl.Kosten[[#This Row],[WPnr.]]=DP$7,Tbl.Kosten[[#This Row],[Totaal kosten]],"")</f>
        <v/>
      </c>
      <c r="DQ76" s="158" t="str">
        <f>IF(Tbl.Kosten[[#This Row],[WPnr.]]=DQ$7,Tbl.Kosten[[#This Row],[Totaal kosten]],"")</f>
        <v/>
      </c>
      <c r="DR76" s="158" t="str">
        <f>IF(Tbl.Kosten[[#This Row],[WPnr.]]=DR$7,Tbl.Kosten[[#This Row],[Totaal kosten]],"")</f>
        <v/>
      </c>
      <c r="DS76" s="158" t="str">
        <f>IF(Tbl.Kosten[[#This Row],[WPnr.]]=DS$7,Tbl.Kosten[[#This Row],[Totaal kosten]],"")</f>
        <v/>
      </c>
      <c r="DT76" s="158" t="str">
        <f>IF(Tbl.Kosten[[#This Row],[WPnr.]]=DT$7,Tbl.Kosten[[#This Row],[Totaal kosten]],"")</f>
        <v/>
      </c>
      <c r="DU76" s="158" t="str">
        <f>IF(Tbl.Kosten[[#This Row],[WPnr.]]=DU$7,Tbl.Kosten[[#This Row],[Totaal kosten]],"")</f>
        <v/>
      </c>
      <c r="DV76" s="158" t="str">
        <f>IF(Tbl.Kosten[[#This Row],[WPnr.]]=DV$7,Tbl.Kosten[[#This Row],[Totaal kosten]],"")</f>
        <v/>
      </c>
      <c r="DW76" s="160" t="str">
        <f>IFERROR(_xlfn.XLOOKUP(Tbl.Kosten[[#This Row],[Kostensoort]],Tbl.Kostensoorten[Kostensoorten],Tbl.Kostensoorten[KSnr.],"",0,1),"")</f>
        <v/>
      </c>
      <c r="DX76" s="160" t="str">
        <f>IF(Tbl.Kosten[[#This Row],[KSnr.]]=DX$7,Tbl.Kosten[[#This Row],[Totaal kosten]],"")</f>
        <v/>
      </c>
      <c r="DY76" s="160" t="str">
        <f>IF(Tbl.Kosten[[#This Row],[KSnr.]]=DY$7,Tbl.Kosten[[#This Row],[Totaal kosten]],"")</f>
        <v/>
      </c>
      <c r="DZ76" s="160" t="str">
        <f>IF(Tbl.Kosten[[#This Row],[KSnr.]]=DZ$7,Tbl.Kosten[[#This Row],[Totaal kosten]],"")</f>
        <v/>
      </c>
      <c r="EA76" s="160" t="str">
        <f>IF(Tbl.Kosten[[#This Row],[KSnr.]]=EA$7,Tbl.Kosten[[#This Row],[Totaal kosten]],"")</f>
        <v/>
      </c>
      <c r="EB76" s="160" t="str">
        <f>IF(Tbl.Kosten[[#This Row],[KSnr.]]=EB$7,Tbl.Kosten[[#This Row],[Totaal kosten]],"")</f>
        <v/>
      </c>
      <c r="EC76" s="160" t="str">
        <f>IF(Tbl.Kosten[[#This Row],[KSnr.]]=EC$7,Tbl.Kosten[[#This Row],[Totaal kosten]],"")</f>
        <v/>
      </c>
      <c r="ED76" s="160" t="str">
        <f>IF(Tbl.Kosten[[#This Row],[KSnr.]]=ED$7,Tbl.Kosten[[#This Row],[Totaal kosten]],"")</f>
        <v/>
      </c>
      <c r="EE76" s="160" t="str">
        <f>IF(Tbl.Kosten[[#This Row],[KSnr.]]=EE$7,Tbl.Kosten[[#This Row],[Totaal kosten]],"")</f>
        <v/>
      </c>
      <c r="EF76" s="160" t="str">
        <f>IF(Tbl.Kosten[[#This Row],[KSnr.]]=EF$7,Tbl.Kosten[[#This Row],[Totaal kosten]],"")</f>
        <v/>
      </c>
      <c r="EG76" s="160" t="str">
        <f>IF(Tbl.Kosten[[#This Row],[KSnr.]]=EG$7,Tbl.Kosten[[#This Row],[Totaal kosten]],"")</f>
        <v/>
      </c>
      <c r="EH76" s="160" t="str">
        <f>IF(Tbl.Kosten[[#This Row],[KSnr.]]=EH$7,Tbl.Kosten[[#This Row],[Totaal kosten]],"")</f>
        <v/>
      </c>
      <c r="EI76" s="160" t="str">
        <f>IF(Tbl.Kosten[[#This Row],[KSnr.]]=EI$7,Tbl.Kosten[[#This Row],[Totaal kosten]],"")</f>
        <v/>
      </c>
      <c r="EJ76" s="160" t="str">
        <f>IF(Tbl.Kosten[[#This Row],[KSnr.]]=EJ$7,Tbl.Kosten[[#This Row],[Totaal kosten]],"")</f>
        <v/>
      </c>
      <c r="EK76" s="160" t="str">
        <f>IF(Tbl.Kosten[[#This Row],[KSnr.]]=EK$7,Tbl.Kosten[[#This Row],[Totaal kosten]],"")</f>
        <v/>
      </c>
      <c r="EL76" s="160" t="str">
        <f>IF(Tbl.Kosten[[#This Row],[KSnr.]]=EL$7,Tbl.Kosten[[#This Row],[Totaal kosten]],"")</f>
        <v/>
      </c>
      <c r="EM76" s="160" t="str">
        <f>IF(Tbl.Kosten[[#This Row],[KSnr.]]=EM$7,Tbl.Kosten[[#This Row],[Totaal kosten]],"")</f>
        <v/>
      </c>
      <c r="EN76" s="160" t="str">
        <f>IF(Tbl.Kosten[[#This Row],[KSnr.]]=EN$7,Tbl.Kosten[[#This Row],[Totaal kosten]],"")</f>
        <v/>
      </c>
      <c r="EO76" s="160" t="str">
        <f>IF(Tbl.Kosten[[#This Row],[KSnr.]]=EO$7,Tbl.Kosten[[#This Row],[Totaal kosten]],"")</f>
        <v/>
      </c>
      <c r="EP76" s="160" t="str">
        <f>IF(Tbl.Kosten[[#This Row],[KSnr.]]=EP$7,Tbl.Kosten[[#This Row],[Totaal kosten]],"")</f>
        <v/>
      </c>
      <c r="EQ76" s="160" t="str">
        <f>IF(Tbl.Kosten[[#This Row],[KSnr.]]=EQ$7,Tbl.Kosten[[#This Row],[Totaal kosten]],"")</f>
        <v/>
      </c>
      <c r="ER76" s="154" t="str">
        <f>IFERROR(_xlfn.XLOOKUP(Tbl.Kosten[[#This Row],[Subsidieactiviteit]],Tbl.Subsidiehoogte[Subsidieactiviteit],Tbl.Subsidiehoogte[SAnr.],"",0,1),"")</f>
        <v/>
      </c>
      <c r="ES76" s="160" t="str">
        <f>IF(Tbl.Kosten[[#This Row],[Sanr.]]=ES$7,Tbl.Kosten[[#This Row],[Totaal kosten]],"")</f>
        <v/>
      </c>
      <c r="ET76" s="160" t="str">
        <f>IF(Tbl.Kosten[[#This Row],[Sanr.]]=ET$7,Tbl.Kosten[[#This Row],[Totaal kosten]],"")</f>
        <v/>
      </c>
      <c r="EU76" s="160" t="str">
        <f>IF(Tbl.Kosten[[#This Row],[Sanr.]]=EU$7,Tbl.Kosten[[#This Row],[Totaal kosten]],"")</f>
        <v/>
      </c>
      <c r="EV76" s="160" t="str">
        <f>IF(Tbl.Kosten[[#This Row],[Sanr.]]=EV$7,Tbl.Kosten[[#This Row],[Totaal kosten]],"")</f>
        <v/>
      </c>
      <c r="EW76" s="160" t="str">
        <f>IF(Tbl.Kosten[[#This Row],[Sanr.]]=EW$7,Tbl.Kosten[[#This Row],[Totaal kosten]],"")</f>
        <v/>
      </c>
      <c r="EX76" s="160" t="str">
        <f>IF(Tbl.Kosten[[#This Row],[Sanr.]]=EX$7,Tbl.Kosten[[#This Row],[Totaal kosten]],"")</f>
        <v/>
      </c>
      <c r="EY76" s="160" t="str">
        <f>IF(Tbl.Kosten[[#This Row],[Sanr.]]=EY$7,Tbl.Kosten[[#This Row],[Totaal kosten]],"")</f>
        <v/>
      </c>
      <c r="EZ76" s="160" t="str">
        <f>IF(Tbl.Kosten[[#This Row],[Sanr.]]=EZ$7,Tbl.Kosten[[#This Row],[Totaal kosten]],"")</f>
        <v/>
      </c>
      <c r="FA76" s="160" t="str">
        <f>IF(Tbl.Kosten[[#This Row],[Sanr.]]=FA$7,Tbl.Kosten[[#This Row],[Totaal kosten]],"")</f>
        <v/>
      </c>
      <c r="FB76" s="160" t="str">
        <f>IF(Tbl.Kosten[[#This Row],[Sanr.]]=FB$7,Tbl.Kosten[[#This Row],[Totaal kosten]],"")</f>
        <v/>
      </c>
      <c r="FC76" s="160" t="str">
        <f>IF(Tbl.Kosten[[#This Row],[Sanr.]]=FC$7,Tbl.Kosten[[#This Row],[Totaal kosten]],"")</f>
        <v/>
      </c>
      <c r="FD76" s="160" t="str">
        <f>IF(Tbl.Kosten[[#This Row],[Sanr.]]=FD$7,Tbl.Kosten[[#This Row],[Totaal kosten]],"")</f>
        <v/>
      </c>
      <c r="FE76" s="160" t="str">
        <f>IF(Tbl.Kosten[[#This Row],[Sanr.]]=FE$7,Tbl.Kosten[[#This Row],[Totaal kosten]],"")</f>
        <v/>
      </c>
      <c r="FF76" s="160" t="str">
        <f>IF(Tbl.Kosten[[#This Row],[Sanr.]]=FF$7,Tbl.Kosten[[#This Row],[Totaal kosten]],"")</f>
        <v/>
      </c>
      <c r="FG76" s="160" t="str">
        <f>IF(Tbl.Kosten[[#This Row],[Sanr.]]=FG$7,Tbl.Kosten[[#This Row],[Totaal kosten]],"")</f>
        <v/>
      </c>
      <c r="FH76" s="160" t="str">
        <f>IF(Tbl.Kosten[[#This Row],[Sanr.]]=FH$7,Tbl.Kosten[[#This Row],[Totaal kosten]],"")</f>
        <v/>
      </c>
      <c r="FI76" s="160" t="str">
        <f>IF(Tbl.Kosten[[#This Row],[Sanr.]]=FI$7,Tbl.Kosten[[#This Row],[Totaal kosten]],"")</f>
        <v/>
      </c>
      <c r="FJ76" s="160" t="str">
        <f>IF(Tbl.Kosten[[#This Row],[Sanr.]]=FJ$7,Tbl.Kosten[[#This Row],[Totaal kosten]],"")</f>
        <v/>
      </c>
      <c r="FK76" s="160" t="str">
        <f>IF(Tbl.Kosten[[#This Row],[Sanr.]]=FK$7,Tbl.Kosten[[#This Row],[Totaal kosten]],"")</f>
        <v/>
      </c>
      <c r="FL76" s="160" t="str">
        <f>IF(Tbl.Kosten[[#This Row],[Sanr.]]=FL$7,Tbl.Kosten[[#This Row],[Totaal kosten]],"")</f>
        <v/>
      </c>
      <c r="FM76" s="160" t="str">
        <f>IF(Tbl.Kosten[[#This Row],[Sanr.]]=FM$7,Tbl.Kosten[[#This Row],[Totaal kosten]],"")</f>
        <v/>
      </c>
      <c r="FN76" s="160" t="str">
        <f>IF(Tbl.Kosten[[#This Row],[Sanr.]]=FN$7,Tbl.Kosten[[#This Row],[Totaal kosten]],"")</f>
        <v/>
      </c>
      <c r="FO76" s="160" t="str">
        <f>IF(Tbl.Kosten[[#This Row],[Sanr.]]=FO$7,Tbl.Kosten[[#This Row],[Totaal kosten]],"")</f>
        <v/>
      </c>
      <c r="FP76" s="160" t="str">
        <f>IF(Tbl.Kosten[[#This Row],[Sanr.]]=FP$7,Tbl.Kosten[[#This Row],[Totaal kosten]],"")</f>
        <v/>
      </c>
      <c r="FQ76" s="160" t="str">
        <f>IF(Tbl.Kosten[[#This Row],[Sanr.]]=FQ$7,Tbl.Kosten[[#This Row],[Totaal kosten]],"")</f>
        <v/>
      </c>
      <c r="FR76" s="160" t="str">
        <f>IF(Tbl.Kosten[[#This Row],[Sanr.]]=FR$7,Tbl.Kosten[[#This Row],[Totaal kosten]],"")</f>
        <v/>
      </c>
      <c r="FS76" s="160" t="str">
        <f>IF(Tbl.Kosten[[#This Row],[Sanr.]]=FS$7,Tbl.Kosten[[#This Row],[Totaal kosten]],"")</f>
        <v/>
      </c>
      <c r="FT76" s="160" t="str">
        <f>IF(Tbl.Kosten[[#This Row],[Sanr.]]=FT$7,Tbl.Kosten[[#This Row],[Totaal kosten]],"")</f>
        <v/>
      </c>
      <c r="FU76" s="160" t="str">
        <f>IF(Tbl.Kosten[[#This Row],[Sanr.]]=FU$7,Tbl.Kosten[[#This Row],[Totaal kosten]],"")</f>
        <v/>
      </c>
      <c r="FV76" s="160" t="str">
        <f>IF(Tbl.Kosten[[#This Row],[Sanr.]]=FV$7,Tbl.Kosten[[#This Row],[Totaal kosten]],"")</f>
        <v/>
      </c>
      <c r="FW76" s="160" t="str">
        <f>IFERROR(_xlfn.XLOOKUP(Tbl.Kosten[[#This Row],[Activiteitencode]],Tbl.Activiteiten[Activiteitcode],Tbl.Activiteiten[Anr.],"",0,1),"")</f>
        <v/>
      </c>
      <c r="FX76" s="181" t="str">
        <f>_xlfn.CONCAT(Tbl.Kosten[[#This Row],[Pnr.]],Tbl.Kosten[[#This Row],[Sanr.]])</f>
        <v>P1</v>
      </c>
      <c r="FY76" s="160">
        <f>Tbl.Kosten[[#This Row],[Totaal kosten]]-Tbl.Kosten[[#This Row],[Subsidie]]</f>
        <v>0</v>
      </c>
      <c r="FZ76" s="160">
        <f>IF(Tbl.Kosten[[#This Row],[Pnr.]]=FZ$7,Tbl.Kosten[[#This Row],[Te financieren]],"")</f>
        <v>0</v>
      </c>
      <c r="GA76" s="160" t="str">
        <f>IF(Tbl.Kosten[[#This Row],[Pnr.]]=GA$7,Tbl.Kosten[[#This Row],[Te financieren]],"")</f>
        <v/>
      </c>
      <c r="GB76" s="160" t="str">
        <f>IF(Tbl.Kosten[[#This Row],[Pnr.]]=GB$7,Tbl.Kosten[[#This Row],[Te financieren]],"")</f>
        <v/>
      </c>
      <c r="GC76" s="160" t="str">
        <f>IF(Tbl.Kosten[[#This Row],[Pnr.]]=GC$7,Tbl.Kosten[[#This Row],[Te financieren]],"")</f>
        <v/>
      </c>
      <c r="GD76" s="160" t="str">
        <f>IF(Tbl.Kosten[[#This Row],[Pnr.]]=GD$7,Tbl.Kosten[[#This Row],[Te financieren]],"")</f>
        <v/>
      </c>
      <c r="GE76" s="160" t="str">
        <f>IF(Tbl.Kosten[[#This Row],[Pnr.]]=GE$7,Tbl.Kosten[[#This Row],[Te financieren]],"")</f>
        <v/>
      </c>
      <c r="GF76" s="160" t="str">
        <f>IF(Tbl.Kosten[[#This Row],[Pnr.]]=GF$7,Tbl.Kosten[[#This Row],[Te financieren]],"")</f>
        <v/>
      </c>
      <c r="GG76" s="160" t="str">
        <f>IF(Tbl.Kosten[[#This Row],[Pnr.]]=GG$7,Tbl.Kosten[[#This Row],[Te financieren]],"")</f>
        <v/>
      </c>
      <c r="GH76" s="160" t="str">
        <f>IF(Tbl.Kosten[[#This Row],[Pnr.]]=GH$7,Tbl.Kosten[[#This Row],[Te financieren]],"")</f>
        <v/>
      </c>
      <c r="GI76" s="160" t="str">
        <f>IF(Tbl.Kosten[[#This Row],[Pnr.]]=GI$7,Tbl.Kosten[[#This Row],[Te financieren]],"")</f>
        <v/>
      </c>
      <c r="GJ76" s="160" t="str">
        <f>IF(Tbl.Kosten[[#This Row],[Pnr.]]=GJ$7,Tbl.Kosten[[#This Row],[Te financieren]],"")</f>
        <v/>
      </c>
      <c r="GK76" s="160" t="str">
        <f>IF(Tbl.Kosten[[#This Row],[Pnr.]]=GK$7,Tbl.Kosten[[#This Row],[Te financieren]],"")</f>
        <v/>
      </c>
      <c r="GL76" s="160" t="str">
        <f>IF(Tbl.Kosten[[#This Row],[Pnr.]]=GL$7,Tbl.Kosten[[#This Row],[Te financieren]],"")</f>
        <v/>
      </c>
      <c r="GM76" s="160" t="str">
        <f>IF(Tbl.Kosten[[#This Row],[Pnr.]]=GM$7,Tbl.Kosten[[#This Row],[Te financieren]],"")</f>
        <v/>
      </c>
      <c r="GN76" s="160" t="str">
        <f>IF(Tbl.Kosten[[#This Row],[Pnr.]]=GN$7,Tbl.Kosten[[#This Row],[Te financieren]],"")</f>
        <v/>
      </c>
      <c r="GO76" s="160" t="str">
        <f>IF(Tbl.Kosten[[#This Row],[Pnr.]]=GO$7,Tbl.Kosten[[#This Row],[Te financieren]],"")</f>
        <v/>
      </c>
      <c r="GP76" s="160" t="str">
        <f>IF(Tbl.Kosten[[#This Row],[Pnr.]]=GP$7,Tbl.Kosten[[#This Row],[Te financieren]],"")</f>
        <v/>
      </c>
      <c r="GQ76" s="160" t="str">
        <f>IF(Tbl.Kosten[[#This Row],[Pnr.]]=GQ$7,Tbl.Kosten[[#This Row],[Te financieren]],"")</f>
        <v/>
      </c>
      <c r="GR76" s="160" t="str">
        <f>IF(Tbl.Kosten[[#This Row],[Pnr.]]=GR$7,Tbl.Kosten[[#This Row],[Te financieren]],"")</f>
        <v/>
      </c>
      <c r="GS76" s="160" t="str">
        <f>IF(Tbl.Kosten[[#This Row],[Pnr.]]=GS$7,Tbl.Kosten[[#This Row],[Te financieren]],"")</f>
        <v/>
      </c>
      <c r="GT76" s="160" t="str">
        <f>IF(Tbl.Kosten[[#This Row],[Pnr.]]=GT$7,Tbl.Kosten[[#This Row],[Te financieren]],"")</f>
        <v/>
      </c>
      <c r="GU76" s="160" t="str">
        <f>IF(Tbl.Kosten[[#This Row],[Pnr.]]=GU$7,Tbl.Kosten[[#This Row],[Te financieren]],"")</f>
        <v/>
      </c>
      <c r="GV76" s="160" t="str">
        <f>IF(Tbl.Kosten[[#This Row],[Pnr.]]=GV$7,Tbl.Kosten[[#This Row],[Te financieren]],"")</f>
        <v/>
      </c>
      <c r="GW76" s="160" t="str">
        <f>IF(Tbl.Kosten[[#This Row],[Pnr.]]=GW$7,Tbl.Kosten[[#This Row],[Te financieren]],"")</f>
        <v/>
      </c>
      <c r="GX76" s="160" t="str">
        <f>IF(Tbl.Kosten[[#This Row],[Pnr.]]=GX$7,Tbl.Kosten[[#This Row],[Te financieren]],"")</f>
        <v/>
      </c>
      <c r="GY76" s="160" t="str">
        <f>IF(Tbl.Kosten[[#This Row],[Pnr.]]=GY$7,Tbl.Kosten[[#This Row],[Te financieren]],"")</f>
        <v/>
      </c>
      <c r="GZ76" s="160" t="str">
        <f>IF(Tbl.Kosten[[#This Row],[Pnr.]]=GZ$7,Tbl.Kosten[[#This Row],[Te financieren]],"")</f>
        <v/>
      </c>
      <c r="HA76" s="160" t="str">
        <f>IF(Tbl.Kosten[[#This Row],[Pnr.]]=HA$7,Tbl.Kosten[[#This Row],[Te financieren]],"")</f>
        <v/>
      </c>
      <c r="HB76" s="160" t="str">
        <f>IF(Tbl.Kosten[[#This Row],[Pnr.]]=HB$7,Tbl.Kosten[[#This Row],[Te financieren]],"")</f>
        <v/>
      </c>
      <c r="HC76" s="160" t="str">
        <f>IF(Tbl.Kosten[[#This Row],[Pnr.]]=HC$7,Tbl.Kosten[[#This Row],[Te financieren]],"")</f>
        <v/>
      </c>
      <c r="HD76" s="160" t="str">
        <f>IF(Tbl.Kosten[[#This Row],[Pnr.]]=HD$7,Tbl.Kosten[[#This Row],[Te financieren]],"")</f>
        <v/>
      </c>
      <c r="HE76" s="160" t="str">
        <f>IF(Tbl.Kosten[[#This Row],[Pnr.]]=HE$7,Tbl.Kosten[[#This Row],[Te financieren]],"")</f>
        <v/>
      </c>
      <c r="HF76" s="160" t="str">
        <f>IF(Tbl.Kosten[[#This Row],[Pnr.]]=HF$7,Tbl.Kosten[[#This Row],[Te financieren]],"")</f>
        <v/>
      </c>
      <c r="HG76" s="160" t="str">
        <f>IF(Tbl.Kosten[[#This Row],[Pnr.]]=HG$7,Tbl.Kosten[[#This Row],[Te financieren]],"")</f>
        <v/>
      </c>
      <c r="HH76" s="160" t="str">
        <f>IF(Tbl.Kosten[[#This Row],[Pnr.]]=HH$7,Tbl.Kosten[[#This Row],[Te financieren]],"")</f>
        <v/>
      </c>
      <c r="HI76" s="160" t="str">
        <f>IF(Tbl.Kosten[[#This Row],[Pnr.]]=HI$7,Tbl.Kosten[[#This Row],[Te financieren]],"")</f>
        <v/>
      </c>
      <c r="HJ76" s="160" t="str">
        <f>IF(Tbl.Kosten[[#This Row],[Pnr.]]=HJ$7,Tbl.Kosten[[#This Row],[Te financieren]],"")</f>
        <v/>
      </c>
      <c r="HK76" s="160" t="str">
        <f>IF(Tbl.Kosten[[#This Row],[Pnr.]]=HK$7,Tbl.Kosten[[#This Row],[Te financieren]],"")</f>
        <v/>
      </c>
      <c r="HL76" s="160" t="str">
        <f>IF(Tbl.Kosten[[#This Row],[Pnr.]]=HL$7,Tbl.Kosten[[#This Row],[Te financieren]],"")</f>
        <v/>
      </c>
      <c r="HM76" s="160" t="str">
        <f>IF(Tbl.Kosten[[#This Row],[Pnr.]]=HM$7,Tbl.Kosten[[#This Row],[Te financieren]],"")</f>
        <v/>
      </c>
      <c r="HN76" s="160" t="str">
        <f>IF(Tbl.Kosten[[#This Row],[Pnr.]]=HN$7,Tbl.Kosten[[#This Row],[Te financieren]],"")</f>
        <v/>
      </c>
      <c r="HO76" s="160" t="str">
        <f>IF(Tbl.Kosten[[#This Row],[Pnr.]]=HO$7,Tbl.Kosten[[#This Row],[Te financieren]],"")</f>
        <v/>
      </c>
      <c r="HP76" s="160" t="str">
        <f>IF(Tbl.Kosten[[#This Row],[Pnr.]]=HP$7,Tbl.Kosten[[#This Row],[Te financieren]],"")</f>
        <v/>
      </c>
      <c r="HQ76" s="160" t="str">
        <f>IF(Tbl.Kosten[[#This Row],[Pnr.]]=HQ$7,Tbl.Kosten[[#This Row],[Te financieren]],"")</f>
        <v/>
      </c>
      <c r="HR76" s="160" t="str">
        <f>IF(Tbl.Kosten[[#This Row],[Pnr.]]=HR$7,Tbl.Kosten[[#This Row],[Te financieren]],"")</f>
        <v/>
      </c>
      <c r="HS76" s="160" t="str">
        <f>IF(Tbl.Kosten[[#This Row],[Pnr.]]=HS$7,Tbl.Kosten[[#This Row],[Te financieren]],"")</f>
        <v/>
      </c>
      <c r="HT76" s="160" t="str">
        <f>IF(Tbl.Kosten[[#This Row],[Pnr.]]=HT$7,Tbl.Kosten[[#This Row],[Te financieren]],"")</f>
        <v/>
      </c>
      <c r="HU76" s="160" t="str">
        <f>IF(Tbl.Kosten[[#This Row],[Pnr.]]=HU$7,Tbl.Kosten[[#This Row],[Te financieren]],"")</f>
        <v/>
      </c>
      <c r="HV76" s="160" t="str">
        <f>IF(Tbl.Kosten[[#This Row],[Pnr.]]=HV$7,Tbl.Kosten[[#This Row],[Te financieren]],"")</f>
        <v/>
      </c>
      <c r="HW76" s="160" t="str">
        <f>IF(Tbl.Kosten[[#This Row],[Pnr.]]=HW$7,Tbl.Kosten[[#This Row],[Te financieren]],"")</f>
        <v/>
      </c>
    </row>
    <row r="77" spans="2:231" x14ac:dyDescent="0.3">
      <c r="B77" s="144"/>
      <c r="C77" s="147"/>
      <c r="D77" s="146"/>
      <c r="E77" s="147"/>
      <c r="F77" s="145"/>
      <c r="G77" s="11" t="str">
        <f>IF(Tbl.Kosten[[#This Row],[Medewerker e/o 
functie]]&lt;&gt;"",_xlfn.XLOOKUP(Tbl.Kosten[[#This Row],[Medewerker e/o 
functie]],Tbl.Uurtarief[Medewerker en/of functie],Tbl.Uurtarief[Uurtarief],"",0,1),"")</f>
        <v/>
      </c>
      <c r="H77" s="121">
        <f>IFERROR(Tbl.Kosten[[#This Row],[Uren]]*Tbl.Kosten[[#This Row],[Uurtarief]],0)</f>
        <v>0</v>
      </c>
      <c r="I77" s="119" t="str">
        <f>IF(Tbl.Kosten[[#This Row],[Subtotaal uren]]&lt;&gt;0,_xlfn.XLOOKUP(Tbl.Kosten[[#This Row],[Medewerker e/o 
functie]],Tbl.Uurtarief[Medewerker en/of functie],Tbl.Uurtarief[Kostensoort arbeid],"",0,1),"")</f>
        <v/>
      </c>
      <c r="J77" s="147"/>
      <c r="K77" s="145"/>
      <c r="L77" s="149" t="str">
        <f>IF(Tbl.Kosten[[#This Row],[Activum]]&lt;&gt;"",_xlfn.XLOOKUP(Tbl.Kosten[[#This Row],[Activum]],Tbl.Afschrijvingskosten[Activum],Tbl.Afschrijvingskosten[Tarief per afschrijvings-eenheid],"",0,1),"")</f>
        <v/>
      </c>
      <c r="M77" s="122">
        <f>IFERROR(Tbl.Kosten[[#This Row],[Een-
heden]]*Tbl.Kosten[[#This Row],[Afschrijvings-
tarief]],0)</f>
        <v>0</v>
      </c>
      <c r="N77" s="122" t="str">
        <f>IF(Tbl.Kosten[[#This Row],[Subtotaal afschrijving]]&lt;&gt;0,Lijsten!A75,"")</f>
        <v/>
      </c>
      <c r="O77" s="150"/>
      <c r="P77" s="145"/>
      <c r="Q77" s="148"/>
      <c r="R77" s="122">
        <f>IFERROR(Tbl.Kosten[[#This Row],[Aantal]]*Tbl.Kosten[[#This Row],[Tarief]],0)</f>
        <v>0</v>
      </c>
      <c r="S77" s="8">
        <f>IFERROR(Tbl.Kosten[[#This Row],[Subtotaal overige kosten]]+Tbl.Kosten[[#This Row],[Subtotaal uren]]+Tbl.Kosten[[#This Row],[Subtotaal afschrijving]],0)</f>
        <v>0</v>
      </c>
      <c r="T77" s="8">
        <f>IFERROR(Tbl.Kosten[[#This Row],[Totaal kosten]]*Tbl.Kosten[[#This Row],[Subsidie%]],0)</f>
        <v>0</v>
      </c>
      <c r="U77" s="4" t="str" cm="1">
        <f t="array" ref="U77">IFERROR(_xlfn.IFS(Tbl.Kosten[[#This Row],[Subtotaal uren]]&lt;&gt;0,Tbl.Kosten[[#This Row],[Kostensoort arbeid]],Tbl.Kosten[[#This Row],[Subtotaal afschrijving]]&lt;&gt;0,Tbl.Kosten[[#This Row],[Kostensoort afschrijving]],Tbl.Kosten[[#This Row],[Subtotaal overige kosten]]&lt;&gt;0,Tbl.Kosten[[#This Row],[Kostensoort overig]]),"")</f>
        <v/>
      </c>
      <c r="V77" s="4" t="str">
        <f>IFERROR(_xlfn.XLOOKUP(Tbl.Kosten[[#This Row],[Activiteitencode]],Tbl.Activiteiten[Activiteitcode],Tbl.Activiteiten[Werkpakketcode],"",0,1),"")</f>
        <v/>
      </c>
      <c r="W77" s="4" t="str">
        <f>IFERROR(_xlfn.XLOOKUP(Tbl.Kosten[[#This Row],[Werkpakketcode]],Tbl.Werkpakketten[Werkpakketcode],Tbl.Werkpakketten[Subsidiabele activiteit],"",0,1),"")</f>
        <v/>
      </c>
      <c r="X77" s="12">
        <f>IFERROR(_xlfn.XLOOKUP(Tbl.Kosten[[#This Row],[Sanr.]],Tbl.Subsidiehoogte[SAnr.],Tbl.Subsidiehoogte[Sub. Percentage],0,0,1),0)</f>
        <v>0</v>
      </c>
      <c r="Y77" s="154" t="str">
        <f>IFERROR(_xlfn.XLOOKUP(Tbl.Kosten[[#This Row],[Partnercode]],Tbl.Projectpartners[Partnercode],Tbl.Projectpartners[PNr.],"",0,1),"")</f>
        <v>P1</v>
      </c>
      <c r="Z77" s="158">
        <f>IF(Tbl.Kosten[[#This Row],[Pnr.]]=Z$7,Tbl.Kosten[[#This Row],[Totaal kosten]],"")</f>
        <v>0</v>
      </c>
      <c r="AA77" s="158" t="str">
        <f>IF(Tbl.Kosten[[#This Row],[Pnr.]]=AA$7,Tbl.Kosten[[#This Row],[Totaal kosten]],"")</f>
        <v/>
      </c>
      <c r="AB77" s="158" t="str">
        <f>IF(Tbl.Kosten[[#This Row],[Pnr.]]=AB$7,Tbl.Kosten[[#This Row],[Totaal kosten]],"")</f>
        <v/>
      </c>
      <c r="AC77" s="158" t="str">
        <f>IF(Tbl.Kosten[[#This Row],[Pnr.]]=AC$7,Tbl.Kosten[[#This Row],[Totaal kosten]],"")</f>
        <v/>
      </c>
      <c r="AD77" s="158" t="str">
        <f>IF(Tbl.Kosten[[#This Row],[Pnr.]]=AD$7,Tbl.Kosten[[#This Row],[Totaal kosten]],"")</f>
        <v/>
      </c>
      <c r="AE77" s="158" t="str">
        <f>IF(Tbl.Kosten[[#This Row],[Pnr.]]=AE$7,Tbl.Kosten[[#This Row],[Totaal kosten]],"")</f>
        <v/>
      </c>
      <c r="AF77" s="158" t="str">
        <f>IF(Tbl.Kosten[[#This Row],[Pnr.]]=AF$7,Tbl.Kosten[[#This Row],[Totaal kosten]],"")</f>
        <v/>
      </c>
      <c r="AG77" s="158" t="str">
        <f>IF(Tbl.Kosten[[#This Row],[Pnr.]]=AG$7,Tbl.Kosten[[#This Row],[Totaal kosten]],"")</f>
        <v/>
      </c>
      <c r="AH77" s="158" t="str">
        <f>IF(Tbl.Kosten[[#This Row],[Pnr.]]=AH$7,Tbl.Kosten[[#This Row],[Totaal kosten]],"")</f>
        <v/>
      </c>
      <c r="AI77" s="158" t="str">
        <f>IF(Tbl.Kosten[[#This Row],[Pnr.]]=AI$7,Tbl.Kosten[[#This Row],[Totaal kosten]],"")</f>
        <v/>
      </c>
      <c r="AJ77" s="158" t="str">
        <f>IF(Tbl.Kosten[[#This Row],[Pnr.]]=AJ$7,Tbl.Kosten[[#This Row],[Totaal kosten]],"")</f>
        <v/>
      </c>
      <c r="AK77" s="158" t="str">
        <f>IF(Tbl.Kosten[[#This Row],[Pnr.]]=AK$7,Tbl.Kosten[[#This Row],[Totaal kosten]],"")</f>
        <v/>
      </c>
      <c r="AL77" s="158" t="str">
        <f>IF(Tbl.Kosten[[#This Row],[Pnr.]]=AL$7,Tbl.Kosten[[#This Row],[Totaal kosten]],"")</f>
        <v/>
      </c>
      <c r="AM77" s="158" t="str">
        <f>IF(Tbl.Kosten[[#This Row],[Pnr.]]=AM$7,Tbl.Kosten[[#This Row],[Totaal kosten]],"")</f>
        <v/>
      </c>
      <c r="AN77" s="158" t="str">
        <f>IF(Tbl.Kosten[[#This Row],[Pnr.]]=AN$7,Tbl.Kosten[[#This Row],[Totaal kosten]],"")</f>
        <v/>
      </c>
      <c r="AO77" s="158" t="str">
        <f>IF(Tbl.Kosten[[#This Row],[Pnr.]]=AO$7,Tbl.Kosten[[#This Row],[Totaal kosten]],"")</f>
        <v/>
      </c>
      <c r="AP77" s="158" t="str">
        <f>IF(Tbl.Kosten[[#This Row],[Pnr.]]=AP$7,Tbl.Kosten[[#This Row],[Totaal kosten]],"")</f>
        <v/>
      </c>
      <c r="AQ77" s="158" t="str">
        <f>IF(Tbl.Kosten[[#This Row],[Pnr.]]=AQ$7,Tbl.Kosten[[#This Row],[Totaal kosten]],"")</f>
        <v/>
      </c>
      <c r="AR77" s="158" t="str">
        <f>IF(Tbl.Kosten[[#This Row],[Pnr.]]=AR$7,Tbl.Kosten[[#This Row],[Totaal kosten]],"")</f>
        <v/>
      </c>
      <c r="AS77" s="158" t="str">
        <f>IF(Tbl.Kosten[[#This Row],[Pnr.]]=AS$7,Tbl.Kosten[[#This Row],[Totaal kosten]],"")</f>
        <v/>
      </c>
      <c r="AT77" s="158" t="str">
        <f>IF(Tbl.Kosten[[#This Row],[Pnr.]]=AT$7,Tbl.Kosten[[#This Row],[Totaal kosten]],"")</f>
        <v/>
      </c>
      <c r="AU77" s="158" t="str">
        <f>IF(Tbl.Kosten[[#This Row],[Pnr.]]=AU$7,Tbl.Kosten[[#This Row],[Totaal kosten]],"")</f>
        <v/>
      </c>
      <c r="AV77" s="158" t="str">
        <f>IF(Tbl.Kosten[[#This Row],[Pnr.]]=AV$7,Tbl.Kosten[[#This Row],[Totaal kosten]],"")</f>
        <v/>
      </c>
      <c r="AW77" s="158" t="str">
        <f>IF(Tbl.Kosten[[#This Row],[Pnr.]]=AW$7,Tbl.Kosten[[#This Row],[Totaal kosten]],"")</f>
        <v/>
      </c>
      <c r="AX77" s="158" t="str">
        <f>IF(Tbl.Kosten[[#This Row],[Pnr.]]=AX$7,Tbl.Kosten[[#This Row],[Totaal kosten]],"")</f>
        <v/>
      </c>
      <c r="AY77" s="158" t="str">
        <f>IF(Tbl.Kosten[[#This Row],[Pnr.]]=AY$7,Tbl.Kosten[[#This Row],[Totaal kosten]],"")</f>
        <v/>
      </c>
      <c r="AZ77" s="158" t="str">
        <f>IF(Tbl.Kosten[[#This Row],[Pnr.]]=AZ$7,Tbl.Kosten[[#This Row],[Totaal kosten]],"")</f>
        <v/>
      </c>
      <c r="BA77" s="158" t="str">
        <f>IF(Tbl.Kosten[[#This Row],[Pnr.]]=BA$7,Tbl.Kosten[[#This Row],[Totaal kosten]],"")</f>
        <v/>
      </c>
      <c r="BB77" s="158" t="str">
        <f>IF(Tbl.Kosten[[#This Row],[Pnr.]]=BB$7,Tbl.Kosten[[#This Row],[Totaal kosten]],"")</f>
        <v/>
      </c>
      <c r="BC77" s="158" t="str">
        <f>IF(Tbl.Kosten[[#This Row],[Pnr.]]=BC$7,Tbl.Kosten[[#This Row],[Totaal kosten]],"")</f>
        <v/>
      </c>
      <c r="BD77" s="158" t="str">
        <f>IF(Tbl.Kosten[[#This Row],[Pnr.]]=BD$7,Tbl.Kosten[[#This Row],[Totaal kosten]],"")</f>
        <v/>
      </c>
      <c r="BE77" s="158" t="str">
        <f>IF(Tbl.Kosten[[#This Row],[Pnr.]]=BE$7,Tbl.Kosten[[#This Row],[Totaal kosten]],"")</f>
        <v/>
      </c>
      <c r="BF77" s="158" t="str">
        <f>IF(Tbl.Kosten[[#This Row],[Pnr.]]=BF$7,Tbl.Kosten[[#This Row],[Totaal kosten]],"")</f>
        <v/>
      </c>
      <c r="BG77" s="158" t="str">
        <f>IF(Tbl.Kosten[[#This Row],[Pnr.]]=BG$7,Tbl.Kosten[[#This Row],[Totaal kosten]],"")</f>
        <v/>
      </c>
      <c r="BH77" s="158" t="str">
        <f>IF(Tbl.Kosten[[#This Row],[Pnr.]]=BH$7,Tbl.Kosten[[#This Row],[Totaal kosten]],"")</f>
        <v/>
      </c>
      <c r="BI77" s="158" t="str">
        <f>IF(Tbl.Kosten[[#This Row],[Pnr.]]=BI$7,Tbl.Kosten[[#This Row],[Totaal kosten]],"")</f>
        <v/>
      </c>
      <c r="BJ77" s="158" t="str">
        <f>IF(Tbl.Kosten[[#This Row],[Pnr.]]=BJ$7,Tbl.Kosten[[#This Row],[Totaal kosten]],"")</f>
        <v/>
      </c>
      <c r="BK77" s="158" t="str">
        <f>IF(Tbl.Kosten[[#This Row],[Pnr.]]=BK$7,Tbl.Kosten[[#This Row],[Totaal kosten]],"")</f>
        <v/>
      </c>
      <c r="BL77" s="158" t="str">
        <f>IF(Tbl.Kosten[[#This Row],[Pnr.]]=BL$7,Tbl.Kosten[[#This Row],[Totaal kosten]],"")</f>
        <v/>
      </c>
      <c r="BM77" s="158" t="str">
        <f>IF(Tbl.Kosten[[#This Row],[Pnr.]]=BM$7,Tbl.Kosten[[#This Row],[Totaal kosten]],"")</f>
        <v/>
      </c>
      <c r="BN77" s="158" t="str">
        <f>IF(Tbl.Kosten[[#This Row],[Pnr.]]=BN$7,Tbl.Kosten[[#This Row],[Totaal kosten]],"")</f>
        <v/>
      </c>
      <c r="BO77" s="158" t="str">
        <f>IF(Tbl.Kosten[[#This Row],[Pnr.]]=BO$7,Tbl.Kosten[[#This Row],[Totaal kosten]],"")</f>
        <v/>
      </c>
      <c r="BP77" s="158" t="str">
        <f>IF(Tbl.Kosten[[#This Row],[Pnr.]]=BP$7,Tbl.Kosten[[#This Row],[Totaal kosten]],"")</f>
        <v/>
      </c>
      <c r="BQ77" s="158" t="str">
        <f>IF(Tbl.Kosten[[#This Row],[Pnr.]]=BQ$7,Tbl.Kosten[[#This Row],[Totaal kosten]],"")</f>
        <v/>
      </c>
      <c r="BR77" s="158" t="str">
        <f>IF(Tbl.Kosten[[#This Row],[Pnr.]]=BR$7,Tbl.Kosten[[#This Row],[Totaal kosten]],"")</f>
        <v/>
      </c>
      <c r="BS77" s="158" t="str">
        <f>IF(Tbl.Kosten[[#This Row],[Pnr.]]=BS$7,Tbl.Kosten[[#This Row],[Totaal kosten]],"")</f>
        <v/>
      </c>
      <c r="BT77" s="158" t="str">
        <f>IF(Tbl.Kosten[[#This Row],[Pnr.]]=BT$7,Tbl.Kosten[[#This Row],[Totaal kosten]],"")</f>
        <v/>
      </c>
      <c r="BU77" s="158" t="str">
        <f>IF(Tbl.Kosten[[#This Row],[Pnr.]]=BU$7,Tbl.Kosten[[#This Row],[Totaal kosten]],"")</f>
        <v/>
      </c>
      <c r="BV77" s="158" t="str">
        <f>IF(Tbl.Kosten[[#This Row],[Pnr.]]=BV$7,Tbl.Kosten[[#This Row],[Totaal kosten]],"")</f>
        <v/>
      </c>
      <c r="BW77" s="158" t="str">
        <f>IF(Tbl.Kosten[[#This Row],[Pnr.]]=BW$7,Tbl.Kosten[[#This Row],[Totaal kosten]],"")</f>
        <v/>
      </c>
      <c r="BX77" s="158" t="str">
        <f>IFERROR(_xlfn.XLOOKUP(Tbl.Kosten[[#This Row],[Werkpakketcode]],Tbl.Werkpakketten[Werkpakketcode],Tbl.Werkpakketten[WPnr.],"",0,1),"")</f>
        <v/>
      </c>
      <c r="BY77" s="158" t="str">
        <f>IF(Tbl.Kosten[[#This Row],[WPnr.]]=BY$7,Tbl.Kosten[[#This Row],[Totaal kosten]],"")</f>
        <v/>
      </c>
      <c r="BZ77" s="158" t="str">
        <f>IF(Tbl.Kosten[[#This Row],[WPnr.]]=BZ$7,Tbl.Kosten[[#This Row],[Totaal kosten]],"")</f>
        <v/>
      </c>
      <c r="CA77" s="158" t="str">
        <f>IF(Tbl.Kosten[[#This Row],[WPnr.]]=CA$7,Tbl.Kosten[[#This Row],[Totaal kosten]],"")</f>
        <v/>
      </c>
      <c r="CB77" s="158" t="str">
        <f>IF(Tbl.Kosten[[#This Row],[WPnr.]]=CB$7,Tbl.Kosten[[#This Row],[Totaal kosten]],"")</f>
        <v/>
      </c>
      <c r="CC77" s="158" t="str">
        <f>IF(Tbl.Kosten[[#This Row],[WPnr.]]=CC$7,Tbl.Kosten[[#This Row],[Totaal kosten]],"")</f>
        <v/>
      </c>
      <c r="CD77" s="158" t="str">
        <f>IF(Tbl.Kosten[[#This Row],[WPnr.]]=CD$7,Tbl.Kosten[[#This Row],[Totaal kosten]],"")</f>
        <v/>
      </c>
      <c r="CE77" s="158" t="str">
        <f>IF(Tbl.Kosten[[#This Row],[WPnr.]]=CE$7,Tbl.Kosten[[#This Row],[Totaal kosten]],"")</f>
        <v/>
      </c>
      <c r="CF77" s="158" t="str">
        <f>IF(Tbl.Kosten[[#This Row],[WPnr.]]=CF$7,Tbl.Kosten[[#This Row],[Totaal kosten]],"")</f>
        <v/>
      </c>
      <c r="CG77" s="158" t="str">
        <f>IF(Tbl.Kosten[[#This Row],[WPnr.]]=CG$7,Tbl.Kosten[[#This Row],[Totaal kosten]],"")</f>
        <v/>
      </c>
      <c r="CH77" s="158" t="str">
        <f>IF(Tbl.Kosten[[#This Row],[WPnr.]]=CH$7,Tbl.Kosten[[#This Row],[Totaal kosten]],"")</f>
        <v/>
      </c>
      <c r="CI77" s="158" t="str">
        <f>IF(Tbl.Kosten[[#This Row],[WPnr.]]=CI$7,Tbl.Kosten[[#This Row],[Totaal kosten]],"")</f>
        <v/>
      </c>
      <c r="CJ77" s="158" t="str">
        <f>IF(Tbl.Kosten[[#This Row],[WPnr.]]=CJ$7,Tbl.Kosten[[#This Row],[Totaal kosten]],"")</f>
        <v/>
      </c>
      <c r="CK77" s="158" t="str">
        <f>IF(Tbl.Kosten[[#This Row],[WPnr.]]=CK$7,Tbl.Kosten[[#This Row],[Totaal kosten]],"")</f>
        <v/>
      </c>
      <c r="CL77" s="158" t="str">
        <f>IF(Tbl.Kosten[[#This Row],[WPnr.]]=CL$7,Tbl.Kosten[[#This Row],[Totaal kosten]],"")</f>
        <v/>
      </c>
      <c r="CM77" s="158" t="str">
        <f>IF(Tbl.Kosten[[#This Row],[WPnr.]]=CM$7,Tbl.Kosten[[#This Row],[Totaal kosten]],"")</f>
        <v/>
      </c>
      <c r="CN77" s="158" t="str">
        <f>IF(Tbl.Kosten[[#This Row],[WPnr.]]=CN$7,Tbl.Kosten[[#This Row],[Totaal kosten]],"")</f>
        <v/>
      </c>
      <c r="CO77" s="158" t="str">
        <f>IF(Tbl.Kosten[[#This Row],[WPnr.]]=CO$7,Tbl.Kosten[[#This Row],[Totaal kosten]],"")</f>
        <v/>
      </c>
      <c r="CP77" s="158" t="str">
        <f>IF(Tbl.Kosten[[#This Row],[WPnr.]]=CP$7,Tbl.Kosten[[#This Row],[Totaal kosten]],"")</f>
        <v/>
      </c>
      <c r="CQ77" s="158" t="str">
        <f>IF(Tbl.Kosten[[#This Row],[WPnr.]]=CQ$7,Tbl.Kosten[[#This Row],[Totaal kosten]],"")</f>
        <v/>
      </c>
      <c r="CR77" s="158" t="str">
        <f>IF(Tbl.Kosten[[#This Row],[WPnr.]]=CR$7,Tbl.Kosten[[#This Row],[Totaal kosten]],"")</f>
        <v/>
      </c>
      <c r="CS77" s="158" t="str">
        <f>IF(Tbl.Kosten[[#This Row],[WPnr.]]=CS$7,Tbl.Kosten[[#This Row],[Totaal kosten]],"")</f>
        <v/>
      </c>
      <c r="CT77" s="158" t="str">
        <f>IF(Tbl.Kosten[[#This Row],[WPnr.]]=CT$7,Tbl.Kosten[[#This Row],[Totaal kosten]],"")</f>
        <v/>
      </c>
      <c r="CU77" s="158" t="str">
        <f>IF(Tbl.Kosten[[#This Row],[WPnr.]]=CU$7,Tbl.Kosten[[#This Row],[Totaal kosten]],"")</f>
        <v/>
      </c>
      <c r="CV77" s="158" t="str">
        <f>IF(Tbl.Kosten[[#This Row],[WPnr.]]=CV$7,Tbl.Kosten[[#This Row],[Totaal kosten]],"")</f>
        <v/>
      </c>
      <c r="CW77" s="158" t="str">
        <f>IF(Tbl.Kosten[[#This Row],[WPnr.]]=CW$7,Tbl.Kosten[[#This Row],[Totaal kosten]],"")</f>
        <v/>
      </c>
      <c r="CX77" s="158" t="str">
        <f>IF(Tbl.Kosten[[#This Row],[WPnr.]]=CX$7,Tbl.Kosten[[#This Row],[Totaal kosten]],"")</f>
        <v/>
      </c>
      <c r="CY77" s="158" t="str">
        <f>IF(Tbl.Kosten[[#This Row],[WPnr.]]=CY$7,Tbl.Kosten[[#This Row],[Totaal kosten]],"")</f>
        <v/>
      </c>
      <c r="CZ77" s="158" t="str">
        <f>IF(Tbl.Kosten[[#This Row],[WPnr.]]=CZ$7,Tbl.Kosten[[#This Row],[Totaal kosten]],"")</f>
        <v/>
      </c>
      <c r="DA77" s="158" t="str">
        <f>IF(Tbl.Kosten[[#This Row],[WPnr.]]=DA$7,Tbl.Kosten[[#This Row],[Totaal kosten]],"")</f>
        <v/>
      </c>
      <c r="DB77" s="158" t="str">
        <f>IF(Tbl.Kosten[[#This Row],[WPnr.]]=DB$7,Tbl.Kosten[[#This Row],[Totaal kosten]],"")</f>
        <v/>
      </c>
      <c r="DC77" s="158" t="str">
        <f>IF(Tbl.Kosten[[#This Row],[WPnr.]]=DC$7,Tbl.Kosten[[#This Row],[Totaal kosten]],"")</f>
        <v/>
      </c>
      <c r="DD77" s="158" t="str">
        <f>IF(Tbl.Kosten[[#This Row],[WPnr.]]=DD$7,Tbl.Kosten[[#This Row],[Totaal kosten]],"")</f>
        <v/>
      </c>
      <c r="DE77" s="158" t="str">
        <f>IF(Tbl.Kosten[[#This Row],[WPnr.]]=DE$7,Tbl.Kosten[[#This Row],[Totaal kosten]],"")</f>
        <v/>
      </c>
      <c r="DF77" s="158" t="str">
        <f>IF(Tbl.Kosten[[#This Row],[WPnr.]]=DF$7,Tbl.Kosten[[#This Row],[Totaal kosten]],"")</f>
        <v/>
      </c>
      <c r="DG77" s="158" t="str">
        <f>IF(Tbl.Kosten[[#This Row],[WPnr.]]=DG$7,Tbl.Kosten[[#This Row],[Totaal kosten]],"")</f>
        <v/>
      </c>
      <c r="DH77" s="158" t="str">
        <f>IF(Tbl.Kosten[[#This Row],[WPnr.]]=DH$7,Tbl.Kosten[[#This Row],[Totaal kosten]],"")</f>
        <v/>
      </c>
      <c r="DI77" s="158" t="str">
        <f>IF(Tbl.Kosten[[#This Row],[WPnr.]]=DI$7,Tbl.Kosten[[#This Row],[Totaal kosten]],"")</f>
        <v/>
      </c>
      <c r="DJ77" s="158" t="str">
        <f>IF(Tbl.Kosten[[#This Row],[WPnr.]]=DJ$7,Tbl.Kosten[[#This Row],[Totaal kosten]],"")</f>
        <v/>
      </c>
      <c r="DK77" s="158" t="str">
        <f>IF(Tbl.Kosten[[#This Row],[WPnr.]]=DK$7,Tbl.Kosten[[#This Row],[Totaal kosten]],"")</f>
        <v/>
      </c>
      <c r="DL77" s="158" t="str">
        <f>IF(Tbl.Kosten[[#This Row],[WPnr.]]=DL$7,Tbl.Kosten[[#This Row],[Totaal kosten]],"")</f>
        <v/>
      </c>
      <c r="DM77" s="158" t="str">
        <f>IF(Tbl.Kosten[[#This Row],[WPnr.]]=DM$7,Tbl.Kosten[[#This Row],[Totaal kosten]],"")</f>
        <v/>
      </c>
      <c r="DN77" s="158" t="str">
        <f>IF(Tbl.Kosten[[#This Row],[WPnr.]]=DN$7,Tbl.Kosten[[#This Row],[Totaal kosten]],"")</f>
        <v/>
      </c>
      <c r="DO77" s="158" t="str">
        <f>IF(Tbl.Kosten[[#This Row],[WPnr.]]=DO$7,Tbl.Kosten[[#This Row],[Totaal kosten]],"")</f>
        <v/>
      </c>
      <c r="DP77" s="158" t="str">
        <f>IF(Tbl.Kosten[[#This Row],[WPnr.]]=DP$7,Tbl.Kosten[[#This Row],[Totaal kosten]],"")</f>
        <v/>
      </c>
      <c r="DQ77" s="158" t="str">
        <f>IF(Tbl.Kosten[[#This Row],[WPnr.]]=DQ$7,Tbl.Kosten[[#This Row],[Totaal kosten]],"")</f>
        <v/>
      </c>
      <c r="DR77" s="158" t="str">
        <f>IF(Tbl.Kosten[[#This Row],[WPnr.]]=DR$7,Tbl.Kosten[[#This Row],[Totaal kosten]],"")</f>
        <v/>
      </c>
      <c r="DS77" s="158" t="str">
        <f>IF(Tbl.Kosten[[#This Row],[WPnr.]]=DS$7,Tbl.Kosten[[#This Row],[Totaal kosten]],"")</f>
        <v/>
      </c>
      <c r="DT77" s="158" t="str">
        <f>IF(Tbl.Kosten[[#This Row],[WPnr.]]=DT$7,Tbl.Kosten[[#This Row],[Totaal kosten]],"")</f>
        <v/>
      </c>
      <c r="DU77" s="158" t="str">
        <f>IF(Tbl.Kosten[[#This Row],[WPnr.]]=DU$7,Tbl.Kosten[[#This Row],[Totaal kosten]],"")</f>
        <v/>
      </c>
      <c r="DV77" s="158" t="str">
        <f>IF(Tbl.Kosten[[#This Row],[WPnr.]]=DV$7,Tbl.Kosten[[#This Row],[Totaal kosten]],"")</f>
        <v/>
      </c>
      <c r="DW77" s="160" t="str">
        <f>IFERROR(_xlfn.XLOOKUP(Tbl.Kosten[[#This Row],[Kostensoort]],Tbl.Kostensoorten[Kostensoorten],Tbl.Kostensoorten[KSnr.],"",0,1),"")</f>
        <v/>
      </c>
      <c r="DX77" s="160" t="str">
        <f>IF(Tbl.Kosten[[#This Row],[KSnr.]]=DX$7,Tbl.Kosten[[#This Row],[Totaal kosten]],"")</f>
        <v/>
      </c>
      <c r="DY77" s="160" t="str">
        <f>IF(Tbl.Kosten[[#This Row],[KSnr.]]=DY$7,Tbl.Kosten[[#This Row],[Totaal kosten]],"")</f>
        <v/>
      </c>
      <c r="DZ77" s="160" t="str">
        <f>IF(Tbl.Kosten[[#This Row],[KSnr.]]=DZ$7,Tbl.Kosten[[#This Row],[Totaal kosten]],"")</f>
        <v/>
      </c>
      <c r="EA77" s="160" t="str">
        <f>IF(Tbl.Kosten[[#This Row],[KSnr.]]=EA$7,Tbl.Kosten[[#This Row],[Totaal kosten]],"")</f>
        <v/>
      </c>
      <c r="EB77" s="160" t="str">
        <f>IF(Tbl.Kosten[[#This Row],[KSnr.]]=EB$7,Tbl.Kosten[[#This Row],[Totaal kosten]],"")</f>
        <v/>
      </c>
      <c r="EC77" s="160" t="str">
        <f>IF(Tbl.Kosten[[#This Row],[KSnr.]]=EC$7,Tbl.Kosten[[#This Row],[Totaal kosten]],"")</f>
        <v/>
      </c>
      <c r="ED77" s="160" t="str">
        <f>IF(Tbl.Kosten[[#This Row],[KSnr.]]=ED$7,Tbl.Kosten[[#This Row],[Totaal kosten]],"")</f>
        <v/>
      </c>
      <c r="EE77" s="160" t="str">
        <f>IF(Tbl.Kosten[[#This Row],[KSnr.]]=EE$7,Tbl.Kosten[[#This Row],[Totaal kosten]],"")</f>
        <v/>
      </c>
      <c r="EF77" s="160" t="str">
        <f>IF(Tbl.Kosten[[#This Row],[KSnr.]]=EF$7,Tbl.Kosten[[#This Row],[Totaal kosten]],"")</f>
        <v/>
      </c>
      <c r="EG77" s="160" t="str">
        <f>IF(Tbl.Kosten[[#This Row],[KSnr.]]=EG$7,Tbl.Kosten[[#This Row],[Totaal kosten]],"")</f>
        <v/>
      </c>
      <c r="EH77" s="160" t="str">
        <f>IF(Tbl.Kosten[[#This Row],[KSnr.]]=EH$7,Tbl.Kosten[[#This Row],[Totaal kosten]],"")</f>
        <v/>
      </c>
      <c r="EI77" s="160" t="str">
        <f>IF(Tbl.Kosten[[#This Row],[KSnr.]]=EI$7,Tbl.Kosten[[#This Row],[Totaal kosten]],"")</f>
        <v/>
      </c>
      <c r="EJ77" s="160" t="str">
        <f>IF(Tbl.Kosten[[#This Row],[KSnr.]]=EJ$7,Tbl.Kosten[[#This Row],[Totaal kosten]],"")</f>
        <v/>
      </c>
      <c r="EK77" s="160" t="str">
        <f>IF(Tbl.Kosten[[#This Row],[KSnr.]]=EK$7,Tbl.Kosten[[#This Row],[Totaal kosten]],"")</f>
        <v/>
      </c>
      <c r="EL77" s="160" t="str">
        <f>IF(Tbl.Kosten[[#This Row],[KSnr.]]=EL$7,Tbl.Kosten[[#This Row],[Totaal kosten]],"")</f>
        <v/>
      </c>
      <c r="EM77" s="160" t="str">
        <f>IF(Tbl.Kosten[[#This Row],[KSnr.]]=EM$7,Tbl.Kosten[[#This Row],[Totaal kosten]],"")</f>
        <v/>
      </c>
      <c r="EN77" s="160" t="str">
        <f>IF(Tbl.Kosten[[#This Row],[KSnr.]]=EN$7,Tbl.Kosten[[#This Row],[Totaal kosten]],"")</f>
        <v/>
      </c>
      <c r="EO77" s="160" t="str">
        <f>IF(Tbl.Kosten[[#This Row],[KSnr.]]=EO$7,Tbl.Kosten[[#This Row],[Totaal kosten]],"")</f>
        <v/>
      </c>
      <c r="EP77" s="160" t="str">
        <f>IF(Tbl.Kosten[[#This Row],[KSnr.]]=EP$7,Tbl.Kosten[[#This Row],[Totaal kosten]],"")</f>
        <v/>
      </c>
      <c r="EQ77" s="160" t="str">
        <f>IF(Tbl.Kosten[[#This Row],[KSnr.]]=EQ$7,Tbl.Kosten[[#This Row],[Totaal kosten]],"")</f>
        <v/>
      </c>
      <c r="ER77" s="154" t="str">
        <f>IFERROR(_xlfn.XLOOKUP(Tbl.Kosten[[#This Row],[Subsidieactiviteit]],Tbl.Subsidiehoogte[Subsidieactiviteit],Tbl.Subsidiehoogte[SAnr.],"",0,1),"")</f>
        <v/>
      </c>
      <c r="ES77" s="160" t="str">
        <f>IF(Tbl.Kosten[[#This Row],[Sanr.]]=ES$7,Tbl.Kosten[[#This Row],[Totaal kosten]],"")</f>
        <v/>
      </c>
      <c r="ET77" s="160" t="str">
        <f>IF(Tbl.Kosten[[#This Row],[Sanr.]]=ET$7,Tbl.Kosten[[#This Row],[Totaal kosten]],"")</f>
        <v/>
      </c>
      <c r="EU77" s="160" t="str">
        <f>IF(Tbl.Kosten[[#This Row],[Sanr.]]=EU$7,Tbl.Kosten[[#This Row],[Totaal kosten]],"")</f>
        <v/>
      </c>
      <c r="EV77" s="160" t="str">
        <f>IF(Tbl.Kosten[[#This Row],[Sanr.]]=EV$7,Tbl.Kosten[[#This Row],[Totaal kosten]],"")</f>
        <v/>
      </c>
      <c r="EW77" s="160" t="str">
        <f>IF(Tbl.Kosten[[#This Row],[Sanr.]]=EW$7,Tbl.Kosten[[#This Row],[Totaal kosten]],"")</f>
        <v/>
      </c>
      <c r="EX77" s="160" t="str">
        <f>IF(Tbl.Kosten[[#This Row],[Sanr.]]=EX$7,Tbl.Kosten[[#This Row],[Totaal kosten]],"")</f>
        <v/>
      </c>
      <c r="EY77" s="160" t="str">
        <f>IF(Tbl.Kosten[[#This Row],[Sanr.]]=EY$7,Tbl.Kosten[[#This Row],[Totaal kosten]],"")</f>
        <v/>
      </c>
      <c r="EZ77" s="160" t="str">
        <f>IF(Tbl.Kosten[[#This Row],[Sanr.]]=EZ$7,Tbl.Kosten[[#This Row],[Totaal kosten]],"")</f>
        <v/>
      </c>
      <c r="FA77" s="160" t="str">
        <f>IF(Tbl.Kosten[[#This Row],[Sanr.]]=FA$7,Tbl.Kosten[[#This Row],[Totaal kosten]],"")</f>
        <v/>
      </c>
      <c r="FB77" s="160" t="str">
        <f>IF(Tbl.Kosten[[#This Row],[Sanr.]]=FB$7,Tbl.Kosten[[#This Row],[Totaal kosten]],"")</f>
        <v/>
      </c>
      <c r="FC77" s="160" t="str">
        <f>IF(Tbl.Kosten[[#This Row],[Sanr.]]=FC$7,Tbl.Kosten[[#This Row],[Totaal kosten]],"")</f>
        <v/>
      </c>
      <c r="FD77" s="160" t="str">
        <f>IF(Tbl.Kosten[[#This Row],[Sanr.]]=FD$7,Tbl.Kosten[[#This Row],[Totaal kosten]],"")</f>
        <v/>
      </c>
      <c r="FE77" s="160" t="str">
        <f>IF(Tbl.Kosten[[#This Row],[Sanr.]]=FE$7,Tbl.Kosten[[#This Row],[Totaal kosten]],"")</f>
        <v/>
      </c>
      <c r="FF77" s="160" t="str">
        <f>IF(Tbl.Kosten[[#This Row],[Sanr.]]=FF$7,Tbl.Kosten[[#This Row],[Totaal kosten]],"")</f>
        <v/>
      </c>
      <c r="FG77" s="160" t="str">
        <f>IF(Tbl.Kosten[[#This Row],[Sanr.]]=FG$7,Tbl.Kosten[[#This Row],[Totaal kosten]],"")</f>
        <v/>
      </c>
      <c r="FH77" s="160" t="str">
        <f>IF(Tbl.Kosten[[#This Row],[Sanr.]]=FH$7,Tbl.Kosten[[#This Row],[Totaal kosten]],"")</f>
        <v/>
      </c>
      <c r="FI77" s="160" t="str">
        <f>IF(Tbl.Kosten[[#This Row],[Sanr.]]=FI$7,Tbl.Kosten[[#This Row],[Totaal kosten]],"")</f>
        <v/>
      </c>
      <c r="FJ77" s="160" t="str">
        <f>IF(Tbl.Kosten[[#This Row],[Sanr.]]=FJ$7,Tbl.Kosten[[#This Row],[Totaal kosten]],"")</f>
        <v/>
      </c>
      <c r="FK77" s="160" t="str">
        <f>IF(Tbl.Kosten[[#This Row],[Sanr.]]=FK$7,Tbl.Kosten[[#This Row],[Totaal kosten]],"")</f>
        <v/>
      </c>
      <c r="FL77" s="160" t="str">
        <f>IF(Tbl.Kosten[[#This Row],[Sanr.]]=FL$7,Tbl.Kosten[[#This Row],[Totaal kosten]],"")</f>
        <v/>
      </c>
      <c r="FM77" s="160" t="str">
        <f>IF(Tbl.Kosten[[#This Row],[Sanr.]]=FM$7,Tbl.Kosten[[#This Row],[Totaal kosten]],"")</f>
        <v/>
      </c>
      <c r="FN77" s="160" t="str">
        <f>IF(Tbl.Kosten[[#This Row],[Sanr.]]=FN$7,Tbl.Kosten[[#This Row],[Totaal kosten]],"")</f>
        <v/>
      </c>
      <c r="FO77" s="160" t="str">
        <f>IF(Tbl.Kosten[[#This Row],[Sanr.]]=FO$7,Tbl.Kosten[[#This Row],[Totaal kosten]],"")</f>
        <v/>
      </c>
      <c r="FP77" s="160" t="str">
        <f>IF(Tbl.Kosten[[#This Row],[Sanr.]]=FP$7,Tbl.Kosten[[#This Row],[Totaal kosten]],"")</f>
        <v/>
      </c>
      <c r="FQ77" s="160" t="str">
        <f>IF(Tbl.Kosten[[#This Row],[Sanr.]]=FQ$7,Tbl.Kosten[[#This Row],[Totaal kosten]],"")</f>
        <v/>
      </c>
      <c r="FR77" s="160" t="str">
        <f>IF(Tbl.Kosten[[#This Row],[Sanr.]]=FR$7,Tbl.Kosten[[#This Row],[Totaal kosten]],"")</f>
        <v/>
      </c>
      <c r="FS77" s="160" t="str">
        <f>IF(Tbl.Kosten[[#This Row],[Sanr.]]=FS$7,Tbl.Kosten[[#This Row],[Totaal kosten]],"")</f>
        <v/>
      </c>
      <c r="FT77" s="160" t="str">
        <f>IF(Tbl.Kosten[[#This Row],[Sanr.]]=FT$7,Tbl.Kosten[[#This Row],[Totaal kosten]],"")</f>
        <v/>
      </c>
      <c r="FU77" s="160" t="str">
        <f>IF(Tbl.Kosten[[#This Row],[Sanr.]]=FU$7,Tbl.Kosten[[#This Row],[Totaal kosten]],"")</f>
        <v/>
      </c>
      <c r="FV77" s="160" t="str">
        <f>IF(Tbl.Kosten[[#This Row],[Sanr.]]=FV$7,Tbl.Kosten[[#This Row],[Totaal kosten]],"")</f>
        <v/>
      </c>
      <c r="FW77" s="160" t="str">
        <f>IFERROR(_xlfn.XLOOKUP(Tbl.Kosten[[#This Row],[Activiteitencode]],Tbl.Activiteiten[Activiteitcode],Tbl.Activiteiten[Anr.],"",0,1),"")</f>
        <v/>
      </c>
      <c r="FX77" s="181" t="str">
        <f>_xlfn.CONCAT(Tbl.Kosten[[#This Row],[Pnr.]],Tbl.Kosten[[#This Row],[Sanr.]])</f>
        <v>P1</v>
      </c>
      <c r="FY77" s="160">
        <f>Tbl.Kosten[[#This Row],[Totaal kosten]]-Tbl.Kosten[[#This Row],[Subsidie]]</f>
        <v>0</v>
      </c>
      <c r="FZ77" s="160">
        <f>IF(Tbl.Kosten[[#This Row],[Pnr.]]=FZ$7,Tbl.Kosten[[#This Row],[Te financieren]],"")</f>
        <v>0</v>
      </c>
      <c r="GA77" s="160" t="str">
        <f>IF(Tbl.Kosten[[#This Row],[Pnr.]]=GA$7,Tbl.Kosten[[#This Row],[Te financieren]],"")</f>
        <v/>
      </c>
      <c r="GB77" s="160" t="str">
        <f>IF(Tbl.Kosten[[#This Row],[Pnr.]]=GB$7,Tbl.Kosten[[#This Row],[Te financieren]],"")</f>
        <v/>
      </c>
      <c r="GC77" s="160" t="str">
        <f>IF(Tbl.Kosten[[#This Row],[Pnr.]]=GC$7,Tbl.Kosten[[#This Row],[Te financieren]],"")</f>
        <v/>
      </c>
      <c r="GD77" s="160" t="str">
        <f>IF(Tbl.Kosten[[#This Row],[Pnr.]]=GD$7,Tbl.Kosten[[#This Row],[Te financieren]],"")</f>
        <v/>
      </c>
      <c r="GE77" s="160" t="str">
        <f>IF(Tbl.Kosten[[#This Row],[Pnr.]]=GE$7,Tbl.Kosten[[#This Row],[Te financieren]],"")</f>
        <v/>
      </c>
      <c r="GF77" s="160" t="str">
        <f>IF(Tbl.Kosten[[#This Row],[Pnr.]]=GF$7,Tbl.Kosten[[#This Row],[Te financieren]],"")</f>
        <v/>
      </c>
      <c r="GG77" s="160" t="str">
        <f>IF(Tbl.Kosten[[#This Row],[Pnr.]]=GG$7,Tbl.Kosten[[#This Row],[Te financieren]],"")</f>
        <v/>
      </c>
      <c r="GH77" s="160" t="str">
        <f>IF(Tbl.Kosten[[#This Row],[Pnr.]]=GH$7,Tbl.Kosten[[#This Row],[Te financieren]],"")</f>
        <v/>
      </c>
      <c r="GI77" s="160" t="str">
        <f>IF(Tbl.Kosten[[#This Row],[Pnr.]]=GI$7,Tbl.Kosten[[#This Row],[Te financieren]],"")</f>
        <v/>
      </c>
      <c r="GJ77" s="160" t="str">
        <f>IF(Tbl.Kosten[[#This Row],[Pnr.]]=GJ$7,Tbl.Kosten[[#This Row],[Te financieren]],"")</f>
        <v/>
      </c>
      <c r="GK77" s="160" t="str">
        <f>IF(Tbl.Kosten[[#This Row],[Pnr.]]=GK$7,Tbl.Kosten[[#This Row],[Te financieren]],"")</f>
        <v/>
      </c>
      <c r="GL77" s="160" t="str">
        <f>IF(Tbl.Kosten[[#This Row],[Pnr.]]=GL$7,Tbl.Kosten[[#This Row],[Te financieren]],"")</f>
        <v/>
      </c>
      <c r="GM77" s="160" t="str">
        <f>IF(Tbl.Kosten[[#This Row],[Pnr.]]=GM$7,Tbl.Kosten[[#This Row],[Te financieren]],"")</f>
        <v/>
      </c>
      <c r="GN77" s="160" t="str">
        <f>IF(Tbl.Kosten[[#This Row],[Pnr.]]=GN$7,Tbl.Kosten[[#This Row],[Te financieren]],"")</f>
        <v/>
      </c>
      <c r="GO77" s="160" t="str">
        <f>IF(Tbl.Kosten[[#This Row],[Pnr.]]=GO$7,Tbl.Kosten[[#This Row],[Te financieren]],"")</f>
        <v/>
      </c>
      <c r="GP77" s="160" t="str">
        <f>IF(Tbl.Kosten[[#This Row],[Pnr.]]=GP$7,Tbl.Kosten[[#This Row],[Te financieren]],"")</f>
        <v/>
      </c>
      <c r="GQ77" s="160" t="str">
        <f>IF(Tbl.Kosten[[#This Row],[Pnr.]]=GQ$7,Tbl.Kosten[[#This Row],[Te financieren]],"")</f>
        <v/>
      </c>
      <c r="GR77" s="160" t="str">
        <f>IF(Tbl.Kosten[[#This Row],[Pnr.]]=GR$7,Tbl.Kosten[[#This Row],[Te financieren]],"")</f>
        <v/>
      </c>
      <c r="GS77" s="160" t="str">
        <f>IF(Tbl.Kosten[[#This Row],[Pnr.]]=GS$7,Tbl.Kosten[[#This Row],[Te financieren]],"")</f>
        <v/>
      </c>
      <c r="GT77" s="160" t="str">
        <f>IF(Tbl.Kosten[[#This Row],[Pnr.]]=GT$7,Tbl.Kosten[[#This Row],[Te financieren]],"")</f>
        <v/>
      </c>
      <c r="GU77" s="160" t="str">
        <f>IF(Tbl.Kosten[[#This Row],[Pnr.]]=GU$7,Tbl.Kosten[[#This Row],[Te financieren]],"")</f>
        <v/>
      </c>
      <c r="GV77" s="160" t="str">
        <f>IF(Tbl.Kosten[[#This Row],[Pnr.]]=GV$7,Tbl.Kosten[[#This Row],[Te financieren]],"")</f>
        <v/>
      </c>
      <c r="GW77" s="160" t="str">
        <f>IF(Tbl.Kosten[[#This Row],[Pnr.]]=GW$7,Tbl.Kosten[[#This Row],[Te financieren]],"")</f>
        <v/>
      </c>
      <c r="GX77" s="160" t="str">
        <f>IF(Tbl.Kosten[[#This Row],[Pnr.]]=GX$7,Tbl.Kosten[[#This Row],[Te financieren]],"")</f>
        <v/>
      </c>
      <c r="GY77" s="160" t="str">
        <f>IF(Tbl.Kosten[[#This Row],[Pnr.]]=GY$7,Tbl.Kosten[[#This Row],[Te financieren]],"")</f>
        <v/>
      </c>
      <c r="GZ77" s="160" t="str">
        <f>IF(Tbl.Kosten[[#This Row],[Pnr.]]=GZ$7,Tbl.Kosten[[#This Row],[Te financieren]],"")</f>
        <v/>
      </c>
      <c r="HA77" s="160" t="str">
        <f>IF(Tbl.Kosten[[#This Row],[Pnr.]]=HA$7,Tbl.Kosten[[#This Row],[Te financieren]],"")</f>
        <v/>
      </c>
      <c r="HB77" s="160" t="str">
        <f>IF(Tbl.Kosten[[#This Row],[Pnr.]]=HB$7,Tbl.Kosten[[#This Row],[Te financieren]],"")</f>
        <v/>
      </c>
      <c r="HC77" s="160" t="str">
        <f>IF(Tbl.Kosten[[#This Row],[Pnr.]]=HC$7,Tbl.Kosten[[#This Row],[Te financieren]],"")</f>
        <v/>
      </c>
      <c r="HD77" s="160" t="str">
        <f>IF(Tbl.Kosten[[#This Row],[Pnr.]]=HD$7,Tbl.Kosten[[#This Row],[Te financieren]],"")</f>
        <v/>
      </c>
      <c r="HE77" s="160" t="str">
        <f>IF(Tbl.Kosten[[#This Row],[Pnr.]]=HE$7,Tbl.Kosten[[#This Row],[Te financieren]],"")</f>
        <v/>
      </c>
      <c r="HF77" s="160" t="str">
        <f>IF(Tbl.Kosten[[#This Row],[Pnr.]]=HF$7,Tbl.Kosten[[#This Row],[Te financieren]],"")</f>
        <v/>
      </c>
      <c r="HG77" s="160" t="str">
        <f>IF(Tbl.Kosten[[#This Row],[Pnr.]]=HG$7,Tbl.Kosten[[#This Row],[Te financieren]],"")</f>
        <v/>
      </c>
      <c r="HH77" s="160" t="str">
        <f>IF(Tbl.Kosten[[#This Row],[Pnr.]]=HH$7,Tbl.Kosten[[#This Row],[Te financieren]],"")</f>
        <v/>
      </c>
      <c r="HI77" s="160" t="str">
        <f>IF(Tbl.Kosten[[#This Row],[Pnr.]]=HI$7,Tbl.Kosten[[#This Row],[Te financieren]],"")</f>
        <v/>
      </c>
      <c r="HJ77" s="160" t="str">
        <f>IF(Tbl.Kosten[[#This Row],[Pnr.]]=HJ$7,Tbl.Kosten[[#This Row],[Te financieren]],"")</f>
        <v/>
      </c>
      <c r="HK77" s="160" t="str">
        <f>IF(Tbl.Kosten[[#This Row],[Pnr.]]=HK$7,Tbl.Kosten[[#This Row],[Te financieren]],"")</f>
        <v/>
      </c>
      <c r="HL77" s="160" t="str">
        <f>IF(Tbl.Kosten[[#This Row],[Pnr.]]=HL$7,Tbl.Kosten[[#This Row],[Te financieren]],"")</f>
        <v/>
      </c>
      <c r="HM77" s="160" t="str">
        <f>IF(Tbl.Kosten[[#This Row],[Pnr.]]=HM$7,Tbl.Kosten[[#This Row],[Te financieren]],"")</f>
        <v/>
      </c>
      <c r="HN77" s="160" t="str">
        <f>IF(Tbl.Kosten[[#This Row],[Pnr.]]=HN$7,Tbl.Kosten[[#This Row],[Te financieren]],"")</f>
        <v/>
      </c>
      <c r="HO77" s="160" t="str">
        <f>IF(Tbl.Kosten[[#This Row],[Pnr.]]=HO$7,Tbl.Kosten[[#This Row],[Te financieren]],"")</f>
        <v/>
      </c>
      <c r="HP77" s="160" t="str">
        <f>IF(Tbl.Kosten[[#This Row],[Pnr.]]=HP$7,Tbl.Kosten[[#This Row],[Te financieren]],"")</f>
        <v/>
      </c>
      <c r="HQ77" s="160" t="str">
        <f>IF(Tbl.Kosten[[#This Row],[Pnr.]]=HQ$7,Tbl.Kosten[[#This Row],[Te financieren]],"")</f>
        <v/>
      </c>
      <c r="HR77" s="160" t="str">
        <f>IF(Tbl.Kosten[[#This Row],[Pnr.]]=HR$7,Tbl.Kosten[[#This Row],[Te financieren]],"")</f>
        <v/>
      </c>
      <c r="HS77" s="160" t="str">
        <f>IF(Tbl.Kosten[[#This Row],[Pnr.]]=HS$7,Tbl.Kosten[[#This Row],[Te financieren]],"")</f>
        <v/>
      </c>
      <c r="HT77" s="160" t="str">
        <f>IF(Tbl.Kosten[[#This Row],[Pnr.]]=HT$7,Tbl.Kosten[[#This Row],[Te financieren]],"")</f>
        <v/>
      </c>
      <c r="HU77" s="160" t="str">
        <f>IF(Tbl.Kosten[[#This Row],[Pnr.]]=HU$7,Tbl.Kosten[[#This Row],[Te financieren]],"")</f>
        <v/>
      </c>
      <c r="HV77" s="160" t="str">
        <f>IF(Tbl.Kosten[[#This Row],[Pnr.]]=HV$7,Tbl.Kosten[[#This Row],[Te financieren]],"")</f>
        <v/>
      </c>
      <c r="HW77" s="160" t="str">
        <f>IF(Tbl.Kosten[[#This Row],[Pnr.]]=HW$7,Tbl.Kosten[[#This Row],[Te financieren]],"")</f>
        <v/>
      </c>
    </row>
    <row r="78" spans="2:231" x14ac:dyDescent="0.3">
      <c r="B78" s="144"/>
      <c r="C78" s="147"/>
      <c r="D78" s="146"/>
      <c r="E78" s="147"/>
      <c r="F78" s="145"/>
      <c r="G78" s="11" t="str">
        <f>IF(Tbl.Kosten[[#This Row],[Medewerker e/o 
functie]]&lt;&gt;"",_xlfn.XLOOKUP(Tbl.Kosten[[#This Row],[Medewerker e/o 
functie]],Tbl.Uurtarief[Medewerker en/of functie],Tbl.Uurtarief[Uurtarief],"",0,1),"")</f>
        <v/>
      </c>
      <c r="H78" s="121">
        <f>IFERROR(Tbl.Kosten[[#This Row],[Uren]]*Tbl.Kosten[[#This Row],[Uurtarief]],0)</f>
        <v>0</v>
      </c>
      <c r="I78" s="119" t="str">
        <f>IF(Tbl.Kosten[[#This Row],[Subtotaal uren]]&lt;&gt;0,_xlfn.XLOOKUP(Tbl.Kosten[[#This Row],[Medewerker e/o 
functie]],Tbl.Uurtarief[Medewerker en/of functie],Tbl.Uurtarief[Kostensoort arbeid],"",0,1),"")</f>
        <v/>
      </c>
      <c r="J78" s="147"/>
      <c r="K78" s="145"/>
      <c r="L78" s="149" t="str">
        <f>IF(Tbl.Kosten[[#This Row],[Activum]]&lt;&gt;"",_xlfn.XLOOKUP(Tbl.Kosten[[#This Row],[Activum]],Tbl.Afschrijvingskosten[Activum],Tbl.Afschrijvingskosten[Tarief per afschrijvings-eenheid],"",0,1),"")</f>
        <v/>
      </c>
      <c r="M78" s="122">
        <f>IFERROR(Tbl.Kosten[[#This Row],[Een-
heden]]*Tbl.Kosten[[#This Row],[Afschrijvings-
tarief]],0)</f>
        <v>0</v>
      </c>
      <c r="N78" s="122" t="str">
        <f>IF(Tbl.Kosten[[#This Row],[Subtotaal afschrijving]]&lt;&gt;0,Lijsten!A76,"")</f>
        <v/>
      </c>
      <c r="O78" s="150"/>
      <c r="P78" s="145"/>
      <c r="Q78" s="148"/>
      <c r="R78" s="122">
        <f>IFERROR(Tbl.Kosten[[#This Row],[Aantal]]*Tbl.Kosten[[#This Row],[Tarief]],0)</f>
        <v>0</v>
      </c>
      <c r="S78" s="8">
        <f>IFERROR(Tbl.Kosten[[#This Row],[Subtotaal overige kosten]]+Tbl.Kosten[[#This Row],[Subtotaal uren]]+Tbl.Kosten[[#This Row],[Subtotaal afschrijving]],0)</f>
        <v>0</v>
      </c>
      <c r="T78" s="8">
        <f>IFERROR(Tbl.Kosten[[#This Row],[Totaal kosten]]*Tbl.Kosten[[#This Row],[Subsidie%]],0)</f>
        <v>0</v>
      </c>
      <c r="U78" s="4" t="str" cm="1">
        <f t="array" ref="U78">IFERROR(_xlfn.IFS(Tbl.Kosten[[#This Row],[Subtotaal uren]]&lt;&gt;0,Tbl.Kosten[[#This Row],[Kostensoort arbeid]],Tbl.Kosten[[#This Row],[Subtotaal afschrijving]]&lt;&gt;0,Tbl.Kosten[[#This Row],[Kostensoort afschrijving]],Tbl.Kosten[[#This Row],[Subtotaal overige kosten]]&lt;&gt;0,Tbl.Kosten[[#This Row],[Kostensoort overig]]),"")</f>
        <v/>
      </c>
      <c r="V78" s="4" t="str">
        <f>IFERROR(_xlfn.XLOOKUP(Tbl.Kosten[[#This Row],[Activiteitencode]],Tbl.Activiteiten[Activiteitcode],Tbl.Activiteiten[Werkpakketcode],"",0,1),"")</f>
        <v/>
      </c>
      <c r="W78" s="4" t="str">
        <f>IFERROR(_xlfn.XLOOKUP(Tbl.Kosten[[#This Row],[Werkpakketcode]],Tbl.Werkpakketten[Werkpakketcode],Tbl.Werkpakketten[Subsidiabele activiteit],"",0,1),"")</f>
        <v/>
      </c>
      <c r="X78" s="12">
        <f>IFERROR(_xlfn.XLOOKUP(Tbl.Kosten[[#This Row],[Sanr.]],Tbl.Subsidiehoogte[SAnr.],Tbl.Subsidiehoogte[Sub. Percentage],0,0,1),0)</f>
        <v>0</v>
      </c>
      <c r="Y78" s="154" t="str">
        <f>IFERROR(_xlfn.XLOOKUP(Tbl.Kosten[[#This Row],[Partnercode]],Tbl.Projectpartners[Partnercode],Tbl.Projectpartners[PNr.],"",0,1),"")</f>
        <v>P1</v>
      </c>
      <c r="Z78" s="158">
        <f>IF(Tbl.Kosten[[#This Row],[Pnr.]]=Z$7,Tbl.Kosten[[#This Row],[Totaal kosten]],"")</f>
        <v>0</v>
      </c>
      <c r="AA78" s="158" t="str">
        <f>IF(Tbl.Kosten[[#This Row],[Pnr.]]=AA$7,Tbl.Kosten[[#This Row],[Totaal kosten]],"")</f>
        <v/>
      </c>
      <c r="AB78" s="158" t="str">
        <f>IF(Tbl.Kosten[[#This Row],[Pnr.]]=AB$7,Tbl.Kosten[[#This Row],[Totaal kosten]],"")</f>
        <v/>
      </c>
      <c r="AC78" s="158" t="str">
        <f>IF(Tbl.Kosten[[#This Row],[Pnr.]]=AC$7,Tbl.Kosten[[#This Row],[Totaal kosten]],"")</f>
        <v/>
      </c>
      <c r="AD78" s="158" t="str">
        <f>IF(Tbl.Kosten[[#This Row],[Pnr.]]=AD$7,Tbl.Kosten[[#This Row],[Totaal kosten]],"")</f>
        <v/>
      </c>
      <c r="AE78" s="158" t="str">
        <f>IF(Tbl.Kosten[[#This Row],[Pnr.]]=AE$7,Tbl.Kosten[[#This Row],[Totaal kosten]],"")</f>
        <v/>
      </c>
      <c r="AF78" s="158" t="str">
        <f>IF(Tbl.Kosten[[#This Row],[Pnr.]]=AF$7,Tbl.Kosten[[#This Row],[Totaal kosten]],"")</f>
        <v/>
      </c>
      <c r="AG78" s="158" t="str">
        <f>IF(Tbl.Kosten[[#This Row],[Pnr.]]=AG$7,Tbl.Kosten[[#This Row],[Totaal kosten]],"")</f>
        <v/>
      </c>
      <c r="AH78" s="158" t="str">
        <f>IF(Tbl.Kosten[[#This Row],[Pnr.]]=AH$7,Tbl.Kosten[[#This Row],[Totaal kosten]],"")</f>
        <v/>
      </c>
      <c r="AI78" s="158" t="str">
        <f>IF(Tbl.Kosten[[#This Row],[Pnr.]]=AI$7,Tbl.Kosten[[#This Row],[Totaal kosten]],"")</f>
        <v/>
      </c>
      <c r="AJ78" s="158" t="str">
        <f>IF(Tbl.Kosten[[#This Row],[Pnr.]]=AJ$7,Tbl.Kosten[[#This Row],[Totaal kosten]],"")</f>
        <v/>
      </c>
      <c r="AK78" s="158" t="str">
        <f>IF(Tbl.Kosten[[#This Row],[Pnr.]]=AK$7,Tbl.Kosten[[#This Row],[Totaal kosten]],"")</f>
        <v/>
      </c>
      <c r="AL78" s="158" t="str">
        <f>IF(Tbl.Kosten[[#This Row],[Pnr.]]=AL$7,Tbl.Kosten[[#This Row],[Totaal kosten]],"")</f>
        <v/>
      </c>
      <c r="AM78" s="158" t="str">
        <f>IF(Tbl.Kosten[[#This Row],[Pnr.]]=AM$7,Tbl.Kosten[[#This Row],[Totaal kosten]],"")</f>
        <v/>
      </c>
      <c r="AN78" s="158" t="str">
        <f>IF(Tbl.Kosten[[#This Row],[Pnr.]]=AN$7,Tbl.Kosten[[#This Row],[Totaal kosten]],"")</f>
        <v/>
      </c>
      <c r="AO78" s="158" t="str">
        <f>IF(Tbl.Kosten[[#This Row],[Pnr.]]=AO$7,Tbl.Kosten[[#This Row],[Totaal kosten]],"")</f>
        <v/>
      </c>
      <c r="AP78" s="158" t="str">
        <f>IF(Tbl.Kosten[[#This Row],[Pnr.]]=AP$7,Tbl.Kosten[[#This Row],[Totaal kosten]],"")</f>
        <v/>
      </c>
      <c r="AQ78" s="158" t="str">
        <f>IF(Tbl.Kosten[[#This Row],[Pnr.]]=AQ$7,Tbl.Kosten[[#This Row],[Totaal kosten]],"")</f>
        <v/>
      </c>
      <c r="AR78" s="158" t="str">
        <f>IF(Tbl.Kosten[[#This Row],[Pnr.]]=AR$7,Tbl.Kosten[[#This Row],[Totaal kosten]],"")</f>
        <v/>
      </c>
      <c r="AS78" s="158" t="str">
        <f>IF(Tbl.Kosten[[#This Row],[Pnr.]]=AS$7,Tbl.Kosten[[#This Row],[Totaal kosten]],"")</f>
        <v/>
      </c>
      <c r="AT78" s="158" t="str">
        <f>IF(Tbl.Kosten[[#This Row],[Pnr.]]=AT$7,Tbl.Kosten[[#This Row],[Totaal kosten]],"")</f>
        <v/>
      </c>
      <c r="AU78" s="158" t="str">
        <f>IF(Tbl.Kosten[[#This Row],[Pnr.]]=AU$7,Tbl.Kosten[[#This Row],[Totaal kosten]],"")</f>
        <v/>
      </c>
      <c r="AV78" s="158" t="str">
        <f>IF(Tbl.Kosten[[#This Row],[Pnr.]]=AV$7,Tbl.Kosten[[#This Row],[Totaal kosten]],"")</f>
        <v/>
      </c>
      <c r="AW78" s="158" t="str">
        <f>IF(Tbl.Kosten[[#This Row],[Pnr.]]=AW$7,Tbl.Kosten[[#This Row],[Totaal kosten]],"")</f>
        <v/>
      </c>
      <c r="AX78" s="158" t="str">
        <f>IF(Tbl.Kosten[[#This Row],[Pnr.]]=AX$7,Tbl.Kosten[[#This Row],[Totaal kosten]],"")</f>
        <v/>
      </c>
      <c r="AY78" s="158" t="str">
        <f>IF(Tbl.Kosten[[#This Row],[Pnr.]]=AY$7,Tbl.Kosten[[#This Row],[Totaal kosten]],"")</f>
        <v/>
      </c>
      <c r="AZ78" s="158" t="str">
        <f>IF(Tbl.Kosten[[#This Row],[Pnr.]]=AZ$7,Tbl.Kosten[[#This Row],[Totaal kosten]],"")</f>
        <v/>
      </c>
      <c r="BA78" s="158" t="str">
        <f>IF(Tbl.Kosten[[#This Row],[Pnr.]]=BA$7,Tbl.Kosten[[#This Row],[Totaal kosten]],"")</f>
        <v/>
      </c>
      <c r="BB78" s="158" t="str">
        <f>IF(Tbl.Kosten[[#This Row],[Pnr.]]=BB$7,Tbl.Kosten[[#This Row],[Totaal kosten]],"")</f>
        <v/>
      </c>
      <c r="BC78" s="158" t="str">
        <f>IF(Tbl.Kosten[[#This Row],[Pnr.]]=BC$7,Tbl.Kosten[[#This Row],[Totaal kosten]],"")</f>
        <v/>
      </c>
      <c r="BD78" s="158" t="str">
        <f>IF(Tbl.Kosten[[#This Row],[Pnr.]]=BD$7,Tbl.Kosten[[#This Row],[Totaal kosten]],"")</f>
        <v/>
      </c>
      <c r="BE78" s="158" t="str">
        <f>IF(Tbl.Kosten[[#This Row],[Pnr.]]=BE$7,Tbl.Kosten[[#This Row],[Totaal kosten]],"")</f>
        <v/>
      </c>
      <c r="BF78" s="158" t="str">
        <f>IF(Tbl.Kosten[[#This Row],[Pnr.]]=BF$7,Tbl.Kosten[[#This Row],[Totaal kosten]],"")</f>
        <v/>
      </c>
      <c r="BG78" s="158" t="str">
        <f>IF(Tbl.Kosten[[#This Row],[Pnr.]]=BG$7,Tbl.Kosten[[#This Row],[Totaal kosten]],"")</f>
        <v/>
      </c>
      <c r="BH78" s="158" t="str">
        <f>IF(Tbl.Kosten[[#This Row],[Pnr.]]=BH$7,Tbl.Kosten[[#This Row],[Totaal kosten]],"")</f>
        <v/>
      </c>
      <c r="BI78" s="158" t="str">
        <f>IF(Tbl.Kosten[[#This Row],[Pnr.]]=BI$7,Tbl.Kosten[[#This Row],[Totaal kosten]],"")</f>
        <v/>
      </c>
      <c r="BJ78" s="158" t="str">
        <f>IF(Tbl.Kosten[[#This Row],[Pnr.]]=BJ$7,Tbl.Kosten[[#This Row],[Totaal kosten]],"")</f>
        <v/>
      </c>
      <c r="BK78" s="158" t="str">
        <f>IF(Tbl.Kosten[[#This Row],[Pnr.]]=BK$7,Tbl.Kosten[[#This Row],[Totaal kosten]],"")</f>
        <v/>
      </c>
      <c r="BL78" s="158" t="str">
        <f>IF(Tbl.Kosten[[#This Row],[Pnr.]]=BL$7,Tbl.Kosten[[#This Row],[Totaal kosten]],"")</f>
        <v/>
      </c>
      <c r="BM78" s="158" t="str">
        <f>IF(Tbl.Kosten[[#This Row],[Pnr.]]=BM$7,Tbl.Kosten[[#This Row],[Totaal kosten]],"")</f>
        <v/>
      </c>
      <c r="BN78" s="158" t="str">
        <f>IF(Tbl.Kosten[[#This Row],[Pnr.]]=BN$7,Tbl.Kosten[[#This Row],[Totaal kosten]],"")</f>
        <v/>
      </c>
      <c r="BO78" s="158" t="str">
        <f>IF(Tbl.Kosten[[#This Row],[Pnr.]]=BO$7,Tbl.Kosten[[#This Row],[Totaal kosten]],"")</f>
        <v/>
      </c>
      <c r="BP78" s="158" t="str">
        <f>IF(Tbl.Kosten[[#This Row],[Pnr.]]=BP$7,Tbl.Kosten[[#This Row],[Totaal kosten]],"")</f>
        <v/>
      </c>
      <c r="BQ78" s="158" t="str">
        <f>IF(Tbl.Kosten[[#This Row],[Pnr.]]=BQ$7,Tbl.Kosten[[#This Row],[Totaal kosten]],"")</f>
        <v/>
      </c>
      <c r="BR78" s="158" t="str">
        <f>IF(Tbl.Kosten[[#This Row],[Pnr.]]=BR$7,Tbl.Kosten[[#This Row],[Totaal kosten]],"")</f>
        <v/>
      </c>
      <c r="BS78" s="158" t="str">
        <f>IF(Tbl.Kosten[[#This Row],[Pnr.]]=BS$7,Tbl.Kosten[[#This Row],[Totaal kosten]],"")</f>
        <v/>
      </c>
      <c r="BT78" s="158" t="str">
        <f>IF(Tbl.Kosten[[#This Row],[Pnr.]]=BT$7,Tbl.Kosten[[#This Row],[Totaal kosten]],"")</f>
        <v/>
      </c>
      <c r="BU78" s="158" t="str">
        <f>IF(Tbl.Kosten[[#This Row],[Pnr.]]=BU$7,Tbl.Kosten[[#This Row],[Totaal kosten]],"")</f>
        <v/>
      </c>
      <c r="BV78" s="158" t="str">
        <f>IF(Tbl.Kosten[[#This Row],[Pnr.]]=BV$7,Tbl.Kosten[[#This Row],[Totaal kosten]],"")</f>
        <v/>
      </c>
      <c r="BW78" s="158" t="str">
        <f>IF(Tbl.Kosten[[#This Row],[Pnr.]]=BW$7,Tbl.Kosten[[#This Row],[Totaal kosten]],"")</f>
        <v/>
      </c>
      <c r="BX78" s="158" t="str">
        <f>IFERROR(_xlfn.XLOOKUP(Tbl.Kosten[[#This Row],[Werkpakketcode]],Tbl.Werkpakketten[Werkpakketcode],Tbl.Werkpakketten[WPnr.],"",0,1),"")</f>
        <v/>
      </c>
      <c r="BY78" s="158" t="str">
        <f>IF(Tbl.Kosten[[#This Row],[WPnr.]]=BY$7,Tbl.Kosten[[#This Row],[Totaal kosten]],"")</f>
        <v/>
      </c>
      <c r="BZ78" s="158" t="str">
        <f>IF(Tbl.Kosten[[#This Row],[WPnr.]]=BZ$7,Tbl.Kosten[[#This Row],[Totaal kosten]],"")</f>
        <v/>
      </c>
      <c r="CA78" s="158" t="str">
        <f>IF(Tbl.Kosten[[#This Row],[WPnr.]]=CA$7,Tbl.Kosten[[#This Row],[Totaal kosten]],"")</f>
        <v/>
      </c>
      <c r="CB78" s="158" t="str">
        <f>IF(Tbl.Kosten[[#This Row],[WPnr.]]=CB$7,Tbl.Kosten[[#This Row],[Totaal kosten]],"")</f>
        <v/>
      </c>
      <c r="CC78" s="158" t="str">
        <f>IF(Tbl.Kosten[[#This Row],[WPnr.]]=CC$7,Tbl.Kosten[[#This Row],[Totaal kosten]],"")</f>
        <v/>
      </c>
      <c r="CD78" s="158" t="str">
        <f>IF(Tbl.Kosten[[#This Row],[WPnr.]]=CD$7,Tbl.Kosten[[#This Row],[Totaal kosten]],"")</f>
        <v/>
      </c>
      <c r="CE78" s="158" t="str">
        <f>IF(Tbl.Kosten[[#This Row],[WPnr.]]=CE$7,Tbl.Kosten[[#This Row],[Totaal kosten]],"")</f>
        <v/>
      </c>
      <c r="CF78" s="158" t="str">
        <f>IF(Tbl.Kosten[[#This Row],[WPnr.]]=CF$7,Tbl.Kosten[[#This Row],[Totaal kosten]],"")</f>
        <v/>
      </c>
      <c r="CG78" s="158" t="str">
        <f>IF(Tbl.Kosten[[#This Row],[WPnr.]]=CG$7,Tbl.Kosten[[#This Row],[Totaal kosten]],"")</f>
        <v/>
      </c>
      <c r="CH78" s="158" t="str">
        <f>IF(Tbl.Kosten[[#This Row],[WPnr.]]=CH$7,Tbl.Kosten[[#This Row],[Totaal kosten]],"")</f>
        <v/>
      </c>
      <c r="CI78" s="158" t="str">
        <f>IF(Tbl.Kosten[[#This Row],[WPnr.]]=CI$7,Tbl.Kosten[[#This Row],[Totaal kosten]],"")</f>
        <v/>
      </c>
      <c r="CJ78" s="158" t="str">
        <f>IF(Tbl.Kosten[[#This Row],[WPnr.]]=CJ$7,Tbl.Kosten[[#This Row],[Totaal kosten]],"")</f>
        <v/>
      </c>
      <c r="CK78" s="158" t="str">
        <f>IF(Tbl.Kosten[[#This Row],[WPnr.]]=CK$7,Tbl.Kosten[[#This Row],[Totaal kosten]],"")</f>
        <v/>
      </c>
      <c r="CL78" s="158" t="str">
        <f>IF(Tbl.Kosten[[#This Row],[WPnr.]]=CL$7,Tbl.Kosten[[#This Row],[Totaal kosten]],"")</f>
        <v/>
      </c>
      <c r="CM78" s="158" t="str">
        <f>IF(Tbl.Kosten[[#This Row],[WPnr.]]=CM$7,Tbl.Kosten[[#This Row],[Totaal kosten]],"")</f>
        <v/>
      </c>
      <c r="CN78" s="158" t="str">
        <f>IF(Tbl.Kosten[[#This Row],[WPnr.]]=CN$7,Tbl.Kosten[[#This Row],[Totaal kosten]],"")</f>
        <v/>
      </c>
      <c r="CO78" s="158" t="str">
        <f>IF(Tbl.Kosten[[#This Row],[WPnr.]]=CO$7,Tbl.Kosten[[#This Row],[Totaal kosten]],"")</f>
        <v/>
      </c>
      <c r="CP78" s="158" t="str">
        <f>IF(Tbl.Kosten[[#This Row],[WPnr.]]=CP$7,Tbl.Kosten[[#This Row],[Totaal kosten]],"")</f>
        <v/>
      </c>
      <c r="CQ78" s="158" t="str">
        <f>IF(Tbl.Kosten[[#This Row],[WPnr.]]=CQ$7,Tbl.Kosten[[#This Row],[Totaal kosten]],"")</f>
        <v/>
      </c>
      <c r="CR78" s="158" t="str">
        <f>IF(Tbl.Kosten[[#This Row],[WPnr.]]=CR$7,Tbl.Kosten[[#This Row],[Totaal kosten]],"")</f>
        <v/>
      </c>
      <c r="CS78" s="158" t="str">
        <f>IF(Tbl.Kosten[[#This Row],[WPnr.]]=CS$7,Tbl.Kosten[[#This Row],[Totaal kosten]],"")</f>
        <v/>
      </c>
      <c r="CT78" s="158" t="str">
        <f>IF(Tbl.Kosten[[#This Row],[WPnr.]]=CT$7,Tbl.Kosten[[#This Row],[Totaal kosten]],"")</f>
        <v/>
      </c>
      <c r="CU78" s="158" t="str">
        <f>IF(Tbl.Kosten[[#This Row],[WPnr.]]=CU$7,Tbl.Kosten[[#This Row],[Totaal kosten]],"")</f>
        <v/>
      </c>
      <c r="CV78" s="158" t="str">
        <f>IF(Tbl.Kosten[[#This Row],[WPnr.]]=CV$7,Tbl.Kosten[[#This Row],[Totaal kosten]],"")</f>
        <v/>
      </c>
      <c r="CW78" s="158" t="str">
        <f>IF(Tbl.Kosten[[#This Row],[WPnr.]]=CW$7,Tbl.Kosten[[#This Row],[Totaal kosten]],"")</f>
        <v/>
      </c>
      <c r="CX78" s="158" t="str">
        <f>IF(Tbl.Kosten[[#This Row],[WPnr.]]=CX$7,Tbl.Kosten[[#This Row],[Totaal kosten]],"")</f>
        <v/>
      </c>
      <c r="CY78" s="158" t="str">
        <f>IF(Tbl.Kosten[[#This Row],[WPnr.]]=CY$7,Tbl.Kosten[[#This Row],[Totaal kosten]],"")</f>
        <v/>
      </c>
      <c r="CZ78" s="158" t="str">
        <f>IF(Tbl.Kosten[[#This Row],[WPnr.]]=CZ$7,Tbl.Kosten[[#This Row],[Totaal kosten]],"")</f>
        <v/>
      </c>
      <c r="DA78" s="158" t="str">
        <f>IF(Tbl.Kosten[[#This Row],[WPnr.]]=DA$7,Tbl.Kosten[[#This Row],[Totaal kosten]],"")</f>
        <v/>
      </c>
      <c r="DB78" s="158" t="str">
        <f>IF(Tbl.Kosten[[#This Row],[WPnr.]]=DB$7,Tbl.Kosten[[#This Row],[Totaal kosten]],"")</f>
        <v/>
      </c>
      <c r="DC78" s="158" t="str">
        <f>IF(Tbl.Kosten[[#This Row],[WPnr.]]=DC$7,Tbl.Kosten[[#This Row],[Totaal kosten]],"")</f>
        <v/>
      </c>
      <c r="DD78" s="158" t="str">
        <f>IF(Tbl.Kosten[[#This Row],[WPnr.]]=DD$7,Tbl.Kosten[[#This Row],[Totaal kosten]],"")</f>
        <v/>
      </c>
      <c r="DE78" s="158" t="str">
        <f>IF(Tbl.Kosten[[#This Row],[WPnr.]]=DE$7,Tbl.Kosten[[#This Row],[Totaal kosten]],"")</f>
        <v/>
      </c>
      <c r="DF78" s="158" t="str">
        <f>IF(Tbl.Kosten[[#This Row],[WPnr.]]=DF$7,Tbl.Kosten[[#This Row],[Totaal kosten]],"")</f>
        <v/>
      </c>
      <c r="DG78" s="158" t="str">
        <f>IF(Tbl.Kosten[[#This Row],[WPnr.]]=DG$7,Tbl.Kosten[[#This Row],[Totaal kosten]],"")</f>
        <v/>
      </c>
      <c r="DH78" s="158" t="str">
        <f>IF(Tbl.Kosten[[#This Row],[WPnr.]]=DH$7,Tbl.Kosten[[#This Row],[Totaal kosten]],"")</f>
        <v/>
      </c>
      <c r="DI78" s="158" t="str">
        <f>IF(Tbl.Kosten[[#This Row],[WPnr.]]=DI$7,Tbl.Kosten[[#This Row],[Totaal kosten]],"")</f>
        <v/>
      </c>
      <c r="DJ78" s="158" t="str">
        <f>IF(Tbl.Kosten[[#This Row],[WPnr.]]=DJ$7,Tbl.Kosten[[#This Row],[Totaal kosten]],"")</f>
        <v/>
      </c>
      <c r="DK78" s="158" t="str">
        <f>IF(Tbl.Kosten[[#This Row],[WPnr.]]=DK$7,Tbl.Kosten[[#This Row],[Totaal kosten]],"")</f>
        <v/>
      </c>
      <c r="DL78" s="158" t="str">
        <f>IF(Tbl.Kosten[[#This Row],[WPnr.]]=DL$7,Tbl.Kosten[[#This Row],[Totaal kosten]],"")</f>
        <v/>
      </c>
      <c r="DM78" s="158" t="str">
        <f>IF(Tbl.Kosten[[#This Row],[WPnr.]]=DM$7,Tbl.Kosten[[#This Row],[Totaal kosten]],"")</f>
        <v/>
      </c>
      <c r="DN78" s="158" t="str">
        <f>IF(Tbl.Kosten[[#This Row],[WPnr.]]=DN$7,Tbl.Kosten[[#This Row],[Totaal kosten]],"")</f>
        <v/>
      </c>
      <c r="DO78" s="158" t="str">
        <f>IF(Tbl.Kosten[[#This Row],[WPnr.]]=DO$7,Tbl.Kosten[[#This Row],[Totaal kosten]],"")</f>
        <v/>
      </c>
      <c r="DP78" s="158" t="str">
        <f>IF(Tbl.Kosten[[#This Row],[WPnr.]]=DP$7,Tbl.Kosten[[#This Row],[Totaal kosten]],"")</f>
        <v/>
      </c>
      <c r="DQ78" s="158" t="str">
        <f>IF(Tbl.Kosten[[#This Row],[WPnr.]]=DQ$7,Tbl.Kosten[[#This Row],[Totaal kosten]],"")</f>
        <v/>
      </c>
      <c r="DR78" s="158" t="str">
        <f>IF(Tbl.Kosten[[#This Row],[WPnr.]]=DR$7,Tbl.Kosten[[#This Row],[Totaal kosten]],"")</f>
        <v/>
      </c>
      <c r="DS78" s="158" t="str">
        <f>IF(Tbl.Kosten[[#This Row],[WPnr.]]=DS$7,Tbl.Kosten[[#This Row],[Totaal kosten]],"")</f>
        <v/>
      </c>
      <c r="DT78" s="158" t="str">
        <f>IF(Tbl.Kosten[[#This Row],[WPnr.]]=DT$7,Tbl.Kosten[[#This Row],[Totaal kosten]],"")</f>
        <v/>
      </c>
      <c r="DU78" s="158" t="str">
        <f>IF(Tbl.Kosten[[#This Row],[WPnr.]]=DU$7,Tbl.Kosten[[#This Row],[Totaal kosten]],"")</f>
        <v/>
      </c>
      <c r="DV78" s="158" t="str">
        <f>IF(Tbl.Kosten[[#This Row],[WPnr.]]=DV$7,Tbl.Kosten[[#This Row],[Totaal kosten]],"")</f>
        <v/>
      </c>
      <c r="DW78" s="160" t="str">
        <f>IFERROR(_xlfn.XLOOKUP(Tbl.Kosten[[#This Row],[Kostensoort]],Tbl.Kostensoorten[Kostensoorten],Tbl.Kostensoorten[KSnr.],"",0,1),"")</f>
        <v/>
      </c>
      <c r="DX78" s="160" t="str">
        <f>IF(Tbl.Kosten[[#This Row],[KSnr.]]=DX$7,Tbl.Kosten[[#This Row],[Totaal kosten]],"")</f>
        <v/>
      </c>
      <c r="DY78" s="160" t="str">
        <f>IF(Tbl.Kosten[[#This Row],[KSnr.]]=DY$7,Tbl.Kosten[[#This Row],[Totaal kosten]],"")</f>
        <v/>
      </c>
      <c r="DZ78" s="160" t="str">
        <f>IF(Tbl.Kosten[[#This Row],[KSnr.]]=DZ$7,Tbl.Kosten[[#This Row],[Totaal kosten]],"")</f>
        <v/>
      </c>
      <c r="EA78" s="160" t="str">
        <f>IF(Tbl.Kosten[[#This Row],[KSnr.]]=EA$7,Tbl.Kosten[[#This Row],[Totaal kosten]],"")</f>
        <v/>
      </c>
      <c r="EB78" s="160" t="str">
        <f>IF(Tbl.Kosten[[#This Row],[KSnr.]]=EB$7,Tbl.Kosten[[#This Row],[Totaal kosten]],"")</f>
        <v/>
      </c>
      <c r="EC78" s="160" t="str">
        <f>IF(Tbl.Kosten[[#This Row],[KSnr.]]=EC$7,Tbl.Kosten[[#This Row],[Totaal kosten]],"")</f>
        <v/>
      </c>
      <c r="ED78" s="160" t="str">
        <f>IF(Tbl.Kosten[[#This Row],[KSnr.]]=ED$7,Tbl.Kosten[[#This Row],[Totaal kosten]],"")</f>
        <v/>
      </c>
      <c r="EE78" s="160" t="str">
        <f>IF(Tbl.Kosten[[#This Row],[KSnr.]]=EE$7,Tbl.Kosten[[#This Row],[Totaal kosten]],"")</f>
        <v/>
      </c>
      <c r="EF78" s="160" t="str">
        <f>IF(Tbl.Kosten[[#This Row],[KSnr.]]=EF$7,Tbl.Kosten[[#This Row],[Totaal kosten]],"")</f>
        <v/>
      </c>
      <c r="EG78" s="160" t="str">
        <f>IF(Tbl.Kosten[[#This Row],[KSnr.]]=EG$7,Tbl.Kosten[[#This Row],[Totaal kosten]],"")</f>
        <v/>
      </c>
      <c r="EH78" s="160" t="str">
        <f>IF(Tbl.Kosten[[#This Row],[KSnr.]]=EH$7,Tbl.Kosten[[#This Row],[Totaal kosten]],"")</f>
        <v/>
      </c>
      <c r="EI78" s="160" t="str">
        <f>IF(Tbl.Kosten[[#This Row],[KSnr.]]=EI$7,Tbl.Kosten[[#This Row],[Totaal kosten]],"")</f>
        <v/>
      </c>
      <c r="EJ78" s="160" t="str">
        <f>IF(Tbl.Kosten[[#This Row],[KSnr.]]=EJ$7,Tbl.Kosten[[#This Row],[Totaal kosten]],"")</f>
        <v/>
      </c>
      <c r="EK78" s="160" t="str">
        <f>IF(Tbl.Kosten[[#This Row],[KSnr.]]=EK$7,Tbl.Kosten[[#This Row],[Totaal kosten]],"")</f>
        <v/>
      </c>
      <c r="EL78" s="160" t="str">
        <f>IF(Tbl.Kosten[[#This Row],[KSnr.]]=EL$7,Tbl.Kosten[[#This Row],[Totaal kosten]],"")</f>
        <v/>
      </c>
      <c r="EM78" s="160" t="str">
        <f>IF(Tbl.Kosten[[#This Row],[KSnr.]]=EM$7,Tbl.Kosten[[#This Row],[Totaal kosten]],"")</f>
        <v/>
      </c>
      <c r="EN78" s="160" t="str">
        <f>IF(Tbl.Kosten[[#This Row],[KSnr.]]=EN$7,Tbl.Kosten[[#This Row],[Totaal kosten]],"")</f>
        <v/>
      </c>
      <c r="EO78" s="160" t="str">
        <f>IF(Tbl.Kosten[[#This Row],[KSnr.]]=EO$7,Tbl.Kosten[[#This Row],[Totaal kosten]],"")</f>
        <v/>
      </c>
      <c r="EP78" s="160" t="str">
        <f>IF(Tbl.Kosten[[#This Row],[KSnr.]]=EP$7,Tbl.Kosten[[#This Row],[Totaal kosten]],"")</f>
        <v/>
      </c>
      <c r="EQ78" s="160" t="str">
        <f>IF(Tbl.Kosten[[#This Row],[KSnr.]]=EQ$7,Tbl.Kosten[[#This Row],[Totaal kosten]],"")</f>
        <v/>
      </c>
      <c r="ER78" s="154" t="str">
        <f>IFERROR(_xlfn.XLOOKUP(Tbl.Kosten[[#This Row],[Subsidieactiviteit]],Tbl.Subsidiehoogte[Subsidieactiviteit],Tbl.Subsidiehoogte[SAnr.],"",0,1),"")</f>
        <v/>
      </c>
      <c r="ES78" s="160" t="str">
        <f>IF(Tbl.Kosten[[#This Row],[Sanr.]]=ES$7,Tbl.Kosten[[#This Row],[Totaal kosten]],"")</f>
        <v/>
      </c>
      <c r="ET78" s="160" t="str">
        <f>IF(Tbl.Kosten[[#This Row],[Sanr.]]=ET$7,Tbl.Kosten[[#This Row],[Totaal kosten]],"")</f>
        <v/>
      </c>
      <c r="EU78" s="160" t="str">
        <f>IF(Tbl.Kosten[[#This Row],[Sanr.]]=EU$7,Tbl.Kosten[[#This Row],[Totaal kosten]],"")</f>
        <v/>
      </c>
      <c r="EV78" s="160" t="str">
        <f>IF(Tbl.Kosten[[#This Row],[Sanr.]]=EV$7,Tbl.Kosten[[#This Row],[Totaal kosten]],"")</f>
        <v/>
      </c>
      <c r="EW78" s="160" t="str">
        <f>IF(Tbl.Kosten[[#This Row],[Sanr.]]=EW$7,Tbl.Kosten[[#This Row],[Totaal kosten]],"")</f>
        <v/>
      </c>
      <c r="EX78" s="160" t="str">
        <f>IF(Tbl.Kosten[[#This Row],[Sanr.]]=EX$7,Tbl.Kosten[[#This Row],[Totaal kosten]],"")</f>
        <v/>
      </c>
      <c r="EY78" s="160" t="str">
        <f>IF(Tbl.Kosten[[#This Row],[Sanr.]]=EY$7,Tbl.Kosten[[#This Row],[Totaal kosten]],"")</f>
        <v/>
      </c>
      <c r="EZ78" s="160" t="str">
        <f>IF(Tbl.Kosten[[#This Row],[Sanr.]]=EZ$7,Tbl.Kosten[[#This Row],[Totaal kosten]],"")</f>
        <v/>
      </c>
      <c r="FA78" s="160" t="str">
        <f>IF(Tbl.Kosten[[#This Row],[Sanr.]]=FA$7,Tbl.Kosten[[#This Row],[Totaal kosten]],"")</f>
        <v/>
      </c>
      <c r="FB78" s="160" t="str">
        <f>IF(Tbl.Kosten[[#This Row],[Sanr.]]=FB$7,Tbl.Kosten[[#This Row],[Totaal kosten]],"")</f>
        <v/>
      </c>
      <c r="FC78" s="160" t="str">
        <f>IF(Tbl.Kosten[[#This Row],[Sanr.]]=FC$7,Tbl.Kosten[[#This Row],[Totaal kosten]],"")</f>
        <v/>
      </c>
      <c r="FD78" s="160" t="str">
        <f>IF(Tbl.Kosten[[#This Row],[Sanr.]]=FD$7,Tbl.Kosten[[#This Row],[Totaal kosten]],"")</f>
        <v/>
      </c>
      <c r="FE78" s="160" t="str">
        <f>IF(Tbl.Kosten[[#This Row],[Sanr.]]=FE$7,Tbl.Kosten[[#This Row],[Totaal kosten]],"")</f>
        <v/>
      </c>
      <c r="FF78" s="160" t="str">
        <f>IF(Tbl.Kosten[[#This Row],[Sanr.]]=FF$7,Tbl.Kosten[[#This Row],[Totaal kosten]],"")</f>
        <v/>
      </c>
      <c r="FG78" s="160" t="str">
        <f>IF(Tbl.Kosten[[#This Row],[Sanr.]]=FG$7,Tbl.Kosten[[#This Row],[Totaal kosten]],"")</f>
        <v/>
      </c>
      <c r="FH78" s="160" t="str">
        <f>IF(Tbl.Kosten[[#This Row],[Sanr.]]=FH$7,Tbl.Kosten[[#This Row],[Totaal kosten]],"")</f>
        <v/>
      </c>
      <c r="FI78" s="160" t="str">
        <f>IF(Tbl.Kosten[[#This Row],[Sanr.]]=FI$7,Tbl.Kosten[[#This Row],[Totaal kosten]],"")</f>
        <v/>
      </c>
      <c r="FJ78" s="160" t="str">
        <f>IF(Tbl.Kosten[[#This Row],[Sanr.]]=FJ$7,Tbl.Kosten[[#This Row],[Totaal kosten]],"")</f>
        <v/>
      </c>
      <c r="FK78" s="160" t="str">
        <f>IF(Tbl.Kosten[[#This Row],[Sanr.]]=FK$7,Tbl.Kosten[[#This Row],[Totaal kosten]],"")</f>
        <v/>
      </c>
      <c r="FL78" s="160" t="str">
        <f>IF(Tbl.Kosten[[#This Row],[Sanr.]]=FL$7,Tbl.Kosten[[#This Row],[Totaal kosten]],"")</f>
        <v/>
      </c>
      <c r="FM78" s="160" t="str">
        <f>IF(Tbl.Kosten[[#This Row],[Sanr.]]=FM$7,Tbl.Kosten[[#This Row],[Totaal kosten]],"")</f>
        <v/>
      </c>
      <c r="FN78" s="160" t="str">
        <f>IF(Tbl.Kosten[[#This Row],[Sanr.]]=FN$7,Tbl.Kosten[[#This Row],[Totaal kosten]],"")</f>
        <v/>
      </c>
      <c r="FO78" s="160" t="str">
        <f>IF(Tbl.Kosten[[#This Row],[Sanr.]]=FO$7,Tbl.Kosten[[#This Row],[Totaal kosten]],"")</f>
        <v/>
      </c>
      <c r="FP78" s="160" t="str">
        <f>IF(Tbl.Kosten[[#This Row],[Sanr.]]=FP$7,Tbl.Kosten[[#This Row],[Totaal kosten]],"")</f>
        <v/>
      </c>
      <c r="FQ78" s="160" t="str">
        <f>IF(Tbl.Kosten[[#This Row],[Sanr.]]=FQ$7,Tbl.Kosten[[#This Row],[Totaal kosten]],"")</f>
        <v/>
      </c>
      <c r="FR78" s="160" t="str">
        <f>IF(Tbl.Kosten[[#This Row],[Sanr.]]=FR$7,Tbl.Kosten[[#This Row],[Totaal kosten]],"")</f>
        <v/>
      </c>
      <c r="FS78" s="160" t="str">
        <f>IF(Tbl.Kosten[[#This Row],[Sanr.]]=FS$7,Tbl.Kosten[[#This Row],[Totaal kosten]],"")</f>
        <v/>
      </c>
      <c r="FT78" s="160" t="str">
        <f>IF(Tbl.Kosten[[#This Row],[Sanr.]]=FT$7,Tbl.Kosten[[#This Row],[Totaal kosten]],"")</f>
        <v/>
      </c>
      <c r="FU78" s="160" t="str">
        <f>IF(Tbl.Kosten[[#This Row],[Sanr.]]=FU$7,Tbl.Kosten[[#This Row],[Totaal kosten]],"")</f>
        <v/>
      </c>
      <c r="FV78" s="160" t="str">
        <f>IF(Tbl.Kosten[[#This Row],[Sanr.]]=FV$7,Tbl.Kosten[[#This Row],[Totaal kosten]],"")</f>
        <v/>
      </c>
      <c r="FW78" s="160" t="str">
        <f>IFERROR(_xlfn.XLOOKUP(Tbl.Kosten[[#This Row],[Activiteitencode]],Tbl.Activiteiten[Activiteitcode],Tbl.Activiteiten[Anr.],"",0,1),"")</f>
        <v/>
      </c>
      <c r="FX78" s="181" t="str">
        <f>_xlfn.CONCAT(Tbl.Kosten[[#This Row],[Pnr.]],Tbl.Kosten[[#This Row],[Sanr.]])</f>
        <v>P1</v>
      </c>
      <c r="FY78" s="160">
        <f>Tbl.Kosten[[#This Row],[Totaal kosten]]-Tbl.Kosten[[#This Row],[Subsidie]]</f>
        <v>0</v>
      </c>
      <c r="FZ78" s="160">
        <f>IF(Tbl.Kosten[[#This Row],[Pnr.]]=FZ$7,Tbl.Kosten[[#This Row],[Te financieren]],"")</f>
        <v>0</v>
      </c>
      <c r="GA78" s="160" t="str">
        <f>IF(Tbl.Kosten[[#This Row],[Pnr.]]=GA$7,Tbl.Kosten[[#This Row],[Te financieren]],"")</f>
        <v/>
      </c>
      <c r="GB78" s="160" t="str">
        <f>IF(Tbl.Kosten[[#This Row],[Pnr.]]=GB$7,Tbl.Kosten[[#This Row],[Te financieren]],"")</f>
        <v/>
      </c>
      <c r="GC78" s="160" t="str">
        <f>IF(Tbl.Kosten[[#This Row],[Pnr.]]=GC$7,Tbl.Kosten[[#This Row],[Te financieren]],"")</f>
        <v/>
      </c>
      <c r="GD78" s="160" t="str">
        <f>IF(Tbl.Kosten[[#This Row],[Pnr.]]=GD$7,Tbl.Kosten[[#This Row],[Te financieren]],"")</f>
        <v/>
      </c>
      <c r="GE78" s="160" t="str">
        <f>IF(Tbl.Kosten[[#This Row],[Pnr.]]=GE$7,Tbl.Kosten[[#This Row],[Te financieren]],"")</f>
        <v/>
      </c>
      <c r="GF78" s="160" t="str">
        <f>IF(Tbl.Kosten[[#This Row],[Pnr.]]=GF$7,Tbl.Kosten[[#This Row],[Te financieren]],"")</f>
        <v/>
      </c>
      <c r="GG78" s="160" t="str">
        <f>IF(Tbl.Kosten[[#This Row],[Pnr.]]=GG$7,Tbl.Kosten[[#This Row],[Te financieren]],"")</f>
        <v/>
      </c>
      <c r="GH78" s="160" t="str">
        <f>IF(Tbl.Kosten[[#This Row],[Pnr.]]=GH$7,Tbl.Kosten[[#This Row],[Te financieren]],"")</f>
        <v/>
      </c>
      <c r="GI78" s="160" t="str">
        <f>IF(Tbl.Kosten[[#This Row],[Pnr.]]=GI$7,Tbl.Kosten[[#This Row],[Te financieren]],"")</f>
        <v/>
      </c>
      <c r="GJ78" s="160" t="str">
        <f>IF(Tbl.Kosten[[#This Row],[Pnr.]]=GJ$7,Tbl.Kosten[[#This Row],[Te financieren]],"")</f>
        <v/>
      </c>
      <c r="GK78" s="160" t="str">
        <f>IF(Tbl.Kosten[[#This Row],[Pnr.]]=GK$7,Tbl.Kosten[[#This Row],[Te financieren]],"")</f>
        <v/>
      </c>
      <c r="GL78" s="160" t="str">
        <f>IF(Tbl.Kosten[[#This Row],[Pnr.]]=GL$7,Tbl.Kosten[[#This Row],[Te financieren]],"")</f>
        <v/>
      </c>
      <c r="GM78" s="160" t="str">
        <f>IF(Tbl.Kosten[[#This Row],[Pnr.]]=GM$7,Tbl.Kosten[[#This Row],[Te financieren]],"")</f>
        <v/>
      </c>
      <c r="GN78" s="160" t="str">
        <f>IF(Tbl.Kosten[[#This Row],[Pnr.]]=GN$7,Tbl.Kosten[[#This Row],[Te financieren]],"")</f>
        <v/>
      </c>
      <c r="GO78" s="160" t="str">
        <f>IF(Tbl.Kosten[[#This Row],[Pnr.]]=GO$7,Tbl.Kosten[[#This Row],[Te financieren]],"")</f>
        <v/>
      </c>
      <c r="GP78" s="160" t="str">
        <f>IF(Tbl.Kosten[[#This Row],[Pnr.]]=GP$7,Tbl.Kosten[[#This Row],[Te financieren]],"")</f>
        <v/>
      </c>
      <c r="GQ78" s="160" t="str">
        <f>IF(Tbl.Kosten[[#This Row],[Pnr.]]=GQ$7,Tbl.Kosten[[#This Row],[Te financieren]],"")</f>
        <v/>
      </c>
      <c r="GR78" s="160" t="str">
        <f>IF(Tbl.Kosten[[#This Row],[Pnr.]]=GR$7,Tbl.Kosten[[#This Row],[Te financieren]],"")</f>
        <v/>
      </c>
      <c r="GS78" s="160" t="str">
        <f>IF(Tbl.Kosten[[#This Row],[Pnr.]]=GS$7,Tbl.Kosten[[#This Row],[Te financieren]],"")</f>
        <v/>
      </c>
      <c r="GT78" s="160" t="str">
        <f>IF(Tbl.Kosten[[#This Row],[Pnr.]]=GT$7,Tbl.Kosten[[#This Row],[Te financieren]],"")</f>
        <v/>
      </c>
      <c r="GU78" s="160" t="str">
        <f>IF(Tbl.Kosten[[#This Row],[Pnr.]]=GU$7,Tbl.Kosten[[#This Row],[Te financieren]],"")</f>
        <v/>
      </c>
      <c r="GV78" s="160" t="str">
        <f>IF(Tbl.Kosten[[#This Row],[Pnr.]]=GV$7,Tbl.Kosten[[#This Row],[Te financieren]],"")</f>
        <v/>
      </c>
      <c r="GW78" s="160" t="str">
        <f>IF(Tbl.Kosten[[#This Row],[Pnr.]]=GW$7,Tbl.Kosten[[#This Row],[Te financieren]],"")</f>
        <v/>
      </c>
      <c r="GX78" s="160" t="str">
        <f>IF(Tbl.Kosten[[#This Row],[Pnr.]]=GX$7,Tbl.Kosten[[#This Row],[Te financieren]],"")</f>
        <v/>
      </c>
      <c r="GY78" s="160" t="str">
        <f>IF(Tbl.Kosten[[#This Row],[Pnr.]]=GY$7,Tbl.Kosten[[#This Row],[Te financieren]],"")</f>
        <v/>
      </c>
      <c r="GZ78" s="160" t="str">
        <f>IF(Tbl.Kosten[[#This Row],[Pnr.]]=GZ$7,Tbl.Kosten[[#This Row],[Te financieren]],"")</f>
        <v/>
      </c>
      <c r="HA78" s="160" t="str">
        <f>IF(Tbl.Kosten[[#This Row],[Pnr.]]=HA$7,Tbl.Kosten[[#This Row],[Te financieren]],"")</f>
        <v/>
      </c>
      <c r="HB78" s="160" t="str">
        <f>IF(Tbl.Kosten[[#This Row],[Pnr.]]=HB$7,Tbl.Kosten[[#This Row],[Te financieren]],"")</f>
        <v/>
      </c>
      <c r="HC78" s="160" t="str">
        <f>IF(Tbl.Kosten[[#This Row],[Pnr.]]=HC$7,Tbl.Kosten[[#This Row],[Te financieren]],"")</f>
        <v/>
      </c>
      <c r="HD78" s="160" t="str">
        <f>IF(Tbl.Kosten[[#This Row],[Pnr.]]=HD$7,Tbl.Kosten[[#This Row],[Te financieren]],"")</f>
        <v/>
      </c>
      <c r="HE78" s="160" t="str">
        <f>IF(Tbl.Kosten[[#This Row],[Pnr.]]=HE$7,Tbl.Kosten[[#This Row],[Te financieren]],"")</f>
        <v/>
      </c>
      <c r="HF78" s="160" t="str">
        <f>IF(Tbl.Kosten[[#This Row],[Pnr.]]=HF$7,Tbl.Kosten[[#This Row],[Te financieren]],"")</f>
        <v/>
      </c>
      <c r="HG78" s="160" t="str">
        <f>IF(Tbl.Kosten[[#This Row],[Pnr.]]=HG$7,Tbl.Kosten[[#This Row],[Te financieren]],"")</f>
        <v/>
      </c>
      <c r="HH78" s="160" t="str">
        <f>IF(Tbl.Kosten[[#This Row],[Pnr.]]=HH$7,Tbl.Kosten[[#This Row],[Te financieren]],"")</f>
        <v/>
      </c>
      <c r="HI78" s="160" t="str">
        <f>IF(Tbl.Kosten[[#This Row],[Pnr.]]=HI$7,Tbl.Kosten[[#This Row],[Te financieren]],"")</f>
        <v/>
      </c>
      <c r="HJ78" s="160" t="str">
        <f>IF(Tbl.Kosten[[#This Row],[Pnr.]]=HJ$7,Tbl.Kosten[[#This Row],[Te financieren]],"")</f>
        <v/>
      </c>
      <c r="HK78" s="160" t="str">
        <f>IF(Tbl.Kosten[[#This Row],[Pnr.]]=HK$7,Tbl.Kosten[[#This Row],[Te financieren]],"")</f>
        <v/>
      </c>
      <c r="HL78" s="160" t="str">
        <f>IF(Tbl.Kosten[[#This Row],[Pnr.]]=HL$7,Tbl.Kosten[[#This Row],[Te financieren]],"")</f>
        <v/>
      </c>
      <c r="HM78" s="160" t="str">
        <f>IF(Tbl.Kosten[[#This Row],[Pnr.]]=HM$7,Tbl.Kosten[[#This Row],[Te financieren]],"")</f>
        <v/>
      </c>
      <c r="HN78" s="160" t="str">
        <f>IF(Tbl.Kosten[[#This Row],[Pnr.]]=HN$7,Tbl.Kosten[[#This Row],[Te financieren]],"")</f>
        <v/>
      </c>
      <c r="HO78" s="160" t="str">
        <f>IF(Tbl.Kosten[[#This Row],[Pnr.]]=HO$7,Tbl.Kosten[[#This Row],[Te financieren]],"")</f>
        <v/>
      </c>
      <c r="HP78" s="160" t="str">
        <f>IF(Tbl.Kosten[[#This Row],[Pnr.]]=HP$7,Tbl.Kosten[[#This Row],[Te financieren]],"")</f>
        <v/>
      </c>
      <c r="HQ78" s="160" t="str">
        <f>IF(Tbl.Kosten[[#This Row],[Pnr.]]=HQ$7,Tbl.Kosten[[#This Row],[Te financieren]],"")</f>
        <v/>
      </c>
      <c r="HR78" s="160" t="str">
        <f>IF(Tbl.Kosten[[#This Row],[Pnr.]]=HR$7,Tbl.Kosten[[#This Row],[Te financieren]],"")</f>
        <v/>
      </c>
      <c r="HS78" s="160" t="str">
        <f>IF(Tbl.Kosten[[#This Row],[Pnr.]]=HS$7,Tbl.Kosten[[#This Row],[Te financieren]],"")</f>
        <v/>
      </c>
      <c r="HT78" s="160" t="str">
        <f>IF(Tbl.Kosten[[#This Row],[Pnr.]]=HT$7,Tbl.Kosten[[#This Row],[Te financieren]],"")</f>
        <v/>
      </c>
      <c r="HU78" s="160" t="str">
        <f>IF(Tbl.Kosten[[#This Row],[Pnr.]]=HU$7,Tbl.Kosten[[#This Row],[Te financieren]],"")</f>
        <v/>
      </c>
      <c r="HV78" s="160" t="str">
        <f>IF(Tbl.Kosten[[#This Row],[Pnr.]]=HV$7,Tbl.Kosten[[#This Row],[Te financieren]],"")</f>
        <v/>
      </c>
      <c r="HW78" s="160" t="str">
        <f>IF(Tbl.Kosten[[#This Row],[Pnr.]]=HW$7,Tbl.Kosten[[#This Row],[Te financieren]],"")</f>
        <v/>
      </c>
    </row>
    <row r="79" spans="2:231" x14ac:dyDescent="0.3">
      <c r="B79" s="144"/>
      <c r="C79" s="147"/>
      <c r="D79" s="146"/>
      <c r="E79" s="147"/>
      <c r="F79" s="145"/>
      <c r="G79" s="11" t="str">
        <f>IF(Tbl.Kosten[[#This Row],[Medewerker e/o 
functie]]&lt;&gt;"",_xlfn.XLOOKUP(Tbl.Kosten[[#This Row],[Medewerker e/o 
functie]],Tbl.Uurtarief[Medewerker en/of functie],Tbl.Uurtarief[Uurtarief],"",0,1),"")</f>
        <v/>
      </c>
      <c r="H79" s="121">
        <f>IFERROR(Tbl.Kosten[[#This Row],[Uren]]*Tbl.Kosten[[#This Row],[Uurtarief]],0)</f>
        <v>0</v>
      </c>
      <c r="I79" s="119" t="str">
        <f>IF(Tbl.Kosten[[#This Row],[Subtotaal uren]]&lt;&gt;0,_xlfn.XLOOKUP(Tbl.Kosten[[#This Row],[Medewerker e/o 
functie]],Tbl.Uurtarief[Medewerker en/of functie],Tbl.Uurtarief[Kostensoort arbeid],"",0,1),"")</f>
        <v/>
      </c>
      <c r="J79" s="147"/>
      <c r="K79" s="145"/>
      <c r="L79" s="149" t="str">
        <f>IF(Tbl.Kosten[[#This Row],[Activum]]&lt;&gt;"",_xlfn.XLOOKUP(Tbl.Kosten[[#This Row],[Activum]],Tbl.Afschrijvingskosten[Activum],Tbl.Afschrijvingskosten[Tarief per afschrijvings-eenheid],"",0,1),"")</f>
        <v/>
      </c>
      <c r="M79" s="122">
        <f>IFERROR(Tbl.Kosten[[#This Row],[Een-
heden]]*Tbl.Kosten[[#This Row],[Afschrijvings-
tarief]],0)</f>
        <v>0</v>
      </c>
      <c r="N79" s="122" t="str">
        <f>IF(Tbl.Kosten[[#This Row],[Subtotaal afschrijving]]&lt;&gt;0,Lijsten!A77,"")</f>
        <v/>
      </c>
      <c r="O79" s="150"/>
      <c r="P79" s="145"/>
      <c r="Q79" s="148"/>
      <c r="R79" s="122">
        <f>IFERROR(Tbl.Kosten[[#This Row],[Aantal]]*Tbl.Kosten[[#This Row],[Tarief]],0)</f>
        <v>0</v>
      </c>
      <c r="S79" s="8">
        <f>IFERROR(Tbl.Kosten[[#This Row],[Subtotaal overige kosten]]+Tbl.Kosten[[#This Row],[Subtotaal uren]]+Tbl.Kosten[[#This Row],[Subtotaal afschrijving]],0)</f>
        <v>0</v>
      </c>
      <c r="T79" s="8">
        <f>IFERROR(Tbl.Kosten[[#This Row],[Totaal kosten]]*Tbl.Kosten[[#This Row],[Subsidie%]],0)</f>
        <v>0</v>
      </c>
      <c r="U79" s="4" t="str" cm="1">
        <f t="array" ref="U79">IFERROR(_xlfn.IFS(Tbl.Kosten[[#This Row],[Subtotaal uren]]&lt;&gt;0,Tbl.Kosten[[#This Row],[Kostensoort arbeid]],Tbl.Kosten[[#This Row],[Subtotaal afschrijving]]&lt;&gt;0,Tbl.Kosten[[#This Row],[Kostensoort afschrijving]],Tbl.Kosten[[#This Row],[Subtotaal overige kosten]]&lt;&gt;0,Tbl.Kosten[[#This Row],[Kostensoort overig]]),"")</f>
        <v/>
      </c>
      <c r="V79" s="4" t="str">
        <f>IFERROR(_xlfn.XLOOKUP(Tbl.Kosten[[#This Row],[Activiteitencode]],Tbl.Activiteiten[Activiteitcode],Tbl.Activiteiten[Werkpakketcode],"",0,1),"")</f>
        <v/>
      </c>
      <c r="W79" s="4" t="str">
        <f>IFERROR(_xlfn.XLOOKUP(Tbl.Kosten[[#This Row],[Werkpakketcode]],Tbl.Werkpakketten[Werkpakketcode],Tbl.Werkpakketten[Subsidiabele activiteit],"",0,1),"")</f>
        <v/>
      </c>
      <c r="X79" s="12">
        <f>IFERROR(_xlfn.XLOOKUP(Tbl.Kosten[[#This Row],[Sanr.]],Tbl.Subsidiehoogte[SAnr.],Tbl.Subsidiehoogte[Sub. Percentage],0,0,1),0)</f>
        <v>0</v>
      </c>
      <c r="Y79" s="154" t="str">
        <f>IFERROR(_xlfn.XLOOKUP(Tbl.Kosten[[#This Row],[Partnercode]],Tbl.Projectpartners[Partnercode],Tbl.Projectpartners[PNr.],"",0,1),"")</f>
        <v>P1</v>
      </c>
      <c r="Z79" s="158">
        <f>IF(Tbl.Kosten[[#This Row],[Pnr.]]=Z$7,Tbl.Kosten[[#This Row],[Totaal kosten]],"")</f>
        <v>0</v>
      </c>
      <c r="AA79" s="158" t="str">
        <f>IF(Tbl.Kosten[[#This Row],[Pnr.]]=AA$7,Tbl.Kosten[[#This Row],[Totaal kosten]],"")</f>
        <v/>
      </c>
      <c r="AB79" s="158" t="str">
        <f>IF(Tbl.Kosten[[#This Row],[Pnr.]]=AB$7,Tbl.Kosten[[#This Row],[Totaal kosten]],"")</f>
        <v/>
      </c>
      <c r="AC79" s="158" t="str">
        <f>IF(Tbl.Kosten[[#This Row],[Pnr.]]=AC$7,Tbl.Kosten[[#This Row],[Totaal kosten]],"")</f>
        <v/>
      </c>
      <c r="AD79" s="158" t="str">
        <f>IF(Tbl.Kosten[[#This Row],[Pnr.]]=AD$7,Tbl.Kosten[[#This Row],[Totaal kosten]],"")</f>
        <v/>
      </c>
      <c r="AE79" s="158" t="str">
        <f>IF(Tbl.Kosten[[#This Row],[Pnr.]]=AE$7,Tbl.Kosten[[#This Row],[Totaal kosten]],"")</f>
        <v/>
      </c>
      <c r="AF79" s="158" t="str">
        <f>IF(Tbl.Kosten[[#This Row],[Pnr.]]=AF$7,Tbl.Kosten[[#This Row],[Totaal kosten]],"")</f>
        <v/>
      </c>
      <c r="AG79" s="158" t="str">
        <f>IF(Tbl.Kosten[[#This Row],[Pnr.]]=AG$7,Tbl.Kosten[[#This Row],[Totaal kosten]],"")</f>
        <v/>
      </c>
      <c r="AH79" s="158" t="str">
        <f>IF(Tbl.Kosten[[#This Row],[Pnr.]]=AH$7,Tbl.Kosten[[#This Row],[Totaal kosten]],"")</f>
        <v/>
      </c>
      <c r="AI79" s="158" t="str">
        <f>IF(Tbl.Kosten[[#This Row],[Pnr.]]=AI$7,Tbl.Kosten[[#This Row],[Totaal kosten]],"")</f>
        <v/>
      </c>
      <c r="AJ79" s="158" t="str">
        <f>IF(Tbl.Kosten[[#This Row],[Pnr.]]=AJ$7,Tbl.Kosten[[#This Row],[Totaal kosten]],"")</f>
        <v/>
      </c>
      <c r="AK79" s="158" t="str">
        <f>IF(Tbl.Kosten[[#This Row],[Pnr.]]=AK$7,Tbl.Kosten[[#This Row],[Totaal kosten]],"")</f>
        <v/>
      </c>
      <c r="AL79" s="158" t="str">
        <f>IF(Tbl.Kosten[[#This Row],[Pnr.]]=AL$7,Tbl.Kosten[[#This Row],[Totaal kosten]],"")</f>
        <v/>
      </c>
      <c r="AM79" s="158" t="str">
        <f>IF(Tbl.Kosten[[#This Row],[Pnr.]]=AM$7,Tbl.Kosten[[#This Row],[Totaal kosten]],"")</f>
        <v/>
      </c>
      <c r="AN79" s="158" t="str">
        <f>IF(Tbl.Kosten[[#This Row],[Pnr.]]=AN$7,Tbl.Kosten[[#This Row],[Totaal kosten]],"")</f>
        <v/>
      </c>
      <c r="AO79" s="158" t="str">
        <f>IF(Tbl.Kosten[[#This Row],[Pnr.]]=AO$7,Tbl.Kosten[[#This Row],[Totaal kosten]],"")</f>
        <v/>
      </c>
      <c r="AP79" s="158" t="str">
        <f>IF(Tbl.Kosten[[#This Row],[Pnr.]]=AP$7,Tbl.Kosten[[#This Row],[Totaal kosten]],"")</f>
        <v/>
      </c>
      <c r="AQ79" s="158" t="str">
        <f>IF(Tbl.Kosten[[#This Row],[Pnr.]]=AQ$7,Tbl.Kosten[[#This Row],[Totaal kosten]],"")</f>
        <v/>
      </c>
      <c r="AR79" s="158" t="str">
        <f>IF(Tbl.Kosten[[#This Row],[Pnr.]]=AR$7,Tbl.Kosten[[#This Row],[Totaal kosten]],"")</f>
        <v/>
      </c>
      <c r="AS79" s="158" t="str">
        <f>IF(Tbl.Kosten[[#This Row],[Pnr.]]=AS$7,Tbl.Kosten[[#This Row],[Totaal kosten]],"")</f>
        <v/>
      </c>
      <c r="AT79" s="158" t="str">
        <f>IF(Tbl.Kosten[[#This Row],[Pnr.]]=AT$7,Tbl.Kosten[[#This Row],[Totaal kosten]],"")</f>
        <v/>
      </c>
      <c r="AU79" s="158" t="str">
        <f>IF(Tbl.Kosten[[#This Row],[Pnr.]]=AU$7,Tbl.Kosten[[#This Row],[Totaal kosten]],"")</f>
        <v/>
      </c>
      <c r="AV79" s="158" t="str">
        <f>IF(Tbl.Kosten[[#This Row],[Pnr.]]=AV$7,Tbl.Kosten[[#This Row],[Totaal kosten]],"")</f>
        <v/>
      </c>
      <c r="AW79" s="158" t="str">
        <f>IF(Tbl.Kosten[[#This Row],[Pnr.]]=AW$7,Tbl.Kosten[[#This Row],[Totaal kosten]],"")</f>
        <v/>
      </c>
      <c r="AX79" s="158" t="str">
        <f>IF(Tbl.Kosten[[#This Row],[Pnr.]]=AX$7,Tbl.Kosten[[#This Row],[Totaal kosten]],"")</f>
        <v/>
      </c>
      <c r="AY79" s="158" t="str">
        <f>IF(Tbl.Kosten[[#This Row],[Pnr.]]=AY$7,Tbl.Kosten[[#This Row],[Totaal kosten]],"")</f>
        <v/>
      </c>
      <c r="AZ79" s="158" t="str">
        <f>IF(Tbl.Kosten[[#This Row],[Pnr.]]=AZ$7,Tbl.Kosten[[#This Row],[Totaal kosten]],"")</f>
        <v/>
      </c>
      <c r="BA79" s="158" t="str">
        <f>IF(Tbl.Kosten[[#This Row],[Pnr.]]=BA$7,Tbl.Kosten[[#This Row],[Totaal kosten]],"")</f>
        <v/>
      </c>
      <c r="BB79" s="158" t="str">
        <f>IF(Tbl.Kosten[[#This Row],[Pnr.]]=BB$7,Tbl.Kosten[[#This Row],[Totaal kosten]],"")</f>
        <v/>
      </c>
      <c r="BC79" s="158" t="str">
        <f>IF(Tbl.Kosten[[#This Row],[Pnr.]]=BC$7,Tbl.Kosten[[#This Row],[Totaal kosten]],"")</f>
        <v/>
      </c>
      <c r="BD79" s="158" t="str">
        <f>IF(Tbl.Kosten[[#This Row],[Pnr.]]=BD$7,Tbl.Kosten[[#This Row],[Totaal kosten]],"")</f>
        <v/>
      </c>
      <c r="BE79" s="158" t="str">
        <f>IF(Tbl.Kosten[[#This Row],[Pnr.]]=BE$7,Tbl.Kosten[[#This Row],[Totaal kosten]],"")</f>
        <v/>
      </c>
      <c r="BF79" s="158" t="str">
        <f>IF(Tbl.Kosten[[#This Row],[Pnr.]]=BF$7,Tbl.Kosten[[#This Row],[Totaal kosten]],"")</f>
        <v/>
      </c>
      <c r="BG79" s="158" t="str">
        <f>IF(Tbl.Kosten[[#This Row],[Pnr.]]=BG$7,Tbl.Kosten[[#This Row],[Totaal kosten]],"")</f>
        <v/>
      </c>
      <c r="BH79" s="158" t="str">
        <f>IF(Tbl.Kosten[[#This Row],[Pnr.]]=BH$7,Tbl.Kosten[[#This Row],[Totaal kosten]],"")</f>
        <v/>
      </c>
      <c r="BI79" s="158" t="str">
        <f>IF(Tbl.Kosten[[#This Row],[Pnr.]]=BI$7,Tbl.Kosten[[#This Row],[Totaal kosten]],"")</f>
        <v/>
      </c>
      <c r="BJ79" s="158" t="str">
        <f>IF(Tbl.Kosten[[#This Row],[Pnr.]]=BJ$7,Tbl.Kosten[[#This Row],[Totaal kosten]],"")</f>
        <v/>
      </c>
      <c r="BK79" s="158" t="str">
        <f>IF(Tbl.Kosten[[#This Row],[Pnr.]]=BK$7,Tbl.Kosten[[#This Row],[Totaal kosten]],"")</f>
        <v/>
      </c>
      <c r="BL79" s="158" t="str">
        <f>IF(Tbl.Kosten[[#This Row],[Pnr.]]=BL$7,Tbl.Kosten[[#This Row],[Totaal kosten]],"")</f>
        <v/>
      </c>
      <c r="BM79" s="158" t="str">
        <f>IF(Tbl.Kosten[[#This Row],[Pnr.]]=BM$7,Tbl.Kosten[[#This Row],[Totaal kosten]],"")</f>
        <v/>
      </c>
      <c r="BN79" s="158" t="str">
        <f>IF(Tbl.Kosten[[#This Row],[Pnr.]]=BN$7,Tbl.Kosten[[#This Row],[Totaal kosten]],"")</f>
        <v/>
      </c>
      <c r="BO79" s="158" t="str">
        <f>IF(Tbl.Kosten[[#This Row],[Pnr.]]=BO$7,Tbl.Kosten[[#This Row],[Totaal kosten]],"")</f>
        <v/>
      </c>
      <c r="BP79" s="158" t="str">
        <f>IF(Tbl.Kosten[[#This Row],[Pnr.]]=BP$7,Tbl.Kosten[[#This Row],[Totaal kosten]],"")</f>
        <v/>
      </c>
      <c r="BQ79" s="158" t="str">
        <f>IF(Tbl.Kosten[[#This Row],[Pnr.]]=BQ$7,Tbl.Kosten[[#This Row],[Totaal kosten]],"")</f>
        <v/>
      </c>
      <c r="BR79" s="158" t="str">
        <f>IF(Tbl.Kosten[[#This Row],[Pnr.]]=BR$7,Tbl.Kosten[[#This Row],[Totaal kosten]],"")</f>
        <v/>
      </c>
      <c r="BS79" s="158" t="str">
        <f>IF(Tbl.Kosten[[#This Row],[Pnr.]]=BS$7,Tbl.Kosten[[#This Row],[Totaal kosten]],"")</f>
        <v/>
      </c>
      <c r="BT79" s="158" t="str">
        <f>IF(Tbl.Kosten[[#This Row],[Pnr.]]=BT$7,Tbl.Kosten[[#This Row],[Totaal kosten]],"")</f>
        <v/>
      </c>
      <c r="BU79" s="158" t="str">
        <f>IF(Tbl.Kosten[[#This Row],[Pnr.]]=BU$7,Tbl.Kosten[[#This Row],[Totaal kosten]],"")</f>
        <v/>
      </c>
      <c r="BV79" s="158" t="str">
        <f>IF(Tbl.Kosten[[#This Row],[Pnr.]]=BV$7,Tbl.Kosten[[#This Row],[Totaal kosten]],"")</f>
        <v/>
      </c>
      <c r="BW79" s="158" t="str">
        <f>IF(Tbl.Kosten[[#This Row],[Pnr.]]=BW$7,Tbl.Kosten[[#This Row],[Totaal kosten]],"")</f>
        <v/>
      </c>
      <c r="BX79" s="158" t="str">
        <f>IFERROR(_xlfn.XLOOKUP(Tbl.Kosten[[#This Row],[Werkpakketcode]],Tbl.Werkpakketten[Werkpakketcode],Tbl.Werkpakketten[WPnr.],"",0,1),"")</f>
        <v/>
      </c>
      <c r="BY79" s="158" t="str">
        <f>IF(Tbl.Kosten[[#This Row],[WPnr.]]=BY$7,Tbl.Kosten[[#This Row],[Totaal kosten]],"")</f>
        <v/>
      </c>
      <c r="BZ79" s="158" t="str">
        <f>IF(Tbl.Kosten[[#This Row],[WPnr.]]=BZ$7,Tbl.Kosten[[#This Row],[Totaal kosten]],"")</f>
        <v/>
      </c>
      <c r="CA79" s="158" t="str">
        <f>IF(Tbl.Kosten[[#This Row],[WPnr.]]=CA$7,Tbl.Kosten[[#This Row],[Totaal kosten]],"")</f>
        <v/>
      </c>
      <c r="CB79" s="158" t="str">
        <f>IF(Tbl.Kosten[[#This Row],[WPnr.]]=CB$7,Tbl.Kosten[[#This Row],[Totaal kosten]],"")</f>
        <v/>
      </c>
      <c r="CC79" s="158" t="str">
        <f>IF(Tbl.Kosten[[#This Row],[WPnr.]]=CC$7,Tbl.Kosten[[#This Row],[Totaal kosten]],"")</f>
        <v/>
      </c>
      <c r="CD79" s="158" t="str">
        <f>IF(Tbl.Kosten[[#This Row],[WPnr.]]=CD$7,Tbl.Kosten[[#This Row],[Totaal kosten]],"")</f>
        <v/>
      </c>
      <c r="CE79" s="158" t="str">
        <f>IF(Tbl.Kosten[[#This Row],[WPnr.]]=CE$7,Tbl.Kosten[[#This Row],[Totaal kosten]],"")</f>
        <v/>
      </c>
      <c r="CF79" s="158" t="str">
        <f>IF(Tbl.Kosten[[#This Row],[WPnr.]]=CF$7,Tbl.Kosten[[#This Row],[Totaal kosten]],"")</f>
        <v/>
      </c>
      <c r="CG79" s="158" t="str">
        <f>IF(Tbl.Kosten[[#This Row],[WPnr.]]=CG$7,Tbl.Kosten[[#This Row],[Totaal kosten]],"")</f>
        <v/>
      </c>
      <c r="CH79" s="158" t="str">
        <f>IF(Tbl.Kosten[[#This Row],[WPnr.]]=CH$7,Tbl.Kosten[[#This Row],[Totaal kosten]],"")</f>
        <v/>
      </c>
      <c r="CI79" s="158" t="str">
        <f>IF(Tbl.Kosten[[#This Row],[WPnr.]]=CI$7,Tbl.Kosten[[#This Row],[Totaal kosten]],"")</f>
        <v/>
      </c>
      <c r="CJ79" s="158" t="str">
        <f>IF(Tbl.Kosten[[#This Row],[WPnr.]]=CJ$7,Tbl.Kosten[[#This Row],[Totaal kosten]],"")</f>
        <v/>
      </c>
      <c r="CK79" s="158" t="str">
        <f>IF(Tbl.Kosten[[#This Row],[WPnr.]]=CK$7,Tbl.Kosten[[#This Row],[Totaal kosten]],"")</f>
        <v/>
      </c>
      <c r="CL79" s="158" t="str">
        <f>IF(Tbl.Kosten[[#This Row],[WPnr.]]=CL$7,Tbl.Kosten[[#This Row],[Totaal kosten]],"")</f>
        <v/>
      </c>
      <c r="CM79" s="158" t="str">
        <f>IF(Tbl.Kosten[[#This Row],[WPnr.]]=CM$7,Tbl.Kosten[[#This Row],[Totaal kosten]],"")</f>
        <v/>
      </c>
      <c r="CN79" s="158" t="str">
        <f>IF(Tbl.Kosten[[#This Row],[WPnr.]]=CN$7,Tbl.Kosten[[#This Row],[Totaal kosten]],"")</f>
        <v/>
      </c>
      <c r="CO79" s="158" t="str">
        <f>IF(Tbl.Kosten[[#This Row],[WPnr.]]=CO$7,Tbl.Kosten[[#This Row],[Totaal kosten]],"")</f>
        <v/>
      </c>
      <c r="CP79" s="158" t="str">
        <f>IF(Tbl.Kosten[[#This Row],[WPnr.]]=CP$7,Tbl.Kosten[[#This Row],[Totaal kosten]],"")</f>
        <v/>
      </c>
      <c r="CQ79" s="158" t="str">
        <f>IF(Tbl.Kosten[[#This Row],[WPnr.]]=CQ$7,Tbl.Kosten[[#This Row],[Totaal kosten]],"")</f>
        <v/>
      </c>
      <c r="CR79" s="158" t="str">
        <f>IF(Tbl.Kosten[[#This Row],[WPnr.]]=CR$7,Tbl.Kosten[[#This Row],[Totaal kosten]],"")</f>
        <v/>
      </c>
      <c r="CS79" s="158" t="str">
        <f>IF(Tbl.Kosten[[#This Row],[WPnr.]]=CS$7,Tbl.Kosten[[#This Row],[Totaal kosten]],"")</f>
        <v/>
      </c>
      <c r="CT79" s="158" t="str">
        <f>IF(Tbl.Kosten[[#This Row],[WPnr.]]=CT$7,Tbl.Kosten[[#This Row],[Totaal kosten]],"")</f>
        <v/>
      </c>
      <c r="CU79" s="158" t="str">
        <f>IF(Tbl.Kosten[[#This Row],[WPnr.]]=CU$7,Tbl.Kosten[[#This Row],[Totaal kosten]],"")</f>
        <v/>
      </c>
      <c r="CV79" s="158" t="str">
        <f>IF(Tbl.Kosten[[#This Row],[WPnr.]]=CV$7,Tbl.Kosten[[#This Row],[Totaal kosten]],"")</f>
        <v/>
      </c>
      <c r="CW79" s="158" t="str">
        <f>IF(Tbl.Kosten[[#This Row],[WPnr.]]=CW$7,Tbl.Kosten[[#This Row],[Totaal kosten]],"")</f>
        <v/>
      </c>
      <c r="CX79" s="158" t="str">
        <f>IF(Tbl.Kosten[[#This Row],[WPnr.]]=CX$7,Tbl.Kosten[[#This Row],[Totaal kosten]],"")</f>
        <v/>
      </c>
      <c r="CY79" s="158" t="str">
        <f>IF(Tbl.Kosten[[#This Row],[WPnr.]]=CY$7,Tbl.Kosten[[#This Row],[Totaal kosten]],"")</f>
        <v/>
      </c>
      <c r="CZ79" s="158" t="str">
        <f>IF(Tbl.Kosten[[#This Row],[WPnr.]]=CZ$7,Tbl.Kosten[[#This Row],[Totaal kosten]],"")</f>
        <v/>
      </c>
      <c r="DA79" s="158" t="str">
        <f>IF(Tbl.Kosten[[#This Row],[WPnr.]]=DA$7,Tbl.Kosten[[#This Row],[Totaal kosten]],"")</f>
        <v/>
      </c>
      <c r="DB79" s="158" t="str">
        <f>IF(Tbl.Kosten[[#This Row],[WPnr.]]=DB$7,Tbl.Kosten[[#This Row],[Totaal kosten]],"")</f>
        <v/>
      </c>
      <c r="DC79" s="158" t="str">
        <f>IF(Tbl.Kosten[[#This Row],[WPnr.]]=DC$7,Tbl.Kosten[[#This Row],[Totaal kosten]],"")</f>
        <v/>
      </c>
      <c r="DD79" s="158" t="str">
        <f>IF(Tbl.Kosten[[#This Row],[WPnr.]]=DD$7,Tbl.Kosten[[#This Row],[Totaal kosten]],"")</f>
        <v/>
      </c>
      <c r="DE79" s="158" t="str">
        <f>IF(Tbl.Kosten[[#This Row],[WPnr.]]=DE$7,Tbl.Kosten[[#This Row],[Totaal kosten]],"")</f>
        <v/>
      </c>
      <c r="DF79" s="158" t="str">
        <f>IF(Tbl.Kosten[[#This Row],[WPnr.]]=DF$7,Tbl.Kosten[[#This Row],[Totaal kosten]],"")</f>
        <v/>
      </c>
      <c r="DG79" s="158" t="str">
        <f>IF(Tbl.Kosten[[#This Row],[WPnr.]]=DG$7,Tbl.Kosten[[#This Row],[Totaal kosten]],"")</f>
        <v/>
      </c>
      <c r="DH79" s="158" t="str">
        <f>IF(Tbl.Kosten[[#This Row],[WPnr.]]=DH$7,Tbl.Kosten[[#This Row],[Totaal kosten]],"")</f>
        <v/>
      </c>
      <c r="DI79" s="158" t="str">
        <f>IF(Tbl.Kosten[[#This Row],[WPnr.]]=DI$7,Tbl.Kosten[[#This Row],[Totaal kosten]],"")</f>
        <v/>
      </c>
      <c r="DJ79" s="158" t="str">
        <f>IF(Tbl.Kosten[[#This Row],[WPnr.]]=DJ$7,Tbl.Kosten[[#This Row],[Totaal kosten]],"")</f>
        <v/>
      </c>
      <c r="DK79" s="158" t="str">
        <f>IF(Tbl.Kosten[[#This Row],[WPnr.]]=DK$7,Tbl.Kosten[[#This Row],[Totaal kosten]],"")</f>
        <v/>
      </c>
      <c r="DL79" s="158" t="str">
        <f>IF(Tbl.Kosten[[#This Row],[WPnr.]]=DL$7,Tbl.Kosten[[#This Row],[Totaal kosten]],"")</f>
        <v/>
      </c>
      <c r="DM79" s="158" t="str">
        <f>IF(Tbl.Kosten[[#This Row],[WPnr.]]=DM$7,Tbl.Kosten[[#This Row],[Totaal kosten]],"")</f>
        <v/>
      </c>
      <c r="DN79" s="158" t="str">
        <f>IF(Tbl.Kosten[[#This Row],[WPnr.]]=DN$7,Tbl.Kosten[[#This Row],[Totaal kosten]],"")</f>
        <v/>
      </c>
      <c r="DO79" s="158" t="str">
        <f>IF(Tbl.Kosten[[#This Row],[WPnr.]]=DO$7,Tbl.Kosten[[#This Row],[Totaal kosten]],"")</f>
        <v/>
      </c>
      <c r="DP79" s="158" t="str">
        <f>IF(Tbl.Kosten[[#This Row],[WPnr.]]=DP$7,Tbl.Kosten[[#This Row],[Totaal kosten]],"")</f>
        <v/>
      </c>
      <c r="DQ79" s="158" t="str">
        <f>IF(Tbl.Kosten[[#This Row],[WPnr.]]=DQ$7,Tbl.Kosten[[#This Row],[Totaal kosten]],"")</f>
        <v/>
      </c>
      <c r="DR79" s="158" t="str">
        <f>IF(Tbl.Kosten[[#This Row],[WPnr.]]=DR$7,Tbl.Kosten[[#This Row],[Totaal kosten]],"")</f>
        <v/>
      </c>
      <c r="DS79" s="158" t="str">
        <f>IF(Tbl.Kosten[[#This Row],[WPnr.]]=DS$7,Tbl.Kosten[[#This Row],[Totaal kosten]],"")</f>
        <v/>
      </c>
      <c r="DT79" s="158" t="str">
        <f>IF(Tbl.Kosten[[#This Row],[WPnr.]]=DT$7,Tbl.Kosten[[#This Row],[Totaal kosten]],"")</f>
        <v/>
      </c>
      <c r="DU79" s="158" t="str">
        <f>IF(Tbl.Kosten[[#This Row],[WPnr.]]=DU$7,Tbl.Kosten[[#This Row],[Totaal kosten]],"")</f>
        <v/>
      </c>
      <c r="DV79" s="158" t="str">
        <f>IF(Tbl.Kosten[[#This Row],[WPnr.]]=DV$7,Tbl.Kosten[[#This Row],[Totaal kosten]],"")</f>
        <v/>
      </c>
      <c r="DW79" s="160" t="str">
        <f>IFERROR(_xlfn.XLOOKUP(Tbl.Kosten[[#This Row],[Kostensoort]],Tbl.Kostensoorten[Kostensoorten],Tbl.Kostensoorten[KSnr.],"",0,1),"")</f>
        <v/>
      </c>
      <c r="DX79" s="160" t="str">
        <f>IF(Tbl.Kosten[[#This Row],[KSnr.]]=DX$7,Tbl.Kosten[[#This Row],[Totaal kosten]],"")</f>
        <v/>
      </c>
      <c r="DY79" s="160" t="str">
        <f>IF(Tbl.Kosten[[#This Row],[KSnr.]]=DY$7,Tbl.Kosten[[#This Row],[Totaal kosten]],"")</f>
        <v/>
      </c>
      <c r="DZ79" s="160" t="str">
        <f>IF(Tbl.Kosten[[#This Row],[KSnr.]]=DZ$7,Tbl.Kosten[[#This Row],[Totaal kosten]],"")</f>
        <v/>
      </c>
      <c r="EA79" s="160" t="str">
        <f>IF(Tbl.Kosten[[#This Row],[KSnr.]]=EA$7,Tbl.Kosten[[#This Row],[Totaal kosten]],"")</f>
        <v/>
      </c>
      <c r="EB79" s="160" t="str">
        <f>IF(Tbl.Kosten[[#This Row],[KSnr.]]=EB$7,Tbl.Kosten[[#This Row],[Totaal kosten]],"")</f>
        <v/>
      </c>
      <c r="EC79" s="160" t="str">
        <f>IF(Tbl.Kosten[[#This Row],[KSnr.]]=EC$7,Tbl.Kosten[[#This Row],[Totaal kosten]],"")</f>
        <v/>
      </c>
      <c r="ED79" s="160" t="str">
        <f>IF(Tbl.Kosten[[#This Row],[KSnr.]]=ED$7,Tbl.Kosten[[#This Row],[Totaal kosten]],"")</f>
        <v/>
      </c>
      <c r="EE79" s="160" t="str">
        <f>IF(Tbl.Kosten[[#This Row],[KSnr.]]=EE$7,Tbl.Kosten[[#This Row],[Totaal kosten]],"")</f>
        <v/>
      </c>
      <c r="EF79" s="160" t="str">
        <f>IF(Tbl.Kosten[[#This Row],[KSnr.]]=EF$7,Tbl.Kosten[[#This Row],[Totaal kosten]],"")</f>
        <v/>
      </c>
      <c r="EG79" s="160" t="str">
        <f>IF(Tbl.Kosten[[#This Row],[KSnr.]]=EG$7,Tbl.Kosten[[#This Row],[Totaal kosten]],"")</f>
        <v/>
      </c>
      <c r="EH79" s="160" t="str">
        <f>IF(Tbl.Kosten[[#This Row],[KSnr.]]=EH$7,Tbl.Kosten[[#This Row],[Totaal kosten]],"")</f>
        <v/>
      </c>
      <c r="EI79" s="160" t="str">
        <f>IF(Tbl.Kosten[[#This Row],[KSnr.]]=EI$7,Tbl.Kosten[[#This Row],[Totaal kosten]],"")</f>
        <v/>
      </c>
      <c r="EJ79" s="160" t="str">
        <f>IF(Tbl.Kosten[[#This Row],[KSnr.]]=EJ$7,Tbl.Kosten[[#This Row],[Totaal kosten]],"")</f>
        <v/>
      </c>
      <c r="EK79" s="160" t="str">
        <f>IF(Tbl.Kosten[[#This Row],[KSnr.]]=EK$7,Tbl.Kosten[[#This Row],[Totaal kosten]],"")</f>
        <v/>
      </c>
      <c r="EL79" s="160" t="str">
        <f>IF(Tbl.Kosten[[#This Row],[KSnr.]]=EL$7,Tbl.Kosten[[#This Row],[Totaal kosten]],"")</f>
        <v/>
      </c>
      <c r="EM79" s="160" t="str">
        <f>IF(Tbl.Kosten[[#This Row],[KSnr.]]=EM$7,Tbl.Kosten[[#This Row],[Totaal kosten]],"")</f>
        <v/>
      </c>
      <c r="EN79" s="160" t="str">
        <f>IF(Tbl.Kosten[[#This Row],[KSnr.]]=EN$7,Tbl.Kosten[[#This Row],[Totaal kosten]],"")</f>
        <v/>
      </c>
      <c r="EO79" s="160" t="str">
        <f>IF(Tbl.Kosten[[#This Row],[KSnr.]]=EO$7,Tbl.Kosten[[#This Row],[Totaal kosten]],"")</f>
        <v/>
      </c>
      <c r="EP79" s="160" t="str">
        <f>IF(Tbl.Kosten[[#This Row],[KSnr.]]=EP$7,Tbl.Kosten[[#This Row],[Totaal kosten]],"")</f>
        <v/>
      </c>
      <c r="EQ79" s="160" t="str">
        <f>IF(Tbl.Kosten[[#This Row],[KSnr.]]=EQ$7,Tbl.Kosten[[#This Row],[Totaal kosten]],"")</f>
        <v/>
      </c>
      <c r="ER79" s="154" t="str">
        <f>IFERROR(_xlfn.XLOOKUP(Tbl.Kosten[[#This Row],[Subsidieactiviteit]],Tbl.Subsidiehoogte[Subsidieactiviteit],Tbl.Subsidiehoogte[SAnr.],"",0,1),"")</f>
        <v/>
      </c>
      <c r="ES79" s="160" t="str">
        <f>IF(Tbl.Kosten[[#This Row],[Sanr.]]=ES$7,Tbl.Kosten[[#This Row],[Totaal kosten]],"")</f>
        <v/>
      </c>
      <c r="ET79" s="160" t="str">
        <f>IF(Tbl.Kosten[[#This Row],[Sanr.]]=ET$7,Tbl.Kosten[[#This Row],[Totaal kosten]],"")</f>
        <v/>
      </c>
      <c r="EU79" s="160" t="str">
        <f>IF(Tbl.Kosten[[#This Row],[Sanr.]]=EU$7,Tbl.Kosten[[#This Row],[Totaal kosten]],"")</f>
        <v/>
      </c>
      <c r="EV79" s="160" t="str">
        <f>IF(Tbl.Kosten[[#This Row],[Sanr.]]=EV$7,Tbl.Kosten[[#This Row],[Totaal kosten]],"")</f>
        <v/>
      </c>
      <c r="EW79" s="160" t="str">
        <f>IF(Tbl.Kosten[[#This Row],[Sanr.]]=EW$7,Tbl.Kosten[[#This Row],[Totaal kosten]],"")</f>
        <v/>
      </c>
      <c r="EX79" s="160" t="str">
        <f>IF(Tbl.Kosten[[#This Row],[Sanr.]]=EX$7,Tbl.Kosten[[#This Row],[Totaal kosten]],"")</f>
        <v/>
      </c>
      <c r="EY79" s="160" t="str">
        <f>IF(Tbl.Kosten[[#This Row],[Sanr.]]=EY$7,Tbl.Kosten[[#This Row],[Totaal kosten]],"")</f>
        <v/>
      </c>
      <c r="EZ79" s="160" t="str">
        <f>IF(Tbl.Kosten[[#This Row],[Sanr.]]=EZ$7,Tbl.Kosten[[#This Row],[Totaal kosten]],"")</f>
        <v/>
      </c>
      <c r="FA79" s="160" t="str">
        <f>IF(Tbl.Kosten[[#This Row],[Sanr.]]=FA$7,Tbl.Kosten[[#This Row],[Totaal kosten]],"")</f>
        <v/>
      </c>
      <c r="FB79" s="160" t="str">
        <f>IF(Tbl.Kosten[[#This Row],[Sanr.]]=FB$7,Tbl.Kosten[[#This Row],[Totaal kosten]],"")</f>
        <v/>
      </c>
      <c r="FC79" s="160" t="str">
        <f>IF(Tbl.Kosten[[#This Row],[Sanr.]]=FC$7,Tbl.Kosten[[#This Row],[Totaal kosten]],"")</f>
        <v/>
      </c>
      <c r="FD79" s="160" t="str">
        <f>IF(Tbl.Kosten[[#This Row],[Sanr.]]=FD$7,Tbl.Kosten[[#This Row],[Totaal kosten]],"")</f>
        <v/>
      </c>
      <c r="FE79" s="160" t="str">
        <f>IF(Tbl.Kosten[[#This Row],[Sanr.]]=FE$7,Tbl.Kosten[[#This Row],[Totaal kosten]],"")</f>
        <v/>
      </c>
      <c r="FF79" s="160" t="str">
        <f>IF(Tbl.Kosten[[#This Row],[Sanr.]]=FF$7,Tbl.Kosten[[#This Row],[Totaal kosten]],"")</f>
        <v/>
      </c>
      <c r="FG79" s="160" t="str">
        <f>IF(Tbl.Kosten[[#This Row],[Sanr.]]=FG$7,Tbl.Kosten[[#This Row],[Totaal kosten]],"")</f>
        <v/>
      </c>
      <c r="FH79" s="160" t="str">
        <f>IF(Tbl.Kosten[[#This Row],[Sanr.]]=FH$7,Tbl.Kosten[[#This Row],[Totaal kosten]],"")</f>
        <v/>
      </c>
      <c r="FI79" s="160" t="str">
        <f>IF(Tbl.Kosten[[#This Row],[Sanr.]]=FI$7,Tbl.Kosten[[#This Row],[Totaal kosten]],"")</f>
        <v/>
      </c>
      <c r="FJ79" s="160" t="str">
        <f>IF(Tbl.Kosten[[#This Row],[Sanr.]]=FJ$7,Tbl.Kosten[[#This Row],[Totaal kosten]],"")</f>
        <v/>
      </c>
      <c r="FK79" s="160" t="str">
        <f>IF(Tbl.Kosten[[#This Row],[Sanr.]]=FK$7,Tbl.Kosten[[#This Row],[Totaal kosten]],"")</f>
        <v/>
      </c>
      <c r="FL79" s="160" t="str">
        <f>IF(Tbl.Kosten[[#This Row],[Sanr.]]=FL$7,Tbl.Kosten[[#This Row],[Totaal kosten]],"")</f>
        <v/>
      </c>
      <c r="FM79" s="160" t="str">
        <f>IF(Tbl.Kosten[[#This Row],[Sanr.]]=FM$7,Tbl.Kosten[[#This Row],[Totaal kosten]],"")</f>
        <v/>
      </c>
      <c r="FN79" s="160" t="str">
        <f>IF(Tbl.Kosten[[#This Row],[Sanr.]]=FN$7,Tbl.Kosten[[#This Row],[Totaal kosten]],"")</f>
        <v/>
      </c>
      <c r="FO79" s="160" t="str">
        <f>IF(Tbl.Kosten[[#This Row],[Sanr.]]=FO$7,Tbl.Kosten[[#This Row],[Totaal kosten]],"")</f>
        <v/>
      </c>
      <c r="FP79" s="160" t="str">
        <f>IF(Tbl.Kosten[[#This Row],[Sanr.]]=FP$7,Tbl.Kosten[[#This Row],[Totaal kosten]],"")</f>
        <v/>
      </c>
      <c r="FQ79" s="160" t="str">
        <f>IF(Tbl.Kosten[[#This Row],[Sanr.]]=FQ$7,Tbl.Kosten[[#This Row],[Totaal kosten]],"")</f>
        <v/>
      </c>
      <c r="FR79" s="160" t="str">
        <f>IF(Tbl.Kosten[[#This Row],[Sanr.]]=FR$7,Tbl.Kosten[[#This Row],[Totaal kosten]],"")</f>
        <v/>
      </c>
      <c r="FS79" s="160" t="str">
        <f>IF(Tbl.Kosten[[#This Row],[Sanr.]]=FS$7,Tbl.Kosten[[#This Row],[Totaal kosten]],"")</f>
        <v/>
      </c>
      <c r="FT79" s="160" t="str">
        <f>IF(Tbl.Kosten[[#This Row],[Sanr.]]=FT$7,Tbl.Kosten[[#This Row],[Totaal kosten]],"")</f>
        <v/>
      </c>
      <c r="FU79" s="160" t="str">
        <f>IF(Tbl.Kosten[[#This Row],[Sanr.]]=FU$7,Tbl.Kosten[[#This Row],[Totaal kosten]],"")</f>
        <v/>
      </c>
      <c r="FV79" s="160" t="str">
        <f>IF(Tbl.Kosten[[#This Row],[Sanr.]]=FV$7,Tbl.Kosten[[#This Row],[Totaal kosten]],"")</f>
        <v/>
      </c>
      <c r="FW79" s="160" t="str">
        <f>IFERROR(_xlfn.XLOOKUP(Tbl.Kosten[[#This Row],[Activiteitencode]],Tbl.Activiteiten[Activiteitcode],Tbl.Activiteiten[Anr.],"",0,1),"")</f>
        <v/>
      </c>
      <c r="FX79" s="181" t="str">
        <f>_xlfn.CONCAT(Tbl.Kosten[[#This Row],[Pnr.]],Tbl.Kosten[[#This Row],[Sanr.]])</f>
        <v>P1</v>
      </c>
      <c r="FY79" s="160">
        <f>Tbl.Kosten[[#This Row],[Totaal kosten]]-Tbl.Kosten[[#This Row],[Subsidie]]</f>
        <v>0</v>
      </c>
      <c r="FZ79" s="160">
        <f>IF(Tbl.Kosten[[#This Row],[Pnr.]]=FZ$7,Tbl.Kosten[[#This Row],[Te financieren]],"")</f>
        <v>0</v>
      </c>
      <c r="GA79" s="160" t="str">
        <f>IF(Tbl.Kosten[[#This Row],[Pnr.]]=GA$7,Tbl.Kosten[[#This Row],[Te financieren]],"")</f>
        <v/>
      </c>
      <c r="GB79" s="160" t="str">
        <f>IF(Tbl.Kosten[[#This Row],[Pnr.]]=GB$7,Tbl.Kosten[[#This Row],[Te financieren]],"")</f>
        <v/>
      </c>
      <c r="GC79" s="160" t="str">
        <f>IF(Tbl.Kosten[[#This Row],[Pnr.]]=GC$7,Tbl.Kosten[[#This Row],[Te financieren]],"")</f>
        <v/>
      </c>
      <c r="GD79" s="160" t="str">
        <f>IF(Tbl.Kosten[[#This Row],[Pnr.]]=GD$7,Tbl.Kosten[[#This Row],[Te financieren]],"")</f>
        <v/>
      </c>
      <c r="GE79" s="160" t="str">
        <f>IF(Tbl.Kosten[[#This Row],[Pnr.]]=GE$7,Tbl.Kosten[[#This Row],[Te financieren]],"")</f>
        <v/>
      </c>
      <c r="GF79" s="160" t="str">
        <f>IF(Tbl.Kosten[[#This Row],[Pnr.]]=GF$7,Tbl.Kosten[[#This Row],[Te financieren]],"")</f>
        <v/>
      </c>
      <c r="GG79" s="160" t="str">
        <f>IF(Tbl.Kosten[[#This Row],[Pnr.]]=GG$7,Tbl.Kosten[[#This Row],[Te financieren]],"")</f>
        <v/>
      </c>
      <c r="GH79" s="160" t="str">
        <f>IF(Tbl.Kosten[[#This Row],[Pnr.]]=GH$7,Tbl.Kosten[[#This Row],[Te financieren]],"")</f>
        <v/>
      </c>
      <c r="GI79" s="160" t="str">
        <f>IF(Tbl.Kosten[[#This Row],[Pnr.]]=GI$7,Tbl.Kosten[[#This Row],[Te financieren]],"")</f>
        <v/>
      </c>
      <c r="GJ79" s="160" t="str">
        <f>IF(Tbl.Kosten[[#This Row],[Pnr.]]=GJ$7,Tbl.Kosten[[#This Row],[Te financieren]],"")</f>
        <v/>
      </c>
      <c r="GK79" s="160" t="str">
        <f>IF(Tbl.Kosten[[#This Row],[Pnr.]]=GK$7,Tbl.Kosten[[#This Row],[Te financieren]],"")</f>
        <v/>
      </c>
      <c r="GL79" s="160" t="str">
        <f>IF(Tbl.Kosten[[#This Row],[Pnr.]]=GL$7,Tbl.Kosten[[#This Row],[Te financieren]],"")</f>
        <v/>
      </c>
      <c r="GM79" s="160" t="str">
        <f>IF(Tbl.Kosten[[#This Row],[Pnr.]]=GM$7,Tbl.Kosten[[#This Row],[Te financieren]],"")</f>
        <v/>
      </c>
      <c r="GN79" s="160" t="str">
        <f>IF(Tbl.Kosten[[#This Row],[Pnr.]]=GN$7,Tbl.Kosten[[#This Row],[Te financieren]],"")</f>
        <v/>
      </c>
      <c r="GO79" s="160" t="str">
        <f>IF(Tbl.Kosten[[#This Row],[Pnr.]]=GO$7,Tbl.Kosten[[#This Row],[Te financieren]],"")</f>
        <v/>
      </c>
      <c r="GP79" s="160" t="str">
        <f>IF(Tbl.Kosten[[#This Row],[Pnr.]]=GP$7,Tbl.Kosten[[#This Row],[Te financieren]],"")</f>
        <v/>
      </c>
      <c r="GQ79" s="160" t="str">
        <f>IF(Tbl.Kosten[[#This Row],[Pnr.]]=GQ$7,Tbl.Kosten[[#This Row],[Te financieren]],"")</f>
        <v/>
      </c>
      <c r="GR79" s="160" t="str">
        <f>IF(Tbl.Kosten[[#This Row],[Pnr.]]=GR$7,Tbl.Kosten[[#This Row],[Te financieren]],"")</f>
        <v/>
      </c>
      <c r="GS79" s="160" t="str">
        <f>IF(Tbl.Kosten[[#This Row],[Pnr.]]=GS$7,Tbl.Kosten[[#This Row],[Te financieren]],"")</f>
        <v/>
      </c>
      <c r="GT79" s="160" t="str">
        <f>IF(Tbl.Kosten[[#This Row],[Pnr.]]=GT$7,Tbl.Kosten[[#This Row],[Te financieren]],"")</f>
        <v/>
      </c>
      <c r="GU79" s="160" t="str">
        <f>IF(Tbl.Kosten[[#This Row],[Pnr.]]=GU$7,Tbl.Kosten[[#This Row],[Te financieren]],"")</f>
        <v/>
      </c>
      <c r="GV79" s="160" t="str">
        <f>IF(Tbl.Kosten[[#This Row],[Pnr.]]=GV$7,Tbl.Kosten[[#This Row],[Te financieren]],"")</f>
        <v/>
      </c>
      <c r="GW79" s="160" t="str">
        <f>IF(Tbl.Kosten[[#This Row],[Pnr.]]=GW$7,Tbl.Kosten[[#This Row],[Te financieren]],"")</f>
        <v/>
      </c>
      <c r="GX79" s="160" t="str">
        <f>IF(Tbl.Kosten[[#This Row],[Pnr.]]=GX$7,Tbl.Kosten[[#This Row],[Te financieren]],"")</f>
        <v/>
      </c>
      <c r="GY79" s="160" t="str">
        <f>IF(Tbl.Kosten[[#This Row],[Pnr.]]=GY$7,Tbl.Kosten[[#This Row],[Te financieren]],"")</f>
        <v/>
      </c>
      <c r="GZ79" s="160" t="str">
        <f>IF(Tbl.Kosten[[#This Row],[Pnr.]]=GZ$7,Tbl.Kosten[[#This Row],[Te financieren]],"")</f>
        <v/>
      </c>
      <c r="HA79" s="160" t="str">
        <f>IF(Tbl.Kosten[[#This Row],[Pnr.]]=HA$7,Tbl.Kosten[[#This Row],[Te financieren]],"")</f>
        <v/>
      </c>
      <c r="HB79" s="160" t="str">
        <f>IF(Tbl.Kosten[[#This Row],[Pnr.]]=HB$7,Tbl.Kosten[[#This Row],[Te financieren]],"")</f>
        <v/>
      </c>
      <c r="HC79" s="160" t="str">
        <f>IF(Tbl.Kosten[[#This Row],[Pnr.]]=HC$7,Tbl.Kosten[[#This Row],[Te financieren]],"")</f>
        <v/>
      </c>
      <c r="HD79" s="160" t="str">
        <f>IF(Tbl.Kosten[[#This Row],[Pnr.]]=HD$7,Tbl.Kosten[[#This Row],[Te financieren]],"")</f>
        <v/>
      </c>
      <c r="HE79" s="160" t="str">
        <f>IF(Tbl.Kosten[[#This Row],[Pnr.]]=HE$7,Tbl.Kosten[[#This Row],[Te financieren]],"")</f>
        <v/>
      </c>
      <c r="HF79" s="160" t="str">
        <f>IF(Tbl.Kosten[[#This Row],[Pnr.]]=HF$7,Tbl.Kosten[[#This Row],[Te financieren]],"")</f>
        <v/>
      </c>
      <c r="HG79" s="160" t="str">
        <f>IF(Tbl.Kosten[[#This Row],[Pnr.]]=HG$7,Tbl.Kosten[[#This Row],[Te financieren]],"")</f>
        <v/>
      </c>
      <c r="HH79" s="160" t="str">
        <f>IF(Tbl.Kosten[[#This Row],[Pnr.]]=HH$7,Tbl.Kosten[[#This Row],[Te financieren]],"")</f>
        <v/>
      </c>
      <c r="HI79" s="160" t="str">
        <f>IF(Tbl.Kosten[[#This Row],[Pnr.]]=HI$7,Tbl.Kosten[[#This Row],[Te financieren]],"")</f>
        <v/>
      </c>
      <c r="HJ79" s="160" t="str">
        <f>IF(Tbl.Kosten[[#This Row],[Pnr.]]=HJ$7,Tbl.Kosten[[#This Row],[Te financieren]],"")</f>
        <v/>
      </c>
      <c r="HK79" s="160" t="str">
        <f>IF(Tbl.Kosten[[#This Row],[Pnr.]]=HK$7,Tbl.Kosten[[#This Row],[Te financieren]],"")</f>
        <v/>
      </c>
      <c r="HL79" s="160" t="str">
        <f>IF(Tbl.Kosten[[#This Row],[Pnr.]]=HL$7,Tbl.Kosten[[#This Row],[Te financieren]],"")</f>
        <v/>
      </c>
      <c r="HM79" s="160" t="str">
        <f>IF(Tbl.Kosten[[#This Row],[Pnr.]]=HM$7,Tbl.Kosten[[#This Row],[Te financieren]],"")</f>
        <v/>
      </c>
      <c r="HN79" s="160" t="str">
        <f>IF(Tbl.Kosten[[#This Row],[Pnr.]]=HN$7,Tbl.Kosten[[#This Row],[Te financieren]],"")</f>
        <v/>
      </c>
      <c r="HO79" s="160" t="str">
        <f>IF(Tbl.Kosten[[#This Row],[Pnr.]]=HO$7,Tbl.Kosten[[#This Row],[Te financieren]],"")</f>
        <v/>
      </c>
      <c r="HP79" s="160" t="str">
        <f>IF(Tbl.Kosten[[#This Row],[Pnr.]]=HP$7,Tbl.Kosten[[#This Row],[Te financieren]],"")</f>
        <v/>
      </c>
      <c r="HQ79" s="160" t="str">
        <f>IF(Tbl.Kosten[[#This Row],[Pnr.]]=HQ$7,Tbl.Kosten[[#This Row],[Te financieren]],"")</f>
        <v/>
      </c>
      <c r="HR79" s="160" t="str">
        <f>IF(Tbl.Kosten[[#This Row],[Pnr.]]=HR$7,Tbl.Kosten[[#This Row],[Te financieren]],"")</f>
        <v/>
      </c>
      <c r="HS79" s="160" t="str">
        <f>IF(Tbl.Kosten[[#This Row],[Pnr.]]=HS$7,Tbl.Kosten[[#This Row],[Te financieren]],"")</f>
        <v/>
      </c>
      <c r="HT79" s="160" t="str">
        <f>IF(Tbl.Kosten[[#This Row],[Pnr.]]=HT$7,Tbl.Kosten[[#This Row],[Te financieren]],"")</f>
        <v/>
      </c>
      <c r="HU79" s="160" t="str">
        <f>IF(Tbl.Kosten[[#This Row],[Pnr.]]=HU$7,Tbl.Kosten[[#This Row],[Te financieren]],"")</f>
        <v/>
      </c>
      <c r="HV79" s="160" t="str">
        <f>IF(Tbl.Kosten[[#This Row],[Pnr.]]=HV$7,Tbl.Kosten[[#This Row],[Te financieren]],"")</f>
        <v/>
      </c>
      <c r="HW79" s="160" t="str">
        <f>IF(Tbl.Kosten[[#This Row],[Pnr.]]=HW$7,Tbl.Kosten[[#This Row],[Te financieren]],"")</f>
        <v/>
      </c>
    </row>
    <row r="80" spans="2:231" x14ac:dyDescent="0.3">
      <c r="B80" s="144"/>
      <c r="C80" s="147"/>
      <c r="D80" s="146"/>
      <c r="E80" s="147"/>
      <c r="F80" s="145"/>
      <c r="G80" s="11" t="str">
        <f>IF(Tbl.Kosten[[#This Row],[Medewerker e/o 
functie]]&lt;&gt;"",_xlfn.XLOOKUP(Tbl.Kosten[[#This Row],[Medewerker e/o 
functie]],Tbl.Uurtarief[Medewerker en/of functie],Tbl.Uurtarief[Uurtarief],"",0,1),"")</f>
        <v/>
      </c>
      <c r="H80" s="121">
        <f>IFERROR(Tbl.Kosten[[#This Row],[Uren]]*Tbl.Kosten[[#This Row],[Uurtarief]],0)</f>
        <v>0</v>
      </c>
      <c r="I80" s="119" t="str">
        <f>IF(Tbl.Kosten[[#This Row],[Subtotaal uren]]&lt;&gt;0,_xlfn.XLOOKUP(Tbl.Kosten[[#This Row],[Medewerker e/o 
functie]],Tbl.Uurtarief[Medewerker en/of functie],Tbl.Uurtarief[Kostensoort arbeid],"",0,1),"")</f>
        <v/>
      </c>
      <c r="J80" s="147"/>
      <c r="K80" s="145"/>
      <c r="L80" s="149" t="str">
        <f>IF(Tbl.Kosten[[#This Row],[Activum]]&lt;&gt;"",_xlfn.XLOOKUP(Tbl.Kosten[[#This Row],[Activum]],Tbl.Afschrijvingskosten[Activum],Tbl.Afschrijvingskosten[Tarief per afschrijvings-eenheid],"",0,1),"")</f>
        <v/>
      </c>
      <c r="M80" s="122">
        <f>IFERROR(Tbl.Kosten[[#This Row],[Een-
heden]]*Tbl.Kosten[[#This Row],[Afschrijvings-
tarief]],0)</f>
        <v>0</v>
      </c>
      <c r="N80" s="122" t="str">
        <f>IF(Tbl.Kosten[[#This Row],[Subtotaal afschrijving]]&lt;&gt;0,Lijsten!A78,"")</f>
        <v/>
      </c>
      <c r="O80" s="150"/>
      <c r="P80" s="145"/>
      <c r="Q80" s="148"/>
      <c r="R80" s="122">
        <f>IFERROR(Tbl.Kosten[[#This Row],[Aantal]]*Tbl.Kosten[[#This Row],[Tarief]],0)</f>
        <v>0</v>
      </c>
      <c r="S80" s="8">
        <f>IFERROR(Tbl.Kosten[[#This Row],[Subtotaal overige kosten]]+Tbl.Kosten[[#This Row],[Subtotaal uren]]+Tbl.Kosten[[#This Row],[Subtotaal afschrijving]],0)</f>
        <v>0</v>
      </c>
      <c r="T80" s="8">
        <f>IFERROR(Tbl.Kosten[[#This Row],[Totaal kosten]]*Tbl.Kosten[[#This Row],[Subsidie%]],0)</f>
        <v>0</v>
      </c>
      <c r="U80" s="4" t="str" cm="1">
        <f t="array" ref="U80">IFERROR(_xlfn.IFS(Tbl.Kosten[[#This Row],[Subtotaal uren]]&lt;&gt;0,Tbl.Kosten[[#This Row],[Kostensoort arbeid]],Tbl.Kosten[[#This Row],[Subtotaal afschrijving]]&lt;&gt;0,Tbl.Kosten[[#This Row],[Kostensoort afschrijving]],Tbl.Kosten[[#This Row],[Subtotaal overige kosten]]&lt;&gt;0,Tbl.Kosten[[#This Row],[Kostensoort overig]]),"")</f>
        <v/>
      </c>
      <c r="V80" s="4" t="str">
        <f>IFERROR(_xlfn.XLOOKUP(Tbl.Kosten[[#This Row],[Activiteitencode]],Tbl.Activiteiten[Activiteitcode],Tbl.Activiteiten[Werkpakketcode],"",0,1),"")</f>
        <v/>
      </c>
      <c r="W80" s="4" t="str">
        <f>IFERROR(_xlfn.XLOOKUP(Tbl.Kosten[[#This Row],[Werkpakketcode]],Tbl.Werkpakketten[Werkpakketcode],Tbl.Werkpakketten[Subsidiabele activiteit],"",0,1),"")</f>
        <v/>
      </c>
      <c r="X80" s="12">
        <f>IFERROR(_xlfn.XLOOKUP(Tbl.Kosten[[#This Row],[Sanr.]],Tbl.Subsidiehoogte[SAnr.],Tbl.Subsidiehoogte[Sub. Percentage],0,0,1),0)</f>
        <v>0</v>
      </c>
      <c r="Y80" s="154" t="str">
        <f>IFERROR(_xlfn.XLOOKUP(Tbl.Kosten[[#This Row],[Partnercode]],Tbl.Projectpartners[Partnercode],Tbl.Projectpartners[PNr.],"",0,1),"")</f>
        <v>P1</v>
      </c>
      <c r="Z80" s="158">
        <f>IF(Tbl.Kosten[[#This Row],[Pnr.]]=Z$7,Tbl.Kosten[[#This Row],[Totaal kosten]],"")</f>
        <v>0</v>
      </c>
      <c r="AA80" s="158" t="str">
        <f>IF(Tbl.Kosten[[#This Row],[Pnr.]]=AA$7,Tbl.Kosten[[#This Row],[Totaal kosten]],"")</f>
        <v/>
      </c>
      <c r="AB80" s="158" t="str">
        <f>IF(Tbl.Kosten[[#This Row],[Pnr.]]=AB$7,Tbl.Kosten[[#This Row],[Totaal kosten]],"")</f>
        <v/>
      </c>
      <c r="AC80" s="158" t="str">
        <f>IF(Tbl.Kosten[[#This Row],[Pnr.]]=AC$7,Tbl.Kosten[[#This Row],[Totaal kosten]],"")</f>
        <v/>
      </c>
      <c r="AD80" s="158" t="str">
        <f>IF(Tbl.Kosten[[#This Row],[Pnr.]]=AD$7,Tbl.Kosten[[#This Row],[Totaal kosten]],"")</f>
        <v/>
      </c>
      <c r="AE80" s="158" t="str">
        <f>IF(Tbl.Kosten[[#This Row],[Pnr.]]=AE$7,Tbl.Kosten[[#This Row],[Totaal kosten]],"")</f>
        <v/>
      </c>
      <c r="AF80" s="158" t="str">
        <f>IF(Tbl.Kosten[[#This Row],[Pnr.]]=AF$7,Tbl.Kosten[[#This Row],[Totaal kosten]],"")</f>
        <v/>
      </c>
      <c r="AG80" s="158" t="str">
        <f>IF(Tbl.Kosten[[#This Row],[Pnr.]]=AG$7,Tbl.Kosten[[#This Row],[Totaal kosten]],"")</f>
        <v/>
      </c>
      <c r="AH80" s="158" t="str">
        <f>IF(Tbl.Kosten[[#This Row],[Pnr.]]=AH$7,Tbl.Kosten[[#This Row],[Totaal kosten]],"")</f>
        <v/>
      </c>
      <c r="AI80" s="158" t="str">
        <f>IF(Tbl.Kosten[[#This Row],[Pnr.]]=AI$7,Tbl.Kosten[[#This Row],[Totaal kosten]],"")</f>
        <v/>
      </c>
      <c r="AJ80" s="158" t="str">
        <f>IF(Tbl.Kosten[[#This Row],[Pnr.]]=AJ$7,Tbl.Kosten[[#This Row],[Totaal kosten]],"")</f>
        <v/>
      </c>
      <c r="AK80" s="158" t="str">
        <f>IF(Tbl.Kosten[[#This Row],[Pnr.]]=AK$7,Tbl.Kosten[[#This Row],[Totaal kosten]],"")</f>
        <v/>
      </c>
      <c r="AL80" s="158" t="str">
        <f>IF(Tbl.Kosten[[#This Row],[Pnr.]]=AL$7,Tbl.Kosten[[#This Row],[Totaal kosten]],"")</f>
        <v/>
      </c>
      <c r="AM80" s="158" t="str">
        <f>IF(Tbl.Kosten[[#This Row],[Pnr.]]=AM$7,Tbl.Kosten[[#This Row],[Totaal kosten]],"")</f>
        <v/>
      </c>
      <c r="AN80" s="158" t="str">
        <f>IF(Tbl.Kosten[[#This Row],[Pnr.]]=AN$7,Tbl.Kosten[[#This Row],[Totaal kosten]],"")</f>
        <v/>
      </c>
      <c r="AO80" s="158" t="str">
        <f>IF(Tbl.Kosten[[#This Row],[Pnr.]]=AO$7,Tbl.Kosten[[#This Row],[Totaal kosten]],"")</f>
        <v/>
      </c>
      <c r="AP80" s="158" t="str">
        <f>IF(Tbl.Kosten[[#This Row],[Pnr.]]=AP$7,Tbl.Kosten[[#This Row],[Totaal kosten]],"")</f>
        <v/>
      </c>
      <c r="AQ80" s="158" t="str">
        <f>IF(Tbl.Kosten[[#This Row],[Pnr.]]=AQ$7,Tbl.Kosten[[#This Row],[Totaal kosten]],"")</f>
        <v/>
      </c>
      <c r="AR80" s="158" t="str">
        <f>IF(Tbl.Kosten[[#This Row],[Pnr.]]=AR$7,Tbl.Kosten[[#This Row],[Totaal kosten]],"")</f>
        <v/>
      </c>
      <c r="AS80" s="158" t="str">
        <f>IF(Tbl.Kosten[[#This Row],[Pnr.]]=AS$7,Tbl.Kosten[[#This Row],[Totaal kosten]],"")</f>
        <v/>
      </c>
      <c r="AT80" s="158" t="str">
        <f>IF(Tbl.Kosten[[#This Row],[Pnr.]]=AT$7,Tbl.Kosten[[#This Row],[Totaal kosten]],"")</f>
        <v/>
      </c>
      <c r="AU80" s="158" t="str">
        <f>IF(Tbl.Kosten[[#This Row],[Pnr.]]=AU$7,Tbl.Kosten[[#This Row],[Totaal kosten]],"")</f>
        <v/>
      </c>
      <c r="AV80" s="158" t="str">
        <f>IF(Tbl.Kosten[[#This Row],[Pnr.]]=AV$7,Tbl.Kosten[[#This Row],[Totaal kosten]],"")</f>
        <v/>
      </c>
      <c r="AW80" s="158" t="str">
        <f>IF(Tbl.Kosten[[#This Row],[Pnr.]]=AW$7,Tbl.Kosten[[#This Row],[Totaal kosten]],"")</f>
        <v/>
      </c>
      <c r="AX80" s="158" t="str">
        <f>IF(Tbl.Kosten[[#This Row],[Pnr.]]=AX$7,Tbl.Kosten[[#This Row],[Totaal kosten]],"")</f>
        <v/>
      </c>
      <c r="AY80" s="158" t="str">
        <f>IF(Tbl.Kosten[[#This Row],[Pnr.]]=AY$7,Tbl.Kosten[[#This Row],[Totaal kosten]],"")</f>
        <v/>
      </c>
      <c r="AZ80" s="158" t="str">
        <f>IF(Tbl.Kosten[[#This Row],[Pnr.]]=AZ$7,Tbl.Kosten[[#This Row],[Totaal kosten]],"")</f>
        <v/>
      </c>
      <c r="BA80" s="158" t="str">
        <f>IF(Tbl.Kosten[[#This Row],[Pnr.]]=BA$7,Tbl.Kosten[[#This Row],[Totaal kosten]],"")</f>
        <v/>
      </c>
      <c r="BB80" s="158" t="str">
        <f>IF(Tbl.Kosten[[#This Row],[Pnr.]]=BB$7,Tbl.Kosten[[#This Row],[Totaal kosten]],"")</f>
        <v/>
      </c>
      <c r="BC80" s="158" t="str">
        <f>IF(Tbl.Kosten[[#This Row],[Pnr.]]=BC$7,Tbl.Kosten[[#This Row],[Totaal kosten]],"")</f>
        <v/>
      </c>
      <c r="BD80" s="158" t="str">
        <f>IF(Tbl.Kosten[[#This Row],[Pnr.]]=BD$7,Tbl.Kosten[[#This Row],[Totaal kosten]],"")</f>
        <v/>
      </c>
      <c r="BE80" s="158" t="str">
        <f>IF(Tbl.Kosten[[#This Row],[Pnr.]]=BE$7,Tbl.Kosten[[#This Row],[Totaal kosten]],"")</f>
        <v/>
      </c>
      <c r="BF80" s="158" t="str">
        <f>IF(Tbl.Kosten[[#This Row],[Pnr.]]=BF$7,Tbl.Kosten[[#This Row],[Totaal kosten]],"")</f>
        <v/>
      </c>
      <c r="BG80" s="158" t="str">
        <f>IF(Tbl.Kosten[[#This Row],[Pnr.]]=BG$7,Tbl.Kosten[[#This Row],[Totaal kosten]],"")</f>
        <v/>
      </c>
      <c r="BH80" s="158" t="str">
        <f>IF(Tbl.Kosten[[#This Row],[Pnr.]]=BH$7,Tbl.Kosten[[#This Row],[Totaal kosten]],"")</f>
        <v/>
      </c>
      <c r="BI80" s="158" t="str">
        <f>IF(Tbl.Kosten[[#This Row],[Pnr.]]=BI$7,Tbl.Kosten[[#This Row],[Totaal kosten]],"")</f>
        <v/>
      </c>
      <c r="BJ80" s="158" t="str">
        <f>IF(Tbl.Kosten[[#This Row],[Pnr.]]=BJ$7,Tbl.Kosten[[#This Row],[Totaal kosten]],"")</f>
        <v/>
      </c>
      <c r="BK80" s="158" t="str">
        <f>IF(Tbl.Kosten[[#This Row],[Pnr.]]=BK$7,Tbl.Kosten[[#This Row],[Totaal kosten]],"")</f>
        <v/>
      </c>
      <c r="BL80" s="158" t="str">
        <f>IF(Tbl.Kosten[[#This Row],[Pnr.]]=BL$7,Tbl.Kosten[[#This Row],[Totaal kosten]],"")</f>
        <v/>
      </c>
      <c r="BM80" s="158" t="str">
        <f>IF(Tbl.Kosten[[#This Row],[Pnr.]]=BM$7,Tbl.Kosten[[#This Row],[Totaal kosten]],"")</f>
        <v/>
      </c>
      <c r="BN80" s="158" t="str">
        <f>IF(Tbl.Kosten[[#This Row],[Pnr.]]=BN$7,Tbl.Kosten[[#This Row],[Totaal kosten]],"")</f>
        <v/>
      </c>
      <c r="BO80" s="158" t="str">
        <f>IF(Tbl.Kosten[[#This Row],[Pnr.]]=BO$7,Tbl.Kosten[[#This Row],[Totaal kosten]],"")</f>
        <v/>
      </c>
      <c r="BP80" s="158" t="str">
        <f>IF(Tbl.Kosten[[#This Row],[Pnr.]]=BP$7,Tbl.Kosten[[#This Row],[Totaal kosten]],"")</f>
        <v/>
      </c>
      <c r="BQ80" s="158" t="str">
        <f>IF(Tbl.Kosten[[#This Row],[Pnr.]]=BQ$7,Tbl.Kosten[[#This Row],[Totaal kosten]],"")</f>
        <v/>
      </c>
      <c r="BR80" s="158" t="str">
        <f>IF(Tbl.Kosten[[#This Row],[Pnr.]]=BR$7,Tbl.Kosten[[#This Row],[Totaal kosten]],"")</f>
        <v/>
      </c>
      <c r="BS80" s="158" t="str">
        <f>IF(Tbl.Kosten[[#This Row],[Pnr.]]=BS$7,Tbl.Kosten[[#This Row],[Totaal kosten]],"")</f>
        <v/>
      </c>
      <c r="BT80" s="158" t="str">
        <f>IF(Tbl.Kosten[[#This Row],[Pnr.]]=BT$7,Tbl.Kosten[[#This Row],[Totaal kosten]],"")</f>
        <v/>
      </c>
      <c r="BU80" s="158" t="str">
        <f>IF(Tbl.Kosten[[#This Row],[Pnr.]]=BU$7,Tbl.Kosten[[#This Row],[Totaal kosten]],"")</f>
        <v/>
      </c>
      <c r="BV80" s="158" t="str">
        <f>IF(Tbl.Kosten[[#This Row],[Pnr.]]=BV$7,Tbl.Kosten[[#This Row],[Totaal kosten]],"")</f>
        <v/>
      </c>
      <c r="BW80" s="158" t="str">
        <f>IF(Tbl.Kosten[[#This Row],[Pnr.]]=BW$7,Tbl.Kosten[[#This Row],[Totaal kosten]],"")</f>
        <v/>
      </c>
      <c r="BX80" s="158" t="str">
        <f>IFERROR(_xlfn.XLOOKUP(Tbl.Kosten[[#This Row],[Werkpakketcode]],Tbl.Werkpakketten[Werkpakketcode],Tbl.Werkpakketten[WPnr.],"",0,1),"")</f>
        <v/>
      </c>
      <c r="BY80" s="158" t="str">
        <f>IF(Tbl.Kosten[[#This Row],[WPnr.]]=BY$7,Tbl.Kosten[[#This Row],[Totaal kosten]],"")</f>
        <v/>
      </c>
      <c r="BZ80" s="158" t="str">
        <f>IF(Tbl.Kosten[[#This Row],[WPnr.]]=BZ$7,Tbl.Kosten[[#This Row],[Totaal kosten]],"")</f>
        <v/>
      </c>
      <c r="CA80" s="158" t="str">
        <f>IF(Tbl.Kosten[[#This Row],[WPnr.]]=CA$7,Tbl.Kosten[[#This Row],[Totaal kosten]],"")</f>
        <v/>
      </c>
      <c r="CB80" s="158" t="str">
        <f>IF(Tbl.Kosten[[#This Row],[WPnr.]]=CB$7,Tbl.Kosten[[#This Row],[Totaal kosten]],"")</f>
        <v/>
      </c>
      <c r="CC80" s="158" t="str">
        <f>IF(Tbl.Kosten[[#This Row],[WPnr.]]=CC$7,Tbl.Kosten[[#This Row],[Totaal kosten]],"")</f>
        <v/>
      </c>
      <c r="CD80" s="158" t="str">
        <f>IF(Tbl.Kosten[[#This Row],[WPnr.]]=CD$7,Tbl.Kosten[[#This Row],[Totaal kosten]],"")</f>
        <v/>
      </c>
      <c r="CE80" s="158" t="str">
        <f>IF(Tbl.Kosten[[#This Row],[WPnr.]]=CE$7,Tbl.Kosten[[#This Row],[Totaal kosten]],"")</f>
        <v/>
      </c>
      <c r="CF80" s="158" t="str">
        <f>IF(Tbl.Kosten[[#This Row],[WPnr.]]=CF$7,Tbl.Kosten[[#This Row],[Totaal kosten]],"")</f>
        <v/>
      </c>
      <c r="CG80" s="158" t="str">
        <f>IF(Tbl.Kosten[[#This Row],[WPnr.]]=CG$7,Tbl.Kosten[[#This Row],[Totaal kosten]],"")</f>
        <v/>
      </c>
      <c r="CH80" s="158" t="str">
        <f>IF(Tbl.Kosten[[#This Row],[WPnr.]]=CH$7,Tbl.Kosten[[#This Row],[Totaal kosten]],"")</f>
        <v/>
      </c>
      <c r="CI80" s="158" t="str">
        <f>IF(Tbl.Kosten[[#This Row],[WPnr.]]=CI$7,Tbl.Kosten[[#This Row],[Totaal kosten]],"")</f>
        <v/>
      </c>
      <c r="CJ80" s="158" t="str">
        <f>IF(Tbl.Kosten[[#This Row],[WPnr.]]=CJ$7,Tbl.Kosten[[#This Row],[Totaal kosten]],"")</f>
        <v/>
      </c>
      <c r="CK80" s="158" t="str">
        <f>IF(Tbl.Kosten[[#This Row],[WPnr.]]=CK$7,Tbl.Kosten[[#This Row],[Totaal kosten]],"")</f>
        <v/>
      </c>
      <c r="CL80" s="158" t="str">
        <f>IF(Tbl.Kosten[[#This Row],[WPnr.]]=CL$7,Tbl.Kosten[[#This Row],[Totaal kosten]],"")</f>
        <v/>
      </c>
      <c r="CM80" s="158" t="str">
        <f>IF(Tbl.Kosten[[#This Row],[WPnr.]]=CM$7,Tbl.Kosten[[#This Row],[Totaal kosten]],"")</f>
        <v/>
      </c>
      <c r="CN80" s="158" t="str">
        <f>IF(Tbl.Kosten[[#This Row],[WPnr.]]=CN$7,Tbl.Kosten[[#This Row],[Totaal kosten]],"")</f>
        <v/>
      </c>
      <c r="CO80" s="158" t="str">
        <f>IF(Tbl.Kosten[[#This Row],[WPnr.]]=CO$7,Tbl.Kosten[[#This Row],[Totaal kosten]],"")</f>
        <v/>
      </c>
      <c r="CP80" s="158" t="str">
        <f>IF(Tbl.Kosten[[#This Row],[WPnr.]]=CP$7,Tbl.Kosten[[#This Row],[Totaal kosten]],"")</f>
        <v/>
      </c>
      <c r="CQ80" s="158" t="str">
        <f>IF(Tbl.Kosten[[#This Row],[WPnr.]]=CQ$7,Tbl.Kosten[[#This Row],[Totaal kosten]],"")</f>
        <v/>
      </c>
      <c r="CR80" s="158" t="str">
        <f>IF(Tbl.Kosten[[#This Row],[WPnr.]]=CR$7,Tbl.Kosten[[#This Row],[Totaal kosten]],"")</f>
        <v/>
      </c>
      <c r="CS80" s="158" t="str">
        <f>IF(Tbl.Kosten[[#This Row],[WPnr.]]=CS$7,Tbl.Kosten[[#This Row],[Totaal kosten]],"")</f>
        <v/>
      </c>
      <c r="CT80" s="158" t="str">
        <f>IF(Tbl.Kosten[[#This Row],[WPnr.]]=CT$7,Tbl.Kosten[[#This Row],[Totaal kosten]],"")</f>
        <v/>
      </c>
      <c r="CU80" s="158" t="str">
        <f>IF(Tbl.Kosten[[#This Row],[WPnr.]]=CU$7,Tbl.Kosten[[#This Row],[Totaal kosten]],"")</f>
        <v/>
      </c>
      <c r="CV80" s="158" t="str">
        <f>IF(Tbl.Kosten[[#This Row],[WPnr.]]=CV$7,Tbl.Kosten[[#This Row],[Totaal kosten]],"")</f>
        <v/>
      </c>
      <c r="CW80" s="158" t="str">
        <f>IF(Tbl.Kosten[[#This Row],[WPnr.]]=CW$7,Tbl.Kosten[[#This Row],[Totaal kosten]],"")</f>
        <v/>
      </c>
      <c r="CX80" s="158" t="str">
        <f>IF(Tbl.Kosten[[#This Row],[WPnr.]]=CX$7,Tbl.Kosten[[#This Row],[Totaal kosten]],"")</f>
        <v/>
      </c>
      <c r="CY80" s="158" t="str">
        <f>IF(Tbl.Kosten[[#This Row],[WPnr.]]=CY$7,Tbl.Kosten[[#This Row],[Totaal kosten]],"")</f>
        <v/>
      </c>
      <c r="CZ80" s="158" t="str">
        <f>IF(Tbl.Kosten[[#This Row],[WPnr.]]=CZ$7,Tbl.Kosten[[#This Row],[Totaal kosten]],"")</f>
        <v/>
      </c>
      <c r="DA80" s="158" t="str">
        <f>IF(Tbl.Kosten[[#This Row],[WPnr.]]=DA$7,Tbl.Kosten[[#This Row],[Totaal kosten]],"")</f>
        <v/>
      </c>
      <c r="DB80" s="158" t="str">
        <f>IF(Tbl.Kosten[[#This Row],[WPnr.]]=DB$7,Tbl.Kosten[[#This Row],[Totaal kosten]],"")</f>
        <v/>
      </c>
      <c r="DC80" s="158" t="str">
        <f>IF(Tbl.Kosten[[#This Row],[WPnr.]]=DC$7,Tbl.Kosten[[#This Row],[Totaal kosten]],"")</f>
        <v/>
      </c>
      <c r="DD80" s="158" t="str">
        <f>IF(Tbl.Kosten[[#This Row],[WPnr.]]=DD$7,Tbl.Kosten[[#This Row],[Totaal kosten]],"")</f>
        <v/>
      </c>
      <c r="DE80" s="158" t="str">
        <f>IF(Tbl.Kosten[[#This Row],[WPnr.]]=DE$7,Tbl.Kosten[[#This Row],[Totaal kosten]],"")</f>
        <v/>
      </c>
      <c r="DF80" s="158" t="str">
        <f>IF(Tbl.Kosten[[#This Row],[WPnr.]]=DF$7,Tbl.Kosten[[#This Row],[Totaal kosten]],"")</f>
        <v/>
      </c>
      <c r="DG80" s="158" t="str">
        <f>IF(Tbl.Kosten[[#This Row],[WPnr.]]=DG$7,Tbl.Kosten[[#This Row],[Totaal kosten]],"")</f>
        <v/>
      </c>
      <c r="DH80" s="158" t="str">
        <f>IF(Tbl.Kosten[[#This Row],[WPnr.]]=DH$7,Tbl.Kosten[[#This Row],[Totaal kosten]],"")</f>
        <v/>
      </c>
      <c r="DI80" s="158" t="str">
        <f>IF(Tbl.Kosten[[#This Row],[WPnr.]]=DI$7,Tbl.Kosten[[#This Row],[Totaal kosten]],"")</f>
        <v/>
      </c>
      <c r="DJ80" s="158" t="str">
        <f>IF(Tbl.Kosten[[#This Row],[WPnr.]]=DJ$7,Tbl.Kosten[[#This Row],[Totaal kosten]],"")</f>
        <v/>
      </c>
      <c r="DK80" s="158" t="str">
        <f>IF(Tbl.Kosten[[#This Row],[WPnr.]]=DK$7,Tbl.Kosten[[#This Row],[Totaal kosten]],"")</f>
        <v/>
      </c>
      <c r="DL80" s="158" t="str">
        <f>IF(Tbl.Kosten[[#This Row],[WPnr.]]=DL$7,Tbl.Kosten[[#This Row],[Totaal kosten]],"")</f>
        <v/>
      </c>
      <c r="DM80" s="158" t="str">
        <f>IF(Tbl.Kosten[[#This Row],[WPnr.]]=DM$7,Tbl.Kosten[[#This Row],[Totaal kosten]],"")</f>
        <v/>
      </c>
      <c r="DN80" s="158" t="str">
        <f>IF(Tbl.Kosten[[#This Row],[WPnr.]]=DN$7,Tbl.Kosten[[#This Row],[Totaal kosten]],"")</f>
        <v/>
      </c>
      <c r="DO80" s="158" t="str">
        <f>IF(Tbl.Kosten[[#This Row],[WPnr.]]=DO$7,Tbl.Kosten[[#This Row],[Totaal kosten]],"")</f>
        <v/>
      </c>
      <c r="DP80" s="158" t="str">
        <f>IF(Tbl.Kosten[[#This Row],[WPnr.]]=DP$7,Tbl.Kosten[[#This Row],[Totaal kosten]],"")</f>
        <v/>
      </c>
      <c r="DQ80" s="158" t="str">
        <f>IF(Tbl.Kosten[[#This Row],[WPnr.]]=DQ$7,Tbl.Kosten[[#This Row],[Totaal kosten]],"")</f>
        <v/>
      </c>
      <c r="DR80" s="158" t="str">
        <f>IF(Tbl.Kosten[[#This Row],[WPnr.]]=DR$7,Tbl.Kosten[[#This Row],[Totaal kosten]],"")</f>
        <v/>
      </c>
      <c r="DS80" s="158" t="str">
        <f>IF(Tbl.Kosten[[#This Row],[WPnr.]]=DS$7,Tbl.Kosten[[#This Row],[Totaal kosten]],"")</f>
        <v/>
      </c>
      <c r="DT80" s="158" t="str">
        <f>IF(Tbl.Kosten[[#This Row],[WPnr.]]=DT$7,Tbl.Kosten[[#This Row],[Totaal kosten]],"")</f>
        <v/>
      </c>
      <c r="DU80" s="158" t="str">
        <f>IF(Tbl.Kosten[[#This Row],[WPnr.]]=DU$7,Tbl.Kosten[[#This Row],[Totaal kosten]],"")</f>
        <v/>
      </c>
      <c r="DV80" s="158" t="str">
        <f>IF(Tbl.Kosten[[#This Row],[WPnr.]]=DV$7,Tbl.Kosten[[#This Row],[Totaal kosten]],"")</f>
        <v/>
      </c>
      <c r="DW80" s="160" t="str">
        <f>IFERROR(_xlfn.XLOOKUP(Tbl.Kosten[[#This Row],[Kostensoort]],Tbl.Kostensoorten[Kostensoorten],Tbl.Kostensoorten[KSnr.],"",0,1),"")</f>
        <v/>
      </c>
      <c r="DX80" s="160" t="str">
        <f>IF(Tbl.Kosten[[#This Row],[KSnr.]]=DX$7,Tbl.Kosten[[#This Row],[Totaal kosten]],"")</f>
        <v/>
      </c>
      <c r="DY80" s="160" t="str">
        <f>IF(Tbl.Kosten[[#This Row],[KSnr.]]=DY$7,Tbl.Kosten[[#This Row],[Totaal kosten]],"")</f>
        <v/>
      </c>
      <c r="DZ80" s="160" t="str">
        <f>IF(Tbl.Kosten[[#This Row],[KSnr.]]=DZ$7,Tbl.Kosten[[#This Row],[Totaal kosten]],"")</f>
        <v/>
      </c>
      <c r="EA80" s="160" t="str">
        <f>IF(Tbl.Kosten[[#This Row],[KSnr.]]=EA$7,Tbl.Kosten[[#This Row],[Totaal kosten]],"")</f>
        <v/>
      </c>
      <c r="EB80" s="160" t="str">
        <f>IF(Tbl.Kosten[[#This Row],[KSnr.]]=EB$7,Tbl.Kosten[[#This Row],[Totaal kosten]],"")</f>
        <v/>
      </c>
      <c r="EC80" s="160" t="str">
        <f>IF(Tbl.Kosten[[#This Row],[KSnr.]]=EC$7,Tbl.Kosten[[#This Row],[Totaal kosten]],"")</f>
        <v/>
      </c>
      <c r="ED80" s="160" t="str">
        <f>IF(Tbl.Kosten[[#This Row],[KSnr.]]=ED$7,Tbl.Kosten[[#This Row],[Totaal kosten]],"")</f>
        <v/>
      </c>
      <c r="EE80" s="160" t="str">
        <f>IF(Tbl.Kosten[[#This Row],[KSnr.]]=EE$7,Tbl.Kosten[[#This Row],[Totaal kosten]],"")</f>
        <v/>
      </c>
      <c r="EF80" s="160" t="str">
        <f>IF(Tbl.Kosten[[#This Row],[KSnr.]]=EF$7,Tbl.Kosten[[#This Row],[Totaal kosten]],"")</f>
        <v/>
      </c>
      <c r="EG80" s="160" t="str">
        <f>IF(Tbl.Kosten[[#This Row],[KSnr.]]=EG$7,Tbl.Kosten[[#This Row],[Totaal kosten]],"")</f>
        <v/>
      </c>
      <c r="EH80" s="160" t="str">
        <f>IF(Tbl.Kosten[[#This Row],[KSnr.]]=EH$7,Tbl.Kosten[[#This Row],[Totaal kosten]],"")</f>
        <v/>
      </c>
      <c r="EI80" s="160" t="str">
        <f>IF(Tbl.Kosten[[#This Row],[KSnr.]]=EI$7,Tbl.Kosten[[#This Row],[Totaal kosten]],"")</f>
        <v/>
      </c>
      <c r="EJ80" s="160" t="str">
        <f>IF(Tbl.Kosten[[#This Row],[KSnr.]]=EJ$7,Tbl.Kosten[[#This Row],[Totaal kosten]],"")</f>
        <v/>
      </c>
      <c r="EK80" s="160" t="str">
        <f>IF(Tbl.Kosten[[#This Row],[KSnr.]]=EK$7,Tbl.Kosten[[#This Row],[Totaal kosten]],"")</f>
        <v/>
      </c>
      <c r="EL80" s="160" t="str">
        <f>IF(Tbl.Kosten[[#This Row],[KSnr.]]=EL$7,Tbl.Kosten[[#This Row],[Totaal kosten]],"")</f>
        <v/>
      </c>
      <c r="EM80" s="160" t="str">
        <f>IF(Tbl.Kosten[[#This Row],[KSnr.]]=EM$7,Tbl.Kosten[[#This Row],[Totaal kosten]],"")</f>
        <v/>
      </c>
      <c r="EN80" s="160" t="str">
        <f>IF(Tbl.Kosten[[#This Row],[KSnr.]]=EN$7,Tbl.Kosten[[#This Row],[Totaal kosten]],"")</f>
        <v/>
      </c>
      <c r="EO80" s="160" t="str">
        <f>IF(Tbl.Kosten[[#This Row],[KSnr.]]=EO$7,Tbl.Kosten[[#This Row],[Totaal kosten]],"")</f>
        <v/>
      </c>
      <c r="EP80" s="160" t="str">
        <f>IF(Tbl.Kosten[[#This Row],[KSnr.]]=EP$7,Tbl.Kosten[[#This Row],[Totaal kosten]],"")</f>
        <v/>
      </c>
      <c r="EQ80" s="160" t="str">
        <f>IF(Tbl.Kosten[[#This Row],[KSnr.]]=EQ$7,Tbl.Kosten[[#This Row],[Totaal kosten]],"")</f>
        <v/>
      </c>
      <c r="ER80" s="154" t="str">
        <f>IFERROR(_xlfn.XLOOKUP(Tbl.Kosten[[#This Row],[Subsidieactiviteit]],Tbl.Subsidiehoogte[Subsidieactiviteit],Tbl.Subsidiehoogte[SAnr.],"",0,1),"")</f>
        <v/>
      </c>
      <c r="ES80" s="160" t="str">
        <f>IF(Tbl.Kosten[[#This Row],[Sanr.]]=ES$7,Tbl.Kosten[[#This Row],[Totaal kosten]],"")</f>
        <v/>
      </c>
      <c r="ET80" s="160" t="str">
        <f>IF(Tbl.Kosten[[#This Row],[Sanr.]]=ET$7,Tbl.Kosten[[#This Row],[Totaal kosten]],"")</f>
        <v/>
      </c>
      <c r="EU80" s="160" t="str">
        <f>IF(Tbl.Kosten[[#This Row],[Sanr.]]=EU$7,Tbl.Kosten[[#This Row],[Totaal kosten]],"")</f>
        <v/>
      </c>
      <c r="EV80" s="160" t="str">
        <f>IF(Tbl.Kosten[[#This Row],[Sanr.]]=EV$7,Tbl.Kosten[[#This Row],[Totaal kosten]],"")</f>
        <v/>
      </c>
      <c r="EW80" s="160" t="str">
        <f>IF(Tbl.Kosten[[#This Row],[Sanr.]]=EW$7,Tbl.Kosten[[#This Row],[Totaal kosten]],"")</f>
        <v/>
      </c>
      <c r="EX80" s="160" t="str">
        <f>IF(Tbl.Kosten[[#This Row],[Sanr.]]=EX$7,Tbl.Kosten[[#This Row],[Totaal kosten]],"")</f>
        <v/>
      </c>
      <c r="EY80" s="160" t="str">
        <f>IF(Tbl.Kosten[[#This Row],[Sanr.]]=EY$7,Tbl.Kosten[[#This Row],[Totaal kosten]],"")</f>
        <v/>
      </c>
      <c r="EZ80" s="160" t="str">
        <f>IF(Tbl.Kosten[[#This Row],[Sanr.]]=EZ$7,Tbl.Kosten[[#This Row],[Totaal kosten]],"")</f>
        <v/>
      </c>
      <c r="FA80" s="160" t="str">
        <f>IF(Tbl.Kosten[[#This Row],[Sanr.]]=FA$7,Tbl.Kosten[[#This Row],[Totaal kosten]],"")</f>
        <v/>
      </c>
      <c r="FB80" s="160" t="str">
        <f>IF(Tbl.Kosten[[#This Row],[Sanr.]]=FB$7,Tbl.Kosten[[#This Row],[Totaal kosten]],"")</f>
        <v/>
      </c>
      <c r="FC80" s="160" t="str">
        <f>IF(Tbl.Kosten[[#This Row],[Sanr.]]=FC$7,Tbl.Kosten[[#This Row],[Totaal kosten]],"")</f>
        <v/>
      </c>
      <c r="FD80" s="160" t="str">
        <f>IF(Tbl.Kosten[[#This Row],[Sanr.]]=FD$7,Tbl.Kosten[[#This Row],[Totaal kosten]],"")</f>
        <v/>
      </c>
      <c r="FE80" s="160" t="str">
        <f>IF(Tbl.Kosten[[#This Row],[Sanr.]]=FE$7,Tbl.Kosten[[#This Row],[Totaal kosten]],"")</f>
        <v/>
      </c>
      <c r="FF80" s="160" t="str">
        <f>IF(Tbl.Kosten[[#This Row],[Sanr.]]=FF$7,Tbl.Kosten[[#This Row],[Totaal kosten]],"")</f>
        <v/>
      </c>
      <c r="FG80" s="160" t="str">
        <f>IF(Tbl.Kosten[[#This Row],[Sanr.]]=FG$7,Tbl.Kosten[[#This Row],[Totaal kosten]],"")</f>
        <v/>
      </c>
      <c r="FH80" s="160" t="str">
        <f>IF(Tbl.Kosten[[#This Row],[Sanr.]]=FH$7,Tbl.Kosten[[#This Row],[Totaal kosten]],"")</f>
        <v/>
      </c>
      <c r="FI80" s="160" t="str">
        <f>IF(Tbl.Kosten[[#This Row],[Sanr.]]=FI$7,Tbl.Kosten[[#This Row],[Totaal kosten]],"")</f>
        <v/>
      </c>
      <c r="FJ80" s="160" t="str">
        <f>IF(Tbl.Kosten[[#This Row],[Sanr.]]=FJ$7,Tbl.Kosten[[#This Row],[Totaal kosten]],"")</f>
        <v/>
      </c>
      <c r="FK80" s="160" t="str">
        <f>IF(Tbl.Kosten[[#This Row],[Sanr.]]=FK$7,Tbl.Kosten[[#This Row],[Totaal kosten]],"")</f>
        <v/>
      </c>
      <c r="FL80" s="160" t="str">
        <f>IF(Tbl.Kosten[[#This Row],[Sanr.]]=FL$7,Tbl.Kosten[[#This Row],[Totaal kosten]],"")</f>
        <v/>
      </c>
      <c r="FM80" s="160" t="str">
        <f>IF(Tbl.Kosten[[#This Row],[Sanr.]]=FM$7,Tbl.Kosten[[#This Row],[Totaal kosten]],"")</f>
        <v/>
      </c>
      <c r="FN80" s="160" t="str">
        <f>IF(Tbl.Kosten[[#This Row],[Sanr.]]=FN$7,Tbl.Kosten[[#This Row],[Totaal kosten]],"")</f>
        <v/>
      </c>
      <c r="FO80" s="160" t="str">
        <f>IF(Tbl.Kosten[[#This Row],[Sanr.]]=FO$7,Tbl.Kosten[[#This Row],[Totaal kosten]],"")</f>
        <v/>
      </c>
      <c r="FP80" s="160" t="str">
        <f>IF(Tbl.Kosten[[#This Row],[Sanr.]]=FP$7,Tbl.Kosten[[#This Row],[Totaal kosten]],"")</f>
        <v/>
      </c>
      <c r="FQ80" s="160" t="str">
        <f>IF(Tbl.Kosten[[#This Row],[Sanr.]]=FQ$7,Tbl.Kosten[[#This Row],[Totaal kosten]],"")</f>
        <v/>
      </c>
      <c r="FR80" s="160" t="str">
        <f>IF(Tbl.Kosten[[#This Row],[Sanr.]]=FR$7,Tbl.Kosten[[#This Row],[Totaal kosten]],"")</f>
        <v/>
      </c>
      <c r="FS80" s="160" t="str">
        <f>IF(Tbl.Kosten[[#This Row],[Sanr.]]=FS$7,Tbl.Kosten[[#This Row],[Totaal kosten]],"")</f>
        <v/>
      </c>
      <c r="FT80" s="160" t="str">
        <f>IF(Tbl.Kosten[[#This Row],[Sanr.]]=FT$7,Tbl.Kosten[[#This Row],[Totaal kosten]],"")</f>
        <v/>
      </c>
      <c r="FU80" s="160" t="str">
        <f>IF(Tbl.Kosten[[#This Row],[Sanr.]]=FU$7,Tbl.Kosten[[#This Row],[Totaal kosten]],"")</f>
        <v/>
      </c>
      <c r="FV80" s="160" t="str">
        <f>IF(Tbl.Kosten[[#This Row],[Sanr.]]=FV$7,Tbl.Kosten[[#This Row],[Totaal kosten]],"")</f>
        <v/>
      </c>
      <c r="FW80" s="160" t="str">
        <f>IFERROR(_xlfn.XLOOKUP(Tbl.Kosten[[#This Row],[Activiteitencode]],Tbl.Activiteiten[Activiteitcode],Tbl.Activiteiten[Anr.],"",0,1),"")</f>
        <v/>
      </c>
      <c r="FX80" s="181" t="str">
        <f>_xlfn.CONCAT(Tbl.Kosten[[#This Row],[Pnr.]],Tbl.Kosten[[#This Row],[Sanr.]])</f>
        <v>P1</v>
      </c>
      <c r="FY80" s="160">
        <f>Tbl.Kosten[[#This Row],[Totaal kosten]]-Tbl.Kosten[[#This Row],[Subsidie]]</f>
        <v>0</v>
      </c>
      <c r="FZ80" s="160">
        <f>IF(Tbl.Kosten[[#This Row],[Pnr.]]=FZ$7,Tbl.Kosten[[#This Row],[Te financieren]],"")</f>
        <v>0</v>
      </c>
      <c r="GA80" s="160" t="str">
        <f>IF(Tbl.Kosten[[#This Row],[Pnr.]]=GA$7,Tbl.Kosten[[#This Row],[Te financieren]],"")</f>
        <v/>
      </c>
      <c r="GB80" s="160" t="str">
        <f>IF(Tbl.Kosten[[#This Row],[Pnr.]]=GB$7,Tbl.Kosten[[#This Row],[Te financieren]],"")</f>
        <v/>
      </c>
      <c r="GC80" s="160" t="str">
        <f>IF(Tbl.Kosten[[#This Row],[Pnr.]]=GC$7,Tbl.Kosten[[#This Row],[Te financieren]],"")</f>
        <v/>
      </c>
      <c r="GD80" s="160" t="str">
        <f>IF(Tbl.Kosten[[#This Row],[Pnr.]]=GD$7,Tbl.Kosten[[#This Row],[Te financieren]],"")</f>
        <v/>
      </c>
      <c r="GE80" s="160" t="str">
        <f>IF(Tbl.Kosten[[#This Row],[Pnr.]]=GE$7,Tbl.Kosten[[#This Row],[Te financieren]],"")</f>
        <v/>
      </c>
      <c r="GF80" s="160" t="str">
        <f>IF(Tbl.Kosten[[#This Row],[Pnr.]]=GF$7,Tbl.Kosten[[#This Row],[Te financieren]],"")</f>
        <v/>
      </c>
      <c r="GG80" s="160" t="str">
        <f>IF(Tbl.Kosten[[#This Row],[Pnr.]]=GG$7,Tbl.Kosten[[#This Row],[Te financieren]],"")</f>
        <v/>
      </c>
      <c r="GH80" s="160" t="str">
        <f>IF(Tbl.Kosten[[#This Row],[Pnr.]]=GH$7,Tbl.Kosten[[#This Row],[Te financieren]],"")</f>
        <v/>
      </c>
      <c r="GI80" s="160" t="str">
        <f>IF(Tbl.Kosten[[#This Row],[Pnr.]]=GI$7,Tbl.Kosten[[#This Row],[Te financieren]],"")</f>
        <v/>
      </c>
      <c r="GJ80" s="160" t="str">
        <f>IF(Tbl.Kosten[[#This Row],[Pnr.]]=GJ$7,Tbl.Kosten[[#This Row],[Te financieren]],"")</f>
        <v/>
      </c>
      <c r="GK80" s="160" t="str">
        <f>IF(Tbl.Kosten[[#This Row],[Pnr.]]=GK$7,Tbl.Kosten[[#This Row],[Te financieren]],"")</f>
        <v/>
      </c>
      <c r="GL80" s="160" t="str">
        <f>IF(Tbl.Kosten[[#This Row],[Pnr.]]=GL$7,Tbl.Kosten[[#This Row],[Te financieren]],"")</f>
        <v/>
      </c>
      <c r="GM80" s="160" t="str">
        <f>IF(Tbl.Kosten[[#This Row],[Pnr.]]=GM$7,Tbl.Kosten[[#This Row],[Te financieren]],"")</f>
        <v/>
      </c>
      <c r="GN80" s="160" t="str">
        <f>IF(Tbl.Kosten[[#This Row],[Pnr.]]=GN$7,Tbl.Kosten[[#This Row],[Te financieren]],"")</f>
        <v/>
      </c>
      <c r="GO80" s="160" t="str">
        <f>IF(Tbl.Kosten[[#This Row],[Pnr.]]=GO$7,Tbl.Kosten[[#This Row],[Te financieren]],"")</f>
        <v/>
      </c>
      <c r="GP80" s="160" t="str">
        <f>IF(Tbl.Kosten[[#This Row],[Pnr.]]=GP$7,Tbl.Kosten[[#This Row],[Te financieren]],"")</f>
        <v/>
      </c>
      <c r="GQ80" s="160" t="str">
        <f>IF(Tbl.Kosten[[#This Row],[Pnr.]]=GQ$7,Tbl.Kosten[[#This Row],[Te financieren]],"")</f>
        <v/>
      </c>
      <c r="GR80" s="160" t="str">
        <f>IF(Tbl.Kosten[[#This Row],[Pnr.]]=GR$7,Tbl.Kosten[[#This Row],[Te financieren]],"")</f>
        <v/>
      </c>
      <c r="GS80" s="160" t="str">
        <f>IF(Tbl.Kosten[[#This Row],[Pnr.]]=GS$7,Tbl.Kosten[[#This Row],[Te financieren]],"")</f>
        <v/>
      </c>
      <c r="GT80" s="160" t="str">
        <f>IF(Tbl.Kosten[[#This Row],[Pnr.]]=GT$7,Tbl.Kosten[[#This Row],[Te financieren]],"")</f>
        <v/>
      </c>
      <c r="GU80" s="160" t="str">
        <f>IF(Tbl.Kosten[[#This Row],[Pnr.]]=GU$7,Tbl.Kosten[[#This Row],[Te financieren]],"")</f>
        <v/>
      </c>
      <c r="GV80" s="160" t="str">
        <f>IF(Tbl.Kosten[[#This Row],[Pnr.]]=GV$7,Tbl.Kosten[[#This Row],[Te financieren]],"")</f>
        <v/>
      </c>
      <c r="GW80" s="160" t="str">
        <f>IF(Tbl.Kosten[[#This Row],[Pnr.]]=GW$7,Tbl.Kosten[[#This Row],[Te financieren]],"")</f>
        <v/>
      </c>
      <c r="GX80" s="160" t="str">
        <f>IF(Tbl.Kosten[[#This Row],[Pnr.]]=GX$7,Tbl.Kosten[[#This Row],[Te financieren]],"")</f>
        <v/>
      </c>
      <c r="GY80" s="160" t="str">
        <f>IF(Tbl.Kosten[[#This Row],[Pnr.]]=GY$7,Tbl.Kosten[[#This Row],[Te financieren]],"")</f>
        <v/>
      </c>
      <c r="GZ80" s="160" t="str">
        <f>IF(Tbl.Kosten[[#This Row],[Pnr.]]=GZ$7,Tbl.Kosten[[#This Row],[Te financieren]],"")</f>
        <v/>
      </c>
      <c r="HA80" s="160" t="str">
        <f>IF(Tbl.Kosten[[#This Row],[Pnr.]]=HA$7,Tbl.Kosten[[#This Row],[Te financieren]],"")</f>
        <v/>
      </c>
      <c r="HB80" s="160" t="str">
        <f>IF(Tbl.Kosten[[#This Row],[Pnr.]]=HB$7,Tbl.Kosten[[#This Row],[Te financieren]],"")</f>
        <v/>
      </c>
      <c r="HC80" s="160" t="str">
        <f>IF(Tbl.Kosten[[#This Row],[Pnr.]]=HC$7,Tbl.Kosten[[#This Row],[Te financieren]],"")</f>
        <v/>
      </c>
      <c r="HD80" s="160" t="str">
        <f>IF(Tbl.Kosten[[#This Row],[Pnr.]]=HD$7,Tbl.Kosten[[#This Row],[Te financieren]],"")</f>
        <v/>
      </c>
      <c r="HE80" s="160" t="str">
        <f>IF(Tbl.Kosten[[#This Row],[Pnr.]]=HE$7,Tbl.Kosten[[#This Row],[Te financieren]],"")</f>
        <v/>
      </c>
      <c r="HF80" s="160" t="str">
        <f>IF(Tbl.Kosten[[#This Row],[Pnr.]]=HF$7,Tbl.Kosten[[#This Row],[Te financieren]],"")</f>
        <v/>
      </c>
      <c r="HG80" s="160" t="str">
        <f>IF(Tbl.Kosten[[#This Row],[Pnr.]]=HG$7,Tbl.Kosten[[#This Row],[Te financieren]],"")</f>
        <v/>
      </c>
      <c r="HH80" s="160" t="str">
        <f>IF(Tbl.Kosten[[#This Row],[Pnr.]]=HH$7,Tbl.Kosten[[#This Row],[Te financieren]],"")</f>
        <v/>
      </c>
      <c r="HI80" s="160" t="str">
        <f>IF(Tbl.Kosten[[#This Row],[Pnr.]]=HI$7,Tbl.Kosten[[#This Row],[Te financieren]],"")</f>
        <v/>
      </c>
      <c r="HJ80" s="160" t="str">
        <f>IF(Tbl.Kosten[[#This Row],[Pnr.]]=HJ$7,Tbl.Kosten[[#This Row],[Te financieren]],"")</f>
        <v/>
      </c>
      <c r="HK80" s="160" t="str">
        <f>IF(Tbl.Kosten[[#This Row],[Pnr.]]=HK$7,Tbl.Kosten[[#This Row],[Te financieren]],"")</f>
        <v/>
      </c>
      <c r="HL80" s="160" t="str">
        <f>IF(Tbl.Kosten[[#This Row],[Pnr.]]=HL$7,Tbl.Kosten[[#This Row],[Te financieren]],"")</f>
        <v/>
      </c>
      <c r="HM80" s="160" t="str">
        <f>IF(Tbl.Kosten[[#This Row],[Pnr.]]=HM$7,Tbl.Kosten[[#This Row],[Te financieren]],"")</f>
        <v/>
      </c>
      <c r="HN80" s="160" t="str">
        <f>IF(Tbl.Kosten[[#This Row],[Pnr.]]=HN$7,Tbl.Kosten[[#This Row],[Te financieren]],"")</f>
        <v/>
      </c>
      <c r="HO80" s="160" t="str">
        <f>IF(Tbl.Kosten[[#This Row],[Pnr.]]=HO$7,Tbl.Kosten[[#This Row],[Te financieren]],"")</f>
        <v/>
      </c>
      <c r="HP80" s="160" t="str">
        <f>IF(Tbl.Kosten[[#This Row],[Pnr.]]=HP$7,Tbl.Kosten[[#This Row],[Te financieren]],"")</f>
        <v/>
      </c>
      <c r="HQ80" s="160" t="str">
        <f>IF(Tbl.Kosten[[#This Row],[Pnr.]]=HQ$7,Tbl.Kosten[[#This Row],[Te financieren]],"")</f>
        <v/>
      </c>
      <c r="HR80" s="160" t="str">
        <f>IF(Tbl.Kosten[[#This Row],[Pnr.]]=HR$7,Tbl.Kosten[[#This Row],[Te financieren]],"")</f>
        <v/>
      </c>
      <c r="HS80" s="160" t="str">
        <f>IF(Tbl.Kosten[[#This Row],[Pnr.]]=HS$7,Tbl.Kosten[[#This Row],[Te financieren]],"")</f>
        <v/>
      </c>
      <c r="HT80" s="160" t="str">
        <f>IF(Tbl.Kosten[[#This Row],[Pnr.]]=HT$7,Tbl.Kosten[[#This Row],[Te financieren]],"")</f>
        <v/>
      </c>
      <c r="HU80" s="160" t="str">
        <f>IF(Tbl.Kosten[[#This Row],[Pnr.]]=HU$7,Tbl.Kosten[[#This Row],[Te financieren]],"")</f>
        <v/>
      </c>
      <c r="HV80" s="160" t="str">
        <f>IF(Tbl.Kosten[[#This Row],[Pnr.]]=HV$7,Tbl.Kosten[[#This Row],[Te financieren]],"")</f>
        <v/>
      </c>
      <c r="HW80" s="160" t="str">
        <f>IF(Tbl.Kosten[[#This Row],[Pnr.]]=HW$7,Tbl.Kosten[[#This Row],[Te financieren]],"")</f>
        <v/>
      </c>
    </row>
    <row r="81" spans="2:231" x14ac:dyDescent="0.3">
      <c r="B81" s="144"/>
      <c r="C81" s="147"/>
      <c r="D81" s="146"/>
      <c r="E81" s="147"/>
      <c r="F81" s="145"/>
      <c r="G81" s="11" t="str">
        <f>IF(Tbl.Kosten[[#This Row],[Medewerker e/o 
functie]]&lt;&gt;"",_xlfn.XLOOKUP(Tbl.Kosten[[#This Row],[Medewerker e/o 
functie]],Tbl.Uurtarief[Medewerker en/of functie],Tbl.Uurtarief[Uurtarief],"",0,1),"")</f>
        <v/>
      </c>
      <c r="H81" s="121">
        <f>IFERROR(Tbl.Kosten[[#This Row],[Uren]]*Tbl.Kosten[[#This Row],[Uurtarief]],0)</f>
        <v>0</v>
      </c>
      <c r="I81" s="119" t="str">
        <f>IF(Tbl.Kosten[[#This Row],[Subtotaal uren]]&lt;&gt;0,_xlfn.XLOOKUP(Tbl.Kosten[[#This Row],[Medewerker e/o 
functie]],Tbl.Uurtarief[Medewerker en/of functie],Tbl.Uurtarief[Kostensoort arbeid],"",0,1),"")</f>
        <v/>
      </c>
      <c r="J81" s="147"/>
      <c r="K81" s="145"/>
      <c r="L81" s="149" t="str">
        <f>IF(Tbl.Kosten[[#This Row],[Activum]]&lt;&gt;"",_xlfn.XLOOKUP(Tbl.Kosten[[#This Row],[Activum]],Tbl.Afschrijvingskosten[Activum],Tbl.Afschrijvingskosten[Tarief per afschrijvings-eenheid],"",0,1),"")</f>
        <v/>
      </c>
      <c r="M81" s="122">
        <f>IFERROR(Tbl.Kosten[[#This Row],[Een-
heden]]*Tbl.Kosten[[#This Row],[Afschrijvings-
tarief]],0)</f>
        <v>0</v>
      </c>
      <c r="N81" s="122" t="str">
        <f>IF(Tbl.Kosten[[#This Row],[Subtotaal afschrijving]]&lt;&gt;0,Lijsten!A79,"")</f>
        <v/>
      </c>
      <c r="O81" s="150"/>
      <c r="P81" s="145"/>
      <c r="Q81" s="148"/>
      <c r="R81" s="122">
        <f>IFERROR(Tbl.Kosten[[#This Row],[Aantal]]*Tbl.Kosten[[#This Row],[Tarief]],0)</f>
        <v>0</v>
      </c>
      <c r="S81" s="8">
        <f>IFERROR(Tbl.Kosten[[#This Row],[Subtotaal overige kosten]]+Tbl.Kosten[[#This Row],[Subtotaal uren]]+Tbl.Kosten[[#This Row],[Subtotaal afschrijving]],0)</f>
        <v>0</v>
      </c>
      <c r="T81" s="8">
        <f>IFERROR(Tbl.Kosten[[#This Row],[Totaal kosten]]*Tbl.Kosten[[#This Row],[Subsidie%]],0)</f>
        <v>0</v>
      </c>
      <c r="U81" s="4" t="str" cm="1">
        <f t="array" ref="U81">IFERROR(_xlfn.IFS(Tbl.Kosten[[#This Row],[Subtotaal uren]]&lt;&gt;0,Tbl.Kosten[[#This Row],[Kostensoort arbeid]],Tbl.Kosten[[#This Row],[Subtotaal afschrijving]]&lt;&gt;0,Tbl.Kosten[[#This Row],[Kostensoort afschrijving]],Tbl.Kosten[[#This Row],[Subtotaal overige kosten]]&lt;&gt;0,Tbl.Kosten[[#This Row],[Kostensoort overig]]),"")</f>
        <v/>
      </c>
      <c r="V81" s="4" t="str">
        <f>IFERROR(_xlfn.XLOOKUP(Tbl.Kosten[[#This Row],[Activiteitencode]],Tbl.Activiteiten[Activiteitcode],Tbl.Activiteiten[Werkpakketcode],"",0,1),"")</f>
        <v/>
      </c>
      <c r="W81" s="4" t="str">
        <f>IFERROR(_xlfn.XLOOKUP(Tbl.Kosten[[#This Row],[Werkpakketcode]],Tbl.Werkpakketten[Werkpakketcode],Tbl.Werkpakketten[Subsidiabele activiteit],"",0,1),"")</f>
        <v/>
      </c>
      <c r="X81" s="12">
        <f>IFERROR(_xlfn.XLOOKUP(Tbl.Kosten[[#This Row],[Sanr.]],Tbl.Subsidiehoogte[SAnr.],Tbl.Subsidiehoogte[Sub. Percentage],0,0,1),0)</f>
        <v>0</v>
      </c>
      <c r="Y81" s="154" t="str">
        <f>IFERROR(_xlfn.XLOOKUP(Tbl.Kosten[[#This Row],[Partnercode]],Tbl.Projectpartners[Partnercode],Tbl.Projectpartners[PNr.],"",0,1),"")</f>
        <v>P1</v>
      </c>
      <c r="Z81" s="158">
        <f>IF(Tbl.Kosten[[#This Row],[Pnr.]]=Z$7,Tbl.Kosten[[#This Row],[Totaal kosten]],"")</f>
        <v>0</v>
      </c>
      <c r="AA81" s="158" t="str">
        <f>IF(Tbl.Kosten[[#This Row],[Pnr.]]=AA$7,Tbl.Kosten[[#This Row],[Totaal kosten]],"")</f>
        <v/>
      </c>
      <c r="AB81" s="158" t="str">
        <f>IF(Tbl.Kosten[[#This Row],[Pnr.]]=AB$7,Tbl.Kosten[[#This Row],[Totaal kosten]],"")</f>
        <v/>
      </c>
      <c r="AC81" s="158" t="str">
        <f>IF(Tbl.Kosten[[#This Row],[Pnr.]]=AC$7,Tbl.Kosten[[#This Row],[Totaal kosten]],"")</f>
        <v/>
      </c>
      <c r="AD81" s="158" t="str">
        <f>IF(Tbl.Kosten[[#This Row],[Pnr.]]=AD$7,Tbl.Kosten[[#This Row],[Totaal kosten]],"")</f>
        <v/>
      </c>
      <c r="AE81" s="158" t="str">
        <f>IF(Tbl.Kosten[[#This Row],[Pnr.]]=AE$7,Tbl.Kosten[[#This Row],[Totaal kosten]],"")</f>
        <v/>
      </c>
      <c r="AF81" s="158" t="str">
        <f>IF(Tbl.Kosten[[#This Row],[Pnr.]]=AF$7,Tbl.Kosten[[#This Row],[Totaal kosten]],"")</f>
        <v/>
      </c>
      <c r="AG81" s="158" t="str">
        <f>IF(Tbl.Kosten[[#This Row],[Pnr.]]=AG$7,Tbl.Kosten[[#This Row],[Totaal kosten]],"")</f>
        <v/>
      </c>
      <c r="AH81" s="158" t="str">
        <f>IF(Tbl.Kosten[[#This Row],[Pnr.]]=AH$7,Tbl.Kosten[[#This Row],[Totaal kosten]],"")</f>
        <v/>
      </c>
      <c r="AI81" s="158" t="str">
        <f>IF(Tbl.Kosten[[#This Row],[Pnr.]]=AI$7,Tbl.Kosten[[#This Row],[Totaal kosten]],"")</f>
        <v/>
      </c>
      <c r="AJ81" s="158" t="str">
        <f>IF(Tbl.Kosten[[#This Row],[Pnr.]]=AJ$7,Tbl.Kosten[[#This Row],[Totaal kosten]],"")</f>
        <v/>
      </c>
      <c r="AK81" s="158" t="str">
        <f>IF(Tbl.Kosten[[#This Row],[Pnr.]]=AK$7,Tbl.Kosten[[#This Row],[Totaal kosten]],"")</f>
        <v/>
      </c>
      <c r="AL81" s="158" t="str">
        <f>IF(Tbl.Kosten[[#This Row],[Pnr.]]=AL$7,Tbl.Kosten[[#This Row],[Totaal kosten]],"")</f>
        <v/>
      </c>
      <c r="AM81" s="158" t="str">
        <f>IF(Tbl.Kosten[[#This Row],[Pnr.]]=AM$7,Tbl.Kosten[[#This Row],[Totaal kosten]],"")</f>
        <v/>
      </c>
      <c r="AN81" s="158" t="str">
        <f>IF(Tbl.Kosten[[#This Row],[Pnr.]]=AN$7,Tbl.Kosten[[#This Row],[Totaal kosten]],"")</f>
        <v/>
      </c>
      <c r="AO81" s="158" t="str">
        <f>IF(Tbl.Kosten[[#This Row],[Pnr.]]=AO$7,Tbl.Kosten[[#This Row],[Totaal kosten]],"")</f>
        <v/>
      </c>
      <c r="AP81" s="158" t="str">
        <f>IF(Tbl.Kosten[[#This Row],[Pnr.]]=AP$7,Tbl.Kosten[[#This Row],[Totaal kosten]],"")</f>
        <v/>
      </c>
      <c r="AQ81" s="158" t="str">
        <f>IF(Tbl.Kosten[[#This Row],[Pnr.]]=AQ$7,Tbl.Kosten[[#This Row],[Totaal kosten]],"")</f>
        <v/>
      </c>
      <c r="AR81" s="158" t="str">
        <f>IF(Tbl.Kosten[[#This Row],[Pnr.]]=AR$7,Tbl.Kosten[[#This Row],[Totaal kosten]],"")</f>
        <v/>
      </c>
      <c r="AS81" s="158" t="str">
        <f>IF(Tbl.Kosten[[#This Row],[Pnr.]]=AS$7,Tbl.Kosten[[#This Row],[Totaal kosten]],"")</f>
        <v/>
      </c>
      <c r="AT81" s="158" t="str">
        <f>IF(Tbl.Kosten[[#This Row],[Pnr.]]=AT$7,Tbl.Kosten[[#This Row],[Totaal kosten]],"")</f>
        <v/>
      </c>
      <c r="AU81" s="158" t="str">
        <f>IF(Tbl.Kosten[[#This Row],[Pnr.]]=AU$7,Tbl.Kosten[[#This Row],[Totaal kosten]],"")</f>
        <v/>
      </c>
      <c r="AV81" s="158" t="str">
        <f>IF(Tbl.Kosten[[#This Row],[Pnr.]]=AV$7,Tbl.Kosten[[#This Row],[Totaal kosten]],"")</f>
        <v/>
      </c>
      <c r="AW81" s="158" t="str">
        <f>IF(Tbl.Kosten[[#This Row],[Pnr.]]=AW$7,Tbl.Kosten[[#This Row],[Totaal kosten]],"")</f>
        <v/>
      </c>
      <c r="AX81" s="158" t="str">
        <f>IF(Tbl.Kosten[[#This Row],[Pnr.]]=AX$7,Tbl.Kosten[[#This Row],[Totaal kosten]],"")</f>
        <v/>
      </c>
      <c r="AY81" s="158" t="str">
        <f>IF(Tbl.Kosten[[#This Row],[Pnr.]]=AY$7,Tbl.Kosten[[#This Row],[Totaal kosten]],"")</f>
        <v/>
      </c>
      <c r="AZ81" s="158" t="str">
        <f>IF(Tbl.Kosten[[#This Row],[Pnr.]]=AZ$7,Tbl.Kosten[[#This Row],[Totaal kosten]],"")</f>
        <v/>
      </c>
      <c r="BA81" s="158" t="str">
        <f>IF(Tbl.Kosten[[#This Row],[Pnr.]]=BA$7,Tbl.Kosten[[#This Row],[Totaal kosten]],"")</f>
        <v/>
      </c>
      <c r="BB81" s="158" t="str">
        <f>IF(Tbl.Kosten[[#This Row],[Pnr.]]=BB$7,Tbl.Kosten[[#This Row],[Totaal kosten]],"")</f>
        <v/>
      </c>
      <c r="BC81" s="158" t="str">
        <f>IF(Tbl.Kosten[[#This Row],[Pnr.]]=BC$7,Tbl.Kosten[[#This Row],[Totaal kosten]],"")</f>
        <v/>
      </c>
      <c r="BD81" s="158" t="str">
        <f>IF(Tbl.Kosten[[#This Row],[Pnr.]]=BD$7,Tbl.Kosten[[#This Row],[Totaal kosten]],"")</f>
        <v/>
      </c>
      <c r="BE81" s="158" t="str">
        <f>IF(Tbl.Kosten[[#This Row],[Pnr.]]=BE$7,Tbl.Kosten[[#This Row],[Totaal kosten]],"")</f>
        <v/>
      </c>
      <c r="BF81" s="158" t="str">
        <f>IF(Tbl.Kosten[[#This Row],[Pnr.]]=BF$7,Tbl.Kosten[[#This Row],[Totaal kosten]],"")</f>
        <v/>
      </c>
      <c r="BG81" s="158" t="str">
        <f>IF(Tbl.Kosten[[#This Row],[Pnr.]]=BG$7,Tbl.Kosten[[#This Row],[Totaal kosten]],"")</f>
        <v/>
      </c>
      <c r="BH81" s="158" t="str">
        <f>IF(Tbl.Kosten[[#This Row],[Pnr.]]=BH$7,Tbl.Kosten[[#This Row],[Totaal kosten]],"")</f>
        <v/>
      </c>
      <c r="BI81" s="158" t="str">
        <f>IF(Tbl.Kosten[[#This Row],[Pnr.]]=BI$7,Tbl.Kosten[[#This Row],[Totaal kosten]],"")</f>
        <v/>
      </c>
      <c r="BJ81" s="158" t="str">
        <f>IF(Tbl.Kosten[[#This Row],[Pnr.]]=BJ$7,Tbl.Kosten[[#This Row],[Totaal kosten]],"")</f>
        <v/>
      </c>
      <c r="BK81" s="158" t="str">
        <f>IF(Tbl.Kosten[[#This Row],[Pnr.]]=BK$7,Tbl.Kosten[[#This Row],[Totaal kosten]],"")</f>
        <v/>
      </c>
      <c r="BL81" s="158" t="str">
        <f>IF(Tbl.Kosten[[#This Row],[Pnr.]]=BL$7,Tbl.Kosten[[#This Row],[Totaal kosten]],"")</f>
        <v/>
      </c>
      <c r="BM81" s="158" t="str">
        <f>IF(Tbl.Kosten[[#This Row],[Pnr.]]=BM$7,Tbl.Kosten[[#This Row],[Totaal kosten]],"")</f>
        <v/>
      </c>
      <c r="BN81" s="158" t="str">
        <f>IF(Tbl.Kosten[[#This Row],[Pnr.]]=BN$7,Tbl.Kosten[[#This Row],[Totaal kosten]],"")</f>
        <v/>
      </c>
      <c r="BO81" s="158" t="str">
        <f>IF(Tbl.Kosten[[#This Row],[Pnr.]]=BO$7,Tbl.Kosten[[#This Row],[Totaal kosten]],"")</f>
        <v/>
      </c>
      <c r="BP81" s="158" t="str">
        <f>IF(Tbl.Kosten[[#This Row],[Pnr.]]=BP$7,Tbl.Kosten[[#This Row],[Totaal kosten]],"")</f>
        <v/>
      </c>
      <c r="BQ81" s="158" t="str">
        <f>IF(Tbl.Kosten[[#This Row],[Pnr.]]=BQ$7,Tbl.Kosten[[#This Row],[Totaal kosten]],"")</f>
        <v/>
      </c>
      <c r="BR81" s="158" t="str">
        <f>IF(Tbl.Kosten[[#This Row],[Pnr.]]=BR$7,Tbl.Kosten[[#This Row],[Totaal kosten]],"")</f>
        <v/>
      </c>
      <c r="BS81" s="158" t="str">
        <f>IF(Tbl.Kosten[[#This Row],[Pnr.]]=BS$7,Tbl.Kosten[[#This Row],[Totaal kosten]],"")</f>
        <v/>
      </c>
      <c r="BT81" s="158" t="str">
        <f>IF(Tbl.Kosten[[#This Row],[Pnr.]]=BT$7,Tbl.Kosten[[#This Row],[Totaal kosten]],"")</f>
        <v/>
      </c>
      <c r="BU81" s="158" t="str">
        <f>IF(Tbl.Kosten[[#This Row],[Pnr.]]=BU$7,Tbl.Kosten[[#This Row],[Totaal kosten]],"")</f>
        <v/>
      </c>
      <c r="BV81" s="158" t="str">
        <f>IF(Tbl.Kosten[[#This Row],[Pnr.]]=BV$7,Tbl.Kosten[[#This Row],[Totaal kosten]],"")</f>
        <v/>
      </c>
      <c r="BW81" s="158" t="str">
        <f>IF(Tbl.Kosten[[#This Row],[Pnr.]]=BW$7,Tbl.Kosten[[#This Row],[Totaal kosten]],"")</f>
        <v/>
      </c>
      <c r="BX81" s="158" t="str">
        <f>IFERROR(_xlfn.XLOOKUP(Tbl.Kosten[[#This Row],[Werkpakketcode]],Tbl.Werkpakketten[Werkpakketcode],Tbl.Werkpakketten[WPnr.],"",0,1),"")</f>
        <v/>
      </c>
      <c r="BY81" s="158" t="str">
        <f>IF(Tbl.Kosten[[#This Row],[WPnr.]]=BY$7,Tbl.Kosten[[#This Row],[Totaal kosten]],"")</f>
        <v/>
      </c>
      <c r="BZ81" s="158" t="str">
        <f>IF(Tbl.Kosten[[#This Row],[WPnr.]]=BZ$7,Tbl.Kosten[[#This Row],[Totaal kosten]],"")</f>
        <v/>
      </c>
      <c r="CA81" s="158" t="str">
        <f>IF(Tbl.Kosten[[#This Row],[WPnr.]]=CA$7,Tbl.Kosten[[#This Row],[Totaal kosten]],"")</f>
        <v/>
      </c>
      <c r="CB81" s="158" t="str">
        <f>IF(Tbl.Kosten[[#This Row],[WPnr.]]=CB$7,Tbl.Kosten[[#This Row],[Totaal kosten]],"")</f>
        <v/>
      </c>
      <c r="CC81" s="158" t="str">
        <f>IF(Tbl.Kosten[[#This Row],[WPnr.]]=CC$7,Tbl.Kosten[[#This Row],[Totaal kosten]],"")</f>
        <v/>
      </c>
      <c r="CD81" s="158" t="str">
        <f>IF(Tbl.Kosten[[#This Row],[WPnr.]]=CD$7,Tbl.Kosten[[#This Row],[Totaal kosten]],"")</f>
        <v/>
      </c>
      <c r="CE81" s="158" t="str">
        <f>IF(Tbl.Kosten[[#This Row],[WPnr.]]=CE$7,Tbl.Kosten[[#This Row],[Totaal kosten]],"")</f>
        <v/>
      </c>
      <c r="CF81" s="158" t="str">
        <f>IF(Tbl.Kosten[[#This Row],[WPnr.]]=CF$7,Tbl.Kosten[[#This Row],[Totaal kosten]],"")</f>
        <v/>
      </c>
      <c r="CG81" s="158" t="str">
        <f>IF(Tbl.Kosten[[#This Row],[WPnr.]]=CG$7,Tbl.Kosten[[#This Row],[Totaal kosten]],"")</f>
        <v/>
      </c>
      <c r="CH81" s="158" t="str">
        <f>IF(Tbl.Kosten[[#This Row],[WPnr.]]=CH$7,Tbl.Kosten[[#This Row],[Totaal kosten]],"")</f>
        <v/>
      </c>
      <c r="CI81" s="158" t="str">
        <f>IF(Tbl.Kosten[[#This Row],[WPnr.]]=CI$7,Tbl.Kosten[[#This Row],[Totaal kosten]],"")</f>
        <v/>
      </c>
      <c r="CJ81" s="158" t="str">
        <f>IF(Tbl.Kosten[[#This Row],[WPnr.]]=CJ$7,Tbl.Kosten[[#This Row],[Totaal kosten]],"")</f>
        <v/>
      </c>
      <c r="CK81" s="158" t="str">
        <f>IF(Tbl.Kosten[[#This Row],[WPnr.]]=CK$7,Tbl.Kosten[[#This Row],[Totaal kosten]],"")</f>
        <v/>
      </c>
      <c r="CL81" s="158" t="str">
        <f>IF(Tbl.Kosten[[#This Row],[WPnr.]]=CL$7,Tbl.Kosten[[#This Row],[Totaal kosten]],"")</f>
        <v/>
      </c>
      <c r="CM81" s="158" t="str">
        <f>IF(Tbl.Kosten[[#This Row],[WPnr.]]=CM$7,Tbl.Kosten[[#This Row],[Totaal kosten]],"")</f>
        <v/>
      </c>
      <c r="CN81" s="158" t="str">
        <f>IF(Tbl.Kosten[[#This Row],[WPnr.]]=CN$7,Tbl.Kosten[[#This Row],[Totaal kosten]],"")</f>
        <v/>
      </c>
      <c r="CO81" s="158" t="str">
        <f>IF(Tbl.Kosten[[#This Row],[WPnr.]]=CO$7,Tbl.Kosten[[#This Row],[Totaal kosten]],"")</f>
        <v/>
      </c>
      <c r="CP81" s="158" t="str">
        <f>IF(Tbl.Kosten[[#This Row],[WPnr.]]=CP$7,Tbl.Kosten[[#This Row],[Totaal kosten]],"")</f>
        <v/>
      </c>
      <c r="CQ81" s="158" t="str">
        <f>IF(Tbl.Kosten[[#This Row],[WPnr.]]=CQ$7,Tbl.Kosten[[#This Row],[Totaal kosten]],"")</f>
        <v/>
      </c>
      <c r="CR81" s="158" t="str">
        <f>IF(Tbl.Kosten[[#This Row],[WPnr.]]=CR$7,Tbl.Kosten[[#This Row],[Totaal kosten]],"")</f>
        <v/>
      </c>
      <c r="CS81" s="158" t="str">
        <f>IF(Tbl.Kosten[[#This Row],[WPnr.]]=CS$7,Tbl.Kosten[[#This Row],[Totaal kosten]],"")</f>
        <v/>
      </c>
      <c r="CT81" s="158" t="str">
        <f>IF(Tbl.Kosten[[#This Row],[WPnr.]]=CT$7,Tbl.Kosten[[#This Row],[Totaal kosten]],"")</f>
        <v/>
      </c>
      <c r="CU81" s="158" t="str">
        <f>IF(Tbl.Kosten[[#This Row],[WPnr.]]=CU$7,Tbl.Kosten[[#This Row],[Totaal kosten]],"")</f>
        <v/>
      </c>
      <c r="CV81" s="158" t="str">
        <f>IF(Tbl.Kosten[[#This Row],[WPnr.]]=CV$7,Tbl.Kosten[[#This Row],[Totaal kosten]],"")</f>
        <v/>
      </c>
      <c r="CW81" s="158" t="str">
        <f>IF(Tbl.Kosten[[#This Row],[WPnr.]]=CW$7,Tbl.Kosten[[#This Row],[Totaal kosten]],"")</f>
        <v/>
      </c>
      <c r="CX81" s="158" t="str">
        <f>IF(Tbl.Kosten[[#This Row],[WPnr.]]=CX$7,Tbl.Kosten[[#This Row],[Totaal kosten]],"")</f>
        <v/>
      </c>
      <c r="CY81" s="158" t="str">
        <f>IF(Tbl.Kosten[[#This Row],[WPnr.]]=CY$7,Tbl.Kosten[[#This Row],[Totaal kosten]],"")</f>
        <v/>
      </c>
      <c r="CZ81" s="158" t="str">
        <f>IF(Tbl.Kosten[[#This Row],[WPnr.]]=CZ$7,Tbl.Kosten[[#This Row],[Totaal kosten]],"")</f>
        <v/>
      </c>
      <c r="DA81" s="158" t="str">
        <f>IF(Tbl.Kosten[[#This Row],[WPnr.]]=DA$7,Tbl.Kosten[[#This Row],[Totaal kosten]],"")</f>
        <v/>
      </c>
      <c r="DB81" s="158" t="str">
        <f>IF(Tbl.Kosten[[#This Row],[WPnr.]]=DB$7,Tbl.Kosten[[#This Row],[Totaal kosten]],"")</f>
        <v/>
      </c>
      <c r="DC81" s="158" t="str">
        <f>IF(Tbl.Kosten[[#This Row],[WPnr.]]=DC$7,Tbl.Kosten[[#This Row],[Totaal kosten]],"")</f>
        <v/>
      </c>
      <c r="DD81" s="158" t="str">
        <f>IF(Tbl.Kosten[[#This Row],[WPnr.]]=DD$7,Tbl.Kosten[[#This Row],[Totaal kosten]],"")</f>
        <v/>
      </c>
      <c r="DE81" s="158" t="str">
        <f>IF(Tbl.Kosten[[#This Row],[WPnr.]]=DE$7,Tbl.Kosten[[#This Row],[Totaal kosten]],"")</f>
        <v/>
      </c>
      <c r="DF81" s="158" t="str">
        <f>IF(Tbl.Kosten[[#This Row],[WPnr.]]=DF$7,Tbl.Kosten[[#This Row],[Totaal kosten]],"")</f>
        <v/>
      </c>
      <c r="DG81" s="158" t="str">
        <f>IF(Tbl.Kosten[[#This Row],[WPnr.]]=DG$7,Tbl.Kosten[[#This Row],[Totaal kosten]],"")</f>
        <v/>
      </c>
      <c r="DH81" s="158" t="str">
        <f>IF(Tbl.Kosten[[#This Row],[WPnr.]]=DH$7,Tbl.Kosten[[#This Row],[Totaal kosten]],"")</f>
        <v/>
      </c>
      <c r="DI81" s="158" t="str">
        <f>IF(Tbl.Kosten[[#This Row],[WPnr.]]=DI$7,Tbl.Kosten[[#This Row],[Totaal kosten]],"")</f>
        <v/>
      </c>
      <c r="DJ81" s="158" t="str">
        <f>IF(Tbl.Kosten[[#This Row],[WPnr.]]=DJ$7,Tbl.Kosten[[#This Row],[Totaal kosten]],"")</f>
        <v/>
      </c>
      <c r="DK81" s="158" t="str">
        <f>IF(Tbl.Kosten[[#This Row],[WPnr.]]=DK$7,Tbl.Kosten[[#This Row],[Totaal kosten]],"")</f>
        <v/>
      </c>
      <c r="DL81" s="158" t="str">
        <f>IF(Tbl.Kosten[[#This Row],[WPnr.]]=DL$7,Tbl.Kosten[[#This Row],[Totaal kosten]],"")</f>
        <v/>
      </c>
      <c r="DM81" s="158" t="str">
        <f>IF(Tbl.Kosten[[#This Row],[WPnr.]]=DM$7,Tbl.Kosten[[#This Row],[Totaal kosten]],"")</f>
        <v/>
      </c>
      <c r="DN81" s="158" t="str">
        <f>IF(Tbl.Kosten[[#This Row],[WPnr.]]=DN$7,Tbl.Kosten[[#This Row],[Totaal kosten]],"")</f>
        <v/>
      </c>
      <c r="DO81" s="158" t="str">
        <f>IF(Tbl.Kosten[[#This Row],[WPnr.]]=DO$7,Tbl.Kosten[[#This Row],[Totaal kosten]],"")</f>
        <v/>
      </c>
      <c r="DP81" s="158" t="str">
        <f>IF(Tbl.Kosten[[#This Row],[WPnr.]]=DP$7,Tbl.Kosten[[#This Row],[Totaal kosten]],"")</f>
        <v/>
      </c>
      <c r="DQ81" s="158" t="str">
        <f>IF(Tbl.Kosten[[#This Row],[WPnr.]]=DQ$7,Tbl.Kosten[[#This Row],[Totaal kosten]],"")</f>
        <v/>
      </c>
      <c r="DR81" s="158" t="str">
        <f>IF(Tbl.Kosten[[#This Row],[WPnr.]]=DR$7,Tbl.Kosten[[#This Row],[Totaal kosten]],"")</f>
        <v/>
      </c>
      <c r="DS81" s="158" t="str">
        <f>IF(Tbl.Kosten[[#This Row],[WPnr.]]=DS$7,Tbl.Kosten[[#This Row],[Totaal kosten]],"")</f>
        <v/>
      </c>
      <c r="DT81" s="158" t="str">
        <f>IF(Tbl.Kosten[[#This Row],[WPnr.]]=DT$7,Tbl.Kosten[[#This Row],[Totaal kosten]],"")</f>
        <v/>
      </c>
      <c r="DU81" s="158" t="str">
        <f>IF(Tbl.Kosten[[#This Row],[WPnr.]]=DU$7,Tbl.Kosten[[#This Row],[Totaal kosten]],"")</f>
        <v/>
      </c>
      <c r="DV81" s="158" t="str">
        <f>IF(Tbl.Kosten[[#This Row],[WPnr.]]=DV$7,Tbl.Kosten[[#This Row],[Totaal kosten]],"")</f>
        <v/>
      </c>
      <c r="DW81" s="160" t="str">
        <f>IFERROR(_xlfn.XLOOKUP(Tbl.Kosten[[#This Row],[Kostensoort]],Tbl.Kostensoorten[Kostensoorten],Tbl.Kostensoorten[KSnr.],"",0,1),"")</f>
        <v/>
      </c>
      <c r="DX81" s="160" t="str">
        <f>IF(Tbl.Kosten[[#This Row],[KSnr.]]=DX$7,Tbl.Kosten[[#This Row],[Totaal kosten]],"")</f>
        <v/>
      </c>
      <c r="DY81" s="160" t="str">
        <f>IF(Tbl.Kosten[[#This Row],[KSnr.]]=DY$7,Tbl.Kosten[[#This Row],[Totaal kosten]],"")</f>
        <v/>
      </c>
      <c r="DZ81" s="160" t="str">
        <f>IF(Tbl.Kosten[[#This Row],[KSnr.]]=DZ$7,Tbl.Kosten[[#This Row],[Totaal kosten]],"")</f>
        <v/>
      </c>
      <c r="EA81" s="160" t="str">
        <f>IF(Tbl.Kosten[[#This Row],[KSnr.]]=EA$7,Tbl.Kosten[[#This Row],[Totaal kosten]],"")</f>
        <v/>
      </c>
      <c r="EB81" s="160" t="str">
        <f>IF(Tbl.Kosten[[#This Row],[KSnr.]]=EB$7,Tbl.Kosten[[#This Row],[Totaal kosten]],"")</f>
        <v/>
      </c>
      <c r="EC81" s="160" t="str">
        <f>IF(Tbl.Kosten[[#This Row],[KSnr.]]=EC$7,Tbl.Kosten[[#This Row],[Totaal kosten]],"")</f>
        <v/>
      </c>
      <c r="ED81" s="160" t="str">
        <f>IF(Tbl.Kosten[[#This Row],[KSnr.]]=ED$7,Tbl.Kosten[[#This Row],[Totaal kosten]],"")</f>
        <v/>
      </c>
      <c r="EE81" s="160" t="str">
        <f>IF(Tbl.Kosten[[#This Row],[KSnr.]]=EE$7,Tbl.Kosten[[#This Row],[Totaal kosten]],"")</f>
        <v/>
      </c>
      <c r="EF81" s="160" t="str">
        <f>IF(Tbl.Kosten[[#This Row],[KSnr.]]=EF$7,Tbl.Kosten[[#This Row],[Totaal kosten]],"")</f>
        <v/>
      </c>
      <c r="EG81" s="160" t="str">
        <f>IF(Tbl.Kosten[[#This Row],[KSnr.]]=EG$7,Tbl.Kosten[[#This Row],[Totaal kosten]],"")</f>
        <v/>
      </c>
      <c r="EH81" s="160" t="str">
        <f>IF(Tbl.Kosten[[#This Row],[KSnr.]]=EH$7,Tbl.Kosten[[#This Row],[Totaal kosten]],"")</f>
        <v/>
      </c>
      <c r="EI81" s="160" t="str">
        <f>IF(Tbl.Kosten[[#This Row],[KSnr.]]=EI$7,Tbl.Kosten[[#This Row],[Totaal kosten]],"")</f>
        <v/>
      </c>
      <c r="EJ81" s="160" t="str">
        <f>IF(Tbl.Kosten[[#This Row],[KSnr.]]=EJ$7,Tbl.Kosten[[#This Row],[Totaal kosten]],"")</f>
        <v/>
      </c>
      <c r="EK81" s="160" t="str">
        <f>IF(Tbl.Kosten[[#This Row],[KSnr.]]=EK$7,Tbl.Kosten[[#This Row],[Totaal kosten]],"")</f>
        <v/>
      </c>
      <c r="EL81" s="160" t="str">
        <f>IF(Tbl.Kosten[[#This Row],[KSnr.]]=EL$7,Tbl.Kosten[[#This Row],[Totaal kosten]],"")</f>
        <v/>
      </c>
      <c r="EM81" s="160" t="str">
        <f>IF(Tbl.Kosten[[#This Row],[KSnr.]]=EM$7,Tbl.Kosten[[#This Row],[Totaal kosten]],"")</f>
        <v/>
      </c>
      <c r="EN81" s="160" t="str">
        <f>IF(Tbl.Kosten[[#This Row],[KSnr.]]=EN$7,Tbl.Kosten[[#This Row],[Totaal kosten]],"")</f>
        <v/>
      </c>
      <c r="EO81" s="160" t="str">
        <f>IF(Tbl.Kosten[[#This Row],[KSnr.]]=EO$7,Tbl.Kosten[[#This Row],[Totaal kosten]],"")</f>
        <v/>
      </c>
      <c r="EP81" s="160" t="str">
        <f>IF(Tbl.Kosten[[#This Row],[KSnr.]]=EP$7,Tbl.Kosten[[#This Row],[Totaal kosten]],"")</f>
        <v/>
      </c>
      <c r="EQ81" s="160" t="str">
        <f>IF(Tbl.Kosten[[#This Row],[KSnr.]]=EQ$7,Tbl.Kosten[[#This Row],[Totaal kosten]],"")</f>
        <v/>
      </c>
      <c r="ER81" s="154" t="str">
        <f>IFERROR(_xlfn.XLOOKUP(Tbl.Kosten[[#This Row],[Subsidieactiviteit]],Tbl.Subsidiehoogte[Subsidieactiviteit],Tbl.Subsidiehoogte[SAnr.],"",0,1),"")</f>
        <v/>
      </c>
      <c r="ES81" s="160" t="str">
        <f>IF(Tbl.Kosten[[#This Row],[Sanr.]]=ES$7,Tbl.Kosten[[#This Row],[Totaal kosten]],"")</f>
        <v/>
      </c>
      <c r="ET81" s="160" t="str">
        <f>IF(Tbl.Kosten[[#This Row],[Sanr.]]=ET$7,Tbl.Kosten[[#This Row],[Totaal kosten]],"")</f>
        <v/>
      </c>
      <c r="EU81" s="160" t="str">
        <f>IF(Tbl.Kosten[[#This Row],[Sanr.]]=EU$7,Tbl.Kosten[[#This Row],[Totaal kosten]],"")</f>
        <v/>
      </c>
      <c r="EV81" s="160" t="str">
        <f>IF(Tbl.Kosten[[#This Row],[Sanr.]]=EV$7,Tbl.Kosten[[#This Row],[Totaal kosten]],"")</f>
        <v/>
      </c>
      <c r="EW81" s="160" t="str">
        <f>IF(Tbl.Kosten[[#This Row],[Sanr.]]=EW$7,Tbl.Kosten[[#This Row],[Totaal kosten]],"")</f>
        <v/>
      </c>
      <c r="EX81" s="160" t="str">
        <f>IF(Tbl.Kosten[[#This Row],[Sanr.]]=EX$7,Tbl.Kosten[[#This Row],[Totaal kosten]],"")</f>
        <v/>
      </c>
      <c r="EY81" s="160" t="str">
        <f>IF(Tbl.Kosten[[#This Row],[Sanr.]]=EY$7,Tbl.Kosten[[#This Row],[Totaal kosten]],"")</f>
        <v/>
      </c>
      <c r="EZ81" s="160" t="str">
        <f>IF(Tbl.Kosten[[#This Row],[Sanr.]]=EZ$7,Tbl.Kosten[[#This Row],[Totaal kosten]],"")</f>
        <v/>
      </c>
      <c r="FA81" s="160" t="str">
        <f>IF(Tbl.Kosten[[#This Row],[Sanr.]]=FA$7,Tbl.Kosten[[#This Row],[Totaal kosten]],"")</f>
        <v/>
      </c>
      <c r="FB81" s="160" t="str">
        <f>IF(Tbl.Kosten[[#This Row],[Sanr.]]=FB$7,Tbl.Kosten[[#This Row],[Totaal kosten]],"")</f>
        <v/>
      </c>
      <c r="FC81" s="160" t="str">
        <f>IF(Tbl.Kosten[[#This Row],[Sanr.]]=FC$7,Tbl.Kosten[[#This Row],[Totaal kosten]],"")</f>
        <v/>
      </c>
      <c r="FD81" s="160" t="str">
        <f>IF(Tbl.Kosten[[#This Row],[Sanr.]]=FD$7,Tbl.Kosten[[#This Row],[Totaal kosten]],"")</f>
        <v/>
      </c>
      <c r="FE81" s="160" t="str">
        <f>IF(Tbl.Kosten[[#This Row],[Sanr.]]=FE$7,Tbl.Kosten[[#This Row],[Totaal kosten]],"")</f>
        <v/>
      </c>
      <c r="FF81" s="160" t="str">
        <f>IF(Tbl.Kosten[[#This Row],[Sanr.]]=FF$7,Tbl.Kosten[[#This Row],[Totaal kosten]],"")</f>
        <v/>
      </c>
      <c r="FG81" s="160" t="str">
        <f>IF(Tbl.Kosten[[#This Row],[Sanr.]]=FG$7,Tbl.Kosten[[#This Row],[Totaal kosten]],"")</f>
        <v/>
      </c>
      <c r="FH81" s="160" t="str">
        <f>IF(Tbl.Kosten[[#This Row],[Sanr.]]=FH$7,Tbl.Kosten[[#This Row],[Totaal kosten]],"")</f>
        <v/>
      </c>
      <c r="FI81" s="160" t="str">
        <f>IF(Tbl.Kosten[[#This Row],[Sanr.]]=FI$7,Tbl.Kosten[[#This Row],[Totaal kosten]],"")</f>
        <v/>
      </c>
      <c r="FJ81" s="160" t="str">
        <f>IF(Tbl.Kosten[[#This Row],[Sanr.]]=FJ$7,Tbl.Kosten[[#This Row],[Totaal kosten]],"")</f>
        <v/>
      </c>
      <c r="FK81" s="160" t="str">
        <f>IF(Tbl.Kosten[[#This Row],[Sanr.]]=FK$7,Tbl.Kosten[[#This Row],[Totaal kosten]],"")</f>
        <v/>
      </c>
      <c r="FL81" s="160" t="str">
        <f>IF(Tbl.Kosten[[#This Row],[Sanr.]]=FL$7,Tbl.Kosten[[#This Row],[Totaal kosten]],"")</f>
        <v/>
      </c>
      <c r="FM81" s="160" t="str">
        <f>IF(Tbl.Kosten[[#This Row],[Sanr.]]=FM$7,Tbl.Kosten[[#This Row],[Totaal kosten]],"")</f>
        <v/>
      </c>
      <c r="FN81" s="160" t="str">
        <f>IF(Tbl.Kosten[[#This Row],[Sanr.]]=FN$7,Tbl.Kosten[[#This Row],[Totaal kosten]],"")</f>
        <v/>
      </c>
      <c r="FO81" s="160" t="str">
        <f>IF(Tbl.Kosten[[#This Row],[Sanr.]]=FO$7,Tbl.Kosten[[#This Row],[Totaal kosten]],"")</f>
        <v/>
      </c>
      <c r="FP81" s="160" t="str">
        <f>IF(Tbl.Kosten[[#This Row],[Sanr.]]=FP$7,Tbl.Kosten[[#This Row],[Totaal kosten]],"")</f>
        <v/>
      </c>
      <c r="FQ81" s="160" t="str">
        <f>IF(Tbl.Kosten[[#This Row],[Sanr.]]=FQ$7,Tbl.Kosten[[#This Row],[Totaal kosten]],"")</f>
        <v/>
      </c>
      <c r="FR81" s="160" t="str">
        <f>IF(Tbl.Kosten[[#This Row],[Sanr.]]=FR$7,Tbl.Kosten[[#This Row],[Totaal kosten]],"")</f>
        <v/>
      </c>
      <c r="FS81" s="160" t="str">
        <f>IF(Tbl.Kosten[[#This Row],[Sanr.]]=FS$7,Tbl.Kosten[[#This Row],[Totaal kosten]],"")</f>
        <v/>
      </c>
      <c r="FT81" s="160" t="str">
        <f>IF(Tbl.Kosten[[#This Row],[Sanr.]]=FT$7,Tbl.Kosten[[#This Row],[Totaal kosten]],"")</f>
        <v/>
      </c>
      <c r="FU81" s="160" t="str">
        <f>IF(Tbl.Kosten[[#This Row],[Sanr.]]=FU$7,Tbl.Kosten[[#This Row],[Totaal kosten]],"")</f>
        <v/>
      </c>
      <c r="FV81" s="160" t="str">
        <f>IF(Tbl.Kosten[[#This Row],[Sanr.]]=FV$7,Tbl.Kosten[[#This Row],[Totaal kosten]],"")</f>
        <v/>
      </c>
      <c r="FW81" s="160" t="str">
        <f>IFERROR(_xlfn.XLOOKUP(Tbl.Kosten[[#This Row],[Activiteitencode]],Tbl.Activiteiten[Activiteitcode],Tbl.Activiteiten[Anr.],"",0,1),"")</f>
        <v/>
      </c>
      <c r="FX81" s="181" t="str">
        <f>_xlfn.CONCAT(Tbl.Kosten[[#This Row],[Pnr.]],Tbl.Kosten[[#This Row],[Sanr.]])</f>
        <v>P1</v>
      </c>
      <c r="FY81" s="160">
        <f>Tbl.Kosten[[#This Row],[Totaal kosten]]-Tbl.Kosten[[#This Row],[Subsidie]]</f>
        <v>0</v>
      </c>
      <c r="FZ81" s="160">
        <f>IF(Tbl.Kosten[[#This Row],[Pnr.]]=FZ$7,Tbl.Kosten[[#This Row],[Te financieren]],"")</f>
        <v>0</v>
      </c>
      <c r="GA81" s="160" t="str">
        <f>IF(Tbl.Kosten[[#This Row],[Pnr.]]=GA$7,Tbl.Kosten[[#This Row],[Te financieren]],"")</f>
        <v/>
      </c>
      <c r="GB81" s="160" t="str">
        <f>IF(Tbl.Kosten[[#This Row],[Pnr.]]=GB$7,Tbl.Kosten[[#This Row],[Te financieren]],"")</f>
        <v/>
      </c>
      <c r="GC81" s="160" t="str">
        <f>IF(Tbl.Kosten[[#This Row],[Pnr.]]=GC$7,Tbl.Kosten[[#This Row],[Te financieren]],"")</f>
        <v/>
      </c>
      <c r="GD81" s="160" t="str">
        <f>IF(Tbl.Kosten[[#This Row],[Pnr.]]=GD$7,Tbl.Kosten[[#This Row],[Te financieren]],"")</f>
        <v/>
      </c>
      <c r="GE81" s="160" t="str">
        <f>IF(Tbl.Kosten[[#This Row],[Pnr.]]=GE$7,Tbl.Kosten[[#This Row],[Te financieren]],"")</f>
        <v/>
      </c>
      <c r="GF81" s="160" t="str">
        <f>IF(Tbl.Kosten[[#This Row],[Pnr.]]=GF$7,Tbl.Kosten[[#This Row],[Te financieren]],"")</f>
        <v/>
      </c>
      <c r="GG81" s="160" t="str">
        <f>IF(Tbl.Kosten[[#This Row],[Pnr.]]=GG$7,Tbl.Kosten[[#This Row],[Te financieren]],"")</f>
        <v/>
      </c>
      <c r="GH81" s="160" t="str">
        <f>IF(Tbl.Kosten[[#This Row],[Pnr.]]=GH$7,Tbl.Kosten[[#This Row],[Te financieren]],"")</f>
        <v/>
      </c>
      <c r="GI81" s="160" t="str">
        <f>IF(Tbl.Kosten[[#This Row],[Pnr.]]=GI$7,Tbl.Kosten[[#This Row],[Te financieren]],"")</f>
        <v/>
      </c>
      <c r="GJ81" s="160" t="str">
        <f>IF(Tbl.Kosten[[#This Row],[Pnr.]]=GJ$7,Tbl.Kosten[[#This Row],[Te financieren]],"")</f>
        <v/>
      </c>
      <c r="GK81" s="160" t="str">
        <f>IF(Tbl.Kosten[[#This Row],[Pnr.]]=GK$7,Tbl.Kosten[[#This Row],[Te financieren]],"")</f>
        <v/>
      </c>
      <c r="GL81" s="160" t="str">
        <f>IF(Tbl.Kosten[[#This Row],[Pnr.]]=GL$7,Tbl.Kosten[[#This Row],[Te financieren]],"")</f>
        <v/>
      </c>
      <c r="GM81" s="160" t="str">
        <f>IF(Tbl.Kosten[[#This Row],[Pnr.]]=GM$7,Tbl.Kosten[[#This Row],[Te financieren]],"")</f>
        <v/>
      </c>
      <c r="GN81" s="160" t="str">
        <f>IF(Tbl.Kosten[[#This Row],[Pnr.]]=GN$7,Tbl.Kosten[[#This Row],[Te financieren]],"")</f>
        <v/>
      </c>
      <c r="GO81" s="160" t="str">
        <f>IF(Tbl.Kosten[[#This Row],[Pnr.]]=GO$7,Tbl.Kosten[[#This Row],[Te financieren]],"")</f>
        <v/>
      </c>
      <c r="GP81" s="160" t="str">
        <f>IF(Tbl.Kosten[[#This Row],[Pnr.]]=GP$7,Tbl.Kosten[[#This Row],[Te financieren]],"")</f>
        <v/>
      </c>
      <c r="GQ81" s="160" t="str">
        <f>IF(Tbl.Kosten[[#This Row],[Pnr.]]=GQ$7,Tbl.Kosten[[#This Row],[Te financieren]],"")</f>
        <v/>
      </c>
      <c r="GR81" s="160" t="str">
        <f>IF(Tbl.Kosten[[#This Row],[Pnr.]]=GR$7,Tbl.Kosten[[#This Row],[Te financieren]],"")</f>
        <v/>
      </c>
      <c r="GS81" s="160" t="str">
        <f>IF(Tbl.Kosten[[#This Row],[Pnr.]]=GS$7,Tbl.Kosten[[#This Row],[Te financieren]],"")</f>
        <v/>
      </c>
      <c r="GT81" s="160" t="str">
        <f>IF(Tbl.Kosten[[#This Row],[Pnr.]]=GT$7,Tbl.Kosten[[#This Row],[Te financieren]],"")</f>
        <v/>
      </c>
      <c r="GU81" s="160" t="str">
        <f>IF(Tbl.Kosten[[#This Row],[Pnr.]]=GU$7,Tbl.Kosten[[#This Row],[Te financieren]],"")</f>
        <v/>
      </c>
      <c r="GV81" s="160" t="str">
        <f>IF(Tbl.Kosten[[#This Row],[Pnr.]]=GV$7,Tbl.Kosten[[#This Row],[Te financieren]],"")</f>
        <v/>
      </c>
      <c r="GW81" s="160" t="str">
        <f>IF(Tbl.Kosten[[#This Row],[Pnr.]]=GW$7,Tbl.Kosten[[#This Row],[Te financieren]],"")</f>
        <v/>
      </c>
      <c r="GX81" s="160" t="str">
        <f>IF(Tbl.Kosten[[#This Row],[Pnr.]]=GX$7,Tbl.Kosten[[#This Row],[Te financieren]],"")</f>
        <v/>
      </c>
      <c r="GY81" s="160" t="str">
        <f>IF(Tbl.Kosten[[#This Row],[Pnr.]]=GY$7,Tbl.Kosten[[#This Row],[Te financieren]],"")</f>
        <v/>
      </c>
      <c r="GZ81" s="160" t="str">
        <f>IF(Tbl.Kosten[[#This Row],[Pnr.]]=GZ$7,Tbl.Kosten[[#This Row],[Te financieren]],"")</f>
        <v/>
      </c>
      <c r="HA81" s="160" t="str">
        <f>IF(Tbl.Kosten[[#This Row],[Pnr.]]=HA$7,Tbl.Kosten[[#This Row],[Te financieren]],"")</f>
        <v/>
      </c>
      <c r="HB81" s="160" t="str">
        <f>IF(Tbl.Kosten[[#This Row],[Pnr.]]=HB$7,Tbl.Kosten[[#This Row],[Te financieren]],"")</f>
        <v/>
      </c>
      <c r="HC81" s="160" t="str">
        <f>IF(Tbl.Kosten[[#This Row],[Pnr.]]=HC$7,Tbl.Kosten[[#This Row],[Te financieren]],"")</f>
        <v/>
      </c>
      <c r="HD81" s="160" t="str">
        <f>IF(Tbl.Kosten[[#This Row],[Pnr.]]=HD$7,Tbl.Kosten[[#This Row],[Te financieren]],"")</f>
        <v/>
      </c>
      <c r="HE81" s="160" t="str">
        <f>IF(Tbl.Kosten[[#This Row],[Pnr.]]=HE$7,Tbl.Kosten[[#This Row],[Te financieren]],"")</f>
        <v/>
      </c>
      <c r="HF81" s="160" t="str">
        <f>IF(Tbl.Kosten[[#This Row],[Pnr.]]=HF$7,Tbl.Kosten[[#This Row],[Te financieren]],"")</f>
        <v/>
      </c>
      <c r="HG81" s="160" t="str">
        <f>IF(Tbl.Kosten[[#This Row],[Pnr.]]=HG$7,Tbl.Kosten[[#This Row],[Te financieren]],"")</f>
        <v/>
      </c>
      <c r="HH81" s="160" t="str">
        <f>IF(Tbl.Kosten[[#This Row],[Pnr.]]=HH$7,Tbl.Kosten[[#This Row],[Te financieren]],"")</f>
        <v/>
      </c>
      <c r="HI81" s="160" t="str">
        <f>IF(Tbl.Kosten[[#This Row],[Pnr.]]=HI$7,Tbl.Kosten[[#This Row],[Te financieren]],"")</f>
        <v/>
      </c>
      <c r="HJ81" s="160" t="str">
        <f>IF(Tbl.Kosten[[#This Row],[Pnr.]]=HJ$7,Tbl.Kosten[[#This Row],[Te financieren]],"")</f>
        <v/>
      </c>
      <c r="HK81" s="160" t="str">
        <f>IF(Tbl.Kosten[[#This Row],[Pnr.]]=HK$7,Tbl.Kosten[[#This Row],[Te financieren]],"")</f>
        <v/>
      </c>
      <c r="HL81" s="160" t="str">
        <f>IF(Tbl.Kosten[[#This Row],[Pnr.]]=HL$7,Tbl.Kosten[[#This Row],[Te financieren]],"")</f>
        <v/>
      </c>
      <c r="HM81" s="160" t="str">
        <f>IF(Tbl.Kosten[[#This Row],[Pnr.]]=HM$7,Tbl.Kosten[[#This Row],[Te financieren]],"")</f>
        <v/>
      </c>
      <c r="HN81" s="160" t="str">
        <f>IF(Tbl.Kosten[[#This Row],[Pnr.]]=HN$7,Tbl.Kosten[[#This Row],[Te financieren]],"")</f>
        <v/>
      </c>
      <c r="HO81" s="160" t="str">
        <f>IF(Tbl.Kosten[[#This Row],[Pnr.]]=HO$7,Tbl.Kosten[[#This Row],[Te financieren]],"")</f>
        <v/>
      </c>
      <c r="HP81" s="160" t="str">
        <f>IF(Tbl.Kosten[[#This Row],[Pnr.]]=HP$7,Tbl.Kosten[[#This Row],[Te financieren]],"")</f>
        <v/>
      </c>
      <c r="HQ81" s="160" t="str">
        <f>IF(Tbl.Kosten[[#This Row],[Pnr.]]=HQ$7,Tbl.Kosten[[#This Row],[Te financieren]],"")</f>
        <v/>
      </c>
      <c r="HR81" s="160" t="str">
        <f>IF(Tbl.Kosten[[#This Row],[Pnr.]]=HR$7,Tbl.Kosten[[#This Row],[Te financieren]],"")</f>
        <v/>
      </c>
      <c r="HS81" s="160" t="str">
        <f>IF(Tbl.Kosten[[#This Row],[Pnr.]]=HS$7,Tbl.Kosten[[#This Row],[Te financieren]],"")</f>
        <v/>
      </c>
      <c r="HT81" s="160" t="str">
        <f>IF(Tbl.Kosten[[#This Row],[Pnr.]]=HT$7,Tbl.Kosten[[#This Row],[Te financieren]],"")</f>
        <v/>
      </c>
      <c r="HU81" s="160" t="str">
        <f>IF(Tbl.Kosten[[#This Row],[Pnr.]]=HU$7,Tbl.Kosten[[#This Row],[Te financieren]],"")</f>
        <v/>
      </c>
      <c r="HV81" s="160" t="str">
        <f>IF(Tbl.Kosten[[#This Row],[Pnr.]]=HV$7,Tbl.Kosten[[#This Row],[Te financieren]],"")</f>
        <v/>
      </c>
      <c r="HW81" s="160" t="str">
        <f>IF(Tbl.Kosten[[#This Row],[Pnr.]]=HW$7,Tbl.Kosten[[#This Row],[Te financieren]],"")</f>
        <v/>
      </c>
    </row>
    <row r="82" spans="2:231" x14ac:dyDescent="0.3">
      <c r="B82" s="144"/>
      <c r="C82" s="147"/>
      <c r="D82" s="146"/>
      <c r="E82" s="147"/>
      <c r="F82" s="145"/>
      <c r="G82" s="11" t="str">
        <f>IF(Tbl.Kosten[[#This Row],[Medewerker e/o 
functie]]&lt;&gt;"",_xlfn.XLOOKUP(Tbl.Kosten[[#This Row],[Medewerker e/o 
functie]],Tbl.Uurtarief[Medewerker en/of functie],Tbl.Uurtarief[Uurtarief],"",0,1),"")</f>
        <v/>
      </c>
      <c r="H82" s="121">
        <f>IFERROR(Tbl.Kosten[[#This Row],[Uren]]*Tbl.Kosten[[#This Row],[Uurtarief]],0)</f>
        <v>0</v>
      </c>
      <c r="I82" s="119" t="str">
        <f>IF(Tbl.Kosten[[#This Row],[Subtotaal uren]]&lt;&gt;0,_xlfn.XLOOKUP(Tbl.Kosten[[#This Row],[Medewerker e/o 
functie]],Tbl.Uurtarief[Medewerker en/of functie],Tbl.Uurtarief[Kostensoort arbeid],"",0,1),"")</f>
        <v/>
      </c>
      <c r="J82" s="147"/>
      <c r="K82" s="145"/>
      <c r="L82" s="149" t="str">
        <f>IF(Tbl.Kosten[[#This Row],[Activum]]&lt;&gt;"",_xlfn.XLOOKUP(Tbl.Kosten[[#This Row],[Activum]],Tbl.Afschrijvingskosten[Activum],Tbl.Afschrijvingskosten[Tarief per afschrijvings-eenheid],"",0,1),"")</f>
        <v/>
      </c>
      <c r="M82" s="122">
        <f>IFERROR(Tbl.Kosten[[#This Row],[Een-
heden]]*Tbl.Kosten[[#This Row],[Afschrijvings-
tarief]],0)</f>
        <v>0</v>
      </c>
      <c r="N82" s="122" t="str">
        <f>IF(Tbl.Kosten[[#This Row],[Subtotaal afschrijving]]&lt;&gt;0,Lijsten!A80,"")</f>
        <v/>
      </c>
      <c r="O82" s="150"/>
      <c r="P82" s="145"/>
      <c r="Q82" s="148"/>
      <c r="R82" s="122">
        <f>IFERROR(Tbl.Kosten[[#This Row],[Aantal]]*Tbl.Kosten[[#This Row],[Tarief]],0)</f>
        <v>0</v>
      </c>
      <c r="S82" s="8">
        <f>IFERROR(Tbl.Kosten[[#This Row],[Subtotaal overige kosten]]+Tbl.Kosten[[#This Row],[Subtotaal uren]]+Tbl.Kosten[[#This Row],[Subtotaal afschrijving]],0)</f>
        <v>0</v>
      </c>
      <c r="T82" s="8">
        <f>IFERROR(Tbl.Kosten[[#This Row],[Totaal kosten]]*Tbl.Kosten[[#This Row],[Subsidie%]],0)</f>
        <v>0</v>
      </c>
      <c r="U82" s="4" t="str" cm="1">
        <f t="array" ref="U82">IFERROR(_xlfn.IFS(Tbl.Kosten[[#This Row],[Subtotaal uren]]&lt;&gt;0,Tbl.Kosten[[#This Row],[Kostensoort arbeid]],Tbl.Kosten[[#This Row],[Subtotaal afschrijving]]&lt;&gt;0,Tbl.Kosten[[#This Row],[Kostensoort afschrijving]],Tbl.Kosten[[#This Row],[Subtotaal overige kosten]]&lt;&gt;0,Tbl.Kosten[[#This Row],[Kostensoort overig]]),"")</f>
        <v/>
      </c>
      <c r="V82" s="4" t="str">
        <f>IFERROR(_xlfn.XLOOKUP(Tbl.Kosten[[#This Row],[Activiteitencode]],Tbl.Activiteiten[Activiteitcode],Tbl.Activiteiten[Werkpakketcode],"",0,1),"")</f>
        <v/>
      </c>
      <c r="W82" s="4" t="str">
        <f>IFERROR(_xlfn.XLOOKUP(Tbl.Kosten[[#This Row],[Werkpakketcode]],Tbl.Werkpakketten[Werkpakketcode],Tbl.Werkpakketten[Subsidiabele activiteit],"",0,1),"")</f>
        <v/>
      </c>
      <c r="X82" s="12">
        <f>IFERROR(_xlfn.XLOOKUP(Tbl.Kosten[[#This Row],[Sanr.]],Tbl.Subsidiehoogte[SAnr.],Tbl.Subsidiehoogte[Sub. Percentage],0,0,1),0)</f>
        <v>0</v>
      </c>
      <c r="Y82" s="154" t="str">
        <f>IFERROR(_xlfn.XLOOKUP(Tbl.Kosten[[#This Row],[Partnercode]],Tbl.Projectpartners[Partnercode],Tbl.Projectpartners[PNr.],"",0,1),"")</f>
        <v>P1</v>
      </c>
      <c r="Z82" s="158">
        <f>IF(Tbl.Kosten[[#This Row],[Pnr.]]=Z$7,Tbl.Kosten[[#This Row],[Totaal kosten]],"")</f>
        <v>0</v>
      </c>
      <c r="AA82" s="158" t="str">
        <f>IF(Tbl.Kosten[[#This Row],[Pnr.]]=AA$7,Tbl.Kosten[[#This Row],[Totaal kosten]],"")</f>
        <v/>
      </c>
      <c r="AB82" s="158" t="str">
        <f>IF(Tbl.Kosten[[#This Row],[Pnr.]]=AB$7,Tbl.Kosten[[#This Row],[Totaal kosten]],"")</f>
        <v/>
      </c>
      <c r="AC82" s="158" t="str">
        <f>IF(Tbl.Kosten[[#This Row],[Pnr.]]=AC$7,Tbl.Kosten[[#This Row],[Totaal kosten]],"")</f>
        <v/>
      </c>
      <c r="AD82" s="158" t="str">
        <f>IF(Tbl.Kosten[[#This Row],[Pnr.]]=AD$7,Tbl.Kosten[[#This Row],[Totaal kosten]],"")</f>
        <v/>
      </c>
      <c r="AE82" s="158" t="str">
        <f>IF(Tbl.Kosten[[#This Row],[Pnr.]]=AE$7,Tbl.Kosten[[#This Row],[Totaal kosten]],"")</f>
        <v/>
      </c>
      <c r="AF82" s="158" t="str">
        <f>IF(Tbl.Kosten[[#This Row],[Pnr.]]=AF$7,Tbl.Kosten[[#This Row],[Totaal kosten]],"")</f>
        <v/>
      </c>
      <c r="AG82" s="158" t="str">
        <f>IF(Tbl.Kosten[[#This Row],[Pnr.]]=AG$7,Tbl.Kosten[[#This Row],[Totaal kosten]],"")</f>
        <v/>
      </c>
      <c r="AH82" s="158" t="str">
        <f>IF(Tbl.Kosten[[#This Row],[Pnr.]]=AH$7,Tbl.Kosten[[#This Row],[Totaal kosten]],"")</f>
        <v/>
      </c>
      <c r="AI82" s="158" t="str">
        <f>IF(Tbl.Kosten[[#This Row],[Pnr.]]=AI$7,Tbl.Kosten[[#This Row],[Totaal kosten]],"")</f>
        <v/>
      </c>
      <c r="AJ82" s="158" t="str">
        <f>IF(Tbl.Kosten[[#This Row],[Pnr.]]=AJ$7,Tbl.Kosten[[#This Row],[Totaal kosten]],"")</f>
        <v/>
      </c>
      <c r="AK82" s="158" t="str">
        <f>IF(Tbl.Kosten[[#This Row],[Pnr.]]=AK$7,Tbl.Kosten[[#This Row],[Totaal kosten]],"")</f>
        <v/>
      </c>
      <c r="AL82" s="158" t="str">
        <f>IF(Tbl.Kosten[[#This Row],[Pnr.]]=AL$7,Tbl.Kosten[[#This Row],[Totaal kosten]],"")</f>
        <v/>
      </c>
      <c r="AM82" s="158" t="str">
        <f>IF(Tbl.Kosten[[#This Row],[Pnr.]]=AM$7,Tbl.Kosten[[#This Row],[Totaal kosten]],"")</f>
        <v/>
      </c>
      <c r="AN82" s="158" t="str">
        <f>IF(Tbl.Kosten[[#This Row],[Pnr.]]=AN$7,Tbl.Kosten[[#This Row],[Totaal kosten]],"")</f>
        <v/>
      </c>
      <c r="AO82" s="158" t="str">
        <f>IF(Tbl.Kosten[[#This Row],[Pnr.]]=AO$7,Tbl.Kosten[[#This Row],[Totaal kosten]],"")</f>
        <v/>
      </c>
      <c r="AP82" s="158" t="str">
        <f>IF(Tbl.Kosten[[#This Row],[Pnr.]]=AP$7,Tbl.Kosten[[#This Row],[Totaal kosten]],"")</f>
        <v/>
      </c>
      <c r="AQ82" s="158" t="str">
        <f>IF(Tbl.Kosten[[#This Row],[Pnr.]]=AQ$7,Tbl.Kosten[[#This Row],[Totaal kosten]],"")</f>
        <v/>
      </c>
      <c r="AR82" s="158" t="str">
        <f>IF(Tbl.Kosten[[#This Row],[Pnr.]]=AR$7,Tbl.Kosten[[#This Row],[Totaal kosten]],"")</f>
        <v/>
      </c>
      <c r="AS82" s="158" t="str">
        <f>IF(Tbl.Kosten[[#This Row],[Pnr.]]=AS$7,Tbl.Kosten[[#This Row],[Totaal kosten]],"")</f>
        <v/>
      </c>
      <c r="AT82" s="158" t="str">
        <f>IF(Tbl.Kosten[[#This Row],[Pnr.]]=AT$7,Tbl.Kosten[[#This Row],[Totaal kosten]],"")</f>
        <v/>
      </c>
      <c r="AU82" s="158" t="str">
        <f>IF(Tbl.Kosten[[#This Row],[Pnr.]]=AU$7,Tbl.Kosten[[#This Row],[Totaal kosten]],"")</f>
        <v/>
      </c>
      <c r="AV82" s="158" t="str">
        <f>IF(Tbl.Kosten[[#This Row],[Pnr.]]=AV$7,Tbl.Kosten[[#This Row],[Totaal kosten]],"")</f>
        <v/>
      </c>
      <c r="AW82" s="158" t="str">
        <f>IF(Tbl.Kosten[[#This Row],[Pnr.]]=AW$7,Tbl.Kosten[[#This Row],[Totaal kosten]],"")</f>
        <v/>
      </c>
      <c r="AX82" s="158" t="str">
        <f>IF(Tbl.Kosten[[#This Row],[Pnr.]]=AX$7,Tbl.Kosten[[#This Row],[Totaal kosten]],"")</f>
        <v/>
      </c>
      <c r="AY82" s="158" t="str">
        <f>IF(Tbl.Kosten[[#This Row],[Pnr.]]=AY$7,Tbl.Kosten[[#This Row],[Totaal kosten]],"")</f>
        <v/>
      </c>
      <c r="AZ82" s="158" t="str">
        <f>IF(Tbl.Kosten[[#This Row],[Pnr.]]=AZ$7,Tbl.Kosten[[#This Row],[Totaal kosten]],"")</f>
        <v/>
      </c>
      <c r="BA82" s="158" t="str">
        <f>IF(Tbl.Kosten[[#This Row],[Pnr.]]=BA$7,Tbl.Kosten[[#This Row],[Totaal kosten]],"")</f>
        <v/>
      </c>
      <c r="BB82" s="158" t="str">
        <f>IF(Tbl.Kosten[[#This Row],[Pnr.]]=BB$7,Tbl.Kosten[[#This Row],[Totaal kosten]],"")</f>
        <v/>
      </c>
      <c r="BC82" s="158" t="str">
        <f>IF(Tbl.Kosten[[#This Row],[Pnr.]]=BC$7,Tbl.Kosten[[#This Row],[Totaal kosten]],"")</f>
        <v/>
      </c>
      <c r="BD82" s="158" t="str">
        <f>IF(Tbl.Kosten[[#This Row],[Pnr.]]=BD$7,Tbl.Kosten[[#This Row],[Totaal kosten]],"")</f>
        <v/>
      </c>
      <c r="BE82" s="158" t="str">
        <f>IF(Tbl.Kosten[[#This Row],[Pnr.]]=BE$7,Tbl.Kosten[[#This Row],[Totaal kosten]],"")</f>
        <v/>
      </c>
      <c r="BF82" s="158" t="str">
        <f>IF(Tbl.Kosten[[#This Row],[Pnr.]]=BF$7,Tbl.Kosten[[#This Row],[Totaal kosten]],"")</f>
        <v/>
      </c>
      <c r="BG82" s="158" t="str">
        <f>IF(Tbl.Kosten[[#This Row],[Pnr.]]=BG$7,Tbl.Kosten[[#This Row],[Totaal kosten]],"")</f>
        <v/>
      </c>
      <c r="BH82" s="158" t="str">
        <f>IF(Tbl.Kosten[[#This Row],[Pnr.]]=BH$7,Tbl.Kosten[[#This Row],[Totaal kosten]],"")</f>
        <v/>
      </c>
      <c r="BI82" s="158" t="str">
        <f>IF(Tbl.Kosten[[#This Row],[Pnr.]]=BI$7,Tbl.Kosten[[#This Row],[Totaal kosten]],"")</f>
        <v/>
      </c>
      <c r="BJ82" s="158" t="str">
        <f>IF(Tbl.Kosten[[#This Row],[Pnr.]]=BJ$7,Tbl.Kosten[[#This Row],[Totaal kosten]],"")</f>
        <v/>
      </c>
      <c r="BK82" s="158" t="str">
        <f>IF(Tbl.Kosten[[#This Row],[Pnr.]]=BK$7,Tbl.Kosten[[#This Row],[Totaal kosten]],"")</f>
        <v/>
      </c>
      <c r="BL82" s="158" t="str">
        <f>IF(Tbl.Kosten[[#This Row],[Pnr.]]=BL$7,Tbl.Kosten[[#This Row],[Totaal kosten]],"")</f>
        <v/>
      </c>
      <c r="BM82" s="158" t="str">
        <f>IF(Tbl.Kosten[[#This Row],[Pnr.]]=BM$7,Tbl.Kosten[[#This Row],[Totaal kosten]],"")</f>
        <v/>
      </c>
      <c r="BN82" s="158" t="str">
        <f>IF(Tbl.Kosten[[#This Row],[Pnr.]]=BN$7,Tbl.Kosten[[#This Row],[Totaal kosten]],"")</f>
        <v/>
      </c>
      <c r="BO82" s="158" t="str">
        <f>IF(Tbl.Kosten[[#This Row],[Pnr.]]=BO$7,Tbl.Kosten[[#This Row],[Totaal kosten]],"")</f>
        <v/>
      </c>
      <c r="BP82" s="158" t="str">
        <f>IF(Tbl.Kosten[[#This Row],[Pnr.]]=BP$7,Tbl.Kosten[[#This Row],[Totaal kosten]],"")</f>
        <v/>
      </c>
      <c r="BQ82" s="158" t="str">
        <f>IF(Tbl.Kosten[[#This Row],[Pnr.]]=BQ$7,Tbl.Kosten[[#This Row],[Totaal kosten]],"")</f>
        <v/>
      </c>
      <c r="BR82" s="158" t="str">
        <f>IF(Tbl.Kosten[[#This Row],[Pnr.]]=BR$7,Tbl.Kosten[[#This Row],[Totaal kosten]],"")</f>
        <v/>
      </c>
      <c r="BS82" s="158" t="str">
        <f>IF(Tbl.Kosten[[#This Row],[Pnr.]]=BS$7,Tbl.Kosten[[#This Row],[Totaal kosten]],"")</f>
        <v/>
      </c>
      <c r="BT82" s="158" t="str">
        <f>IF(Tbl.Kosten[[#This Row],[Pnr.]]=BT$7,Tbl.Kosten[[#This Row],[Totaal kosten]],"")</f>
        <v/>
      </c>
      <c r="BU82" s="158" t="str">
        <f>IF(Tbl.Kosten[[#This Row],[Pnr.]]=BU$7,Tbl.Kosten[[#This Row],[Totaal kosten]],"")</f>
        <v/>
      </c>
      <c r="BV82" s="158" t="str">
        <f>IF(Tbl.Kosten[[#This Row],[Pnr.]]=BV$7,Tbl.Kosten[[#This Row],[Totaal kosten]],"")</f>
        <v/>
      </c>
      <c r="BW82" s="158" t="str">
        <f>IF(Tbl.Kosten[[#This Row],[Pnr.]]=BW$7,Tbl.Kosten[[#This Row],[Totaal kosten]],"")</f>
        <v/>
      </c>
      <c r="BX82" s="158" t="str">
        <f>IFERROR(_xlfn.XLOOKUP(Tbl.Kosten[[#This Row],[Werkpakketcode]],Tbl.Werkpakketten[Werkpakketcode],Tbl.Werkpakketten[WPnr.],"",0,1),"")</f>
        <v/>
      </c>
      <c r="BY82" s="158" t="str">
        <f>IF(Tbl.Kosten[[#This Row],[WPnr.]]=BY$7,Tbl.Kosten[[#This Row],[Totaal kosten]],"")</f>
        <v/>
      </c>
      <c r="BZ82" s="158" t="str">
        <f>IF(Tbl.Kosten[[#This Row],[WPnr.]]=BZ$7,Tbl.Kosten[[#This Row],[Totaal kosten]],"")</f>
        <v/>
      </c>
      <c r="CA82" s="158" t="str">
        <f>IF(Tbl.Kosten[[#This Row],[WPnr.]]=CA$7,Tbl.Kosten[[#This Row],[Totaal kosten]],"")</f>
        <v/>
      </c>
      <c r="CB82" s="158" t="str">
        <f>IF(Tbl.Kosten[[#This Row],[WPnr.]]=CB$7,Tbl.Kosten[[#This Row],[Totaal kosten]],"")</f>
        <v/>
      </c>
      <c r="CC82" s="158" t="str">
        <f>IF(Tbl.Kosten[[#This Row],[WPnr.]]=CC$7,Tbl.Kosten[[#This Row],[Totaal kosten]],"")</f>
        <v/>
      </c>
      <c r="CD82" s="158" t="str">
        <f>IF(Tbl.Kosten[[#This Row],[WPnr.]]=CD$7,Tbl.Kosten[[#This Row],[Totaal kosten]],"")</f>
        <v/>
      </c>
      <c r="CE82" s="158" t="str">
        <f>IF(Tbl.Kosten[[#This Row],[WPnr.]]=CE$7,Tbl.Kosten[[#This Row],[Totaal kosten]],"")</f>
        <v/>
      </c>
      <c r="CF82" s="158" t="str">
        <f>IF(Tbl.Kosten[[#This Row],[WPnr.]]=CF$7,Tbl.Kosten[[#This Row],[Totaal kosten]],"")</f>
        <v/>
      </c>
      <c r="CG82" s="158" t="str">
        <f>IF(Tbl.Kosten[[#This Row],[WPnr.]]=CG$7,Tbl.Kosten[[#This Row],[Totaal kosten]],"")</f>
        <v/>
      </c>
      <c r="CH82" s="158" t="str">
        <f>IF(Tbl.Kosten[[#This Row],[WPnr.]]=CH$7,Tbl.Kosten[[#This Row],[Totaal kosten]],"")</f>
        <v/>
      </c>
      <c r="CI82" s="158" t="str">
        <f>IF(Tbl.Kosten[[#This Row],[WPnr.]]=CI$7,Tbl.Kosten[[#This Row],[Totaal kosten]],"")</f>
        <v/>
      </c>
      <c r="CJ82" s="158" t="str">
        <f>IF(Tbl.Kosten[[#This Row],[WPnr.]]=CJ$7,Tbl.Kosten[[#This Row],[Totaal kosten]],"")</f>
        <v/>
      </c>
      <c r="CK82" s="158" t="str">
        <f>IF(Tbl.Kosten[[#This Row],[WPnr.]]=CK$7,Tbl.Kosten[[#This Row],[Totaal kosten]],"")</f>
        <v/>
      </c>
      <c r="CL82" s="158" t="str">
        <f>IF(Tbl.Kosten[[#This Row],[WPnr.]]=CL$7,Tbl.Kosten[[#This Row],[Totaal kosten]],"")</f>
        <v/>
      </c>
      <c r="CM82" s="158" t="str">
        <f>IF(Tbl.Kosten[[#This Row],[WPnr.]]=CM$7,Tbl.Kosten[[#This Row],[Totaal kosten]],"")</f>
        <v/>
      </c>
      <c r="CN82" s="158" t="str">
        <f>IF(Tbl.Kosten[[#This Row],[WPnr.]]=CN$7,Tbl.Kosten[[#This Row],[Totaal kosten]],"")</f>
        <v/>
      </c>
      <c r="CO82" s="158" t="str">
        <f>IF(Tbl.Kosten[[#This Row],[WPnr.]]=CO$7,Tbl.Kosten[[#This Row],[Totaal kosten]],"")</f>
        <v/>
      </c>
      <c r="CP82" s="158" t="str">
        <f>IF(Tbl.Kosten[[#This Row],[WPnr.]]=CP$7,Tbl.Kosten[[#This Row],[Totaal kosten]],"")</f>
        <v/>
      </c>
      <c r="CQ82" s="158" t="str">
        <f>IF(Tbl.Kosten[[#This Row],[WPnr.]]=CQ$7,Tbl.Kosten[[#This Row],[Totaal kosten]],"")</f>
        <v/>
      </c>
      <c r="CR82" s="158" t="str">
        <f>IF(Tbl.Kosten[[#This Row],[WPnr.]]=CR$7,Tbl.Kosten[[#This Row],[Totaal kosten]],"")</f>
        <v/>
      </c>
      <c r="CS82" s="158" t="str">
        <f>IF(Tbl.Kosten[[#This Row],[WPnr.]]=CS$7,Tbl.Kosten[[#This Row],[Totaal kosten]],"")</f>
        <v/>
      </c>
      <c r="CT82" s="158" t="str">
        <f>IF(Tbl.Kosten[[#This Row],[WPnr.]]=CT$7,Tbl.Kosten[[#This Row],[Totaal kosten]],"")</f>
        <v/>
      </c>
      <c r="CU82" s="158" t="str">
        <f>IF(Tbl.Kosten[[#This Row],[WPnr.]]=CU$7,Tbl.Kosten[[#This Row],[Totaal kosten]],"")</f>
        <v/>
      </c>
      <c r="CV82" s="158" t="str">
        <f>IF(Tbl.Kosten[[#This Row],[WPnr.]]=CV$7,Tbl.Kosten[[#This Row],[Totaal kosten]],"")</f>
        <v/>
      </c>
      <c r="CW82" s="158" t="str">
        <f>IF(Tbl.Kosten[[#This Row],[WPnr.]]=CW$7,Tbl.Kosten[[#This Row],[Totaal kosten]],"")</f>
        <v/>
      </c>
      <c r="CX82" s="158" t="str">
        <f>IF(Tbl.Kosten[[#This Row],[WPnr.]]=CX$7,Tbl.Kosten[[#This Row],[Totaal kosten]],"")</f>
        <v/>
      </c>
      <c r="CY82" s="158" t="str">
        <f>IF(Tbl.Kosten[[#This Row],[WPnr.]]=CY$7,Tbl.Kosten[[#This Row],[Totaal kosten]],"")</f>
        <v/>
      </c>
      <c r="CZ82" s="158" t="str">
        <f>IF(Tbl.Kosten[[#This Row],[WPnr.]]=CZ$7,Tbl.Kosten[[#This Row],[Totaal kosten]],"")</f>
        <v/>
      </c>
      <c r="DA82" s="158" t="str">
        <f>IF(Tbl.Kosten[[#This Row],[WPnr.]]=DA$7,Tbl.Kosten[[#This Row],[Totaal kosten]],"")</f>
        <v/>
      </c>
      <c r="DB82" s="158" t="str">
        <f>IF(Tbl.Kosten[[#This Row],[WPnr.]]=DB$7,Tbl.Kosten[[#This Row],[Totaal kosten]],"")</f>
        <v/>
      </c>
      <c r="DC82" s="158" t="str">
        <f>IF(Tbl.Kosten[[#This Row],[WPnr.]]=DC$7,Tbl.Kosten[[#This Row],[Totaal kosten]],"")</f>
        <v/>
      </c>
      <c r="DD82" s="158" t="str">
        <f>IF(Tbl.Kosten[[#This Row],[WPnr.]]=DD$7,Tbl.Kosten[[#This Row],[Totaal kosten]],"")</f>
        <v/>
      </c>
      <c r="DE82" s="158" t="str">
        <f>IF(Tbl.Kosten[[#This Row],[WPnr.]]=DE$7,Tbl.Kosten[[#This Row],[Totaal kosten]],"")</f>
        <v/>
      </c>
      <c r="DF82" s="158" t="str">
        <f>IF(Tbl.Kosten[[#This Row],[WPnr.]]=DF$7,Tbl.Kosten[[#This Row],[Totaal kosten]],"")</f>
        <v/>
      </c>
      <c r="DG82" s="158" t="str">
        <f>IF(Tbl.Kosten[[#This Row],[WPnr.]]=DG$7,Tbl.Kosten[[#This Row],[Totaal kosten]],"")</f>
        <v/>
      </c>
      <c r="DH82" s="158" t="str">
        <f>IF(Tbl.Kosten[[#This Row],[WPnr.]]=DH$7,Tbl.Kosten[[#This Row],[Totaal kosten]],"")</f>
        <v/>
      </c>
      <c r="DI82" s="158" t="str">
        <f>IF(Tbl.Kosten[[#This Row],[WPnr.]]=DI$7,Tbl.Kosten[[#This Row],[Totaal kosten]],"")</f>
        <v/>
      </c>
      <c r="DJ82" s="158" t="str">
        <f>IF(Tbl.Kosten[[#This Row],[WPnr.]]=DJ$7,Tbl.Kosten[[#This Row],[Totaal kosten]],"")</f>
        <v/>
      </c>
      <c r="DK82" s="158" t="str">
        <f>IF(Tbl.Kosten[[#This Row],[WPnr.]]=DK$7,Tbl.Kosten[[#This Row],[Totaal kosten]],"")</f>
        <v/>
      </c>
      <c r="DL82" s="158" t="str">
        <f>IF(Tbl.Kosten[[#This Row],[WPnr.]]=DL$7,Tbl.Kosten[[#This Row],[Totaal kosten]],"")</f>
        <v/>
      </c>
      <c r="DM82" s="158" t="str">
        <f>IF(Tbl.Kosten[[#This Row],[WPnr.]]=DM$7,Tbl.Kosten[[#This Row],[Totaal kosten]],"")</f>
        <v/>
      </c>
      <c r="DN82" s="158" t="str">
        <f>IF(Tbl.Kosten[[#This Row],[WPnr.]]=DN$7,Tbl.Kosten[[#This Row],[Totaal kosten]],"")</f>
        <v/>
      </c>
      <c r="DO82" s="158" t="str">
        <f>IF(Tbl.Kosten[[#This Row],[WPnr.]]=DO$7,Tbl.Kosten[[#This Row],[Totaal kosten]],"")</f>
        <v/>
      </c>
      <c r="DP82" s="158" t="str">
        <f>IF(Tbl.Kosten[[#This Row],[WPnr.]]=DP$7,Tbl.Kosten[[#This Row],[Totaal kosten]],"")</f>
        <v/>
      </c>
      <c r="DQ82" s="158" t="str">
        <f>IF(Tbl.Kosten[[#This Row],[WPnr.]]=DQ$7,Tbl.Kosten[[#This Row],[Totaal kosten]],"")</f>
        <v/>
      </c>
      <c r="DR82" s="158" t="str">
        <f>IF(Tbl.Kosten[[#This Row],[WPnr.]]=DR$7,Tbl.Kosten[[#This Row],[Totaal kosten]],"")</f>
        <v/>
      </c>
      <c r="DS82" s="158" t="str">
        <f>IF(Tbl.Kosten[[#This Row],[WPnr.]]=DS$7,Tbl.Kosten[[#This Row],[Totaal kosten]],"")</f>
        <v/>
      </c>
      <c r="DT82" s="158" t="str">
        <f>IF(Tbl.Kosten[[#This Row],[WPnr.]]=DT$7,Tbl.Kosten[[#This Row],[Totaal kosten]],"")</f>
        <v/>
      </c>
      <c r="DU82" s="158" t="str">
        <f>IF(Tbl.Kosten[[#This Row],[WPnr.]]=DU$7,Tbl.Kosten[[#This Row],[Totaal kosten]],"")</f>
        <v/>
      </c>
      <c r="DV82" s="158" t="str">
        <f>IF(Tbl.Kosten[[#This Row],[WPnr.]]=DV$7,Tbl.Kosten[[#This Row],[Totaal kosten]],"")</f>
        <v/>
      </c>
      <c r="DW82" s="160" t="str">
        <f>IFERROR(_xlfn.XLOOKUP(Tbl.Kosten[[#This Row],[Kostensoort]],Tbl.Kostensoorten[Kostensoorten],Tbl.Kostensoorten[KSnr.],"",0,1),"")</f>
        <v/>
      </c>
      <c r="DX82" s="160" t="str">
        <f>IF(Tbl.Kosten[[#This Row],[KSnr.]]=DX$7,Tbl.Kosten[[#This Row],[Totaal kosten]],"")</f>
        <v/>
      </c>
      <c r="DY82" s="160" t="str">
        <f>IF(Tbl.Kosten[[#This Row],[KSnr.]]=DY$7,Tbl.Kosten[[#This Row],[Totaal kosten]],"")</f>
        <v/>
      </c>
      <c r="DZ82" s="160" t="str">
        <f>IF(Tbl.Kosten[[#This Row],[KSnr.]]=DZ$7,Tbl.Kosten[[#This Row],[Totaal kosten]],"")</f>
        <v/>
      </c>
      <c r="EA82" s="160" t="str">
        <f>IF(Tbl.Kosten[[#This Row],[KSnr.]]=EA$7,Tbl.Kosten[[#This Row],[Totaal kosten]],"")</f>
        <v/>
      </c>
      <c r="EB82" s="160" t="str">
        <f>IF(Tbl.Kosten[[#This Row],[KSnr.]]=EB$7,Tbl.Kosten[[#This Row],[Totaal kosten]],"")</f>
        <v/>
      </c>
      <c r="EC82" s="160" t="str">
        <f>IF(Tbl.Kosten[[#This Row],[KSnr.]]=EC$7,Tbl.Kosten[[#This Row],[Totaal kosten]],"")</f>
        <v/>
      </c>
      <c r="ED82" s="160" t="str">
        <f>IF(Tbl.Kosten[[#This Row],[KSnr.]]=ED$7,Tbl.Kosten[[#This Row],[Totaal kosten]],"")</f>
        <v/>
      </c>
      <c r="EE82" s="160" t="str">
        <f>IF(Tbl.Kosten[[#This Row],[KSnr.]]=EE$7,Tbl.Kosten[[#This Row],[Totaal kosten]],"")</f>
        <v/>
      </c>
      <c r="EF82" s="160" t="str">
        <f>IF(Tbl.Kosten[[#This Row],[KSnr.]]=EF$7,Tbl.Kosten[[#This Row],[Totaal kosten]],"")</f>
        <v/>
      </c>
      <c r="EG82" s="160" t="str">
        <f>IF(Tbl.Kosten[[#This Row],[KSnr.]]=EG$7,Tbl.Kosten[[#This Row],[Totaal kosten]],"")</f>
        <v/>
      </c>
      <c r="EH82" s="160" t="str">
        <f>IF(Tbl.Kosten[[#This Row],[KSnr.]]=EH$7,Tbl.Kosten[[#This Row],[Totaal kosten]],"")</f>
        <v/>
      </c>
      <c r="EI82" s="160" t="str">
        <f>IF(Tbl.Kosten[[#This Row],[KSnr.]]=EI$7,Tbl.Kosten[[#This Row],[Totaal kosten]],"")</f>
        <v/>
      </c>
      <c r="EJ82" s="160" t="str">
        <f>IF(Tbl.Kosten[[#This Row],[KSnr.]]=EJ$7,Tbl.Kosten[[#This Row],[Totaal kosten]],"")</f>
        <v/>
      </c>
      <c r="EK82" s="160" t="str">
        <f>IF(Tbl.Kosten[[#This Row],[KSnr.]]=EK$7,Tbl.Kosten[[#This Row],[Totaal kosten]],"")</f>
        <v/>
      </c>
      <c r="EL82" s="160" t="str">
        <f>IF(Tbl.Kosten[[#This Row],[KSnr.]]=EL$7,Tbl.Kosten[[#This Row],[Totaal kosten]],"")</f>
        <v/>
      </c>
      <c r="EM82" s="160" t="str">
        <f>IF(Tbl.Kosten[[#This Row],[KSnr.]]=EM$7,Tbl.Kosten[[#This Row],[Totaal kosten]],"")</f>
        <v/>
      </c>
      <c r="EN82" s="160" t="str">
        <f>IF(Tbl.Kosten[[#This Row],[KSnr.]]=EN$7,Tbl.Kosten[[#This Row],[Totaal kosten]],"")</f>
        <v/>
      </c>
      <c r="EO82" s="160" t="str">
        <f>IF(Tbl.Kosten[[#This Row],[KSnr.]]=EO$7,Tbl.Kosten[[#This Row],[Totaal kosten]],"")</f>
        <v/>
      </c>
      <c r="EP82" s="160" t="str">
        <f>IF(Tbl.Kosten[[#This Row],[KSnr.]]=EP$7,Tbl.Kosten[[#This Row],[Totaal kosten]],"")</f>
        <v/>
      </c>
      <c r="EQ82" s="160" t="str">
        <f>IF(Tbl.Kosten[[#This Row],[KSnr.]]=EQ$7,Tbl.Kosten[[#This Row],[Totaal kosten]],"")</f>
        <v/>
      </c>
      <c r="ER82" s="154" t="str">
        <f>IFERROR(_xlfn.XLOOKUP(Tbl.Kosten[[#This Row],[Subsidieactiviteit]],Tbl.Subsidiehoogte[Subsidieactiviteit],Tbl.Subsidiehoogte[SAnr.],"",0,1),"")</f>
        <v/>
      </c>
      <c r="ES82" s="160" t="str">
        <f>IF(Tbl.Kosten[[#This Row],[Sanr.]]=ES$7,Tbl.Kosten[[#This Row],[Totaal kosten]],"")</f>
        <v/>
      </c>
      <c r="ET82" s="160" t="str">
        <f>IF(Tbl.Kosten[[#This Row],[Sanr.]]=ET$7,Tbl.Kosten[[#This Row],[Totaal kosten]],"")</f>
        <v/>
      </c>
      <c r="EU82" s="160" t="str">
        <f>IF(Tbl.Kosten[[#This Row],[Sanr.]]=EU$7,Tbl.Kosten[[#This Row],[Totaal kosten]],"")</f>
        <v/>
      </c>
      <c r="EV82" s="160" t="str">
        <f>IF(Tbl.Kosten[[#This Row],[Sanr.]]=EV$7,Tbl.Kosten[[#This Row],[Totaal kosten]],"")</f>
        <v/>
      </c>
      <c r="EW82" s="160" t="str">
        <f>IF(Tbl.Kosten[[#This Row],[Sanr.]]=EW$7,Tbl.Kosten[[#This Row],[Totaal kosten]],"")</f>
        <v/>
      </c>
      <c r="EX82" s="160" t="str">
        <f>IF(Tbl.Kosten[[#This Row],[Sanr.]]=EX$7,Tbl.Kosten[[#This Row],[Totaal kosten]],"")</f>
        <v/>
      </c>
      <c r="EY82" s="160" t="str">
        <f>IF(Tbl.Kosten[[#This Row],[Sanr.]]=EY$7,Tbl.Kosten[[#This Row],[Totaal kosten]],"")</f>
        <v/>
      </c>
      <c r="EZ82" s="160" t="str">
        <f>IF(Tbl.Kosten[[#This Row],[Sanr.]]=EZ$7,Tbl.Kosten[[#This Row],[Totaal kosten]],"")</f>
        <v/>
      </c>
      <c r="FA82" s="160" t="str">
        <f>IF(Tbl.Kosten[[#This Row],[Sanr.]]=FA$7,Tbl.Kosten[[#This Row],[Totaal kosten]],"")</f>
        <v/>
      </c>
      <c r="FB82" s="160" t="str">
        <f>IF(Tbl.Kosten[[#This Row],[Sanr.]]=FB$7,Tbl.Kosten[[#This Row],[Totaal kosten]],"")</f>
        <v/>
      </c>
      <c r="FC82" s="160" t="str">
        <f>IF(Tbl.Kosten[[#This Row],[Sanr.]]=FC$7,Tbl.Kosten[[#This Row],[Totaal kosten]],"")</f>
        <v/>
      </c>
      <c r="FD82" s="160" t="str">
        <f>IF(Tbl.Kosten[[#This Row],[Sanr.]]=FD$7,Tbl.Kosten[[#This Row],[Totaal kosten]],"")</f>
        <v/>
      </c>
      <c r="FE82" s="160" t="str">
        <f>IF(Tbl.Kosten[[#This Row],[Sanr.]]=FE$7,Tbl.Kosten[[#This Row],[Totaal kosten]],"")</f>
        <v/>
      </c>
      <c r="FF82" s="160" t="str">
        <f>IF(Tbl.Kosten[[#This Row],[Sanr.]]=FF$7,Tbl.Kosten[[#This Row],[Totaal kosten]],"")</f>
        <v/>
      </c>
      <c r="FG82" s="160" t="str">
        <f>IF(Tbl.Kosten[[#This Row],[Sanr.]]=FG$7,Tbl.Kosten[[#This Row],[Totaal kosten]],"")</f>
        <v/>
      </c>
      <c r="FH82" s="160" t="str">
        <f>IF(Tbl.Kosten[[#This Row],[Sanr.]]=FH$7,Tbl.Kosten[[#This Row],[Totaal kosten]],"")</f>
        <v/>
      </c>
      <c r="FI82" s="160" t="str">
        <f>IF(Tbl.Kosten[[#This Row],[Sanr.]]=FI$7,Tbl.Kosten[[#This Row],[Totaal kosten]],"")</f>
        <v/>
      </c>
      <c r="FJ82" s="160" t="str">
        <f>IF(Tbl.Kosten[[#This Row],[Sanr.]]=FJ$7,Tbl.Kosten[[#This Row],[Totaal kosten]],"")</f>
        <v/>
      </c>
      <c r="FK82" s="160" t="str">
        <f>IF(Tbl.Kosten[[#This Row],[Sanr.]]=FK$7,Tbl.Kosten[[#This Row],[Totaal kosten]],"")</f>
        <v/>
      </c>
      <c r="FL82" s="160" t="str">
        <f>IF(Tbl.Kosten[[#This Row],[Sanr.]]=FL$7,Tbl.Kosten[[#This Row],[Totaal kosten]],"")</f>
        <v/>
      </c>
      <c r="FM82" s="160" t="str">
        <f>IF(Tbl.Kosten[[#This Row],[Sanr.]]=FM$7,Tbl.Kosten[[#This Row],[Totaal kosten]],"")</f>
        <v/>
      </c>
      <c r="FN82" s="160" t="str">
        <f>IF(Tbl.Kosten[[#This Row],[Sanr.]]=FN$7,Tbl.Kosten[[#This Row],[Totaal kosten]],"")</f>
        <v/>
      </c>
      <c r="FO82" s="160" t="str">
        <f>IF(Tbl.Kosten[[#This Row],[Sanr.]]=FO$7,Tbl.Kosten[[#This Row],[Totaal kosten]],"")</f>
        <v/>
      </c>
      <c r="FP82" s="160" t="str">
        <f>IF(Tbl.Kosten[[#This Row],[Sanr.]]=FP$7,Tbl.Kosten[[#This Row],[Totaal kosten]],"")</f>
        <v/>
      </c>
      <c r="FQ82" s="160" t="str">
        <f>IF(Tbl.Kosten[[#This Row],[Sanr.]]=FQ$7,Tbl.Kosten[[#This Row],[Totaal kosten]],"")</f>
        <v/>
      </c>
      <c r="FR82" s="160" t="str">
        <f>IF(Tbl.Kosten[[#This Row],[Sanr.]]=FR$7,Tbl.Kosten[[#This Row],[Totaal kosten]],"")</f>
        <v/>
      </c>
      <c r="FS82" s="160" t="str">
        <f>IF(Tbl.Kosten[[#This Row],[Sanr.]]=FS$7,Tbl.Kosten[[#This Row],[Totaal kosten]],"")</f>
        <v/>
      </c>
      <c r="FT82" s="160" t="str">
        <f>IF(Tbl.Kosten[[#This Row],[Sanr.]]=FT$7,Tbl.Kosten[[#This Row],[Totaal kosten]],"")</f>
        <v/>
      </c>
      <c r="FU82" s="160" t="str">
        <f>IF(Tbl.Kosten[[#This Row],[Sanr.]]=FU$7,Tbl.Kosten[[#This Row],[Totaal kosten]],"")</f>
        <v/>
      </c>
      <c r="FV82" s="160" t="str">
        <f>IF(Tbl.Kosten[[#This Row],[Sanr.]]=FV$7,Tbl.Kosten[[#This Row],[Totaal kosten]],"")</f>
        <v/>
      </c>
      <c r="FW82" s="160" t="str">
        <f>IFERROR(_xlfn.XLOOKUP(Tbl.Kosten[[#This Row],[Activiteitencode]],Tbl.Activiteiten[Activiteitcode],Tbl.Activiteiten[Anr.],"",0,1),"")</f>
        <v/>
      </c>
      <c r="FX82" s="181" t="str">
        <f>_xlfn.CONCAT(Tbl.Kosten[[#This Row],[Pnr.]],Tbl.Kosten[[#This Row],[Sanr.]])</f>
        <v>P1</v>
      </c>
      <c r="FY82" s="160">
        <f>Tbl.Kosten[[#This Row],[Totaal kosten]]-Tbl.Kosten[[#This Row],[Subsidie]]</f>
        <v>0</v>
      </c>
      <c r="FZ82" s="160">
        <f>IF(Tbl.Kosten[[#This Row],[Pnr.]]=FZ$7,Tbl.Kosten[[#This Row],[Te financieren]],"")</f>
        <v>0</v>
      </c>
      <c r="GA82" s="160" t="str">
        <f>IF(Tbl.Kosten[[#This Row],[Pnr.]]=GA$7,Tbl.Kosten[[#This Row],[Te financieren]],"")</f>
        <v/>
      </c>
      <c r="GB82" s="160" t="str">
        <f>IF(Tbl.Kosten[[#This Row],[Pnr.]]=GB$7,Tbl.Kosten[[#This Row],[Te financieren]],"")</f>
        <v/>
      </c>
      <c r="GC82" s="160" t="str">
        <f>IF(Tbl.Kosten[[#This Row],[Pnr.]]=GC$7,Tbl.Kosten[[#This Row],[Te financieren]],"")</f>
        <v/>
      </c>
      <c r="GD82" s="160" t="str">
        <f>IF(Tbl.Kosten[[#This Row],[Pnr.]]=GD$7,Tbl.Kosten[[#This Row],[Te financieren]],"")</f>
        <v/>
      </c>
      <c r="GE82" s="160" t="str">
        <f>IF(Tbl.Kosten[[#This Row],[Pnr.]]=GE$7,Tbl.Kosten[[#This Row],[Te financieren]],"")</f>
        <v/>
      </c>
      <c r="GF82" s="160" t="str">
        <f>IF(Tbl.Kosten[[#This Row],[Pnr.]]=GF$7,Tbl.Kosten[[#This Row],[Te financieren]],"")</f>
        <v/>
      </c>
      <c r="GG82" s="160" t="str">
        <f>IF(Tbl.Kosten[[#This Row],[Pnr.]]=GG$7,Tbl.Kosten[[#This Row],[Te financieren]],"")</f>
        <v/>
      </c>
      <c r="GH82" s="160" t="str">
        <f>IF(Tbl.Kosten[[#This Row],[Pnr.]]=GH$7,Tbl.Kosten[[#This Row],[Te financieren]],"")</f>
        <v/>
      </c>
      <c r="GI82" s="160" t="str">
        <f>IF(Tbl.Kosten[[#This Row],[Pnr.]]=GI$7,Tbl.Kosten[[#This Row],[Te financieren]],"")</f>
        <v/>
      </c>
      <c r="GJ82" s="160" t="str">
        <f>IF(Tbl.Kosten[[#This Row],[Pnr.]]=GJ$7,Tbl.Kosten[[#This Row],[Te financieren]],"")</f>
        <v/>
      </c>
      <c r="GK82" s="160" t="str">
        <f>IF(Tbl.Kosten[[#This Row],[Pnr.]]=GK$7,Tbl.Kosten[[#This Row],[Te financieren]],"")</f>
        <v/>
      </c>
      <c r="GL82" s="160" t="str">
        <f>IF(Tbl.Kosten[[#This Row],[Pnr.]]=GL$7,Tbl.Kosten[[#This Row],[Te financieren]],"")</f>
        <v/>
      </c>
      <c r="GM82" s="160" t="str">
        <f>IF(Tbl.Kosten[[#This Row],[Pnr.]]=GM$7,Tbl.Kosten[[#This Row],[Te financieren]],"")</f>
        <v/>
      </c>
      <c r="GN82" s="160" t="str">
        <f>IF(Tbl.Kosten[[#This Row],[Pnr.]]=GN$7,Tbl.Kosten[[#This Row],[Te financieren]],"")</f>
        <v/>
      </c>
      <c r="GO82" s="160" t="str">
        <f>IF(Tbl.Kosten[[#This Row],[Pnr.]]=GO$7,Tbl.Kosten[[#This Row],[Te financieren]],"")</f>
        <v/>
      </c>
      <c r="GP82" s="160" t="str">
        <f>IF(Tbl.Kosten[[#This Row],[Pnr.]]=GP$7,Tbl.Kosten[[#This Row],[Te financieren]],"")</f>
        <v/>
      </c>
      <c r="GQ82" s="160" t="str">
        <f>IF(Tbl.Kosten[[#This Row],[Pnr.]]=GQ$7,Tbl.Kosten[[#This Row],[Te financieren]],"")</f>
        <v/>
      </c>
      <c r="GR82" s="160" t="str">
        <f>IF(Tbl.Kosten[[#This Row],[Pnr.]]=GR$7,Tbl.Kosten[[#This Row],[Te financieren]],"")</f>
        <v/>
      </c>
      <c r="GS82" s="160" t="str">
        <f>IF(Tbl.Kosten[[#This Row],[Pnr.]]=GS$7,Tbl.Kosten[[#This Row],[Te financieren]],"")</f>
        <v/>
      </c>
      <c r="GT82" s="160" t="str">
        <f>IF(Tbl.Kosten[[#This Row],[Pnr.]]=GT$7,Tbl.Kosten[[#This Row],[Te financieren]],"")</f>
        <v/>
      </c>
      <c r="GU82" s="160" t="str">
        <f>IF(Tbl.Kosten[[#This Row],[Pnr.]]=GU$7,Tbl.Kosten[[#This Row],[Te financieren]],"")</f>
        <v/>
      </c>
      <c r="GV82" s="160" t="str">
        <f>IF(Tbl.Kosten[[#This Row],[Pnr.]]=GV$7,Tbl.Kosten[[#This Row],[Te financieren]],"")</f>
        <v/>
      </c>
      <c r="GW82" s="160" t="str">
        <f>IF(Tbl.Kosten[[#This Row],[Pnr.]]=GW$7,Tbl.Kosten[[#This Row],[Te financieren]],"")</f>
        <v/>
      </c>
      <c r="GX82" s="160" t="str">
        <f>IF(Tbl.Kosten[[#This Row],[Pnr.]]=GX$7,Tbl.Kosten[[#This Row],[Te financieren]],"")</f>
        <v/>
      </c>
      <c r="GY82" s="160" t="str">
        <f>IF(Tbl.Kosten[[#This Row],[Pnr.]]=GY$7,Tbl.Kosten[[#This Row],[Te financieren]],"")</f>
        <v/>
      </c>
      <c r="GZ82" s="160" t="str">
        <f>IF(Tbl.Kosten[[#This Row],[Pnr.]]=GZ$7,Tbl.Kosten[[#This Row],[Te financieren]],"")</f>
        <v/>
      </c>
      <c r="HA82" s="160" t="str">
        <f>IF(Tbl.Kosten[[#This Row],[Pnr.]]=HA$7,Tbl.Kosten[[#This Row],[Te financieren]],"")</f>
        <v/>
      </c>
      <c r="HB82" s="160" t="str">
        <f>IF(Tbl.Kosten[[#This Row],[Pnr.]]=HB$7,Tbl.Kosten[[#This Row],[Te financieren]],"")</f>
        <v/>
      </c>
      <c r="HC82" s="160" t="str">
        <f>IF(Tbl.Kosten[[#This Row],[Pnr.]]=HC$7,Tbl.Kosten[[#This Row],[Te financieren]],"")</f>
        <v/>
      </c>
      <c r="HD82" s="160" t="str">
        <f>IF(Tbl.Kosten[[#This Row],[Pnr.]]=HD$7,Tbl.Kosten[[#This Row],[Te financieren]],"")</f>
        <v/>
      </c>
      <c r="HE82" s="160" t="str">
        <f>IF(Tbl.Kosten[[#This Row],[Pnr.]]=HE$7,Tbl.Kosten[[#This Row],[Te financieren]],"")</f>
        <v/>
      </c>
      <c r="HF82" s="160" t="str">
        <f>IF(Tbl.Kosten[[#This Row],[Pnr.]]=HF$7,Tbl.Kosten[[#This Row],[Te financieren]],"")</f>
        <v/>
      </c>
      <c r="HG82" s="160" t="str">
        <f>IF(Tbl.Kosten[[#This Row],[Pnr.]]=HG$7,Tbl.Kosten[[#This Row],[Te financieren]],"")</f>
        <v/>
      </c>
      <c r="HH82" s="160" t="str">
        <f>IF(Tbl.Kosten[[#This Row],[Pnr.]]=HH$7,Tbl.Kosten[[#This Row],[Te financieren]],"")</f>
        <v/>
      </c>
      <c r="HI82" s="160" t="str">
        <f>IF(Tbl.Kosten[[#This Row],[Pnr.]]=HI$7,Tbl.Kosten[[#This Row],[Te financieren]],"")</f>
        <v/>
      </c>
      <c r="HJ82" s="160" t="str">
        <f>IF(Tbl.Kosten[[#This Row],[Pnr.]]=HJ$7,Tbl.Kosten[[#This Row],[Te financieren]],"")</f>
        <v/>
      </c>
      <c r="HK82" s="160" t="str">
        <f>IF(Tbl.Kosten[[#This Row],[Pnr.]]=HK$7,Tbl.Kosten[[#This Row],[Te financieren]],"")</f>
        <v/>
      </c>
      <c r="HL82" s="160" t="str">
        <f>IF(Tbl.Kosten[[#This Row],[Pnr.]]=HL$7,Tbl.Kosten[[#This Row],[Te financieren]],"")</f>
        <v/>
      </c>
      <c r="HM82" s="160" t="str">
        <f>IF(Tbl.Kosten[[#This Row],[Pnr.]]=HM$7,Tbl.Kosten[[#This Row],[Te financieren]],"")</f>
        <v/>
      </c>
      <c r="HN82" s="160" t="str">
        <f>IF(Tbl.Kosten[[#This Row],[Pnr.]]=HN$7,Tbl.Kosten[[#This Row],[Te financieren]],"")</f>
        <v/>
      </c>
      <c r="HO82" s="160" t="str">
        <f>IF(Tbl.Kosten[[#This Row],[Pnr.]]=HO$7,Tbl.Kosten[[#This Row],[Te financieren]],"")</f>
        <v/>
      </c>
      <c r="HP82" s="160" t="str">
        <f>IF(Tbl.Kosten[[#This Row],[Pnr.]]=HP$7,Tbl.Kosten[[#This Row],[Te financieren]],"")</f>
        <v/>
      </c>
      <c r="HQ82" s="160" t="str">
        <f>IF(Tbl.Kosten[[#This Row],[Pnr.]]=HQ$7,Tbl.Kosten[[#This Row],[Te financieren]],"")</f>
        <v/>
      </c>
      <c r="HR82" s="160" t="str">
        <f>IF(Tbl.Kosten[[#This Row],[Pnr.]]=HR$7,Tbl.Kosten[[#This Row],[Te financieren]],"")</f>
        <v/>
      </c>
      <c r="HS82" s="160" t="str">
        <f>IF(Tbl.Kosten[[#This Row],[Pnr.]]=HS$7,Tbl.Kosten[[#This Row],[Te financieren]],"")</f>
        <v/>
      </c>
      <c r="HT82" s="160" t="str">
        <f>IF(Tbl.Kosten[[#This Row],[Pnr.]]=HT$7,Tbl.Kosten[[#This Row],[Te financieren]],"")</f>
        <v/>
      </c>
      <c r="HU82" s="160" t="str">
        <f>IF(Tbl.Kosten[[#This Row],[Pnr.]]=HU$7,Tbl.Kosten[[#This Row],[Te financieren]],"")</f>
        <v/>
      </c>
      <c r="HV82" s="160" t="str">
        <f>IF(Tbl.Kosten[[#This Row],[Pnr.]]=HV$7,Tbl.Kosten[[#This Row],[Te financieren]],"")</f>
        <v/>
      </c>
      <c r="HW82" s="160" t="str">
        <f>IF(Tbl.Kosten[[#This Row],[Pnr.]]=HW$7,Tbl.Kosten[[#This Row],[Te financieren]],"")</f>
        <v/>
      </c>
    </row>
    <row r="83" spans="2:231" x14ac:dyDescent="0.3">
      <c r="B83" s="144"/>
      <c r="C83" s="147"/>
      <c r="D83" s="146"/>
      <c r="E83" s="147"/>
      <c r="F83" s="145"/>
      <c r="G83" s="11" t="str">
        <f>IF(Tbl.Kosten[[#This Row],[Medewerker e/o 
functie]]&lt;&gt;"",_xlfn.XLOOKUP(Tbl.Kosten[[#This Row],[Medewerker e/o 
functie]],Tbl.Uurtarief[Medewerker en/of functie],Tbl.Uurtarief[Uurtarief],"",0,1),"")</f>
        <v/>
      </c>
      <c r="H83" s="121">
        <f>IFERROR(Tbl.Kosten[[#This Row],[Uren]]*Tbl.Kosten[[#This Row],[Uurtarief]],0)</f>
        <v>0</v>
      </c>
      <c r="I83" s="119" t="str">
        <f>IF(Tbl.Kosten[[#This Row],[Subtotaal uren]]&lt;&gt;0,_xlfn.XLOOKUP(Tbl.Kosten[[#This Row],[Medewerker e/o 
functie]],Tbl.Uurtarief[Medewerker en/of functie],Tbl.Uurtarief[Kostensoort arbeid],"",0,1),"")</f>
        <v/>
      </c>
      <c r="J83" s="147"/>
      <c r="K83" s="145"/>
      <c r="L83" s="149" t="str">
        <f>IF(Tbl.Kosten[[#This Row],[Activum]]&lt;&gt;"",_xlfn.XLOOKUP(Tbl.Kosten[[#This Row],[Activum]],Tbl.Afschrijvingskosten[Activum],Tbl.Afschrijvingskosten[Tarief per afschrijvings-eenheid],"",0,1),"")</f>
        <v/>
      </c>
      <c r="M83" s="122">
        <f>IFERROR(Tbl.Kosten[[#This Row],[Een-
heden]]*Tbl.Kosten[[#This Row],[Afschrijvings-
tarief]],0)</f>
        <v>0</v>
      </c>
      <c r="N83" s="122" t="str">
        <f>IF(Tbl.Kosten[[#This Row],[Subtotaal afschrijving]]&lt;&gt;0,Lijsten!A81,"")</f>
        <v/>
      </c>
      <c r="O83" s="150"/>
      <c r="P83" s="145"/>
      <c r="Q83" s="148"/>
      <c r="R83" s="122">
        <f>IFERROR(Tbl.Kosten[[#This Row],[Aantal]]*Tbl.Kosten[[#This Row],[Tarief]],0)</f>
        <v>0</v>
      </c>
      <c r="S83" s="8">
        <f>IFERROR(Tbl.Kosten[[#This Row],[Subtotaal overige kosten]]+Tbl.Kosten[[#This Row],[Subtotaal uren]]+Tbl.Kosten[[#This Row],[Subtotaal afschrijving]],0)</f>
        <v>0</v>
      </c>
      <c r="T83" s="8">
        <f>IFERROR(Tbl.Kosten[[#This Row],[Totaal kosten]]*Tbl.Kosten[[#This Row],[Subsidie%]],0)</f>
        <v>0</v>
      </c>
      <c r="U83" s="4" t="str" cm="1">
        <f t="array" ref="U83">IFERROR(_xlfn.IFS(Tbl.Kosten[[#This Row],[Subtotaal uren]]&lt;&gt;0,Tbl.Kosten[[#This Row],[Kostensoort arbeid]],Tbl.Kosten[[#This Row],[Subtotaal afschrijving]]&lt;&gt;0,Tbl.Kosten[[#This Row],[Kostensoort afschrijving]],Tbl.Kosten[[#This Row],[Subtotaal overige kosten]]&lt;&gt;0,Tbl.Kosten[[#This Row],[Kostensoort overig]]),"")</f>
        <v/>
      </c>
      <c r="V83" s="4" t="str">
        <f>IFERROR(_xlfn.XLOOKUP(Tbl.Kosten[[#This Row],[Activiteitencode]],Tbl.Activiteiten[Activiteitcode],Tbl.Activiteiten[Werkpakketcode],"",0,1),"")</f>
        <v/>
      </c>
      <c r="W83" s="4" t="str">
        <f>IFERROR(_xlfn.XLOOKUP(Tbl.Kosten[[#This Row],[Werkpakketcode]],Tbl.Werkpakketten[Werkpakketcode],Tbl.Werkpakketten[Subsidiabele activiteit],"",0,1),"")</f>
        <v/>
      </c>
      <c r="X83" s="12">
        <f>IFERROR(_xlfn.XLOOKUP(Tbl.Kosten[[#This Row],[Sanr.]],Tbl.Subsidiehoogte[SAnr.],Tbl.Subsidiehoogte[Sub. Percentage],0,0,1),0)</f>
        <v>0</v>
      </c>
      <c r="Y83" s="154" t="str">
        <f>IFERROR(_xlfn.XLOOKUP(Tbl.Kosten[[#This Row],[Partnercode]],Tbl.Projectpartners[Partnercode],Tbl.Projectpartners[PNr.],"",0,1),"")</f>
        <v>P1</v>
      </c>
      <c r="Z83" s="158">
        <f>IF(Tbl.Kosten[[#This Row],[Pnr.]]=Z$7,Tbl.Kosten[[#This Row],[Totaal kosten]],"")</f>
        <v>0</v>
      </c>
      <c r="AA83" s="158" t="str">
        <f>IF(Tbl.Kosten[[#This Row],[Pnr.]]=AA$7,Tbl.Kosten[[#This Row],[Totaal kosten]],"")</f>
        <v/>
      </c>
      <c r="AB83" s="158" t="str">
        <f>IF(Tbl.Kosten[[#This Row],[Pnr.]]=AB$7,Tbl.Kosten[[#This Row],[Totaal kosten]],"")</f>
        <v/>
      </c>
      <c r="AC83" s="158" t="str">
        <f>IF(Tbl.Kosten[[#This Row],[Pnr.]]=AC$7,Tbl.Kosten[[#This Row],[Totaal kosten]],"")</f>
        <v/>
      </c>
      <c r="AD83" s="158" t="str">
        <f>IF(Tbl.Kosten[[#This Row],[Pnr.]]=AD$7,Tbl.Kosten[[#This Row],[Totaal kosten]],"")</f>
        <v/>
      </c>
      <c r="AE83" s="158" t="str">
        <f>IF(Tbl.Kosten[[#This Row],[Pnr.]]=AE$7,Tbl.Kosten[[#This Row],[Totaal kosten]],"")</f>
        <v/>
      </c>
      <c r="AF83" s="158" t="str">
        <f>IF(Tbl.Kosten[[#This Row],[Pnr.]]=AF$7,Tbl.Kosten[[#This Row],[Totaal kosten]],"")</f>
        <v/>
      </c>
      <c r="AG83" s="158" t="str">
        <f>IF(Tbl.Kosten[[#This Row],[Pnr.]]=AG$7,Tbl.Kosten[[#This Row],[Totaal kosten]],"")</f>
        <v/>
      </c>
      <c r="AH83" s="158" t="str">
        <f>IF(Tbl.Kosten[[#This Row],[Pnr.]]=AH$7,Tbl.Kosten[[#This Row],[Totaal kosten]],"")</f>
        <v/>
      </c>
      <c r="AI83" s="158" t="str">
        <f>IF(Tbl.Kosten[[#This Row],[Pnr.]]=AI$7,Tbl.Kosten[[#This Row],[Totaal kosten]],"")</f>
        <v/>
      </c>
      <c r="AJ83" s="158" t="str">
        <f>IF(Tbl.Kosten[[#This Row],[Pnr.]]=AJ$7,Tbl.Kosten[[#This Row],[Totaal kosten]],"")</f>
        <v/>
      </c>
      <c r="AK83" s="158" t="str">
        <f>IF(Tbl.Kosten[[#This Row],[Pnr.]]=AK$7,Tbl.Kosten[[#This Row],[Totaal kosten]],"")</f>
        <v/>
      </c>
      <c r="AL83" s="158" t="str">
        <f>IF(Tbl.Kosten[[#This Row],[Pnr.]]=AL$7,Tbl.Kosten[[#This Row],[Totaal kosten]],"")</f>
        <v/>
      </c>
      <c r="AM83" s="158" t="str">
        <f>IF(Tbl.Kosten[[#This Row],[Pnr.]]=AM$7,Tbl.Kosten[[#This Row],[Totaal kosten]],"")</f>
        <v/>
      </c>
      <c r="AN83" s="158" t="str">
        <f>IF(Tbl.Kosten[[#This Row],[Pnr.]]=AN$7,Tbl.Kosten[[#This Row],[Totaal kosten]],"")</f>
        <v/>
      </c>
      <c r="AO83" s="158" t="str">
        <f>IF(Tbl.Kosten[[#This Row],[Pnr.]]=AO$7,Tbl.Kosten[[#This Row],[Totaal kosten]],"")</f>
        <v/>
      </c>
      <c r="AP83" s="158" t="str">
        <f>IF(Tbl.Kosten[[#This Row],[Pnr.]]=AP$7,Tbl.Kosten[[#This Row],[Totaal kosten]],"")</f>
        <v/>
      </c>
      <c r="AQ83" s="158" t="str">
        <f>IF(Tbl.Kosten[[#This Row],[Pnr.]]=AQ$7,Tbl.Kosten[[#This Row],[Totaal kosten]],"")</f>
        <v/>
      </c>
      <c r="AR83" s="158" t="str">
        <f>IF(Tbl.Kosten[[#This Row],[Pnr.]]=AR$7,Tbl.Kosten[[#This Row],[Totaal kosten]],"")</f>
        <v/>
      </c>
      <c r="AS83" s="158" t="str">
        <f>IF(Tbl.Kosten[[#This Row],[Pnr.]]=AS$7,Tbl.Kosten[[#This Row],[Totaal kosten]],"")</f>
        <v/>
      </c>
      <c r="AT83" s="158" t="str">
        <f>IF(Tbl.Kosten[[#This Row],[Pnr.]]=AT$7,Tbl.Kosten[[#This Row],[Totaal kosten]],"")</f>
        <v/>
      </c>
      <c r="AU83" s="158" t="str">
        <f>IF(Tbl.Kosten[[#This Row],[Pnr.]]=AU$7,Tbl.Kosten[[#This Row],[Totaal kosten]],"")</f>
        <v/>
      </c>
      <c r="AV83" s="158" t="str">
        <f>IF(Tbl.Kosten[[#This Row],[Pnr.]]=AV$7,Tbl.Kosten[[#This Row],[Totaal kosten]],"")</f>
        <v/>
      </c>
      <c r="AW83" s="158" t="str">
        <f>IF(Tbl.Kosten[[#This Row],[Pnr.]]=AW$7,Tbl.Kosten[[#This Row],[Totaal kosten]],"")</f>
        <v/>
      </c>
      <c r="AX83" s="158" t="str">
        <f>IF(Tbl.Kosten[[#This Row],[Pnr.]]=AX$7,Tbl.Kosten[[#This Row],[Totaal kosten]],"")</f>
        <v/>
      </c>
      <c r="AY83" s="158" t="str">
        <f>IF(Tbl.Kosten[[#This Row],[Pnr.]]=AY$7,Tbl.Kosten[[#This Row],[Totaal kosten]],"")</f>
        <v/>
      </c>
      <c r="AZ83" s="158" t="str">
        <f>IF(Tbl.Kosten[[#This Row],[Pnr.]]=AZ$7,Tbl.Kosten[[#This Row],[Totaal kosten]],"")</f>
        <v/>
      </c>
      <c r="BA83" s="158" t="str">
        <f>IF(Tbl.Kosten[[#This Row],[Pnr.]]=BA$7,Tbl.Kosten[[#This Row],[Totaal kosten]],"")</f>
        <v/>
      </c>
      <c r="BB83" s="158" t="str">
        <f>IF(Tbl.Kosten[[#This Row],[Pnr.]]=BB$7,Tbl.Kosten[[#This Row],[Totaal kosten]],"")</f>
        <v/>
      </c>
      <c r="BC83" s="158" t="str">
        <f>IF(Tbl.Kosten[[#This Row],[Pnr.]]=BC$7,Tbl.Kosten[[#This Row],[Totaal kosten]],"")</f>
        <v/>
      </c>
      <c r="BD83" s="158" t="str">
        <f>IF(Tbl.Kosten[[#This Row],[Pnr.]]=BD$7,Tbl.Kosten[[#This Row],[Totaal kosten]],"")</f>
        <v/>
      </c>
      <c r="BE83" s="158" t="str">
        <f>IF(Tbl.Kosten[[#This Row],[Pnr.]]=BE$7,Tbl.Kosten[[#This Row],[Totaal kosten]],"")</f>
        <v/>
      </c>
      <c r="BF83" s="158" t="str">
        <f>IF(Tbl.Kosten[[#This Row],[Pnr.]]=BF$7,Tbl.Kosten[[#This Row],[Totaal kosten]],"")</f>
        <v/>
      </c>
      <c r="BG83" s="158" t="str">
        <f>IF(Tbl.Kosten[[#This Row],[Pnr.]]=BG$7,Tbl.Kosten[[#This Row],[Totaal kosten]],"")</f>
        <v/>
      </c>
      <c r="BH83" s="158" t="str">
        <f>IF(Tbl.Kosten[[#This Row],[Pnr.]]=BH$7,Tbl.Kosten[[#This Row],[Totaal kosten]],"")</f>
        <v/>
      </c>
      <c r="BI83" s="158" t="str">
        <f>IF(Tbl.Kosten[[#This Row],[Pnr.]]=BI$7,Tbl.Kosten[[#This Row],[Totaal kosten]],"")</f>
        <v/>
      </c>
      <c r="BJ83" s="158" t="str">
        <f>IF(Tbl.Kosten[[#This Row],[Pnr.]]=BJ$7,Tbl.Kosten[[#This Row],[Totaal kosten]],"")</f>
        <v/>
      </c>
      <c r="BK83" s="158" t="str">
        <f>IF(Tbl.Kosten[[#This Row],[Pnr.]]=BK$7,Tbl.Kosten[[#This Row],[Totaal kosten]],"")</f>
        <v/>
      </c>
      <c r="BL83" s="158" t="str">
        <f>IF(Tbl.Kosten[[#This Row],[Pnr.]]=BL$7,Tbl.Kosten[[#This Row],[Totaal kosten]],"")</f>
        <v/>
      </c>
      <c r="BM83" s="158" t="str">
        <f>IF(Tbl.Kosten[[#This Row],[Pnr.]]=BM$7,Tbl.Kosten[[#This Row],[Totaal kosten]],"")</f>
        <v/>
      </c>
      <c r="BN83" s="158" t="str">
        <f>IF(Tbl.Kosten[[#This Row],[Pnr.]]=BN$7,Tbl.Kosten[[#This Row],[Totaal kosten]],"")</f>
        <v/>
      </c>
      <c r="BO83" s="158" t="str">
        <f>IF(Tbl.Kosten[[#This Row],[Pnr.]]=BO$7,Tbl.Kosten[[#This Row],[Totaal kosten]],"")</f>
        <v/>
      </c>
      <c r="BP83" s="158" t="str">
        <f>IF(Tbl.Kosten[[#This Row],[Pnr.]]=BP$7,Tbl.Kosten[[#This Row],[Totaal kosten]],"")</f>
        <v/>
      </c>
      <c r="BQ83" s="158" t="str">
        <f>IF(Tbl.Kosten[[#This Row],[Pnr.]]=BQ$7,Tbl.Kosten[[#This Row],[Totaal kosten]],"")</f>
        <v/>
      </c>
      <c r="BR83" s="158" t="str">
        <f>IF(Tbl.Kosten[[#This Row],[Pnr.]]=BR$7,Tbl.Kosten[[#This Row],[Totaal kosten]],"")</f>
        <v/>
      </c>
      <c r="BS83" s="158" t="str">
        <f>IF(Tbl.Kosten[[#This Row],[Pnr.]]=BS$7,Tbl.Kosten[[#This Row],[Totaal kosten]],"")</f>
        <v/>
      </c>
      <c r="BT83" s="158" t="str">
        <f>IF(Tbl.Kosten[[#This Row],[Pnr.]]=BT$7,Tbl.Kosten[[#This Row],[Totaal kosten]],"")</f>
        <v/>
      </c>
      <c r="BU83" s="158" t="str">
        <f>IF(Tbl.Kosten[[#This Row],[Pnr.]]=BU$7,Tbl.Kosten[[#This Row],[Totaal kosten]],"")</f>
        <v/>
      </c>
      <c r="BV83" s="158" t="str">
        <f>IF(Tbl.Kosten[[#This Row],[Pnr.]]=BV$7,Tbl.Kosten[[#This Row],[Totaal kosten]],"")</f>
        <v/>
      </c>
      <c r="BW83" s="158" t="str">
        <f>IF(Tbl.Kosten[[#This Row],[Pnr.]]=BW$7,Tbl.Kosten[[#This Row],[Totaal kosten]],"")</f>
        <v/>
      </c>
      <c r="BX83" s="158" t="str">
        <f>IFERROR(_xlfn.XLOOKUP(Tbl.Kosten[[#This Row],[Werkpakketcode]],Tbl.Werkpakketten[Werkpakketcode],Tbl.Werkpakketten[WPnr.],"",0,1),"")</f>
        <v/>
      </c>
      <c r="BY83" s="158" t="str">
        <f>IF(Tbl.Kosten[[#This Row],[WPnr.]]=BY$7,Tbl.Kosten[[#This Row],[Totaal kosten]],"")</f>
        <v/>
      </c>
      <c r="BZ83" s="158" t="str">
        <f>IF(Tbl.Kosten[[#This Row],[WPnr.]]=BZ$7,Tbl.Kosten[[#This Row],[Totaal kosten]],"")</f>
        <v/>
      </c>
      <c r="CA83" s="158" t="str">
        <f>IF(Tbl.Kosten[[#This Row],[WPnr.]]=CA$7,Tbl.Kosten[[#This Row],[Totaal kosten]],"")</f>
        <v/>
      </c>
      <c r="CB83" s="158" t="str">
        <f>IF(Tbl.Kosten[[#This Row],[WPnr.]]=CB$7,Tbl.Kosten[[#This Row],[Totaal kosten]],"")</f>
        <v/>
      </c>
      <c r="CC83" s="158" t="str">
        <f>IF(Tbl.Kosten[[#This Row],[WPnr.]]=CC$7,Tbl.Kosten[[#This Row],[Totaal kosten]],"")</f>
        <v/>
      </c>
      <c r="CD83" s="158" t="str">
        <f>IF(Tbl.Kosten[[#This Row],[WPnr.]]=CD$7,Tbl.Kosten[[#This Row],[Totaal kosten]],"")</f>
        <v/>
      </c>
      <c r="CE83" s="158" t="str">
        <f>IF(Tbl.Kosten[[#This Row],[WPnr.]]=CE$7,Tbl.Kosten[[#This Row],[Totaal kosten]],"")</f>
        <v/>
      </c>
      <c r="CF83" s="158" t="str">
        <f>IF(Tbl.Kosten[[#This Row],[WPnr.]]=CF$7,Tbl.Kosten[[#This Row],[Totaal kosten]],"")</f>
        <v/>
      </c>
      <c r="CG83" s="158" t="str">
        <f>IF(Tbl.Kosten[[#This Row],[WPnr.]]=CG$7,Tbl.Kosten[[#This Row],[Totaal kosten]],"")</f>
        <v/>
      </c>
      <c r="CH83" s="158" t="str">
        <f>IF(Tbl.Kosten[[#This Row],[WPnr.]]=CH$7,Tbl.Kosten[[#This Row],[Totaal kosten]],"")</f>
        <v/>
      </c>
      <c r="CI83" s="158" t="str">
        <f>IF(Tbl.Kosten[[#This Row],[WPnr.]]=CI$7,Tbl.Kosten[[#This Row],[Totaal kosten]],"")</f>
        <v/>
      </c>
      <c r="CJ83" s="158" t="str">
        <f>IF(Tbl.Kosten[[#This Row],[WPnr.]]=CJ$7,Tbl.Kosten[[#This Row],[Totaal kosten]],"")</f>
        <v/>
      </c>
      <c r="CK83" s="158" t="str">
        <f>IF(Tbl.Kosten[[#This Row],[WPnr.]]=CK$7,Tbl.Kosten[[#This Row],[Totaal kosten]],"")</f>
        <v/>
      </c>
      <c r="CL83" s="158" t="str">
        <f>IF(Tbl.Kosten[[#This Row],[WPnr.]]=CL$7,Tbl.Kosten[[#This Row],[Totaal kosten]],"")</f>
        <v/>
      </c>
      <c r="CM83" s="158" t="str">
        <f>IF(Tbl.Kosten[[#This Row],[WPnr.]]=CM$7,Tbl.Kosten[[#This Row],[Totaal kosten]],"")</f>
        <v/>
      </c>
      <c r="CN83" s="158" t="str">
        <f>IF(Tbl.Kosten[[#This Row],[WPnr.]]=CN$7,Tbl.Kosten[[#This Row],[Totaal kosten]],"")</f>
        <v/>
      </c>
      <c r="CO83" s="158" t="str">
        <f>IF(Tbl.Kosten[[#This Row],[WPnr.]]=CO$7,Tbl.Kosten[[#This Row],[Totaal kosten]],"")</f>
        <v/>
      </c>
      <c r="CP83" s="158" t="str">
        <f>IF(Tbl.Kosten[[#This Row],[WPnr.]]=CP$7,Tbl.Kosten[[#This Row],[Totaal kosten]],"")</f>
        <v/>
      </c>
      <c r="CQ83" s="158" t="str">
        <f>IF(Tbl.Kosten[[#This Row],[WPnr.]]=CQ$7,Tbl.Kosten[[#This Row],[Totaal kosten]],"")</f>
        <v/>
      </c>
      <c r="CR83" s="158" t="str">
        <f>IF(Tbl.Kosten[[#This Row],[WPnr.]]=CR$7,Tbl.Kosten[[#This Row],[Totaal kosten]],"")</f>
        <v/>
      </c>
      <c r="CS83" s="158" t="str">
        <f>IF(Tbl.Kosten[[#This Row],[WPnr.]]=CS$7,Tbl.Kosten[[#This Row],[Totaal kosten]],"")</f>
        <v/>
      </c>
      <c r="CT83" s="158" t="str">
        <f>IF(Tbl.Kosten[[#This Row],[WPnr.]]=CT$7,Tbl.Kosten[[#This Row],[Totaal kosten]],"")</f>
        <v/>
      </c>
      <c r="CU83" s="158" t="str">
        <f>IF(Tbl.Kosten[[#This Row],[WPnr.]]=CU$7,Tbl.Kosten[[#This Row],[Totaal kosten]],"")</f>
        <v/>
      </c>
      <c r="CV83" s="158" t="str">
        <f>IF(Tbl.Kosten[[#This Row],[WPnr.]]=CV$7,Tbl.Kosten[[#This Row],[Totaal kosten]],"")</f>
        <v/>
      </c>
      <c r="CW83" s="158" t="str">
        <f>IF(Tbl.Kosten[[#This Row],[WPnr.]]=CW$7,Tbl.Kosten[[#This Row],[Totaal kosten]],"")</f>
        <v/>
      </c>
      <c r="CX83" s="158" t="str">
        <f>IF(Tbl.Kosten[[#This Row],[WPnr.]]=CX$7,Tbl.Kosten[[#This Row],[Totaal kosten]],"")</f>
        <v/>
      </c>
      <c r="CY83" s="158" t="str">
        <f>IF(Tbl.Kosten[[#This Row],[WPnr.]]=CY$7,Tbl.Kosten[[#This Row],[Totaal kosten]],"")</f>
        <v/>
      </c>
      <c r="CZ83" s="158" t="str">
        <f>IF(Tbl.Kosten[[#This Row],[WPnr.]]=CZ$7,Tbl.Kosten[[#This Row],[Totaal kosten]],"")</f>
        <v/>
      </c>
      <c r="DA83" s="158" t="str">
        <f>IF(Tbl.Kosten[[#This Row],[WPnr.]]=DA$7,Tbl.Kosten[[#This Row],[Totaal kosten]],"")</f>
        <v/>
      </c>
      <c r="DB83" s="158" t="str">
        <f>IF(Tbl.Kosten[[#This Row],[WPnr.]]=DB$7,Tbl.Kosten[[#This Row],[Totaal kosten]],"")</f>
        <v/>
      </c>
      <c r="DC83" s="158" t="str">
        <f>IF(Tbl.Kosten[[#This Row],[WPnr.]]=DC$7,Tbl.Kosten[[#This Row],[Totaal kosten]],"")</f>
        <v/>
      </c>
      <c r="DD83" s="158" t="str">
        <f>IF(Tbl.Kosten[[#This Row],[WPnr.]]=DD$7,Tbl.Kosten[[#This Row],[Totaal kosten]],"")</f>
        <v/>
      </c>
      <c r="DE83" s="158" t="str">
        <f>IF(Tbl.Kosten[[#This Row],[WPnr.]]=DE$7,Tbl.Kosten[[#This Row],[Totaal kosten]],"")</f>
        <v/>
      </c>
      <c r="DF83" s="158" t="str">
        <f>IF(Tbl.Kosten[[#This Row],[WPnr.]]=DF$7,Tbl.Kosten[[#This Row],[Totaal kosten]],"")</f>
        <v/>
      </c>
      <c r="DG83" s="158" t="str">
        <f>IF(Tbl.Kosten[[#This Row],[WPnr.]]=DG$7,Tbl.Kosten[[#This Row],[Totaal kosten]],"")</f>
        <v/>
      </c>
      <c r="DH83" s="158" t="str">
        <f>IF(Tbl.Kosten[[#This Row],[WPnr.]]=DH$7,Tbl.Kosten[[#This Row],[Totaal kosten]],"")</f>
        <v/>
      </c>
      <c r="DI83" s="158" t="str">
        <f>IF(Tbl.Kosten[[#This Row],[WPnr.]]=DI$7,Tbl.Kosten[[#This Row],[Totaal kosten]],"")</f>
        <v/>
      </c>
      <c r="DJ83" s="158" t="str">
        <f>IF(Tbl.Kosten[[#This Row],[WPnr.]]=DJ$7,Tbl.Kosten[[#This Row],[Totaal kosten]],"")</f>
        <v/>
      </c>
      <c r="DK83" s="158" t="str">
        <f>IF(Tbl.Kosten[[#This Row],[WPnr.]]=DK$7,Tbl.Kosten[[#This Row],[Totaal kosten]],"")</f>
        <v/>
      </c>
      <c r="DL83" s="158" t="str">
        <f>IF(Tbl.Kosten[[#This Row],[WPnr.]]=DL$7,Tbl.Kosten[[#This Row],[Totaal kosten]],"")</f>
        <v/>
      </c>
      <c r="DM83" s="158" t="str">
        <f>IF(Tbl.Kosten[[#This Row],[WPnr.]]=DM$7,Tbl.Kosten[[#This Row],[Totaal kosten]],"")</f>
        <v/>
      </c>
      <c r="DN83" s="158" t="str">
        <f>IF(Tbl.Kosten[[#This Row],[WPnr.]]=DN$7,Tbl.Kosten[[#This Row],[Totaal kosten]],"")</f>
        <v/>
      </c>
      <c r="DO83" s="158" t="str">
        <f>IF(Tbl.Kosten[[#This Row],[WPnr.]]=DO$7,Tbl.Kosten[[#This Row],[Totaal kosten]],"")</f>
        <v/>
      </c>
      <c r="DP83" s="158" t="str">
        <f>IF(Tbl.Kosten[[#This Row],[WPnr.]]=DP$7,Tbl.Kosten[[#This Row],[Totaal kosten]],"")</f>
        <v/>
      </c>
      <c r="DQ83" s="158" t="str">
        <f>IF(Tbl.Kosten[[#This Row],[WPnr.]]=DQ$7,Tbl.Kosten[[#This Row],[Totaal kosten]],"")</f>
        <v/>
      </c>
      <c r="DR83" s="158" t="str">
        <f>IF(Tbl.Kosten[[#This Row],[WPnr.]]=DR$7,Tbl.Kosten[[#This Row],[Totaal kosten]],"")</f>
        <v/>
      </c>
      <c r="DS83" s="158" t="str">
        <f>IF(Tbl.Kosten[[#This Row],[WPnr.]]=DS$7,Tbl.Kosten[[#This Row],[Totaal kosten]],"")</f>
        <v/>
      </c>
      <c r="DT83" s="158" t="str">
        <f>IF(Tbl.Kosten[[#This Row],[WPnr.]]=DT$7,Tbl.Kosten[[#This Row],[Totaal kosten]],"")</f>
        <v/>
      </c>
      <c r="DU83" s="158" t="str">
        <f>IF(Tbl.Kosten[[#This Row],[WPnr.]]=DU$7,Tbl.Kosten[[#This Row],[Totaal kosten]],"")</f>
        <v/>
      </c>
      <c r="DV83" s="158" t="str">
        <f>IF(Tbl.Kosten[[#This Row],[WPnr.]]=DV$7,Tbl.Kosten[[#This Row],[Totaal kosten]],"")</f>
        <v/>
      </c>
      <c r="DW83" s="160" t="str">
        <f>IFERROR(_xlfn.XLOOKUP(Tbl.Kosten[[#This Row],[Kostensoort]],Tbl.Kostensoorten[Kostensoorten],Tbl.Kostensoorten[KSnr.],"",0,1),"")</f>
        <v/>
      </c>
      <c r="DX83" s="160" t="str">
        <f>IF(Tbl.Kosten[[#This Row],[KSnr.]]=DX$7,Tbl.Kosten[[#This Row],[Totaal kosten]],"")</f>
        <v/>
      </c>
      <c r="DY83" s="160" t="str">
        <f>IF(Tbl.Kosten[[#This Row],[KSnr.]]=DY$7,Tbl.Kosten[[#This Row],[Totaal kosten]],"")</f>
        <v/>
      </c>
      <c r="DZ83" s="160" t="str">
        <f>IF(Tbl.Kosten[[#This Row],[KSnr.]]=DZ$7,Tbl.Kosten[[#This Row],[Totaal kosten]],"")</f>
        <v/>
      </c>
      <c r="EA83" s="160" t="str">
        <f>IF(Tbl.Kosten[[#This Row],[KSnr.]]=EA$7,Tbl.Kosten[[#This Row],[Totaal kosten]],"")</f>
        <v/>
      </c>
      <c r="EB83" s="160" t="str">
        <f>IF(Tbl.Kosten[[#This Row],[KSnr.]]=EB$7,Tbl.Kosten[[#This Row],[Totaal kosten]],"")</f>
        <v/>
      </c>
      <c r="EC83" s="160" t="str">
        <f>IF(Tbl.Kosten[[#This Row],[KSnr.]]=EC$7,Tbl.Kosten[[#This Row],[Totaal kosten]],"")</f>
        <v/>
      </c>
      <c r="ED83" s="160" t="str">
        <f>IF(Tbl.Kosten[[#This Row],[KSnr.]]=ED$7,Tbl.Kosten[[#This Row],[Totaal kosten]],"")</f>
        <v/>
      </c>
      <c r="EE83" s="160" t="str">
        <f>IF(Tbl.Kosten[[#This Row],[KSnr.]]=EE$7,Tbl.Kosten[[#This Row],[Totaal kosten]],"")</f>
        <v/>
      </c>
      <c r="EF83" s="160" t="str">
        <f>IF(Tbl.Kosten[[#This Row],[KSnr.]]=EF$7,Tbl.Kosten[[#This Row],[Totaal kosten]],"")</f>
        <v/>
      </c>
      <c r="EG83" s="160" t="str">
        <f>IF(Tbl.Kosten[[#This Row],[KSnr.]]=EG$7,Tbl.Kosten[[#This Row],[Totaal kosten]],"")</f>
        <v/>
      </c>
      <c r="EH83" s="160" t="str">
        <f>IF(Tbl.Kosten[[#This Row],[KSnr.]]=EH$7,Tbl.Kosten[[#This Row],[Totaal kosten]],"")</f>
        <v/>
      </c>
      <c r="EI83" s="160" t="str">
        <f>IF(Tbl.Kosten[[#This Row],[KSnr.]]=EI$7,Tbl.Kosten[[#This Row],[Totaal kosten]],"")</f>
        <v/>
      </c>
      <c r="EJ83" s="160" t="str">
        <f>IF(Tbl.Kosten[[#This Row],[KSnr.]]=EJ$7,Tbl.Kosten[[#This Row],[Totaal kosten]],"")</f>
        <v/>
      </c>
      <c r="EK83" s="160" t="str">
        <f>IF(Tbl.Kosten[[#This Row],[KSnr.]]=EK$7,Tbl.Kosten[[#This Row],[Totaal kosten]],"")</f>
        <v/>
      </c>
      <c r="EL83" s="160" t="str">
        <f>IF(Tbl.Kosten[[#This Row],[KSnr.]]=EL$7,Tbl.Kosten[[#This Row],[Totaal kosten]],"")</f>
        <v/>
      </c>
      <c r="EM83" s="160" t="str">
        <f>IF(Tbl.Kosten[[#This Row],[KSnr.]]=EM$7,Tbl.Kosten[[#This Row],[Totaal kosten]],"")</f>
        <v/>
      </c>
      <c r="EN83" s="160" t="str">
        <f>IF(Tbl.Kosten[[#This Row],[KSnr.]]=EN$7,Tbl.Kosten[[#This Row],[Totaal kosten]],"")</f>
        <v/>
      </c>
      <c r="EO83" s="160" t="str">
        <f>IF(Tbl.Kosten[[#This Row],[KSnr.]]=EO$7,Tbl.Kosten[[#This Row],[Totaal kosten]],"")</f>
        <v/>
      </c>
      <c r="EP83" s="160" t="str">
        <f>IF(Tbl.Kosten[[#This Row],[KSnr.]]=EP$7,Tbl.Kosten[[#This Row],[Totaal kosten]],"")</f>
        <v/>
      </c>
      <c r="EQ83" s="160" t="str">
        <f>IF(Tbl.Kosten[[#This Row],[KSnr.]]=EQ$7,Tbl.Kosten[[#This Row],[Totaal kosten]],"")</f>
        <v/>
      </c>
      <c r="ER83" s="154" t="str">
        <f>IFERROR(_xlfn.XLOOKUP(Tbl.Kosten[[#This Row],[Subsidieactiviteit]],Tbl.Subsidiehoogte[Subsidieactiviteit],Tbl.Subsidiehoogte[SAnr.],"",0,1),"")</f>
        <v/>
      </c>
      <c r="ES83" s="160" t="str">
        <f>IF(Tbl.Kosten[[#This Row],[Sanr.]]=ES$7,Tbl.Kosten[[#This Row],[Totaal kosten]],"")</f>
        <v/>
      </c>
      <c r="ET83" s="160" t="str">
        <f>IF(Tbl.Kosten[[#This Row],[Sanr.]]=ET$7,Tbl.Kosten[[#This Row],[Totaal kosten]],"")</f>
        <v/>
      </c>
      <c r="EU83" s="160" t="str">
        <f>IF(Tbl.Kosten[[#This Row],[Sanr.]]=EU$7,Tbl.Kosten[[#This Row],[Totaal kosten]],"")</f>
        <v/>
      </c>
      <c r="EV83" s="160" t="str">
        <f>IF(Tbl.Kosten[[#This Row],[Sanr.]]=EV$7,Tbl.Kosten[[#This Row],[Totaal kosten]],"")</f>
        <v/>
      </c>
      <c r="EW83" s="160" t="str">
        <f>IF(Tbl.Kosten[[#This Row],[Sanr.]]=EW$7,Tbl.Kosten[[#This Row],[Totaal kosten]],"")</f>
        <v/>
      </c>
      <c r="EX83" s="160" t="str">
        <f>IF(Tbl.Kosten[[#This Row],[Sanr.]]=EX$7,Tbl.Kosten[[#This Row],[Totaal kosten]],"")</f>
        <v/>
      </c>
      <c r="EY83" s="160" t="str">
        <f>IF(Tbl.Kosten[[#This Row],[Sanr.]]=EY$7,Tbl.Kosten[[#This Row],[Totaal kosten]],"")</f>
        <v/>
      </c>
      <c r="EZ83" s="160" t="str">
        <f>IF(Tbl.Kosten[[#This Row],[Sanr.]]=EZ$7,Tbl.Kosten[[#This Row],[Totaal kosten]],"")</f>
        <v/>
      </c>
      <c r="FA83" s="160" t="str">
        <f>IF(Tbl.Kosten[[#This Row],[Sanr.]]=FA$7,Tbl.Kosten[[#This Row],[Totaal kosten]],"")</f>
        <v/>
      </c>
      <c r="FB83" s="160" t="str">
        <f>IF(Tbl.Kosten[[#This Row],[Sanr.]]=FB$7,Tbl.Kosten[[#This Row],[Totaal kosten]],"")</f>
        <v/>
      </c>
      <c r="FC83" s="160" t="str">
        <f>IF(Tbl.Kosten[[#This Row],[Sanr.]]=FC$7,Tbl.Kosten[[#This Row],[Totaal kosten]],"")</f>
        <v/>
      </c>
      <c r="FD83" s="160" t="str">
        <f>IF(Tbl.Kosten[[#This Row],[Sanr.]]=FD$7,Tbl.Kosten[[#This Row],[Totaal kosten]],"")</f>
        <v/>
      </c>
      <c r="FE83" s="160" t="str">
        <f>IF(Tbl.Kosten[[#This Row],[Sanr.]]=FE$7,Tbl.Kosten[[#This Row],[Totaal kosten]],"")</f>
        <v/>
      </c>
      <c r="FF83" s="160" t="str">
        <f>IF(Tbl.Kosten[[#This Row],[Sanr.]]=FF$7,Tbl.Kosten[[#This Row],[Totaal kosten]],"")</f>
        <v/>
      </c>
      <c r="FG83" s="160" t="str">
        <f>IF(Tbl.Kosten[[#This Row],[Sanr.]]=FG$7,Tbl.Kosten[[#This Row],[Totaal kosten]],"")</f>
        <v/>
      </c>
      <c r="FH83" s="160" t="str">
        <f>IF(Tbl.Kosten[[#This Row],[Sanr.]]=FH$7,Tbl.Kosten[[#This Row],[Totaal kosten]],"")</f>
        <v/>
      </c>
      <c r="FI83" s="160" t="str">
        <f>IF(Tbl.Kosten[[#This Row],[Sanr.]]=FI$7,Tbl.Kosten[[#This Row],[Totaal kosten]],"")</f>
        <v/>
      </c>
      <c r="FJ83" s="160" t="str">
        <f>IF(Tbl.Kosten[[#This Row],[Sanr.]]=FJ$7,Tbl.Kosten[[#This Row],[Totaal kosten]],"")</f>
        <v/>
      </c>
      <c r="FK83" s="160" t="str">
        <f>IF(Tbl.Kosten[[#This Row],[Sanr.]]=FK$7,Tbl.Kosten[[#This Row],[Totaal kosten]],"")</f>
        <v/>
      </c>
      <c r="FL83" s="160" t="str">
        <f>IF(Tbl.Kosten[[#This Row],[Sanr.]]=FL$7,Tbl.Kosten[[#This Row],[Totaal kosten]],"")</f>
        <v/>
      </c>
      <c r="FM83" s="160" t="str">
        <f>IF(Tbl.Kosten[[#This Row],[Sanr.]]=FM$7,Tbl.Kosten[[#This Row],[Totaal kosten]],"")</f>
        <v/>
      </c>
      <c r="FN83" s="160" t="str">
        <f>IF(Tbl.Kosten[[#This Row],[Sanr.]]=FN$7,Tbl.Kosten[[#This Row],[Totaal kosten]],"")</f>
        <v/>
      </c>
      <c r="FO83" s="160" t="str">
        <f>IF(Tbl.Kosten[[#This Row],[Sanr.]]=FO$7,Tbl.Kosten[[#This Row],[Totaal kosten]],"")</f>
        <v/>
      </c>
      <c r="FP83" s="160" t="str">
        <f>IF(Tbl.Kosten[[#This Row],[Sanr.]]=FP$7,Tbl.Kosten[[#This Row],[Totaal kosten]],"")</f>
        <v/>
      </c>
      <c r="FQ83" s="160" t="str">
        <f>IF(Tbl.Kosten[[#This Row],[Sanr.]]=FQ$7,Tbl.Kosten[[#This Row],[Totaal kosten]],"")</f>
        <v/>
      </c>
      <c r="FR83" s="160" t="str">
        <f>IF(Tbl.Kosten[[#This Row],[Sanr.]]=FR$7,Tbl.Kosten[[#This Row],[Totaal kosten]],"")</f>
        <v/>
      </c>
      <c r="FS83" s="160" t="str">
        <f>IF(Tbl.Kosten[[#This Row],[Sanr.]]=FS$7,Tbl.Kosten[[#This Row],[Totaal kosten]],"")</f>
        <v/>
      </c>
      <c r="FT83" s="160" t="str">
        <f>IF(Tbl.Kosten[[#This Row],[Sanr.]]=FT$7,Tbl.Kosten[[#This Row],[Totaal kosten]],"")</f>
        <v/>
      </c>
      <c r="FU83" s="160" t="str">
        <f>IF(Tbl.Kosten[[#This Row],[Sanr.]]=FU$7,Tbl.Kosten[[#This Row],[Totaal kosten]],"")</f>
        <v/>
      </c>
      <c r="FV83" s="160" t="str">
        <f>IF(Tbl.Kosten[[#This Row],[Sanr.]]=FV$7,Tbl.Kosten[[#This Row],[Totaal kosten]],"")</f>
        <v/>
      </c>
      <c r="FW83" s="160" t="str">
        <f>IFERROR(_xlfn.XLOOKUP(Tbl.Kosten[[#This Row],[Activiteitencode]],Tbl.Activiteiten[Activiteitcode],Tbl.Activiteiten[Anr.],"",0,1),"")</f>
        <v/>
      </c>
      <c r="FX83" s="181" t="str">
        <f>_xlfn.CONCAT(Tbl.Kosten[[#This Row],[Pnr.]],Tbl.Kosten[[#This Row],[Sanr.]])</f>
        <v>P1</v>
      </c>
      <c r="FY83" s="160">
        <f>Tbl.Kosten[[#This Row],[Totaal kosten]]-Tbl.Kosten[[#This Row],[Subsidie]]</f>
        <v>0</v>
      </c>
      <c r="FZ83" s="160">
        <f>IF(Tbl.Kosten[[#This Row],[Pnr.]]=FZ$7,Tbl.Kosten[[#This Row],[Te financieren]],"")</f>
        <v>0</v>
      </c>
      <c r="GA83" s="160" t="str">
        <f>IF(Tbl.Kosten[[#This Row],[Pnr.]]=GA$7,Tbl.Kosten[[#This Row],[Te financieren]],"")</f>
        <v/>
      </c>
      <c r="GB83" s="160" t="str">
        <f>IF(Tbl.Kosten[[#This Row],[Pnr.]]=GB$7,Tbl.Kosten[[#This Row],[Te financieren]],"")</f>
        <v/>
      </c>
      <c r="GC83" s="160" t="str">
        <f>IF(Tbl.Kosten[[#This Row],[Pnr.]]=GC$7,Tbl.Kosten[[#This Row],[Te financieren]],"")</f>
        <v/>
      </c>
      <c r="GD83" s="160" t="str">
        <f>IF(Tbl.Kosten[[#This Row],[Pnr.]]=GD$7,Tbl.Kosten[[#This Row],[Te financieren]],"")</f>
        <v/>
      </c>
      <c r="GE83" s="160" t="str">
        <f>IF(Tbl.Kosten[[#This Row],[Pnr.]]=GE$7,Tbl.Kosten[[#This Row],[Te financieren]],"")</f>
        <v/>
      </c>
      <c r="GF83" s="160" t="str">
        <f>IF(Tbl.Kosten[[#This Row],[Pnr.]]=GF$7,Tbl.Kosten[[#This Row],[Te financieren]],"")</f>
        <v/>
      </c>
      <c r="GG83" s="160" t="str">
        <f>IF(Tbl.Kosten[[#This Row],[Pnr.]]=GG$7,Tbl.Kosten[[#This Row],[Te financieren]],"")</f>
        <v/>
      </c>
      <c r="GH83" s="160" t="str">
        <f>IF(Tbl.Kosten[[#This Row],[Pnr.]]=GH$7,Tbl.Kosten[[#This Row],[Te financieren]],"")</f>
        <v/>
      </c>
      <c r="GI83" s="160" t="str">
        <f>IF(Tbl.Kosten[[#This Row],[Pnr.]]=GI$7,Tbl.Kosten[[#This Row],[Te financieren]],"")</f>
        <v/>
      </c>
      <c r="GJ83" s="160" t="str">
        <f>IF(Tbl.Kosten[[#This Row],[Pnr.]]=GJ$7,Tbl.Kosten[[#This Row],[Te financieren]],"")</f>
        <v/>
      </c>
      <c r="GK83" s="160" t="str">
        <f>IF(Tbl.Kosten[[#This Row],[Pnr.]]=GK$7,Tbl.Kosten[[#This Row],[Te financieren]],"")</f>
        <v/>
      </c>
      <c r="GL83" s="160" t="str">
        <f>IF(Tbl.Kosten[[#This Row],[Pnr.]]=GL$7,Tbl.Kosten[[#This Row],[Te financieren]],"")</f>
        <v/>
      </c>
      <c r="GM83" s="160" t="str">
        <f>IF(Tbl.Kosten[[#This Row],[Pnr.]]=GM$7,Tbl.Kosten[[#This Row],[Te financieren]],"")</f>
        <v/>
      </c>
      <c r="GN83" s="160" t="str">
        <f>IF(Tbl.Kosten[[#This Row],[Pnr.]]=GN$7,Tbl.Kosten[[#This Row],[Te financieren]],"")</f>
        <v/>
      </c>
      <c r="GO83" s="160" t="str">
        <f>IF(Tbl.Kosten[[#This Row],[Pnr.]]=GO$7,Tbl.Kosten[[#This Row],[Te financieren]],"")</f>
        <v/>
      </c>
      <c r="GP83" s="160" t="str">
        <f>IF(Tbl.Kosten[[#This Row],[Pnr.]]=GP$7,Tbl.Kosten[[#This Row],[Te financieren]],"")</f>
        <v/>
      </c>
      <c r="GQ83" s="160" t="str">
        <f>IF(Tbl.Kosten[[#This Row],[Pnr.]]=GQ$7,Tbl.Kosten[[#This Row],[Te financieren]],"")</f>
        <v/>
      </c>
      <c r="GR83" s="160" t="str">
        <f>IF(Tbl.Kosten[[#This Row],[Pnr.]]=GR$7,Tbl.Kosten[[#This Row],[Te financieren]],"")</f>
        <v/>
      </c>
      <c r="GS83" s="160" t="str">
        <f>IF(Tbl.Kosten[[#This Row],[Pnr.]]=GS$7,Tbl.Kosten[[#This Row],[Te financieren]],"")</f>
        <v/>
      </c>
      <c r="GT83" s="160" t="str">
        <f>IF(Tbl.Kosten[[#This Row],[Pnr.]]=GT$7,Tbl.Kosten[[#This Row],[Te financieren]],"")</f>
        <v/>
      </c>
      <c r="GU83" s="160" t="str">
        <f>IF(Tbl.Kosten[[#This Row],[Pnr.]]=GU$7,Tbl.Kosten[[#This Row],[Te financieren]],"")</f>
        <v/>
      </c>
      <c r="GV83" s="160" t="str">
        <f>IF(Tbl.Kosten[[#This Row],[Pnr.]]=GV$7,Tbl.Kosten[[#This Row],[Te financieren]],"")</f>
        <v/>
      </c>
      <c r="GW83" s="160" t="str">
        <f>IF(Tbl.Kosten[[#This Row],[Pnr.]]=GW$7,Tbl.Kosten[[#This Row],[Te financieren]],"")</f>
        <v/>
      </c>
      <c r="GX83" s="160" t="str">
        <f>IF(Tbl.Kosten[[#This Row],[Pnr.]]=GX$7,Tbl.Kosten[[#This Row],[Te financieren]],"")</f>
        <v/>
      </c>
      <c r="GY83" s="160" t="str">
        <f>IF(Tbl.Kosten[[#This Row],[Pnr.]]=GY$7,Tbl.Kosten[[#This Row],[Te financieren]],"")</f>
        <v/>
      </c>
      <c r="GZ83" s="160" t="str">
        <f>IF(Tbl.Kosten[[#This Row],[Pnr.]]=GZ$7,Tbl.Kosten[[#This Row],[Te financieren]],"")</f>
        <v/>
      </c>
      <c r="HA83" s="160" t="str">
        <f>IF(Tbl.Kosten[[#This Row],[Pnr.]]=HA$7,Tbl.Kosten[[#This Row],[Te financieren]],"")</f>
        <v/>
      </c>
      <c r="HB83" s="160" t="str">
        <f>IF(Tbl.Kosten[[#This Row],[Pnr.]]=HB$7,Tbl.Kosten[[#This Row],[Te financieren]],"")</f>
        <v/>
      </c>
      <c r="HC83" s="160" t="str">
        <f>IF(Tbl.Kosten[[#This Row],[Pnr.]]=HC$7,Tbl.Kosten[[#This Row],[Te financieren]],"")</f>
        <v/>
      </c>
      <c r="HD83" s="160" t="str">
        <f>IF(Tbl.Kosten[[#This Row],[Pnr.]]=HD$7,Tbl.Kosten[[#This Row],[Te financieren]],"")</f>
        <v/>
      </c>
      <c r="HE83" s="160" t="str">
        <f>IF(Tbl.Kosten[[#This Row],[Pnr.]]=HE$7,Tbl.Kosten[[#This Row],[Te financieren]],"")</f>
        <v/>
      </c>
      <c r="HF83" s="160" t="str">
        <f>IF(Tbl.Kosten[[#This Row],[Pnr.]]=HF$7,Tbl.Kosten[[#This Row],[Te financieren]],"")</f>
        <v/>
      </c>
      <c r="HG83" s="160" t="str">
        <f>IF(Tbl.Kosten[[#This Row],[Pnr.]]=HG$7,Tbl.Kosten[[#This Row],[Te financieren]],"")</f>
        <v/>
      </c>
      <c r="HH83" s="160" t="str">
        <f>IF(Tbl.Kosten[[#This Row],[Pnr.]]=HH$7,Tbl.Kosten[[#This Row],[Te financieren]],"")</f>
        <v/>
      </c>
      <c r="HI83" s="160" t="str">
        <f>IF(Tbl.Kosten[[#This Row],[Pnr.]]=HI$7,Tbl.Kosten[[#This Row],[Te financieren]],"")</f>
        <v/>
      </c>
      <c r="HJ83" s="160" t="str">
        <f>IF(Tbl.Kosten[[#This Row],[Pnr.]]=HJ$7,Tbl.Kosten[[#This Row],[Te financieren]],"")</f>
        <v/>
      </c>
      <c r="HK83" s="160" t="str">
        <f>IF(Tbl.Kosten[[#This Row],[Pnr.]]=HK$7,Tbl.Kosten[[#This Row],[Te financieren]],"")</f>
        <v/>
      </c>
      <c r="HL83" s="160" t="str">
        <f>IF(Tbl.Kosten[[#This Row],[Pnr.]]=HL$7,Tbl.Kosten[[#This Row],[Te financieren]],"")</f>
        <v/>
      </c>
      <c r="HM83" s="160" t="str">
        <f>IF(Tbl.Kosten[[#This Row],[Pnr.]]=HM$7,Tbl.Kosten[[#This Row],[Te financieren]],"")</f>
        <v/>
      </c>
      <c r="HN83" s="160" t="str">
        <f>IF(Tbl.Kosten[[#This Row],[Pnr.]]=HN$7,Tbl.Kosten[[#This Row],[Te financieren]],"")</f>
        <v/>
      </c>
      <c r="HO83" s="160" t="str">
        <f>IF(Tbl.Kosten[[#This Row],[Pnr.]]=HO$7,Tbl.Kosten[[#This Row],[Te financieren]],"")</f>
        <v/>
      </c>
      <c r="HP83" s="160" t="str">
        <f>IF(Tbl.Kosten[[#This Row],[Pnr.]]=HP$7,Tbl.Kosten[[#This Row],[Te financieren]],"")</f>
        <v/>
      </c>
      <c r="HQ83" s="160" t="str">
        <f>IF(Tbl.Kosten[[#This Row],[Pnr.]]=HQ$7,Tbl.Kosten[[#This Row],[Te financieren]],"")</f>
        <v/>
      </c>
      <c r="HR83" s="160" t="str">
        <f>IF(Tbl.Kosten[[#This Row],[Pnr.]]=HR$7,Tbl.Kosten[[#This Row],[Te financieren]],"")</f>
        <v/>
      </c>
      <c r="HS83" s="160" t="str">
        <f>IF(Tbl.Kosten[[#This Row],[Pnr.]]=HS$7,Tbl.Kosten[[#This Row],[Te financieren]],"")</f>
        <v/>
      </c>
      <c r="HT83" s="160" t="str">
        <f>IF(Tbl.Kosten[[#This Row],[Pnr.]]=HT$7,Tbl.Kosten[[#This Row],[Te financieren]],"")</f>
        <v/>
      </c>
      <c r="HU83" s="160" t="str">
        <f>IF(Tbl.Kosten[[#This Row],[Pnr.]]=HU$7,Tbl.Kosten[[#This Row],[Te financieren]],"")</f>
        <v/>
      </c>
      <c r="HV83" s="160" t="str">
        <f>IF(Tbl.Kosten[[#This Row],[Pnr.]]=HV$7,Tbl.Kosten[[#This Row],[Te financieren]],"")</f>
        <v/>
      </c>
      <c r="HW83" s="160" t="str">
        <f>IF(Tbl.Kosten[[#This Row],[Pnr.]]=HW$7,Tbl.Kosten[[#This Row],[Te financieren]],"")</f>
        <v/>
      </c>
    </row>
    <row r="84" spans="2:231" x14ac:dyDescent="0.3">
      <c r="B84" s="144"/>
      <c r="C84" s="147"/>
      <c r="D84" s="146"/>
      <c r="E84" s="147"/>
      <c r="F84" s="145"/>
      <c r="G84" s="11" t="str">
        <f>IF(Tbl.Kosten[[#This Row],[Medewerker e/o 
functie]]&lt;&gt;"",_xlfn.XLOOKUP(Tbl.Kosten[[#This Row],[Medewerker e/o 
functie]],Tbl.Uurtarief[Medewerker en/of functie],Tbl.Uurtarief[Uurtarief],"",0,1),"")</f>
        <v/>
      </c>
      <c r="H84" s="121">
        <f>IFERROR(Tbl.Kosten[[#This Row],[Uren]]*Tbl.Kosten[[#This Row],[Uurtarief]],0)</f>
        <v>0</v>
      </c>
      <c r="I84" s="119" t="str">
        <f>IF(Tbl.Kosten[[#This Row],[Subtotaal uren]]&lt;&gt;0,_xlfn.XLOOKUP(Tbl.Kosten[[#This Row],[Medewerker e/o 
functie]],Tbl.Uurtarief[Medewerker en/of functie],Tbl.Uurtarief[Kostensoort arbeid],"",0,1),"")</f>
        <v/>
      </c>
      <c r="J84" s="147"/>
      <c r="K84" s="145"/>
      <c r="L84" s="149" t="str">
        <f>IF(Tbl.Kosten[[#This Row],[Activum]]&lt;&gt;"",_xlfn.XLOOKUP(Tbl.Kosten[[#This Row],[Activum]],Tbl.Afschrijvingskosten[Activum],Tbl.Afschrijvingskosten[Tarief per afschrijvings-eenheid],"",0,1),"")</f>
        <v/>
      </c>
      <c r="M84" s="122">
        <f>IFERROR(Tbl.Kosten[[#This Row],[Een-
heden]]*Tbl.Kosten[[#This Row],[Afschrijvings-
tarief]],0)</f>
        <v>0</v>
      </c>
      <c r="N84" s="122" t="str">
        <f>IF(Tbl.Kosten[[#This Row],[Subtotaal afschrijving]]&lt;&gt;0,Lijsten!A82,"")</f>
        <v/>
      </c>
      <c r="O84" s="150"/>
      <c r="P84" s="145"/>
      <c r="Q84" s="148"/>
      <c r="R84" s="122">
        <f>IFERROR(Tbl.Kosten[[#This Row],[Aantal]]*Tbl.Kosten[[#This Row],[Tarief]],0)</f>
        <v>0</v>
      </c>
      <c r="S84" s="8">
        <f>IFERROR(Tbl.Kosten[[#This Row],[Subtotaal overige kosten]]+Tbl.Kosten[[#This Row],[Subtotaal uren]]+Tbl.Kosten[[#This Row],[Subtotaal afschrijving]],0)</f>
        <v>0</v>
      </c>
      <c r="T84" s="8">
        <f>IFERROR(Tbl.Kosten[[#This Row],[Totaal kosten]]*Tbl.Kosten[[#This Row],[Subsidie%]],0)</f>
        <v>0</v>
      </c>
      <c r="U84" s="4" t="str" cm="1">
        <f t="array" ref="U84">IFERROR(_xlfn.IFS(Tbl.Kosten[[#This Row],[Subtotaal uren]]&lt;&gt;0,Tbl.Kosten[[#This Row],[Kostensoort arbeid]],Tbl.Kosten[[#This Row],[Subtotaal afschrijving]]&lt;&gt;0,Tbl.Kosten[[#This Row],[Kostensoort afschrijving]],Tbl.Kosten[[#This Row],[Subtotaal overige kosten]]&lt;&gt;0,Tbl.Kosten[[#This Row],[Kostensoort overig]]),"")</f>
        <v/>
      </c>
      <c r="V84" s="4" t="str">
        <f>IFERROR(_xlfn.XLOOKUP(Tbl.Kosten[[#This Row],[Activiteitencode]],Tbl.Activiteiten[Activiteitcode],Tbl.Activiteiten[Werkpakketcode],"",0,1),"")</f>
        <v/>
      </c>
      <c r="W84" s="4" t="str">
        <f>IFERROR(_xlfn.XLOOKUP(Tbl.Kosten[[#This Row],[Werkpakketcode]],Tbl.Werkpakketten[Werkpakketcode],Tbl.Werkpakketten[Subsidiabele activiteit],"",0,1),"")</f>
        <v/>
      </c>
      <c r="X84" s="12">
        <f>IFERROR(_xlfn.XLOOKUP(Tbl.Kosten[[#This Row],[Sanr.]],Tbl.Subsidiehoogte[SAnr.],Tbl.Subsidiehoogte[Sub. Percentage],0,0,1),0)</f>
        <v>0</v>
      </c>
      <c r="Y84" s="154" t="str">
        <f>IFERROR(_xlfn.XLOOKUP(Tbl.Kosten[[#This Row],[Partnercode]],Tbl.Projectpartners[Partnercode],Tbl.Projectpartners[PNr.],"",0,1),"")</f>
        <v>P1</v>
      </c>
      <c r="Z84" s="158">
        <f>IF(Tbl.Kosten[[#This Row],[Pnr.]]=Z$7,Tbl.Kosten[[#This Row],[Totaal kosten]],"")</f>
        <v>0</v>
      </c>
      <c r="AA84" s="158" t="str">
        <f>IF(Tbl.Kosten[[#This Row],[Pnr.]]=AA$7,Tbl.Kosten[[#This Row],[Totaal kosten]],"")</f>
        <v/>
      </c>
      <c r="AB84" s="158" t="str">
        <f>IF(Tbl.Kosten[[#This Row],[Pnr.]]=AB$7,Tbl.Kosten[[#This Row],[Totaal kosten]],"")</f>
        <v/>
      </c>
      <c r="AC84" s="158" t="str">
        <f>IF(Tbl.Kosten[[#This Row],[Pnr.]]=AC$7,Tbl.Kosten[[#This Row],[Totaal kosten]],"")</f>
        <v/>
      </c>
      <c r="AD84" s="158" t="str">
        <f>IF(Tbl.Kosten[[#This Row],[Pnr.]]=AD$7,Tbl.Kosten[[#This Row],[Totaal kosten]],"")</f>
        <v/>
      </c>
      <c r="AE84" s="158" t="str">
        <f>IF(Tbl.Kosten[[#This Row],[Pnr.]]=AE$7,Tbl.Kosten[[#This Row],[Totaal kosten]],"")</f>
        <v/>
      </c>
      <c r="AF84" s="158" t="str">
        <f>IF(Tbl.Kosten[[#This Row],[Pnr.]]=AF$7,Tbl.Kosten[[#This Row],[Totaal kosten]],"")</f>
        <v/>
      </c>
      <c r="AG84" s="158" t="str">
        <f>IF(Tbl.Kosten[[#This Row],[Pnr.]]=AG$7,Tbl.Kosten[[#This Row],[Totaal kosten]],"")</f>
        <v/>
      </c>
      <c r="AH84" s="158" t="str">
        <f>IF(Tbl.Kosten[[#This Row],[Pnr.]]=AH$7,Tbl.Kosten[[#This Row],[Totaal kosten]],"")</f>
        <v/>
      </c>
      <c r="AI84" s="158" t="str">
        <f>IF(Tbl.Kosten[[#This Row],[Pnr.]]=AI$7,Tbl.Kosten[[#This Row],[Totaal kosten]],"")</f>
        <v/>
      </c>
      <c r="AJ84" s="158" t="str">
        <f>IF(Tbl.Kosten[[#This Row],[Pnr.]]=AJ$7,Tbl.Kosten[[#This Row],[Totaal kosten]],"")</f>
        <v/>
      </c>
      <c r="AK84" s="158" t="str">
        <f>IF(Tbl.Kosten[[#This Row],[Pnr.]]=AK$7,Tbl.Kosten[[#This Row],[Totaal kosten]],"")</f>
        <v/>
      </c>
      <c r="AL84" s="158" t="str">
        <f>IF(Tbl.Kosten[[#This Row],[Pnr.]]=AL$7,Tbl.Kosten[[#This Row],[Totaal kosten]],"")</f>
        <v/>
      </c>
      <c r="AM84" s="158" t="str">
        <f>IF(Tbl.Kosten[[#This Row],[Pnr.]]=AM$7,Tbl.Kosten[[#This Row],[Totaal kosten]],"")</f>
        <v/>
      </c>
      <c r="AN84" s="158" t="str">
        <f>IF(Tbl.Kosten[[#This Row],[Pnr.]]=AN$7,Tbl.Kosten[[#This Row],[Totaal kosten]],"")</f>
        <v/>
      </c>
      <c r="AO84" s="158" t="str">
        <f>IF(Tbl.Kosten[[#This Row],[Pnr.]]=AO$7,Tbl.Kosten[[#This Row],[Totaal kosten]],"")</f>
        <v/>
      </c>
      <c r="AP84" s="158" t="str">
        <f>IF(Tbl.Kosten[[#This Row],[Pnr.]]=AP$7,Tbl.Kosten[[#This Row],[Totaal kosten]],"")</f>
        <v/>
      </c>
      <c r="AQ84" s="158" t="str">
        <f>IF(Tbl.Kosten[[#This Row],[Pnr.]]=AQ$7,Tbl.Kosten[[#This Row],[Totaal kosten]],"")</f>
        <v/>
      </c>
      <c r="AR84" s="158" t="str">
        <f>IF(Tbl.Kosten[[#This Row],[Pnr.]]=AR$7,Tbl.Kosten[[#This Row],[Totaal kosten]],"")</f>
        <v/>
      </c>
      <c r="AS84" s="158" t="str">
        <f>IF(Tbl.Kosten[[#This Row],[Pnr.]]=AS$7,Tbl.Kosten[[#This Row],[Totaal kosten]],"")</f>
        <v/>
      </c>
      <c r="AT84" s="158" t="str">
        <f>IF(Tbl.Kosten[[#This Row],[Pnr.]]=AT$7,Tbl.Kosten[[#This Row],[Totaal kosten]],"")</f>
        <v/>
      </c>
      <c r="AU84" s="158" t="str">
        <f>IF(Tbl.Kosten[[#This Row],[Pnr.]]=AU$7,Tbl.Kosten[[#This Row],[Totaal kosten]],"")</f>
        <v/>
      </c>
      <c r="AV84" s="158" t="str">
        <f>IF(Tbl.Kosten[[#This Row],[Pnr.]]=AV$7,Tbl.Kosten[[#This Row],[Totaal kosten]],"")</f>
        <v/>
      </c>
      <c r="AW84" s="158" t="str">
        <f>IF(Tbl.Kosten[[#This Row],[Pnr.]]=AW$7,Tbl.Kosten[[#This Row],[Totaal kosten]],"")</f>
        <v/>
      </c>
      <c r="AX84" s="158" t="str">
        <f>IF(Tbl.Kosten[[#This Row],[Pnr.]]=AX$7,Tbl.Kosten[[#This Row],[Totaal kosten]],"")</f>
        <v/>
      </c>
      <c r="AY84" s="158" t="str">
        <f>IF(Tbl.Kosten[[#This Row],[Pnr.]]=AY$7,Tbl.Kosten[[#This Row],[Totaal kosten]],"")</f>
        <v/>
      </c>
      <c r="AZ84" s="158" t="str">
        <f>IF(Tbl.Kosten[[#This Row],[Pnr.]]=AZ$7,Tbl.Kosten[[#This Row],[Totaal kosten]],"")</f>
        <v/>
      </c>
      <c r="BA84" s="158" t="str">
        <f>IF(Tbl.Kosten[[#This Row],[Pnr.]]=BA$7,Tbl.Kosten[[#This Row],[Totaal kosten]],"")</f>
        <v/>
      </c>
      <c r="BB84" s="158" t="str">
        <f>IF(Tbl.Kosten[[#This Row],[Pnr.]]=BB$7,Tbl.Kosten[[#This Row],[Totaal kosten]],"")</f>
        <v/>
      </c>
      <c r="BC84" s="158" t="str">
        <f>IF(Tbl.Kosten[[#This Row],[Pnr.]]=BC$7,Tbl.Kosten[[#This Row],[Totaal kosten]],"")</f>
        <v/>
      </c>
      <c r="BD84" s="158" t="str">
        <f>IF(Tbl.Kosten[[#This Row],[Pnr.]]=BD$7,Tbl.Kosten[[#This Row],[Totaal kosten]],"")</f>
        <v/>
      </c>
      <c r="BE84" s="158" t="str">
        <f>IF(Tbl.Kosten[[#This Row],[Pnr.]]=BE$7,Tbl.Kosten[[#This Row],[Totaal kosten]],"")</f>
        <v/>
      </c>
      <c r="BF84" s="158" t="str">
        <f>IF(Tbl.Kosten[[#This Row],[Pnr.]]=BF$7,Tbl.Kosten[[#This Row],[Totaal kosten]],"")</f>
        <v/>
      </c>
      <c r="BG84" s="158" t="str">
        <f>IF(Tbl.Kosten[[#This Row],[Pnr.]]=BG$7,Tbl.Kosten[[#This Row],[Totaal kosten]],"")</f>
        <v/>
      </c>
      <c r="BH84" s="158" t="str">
        <f>IF(Tbl.Kosten[[#This Row],[Pnr.]]=BH$7,Tbl.Kosten[[#This Row],[Totaal kosten]],"")</f>
        <v/>
      </c>
      <c r="BI84" s="158" t="str">
        <f>IF(Tbl.Kosten[[#This Row],[Pnr.]]=BI$7,Tbl.Kosten[[#This Row],[Totaal kosten]],"")</f>
        <v/>
      </c>
      <c r="BJ84" s="158" t="str">
        <f>IF(Tbl.Kosten[[#This Row],[Pnr.]]=BJ$7,Tbl.Kosten[[#This Row],[Totaal kosten]],"")</f>
        <v/>
      </c>
      <c r="BK84" s="158" t="str">
        <f>IF(Tbl.Kosten[[#This Row],[Pnr.]]=BK$7,Tbl.Kosten[[#This Row],[Totaal kosten]],"")</f>
        <v/>
      </c>
      <c r="BL84" s="158" t="str">
        <f>IF(Tbl.Kosten[[#This Row],[Pnr.]]=BL$7,Tbl.Kosten[[#This Row],[Totaal kosten]],"")</f>
        <v/>
      </c>
      <c r="BM84" s="158" t="str">
        <f>IF(Tbl.Kosten[[#This Row],[Pnr.]]=BM$7,Tbl.Kosten[[#This Row],[Totaal kosten]],"")</f>
        <v/>
      </c>
      <c r="BN84" s="158" t="str">
        <f>IF(Tbl.Kosten[[#This Row],[Pnr.]]=BN$7,Tbl.Kosten[[#This Row],[Totaal kosten]],"")</f>
        <v/>
      </c>
      <c r="BO84" s="158" t="str">
        <f>IF(Tbl.Kosten[[#This Row],[Pnr.]]=BO$7,Tbl.Kosten[[#This Row],[Totaal kosten]],"")</f>
        <v/>
      </c>
      <c r="BP84" s="158" t="str">
        <f>IF(Tbl.Kosten[[#This Row],[Pnr.]]=BP$7,Tbl.Kosten[[#This Row],[Totaal kosten]],"")</f>
        <v/>
      </c>
      <c r="BQ84" s="158" t="str">
        <f>IF(Tbl.Kosten[[#This Row],[Pnr.]]=BQ$7,Tbl.Kosten[[#This Row],[Totaal kosten]],"")</f>
        <v/>
      </c>
      <c r="BR84" s="158" t="str">
        <f>IF(Tbl.Kosten[[#This Row],[Pnr.]]=BR$7,Tbl.Kosten[[#This Row],[Totaal kosten]],"")</f>
        <v/>
      </c>
      <c r="BS84" s="158" t="str">
        <f>IF(Tbl.Kosten[[#This Row],[Pnr.]]=BS$7,Tbl.Kosten[[#This Row],[Totaal kosten]],"")</f>
        <v/>
      </c>
      <c r="BT84" s="158" t="str">
        <f>IF(Tbl.Kosten[[#This Row],[Pnr.]]=BT$7,Tbl.Kosten[[#This Row],[Totaal kosten]],"")</f>
        <v/>
      </c>
      <c r="BU84" s="158" t="str">
        <f>IF(Tbl.Kosten[[#This Row],[Pnr.]]=BU$7,Tbl.Kosten[[#This Row],[Totaal kosten]],"")</f>
        <v/>
      </c>
      <c r="BV84" s="158" t="str">
        <f>IF(Tbl.Kosten[[#This Row],[Pnr.]]=BV$7,Tbl.Kosten[[#This Row],[Totaal kosten]],"")</f>
        <v/>
      </c>
      <c r="BW84" s="158" t="str">
        <f>IF(Tbl.Kosten[[#This Row],[Pnr.]]=BW$7,Tbl.Kosten[[#This Row],[Totaal kosten]],"")</f>
        <v/>
      </c>
      <c r="BX84" s="158" t="str">
        <f>IFERROR(_xlfn.XLOOKUP(Tbl.Kosten[[#This Row],[Werkpakketcode]],Tbl.Werkpakketten[Werkpakketcode],Tbl.Werkpakketten[WPnr.],"",0,1),"")</f>
        <v/>
      </c>
      <c r="BY84" s="158" t="str">
        <f>IF(Tbl.Kosten[[#This Row],[WPnr.]]=BY$7,Tbl.Kosten[[#This Row],[Totaal kosten]],"")</f>
        <v/>
      </c>
      <c r="BZ84" s="158" t="str">
        <f>IF(Tbl.Kosten[[#This Row],[WPnr.]]=BZ$7,Tbl.Kosten[[#This Row],[Totaal kosten]],"")</f>
        <v/>
      </c>
      <c r="CA84" s="158" t="str">
        <f>IF(Tbl.Kosten[[#This Row],[WPnr.]]=CA$7,Tbl.Kosten[[#This Row],[Totaal kosten]],"")</f>
        <v/>
      </c>
      <c r="CB84" s="158" t="str">
        <f>IF(Tbl.Kosten[[#This Row],[WPnr.]]=CB$7,Tbl.Kosten[[#This Row],[Totaal kosten]],"")</f>
        <v/>
      </c>
      <c r="CC84" s="158" t="str">
        <f>IF(Tbl.Kosten[[#This Row],[WPnr.]]=CC$7,Tbl.Kosten[[#This Row],[Totaal kosten]],"")</f>
        <v/>
      </c>
      <c r="CD84" s="158" t="str">
        <f>IF(Tbl.Kosten[[#This Row],[WPnr.]]=CD$7,Tbl.Kosten[[#This Row],[Totaal kosten]],"")</f>
        <v/>
      </c>
      <c r="CE84" s="158" t="str">
        <f>IF(Tbl.Kosten[[#This Row],[WPnr.]]=CE$7,Tbl.Kosten[[#This Row],[Totaal kosten]],"")</f>
        <v/>
      </c>
      <c r="CF84" s="158" t="str">
        <f>IF(Tbl.Kosten[[#This Row],[WPnr.]]=CF$7,Tbl.Kosten[[#This Row],[Totaal kosten]],"")</f>
        <v/>
      </c>
      <c r="CG84" s="158" t="str">
        <f>IF(Tbl.Kosten[[#This Row],[WPnr.]]=CG$7,Tbl.Kosten[[#This Row],[Totaal kosten]],"")</f>
        <v/>
      </c>
      <c r="CH84" s="158" t="str">
        <f>IF(Tbl.Kosten[[#This Row],[WPnr.]]=CH$7,Tbl.Kosten[[#This Row],[Totaal kosten]],"")</f>
        <v/>
      </c>
      <c r="CI84" s="158" t="str">
        <f>IF(Tbl.Kosten[[#This Row],[WPnr.]]=CI$7,Tbl.Kosten[[#This Row],[Totaal kosten]],"")</f>
        <v/>
      </c>
      <c r="CJ84" s="158" t="str">
        <f>IF(Tbl.Kosten[[#This Row],[WPnr.]]=CJ$7,Tbl.Kosten[[#This Row],[Totaal kosten]],"")</f>
        <v/>
      </c>
      <c r="CK84" s="158" t="str">
        <f>IF(Tbl.Kosten[[#This Row],[WPnr.]]=CK$7,Tbl.Kosten[[#This Row],[Totaal kosten]],"")</f>
        <v/>
      </c>
      <c r="CL84" s="158" t="str">
        <f>IF(Tbl.Kosten[[#This Row],[WPnr.]]=CL$7,Tbl.Kosten[[#This Row],[Totaal kosten]],"")</f>
        <v/>
      </c>
      <c r="CM84" s="158" t="str">
        <f>IF(Tbl.Kosten[[#This Row],[WPnr.]]=CM$7,Tbl.Kosten[[#This Row],[Totaal kosten]],"")</f>
        <v/>
      </c>
      <c r="CN84" s="158" t="str">
        <f>IF(Tbl.Kosten[[#This Row],[WPnr.]]=CN$7,Tbl.Kosten[[#This Row],[Totaal kosten]],"")</f>
        <v/>
      </c>
      <c r="CO84" s="158" t="str">
        <f>IF(Tbl.Kosten[[#This Row],[WPnr.]]=CO$7,Tbl.Kosten[[#This Row],[Totaal kosten]],"")</f>
        <v/>
      </c>
      <c r="CP84" s="158" t="str">
        <f>IF(Tbl.Kosten[[#This Row],[WPnr.]]=CP$7,Tbl.Kosten[[#This Row],[Totaal kosten]],"")</f>
        <v/>
      </c>
      <c r="CQ84" s="158" t="str">
        <f>IF(Tbl.Kosten[[#This Row],[WPnr.]]=CQ$7,Tbl.Kosten[[#This Row],[Totaal kosten]],"")</f>
        <v/>
      </c>
      <c r="CR84" s="158" t="str">
        <f>IF(Tbl.Kosten[[#This Row],[WPnr.]]=CR$7,Tbl.Kosten[[#This Row],[Totaal kosten]],"")</f>
        <v/>
      </c>
      <c r="CS84" s="158" t="str">
        <f>IF(Tbl.Kosten[[#This Row],[WPnr.]]=CS$7,Tbl.Kosten[[#This Row],[Totaal kosten]],"")</f>
        <v/>
      </c>
      <c r="CT84" s="158" t="str">
        <f>IF(Tbl.Kosten[[#This Row],[WPnr.]]=CT$7,Tbl.Kosten[[#This Row],[Totaal kosten]],"")</f>
        <v/>
      </c>
      <c r="CU84" s="158" t="str">
        <f>IF(Tbl.Kosten[[#This Row],[WPnr.]]=CU$7,Tbl.Kosten[[#This Row],[Totaal kosten]],"")</f>
        <v/>
      </c>
      <c r="CV84" s="158" t="str">
        <f>IF(Tbl.Kosten[[#This Row],[WPnr.]]=CV$7,Tbl.Kosten[[#This Row],[Totaal kosten]],"")</f>
        <v/>
      </c>
      <c r="CW84" s="158" t="str">
        <f>IF(Tbl.Kosten[[#This Row],[WPnr.]]=CW$7,Tbl.Kosten[[#This Row],[Totaal kosten]],"")</f>
        <v/>
      </c>
      <c r="CX84" s="158" t="str">
        <f>IF(Tbl.Kosten[[#This Row],[WPnr.]]=CX$7,Tbl.Kosten[[#This Row],[Totaal kosten]],"")</f>
        <v/>
      </c>
      <c r="CY84" s="158" t="str">
        <f>IF(Tbl.Kosten[[#This Row],[WPnr.]]=CY$7,Tbl.Kosten[[#This Row],[Totaal kosten]],"")</f>
        <v/>
      </c>
      <c r="CZ84" s="158" t="str">
        <f>IF(Tbl.Kosten[[#This Row],[WPnr.]]=CZ$7,Tbl.Kosten[[#This Row],[Totaal kosten]],"")</f>
        <v/>
      </c>
      <c r="DA84" s="158" t="str">
        <f>IF(Tbl.Kosten[[#This Row],[WPnr.]]=DA$7,Tbl.Kosten[[#This Row],[Totaal kosten]],"")</f>
        <v/>
      </c>
      <c r="DB84" s="158" t="str">
        <f>IF(Tbl.Kosten[[#This Row],[WPnr.]]=DB$7,Tbl.Kosten[[#This Row],[Totaal kosten]],"")</f>
        <v/>
      </c>
      <c r="DC84" s="158" t="str">
        <f>IF(Tbl.Kosten[[#This Row],[WPnr.]]=DC$7,Tbl.Kosten[[#This Row],[Totaal kosten]],"")</f>
        <v/>
      </c>
      <c r="DD84" s="158" t="str">
        <f>IF(Tbl.Kosten[[#This Row],[WPnr.]]=DD$7,Tbl.Kosten[[#This Row],[Totaal kosten]],"")</f>
        <v/>
      </c>
      <c r="DE84" s="158" t="str">
        <f>IF(Tbl.Kosten[[#This Row],[WPnr.]]=DE$7,Tbl.Kosten[[#This Row],[Totaal kosten]],"")</f>
        <v/>
      </c>
      <c r="DF84" s="158" t="str">
        <f>IF(Tbl.Kosten[[#This Row],[WPnr.]]=DF$7,Tbl.Kosten[[#This Row],[Totaal kosten]],"")</f>
        <v/>
      </c>
      <c r="DG84" s="158" t="str">
        <f>IF(Tbl.Kosten[[#This Row],[WPnr.]]=DG$7,Tbl.Kosten[[#This Row],[Totaal kosten]],"")</f>
        <v/>
      </c>
      <c r="DH84" s="158" t="str">
        <f>IF(Tbl.Kosten[[#This Row],[WPnr.]]=DH$7,Tbl.Kosten[[#This Row],[Totaal kosten]],"")</f>
        <v/>
      </c>
      <c r="DI84" s="158" t="str">
        <f>IF(Tbl.Kosten[[#This Row],[WPnr.]]=DI$7,Tbl.Kosten[[#This Row],[Totaal kosten]],"")</f>
        <v/>
      </c>
      <c r="DJ84" s="158" t="str">
        <f>IF(Tbl.Kosten[[#This Row],[WPnr.]]=DJ$7,Tbl.Kosten[[#This Row],[Totaal kosten]],"")</f>
        <v/>
      </c>
      <c r="DK84" s="158" t="str">
        <f>IF(Tbl.Kosten[[#This Row],[WPnr.]]=DK$7,Tbl.Kosten[[#This Row],[Totaal kosten]],"")</f>
        <v/>
      </c>
      <c r="DL84" s="158" t="str">
        <f>IF(Tbl.Kosten[[#This Row],[WPnr.]]=DL$7,Tbl.Kosten[[#This Row],[Totaal kosten]],"")</f>
        <v/>
      </c>
      <c r="DM84" s="158" t="str">
        <f>IF(Tbl.Kosten[[#This Row],[WPnr.]]=DM$7,Tbl.Kosten[[#This Row],[Totaal kosten]],"")</f>
        <v/>
      </c>
      <c r="DN84" s="158" t="str">
        <f>IF(Tbl.Kosten[[#This Row],[WPnr.]]=DN$7,Tbl.Kosten[[#This Row],[Totaal kosten]],"")</f>
        <v/>
      </c>
      <c r="DO84" s="158" t="str">
        <f>IF(Tbl.Kosten[[#This Row],[WPnr.]]=DO$7,Tbl.Kosten[[#This Row],[Totaal kosten]],"")</f>
        <v/>
      </c>
      <c r="DP84" s="158" t="str">
        <f>IF(Tbl.Kosten[[#This Row],[WPnr.]]=DP$7,Tbl.Kosten[[#This Row],[Totaal kosten]],"")</f>
        <v/>
      </c>
      <c r="DQ84" s="158" t="str">
        <f>IF(Tbl.Kosten[[#This Row],[WPnr.]]=DQ$7,Tbl.Kosten[[#This Row],[Totaal kosten]],"")</f>
        <v/>
      </c>
      <c r="DR84" s="158" t="str">
        <f>IF(Tbl.Kosten[[#This Row],[WPnr.]]=DR$7,Tbl.Kosten[[#This Row],[Totaal kosten]],"")</f>
        <v/>
      </c>
      <c r="DS84" s="158" t="str">
        <f>IF(Tbl.Kosten[[#This Row],[WPnr.]]=DS$7,Tbl.Kosten[[#This Row],[Totaal kosten]],"")</f>
        <v/>
      </c>
      <c r="DT84" s="158" t="str">
        <f>IF(Tbl.Kosten[[#This Row],[WPnr.]]=DT$7,Tbl.Kosten[[#This Row],[Totaal kosten]],"")</f>
        <v/>
      </c>
      <c r="DU84" s="158" t="str">
        <f>IF(Tbl.Kosten[[#This Row],[WPnr.]]=DU$7,Tbl.Kosten[[#This Row],[Totaal kosten]],"")</f>
        <v/>
      </c>
      <c r="DV84" s="158" t="str">
        <f>IF(Tbl.Kosten[[#This Row],[WPnr.]]=DV$7,Tbl.Kosten[[#This Row],[Totaal kosten]],"")</f>
        <v/>
      </c>
      <c r="DW84" s="160" t="str">
        <f>IFERROR(_xlfn.XLOOKUP(Tbl.Kosten[[#This Row],[Kostensoort]],Tbl.Kostensoorten[Kostensoorten],Tbl.Kostensoorten[KSnr.],"",0,1),"")</f>
        <v/>
      </c>
      <c r="DX84" s="160" t="str">
        <f>IF(Tbl.Kosten[[#This Row],[KSnr.]]=DX$7,Tbl.Kosten[[#This Row],[Totaal kosten]],"")</f>
        <v/>
      </c>
      <c r="DY84" s="160" t="str">
        <f>IF(Tbl.Kosten[[#This Row],[KSnr.]]=DY$7,Tbl.Kosten[[#This Row],[Totaal kosten]],"")</f>
        <v/>
      </c>
      <c r="DZ84" s="160" t="str">
        <f>IF(Tbl.Kosten[[#This Row],[KSnr.]]=DZ$7,Tbl.Kosten[[#This Row],[Totaal kosten]],"")</f>
        <v/>
      </c>
      <c r="EA84" s="160" t="str">
        <f>IF(Tbl.Kosten[[#This Row],[KSnr.]]=EA$7,Tbl.Kosten[[#This Row],[Totaal kosten]],"")</f>
        <v/>
      </c>
      <c r="EB84" s="160" t="str">
        <f>IF(Tbl.Kosten[[#This Row],[KSnr.]]=EB$7,Tbl.Kosten[[#This Row],[Totaal kosten]],"")</f>
        <v/>
      </c>
      <c r="EC84" s="160" t="str">
        <f>IF(Tbl.Kosten[[#This Row],[KSnr.]]=EC$7,Tbl.Kosten[[#This Row],[Totaal kosten]],"")</f>
        <v/>
      </c>
      <c r="ED84" s="160" t="str">
        <f>IF(Tbl.Kosten[[#This Row],[KSnr.]]=ED$7,Tbl.Kosten[[#This Row],[Totaal kosten]],"")</f>
        <v/>
      </c>
      <c r="EE84" s="160" t="str">
        <f>IF(Tbl.Kosten[[#This Row],[KSnr.]]=EE$7,Tbl.Kosten[[#This Row],[Totaal kosten]],"")</f>
        <v/>
      </c>
      <c r="EF84" s="160" t="str">
        <f>IF(Tbl.Kosten[[#This Row],[KSnr.]]=EF$7,Tbl.Kosten[[#This Row],[Totaal kosten]],"")</f>
        <v/>
      </c>
      <c r="EG84" s="160" t="str">
        <f>IF(Tbl.Kosten[[#This Row],[KSnr.]]=EG$7,Tbl.Kosten[[#This Row],[Totaal kosten]],"")</f>
        <v/>
      </c>
      <c r="EH84" s="160" t="str">
        <f>IF(Tbl.Kosten[[#This Row],[KSnr.]]=EH$7,Tbl.Kosten[[#This Row],[Totaal kosten]],"")</f>
        <v/>
      </c>
      <c r="EI84" s="160" t="str">
        <f>IF(Tbl.Kosten[[#This Row],[KSnr.]]=EI$7,Tbl.Kosten[[#This Row],[Totaal kosten]],"")</f>
        <v/>
      </c>
      <c r="EJ84" s="160" t="str">
        <f>IF(Tbl.Kosten[[#This Row],[KSnr.]]=EJ$7,Tbl.Kosten[[#This Row],[Totaal kosten]],"")</f>
        <v/>
      </c>
      <c r="EK84" s="160" t="str">
        <f>IF(Tbl.Kosten[[#This Row],[KSnr.]]=EK$7,Tbl.Kosten[[#This Row],[Totaal kosten]],"")</f>
        <v/>
      </c>
      <c r="EL84" s="160" t="str">
        <f>IF(Tbl.Kosten[[#This Row],[KSnr.]]=EL$7,Tbl.Kosten[[#This Row],[Totaal kosten]],"")</f>
        <v/>
      </c>
      <c r="EM84" s="160" t="str">
        <f>IF(Tbl.Kosten[[#This Row],[KSnr.]]=EM$7,Tbl.Kosten[[#This Row],[Totaal kosten]],"")</f>
        <v/>
      </c>
      <c r="EN84" s="160" t="str">
        <f>IF(Tbl.Kosten[[#This Row],[KSnr.]]=EN$7,Tbl.Kosten[[#This Row],[Totaal kosten]],"")</f>
        <v/>
      </c>
      <c r="EO84" s="160" t="str">
        <f>IF(Tbl.Kosten[[#This Row],[KSnr.]]=EO$7,Tbl.Kosten[[#This Row],[Totaal kosten]],"")</f>
        <v/>
      </c>
      <c r="EP84" s="160" t="str">
        <f>IF(Tbl.Kosten[[#This Row],[KSnr.]]=EP$7,Tbl.Kosten[[#This Row],[Totaal kosten]],"")</f>
        <v/>
      </c>
      <c r="EQ84" s="160" t="str">
        <f>IF(Tbl.Kosten[[#This Row],[KSnr.]]=EQ$7,Tbl.Kosten[[#This Row],[Totaal kosten]],"")</f>
        <v/>
      </c>
      <c r="ER84" s="154" t="str">
        <f>IFERROR(_xlfn.XLOOKUP(Tbl.Kosten[[#This Row],[Subsidieactiviteit]],Tbl.Subsidiehoogte[Subsidieactiviteit],Tbl.Subsidiehoogte[SAnr.],"",0,1),"")</f>
        <v/>
      </c>
      <c r="ES84" s="160" t="str">
        <f>IF(Tbl.Kosten[[#This Row],[Sanr.]]=ES$7,Tbl.Kosten[[#This Row],[Totaal kosten]],"")</f>
        <v/>
      </c>
      <c r="ET84" s="160" t="str">
        <f>IF(Tbl.Kosten[[#This Row],[Sanr.]]=ET$7,Tbl.Kosten[[#This Row],[Totaal kosten]],"")</f>
        <v/>
      </c>
      <c r="EU84" s="160" t="str">
        <f>IF(Tbl.Kosten[[#This Row],[Sanr.]]=EU$7,Tbl.Kosten[[#This Row],[Totaal kosten]],"")</f>
        <v/>
      </c>
      <c r="EV84" s="160" t="str">
        <f>IF(Tbl.Kosten[[#This Row],[Sanr.]]=EV$7,Tbl.Kosten[[#This Row],[Totaal kosten]],"")</f>
        <v/>
      </c>
      <c r="EW84" s="160" t="str">
        <f>IF(Tbl.Kosten[[#This Row],[Sanr.]]=EW$7,Tbl.Kosten[[#This Row],[Totaal kosten]],"")</f>
        <v/>
      </c>
      <c r="EX84" s="160" t="str">
        <f>IF(Tbl.Kosten[[#This Row],[Sanr.]]=EX$7,Tbl.Kosten[[#This Row],[Totaal kosten]],"")</f>
        <v/>
      </c>
      <c r="EY84" s="160" t="str">
        <f>IF(Tbl.Kosten[[#This Row],[Sanr.]]=EY$7,Tbl.Kosten[[#This Row],[Totaal kosten]],"")</f>
        <v/>
      </c>
      <c r="EZ84" s="160" t="str">
        <f>IF(Tbl.Kosten[[#This Row],[Sanr.]]=EZ$7,Tbl.Kosten[[#This Row],[Totaal kosten]],"")</f>
        <v/>
      </c>
      <c r="FA84" s="160" t="str">
        <f>IF(Tbl.Kosten[[#This Row],[Sanr.]]=FA$7,Tbl.Kosten[[#This Row],[Totaal kosten]],"")</f>
        <v/>
      </c>
      <c r="FB84" s="160" t="str">
        <f>IF(Tbl.Kosten[[#This Row],[Sanr.]]=FB$7,Tbl.Kosten[[#This Row],[Totaal kosten]],"")</f>
        <v/>
      </c>
      <c r="FC84" s="160" t="str">
        <f>IF(Tbl.Kosten[[#This Row],[Sanr.]]=FC$7,Tbl.Kosten[[#This Row],[Totaal kosten]],"")</f>
        <v/>
      </c>
      <c r="FD84" s="160" t="str">
        <f>IF(Tbl.Kosten[[#This Row],[Sanr.]]=FD$7,Tbl.Kosten[[#This Row],[Totaal kosten]],"")</f>
        <v/>
      </c>
      <c r="FE84" s="160" t="str">
        <f>IF(Tbl.Kosten[[#This Row],[Sanr.]]=FE$7,Tbl.Kosten[[#This Row],[Totaal kosten]],"")</f>
        <v/>
      </c>
      <c r="FF84" s="160" t="str">
        <f>IF(Tbl.Kosten[[#This Row],[Sanr.]]=FF$7,Tbl.Kosten[[#This Row],[Totaal kosten]],"")</f>
        <v/>
      </c>
      <c r="FG84" s="160" t="str">
        <f>IF(Tbl.Kosten[[#This Row],[Sanr.]]=FG$7,Tbl.Kosten[[#This Row],[Totaal kosten]],"")</f>
        <v/>
      </c>
      <c r="FH84" s="160" t="str">
        <f>IF(Tbl.Kosten[[#This Row],[Sanr.]]=FH$7,Tbl.Kosten[[#This Row],[Totaal kosten]],"")</f>
        <v/>
      </c>
      <c r="FI84" s="160" t="str">
        <f>IF(Tbl.Kosten[[#This Row],[Sanr.]]=FI$7,Tbl.Kosten[[#This Row],[Totaal kosten]],"")</f>
        <v/>
      </c>
      <c r="FJ84" s="160" t="str">
        <f>IF(Tbl.Kosten[[#This Row],[Sanr.]]=FJ$7,Tbl.Kosten[[#This Row],[Totaal kosten]],"")</f>
        <v/>
      </c>
      <c r="FK84" s="160" t="str">
        <f>IF(Tbl.Kosten[[#This Row],[Sanr.]]=FK$7,Tbl.Kosten[[#This Row],[Totaal kosten]],"")</f>
        <v/>
      </c>
      <c r="FL84" s="160" t="str">
        <f>IF(Tbl.Kosten[[#This Row],[Sanr.]]=FL$7,Tbl.Kosten[[#This Row],[Totaal kosten]],"")</f>
        <v/>
      </c>
      <c r="FM84" s="160" t="str">
        <f>IF(Tbl.Kosten[[#This Row],[Sanr.]]=FM$7,Tbl.Kosten[[#This Row],[Totaal kosten]],"")</f>
        <v/>
      </c>
      <c r="FN84" s="160" t="str">
        <f>IF(Tbl.Kosten[[#This Row],[Sanr.]]=FN$7,Tbl.Kosten[[#This Row],[Totaal kosten]],"")</f>
        <v/>
      </c>
      <c r="FO84" s="160" t="str">
        <f>IF(Tbl.Kosten[[#This Row],[Sanr.]]=FO$7,Tbl.Kosten[[#This Row],[Totaal kosten]],"")</f>
        <v/>
      </c>
      <c r="FP84" s="160" t="str">
        <f>IF(Tbl.Kosten[[#This Row],[Sanr.]]=FP$7,Tbl.Kosten[[#This Row],[Totaal kosten]],"")</f>
        <v/>
      </c>
      <c r="FQ84" s="160" t="str">
        <f>IF(Tbl.Kosten[[#This Row],[Sanr.]]=FQ$7,Tbl.Kosten[[#This Row],[Totaal kosten]],"")</f>
        <v/>
      </c>
      <c r="FR84" s="160" t="str">
        <f>IF(Tbl.Kosten[[#This Row],[Sanr.]]=FR$7,Tbl.Kosten[[#This Row],[Totaal kosten]],"")</f>
        <v/>
      </c>
      <c r="FS84" s="160" t="str">
        <f>IF(Tbl.Kosten[[#This Row],[Sanr.]]=FS$7,Tbl.Kosten[[#This Row],[Totaal kosten]],"")</f>
        <v/>
      </c>
      <c r="FT84" s="160" t="str">
        <f>IF(Tbl.Kosten[[#This Row],[Sanr.]]=FT$7,Tbl.Kosten[[#This Row],[Totaal kosten]],"")</f>
        <v/>
      </c>
      <c r="FU84" s="160" t="str">
        <f>IF(Tbl.Kosten[[#This Row],[Sanr.]]=FU$7,Tbl.Kosten[[#This Row],[Totaal kosten]],"")</f>
        <v/>
      </c>
      <c r="FV84" s="160" t="str">
        <f>IF(Tbl.Kosten[[#This Row],[Sanr.]]=FV$7,Tbl.Kosten[[#This Row],[Totaal kosten]],"")</f>
        <v/>
      </c>
      <c r="FW84" s="160" t="str">
        <f>IFERROR(_xlfn.XLOOKUP(Tbl.Kosten[[#This Row],[Activiteitencode]],Tbl.Activiteiten[Activiteitcode],Tbl.Activiteiten[Anr.],"",0,1),"")</f>
        <v/>
      </c>
      <c r="FX84" s="181" t="str">
        <f>_xlfn.CONCAT(Tbl.Kosten[[#This Row],[Pnr.]],Tbl.Kosten[[#This Row],[Sanr.]])</f>
        <v>P1</v>
      </c>
      <c r="FY84" s="160">
        <f>Tbl.Kosten[[#This Row],[Totaal kosten]]-Tbl.Kosten[[#This Row],[Subsidie]]</f>
        <v>0</v>
      </c>
      <c r="FZ84" s="160">
        <f>IF(Tbl.Kosten[[#This Row],[Pnr.]]=FZ$7,Tbl.Kosten[[#This Row],[Te financieren]],"")</f>
        <v>0</v>
      </c>
      <c r="GA84" s="160" t="str">
        <f>IF(Tbl.Kosten[[#This Row],[Pnr.]]=GA$7,Tbl.Kosten[[#This Row],[Te financieren]],"")</f>
        <v/>
      </c>
      <c r="GB84" s="160" t="str">
        <f>IF(Tbl.Kosten[[#This Row],[Pnr.]]=GB$7,Tbl.Kosten[[#This Row],[Te financieren]],"")</f>
        <v/>
      </c>
      <c r="GC84" s="160" t="str">
        <f>IF(Tbl.Kosten[[#This Row],[Pnr.]]=GC$7,Tbl.Kosten[[#This Row],[Te financieren]],"")</f>
        <v/>
      </c>
      <c r="GD84" s="160" t="str">
        <f>IF(Tbl.Kosten[[#This Row],[Pnr.]]=GD$7,Tbl.Kosten[[#This Row],[Te financieren]],"")</f>
        <v/>
      </c>
      <c r="GE84" s="160" t="str">
        <f>IF(Tbl.Kosten[[#This Row],[Pnr.]]=GE$7,Tbl.Kosten[[#This Row],[Te financieren]],"")</f>
        <v/>
      </c>
      <c r="GF84" s="160" t="str">
        <f>IF(Tbl.Kosten[[#This Row],[Pnr.]]=GF$7,Tbl.Kosten[[#This Row],[Te financieren]],"")</f>
        <v/>
      </c>
      <c r="GG84" s="160" t="str">
        <f>IF(Tbl.Kosten[[#This Row],[Pnr.]]=GG$7,Tbl.Kosten[[#This Row],[Te financieren]],"")</f>
        <v/>
      </c>
      <c r="GH84" s="160" t="str">
        <f>IF(Tbl.Kosten[[#This Row],[Pnr.]]=GH$7,Tbl.Kosten[[#This Row],[Te financieren]],"")</f>
        <v/>
      </c>
      <c r="GI84" s="160" t="str">
        <f>IF(Tbl.Kosten[[#This Row],[Pnr.]]=GI$7,Tbl.Kosten[[#This Row],[Te financieren]],"")</f>
        <v/>
      </c>
      <c r="GJ84" s="160" t="str">
        <f>IF(Tbl.Kosten[[#This Row],[Pnr.]]=GJ$7,Tbl.Kosten[[#This Row],[Te financieren]],"")</f>
        <v/>
      </c>
      <c r="GK84" s="160" t="str">
        <f>IF(Tbl.Kosten[[#This Row],[Pnr.]]=GK$7,Tbl.Kosten[[#This Row],[Te financieren]],"")</f>
        <v/>
      </c>
      <c r="GL84" s="160" t="str">
        <f>IF(Tbl.Kosten[[#This Row],[Pnr.]]=GL$7,Tbl.Kosten[[#This Row],[Te financieren]],"")</f>
        <v/>
      </c>
      <c r="GM84" s="160" t="str">
        <f>IF(Tbl.Kosten[[#This Row],[Pnr.]]=GM$7,Tbl.Kosten[[#This Row],[Te financieren]],"")</f>
        <v/>
      </c>
      <c r="GN84" s="160" t="str">
        <f>IF(Tbl.Kosten[[#This Row],[Pnr.]]=GN$7,Tbl.Kosten[[#This Row],[Te financieren]],"")</f>
        <v/>
      </c>
      <c r="GO84" s="160" t="str">
        <f>IF(Tbl.Kosten[[#This Row],[Pnr.]]=GO$7,Tbl.Kosten[[#This Row],[Te financieren]],"")</f>
        <v/>
      </c>
      <c r="GP84" s="160" t="str">
        <f>IF(Tbl.Kosten[[#This Row],[Pnr.]]=GP$7,Tbl.Kosten[[#This Row],[Te financieren]],"")</f>
        <v/>
      </c>
      <c r="GQ84" s="160" t="str">
        <f>IF(Tbl.Kosten[[#This Row],[Pnr.]]=GQ$7,Tbl.Kosten[[#This Row],[Te financieren]],"")</f>
        <v/>
      </c>
      <c r="GR84" s="160" t="str">
        <f>IF(Tbl.Kosten[[#This Row],[Pnr.]]=GR$7,Tbl.Kosten[[#This Row],[Te financieren]],"")</f>
        <v/>
      </c>
      <c r="GS84" s="160" t="str">
        <f>IF(Tbl.Kosten[[#This Row],[Pnr.]]=GS$7,Tbl.Kosten[[#This Row],[Te financieren]],"")</f>
        <v/>
      </c>
      <c r="GT84" s="160" t="str">
        <f>IF(Tbl.Kosten[[#This Row],[Pnr.]]=GT$7,Tbl.Kosten[[#This Row],[Te financieren]],"")</f>
        <v/>
      </c>
      <c r="GU84" s="160" t="str">
        <f>IF(Tbl.Kosten[[#This Row],[Pnr.]]=GU$7,Tbl.Kosten[[#This Row],[Te financieren]],"")</f>
        <v/>
      </c>
      <c r="GV84" s="160" t="str">
        <f>IF(Tbl.Kosten[[#This Row],[Pnr.]]=GV$7,Tbl.Kosten[[#This Row],[Te financieren]],"")</f>
        <v/>
      </c>
      <c r="GW84" s="160" t="str">
        <f>IF(Tbl.Kosten[[#This Row],[Pnr.]]=GW$7,Tbl.Kosten[[#This Row],[Te financieren]],"")</f>
        <v/>
      </c>
      <c r="GX84" s="160" t="str">
        <f>IF(Tbl.Kosten[[#This Row],[Pnr.]]=GX$7,Tbl.Kosten[[#This Row],[Te financieren]],"")</f>
        <v/>
      </c>
      <c r="GY84" s="160" t="str">
        <f>IF(Tbl.Kosten[[#This Row],[Pnr.]]=GY$7,Tbl.Kosten[[#This Row],[Te financieren]],"")</f>
        <v/>
      </c>
      <c r="GZ84" s="160" t="str">
        <f>IF(Tbl.Kosten[[#This Row],[Pnr.]]=GZ$7,Tbl.Kosten[[#This Row],[Te financieren]],"")</f>
        <v/>
      </c>
      <c r="HA84" s="160" t="str">
        <f>IF(Tbl.Kosten[[#This Row],[Pnr.]]=HA$7,Tbl.Kosten[[#This Row],[Te financieren]],"")</f>
        <v/>
      </c>
      <c r="HB84" s="160" t="str">
        <f>IF(Tbl.Kosten[[#This Row],[Pnr.]]=HB$7,Tbl.Kosten[[#This Row],[Te financieren]],"")</f>
        <v/>
      </c>
      <c r="HC84" s="160" t="str">
        <f>IF(Tbl.Kosten[[#This Row],[Pnr.]]=HC$7,Tbl.Kosten[[#This Row],[Te financieren]],"")</f>
        <v/>
      </c>
      <c r="HD84" s="160" t="str">
        <f>IF(Tbl.Kosten[[#This Row],[Pnr.]]=HD$7,Tbl.Kosten[[#This Row],[Te financieren]],"")</f>
        <v/>
      </c>
      <c r="HE84" s="160" t="str">
        <f>IF(Tbl.Kosten[[#This Row],[Pnr.]]=HE$7,Tbl.Kosten[[#This Row],[Te financieren]],"")</f>
        <v/>
      </c>
      <c r="HF84" s="160" t="str">
        <f>IF(Tbl.Kosten[[#This Row],[Pnr.]]=HF$7,Tbl.Kosten[[#This Row],[Te financieren]],"")</f>
        <v/>
      </c>
      <c r="HG84" s="160" t="str">
        <f>IF(Tbl.Kosten[[#This Row],[Pnr.]]=HG$7,Tbl.Kosten[[#This Row],[Te financieren]],"")</f>
        <v/>
      </c>
      <c r="HH84" s="160" t="str">
        <f>IF(Tbl.Kosten[[#This Row],[Pnr.]]=HH$7,Tbl.Kosten[[#This Row],[Te financieren]],"")</f>
        <v/>
      </c>
      <c r="HI84" s="160" t="str">
        <f>IF(Tbl.Kosten[[#This Row],[Pnr.]]=HI$7,Tbl.Kosten[[#This Row],[Te financieren]],"")</f>
        <v/>
      </c>
      <c r="HJ84" s="160" t="str">
        <f>IF(Tbl.Kosten[[#This Row],[Pnr.]]=HJ$7,Tbl.Kosten[[#This Row],[Te financieren]],"")</f>
        <v/>
      </c>
      <c r="HK84" s="160" t="str">
        <f>IF(Tbl.Kosten[[#This Row],[Pnr.]]=HK$7,Tbl.Kosten[[#This Row],[Te financieren]],"")</f>
        <v/>
      </c>
      <c r="HL84" s="160" t="str">
        <f>IF(Tbl.Kosten[[#This Row],[Pnr.]]=HL$7,Tbl.Kosten[[#This Row],[Te financieren]],"")</f>
        <v/>
      </c>
      <c r="HM84" s="160" t="str">
        <f>IF(Tbl.Kosten[[#This Row],[Pnr.]]=HM$7,Tbl.Kosten[[#This Row],[Te financieren]],"")</f>
        <v/>
      </c>
      <c r="HN84" s="160" t="str">
        <f>IF(Tbl.Kosten[[#This Row],[Pnr.]]=HN$7,Tbl.Kosten[[#This Row],[Te financieren]],"")</f>
        <v/>
      </c>
      <c r="HO84" s="160" t="str">
        <f>IF(Tbl.Kosten[[#This Row],[Pnr.]]=HO$7,Tbl.Kosten[[#This Row],[Te financieren]],"")</f>
        <v/>
      </c>
      <c r="HP84" s="160" t="str">
        <f>IF(Tbl.Kosten[[#This Row],[Pnr.]]=HP$7,Tbl.Kosten[[#This Row],[Te financieren]],"")</f>
        <v/>
      </c>
      <c r="HQ84" s="160" t="str">
        <f>IF(Tbl.Kosten[[#This Row],[Pnr.]]=HQ$7,Tbl.Kosten[[#This Row],[Te financieren]],"")</f>
        <v/>
      </c>
      <c r="HR84" s="160" t="str">
        <f>IF(Tbl.Kosten[[#This Row],[Pnr.]]=HR$7,Tbl.Kosten[[#This Row],[Te financieren]],"")</f>
        <v/>
      </c>
      <c r="HS84" s="160" t="str">
        <f>IF(Tbl.Kosten[[#This Row],[Pnr.]]=HS$7,Tbl.Kosten[[#This Row],[Te financieren]],"")</f>
        <v/>
      </c>
      <c r="HT84" s="160" t="str">
        <f>IF(Tbl.Kosten[[#This Row],[Pnr.]]=HT$7,Tbl.Kosten[[#This Row],[Te financieren]],"")</f>
        <v/>
      </c>
      <c r="HU84" s="160" t="str">
        <f>IF(Tbl.Kosten[[#This Row],[Pnr.]]=HU$7,Tbl.Kosten[[#This Row],[Te financieren]],"")</f>
        <v/>
      </c>
      <c r="HV84" s="160" t="str">
        <f>IF(Tbl.Kosten[[#This Row],[Pnr.]]=HV$7,Tbl.Kosten[[#This Row],[Te financieren]],"")</f>
        <v/>
      </c>
      <c r="HW84" s="160" t="str">
        <f>IF(Tbl.Kosten[[#This Row],[Pnr.]]=HW$7,Tbl.Kosten[[#This Row],[Te financieren]],"")</f>
        <v/>
      </c>
    </row>
    <row r="85" spans="2:231" x14ac:dyDescent="0.3">
      <c r="B85" s="144"/>
      <c r="C85" s="147"/>
      <c r="D85" s="146"/>
      <c r="E85" s="147"/>
      <c r="F85" s="145"/>
      <c r="G85" s="11" t="str">
        <f>IF(Tbl.Kosten[[#This Row],[Medewerker e/o 
functie]]&lt;&gt;"",_xlfn.XLOOKUP(Tbl.Kosten[[#This Row],[Medewerker e/o 
functie]],Tbl.Uurtarief[Medewerker en/of functie],Tbl.Uurtarief[Uurtarief],"",0,1),"")</f>
        <v/>
      </c>
      <c r="H85" s="121">
        <f>IFERROR(Tbl.Kosten[[#This Row],[Uren]]*Tbl.Kosten[[#This Row],[Uurtarief]],0)</f>
        <v>0</v>
      </c>
      <c r="I85" s="119" t="str">
        <f>IF(Tbl.Kosten[[#This Row],[Subtotaal uren]]&lt;&gt;0,_xlfn.XLOOKUP(Tbl.Kosten[[#This Row],[Medewerker e/o 
functie]],Tbl.Uurtarief[Medewerker en/of functie],Tbl.Uurtarief[Kostensoort arbeid],"",0,1),"")</f>
        <v/>
      </c>
      <c r="J85" s="147"/>
      <c r="K85" s="145"/>
      <c r="L85" s="149" t="str">
        <f>IF(Tbl.Kosten[[#This Row],[Activum]]&lt;&gt;"",_xlfn.XLOOKUP(Tbl.Kosten[[#This Row],[Activum]],Tbl.Afschrijvingskosten[Activum],Tbl.Afschrijvingskosten[Tarief per afschrijvings-eenheid],"",0,1),"")</f>
        <v/>
      </c>
      <c r="M85" s="122">
        <f>IFERROR(Tbl.Kosten[[#This Row],[Een-
heden]]*Tbl.Kosten[[#This Row],[Afschrijvings-
tarief]],0)</f>
        <v>0</v>
      </c>
      <c r="N85" s="122" t="str">
        <f>IF(Tbl.Kosten[[#This Row],[Subtotaal afschrijving]]&lt;&gt;0,Lijsten!A83,"")</f>
        <v/>
      </c>
      <c r="O85" s="150"/>
      <c r="P85" s="145"/>
      <c r="Q85" s="148"/>
      <c r="R85" s="122">
        <f>IFERROR(Tbl.Kosten[[#This Row],[Aantal]]*Tbl.Kosten[[#This Row],[Tarief]],0)</f>
        <v>0</v>
      </c>
      <c r="S85" s="8">
        <f>IFERROR(Tbl.Kosten[[#This Row],[Subtotaal overige kosten]]+Tbl.Kosten[[#This Row],[Subtotaal uren]]+Tbl.Kosten[[#This Row],[Subtotaal afschrijving]],0)</f>
        <v>0</v>
      </c>
      <c r="T85" s="8">
        <f>IFERROR(Tbl.Kosten[[#This Row],[Totaal kosten]]*Tbl.Kosten[[#This Row],[Subsidie%]],0)</f>
        <v>0</v>
      </c>
      <c r="U85" s="4" t="str" cm="1">
        <f t="array" ref="U85">IFERROR(_xlfn.IFS(Tbl.Kosten[[#This Row],[Subtotaal uren]]&lt;&gt;0,Tbl.Kosten[[#This Row],[Kostensoort arbeid]],Tbl.Kosten[[#This Row],[Subtotaal afschrijving]]&lt;&gt;0,Tbl.Kosten[[#This Row],[Kostensoort afschrijving]],Tbl.Kosten[[#This Row],[Subtotaal overige kosten]]&lt;&gt;0,Tbl.Kosten[[#This Row],[Kostensoort overig]]),"")</f>
        <v/>
      </c>
      <c r="V85" s="4" t="str">
        <f>IFERROR(_xlfn.XLOOKUP(Tbl.Kosten[[#This Row],[Activiteitencode]],Tbl.Activiteiten[Activiteitcode],Tbl.Activiteiten[Werkpakketcode],"",0,1),"")</f>
        <v/>
      </c>
      <c r="W85" s="4" t="str">
        <f>IFERROR(_xlfn.XLOOKUP(Tbl.Kosten[[#This Row],[Werkpakketcode]],Tbl.Werkpakketten[Werkpakketcode],Tbl.Werkpakketten[Subsidiabele activiteit],"",0,1),"")</f>
        <v/>
      </c>
      <c r="X85" s="12">
        <f>IFERROR(_xlfn.XLOOKUP(Tbl.Kosten[[#This Row],[Sanr.]],Tbl.Subsidiehoogte[SAnr.],Tbl.Subsidiehoogte[Sub. Percentage],0,0,1),0)</f>
        <v>0</v>
      </c>
      <c r="Y85" s="154" t="str">
        <f>IFERROR(_xlfn.XLOOKUP(Tbl.Kosten[[#This Row],[Partnercode]],Tbl.Projectpartners[Partnercode],Tbl.Projectpartners[PNr.],"",0,1),"")</f>
        <v>P1</v>
      </c>
      <c r="Z85" s="158">
        <f>IF(Tbl.Kosten[[#This Row],[Pnr.]]=Z$7,Tbl.Kosten[[#This Row],[Totaal kosten]],"")</f>
        <v>0</v>
      </c>
      <c r="AA85" s="158" t="str">
        <f>IF(Tbl.Kosten[[#This Row],[Pnr.]]=AA$7,Tbl.Kosten[[#This Row],[Totaal kosten]],"")</f>
        <v/>
      </c>
      <c r="AB85" s="158" t="str">
        <f>IF(Tbl.Kosten[[#This Row],[Pnr.]]=AB$7,Tbl.Kosten[[#This Row],[Totaal kosten]],"")</f>
        <v/>
      </c>
      <c r="AC85" s="158" t="str">
        <f>IF(Tbl.Kosten[[#This Row],[Pnr.]]=AC$7,Tbl.Kosten[[#This Row],[Totaal kosten]],"")</f>
        <v/>
      </c>
      <c r="AD85" s="158" t="str">
        <f>IF(Tbl.Kosten[[#This Row],[Pnr.]]=AD$7,Tbl.Kosten[[#This Row],[Totaal kosten]],"")</f>
        <v/>
      </c>
      <c r="AE85" s="158" t="str">
        <f>IF(Tbl.Kosten[[#This Row],[Pnr.]]=AE$7,Tbl.Kosten[[#This Row],[Totaal kosten]],"")</f>
        <v/>
      </c>
      <c r="AF85" s="158" t="str">
        <f>IF(Tbl.Kosten[[#This Row],[Pnr.]]=AF$7,Tbl.Kosten[[#This Row],[Totaal kosten]],"")</f>
        <v/>
      </c>
      <c r="AG85" s="158" t="str">
        <f>IF(Tbl.Kosten[[#This Row],[Pnr.]]=AG$7,Tbl.Kosten[[#This Row],[Totaal kosten]],"")</f>
        <v/>
      </c>
      <c r="AH85" s="158" t="str">
        <f>IF(Tbl.Kosten[[#This Row],[Pnr.]]=AH$7,Tbl.Kosten[[#This Row],[Totaal kosten]],"")</f>
        <v/>
      </c>
      <c r="AI85" s="158" t="str">
        <f>IF(Tbl.Kosten[[#This Row],[Pnr.]]=AI$7,Tbl.Kosten[[#This Row],[Totaal kosten]],"")</f>
        <v/>
      </c>
      <c r="AJ85" s="158" t="str">
        <f>IF(Tbl.Kosten[[#This Row],[Pnr.]]=AJ$7,Tbl.Kosten[[#This Row],[Totaal kosten]],"")</f>
        <v/>
      </c>
      <c r="AK85" s="158" t="str">
        <f>IF(Tbl.Kosten[[#This Row],[Pnr.]]=AK$7,Tbl.Kosten[[#This Row],[Totaal kosten]],"")</f>
        <v/>
      </c>
      <c r="AL85" s="158" t="str">
        <f>IF(Tbl.Kosten[[#This Row],[Pnr.]]=AL$7,Tbl.Kosten[[#This Row],[Totaal kosten]],"")</f>
        <v/>
      </c>
      <c r="AM85" s="158" t="str">
        <f>IF(Tbl.Kosten[[#This Row],[Pnr.]]=AM$7,Tbl.Kosten[[#This Row],[Totaal kosten]],"")</f>
        <v/>
      </c>
      <c r="AN85" s="158" t="str">
        <f>IF(Tbl.Kosten[[#This Row],[Pnr.]]=AN$7,Tbl.Kosten[[#This Row],[Totaal kosten]],"")</f>
        <v/>
      </c>
      <c r="AO85" s="158" t="str">
        <f>IF(Tbl.Kosten[[#This Row],[Pnr.]]=AO$7,Tbl.Kosten[[#This Row],[Totaal kosten]],"")</f>
        <v/>
      </c>
      <c r="AP85" s="158" t="str">
        <f>IF(Tbl.Kosten[[#This Row],[Pnr.]]=AP$7,Tbl.Kosten[[#This Row],[Totaal kosten]],"")</f>
        <v/>
      </c>
      <c r="AQ85" s="158" t="str">
        <f>IF(Tbl.Kosten[[#This Row],[Pnr.]]=AQ$7,Tbl.Kosten[[#This Row],[Totaal kosten]],"")</f>
        <v/>
      </c>
      <c r="AR85" s="158" t="str">
        <f>IF(Tbl.Kosten[[#This Row],[Pnr.]]=AR$7,Tbl.Kosten[[#This Row],[Totaal kosten]],"")</f>
        <v/>
      </c>
      <c r="AS85" s="158" t="str">
        <f>IF(Tbl.Kosten[[#This Row],[Pnr.]]=AS$7,Tbl.Kosten[[#This Row],[Totaal kosten]],"")</f>
        <v/>
      </c>
      <c r="AT85" s="158" t="str">
        <f>IF(Tbl.Kosten[[#This Row],[Pnr.]]=AT$7,Tbl.Kosten[[#This Row],[Totaal kosten]],"")</f>
        <v/>
      </c>
      <c r="AU85" s="158" t="str">
        <f>IF(Tbl.Kosten[[#This Row],[Pnr.]]=AU$7,Tbl.Kosten[[#This Row],[Totaal kosten]],"")</f>
        <v/>
      </c>
      <c r="AV85" s="158" t="str">
        <f>IF(Tbl.Kosten[[#This Row],[Pnr.]]=AV$7,Tbl.Kosten[[#This Row],[Totaal kosten]],"")</f>
        <v/>
      </c>
      <c r="AW85" s="158" t="str">
        <f>IF(Tbl.Kosten[[#This Row],[Pnr.]]=AW$7,Tbl.Kosten[[#This Row],[Totaal kosten]],"")</f>
        <v/>
      </c>
      <c r="AX85" s="158" t="str">
        <f>IF(Tbl.Kosten[[#This Row],[Pnr.]]=AX$7,Tbl.Kosten[[#This Row],[Totaal kosten]],"")</f>
        <v/>
      </c>
      <c r="AY85" s="158" t="str">
        <f>IF(Tbl.Kosten[[#This Row],[Pnr.]]=AY$7,Tbl.Kosten[[#This Row],[Totaal kosten]],"")</f>
        <v/>
      </c>
      <c r="AZ85" s="158" t="str">
        <f>IF(Tbl.Kosten[[#This Row],[Pnr.]]=AZ$7,Tbl.Kosten[[#This Row],[Totaal kosten]],"")</f>
        <v/>
      </c>
      <c r="BA85" s="158" t="str">
        <f>IF(Tbl.Kosten[[#This Row],[Pnr.]]=BA$7,Tbl.Kosten[[#This Row],[Totaal kosten]],"")</f>
        <v/>
      </c>
      <c r="BB85" s="158" t="str">
        <f>IF(Tbl.Kosten[[#This Row],[Pnr.]]=BB$7,Tbl.Kosten[[#This Row],[Totaal kosten]],"")</f>
        <v/>
      </c>
      <c r="BC85" s="158" t="str">
        <f>IF(Tbl.Kosten[[#This Row],[Pnr.]]=BC$7,Tbl.Kosten[[#This Row],[Totaal kosten]],"")</f>
        <v/>
      </c>
      <c r="BD85" s="158" t="str">
        <f>IF(Tbl.Kosten[[#This Row],[Pnr.]]=BD$7,Tbl.Kosten[[#This Row],[Totaal kosten]],"")</f>
        <v/>
      </c>
      <c r="BE85" s="158" t="str">
        <f>IF(Tbl.Kosten[[#This Row],[Pnr.]]=BE$7,Tbl.Kosten[[#This Row],[Totaal kosten]],"")</f>
        <v/>
      </c>
      <c r="BF85" s="158" t="str">
        <f>IF(Tbl.Kosten[[#This Row],[Pnr.]]=BF$7,Tbl.Kosten[[#This Row],[Totaal kosten]],"")</f>
        <v/>
      </c>
      <c r="BG85" s="158" t="str">
        <f>IF(Tbl.Kosten[[#This Row],[Pnr.]]=BG$7,Tbl.Kosten[[#This Row],[Totaal kosten]],"")</f>
        <v/>
      </c>
      <c r="BH85" s="158" t="str">
        <f>IF(Tbl.Kosten[[#This Row],[Pnr.]]=BH$7,Tbl.Kosten[[#This Row],[Totaal kosten]],"")</f>
        <v/>
      </c>
      <c r="BI85" s="158" t="str">
        <f>IF(Tbl.Kosten[[#This Row],[Pnr.]]=BI$7,Tbl.Kosten[[#This Row],[Totaal kosten]],"")</f>
        <v/>
      </c>
      <c r="BJ85" s="158" t="str">
        <f>IF(Tbl.Kosten[[#This Row],[Pnr.]]=BJ$7,Tbl.Kosten[[#This Row],[Totaal kosten]],"")</f>
        <v/>
      </c>
      <c r="BK85" s="158" t="str">
        <f>IF(Tbl.Kosten[[#This Row],[Pnr.]]=BK$7,Tbl.Kosten[[#This Row],[Totaal kosten]],"")</f>
        <v/>
      </c>
      <c r="BL85" s="158" t="str">
        <f>IF(Tbl.Kosten[[#This Row],[Pnr.]]=BL$7,Tbl.Kosten[[#This Row],[Totaal kosten]],"")</f>
        <v/>
      </c>
      <c r="BM85" s="158" t="str">
        <f>IF(Tbl.Kosten[[#This Row],[Pnr.]]=BM$7,Tbl.Kosten[[#This Row],[Totaal kosten]],"")</f>
        <v/>
      </c>
      <c r="BN85" s="158" t="str">
        <f>IF(Tbl.Kosten[[#This Row],[Pnr.]]=BN$7,Tbl.Kosten[[#This Row],[Totaal kosten]],"")</f>
        <v/>
      </c>
      <c r="BO85" s="158" t="str">
        <f>IF(Tbl.Kosten[[#This Row],[Pnr.]]=BO$7,Tbl.Kosten[[#This Row],[Totaal kosten]],"")</f>
        <v/>
      </c>
      <c r="BP85" s="158" t="str">
        <f>IF(Tbl.Kosten[[#This Row],[Pnr.]]=BP$7,Tbl.Kosten[[#This Row],[Totaal kosten]],"")</f>
        <v/>
      </c>
      <c r="BQ85" s="158" t="str">
        <f>IF(Tbl.Kosten[[#This Row],[Pnr.]]=BQ$7,Tbl.Kosten[[#This Row],[Totaal kosten]],"")</f>
        <v/>
      </c>
      <c r="BR85" s="158" t="str">
        <f>IF(Tbl.Kosten[[#This Row],[Pnr.]]=BR$7,Tbl.Kosten[[#This Row],[Totaal kosten]],"")</f>
        <v/>
      </c>
      <c r="BS85" s="158" t="str">
        <f>IF(Tbl.Kosten[[#This Row],[Pnr.]]=BS$7,Tbl.Kosten[[#This Row],[Totaal kosten]],"")</f>
        <v/>
      </c>
      <c r="BT85" s="158" t="str">
        <f>IF(Tbl.Kosten[[#This Row],[Pnr.]]=BT$7,Tbl.Kosten[[#This Row],[Totaal kosten]],"")</f>
        <v/>
      </c>
      <c r="BU85" s="158" t="str">
        <f>IF(Tbl.Kosten[[#This Row],[Pnr.]]=BU$7,Tbl.Kosten[[#This Row],[Totaal kosten]],"")</f>
        <v/>
      </c>
      <c r="BV85" s="158" t="str">
        <f>IF(Tbl.Kosten[[#This Row],[Pnr.]]=BV$7,Tbl.Kosten[[#This Row],[Totaal kosten]],"")</f>
        <v/>
      </c>
      <c r="BW85" s="158" t="str">
        <f>IF(Tbl.Kosten[[#This Row],[Pnr.]]=BW$7,Tbl.Kosten[[#This Row],[Totaal kosten]],"")</f>
        <v/>
      </c>
      <c r="BX85" s="158" t="str">
        <f>IFERROR(_xlfn.XLOOKUP(Tbl.Kosten[[#This Row],[Werkpakketcode]],Tbl.Werkpakketten[Werkpakketcode],Tbl.Werkpakketten[WPnr.],"",0,1),"")</f>
        <v/>
      </c>
      <c r="BY85" s="158" t="str">
        <f>IF(Tbl.Kosten[[#This Row],[WPnr.]]=BY$7,Tbl.Kosten[[#This Row],[Totaal kosten]],"")</f>
        <v/>
      </c>
      <c r="BZ85" s="158" t="str">
        <f>IF(Tbl.Kosten[[#This Row],[WPnr.]]=BZ$7,Tbl.Kosten[[#This Row],[Totaal kosten]],"")</f>
        <v/>
      </c>
      <c r="CA85" s="158" t="str">
        <f>IF(Tbl.Kosten[[#This Row],[WPnr.]]=CA$7,Tbl.Kosten[[#This Row],[Totaal kosten]],"")</f>
        <v/>
      </c>
      <c r="CB85" s="158" t="str">
        <f>IF(Tbl.Kosten[[#This Row],[WPnr.]]=CB$7,Tbl.Kosten[[#This Row],[Totaal kosten]],"")</f>
        <v/>
      </c>
      <c r="CC85" s="158" t="str">
        <f>IF(Tbl.Kosten[[#This Row],[WPnr.]]=CC$7,Tbl.Kosten[[#This Row],[Totaal kosten]],"")</f>
        <v/>
      </c>
      <c r="CD85" s="158" t="str">
        <f>IF(Tbl.Kosten[[#This Row],[WPnr.]]=CD$7,Tbl.Kosten[[#This Row],[Totaal kosten]],"")</f>
        <v/>
      </c>
      <c r="CE85" s="158" t="str">
        <f>IF(Tbl.Kosten[[#This Row],[WPnr.]]=CE$7,Tbl.Kosten[[#This Row],[Totaal kosten]],"")</f>
        <v/>
      </c>
      <c r="CF85" s="158" t="str">
        <f>IF(Tbl.Kosten[[#This Row],[WPnr.]]=CF$7,Tbl.Kosten[[#This Row],[Totaal kosten]],"")</f>
        <v/>
      </c>
      <c r="CG85" s="158" t="str">
        <f>IF(Tbl.Kosten[[#This Row],[WPnr.]]=CG$7,Tbl.Kosten[[#This Row],[Totaal kosten]],"")</f>
        <v/>
      </c>
      <c r="CH85" s="158" t="str">
        <f>IF(Tbl.Kosten[[#This Row],[WPnr.]]=CH$7,Tbl.Kosten[[#This Row],[Totaal kosten]],"")</f>
        <v/>
      </c>
      <c r="CI85" s="158" t="str">
        <f>IF(Tbl.Kosten[[#This Row],[WPnr.]]=CI$7,Tbl.Kosten[[#This Row],[Totaal kosten]],"")</f>
        <v/>
      </c>
      <c r="CJ85" s="158" t="str">
        <f>IF(Tbl.Kosten[[#This Row],[WPnr.]]=CJ$7,Tbl.Kosten[[#This Row],[Totaal kosten]],"")</f>
        <v/>
      </c>
      <c r="CK85" s="158" t="str">
        <f>IF(Tbl.Kosten[[#This Row],[WPnr.]]=CK$7,Tbl.Kosten[[#This Row],[Totaal kosten]],"")</f>
        <v/>
      </c>
      <c r="CL85" s="158" t="str">
        <f>IF(Tbl.Kosten[[#This Row],[WPnr.]]=CL$7,Tbl.Kosten[[#This Row],[Totaal kosten]],"")</f>
        <v/>
      </c>
      <c r="CM85" s="158" t="str">
        <f>IF(Tbl.Kosten[[#This Row],[WPnr.]]=CM$7,Tbl.Kosten[[#This Row],[Totaal kosten]],"")</f>
        <v/>
      </c>
      <c r="CN85" s="158" t="str">
        <f>IF(Tbl.Kosten[[#This Row],[WPnr.]]=CN$7,Tbl.Kosten[[#This Row],[Totaal kosten]],"")</f>
        <v/>
      </c>
      <c r="CO85" s="158" t="str">
        <f>IF(Tbl.Kosten[[#This Row],[WPnr.]]=CO$7,Tbl.Kosten[[#This Row],[Totaal kosten]],"")</f>
        <v/>
      </c>
      <c r="CP85" s="158" t="str">
        <f>IF(Tbl.Kosten[[#This Row],[WPnr.]]=CP$7,Tbl.Kosten[[#This Row],[Totaal kosten]],"")</f>
        <v/>
      </c>
      <c r="CQ85" s="158" t="str">
        <f>IF(Tbl.Kosten[[#This Row],[WPnr.]]=CQ$7,Tbl.Kosten[[#This Row],[Totaal kosten]],"")</f>
        <v/>
      </c>
      <c r="CR85" s="158" t="str">
        <f>IF(Tbl.Kosten[[#This Row],[WPnr.]]=CR$7,Tbl.Kosten[[#This Row],[Totaal kosten]],"")</f>
        <v/>
      </c>
      <c r="CS85" s="158" t="str">
        <f>IF(Tbl.Kosten[[#This Row],[WPnr.]]=CS$7,Tbl.Kosten[[#This Row],[Totaal kosten]],"")</f>
        <v/>
      </c>
      <c r="CT85" s="158" t="str">
        <f>IF(Tbl.Kosten[[#This Row],[WPnr.]]=CT$7,Tbl.Kosten[[#This Row],[Totaal kosten]],"")</f>
        <v/>
      </c>
      <c r="CU85" s="158" t="str">
        <f>IF(Tbl.Kosten[[#This Row],[WPnr.]]=CU$7,Tbl.Kosten[[#This Row],[Totaal kosten]],"")</f>
        <v/>
      </c>
      <c r="CV85" s="158" t="str">
        <f>IF(Tbl.Kosten[[#This Row],[WPnr.]]=CV$7,Tbl.Kosten[[#This Row],[Totaal kosten]],"")</f>
        <v/>
      </c>
      <c r="CW85" s="158" t="str">
        <f>IF(Tbl.Kosten[[#This Row],[WPnr.]]=CW$7,Tbl.Kosten[[#This Row],[Totaal kosten]],"")</f>
        <v/>
      </c>
      <c r="CX85" s="158" t="str">
        <f>IF(Tbl.Kosten[[#This Row],[WPnr.]]=CX$7,Tbl.Kosten[[#This Row],[Totaal kosten]],"")</f>
        <v/>
      </c>
      <c r="CY85" s="158" t="str">
        <f>IF(Tbl.Kosten[[#This Row],[WPnr.]]=CY$7,Tbl.Kosten[[#This Row],[Totaal kosten]],"")</f>
        <v/>
      </c>
      <c r="CZ85" s="158" t="str">
        <f>IF(Tbl.Kosten[[#This Row],[WPnr.]]=CZ$7,Tbl.Kosten[[#This Row],[Totaal kosten]],"")</f>
        <v/>
      </c>
      <c r="DA85" s="158" t="str">
        <f>IF(Tbl.Kosten[[#This Row],[WPnr.]]=DA$7,Tbl.Kosten[[#This Row],[Totaal kosten]],"")</f>
        <v/>
      </c>
      <c r="DB85" s="158" t="str">
        <f>IF(Tbl.Kosten[[#This Row],[WPnr.]]=DB$7,Tbl.Kosten[[#This Row],[Totaal kosten]],"")</f>
        <v/>
      </c>
      <c r="DC85" s="158" t="str">
        <f>IF(Tbl.Kosten[[#This Row],[WPnr.]]=DC$7,Tbl.Kosten[[#This Row],[Totaal kosten]],"")</f>
        <v/>
      </c>
      <c r="DD85" s="158" t="str">
        <f>IF(Tbl.Kosten[[#This Row],[WPnr.]]=DD$7,Tbl.Kosten[[#This Row],[Totaal kosten]],"")</f>
        <v/>
      </c>
      <c r="DE85" s="158" t="str">
        <f>IF(Tbl.Kosten[[#This Row],[WPnr.]]=DE$7,Tbl.Kosten[[#This Row],[Totaal kosten]],"")</f>
        <v/>
      </c>
      <c r="DF85" s="158" t="str">
        <f>IF(Tbl.Kosten[[#This Row],[WPnr.]]=DF$7,Tbl.Kosten[[#This Row],[Totaal kosten]],"")</f>
        <v/>
      </c>
      <c r="DG85" s="158" t="str">
        <f>IF(Tbl.Kosten[[#This Row],[WPnr.]]=DG$7,Tbl.Kosten[[#This Row],[Totaal kosten]],"")</f>
        <v/>
      </c>
      <c r="DH85" s="158" t="str">
        <f>IF(Tbl.Kosten[[#This Row],[WPnr.]]=DH$7,Tbl.Kosten[[#This Row],[Totaal kosten]],"")</f>
        <v/>
      </c>
      <c r="DI85" s="158" t="str">
        <f>IF(Tbl.Kosten[[#This Row],[WPnr.]]=DI$7,Tbl.Kosten[[#This Row],[Totaal kosten]],"")</f>
        <v/>
      </c>
      <c r="DJ85" s="158" t="str">
        <f>IF(Tbl.Kosten[[#This Row],[WPnr.]]=DJ$7,Tbl.Kosten[[#This Row],[Totaal kosten]],"")</f>
        <v/>
      </c>
      <c r="DK85" s="158" t="str">
        <f>IF(Tbl.Kosten[[#This Row],[WPnr.]]=DK$7,Tbl.Kosten[[#This Row],[Totaal kosten]],"")</f>
        <v/>
      </c>
      <c r="DL85" s="158" t="str">
        <f>IF(Tbl.Kosten[[#This Row],[WPnr.]]=DL$7,Tbl.Kosten[[#This Row],[Totaal kosten]],"")</f>
        <v/>
      </c>
      <c r="DM85" s="158" t="str">
        <f>IF(Tbl.Kosten[[#This Row],[WPnr.]]=DM$7,Tbl.Kosten[[#This Row],[Totaal kosten]],"")</f>
        <v/>
      </c>
      <c r="DN85" s="158" t="str">
        <f>IF(Tbl.Kosten[[#This Row],[WPnr.]]=DN$7,Tbl.Kosten[[#This Row],[Totaal kosten]],"")</f>
        <v/>
      </c>
      <c r="DO85" s="158" t="str">
        <f>IF(Tbl.Kosten[[#This Row],[WPnr.]]=DO$7,Tbl.Kosten[[#This Row],[Totaal kosten]],"")</f>
        <v/>
      </c>
      <c r="DP85" s="158" t="str">
        <f>IF(Tbl.Kosten[[#This Row],[WPnr.]]=DP$7,Tbl.Kosten[[#This Row],[Totaal kosten]],"")</f>
        <v/>
      </c>
      <c r="DQ85" s="158" t="str">
        <f>IF(Tbl.Kosten[[#This Row],[WPnr.]]=DQ$7,Tbl.Kosten[[#This Row],[Totaal kosten]],"")</f>
        <v/>
      </c>
      <c r="DR85" s="158" t="str">
        <f>IF(Tbl.Kosten[[#This Row],[WPnr.]]=DR$7,Tbl.Kosten[[#This Row],[Totaal kosten]],"")</f>
        <v/>
      </c>
      <c r="DS85" s="158" t="str">
        <f>IF(Tbl.Kosten[[#This Row],[WPnr.]]=DS$7,Tbl.Kosten[[#This Row],[Totaal kosten]],"")</f>
        <v/>
      </c>
      <c r="DT85" s="158" t="str">
        <f>IF(Tbl.Kosten[[#This Row],[WPnr.]]=DT$7,Tbl.Kosten[[#This Row],[Totaal kosten]],"")</f>
        <v/>
      </c>
      <c r="DU85" s="158" t="str">
        <f>IF(Tbl.Kosten[[#This Row],[WPnr.]]=DU$7,Tbl.Kosten[[#This Row],[Totaal kosten]],"")</f>
        <v/>
      </c>
      <c r="DV85" s="158" t="str">
        <f>IF(Tbl.Kosten[[#This Row],[WPnr.]]=DV$7,Tbl.Kosten[[#This Row],[Totaal kosten]],"")</f>
        <v/>
      </c>
      <c r="DW85" s="160" t="str">
        <f>IFERROR(_xlfn.XLOOKUP(Tbl.Kosten[[#This Row],[Kostensoort]],Tbl.Kostensoorten[Kostensoorten],Tbl.Kostensoorten[KSnr.],"",0,1),"")</f>
        <v/>
      </c>
      <c r="DX85" s="160" t="str">
        <f>IF(Tbl.Kosten[[#This Row],[KSnr.]]=DX$7,Tbl.Kosten[[#This Row],[Totaal kosten]],"")</f>
        <v/>
      </c>
      <c r="DY85" s="160" t="str">
        <f>IF(Tbl.Kosten[[#This Row],[KSnr.]]=DY$7,Tbl.Kosten[[#This Row],[Totaal kosten]],"")</f>
        <v/>
      </c>
      <c r="DZ85" s="160" t="str">
        <f>IF(Tbl.Kosten[[#This Row],[KSnr.]]=DZ$7,Tbl.Kosten[[#This Row],[Totaal kosten]],"")</f>
        <v/>
      </c>
      <c r="EA85" s="160" t="str">
        <f>IF(Tbl.Kosten[[#This Row],[KSnr.]]=EA$7,Tbl.Kosten[[#This Row],[Totaal kosten]],"")</f>
        <v/>
      </c>
      <c r="EB85" s="160" t="str">
        <f>IF(Tbl.Kosten[[#This Row],[KSnr.]]=EB$7,Tbl.Kosten[[#This Row],[Totaal kosten]],"")</f>
        <v/>
      </c>
      <c r="EC85" s="160" t="str">
        <f>IF(Tbl.Kosten[[#This Row],[KSnr.]]=EC$7,Tbl.Kosten[[#This Row],[Totaal kosten]],"")</f>
        <v/>
      </c>
      <c r="ED85" s="160" t="str">
        <f>IF(Tbl.Kosten[[#This Row],[KSnr.]]=ED$7,Tbl.Kosten[[#This Row],[Totaal kosten]],"")</f>
        <v/>
      </c>
      <c r="EE85" s="160" t="str">
        <f>IF(Tbl.Kosten[[#This Row],[KSnr.]]=EE$7,Tbl.Kosten[[#This Row],[Totaal kosten]],"")</f>
        <v/>
      </c>
      <c r="EF85" s="160" t="str">
        <f>IF(Tbl.Kosten[[#This Row],[KSnr.]]=EF$7,Tbl.Kosten[[#This Row],[Totaal kosten]],"")</f>
        <v/>
      </c>
      <c r="EG85" s="160" t="str">
        <f>IF(Tbl.Kosten[[#This Row],[KSnr.]]=EG$7,Tbl.Kosten[[#This Row],[Totaal kosten]],"")</f>
        <v/>
      </c>
      <c r="EH85" s="160" t="str">
        <f>IF(Tbl.Kosten[[#This Row],[KSnr.]]=EH$7,Tbl.Kosten[[#This Row],[Totaal kosten]],"")</f>
        <v/>
      </c>
      <c r="EI85" s="160" t="str">
        <f>IF(Tbl.Kosten[[#This Row],[KSnr.]]=EI$7,Tbl.Kosten[[#This Row],[Totaal kosten]],"")</f>
        <v/>
      </c>
      <c r="EJ85" s="160" t="str">
        <f>IF(Tbl.Kosten[[#This Row],[KSnr.]]=EJ$7,Tbl.Kosten[[#This Row],[Totaal kosten]],"")</f>
        <v/>
      </c>
      <c r="EK85" s="160" t="str">
        <f>IF(Tbl.Kosten[[#This Row],[KSnr.]]=EK$7,Tbl.Kosten[[#This Row],[Totaal kosten]],"")</f>
        <v/>
      </c>
      <c r="EL85" s="160" t="str">
        <f>IF(Tbl.Kosten[[#This Row],[KSnr.]]=EL$7,Tbl.Kosten[[#This Row],[Totaal kosten]],"")</f>
        <v/>
      </c>
      <c r="EM85" s="160" t="str">
        <f>IF(Tbl.Kosten[[#This Row],[KSnr.]]=EM$7,Tbl.Kosten[[#This Row],[Totaal kosten]],"")</f>
        <v/>
      </c>
      <c r="EN85" s="160" t="str">
        <f>IF(Tbl.Kosten[[#This Row],[KSnr.]]=EN$7,Tbl.Kosten[[#This Row],[Totaal kosten]],"")</f>
        <v/>
      </c>
      <c r="EO85" s="160" t="str">
        <f>IF(Tbl.Kosten[[#This Row],[KSnr.]]=EO$7,Tbl.Kosten[[#This Row],[Totaal kosten]],"")</f>
        <v/>
      </c>
      <c r="EP85" s="160" t="str">
        <f>IF(Tbl.Kosten[[#This Row],[KSnr.]]=EP$7,Tbl.Kosten[[#This Row],[Totaal kosten]],"")</f>
        <v/>
      </c>
      <c r="EQ85" s="160" t="str">
        <f>IF(Tbl.Kosten[[#This Row],[KSnr.]]=EQ$7,Tbl.Kosten[[#This Row],[Totaal kosten]],"")</f>
        <v/>
      </c>
      <c r="ER85" s="154" t="str">
        <f>IFERROR(_xlfn.XLOOKUP(Tbl.Kosten[[#This Row],[Subsidieactiviteit]],Tbl.Subsidiehoogte[Subsidieactiviteit],Tbl.Subsidiehoogte[SAnr.],"",0,1),"")</f>
        <v/>
      </c>
      <c r="ES85" s="160" t="str">
        <f>IF(Tbl.Kosten[[#This Row],[Sanr.]]=ES$7,Tbl.Kosten[[#This Row],[Totaal kosten]],"")</f>
        <v/>
      </c>
      <c r="ET85" s="160" t="str">
        <f>IF(Tbl.Kosten[[#This Row],[Sanr.]]=ET$7,Tbl.Kosten[[#This Row],[Totaal kosten]],"")</f>
        <v/>
      </c>
      <c r="EU85" s="160" t="str">
        <f>IF(Tbl.Kosten[[#This Row],[Sanr.]]=EU$7,Tbl.Kosten[[#This Row],[Totaal kosten]],"")</f>
        <v/>
      </c>
      <c r="EV85" s="160" t="str">
        <f>IF(Tbl.Kosten[[#This Row],[Sanr.]]=EV$7,Tbl.Kosten[[#This Row],[Totaal kosten]],"")</f>
        <v/>
      </c>
      <c r="EW85" s="160" t="str">
        <f>IF(Tbl.Kosten[[#This Row],[Sanr.]]=EW$7,Tbl.Kosten[[#This Row],[Totaal kosten]],"")</f>
        <v/>
      </c>
      <c r="EX85" s="160" t="str">
        <f>IF(Tbl.Kosten[[#This Row],[Sanr.]]=EX$7,Tbl.Kosten[[#This Row],[Totaal kosten]],"")</f>
        <v/>
      </c>
      <c r="EY85" s="160" t="str">
        <f>IF(Tbl.Kosten[[#This Row],[Sanr.]]=EY$7,Tbl.Kosten[[#This Row],[Totaal kosten]],"")</f>
        <v/>
      </c>
      <c r="EZ85" s="160" t="str">
        <f>IF(Tbl.Kosten[[#This Row],[Sanr.]]=EZ$7,Tbl.Kosten[[#This Row],[Totaal kosten]],"")</f>
        <v/>
      </c>
      <c r="FA85" s="160" t="str">
        <f>IF(Tbl.Kosten[[#This Row],[Sanr.]]=FA$7,Tbl.Kosten[[#This Row],[Totaal kosten]],"")</f>
        <v/>
      </c>
      <c r="FB85" s="160" t="str">
        <f>IF(Tbl.Kosten[[#This Row],[Sanr.]]=FB$7,Tbl.Kosten[[#This Row],[Totaal kosten]],"")</f>
        <v/>
      </c>
      <c r="FC85" s="160" t="str">
        <f>IF(Tbl.Kosten[[#This Row],[Sanr.]]=FC$7,Tbl.Kosten[[#This Row],[Totaal kosten]],"")</f>
        <v/>
      </c>
      <c r="FD85" s="160" t="str">
        <f>IF(Tbl.Kosten[[#This Row],[Sanr.]]=FD$7,Tbl.Kosten[[#This Row],[Totaal kosten]],"")</f>
        <v/>
      </c>
      <c r="FE85" s="160" t="str">
        <f>IF(Tbl.Kosten[[#This Row],[Sanr.]]=FE$7,Tbl.Kosten[[#This Row],[Totaal kosten]],"")</f>
        <v/>
      </c>
      <c r="FF85" s="160" t="str">
        <f>IF(Tbl.Kosten[[#This Row],[Sanr.]]=FF$7,Tbl.Kosten[[#This Row],[Totaal kosten]],"")</f>
        <v/>
      </c>
      <c r="FG85" s="160" t="str">
        <f>IF(Tbl.Kosten[[#This Row],[Sanr.]]=FG$7,Tbl.Kosten[[#This Row],[Totaal kosten]],"")</f>
        <v/>
      </c>
      <c r="FH85" s="160" t="str">
        <f>IF(Tbl.Kosten[[#This Row],[Sanr.]]=FH$7,Tbl.Kosten[[#This Row],[Totaal kosten]],"")</f>
        <v/>
      </c>
      <c r="FI85" s="160" t="str">
        <f>IF(Tbl.Kosten[[#This Row],[Sanr.]]=FI$7,Tbl.Kosten[[#This Row],[Totaal kosten]],"")</f>
        <v/>
      </c>
      <c r="FJ85" s="160" t="str">
        <f>IF(Tbl.Kosten[[#This Row],[Sanr.]]=FJ$7,Tbl.Kosten[[#This Row],[Totaal kosten]],"")</f>
        <v/>
      </c>
      <c r="FK85" s="160" t="str">
        <f>IF(Tbl.Kosten[[#This Row],[Sanr.]]=FK$7,Tbl.Kosten[[#This Row],[Totaal kosten]],"")</f>
        <v/>
      </c>
      <c r="FL85" s="160" t="str">
        <f>IF(Tbl.Kosten[[#This Row],[Sanr.]]=FL$7,Tbl.Kosten[[#This Row],[Totaal kosten]],"")</f>
        <v/>
      </c>
      <c r="FM85" s="160" t="str">
        <f>IF(Tbl.Kosten[[#This Row],[Sanr.]]=FM$7,Tbl.Kosten[[#This Row],[Totaal kosten]],"")</f>
        <v/>
      </c>
      <c r="FN85" s="160" t="str">
        <f>IF(Tbl.Kosten[[#This Row],[Sanr.]]=FN$7,Tbl.Kosten[[#This Row],[Totaal kosten]],"")</f>
        <v/>
      </c>
      <c r="FO85" s="160" t="str">
        <f>IF(Tbl.Kosten[[#This Row],[Sanr.]]=FO$7,Tbl.Kosten[[#This Row],[Totaal kosten]],"")</f>
        <v/>
      </c>
      <c r="FP85" s="160" t="str">
        <f>IF(Tbl.Kosten[[#This Row],[Sanr.]]=FP$7,Tbl.Kosten[[#This Row],[Totaal kosten]],"")</f>
        <v/>
      </c>
      <c r="FQ85" s="160" t="str">
        <f>IF(Tbl.Kosten[[#This Row],[Sanr.]]=FQ$7,Tbl.Kosten[[#This Row],[Totaal kosten]],"")</f>
        <v/>
      </c>
      <c r="FR85" s="160" t="str">
        <f>IF(Tbl.Kosten[[#This Row],[Sanr.]]=FR$7,Tbl.Kosten[[#This Row],[Totaal kosten]],"")</f>
        <v/>
      </c>
      <c r="FS85" s="160" t="str">
        <f>IF(Tbl.Kosten[[#This Row],[Sanr.]]=FS$7,Tbl.Kosten[[#This Row],[Totaal kosten]],"")</f>
        <v/>
      </c>
      <c r="FT85" s="160" t="str">
        <f>IF(Tbl.Kosten[[#This Row],[Sanr.]]=FT$7,Tbl.Kosten[[#This Row],[Totaal kosten]],"")</f>
        <v/>
      </c>
      <c r="FU85" s="160" t="str">
        <f>IF(Tbl.Kosten[[#This Row],[Sanr.]]=FU$7,Tbl.Kosten[[#This Row],[Totaal kosten]],"")</f>
        <v/>
      </c>
      <c r="FV85" s="160" t="str">
        <f>IF(Tbl.Kosten[[#This Row],[Sanr.]]=FV$7,Tbl.Kosten[[#This Row],[Totaal kosten]],"")</f>
        <v/>
      </c>
      <c r="FW85" s="160" t="str">
        <f>IFERROR(_xlfn.XLOOKUP(Tbl.Kosten[[#This Row],[Activiteitencode]],Tbl.Activiteiten[Activiteitcode],Tbl.Activiteiten[Anr.],"",0,1),"")</f>
        <v/>
      </c>
      <c r="FX85" s="181" t="str">
        <f>_xlfn.CONCAT(Tbl.Kosten[[#This Row],[Pnr.]],Tbl.Kosten[[#This Row],[Sanr.]])</f>
        <v>P1</v>
      </c>
      <c r="FY85" s="160">
        <f>Tbl.Kosten[[#This Row],[Totaal kosten]]-Tbl.Kosten[[#This Row],[Subsidie]]</f>
        <v>0</v>
      </c>
      <c r="FZ85" s="160">
        <f>IF(Tbl.Kosten[[#This Row],[Pnr.]]=FZ$7,Tbl.Kosten[[#This Row],[Te financieren]],"")</f>
        <v>0</v>
      </c>
      <c r="GA85" s="160" t="str">
        <f>IF(Tbl.Kosten[[#This Row],[Pnr.]]=GA$7,Tbl.Kosten[[#This Row],[Te financieren]],"")</f>
        <v/>
      </c>
      <c r="GB85" s="160" t="str">
        <f>IF(Tbl.Kosten[[#This Row],[Pnr.]]=GB$7,Tbl.Kosten[[#This Row],[Te financieren]],"")</f>
        <v/>
      </c>
      <c r="GC85" s="160" t="str">
        <f>IF(Tbl.Kosten[[#This Row],[Pnr.]]=GC$7,Tbl.Kosten[[#This Row],[Te financieren]],"")</f>
        <v/>
      </c>
      <c r="GD85" s="160" t="str">
        <f>IF(Tbl.Kosten[[#This Row],[Pnr.]]=GD$7,Tbl.Kosten[[#This Row],[Te financieren]],"")</f>
        <v/>
      </c>
      <c r="GE85" s="160" t="str">
        <f>IF(Tbl.Kosten[[#This Row],[Pnr.]]=GE$7,Tbl.Kosten[[#This Row],[Te financieren]],"")</f>
        <v/>
      </c>
      <c r="GF85" s="160" t="str">
        <f>IF(Tbl.Kosten[[#This Row],[Pnr.]]=GF$7,Tbl.Kosten[[#This Row],[Te financieren]],"")</f>
        <v/>
      </c>
      <c r="GG85" s="160" t="str">
        <f>IF(Tbl.Kosten[[#This Row],[Pnr.]]=GG$7,Tbl.Kosten[[#This Row],[Te financieren]],"")</f>
        <v/>
      </c>
      <c r="GH85" s="160" t="str">
        <f>IF(Tbl.Kosten[[#This Row],[Pnr.]]=GH$7,Tbl.Kosten[[#This Row],[Te financieren]],"")</f>
        <v/>
      </c>
      <c r="GI85" s="160" t="str">
        <f>IF(Tbl.Kosten[[#This Row],[Pnr.]]=GI$7,Tbl.Kosten[[#This Row],[Te financieren]],"")</f>
        <v/>
      </c>
      <c r="GJ85" s="160" t="str">
        <f>IF(Tbl.Kosten[[#This Row],[Pnr.]]=GJ$7,Tbl.Kosten[[#This Row],[Te financieren]],"")</f>
        <v/>
      </c>
      <c r="GK85" s="160" t="str">
        <f>IF(Tbl.Kosten[[#This Row],[Pnr.]]=GK$7,Tbl.Kosten[[#This Row],[Te financieren]],"")</f>
        <v/>
      </c>
      <c r="GL85" s="160" t="str">
        <f>IF(Tbl.Kosten[[#This Row],[Pnr.]]=GL$7,Tbl.Kosten[[#This Row],[Te financieren]],"")</f>
        <v/>
      </c>
      <c r="GM85" s="160" t="str">
        <f>IF(Tbl.Kosten[[#This Row],[Pnr.]]=GM$7,Tbl.Kosten[[#This Row],[Te financieren]],"")</f>
        <v/>
      </c>
      <c r="GN85" s="160" t="str">
        <f>IF(Tbl.Kosten[[#This Row],[Pnr.]]=GN$7,Tbl.Kosten[[#This Row],[Te financieren]],"")</f>
        <v/>
      </c>
      <c r="GO85" s="160" t="str">
        <f>IF(Tbl.Kosten[[#This Row],[Pnr.]]=GO$7,Tbl.Kosten[[#This Row],[Te financieren]],"")</f>
        <v/>
      </c>
      <c r="GP85" s="160" t="str">
        <f>IF(Tbl.Kosten[[#This Row],[Pnr.]]=GP$7,Tbl.Kosten[[#This Row],[Te financieren]],"")</f>
        <v/>
      </c>
      <c r="GQ85" s="160" t="str">
        <f>IF(Tbl.Kosten[[#This Row],[Pnr.]]=GQ$7,Tbl.Kosten[[#This Row],[Te financieren]],"")</f>
        <v/>
      </c>
      <c r="GR85" s="160" t="str">
        <f>IF(Tbl.Kosten[[#This Row],[Pnr.]]=GR$7,Tbl.Kosten[[#This Row],[Te financieren]],"")</f>
        <v/>
      </c>
      <c r="GS85" s="160" t="str">
        <f>IF(Tbl.Kosten[[#This Row],[Pnr.]]=GS$7,Tbl.Kosten[[#This Row],[Te financieren]],"")</f>
        <v/>
      </c>
      <c r="GT85" s="160" t="str">
        <f>IF(Tbl.Kosten[[#This Row],[Pnr.]]=GT$7,Tbl.Kosten[[#This Row],[Te financieren]],"")</f>
        <v/>
      </c>
      <c r="GU85" s="160" t="str">
        <f>IF(Tbl.Kosten[[#This Row],[Pnr.]]=GU$7,Tbl.Kosten[[#This Row],[Te financieren]],"")</f>
        <v/>
      </c>
      <c r="GV85" s="160" t="str">
        <f>IF(Tbl.Kosten[[#This Row],[Pnr.]]=GV$7,Tbl.Kosten[[#This Row],[Te financieren]],"")</f>
        <v/>
      </c>
      <c r="GW85" s="160" t="str">
        <f>IF(Tbl.Kosten[[#This Row],[Pnr.]]=GW$7,Tbl.Kosten[[#This Row],[Te financieren]],"")</f>
        <v/>
      </c>
      <c r="GX85" s="160" t="str">
        <f>IF(Tbl.Kosten[[#This Row],[Pnr.]]=GX$7,Tbl.Kosten[[#This Row],[Te financieren]],"")</f>
        <v/>
      </c>
      <c r="GY85" s="160" t="str">
        <f>IF(Tbl.Kosten[[#This Row],[Pnr.]]=GY$7,Tbl.Kosten[[#This Row],[Te financieren]],"")</f>
        <v/>
      </c>
      <c r="GZ85" s="160" t="str">
        <f>IF(Tbl.Kosten[[#This Row],[Pnr.]]=GZ$7,Tbl.Kosten[[#This Row],[Te financieren]],"")</f>
        <v/>
      </c>
      <c r="HA85" s="160" t="str">
        <f>IF(Tbl.Kosten[[#This Row],[Pnr.]]=HA$7,Tbl.Kosten[[#This Row],[Te financieren]],"")</f>
        <v/>
      </c>
      <c r="HB85" s="160" t="str">
        <f>IF(Tbl.Kosten[[#This Row],[Pnr.]]=HB$7,Tbl.Kosten[[#This Row],[Te financieren]],"")</f>
        <v/>
      </c>
      <c r="HC85" s="160" t="str">
        <f>IF(Tbl.Kosten[[#This Row],[Pnr.]]=HC$7,Tbl.Kosten[[#This Row],[Te financieren]],"")</f>
        <v/>
      </c>
      <c r="HD85" s="160" t="str">
        <f>IF(Tbl.Kosten[[#This Row],[Pnr.]]=HD$7,Tbl.Kosten[[#This Row],[Te financieren]],"")</f>
        <v/>
      </c>
      <c r="HE85" s="160" t="str">
        <f>IF(Tbl.Kosten[[#This Row],[Pnr.]]=HE$7,Tbl.Kosten[[#This Row],[Te financieren]],"")</f>
        <v/>
      </c>
      <c r="HF85" s="160" t="str">
        <f>IF(Tbl.Kosten[[#This Row],[Pnr.]]=HF$7,Tbl.Kosten[[#This Row],[Te financieren]],"")</f>
        <v/>
      </c>
      <c r="HG85" s="160" t="str">
        <f>IF(Tbl.Kosten[[#This Row],[Pnr.]]=HG$7,Tbl.Kosten[[#This Row],[Te financieren]],"")</f>
        <v/>
      </c>
      <c r="HH85" s="160" t="str">
        <f>IF(Tbl.Kosten[[#This Row],[Pnr.]]=HH$7,Tbl.Kosten[[#This Row],[Te financieren]],"")</f>
        <v/>
      </c>
      <c r="HI85" s="160" t="str">
        <f>IF(Tbl.Kosten[[#This Row],[Pnr.]]=HI$7,Tbl.Kosten[[#This Row],[Te financieren]],"")</f>
        <v/>
      </c>
      <c r="HJ85" s="160" t="str">
        <f>IF(Tbl.Kosten[[#This Row],[Pnr.]]=HJ$7,Tbl.Kosten[[#This Row],[Te financieren]],"")</f>
        <v/>
      </c>
      <c r="HK85" s="160" t="str">
        <f>IF(Tbl.Kosten[[#This Row],[Pnr.]]=HK$7,Tbl.Kosten[[#This Row],[Te financieren]],"")</f>
        <v/>
      </c>
      <c r="HL85" s="160" t="str">
        <f>IF(Tbl.Kosten[[#This Row],[Pnr.]]=HL$7,Tbl.Kosten[[#This Row],[Te financieren]],"")</f>
        <v/>
      </c>
      <c r="HM85" s="160" t="str">
        <f>IF(Tbl.Kosten[[#This Row],[Pnr.]]=HM$7,Tbl.Kosten[[#This Row],[Te financieren]],"")</f>
        <v/>
      </c>
      <c r="HN85" s="160" t="str">
        <f>IF(Tbl.Kosten[[#This Row],[Pnr.]]=HN$7,Tbl.Kosten[[#This Row],[Te financieren]],"")</f>
        <v/>
      </c>
      <c r="HO85" s="160" t="str">
        <f>IF(Tbl.Kosten[[#This Row],[Pnr.]]=HO$7,Tbl.Kosten[[#This Row],[Te financieren]],"")</f>
        <v/>
      </c>
      <c r="HP85" s="160" t="str">
        <f>IF(Tbl.Kosten[[#This Row],[Pnr.]]=HP$7,Tbl.Kosten[[#This Row],[Te financieren]],"")</f>
        <v/>
      </c>
      <c r="HQ85" s="160" t="str">
        <f>IF(Tbl.Kosten[[#This Row],[Pnr.]]=HQ$7,Tbl.Kosten[[#This Row],[Te financieren]],"")</f>
        <v/>
      </c>
      <c r="HR85" s="160" t="str">
        <f>IF(Tbl.Kosten[[#This Row],[Pnr.]]=HR$7,Tbl.Kosten[[#This Row],[Te financieren]],"")</f>
        <v/>
      </c>
      <c r="HS85" s="160" t="str">
        <f>IF(Tbl.Kosten[[#This Row],[Pnr.]]=HS$7,Tbl.Kosten[[#This Row],[Te financieren]],"")</f>
        <v/>
      </c>
      <c r="HT85" s="160" t="str">
        <f>IF(Tbl.Kosten[[#This Row],[Pnr.]]=HT$7,Tbl.Kosten[[#This Row],[Te financieren]],"")</f>
        <v/>
      </c>
      <c r="HU85" s="160" t="str">
        <f>IF(Tbl.Kosten[[#This Row],[Pnr.]]=HU$7,Tbl.Kosten[[#This Row],[Te financieren]],"")</f>
        <v/>
      </c>
      <c r="HV85" s="160" t="str">
        <f>IF(Tbl.Kosten[[#This Row],[Pnr.]]=HV$7,Tbl.Kosten[[#This Row],[Te financieren]],"")</f>
        <v/>
      </c>
      <c r="HW85" s="160" t="str">
        <f>IF(Tbl.Kosten[[#This Row],[Pnr.]]=HW$7,Tbl.Kosten[[#This Row],[Te financieren]],"")</f>
        <v/>
      </c>
    </row>
    <row r="86" spans="2:231" x14ac:dyDescent="0.3">
      <c r="B86" s="144"/>
      <c r="C86" s="147"/>
      <c r="D86" s="146"/>
      <c r="E86" s="147"/>
      <c r="F86" s="145"/>
      <c r="G86" s="11" t="str">
        <f>IF(Tbl.Kosten[[#This Row],[Medewerker e/o 
functie]]&lt;&gt;"",_xlfn.XLOOKUP(Tbl.Kosten[[#This Row],[Medewerker e/o 
functie]],Tbl.Uurtarief[Medewerker en/of functie],Tbl.Uurtarief[Uurtarief],"",0,1),"")</f>
        <v/>
      </c>
      <c r="H86" s="121">
        <f>IFERROR(Tbl.Kosten[[#This Row],[Uren]]*Tbl.Kosten[[#This Row],[Uurtarief]],0)</f>
        <v>0</v>
      </c>
      <c r="I86" s="119" t="str">
        <f>IF(Tbl.Kosten[[#This Row],[Subtotaal uren]]&lt;&gt;0,_xlfn.XLOOKUP(Tbl.Kosten[[#This Row],[Medewerker e/o 
functie]],Tbl.Uurtarief[Medewerker en/of functie],Tbl.Uurtarief[Kostensoort arbeid],"",0,1),"")</f>
        <v/>
      </c>
      <c r="J86" s="147"/>
      <c r="K86" s="145"/>
      <c r="L86" s="149" t="str">
        <f>IF(Tbl.Kosten[[#This Row],[Activum]]&lt;&gt;"",_xlfn.XLOOKUP(Tbl.Kosten[[#This Row],[Activum]],Tbl.Afschrijvingskosten[Activum],Tbl.Afschrijvingskosten[Tarief per afschrijvings-eenheid],"",0,1),"")</f>
        <v/>
      </c>
      <c r="M86" s="122">
        <f>IFERROR(Tbl.Kosten[[#This Row],[Een-
heden]]*Tbl.Kosten[[#This Row],[Afschrijvings-
tarief]],0)</f>
        <v>0</v>
      </c>
      <c r="N86" s="122" t="str">
        <f>IF(Tbl.Kosten[[#This Row],[Subtotaal afschrijving]]&lt;&gt;0,Lijsten!A84,"")</f>
        <v/>
      </c>
      <c r="O86" s="150"/>
      <c r="P86" s="145"/>
      <c r="Q86" s="148"/>
      <c r="R86" s="122">
        <f>IFERROR(Tbl.Kosten[[#This Row],[Aantal]]*Tbl.Kosten[[#This Row],[Tarief]],0)</f>
        <v>0</v>
      </c>
      <c r="S86" s="8">
        <f>IFERROR(Tbl.Kosten[[#This Row],[Subtotaal overige kosten]]+Tbl.Kosten[[#This Row],[Subtotaal uren]]+Tbl.Kosten[[#This Row],[Subtotaal afschrijving]],0)</f>
        <v>0</v>
      </c>
      <c r="T86" s="8">
        <f>IFERROR(Tbl.Kosten[[#This Row],[Totaal kosten]]*Tbl.Kosten[[#This Row],[Subsidie%]],0)</f>
        <v>0</v>
      </c>
      <c r="U86" s="4" t="str" cm="1">
        <f t="array" ref="U86">IFERROR(_xlfn.IFS(Tbl.Kosten[[#This Row],[Subtotaal uren]]&lt;&gt;0,Tbl.Kosten[[#This Row],[Kostensoort arbeid]],Tbl.Kosten[[#This Row],[Subtotaal afschrijving]]&lt;&gt;0,Tbl.Kosten[[#This Row],[Kostensoort afschrijving]],Tbl.Kosten[[#This Row],[Subtotaal overige kosten]]&lt;&gt;0,Tbl.Kosten[[#This Row],[Kostensoort overig]]),"")</f>
        <v/>
      </c>
      <c r="V86" s="4" t="str">
        <f>IFERROR(_xlfn.XLOOKUP(Tbl.Kosten[[#This Row],[Activiteitencode]],Tbl.Activiteiten[Activiteitcode],Tbl.Activiteiten[Werkpakketcode],"",0,1),"")</f>
        <v/>
      </c>
      <c r="W86" s="4" t="str">
        <f>IFERROR(_xlfn.XLOOKUP(Tbl.Kosten[[#This Row],[Werkpakketcode]],Tbl.Werkpakketten[Werkpakketcode],Tbl.Werkpakketten[Subsidiabele activiteit],"",0,1),"")</f>
        <v/>
      </c>
      <c r="X86" s="12">
        <f>IFERROR(_xlfn.XLOOKUP(Tbl.Kosten[[#This Row],[Sanr.]],Tbl.Subsidiehoogte[SAnr.],Tbl.Subsidiehoogte[Sub. Percentage],0,0,1),0)</f>
        <v>0</v>
      </c>
      <c r="Y86" s="154" t="str">
        <f>IFERROR(_xlfn.XLOOKUP(Tbl.Kosten[[#This Row],[Partnercode]],Tbl.Projectpartners[Partnercode],Tbl.Projectpartners[PNr.],"",0,1),"")</f>
        <v>P1</v>
      </c>
      <c r="Z86" s="158">
        <f>IF(Tbl.Kosten[[#This Row],[Pnr.]]=Z$7,Tbl.Kosten[[#This Row],[Totaal kosten]],"")</f>
        <v>0</v>
      </c>
      <c r="AA86" s="158" t="str">
        <f>IF(Tbl.Kosten[[#This Row],[Pnr.]]=AA$7,Tbl.Kosten[[#This Row],[Totaal kosten]],"")</f>
        <v/>
      </c>
      <c r="AB86" s="158" t="str">
        <f>IF(Tbl.Kosten[[#This Row],[Pnr.]]=AB$7,Tbl.Kosten[[#This Row],[Totaal kosten]],"")</f>
        <v/>
      </c>
      <c r="AC86" s="158" t="str">
        <f>IF(Tbl.Kosten[[#This Row],[Pnr.]]=AC$7,Tbl.Kosten[[#This Row],[Totaal kosten]],"")</f>
        <v/>
      </c>
      <c r="AD86" s="158" t="str">
        <f>IF(Tbl.Kosten[[#This Row],[Pnr.]]=AD$7,Tbl.Kosten[[#This Row],[Totaal kosten]],"")</f>
        <v/>
      </c>
      <c r="AE86" s="158" t="str">
        <f>IF(Tbl.Kosten[[#This Row],[Pnr.]]=AE$7,Tbl.Kosten[[#This Row],[Totaal kosten]],"")</f>
        <v/>
      </c>
      <c r="AF86" s="158" t="str">
        <f>IF(Tbl.Kosten[[#This Row],[Pnr.]]=AF$7,Tbl.Kosten[[#This Row],[Totaal kosten]],"")</f>
        <v/>
      </c>
      <c r="AG86" s="158" t="str">
        <f>IF(Tbl.Kosten[[#This Row],[Pnr.]]=AG$7,Tbl.Kosten[[#This Row],[Totaal kosten]],"")</f>
        <v/>
      </c>
      <c r="AH86" s="158" t="str">
        <f>IF(Tbl.Kosten[[#This Row],[Pnr.]]=AH$7,Tbl.Kosten[[#This Row],[Totaal kosten]],"")</f>
        <v/>
      </c>
      <c r="AI86" s="158" t="str">
        <f>IF(Tbl.Kosten[[#This Row],[Pnr.]]=AI$7,Tbl.Kosten[[#This Row],[Totaal kosten]],"")</f>
        <v/>
      </c>
      <c r="AJ86" s="158" t="str">
        <f>IF(Tbl.Kosten[[#This Row],[Pnr.]]=AJ$7,Tbl.Kosten[[#This Row],[Totaal kosten]],"")</f>
        <v/>
      </c>
      <c r="AK86" s="158" t="str">
        <f>IF(Tbl.Kosten[[#This Row],[Pnr.]]=AK$7,Tbl.Kosten[[#This Row],[Totaal kosten]],"")</f>
        <v/>
      </c>
      <c r="AL86" s="158" t="str">
        <f>IF(Tbl.Kosten[[#This Row],[Pnr.]]=AL$7,Tbl.Kosten[[#This Row],[Totaal kosten]],"")</f>
        <v/>
      </c>
      <c r="AM86" s="158" t="str">
        <f>IF(Tbl.Kosten[[#This Row],[Pnr.]]=AM$7,Tbl.Kosten[[#This Row],[Totaal kosten]],"")</f>
        <v/>
      </c>
      <c r="AN86" s="158" t="str">
        <f>IF(Tbl.Kosten[[#This Row],[Pnr.]]=AN$7,Tbl.Kosten[[#This Row],[Totaal kosten]],"")</f>
        <v/>
      </c>
      <c r="AO86" s="158" t="str">
        <f>IF(Tbl.Kosten[[#This Row],[Pnr.]]=AO$7,Tbl.Kosten[[#This Row],[Totaal kosten]],"")</f>
        <v/>
      </c>
      <c r="AP86" s="158" t="str">
        <f>IF(Tbl.Kosten[[#This Row],[Pnr.]]=AP$7,Tbl.Kosten[[#This Row],[Totaal kosten]],"")</f>
        <v/>
      </c>
      <c r="AQ86" s="158" t="str">
        <f>IF(Tbl.Kosten[[#This Row],[Pnr.]]=AQ$7,Tbl.Kosten[[#This Row],[Totaal kosten]],"")</f>
        <v/>
      </c>
      <c r="AR86" s="158" t="str">
        <f>IF(Tbl.Kosten[[#This Row],[Pnr.]]=AR$7,Tbl.Kosten[[#This Row],[Totaal kosten]],"")</f>
        <v/>
      </c>
      <c r="AS86" s="158" t="str">
        <f>IF(Tbl.Kosten[[#This Row],[Pnr.]]=AS$7,Tbl.Kosten[[#This Row],[Totaal kosten]],"")</f>
        <v/>
      </c>
      <c r="AT86" s="158" t="str">
        <f>IF(Tbl.Kosten[[#This Row],[Pnr.]]=AT$7,Tbl.Kosten[[#This Row],[Totaal kosten]],"")</f>
        <v/>
      </c>
      <c r="AU86" s="158" t="str">
        <f>IF(Tbl.Kosten[[#This Row],[Pnr.]]=AU$7,Tbl.Kosten[[#This Row],[Totaal kosten]],"")</f>
        <v/>
      </c>
      <c r="AV86" s="158" t="str">
        <f>IF(Tbl.Kosten[[#This Row],[Pnr.]]=AV$7,Tbl.Kosten[[#This Row],[Totaal kosten]],"")</f>
        <v/>
      </c>
      <c r="AW86" s="158" t="str">
        <f>IF(Tbl.Kosten[[#This Row],[Pnr.]]=AW$7,Tbl.Kosten[[#This Row],[Totaal kosten]],"")</f>
        <v/>
      </c>
      <c r="AX86" s="158" t="str">
        <f>IF(Tbl.Kosten[[#This Row],[Pnr.]]=AX$7,Tbl.Kosten[[#This Row],[Totaal kosten]],"")</f>
        <v/>
      </c>
      <c r="AY86" s="158" t="str">
        <f>IF(Tbl.Kosten[[#This Row],[Pnr.]]=AY$7,Tbl.Kosten[[#This Row],[Totaal kosten]],"")</f>
        <v/>
      </c>
      <c r="AZ86" s="158" t="str">
        <f>IF(Tbl.Kosten[[#This Row],[Pnr.]]=AZ$7,Tbl.Kosten[[#This Row],[Totaal kosten]],"")</f>
        <v/>
      </c>
      <c r="BA86" s="158" t="str">
        <f>IF(Tbl.Kosten[[#This Row],[Pnr.]]=BA$7,Tbl.Kosten[[#This Row],[Totaal kosten]],"")</f>
        <v/>
      </c>
      <c r="BB86" s="158" t="str">
        <f>IF(Tbl.Kosten[[#This Row],[Pnr.]]=BB$7,Tbl.Kosten[[#This Row],[Totaal kosten]],"")</f>
        <v/>
      </c>
      <c r="BC86" s="158" t="str">
        <f>IF(Tbl.Kosten[[#This Row],[Pnr.]]=BC$7,Tbl.Kosten[[#This Row],[Totaal kosten]],"")</f>
        <v/>
      </c>
      <c r="BD86" s="158" t="str">
        <f>IF(Tbl.Kosten[[#This Row],[Pnr.]]=BD$7,Tbl.Kosten[[#This Row],[Totaal kosten]],"")</f>
        <v/>
      </c>
      <c r="BE86" s="158" t="str">
        <f>IF(Tbl.Kosten[[#This Row],[Pnr.]]=BE$7,Tbl.Kosten[[#This Row],[Totaal kosten]],"")</f>
        <v/>
      </c>
      <c r="BF86" s="158" t="str">
        <f>IF(Tbl.Kosten[[#This Row],[Pnr.]]=BF$7,Tbl.Kosten[[#This Row],[Totaal kosten]],"")</f>
        <v/>
      </c>
      <c r="BG86" s="158" t="str">
        <f>IF(Tbl.Kosten[[#This Row],[Pnr.]]=BG$7,Tbl.Kosten[[#This Row],[Totaal kosten]],"")</f>
        <v/>
      </c>
      <c r="BH86" s="158" t="str">
        <f>IF(Tbl.Kosten[[#This Row],[Pnr.]]=BH$7,Tbl.Kosten[[#This Row],[Totaal kosten]],"")</f>
        <v/>
      </c>
      <c r="BI86" s="158" t="str">
        <f>IF(Tbl.Kosten[[#This Row],[Pnr.]]=BI$7,Tbl.Kosten[[#This Row],[Totaal kosten]],"")</f>
        <v/>
      </c>
      <c r="BJ86" s="158" t="str">
        <f>IF(Tbl.Kosten[[#This Row],[Pnr.]]=BJ$7,Tbl.Kosten[[#This Row],[Totaal kosten]],"")</f>
        <v/>
      </c>
      <c r="BK86" s="158" t="str">
        <f>IF(Tbl.Kosten[[#This Row],[Pnr.]]=BK$7,Tbl.Kosten[[#This Row],[Totaal kosten]],"")</f>
        <v/>
      </c>
      <c r="BL86" s="158" t="str">
        <f>IF(Tbl.Kosten[[#This Row],[Pnr.]]=BL$7,Tbl.Kosten[[#This Row],[Totaal kosten]],"")</f>
        <v/>
      </c>
      <c r="BM86" s="158" t="str">
        <f>IF(Tbl.Kosten[[#This Row],[Pnr.]]=BM$7,Tbl.Kosten[[#This Row],[Totaal kosten]],"")</f>
        <v/>
      </c>
      <c r="BN86" s="158" t="str">
        <f>IF(Tbl.Kosten[[#This Row],[Pnr.]]=BN$7,Tbl.Kosten[[#This Row],[Totaal kosten]],"")</f>
        <v/>
      </c>
      <c r="BO86" s="158" t="str">
        <f>IF(Tbl.Kosten[[#This Row],[Pnr.]]=BO$7,Tbl.Kosten[[#This Row],[Totaal kosten]],"")</f>
        <v/>
      </c>
      <c r="BP86" s="158" t="str">
        <f>IF(Tbl.Kosten[[#This Row],[Pnr.]]=BP$7,Tbl.Kosten[[#This Row],[Totaal kosten]],"")</f>
        <v/>
      </c>
      <c r="BQ86" s="158" t="str">
        <f>IF(Tbl.Kosten[[#This Row],[Pnr.]]=BQ$7,Tbl.Kosten[[#This Row],[Totaal kosten]],"")</f>
        <v/>
      </c>
      <c r="BR86" s="158" t="str">
        <f>IF(Tbl.Kosten[[#This Row],[Pnr.]]=BR$7,Tbl.Kosten[[#This Row],[Totaal kosten]],"")</f>
        <v/>
      </c>
      <c r="BS86" s="158" t="str">
        <f>IF(Tbl.Kosten[[#This Row],[Pnr.]]=BS$7,Tbl.Kosten[[#This Row],[Totaal kosten]],"")</f>
        <v/>
      </c>
      <c r="BT86" s="158" t="str">
        <f>IF(Tbl.Kosten[[#This Row],[Pnr.]]=BT$7,Tbl.Kosten[[#This Row],[Totaal kosten]],"")</f>
        <v/>
      </c>
      <c r="BU86" s="158" t="str">
        <f>IF(Tbl.Kosten[[#This Row],[Pnr.]]=BU$7,Tbl.Kosten[[#This Row],[Totaal kosten]],"")</f>
        <v/>
      </c>
      <c r="BV86" s="158" t="str">
        <f>IF(Tbl.Kosten[[#This Row],[Pnr.]]=BV$7,Tbl.Kosten[[#This Row],[Totaal kosten]],"")</f>
        <v/>
      </c>
      <c r="BW86" s="158" t="str">
        <f>IF(Tbl.Kosten[[#This Row],[Pnr.]]=BW$7,Tbl.Kosten[[#This Row],[Totaal kosten]],"")</f>
        <v/>
      </c>
      <c r="BX86" s="158" t="str">
        <f>IFERROR(_xlfn.XLOOKUP(Tbl.Kosten[[#This Row],[Werkpakketcode]],Tbl.Werkpakketten[Werkpakketcode],Tbl.Werkpakketten[WPnr.],"",0,1),"")</f>
        <v/>
      </c>
      <c r="BY86" s="158" t="str">
        <f>IF(Tbl.Kosten[[#This Row],[WPnr.]]=BY$7,Tbl.Kosten[[#This Row],[Totaal kosten]],"")</f>
        <v/>
      </c>
      <c r="BZ86" s="158" t="str">
        <f>IF(Tbl.Kosten[[#This Row],[WPnr.]]=BZ$7,Tbl.Kosten[[#This Row],[Totaal kosten]],"")</f>
        <v/>
      </c>
      <c r="CA86" s="158" t="str">
        <f>IF(Tbl.Kosten[[#This Row],[WPnr.]]=CA$7,Tbl.Kosten[[#This Row],[Totaal kosten]],"")</f>
        <v/>
      </c>
      <c r="CB86" s="158" t="str">
        <f>IF(Tbl.Kosten[[#This Row],[WPnr.]]=CB$7,Tbl.Kosten[[#This Row],[Totaal kosten]],"")</f>
        <v/>
      </c>
      <c r="CC86" s="158" t="str">
        <f>IF(Tbl.Kosten[[#This Row],[WPnr.]]=CC$7,Tbl.Kosten[[#This Row],[Totaal kosten]],"")</f>
        <v/>
      </c>
      <c r="CD86" s="158" t="str">
        <f>IF(Tbl.Kosten[[#This Row],[WPnr.]]=CD$7,Tbl.Kosten[[#This Row],[Totaal kosten]],"")</f>
        <v/>
      </c>
      <c r="CE86" s="158" t="str">
        <f>IF(Tbl.Kosten[[#This Row],[WPnr.]]=CE$7,Tbl.Kosten[[#This Row],[Totaal kosten]],"")</f>
        <v/>
      </c>
      <c r="CF86" s="158" t="str">
        <f>IF(Tbl.Kosten[[#This Row],[WPnr.]]=CF$7,Tbl.Kosten[[#This Row],[Totaal kosten]],"")</f>
        <v/>
      </c>
      <c r="CG86" s="158" t="str">
        <f>IF(Tbl.Kosten[[#This Row],[WPnr.]]=CG$7,Tbl.Kosten[[#This Row],[Totaal kosten]],"")</f>
        <v/>
      </c>
      <c r="CH86" s="158" t="str">
        <f>IF(Tbl.Kosten[[#This Row],[WPnr.]]=CH$7,Tbl.Kosten[[#This Row],[Totaal kosten]],"")</f>
        <v/>
      </c>
      <c r="CI86" s="158" t="str">
        <f>IF(Tbl.Kosten[[#This Row],[WPnr.]]=CI$7,Tbl.Kosten[[#This Row],[Totaal kosten]],"")</f>
        <v/>
      </c>
      <c r="CJ86" s="158" t="str">
        <f>IF(Tbl.Kosten[[#This Row],[WPnr.]]=CJ$7,Tbl.Kosten[[#This Row],[Totaal kosten]],"")</f>
        <v/>
      </c>
      <c r="CK86" s="158" t="str">
        <f>IF(Tbl.Kosten[[#This Row],[WPnr.]]=CK$7,Tbl.Kosten[[#This Row],[Totaal kosten]],"")</f>
        <v/>
      </c>
      <c r="CL86" s="158" t="str">
        <f>IF(Tbl.Kosten[[#This Row],[WPnr.]]=CL$7,Tbl.Kosten[[#This Row],[Totaal kosten]],"")</f>
        <v/>
      </c>
      <c r="CM86" s="158" t="str">
        <f>IF(Tbl.Kosten[[#This Row],[WPnr.]]=CM$7,Tbl.Kosten[[#This Row],[Totaal kosten]],"")</f>
        <v/>
      </c>
      <c r="CN86" s="158" t="str">
        <f>IF(Tbl.Kosten[[#This Row],[WPnr.]]=CN$7,Tbl.Kosten[[#This Row],[Totaal kosten]],"")</f>
        <v/>
      </c>
      <c r="CO86" s="158" t="str">
        <f>IF(Tbl.Kosten[[#This Row],[WPnr.]]=CO$7,Tbl.Kosten[[#This Row],[Totaal kosten]],"")</f>
        <v/>
      </c>
      <c r="CP86" s="158" t="str">
        <f>IF(Tbl.Kosten[[#This Row],[WPnr.]]=CP$7,Tbl.Kosten[[#This Row],[Totaal kosten]],"")</f>
        <v/>
      </c>
      <c r="CQ86" s="158" t="str">
        <f>IF(Tbl.Kosten[[#This Row],[WPnr.]]=CQ$7,Tbl.Kosten[[#This Row],[Totaal kosten]],"")</f>
        <v/>
      </c>
      <c r="CR86" s="158" t="str">
        <f>IF(Tbl.Kosten[[#This Row],[WPnr.]]=CR$7,Tbl.Kosten[[#This Row],[Totaal kosten]],"")</f>
        <v/>
      </c>
      <c r="CS86" s="158" t="str">
        <f>IF(Tbl.Kosten[[#This Row],[WPnr.]]=CS$7,Tbl.Kosten[[#This Row],[Totaal kosten]],"")</f>
        <v/>
      </c>
      <c r="CT86" s="158" t="str">
        <f>IF(Tbl.Kosten[[#This Row],[WPnr.]]=CT$7,Tbl.Kosten[[#This Row],[Totaal kosten]],"")</f>
        <v/>
      </c>
      <c r="CU86" s="158" t="str">
        <f>IF(Tbl.Kosten[[#This Row],[WPnr.]]=CU$7,Tbl.Kosten[[#This Row],[Totaal kosten]],"")</f>
        <v/>
      </c>
      <c r="CV86" s="158" t="str">
        <f>IF(Tbl.Kosten[[#This Row],[WPnr.]]=CV$7,Tbl.Kosten[[#This Row],[Totaal kosten]],"")</f>
        <v/>
      </c>
      <c r="CW86" s="158" t="str">
        <f>IF(Tbl.Kosten[[#This Row],[WPnr.]]=CW$7,Tbl.Kosten[[#This Row],[Totaal kosten]],"")</f>
        <v/>
      </c>
      <c r="CX86" s="158" t="str">
        <f>IF(Tbl.Kosten[[#This Row],[WPnr.]]=CX$7,Tbl.Kosten[[#This Row],[Totaal kosten]],"")</f>
        <v/>
      </c>
      <c r="CY86" s="158" t="str">
        <f>IF(Tbl.Kosten[[#This Row],[WPnr.]]=CY$7,Tbl.Kosten[[#This Row],[Totaal kosten]],"")</f>
        <v/>
      </c>
      <c r="CZ86" s="158" t="str">
        <f>IF(Tbl.Kosten[[#This Row],[WPnr.]]=CZ$7,Tbl.Kosten[[#This Row],[Totaal kosten]],"")</f>
        <v/>
      </c>
      <c r="DA86" s="158" t="str">
        <f>IF(Tbl.Kosten[[#This Row],[WPnr.]]=DA$7,Tbl.Kosten[[#This Row],[Totaal kosten]],"")</f>
        <v/>
      </c>
      <c r="DB86" s="158" t="str">
        <f>IF(Tbl.Kosten[[#This Row],[WPnr.]]=DB$7,Tbl.Kosten[[#This Row],[Totaal kosten]],"")</f>
        <v/>
      </c>
      <c r="DC86" s="158" t="str">
        <f>IF(Tbl.Kosten[[#This Row],[WPnr.]]=DC$7,Tbl.Kosten[[#This Row],[Totaal kosten]],"")</f>
        <v/>
      </c>
      <c r="DD86" s="158" t="str">
        <f>IF(Tbl.Kosten[[#This Row],[WPnr.]]=DD$7,Tbl.Kosten[[#This Row],[Totaal kosten]],"")</f>
        <v/>
      </c>
      <c r="DE86" s="158" t="str">
        <f>IF(Tbl.Kosten[[#This Row],[WPnr.]]=DE$7,Tbl.Kosten[[#This Row],[Totaal kosten]],"")</f>
        <v/>
      </c>
      <c r="DF86" s="158" t="str">
        <f>IF(Tbl.Kosten[[#This Row],[WPnr.]]=DF$7,Tbl.Kosten[[#This Row],[Totaal kosten]],"")</f>
        <v/>
      </c>
      <c r="DG86" s="158" t="str">
        <f>IF(Tbl.Kosten[[#This Row],[WPnr.]]=DG$7,Tbl.Kosten[[#This Row],[Totaal kosten]],"")</f>
        <v/>
      </c>
      <c r="DH86" s="158" t="str">
        <f>IF(Tbl.Kosten[[#This Row],[WPnr.]]=DH$7,Tbl.Kosten[[#This Row],[Totaal kosten]],"")</f>
        <v/>
      </c>
      <c r="DI86" s="158" t="str">
        <f>IF(Tbl.Kosten[[#This Row],[WPnr.]]=DI$7,Tbl.Kosten[[#This Row],[Totaal kosten]],"")</f>
        <v/>
      </c>
      <c r="DJ86" s="158" t="str">
        <f>IF(Tbl.Kosten[[#This Row],[WPnr.]]=DJ$7,Tbl.Kosten[[#This Row],[Totaal kosten]],"")</f>
        <v/>
      </c>
      <c r="DK86" s="158" t="str">
        <f>IF(Tbl.Kosten[[#This Row],[WPnr.]]=DK$7,Tbl.Kosten[[#This Row],[Totaal kosten]],"")</f>
        <v/>
      </c>
      <c r="DL86" s="158" t="str">
        <f>IF(Tbl.Kosten[[#This Row],[WPnr.]]=DL$7,Tbl.Kosten[[#This Row],[Totaal kosten]],"")</f>
        <v/>
      </c>
      <c r="DM86" s="158" t="str">
        <f>IF(Tbl.Kosten[[#This Row],[WPnr.]]=DM$7,Tbl.Kosten[[#This Row],[Totaal kosten]],"")</f>
        <v/>
      </c>
      <c r="DN86" s="158" t="str">
        <f>IF(Tbl.Kosten[[#This Row],[WPnr.]]=DN$7,Tbl.Kosten[[#This Row],[Totaal kosten]],"")</f>
        <v/>
      </c>
      <c r="DO86" s="158" t="str">
        <f>IF(Tbl.Kosten[[#This Row],[WPnr.]]=DO$7,Tbl.Kosten[[#This Row],[Totaal kosten]],"")</f>
        <v/>
      </c>
      <c r="DP86" s="158" t="str">
        <f>IF(Tbl.Kosten[[#This Row],[WPnr.]]=DP$7,Tbl.Kosten[[#This Row],[Totaal kosten]],"")</f>
        <v/>
      </c>
      <c r="DQ86" s="158" t="str">
        <f>IF(Tbl.Kosten[[#This Row],[WPnr.]]=DQ$7,Tbl.Kosten[[#This Row],[Totaal kosten]],"")</f>
        <v/>
      </c>
      <c r="DR86" s="158" t="str">
        <f>IF(Tbl.Kosten[[#This Row],[WPnr.]]=DR$7,Tbl.Kosten[[#This Row],[Totaal kosten]],"")</f>
        <v/>
      </c>
      <c r="DS86" s="158" t="str">
        <f>IF(Tbl.Kosten[[#This Row],[WPnr.]]=DS$7,Tbl.Kosten[[#This Row],[Totaal kosten]],"")</f>
        <v/>
      </c>
      <c r="DT86" s="158" t="str">
        <f>IF(Tbl.Kosten[[#This Row],[WPnr.]]=DT$7,Tbl.Kosten[[#This Row],[Totaal kosten]],"")</f>
        <v/>
      </c>
      <c r="DU86" s="158" t="str">
        <f>IF(Tbl.Kosten[[#This Row],[WPnr.]]=DU$7,Tbl.Kosten[[#This Row],[Totaal kosten]],"")</f>
        <v/>
      </c>
      <c r="DV86" s="158" t="str">
        <f>IF(Tbl.Kosten[[#This Row],[WPnr.]]=DV$7,Tbl.Kosten[[#This Row],[Totaal kosten]],"")</f>
        <v/>
      </c>
      <c r="DW86" s="160" t="str">
        <f>IFERROR(_xlfn.XLOOKUP(Tbl.Kosten[[#This Row],[Kostensoort]],Tbl.Kostensoorten[Kostensoorten],Tbl.Kostensoorten[KSnr.],"",0,1),"")</f>
        <v/>
      </c>
      <c r="DX86" s="160" t="str">
        <f>IF(Tbl.Kosten[[#This Row],[KSnr.]]=DX$7,Tbl.Kosten[[#This Row],[Totaal kosten]],"")</f>
        <v/>
      </c>
      <c r="DY86" s="160" t="str">
        <f>IF(Tbl.Kosten[[#This Row],[KSnr.]]=DY$7,Tbl.Kosten[[#This Row],[Totaal kosten]],"")</f>
        <v/>
      </c>
      <c r="DZ86" s="160" t="str">
        <f>IF(Tbl.Kosten[[#This Row],[KSnr.]]=DZ$7,Tbl.Kosten[[#This Row],[Totaal kosten]],"")</f>
        <v/>
      </c>
      <c r="EA86" s="160" t="str">
        <f>IF(Tbl.Kosten[[#This Row],[KSnr.]]=EA$7,Tbl.Kosten[[#This Row],[Totaal kosten]],"")</f>
        <v/>
      </c>
      <c r="EB86" s="160" t="str">
        <f>IF(Tbl.Kosten[[#This Row],[KSnr.]]=EB$7,Tbl.Kosten[[#This Row],[Totaal kosten]],"")</f>
        <v/>
      </c>
      <c r="EC86" s="160" t="str">
        <f>IF(Tbl.Kosten[[#This Row],[KSnr.]]=EC$7,Tbl.Kosten[[#This Row],[Totaal kosten]],"")</f>
        <v/>
      </c>
      <c r="ED86" s="160" t="str">
        <f>IF(Tbl.Kosten[[#This Row],[KSnr.]]=ED$7,Tbl.Kosten[[#This Row],[Totaal kosten]],"")</f>
        <v/>
      </c>
      <c r="EE86" s="160" t="str">
        <f>IF(Tbl.Kosten[[#This Row],[KSnr.]]=EE$7,Tbl.Kosten[[#This Row],[Totaal kosten]],"")</f>
        <v/>
      </c>
      <c r="EF86" s="160" t="str">
        <f>IF(Tbl.Kosten[[#This Row],[KSnr.]]=EF$7,Tbl.Kosten[[#This Row],[Totaal kosten]],"")</f>
        <v/>
      </c>
      <c r="EG86" s="160" t="str">
        <f>IF(Tbl.Kosten[[#This Row],[KSnr.]]=EG$7,Tbl.Kosten[[#This Row],[Totaal kosten]],"")</f>
        <v/>
      </c>
      <c r="EH86" s="160" t="str">
        <f>IF(Tbl.Kosten[[#This Row],[KSnr.]]=EH$7,Tbl.Kosten[[#This Row],[Totaal kosten]],"")</f>
        <v/>
      </c>
      <c r="EI86" s="160" t="str">
        <f>IF(Tbl.Kosten[[#This Row],[KSnr.]]=EI$7,Tbl.Kosten[[#This Row],[Totaal kosten]],"")</f>
        <v/>
      </c>
      <c r="EJ86" s="160" t="str">
        <f>IF(Tbl.Kosten[[#This Row],[KSnr.]]=EJ$7,Tbl.Kosten[[#This Row],[Totaal kosten]],"")</f>
        <v/>
      </c>
      <c r="EK86" s="160" t="str">
        <f>IF(Tbl.Kosten[[#This Row],[KSnr.]]=EK$7,Tbl.Kosten[[#This Row],[Totaal kosten]],"")</f>
        <v/>
      </c>
      <c r="EL86" s="160" t="str">
        <f>IF(Tbl.Kosten[[#This Row],[KSnr.]]=EL$7,Tbl.Kosten[[#This Row],[Totaal kosten]],"")</f>
        <v/>
      </c>
      <c r="EM86" s="160" t="str">
        <f>IF(Tbl.Kosten[[#This Row],[KSnr.]]=EM$7,Tbl.Kosten[[#This Row],[Totaal kosten]],"")</f>
        <v/>
      </c>
      <c r="EN86" s="160" t="str">
        <f>IF(Tbl.Kosten[[#This Row],[KSnr.]]=EN$7,Tbl.Kosten[[#This Row],[Totaal kosten]],"")</f>
        <v/>
      </c>
      <c r="EO86" s="160" t="str">
        <f>IF(Tbl.Kosten[[#This Row],[KSnr.]]=EO$7,Tbl.Kosten[[#This Row],[Totaal kosten]],"")</f>
        <v/>
      </c>
      <c r="EP86" s="160" t="str">
        <f>IF(Tbl.Kosten[[#This Row],[KSnr.]]=EP$7,Tbl.Kosten[[#This Row],[Totaal kosten]],"")</f>
        <v/>
      </c>
      <c r="EQ86" s="160" t="str">
        <f>IF(Tbl.Kosten[[#This Row],[KSnr.]]=EQ$7,Tbl.Kosten[[#This Row],[Totaal kosten]],"")</f>
        <v/>
      </c>
      <c r="ER86" s="154" t="str">
        <f>IFERROR(_xlfn.XLOOKUP(Tbl.Kosten[[#This Row],[Subsidieactiviteit]],Tbl.Subsidiehoogte[Subsidieactiviteit],Tbl.Subsidiehoogte[SAnr.],"",0,1),"")</f>
        <v/>
      </c>
      <c r="ES86" s="160" t="str">
        <f>IF(Tbl.Kosten[[#This Row],[Sanr.]]=ES$7,Tbl.Kosten[[#This Row],[Totaal kosten]],"")</f>
        <v/>
      </c>
      <c r="ET86" s="160" t="str">
        <f>IF(Tbl.Kosten[[#This Row],[Sanr.]]=ET$7,Tbl.Kosten[[#This Row],[Totaal kosten]],"")</f>
        <v/>
      </c>
      <c r="EU86" s="160" t="str">
        <f>IF(Tbl.Kosten[[#This Row],[Sanr.]]=EU$7,Tbl.Kosten[[#This Row],[Totaal kosten]],"")</f>
        <v/>
      </c>
      <c r="EV86" s="160" t="str">
        <f>IF(Tbl.Kosten[[#This Row],[Sanr.]]=EV$7,Tbl.Kosten[[#This Row],[Totaal kosten]],"")</f>
        <v/>
      </c>
      <c r="EW86" s="160" t="str">
        <f>IF(Tbl.Kosten[[#This Row],[Sanr.]]=EW$7,Tbl.Kosten[[#This Row],[Totaal kosten]],"")</f>
        <v/>
      </c>
      <c r="EX86" s="160" t="str">
        <f>IF(Tbl.Kosten[[#This Row],[Sanr.]]=EX$7,Tbl.Kosten[[#This Row],[Totaal kosten]],"")</f>
        <v/>
      </c>
      <c r="EY86" s="160" t="str">
        <f>IF(Tbl.Kosten[[#This Row],[Sanr.]]=EY$7,Tbl.Kosten[[#This Row],[Totaal kosten]],"")</f>
        <v/>
      </c>
      <c r="EZ86" s="160" t="str">
        <f>IF(Tbl.Kosten[[#This Row],[Sanr.]]=EZ$7,Tbl.Kosten[[#This Row],[Totaal kosten]],"")</f>
        <v/>
      </c>
      <c r="FA86" s="160" t="str">
        <f>IF(Tbl.Kosten[[#This Row],[Sanr.]]=FA$7,Tbl.Kosten[[#This Row],[Totaal kosten]],"")</f>
        <v/>
      </c>
      <c r="FB86" s="160" t="str">
        <f>IF(Tbl.Kosten[[#This Row],[Sanr.]]=FB$7,Tbl.Kosten[[#This Row],[Totaal kosten]],"")</f>
        <v/>
      </c>
      <c r="FC86" s="160" t="str">
        <f>IF(Tbl.Kosten[[#This Row],[Sanr.]]=FC$7,Tbl.Kosten[[#This Row],[Totaal kosten]],"")</f>
        <v/>
      </c>
      <c r="FD86" s="160" t="str">
        <f>IF(Tbl.Kosten[[#This Row],[Sanr.]]=FD$7,Tbl.Kosten[[#This Row],[Totaal kosten]],"")</f>
        <v/>
      </c>
      <c r="FE86" s="160" t="str">
        <f>IF(Tbl.Kosten[[#This Row],[Sanr.]]=FE$7,Tbl.Kosten[[#This Row],[Totaal kosten]],"")</f>
        <v/>
      </c>
      <c r="FF86" s="160" t="str">
        <f>IF(Tbl.Kosten[[#This Row],[Sanr.]]=FF$7,Tbl.Kosten[[#This Row],[Totaal kosten]],"")</f>
        <v/>
      </c>
      <c r="FG86" s="160" t="str">
        <f>IF(Tbl.Kosten[[#This Row],[Sanr.]]=FG$7,Tbl.Kosten[[#This Row],[Totaal kosten]],"")</f>
        <v/>
      </c>
      <c r="FH86" s="160" t="str">
        <f>IF(Tbl.Kosten[[#This Row],[Sanr.]]=FH$7,Tbl.Kosten[[#This Row],[Totaal kosten]],"")</f>
        <v/>
      </c>
      <c r="FI86" s="160" t="str">
        <f>IF(Tbl.Kosten[[#This Row],[Sanr.]]=FI$7,Tbl.Kosten[[#This Row],[Totaal kosten]],"")</f>
        <v/>
      </c>
      <c r="FJ86" s="160" t="str">
        <f>IF(Tbl.Kosten[[#This Row],[Sanr.]]=FJ$7,Tbl.Kosten[[#This Row],[Totaal kosten]],"")</f>
        <v/>
      </c>
      <c r="FK86" s="160" t="str">
        <f>IF(Tbl.Kosten[[#This Row],[Sanr.]]=FK$7,Tbl.Kosten[[#This Row],[Totaal kosten]],"")</f>
        <v/>
      </c>
      <c r="FL86" s="160" t="str">
        <f>IF(Tbl.Kosten[[#This Row],[Sanr.]]=FL$7,Tbl.Kosten[[#This Row],[Totaal kosten]],"")</f>
        <v/>
      </c>
      <c r="FM86" s="160" t="str">
        <f>IF(Tbl.Kosten[[#This Row],[Sanr.]]=FM$7,Tbl.Kosten[[#This Row],[Totaal kosten]],"")</f>
        <v/>
      </c>
      <c r="FN86" s="160" t="str">
        <f>IF(Tbl.Kosten[[#This Row],[Sanr.]]=FN$7,Tbl.Kosten[[#This Row],[Totaal kosten]],"")</f>
        <v/>
      </c>
      <c r="FO86" s="160" t="str">
        <f>IF(Tbl.Kosten[[#This Row],[Sanr.]]=FO$7,Tbl.Kosten[[#This Row],[Totaal kosten]],"")</f>
        <v/>
      </c>
      <c r="FP86" s="160" t="str">
        <f>IF(Tbl.Kosten[[#This Row],[Sanr.]]=FP$7,Tbl.Kosten[[#This Row],[Totaal kosten]],"")</f>
        <v/>
      </c>
      <c r="FQ86" s="160" t="str">
        <f>IF(Tbl.Kosten[[#This Row],[Sanr.]]=FQ$7,Tbl.Kosten[[#This Row],[Totaal kosten]],"")</f>
        <v/>
      </c>
      <c r="FR86" s="160" t="str">
        <f>IF(Tbl.Kosten[[#This Row],[Sanr.]]=FR$7,Tbl.Kosten[[#This Row],[Totaal kosten]],"")</f>
        <v/>
      </c>
      <c r="FS86" s="160" t="str">
        <f>IF(Tbl.Kosten[[#This Row],[Sanr.]]=FS$7,Tbl.Kosten[[#This Row],[Totaal kosten]],"")</f>
        <v/>
      </c>
      <c r="FT86" s="160" t="str">
        <f>IF(Tbl.Kosten[[#This Row],[Sanr.]]=FT$7,Tbl.Kosten[[#This Row],[Totaal kosten]],"")</f>
        <v/>
      </c>
      <c r="FU86" s="160" t="str">
        <f>IF(Tbl.Kosten[[#This Row],[Sanr.]]=FU$7,Tbl.Kosten[[#This Row],[Totaal kosten]],"")</f>
        <v/>
      </c>
      <c r="FV86" s="160" t="str">
        <f>IF(Tbl.Kosten[[#This Row],[Sanr.]]=FV$7,Tbl.Kosten[[#This Row],[Totaal kosten]],"")</f>
        <v/>
      </c>
      <c r="FW86" s="160" t="str">
        <f>IFERROR(_xlfn.XLOOKUP(Tbl.Kosten[[#This Row],[Activiteitencode]],Tbl.Activiteiten[Activiteitcode],Tbl.Activiteiten[Anr.],"",0,1),"")</f>
        <v/>
      </c>
      <c r="FX86" s="181" t="str">
        <f>_xlfn.CONCAT(Tbl.Kosten[[#This Row],[Pnr.]],Tbl.Kosten[[#This Row],[Sanr.]])</f>
        <v>P1</v>
      </c>
      <c r="FY86" s="160">
        <f>Tbl.Kosten[[#This Row],[Totaal kosten]]-Tbl.Kosten[[#This Row],[Subsidie]]</f>
        <v>0</v>
      </c>
      <c r="FZ86" s="160">
        <f>IF(Tbl.Kosten[[#This Row],[Pnr.]]=FZ$7,Tbl.Kosten[[#This Row],[Te financieren]],"")</f>
        <v>0</v>
      </c>
      <c r="GA86" s="160" t="str">
        <f>IF(Tbl.Kosten[[#This Row],[Pnr.]]=GA$7,Tbl.Kosten[[#This Row],[Te financieren]],"")</f>
        <v/>
      </c>
      <c r="GB86" s="160" t="str">
        <f>IF(Tbl.Kosten[[#This Row],[Pnr.]]=GB$7,Tbl.Kosten[[#This Row],[Te financieren]],"")</f>
        <v/>
      </c>
      <c r="GC86" s="160" t="str">
        <f>IF(Tbl.Kosten[[#This Row],[Pnr.]]=GC$7,Tbl.Kosten[[#This Row],[Te financieren]],"")</f>
        <v/>
      </c>
      <c r="GD86" s="160" t="str">
        <f>IF(Tbl.Kosten[[#This Row],[Pnr.]]=GD$7,Tbl.Kosten[[#This Row],[Te financieren]],"")</f>
        <v/>
      </c>
      <c r="GE86" s="160" t="str">
        <f>IF(Tbl.Kosten[[#This Row],[Pnr.]]=GE$7,Tbl.Kosten[[#This Row],[Te financieren]],"")</f>
        <v/>
      </c>
      <c r="GF86" s="160" t="str">
        <f>IF(Tbl.Kosten[[#This Row],[Pnr.]]=GF$7,Tbl.Kosten[[#This Row],[Te financieren]],"")</f>
        <v/>
      </c>
      <c r="GG86" s="160" t="str">
        <f>IF(Tbl.Kosten[[#This Row],[Pnr.]]=GG$7,Tbl.Kosten[[#This Row],[Te financieren]],"")</f>
        <v/>
      </c>
      <c r="GH86" s="160" t="str">
        <f>IF(Tbl.Kosten[[#This Row],[Pnr.]]=GH$7,Tbl.Kosten[[#This Row],[Te financieren]],"")</f>
        <v/>
      </c>
      <c r="GI86" s="160" t="str">
        <f>IF(Tbl.Kosten[[#This Row],[Pnr.]]=GI$7,Tbl.Kosten[[#This Row],[Te financieren]],"")</f>
        <v/>
      </c>
      <c r="GJ86" s="160" t="str">
        <f>IF(Tbl.Kosten[[#This Row],[Pnr.]]=GJ$7,Tbl.Kosten[[#This Row],[Te financieren]],"")</f>
        <v/>
      </c>
      <c r="GK86" s="160" t="str">
        <f>IF(Tbl.Kosten[[#This Row],[Pnr.]]=GK$7,Tbl.Kosten[[#This Row],[Te financieren]],"")</f>
        <v/>
      </c>
      <c r="GL86" s="160" t="str">
        <f>IF(Tbl.Kosten[[#This Row],[Pnr.]]=GL$7,Tbl.Kosten[[#This Row],[Te financieren]],"")</f>
        <v/>
      </c>
      <c r="GM86" s="160" t="str">
        <f>IF(Tbl.Kosten[[#This Row],[Pnr.]]=GM$7,Tbl.Kosten[[#This Row],[Te financieren]],"")</f>
        <v/>
      </c>
      <c r="GN86" s="160" t="str">
        <f>IF(Tbl.Kosten[[#This Row],[Pnr.]]=GN$7,Tbl.Kosten[[#This Row],[Te financieren]],"")</f>
        <v/>
      </c>
      <c r="GO86" s="160" t="str">
        <f>IF(Tbl.Kosten[[#This Row],[Pnr.]]=GO$7,Tbl.Kosten[[#This Row],[Te financieren]],"")</f>
        <v/>
      </c>
      <c r="GP86" s="160" t="str">
        <f>IF(Tbl.Kosten[[#This Row],[Pnr.]]=GP$7,Tbl.Kosten[[#This Row],[Te financieren]],"")</f>
        <v/>
      </c>
      <c r="GQ86" s="160" t="str">
        <f>IF(Tbl.Kosten[[#This Row],[Pnr.]]=GQ$7,Tbl.Kosten[[#This Row],[Te financieren]],"")</f>
        <v/>
      </c>
      <c r="GR86" s="160" t="str">
        <f>IF(Tbl.Kosten[[#This Row],[Pnr.]]=GR$7,Tbl.Kosten[[#This Row],[Te financieren]],"")</f>
        <v/>
      </c>
      <c r="GS86" s="160" t="str">
        <f>IF(Tbl.Kosten[[#This Row],[Pnr.]]=GS$7,Tbl.Kosten[[#This Row],[Te financieren]],"")</f>
        <v/>
      </c>
      <c r="GT86" s="160" t="str">
        <f>IF(Tbl.Kosten[[#This Row],[Pnr.]]=GT$7,Tbl.Kosten[[#This Row],[Te financieren]],"")</f>
        <v/>
      </c>
      <c r="GU86" s="160" t="str">
        <f>IF(Tbl.Kosten[[#This Row],[Pnr.]]=GU$7,Tbl.Kosten[[#This Row],[Te financieren]],"")</f>
        <v/>
      </c>
      <c r="GV86" s="160" t="str">
        <f>IF(Tbl.Kosten[[#This Row],[Pnr.]]=GV$7,Tbl.Kosten[[#This Row],[Te financieren]],"")</f>
        <v/>
      </c>
      <c r="GW86" s="160" t="str">
        <f>IF(Tbl.Kosten[[#This Row],[Pnr.]]=GW$7,Tbl.Kosten[[#This Row],[Te financieren]],"")</f>
        <v/>
      </c>
      <c r="GX86" s="160" t="str">
        <f>IF(Tbl.Kosten[[#This Row],[Pnr.]]=GX$7,Tbl.Kosten[[#This Row],[Te financieren]],"")</f>
        <v/>
      </c>
      <c r="GY86" s="160" t="str">
        <f>IF(Tbl.Kosten[[#This Row],[Pnr.]]=GY$7,Tbl.Kosten[[#This Row],[Te financieren]],"")</f>
        <v/>
      </c>
      <c r="GZ86" s="160" t="str">
        <f>IF(Tbl.Kosten[[#This Row],[Pnr.]]=GZ$7,Tbl.Kosten[[#This Row],[Te financieren]],"")</f>
        <v/>
      </c>
      <c r="HA86" s="160" t="str">
        <f>IF(Tbl.Kosten[[#This Row],[Pnr.]]=HA$7,Tbl.Kosten[[#This Row],[Te financieren]],"")</f>
        <v/>
      </c>
      <c r="HB86" s="160" t="str">
        <f>IF(Tbl.Kosten[[#This Row],[Pnr.]]=HB$7,Tbl.Kosten[[#This Row],[Te financieren]],"")</f>
        <v/>
      </c>
      <c r="HC86" s="160" t="str">
        <f>IF(Tbl.Kosten[[#This Row],[Pnr.]]=HC$7,Tbl.Kosten[[#This Row],[Te financieren]],"")</f>
        <v/>
      </c>
      <c r="HD86" s="160" t="str">
        <f>IF(Tbl.Kosten[[#This Row],[Pnr.]]=HD$7,Tbl.Kosten[[#This Row],[Te financieren]],"")</f>
        <v/>
      </c>
      <c r="HE86" s="160" t="str">
        <f>IF(Tbl.Kosten[[#This Row],[Pnr.]]=HE$7,Tbl.Kosten[[#This Row],[Te financieren]],"")</f>
        <v/>
      </c>
      <c r="HF86" s="160" t="str">
        <f>IF(Tbl.Kosten[[#This Row],[Pnr.]]=HF$7,Tbl.Kosten[[#This Row],[Te financieren]],"")</f>
        <v/>
      </c>
      <c r="HG86" s="160" t="str">
        <f>IF(Tbl.Kosten[[#This Row],[Pnr.]]=HG$7,Tbl.Kosten[[#This Row],[Te financieren]],"")</f>
        <v/>
      </c>
      <c r="HH86" s="160" t="str">
        <f>IF(Tbl.Kosten[[#This Row],[Pnr.]]=HH$7,Tbl.Kosten[[#This Row],[Te financieren]],"")</f>
        <v/>
      </c>
      <c r="HI86" s="160" t="str">
        <f>IF(Tbl.Kosten[[#This Row],[Pnr.]]=HI$7,Tbl.Kosten[[#This Row],[Te financieren]],"")</f>
        <v/>
      </c>
      <c r="HJ86" s="160" t="str">
        <f>IF(Tbl.Kosten[[#This Row],[Pnr.]]=HJ$7,Tbl.Kosten[[#This Row],[Te financieren]],"")</f>
        <v/>
      </c>
      <c r="HK86" s="160" t="str">
        <f>IF(Tbl.Kosten[[#This Row],[Pnr.]]=HK$7,Tbl.Kosten[[#This Row],[Te financieren]],"")</f>
        <v/>
      </c>
      <c r="HL86" s="160" t="str">
        <f>IF(Tbl.Kosten[[#This Row],[Pnr.]]=HL$7,Tbl.Kosten[[#This Row],[Te financieren]],"")</f>
        <v/>
      </c>
      <c r="HM86" s="160" t="str">
        <f>IF(Tbl.Kosten[[#This Row],[Pnr.]]=HM$7,Tbl.Kosten[[#This Row],[Te financieren]],"")</f>
        <v/>
      </c>
      <c r="HN86" s="160" t="str">
        <f>IF(Tbl.Kosten[[#This Row],[Pnr.]]=HN$7,Tbl.Kosten[[#This Row],[Te financieren]],"")</f>
        <v/>
      </c>
      <c r="HO86" s="160" t="str">
        <f>IF(Tbl.Kosten[[#This Row],[Pnr.]]=HO$7,Tbl.Kosten[[#This Row],[Te financieren]],"")</f>
        <v/>
      </c>
      <c r="HP86" s="160" t="str">
        <f>IF(Tbl.Kosten[[#This Row],[Pnr.]]=HP$7,Tbl.Kosten[[#This Row],[Te financieren]],"")</f>
        <v/>
      </c>
      <c r="HQ86" s="160" t="str">
        <f>IF(Tbl.Kosten[[#This Row],[Pnr.]]=HQ$7,Tbl.Kosten[[#This Row],[Te financieren]],"")</f>
        <v/>
      </c>
      <c r="HR86" s="160" t="str">
        <f>IF(Tbl.Kosten[[#This Row],[Pnr.]]=HR$7,Tbl.Kosten[[#This Row],[Te financieren]],"")</f>
        <v/>
      </c>
      <c r="HS86" s="160" t="str">
        <f>IF(Tbl.Kosten[[#This Row],[Pnr.]]=HS$7,Tbl.Kosten[[#This Row],[Te financieren]],"")</f>
        <v/>
      </c>
      <c r="HT86" s="160" t="str">
        <f>IF(Tbl.Kosten[[#This Row],[Pnr.]]=HT$7,Tbl.Kosten[[#This Row],[Te financieren]],"")</f>
        <v/>
      </c>
      <c r="HU86" s="160" t="str">
        <f>IF(Tbl.Kosten[[#This Row],[Pnr.]]=HU$7,Tbl.Kosten[[#This Row],[Te financieren]],"")</f>
        <v/>
      </c>
      <c r="HV86" s="160" t="str">
        <f>IF(Tbl.Kosten[[#This Row],[Pnr.]]=HV$7,Tbl.Kosten[[#This Row],[Te financieren]],"")</f>
        <v/>
      </c>
      <c r="HW86" s="160" t="str">
        <f>IF(Tbl.Kosten[[#This Row],[Pnr.]]=HW$7,Tbl.Kosten[[#This Row],[Te financieren]],"")</f>
        <v/>
      </c>
    </row>
    <row r="87" spans="2:231" x14ac:dyDescent="0.3">
      <c r="B87" s="144"/>
      <c r="C87" s="147"/>
      <c r="D87" s="146"/>
      <c r="E87" s="147"/>
      <c r="F87" s="145"/>
      <c r="G87" s="11" t="str">
        <f>IF(Tbl.Kosten[[#This Row],[Medewerker e/o 
functie]]&lt;&gt;"",_xlfn.XLOOKUP(Tbl.Kosten[[#This Row],[Medewerker e/o 
functie]],Tbl.Uurtarief[Medewerker en/of functie],Tbl.Uurtarief[Uurtarief],"",0,1),"")</f>
        <v/>
      </c>
      <c r="H87" s="121">
        <f>IFERROR(Tbl.Kosten[[#This Row],[Uren]]*Tbl.Kosten[[#This Row],[Uurtarief]],0)</f>
        <v>0</v>
      </c>
      <c r="I87" s="119" t="str">
        <f>IF(Tbl.Kosten[[#This Row],[Subtotaal uren]]&lt;&gt;0,_xlfn.XLOOKUP(Tbl.Kosten[[#This Row],[Medewerker e/o 
functie]],Tbl.Uurtarief[Medewerker en/of functie],Tbl.Uurtarief[Kostensoort arbeid],"",0,1),"")</f>
        <v/>
      </c>
      <c r="J87" s="147"/>
      <c r="K87" s="145"/>
      <c r="L87" s="149" t="str">
        <f>IF(Tbl.Kosten[[#This Row],[Activum]]&lt;&gt;"",_xlfn.XLOOKUP(Tbl.Kosten[[#This Row],[Activum]],Tbl.Afschrijvingskosten[Activum],Tbl.Afschrijvingskosten[Tarief per afschrijvings-eenheid],"",0,1),"")</f>
        <v/>
      </c>
      <c r="M87" s="122">
        <f>IFERROR(Tbl.Kosten[[#This Row],[Een-
heden]]*Tbl.Kosten[[#This Row],[Afschrijvings-
tarief]],0)</f>
        <v>0</v>
      </c>
      <c r="N87" s="122" t="str">
        <f>IF(Tbl.Kosten[[#This Row],[Subtotaal afschrijving]]&lt;&gt;0,Lijsten!A85,"")</f>
        <v/>
      </c>
      <c r="O87" s="150"/>
      <c r="P87" s="145"/>
      <c r="Q87" s="148"/>
      <c r="R87" s="122">
        <f>IFERROR(Tbl.Kosten[[#This Row],[Aantal]]*Tbl.Kosten[[#This Row],[Tarief]],0)</f>
        <v>0</v>
      </c>
      <c r="S87" s="8">
        <f>IFERROR(Tbl.Kosten[[#This Row],[Subtotaal overige kosten]]+Tbl.Kosten[[#This Row],[Subtotaal uren]]+Tbl.Kosten[[#This Row],[Subtotaal afschrijving]],0)</f>
        <v>0</v>
      </c>
      <c r="T87" s="8">
        <f>IFERROR(Tbl.Kosten[[#This Row],[Totaal kosten]]*Tbl.Kosten[[#This Row],[Subsidie%]],0)</f>
        <v>0</v>
      </c>
      <c r="U87" s="4" t="str" cm="1">
        <f t="array" ref="U87">IFERROR(_xlfn.IFS(Tbl.Kosten[[#This Row],[Subtotaal uren]]&lt;&gt;0,Tbl.Kosten[[#This Row],[Kostensoort arbeid]],Tbl.Kosten[[#This Row],[Subtotaal afschrijving]]&lt;&gt;0,Tbl.Kosten[[#This Row],[Kostensoort afschrijving]],Tbl.Kosten[[#This Row],[Subtotaal overige kosten]]&lt;&gt;0,Tbl.Kosten[[#This Row],[Kostensoort overig]]),"")</f>
        <v/>
      </c>
      <c r="V87" s="4" t="str">
        <f>IFERROR(_xlfn.XLOOKUP(Tbl.Kosten[[#This Row],[Activiteitencode]],Tbl.Activiteiten[Activiteitcode],Tbl.Activiteiten[Werkpakketcode],"",0,1),"")</f>
        <v/>
      </c>
      <c r="W87" s="4" t="str">
        <f>IFERROR(_xlfn.XLOOKUP(Tbl.Kosten[[#This Row],[Werkpakketcode]],Tbl.Werkpakketten[Werkpakketcode],Tbl.Werkpakketten[Subsidiabele activiteit],"",0,1),"")</f>
        <v/>
      </c>
      <c r="X87" s="12">
        <f>IFERROR(_xlfn.XLOOKUP(Tbl.Kosten[[#This Row],[Sanr.]],Tbl.Subsidiehoogte[SAnr.],Tbl.Subsidiehoogte[Sub. Percentage],0,0,1),0)</f>
        <v>0</v>
      </c>
      <c r="Y87" s="154" t="str">
        <f>IFERROR(_xlfn.XLOOKUP(Tbl.Kosten[[#This Row],[Partnercode]],Tbl.Projectpartners[Partnercode],Tbl.Projectpartners[PNr.],"",0,1),"")</f>
        <v>P1</v>
      </c>
      <c r="Z87" s="158">
        <f>IF(Tbl.Kosten[[#This Row],[Pnr.]]=Z$7,Tbl.Kosten[[#This Row],[Totaal kosten]],"")</f>
        <v>0</v>
      </c>
      <c r="AA87" s="158" t="str">
        <f>IF(Tbl.Kosten[[#This Row],[Pnr.]]=AA$7,Tbl.Kosten[[#This Row],[Totaal kosten]],"")</f>
        <v/>
      </c>
      <c r="AB87" s="158" t="str">
        <f>IF(Tbl.Kosten[[#This Row],[Pnr.]]=AB$7,Tbl.Kosten[[#This Row],[Totaal kosten]],"")</f>
        <v/>
      </c>
      <c r="AC87" s="158" t="str">
        <f>IF(Tbl.Kosten[[#This Row],[Pnr.]]=AC$7,Tbl.Kosten[[#This Row],[Totaal kosten]],"")</f>
        <v/>
      </c>
      <c r="AD87" s="158" t="str">
        <f>IF(Tbl.Kosten[[#This Row],[Pnr.]]=AD$7,Tbl.Kosten[[#This Row],[Totaal kosten]],"")</f>
        <v/>
      </c>
      <c r="AE87" s="158" t="str">
        <f>IF(Tbl.Kosten[[#This Row],[Pnr.]]=AE$7,Tbl.Kosten[[#This Row],[Totaal kosten]],"")</f>
        <v/>
      </c>
      <c r="AF87" s="158" t="str">
        <f>IF(Tbl.Kosten[[#This Row],[Pnr.]]=AF$7,Tbl.Kosten[[#This Row],[Totaal kosten]],"")</f>
        <v/>
      </c>
      <c r="AG87" s="158" t="str">
        <f>IF(Tbl.Kosten[[#This Row],[Pnr.]]=AG$7,Tbl.Kosten[[#This Row],[Totaal kosten]],"")</f>
        <v/>
      </c>
      <c r="AH87" s="158" t="str">
        <f>IF(Tbl.Kosten[[#This Row],[Pnr.]]=AH$7,Tbl.Kosten[[#This Row],[Totaal kosten]],"")</f>
        <v/>
      </c>
      <c r="AI87" s="158" t="str">
        <f>IF(Tbl.Kosten[[#This Row],[Pnr.]]=AI$7,Tbl.Kosten[[#This Row],[Totaal kosten]],"")</f>
        <v/>
      </c>
      <c r="AJ87" s="158" t="str">
        <f>IF(Tbl.Kosten[[#This Row],[Pnr.]]=AJ$7,Tbl.Kosten[[#This Row],[Totaal kosten]],"")</f>
        <v/>
      </c>
      <c r="AK87" s="158" t="str">
        <f>IF(Tbl.Kosten[[#This Row],[Pnr.]]=AK$7,Tbl.Kosten[[#This Row],[Totaal kosten]],"")</f>
        <v/>
      </c>
      <c r="AL87" s="158" t="str">
        <f>IF(Tbl.Kosten[[#This Row],[Pnr.]]=AL$7,Tbl.Kosten[[#This Row],[Totaal kosten]],"")</f>
        <v/>
      </c>
      <c r="AM87" s="158" t="str">
        <f>IF(Tbl.Kosten[[#This Row],[Pnr.]]=AM$7,Tbl.Kosten[[#This Row],[Totaal kosten]],"")</f>
        <v/>
      </c>
      <c r="AN87" s="158" t="str">
        <f>IF(Tbl.Kosten[[#This Row],[Pnr.]]=AN$7,Tbl.Kosten[[#This Row],[Totaal kosten]],"")</f>
        <v/>
      </c>
      <c r="AO87" s="158" t="str">
        <f>IF(Tbl.Kosten[[#This Row],[Pnr.]]=AO$7,Tbl.Kosten[[#This Row],[Totaal kosten]],"")</f>
        <v/>
      </c>
      <c r="AP87" s="158" t="str">
        <f>IF(Tbl.Kosten[[#This Row],[Pnr.]]=AP$7,Tbl.Kosten[[#This Row],[Totaal kosten]],"")</f>
        <v/>
      </c>
      <c r="AQ87" s="158" t="str">
        <f>IF(Tbl.Kosten[[#This Row],[Pnr.]]=AQ$7,Tbl.Kosten[[#This Row],[Totaal kosten]],"")</f>
        <v/>
      </c>
      <c r="AR87" s="158" t="str">
        <f>IF(Tbl.Kosten[[#This Row],[Pnr.]]=AR$7,Tbl.Kosten[[#This Row],[Totaal kosten]],"")</f>
        <v/>
      </c>
      <c r="AS87" s="158" t="str">
        <f>IF(Tbl.Kosten[[#This Row],[Pnr.]]=AS$7,Tbl.Kosten[[#This Row],[Totaal kosten]],"")</f>
        <v/>
      </c>
      <c r="AT87" s="158" t="str">
        <f>IF(Tbl.Kosten[[#This Row],[Pnr.]]=AT$7,Tbl.Kosten[[#This Row],[Totaal kosten]],"")</f>
        <v/>
      </c>
      <c r="AU87" s="158" t="str">
        <f>IF(Tbl.Kosten[[#This Row],[Pnr.]]=AU$7,Tbl.Kosten[[#This Row],[Totaal kosten]],"")</f>
        <v/>
      </c>
      <c r="AV87" s="158" t="str">
        <f>IF(Tbl.Kosten[[#This Row],[Pnr.]]=AV$7,Tbl.Kosten[[#This Row],[Totaal kosten]],"")</f>
        <v/>
      </c>
      <c r="AW87" s="158" t="str">
        <f>IF(Tbl.Kosten[[#This Row],[Pnr.]]=AW$7,Tbl.Kosten[[#This Row],[Totaal kosten]],"")</f>
        <v/>
      </c>
      <c r="AX87" s="158" t="str">
        <f>IF(Tbl.Kosten[[#This Row],[Pnr.]]=AX$7,Tbl.Kosten[[#This Row],[Totaal kosten]],"")</f>
        <v/>
      </c>
      <c r="AY87" s="158" t="str">
        <f>IF(Tbl.Kosten[[#This Row],[Pnr.]]=AY$7,Tbl.Kosten[[#This Row],[Totaal kosten]],"")</f>
        <v/>
      </c>
      <c r="AZ87" s="158" t="str">
        <f>IF(Tbl.Kosten[[#This Row],[Pnr.]]=AZ$7,Tbl.Kosten[[#This Row],[Totaal kosten]],"")</f>
        <v/>
      </c>
      <c r="BA87" s="158" t="str">
        <f>IF(Tbl.Kosten[[#This Row],[Pnr.]]=BA$7,Tbl.Kosten[[#This Row],[Totaal kosten]],"")</f>
        <v/>
      </c>
      <c r="BB87" s="158" t="str">
        <f>IF(Tbl.Kosten[[#This Row],[Pnr.]]=BB$7,Tbl.Kosten[[#This Row],[Totaal kosten]],"")</f>
        <v/>
      </c>
      <c r="BC87" s="158" t="str">
        <f>IF(Tbl.Kosten[[#This Row],[Pnr.]]=BC$7,Tbl.Kosten[[#This Row],[Totaal kosten]],"")</f>
        <v/>
      </c>
      <c r="BD87" s="158" t="str">
        <f>IF(Tbl.Kosten[[#This Row],[Pnr.]]=BD$7,Tbl.Kosten[[#This Row],[Totaal kosten]],"")</f>
        <v/>
      </c>
      <c r="BE87" s="158" t="str">
        <f>IF(Tbl.Kosten[[#This Row],[Pnr.]]=BE$7,Tbl.Kosten[[#This Row],[Totaal kosten]],"")</f>
        <v/>
      </c>
      <c r="BF87" s="158" t="str">
        <f>IF(Tbl.Kosten[[#This Row],[Pnr.]]=BF$7,Tbl.Kosten[[#This Row],[Totaal kosten]],"")</f>
        <v/>
      </c>
      <c r="BG87" s="158" t="str">
        <f>IF(Tbl.Kosten[[#This Row],[Pnr.]]=BG$7,Tbl.Kosten[[#This Row],[Totaal kosten]],"")</f>
        <v/>
      </c>
      <c r="BH87" s="158" t="str">
        <f>IF(Tbl.Kosten[[#This Row],[Pnr.]]=BH$7,Tbl.Kosten[[#This Row],[Totaal kosten]],"")</f>
        <v/>
      </c>
      <c r="BI87" s="158" t="str">
        <f>IF(Tbl.Kosten[[#This Row],[Pnr.]]=BI$7,Tbl.Kosten[[#This Row],[Totaal kosten]],"")</f>
        <v/>
      </c>
      <c r="BJ87" s="158" t="str">
        <f>IF(Tbl.Kosten[[#This Row],[Pnr.]]=BJ$7,Tbl.Kosten[[#This Row],[Totaal kosten]],"")</f>
        <v/>
      </c>
      <c r="BK87" s="158" t="str">
        <f>IF(Tbl.Kosten[[#This Row],[Pnr.]]=BK$7,Tbl.Kosten[[#This Row],[Totaal kosten]],"")</f>
        <v/>
      </c>
      <c r="BL87" s="158" t="str">
        <f>IF(Tbl.Kosten[[#This Row],[Pnr.]]=BL$7,Tbl.Kosten[[#This Row],[Totaal kosten]],"")</f>
        <v/>
      </c>
      <c r="BM87" s="158" t="str">
        <f>IF(Tbl.Kosten[[#This Row],[Pnr.]]=BM$7,Tbl.Kosten[[#This Row],[Totaal kosten]],"")</f>
        <v/>
      </c>
      <c r="BN87" s="158" t="str">
        <f>IF(Tbl.Kosten[[#This Row],[Pnr.]]=BN$7,Tbl.Kosten[[#This Row],[Totaal kosten]],"")</f>
        <v/>
      </c>
      <c r="BO87" s="158" t="str">
        <f>IF(Tbl.Kosten[[#This Row],[Pnr.]]=BO$7,Tbl.Kosten[[#This Row],[Totaal kosten]],"")</f>
        <v/>
      </c>
      <c r="BP87" s="158" t="str">
        <f>IF(Tbl.Kosten[[#This Row],[Pnr.]]=BP$7,Tbl.Kosten[[#This Row],[Totaal kosten]],"")</f>
        <v/>
      </c>
      <c r="BQ87" s="158" t="str">
        <f>IF(Tbl.Kosten[[#This Row],[Pnr.]]=BQ$7,Tbl.Kosten[[#This Row],[Totaal kosten]],"")</f>
        <v/>
      </c>
      <c r="BR87" s="158" t="str">
        <f>IF(Tbl.Kosten[[#This Row],[Pnr.]]=BR$7,Tbl.Kosten[[#This Row],[Totaal kosten]],"")</f>
        <v/>
      </c>
      <c r="BS87" s="158" t="str">
        <f>IF(Tbl.Kosten[[#This Row],[Pnr.]]=BS$7,Tbl.Kosten[[#This Row],[Totaal kosten]],"")</f>
        <v/>
      </c>
      <c r="BT87" s="158" t="str">
        <f>IF(Tbl.Kosten[[#This Row],[Pnr.]]=BT$7,Tbl.Kosten[[#This Row],[Totaal kosten]],"")</f>
        <v/>
      </c>
      <c r="BU87" s="158" t="str">
        <f>IF(Tbl.Kosten[[#This Row],[Pnr.]]=BU$7,Tbl.Kosten[[#This Row],[Totaal kosten]],"")</f>
        <v/>
      </c>
      <c r="BV87" s="158" t="str">
        <f>IF(Tbl.Kosten[[#This Row],[Pnr.]]=BV$7,Tbl.Kosten[[#This Row],[Totaal kosten]],"")</f>
        <v/>
      </c>
      <c r="BW87" s="158" t="str">
        <f>IF(Tbl.Kosten[[#This Row],[Pnr.]]=BW$7,Tbl.Kosten[[#This Row],[Totaal kosten]],"")</f>
        <v/>
      </c>
      <c r="BX87" s="158" t="str">
        <f>IFERROR(_xlfn.XLOOKUP(Tbl.Kosten[[#This Row],[Werkpakketcode]],Tbl.Werkpakketten[Werkpakketcode],Tbl.Werkpakketten[WPnr.],"",0,1),"")</f>
        <v/>
      </c>
      <c r="BY87" s="158" t="str">
        <f>IF(Tbl.Kosten[[#This Row],[WPnr.]]=BY$7,Tbl.Kosten[[#This Row],[Totaal kosten]],"")</f>
        <v/>
      </c>
      <c r="BZ87" s="158" t="str">
        <f>IF(Tbl.Kosten[[#This Row],[WPnr.]]=BZ$7,Tbl.Kosten[[#This Row],[Totaal kosten]],"")</f>
        <v/>
      </c>
      <c r="CA87" s="158" t="str">
        <f>IF(Tbl.Kosten[[#This Row],[WPnr.]]=CA$7,Tbl.Kosten[[#This Row],[Totaal kosten]],"")</f>
        <v/>
      </c>
      <c r="CB87" s="158" t="str">
        <f>IF(Tbl.Kosten[[#This Row],[WPnr.]]=CB$7,Tbl.Kosten[[#This Row],[Totaal kosten]],"")</f>
        <v/>
      </c>
      <c r="CC87" s="158" t="str">
        <f>IF(Tbl.Kosten[[#This Row],[WPnr.]]=CC$7,Tbl.Kosten[[#This Row],[Totaal kosten]],"")</f>
        <v/>
      </c>
      <c r="CD87" s="158" t="str">
        <f>IF(Tbl.Kosten[[#This Row],[WPnr.]]=CD$7,Tbl.Kosten[[#This Row],[Totaal kosten]],"")</f>
        <v/>
      </c>
      <c r="CE87" s="158" t="str">
        <f>IF(Tbl.Kosten[[#This Row],[WPnr.]]=CE$7,Tbl.Kosten[[#This Row],[Totaal kosten]],"")</f>
        <v/>
      </c>
      <c r="CF87" s="158" t="str">
        <f>IF(Tbl.Kosten[[#This Row],[WPnr.]]=CF$7,Tbl.Kosten[[#This Row],[Totaal kosten]],"")</f>
        <v/>
      </c>
      <c r="CG87" s="158" t="str">
        <f>IF(Tbl.Kosten[[#This Row],[WPnr.]]=CG$7,Tbl.Kosten[[#This Row],[Totaal kosten]],"")</f>
        <v/>
      </c>
      <c r="CH87" s="158" t="str">
        <f>IF(Tbl.Kosten[[#This Row],[WPnr.]]=CH$7,Tbl.Kosten[[#This Row],[Totaal kosten]],"")</f>
        <v/>
      </c>
      <c r="CI87" s="158" t="str">
        <f>IF(Tbl.Kosten[[#This Row],[WPnr.]]=CI$7,Tbl.Kosten[[#This Row],[Totaal kosten]],"")</f>
        <v/>
      </c>
      <c r="CJ87" s="158" t="str">
        <f>IF(Tbl.Kosten[[#This Row],[WPnr.]]=CJ$7,Tbl.Kosten[[#This Row],[Totaal kosten]],"")</f>
        <v/>
      </c>
      <c r="CK87" s="158" t="str">
        <f>IF(Tbl.Kosten[[#This Row],[WPnr.]]=CK$7,Tbl.Kosten[[#This Row],[Totaal kosten]],"")</f>
        <v/>
      </c>
      <c r="CL87" s="158" t="str">
        <f>IF(Tbl.Kosten[[#This Row],[WPnr.]]=CL$7,Tbl.Kosten[[#This Row],[Totaal kosten]],"")</f>
        <v/>
      </c>
      <c r="CM87" s="158" t="str">
        <f>IF(Tbl.Kosten[[#This Row],[WPnr.]]=CM$7,Tbl.Kosten[[#This Row],[Totaal kosten]],"")</f>
        <v/>
      </c>
      <c r="CN87" s="158" t="str">
        <f>IF(Tbl.Kosten[[#This Row],[WPnr.]]=CN$7,Tbl.Kosten[[#This Row],[Totaal kosten]],"")</f>
        <v/>
      </c>
      <c r="CO87" s="158" t="str">
        <f>IF(Tbl.Kosten[[#This Row],[WPnr.]]=CO$7,Tbl.Kosten[[#This Row],[Totaal kosten]],"")</f>
        <v/>
      </c>
      <c r="CP87" s="158" t="str">
        <f>IF(Tbl.Kosten[[#This Row],[WPnr.]]=CP$7,Tbl.Kosten[[#This Row],[Totaal kosten]],"")</f>
        <v/>
      </c>
      <c r="CQ87" s="158" t="str">
        <f>IF(Tbl.Kosten[[#This Row],[WPnr.]]=CQ$7,Tbl.Kosten[[#This Row],[Totaal kosten]],"")</f>
        <v/>
      </c>
      <c r="CR87" s="158" t="str">
        <f>IF(Tbl.Kosten[[#This Row],[WPnr.]]=CR$7,Tbl.Kosten[[#This Row],[Totaal kosten]],"")</f>
        <v/>
      </c>
      <c r="CS87" s="158" t="str">
        <f>IF(Tbl.Kosten[[#This Row],[WPnr.]]=CS$7,Tbl.Kosten[[#This Row],[Totaal kosten]],"")</f>
        <v/>
      </c>
      <c r="CT87" s="158" t="str">
        <f>IF(Tbl.Kosten[[#This Row],[WPnr.]]=CT$7,Tbl.Kosten[[#This Row],[Totaal kosten]],"")</f>
        <v/>
      </c>
      <c r="CU87" s="158" t="str">
        <f>IF(Tbl.Kosten[[#This Row],[WPnr.]]=CU$7,Tbl.Kosten[[#This Row],[Totaal kosten]],"")</f>
        <v/>
      </c>
      <c r="CV87" s="158" t="str">
        <f>IF(Tbl.Kosten[[#This Row],[WPnr.]]=CV$7,Tbl.Kosten[[#This Row],[Totaal kosten]],"")</f>
        <v/>
      </c>
      <c r="CW87" s="158" t="str">
        <f>IF(Tbl.Kosten[[#This Row],[WPnr.]]=CW$7,Tbl.Kosten[[#This Row],[Totaal kosten]],"")</f>
        <v/>
      </c>
      <c r="CX87" s="158" t="str">
        <f>IF(Tbl.Kosten[[#This Row],[WPnr.]]=CX$7,Tbl.Kosten[[#This Row],[Totaal kosten]],"")</f>
        <v/>
      </c>
      <c r="CY87" s="158" t="str">
        <f>IF(Tbl.Kosten[[#This Row],[WPnr.]]=CY$7,Tbl.Kosten[[#This Row],[Totaal kosten]],"")</f>
        <v/>
      </c>
      <c r="CZ87" s="158" t="str">
        <f>IF(Tbl.Kosten[[#This Row],[WPnr.]]=CZ$7,Tbl.Kosten[[#This Row],[Totaal kosten]],"")</f>
        <v/>
      </c>
      <c r="DA87" s="158" t="str">
        <f>IF(Tbl.Kosten[[#This Row],[WPnr.]]=DA$7,Tbl.Kosten[[#This Row],[Totaal kosten]],"")</f>
        <v/>
      </c>
      <c r="DB87" s="158" t="str">
        <f>IF(Tbl.Kosten[[#This Row],[WPnr.]]=DB$7,Tbl.Kosten[[#This Row],[Totaal kosten]],"")</f>
        <v/>
      </c>
      <c r="DC87" s="158" t="str">
        <f>IF(Tbl.Kosten[[#This Row],[WPnr.]]=DC$7,Tbl.Kosten[[#This Row],[Totaal kosten]],"")</f>
        <v/>
      </c>
      <c r="DD87" s="158" t="str">
        <f>IF(Tbl.Kosten[[#This Row],[WPnr.]]=DD$7,Tbl.Kosten[[#This Row],[Totaal kosten]],"")</f>
        <v/>
      </c>
      <c r="DE87" s="158" t="str">
        <f>IF(Tbl.Kosten[[#This Row],[WPnr.]]=DE$7,Tbl.Kosten[[#This Row],[Totaal kosten]],"")</f>
        <v/>
      </c>
      <c r="DF87" s="158" t="str">
        <f>IF(Tbl.Kosten[[#This Row],[WPnr.]]=DF$7,Tbl.Kosten[[#This Row],[Totaal kosten]],"")</f>
        <v/>
      </c>
      <c r="DG87" s="158" t="str">
        <f>IF(Tbl.Kosten[[#This Row],[WPnr.]]=DG$7,Tbl.Kosten[[#This Row],[Totaal kosten]],"")</f>
        <v/>
      </c>
      <c r="DH87" s="158" t="str">
        <f>IF(Tbl.Kosten[[#This Row],[WPnr.]]=DH$7,Tbl.Kosten[[#This Row],[Totaal kosten]],"")</f>
        <v/>
      </c>
      <c r="DI87" s="158" t="str">
        <f>IF(Tbl.Kosten[[#This Row],[WPnr.]]=DI$7,Tbl.Kosten[[#This Row],[Totaal kosten]],"")</f>
        <v/>
      </c>
      <c r="DJ87" s="158" t="str">
        <f>IF(Tbl.Kosten[[#This Row],[WPnr.]]=DJ$7,Tbl.Kosten[[#This Row],[Totaal kosten]],"")</f>
        <v/>
      </c>
      <c r="DK87" s="158" t="str">
        <f>IF(Tbl.Kosten[[#This Row],[WPnr.]]=DK$7,Tbl.Kosten[[#This Row],[Totaal kosten]],"")</f>
        <v/>
      </c>
      <c r="DL87" s="158" t="str">
        <f>IF(Tbl.Kosten[[#This Row],[WPnr.]]=DL$7,Tbl.Kosten[[#This Row],[Totaal kosten]],"")</f>
        <v/>
      </c>
      <c r="DM87" s="158" t="str">
        <f>IF(Tbl.Kosten[[#This Row],[WPnr.]]=DM$7,Tbl.Kosten[[#This Row],[Totaal kosten]],"")</f>
        <v/>
      </c>
      <c r="DN87" s="158" t="str">
        <f>IF(Tbl.Kosten[[#This Row],[WPnr.]]=DN$7,Tbl.Kosten[[#This Row],[Totaal kosten]],"")</f>
        <v/>
      </c>
      <c r="DO87" s="158" t="str">
        <f>IF(Tbl.Kosten[[#This Row],[WPnr.]]=DO$7,Tbl.Kosten[[#This Row],[Totaal kosten]],"")</f>
        <v/>
      </c>
      <c r="DP87" s="158" t="str">
        <f>IF(Tbl.Kosten[[#This Row],[WPnr.]]=DP$7,Tbl.Kosten[[#This Row],[Totaal kosten]],"")</f>
        <v/>
      </c>
      <c r="DQ87" s="158" t="str">
        <f>IF(Tbl.Kosten[[#This Row],[WPnr.]]=DQ$7,Tbl.Kosten[[#This Row],[Totaal kosten]],"")</f>
        <v/>
      </c>
      <c r="DR87" s="158" t="str">
        <f>IF(Tbl.Kosten[[#This Row],[WPnr.]]=DR$7,Tbl.Kosten[[#This Row],[Totaal kosten]],"")</f>
        <v/>
      </c>
      <c r="DS87" s="158" t="str">
        <f>IF(Tbl.Kosten[[#This Row],[WPnr.]]=DS$7,Tbl.Kosten[[#This Row],[Totaal kosten]],"")</f>
        <v/>
      </c>
      <c r="DT87" s="158" t="str">
        <f>IF(Tbl.Kosten[[#This Row],[WPnr.]]=DT$7,Tbl.Kosten[[#This Row],[Totaal kosten]],"")</f>
        <v/>
      </c>
      <c r="DU87" s="158" t="str">
        <f>IF(Tbl.Kosten[[#This Row],[WPnr.]]=DU$7,Tbl.Kosten[[#This Row],[Totaal kosten]],"")</f>
        <v/>
      </c>
      <c r="DV87" s="158" t="str">
        <f>IF(Tbl.Kosten[[#This Row],[WPnr.]]=DV$7,Tbl.Kosten[[#This Row],[Totaal kosten]],"")</f>
        <v/>
      </c>
      <c r="DW87" s="160" t="str">
        <f>IFERROR(_xlfn.XLOOKUP(Tbl.Kosten[[#This Row],[Kostensoort]],Tbl.Kostensoorten[Kostensoorten],Tbl.Kostensoorten[KSnr.],"",0,1),"")</f>
        <v/>
      </c>
      <c r="DX87" s="160" t="str">
        <f>IF(Tbl.Kosten[[#This Row],[KSnr.]]=DX$7,Tbl.Kosten[[#This Row],[Totaal kosten]],"")</f>
        <v/>
      </c>
      <c r="DY87" s="160" t="str">
        <f>IF(Tbl.Kosten[[#This Row],[KSnr.]]=DY$7,Tbl.Kosten[[#This Row],[Totaal kosten]],"")</f>
        <v/>
      </c>
      <c r="DZ87" s="160" t="str">
        <f>IF(Tbl.Kosten[[#This Row],[KSnr.]]=DZ$7,Tbl.Kosten[[#This Row],[Totaal kosten]],"")</f>
        <v/>
      </c>
      <c r="EA87" s="160" t="str">
        <f>IF(Tbl.Kosten[[#This Row],[KSnr.]]=EA$7,Tbl.Kosten[[#This Row],[Totaal kosten]],"")</f>
        <v/>
      </c>
      <c r="EB87" s="160" t="str">
        <f>IF(Tbl.Kosten[[#This Row],[KSnr.]]=EB$7,Tbl.Kosten[[#This Row],[Totaal kosten]],"")</f>
        <v/>
      </c>
      <c r="EC87" s="160" t="str">
        <f>IF(Tbl.Kosten[[#This Row],[KSnr.]]=EC$7,Tbl.Kosten[[#This Row],[Totaal kosten]],"")</f>
        <v/>
      </c>
      <c r="ED87" s="160" t="str">
        <f>IF(Tbl.Kosten[[#This Row],[KSnr.]]=ED$7,Tbl.Kosten[[#This Row],[Totaal kosten]],"")</f>
        <v/>
      </c>
      <c r="EE87" s="160" t="str">
        <f>IF(Tbl.Kosten[[#This Row],[KSnr.]]=EE$7,Tbl.Kosten[[#This Row],[Totaal kosten]],"")</f>
        <v/>
      </c>
      <c r="EF87" s="160" t="str">
        <f>IF(Tbl.Kosten[[#This Row],[KSnr.]]=EF$7,Tbl.Kosten[[#This Row],[Totaal kosten]],"")</f>
        <v/>
      </c>
      <c r="EG87" s="160" t="str">
        <f>IF(Tbl.Kosten[[#This Row],[KSnr.]]=EG$7,Tbl.Kosten[[#This Row],[Totaal kosten]],"")</f>
        <v/>
      </c>
      <c r="EH87" s="160" t="str">
        <f>IF(Tbl.Kosten[[#This Row],[KSnr.]]=EH$7,Tbl.Kosten[[#This Row],[Totaal kosten]],"")</f>
        <v/>
      </c>
      <c r="EI87" s="160" t="str">
        <f>IF(Tbl.Kosten[[#This Row],[KSnr.]]=EI$7,Tbl.Kosten[[#This Row],[Totaal kosten]],"")</f>
        <v/>
      </c>
      <c r="EJ87" s="160" t="str">
        <f>IF(Tbl.Kosten[[#This Row],[KSnr.]]=EJ$7,Tbl.Kosten[[#This Row],[Totaal kosten]],"")</f>
        <v/>
      </c>
      <c r="EK87" s="160" t="str">
        <f>IF(Tbl.Kosten[[#This Row],[KSnr.]]=EK$7,Tbl.Kosten[[#This Row],[Totaal kosten]],"")</f>
        <v/>
      </c>
      <c r="EL87" s="160" t="str">
        <f>IF(Tbl.Kosten[[#This Row],[KSnr.]]=EL$7,Tbl.Kosten[[#This Row],[Totaal kosten]],"")</f>
        <v/>
      </c>
      <c r="EM87" s="160" t="str">
        <f>IF(Tbl.Kosten[[#This Row],[KSnr.]]=EM$7,Tbl.Kosten[[#This Row],[Totaal kosten]],"")</f>
        <v/>
      </c>
      <c r="EN87" s="160" t="str">
        <f>IF(Tbl.Kosten[[#This Row],[KSnr.]]=EN$7,Tbl.Kosten[[#This Row],[Totaal kosten]],"")</f>
        <v/>
      </c>
      <c r="EO87" s="160" t="str">
        <f>IF(Tbl.Kosten[[#This Row],[KSnr.]]=EO$7,Tbl.Kosten[[#This Row],[Totaal kosten]],"")</f>
        <v/>
      </c>
      <c r="EP87" s="160" t="str">
        <f>IF(Tbl.Kosten[[#This Row],[KSnr.]]=EP$7,Tbl.Kosten[[#This Row],[Totaal kosten]],"")</f>
        <v/>
      </c>
      <c r="EQ87" s="160" t="str">
        <f>IF(Tbl.Kosten[[#This Row],[KSnr.]]=EQ$7,Tbl.Kosten[[#This Row],[Totaal kosten]],"")</f>
        <v/>
      </c>
      <c r="ER87" s="154" t="str">
        <f>IFERROR(_xlfn.XLOOKUP(Tbl.Kosten[[#This Row],[Subsidieactiviteit]],Tbl.Subsidiehoogte[Subsidieactiviteit],Tbl.Subsidiehoogte[SAnr.],"",0,1),"")</f>
        <v/>
      </c>
      <c r="ES87" s="160" t="str">
        <f>IF(Tbl.Kosten[[#This Row],[Sanr.]]=ES$7,Tbl.Kosten[[#This Row],[Totaal kosten]],"")</f>
        <v/>
      </c>
      <c r="ET87" s="160" t="str">
        <f>IF(Tbl.Kosten[[#This Row],[Sanr.]]=ET$7,Tbl.Kosten[[#This Row],[Totaal kosten]],"")</f>
        <v/>
      </c>
      <c r="EU87" s="160" t="str">
        <f>IF(Tbl.Kosten[[#This Row],[Sanr.]]=EU$7,Tbl.Kosten[[#This Row],[Totaal kosten]],"")</f>
        <v/>
      </c>
      <c r="EV87" s="160" t="str">
        <f>IF(Tbl.Kosten[[#This Row],[Sanr.]]=EV$7,Tbl.Kosten[[#This Row],[Totaal kosten]],"")</f>
        <v/>
      </c>
      <c r="EW87" s="160" t="str">
        <f>IF(Tbl.Kosten[[#This Row],[Sanr.]]=EW$7,Tbl.Kosten[[#This Row],[Totaal kosten]],"")</f>
        <v/>
      </c>
      <c r="EX87" s="160" t="str">
        <f>IF(Tbl.Kosten[[#This Row],[Sanr.]]=EX$7,Tbl.Kosten[[#This Row],[Totaal kosten]],"")</f>
        <v/>
      </c>
      <c r="EY87" s="160" t="str">
        <f>IF(Tbl.Kosten[[#This Row],[Sanr.]]=EY$7,Tbl.Kosten[[#This Row],[Totaal kosten]],"")</f>
        <v/>
      </c>
      <c r="EZ87" s="160" t="str">
        <f>IF(Tbl.Kosten[[#This Row],[Sanr.]]=EZ$7,Tbl.Kosten[[#This Row],[Totaal kosten]],"")</f>
        <v/>
      </c>
      <c r="FA87" s="160" t="str">
        <f>IF(Tbl.Kosten[[#This Row],[Sanr.]]=FA$7,Tbl.Kosten[[#This Row],[Totaal kosten]],"")</f>
        <v/>
      </c>
      <c r="FB87" s="160" t="str">
        <f>IF(Tbl.Kosten[[#This Row],[Sanr.]]=FB$7,Tbl.Kosten[[#This Row],[Totaal kosten]],"")</f>
        <v/>
      </c>
      <c r="FC87" s="160" t="str">
        <f>IF(Tbl.Kosten[[#This Row],[Sanr.]]=FC$7,Tbl.Kosten[[#This Row],[Totaal kosten]],"")</f>
        <v/>
      </c>
      <c r="FD87" s="160" t="str">
        <f>IF(Tbl.Kosten[[#This Row],[Sanr.]]=FD$7,Tbl.Kosten[[#This Row],[Totaal kosten]],"")</f>
        <v/>
      </c>
      <c r="FE87" s="160" t="str">
        <f>IF(Tbl.Kosten[[#This Row],[Sanr.]]=FE$7,Tbl.Kosten[[#This Row],[Totaal kosten]],"")</f>
        <v/>
      </c>
      <c r="FF87" s="160" t="str">
        <f>IF(Tbl.Kosten[[#This Row],[Sanr.]]=FF$7,Tbl.Kosten[[#This Row],[Totaal kosten]],"")</f>
        <v/>
      </c>
      <c r="FG87" s="160" t="str">
        <f>IF(Tbl.Kosten[[#This Row],[Sanr.]]=FG$7,Tbl.Kosten[[#This Row],[Totaal kosten]],"")</f>
        <v/>
      </c>
      <c r="FH87" s="160" t="str">
        <f>IF(Tbl.Kosten[[#This Row],[Sanr.]]=FH$7,Tbl.Kosten[[#This Row],[Totaal kosten]],"")</f>
        <v/>
      </c>
      <c r="FI87" s="160" t="str">
        <f>IF(Tbl.Kosten[[#This Row],[Sanr.]]=FI$7,Tbl.Kosten[[#This Row],[Totaal kosten]],"")</f>
        <v/>
      </c>
      <c r="FJ87" s="160" t="str">
        <f>IF(Tbl.Kosten[[#This Row],[Sanr.]]=FJ$7,Tbl.Kosten[[#This Row],[Totaal kosten]],"")</f>
        <v/>
      </c>
      <c r="FK87" s="160" t="str">
        <f>IF(Tbl.Kosten[[#This Row],[Sanr.]]=FK$7,Tbl.Kosten[[#This Row],[Totaal kosten]],"")</f>
        <v/>
      </c>
      <c r="FL87" s="160" t="str">
        <f>IF(Tbl.Kosten[[#This Row],[Sanr.]]=FL$7,Tbl.Kosten[[#This Row],[Totaal kosten]],"")</f>
        <v/>
      </c>
      <c r="FM87" s="160" t="str">
        <f>IF(Tbl.Kosten[[#This Row],[Sanr.]]=FM$7,Tbl.Kosten[[#This Row],[Totaal kosten]],"")</f>
        <v/>
      </c>
      <c r="FN87" s="160" t="str">
        <f>IF(Tbl.Kosten[[#This Row],[Sanr.]]=FN$7,Tbl.Kosten[[#This Row],[Totaal kosten]],"")</f>
        <v/>
      </c>
      <c r="FO87" s="160" t="str">
        <f>IF(Tbl.Kosten[[#This Row],[Sanr.]]=FO$7,Tbl.Kosten[[#This Row],[Totaal kosten]],"")</f>
        <v/>
      </c>
      <c r="FP87" s="160" t="str">
        <f>IF(Tbl.Kosten[[#This Row],[Sanr.]]=FP$7,Tbl.Kosten[[#This Row],[Totaal kosten]],"")</f>
        <v/>
      </c>
      <c r="FQ87" s="160" t="str">
        <f>IF(Tbl.Kosten[[#This Row],[Sanr.]]=FQ$7,Tbl.Kosten[[#This Row],[Totaal kosten]],"")</f>
        <v/>
      </c>
      <c r="FR87" s="160" t="str">
        <f>IF(Tbl.Kosten[[#This Row],[Sanr.]]=FR$7,Tbl.Kosten[[#This Row],[Totaal kosten]],"")</f>
        <v/>
      </c>
      <c r="FS87" s="160" t="str">
        <f>IF(Tbl.Kosten[[#This Row],[Sanr.]]=FS$7,Tbl.Kosten[[#This Row],[Totaal kosten]],"")</f>
        <v/>
      </c>
      <c r="FT87" s="160" t="str">
        <f>IF(Tbl.Kosten[[#This Row],[Sanr.]]=FT$7,Tbl.Kosten[[#This Row],[Totaal kosten]],"")</f>
        <v/>
      </c>
      <c r="FU87" s="160" t="str">
        <f>IF(Tbl.Kosten[[#This Row],[Sanr.]]=FU$7,Tbl.Kosten[[#This Row],[Totaal kosten]],"")</f>
        <v/>
      </c>
      <c r="FV87" s="160" t="str">
        <f>IF(Tbl.Kosten[[#This Row],[Sanr.]]=FV$7,Tbl.Kosten[[#This Row],[Totaal kosten]],"")</f>
        <v/>
      </c>
      <c r="FW87" s="160" t="str">
        <f>IFERROR(_xlfn.XLOOKUP(Tbl.Kosten[[#This Row],[Activiteitencode]],Tbl.Activiteiten[Activiteitcode],Tbl.Activiteiten[Anr.],"",0,1),"")</f>
        <v/>
      </c>
      <c r="FX87" s="181" t="str">
        <f>_xlfn.CONCAT(Tbl.Kosten[[#This Row],[Pnr.]],Tbl.Kosten[[#This Row],[Sanr.]])</f>
        <v>P1</v>
      </c>
      <c r="FY87" s="160">
        <f>Tbl.Kosten[[#This Row],[Totaal kosten]]-Tbl.Kosten[[#This Row],[Subsidie]]</f>
        <v>0</v>
      </c>
      <c r="FZ87" s="160">
        <f>IF(Tbl.Kosten[[#This Row],[Pnr.]]=FZ$7,Tbl.Kosten[[#This Row],[Te financieren]],"")</f>
        <v>0</v>
      </c>
      <c r="GA87" s="160" t="str">
        <f>IF(Tbl.Kosten[[#This Row],[Pnr.]]=GA$7,Tbl.Kosten[[#This Row],[Te financieren]],"")</f>
        <v/>
      </c>
      <c r="GB87" s="160" t="str">
        <f>IF(Tbl.Kosten[[#This Row],[Pnr.]]=GB$7,Tbl.Kosten[[#This Row],[Te financieren]],"")</f>
        <v/>
      </c>
      <c r="GC87" s="160" t="str">
        <f>IF(Tbl.Kosten[[#This Row],[Pnr.]]=GC$7,Tbl.Kosten[[#This Row],[Te financieren]],"")</f>
        <v/>
      </c>
      <c r="GD87" s="160" t="str">
        <f>IF(Tbl.Kosten[[#This Row],[Pnr.]]=GD$7,Tbl.Kosten[[#This Row],[Te financieren]],"")</f>
        <v/>
      </c>
      <c r="GE87" s="160" t="str">
        <f>IF(Tbl.Kosten[[#This Row],[Pnr.]]=GE$7,Tbl.Kosten[[#This Row],[Te financieren]],"")</f>
        <v/>
      </c>
      <c r="GF87" s="160" t="str">
        <f>IF(Tbl.Kosten[[#This Row],[Pnr.]]=GF$7,Tbl.Kosten[[#This Row],[Te financieren]],"")</f>
        <v/>
      </c>
      <c r="GG87" s="160" t="str">
        <f>IF(Tbl.Kosten[[#This Row],[Pnr.]]=GG$7,Tbl.Kosten[[#This Row],[Te financieren]],"")</f>
        <v/>
      </c>
      <c r="GH87" s="160" t="str">
        <f>IF(Tbl.Kosten[[#This Row],[Pnr.]]=GH$7,Tbl.Kosten[[#This Row],[Te financieren]],"")</f>
        <v/>
      </c>
      <c r="GI87" s="160" t="str">
        <f>IF(Tbl.Kosten[[#This Row],[Pnr.]]=GI$7,Tbl.Kosten[[#This Row],[Te financieren]],"")</f>
        <v/>
      </c>
      <c r="GJ87" s="160" t="str">
        <f>IF(Tbl.Kosten[[#This Row],[Pnr.]]=GJ$7,Tbl.Kosten[[#This Row],[Te financieren]],"")</f>
        <v/>
      </c>
      <c r="GK87" s="160" t="str">
        <f>IF(Tbl.Kosten[[#This Row],[Pnr.]]=GK$7,Tbl.Kosten[[#This Row],[Te financieren]],"")</f>
        <v/>
      </c>
      <c r="GL87" s="160" t="str">
        <f>IF(Tbl.Kosten[[#This Row],[Pnr.]]=GL$7,Tbl.Kosten[[#This Row],[Te financieren]],"")</f>
        <v/>
      </c>
      <c r="GM87" s="160" t="str">
        <f>IF(Tbl.Kosten[[#This Row],[Pnr.]]=GM$7,Tbl.Kosten[[#This Row],[Te financieren]],"")</f>
        <v/>
      </c>
      <c r="GN87" s="160" t="str">
        <f>IF(Tbl.Kosten[[#This Row],[Pnr.]]=GN$7,Tbl.Kosten[[#This Row],[Te financieren]],"")</f>
        <v/>
      </c>
      <c r="GO87" s="160" t="str">
        <f>IF(Tbl.Kosten[[#This Row],[Pnr.]]=GO$7,Tbl.Kosten[[#This Row],[Te financieren]],"")</f>
        <v/>
      </c>
      <c r="GP87" s="160" t="str">
        <f>IF(Tbl.Kosten[[#This Row],[Pnr.]]=GP$7,Tbl.Kosten[[#This Row],[Te financieren]],"")</f>
        <v/>
      </c>
      <c r="GQ87" s="160" t="str">
        <f>IF(Tbl.Kosten[[#This Row],[Pnr.]]=GQ$7,Tbl.Kosten[[#This Row],[Te financieren]],"")</f>
        <v/>
      </c>
      <c r="GR87" s="160" t="str">
        <f>IF(Tbl.Kosten[[#This Row],[Pnr.]]=GR$7,Tbl.Kosten[[#This Row],[Te financieren]],"")</f>
        <v/>
      </c>
      <c r="GS87" s="160" t="str">
        <f>IF(Tbl.Kosten[[#This Row],[Pnr.]]=GS$7,Tbl.Kosten[[#This Row],[Te financieren]],"")</f>
        <v/>
      </c>
      <c r="GT87" s="160" t="str">
        <f>IF(Tbl.Kosten[[#This Row],[Pnr.]]=GT$7,Tbl.Kosten[[#This Row],[Te financieren]],"")</f>
        <v/>
      </c>
      <c r="GU87" s="160" t="str">
        <f>IF(Tbl.Kosten[[#This Row],[Pnr.]]=GU$7,Tbl.Kosten[[#This Row],[Te financieren]],"")</f>
        <v/>
      </c>
      <c r="GV87" s="160" t="str">
        <f>IF(Tbl.Kosten[[#This Row],[Pnr.]]=GV$7,Tbl.Kosten[[#This Row],[Te financieren]],"")</f>
        <v/>
      </c>
      <c r="GW87" s="160" t="str">
        <f>IF(Tbl.Kosten[[#This Row],[Pnr.]]=GW$7,Tbl.Kosten[[#This Row],[Te financieren]],"")</f>
        <v/>
      </c>
      <c r="GX87" s="160" t="str">
        <f>IF(Tbl.Kosten[[#This Row],[Pnr.]]=GX$7,Tbl.Kosten[[#This Row],[Te financieren]],"")</f>
        <v/>
      </c>
      <c r="GY87" s="160" t="str">
        <f>IF(Tbl.Kosten[[#This Row],[Pnr.]]=GY$7,Tbl.Kosten[[#This Row],[Te financieren]],"")</f>
        <v/>
      </c>
      <c r="GZ87" s="160" t="str">
        <f>IF(Tbl.Kosten[[#This Row],[Pnr.]]=GZ$7,Tbl.Kosten[[#This Row],[Te financieren]],"")</f>
        <v/>
      </c>
      <c r="HA87" s="160" t="str">
        <f>IF(Tbl.Kosten[[#This Row],[Pnr.]]=HA$7,Tbl.Kosten[[#This Row],[Te financieren]],"")</f>
        <v/>
      </c>
      <c r="HB87" s="160" t="str">
        <f>IF(Tbl.Kosten[[#This Row],[Pnr.]]=HB$7,Tbl.Kosten[[#This Row],[Te financieren]],"")</f>
        <v/>
      </c>
      <c r="HC87" s="160" t="str">
        <f>IF(Tbl.Kosten[[#This Row],[Pnr.]]=HC$7,Tbl.Kosten[[#This Row],[Te financieren]],"")</f>
        <v/>
      </c>
      <c r="HD87" s="160" t="str">
        <f>IF(Tbl.Kosten[[#This Row],[Pnr.]]=HD$7,Tbl.Kosten[[#This Row],[Te financieren]],"")</f>
        <v/>
      </c>
      <c r="HE87" s="160" t="str">
        <f>IF(Tbl.Kosten[[#This Row],[Pnr.]]=HE$7,Tbl.Kosten[[#This Row],[Te financieren]],"")</f>
        <v/>
      </c>
      <c r="HF87" s="160" t="str">
        <f>IF(Tbl.Kosten[[#This Row],[Pnr.]]=HF$7,Tbl.Kosten[[#This Row],[Te financieren]],"")</f>
        <v/>
      </c>
      <c r="HG87" s="160" t="str">
        <f>IF(Tbl.Kosten[[#This Row],[Pnr.]]=HG$7,Tbl.Kosten[[#This Row],[Te financieren]],"")</f>
        <v/>
      </c>
      <c r="HH87" s="160" t="str">
        <f>IF(Tbl.Kosten[[#This Row],[Pnr.]]=HH$7,Tbl.Kosten[[#This Row],[Te financieren]],"")</f>
        <v/>
      </c>
      <c r="HI87" s="160" t="str">
        <f>IF(Tbl.Kosten[[#This Row],[Pnr.]]=HI$7,Tbl.Kosten[[#This Row],[Te financieren]],"")</f>
        <v/>
      </c>
      <c r="HJ87" s="160" t="str">
        <f>IF(Tbl.Kosten[[#This Row],[Pnr.]]=HJ$7,Tbl.Kosten[[#This Row],[Te financieren]],"")</f>
        <v/>
      </c>
      <c r="HK87" s="160" t="str">
        <f>IF(Tbl.Kosten[[#This Row],[Pnr.]]=HK$7,Tbl.Kosten[[#This Row],[Te financieren]],"")</f>
        <v/>
      </c>
      <c r="HL87" s="160" t="str">
        <f>IF(Tbl.Kosten[[#This Row],[Pnr.]]=HL$7,Tbl.Kosten[[#This Row],[Te financieren]],"")</f>
        <v/>
      </c>
      <c r="HM87" s="160" t="str">
        <f>IF(Tbl.Kosten[[#This Row],[Pnr.]]=HM$7,Tbl.Kosten[[#This Row],[Te financieren]],"")</f>
        <v/>
      </c>
      <c r="HN87" s="160" t="str">
        <f>IF(Tbl.Kosten[[#This Row],[Pnr.]]=HN$7,Tbl.Kosten[[#This Row],[Te financieren]],"")</f>
        <v/>
      </c>
      <c r="HO87" s="160" t="str">
        <f>IF(Tbl.Kosten[[#This Row],[Pnr.]]=HO$7,Tbl.Kosten[[#This Row],[Te financieren]],"")</f>
        <v/>
      </c>
      <c r="HP87" s="160" t="str">
        <f>IF(Tbl.Kosten[[#This Row],[Pnr.]]=HP$7,Tbl.Kosten[[#This Row],[Te financieren]],"")</f>
        <v/>
      </c>
      <c r="HQ87" s="160" t="str">
        <f>IF(Tbl.Kosten[[#This Row],[Pnr.]]=HQ$7,Tbl.Kosten[[#This Row],[Te financieren]],"")</f>
        <v/>
      </c>
      <c r="HR87" s="160" t="str">
        <f>IF(Tbl.Kosten[[#This Row],[Pnr.]]=HR$7,Tbl.Kosten[[#This Row],[Te financieren]],"")</f>
        <v/>
      </c>
      <c r="HS87" s="160" t="str">
        <f>IF(Tbl.Kosten[[#This Row],[Pnr.]]=HS$7,Tbl.Kosten[[#This Row],[Te financieren]],"")</f>
        <v/>
      </c>
      <c r="HT87" s="160" t="str">
        <f>IF(Tbl.Kosten[[#This Row],[Pnr.]]=HT$7,Tbl.Kosten[[#This Row],[Te financieren]],"")</f>
        <v/>
      </c>
      <c r="HU87" s="160" t="str">
        <f>IF(Tbl.Kosten[[#This Row],[Pnr.]]=HU$7,Tbl.Kosten[[#This Row],[Te financieren]],"")</f>
        <v/>
      </c>
      <c r="HV87" s="160" t="str">
        <f>IF(Tbl.Kosten[[#This Row],[Pnr.]]=HV$7,Tbl.Kosten[[#This Row],[Te financieren]],"")</f>
        <v/>
      </c>
      <c r="HW87" s="160" t="str">
        <f>IF(Tbl.Kosten[[#This Row],[Pnr.]]=HW$7,Tbl.Kosten[[#This Row],[Te financieren]],"")</f>
        <v/>
      </c>
    </row>
    <row r="88" spans="2:231" x14ac:dyDescent="0.3">
      <c r="B88" s="144"/>
      <c r="C88" s="147"/>
      <c r="D88" s="146"/>
      <c r="E88" s="147"/>
      <c r="F88" s="145"/>
      <c r="G88" s="11" t="str">
        <f>IF(Tbl.Kosten[[#This Row],[Medewerker e/o 
functie]]&lt;&gt;"",_xlfn.XLOOKUP(Tbl.Kosten[[#This Row],[Medewerker e/o 
functie]],Tbl.Uurtarief[Medewerker en/of functie],Tbl.Uurtarief[Uurtarief],"",0,1),"")</f>
        <v/>
      </c>
      <c r="H88" s="121">
        <f>IFERROR(Tbl.Kosten[[#This Row],[Uren]]*Tbl.Kosten[[#This Row],[Uurtarief]],0)</f>
        <v>0</v>
      </c>
      <c r="I88" s="119" t="str">
        <f>IF(Tbl.Kosten[[#This Row],[Subtotaal uren]]&lt;&gt;0,_xlfn.XLOOKUP(Tbl.Kosten[[#This Row],[Medewerker e/o 
functie]],Tbl.Uurtarief[Medewerker en/of functie],Tbl.Uurtarief[Kostensoort arbeid],"",0,1),"")</f>
        <v/>
      </c>
      <c r="J88" s="147"/>
      <c r="K88" s="145"/>
      <c r="L88" s="149" t="str">
        <f>IF(Tbl.Kosten[[#This Row],[Activum]]&lt;&gt;"",_xlfn.XLOOKUP(Tbl.Kosten[[#This Row],[Activum]],Tbl.Afschrijvingskosten[Activum],Tbl.Afschrijvingskosten[Tarief per afschrijvings-eenheid],"",0,1),"")</f>
        <v/>
      </c>
      <c r="M88" s="122">
        <f>IFERROR(Tbl.Kosten[[#This Row],[Een-
heden]]*Tbl.Kosten[[#This Row],[Afschrijvings-
tarief]],0)</f>
        <v>0</v>
      </c>
      <c r="N88" s="122" t="str">
        <f>IF(Tbl.Kosten[[#This Row],[Subtotaal afschrijving]]&lt;&gt;0,Lijsten!A86,"")</f>
        <v/>
      </c>
      <c r="O88" s="150"/>
      <c r="P88" s="145"/>
      <c r="Q88" s="148"/>
      <c r="R88" s="122">
        <f>IFERROR(Tbl.Kosten[[#This Row],[Aantal]]*Tbl.Kosten[[#This Row],[Tarief]],0)</f>
        <v>0</v>
      </c>
      <c r="S88" s="8">
        <f>IFERROR(Tbl.Kosten[[#This Row],[Subtotaal overige kosten]]+Tbl.Kosten[[#This Row],[Subtotaal uren]]+Tbl.Kosten[[#This Row],[Subtotaal afschrijving]],0)</f>
        <v>0</v>
      </c>
      <c r="T88" s="8">
        <f>IFERROR(Tbl.Kosten[[#This Row],[Totaal kosten]]*Tbl.Kosten[[#This Row],[Subsidie%]],0)</f>
        <v>0</v>
      </c>
      <c r="U88" s="4" t="str" cm="1">
        <f t="array" ref="U88">IFERROR(_xlfn.IFS(Tbl.Kosten[[#This Row],[Subtotaal uren]]&lt;&gt;0,Tbl.Kosten[[#This Row],[Kostensoort arbeid]],Tbl.Kosten[[#This Row],[Subtotaal afschrijving]]&lt;&gt;0,Tbl.Kosten[[#This Row],[Kostensoort afschrijving]],Tbl.Kosten[[#This Row],[Subtotaal overige kosten]]&lt;&gt;0,Tbl.Kosten[[#This Row],[Kostensoort overig]]),"")</f>
        <v/>
      </c>
      <c r="V88" s="4" t="str">
        <f>IFERROR(_xlfn.XLOOKUP(Tbl.Kosten[[#This Row],[Activiteitencode]],Tbl.Activiteiten[Activiteitcode],Tbl.Activiteiten[Werkpakketcode],"",0,1),"")</f>
        <v/>
      </c>
      <c r="W88" s="4" t="str">
        <f>IFERROR(_xlfn.XLOOKUP(Tbl.Kosten[[#This Row],[Werkpakketcode]],Tbl.Werkpakketten[Werkpakketcode],Tbl.Werkpakketten[Subsidiabele activiteit],"",0,1),"")</f>
        <v/>
      </c>
      <c r="X88" s="12">
        <f>IFERROR(_xlfn.XLOOKUP(Tbl.Kosten[[#This Row],[Sanr.]],Tbl.Subsidiehoogte[SAnr.],Tbl.Subsidiehoogte[Sub. Percentage],0,0,1),0)</f>
        <v>0</v>
      </c>
      <c r="Y88" s="154" t="str">
        <f>IFERROR(_xlfn.XLOOKUP(Tbl.Kosten[[#This Row],[Partnercode]],Tbl.Projectpartners[Partnercode],Tbl.Projectpartners[PNr.],"",0,1),"")</f>
        <v>P1</v>
      </c>
      <c r="Z88" s="158">
        <f>IF(Tbl.Kosten[[#This Row],[Pnr.]]=Z$7,Tbl.Kosten[[#This Row],[Totaal kosten]],"")</f>
        <v>0</v>
      </c>
      <c r="AA88" s="158" t="str">
        <f>IF(Tbl.Kosten[[#This Row],[Pnr.]]=AA$7,Tbl.Kosten[[#This Row],[Totaal kosten]],"")</f>
        <v/>
      </c>
      <c r="AB88" s="158" t="str">
        <f>IF(Tbl.Kosten[[#This Row],[Pnr.]]=AB$7,Tbl.Kosten[[#This Row],[Totaal kosten]],"")</f>
        <v/>
      </c>
      <c r="AC88" s="158" t="str">
        <f>IF(Tbl.Kosten[[#This Row],[Pnr.]]=AC$7,Tbl.Kosten[[#This Row],[Totaal kosten]],"")</f>
        <v/>
      </c>
      <c r="AD88" s="158" t="str">
        <f>IF(Tbl.Kosten[[#This Row],[Pnr.]]=AD$7,Tbl.Kosten[[#This Row],[Totaal kosten]],"")</f>
        <v/>
      </c>
      <c r="AE88" s="158" t="str">
        <f>IF(Tbl.Kosten[[#This Row],[Pnr.]]=AE$7,Tbl.Kosten[[#This Row],[Totaal kosten]],"")</f>
        <v/>
      </c>
      <c r="AF88" s="158" t="str">
        <f>IF(Tbl.Kosten[[#This Row],[Pnr.]]=AF$7,Tbl.Kosten[[#This Row],[Totaal kosten]],"")</f>
        <v/>
      </c>
      <c r="AG88" s="158" t="str">
        <f>IF(Tbl.Kosten[[#This Row],[Pnr.]]=AG$7,Tbl.Kosten[[#This Row],[Totaal kosten]],"")</f>
        <v/>
      </c>
      <c r="AH88" s="158" t="str">
        <f>IF(Tbl.Kosten[[#This Row],[Pnr.]]=AH$7,Tbl.Kosten[[#This Row],[Totaal kosten]],"")</f>
        <v/>
      </c>
      <c r="AI88" s="158" t="str">
        <f>IF(Tbl.Kosten[[#This Row],[Pnr.]]=AI$7,Tbl.Kosten[[#This Row],[Totaal kosten]],"")</f>
        <v/>
      </c>
      <c r="AJ88" s="158" t="str">
        <f>IF(Tbl.Kosten[[#This Row],[Pnr.]]=AJ$7,Tbl.Kosten[[#This Row],[Totaal kosten]],"")</f>
        <v/>
      </c>
      <c r="AK88" s="158" t="str">
        <f>IF(Tbl.Kosten[[#This Row],[Pnr.]]=AK$7,Tbl.Kosten[[#This Row],[Totaal kosten]],"")</f>
        <v/>
      </c>
      <c r="AL88" s="158" t="str">
        <f>IF(Tbl.Kosten[[#This Row],[Pnr.]]=AL$7,Tbl.Kosten[[#This Row],[Totaal kosten]],"")</f>
        <v/>
      </c>
      <c r="AM88" s="158" t="str">
        <f>IF(Tbl.Kosten[[#This Row],[Pnr.]]=AM$7,Tbl.Kosten[[#This Row],[Totaal kosten]],"")</f>
        <v/>
      </c>
      <c r="AN88" s="158" t="str">
        <f>IF(Tbl.Kosten[[#This Row],[Pnr.]]=AN$7,Tbl.Kosten[[#This Row],[Totaal kosten]],"")</f>
        <v/>
      </c>
      <c r="AO88" s="158" t="str">
        <f>IF(Tbl.Kosten[[#This Row],[Pnr.]]=AO$7,Tbl.Kosten[[#This Row],[Totaal kosten]],"")</f>
        <v/>
      </c>
      <c r="AP88" s="158" t="str">
        <f>IF(Tbl.Kosten[[#This Row],[Pnr.]]=AP$7,Tbl.Kosten[[#This Row],[Totaal kosten]],"")</f>
        <v/>
      </c>
      <c r="AQ88" s="158" t="str">
        <f>IF(Tbl.Kosten[[#This Row],[Pnr.]]=AQ$7,Tbl.Kosten[[#This Row],[Totaal kosten]],"")</f>
        <v/>
      </c>
      <c r="AR88" s="158" t="str">
        <f>IF(Tbl.Kosten[[#This Row],[Pnr.]]=AR$7,Tbl.Kosten[[#This Row],[Totaal kosten]],"")</f>
        <v/>
      </c>
      <c r="AS88" s="158" t="str">
        <f>IF(Tbl.Kosten[[#This Row],[Pnr.]]=AS$7,Tbl.Kosten[[#This Row],[Totaal kosten]],"")</f>
        <v/>
      </c>
      <c r="AT88" s="158" t="str">
        <f>IF(Tbl.Kosten[[#This Row],[Pnr.]]=AT$7,Tbl.Kosten[[#This Row],[Totaal kosten]],"")</f>
        <v/>
      </c>
      <c r="AU88" s="158" t="str">
        <f>IF(Tbl.Kosten[[#This Row],[Pnr.]]=AU$7,Tbl.Kosten[[#This Row],[Totaal kosten]],"")</f>
        <v/>
      </c>
      <c r="AV88" s="158" t="str">
        <f>IF(Tbl.Kosten[[#This Row],[Pnr.]]=AV$7,Tbl.Kosten[[#This Row],[Totaal kosten]],"")</f>
        <v/>
      </c>
      <c r="AW88" s="158" t="str">
        <f>IF(Tbl.Kosten[[#This Row],[Pnr.]]=AW$7,Tbl.Kosten[[#This Row],[Totaal kosten]],"")</f>
        <v/>
      </c>
      <c r="AX88" s="158" t="str">
        <f>IF(Tbl.Kosten[[#This Row],[Pnr.]]=AX$7,Tbl.Kosten[[#This Row],[Totaal kosten]],"")</f>
        <v/>
      </c>
      <c r="AY88" s="158" t="str">
        <f>IF(Tbl.Kosten[[#This Row],[Pnr.]]=AY$7,Tbl.Kosten[[#This Row],[Totaal kosten]],"")</f>
        <v/>
      </c>
      <c r="AZ88" s="158" t="str">
        <f>IF(Tbl.Kosten[[#This Row],[Pnr.]]=AZ$7,Tbl.Kosten[[#This Row],[Totaal kosten]],"")</f>
        <v/>
      </c>
      <c r="BA88" s="158" t="str">
        <f>IF(Tbl.Kosten[[#This Row],[Pnr.]]=BA$7,Tbl.Kosten[[#This Row],[Totaal kosten]],"")</f>
        <v/>
      </c>
      <c r="BB88" s="158" t="str">
        <f>IF(Tbl.Kosten[[#This Row],[Pnr.]]=BB$7,Tbl.Kosten[[#This Row],[Totaal kosten]],"")</f>
        <v/>
      </c>
      <c r="BC88" s="158" t="str">
        <f>IF(Tbl.Kosten[[#This Row],[Pnr.]]=BC$7,Tbl.Kosten[[#This Row],[Totaal kosten]],"")</f>
        <v/>
      </c>
      <c r="BD88" s="158" t="str">
        <f>IF(Tbl.Kosten[[#This Row],[Pnr.]]=BD$7,Tbl.Kosten[[#This Row],[Totaal kosten]],"")</f>
        <v/>
      </c>
      <c r="BE88" s="158" t="str">
        <f>IF(Tbl.Kosten[[#This Row],[Pnr.]]=BE$7,Tbl.Kosten[[#This Row],[Totaal kosten]],"")</f>
        <v/>
      </c>
      <c r="BF88" s="158" t="str">
        <f>IF(Tbl.Kosten[[#This Row],[Pnr.]]=BF$7,Tbl.Kosten[[#This Row],[Totaal kosten]],"")</f>
        <v/>
      </c>
      <c r="BG88" s="158" t="str">
        <f>IF(Tbl.Kosten[[#This Row],[Pnr.]]=BG$7,Tbl.Kosten[[#This Row],[Totaal kosten]],"")</f>
        <v/>
      </c>
      <c r="BH88" s="158" t="str">
        <f>IF(Tbl.Kosten[[#This Row],[Pnr.]]=BH$7,Tbl.Kosten[[#This Row],[Totaal kosten]],"")</f>
        <v/>
      </c>
      <c r="BI88" s="158" t="str">
        <f>IF(Tbl.Kosten[[#This Row],[Pnr.]]=BI$7,Tbl.Kosten[[#This Row],[Totaal kosten]],"")</f>
        <v/>
      </c>
      <c r="BJ88" s="158" t="str">
        <f>IF(Tbl.Kosten[[#This Row],[Pnr.]]=BJ$7,Tbl.Kosten[[#This Row],[Totaal kosten]],"")</f>
        <v/>
      </c>
      <c r="BK88" s="158" t="str">
        <f>IF(Tbl.Kosten[[#This Row],[Pnr.]]=BK$7,Tbl.Kosten[[#This Row],[Totaal kosten]],"")</f>
        <v/>
      </c>
      <c r="BL88" s="158" t="str">
        <f>IF(Tbl.Kosten[[#This Row],[Pnr.]]=BL$7,Tbl.Kosten[[#This Row],[Totaal kosten]],"")</f>
        <v/>
      </c>
      <c r="BM88" s="158" t="str">
        <f>IF(Tbl.Kosten[[#This Row],[Pnr.]]=BM$7,Tbl.Kosten[[#This Row],[Totaal kosten]],"")</f>
        <v/>
      </c>
      <c r="BN88" s="158" t="str">
        <f>IF(Tbl.Kosten[[#This Row],[Pnr.]]=BN$7,Tbl.Kosten[[#This Row],[Totaal kosten]],"")</f>
        <v/>
      </c>
      <c r="BO88" s="158" t="str">
        <f>IF(Tbl.Kosten[[#This Row],[Pnr.]]=BO$7,Tbl.Kosten[[#This Row],[Totaal kosten]],"")</f>
        <v/>
      </c>
      <c r="BP88" s="158" t="str">
        <f>IF(Tbl.Kosten[[#This Row],[Pnr.]]=BP$7,Tbl.Kosten[[#This Row],[Totaal kosten]],"")</f>
        <v/>
      </c>
      <c r="BQ88" s="158" t="str">
        <f>IF(Tbl.Kosten[[#This Row],[Pnr.]]=BQ$7,Tbl.Kosten[[#This Row],[Totaal kosten]],"")</f>
        <v/>
      </c>
      <c r="BR88" s="158" t="str">
        <f>IF(Tbl.Kosten[[#This Row],[Pnr.]]=BR$7,Tbl.Kosten[[#This Row],[Totaal kosten]],"")</f>
        <v/>
      </c>
      <c r="BS88" s="158" t="str">
        <f>IF(Tbl.Kosten[[#This Row],[Pnr.]]=BS$7,Tbl.Kosten[[#This Row],[Totaal kosten]],"")</f>
        <v/>
      </c>
      <c r="BT88" s="158" t="str">
        <f>IF(Tbl.Kosten[[#This Row],[Pnr.]]=BT$7,Tbl.Kosten[[#This Row],[Totaal kosten]],"")</f>
        <v/>
      </c>
      <c r="BU88" s="158" t="str">
        <f>IF(Tbl.Kosten[[#This Row],[Pnr.]]=BU$7,Tbl.Kosten[[#This Row],[Totaal kosten]],"")</f>
        <v/>
      </c>
      <c r="BV88" s="158" t="str">
        <f>IF(Tbl.Kosten[[#This Row],[Pnr.]]=BV$7,Tbl.Kosten[[#This Row],[Totaal kosten]],"")</f>
        <v/>
      </c>
      <c r="BW88" s="158" t="str">
        <f>IF(Tbl.Kosten[[#This Row],[Pnr.]]=BW$7,Tbl.Kosten[[#This Row],[Totaal kosten]],"")</f>
        <v/>
      </c>
      <c r="BX88" s="158" t="str">
        <f>IFERROR(_xlfn.XLOOKUP(Tbl.Kosten[[#This Row],[Werkpakketcode]],Tbl.Werkpakketten[Werkpakketcode],Tbl.Werkpakketten[WPnr.],"",0,1),"")</f>
        <v/>
      </c>
      <c r="BY88" s="158" t="str">
        <f>IF(Tbl.Kosten[[#This Row],[WPnr.]]=BY$7,Tbl.Kosten[[#This Row],[Totaal kosten]],"")</f>
        <v/>
      </c>
      <c r="BZ88" s="158" t="str">
        <f>IF(Tbl.Kosten[[#This Row],[WPnr.]]=BZ$7,Tbl.Kosten[[#This Row],[Totaal kosten]],"")</f>
        <v/>
      </c>
      <c r="CA88" s="158" t="str">
        <f>IF(Tbl.Kosten[[#This Row],[WPnr.]]=CA$7,Tbl.Kosten[[#This Row],[Totaal kosten]],"")</f>
        <v/>
      </c>
      <c r="CB88" s="158" t="str">
        <f>IF(Tbl.Kosten[[#This Row],[WPnr.]]=CB$7,Tbl.Kosten[[#This Row],[Totaal kosten]],"")</f>
        <v/>
      </c>
      <c r="CC88" s="158" t="str">
        <f>IF(Tbl.Kosten[[#This Row],[WPnr.]]=CC$7,Tbl.Kosten[[#This Row],[Totaal kosten]],"")</f>
        <v/>
      </c>
      <c r="CD88" s="158" t="str">
        <f>IF(Tbl.Kosten[[#This Row],[WPnr.]]=CD$7,Tbl.Kosten[[#This Row],[Totaal kosten]],"")</f>
        <v/>
      </c>
      <c r="CE88" s="158" t="str">
        <f>IF(Tbl.Kosten[[#This Row],[WPnr.]]=CE$7,Tbl.Kosten[[#This Row],[Totaal kosten]],"")</f>
        <v/>
      </c>
      <c r="CF88" s="158" t="str">
        <f>IF(Tbl.Kosten[[#This Row],[WPnr.]]=CF$7,Tbl.Kosten[[#This Row],[Totaal kosten]],"")</f>
        <v/>
      </c>
      <c r="CG88" s="158" t="str">
        <f>IF(Tbl.Kosten[[#This Row],[WPnr.]]=CG$7,Tbl.Kosten[[#This Row],[Totaal kosten]],"")</f>
        <v/>
      </c>
      <c r="CH88" s="158" t="str">
        <f>IF(Tbl.Kosten[[#This Row],[WPnr.]]=CH$7,Tbl.Kosten[[#This Row],[Totaal kosten]],"")</f>
        <v/>
      </c>
      <c r="CI88" s="158" t="str">
        <f>IF(Tbl.Kosten[[#This Row],[WPnr.]]=CI$7,Tbl.Kosten[[#This Row],[Totaal kosten]],"")</f>
        <v/>
      </c>
      <c r="CJ88" s="158" t="str">
        <f>IF(Tbl.Kosten[[#This Row],[WPnr.]]=CJ$7,Tbl.Kosten[[#This Row],[Totaal kosten]],"")</f>
        <v/>
      </c>
      <c r="CK88" s="158" t="str">
        <f>IF(Tbl.Kosten[[#This Row],[WPnr.]]=CK$7,Tbl.Kosten[[#This Row],[Totaal kosten]],"")</f>
        <v/>
      </c>
      <c r="CL88" s="158" t="str">
        <f>IF(Tbl.Kosten[[#This Row],[WPnr.]]=CL$7,Tbl.Kosten[[#This Row],[Totaal kosten]],"")</f>
        <v/>
      </c>
      <c r="CM88" s="158" t="str">
        <f>IF(Tbl.Kosten[[#This Row],[WPnr.]]=CM$7,Tbl.Kosten[[#This Row],[Totaal kosten]],"")</f>
        <v/>
      </c>
      <c r="CN88" s="158" t="str">
        <f>IF(Tbl.Kosten[[#This Row],[WPnr.]]=CN$7,Tbl.Kosten[[#This Row],[Totaal kosten]],"")</f>
        <v/>
      </c>
      <c r="CO88" s="158" t="str">
        <f>IF(Tbl.Kosten[[#This Row],[WPnr.]]=CO$7,Tbl.Kosten[[#This Row],[Totaal kosten]],"")</f>
        <v/>
      </c>
      <c r="CP88" s="158" t="str">
        <f>IF(Tbl.Kosten[[#This Row],[WPnr.]]=CP$7,Tbl.Kosten[[#This Row],[Totaal kosten]],"")</f>
        <v/>
      </c>
      <c r="CQ88" s="158" t="str">
        <f>IF(Tbl.Kosten[[#This Row],[WPnr.]]=CQ$7,Tbl.Kosten[[#This Row],[Totaal kosten]],"")</f>
        <v/>
      </c>
      <c r="CR88" s="158" t="str">
        <f>IF(Tbl.Kosten[[#This Row],[WPnr.]]=CR$7,Tbl.Kosten[[#This Row],[Totaal kosten]],"")</f>
        <v/>
      </c>
      <c r="CS88" s="158" t="str">
        <f>IF(Tbl.Kosten[[#This Row],[WPnr.]]=CS$7,Tbl.Kosten[[#This Row],[Totaal kosten]],"")</f>
        <v/>
      </c>
      <c r="CT88" s="158" t="str">
        <f>IF(Tbl.Kosten[[#This Row],[WPnr.]]=CT$7,Tbl.Kosten[[#This Row],[Totaal kosten]],"")</f>
        <v/>
      </c>
      <c r="CU88" s="158" t="str">
        <f>IF(Tbl.Kosten[[#This Row],[WPnr.]]=CU$7,Tbl.Kosten[[#This Row],[Totaal kosten]],"")</f>
        <v/>
      </c>
      <c r="CV88" s="158" t="str">
        <f>IF(Tbl.Kosten[[#This Row],[WPnr.]]=CV$7,Tbl.Kosten[[#This Row],[Totaal kosten]],"")</f>
        <v/>
      </c>
      <c r="CW88" s="158" t="str">
        <f>IF(Tbl.Kosten[[#This Row],[WPnr.]]=CW$7,Tbl.Kosten[[#This Row],[Totaal kosten]],"")</f>
        <v/>
      </c>
      <c r="CX88" s="158" t="str">
        <f>IF(Tbl.Kosten[[#This Row],[WPnr.]]=CX$7,Tbl.Kosten[[#This Row],[Totaal kosten]],"")</f>
        <v/>
      </c>
      <c r="CY88" s="158" t="str">
        <f>IF(Tbl.Kosten[[#This Row],[WPnr.]]=CY$7,Tbl.Kosten[[#This Row],[Totaal kosten]],"")</f>
        <v/>
      </c>
      <c r="CZ88" s="158" t="str">
        <f>IF(Tbl.Kosten[[#This Row],[WPnr.]]=CZ$7,Tbl.Kosten[[#This Row],[Totaal kosten]],"")</f>
        <v/>
      </c>
      <c r="DA88" s="158" t="str">
        <f>IF(Tbl.Kosten[[#This Row],[WPnr.]]=DA$7,Tbl.Kosten[[#This Row],[Totaal kosten]],"")</f>
        <v/>
      </c>
      <c r="DB88" s="158" t="str">
        <f>IF(Tbl.Kosten[[#This Row],[WPnr.]]=DB$7,Tbl.Kosten[[#This Row],[Totaal kosten]],"")</f>
        <v/>
      </c>
      <c r="DC88" s="158" t="str">
        <f>IF(Tbl.Kosten[[#This Row],[WPnr.]]=DC$7,Tbl.Kosten[[#This Row],[Totaal kosten]],"")</f>
        <v/>
      </c>
      <c r="DD88" s="158" t="str">
        <f>IF(Tbl.Kosten[[#This Row],[WPnr.]]=DD$7,Tbl.Kosten[[#This Row],[Totaal kosten]],"")</f>
        <v/>
      </c>
      <c r="DE88" s="158" t="str">
        <f>IF(Tbl.Kosten[[#This Row],[WPnr.]]=DE$7,Tbl.Kosten[[#This Row],[Totaal kosten]],"")</f>
        <v/>
      </c>
      <c r="DF88" s="158" t="str">
        <f>IF(Tbl.Kosten[[#This Row],[WPnr.]]=DF$7,Tbl.Kosten[[#This Row],[Totaal kosten]],"")</f>
        <v/>
      </c>
      <c r="DG88" s="158" t="str">
        <f>IF(Tbl.Kosten[[#This Row],[WPnr.]]=DG$7,Tbl.Kosten[[#This Row],[Totaal kosten]],"")</f>
        <v/>
      </c>
      <c r="DH88" s="158" t="str">
        <f>IF(Tbl.Kosten[[#This Row],[WPnr.]]=DH$7,Tbl.Kosten[[#This Row],[Totaal kosten]],"")</f>
        <v/>
      </c>
      <c r="DI88" s="158" t="str">
        <f>IF(Tbl.Kosten[[#This Row],[WPnr.]]=DI$7,Tbl.Kosten[[#This Row],[Totaal kosten]],"")</f>
        <v/>
      </c>
      <c r="DJ88" s="158" t="str">
        <f>IF(Tbl.Kosten[[#This Row],[WPnr.]]=DJ$7,Tbl.Kosten[[#This Row],[Totaal kosten]],"")</f>
        <v/>
      </c>
      <c r="DK88" s="158" t="str">
        <f>IF(Tbl.Kosten[[#This Row],[WPnr.]]=DK$7,Tbl.Kosten[[#This Row],[Totaal kosten]],"")</f>
        <v/>
      </c>
      <c r="DL88" s="158" t="str">
        <f>IF(Tbl.Kosten[[#This Row],[WPnr.]]=DL$7,Tbl.Kosten[[#This Row],[Totaal kosten]],"")</f>
        <v/>
      </c>
      <c r="DM88" s="158" t="str">
        <f>IF(Tbl.Kosten[[#This Row],[WPnr.]]=DM$7,Tbl.Kosten[[#This Row],[Totaal kosten]],"")</f>
        <v/>
      </c>
      <c r="DN88" s="158" t="str">
        <f>IF(Tbl.Kosten[[#This Row],[WPnr.]]=DN$7,Tbl.Kosten[[#This Row],[Totaal kosten]],"")</f>
        <v/>
      </c>
      <c r="DO88" s="158" t="str">
        <f>IF(Tbl.Kosten[[#This Row],[WPnr.]]=DO$7,Tbl.Kosten[[#This Row],[Totaal kosten]],"")</f>
        <v/>
      </c>
      <c r="DP88" s="158" t="str">
        <f>IF(Tbl.Kosten[[#This Row],[WPnr.]]=DP$7,Tbl.Kosten[[#This Row],[Totaal kosten]],"")</f>
        <v/>
      </c>
      <c r="DQ88" s="158" t="str">
        <f>IF(Tbl.Kosten[[#This Row],[WPnr.]]=DQ$7,Tbl.Kosten[[#This Row],[Totaal kosten]],"")</f>
        <v/>
      </c>
      <c r="DR88" s="158" t="str">
        <f>IF(Tbl.Kosten[[#This Row],[WPnr.]]=DR$7,Tbl.Kosten[[#This Row],[Totaal kosten]],"")</f>
        <v/>
      </c>
      <c r="DS88" s="158" t="str">
        <f>IF(Tbl.Kosten[[#This Row],[WPnr.]]=DS$7,Tbl.Kosten[[#This Row],[Totaal kosten]],"")</f>
        <v/>
      </c>
      <c r="DT88" s="158" t="str">
        <f>IF(Tbl.Kosten[[#This Row],[WPnr.]]=DT$7,Tbl.Kosten[[#This Row],[Totaal kosten]],"")</f>
        <v/>
      </c>
      <c r="DU88" s="158" t="str">
        <f>IF(Tbl.Kosten[[#This Row],[WPnr.]]=DU$7,Tbl.Kosten[[#This Row],[Totaal kosten]],"")</f>
        <v/>
      </c>
      <c r="DV88" s="158" t="str">
        <f>IF(Tbl.Kosten[[#This Row],[WPnr.]]=DV$7,Tbl.Kosten[[#This Row],[Totaal kosten]],"")</f>
        <v/>
      </c>
      <c r="DW88" s="160" t="str">
        <f>IFERROR(_xlfn.XLOOKUP(Tbl.Kosten[[#This Row],[Kostensoort]],Tbl.Kostensoorten[Kostensoorten],Tbl.Kostensoorten[KSnr.],"",0,1),"")</f>
        <v/>
      </c>
      <c r="DX88" s="160" t="str">
        <f>IF(Tbl.Kosten[[#This Row],[KSnr.]]=DX$7,Tbl.Kosten[[#This Row],[Totaal kosten]],"")</f>
        <v/>
      </c>
      <c r="DY88" s="160" t="str">
        <f>IF(Tbl.Kosten[[#This Row],[KSnr.]]=DY$7,Tbl.Kosten[[#This Row],[Totaal kosten]],"")</f>
        <v/>
      </c>
      <c r="DZ88" s="160" t="str">
        <f>IF(Tbl.Kosten[[#This Row],[KSnr.]]=DZ$7,Tbl.Kosten[[#This Row],[Totaal kosten]],"")</f>
        <v/>
      </c>
      <c r="EA88" s="160" t="str">
        <f>IF(Tbl.Kosten[[#This Row],[KSnr.]]=EA$7,Tbl.Kosten[[#This Row],[Totaal kosten]],"")</f>
        <v/>
      </c>
      <c r="EB88" s="160" t="str">
        <f>IF(Tbl.Kosten[[#This Row],[KSnr.]]=EB$7,Tbl.Kosten[[#This Row],[Totaal kosten]],"")</f>
        <v/>
      </c>
      <c r="EC88" s="160" t="str">
        <f>IF(Tbl.Kosten[[#This Row],[KSnr.]]=EC$7,Tbl.Kosten[[#This Row],[Totaal kosten]],"")</f>
        <v/>
      </c>
      <c r="ED88" s="160" t="str">
        <f>IF(Tbl.Kosten[[#This Row],[KSnr.]]=ED$7,Tbl.Kosten[[#This Row],[Totaal kosten]],"")</f>
        <v/>
      </c>
      <c r="EE88" s="160" t="str">
        <f>IF(Tbl.Kosten[[#This Row],[KSnr.]]=EE$7,Tbl.Kosten[[#This Row],[Totaal kosten]],"")</f>
        <v/>
      </c>
      <c r="EF88" s="160" t="str">
        <f>IF(Tbl.Kosten[[#This Row],[KSnr.]]=EF$7,Tbl.Kosten[[#This Row],[Totaal kosten]],"")</f>
        <v/>
      </c>
      <c r="EG88" s="160" t="str">
        <f>IF(Tbl.Kosten[[#This Row],[KSnr.]]=EG$7,Tbl.Kosten[[#This Row],[Totaal kosten]],"")</f>
        <v/>
      </c>
      <c r="EH88" s="160" t="str">
        <f>IF(Tbl.Kosten[[#This Row],[KSnr.]]=EH$7,Tbl.Kosten[[#This Row],[Totaal kosten]],"")</f>
        <v/>
      </c>
      <c r="EI88" s="160" t="str">
        <f>IF(Tbl.Kosten[[#This Row],[KSnr.]]=EI$7,Tbl.Kosten[[#This Row],[Totaal kosten]],"")</f>
        <v/>
      </c>
      <c r="EJ88" s="160" t="str">
        <f>IF(Tbl.Kosten[[#This Row],[KSnr.]]=EJ$7,Tbl.Kosten[[#This Row],[Totaal kosten]],"")</f>
        <v/>
      </c>
      <c r="EK88" s="160" t="str">
        <f>IF(Tbl.Kosten[[#This Row],[KSnr.]]=EK$7,Tbl.Kosten[[#This Row],[Totaal kosten]],"")</f>
        <v/>
      </c>
      <c r="EL88" s="160" t="str">
        <f>IF(Tbl.Kosten[[#This Row],[KSnr.]]=EL$7,Tbl.Kosten[[#This Row],[Totaal kosten]],"")</f>
        <v/>
      </c>
      <c r="EM88" s="160" t="str">
        <f>IF(Tbl.Kosten[[#This Row],[KSnr.]]=EM$7,Tbl.Kosten[[#This Row],[Totaal kosten]],"")</f>
        <v/>
      </c>
      <c r="EN88" s="160" t="str">
        <f>IF(Tbl.Kosten[[#This Row],[KSnr.]]=EN$7,Tbl.Kosten[[#This Row],[Totaal kosten]],"")</f>
        <v/>
      </c>
      <c r="EO88" s="160" t="str">
        <f>IF(Tbl.Kosten[[#This Row],[KSnr.]]=EO$7,Tbl.Kosten[[#This Row],[Totaal kosten]],"")</f>
        <v/>
      </c>
      <c r="EP88" s="160" t="str">
        <f>IF(Tbl.Kosten[[#This Row],[KSnr.]]=EP$7,Tbl.Kosten[[#This Row],[Totaal kosten]],"")</f>
        <v/>
      </c>
      <c r="EQ88" s="160" t="str">
        <f>IF(Tbl.Kosten[[#This Row],[KSnr.]]=EQ$7,Tbl.Kosten[[#This Row],[Totaal kosten]],"")</f>
        <v/>
      </c>
      <c r="ER88" s="154" t="str">
        <f>IFERROR(_xlfn.XLOOKUP(Tbl.Kosten[[#This Row],[Subsidieactiviteit]],Tbl.Subsidiehoogte[Subsidieactiviteit],Tbl.Subsidiehoogte[SAnr.],"",0,1),"")</f>
        <v/>
      </c>
      <c r="ES88" s="160" t="str">
        <f>IF(Tbl.Kosten[[#This Row],[Sanr.]]=ES$7,Tbl.Kosten[[#This Row],[Totaal kosten]],"")</f>
        <v/>
      </c>
      <c r="ET88" s="160" t="str">
        <f>IF(Tbl.Kosten[[#This Row],[Sanr.]]=ET$7,Tbl.Kosten[[#This Row],[Totaal kosten]],"")</f>
        <v/>
      </c>
      <c r="EU88" s="160" t="str">
        <f>IF(Tbl.Kosten[[#This Row],[Sanr.]]=EU$7,Tbl.Kosten[[#This Row],[Totaal kosten]],"")</f>
        <v/>
      </c>
      <c r="EV88" s="160" t="str">
        <f>IF(Tbl.Kosten[[#This Row],[Sanr.]]=EV$7,Tbl.Kosten[[#This Row],[Totaal kosten]],"")</f>
        <v/>
      </c>
      <c r="EW88" s="160" t="str">
        <f>IF(Tbl.Kosten[[#This Row],[Sanr.]]=EW$7,Tbl.Kosten[[#This Row],[Totaal kosten]],"")</f>
        <v/>
      </c>
      <c r="EX88" s="160" t="str">
        <f>IF(Tbl.Kosten[[#This Row],[Sanr.]]=EX$7,Tbl.Kosten[[#This Row],[Totaal kosten]],"")</f>
        <v/>
      </c>
      <c r="EY88" s="160" t="str">
        <f>IF(Tbl.Kosten[[#This Row],[Sanr.]]=EY$7,Tbl.Kosten[[#This Row],[Totaal kosten]],"")</f>
        <v/>
      </c>
      <c r="EZ88" s="160" t="str">
        <f>IF(Tbl.Kosten[[#This Row],[Sanr.]]=EZ$7,Tbl.Kosten[[#This Row],[Totaal kosten]],"")</f>
        <v/>
      </c>
      <c r="FA88" s="160" t="str">
        <f>IF(Tbl.Kosten[[#This Row],[Sanr.]]=FA$7,Tbl.Kosten[[#This Row],[Totaal kosten]],"")</f>
        <v/>
      </c>
      <c r="FB88" s="160" t="str">
        <f>IF(Tbl.Kosten[[#This Row],[Sanr.]]=FB$7,Tbl.Kosten[[#This Row],[Totaal kosten]],"")</f>
        <v/>
      </c>
      <c r="FC88" s="160" t="str">
        <f>IF(Tbl.Kosten[[#This Row],[Sanr.]]=FC$7,Tbl.Kosten[[#This Row],[Totaal kosten]],"")</f>
        <v/>
      </c>
      <c r="FD88" s="160" t="str">
        <f>IF(Tbl.Kosten[[#This Row],[Sanr.]]=FD$7,Tbl.Kosten[[#This Row],[Totaal kosten]],"")</f>
        <v/>
      </c>
      <c r="FE88" s="160" t="str">
        <f>IF(Tbl.Kosten[[#This Row],[Sanr.]]=FE$7,Tbl.Kosten[[#This Row],[Totaal kosten]],"")</f>
        <v/>
      </c>
      <c r="FF88" s="160" t="str">
        <f>IF(Tbl.Kosten[[#This Row],[Sanr.]]=FF$7,Tbl.Kosten[[#This Row],[Totaal kosten]],"")</f>
        <v/>
      </c>
      <c r="FG88" s="160" t="str">
        <f>IF(Tbl.Kosten[[#This Row],[Sanr.]]=FG$7,Tbl.Kosten[[#This Row],[Totaal kosten]],"")</f>
        <v/>
      </c>
      <c r="FH88" s="160" t="str">
        <f>IF(Tbl.Kosten[[#This Row],[Sanr.]]=FH$7,Tbl.Kosten[[#This Row],[Totaal kosten]],"")</f>
        <v/>
      </c>
      <c r="FI88" s="160" t="str">
        <f>IF(Tbl.Kosten[[#This Row],[Sanr.]]=FI$7,Tbl.Kosten[[#This Row],[Totaal kosten]],"")</f>
        <v/>
      </c>
      <c r="FJ88" s="160" t="str">
        <f>IF(Tbl.Kosten[[#This Row],[Sanr.]]=FJ$7,Tbl.Kosten[[#This Row],[Totaal kosten]],"")</f>
        <v/>
      </c>
      <c r="FK88" s="160" t="str">
        <f>IF(Tbl.Kosten[[#This Row],[Sanr.]]=FK$7,Tbl.Kosten[[#This Row],[Totaal kosten]],"")</f>
        <v/>
      </c>
      <c r="FL88" s="160" t="str">
        <f>IF(Tbl.Kosten[[#This Row],[Sanr.]]=FL$7,Tbl.Kosten[[#This Row],[Totaal kosten]],"")</f>
        <v/>
      </c>
      <c r="FM88" s="160" t="str">
        <f>IF(Tbl.Kosten[[#This Row],[Sanr.]]=FM$7,Tbl.Kosten[[#This Row],[Totaal kosten]],"")</f>
        <v/>
      </c>
      <c r="FN88" s="160" t="str">
        <f>IF(Tbl.Kosten[[#This Row],[Sanr.]]=FN$7,Tbl.Kosten[[#This Row],[Totaal kosten]],"")</f>
        <v/>
      </c>
      <c r="FO88" s="160" t="str">
        <f>IF(Tbl.Kosten[[#This Row],[Sanr.]]=FO$7,Tbl.Kosten[[#This Row],[Totaal kosten]],"")</f>
        <v/>
      </c>
      <c r="FP88" s="160" t="str">
        <f>IF(Tbl.Kosten[[#This Row],[Sanr.]]=FP$7,Tbl.Kosten[[#This Row],[Totaal kosten]],"")</f>
        <v/>
      </c>
      <c r="FQ88" s="160" t="str">
        <f>IF(Tbl.Kosten[[#This Row],[Sanr.]]=FQ$7,Tbl.Kosten[[#This Row],[Totaal kosten]],"")</f>
        <v/>
      </c>
      <c r="FR88" s="160" t="str">
        <f>IF(Tbl.Kosten[[#This Row],[Sanr.]]=FR$7,Tbl.Kosten[[#This Row],[Totaal kosten]],"")</f>
        <v/>
      </c>
      <c r="FS88" s="160" t="str">
        <f>IF(Tbl.Kosten[[#This Row],[Sanr.]]=FS$7,Tbl.Kosten[[#This Row],[Totaal kosten]],"")</f>
        <v/>
      </c>
      <c r="FT88" s="160" t="str">
        <f>IF(Tbl.Kosten[[#This Row],[Sanr.]]=FT$7,Tbl.Kosten[[#This Row],[Totaal kosten]],"")</f>
        <v/>
      </c>
      <c r="FU88" s="160" t="str">
        <f>IF(Tbl.Kosten[[#This Row],[Sanr.]]=FU$7,Tbl.Kosten[[#This Row],[Totaal kosten]],"")</f>
        <v/>
      </c>
      <c r="FV88" s="160" t="str">
        <f>IF(Tbl.Kosten[[#This Row],[Sanr.]]=FV$7,Tbl.Kosten[[#This Row],[Totaal kosten]],"")</f>
        <v/>
      </c>
      <c r="FW88" s="160" t="str">
        <f>IFERROR(_xlfn.XLOOKUP(Tbl.Kosten[[#This Row],[Activiteitencode]],Tbl.Activiteiten[Activiteitcode],Tbl.Activiteiten[Anr.],"",0,1),"")</f>
        <v/>
      </c>
      <c r="FX88" s="181" t="str">
        <f>_xlfn.CONCAT(Tbl.Kosten[[#This Row],[Pnr.]],Tbl.Kosten[[#This Row],[Sanr.]])</f>
        <v>P1</v>
      </c>
      <c r="FY88" s="160">
        <f>Tbl.Kosten[[#This Row],[Totaal kosten]]-Tbl.Kosten[[#This Row],[Subsidie]]</f>
        <v>0</v>
      </c>
      <c r="FZ88" s="160">
        <f>IF(Tbl.Kosten[[#This Row],[Pnr.]]=FZ$7,Tbl.Kosten[[#This Row],[Te financieren]],"")</f>
        <v>0</v>
      </c>
      <c r="GA88" s="160" t="str">
        <f>IF(Tbl.Kosten[[#This Row],[Pnr.]]=GA$7,Tbl.Kosten[[#This Row],[Te financieren]],"")</f>
        <v/>
      </c>
      <c r="GB88" s="160" t="str">
        <f>IF(Tbl.Kosten[[#This Row],[Pnr.]]=GB$7,Tbl.Kosten[[#This Row],[Te financieren]],"")</f>
        <v/>
      </c>
      <c r="GC88" s="160" t="str">
        <f>IF(Tbl.Kosten[[#This Row],[Pnr.]]=GC$7,Tbl.Kosten[[#This Row],[Te financieren]],"")</f>
        <v/>
      </c>
      <c r="GD88" s="160" t="str">
        <f>IF(Tbl.Kosten[[#This Row],[Pnr.]]=GD$7,Tbl.Kosten[[#This Row],[Te financieren]],"")</f>
        <v/>
      </c>
      <c r="GE88" s="160" t="str">
        <f>IF(Tbl.Kosten[[#This Row],[Pnr.]]=GE$7,Tbl.Kosten[[#This Row],[Te financieren]],"")</f>
        <v/>
      </c>
      <c r="GF88" s="160" t="str">
        <f>IF(Tbl.Kosten[[#This Row],[Pnr.]]=GF$7,Tbl.Kosten[[#This Row],[Te financieren]],"")</f>
        <v/>
      </c>
      <c r="GG88" s="160" t="str">
        <f>IF(Tbl.Kosten[[#This Row],[Pnr.]]=GG$7,Tbl.Kosten[[#This Row],[Te financieren]],"")</f>
        <v/>
      </c>
      <c r="GH88" s="160" t="str">
        <f>IF(Tbl.Kosten[[#This Row],[Pnr.]]=GH$7,Tbl.Kosten[[#This Row],[Te financieren]],"")</f>
        <v/>
      </c>
      <c r="GI88" s="160" t="str">
        <f>IF(Tbl.Kosten[[#This Row],[Pnr.]]=GI$7,Tbl.Kosten[[#This Row],[Te financieren]],"")</f>
        <v/>
      </c>
      <c r="GJ88" s="160" t="str">
        <f>IF(Tbl.Kosten[[#This Row],[Pnr.]]=GJ$7,Tbl.Kosten[[#This Row],[Te financieren]],"")</f>
        <v/>
      </c>
      <c r="GK88" s="160" t="str">
        <f>IF(Tbl.Kosten[[#This Row],[Pnr.]]=GK$7,Tbl.Kosten[[#This Row],[Te financieren]],"")</f>
        <v/>
      </c>
      <c r="GL88" s="160" t="str">
        <f>IF(Tbl.Kosten[[#This Row],[Pnr.]]=GL$7,Tbl.Kosten[[#This Row],[Te financieren]],"")</f>
        <v/>
      </c>
      <c r="GM88" s="160" t="str">
        <f>IF(Tbl.Kosten[[#This Row],[Pnr.]]=GM$7,Tbl.Kosten[[#This Row],[Te financieren]],"")</f>
        <v/>
      </c>
      <c r="GN88" s="160" t="str">
        <f>IF(Tbl.Kosten[[#This Row],[Pnr.]]=GN$7,Tbl.Kosten[[#This Row],[Te financieren]],"")</f>
        <v/>
      </c>
      <c r="GO88" s="160" t="str">
        <f>IF(Tbl.Kosten[[#This Row],[Pnr.]]=GO$7,Tbl.Kosten[[#This Row],[Te financieren]],"")</f>
        <v/>
      </c>
      <c r="GP88" s="160" t="str">
        <f>IF(Tbl.Kosten[[#This Row],[Pnr.]]=GP$7,Tbl.Kosten[[#This Row],[Te financieren]],"")</f>
        <v/>
      </c>
      <c r="GQ88" s="160" t="str">
        <f>IF(Tbl.Kosten[[#This Row],[Pnr.]]=GQ$7,Tbl.Kosten[[#This Row],[Te financieren]],"")</f>
        <v/>
      </c>
      <c r="GR88" s="160" t="str">
        <f>IF(Tbl.Kosten[[#This Row],[Pnr.]]=GR$7,Tbl.Kosten[[#This Row],[Te financieren]],"")</f>
        <v/>
      </c>
      <c r="GS88" s="160" t="str">
        <f>IF(Tbl.Kosten[[#This Row],[Pnr.]]=GS$7,Tbl.Kosten[[#This Row],[Te financieren]],"")</f>
        <v/>
      </c>
      <c r="GT88" s="160" t="str">
        <f>IF(Tbl.Kosten[[#This Row],[Pnr.]]=GT$7,Tbl.Kosten[[#This Row],[Te financieren]],"")</f>
        <v/>
      </c>
      <c r="GU88" s="160" t="str">
        <f>IF(Tbl.Kosten[[#This Row],[Pnr.]]=GU$7,Tbl.Kosten[[#This Row],[Te financieren]],"")</f>
        <v/>
      </c>
      <c r="GV88" s="160" t="str">
        <f>IF(Tbl.Kosten[[#This Row],[Pnr.]]=GV$7,Tbl.Kosten[[#This Row],[Te financieren]],"")</f>
        <v/>
      </c>
      <c r="GW88" s="160" t="str">
        <f>IF(Tbl.Kosten[[#This Row],[Pnr.]]=GW$7,Tbl.Kosten[[#This Row],[Te financieren]],"")</f>
        <v/>
      </c>
      <c r="GX88" s="160" t="str">
        <f>IF(Tbl.Kosten[[#This Row],[Pnr.]]=GX$7,Tbl.Kosten[[#This Row],[Te financieren]],"")</f>
        <v/>
      </c>
      <c r="GY88" s="160" t="str">
        <f>IF(Tbl.Kosten[[#This Row],[Pnr.]]=GY$7,Tbl.Kosten[[#This Row],[Te financieren]],"")</f>
        <v/>
      </c>
      <c r="GZ88" s="160" t="str">
        <f>IF(Tbl.Kosten[[#This Row],[Pnr.]]=GZ$7,Tbl.Kosten[[#This Row],[Te financieren]],"")</f>
        <v/>
      </c>
      <c r="HA88" s="160" t="str">
        <f>IF(Tbl.Kosten[[#This Row],[Pnr.]]=HA$7,Tbl.Kosten[[#This Row],[Te financieren]],"")</f>
        <v/>
      </c>
      <c r="HB88" s="160" t="str">
        <f>IF(Tbl.Kosten[[#This Row],[Pnr.]]=HB$7,Tbl.Kosten[[#This Row],[Te financieren]],"")</f>
        <v/>
      </c>
      <c r="HC88" s="160" t="str">
        <f>IF(Tbl.Kosten[[#This Row],[Pnr.]]=HC$7,Tbl.Kosten[[#This Row],[Te financieren]],"")</f>
        <v/>
      </c>
      <c r="HD88" s="160" t="str">
        <f>IF(Tbl.Kosten[[#This Row],[Pnr.]]=HD$7,Tbl.Kosten[[#This Row],[Te financieren]],"")</f>
        <v/>
      </c>
      <c r="HE88" s="160" t="str">
        <f>IF(Tbl.Kosten[[#This Row],[Pnr.]]=HE$7,Tbl.Kosten[[#This Row],[Te financieren]],"")</f>
        <v/>
      </c>
      <c r="HF88" s="160" t="str">
        <f>IF(Tbl.Kosten[[#This Row],[Pnr.]]=HF$7,Tbl.Kosten[[#This Row],[Te financieren]],"")</f>
        <v/>
      </c>
      <c r="HG88" s="160" t="str">
        <f>IF(Tbl.Kosten[[#This Row],[Pnr.]]=HG$7,Tbl.Kosten[[#This Row],[Te financieren]],"")</f>
        <v/>
      </c>
      <c r="HH88" s="160" t="str">
        <f>IF(Tbl.Kosten[[#This Row],[Pnr.]]=HH$7,Tbl.Kosten[[#This Row],[Te financieren]],"")</f>
        <v/>
      </c>
      <c r="HI88" s="160" t="str">
        <f>IF(Tbl.Kosten[[#This Row],[Pnr.]]=HI$7,Tbl.Kosten[[#This Row],[Te financieren]],"")</f>
        <v/>
      </c>
      <c r="HJ88" s="160" t="str">
        <f>IF(Tbl.Kosten[[#This Row],[Pnr.]]=HJ$7,Tbl.Kosten[[#This Row],[Te financieren]],"")</f>
        <v/>
      </c>
      <c r="HK88" s="160" t="str">
        <f>IF(Tbl.Kosten[[#This Row],[Pnr.]]=HK$7,Tbl.Kosten[[#This Row],[Te financieren]],"")</f>
        <v/>
      </c>
      <c r="HL88" s="160" t="str">
        <f>IF(Tbl.Kosten[[#This Row],[Pnr.]]=HL$7,Tbl.Kosten[[#This Row],[Te financieren]],"")</f>
        <v/>
      </c>
      <c r="HM88" s="160" t="str">
        <f>IF(Tbl.Kosten[[#This Row],[Pnr.]]=HM$7,Tbl.Kosten[[#This Row],[Te financieren]],"")</f>
        <v/>
      </c>
      <c r="HN88" s="160" t="str">
        <f>IF(Tbl.Kosten[[#This Row],[Pnr.]]=HN$7,Tbl.Kosten[[#This Row],[Te financieren]],"")</f>
        <v/>
      </c>
      <c r="HO88" s="160" t="str">
        <f>IF(Tbl.Kosten[[#This Row],[Pnr.]]=HO$7,Tbl.Kosten[[#This Row],[Te financieren]],"")</f>
        <v/>
      </c>
      <c r="HP88" s="160" t="str">
        <f>IF(Tbl.Kosten[[#This Row],[Pnr.]]=HP$7,Tbl.Kosten[[#This Row],[Te financieren]],"")</f>
        <v/>
      </c>
      <c r="HQ88" s="160" t="str">
        <f>IF(Tbl.Kosten[[#This Row],[Pnr.]]=HQ$7,Tbl.Kosten[[#This Row],[Te financieren]],"")</f>
        <v/>
      </c>
      <c r="HR88" s="160" t="str">
        <f>IF(Tbl.Kosten[[#This Row],[Pnr.]]=HR$7,Tbl.Kosten[[#This Row],[Te financieren]],"")</f>
        <v/>
      </c>
      <c r="HS88" s="160" t="str">
        <f>IF(Tbl.Kosten[[#This Row],[Pnr.]]=HS$7,Tbl.Kosten[[#This Row],[Te financieren]],"")</f>
        <v/>
      </c>
      <c r="HT88" s="160" t="str">
        <f>IF(Tbl.Kosten[[#This Row],[Pnr.]]=HT$7,Tbl.Kosten[[#This Row],[Te financieren]],"")</f>
        <v/>
      </c>
      <c r="HU88" s="160" t="str">
        <f>IF(Tbl.Kosten[[#This Row],[Pnr.]]=HU$7,Tbl.Kosten[[#This Row],[Te financieren]],"")</f>
        <v/>
      </c>
      <c r="HV88" s="160" t="str">
        <f>IF(Tbl.Kosten[[#This Row],[Pnr.]]=HV$7,Tbl.Kosten[[#This Row],[Te financieren]],"")</f>
        <v/>
      </c>
      <c r="HW88" s="160" t="str">
        <f>IF(Tbl.Kosten[[#This Row],[Pnr.]]=HW$7,Tbl.Kosten[[#This Row],[Te financieren]],"")</f>
        <v/>
      </c>
    </row>
    <row r="89" spans="2:231" x14ac:dyDescent="0.3">
      <c r="B89" s="144"/>
      <c r="C89" s="147"/>
      <c r="D89" s="146"/>
      <c r="E89" s="147"/>
      <c r="F89" s="145"/>
      <c r="G89" s="11" t="str">
        <f>IF(Tbl.Kosten[[#This Row],[Medewerker e/o 
functie]]&lt;&gt;"",_xlfn.XLOOKUP(Tbl.Kosten[[#This Row],[Medewerker e/o 
functie]],Tbl.Uurtarief[Medewerker en/of functie],Tbl.Uurtarief[Uurtarief],"",0,1),"")</f>
        <v/>
      </c>
      <c r="H89" s="121">
        <f>IFERROR(Tbl.Kosten[[#This Row],[Uren]]*Tbl.Kosten[[#This Row],[Uurtarief]],0)</f>
        <v>0</v>
      </c>
      <c r="I89" s="119" t="str">
        <f>IF(Tbl.Kosten[[#This Row],[Subtotaal uren]]&lt;&gt;0,_xlfn.XLOOKUP(Tbl.Kosten[[#This Row],[Medewerker e/o 
functie]],Tbl.Uurtarief[Medewerker en/of functie],Tbl.Uurtarief[Kostensoort arbeid],"",0,1),"")</f>
        <v/>
      </c>
      <c r="J89" s="147"/>
      <c r="K89" s="145"/>
      <c r="L89" s="149" t="str">
        <f>IF(Tbl.Kosten[[#This Row],[Activum]]&lt;&gt;"",_xlfn.XLOOKUP(Tbl.Kosten[[#This Row],[Activum]],Tbl.Afschrijvingskosten[Activum],Tbl.Afschrijvingskosten[Tarief per afschrijvings-eenheid],"",0,1),"")</f>
        <v/>
      </c>
      <c r="M89" s="122">
        <f>IFERROR(Tbl.Kosten[[#This Row],[Een-
heden]]*Tbl.Kosten[[#This Row],[Afschrijvings-
tarief]],0)</f>
        <v>0</v>
      </c>
      <c r="N89" s="122" t="str">
        <f>IF(Tbl.Kosten[[#This Row],[Subtotaal afschrijving]]&lt;&gt;0,Lijsten!A87,"")</f>
        <v/>
      </c>
      <c r="O89" s="150"/>
      <c r="P89" s="145"/>
      <c r="Q89" s="148"/>
      <c r="R89" s="122">
        <f>IFERROR(Tbl.Kosten[[#This Row],[Aantal]]*Tbl.Kosten[[#This Row],[Tarief]],0)</f>
        <v>0</v>
      </c>
      <c r="S89" s="8">
        <f>IFERROR(Tbl.Kosten[[#This Row],[Subtotaal overige kosten]]+Tbl.Kosten[[#This Row],[Subtotaal uren]]+Tbl.Kosten[[#This Row],[Subtotaal afschrijving]],0)</f>
        <v>0</v>
      </c>
      <c r="T89" s="8">
        <f>IFERROR(Tbl.Kosten[[#This Row],[Totaal kosten]]*Tbl.Kosten[[#This Row],[Subsidie%]],0)</f>
        <v>0</v>
      </c>
      <c r="U89" s="4" t="str" cm="1">
        <f t="array" ref="U89">IFERROR(_xlfn.IFS(Tbl.Kosten[[#This Row],[Subtotaal uren]]&lt;&gt;0,Tbl.Kosten[[#This Row],[Kostensoort arbeid]],Tbl.Kosten[[#This Row],[Subtotaal afschrijving]]&lt;&gt;0,Tbl.Kosten[[#This Row],[Kostensoort afschrijving]],Tbl.Kosten[[#This Row],[Subtotaal overige kosten]]&lt;&gt;0,Tbl.Kosten[[#This Row],[Kostensoort overig]]),"")</f>
        <v/>
      </c>
      <c r="V89" s="4" t="str">
        <f>IFERROR(_xlfn.XLOOKUP(Tbl.Kosten[[#This Row],[Activiteitencode]],Tbl.Activiteiten[Activiteitcode],Tbl.Activiteiten[Werkpakketcode],"",0,1),"")</f>
        <v/>
      </c>
      <c r="W89" s="4" t="str">
        <f>IFERROR(_xlfn.XLOOKUP(Tbl.Kosten[[#This Row],[Werkpakketcode]],Tbl.Werkpakketten[Werkpakketcode],Tbl.Werkpakketten[Subsidiabele activiteit],"",0,1),"")</f>
        <v/>
      </c>
      <c r="X89" s="12">
        <f>IFERROR(_xlfn.XLOOKUP(Tbl.Kosten[[#This Row],[Sanr.]],Tbl.Subsidiehoogte[SAnr.],Tbl.Subsidiehoogte[Sub. Percentage],0,0,1),0)</f>
        <v>0</v>
      </c>
      <c r="Y89" s="154" t="str">
        <f>IFERROR(_xlfn.XLOOKUP(Tbl.Kosten[[#This Row],[Partnercode]],Tbl.Projectpartners[Partnercode],Tbl.Projectpartners[PNr.],"",0,1),"")</f>
        <v>P1</v>
      </c>
      <c r="Z89" s="158">
        <f>IF(Tbl.Kosten[[#This Row],[Pnr.]]=Z$7,Tbl.Kosten[[#This Row],[Totaal kosten]],"")</f>
        <v>0</v>
      </c>
      <c r="AA89" s="158" t="str">
        <f>IF(Tbl.Kosten[[#This Row],[Pnr.]]=AA$7,Tbl.Kosten[[#This Row],[Totaal kosten]],"")</f>
        <v/>
      </c>
      <c r="AB89" s="158" t="str">
        <f>IF(Tbl.Kosten[[#This Row],[Pnr.]]=AB$7,Tbl.Kosten[[#This Row],[Totaal kosten]],"")</f>
        <v/>
      </c>
      <c r="AC89" s="158" t="str">
        <f>IF(Tbl.Kosten[[#This Row],[Pnr.]]=AC$7,Tbl.Kosten[[#This Row],[Totaal kosten]],"")</f>
        <v/>
      </c>
      <c r="AD89" s="158" t="str">
        <f>IF(Tbl.Kosten[[#This Row],[Pnr.]]=AD$7,Tbl.Kosten[[#This Row],[Totaal kosten]],"")</f>
        <v/>
      </c>
      <c r="AE89" s="158" t="str">
        <f>IF(Tbl.Kosten[[#This Row],[Pnr.]]=AE$7,Tbl.Kosten[[#This Row],[Totaal kosten]],"")</f>
        <v/>
      </c>
      <c r="AF89" s="158" t="str">
        <f>IF(Tbl.Kosten[[#This Row],[Pnr.]]=AF$7,Tbl.Kosten[[#This Row],[Totaal kosten]],"")</f>
        <v/>
      </c>
      <c r="AG89" s="158" t="str">
        <f>IF(Tbl.Kosten[[#This Row],[Pnr.]]=AG$7,Tbl.Kosten[[#This Row],[Totaal kosten]],"")</f>
        <v/>
      </c>
      <c r="AH89" s="158" t="str">
        <f>IF(Tbl.Kosten[[#This Row],[Pnr.]]=AH$7,Tbl.Kosten[[#This Row],[Totaal kosten]],"")</f>
        <v/>
      </c>
      <c r="AI89" s="158" t="str">
        <f>IF(Tbl.Kosten[[#This Row],[Pnr.]]=AI$7,Tbl.Kosten[[#This Row],[Totaal kosten]],"")</f>
        <v/>
      </c>
      <c r="AJ89" s="158" t="str">
        <f>IF(Tbl.Kosten[[#This Row],[Pnr.]]=AJ$7,Tbl.Kosten[[#This Row],[Totaal kosten]],"")</f>
        <v/>
      </c>
      <c r="AK89" s="158" t="str">
        <f>IF(Tbl.Kosten[[#This Row],[Pnr.]]=AK$7,Tbl.Kosten[[#This Row],[Totaal kosten]],"")</f>
        <v/>
      </c>
      <c r="AL89" s="158" t="str">
        <f>IF(Tbl.Kosten[[#This Row],[Pnr.]]=AL$7,Tbl.Kosten[[#This Row],[Totaal kosten]],"")</f>
        <v/>
      </c>
      <c r="AM89" s="158" t="str">
        <f>IF(Tbl.Kosten[[#This Row],[Pnr.]]=AM$7,Tbl.Kosten[[#This Row],[Totaal kosten]],"")</f>
        <v/>
      </c>
      <c r="AN89" s="158" t="str">
        <f>IF(Tbl.Kosten[[#This Row],[Pnr.]]=AN$7,Tbl.Kosten[[#This Row],[Totaal kosten]],"")</f>
        <v/>
      </c>
      <c r="AO89" s="158" t="str">
        <f>IF(Tbl.Kosten[[#This Row],[Pnr.]]=AO$7,Tbl.Kosten[[#This Row],[Totaal kosten]],"")</f>
        <v/>
      </c>
      <c r="AP89" s="158" t="str">
        <f>IF(Tbl.Kosten[[#This Row],[Pnr.]]=AP$7,Tbl.Kosten[[#This Row],[Totaal kosten]],"")</f>
        <v/>
      </c>
      <c r="AQ89" s="158" t="str">
        <f>IF(Tbl.Kosten[[#This Row],[Pnr.]]=AQ$7,Tbl.Kosten[[#This Row],[Totaal kosten]],"")</f>
        <v/>
      </c>
      <c r="AR89" s="158" t="str">
        <f>IF(Tbl.Kosten[[#This Row],[Pnr.]]=AR$7,Tbl.Kosten[[#This Row],[Totaal kosten]],"")</f>
        <v/>
      </c>
      <c r="AS89" s="158" t="str">
        <f>IF(Tbl.Kosten[[#This Row],[Pnr.]]=AS$7,Tbl.Kosten[[#This Row],[Totaal kosten]],"")</f>
        <v/>
      </c>
      <c r="AT89" s="158" t="str">
        <f>IF(Tbl.Kosten[[#This Row],[Pnr.]]=AT$7,Tbl.Kosten[[#This Row],[Totaal kosten]],"")</f>
        <v/>
      </c>
      <c r="AU89" s="158" t="str">
        <f>IF(Tbl.Kosten[[#This Row],[Pnr.]]=AU$7,Tbl.Kosten[[#This Row],[Totaal kosten]],"")</f>
        <v/>
      </c>
      <c r="AV89" s="158" t="str">
        <f>IF(Tbl.Kosten[[#This Row],[Pnr.]]=AV$7,Tbl.Kosten[[#This Row],[Totaal kosten]],"")</f>
        <v/>
      </c>
      <c r="AW89" s="158" t="str">
        <f>IF(Tbl.Kosten[[#This Row],[Pnr.]]=AW$7,Tbl.Kosten[[#This Row],[Totaal kosten]],"")</f>
        <v/>
      </c>
      <c r="AX89" s="158" t="str">
        <f>IF(Tbl.Kosten[[#This Row],[Pnr.]]=AX$7,Tbl.Kosten[[#This Row],[Totaal kosten]],"")</f>
        <v/>
      </c>
      <c r="AY89" s="158" t="str">
        <f>IF(Tbl.Kosten[[#This Row],[Pnr.]]=AY$7,Tbl.Kosten[[#This Row],[Totaal kosten]],"")</f>
        <v/>
      </c>
      <c r="AZ89" s="158" t="str">
        <f>IF(Tbl.Kosten[[#This Row],[Pnr.]]=AZ$7,Tbl.Kosten[[#This Row],[Totaal kosten]],"")</f>
        <v/>
      </c>
      <c r="BA89" s="158" t="str">
        <f>IF(Tbl.Kosten[[#This Row],[Pnr.]]=BA$7,Tbl.Kosten[[#This Row],[Totaal kosten]],"")</f>
        <v/>
      </c>
      <c r="BB89" s="158" t="str">
        <f>IF(Tbl.Kosten[[#This Row],[Pnr.]]=BB$7,Tbl.Kosten[[#This Row],[Totaal kosten]],"")</f>
        <v/>
      </c>
      <c r="BC89" s="158" t="str">
        <f>IF(Tbl.Kosten[[#This Row],[Pnr.]]=BC$7,Tbl.Kosten[[#This Row],[Totaal kosten]],"")</f>
        <v/>
      </c>
      <c r="BD89" s="158" t="str">
        <f>IF(Tbl.Kosten[[#This Row],[Pnr.]]=BD$7,Tbl.Kosten[[#This Row],[Totaal kosten]],"")</f>
        <v/>
      </c>
      <c r="BE89" s="158" t="str">
        <f>IF(Tbl.Kosten[[#This Row],[Pnr.]]=BE$7,Tbl.Kosten[[#This Row],[Totaal kosten]],"")</f>
        <v/>
      </c>
      <c r="BF89" s="158" t="str">
        <f>IF(Tbl.Kosten[[#This Row],[Pnr.]]=BF$7,Tbl.Kosten[[#This Row],[Totaal kosten]],"")</f>
        <v/>
      </c>
      <c r="BG89" s="158" t="str">
        <f>IF(Tbl.Kosten[[#This Row],[Pnr.]]=BG$7,Tbl.Kosten[[#This Row],[Totaal kosten]],"")</f>
        <v/>
      </c>
      <c r="BH89" s="158" t="str">
        <f>IF(Tbl.Kosten[[#This Row],[Pnr.]]=BH$7,Tbl.Kosten[[#This Row],[Totaal kosten]],"")</f>
        <v/>
      </c>
      <c r="BI89" s="158" t="str">
        <f>IF(Tbl.Kosten[[#This Row],[Pnr.]]=BI$7,Tbl.Kosten[[#This Row],[Totaal kosten]],"")</f>
        <v/>
      </c>
      <c r="BJ89" s="158" t="str">
        <f>IF(Tbl.Kosten[[#This Row],[Pnr.]]=BJ$7,Tbl.Kosten[[#This Row],[Totaal kosten]],"")</f>
        <v/>
      </c>
      <c r="BK89" s="158" t="str">
        <f>IF(Tbl.Kosten[[#This Row],[Pnr.]]=BK$7,Tbl.Kosten[[#This Row],[Totaal kosten]],"")</f>
        <v/>
      </c>
      <c r="BL89" s="158" t="str">
        <f>IF(Tbl.Kosten[[#This Row],[Pnr.]]=BL$7,Tbl.Kosten[[#This Row],[Totaal kosten]],"")</f>
        <v/>
      </c>
      <c r="BM89" s="158" t="str">
        <f>IF(Tbl.Kosten[[#This Row],[Pnr.]]=BM$7,Tbl.Kosten[[#This Row],[Totaal kosten]],"")</f>
        <v/>
      </c>
      <c r="BN89" s="158" t="str">
        <f>IF(Tbl.Kosten[[#This Row],[Pnr.]]=BN$7,Tbl.Kosten[[#This Row],[Totaal kosten]],"")</f>
        <v/>
      </c>
      <c r="BO89" s="158" t="str">
        <f>IF(Tbl.Kosten[[#This Row],[Pnr.]]=BO$7,Tbl.Kosten[[#This Row],[Totaal kosten]],"")</f>
        <v/>
      </c>
      <c r="BP89" s="158" t="str">
        <f>IF(Tbl.Kosten[[#This Row],[Pnr.]]=BP$7,Tbl.Kosten[[#This Row],[Totaal kosten]],"")</f>
        <v/>
      </c>
      <c r="BQ89" s="158" t="str">
        <f>IF(Tbl.Kosten[[#This Row],[Pnr.]]=BQ$7,Tbl.Kosten[[#This Row],[Totaal kosten]],"")</f>
        <v/>
      </c>
      <c r="BR89" s="158" t="str">
        <f>IF(Tbl.Kosten[[#This Row],[Pnr.]]=BR$7,Tbl.Kosten[[#This Row],[Totaal kosten]],"")</f>
        <v/>
      </c>
      <c r="BS89" s="158" t="str">
        <f>IF(Tbl.Kosten[[#This Row],[Pnr.]]=BS$7,Tbl.Kosten[[#This Row],[Totaal kosten]],"")</f>
        <v/>
      </c>
      <c r="BT89" s="158" t="str">
        <f>IF(Tbl.Kosten[[#This Row],[Pnr.]]=BT$7,Tbl.Kosten[[#This Row],[Totaal kosten]],"")</f>
        <v/>
      </c>
      <c r="BU89" s="158" t="str">
        <f>IF(Tbl.Kosten[[#This Row],[Pnr.]]=BU$7,Tbl.Kosten[[#This Row],[Totaal kosten]],"")</f>
        <v/>
      </c>
      <c r="BV89" s="158" t="str">
        <f>IF(Tbl.Kosten[[#This Row],[Pnr.]]=BV$7,Tbl.Kosten[[#This Row],[Totaal kosten]],"")</f>
        <v/>
      </c>
      <c r="BW89" s="158" t="str">
        <f>IF(Tbl.Kosten[[#This Row],[Pnr.]]=BW$7,Tbl.Kosten[[#This Row],[Totaal kosten]],"")</f>
        <v/>
      </c>
      <c r="BX89" s="158" t="str">
        <f>IFERROR(_xlfn.XLOOKUP(Tbl.Kosten[[#This Row],[Werkpakketcode]],Tbl.Werkpakketten[Werkpakketcode],Tbl.Werkpakketten[WPnr.],"",0,1),"")</f>
        <v/>
      </c>
      <c r="BY89" s="158" t="str">
        <f>IF(Tbl.Kosten[[#This Row],[WPnr.]]=BY$7,Tbl.Kosten[[#This Row],[Totaal kosten]],"")</f>
        <v/>
      </c>
      <c r="BZ89" s="158" t="str">
        <f>IF(Tbl.Kosten[[#This Row],[WPnr.]]=BZ$7,Tbl.Kosten[[#This Row],[Totaal kosten]],"")</f>
        <v/>
      </c>
      <c r="CA89" s="158" t="str">
        <f>IF(Tbl.Kosten[[#This Row],[WPnr.]]=CA$7,Tbl.Kosten[[#This Row],[Totaal kosten]],"")</f>
        <v/>
      </c>
      <c r="CB89" s="158" t="str">
        <f>IF(Tbl.Kosten[[#This Row],[WPnr.]]=CB$7,Tbl.Kosten[[#This Row],[Totaal kosten]],"")</f>
        <v/>
      </c>
      <c r="CC89" s="158" t="str">
        <f>IF(Tbl.Kosten[[#This Row],[WPnr.]]=CC$7,Tbl.Kosten[[#This Row],[Totaal kosten]],"")</f>
        <v/>
      </c>
      <c r="CD89" s="158" t="str">
        <f>IF(Tbl.Kosten[[#This Row],[WPnr.]]=CD$7,Tbl.Kosten[[#This Row],[Totaal kosten]],"")</f>
        <v/>
      </c>
      <c r="CE89" s="158" t="str">
        <f>IF(Tbl.Kosten[[#This Row],[WPnr.]]=CE$7,Tbl.Kosten[[#This Row],[Totaal kosten]],"")</f>
        <v/>
      </c>
      <c r="CF89" s="158" t="str">
        <f>IF(Tbl.Kosten[[#This Row],[WPnr.]]=CF$7,Tbl.Kosten[[#This Row],[Totaal kosten]],"")</f>
        <v/>
      </c>
      <c r="CG89" s="158" t="str">
        <f>IF(Tbl.Kosten[[#This Row],[WPnr.]]=CG$7,Tbl.Kosten[[#This Row],[Totaal kosten]],"")</f>
        <v/>
      </c>
      <c r="CH89" s="158" t="str">
        <f>IF(Tbl.Kosten[[#This Row],[WPnr.]]=CH$7,Tbl.Kosten[[#This Row],[Totaal kosten]],"")</f>
        <v/>
      </c>
      <c r="CI89" s="158" t="str">
        <f>IF(Tbl.Kosten[[#This Row],[WPnr.]]=CI$7,Tbl.Kosten[[#This Row],[Totaal kosten]],"")</f>
        <v/>
      </c>
      <c r="CJ89" s="158" t="str">
        <f>IF(Tbl.Kosten[[#This Row],[WPnr.]]=CJ$7,Tbl.Kosten[[#This Row],[Totaal kosten]],"")</f>
        <v/>
      </c>
      <c r="CK89" s="158" t="str">
        <f>IF(Tbl.Kosten[[#This Row],[WPnr.]]=CK$7,Tbl.Kosten[[#This Row],[Totaal kosten]],"")</f>
        <v/>
      </c>
      <c r="CL89" s="158" t="str">
        <f>IF(Tbl.Kosten[[#This Row],[WPnr.]]=CL$7,Tbl.Kosten[[#This Row],[Totaal kosten]],"")</f>
        <v/>
      </c>
      <c r="CM89" s="158" t="str">
        <f>IF(Tbl.Kosten[[#This Row],[WPnr.]]=CM$7,Tbl.Kosten[[#This Row],[Totaal kosten]],"")</f>
        <v/>
      </c>
      <c r="CN89" s="158" t="str">
        <f>IF(Tbl.Kosten[[#This Row],[WPnr.]]=CN$7,Tbl.Kosten[[#This Row],[Totaal kosten]],"")</f>
        <v/>
      </c>
      <c r="CO89" s="158" t="str">
        <f>IF(Tbl.Kosten[[#This Row],[WPnr.]]=CO$7,Tbl.Kosten[[#This Row],[Totaal kosten]],"")</f>
        <v/>
      </c>
      <c r="CP89" s="158" t="str">
        <f>IF(Tbl.Kosten[[#This Row],[WPnr.]]=CP$7,Tbl.Kosten[[#This Row],[Totaal kosten]],"")</f>
        <v/>
      </c>
      <c r="CQ89" s="158" t="str">
        <f>IF(Tbl.Kosten[[#This Row],[WPnr.]]=CQ$7,Tbl.Kosten[[#This Row],[Totaal kosten]],"")</f>
        <v/>
      </c>
      <c r="CR89" s="158" t="str">
        <f>IF(Tbl.Kosten[[#This Row],[WPnr.]]=CR$7,Tbl.Kosten[[#This Row],[Totaal kosten]],"")</f>
        <v/>
      </c>
      <c r="CS89" s="158" t="str">
        <f>IF(Tbl.Kosten[[#This Row],[WPnr.]]=CS$7,Tbl.Kosten[[#This Row],[Totaal kosten]],"")</f>
        <v/>
      </c>
      <c r="CT89" s="158" t="str">
        <f>IF(Tbl.Kosten[[#This Row],[WPnr.]]=CT$7,Tbl.Kosten[[#This Row],[Totaal kosten]],"")</f>
        <v/>
      </c>
      <c r="CU89" s="158" t="str">
        <f>IF(Tbl.Kosten[[#This Row],[WPnr.]]=CU$7,Tbl.Kosten[[#This Row],[Totaal kosten]],"")</f>
        <v/>
      </c>
      <c r="CV89" s="158" t="str">
        <f>IF(Tbl.Kosten[[#This Row],[WPnr.]]=CV$7,Tbl.Kosten[[#This Row],[Totaal kosten]],"")</f>
        <v/>
      </c>
      <c r="CW89" s="158" t="str">
        <f>IF(Tbl.Kosten[[#This Row],[WPnr.]]=CW$7,Tbl.Kosten[[#This Row],[Totaal kosten]],"")</f>
        <v/>
      </c>
      <c r="CX89" s="158" t="str">
        <f>IF(Tbl.Kosten[[#This Row],[WPnr.]]=CX$7,Tbl.Kosten[[#This Row],[Totaal kosten]],"")</f>
        <v/>
      </c>
      <c r="CY89" s="158" t="str">
        <f>IF(Tbl.Kosten[[#This Row],[WPnr.]]=CY$7,Tbl.Kosten[[#This Row],[Totaal kosten]],"")</f>
        <v/>
      </c>
      <c r="CZ89" s="158" t="str">
        <f>IF(Tbl.Kosten[[#This Row],[WPnr.]]=CZ$7,Tbl.Kosten[[#This Row],[Totaal kosten]],"")</f>
        <v/>
      </c>
      <c r="DA89" s="158" t="str">
        <f>IF(Tbl.Kosten[[#This Row],[WPnr.]]=DA$7,Tbl.Kosten[[#This Row],[Totaal kosten]],"")</f>
        <v/>
      </c>
      <c r="DB89" s="158" t="str">
        <f>IF(Tbl.Kosten[[#This Row],[WPnr.]]=DB$7,Tbl.Kosten[[#This Row],[Totaal kosten]],"")</f>
        <v/>
      </c>
      <c r="DC89" s="158" t="str">
        <f>IF(Tbl.Kosten[[#This Row],[WPnr.]]=DC$7,Tbl.Kosten[[#This Row],[Totaal kosten]],"")</f>
        <v/>
      </c>
      <c r="DD89" s="158" t="str">
        <f>IF(Tbl.Kosten[[#This Row],[WPnr.]]=DD$7,Tbl.Kosten[[#This Row],[Totaal kosten]],"")</f>
        <v/>
      </c>
      <c r="DE89" s="158" t="str">
        <f>IF(Tbl.Kosten[[#This Row],[WPnr.]]=DE$7,Tbl.Kosten[[#This Row],[Totaal kosten]],"")</f>
        <v/>
      </c>
      <c r="DF89" s="158" t="str">
        <f>IF(Tbl.Kosten[[#This Row],[WPnr.]]=DF$7,Tbl.Kosten[[#This Row],[Totaal kosten]],"")</f>
        <v/>
      </c>
      <c r="DG89" s="158" t="str">
        <f>IF(Tbl.Kosten[[#This Row],[WPnr.]]=DG$7,Tbl.Kosten[[#This Row],[Totaal kosten]],"")</f>
        <v/>
      </c>
      <c r="DH89" s="158" t="str">
        <f>IF(Tbl.Kosten[[#This Row],[WPnr.]]=DH$7,Tbl.Kosten[[#This Row],[Totaal kosten]],"")</f>
        <v/>
      </c>
      <c r="DI89" s="158" t="str">
        <f>IF(Tbl.Kosten[[#This Row],[WPnr.]]=DI$7,Tbl.Kosten[[#This Row],[Totaal kosten]],"")</f>
        <v/>
      </c>
      <c r="DJ89" s="158" t="str">
        <f>IF(Tbl.Kosten[[#This Row],[WPnr.]]=DJ$7,Tbl.Kosten[[#This Row],[Totaal kosten]],"")</f>
        <v/>
      </c>
      <c r="DK89" s="158" t="str">
        <f>IF(Tbl.Kosten[[#This Row],[WPnr.]]=DK$7,Tbl.Kosten[[#This Row],[Totaal kosten]],"")</f>
        <v/>
      </c>
      <c r="DL89" s="158" t="str">
        <f>IF(Tbl.Kosten[[#This Row],[WPnr.]]=DL$7,Tbl.Kosten[[#This Row],[Totaal kosten]],"")</f>
        <v/>
      </c>
      <c r="DM89" s="158" t="str">
        <f>IF(Tbl.Kosten[[#This Row],[WPnr.]]=DM$7,Tbl.Kosten[[#This Row],[Totaal kosten]],"")</f>
        <v/>
      </c>
      <c r="DN89" s="158" t="str">
        <f>IF(Tbl.Kosten[[#This Row],[WPnr.]]=DN$7,Tbl.Kosten[[#This Row],[Totaal kosten]],"")</f>
        <v/>
      </c>
      <c r="DO89" s="158" t="str">
        <f>IF(Tbl.Kosten[[#This Row],[WPnr.]]=DO$7,Tbl.Kosten[[#This Row],[Totaal kosten]],"")</f>
        <v/>
      </c>
      <c r="DP89" s="158" t="str">
        <f>IF(Tbl.Kosten[[#This Row],[WPnr.]]=DP$7,Tbl.Kosten[[#This Row],[Totaal kosten]],"")</f>
        <v/>
      </c>
      <c r="DQ89" s="158" t="str">
        <f>IF(Tbl.Kosten[[#This Row],[WPnr.]]=DQ$7,Tbl.Kosten[[#This Row],[Totaal kosten]],"")</f>
        <v/>
      </c>
      <c r="DR89" s="158" t="str">
        <f>IF(Tbl.Kosten[[#This Row],[WPnr.]]=DR$7,Tbl.Kosten[[#This Row],[Totaal kosten]],"")</f>
        <v/>
      </c>
      <c r="DS89" s="158" t="str">
        <f>IF(Tbl.Kosten[[#This Row],[WPnr.]]=DS$7,Tbl.Kosten[[#This Row],[Totaal kosten]],"")</f>
        <v/>
      </c>
      <c r="DT89" s="158" t="str">
        <f>IF(Tbl.Kosten[[#This Row],[WPnr.]]=DT$7,Tbl.Kosten[[#This Row],[Totaal kosten]],"")</f>
        <v/>
      </c>
      <c r="DU89" s="158" t="str">
        <f>IF(Tbl.Kosten[[#This Row],[WPnr.]]=DU$7,Tbl.Kosten[[#This Row],[Totaal kosten]],"")</f>
        <v/>
      </c>
      <c r="DV89" s="158" t="str">
        <f>IF(Tbl.Kosten[[#This Row],[WPnr.]]=DV$7,Tbl.Kosten[[#This Row],[Totaal kosten]],"")</f>
        <v/>
      </c>
      <c r="DW89" s="160" t="str">
        <f>IFERROR(_xlfn.XLOOKUP(Tbl.Kosten[[#This Row],[Kostensoort]],Tbl.Kostensoorten[Kostensoorten],Tbl.Kostensoorten[KSnr.],"",0,1),"")</f>
        <v/>
      </c>
      <c r="DX89" s="160" t="str">
        <f>IF(Tbl.Kosten[[#This Row],[KSnr.]]=DX$7,Tbl.Kosten[[#This Row],[Totaal kosten]],"")</f>
        <v/>
      </c>
      <c r="DY89" s="160" t="str">
        <f>IF(Tbl.Kosten[[#This Row],[KSnr.]]=DY$7,Tbl.Kosten[[#This Row],[Totaal kosten]],"")</f>
        <v/>
      </c>
      <c r="DZ89" s="160" t="str">
        <f>IF(Tbl.Kosten[[#This Row],[KSnr.]]=DZ$7,Tbl.Kosten[[#This Row],[Totaal kosten]],"")</f>
        <v/>
      </c>
      <c r="EA89" s="160" t="str">
        <f>IF(Tbl.Kosten[[#This Row],[KSnr.]]=EA$7,Tbl.Kosten[[#This Row],[Totaal kosten]],"")</f>
        <v/>
      </c>
      <c r="EB89" s="160" t="str">
        <f>IF(Tbl.Kosten[[#This Row],[KSnr.]]=EB$7,Tbl.Kosten[[#This Row],[Totaal kosten]],"")</f>
        <v/>
      </c>
      <c r="EC89" s="160" t="str">
        <f>IF(Tbl.Kosten[[#This Row],[KSnr.]]=EC$7,Tbl.Kosten[[#This Row],[Totaal kosten]],"")</f>
        <v/>
      </c>
      <c r="ED89" s="160" t="str">
        <f>IF(Tbl.Kosten[[#This Row],[KSnr.]]=ED$7,Tbl.Kosten[[#This Row],[Totaal kosten]],"")</f>
        <v/>
      </c>
      <c r="EE89" s="160" t="str">
        <f>IF(Tbl.Kosten[[#This Row],[KSnr.]]=EE$7,Tbl.Kosten[[#This Row],[Totaal kosten]],"")</f>
        <v/>
      </c>
      <c r="EF89" s="160" t="str">
        <f>IF(Tbl.Kosten[[#This Row],[KSnr.]]=EF$7,Tbl.Kosten[[#This Row],[Totaal kosten]],"")</f>
        <v/>
      </c>
      <c r="EG89" s="160" t="str">
        <f>IF(Tbl.Kosten[[#This Row],[KSnr.]]=EG$7,Tbl.Kosten[[#This Row],[Totaal kosten]],"")</f>
        <v/>
      </c>
      <c r="EH89" s="160" t="str">
        <f>IF(Tbl.Kosten[[#This Row],[KSnr.]]=EH$7,Tbl.Kosten[[#This Row],[Totaal kosten]],"")</f>
        <v/>
      </c>
      <c r="EI89" s="160" t="str">
        <f>IF(Tbl.Kosten[[#This Row],[KSnr.]]=EI$7,Tbl.Kosten[[#This Row],[Totaal kosten]],"")</f>
        <v/>
      </c>
      <c r="EJ89" s="160" t="str">
        <f>IF(Tbl.Kosten[[#This Row],[KSnr.]]=EJ$7,Tbl.Kosten[[#This Row],[Totaal kosten]],"")</f>
        <v/>
      </c>
      <c r="EK89" s="160" t="str">
        <f>IF(Tbl.Kosten[[#This Row],[KSnr.]]=EK$7,Tbl.Kosten[[#This Row],[Totaal kosten]],"")</f>
        <v/>
      </c>
      <c r="EL89" s="160" t="str">
        <f>IF(Tbl.Kosten[[#This Row],[KSnr.]]=EL$7,Tbl.Kosten[[#This Row],[Totaal kosten]],"")</f>
        <v/>
      </c>
      <c r="EM89" s="160" t="str">
        <f>IF(Tbl.Kosten[[#This Row],[KSnr.]]=EM$7,Tbl.Kosten[[#This Row],[Totaal kosten]],"")</f>
        <v/>
      </c>
      <c r="EN89" s="160" t="str">
        <f>IF(Tbl.Kosten[[#This Row],[KSnr.]]=EN$7,Tbl.Kosten[[#This Row],[Totaal kosten]],"")</f>
        <v/>
      </c>
      <c r="EO89" s="160" t="str">
        <f>IF(Tbl.Kosten[[#This Row],[KSnr.]]=EO$7,Tbl.Kosten[[#This Row],[Totaal kosten]],"")</f>
        <v/>
      </c>
      <c r="EP89" s="160" t="str">
        <f>IF(Tbl.Kosten[[#This Row],[KSnr.]]=EP$7,Tbl.Kosten[[#This Row],[Totaal kosten]],"")</f>
        <v/>
      </c>
      <c r="EQ89" s="160" t="str">
        <f>IF(Tbl.Kosten[[#This Row],[KSnr.]]=EQ$7,Tbl.Kosten[[#This Row],[Totaal kosten]],"")</f>
        <v/>
      </c>
      <c r="ER89" s="154" t="str">
        <f>IFERROR(_xlfn.XLOOKUP(Tbl.Kosten[[#This Row],[Subsidieactiviteit]],Tbl.Subsidiehoogte[Subsidieactiviteit],Tbl.Subsidiehoogte[SAnr.],"",0,1),"")</f>
        <v/>
      </c>
      <c r="ES89" s="160" t="str">
        <f>IF(Tbl.Kosten[[#This Row],[Sanr.]]=ES$7,Tbl.Kosten[[#This Row],[Totaal kosten]],"")</f>
        <v/>
      </c>
      <c r="ET89" s="160" t="str">
        <f>IF(Tbl.Kosten[[#This Row],[Sanr.]]=ET$7,Tbl.Kosten[[#This Row],[Totaal kosten]],"")</f>
        <v/>
      </c>
      <c r="EU89" s="160" t="str">
        <f>IF(Tbl.Kosten[[#This Row],[Sanr.]]=EU$7,Tbl.Kosten[[#This Row],[Totaal kosten]],"")</f>
        <v/>
      </c>
      <c r="EV89" s="160" t="str">
        <f>IF(Tbl.Kosten[[#This Row],[Sanr.]]=EV$7,Tbl.Kosten[[#This Row],[Totaal kosten]],"")</f>
        <v/>
      </c>
      <c r="EW89" s="160" t="str">
        <f>IF(Tbl.Kosten[[#This Row],[Sanr.]]=EW$7,Tbl.Kosten[[#This Row],[Totaal kosten]],"")</f>
        <v/>
      </c>
      <c r="EX89" s="160" t="str">
        <f>IF(Tbl.Kosten[[#This Row],[Sanr.]]=EX$7,Tbl.Kosten[[#This Row],[Totaal kosten]],"")</f>
        <v/>
      </c>
      <c r="EY89" s="160" t="str">
        <f>IF(Tbl.Kosten[[#This Row],[Sanr.]]=EY$7,Tbl.Kosten[[#This Row],[Totaal kosten]],"")</f>
        <v/>
      </c>
      <c r="EZ89" s="160" t="str">
        <f>IF(Tbl.Kosten[[#This Row],[Sanr.]]=EZ$7,Tbl.Kosten[[#This Row],[Totaal kosten]],"")</f>
        <v/>
      </c>
      <c r="FA89" s="160" t="str">
        <f>IF(Tbl.Kosten[[#This Row],[Sanr.]]=FA$7,Tbl.Kosten[[#This Row],[Totaal kosten]],"")</f>
        <v/>
      </c>
      <c r="FB89" s="160" t="str">
        <f>IF(Tbl.Kosten[[#This Row],[Sanr.]]=FB$7,Tbl.Kosten[[#This Row],[Totaal kosten]],"")</f>
        <v/>
      </c>
      <c r="FC89" s="160" t="str">
        <f>IF(Tbl.Kosten[[#This Row],[Sanr.]]=FC$7,Tbl.Kosten[[#This Row],[Totaal kosten]],"")</f>
        <v/>
      </c>
      <c r="FD89" s="160" t="str">
        <f>IF(Tbl.Kosten[[#This Row],[Sanr.]]=FD$7,Tbl.Kosten[[#This Row],[Totaal kosten]],"")</f>
        <v/>
      </c>
      <c r="FE89" s="160" t="str">
        <f>IF(Tbl.Kosten[[#This Row],[Sanr.]]=FE$7,Tbl.Kosten[[#This Row],[Totaal kosten]],"")</f>
        <v/>
      </c>
      <c r="FF89" s="160" t="str">
        <f>IF(Tbl.Kosten[[#This Row],[Sanr.]]=FF$7,Tbl.Kosten[[#This Row],[Totaal kosten]],"")</f>
        <v/>
      </c>
      <c r="FG89" s="160" t="str">
        <f>IF(Tbl.Kosten[[#This Row],[Sanr.]]=FG$7,Tbl.Kosten[[#This Row],[Totaal kosten]],"")</f>
        <v/>
      </c>
      <c r="FH89" s="160" t="str">
        <f>IF(Tbl.Kosten[[#This Row],[Sanr.]]=FH$7,Tbl.Kosten[[#This Row],[Totaal kosten]],"")</f>
        <v/>
      </c>
      <c r="FI89" s="160" t="str">
        <f>IF(Tbl.Kosten[[#This Row],[Sanr.]]=FI$7,Tbl.Kosten[[#This Row],[Totaal kosten]],"")</f>
        <v/>
      </c>
      <c r="FJ89" s="160" t="str">
        <f>IF(Tbl.Kosten[[#This Row],[Sanr.]]=FJ$7,Tbl.Kosten[[#This Row],[Totaal kosten]],"")</f>
        <v/>
      </c>
      <c r="FK89" s="160" t="str">
        <f>IF(Tbl.Kosten[[#This Row],[Sanr.]]=FK$7,Tbl.Kosten[[#This Row],[Totaal kosten]],"")</f>
        <v/>
      </c>
      <c r="FL89" s="160" t="str">
        <f>IF(Tbl.Kosten[[#This Row],[Sanr.]]=FL$7,Tbl.Kosten[[#This Row],[Totaal kosten]],"")</f>
        <v/>
      </c>
      <c r="FM89" s="160" t="str">
        <f>IF(Tbl.Kosten[[#This Row],[Sanr.]]=FM$7,Tbl.Kosten[[#This Row],[Totaal kosten]],"")</f>
        <v/>
      </c>
      <c r="FN89" s="160" t="str">
        <f>IF(Tbl.Kosten[[#This Row],[Sanr.]]=FN$7,Tbl.Kosten[[#This Row],[Totaal kosten]],"")</f>
        <v/>
      </c>
      <c r="FO89" s="160" t="str">
        <f>IF(Tbl.Kosten[[#This Row],[Sanr.]]=FO$7,Tbl.Kosten[[#This Row],[Totaal kosten]],"")</f>
        <v/>
      </c>
      <c r="FP89" s="160" t="str">
        <f>IF(Tbl.Kosten[[#This Row],[Sanr.]]=FP$7,Tbl.Kosten[[#This Row],[Totaal kosten]],"")</f>
        <v/>
      </c>
      <c r="FQ89" s="160" t="str">
        <f>IF(Tbl.Kosten[[#This Row],[Sanr.]]=FQ$7,Tbl.Kosten[[#This Row],[Totaal kosten]],"")</f>
        <v/>
      </c>
      <c r="FR89" s="160" t="str">
        <f>IF(Tbl.Kosten[[#This Row],[Sanr.]]=FR$7,Tbl.Kosten[[#This Row],[Totaal kosten]],"")</f>
        <v/>
      </c>
      <c r="FS89" s="160" t="str">
        <f>IF(Tbl.Kosten[[#This Row],[Sanr.]]=FS$7,Tbl.Kosten[[#This Row],[Totaal kosten]],"")</f>
        <v/>
      </c>
      <c r="FT89" s="160" t="str">
        <f>IF(Tbl.Kosten[[#This Row],[Sanr.]]=FT$7,Tbl.Kosten[[#This Row],[Totaal kosten]],"")</f>
        <v/>
      </c>
      <c r="FU89" s="160" t="str">
        <f>IF(Tbl.Kosten[[#This Row],[Sanr.]]=FU$7,Tbl.Kosten[[#This Row],[Totaal kosten]],"")</f>
        <v/>
      </c>
      <c r="FV89" s="160" t="str">
        <f>IF(Tbl.Kosten[[#This Row],[Sanr.]]=FV$7,Tbl.Kosten[[#This Row],[Totaal kosten]],"")</f>
        <v/>
      </c>
      <c r="FW89" s="160" t="str">
        <f>IFERROR(_xlfn.XLOOKUP(Tbl.Kosten[[#This Row],[Activiteitencode]],Tbl.Activiteiten[Activiteitcode],Tbl.Activiteiten[Anr.],"",0,1),"")</f>
        <v/>
      </c>
      <c r="FX89" s="181" t="str">
        <f>_xlfn.CONCAT(Tbl.Kosten[[#This Row],[Pnr.]],Tbl.Kosten[[#This Row],[Sanr.]])</f>
        <v>P1</v>
      </c>
      <c r="FY89" s="160">
        <f>Tbl.Kosten[[#This Row],[Totaal kosten]]-Tbl.Kosten[[#This Row],[Subsidie]]</f>
        <v>0</v>
      </c>
      <c r="FZ89" s="160">
        <f>IF(Tbl.Kosten[[#This Row],[Pnr.]]=FZ$7,Tbl.Kosten[[#This Row],[Te financieren]],"")</f>
        <v>0</v>
      </c>
      <c r="GA89" s="160" t="str">
        <f>IF(Tbl.Kosten[[#This Row],[Pnr.]]=GA$7,Tbl.Kosten[[#This Row],[Te financieren]],"")</f>
        <v/>
      </c>
      <c r="GB89" s="160" t="str">
        <f>IF(Tbl.Kosten[[#This Row],[Pnr.]]=GB$7,Tbl.Kosten[[#This Row],[Te financieren]],"")</f>
        <v/>
      </c>
      <c r="GC89" s="160" t="str">
        <f>IF(Tbl.Kosten[[#This Row],[Pnr.]]=GC$7,Tbl.Kosten[[#This Row],[Te financieren]],"")</f>
        <v/>
      </c>
      <c r="GD89" s="160" t="str">
        <f>IF(Tbl.Kosten[[#This Row],[Pnr.]]=GD$7,Tbl.Kosten[[#This Row],[Te financieren]],"")</f>
        <v/>
      </c>
      <c r="GE89" s="160" t="str">
        <f>IF(Tbl.Kosten[[#This Row],[Pnr.]]=GE$7,Tbl.Kosten[[#This Row],[Te financieren]],"")</f>
        <v/>
      </c>
      <c r="GF89" s="160" t="str">
        <f>IF(Tbl.Kosten[[#This Row],[Pnr.]]=GF$7,Tbl.Kosten[[#This Row],[Te financieren]],"")</f>
        <v/>
      </c>
      <c r="GG89" s="160" t="str">
        <f>IF(Tbl.Kosten[[#This Row],[Pnr.]]=GG$7,Tbl.Kosten[[#This Row],[Te financieren]],"")</f>
        <v/>
      </c>
      <c r="GH89" s="160" t="str">
        <f>IF(Tbl.Kosten[[#This Row],[Pnr.]]=GH$7,Tbl.Kosten[[#This Row],[Te financieren]],"")</f>
        <v/>
      </c>
      <c r="GI89" s="160" t="str">
        <f>IF(Tbl.Kosten[[#This Row],[Pnr.]]=GI$7,Tbl.Kosten[[#This Row],[Te financieren]],"")</f>
        <v/>
      </c>
      <c r="GJ89" s="160" t="str">
        <f>IF(Tbl.Kosten[[#This Row],[Pnr.]]=GJ$7,Tbl.Kosten[[#This Row],[Te financieren]],"")</f>
        <v/>
      </c>
      <c r="GK89" s="160" t="str">
        <f>IF(Tbl.Kosten[[#This Row],[Pnr.]]=GK$7,Tbl.Kosten[[#This Row],[Te financieren]],"")</f>
        <v/>
      </c>
      <c r="GL89" s="160" t="str">
        <f>IF(Tbl.Kosten[[#This Row],[Pnr.]]=GL$7,Tbl.Kosten[[#This Row],[Te financieren]],"")</f>
        <v/>
      </c>
      <c r="GM89" s="160" t="str">
        <f>IF(Tbl.Kosten[[#This Row],[Pnr.]]=GM$7,Tbl.Kosten[[#This Row],[Te financieren]],"")</f>
        <v/>
      </c>
      <c r="GN89" s="160" t="str">
        <f>IF(Tbl.Kosten[[#This Row],[Pnr.]]=GN$7,Tbl.Kosten[[#This Row],[Te financieren]],"")</f>
        <v/>
      </c>
      <c r="GO89" s="160" t="str">
        <f>IF(Tbl.Kosten[[#This Row],[Pnr.]]=GO$7,Tbl.Kosten[[#This Row],[Te financieren]],"")</f>
        <v/>
      </c>
      <c r="GP89" s="160" t="str">
        <f>IF(Tbl.Kosten[[#This Row],[Pnr.]]=GP$7,Tbl.Kosten[[#This Row],[Te financieren]],"")</f>
        <v/>
      </c>
      <c r="GQ89" s="160" t="str">
        <f>IF(Tbl.Kosten[[#This Row],[Pnr.]]=GQ$7,Tbl.Kosten[[#This Row],[Te financieren]],"")</f>
        <v/>
      </c>
      <c r="GR89" s="160" t="str">
        <f>IF(Tbl.Kosten[[#This Row],[Pnr.]]=GR$7,Tbl.Kosten[[#This Row],[Te financieren]],"")</f>
        <v/>
      </c>
      <c r="GS89" s="160" t="str">
        <f>IF(Tbl.Kosten[[#This Row],[Pnr.]]=GS$7,Tbl.Kosten[[#This Row],[Te financieren]],"")</f>
        <v/>
      </c>
      <c r="GT89" s="160" t="str">
        <f>IF(Tbl.Kosten[[#This Row],[Pnr.]]=GT$7,Tbl.Kosten[[#This Row],[Te financieren]],"")</f>
        <v/>
      </c>
      <c r="GU89" s="160" t="str">
        <f>IF(Tbl.Kosten[[#This Row],[Pnr.]]=GU$7,Tbl.Kosten[[#This Row],[Te financieren]],"")</f>
        <v/>
      </c>
      <c r="GV89" s="160" t="str">
        <f>IF(Tbl.Kosten[[#This Row],[Pnr.]]=GV$7,Tbl.Kosten[[#This Row],[Te financieren]],"")</f>
        <v/>
      </c>
      <c r="GW89" s="160" t="str">
        <f>IF(Tbl.Kosten[[#This Row],[Pnr.]]=GW$7,Tbl.Kosten[[#This Row],[Te financieren]],"")</f>
        <v/>
      </c>
      <c r="GX89" s="160" t="str">
        <f>IF(Tbl.Kosten[[#This Row],[Pnr.]]=GX$7,Tbl.Kosten[[#This Row],[Te financieren]],"")</f>
        <v/>
      </c>
      <c r="GY89" s="160" t="str">
        <f>IF(Tbl.Kosten[[#This Row],[Pnr.]]=GY$7,Tbl.Kosten[[#This Row],[Te financieren]],"")</f>
        <v/>
      </c>
      <c r="GZ89" s="160" t="str">
        <f>IF(Tbl.Kosten[[#This Row],[Pnr.]]=GZ$7,Tbl.Kosten[[#This Row],[Te financieren]],"")</f>
        <v/>
      </c>
      <c r="HA89" s="160" t="str">
        <f>IF(Tbl.Kosten[[#This Row],[Pnr.]]=HA$7,Tbl.Kosten[[#This Row],[Te financieren]],"")</f>
        <v/>
      </c>
      <c r="HB89" s="160" t="str">
        <f>IF(Tbl.Kosten[[#This Row],[Pnr.]]=HB$7,Tbl.Kosten[[#This Row],[Te financieren]],"")</f>
        <v/>
      </c>
      <c r="HC89" s="160" t="str">
        <f>IF(Tbl.Kosten[[#This Row],[Pnr.]]=HC$7,Tbl.Kosten[[#This Row],[Te financieren]],"")</f>
        <v/>
      </c>
      <c r="HD89" s="160" t="str">
        <f>IF(Tbl.Kosten[[#This Row],[Pnr.]]=HD$7,Tbl.Kosten[[#This Row],[Te financieren]],"")</f>
        <v/>
      </c>
      <c r="HE89" s="160" t="str">
        <f>IF(Tbl.Kosten[[#This Row],[Pnr.]]=HE$7,Tbl.Kosten[[#This Row],[Te financieren]],"")</f>
        <v/>
      </c>
      <c r="HF89" s="160" t="str">
        <f>IF(Tbl.Kosten[[#This Row],[Pnr.]]=HF$7,Tbl.Kosten[[#This Row],[Te financieren]],"")</f>
        <v/>
      </c>
      <c r="HG89" s="160" t="str">
        <f>IF(Tbl.Kosten[[#This Row],[Pnr.]]=HG$7,Tbl.Kosten[[#This Row],[Te financieren]],"")</f>
        <v/>
      </c>
      <c r="HH89" s="160" t="str">
        <f>IF(Tbl.Kosten[[#This Row],[Pnr.]]=HH$7,Tbl.Kosten[[#This Row],[Te financieren]],"")</f>
        <v/>
      </c>
      <c r="HI89" s="160" t="str">
        <f>IF(Tbl.Kosten[[#This Row],[Pnr.]]=HI$7,Tbl.Kosten[[#This Row],[Te financieren]],"")</f>
        <v/>
      </c>
      <c r="HJ89" s="160" t="str">
        <f>IF(Tbl.Kosten[[#This Row],[Pnr.]]=HJ$7,Tbl.Kosten[[#This Row],[Te financieren]],"")</f>
        <v/>
      </c>
      <c r="HK89" s="160" t="str">
        <f>IF(Tbl.Kosten[[#This Row],[Pnr.]]=HK$7,Tbl.Kosten[[#This Row],[Te financieren]],"")</f>
        <v/>
      </c>
      <c r="HL89" s="160" t="str">
        <f>IF(Tbl.Kosten[[#This Row],[Pnr.]]=HL$7,Tbl.Kosten[[#This Row],[Te financieren]],"")</f>
        <v/>
      </c>
      <c r="HM89" s="160" t="str">
        <f>IF(Tbl.Kosten[[#This Row],[Pnr.]]=HM$7,Tbl.Kosten[[#This Row],[Te financieren]],"")</f>
        <v/>
      </c>
      <c r="HN89" s="160" t="str">
        <f>IF(Tbl.Kosten[[#This Row],[Pnr.]]=HN$7,Tbl.Kosten[[#This Row],[Te financieren]],"")</f>
        <v/>
      </c>
      <c r="HO89" s="160" t="str">
        <f>IF(Tbl.Kosten[[#This Row],[Pnr.]]=HO$7,Tbl.Kosten[[#This Row],[Te financieren]],"")</f>
        <v/>
      </c>
      <c r="HP89" s="160" t="str">
        <f>IF(Tbl.Kosten[[#This Row],[Pnr.]]=HP$7,Tbl.Kosten[[#This Row],[Te financieren]],"")</f>
        <v/>
      </c>
      <c r="HQ89" s="160" t="str">
        <f>IF(Tbl.Kosten[[#This Row],[Pnr.]]=HQ$7,Tbl.Kosten[[#This Row],[Te financieren]],"")</f>
        <v/>
      </c>
      <c r="HR89" s="160" t="str">
        <f>IF(Tbl.Kosten[[#This Row],[Pnr.]]=HR$7,Tbl.Kosten[[#This Row],[Te financieren]],"")</f>
        <v/>
      </c>
      <c r="HS89" s="160" t="str">
        <f>IF(Tbl.Kosten[[#This Row],[Pnr.]]=HS$7,Tbl.Kosten[[#This Row],[Te financieren]],"")</f>
        <v/>
      </c>
      <c r="HT89" s="160" t="str">
        <f>IF(Tbl.Kosten[[#This Row],[Pnr.]]=HT$7,Tbl.Kosten[[#This Row],[Te financieren]],"")</f>
        <v/>
      </c>
      <c r="HU89" s="160" t="str">
        <f>IF(Tbl.Kosten[[#This Row],[Pnr.]]=HU$7,Tbl.Kosten[[#This Row],[Te financieren]],"")</f>
        <v/>
      </c>
      <c r="HV89" s="160" t="str">
        <f>IF(Tbl.Kosten[[#This Row],[Pnr.]]=HV$7,Tbl.Kosten[[#This Row],[Te financieren]],"")</f>
        <v/>
      </c>
      <c r="HW89" s="160" t="str">
        <f>IF(Tbl.Kosten[[#This Row],[Pnr.]]=HW$7,Tbl.Kosten[[#This Row],[Te financieren]],"")</f>
        <v/>
      </c>
    </row>
    <row r="90" spans="2:231" x14ac:dyDescent="0.3">
      <c r="B90" s="144"/>
      <c r="C90" s="147"/>
      <c r="D90" s="146"/>
      <c r="E90" s="147"/>
      <c r="F90" s="145"/>
      <c r="G90" s="11" t="str">
        <f>IF(Tbl.Kosten[[#This Row],[Medewerker e/o 
functie]]&lt;&gt;"",_xlfn.XLOOKUP(Tbl.Kosten[[#This Row],[Medewerker e/o 
functie]],Tbl.Uurtarief[Medewerker en/of functie],Tbl.Uurtarief[Uurtarief],"",0,1),"")</f>
        <v/>
      </c>
      <c r="H90" s="121">
        <f>IFERROR(Tbl.Kosten[[#This Row],[Uren]]*Tbl.Kosten[[#This Row],[Uurtarief]],0)</f>
        <v>0</v>
      </c>
      <c r="I90" s="119" t="str">
        <f>IF(Tbl.Kosten[[#This Row],[Subtotaal uren]]&lt;&gt;0,_xlfn.XLOOKUP(Tbl.Kosten[[#This Row],[Medewerker e/o 
functie]],Tbl.Uurtarief[Medewerker en/of functie],Tbl.Uurtarief[Kostensoort arbeid],"",0,1),"")</f>
        <v/>
      </c>
      <c r="J90" s="147"/>
      <c r="K90" s="145"/>
      <c r="L90" s="149" t="str">
        <f>IF(Tbl.Kosten[[#This Row],[Activum]]&lt;&gt;"",_xlfn.XLOOKUP(Tbl.Kosten[[#This Row],[Activum]],Tbl.Afschrijvingskosten[Activum],Tbl.Afschrijvingskosten[Tarief per afschrijvings-eenheid],"",0,1),"")</f>
        <v/>
      </c>
      <c r="M90" s="122">
        <f>IFERROR(Tbl.Kosten[[#This Row],[Een-
heden]]*Tbl.Kosten[[#This Row],[Afschrijvings-
tarief]],0)</f>
        <v>0</v>
      </c>
      <c r="N90" s="122" t="str">
        <f>IF(Tbl.Kosten[[#This Row],[Subtotaal afschrijving]]&lt;&gt;0,Lijsten!A88,"")</f>
        <v/>
      </c>
      <c r="O90" s="150"/>
      <c r="P90" s="145"/>
      <c r="Q90" s="148"/>
      <c r="R90" s="122">
        <f>IFERROR(Tbl.Kosten[[#This Row],[Aantal]]*Tbl.Kosten[[#This Row],[Tarief]],0)</f>
        <v>0</v>
      </c>
      <c r="S90" s="8">
        <f>IFERROR(Tbl.Kosten[[#This Row],[Subtotaal overige kosten]]+Tbl.Kosten[[#This Row],[Subtotaal uren]]+Tbl.Kosten[[#This Row],[Subtotaal afschrijving]],0)</f>
        <v>0</v>
      </c>
      <c r="T90" s="8">
        <f>IFERROR(Tbl.Kosten[[#This Row],[Totaal kosten]]*Tbl.Kosten[[#This Row],[Subsidie%]],0)</f>
        <v>0</v>
      </c>
      <c r="U90" s="4" t="str" cm="1">
        <f t="array" ref="U90">IFERROR(_xlfn.IFS(Tbl.Kosten[[#This Row],[Subtotaal uren]]&lt;&gt;0,Tbl.Kosten[[#This Row],[Kostensoort arbeid]],Tbl.Kosten[[#This Row],[Subtotaal afschrijving]]&lt;&gt;0,Tbl.Kosten[[#This Row],[Kostensoort afschrijving]],Tbl.Kosten[[#This Row],[Subtotaal overige kosten]]&lt;&gt;0,Tbl.Kosten[[#This Row],[Kostensoort overig]]),"")</f>
        <v/>
      </c>
      <c r="V90" s="4" t="str">
        <f>IFERROR(_xlfn.XLOOKUP(Tbl.Kosten[[#This Row],[Activiteitencode]],Tbl.Activiteiten[Activiteitcode],Tbl.Activiteiten[Werkpakketcode],"",0,1),"")</f>
        <v/>
      </c>
      <c r="W90" s="4" t="str">
        <f>IFERROR(_xlfn.XLOOKUP(Tbl.Kosten[[#This Row],[Werkpakketcode]],Tbl.Werkpakketten[Werkpakketcode],Tbl.Werkpakketten[Subsidiabele activiteit],"",0,1),"")</f>
        <v/>
      </c>
      <c r="X90" s="12">
        <f>IFERROR(_xlfn.XLOOKUP(Tbl.Kosten[[#This Row],[Sanr.]],Tbl.Subsidiehoogte[SAnr.],Tbl.Subsidiehoogte[Sub. Percentage],0,0,1),0)</f>
        <v>0</v>
      </c>
      <c r="Y90" s="154" t="str">
        <f>IFERROR(_xlfn.XLOOKUP(Tbl.Kosten[[#This Row],[Partnercode]],Tbl.Projectpartners[Partnercode],Tbl.Projectpartners[PNr.],"",0,1),"")</f>
        <v>P1</v>
      </c>
      <c r="Z90" s="158">
        <f>IF(Tbl.Kosten[[#This Row],[Pnr.]]=Z$7,Tbl.Kosten[[#This Row],[Totaal kosten]],"")</f>
        <v>0</v>
      </c>
      <c r="AA90" s="158" t="str">
        <f>IF(Tbl.Kosten[[#This Row],[Pnr.]]=AA$7,Tbl.Kosten[[#This Row],[Totaal kosten]],"")</f>
        <v/>
      </c>
      <c r="AB90" s="158" t="str">
        <f>IF(Tbl.Kosten[[#This Row],[Pnr.]]=AB$7,Tbl.Kosten[[#This Row],[Totaal kosten]],"")</f>
        <v/>
      </c>
      <c r="AC90" s="158" t="str">
        <f>IF(Tbl.Kosten[[#This Row],[Pnr.]]=AC$7,Tbl.Kosten[[#This Row],[Totaal kosten]],"")</f>
        <v/>
      </c>
      <c r="AD90" s="158" t="str">
        <f>IF(Tbl.Kosten[[#This Row],[Pnr.]]=AD$7,Tbl.Kosten[[#This Row],[Totaal kosten]],"")</f>
        <v/>
      </c>
      <c r="AE90" s="158" t="str">
        <f>IF(Tbl.Kosten[[#This Row],[Pnr.]]=AE$7,Tbl.Kosten[[#This Row],[Totaal kosten]],"")</f>
        <v/>
      </c>
      <c r="AF90" s="158" t="str">
        <f>IF(Tbl.Kosten[[#This Row],[Pnr.]]=AF$7,Tbl.Kosten[[#This Row],[Totaal kosten]],"")</f>
        <v/>
      </c>
      <c r="AG90" s="158" t="str">
        <f>IF(Tbl.Kosten[[#This Row],[Pnr.]]=AG$7,Tbl.Kosten[[#This Row],[Totaal kosten]],"")</f>
        <v/>
      </c>
      <c r="AH90" s="158" t="str">
        <f>IF(Tbl.Kosten[[#This Row],[Pnr.]]=AH$7,Tbl.Kosten[[#This Row],[Totaal kosten]],"")</f>
        <v/>
      </c>
      <c r="AI90" s="158" t="str">
        <f>IF(Tbl.Kosten[[#This Row],[Pnr.]]=AI$7,Tbl.Kosten[[#This Row],[Totaal kosten]],"")</f>
        <v/>
      </c>
      <c r="AJ90" s="158" t="str">
        <f>IF(Tbl.Kosten[[#This Row],[Pnr.]]=AJ$7,Tbl.Kosten[[#This Row],[Totaal kosten]],"")</f>
        <v/>
      </c>
      <c r="AK90" s="158" t="str">
        <f>IF(Tbl.Kosten[[#This Row],[Pnr.]]=AK$7,Tbl.Kosten[[#This Row],[Totaal kosten]],"")</f>
        <v/>
      </c>
      <c r="AL90" s="158" t="str">
        <f>IF(Tbl.Kosten[[#This Row],[Pnr.]]=AL$7,Tbl.Kosten[[#This Row],[Totaal kosten]],"")</f>
        <v/>
      </c>
      <c r="AM90" s="158" t="str">
        <f>IF(Tbl.Kosten[[#This Row],[Pnr.]]=AM$7,Tbl.Kosten[[#This Row],[Totaal kosten]],"")</f>
        <v/>
      </c>
      <c r="AN90" s="158" t="str">
        <f>IF(Tbl.Kosten[[#This Row],[Pnr.]]=AN$7,Tbl.Kosten[[#This Row],[Totaal kosten]],"")</f>
        <v/>
      </c>
      <c r="AO90" s="158" t="str">
        <f>IF(Tbl.Kosten[[#This Row],[Pnr.]]=AO$7,Tbl.Kosten[[#This Row],[Totaal kosten]],"")</f>
        <v/>
      </c>
      <c r="AP90" s="158" t="str">
        <f>IF(Tbl.Kosten[[#This Row],[Pnr.]]=AP$7,Tbl.Kosten[[#This Row],[Totaal kosten]],"")</f>
        <v/>
      </c>
      <c r="AQ90" s="158" t="str">
        <f>IF(Tbl.Kosten[[#This Row],[Pnr.]]=AQ$7,Tbl.Kosten[[#This Row],[Totaal kosten]],"")</f>
        <v/>
      </c>
      <c r="AR90" s="158" t="str">
        <f>IF(Tbl.Kosten[[#This Row],[Pnr.]]=AR$7,Tbl.Kosten[[#This Row],[Totaal kosten]],"")</f>
        <v/>
      </c>
      <c r="AS90" s="158" t="str">
        <f>IF(Tbl.Kosten[[#This Row],[Pnr.]]=AS$7,Tbl.Kosten[[#This Row],[Totaal kosten]],"")</f>
        <v/>
      </c>
      <c r="AT90" s="158" t="str">
        <f>IF(Tbl.Kosten[[#This Row],[Pnr.]]=AT$7,Tbl.Kosten[[#This Row],[Totaal kosten]],"")</f>
        <v/>
      </c>
      <c r="AU90" s="158" t="str">
        <f>IF(Tbl.Kosten[[#This Row],[Pnr.]]=AU$7,Tbl.Kosten[[#This Row],[Totaal kosten]],"")</f>
        <v/>
      </c>
      <c r="AV90" s="158" t="str">
        <f>IF(Tbl.Kosten[[#This Row],[Pnr.]]=AV$7,Tbl.Kosten[[#This Row],[Totaal kosten]],"")</f>
        <v/>
      </c>
      <c r="AW90" s="158" t="str">
        <f>IF(Tbl.Kosten[[#This Row],[Pnr.]]=AW$7,Tbl.Kosten[[#This Row],[Totaal kosten]],"")</f>
        <v/>
      </c>
      <c r="AX90" s="158" t="str">
        <f>IF(Tbl.Kosten[[#This Row],[Pnr.]]=AX$7,Tbl.Kosten[[#This Row],[Totaal kosten]],"")</f>
        <v/>
      </c>
      <c r="AY90" s="158" t="str">
        <f>IF(Tbl.Kosten[[#This Row],[Pnr.]]=AY$7,Tbl.Kosten[[#This Row],[Totaal kosten]],"")</f>
        <v/>
      </c>
      <c r="AZ90" s="158" t="str">
        <f>IF(Tbl.Kosten[[#This Row],[Pnr.]]=AZ$7,Tbl.Kosten[[#This Row],[Totaal kosten]],"")</f>
        <v/>
      </c>
      <c r="BA90" s="158" t="str">
        <f>IF(Tbl.Kosten[[#This Row],[Pnr.]]=BA$7,Tbl.Kosten[[#This Row],[Totaal kosten]],"")</f>
        <v/>
      </c>
      <c r="BB90" s="158" t="str">
        <f>IF(Tbl.Kosten[[#This Row],[Pnr.]]=BB$7,Tbl.Kosten[[#This Row],[Totaal kosten]],"")</f>
        <v/>
      </c>
      <c r="BC90" s="158" t="str">
        <f>IF(Tbl.Kosten[[#This Row],[Pnr.]]=BC$7,Tbl.Kosten[[#This Row],[Totaal kosten]],"")</f>
        <v/>
      </c>
      <c r="BD90" s="158" t="str">
        <f>IF(Tbl.Kosten[[#This Row],[Pnr.]]=BD$7,Tbl.Kosten[[#This Row],[Totaal kosten]],"")</f>
        <v/>
      </c>
      <c r="BE90" s="158" t="str">
        <f>IF(Tbl.Kosten[[#This Row],[Pnr.]]=BE$7,Tbl.Kosten[[#This Row],[Totaal kosten]],"")</f>
        <v/>
      </c>
      <c r="BF90" s="158" t="str">
        <f>IF(Tbl.Kosten[[#This Row],[Pnr.]]=BF$7,Tbl.Kosten[[#This Row],[Totaal kosten]],"")</f>
        <v/>
      </c>
      <c r="BG90" s="158" t="str">
        <f>IF(Tbl.Kosten[[#This Row],[Pnr.]]=BG$7,Tbl.Kosten[[#This Row],[Totaal kosten]],"")</f>
        <v/>
      </c>
      <c r="BH90" s="158" t="str">
        <f>IF(Tbl.Kosten[[#This Row],[Pnr.]]=BH$7,Tbl.Kosten[[#This Row],[Totaal kosten]],"")</f>
        <v/>
      </c>
      <c r="BI90" s="158" t="str">
        <f>IF(Tbl.Kosten[[#This Row],[Pnr.]]=BI$7,Tbl.Kosten[[#This Row],[Totaal kosten]],"")</f>
        <v/>
      </c>
      <c r="BJ90" s="158" t="str">
        <f>IF(Tbl.Kosten[[#This Row],[Pnr.]]=BJ$7,Tbl.Kosten[[#This Row],[Totaal kosten]],"")</f>
        <v/>
      </c>
      <c r="BK90" s="158" t="str">
        <f>IF(Tbl.Kosten[[#This Row],[Pnr.]]=BK$7,Tbl.Kosten[[#This Row],[Totaal kosten]],"")</f>
        <v/>
      </c>
      <c r="BL90" s="158" t="str">
        <f>IF(Tbl.Kosten[[#This Row],[Pnr.]]=BL$7,Tbl.Kosten[[#This Row],[Totaal kosten]],"")</f>
        <v/>
      </c>
      <c r="BM90" s="158" t="str">
        <f>IF(Tbl.Kosten[[#This Row],[Pnr.]]=BM$7,Tbl.Kosten[[#This Row],[Totaal kosten]],"")</f>
        <v/>
      </c>
      <c r="BN90" s="158" t="str">
        <f>IF(Tbl.Kosten[[#This Row],[Pnr.]]=BN$7,Tbl.Kosten[[#This Row],[Totaal kosten]],"")</f>
        <v/>
      </c>
      <c r="BO90" s="158" t="str">
        <f>IF(Tbl.Kosten[[#This Row],[Pnr.]]=BO$7,Tbl.Kosten[[#This Row],[Totaal kosten]],"")</f>
        <v/>
      </c>
      <c r="BP90" s="158" t="str">
        <f>IF(Tbl.Kosten[[#This Row],[Pnr.]]=BP$7,Tbl.Kosten[[#This Row],[Totaal kosten]],"")</f>
        <v/>
      </c>
      <c r="BQ90" s="158" t="str">
        <f>IF(Tbl.Kosten[[#This Row],[Pnr.]]=BQ$7,Tbl.Kosten[[#This Row],[Totaal kosten]],"")</f>
        <v/>
      </c>
      <c r="BR90" s="158" t="str">
        <f>IF(Tbl.Kosten[[#This Row],[Pnr.]]=BR$7,Tbl.Kosten[[#This Row],[Totaal kosten]],"")</f>
        <v/>
      </c>
      <c r="BS90" s="158" t="str">
        <f>IF(Tbl.Kosten[[#This Row],[Pnr.]]=BS$7,Tbl.Kosten[[#This Row],[Totaal kosten]],"")</f>
        <v/>
      </c>
      <c r="BT90" s="158" t="str">
        <f>IF(Tbl.Kosten[[#This Row],[Pnr.]]=BT$7,Tbl.Kosten[[#This Row],[Totaal kosten]],"")</f>
        <v/>
      </c>
      <c r="BU90" s="158" t="str">
        <f>IF(Tbl.Kosten[[#This Row],[Pnr.]]=BU$7,Tbl.Kosten[[#This Row],[Totaal kosten]],"")</f>
        <v/>
      </c>
      <c r="BV90" s="158" t="str">
        <f>IF(Tbl.Kosten[[#This Row],[Pnr.]]=BV$7,Tbl.Kosten[[#This Row],[Totaal kosten]],"")</f>
        <v/>
      </c>
      <c r="BW90" s="158" t="str">
        <f>IF(Tbl.Kosten[[#This Row],[Pnr.]]=BW$7,Tbl.Kosten[[#This Row],[Totaal kosten]],"")</f>
        <v/>
      </c>
      <c r="BX90" s="158" t="str">
        <f>IFERROR(_xlfn.XLOOKUP(Tbl.Kosten[[#This Row],[Werkpakketcode]],Tbl.Werkpakketten[Werkpakketcode],Tbl.Werkpakketten[WPnr.],"",0,1),"")</f>
        <v/>
      </c>
      <c r="BY90" s="158" t="str">
        <f>IF(Tbl.Kosten[[#This Row],[WPnr.]]=BY$7,Tbl.Kosten[[#This Row],[Totaal kosten]],"")</f>
        <v/>
      </c>
      <c r="BZ90" s="158" t="str">
        <f>IF(Tbl.Kosten[[#This Row],[WPnr.]]=BZ$7,Tbl.Kosten[[#This Row],[Totaal kosten]],"")</f>
        <v/>
      </c>
      <c r="CA90" s="158" t="str">
        <f>IF(Tbl.Kosten[[#This Row],[WPnr.]]=CA$7,Tbl.Kosten[[#This Row],[Totaal kosten]],"")</f>
        <v/>
      </c>
      <c r="CB90" s="158" t="str">
        <f>IF(Tbl.Kosten[[#This Row],[WPnr.]]=CB$7,Tbl.Kosten[[#This Row],[Totaal kosten]],"")</f>
        <v/>
      </c>
      <c r="CC90" s="158" t="str">
        <f>IF(Tbl.Kosten[[#This Row],[WPnr.]]=CC$7,Tbl.Kosten[[#This Row],[Totaal kosten]],"")</f>
        <v/>
      </c>
      <c r="CD90" s="158" t="str">
        <f>IF(Tbl.Kosten[[#This Row],[WPnr.]]=CD$7,Tbl.Kosten[[#This Row],[Totaal kosten]],"")</f>
        <v/>
      </c>
      <c r="CE90" s="158" t="str">
        <f>IF(Tbl.Kosten[[#This Row],[WPnr.]]=CE$7,Tbl.Kosten[[#This Row],[Totaal kosten]],"")</f>
        <v/>
      </c>
      <c r="CF90" s="158" t="str">
        <f>IF(Tbl.Kosten[[#This Row],[WPnr.]]=CF$7,Tbl.Kosten[[#This Row],[Totaal kosten]],"")</f>
        <v/>
      </c>
      <c r="CG90" s="158" t="str">
        <f>IF(Tbl.Kosten[[#This Row],[WPnr.]]=CG$7,Tbl.Kosten[[#This Row],[Totaal kosten]],"")</f>
        <v/>
      </c>
      <c r="CH90" s="158" t="str">
        <f>IF(Tbl.Kosten[[#This Row],[WPnr.]]=CH$7,Tbl.Kosten[[#This Row],[Totaal kosten]],"")</f>
        <v/>
      </c>
      <c r="CI90" s="158" t="str">
        <f>IF(Tbl.Kosten[[#This Row],[WPnr.]]=CI$7,Tbl.Kosten[[#This Row],[Totaal kosten]],"")</f>
        <v/>
      </c>
      <c r="CJ90" s="158" t="str">
        <f>IF(Tbl.Kosten[[#This Row],[WPnr.]]=CJ$7,Tbl.Kosten[[#This Row],[Totaal kosten]],"")</f>
        <v/>
      </c>
      <c r="CK90" s="158" t="str">
        <f>IF(Tbl.Kosten[[#This Row],[WPnr.]]=CK$7,Tbl.Kosten[[#This Row],[Totaal kosten]],"")</f>
        <v/>
      </c>
      <c r="CL90" s="158" t="str">
        <f>IF(Tbl.Kosten[[#This Row],[WPnr.]]=CL$7,Tbl.Kosten[[#This Row],[Totaal kosten]],"")</f>
        <v/>
      </c>
      <c r="CM90" s="158" t="str">
        <f>IF(Tbl.Kosten[[#This Row],[WPnr.]]=CM$7,Tbl.Kosten[[#This Row],[Totaal kosten]],"")</f>
        <v/>
      </c>
      <c r="CN90" s="158" t="str">
        <f>IF(Tbl.Kosten[[#This Row],[WPnr.]]=CN$7,Tbl.Kosten[[#This Row],[Totaal kosten]],"")</f>
        <v/>
      </c>
      <c r="CO90" s="158" t="str">
        <f>IF(Tbl.Kosten[[#This Row],[WPnr.]]=CO$7,Tbl.Kosten[[#This Row],[Totaal kosten]],"")</f>
        <v/>
      </c>
      <c r="CP90" s="158" t="str">
        <f>IF(Tbl.Kosten[[#This Row],[WPnr.]]=CP$7,Tbl.Kosten[[#This Row],[Totaal kosten]],"")</f>
        <v/>
      </c>
      <c r="CQ90" s="158" t="str">
        <f>IF(Tbl.Kosten[[#This Row],[WPnr.]]=CQ$7,Tbl.Kosten[[#This Row],[Totaal kosten]],"")</f>
        <v/>
      </c>
      <c r="CR90" s="158" t="str">
        <f>IF(Tbl.Kosten[[#This Row],[WPnr.]]=CR$7,Tbl.Kosten[[#This Row],[Totaal kosten]],"")</f>
        <v/>
      </c>
      <c r="CS90" s="158" t="str">
        <f>IF(Tbl.Kosten[[#This Row],[WPnr.]]=CS$7,Tbl.Kosten[[#This Row],[Totaal kosten]],"")</f>
        <v/>
      </c>
      <c r="CT90" s="158" t="str">
        <f>IF(Tbl.Kosten[[#This Row],[WPnr.]]=CT$7,Tbl.Kosten[[#This Row],[Totaal kosten]],"")</f>
        <v/>
      </c>
      <c r="CU90" s="158" t="str">
        <f>IF(Tbl.Kosten[[#This Row],[WPnr.]]=CU$7,Tbl.Kosten[[#This Row],[Totaal kosten]],"")</f>
        <v/>
      </c>
      <c r="CV90" s="158" t="str">
        <f>IF(Tbl.Kosten[[#This Row],[WPnr.]]=CV$7,Tbl.Kosten[[#This Row],[Totaal kosten]],"")</f>
        <v/>
      </c>
      <c r="CW90" s="158" t="str">
        <f>IF(Tbl.Kosten[[#This Row],[WPnr.]]=CW$7,Tbl.Kosten[[#This Row],[Totaal kosten]],"")</f>
        <v/>
      </c>
      <c r="CX90" s="158" t="str">
        <f>IF(Tbl.Kosten[[#This Row],[WPnr.]]=CX$7,Tbl.Kosten[[#This Row],[Totaal kosten]],"")</f>
        <v/>
      </c>
      <c r="CY90" s="158" t="str">
        <f>IF(Tbl.Kosten[[#This Row],[WPnr.]]=CY$7,Tbl.Kosten[[#This Row],[Totaal kosten]],"")</f>
        <v/>
      </c>
      <c r="CZ90" s="158" t="str">
        <f>IF(Tbl.Kosten[[#This Row],[WPnr.]]=CZ$7,Tbl.Kosten[[#This Row],[Totaal kosten]],"")</f>
        <v/>
      </c>
      <c r="DA90" s="158" t="str">
        <f>IF(Tbl.Kosten[[#This Row],[WPnr.]]=DA$7,Tbl.Kosten[[#This Row],[Totaal kosten]],"")</f>
        <v/>
      </c>
      <c r="DB90" s="158" t="str">
        <f>IF(Tbl.Kosten[[#This Row],[WPnr.]]=DB$7,Tbl.Kosten[[#This Row],[Totaal kosten]],"")</f>
        <v/>
      </c>
      <c r="DC90" s="158" t="str">
        <f>IF(Tbl.Kosten[[#This Row],[WPnr.]]=DC$7,Tbl.Kosten[[#This Row],[Totaal kosten]],"")</f>
        <v/>
      </c>
      <c r="DD90" s="158" t="str">
        <f>IF(Tbl.Kosten[[#This Row],[WPnr.]]=DD$7,Tbl.Kosten[[#This Row],[Totaal kosten]],"")</f>
        <v/>
      </c>
      <c r="DE90" s="158" t="str">
        <f>IF(Tbl.Kosten[[#This Row],[WPnr.]]=DE$7,Tbl.Kosten[[#This Row],[Totaal kosten]],"")</f>
        <v/>
      </c>
      <c r="DF90" s="158" t="str">
        <f>IF(Tbl.Kosten[[#This Row],[WPnr.]]=DF$7,Tbl.Kosten[[#This Row],[Totaal kosten]],"")</f>
        <v/>
      </c>
      <c r="DG90" s="158" t="str">
        <f>IF(Tbl.Kosten[[#This Row],[WPnr.]]=DG$7,Tbl.Kosten[[#This Row],[Totaal kosten]],"")</f>
        <v/>
      </c>
      <c r="DH90" s="158" t="str">
        <f>IF(Tbl.Kosten[[#This Row],[WPnr.]]=DH$7,Tbl.Kosten[[#This Row],[Totaal kosten]],"")</f>
        <v/>
      </c>
      <c r="DI90" s="158" t="str">
        <f>IF(Tbl.Kosten[[#This Row],[WPnr.]]=DI$7,Tbl.Kosten[[#This Row],[Totaal kosten]],"")</f>
        <v/>
      </c>
      <c r="DJ90" s="158" t="str">
        <f>IF(Tbl.Kosten[[#This Row],[WPnr.]]=DJ$7,Tbl.Kosten[[#This Row],[Totaal kosten]],"")</f>
        <v/>
      </c>
      <c r="DK90" s="158" t="str">
        <f>IF(Tbl.Kosten[[#This Row],[WPnr.]]=DK$7,Tbl.Kosten[[#This Row],[Totaal kosten]],"")</f>
        <v/>
      </c>
      <c r="DL90" s="158" t="str">
        <f>IF(Tbl.Kosten[[#This Row],[WPnr.]]=DL$7,Tbl.Kosten[[#This Row],[Totaal kosten]],"")</f>
        <v/>
      </c>
      <c r="DM90" s="158" t="str">
        <f>IF(Tbl.Kosten[[#This Row],[WPnr.]]=DM$7,Tbl.Kosten[[#This Row],[Totaal kosten]],"")</f>
        <v/>
      </c>
      <c r="DN90" s="158" t="str">
        <f>IF(Tbl.Kosten[[#This Row],[WPnr.]]=DN$7,Tbl.Kosten[[#This Row],[Totaal kosten]],"")</f>
        <v/>
      </c>
      <c r="DO90" s="158" t="str">
        <f>IF(Tbl.Kosten[[#This Row],[WPnr.]]=DO$7,Tbl.Kosten[[#This Row],[Totaal kosten]],"")</f>
        <v/>
      </c>
      <c r="DP90" s="158" t="str">
        <f>IF(Tbl.Kosten[[#This Row],[WPnr.]]=DP$7,Tbl.Kosten[[#This Row],[Totaal kosten]],"")</f>
        <v/>
      </c>
      <c r="DQ90" s="158" t="str">
        <f>IF(Tbl.Kosten[[#This Row],[WPnr.]]=DQ$7,Tbl.Kosten[[#This Row],[Totaal kosten]],"")</f>
        <v/>
      </c>
      <c r="DR90" s="158" t="str">
        <f>IF(Tbl.Kosten[[#This Row],[WPnr.]]=DR$7,Tbl.Kosten[[#This Row],[Totaal kosten]],"")</f>
        <v/>
      </c>
      <c r="DS90" s="158" t="str">
        <f>IF(Tbl.Kosten[[#This Row],[WPnr.]]=DS$7,Tbl.Kosten[[#This Row],[Totaal kosten]],"")</f>
        <v/>
      </c>
      <c r="DT90" s="158" t="str">
        <f>IF(Tbl.Kosten[[#This Row],[WPnr.]]=DT$7,Tbl.Kosten[[#This Row],[Totaal kosten]],"")</f>
        <v/>
      </c>
      <c r="DU90" s="158" t="str">
        <f>IF(Tbl.Kosten[[#This Row],[WPnr.]]=DU$7,Tbl.Kosten[[#This Row],[Totaal kosten]],"")</f>
        <v/>
      </c>
      <c r="DV90" s="158" t="str">
        <f>IF(Tbl.Kosten[[#This Row],[WPnr.]]=DV$7,Tbl.Kosten[[#This Row],[Totaal kosten]],"")</f>
        <v/>
      </c>
      <c r="DW90" s="160" t="str">
        <f>IFERROR(_xlfn.XLOOKUP(Tbl.Kosten[[#This Row],[Kostensoort]],Tbl.Kostensoorten[Kostensoorten],Tbl.Kostensoorten[KSnr.],"",0,1),"")</f>
        <v/>
      </c>
      <c r="DX90" s="160" t="str">
        <f>IF(Tbl.Kosten[[#This Row],[KSnr.]]=DX$7,Tbl.Kosten[[#This Row],[Totaal kosten]],"")</f>
        <v/>
      </c>
      <c r="DY90" s="160" t="str">
        <f>IF(Tbl.Kosten[[#This Row],[KSnr.]]=DY$7,Tbl.Kosten[[#This Row],[Totaal kosten]],"")</f>
        <v/>
      </c>
      <c r="DZ90" s="160" t="str">
        <f>IF(Tbl.Kosten[[#This Row],[KSnr.]]=DZ$7,Tbl.Kosten[[#This Row],[Totaal kosten]],"")</f>
        <v/>
      </c>
      <c r="EA90" s="160" t="str">
        <f>IF(Tbl.Kosten[[#This Row],[KSnr.]]=EA$7,Tbl.Kosten[[#This Row],[Totaal kosten]],"")</f>
        <v/>
      </c>
      <c r="EB90" s="160" t="str">
        <f>IF(Tbl.Kosten[[#This Row],[KSnr.]]=EB$7,Tbl.Kosten[[#This Row],[Totaal kosten]],"")</f>
        <v/>
      </c>
      <c r="EC90" s="160" t="str">
        <f>IF(Tbl.Kosten[[#This Row],[KSnr.]]=EC$7,Tbl.Kosten[[#This Row],[Totaal kosten]],"")</f>
        <v/>
      </c>
      <c r="ED90" s="160" t="str">
        <f>IF(Tbl.Kosten[[#This Row],[KSnr.]]=ED$7,Tbl.Kosten[[#This Row],[Totaal kosten]],"")</f>
        <v/>
      </c>
      <c r="EE90" s="160" t="str">
        <f>IF(Tbl.Kosten[[#This Row],[KSnr.]]=EE$7,Tbl.Kosten[[#This Row],[Totaal kosten]],"")</f>
        <v/>
      </c>
      <c r="EF90" s="160" t="str">
        <f>IF(Tbl.Kosten[[#This Row],[KSnr.]]=EF$7,Tbl.Kosten[[#This Row],[Totaal kosten]],"")</f>
        <v/>
      </c>
      <c r="EG90" s="160" t="str">
        <f>IF(Tbl.Kosten[[#This Row],[KSnr.]]=EG$7,Tbl.Kosten[[#This Row],[Totaal kosten]],"")</f>
        <v/>
      </c>
      <c r="EH90" s="160" t="str">
        <f>IF(Tbl.Kosten[[#This Row],[KSnr.]]=EH$7,Tbl.Kosten[[#This Row],[Totaal kosten]],"")</f>
        <v/>
      </c>
      <c r="EI90" s="160" t="str">
        <f>IF(Tbl.Kosten[[#This Row],[KSnr.]]=EI$7,Tbl.Kosten[[#This Row],[Totaal kosten]],"")</f>
        <v/>
      </c>
      <c r="EJ90" s="160" t="str">
        <f>IF(Tbl.Kosten[[#This Row],[KSnr.]]=EJ$7,Tbl.Kosten[[#This Row],[Totaal kosten]],"")</f>
        <v/>
      </c>
      <c r="EK90" s="160" t="str">
        <f>IF(Tbl.Kosten[[#This Row],[KSnr.]]=EK$7,Tbl.Kosten[[#This Row],[Totaal kosten]],"")</f>
        <v/>
      </c>
      <c r="EL90" s="160" t="str">
        <f>IF(Tbl.Kosten[[#This Row],[KSnr.]]=EL$7,Tbl.Kosten[[#This Row],[Totaal kosten]],"")</f>
        <v/>
      </c>
      <c r="EM90" s="160" t="str">
        <f>IF(Tbl.Kosten[[#This Row],[KSnr.]]=EM$7,Tbl.Kosten[[#This Row],[Totaal kosten]],"")</f>
        <v/>
      </c>
      <c r="EN90" s="160" t="str">
        <f>IF(Tbl.Kosten[[#This Row],[KSnr.]]=EN$7,Tbl.Kosten[[#This Row],[Totaal kosten]],"")</f>
        <v/>
      </c>
      <c r="EO90" s="160" t="str">
        <f>IF(Tbl.Kosten[[#This Row],[KSnr.]]=EO$7,Tbl.Kosten[[#This Row],[Totaal kosten]],"")</f>
        <v/>
      </c>
      <c r="EP90" s="160" t="str">
        <f>IF(Tbl.Kosten[[#This Row],[KSnr.]]=EP$7,Tbl.Kosten[[#This Row],[Totaal kosten]],"")</f>
        <v/>
      </c>
      <c r="EQ90" s="160" t="str">
        <f>IF(Tbl.Kosten[[#This Row],[KSnr.]]=EQ$7,Tbl.Kosten[[#This Row],[Totaal kosten]],"")</f>
        <v/>
      </c>
      <c r="ER90" s="154" t="str">
        <f>IFERROR(_xlfn.XLOOKUP(Tbl.Kosten[[#This Row],[Subsidieactiviteit]],Tbl.Subsidiehoogte[Subsidieactiviteit],Tbl.Subsidiehoogte[SAnr.],"",0,1),"")</f>
        <v/>
      </c>
      <c r="ES90" s="160" t="str">
        <f>IF(Tbl.Kosten[[#This Row],[Sanr.]]=ES$7,Tbl.Kosten[[#This Row],[Totaal kosten]],"")</f>
        <v/>
      </c>
      <c r="ET90" s="160" t="str">
        <f>IF(Tbl.Kosten[[#This Row],[Sanr.]]=ET$7,Tbl.Kosten[[#This Row],[Totaal kosten]],"")</f>
        <v/>
      </c>
      <c r="EU90" s="160" t="str">
        <f>IF(Tbl.Kosten[[#This Row],[Sanr.]]=EU$7,Tbl.Kosten[[#This Row],[Totaal kosten]],"")</f>
        <v/>
      </c>
      <c r="EV90" s="160" t="str">
        <f>IF(Tbl.Kosten[[#This Row],[Sanr.]]=EV$7,Tbl.Kosten[[#This Row],[Totaal kosten]],"")</f>
        <v/>
      </c>
      <c r="EW90" s="160" t="str">
        <f>IF(Tbl.Kosten[[#This Row],[Sanr.]]=EW$7,Tbl.Kosten[[#This Row],[Totaal kosten]],"")</f>
        <v/>
      </c>
      <c r="EX90" s="160" t="str">
        <f>IF(Tbl.Kosten[[#This Row],[Sanr.]]=EX$7,Tbl.Kosten[[#This Row],[Totaal kosten]],"")</f>
        <v/>
      </c>
      <c r="EY90" s="160" t="str">
        <f>IF(Tbl.Kosten[[#This Row],[Sanr.]]=EY$7,Tbl.Kosten[[#This Row],[Totaal kosten]],"")</f>
        <v/>
      </c>
      <c r="EZ90" s="160" t="str">
        <f>IF(Tbl.Kosten[[#This Row],[Sanr.]]=EZ$7,Tbl.Kosten[[#This Row],[Totaal kosten]],"")</f>
        <v/>
      </c>
      <c r="FA90" s="160" t="str">
        <f>IF(Tbl.Kosten[[#This Row],[Sanr.]]=FA$7,Tbl.Kosten[[#This Row],[Totaal kosten]],"")</f>
        <v/>
      </c>
      <c r="FB90" s="160" t="str">
        <f>IF(Tbl.Kosten[[#This Row],[Sanr.]]=FB$7,Tbl.Kosten[[#This Row],[Totaal kosten]],"")</f>
        <v/>
      </c>
      <c r="FC90" s="160" t="str">
        <f>IF(Tbl.Kosten[[#This Row],[Sanr.]]=FC$7,Tbl.Kosten[[#This Row],[Totaal kosten]],"")</f>
        <v/>
      </c>
      <c r="FD90" s="160" t="str">
        <f>IF(Tbl.Kosten[[#This Row],[Sanr.]]=FD$7,Tbl.Kosten[[#This Row],[Totaal kosten]],"")</f>
        <v/>
      </c>
      <c r="FE90" s="160" t="str">
        <f>IF(Tbl.Kosten[[#This Row],[Sanr.]]=FE$7,Tbl.Kosten[[#This Row],[Totaal kosten]],"")</f>
        <v/>
      </c>
      <c r="FF90" s="160" t="str">
        <f>IF(Tbl.Kosten[[#This Row],[Sanr.]]=FF$7,Tbl.Kosten[[#This Row],[Totaal kosten]],"")</f>
        <v/>
      </c>
      <c r="FG90" s="160" t="str">
        <f>IF(Tbl.Kosten[[#This Row],[Sanr.]]=FG$7,Tbl.Kosten[[#This Row],[Totaal kosten]],"")</f>
        <v/>
      </c>
      <c r="FH90" s="160" t="str">
        <f>IF(Tbl.Kosten[[#This Row],[Sanr.]]=FH$7,Tbl.Kosten[[#This Row],[Totaal kosten]],"")</f>
        <v/>
      </c>
      <c r="FI90" s="160" t="str">
        <f>IF(Tbl.Kosten[[#This Row],[Sanr.]]=FI$7,Tbl.Kosten[[#This Row],[Totaal kosten]],"")</f>
        <v/>
      </c>
      <c r="FJ90" s="160" t="str">
        <f>IF(Tbl.Kosten[[#This Row],[Sanr.]]=FJ$7,Tbl.Kosten[[#This Row],[Totaal kosten]],"")</f>
        <v/>
      </c>
      <c r="FK90" s="160" t="str">
        <f>IF(Tbl.Kosten[[#This Row],[Sanr.]]=FK$7,Tbl.Kosten[[#This Row],[Totaal kosten]],"")</f>
        <v/>
      </c>
      <c r="FL90" s="160" t="str">
        <f>IF(Tbl.Kosten[[#This Row],[Sanr.]]=FL$7,Tbl.Kosten[[#This Row],[Totaal kosten]],"")</f>
        <v/>
      </c>
      <c r="FM90" s="160" t="str">
        <f>IF(Tbl.Kosten[[#This Row],[Sanr.]]=FM$7,Tbl.Kosten[[#This Row],[Totaal kosten]],"")</f>
        <v/>
      </c>
      <c r="FN90" s="160" t="str">
        <f>IF(Tbl.Kosten[[#This Row],[Sanr.]]=FN$7,Tbl.Kosten[[#This Row],[Totaal kosten]],"")</f>
        <v/>
      </c>
      <c r="FO90" s="160" t="str">
        <f>IF(Tbl.Kosten[[#This Row],[Sanr.]]=FO$7,Tbl.Kosten[[#This Row],[Totaal kosten]],"")</f>
        <v/>
      </c>
      <c r="FP90" s="160" t="str">
        <f>IF(Tbl.Kosten[[#This Row],[Sanr.]]=FP$7,Tbl.Kosten[[#This Row],[Totaal kosten]],"")</f>
        <v/>
      </c>
      <c r="FQ90" s="160" t="str">
        <f>IF(Tbl.Kosten[[#This Row],[Sanr.]]=FQ$7,Tbl.Kosten[[#This Row],[Totaal kosten]],"")</f>
        <v/>
      </c>
      <c r="FR90" s="160" t="str">
        <f>IF(Tbl.Kosten[[#This Row],[Sanr.]]=FR$7,Tbl.Kosten[[#This Row],[Totaal kosten]],"")</f>
        <v/>
      </c>
      <c r="FS90" s="160" t="str">
        <f>IF(Tbl.Kosten[[#This Row],[Sanr.]]=FS$7,Tbl.Kosten[[#This Row],[Totaal kosten]],"")</f>
        <v/>
      </c>
      <c r="FT90" s="160" t="str">
        <f>IF(Tbl.Kosten[[#This Row],[Sanr.]]=FT$7,Tbl.Kosten[[#This Row],[Totaal kosten]],"")</f>
        <v/>
      </c>
      <c r="FU90" s="160" t="str">
        <f>IF(Tbl.Kosten[[#This Row],[Sanr.]]=FU$7,Tbl.Kosten[[#This Row],[Totaal kosten]],"")</f>
        <v/>
      </c>
      <c r="FV90" s="160" t="str">
        <f>IF(Tbl.Kosten[[#This Row],[Sanr.]]=FV$7,Tbl.Kosten[[#This Row],[Totaal kosten]],"")</f>
        <v/>
      </c>
      <c r="FW90" s="160" t="str">
        <f>IFERROR(_xlfn.XLOOKUP(Tbl.Kosten[[#This Row],[Activiteitencode]],Tbl.Activiteiten[Activiteitcode],Tbl.Activiteiten[Anr.],"",0,1),"")</f>
        <v/>
      </c>
      <c r="FX90" s="181" t="str">
        <f>_xlfn.CONCAT(Tbl.Kosten[[#This Row],[Pnr.]],Tbl.Kosten[[#This Row],[Sanr.]])</f>
        <v>P1</v>
      </c>
      <c r="FY90" s="160">
        <f>Tbl.Kosten[[#This Row],[Totaal kosten]]-Tbl.Kosten[[#This Row],[Subsidie]]</f>
        <v>0</v>
      </c>
      <c r="FZ90" s="160">
        <f>IF(Tbl.Kosten[[#This Row],[Pnr.]]=FZ$7,Tbl.Kosten[[#This Row],[Te financieren]],"")</f>
        <v>0</v>
      </c>
      <c r="GA90" s="160" t="str">
        <f>IF(Tbl.Kosten[[#This Row],[Pnr.]]=GA$7,Tbl.Kosten[[#This Row],[Te financieren]],"")</f>
        <v/>
      </c>
      <c r="GB90" s="160" t="str">
        <f>IF(Tbl.Kosten[[#This Row],[Pnr.]]=GB$7,Tbl.Kosten[[#This Row],[Te financieren]],"")</f>
        <v/>
      </c>
      <c r="GC90" s="160" t="str">
        <f>IF(Tbl.Kosten[[#This Row],[Pnr.]]=GC$7,Tbl.Kosten[[#This Row],[Te financieren]],"")</f>
        <v/>
      </c>
      <c r="GD90" s="160" t="str">
        <f>IF(Tbl.Kosten[[#This Row],[Pnr.]]=GD$7,Tbl.Kosten[[#This Row],[Te financieren]],"")</f>
        <v/>
      </c>
      <c r="GE90" s="160" t="str">
        <f>IF(Tbl.Kosten[[#This Row],[Pnr.]]=GE$7,Tbl.Kosten[[#This Row],[Te financieren]],"")</f>
        <v/>
      </c>
      <c r="GF90" s="160" t="str">
        <f>IF(Tbl.Kosten[[#This Row],[Pnr.]]=GF$7,Tbl.Kosten[[#This Row],[Te financieren]],"")</f>
        <v/>
      </c>
      <c r="GG90" s="160" t="str">
        <f>IF(Tbl.Kosten[[#This Row],[Pnr.]]=GG$7,Tbl.Kosten[[#This Row],[Te financieren]],"")</f>
        <v/>
      </c>
      <c r="GH90" s="160" t="str">
        <f>IF(Tbl.Kosten[[#This Row],[Pnr.]]=GH$7,Tbl.Kosten[[#This Row],[Te financieren]],"")</f>
        <v/>
      </c>
      <c r="GI90" s="160" t="str">
        <f>IF(Tbl.Kosten[[#This Row],[Pnr.]]=GI$7,Tbl.Kosten[[#This Row],[Te financieren]],"")</f>
        <v/>
      </c>
      <c r="GJ90" s="160" t="str">
        <f>IF(Tbl.Kosten[[#This Row],[Pnr.]]=GJ$7,Tbl.Kosten[[#This Row],[Te financieren]],"")</f>
        <v/>
      </c>
      <c r="GK90" s="160" t="str">
        <f>IF(Tbl.Kosten[[#This Row],[Pnr.]]=GK$7,Tbl.Kosten[[#This Row],[Te financieren]],"")</f>
        <v/>
      </c>
      <c r="GL90" s="160" t="str">
        <f>IF(Tbl.Kosten[[#This Row],[Pnr.]]=GL$7,Tbl.Kosten[[#This Row],[Te financieren]],"")</f>
        <v/>
      </c>
      <c r="GM90" s="160" t="str">
        <f>IF(Tbl.Kosten[[#This Row],[Pnr.]]=GM$7,Tbl.Kosten[[#This Row],[Te financieren]],"")</f>
        <v/>
      </c>
      <c r="GN90" s="160" t="str">
        <f>IF(Tbl.Kosten[[#This Row],[Pnr.]]=GN$7,Tbl.Kosten[[#This Row],[Te financieren]],"")</f>
        <v/>
      </c>
      <c r="GO90" s="160" t="str">
        <f>IF(Tbl.Kosten[[#This Row],[Pnr.]]=GO$7,Tbl.Kosten[[#This Row],[Te financieren]],"")</f>
        <v/>
      </c>
      <c r="GP90" s="160" t="str">
        <f>IF(Tbl.Kosten[[#This Row],[Pnr.]]=GP$7,Tbl.Kosten[[#This Row],[Te financieren]],"")</f>
        <v/>
      </c>
      <c r="GQ90" s="160" t="str">
        <f>IF(Tbl.Kosten[[#This Row],[Pnr.]]=GQ$7,Tbl.Kosten[[#This Row],[Te financieren]],"")</f>
        <v/>
      </c>
      <c r="GR90" s="160" t="str">
        <f>IF(Tbl.Kosten[[#This Row],[Pnr.]]=GR$7,Tbl.Kosten[[#This Row],[Te financieren]],"")</f>
        <v/>
      </c>
      <c r="GS90" s="160" t="str">
        <f>IF(Tbl.Kosten[[#This Row],[Pnr.]]=GS$7,Tbl.Kosten[[#This Row],[Te financieren]],"")</f>
        <v/>
      </c>
      <c r="GT90" s="160" t="str">
        <f>IF(Tbl.Kosten[[#This Row],[Pnr.]]=GT$7,Tbl.Kosten[[#This Row],[Te financieren]],"")</f>
        <v/>
      </c>
      <c r="GU90" s="160" t="str">
        <f>IF(Tbl.Kosten[[#This Row],[Pnr.]]=GU$7,Tbl.Kosten[[#This Row],[Te financieren]],"")</f>
        <v/>
      </c>
      <c r="GV90" s="160" t="str">
        <f>IF(Tbl.Kosten[[#This Row],[Pnr.]]=GV$7,Tbl.Kosten[[#This Row],[Te financieren]],"")</f>
        <v/>
      </c>
      <c r="GW90" s="160" t="str">
        <f>IF(Tbl.Kosten[[#This Row],[Pnr.]]=GW$7,Tbl.Kosten[[#This Row],[Te financieren]],"")</f>
        <v/>
      </c>
      <c r="GX90" s="160" t="str">
        <f>IF(Tbl.Kosten[[#This Row],[Pnr.]]=GX$7,Tbl.Kosten[[#This Row],[Te financieren]],"")</f>
        <v/>
      </c>
      <c r="GY90" s="160" t="str">
        <f>IF(Tbl.Kosten[[#This Row],[Pnr.]]=GY$7,Tbl.Kosten[[#This Row],[Te financieren]],"")</f>
        <v/>
      </c>
      <c r="GZ90" s="160" t="str">
        <f>IF(Tbl.Kosten[[#This Row],[Pnr.]]=GZ$7,Tbl.Kosten[[#This Row],[Te financieren]],"")</f>
        <v/>
      </c>
      <c r="HA90" s="160" t="str">
        <f>IF(Tbl.Kosten[[#This Row],[Pnr.]]=HA$7,Tbl.Kosten[[#This Row],[Te financieren]],"")</f>
        <v/>
      </c>
      <c r="HB90" s="160" t="str">
        <f>IF(Tbl.Kosten[[#This Row],[Pnr.]]=HB$7,Tbl.Kosten[[#This Row],[Te financieren]],"")</f>
        <v/>
      </c>
      <c r="HC90" s="160" t="str">
        <f>IF(Tbl.Kosten[[#This Row],[Pnr.]]=HC$7,Tbl.Kosten[[#This Row],[Te financieren]],"")</f>
        <v/>
      </c>
      <c r="HD90" s="160" t="str">
        <f>IF(Tbl.Kosten[[#This Row],[Pnr.]]=HD$7,Tbl.Kosten[[#This Row],[Te financieren]],"")</f>
        <v/>
      </c>
      <c r="HE90" s="160" t="str">
        <f>IF(Tbl.Kosten[[#This Row],[Pnr.]]=HE$7,Tbl.Kosten[[#This Row],[Te financieren]],"")</f>
        <v/>
      </c>
      <c r="HF90" s="160" t="str">
        <f>IF(Tbl.Kosten[[#This Row],[Pnr.]]=HF$7,Tbl.Kosten[[#This Row],[Te financieren]],"")</f>
        <v/>
      </c>
      <c r="HG90" s="160" t="str">
        <f>IF(Tbl.Kosten[[#This Row],[Pnr.]]=HG$7,Tbl.Kosten[[#This Row],[Te financieren]],"")</f>
        <v/>
      </c>
      <c r="HH90" s="160" t="str">
        <f>IF(Tbl.Kosten[[#This Row],[Pnr.]]=HH$7,Tbl.Kosten[[#This Row],[Te financieren]],"")</f>
        <v/>
      </c>
      <c r="HI90" s="160" t="str">
        <f>IF(Tbl.Kosten[[#This Row],[Pnr.]]=HI$7,Tbl.Kosten[[#This Row],[Te financieren]],"")</f>
        <v/>
      </c>
      <c r="HJ90" s="160" t="str">
        <f>IF(Tbl.Kosten[[#This Row],[Pnr.]]=HJ$7,Tbl.Kosten[[#This Row],[Te financieren]],"")</f>
        <v/>
      </c>
      <c r="HK90" s="160" t="str">
        <f>IF(Tbl.Kosten[[#This Row],[Pnr.]]=HK$7,Tbl.Kosten[[#This Row],[Te financieren]],"")</f>
        <v/>
      </c>
      <c r="HL90" s="160" t="str">
        <f>IF(Tbl.Kosten[[#This Row],[Pnr.]]=HL$7,Tbl.Kosten[[#This Row],[Te financieren]],"")</f>
        <v/>
      </c>
      <c r="HM90" s="160" t="str">
        <f>IF(Tbl.Kosten[[#This Row],[Pnr.]]=HM$7,Tbl.Kosten[[#This Row],[Te financieren]],"")</f>
        <v/>
      </c>
      <c r="HN90" s="160" t="str">
        <f>IF(Tbl.Kosten[[#This Row],[Pnr.]]=HN$7,Tbl.Kosten[[#This Row],[Te financieren]],"")</f>
        <v/>
      </c>
      <c r="HO90" s="160" t="str">
        <f>IF(Tbl.Kosten[[#This Row],[Pnr.]]=HO$7,Tbl.Kosten[[#This Row],[Te financieren]],"")</f>
        <v/>
      </c>
      <c r="HP90" s="160" t="str">
        <f>IF(Tbl.Kosten[[#This Row],[Pnr.]]=HP$7,Tbl.Kosten[[#This Row],[Te financieren]],"")</f>
        <v/>
      </c>
      <c r="HQ90" s="160" t="str">
        <f>IF(Tbl.Kosten[[#This Row],[Pnr.]]=HQ$7,Tbl.Kosten[[#This Row],[Te financieren]],"")</f>
        <v/>
      </c>
      <c r="HR90" s="160" t="str">
        <f>IF(Tbl.Kosten[[#This Row],[Pnr.]]=HR$7,Tbl.Kosten[[#This Row],[Te financieren]],"")</f>
        <v/>
      </c>
      <c r="HS90" s="160" t="str">
        <f>IF(Tbl.Kosten[[#This Row],[Pnr.]]=HS$7,Tbl.Kosten[[#This Row],[Te financieren]],"")</f>
        <v/>
      </c>
      <c r="HT90" s="160" t="str">
        <f>IF(Tbl.Kosten[[#This Row],[Pnr.]]=HT$7,Tbl.Kosten[[#This Row],[Te financieren]],"")</f>
        <v/>
      </c>
      <c r="HU90" s="160" t="str">
        <f>IF(Tbl.Kosten[[#This Row],[Pnr.]]=HU$7,Tbl.Kosten[[#This Row],[Te financieren]],"")</f>
        <v/>
      </c>
      <c r="HV90" s="160" t="str">
        <f>IF(Tbl.Kosten[[#This Row],[Pnr.]]=HV$7,Tbl.Kosten[[#This Row],[Te financieren]],"")</f>
        <v/>
      </c>
      <c r="HW90" s="160" t="str">
        <f>IF(Tbl.Kosten[[#This Row],[Pnr.]]=HW$7,Tbl.Kosten[[#This Row],[Te financieren]],"")</f>
        <v/>
      </c>
    </row>
    <row r="91" spans="2:231" x14ac:dyDescent="0.3">
      <c r="B91" s="144"/>
      <c r="C91" s="147"/>
      <c r="D91" s="146"/>
      <c r="E91" s="147"/>
      <c r="F91" s="145"/>
      <c r="G91" s="11" t="str">
        <f>IF(Tbl.Kosten[[#This Row],[Medewerker e/o 
functie]]&lt;&gt;"",_xlfn.XLOOKUP(Tbl.Kosten[[#This Row],[Medewerker e/o 
functie]],Tbl.Uurtarief[Medewerker en/of functie],Tbl.Uurtarief[Uurtarief],"",0,1),"")</f>
        <v/>
      </c>
      <c r="H91" s="121">
        <f>IFERROR(Tbl.Kosten[[#This Row],[Uren]]*Tbl.Kosten[[#This Row],[Uurtarief]],0)</f>
        <v>0</v>
      </c>
      <c r="I91" s="119" t="str">
        <f>IF(Tbl.Kosten[[#This Row],[Subtotaal uren]]&lt;&gt;0,_xlfn.XLOOKUP(Tbl.Kosten[[#This Row],[Medewerker e/o 
functie]],Tbl.Uurtarief[Medewerker en/of functie],Tbl.Uurtarief[Kostensoort arbeid],"",0,1),"")</f>
        <v/>
      </c>
      <c r="J91" s="147"/>
      <c r="K91" s="145"/>
      <c r="L91" s="149" t="str">
        <f>IF(Tbl.Kosten[[#This Row],[Activum]]&lt;&gt;"",_xlfn.XLOOKUP(Tbl.Kosten[[#This Row],[Activum]],Tbl.Afschrijvingskosten[Activum],Tbl.Afschrijvingskosten[Tarief per afschrijvings-eenheid],"",0,1),"")</f>
        <v/>
      </c>
      <c r="M91" s="122">
        <f>IFERROR(Tbl.Kosten[[#This Row],[Een-
heden]]*Tbl.Kosten[[#This Row],[Afschrijvings-
tarief]],0)</f>
        <v>0</v>
      </c>
      <c r="N91" s="122" t="str">
        <f>IF(Tbl.Kosten[[#This Row],[Subtotaal afschrijving]]&lt;&gt;0,Lijsten!A89,"")</f>
        <v/>
      </c>
      <c r="O91" s="150"/>
      <c r="P91" s="145"/>
      <c r="Q91" s="148"/>
      <c r="R91" s="122">
        <f>IFERROR(Tbl.Kosten[[#This Row],[Aantal]]*Tbl.Kosten[[#This Row],[Tarief]],0)</f>
        <v>0</v>
      </c>
      <c r="S91" s="8">
        <f>IFERROR(Tbl.Kosten[[#This Row],[Subtotaal overige kosten]]+Tbl.Kosten[[#This Row],[Subtotaal uren]]+Tbl.Kosten[[#This Row],[Subtotaal afschrijving]],0)</f>
        <v>0</v>
      </c>
      <c r="T91" s="8">
        <f>IFERROR(Tbl.Kosten[[#This Row],[Totaal kosten]]*Tbl.Kosten[[#This Row],[Subsidie%]],0)</f>
        <v>0</v>
      </c>
      <c r="U91" s="4" t="str" cm="1">
        <f t="array" ref="U91">IFERROR(_xlfn.IFS(Tbl.Kosten[[#This Row],[Subtotaal uren]]&lt;&gt;0,Tbl.Kosten[[#This Row],[Kostensoort arbeid]],Tbl.Kosten[[#This Row],[Subtotaal afschrijving]]&lt;&gt;0,Tbl.Kosten[[#This Row],[Kostensoort afschrijving]],Tbl.Kosten[[#This Row],[Subtotaal overige kosten]]&lt;&gt;0,Tbl.Kosten[[#This Row],[Kostensoort overig]]),"")</f>
        <v/>
      </c>
      <c r="V91" s="4" t="str">
        <f>IFERROR(_xlfn.XLOOKUP(Tbl.Kosten[[#This Row],[Activiteitencode]],Tbl.Activiteiten[Activiteitcode],Tbl.Activiteiten[Werkpakketcode],"",0,1),"")</f>
        <v/>
      </c>
      <c r="W91" s="4" t="str">
        <f>IFERROR(_xlfn.XLOOKUP(Tbl.Kosten[[#This Row],[Werkpakketcode]],Tbl.Werkpakketten[Werkpakketcode],Tbl.Werkpakketten[Subsidiabele activiteit],"",0,1),"")</f>
        <v/>
      </c>
      <c r="X91" s="12">
        <f>IFERROR(_xlfn.XLOOKUP(Tbl.Kosten[[#This Row],[Sanr.]],Tbl.Subsidiehoogte[SAnr.],Tbl.Subsidiehoogte[Sub. Percentage],0,0,1),0)</f>
        <v>0</v>
      </c>
      <c r="Y91" s="154" t="str">
        <f>IFERROR(_xlfn.XLOOKUP(Tbl.Kosten[[#This Row],[Partnercode]],Tbl.Projectpartners[Partnercode],Tbl.Projectpartners[PNr.],"",0,1),"")</f>
        <v>P1</v>
      </c>
      <c r="Z91" s="158">
        <f>IF(Tbl.Kosten[[#This Row],[Pnr.]]=Z$7,Tbl.Kosten[[#This Row],[Totaal kosten]],"")</f>
        <v>0</v>
      </c>
      <c r="AA91" s="158" t="str">
        <f>IF(Tbl.Kosten[[#This Row],[Pnr.]]=AA$7,Tbl.Kosten[[#This Row],[Totaal kosten]],"")</f>
        <v/>
      </c>
      <c r="AB91" s="158" t="str">
        <f>IF(Tbl.Kosten[[#This Row],[Pnr.]]=AB$7,Tbl.Kosten[[#This Row],[Totaal kosten]],"")</f>
        <v/>
      </c>
      <c r="AC91" s="158" t="str">
        <f>IF(Tbl.Kosten[[#This Row],[Pnr.]]=AC$7,Tbl.Kosten[[#This Row],[Totaal kosten]],"")</f>
        <v/>
      </c>
      <c r="AD91" s="158" t="str">
        <f>IF(Tbl.Kosten[[#This Row],[Pnr.]]=AD$7,Tbl.Kosten[[#This Row],[Totaal kosten]],"")</f>
        <v/>
      </c>
      <c r="AE91" s="158" t="str">
        <f>IF(Tbl.Kosten[[#This Row],[Pnr.]]=AE$7,Tbl.Kosten[[#This Row],[Totaal kosten]],"")</f>
        <v/>
      </c>
      <c r="AF91" s="158" t="str">
        <f>IF(Tbl.Kosten[[#This Row],[Pnr.]]=AF$7,Tbl.Kosten[[#This Row],[Totaal kosten]],"")</f>
        <v/>
      </c>
      <c r="AG91" s="158" t="str">
        <f>IF(Tbl.Kosten[[#This Row],[Pnr.]]=AG$7,Tbl.Kosten[[#This Row],[Totaal kosten]],"")</f>
        <v/>
      </c>
      <c r="AH91" s="158" t="str">
        <f>IF(Tbl.Kosten[[#This Row],[Pnr.]]=AH$7,Tbl.Kosten[[#This Row],[Totaal kosten]],"")</f>
        <v/>
      </c>
      <c r="AI91" s="158" t="str">
        <f>IF(Tbl.Kosten[[#This Row],[Pnr.]]=AI$7,Tbl.Kosten[[#This Row],[Totaal kosten]],"")</f>
        <v/>
      </c>
      <c r="AJ91" s="158" t="str">
        <f>IF(Tbl.Kosten[[#This Row],[Pnr.]]=AJ$7,Tbl.Kosten[[#This Row],[Totaal kosten]],"")</f>
        <v/>
      </c>
      <c r="AK91" s="158" t="str">
        <f>IF(Tbl.Kosten[[#This Row],[Pnr.]]=AK$7,Tbl.Kosten[[#This Row],[Totaal kosten]],"")</f>
        <v/>
      </c>
      <c r="AL91" s="158" t="str">
        <f>IF(Tbl.Kosten[[#This Row],[Pnr.]]=AL$7,Tbl.Kosten[[#This Row],[Totaal kosten]],"")</f>
        <v/>
      </c>
      <c r="AM91" s="158" t="str">
        <f>IF(Tbl.Kosten[[#This Row],[Pnr.]]=AM$7,Tbl.Kosten[[#This Row],[Totaal kosten]],"")</f>
        <v/>
      </c>
      <c r="AN91" s="158" t="str">
        <f>IF(Tbl.Kosten[[#This Row],[Pnr.]]=AN$7,Tbl.Kosten[[#This Row],[Totaal kosten]],"")</f>
        <v/>
      </c>
      <c r="AO91" s="158" t="str">
        <f>IF(Tbl.Kosten[[#This Row],[Pnr.]]=AO$7,Tbl.Kosten[[#This Row],[Totaal kosten]],"")</f>
        <v/>
      </c>
      <c r="AP91" s="158" t="str">
        <f>IF(Tbl.Kosten[[#This Row],[Pnr.]]=AP$7,Tbl.Kosten[[#This Row],[Totaal kosten]],"")</f>
        <v/>
      </c>
      <c r="AQ91" s="158" t="str">
        <f>IF(Tbl.Kosten[[#This Row],[Pnr.]]=AQ$7,Tbl.Kosten[[#This Row],[Totaal kosten]],"")</f>
        <v/>
      </c>
      <c r="AR91" s="158" t="str">
        <f>IF(Tbl.Kosten[[#This Row],[Pnr.]]=AR$7,Tbl.Kosten[[#This Row],[Totaal kosten]],"")</f>
        <v/>
      </c>
      <c r="AS91" s="158" t="str">
        <f>IF(Tbl.Kosten[[#This Row],[Pnr.]]=AS$7,Tbl.Kosten[[#This Row],[Totaal kosten]],"")</f>
        <v/>
      </c>
      <c r="AT91" s="158" t="str">
        <f>IF(Tbl.Kosten[[#This Row],[Pnr.]]=AT$7,Tbl.Kosten[[#This Row],[Totaal kosten]],"")</f>
        <v/>
      </c>
      <c r="AU91" s="158" t="str">
        <f>IF(Tbl.Kosten[[#This Row],[Pnr.]]=AU$7,Tbl.Kosten[[#This Row],[Totaal kosten]],"")</f>
        <v/>
      </c>
      <c r="AV91" s="158" t="str">
        <f>IF(Tbl.Kosten[[#This Row],[Pnr.]]=AV$7,Tbl.Kosten[[#This Row],[Totaal kosten]],"")</f>
        <v/>
      </c>
      <c r="AW91" s="158" t="str">
        <f>IF(Tbl.Kosten[[#This Row],[Pnr.]]=AW$7,Tbl.Kosten[[#This Row],[Totaal kosten]],"")</f>
        <v/>
      </c>
      <c r="AX91" s="158" t="str">
        <f>IF(Tbl.Kosten[[#This Row],[Pnr.]]=AX$7,Tbl.Kosten[[#This Row],[Totaal kosten]],"")</f>
        <v/>
      </c>
      <c r="AY91" s="158" t="str">
        <f>IF(Tbl.Kosten[[#This Row],[Pnr.]]=AY$7,Tbl.Kosten[[#This Row],[Totaal kosten]],"")</f>
        <v/>
      </c>
      <c r="AZ91" s="158" t="str">
        <f>IF(Tbl.Kosten[[#This Row],[Pnr.]]=AZ$7,Tbl.Kosten[[#This Row],[Totaal kosten]],"")</f>
        <v/>
      </c>
      <c r="BA91" s="158" t="str">
        <f>IF(Tbl.Kosten[[#This Row],[Pnr.]]=BA$7,Tbl.Kosten[[#This Row],[Totaal kosten]],"")</f>
        <v/>
      </c>
      <c r="BB91" s="158" t="str">
        <f>IF(Tbl.Kosten[[#This Row],[Pnr.]]=BB$7,Tbl.Kosten[[#This Row],[Totaal kosten]],"")</f>
        <v/>
      </c>
      <c r="BC91" s="158" t="str">
        <f>IF(Tbl.Kosten[[#This Row],[Pnr.]]=BC$7,Tbl.Kosten[[#This Row],[Totaal kosten]],"")</f>
        <v/>
      </c>
      <c r="BD91" s="158" t="str">
        <f>IF(Tbl.Kosten[[#This Row],[Pnr.]]=BD$7,Tbl.Kosten[[#This Row],[Totaal kosten]],"")</f>
        <v/>
      </c>
      <c r="BE91" s="158" t="str">
        <f>IF(Tbl.Kosten[[#This Row],[Pnr.]]=BE$7,Tbl.Kosten[[#This Row],[Totaal kosten]],"")</f>
        <v/>
      </c>
      <c r="BF91" s="158" t="str">
        <f>IF(Tbl.Kosten[[#This Row],[Pnr.]]=BF$7,Tbl.Kosten[[#This Row],[Totaal kosten]],"")</f>
        <v/>
      </c>
      <c r="BG91" s="158" t="str">
        <f>IF(Tbl.Kosten[[#This Row],[Pnr.]]=BG$7,Tbl.Kosten[[#This Row],[Totaal kosten]],"")</f>
        <v/>
      </c>
      <c r="BH91" s="158" t="str">
        <f>IF(Tbl.Kosten[[#This Row],[Pnr.]]=BH$7,Tbl.Kosten[[#This Row],[Totaal kosten]],"")</f>
        <v/>
      </c>
      <c r="BI91" s="158" t="str">
        <f>IF(Tbl.Kosten[[#This Row],[Pnr.]]=BI$7,Tbl.Kosten[[#This Row],[Totaal kosten]],"")</f>
        <v/>
      </c>
      <c r="BJ91" s="158" t="str">
        <f>IF(Tbl.Kosten[[#This Row],[Pnr.]]=BJ$7,Tbl.Kosten[[#This Row],[Totaal kosten]],"")</f>
        <v/>
      </c>
      <c r="BK91" s="158" t="str">
        <f>IF(Tbl.Kosten[[#This Row],[Pnr.]]=BK$7,Tbl.Kosten[[#This Row],[Totaal kosten]],"")</f>
        <v/>
      </c>
      <c r="BL91" s="158" t="str">
        <f>IF(Tbl.Kosten[[#This Row],[Pnr.]]=BL$7,Tbl.Kosten[[#This Row],[Totaal kosten]],"")</f>
        <v/>
      </c>
      <c r="BM91" s="158" t="str">
        <f>IF(Tbl.Kosten[[#This Row],[Pnr.]]=BM$7,Tbl.Kosten[[#This Row],[Totaal kosten]],"")</f>
        <v/>
      </c>
      <c r="BN91" s="158" t="str">
        <f>IF(Tbl.Kosten[[#This Row],[Pnr.]]=BN$7,Tbl.Kosten[[#This Row],[Totaal kosten]],"")</f>
        <v/>
      </c>
      <c r="BO91" s="158" t="str">
        <f>IF(Tbl.Kosten[[#This Row],[Pnr.]]=BO$7,Tbl.Kosten[[#This Row],[Totaal kosten]],"")</f>
        <v/>
      </c>
      <c r="BP91" s="158" t="str">
        <f>IF(Tbl.Kosten[[#This Row],[Pnr.]]=BP$7,Tbl.Kosten[[#This Row],[Totaal kosten]],"")</f>
        <v/>
      </c>
      <c r="BQ91" s="158" t="str">
        <f>IF(Tbl.Kosten[[#This Row],[Pnr.]]=BQ$7,Tbl.Kosten[[#This Row],[Totaal kosten]],"")</f>
        <v/>
      </c>
      <c r="BR91" s="158" t="str">
        <f>IF(Tbl.Kosten[[#This Row],[Pnr.]]=BR$7,Tbl.Kosten[[#This Row],[Totaal kosten]],"")</f>
        <v/>
      </c>
      <c r="BS91" s="158" t="str">
        <f>IF(Tbl.Kosten[[#This Row],[Pnr.]]=BS$7,Tbl.Kosten[[#This Row],[Totaal kosten]],"")</f>
        <v/>
      </c>
      <c r="BT91" s="158" t="str">
        <f>IF(Tbl.Kosten[[#This Row],[Pnr.]]=BT$7,Tbl.Kosten[[#This Row],[Totaal kosten]],"")</f>
        <v/>
      </c>
      <c r="BU91" s="158" t="str">
        <f>IF(Tbl.Kosten[[#This Row],[Pnr.]]=BU$7,Tbl.Kosten[[#This Row],[Totaal kosten]],"")</f>
        <v/>
      </c>
      <c r="BV91" s="158" t="str">
        <f>IF(Tbl.Kosten[[#This Row],[Pnr.]]=BV$7,Tbl.Kosten[[#This Row],[Totaal kosten]],"")</f>
        <v/>
      </c>
      <c r="BW91" s="158" t="str">
        <f>IF(Tbl.Kosten[[#This Row],[Pnr.]]=BW$7,Tbl.Kosten[[#This Row],[Totaal kosten]],"")</f>
        <v/>
      </c>
      <c r="BX91" s="158" t="str">
        <f>IFERROR(_xlfn.XLOOKUP(Tbl.Kosten[[#This Row],[Werkpakketcode]],Tbl.Werkpakketten[Werkpakketcode],Tbl.Werkpakketten[WPnr.],"",0,1),"")</f>
        <v/>
      </c>
      <c r="BY91" s="158" t="str">
        <f>IF(Tbl.Kosten[[#This Row],[WPnr.]]=BY$7,Tbl.Kosten[[#This Row],[Totaal kosten]],"")</f>
        <v/>
      </c>
      <c r="BZ91" s="158" t="str">
        <f>IF(Tbl.Kosten[[#This Row],[WPnr.]]=BZ$7,Tbl.Kosten[[#This Row],[Totaal kosten]],"")</f>
        <v/>
      </c>
      <c r="CA91" s="158" t="str">
        <f>IF(Tbl.Kosten[[#This Row],[WPnr.]]=CA$7,Tbl.Kosten[[#This Row],[Totaal kosten]],"")</f>
        <v/>
      </c>
      <c r="CB91" s="158" t="str">
        <f>IF(Tbl.Kosten[[#This Row],[WPnr.]]=CB$7,Tbl.Kosten[[#This Row],[Totaal kosten]],"")</f>
        <v/>
      </c>
      <c r="CC91" s="158" t="str">
        <f>IF(Tbl.Kosten[[#This Row],[WPnr.]]=CC$7,Tbl.Kosten[[#This Row],[Totaal kosten]],"")</f>
        <v/>
      </c>
      <c r="CD91" s="158" t="str">
        <f>IF(Tbl.Kosten[[#This Row],[WPnr.]]=CD$7,Tbl.Kosten[[#This Row],[Totaal kosten]],"")</f>
        <v/>
      </c>
      <c r="CE91" s="158" t="str">
        <f>IF(Tbl.Kosten[[#This Row],[WPnr.]]=CE$7,Tbl.Kosten[[#This Row],[Totaal kosten]],"")</f>
        <v/>
      </c>
      <c r="CF91" s="158" t="str">
        <f>IF(Tbl.Kosten[[#This Row],[WPnr.]]=CF$7,Tbl.Kosten[[#This Row],[Totaal kosten]],"")</f>
        <v/>
      </c>
      <c r="CG91" s="158" t="str">
        <f>IF(Tbl.Kosten[[#This Row],[WPnr.]]=CG$7,Tbl.Kosten[[#This Row],[Totaal kosten]],"")</f>
        <v/>
      </c>
      <c r="CH91" s="158" t="str">
        <f>IF(Tbl.Kosten[[#This Row],[WPnr.]]=CH$7,Tbl.Kosten[[#This Row],[Totaal kosten]],"")</f>
        <v/>
      </c>
      <c r="CI91" s="158" t="str">
        <f>IF(Tbl.Kosten[[#This Row],[WPnr.]]=CI$7,Tbl.Kosten[[#This Row],[Totaal kosten]],"")</f>
        <v/>
      </c>
      <c r="CJ91" s="158" t="str">
        <f>IF(Tbl.Kosten[[#This Row],[WPnr.]]=CJ$7,Tbl.Kosten[[#This Row],[Totaal kosten]],"")</f>
        <v/>
      </c>
      <c r="CK91" s="158" t="str">
        <f>IF(Tbl.Kosten[[#This Row],[WPnr.]]=CK$7,Tbl.Kosten[[#This Row],[Totaal kosten]],"")</f>
        <v/>
      </c>
      <c r="CL91" s="158" t="str">
        <f>IF(Tbl.Kosten[[#This Row],[WPnr.]]=CL$7,Tbl.Kosten[[#This Row],[Totaal kosten]],"")</f>
        <v/>
      </c>
      <c r="CM91" s="158" t="str">
        <f>IF(Tbl.Kosten[[#This Row],[WPnr.]]=CM$7,Tbl.Kosten[[#This Row],[Totaal kosten]],"")</f>
        <v/>
      </c>
      <c r="CN91" s="158" t="str">
        <f>IF(Tbl.Kosten[[#This Row],[WPnr.]]=CN$7,Tbl.Kosten[[#This Row],[Totaal kosten]],"")</f>
        <v/>
      </c>
      <c r="CO91" s="158" t="str">
        <f>IF(Tbl.Kosten[[#This Row],[WPnr.]]=CO$7,Tbl.Kosten[[#This Row],[Totaal kosten]],"")</f>
        <v/>
      </c>
      <c r="CP91" s="158" t="str">
        <f>IF(Tbl.Kosten[[#This Row],[WPnr.]]=CP$7,Tbl.Kosten[[#This Row],[Totaal kosten]],"")</f>
        <v/>
      </c>
      <c r="CQ91" s="158" t="str">
        <f>IF(Tbl.Kosten[[#This Row],[WPnr.]]=CQ$7,Tbl.Kosten[[#This Row],[Totaal kosten]],"")</f>
        <v/>
      </c>
      <c r="CR91" s="158" t="str">
        <f>IF(Tbl.Kosten[[#This Row],[WPnr.]]=CR$7,Tbl.Kosten[[#This Row],[Totaal kosten]],"")</f>
        <v/>
      </c>
      <c r="CS91" s="158" t="str">
        <f>IF(Tbl.Kosten[[#This Row],[WPnr.]]=CS$7,Tbl.Kosten[[#This Row],[Totaal kosten]],"")</f>
        <v/>
      </c>
      <c r="CT91" s="158" t="str">
        <f>IF(Tbl.Kosten[[#This Row],[WPnr.]]=CT$7,Tbl.Kosten[[#This Row],[Totaal kosten]],"")</f>
        <v/>
      </c>
      <c r="CU91" s="158" t="str">
        <f>IF(Tbl.Kosten[[#This Row],[WPnr.]]=CU$7,Tbl.Kosten[[#This Row],[Totaal kosten]],"")</f>
        <v/>
      </c>
      <c r="CV91" s="158" t="str">
        <f>IF(Tbl.Kosten[[#This Row],[WPnr.]]=CV$7,Tbl.Kosten[[#This Row],[Totaal kosten]],"")</f>
        <v/>
      </c>
      <c r="CW91" s="158" t="str">
        <f>IF(Tbl.Kosten[[#This Row],[WPnr.]]=CW$7,Tbl.Kosten[[#This Row],[Totaal kosten]],"")</f>
        <v/>
      </c>
      <c r="CX91" s="158" t="str">
        <f>IF(Tbl.Kosten[[#This Row],[WPnr.]]=CX$7,Tbl.Kosten[[#This Row],[Totaal kosten]],"")</f>
        <v/>
      </c>
      <c r="CY91" s="158" t="str">
        <f>IF(Tbl.Kosten[[#This Row],[WPnr.]]=CY$7,Tbl.Kosten[[#This Row],[Totaal kosten]],"")</f>
        <v/>
      </c>
      <c r="CZ91" s="158" t="str">
        <f>IF(Tbl.Kosten[[#This Row],[WPnr.]]=CZ$7,Tbl.Kosten[[#This Row],[Totaal kosten]],"")</f>
        <v/>
      </c>
      <c r="DA91" s="158" t="str">
        <f>IF(Tbl.Kosten[[#This Row],[WPnr.]]=DA$7,Tbl.Kosten[[#This Row],[Totaal kosten]],"")</f>
        <v/>
      </c>
      <c r="DB91" s="158" t="str">
        <f>IF(Tbl.Kosten[[#This Row],[WPnr.]]=DB$7,Tbl.Kosten[[#This Row],[Totaal kosten]],"")</f>
        <v/>
      </c>
      <c r="DC91" s="158" t="str">
        <f>IF(Tbl.Kosten[[#This Row],[WPnr.]]=DC$7,Tbl.Kosten[[#This Row],[Totaal kosten]],"")</f>
        <v/>
      </c>
      <c r="DD91" s="158" t="str">
        <f>IF(Tbl.Kosten[[#This Row],[WPnr.]]=DD$7,Tbl.Kosten[[#This Row],[Totaal kosten]],"")</f>
        <v/>
      </c>
      <c r="DE91" s="158" t="str">
        <f>IF(Tbl.Kosten[[#This Row],[WPnr.]]=DE$7,Tbl.Kosten[[#This Row],[Totaal kosten]],"")</f>
        <v/>
      </c>
      <c r="DF91" s="158" t="str">
        <f>IF(Tbl.Kosten[[#This Row],[WPnr.]]=DF$7,Tbl.Kosten[[#This Row],[Totaal kosten]],"")</f>
        <v/>
      </c>
      <c r="DG91" s="158" t="str">
        <f>IF(Tbl.Kosten[[#This Row],[WPnr.]]=DG$7,Tbl.Kosten[[#This Row],[Totaal kosten]],"")</f>
        <v/>
      </c>
      <c r="DH91" s="158" t="str">
        <f>IF(Tbl.Kosten[[#This Row],[WPnr.]]=DH$7,Tbl.Kosten[[#This Row],[Totaal kosten]],"")</f>
        <v/>
      </c>
      <c r="DI91" s="158" t="str">
        <f>IF(Tbl.Kosten[[#This Row],[WPnr.]]=DI$7,Tbl.Kosten[[#This Row],[Totaal kosten]],"")</f>
        <v/>
      </c>
      <c r="DJ91" s="158" t="str">
        <f>IF(Tbl.Kosten[[#This Row],[WPnr.]]=DJ$7,Tbl.Kosten[[#This Row],[Totaal kosten]],"")</f>
        <v/>
      </c>
      <c r="DK91" s="158" t="str">
        <f>IF(Tbl.Kosten[[#This Row],[WPnr.]]=DK$7,Tbl.Kosten[[#This Row],[Totaal kosten]],"")</f>
        <v/>
      </c>
      <c r="DL91" s="158" t="str">
        <f>IF(Tbl.Kosten[[#This Row],[WPnr.]]=DL$7,Tbl.Kosten[[#This Row],[Totaal kosten]],"")</f>
        <v/>
      </c>
      <c r="DM91" s="158" t="str">
        <f>IF(Tbl.Kosten[[#This Row],[WPnr.]]=DM$7,Tbl.Kosten[[#This Row],[Totaal kosten]],"")</f>
        <v/>
      </c>
      <c r="DN91" s="158" t="str">
        <f>IF(Tbl.Kosten[[#This Row],[WPnr.]]=DN$7,Tbl.Kosten[[#This Row],[Totaal kosten]],"")</f>
        <v/>
      </c>
      <c r="DO91" s="158" t="str">
        <f>IF(Tbl.Kosten[[#This Row],[WPnr.]]=DO$7,Tbl.Kosten[[#This Row],[Totaal kosten]],"")</f>
        <v/>
      </c>
      <c r="DP91" s="158" t="str">
        <f>IF(Tbl.Kosten[[#This Row],[WPnr.]]=DP$7,Tbl.Kosten[[#This Row],[Totaal kosten]],"")</f>
        <v/>
      </c>
      <c r="DQ91" s="158" t="str">
        <f>IF(Tbl.Kosten[[#This Row],[WPnr.]]=DQ$7,Tbl.Kosten[[#This Row],[Totaal kosten]],"")</f>
        <v/>
      </c>
      <c r="DR91" s="158" t="str">
        <f>IF(Tbl.Kosten[[#This Row],[WPnr.]]=DR$7,Tbl.Kosten[[#This Row],[Totaal kosten]],"")</f>
        <v/>
      </c>
      <c r="DS91" s="158" t="str">
        <f>IF(Tbl.Kosten[[#This Row],[WPnr.]]=DS$7,Tbl.Kosten[[#This Row],[Totaal kosten]],"")</f>
        <v/>
      </c>
      <c r="DT91" s="158" t="str">
        <f>IF(Tbl.Kosten[[#This Row],[WPnr.]]=DT$7,Tbl.Kosten[[#This Row],[Totaal kosten]],"")</f>
        <v/>
      </c>
      <c r="DU91" s="158" t="str">
        <f>IF(Tbl.Kosten[[#This Row],[WPnr.]]=DU$7,Tbl.Kosten[[#This Row],[Totaal kosten]],"")</f>
        <v/>
      </c>
      <c r="DV91" s="158" t="str">
        <f>IF(Tbl.Kosten[[#This Row],[WPnr.]]=DV$7,Tbl.Kosten[[#This Row],[Totaal kosten]],"")</f>
        <v/>
      </c>
      <c r="DW91" s="160" t="str">
        <f>IFERROR(_xlfn.XLOOKUP(Tbl.Kosten[[#This Row],[Kostensoort]],Tbl.Kostensoorten[Kostensoorten],Tbl.Kostensoorten[KSnr.],"",0,1),"")</f>
        <v/>
      </c>
      <c r="DX91" s="160" t="str">
        <f>IF(Tbl.Kosten[[#This Row],[KSnr.]]=DX$7,Tbl.Kosten[[#This Row],[Totaal kosten]],"")</f>
        <v/>
      </c>
      <c r="DY91" s="160" t="str">
        <f>IF(Tbl.Kosten[[#This Row],[KSnr.]]=DY$7,Tbl.Kosten[[#This Row],[Totaal kosten]],"")</f>
        <v/>
      </c>
      <c r="DZ91" s="160" t="str">
        <f>IF(Tbl.Kosten[[#This Row],[KSnr.]]=DZ$7,Tbl.Kosten[[#This Row],[Totaal kosten]],"")</f>
        <v/>
      </c>
      <c r="EA91" s="160" t="str">
        <f>IF(Tbl.Kosten[[#This Row],[KSnr.]]=EA$7,Tbl.Kosten[[#This Row],[Totaal kosten]],"")</f>
        <v/>
      </c>
      <c r="EB91" s="160" t="str">
        <f>IF(Tbl.Kosten[[#This Row],[KSnr.]]=EB$7,Tbl.Kosten[[#This Row],[Totaal kosten]],"")</f>
        <v/>
      </c>
      <c r="EC91" s="160" t="str">
        <f>IF(Tbl.Kosten[[#This Row],[KSnr.]]=EC$7,Tbl.Kosten[[#This Row],[Totaal kosten]],"")</f>
        <v/>
      </c>
      <c r="ED91" s="160" t="str">
        <f>IF(Tbl.Kosten[[#This Row],[KSnr.]]=ED$7,Tbl.Kosten[[#This Row],[Totaal kosten]],"")</f>
        <v/>
      </c>
      <c r="EE91" s="160" t="str">
        <f>IF(Tbl.Kosten[[#This Row],[KSnr.]]=EE$7,Tbl.Kosten[[#This Row],[Totaal kosten]],"")</f>
        <v/>
      </c>
      <c r="EF91" s="160" t="str">
        <f>IF(Tbl.Kosten[[#This Row],[KSnr.]]=EF$7,Tbl.Kosten[[#This Row],[Totaal kosten]],"")</f>
        <v/>
      </c>
      <c r="EG91" s="160" t="str">
        <f>IF(Tbl.Kosten[[#This Row],[KSnr.]]=EG$7,Tbl.Kosten[[#This Row],[Totaal kosten]],"")</f>
        <v/>
      </c>
      <c r="EH91" s="160" t="str">
        <f>IF(Tbl.Kosten[[#This Row],[KSnr.]]=EH$7,Tbl.Kosten[[#This Row],[Totaal kosten]],"")</f>
        <v/>
      </c>
      <c r="EI91" s="160" t="str">
        <f>IF(Tbl.Kosten[[#This Row],[KSnr.]]=EI$7,Tbl.Kosten[[#This Row],[Totaal kosten]],"")</f>
        <v/>
      </c>
      <c r="EJ91" s="160" t="str">
        <f>IF(Tbl.Kosten[[#This Row],[KSnr.]]=EJ$7,Tbl.Kosten[[#This Row],[Totaal kosten]],"")</f>
        <v/>
      </c>
      <c r="EK91" s="160" t="str">
        <f>IF(Tbl.Kosten[[#This Row],[KSnr.]]=EK$7,Tbl.Kosten[[#This Row],[Totaal kosten]],"")</f>
        <v/>
      </c>
      <c r="EL91" s="160" t="str">
        <f>IF(Tbl.Kosten[[#This Row],[KSnr.]]=EL$7,Tbl.Kosten[[#This Row],[Totaal kosten]],"")</f>
        <v/>
      </c>
      <c r="EM91" s="160" t="str">
        <f>IF(Tbl.Kosten[[#This Row],[KSnr.]]=EM$7,Tbl.Kosten[[#This Row],[Totaal kosten]],"")</f>
        <v/>
      </c>
      <c r="EN91" s="160" t="str">
        <f>IF(Tbl.Kosten[[#This Row],[KSnr.]]=EN$7,Tbl.Kosten[[#This Row],[Totaal kosten]],"")</f>
        <v/>
      </c>
      <c r="EO91" s="160" t="str">
        <f>IF(Tbl.Kosten[[#This Row],[KSnr.]]=EO$7,Tbl.Kosten[[#This Row],[Totaal kosten]],"")</f>
        <v/>
      </c>
      <c r="EP91" s="160" t="str">
        <f>IF(Tbl.Kosten[[#This Row],[KSnr.]]=EP$7,Tbl.Kosten[[#This Row],[Totaal kosten]],"")</f>
        <v/>
      </c>
      <c r="EQ91" s="160" t="str">
        <f>IF(Tbl.Kosten[[#This Row],[KSnr.]]=EQ$7,Tbl.Kosten[[#This Row],[Totaal kosten]],"")</f>
        <v/>
      </c>
      <c r="ER91" s="154" t="str">
        <f>IFERROR(_xlfn.XLOOKUP(Tbl.Kosten[[#This Row],[Subsidieactiviteit]],Tbl.Subsidiehoogte[Subsidieactiviteit],Tbl.Subsidiehoogte[SAnr.],"",0,1),"")</f>
        <v/>
      </c>
      <c r="ES91" s="160" t="str">
        <f>IF(Tbl.Kosten[[#This Row],[Sanr.]]=ES$7,Tbl.Kosten[[#This Row],[Totaal kosten]],"")</f>
        <v/>
      </c>
      <c r="ET91" s="160" t="str">
        <f>IF(Tbl.Kosten[[#This Row],[Sanr.]]=ET$7,Tbl.Kosten[[#This Row],[Totaal kosten]],"")</f>
        <v/>
      </c>
      <c r="EU91" s="160" t="str">
        <f>IF(Tbl.Kosten[[#This Row],[Sanr.]]=EU$7,Tbl.Kosten[[#This Row],[Totaal kosten]],"")</f>
        <v/>
      </c>
      <c r="EV91" s="160" t="str">
        <f>IF(Tbl.Kosten[[#This Row],[Sanr.]]=EV$7,Tbl.Kosten[[#This Row],[Totaal kosten]],"")</f>
        <v/>
      </c>
      <c r="EW91" s="160" t="str">
        <f>IF(Tbl.Kosten[[#This Row],[Sanr.]]=EW$7,Tbl.Kosten[[#This Row],[Totaal kosten]],"")</f>
        <v/>
      </c>
      <c r="EX91" s="160" t="str">
        <f>IF(Tbl.Kosten[[#This Row],[Sanr.]]=EX$7,Tbl.Kosten[[#This Row],[Totaal kosten]],"")</f>
        <v/>
      </c>
      <c r="EY91" s="160" t="str">
        <f>IF(Tbl.Kosten[[#This Row],[Sanr.]]=EY$7,Tbl.Kosten[[#This Row],[Totaal kosten]],"")</f>
        <v/>
      </c>
      <c r="EZ91" s="160" t="str">
        <f>IF(Tbl.Kosten[[#This Row],[Sanr.]]=EZ$7,Tbl.Kosten[[#This Row],[Totaal kosten]],"")</f>
        <v/>
      </c>
      <c r="FA91" s="160" t="str">
        <f>IF(Tbl.Kosten[[#This Row],[Sanr.]]=FA$7,Tbl.Kosten[[#This Row],[Totaal kosten]],"")</f>
        <v/>
      </c>
      <c r="FB91" s="160" t="str">
        <f>IF(Tbl.Kosten[[#This Row],[Sanr.]]=FB$7,Tbl.Kosten[[#This Row],[Totaal kosten]],"")</f>
        <v/>
      </c>
      <c r="FC91" s="160" t="str">
        <f>IF(Tbl.Kosten[[#This Row],[Sanr.]]=FC$7,Tbl.Kosten[[#This Row],[Totaal kosten]],"")</f>
        <v/>
      </c>
      <c r="FD91" s="160" t="str">
        <f>IF(Tbl.Kosten[[#This Row],[Sanr.]]=FD$7,Tbl.Kosten[[#This Row],[Totaal kosten]],"")</f>
        <v/>
      </c>
      <c r="FE91" s="160" t="str">
        <f>IF(Tbl.Kosten[[#This Row],[Sanr.]]=FE$7,Tbl.Kosten[[#This Row],[Totaal kosten]],"")</f>
        <v/>
      </c>
      <c r="FF91" s="160" t="str">
        <f>IF(Tbl.Kosten[[#This Row],[Sanr.]]=FF$7,Tbl.Kosten[[#This Row],[Totaal kosten]],"")</f>
        <v/>
      </c>
      <c r="FG91" s="160" t="str">
        <f>IF(Tbl.Kosten[[#This Row],[Sanr.]]=FG$7,Tbl.Kosten[[#This Row],[Totaal kosten]],"")</f>
        <v/>
      </c>
      <c r="FH91" s="160" t="str">
        <f>IF(Tbl.Kosten[[#This Row],[Sanr.]]=FH$7,Tbl.Kosten[[#This Row],[Totaal kosten]],"")</f>
        <v/>
      </c>
      <c r="FI91" s="160" t="str">
        <f>IF(Tbl.Kosten[[#This Row],[Sanr.]]=FI$7,Tbl.Kosten[[#This Row],[Totaal kosten]],"")</f>
        <v/>
      </c>
      <c r="FJ91" s="160" t="str">
        <f>IF(Tbl.Kosten[[#This Row],[Sanr.]]=FJ$7,Tbl.Kosten[[#This Row],[Totaal kosten]],"")</f>
        <v/>
      </c>
      <c r="FK91" s="160" t="str">
        <f>IF(Tbl.Kosten[[#This Row],[Sanr.]]=FK$7,Tbl.Kosten[[#This Row],[Totaal kosten]],"")</f>
        <v/>
      </c>
      <c r="FL91" s="160" t="str">
        <f>IF(Tbl.Kosten[[#This Row],[Sanr.]]=FL$7,Tbl.Kosten[[#This Row],[Totaal kosten]],"")</f>
        <v/>
      </c>
      <c r="FM91" s="160" t="str">
        <f>IF(Tbl.Kosten[[#This Row],[Sanr.]]=FM$7,Tbl.Kosten[[#This Row],[Totaal kosten]],"")</f>
        <v/>
      </c>
      <c r="FN91" s="160" t="str">
        <f>IF(Tbl.Kosten[[#This Row],[Sanr.]]=FN$7,Tbl.Kosten[[#This Row],[Totaal kosten]],"")</f>
        <v/>
      </c>
      <c r="FO91" s="160" t="str">
        <f>IF(Tbl.Kosten[[#This Row],[Sanr.]]=FO$7,Tbl.Kosten[[#This Row],[Totaal kosten]],"")</f>
        <v/>
      </c>
      <c r="FP91" s="160" t="str">
        <f>IF(Tbl.Kosten[[#This Row],[Sanr.]]=FP$7,Tbl.Kosten[[#This Row],[Totaal kosten]],"")</f>
        <v/>
      </c>
      <c r="FQ91" s="160" t="str">
        <f>IF(Tbl.Kosten[[#This Row],[Sanr.]]=FQ$7,Tbl.Kosten[[#This Row],[Totaal kosten]],"")</f>
        <v/>
      </c>
      <c r="FR91" s="160" t="str">
        <f>IF(Tbl.Kosten[[#This Row],[Sanr.]]=FR$7,Tbl.Kosten[[#This Row],[Totaal kosten]],"")</f>
        <v/>
      </c>
      <c r="FS91" s="160" t="str">
        <f>IF(Tbl.Kosten[[#This Row],[Sanr.]]=FS$7,Tbl.Kosten[[#This Row],[Totaal kosten]],"")</f>
        <v/>
      </c>
      <c r="FT91" s="160" t="str">
        <f>IF(Tbl.Kosten[[#This Row],[Sanr.]]=FT$7,Tbl.Kosten[[#This Row],[Totaal kosten]],"")</f>
        <v/>
      </c>
      <c r="FU91" s="160" t="str">
        <f>IF(Tbl.Kosten[[#This Row],[Sanr.]]=FU$7,Tbl.Kosten[[#This Row],[Totaal kosten]],"")</f>
        <v/>
      </c>
      <c r="FV91" s="160" t="str">
        <f>IF(Tbl.Kosten[[#This Row],[Sanr.]]=FV$7,Tbl.Kosten[[#This Row],[Totaal kosten]],"")</f>
        <v/>
      </c>
      <c r="FW91" s="160" t="str">
        <f>IFERROR(_xlfn.XLOOKUP(Tbl.Kosten[[#This Row],[Activiteitencode]],Tbl.Activiteiten[Activiteitcode],Tbl.Activiteiten[Anr.],"",0,1),"")</f>
        <v/>
      </c>
      <c r="FX91" s="181" t="str">
        <f>_xlfn.CONCAT(Tbl.Kosten[[#This Row],[Pnr.]],Tbl.Kosten[[#This Row],[Sanr.]])</f>
        <v>P1</v>
      </c>
      <c r="FY91" s="160">
        <f>Tbl.Kosten[[#This Row],[Totaal kosten]]-Tbl.Kosten[[#This Row],[Subsidie]]</f>
        <v>0</v>
      </c>
      <c r="FZ91" s="160">
        <f>IF(Tbl.Kosten[[#This Row],[Pnr.]]=FZ$7,Tbl.Kosten[[#This Row],[Te financieren]],"")</f>
        <v>0</v>
      </c>
      <c r="GA91" s="160" t="str">
        <f>IF(Tbl.Kosten[[#This Row],[Pnr.]]=GA$7,Tbl.Kosten[[#This Row],[Te financieren]],"")</f>
        <v/>
      </c>
      <c r="GB91" s="160" t="str">
        <f>IF(Tbl.Kosten[[#This Row],[Pnr.]]=GB$7,Tbl.Kosten[[#This Row],[Te financieren]],"")</f>
        <v/>
      </c>
      <c r="GC91" s="160" t="str">
        <f>IF(Tbl.Kosten[[#This Row],[Pnr.]]=GC$7,Tbl.Kosten[[#This Row],[Te financieren]],"")</f>
        <v/>
      </c>
      <c r="GD91" s="160" t="str">
        <f>IF(Tbl.Kosten[[#This Row],[Pnr.]]=GD$7,Tbl.Kosten[[#This Row],[Te financieren]],"")</f>
        <v/>
      </c>
      <c r="GE91" s="160" t="str">
        <f>IF(Tbl.Kosten[[#This Row],[Pnr.]]=GE$7,Tbl.Kosten[[#This Row],[Te financieren]],"")</f>
        <v/>
      </c>
      <c r="GF91" s="160" t="str">
        <f>IF(Tbl.Kosten[[#This Row],[Pnr.]]=GF$7,Tbl.Kosten[[#This Row],[Te financieren]],"")</f>
        <v/>
      </c>
      <c r="GG91" s="160" t="str">
        <f>IF(Tbl.Kosten[[#This Row],[Pnr.]]=GG$7,Tbl.Kosten[[#This Row],[Te financieren]],"")</f>
        <v/>
      </c>
      <c r="GH91" s="160" t="str">
        <f>IF(Tbl.Kosten[[#This Row],[Pnr.]]=GH$7,Tbl.Kosten[[#This Row],[Te financieren]],"")</f>
        <v/>
      </c>
      <c r="GI91" s="160" t="str">
        <f>IF(Tbl.Kosten[[#This Row],[Pnr.]]=GI$7,Tbl.Kosten[[#This Row],[Te financieren]],"")</f>
        <v/>
      </c>
      <c r="GJ91" s="160" t="str">
        <f>IF(Tbl.Kosten[[#This Row],[Pnr.]]=GJ$7,Tbl.Kosten[[#This Row],[Te financieren]],"")</f>
        <v/>
      </c>
      <c r="GK91" s="160" t="str">
        <f>IF(Tbl.Kosten[[#This Row],[Pnr.]]=GK$7,Tbl.Kosten[[#This Row],[Te financieren]],"")</f>
        <v/>
      </c>
      <c r="GL91" s="160" t="str">
        <f>IF(Tbl.Kosten[[#This Row],[Pnr.]]=GL$7,Tbl.Kosten[[#This Row],[Te financieren]],"")</f>
        <v/>
      </c>
      <c r="GM91" s="160" t="str">
        <f>IF(Tbl.Kosten[[#This Row],[Pnr.]]=GM$7,Tbl.Kosten[[#This Row],[Te financieren]],"")</f>
        <v/>
      </c>
      <c r="GN91" s="160" t="str">
        <f>IF(Tbl.Kosten[[#This Row],[Pnr.]]=GN$7,Tbl.Kosten[[#This Row],[Te financieren]],"")</f>
        <v/>
      </c>
      <c r="GO91" s="160" t="str">
        <f>IF(Tbl.Kosten[[#This Row],[Pnr.]]=GO$7,Tbl.Kosten[[#This Row],[Te financieren]],"")</f>
        <v/>
      </c>
      <c r="GP91" s="160" t="str">
        <f>IF(Tbl.Kosten[[#This Row],[Pnr.]]=GP$7,Tbl.Kosten[[#This Row],[Te financieren]],"")</f>
        <v/>
      </c>
      <c r="GQ91" s="160" t="str">
        <f>IF(Tbl.Kosten[[#This Row],[Pnr.]]=GQ$7,Tbl.Kosten[[#This Row],[Te financieren]],"")</f>
        <v/>
      </c>
      <c r="GR91" s="160" t="str">
        <f>IF(Tbl.Kosten[[#This Row],[Pnr.]]=GR$7,Tbl.Kosten[[#This Row],[Te financieren]],"")</f>
        <v/>
      </c>
      <c r="GS91" s="160" t="str">
        <f>IF(Tbl.Kosten[[#This Row],[Pnr.]]=GS$7,Tbl.Kosten[[#This Row],[Te financieren]],"")</f>
        <v/>
      </c>
      <c r="GT91" s="160" t="str">
        <f>IF(Tbl.Kosten[[#This Row],[Pnr.]]=GT$7,Tbl.Kosten[[#This Row],[Te financieren]],"")</f>
        <v/>
      </c>
      <c r="GU91" s="160" t="str">
        <f>IF(Tbl.Kosten[[#This Row],[Pnr.]]=GU$7,Tbl.Kosten[[#This Row],[Te financieren]],"")</f>
        <v/>
      </c>
      <c r="GV91" s="160" t="str">
        <f>IF(Tbl.Kosten[[#This Row],[Pnr.]]=GV$7,Tbl.Kosten[[#This Row],[Te financieren]],"")</f>
        <v/>
      </c>
      <c r="GW91" s="160" t="str">
        <f>IF(Tbl.Kosten[[#This Row],[Pnr.]]=GW$7,Tbl.Kosten[[#This Row],[Te financieren]],"")</f>
        <v/>
      </c>
      <c r="GX91" s="160" t="str">
        <f>IF(Tbl.Kosten[[#This Row],[Pnr.]]=GX$7,Tbl.Kosten[[#This Row],[Te financieren]],"")</f>
        <v/>
      </c>
      <c r="GY91" s="160" t="str">
        <f>IF(Tbl.Kosten[[#This Row],[Pnr.]]=GY$7,Tbl.Kosten[[#This Row],[Te financieren]],"")</f>
        <v/>
      </c>
      <c r="GZ91" s="160" t="str">
        <f>IF(Tbl.Kosten[[#This Row],[Pnr.]]=GZ$7,Tbl.Kosten[[#This Row],[Te financieren]],"")</f>
        <v/>
      </c>
      <c r="HA91" s="160" t="str">
        <f>IF(Tbl.Kosten[[#This Row],[Pnr.]]=HA$7,Tbl.Kosten[[#This Row],[Te financieren]],"")</f>
        <v/>
      </c>
      <c r="HB91" s="160" t="str">
        <f>IF(Tbl.Kosten[[#This Row],[Pnr.]]=HB$7,Tbl.Kosten[[#This Row],[Te financieren]],"")</f>
        <v/>
      </c>
      <c r="HC91" s="160" t="str">
        <f>IF(Tbl.Kosten[[#This Row],[Pnr.]]=HC$7,Tbl.Kosten[[#This Row],[Te financieren]],"")</f>
        <v/>
      </c>
      <c r="HD91" s="160" t="str">
        <f>IF(Tbl.Kosten[[#This Row],[Pnr.]]=HD$7,Tbl.Kosten[[#This Row],[Te financieren]],"")</f>
        <v/>
      </c>
      <c r="HE91" s="160" t="str">
        <f>IF(Tbl.Kosten[[#This Row],[Pnr.]]=HE$7,Tbl.Kosten[[#This Row],[Te financieren]],"")</f>
        <v/>
      </c>
      <c r="HF91" s="160" t="str">
        <f>IF(Tbl.Kosten[[#This Row],[Pnr.]]=HF$7,Tbl.Kosten[[#This Row],[Te financieren]],"")</f>
        <v/>
      </c>
      <c r="HG91" s="160" t="str">
        <f>IF(Tbl.Kosten[[#This Row],[Pnr.]]=HG$7,Tbl.Kosten[[#This Row],[Te financieren]],"")</f>
        <v/>
      </c>
      <c r="HH91" s="160" t="str">
        <f>IF(Tbl.Kosten[[#This Row],[Pnr.]]=HH$7,Tbl.Kosten[[#This Row],[Te financieren]],"")</f>
        <v/>
      </c>
      <c r="HI91" s="160" t="str">
        <f>IF(Tbl.Kosten[[#This Row],[Pnr.]]=HI$7,Tbl.Kosten[[#This Row],[Te financieren]],"")</f>
        <v/>
      </c>
      <c r="HJ91" s="160" t="str">
        <f>IF(Tbl.Kosten[[#This Row],[Pnr.]]=HJ$7,Tbl.Kosten[[#This Row],[Te financieren]],"")</f>
        <v/>
      </c>
      <c r="HK91" s="160" t="str">
        <f>IF(Tbl.Kosten[[#This Row],[Pnr.]]=HK$7,Tbl.Kosten[[#This Row],[Te financieren]],"")</f>
        <v/>
      </c>
      <c r="HL91" s="160" t="str">
        <f>IF(Tbl.Kosten[[#This Row],[Pnr.]]=HL$7,Tbl.Kosten[[#This Row],[Te financieren]],"")</f>
        <v/>
      </c>
      <c r="HM91" s="160" t="str">
        <f>IF(Tbl.Kosten[[#This Row],[Pnr.]]=HM$7,Tbl.Kosten[[#This Row],[Te financieren]],"")</f>
        <v/>
      </c>
      <c r="HN91" s="160" t="str">
        <f>IF(Tbl.Kosten[[#This Row],[Pnr.]]=HN$7,Tbl.Kosten[[#This Row],[Te financieren]],"")</f>
        <v/>
      </c>
      <c r="HO91" s="160" t="str">
        <f>IF(Tbl.Kosten[[#This Row],[Pnr.]]=HO$7,Tbl.Kosten[[#This Row],[Te financieren]],"")</f>
        <v/>
      </c>
      <c r="HP91" s="160" t="str">
        <f>IF(Tbl.Kosten[[#This Row],[Pnr.]]=HP$7,Tbl.Kosten[[#This Row],[Te financieren]],"")</f>
        <v/>
      </c>
      <c r="HQ91" s="160" t="str">
        <f>IF(Tbl.Kosten[[#This Row],[Pnr.]]=HQ$7,Tbl.Kosten[[#This Row],[Te financieren]],"")</f>
        <v/>
      </c>
      <c r="HR91" s="160" t="str">
        <f>IF(Tbl.Kosten[[#This Row],[Pnr.]]=HR$7,Tbl.Kosten[[#This Row],[Te financieren]],"")</f>
        <v/>
      </c>
      <c r="HS91" s="160" t="str">
        <f>IF(Tbl.Kosten[[#This Row],[Pnr.]]=HS$7,Tbl.Kosten[[#This Row],[Te financieren]],"")</f>
        <v/>
      </c>
      <c r="HT91" s="160" t="str">
        <f>IF(Tbl.Kosten[[#This Row],[Pnr.]]=HT$7,Tbl.Kosten[[#This Row],[Te financieren]],"")</f>
        <v/>
      </c>
      <c r="HU91" s="160" t="str">
        <f>IF(Tbl.Kosten[[#This Row],[Pnr.]]=HU$7,Tbl.Kosten[[#This Row],[Te financieren]],"")</f>
        <v/>
      </c>
      <c r="HV91" s="160" t="str">
        <f>IF(Tbl.Kosten[[#This Row],[Pnr.]]=HV$7,Tbl.Kosten[[#This Row],[Te financieren]],"")</f>
        <v/>
      </c>
      <c r="HW91" s="160" t="str">
        <f>IF(Tbl.Kosten[[#This Row],[Pnr.]]=HW$7,Tbl.Kosten[[#This Row],[Te financieren]],"")</f>
        <v/>
      </c>
    </row>
    <row r="92" spans="2:231" x14ac:dyDescent="0.3">
      <c r="B92" s="144"/>
      <c r="C92" s="147"/>
      <c r="D92" s="146"/>
      <c r="E92" s="147"/>
      <c r="F92" s="145"/>
      <c r="G92" s="11" t="str">
        <f>IF(Tbl.Kosten[[#This Row],[Medewerker e/o 
functie]]&lt;&gt;"",_xlfn.XLOOKUP(Tbl.Kosten[[#This Row],[Medewerker e/o 
functie]],Tbl.Uurtarief[Medewerker en/of functie],Tbl.Uurtarief[Uurtarief],"",0,1),"")</f>
        <v/>
      </c>
      <c r="H92" s="121">
        <f>IFERROR(Tbl.Kosten[[#This Row],[Uren]]*Tbl.Kosten[[#This Row],[Uurtarief]],0)</f>
        <v>0</v>
      </c>
      <c r="I92" s="119" t="str">
        <f>IF(Tbl.Kosten[[#This Row],[Subtotaal uren]]&lt;&gt;0,_xlfn.XLOOKUP(Tbl.Kosten[[#This Row],[Medewerker e/o 
functie]],Tbl.Uurtarief[Medewerker en/of functie],Tbl.Uurtarief[Kostensoort arbeid],"",0,1),"")</f>
        <v/>
      </c>
      <c r="J92" s="147"/>
      <c r="K92" s="145"/>
      <c r="L92" s="149" t="str">
        <f>IF(Tbl.Kosten[[#This Row],[Activum]]&lt;&gt;"",_xlfn.XLOOKUP(Tbl.Kosten[[#This Row],[Activum]],Tbl.Afschrijvingskosten[Activum],Tbl.Afschrijvingskosten[Tarief per afschrijvings-eenheid],"",0,1),"")</f>
        <v/>
      </c>
      <c r="M92" s="122">
        <f>IFERROR(Tbl.Kosten[[#This Row],[Een-
heden]]*Tbl.Kosten[[#This Row],[Afschrijvings-
tarief]],0)</f>
        <v>0</v>
      </c>
      <c r="N92" s="122" t="str">
        <f>IF(Tbl.Kosten[[#This Row],[Subtotaal afschrijving]]&lt;&gt;0,Lijsten!A90,"")</f>
        <v/>
      </c>
      <c r="O92" s="150"/>
      <c r="P92" s="145"/>
      <c r="Q92" s="148"/>
      <c r="R92" s="122">
        <f>IFERROR(Tbl.Kosten[[#This Row],[Aantal]]*Tbl.Kosten[[#This Row],[Tarief]],0)</f>
        <v>0</v>
      </c>
      <c r="S92" s="8">
        <f>IFERROR(Tbl.Kosten[[#This Row],[Subtotaal overige kosten]]+Tbl.Kosten[[#This Row],[Subtotaal uren]]+Tbl.Kosten[[#This Row],[Subtotaal afschrijving]],0)</f>
        <v>0</v>
      </c>
      <c r="T92" s="8">
        <f>IFERROR(Tbl.Kosten[[#This Row],[Totaal kosten]]*Tbl.Kosten[[#This Row],[Subsidie%]],0)</f>
        <v>0</v>
      </c>
      <c r="U92" s="4" t="str" cm="1">
        <f t="array" ref="U92">IFERROR(_xlfn.IFS(Tbl.Kosten[[#This Row],[Subtotaal uren]]&lt;&gt;0,Tbl.Kosten[[#This Row],[Kostensoort arbeid]],Tbl.Kosten[[#This Row],[Subtotaal afschrijving]]&lt;&gt;0,Tbl.Kosten[[#This Row],[Kostensoort afschrijving]],Tbl.Kosten[[#This Row],[Subtotaal overige kosten]]&lt;&gt;0,Tbl.Kosten[[#This Row],[Kostensoort overig]]),"")</f>
        <v/>
      </c>
      <c r="V92" s="4" t="str">
        <f>IFERROR(_xlfn.XLOOKUP(Tbl.Kosten[[#This Row],[Activiteitencode]],Tbl.Activiteiten[Activiteitcode],Tbl.Activiteiten[Werkpakketcode],"",0,1),"")</f>
        <v/>
      </c>
      <c r="W92" s="4" t="str">
        <f>IFERROR(_xlfn.XLOOKUP(Tbl.Kosten[[#This Row],[Werkpakketcode]],Tbl.Werkpakketten[Werkpakketcode],Tbl.Werkpakketten[Subsidiabele activiteit],"",0,1),"")</f>
        <v/>
      </c>
      <c r="X92" s="12">
        <f>IFERROR(_xlfn.XLOOKUP(Tbl.Kosten[[#This Row],[Sanr.]],Tbl.Subsidiehoogte[SAnr.],Tbl.Subsidiehoogte[Sub. Percentage],0,0,1),0)</f>
        <v>0</v>
      </c>
      <c r="Y92" s="154" t="str">
        <f>IFERROR(_xlfn.XLOOKUP(Tbl.Kosten[[#This Row],[Partnercode]],Tbl.Projectpartners[Partnercode],Tbl.Projectpartners[PNr.],"",0,1),"")</f>
        <v>P1</v>
      </c>
      <c r="Z92" s="158">
        <f>IF(Tbl.Kosten[[#This Row],[Pnr.]]=Z$7,Tbl.Kosten[[#This Row],[Totaal kosten]],"")</f>
        <v>0</v>
      </c>
      <c r="AA92" s="158" t="str">
        <f>IF(Tbl.Kosten[[#This Row],[Pnr.]]=AA$7,Tbl.Kosten[[#This Row],[Totaal kosten]],"")</f>
        <v/>
      </c>
      <c r="AB92" s="158" t="str">
        <f>IF(Tbl.Kosten[[#This Row],[Pnr.]]=AB$7,Tbl.Kosten[[#This Row],[Totaal kosten]],"")</f>
        <v/>
      </c>
      <c r="AC92" s="158" t="str">
        <f>IF(Tbl.Kosten[[#This Row],[Pnr.]]=AC$7,Tbl.Kosten[[#This Row],[Totaal kosten]],"")</f>
        <v/>
      </c>
      <c r="AD92" s="158" t="str">
        <f>IF(Tbl.Kosten[[#This Row],[Pnr.]]=AD$7,Tbl.Kosten[[#This Row],[Totaal kosten]],"")</f>
        <v/>
      </c>
      <c r="AE92" s="158" t="str">
        <f>IF(Tbl.Kosten[[#This Row],[Pnr.]]=AE$7,Tbl.Kosten[[#This Row],[Totaal kosten]],"")</f>
        <v/>
      </c>
      <c r="AF92" s="158" t="str">
        <f>IF(Tbl.Kosten[[#This Row],[Pnr.]]=AF$7,Tbl.Kosten[[#This Row],[Totaal kosten]],"")</f>
        <v/>
      </c>
      <c r="AG92" s="158" t="str">
        <f>IF(Tbl.Kosten[[#This Row],[Pnr.]]=AG$7,Tbl.Kosten[[#This Row],[Totaal kosten]],"")</f>
        <v/>
      </c>
      <c r="AH92" s="158" t="str">
        <f>IF(Tbl.Kosten[[#This Row],[Pnr.]]=AH$7,Tbl.Kosten[[#This Row],[Totaal kosten]],"")</f>
        <v/>
      </c>
      <c r="AI92" s="158" t="str">
        <f>IF(Tbl.Kosten[[#This Row],[Pnr.]]=AI$7,Tbl.Kosten[[#This Row],[Totaal kosten]],"")</f>
        <v/>
      </c>
      <c r="AJ92" s="158" t="str">
        <f>IF(Tbl.Kosten[[#This Row],[Pnr.]]=AJ$7,Tbl.Kosten[[#This Row],[Totaal kosten]],"")</f>
        <v/>
      </c>
      <c r="AK92" s="158" t="str">
        <f>IF(Tbl.Kosten[[#This Row],[Pnr.]]=AK$7,Tbl.Kosten[[#This Row],[Totaal kosten]],"")</f>
        <v/>
      </c>
      <c r="AL92" s="158" t="str">
        <f>IF(Tbl.Kosten[[#This Row],[Pnr.]]=AL$7,Tbl.Kosten[[#This Row],[Totaal kosten]],"")</f>
        <v/>
      </c>
      <c r="AM92" s="158" t="str">
        <f>IF(Tbl.Kosten[[#This Row],[Pnr.]]=AM$7,Tbl.Kosten[[#This Row],[Totaal kosten]],"")</f>
        <v/>
      </c>
      <c r="AN92" s="158" t="str">
        <f>IF(Tbl.Kosten[[#This Row],[Pnr.]]=AN$7,Tbl.Kosten[[#This Row],[Totaal kosten]],"")</f>
        <v/>
      </c>
      <c r="AO92" s="158" t="str">
        <f>IF(Tbl.Kosten[[#This Row],[Pnr.]]=AO$7,Tbl.Kosten[[#This Row],[Totaal kosten]],"")</f>
        <v/>
      </c>
      <c r="AP92" s="158" t="str">
        <f>IF(Tbl.Kosten[[#This Row],[Pnr.]]=AP$7,Tbl.Kosten[[#This Row],[Totaal kosten]],"")</f>
        <v/>
      </c>
      <c r="AQ92" s="158" t="str">
        <f>IF(Tbl.Kosten[[#This Row],[Pnr.]]=AQ$7,Tbl.Kosten[[#This Row],[Totaal kosten]],"")</f>
        <v/>
      </c>
      <c r="AR92" s="158" t="str">
        <f>IF(Tbl.Kosten[[#This Row],[Pnr.]]=AR$7,Tbl.Kosten[[#This Row],[Totaal kosten]],"")</f>
        <v/>
      </c>
      <c r="AS92" s="158" t="str">
        <f>IF(Tbl.Kosten[[#This Row],[Pnr.]]=AS$7,Tbl.Kosten[[#This Row],[Totaal kosten]],"")</f>
        <v/>
      </c>
      <c r="AT92" s="158" t="str">
        <f>IF(Tbl.Kosten[[#This Row],[Pnr.]]=AT$7,Tbl.Kosten[[#This Row],[Totaal kosten]],"")</f>
        <v/>
      </c>
      <c r="AU92" s="158" t="str">
        <f>IF(Tbl.Kosten[[#This Row],[Pnr.]]=AU$7,Tbl.Kosten[[#This Row],[Totaal kosten]],"")</f>
        <v/>
      </c>
      <c r="AV92" s="158" t="str">
        <f>IF(Tbl.Kosten[[#This Row],[Pnr.]]=AV$7,Tbl.Kosten[[#This Row],[Totaal kosten]],"")</f>
        <v/>
      </c>
      <c r="AW92" s="158" t="str">
        <f>IF(Tbl.Kosten[[#This Row],[Pnr.]]=AW$7,Tbl.Kosten[[#This Row],[Totaal kosten]],"")</f>
        <v/>
      </c>
      <c r="AX92" s="158" t="str">
        <f>IF(Tbl.Kosten[[#This Row],[Pnr.]]=AX$7,Tbl.Kosten[[#This Row],[Totaal kosten]],"")</f>
        <v/>
      </c>
      <c r="AY92" s="158" t="str">
        <f>IF(Tbl.Kosten[[#This Row],[Pnr.]]=AY$7,Tbl.Kosten[[#This Row],[Totaal kosten]],"")</f>
        <v/>
      </c>
      <c r="AZ92" s="158" t="str">
        <f>IF(Tbl.Kosten[[#This Row],[Pnr.]]=AZ$7,Tbl.Kosten[[#This Row],[Totaal kosten]],"")</f>
        <v/>
      </c>
      <c r="BA92" s="158" t="str">
        <f>IF(Tbl.Kosten[[#This Row],[Pnr.]]=BA$7,Tbl.Kosten[[#This Row],[Totaal kosten]],"")</f>
        <v/>
      </c>
      <c r="BB92" s="158" t="str">
        <f>IF(Tbl.Kosten[[#This Row],[Pnr.]]=BB$7,Tbl.Kosten[[#This Row],[Totaal kosten]],"")</f>
        <v/>
      </c>
      <c r="BC92" s="158" t="str">
        <f>IF(Tbl.Kosten[[#This Row],[Pnr.]]=BC$7,Tbl.Kosten[[#This Row],[Totaal kosten]],"")</f>
        <v/>
      </c>
      <c r="BD92" s="158" t="str">
        <f>IF(Tbl.Kosten[[#This Row],[Pnr.]]=BD$7,Tbl.Kosten[[#This Row],[Totaal kosten]],"")</f>
        <v/>
      </c>
      <c r="BE92" s="158" t="str">
        <f>IF(Tbl.Kosten[[#This Row],[Pnr.]]=BE$7,Tbl.Kosten[[#This Row],[Totaal kosten]],"")</f>
        <v/>
      </c>
      <c r="BF92" s="158" t="str">
        <f>IF(Tbl.Kosten[[#This Row],[Pnr.]]=BF$7,Tbl.Kosten[[#This Row],[Totaal kosten]],"")</f>
        <v/>
      </c>
      <c r="BG92" s="158" t="str">
        <f>IF(Tbl.Kosten[[#This Row],[Pnr.]]=BG$7,Tbl.Kosten[[#This Row],[Totaal kosten]],"")</f>
        <v/>
      </c>
      <c r="BH92" s="158" t="str">
        <f>IF(Tbl.Kosten[[#This Row],[Pnr.]]=BH$7,Tbl.Kosten[[#This Row],[Totaal kosten]],"")</f>
        <v/>
      </c>
      <c r="BI92" s="158" t="str">
        <f>IF(Tbl.Kosten[[#This Row],[Pnr.]]=BI$7,Tbl.Kosten[[#This Row],[Totaal kosten]],"")</f>
        <v/>
      </c>
      <c r="BJ92" s="158" t="str">
        <f>IF(Tbl.Kosten[[#This Row],[Pnr.]]=BJ$7,Tbl.Kosten[[#This Row],[Totaal kosten]],"")</f>
        <v/>
      </c>
      <c r="BK92" s="158" t="str">
        <f>IF(Tbl.Kosten[[#This Row],[Pnr.]]=BK$7,Tbl.Kosten[[#This Row],[Totaal kosten]],"")</f>
        <v/>
      </c>
      <c r="BL92" s="158" t="str">
        <f>IF(Tbl.Kosten[[#This Row],[Pnr.]]=BL$7,Tbl.Kosten[[#This Row],[Totaal kosten]],"")</f>
        <v/>
      </c>
      <c r="BM92" s="158" t="str">
        <f>IF(Tbl.Kosten[[#This Row],[Pnr.]]=BM$7,Tbl.Kosten[[#This Row],[Totaal kosten]],"")</f>
        <v/>
      </c>
      <c r="BN92" s="158" t="str">
        <f>IF(Tbl.Kosten[[#This Row],[Pnr.]]=BN$7,Tbl.Kosten[[#This Row],[Totaal kosten]],"")</f>
        <v/>
      </c>
      <c r="BO92" s="158" t="str">
        <f>IF(Tbl.Kosten[[#This Row],[Pnr.]]=BO$7,Tbl.Kosten[[#This Row],[Totaal kosten]],"")</f>
        <v/>
      </c>
      <c r="BP92" s="158" t="str">
        <f>IF(Tbl.Kosten[[#This Row],[Pnr.]]=BP$7,Tbl.Kosten[[#This Row],[Totaal kosten]],"")</f>
        <v/>
      </c>
      <c r="BQ92" s="158" t="str">
        <f>IF(Tbl.Kosten[[#This Row],[Pnr.]]=BQ$7,Tbl.Kosten[[#This Row],[Totaal kosten]],"")</f>
        <v/>
      </c>
      <c r="BR92" s="158" t="str">
        <f>IF(Tbl.Kosten[[#This Row],[Pnr.]]=BR$7,Tbl.Kosten[[#This Row],[Totaal kosten]],"")</f>
        <v/>
      </c>
      <c r="BS92" s="158" t="str">
        <f>IF(Tbl.Kosten[[#This Row],[Pnr.]]=BS$7,Tbl.Kosten[[#This Row],[Totaal kosten]],"")</f>
        <v/>
      </c>
      <c r="BT92" s="158" t="str">
        <f>IF(Tbl.Kosten[[#This Row],[Pnr.]]=BT$7,Tbl.Kosten[[#This Row],[Totaal kosten]],"")</f>
        <v/>
      </c>
      <c r="BU92" s="158" t="str">
        <f>IF(Tbl.Kosten[[#This Row],[Pnr.]]=BU$7,Tbl.Kosten[[#This Row],[Totaal kosten]],"")</f>
        <v/>
      </c>
      <c r="BV92" s="158" t="str">
        <f>IF(Tbl.Kosten[[#This Row],[Pnr.]]=BV$7,Tbl.Kosten[[#This Row],[Totaal kosten]],"")</f>
        <v/>
      </c>
      <c r="BW92" s="158" t="str">
        <f>IF(Tbl.Kosten[[#This Row],[Pnr.]]=BW$7,Tbl.Kosten[[#This Row],[Totaal kosten]],"")</f>
        <v/>
      </c>
      <c r="BX92" s="158" t="str">
        <f>IFERROR(_xlfn.XLOOKUP(Tbl.Kosten[[#This Row],[Werkpakketcode]],Tbl.Werkpakketten[Werkpakketcode],Tbl.Werkpakketten[WPnr.],"",0,1),"")</f>
        <v/>
      </c>
      <c r="BY92" s="158" t="str">
        <f>IF(Tbl.Kosten[[#This Row],[WPnr.]]=BY$7,Tbl.Kosten[[#This Row],[Totaal kosten]],"")</f>
        <v/>
      </c>
      <c r="BZ92" s="158" t="str">
        <f>IF(Tbl.Kosten[[#This Row],[WPnr.]]=BZ$7,Tbl.Kosten[[#This Row],[Totaal kosten]],"")</f>
        <v/>
      </c>
      <c r="CA92" s="158" t="str">
        <f>IF(Tbl.Kosten[[#This Row],[WPnr.]]=CA$7,Tbl.Kosten[[#This Row],[Totaal kosten]],"")</f>
        <v/>
      </c>
      <c r="CB92" s="158" t="str">
        <f>IF(Tbl.Kosten[[#This Row],[WPnr.]]=CB$7,Tbl.Kosten[[#This Row],[Totaal kosten]],"")</f>
        <v/>
      </c>
      <c r="CC92" s="158" t="str">
        <f>IF(Tbl.Kosten[[#This Row],[WPnr.]]=CC$7,Tbl.Kosten[[#This Row],[Totaal kosten]],"")</f>
        <v/>
      </c>
      <c r="CD92" s="158" t="str">
        <f>IF(Tbl.Kosten[[#This Row],[WPnr.]]=CD$7,Tbl.Kosten[[#This Row],[Totaal kosten]],"")</f>
        <v/>
      </c>
      <c r="CE92" s="158" t="str">
        <f>IF(Tbl.Kosten[[#This Row],[WPnr.]]=CE$7,Tbl.Kosten[[#This Row],[Totaal kosten]],"")</f>
        <v/>
      </c>
      <c r="CF92" s="158" t="str">
        <f>IF(Tbl.Kosten[[#This Row],[WPnr.]]=CF$7,Tbl.Kosten[[#This Row],[Totaal kosten]],"")</f>
        <v/>
      </c>
      <c r="CG92" s="158" t="str">
        <f>IF(Tbl.Kosten[[#This Row],[WPnr.]]=CG$7,Tbl.Kosten[[#This Row],[Totaal kosten]],"")</f>
        <v/>
      </c>
      <c r="CH92" s="158" t="str">
        <f>IF(Tbl.Kosten[[#This Row],[WPnr.]]=CH$7,Tbl.Kosten[[#This Row],[Totaal kosten]],"")</f>
        <v/>
      </c>
      <c r="CI92" s="158" t="str">
        <f>IF(Tbl.Kosten[[#This Row],[WPnr.]]=CI$7,Tbl.Kosten[[#This Row],[Totaal kosten]],"")</f>
        <v/>
      </c>
      <c r="CJ92" s="158" t="str">
        <f>IF(Tbl.Kosten[[#This Row],[WPnr.]]=CJ$7,Tbl.Kosten[[#This Row],[Totaal kosten]],"")</f>
        <v/>
      </c>
      <c r="CK92" s="158" t="str">
        <f>IF(Tbl.Kosten[[#This Row],[WPnr.]]=CK$7,Tbl.Kosten[[#This Row],[Totaal kosten]],"")</f>
        <v/>
      </c>
      <c r="CL92" s="158" t="str">
        <f>IF(Tbl.Kosten[[#This Row],[WPnr.]]=CL$7,Tbl.Kosten[[#This Row],[Totaal kosten]],"")</f>
        <v/>
      </c>
      <c r="CM92" s="158" t="str">
        <f>IF(Tbl.Kosten[[#This Row],[WPnr.]]=CM$7,Tbl.Kosten[[#This Row],[Totaal kosten]],"")</f>
        <v/>
      </c>
      <c r="CN92" s="158" t="str">
        <f>IF(Tbl.Kosten[[#This Row],[WPnr.]]=CN$7,Tbl.Kosten[[#This Row],[Totaal kosten]],"")</f>
        <v/>
      </c>
      <c r="CO92" s="158" t="str">
        <f>IF(Tbl.Kosten[[#This Row],[WPnr.]]=CO$7,Tbl.Kosten[[#This Row],[Totaal kosten]],"")</f>
        <v/>
      </c>
      <c r="CP92" s="158" t="str">
        <f>IF(Tbl.Kosten[[#This Row],[WPnr.]]=CP$7,Tbl.Kosten[[#This Row],[Totaal kosten]],"")</f>
        <v/>
      </c>
      <c r="CQ92" s="158" t="str">
        <f>IF(Tbl.Kosten[[#This Row],[WPnr.]]=CQ$7,Tbl.Kosten[[#This Row],[Totaal kosten]],"")</f>
        <v/>
      </c>
      <c r="CR92" s="158" t="str">
        <f>IF(Tbl.Kosten[[#This Row],[WPnr.]]=CR$7,Tbl.Kosten[[#This Row],[Totaal kosten]],"")</f>
        <v/>
      </c>
      <c r="CS92" s="158" t="str">
        <f>IF(Tbl.Kosten[[#This Row],[WPnr.]]=CS$7,Tbl.Kosten[[#This Row],[Totaal kosten]],"")</f>
        <v/>
      </c>
      <c r="CT92" s="158" t="str">
        <f>IF(Tbl.Kosten[[#This Row],[WPnr.]]=CT$7,Tbl.Kosten[[#This Row],[Totaal kosten]],"")</f>
        <v/>
      </c>
      <c r="CU92" s="158" t="str">
        <f>IF(Tbl.Kosten[[#This Row],[WPnr.]]=CU$7,Tbl.Kosten[[#This Row],[Totaal kosten]],"")</f>
        <v/>
      </c>
      <c r="CV92" s="158" t="str">
        <f>IF(Tbl.Kosten[[#This Row],[WPnr.]]=CV$7,Tbl.Kosten[[#This Row],[Totaal kosten]],"")</f>
        <v/>
      </c>
      <c r="CW92" s="158" t="str">
        <f>IF(Tbl.Kosten[[#This Row],[WPnr.]]=CW$7,Tbl.Kosten[[#This Row],[Totaal kosten]],"")</f>
        <v/>
      </c>
      <c r="CX92" s="158" t="str">
        <f>IF(Tbl.Kosten[[#This Row],[WPnr.]]=CX$7,Tbl.Kosten[[#This Row],[Totaal kosten]],"")</f>
        <v/>
      </c>
      <c r="CY92" s="158" t="str">
        <f>IF(Tbl.Kosten[[#This Row],[WPnr.]]=CY$7,Tbl.Kosten[[#This Row],[Totaal kosten]],"")</f>
        <v/>
      </c>
      <c r="CZ92" s="158" t="str">
        <f>IF(Tbl.Kosten[[#This Row],[WPnr.]]=CZ$7,Tbl.Kosten[[#This Row],[Totaal kosten]],"")</f>
        <v/>
      </c>
      <c r="DA92" s="158" t="str">
        <f>IF(Tbl.Kosten[[#This Row],[WPnr.]]=DA$7,Tbl.Kosten[[#This Row],[Totaal kosten]],"")</f>
        <v/>
      </c>
      <c r="DB92" s="158" t="str">
        <f>IF(Tbl.Kosten[[#This Row],[WPnr.]]=DB$7,Tbl.Kosten[[#This Row],[Totaal kosten]],"")</f>
        <v/>
      </c>
      <c r="DC92" s="158" t="str">
        <f>IF(Tbl.Kosten[[#This Row],[WPnr.]]=DC$7,Tbl.Kosten[[#This Row],[Totaal kosten]],"")</f>
        <v/>
      </c>
      <c r="DD92" s="158" t="str">
        <f>IF(Tbl.Kosten[[#This Row],[WPnr.]]=DD$7,Tbl.Kosten[[#This Row],[Totaal kosten]],"")</f>
        <v/>
      </c>
      <c r="DE92" s="158" t="str">
        <f>IF(Tbl.Kosten[[#This Row],[WPnr.]]=DE$7,Tbl.Kosten[[#This Row],[Totaal kosten]],"")</f>
        <v/>
      </c>
      <c r="DF92" s="158" t="str">
        <f>IF(Tbl.Kosten[[#This Row],[WPnr.]]=DF$7,Tbl.Kosten[[#This Row],[Totaal kosten]],"")</f>
        <v/>
      </c>
      <c r="DG92" s="158" t="str">
        <f>IF(Tbl.Kosten[[#This Row],[WPnr.]]=DG$7,Tbl.Kosten[[#This Row],[Totaal kosten]],"")</f>
        <v/>
      </c>
      <c r="DH92" s="158" t="str">
        <f>IF(Tbl.Kosten[[#This Row],[WPnr.]]=DH$7,Tbl.Kosten[[#This Row],[Totaal kosten]],"")</f>
        <v/>
      </c>
      <c r="DI92" s="158" t="str">
        <f>IF(Tbl.Kosten[[#This Row],[WPnr.]]=DI$7,Tbl.Kosten[[#This Row],[Totaal kosten]],"")</f>
        <v/>
      </c>
      <c r="DJ92" s="158" t="str">
        <f>IF(Tbl.Kosten[[#This Row],[WPnr.]]=DJ$7,Tbl.Kosten[[#This Row],[Totaal kosten]],"")</f>
        <v/>
      </c>
      <c r="DK92" s="158" t="str">
        <f>IF(Tbl.Kosten[[#This Row],[WPnr.]]=DK$7,Tbl.Kosten[[#This Row],[Totaal kosten]],"")</f>
        <v/>
      </c>
      <c r="DL92" s="158" t="str">
        <f>IF(Tbl.Kosten[[#This Row],[WPnr.]]=DL$7,Tbl.Kosten[[#This Row],[Totaal kosten]],"")</f>
        <v/>
      </c>
      <c r="DM92" s="158" t="str">
        <f>IF(Tbl.Kosten[[#This Row],[WPnr.]]=DM$7,Tbl.Kosten[[#This Row],[Totaal kosten]],"")</f>
        <v/>
      </c>
      <c r="DN92" s="158" t="str">
        <f>IF(Tbl.Kosten[[#This Row],[WPnr.]]=DN$7,Tbl.Kosten[[#This Row],[Totaal kosten]],"")</f>
        <v/>
      </c>
      <c r="DO92" s="158" t="str">
        <f>IF(Tbl.Kosten[[#This Row],[WPnr.]]=DO$7,Tbl.Kosten[[#This Row],[Totaal kosten]],"")</f>
        <v/>
      </c>
      <c r="DP92" s="158" t="str">
        <f>IF(Tbl.Kosten[[#This Row],[WPnr.]]=DP$7,Tbl.Kosten[[#This Row],[Totaal kosten]],"")</f>
        <v/>
      </c>
      <c r="DQ92" s="158" t="str">
        <f>IF(Tbl.Kosten[[#This Row],[WPnr.]]=DQ$7,Tbl.Kosten[[#This Row],[Totaal kosten]],"")</f>
        <v/>
      </c>
      <c r="DR92" s="158" t="str">
        <f>IF(Tbl.Kosten[[#This Row],[WPnr.]]=DR$7,Tbl.Kosten[[#This Row],[Totaal kosten]],"")</f>
        <v/>
      </c>
      <c r="DS92" s="158" t="str">
        <f>IF(Tbl.Kosten[[#This Row],[WPnr.]]=DS$7,Tbl.Kosten[[#This Row],[Totaal kosten]],"")</f>
        <v/>
      </c>
      <c r="DT92" s="158" t="str">
        <f>IF(Tbl.Kosten[[#This Row],[WPnr.]]=DT$7,Tbl.Kosten[[#This Row],[Totaal kosten]],"")</f>
        <v/>
      </c>
      <c r="DU92" s="158" t="str">
        <f>IF(Tbl.Kosten[[#This Row],[WPnr.]]=DU$7,Tbl.Kosten[[#This Row],[Totaal kosten]],"")</f>
        <v/>
      </c>
      <c r="DV92" s="158" t="str">
        <f>IF(Tbl.Kosten[[#This Row],[WPnr.]]=DV$7,Tbl.Kosten[[#This Row],[Totaal kosten]],"")</f>
        <v/>
      </c>
      <c r="DW92" s="160" t="str">
        <f>IFERROR(_xlfn.XLOOKUP(Tbl.Kosten[[#This Row],[Kostensoort]],Tbl.Kostensoorten[Kostensoorten],Tbl.Kostensoorten[KSnr.],"",0,1),"")</f>
        <v/>
      </c>
      <c r="DX92" s="160" t="str">
        <f>IF(Tbl.Kosten[[#This Row],[KSnr.]]=DX$7,Tbl.Kosten[[#This Row],[Totaal kosten]],"")</f>
        <v/>
      </c>
      <c r="DY92" s="160" t="str">
        <f>IF(Tbl.Kosten[[#This Row],[KSnr.]]=DY$7,Tbl.Kosten[[#This Row],[Totaal kosten]],"")</f>
        <v/>
      </c>
      <c r="DZ92" s="160" t="str">
        <f>IF(Tbl.Kosten[[#This Row],[KSnr.]]=DZ$7,Tbl.Kosten[[#This Row],[Totaal kosten]],"")</f>
        <v/>
      </c>
      <c r="EA92" s="160" t="str">
        <f>IF(Tbl.Kosten[[#This Row],[KSnr.]]=EA$7,Tbl.Kosten[[#This Row],[Totaal kosten]],"")</f>
        <v/>
      </c>
      <c r="EB92" s="160" t="str">
        <f>IF(Tbl.Kosten[[#This Row],[KSnr.]]=EB$7,Tbl.Kosten[[#This Row],[Totaal kosten]],"")</f>
        <v/>
      </c>
      <c r="EC92" s="160" t="str">
        <f>IF(Tbl.Kosten[[#This Row],[KSnr.]]=EC$7,Tbl.Kosten[[#This Row],[Totaal kosten]],"")</f>
        <v/>
      </c>
      <c r="ED92" s="160" t="str">
        <f>IF(Tbl.Kosten[[#This Row],[KSnr.]]=ED$7,Tbl.Kosten[[#This Row],[Totaal kosten]],"")</f>
        <v/>
      </c>
      <c r="EE92" s="160" t="str">
        <f>IF(Tbl.Kosten[[#This Row],[KSnr.]]=EE$7,Tbl.Kosten[[#This Row],[Totaal kosten]],"")</f>
        <v/>
      </c>
      <c r="EF92" s="160" t="str">
        <f>IF(Tbl.Kosten[[#This Row],[KSnr.]]=EF$7,Tbl.Kosten[[#This Row],[Totaal kosten]],"")</f>
        <v/>
      </c>
      <c r="EG92" s="160" t="str">
        <f>IF(Tbl.Kosten[[#This Row],[KSnr.]]=EG$7,Tbl.Kosten[[#This Row],[Totaal kosten]],"")</f>
        <v/>
      </c>
      <c r="EH92" s="160" t="str">
        <f>IF(Tbl.Kosten[[#This Row],[KSnr.]]=EH$7,Tbl.Kosten[[#This Row],[Totaal kosten]],"")</f>
        <v/>
      </c>
      <c r="EI92" s="160" t="str">
        <f>IF(Tbl.Kosten[[#This Row],[KSnr.]]=EI$7,Tbl.Kosten[[#This Row],[Totaal kosten]],"")</f>
        <v/>
      </c>
      <c r="EJ92" s="160" t="str">
        <f>IF(Tbl.Kosten[[#This Row],[KSnr.]]=EJ$7,Tbl.Kosten[[#This Row],[Totaal kosten]],"")</f>
        <v/>
      </c>
      <c r="EK92" s="160" t="str">
        <f>IF(Tbl.Kosten[[#This Row],[KSnr.]]=EK$7,Tbl.Kosten[[#This Row],[Totaal kosten]],"")</f>
        <v/>
      </c>
      <c r="EL92" s="160" t="str">
        <f>IF(Tbl.Kosten[[#This Row],[KSnr.]]=EL$7,Tbl.Kosten[[#This Row],[Totaal kosten]],"")</f>
        <v/>
      </c>
      <c r="EM92" s="160" t="str">
        <f>IF(Tbl.Kosten[[#This Row],[KSnr.]]=EM$7,Tbl.Kosten[[#This Row],[Totaal kosten]],"")</f>
        <v/>
      </c>
      <c r="EN92" s="160" t="str">
        <f>IF(Tbl.Kosten[[#This Row],[KSnr.]]=EN$7,Tbl.Kosten[[#This Row],[Totaal kosten]],"")</f>
        <v/>
      </c>
      <c r="EO92" s="160" t="str">
        <f>IF(Tbl.Kosten[[#This Row],[KSnr.]]=EO$7,Tbl.Kosten[[#This Row],[Totaal kosten]],"")</f>
        <v/>
      </c>
      <c r="EP92" s="160" t="str">
        <f>IF(Tbl.Kosten[[#This Row],[KSnr.]]=EP$7,Tbl.Kosten[[#This Row],[Totaal kosten]],"")</f>
        <v/>
      </c>
      <c r="EQ92" s="160" t="str">
        <f>IF(Tbl.Kosten[[#This Row],[KSnr.]]=EQ$7,Tbl.Kosten[[#This Row],[Totaal kosten]],"")</f>
        <v/>
      </c>
      <c r="ER92" s="154" t="str">
        <f>IFERROR(_xlfn.XLOOKUP(Tbl.Kosten[[#This Row],[Subsidieactiviteit]],Tbl.Subsidiehoogte[Subsidieactiviteit],Tbl.Subsidiehoogte[SAnr.],"",0,1),"")</f>
        <v/>
      </c>
      <c r="ES92" s="160" t="str">
        <f>IF(Tbl.Kosten[[#This Row],[Sanr.]]=ES$7,Tbl.Kosten[[#This Row],[Totaal kosten]],"")</f>
        <v/>
      </c>
      <c r="ET92" s="160" t="str">
        <f>IF(Tbl.Kosten[[#This Row],[Sanr.]]=ET$7,Tbl.Kosten[[#This Row],[Totaal kosten]],"")</f>
        <v/>
      </c>
      <c r="EU92" s="160" t="str">
        <f>IF(Tbl.Kosten[[#This Row],[Sanr.]]=EU$7,Tbl.Kosten[[#This Row],[Totaal kosten]],"")</f>
        <v/>
      </c>
      <c r="EV92" s="160" t="str">
        <f>IF(Tbl.Kosten[[#This Row],[Sanr.]]=EV$7,Tbl.Kosten[[#This Row],[Totaal kosten]],"")</f>
        <v/>
      </c>
      <c r="EW92" s="160" t="str">
        <f>IF(Tbl.Kosten[[#This Row],[Sanr.]]=EW$7,Tbl.Kosten[[#This Row],[Totaal kosten]],"")</f>
        <v/>
      </c>
      <c r="EX92" s="160" t="str">
        <f>IF(Tbl.Kosten[[#This Row],[Sanr.]]=EX$7,Tbl.Kosten[[#This Row],[Totaal kosten]],"")</f>
        <v/>
      </c>
      <c r="EY92" s="160" t="str">
        <f>IF(Tbl.Kosten[[#This Row],[Sanr.]]=EY$7,Tbl.Kosten[[#This Row],[Totaal kosten]],"")</f>
        <v/>
      </c>
      <c r="EZ92" s="160" t="str">
        <f>IF(Tbl.Kosten[[#This Row],[Sanr.]]=EZ$7,Tbl.Kosten[[#This Row],[Totaal kosten]],"")</f>
        <v/>
      </c>
      <c r="FA92" s="160" t="str">
        <f>IF(Tbl.Kosten[[#This Row],[Sanr.]]=FA$7,Tbl.Kosten[[#This Row],[Totaal kosten]],"")</f>
        <v/>
      </c>
      <c r="FB92" s="160" t="str">
        <f>IF(Tbl.Kosten[[#This Row],[Sanr.]]=FB$7,Tbl.Kosten[[#This Row],[Totaal kosten]],"")</f>
        <v/>
      </c>
      <c r="FC92" s="160" t="str">
        <f>IF(Tbl.Kosten[[#This Row],[Sanr.]]=FC$7,Tbl.Kosten[[#This Row],[Totaal kosten]],"")</f>
        <v/>
      </c>
      <c r="FD92" s="160" t="str">
        <f>IF(Tbl.Kosten[[#This Row],[Sanr.]]=FD$7,Tbl.Kosten[[#This Row],[Totaal kosten]],"")</f>
        <v/>
      </c>
      <c r="FE92" s="160" t="str">
        <f>IF(Tbl.Kosten[[#This Row],[Sanr.]]=FE$7,Tbl.Kosten[[#This Row],[Totaal kosten]],"")</f>
        <v/>
      </c>
      <c r="FF92" s="160" t="str">
        <f>IF(Tbl.Kosten[[#This Row],[Sanr.]]=FF$7,Tbl.Kosten[[#This Row],[Totaal kosten]],"")</f>
        <v/>
      </c>
      <c r="FG92" s="160" t="str">
        <f>IF(Tbl.Kosten[[#This Row],[Sanr.]]=FG$7,Tbl.Kosten[[#This Row],[Totaal kosten]],"")</f>
        <v/>
      </c>
      <c r="FH92" s="160" t="str">
        <f>IF(Tbl.Kosten[[#This Row],[Sanr.]]=FH$7,Tbl.Kosten[[#This Row],[Totaal kosten]],"")</f>
        <v/>
      </c>
      <c r="FI92" s="160" t="str">
        <f>IF(Tbl.Kosten[[#This Row],[Sanr.]]=FI$7,Tbl.Kosten[[#This Row],[Totaal kosten]],"")</f>
        <v/>
      </c>
      <c r="FJ92" s="160" t="str">
        <f>IF(Tbl.Kosten[[#This Row],[Sanr.]]=FJ$7,Tbl.Kosten[[#This Row],[Totaal kosten]],"")</f>
        <v/>
      </c>
      <c r="FK92" s="160" t="str">
        <f>IF(Tbl.Kosten[[#This Row],[Sanr.]]=FK$7,Tbl.Kosten[[#This Row],[Totaal kosten]],"")</f>
        <v/>
      </c>
      <c r="FL92" s="160" t="str">
        <f>IF(Tbl.Kosten[[#This Row],[Sanr.]]=FL$7,Tbl.Kosten[[#This Row],[Totaal kosten]],"")</f>
        <v/>
      </c>
      <c r="FM92" s="160" t="str">
        <f>IF(Tbl.Kosten[[#This Row],[Sanr.]]=FM$7,Tbl.Kosten[[#This Row],[Totaal kosten]],"")</f>
        <v/>
      </c>
      <c r="FN92" s="160" t="str">
        <f>IF(Tbl.Kosten[[#This Row],[Sanr.]]=FN$7,Tbl.Kosten[[#This Row],[Totaal kosten]],"")</f>
        <v/>
      </c>
      <c r="FO92" s="160" t="str">
        <f>IF(Tbl.Kosten[[#This Row],[Sanr.]]=FO$7,Tbl.Kosten[[#This Row],[Totaal kosten]],"")</f>
        <v/>
      </c>
      <c r="FP92" s="160" t="str">
        <f>IF(Tbl.Kosten[[#This Row],[Sanr.]]=FP$7,Tbl.Kosten[[#This Row],[Totaal kosten]],"")</f>
        <v/>
      </c>
      <c r="FQ92" s="160" t="str">
        <f>IF(Tbl.Kosten[[#This Row],[Sanr.]]=FQ$7,Tbl.Kosten[[#This Row],[Totaal kosten]],"")</f>
        <v/>
      </c>
      <c r="FR92" s="160" t="str">
        <f>IF(Tbl.Kosten[[#This Row],[Sanr.]]=FR$7,Tbl.Kosten[[#This Row],[Totaal kosten]],"")</f>
        <v/>
      </c>
      <c r="FS92" s="160" t="str">
        <f>IF(Tbl.Kosten[[#This Row],[Sanr.]]=FS$7,Tbl.Kosten[[#This Row],[Totaal kosten]],"")</f>
        <v/>
      </c>
      <c r="FT92" s="160" t="str">
        <f>IF(Tbl.Kosten[[#This Row],[Sanr.]]=FT$7,Tbl.Kosten[[#This Row],[Totaal kosten]],"")</f>
        <v/>
      </c>
      <c r="FU92" s="160" t="str">
        <f>IF(Tbl.Kosten[[#This Row],[Sanr.]]=FU$7,Tbl.Kosten[[#This Row],[Totaal kosten]],"")</f>
        <v/>
      </c>
      <c r="FV92" s="160" t="str">
        <f>IF(Tbl.Kosten[[#This Row],[Sanr.]]=FV$7,Tbl.Kosten[[#This Row],[Totaal kosten]],"")</f>
        <v/>
      </c>
      <c r="FW92" s="160" t="str">
        <f>IFERROR(_xlfn.XLOOKUP(Tbl.Kosten[[#This Row],[Activiteitencode]],Tbl.Activiteiten[Activiteitcode],Tbl.Activiteiten[Anr.],"",0,1),"")</f>
        <v/>
      </c>
      <c r="FX92" s="181" t="str">
        <f>_xlfn.CONCAT(Tbl.Kosten[[#This Row],[Pnr.]],Tbl.Kosten[[#This Row],[Sanr.]])</f>
        <v>P1</v>
      </c>
      <c r="FY92" s="160">
        <f>Tbl.Kosten[[#This Row],[Totaal kosten]]-Tbl.Kosten[[#This Row],[Subsidie]]</f>
        <v>0</v>
      </c>
      <c r="FZ92" s="160">
        <f>IF(Tbl.Kosten[[#This Row],[Pnr.]]=FZ$7,Tbl.Kosten[[#This Row],[Te financieren]],"")</f>
        <v>0</v>
      </c>
      <c r="GA92" s="160" t="str">
        <f>IF(Tbl.Kosten[[#This Row],[Pnr.]]=GA$7,Tbl.Kosten[[#This Row],[Te financieren]],"")</f>
        <v/>
      </c>
      <c r="GB92" s="160" t="str">
        <f>IF(Tbl.Kosten[[#This Row],[Pnr.]]=GB$7,Tbl.Kosten[[#This Row],[Te financieren]],"")</f>
        <v/>
      </c>
      <c r="GC92" s="160" t="str">
        <f>IF(Tbl.Kosten[[#This Row],[Pnr.]]=GC$7,Tbl.Kosten[[#This Row],[Te financieren]],"")</f>
        <v/>
      </c>
      <c r="GD92" s="160" t="str">
        <f>IF(Tbl.Kosten[[#This Row],[Pnr.]]=GD$7,Tbl.Kosten[[#This Row],[Te financieren]],"")</f>
        <v/>
      </c>
      <c r="GE92" s="160" t="str">
        <f>IF(Tbl.Kosten[[#This Row],[Pnr.]]=GE$7,Tbl.Kosten[[#This Row],[Te financieren]],"")</f>
        <v/>
      </c>
      <c r="GF92" s="160" t="str">
        <f>IF(Tbl.Kosten[[#This Row],[Pnr.]]=GF$7,Tbl.Kosten[[#This Row],[Te financieren]],"")</f>
        <v/>
      </c>
      <c r="GG92" s="160" t="str">
        <f>IF(Tbl.Kosten[[#This Row],[Pnr.]]=GG$7,Tbl.Kosten[[#This Row],[Te financieren]],"")</f>
        <v/>
      </c>
      <c r="GH92" s="160" t="str">
        <f>IF(Tbl.Kosten[[#This Row],[Pnr.]]=GH$7,Tbl.Kosten[[#This Row],[Te financieren]],"")</f>
        <v/>
      </c>
      <c r="GI92" s="160" t="str">
        <f>IF(Tbl.Kosten[[#This Row],[Pnr.]]=GI$7,Tbl.Kosten[[#This Row],[Te financieren]],"")</f>
        <v/>
      </c>
      <c r="GJ92" s="160" t="str">
        <f>IF(Tbl.Kosten[[#This Row],[Pnr.]]=GJ$7,Tbl.Kosten[[#This Row],[Te financieren]],"")</f>
        <v/>
      </c>
      <c r="GK92" s="160" t="str">
        <f>IF(Tbl.Kosten[[#This Row],[Pnr.]]=GK$7,Tbl.Kosten[[#This Row],[Te financieren]],"")</f>
        <v/>
      </c>
      <c r="GL92" s="160" t="str">
        <f>IF(Tbl.Kosten[[#This Row],[Pnr.]]=GL$7,Tbl.Kosten[[#This Row],[Te financieren]],"")</f>
        <v/>
      </c>
      <c r="GM92" s="160" t="str">
        <f>IF(Tbl.Kosten[[#This Row],[Pnr.]]=GM$7,Tbl.Kosten[[#This Row],[Te financieren]],"")</f>
        <v/>
      </c>
      <c r="GN92" s="160" t="str">
        <f>IF(Tbl.Kosten[[#This Row],[Pnr.]]=GN$7,Tbl.Kosten[[#This Row],[Te financieren]],"")</f>
        <v/>
      </c>
      <c r="GO92" s="160" t="str">
        <f>IF(Tbl.Kosten[[#This Row],[Pnr.]]=GO$7,Tbl.Kosten[[#This Row],[Te financieren]],"")</f>
        <v/>
      </c>
      <c r="GP92" s="160" t="str">
        <f>IF(Tbl.Kosten[[#This Row],[Pnr.]]=GP$7,Tbl.Kosten[[#This Row],[Te financieren]],"")</f>
        <v/>
      </c>
      <c r="GQ92" s="160" t="str">
        <f>IF(Tbl.Kosten[[#This Row],[Pnr.]]=GQ$7,Tbl.Kosten[[#This Row],[Te financieren]],"")</f>
        <v/>
      </c>
      <c r="GR92" s="160" t="str">
        <f>IF(Tbl.Kosten[[#This Row],[Pnr.]]=GR$7,Tbl.Kosten[[#This Row],[Te financieren]],"")</f>
        <v/>
      </c>
      <c r="GS92" s="160" t="str">
        <f>IF(Tbl.Kosten[[#This Row],[Pnr.]]=GS$7,Tbl.Kosten[[#This Row],[Te financieren]],"")</f>
        <v/>
      </c>
      <c r="GT92" s="160" t="str">
        <f>IF(Tbl.Kosten[[#This Row],[Pnr.]]=GT$7,Tbl.Kosten[[#This Row],[Te financieren]],"")</f>
        <v/>
      </c>
      <c r="GU92" s="160" t="str">
        <f>IF(Tbl.Kosten[[#This Row],[Pnr.]]=GU$7,Tbl.Kosten[[#This Row],[Te financieren]],"")</f>
        <v/>
      </c>
      <c r="GV92" s="160" t="str">
        <f>IF(Tbl.Kosten[[#This Row],[Pnr.]]=GV$7,Tbl.Kosten[[#This Row],[Te financieren]],"")</f>
        <v/>
      </c>
      <c r="GW92" s="160" t="str">
        <f>IF(Tbl.Kosten[[#This Row],[Pnr.]]=GW$7,Tbl.Kosten[[#This Row],[Te financieren]],"")</f>
        <v/>
      </c>
      <c r="GX92" s="160" t="str">
        <f>IF(Tbl.Kosten[[#This Row],[Pnr.]]=GX$7,Tbl.Kosten[[#This Row],[Te financieren]],"")</f>
        <v/>
      </c>
      <c r="GY92" s="160" t="str">
        <f>IF(Tbl.Kosten[[#This Row],[Pnr.]]=GY$7,Tbl.Kosten[[#This Row],[Te financieren]],"")</f>
        <v/>
      </c>
      <c r="GZ92" s="160" t="str">
        <f>IF(Tbl.Kosten[[#This Row],[Pnr.]]=GZ$7,Tbl.Kosten[[#This Row],[Te financieren]],"")</f>
        <v/>
      </c>
      <c r="HA92" s="160" t="str">
        <f>IF(Tbl.Kosten[[#This Row],[Pnr.]]=HA$7,Tbl.Kosten[[#This Row],[Te financieren]],"")</f>
        <v/>
      </c>
      <c r="HB92" s="160" t="str">
        <f>IF(Tbl.Kosten[[#This Row],[Pnr.]]=HB$7,Tbl.Kosten[[#This Row],[Te financieren]],"")</f>
        <v/>
      </c>
      <c r="HC92" s="160" t="str">
        <f>IF(Tbl.Kosten[[#This Row],[Pnr.]]=HC$7,Tbl.Kosten[[#This Row],[Te financieren]],"")</f>
        <v/>
      </c>
      <c r="HD92" s="160" t="str">
        <f>IF(Tbl.Kosten[[#This Row],[Pnr.]]=HD$7,Tbl.Kosten[[#This Row],[Te financieren]],"")</f>
        <v/>
      </c>
      <c r="HE92" s="160" t="str">
        <f>IF(Tbl.Kosten[[#This Row],[Pnr.]]=HE$7,Tbl.Kosten[[#This Row],[Te financieren]],"")</f>
        <v/>
      </c>
      <c r="HF92" s="160" t="str">
        <f>IF(Tbl.Kosten[[#This Row],[Pnr.]]=HF$7,Tbl.Kosten[[#This Row],[Te financieren]],"")</f>
        <v/>
      </c>
      <c r="HG92" s="160" t="str">
        <f>IF(Tbl.Kosten[[#This Row],[Pnr.]]=HG$7,Tbl.Kosten[[#This Row],[Te financieren]],"")</f>
        <v/>
      </c>
      <c r="HH92" s="160" t="str">
        <f>IF(Tbl.Kosten[[#This Row],[Pnr.]]=HH$7,Tbl.Kosten[[#This Row],[Te financieren]],"")</f>
        <v/>
      </c>
      <c r="HI92" s="160" t="str">
        <f>IF(Tbl.Kosten[[#This Row],[Pnr.]]=HI$7,Tbl.Kosten[[#This Row],[Te financieren]],"")</f>
        <v/>
      </c>
      <c r="HJ92" s="160" t="str">
        <f>IF(Tbl.Kosten[[#This Row],[Pnr.]]=HJ$7,Tbl.Kosten[[#This Row],[Te financieren]],"")</f>
        <v/>
      </c>
      <c r="HK92" s="160" t="str">
        <f>IF(Tbl.Kosten[[#This Row],[Pnr.]]=HK$7,Tbl.Kosten[[#This Row],[Te financieren]],"")</f>
        <v/>
      </c>
      <c r="HL92" s="160" t="str">
        <f>IF(Tbl.Kosten[[#This Row],[Pnr.]]=HL$7,Tbl.Kosten[[#This Row],[Te financieren]],"")</f>
        <v/>
      </c>
      <c r="HM92" s="160" t="str">
        <f>IF(Tbl.Kosten[[#This Row],[Pnr.]]=HM$7,Tbl.Kosten[[#This Row],[Te financieren]],"")</f>
        <v/>
      </c>
      <c r="HN92" s="160" t="str">
        <f>IF(Tbl.Kosten[[#This Row],[Pnr.]]=HN$7,Tbl.Kosten[[#This Row],[Te financieren]],"")</f>
        <v/>
      </c>
      <c r="HO92" s="160" t="str">
        <f>IF(Tbl.Kosten[[#This Row],[Pnr.]]=HO$7,Tbl.Kosten[[#This Row],[Te financieren]],"")</f>
        <v/>
      </c>
      <c r="HP92" s="160" t="str">
        <f>IF(Tbl.Kosten[[#This Row],[Pnr.]]=HP$7,Tbl.Kosten[[#This Row],[Te financieren]],"")</f>
        <v/>
      </c>
      <c r="HQ92" s="160" t="str">
        <f>IF(Tbl.Kosten[[#This Row],[Pnr.]]=HQ$7,Tbl.Kosten[[#This Row],[Te financieren]],"")</f>
        <v/>
      </c>
      <c r="HR92" s="160" t="str">
        <f>IF(Tbl.Kosten[[#This Row],[Pnr.]]=HR$7,Tbl.Kosten[[#This Row],[Te financieren]],"")</f>
        <v/>
      </c>
      <c r="HS92" s="160" t="str">
        <f>IF(Tbl.Kosten[[#This Row],[Pnr.]]=HS$7,Tbl.Kosten[[#This Row],[Te financieren]],"")</f>
        <v/>
      </c>
      <c r="HT92" s="160" t="str">
        <f>IF(Tbl.Kosten[[#This Row],[Pnr.]]=HT$7,Tbl.Kosten[[#This Row],[Te financieren]],"")</f>
        <v/>
      </c>
      <c r="HU92" s="160" t="str">
        <f>IF(Tbl.Kosten[[#This Row],[Pnr.]]=HU$7,Tbl.Kosten[[#This Row],[Te financieren]],"")</f>
        <v/>
      </c>
      <c r="HV92" s="160" t="str">
        <f>IF(Tbl.Kosten[[#This Row],[Pnr.]]=HV$7,Tbl.Kosten[[#This Row],[Te financieren]],"")</f>
        <v/>
      </c>
      <c r="HW92" s="160" t="str">
        <f>IF(Tbl.Kosten[[#This Row],[Pnr.]]=HW$7,Tbl.Kosten[[#This Row],[Te financieren]],"")</f>
        <v/>
      </c>
    </row>
    <row r="93" spans="2:231" x14ac:dyDescent="0.3">
      <c r="B93" s="144"/>
      <c r="C93" s="147"/>
      <c r="D93" s="146"/>
      <c r="E93" s="147"/>
      <c r="F93" s="145"/>
      <c r="G93" s="11" t="str">
        <f>IF(Tbl.Kosten[[#This Row],[Medewerker e/o 
functie]]&lt;&gt;"",_xlfn.XLOOKUP(Tbl.Kosten[[#This Row],[Medewerker e/o 
functie]],Tbl.Uurtarief[Medewerker en/of functie],Tbl.Uurtarief[Uurtarief],"",0,1),"")</f>
        <v/>
      </c>
      <c r="H93" s="121">
        <f>IFERROR(Tbl.Kosten[[#This Row],[Uren]]*Tbl.Kosten[[#This Row],[Uurtarief]],0)</f>
        <v>0</v>
      </c>
      <c r="I93" s="119" t="str">
        <f>IF(Tbl.Kosten[[#This Row],[Subtotaal uren]]&lt;&gt;0,_xlfn.XLOOKUP(Tbl.Kosten[[#This Row],[Medewerker e/o 
functie]],Tbl.Uurtarief[Medewerker en/of functie],Tbl.Uurtarief[Kostensoort arbeid],"",0,1),"")</f>
        <v/>
      </c>
      <c r="J93" s="147"/>
      <c r="K93" s="145"/>
      <c r="L93" s="149" t="str">
        <f>IF(Tbl.Kosten[[#This Row],[Activum]]&lt;&gt;"",_xlfn.XLOOKUP(Tbl.Kosten[[#This Row],[Activum]],Tbl.Afschrijvingskosten[Activum],Tbl.Afschrijvingskosten[Tarief per afschrijvings-eenheid],"",0,1),"")</f>
        <v/>
      </c>
      <c r="M93" s="122">
        <f>IFERROR(Tbl.Kosten[[#This Row],[Een-
heden]]*Tbl.Kosten[[#This Row],[Afschrijvings-
tarief]],0)</f>
        <v>0</v>
      </c>
      <c r="N93" s="122" t="str">
        <f>IF(Tbl.Kosten[[#This Row],[Subtotaal afschrijving]]&lt;&gt;0,Lijsten!A91,"")</f>
        <v/>
      </c>
      <c r="O93" s="150"/>
      <c r="P93" s="145"/>
      <c r="Q93" s="148"/>
      <c r="R93" s="122">
        <f>IFERROR(Tbl.Kosten[[#This Row],[Aantal]]*Tbl.Kosten[[#This Row],[Tarief]],0)</f>
        <v>0</v>
      </c>
      <c r="S93" s="8">
        <f>IFERROR(Tbl.Kosten[[#This Row],[Subtotaal overige kosten]]+Tbl.Kosten[[#This Row],[Subtotaal uren]]+Tbl.Kosten[[#This Row],[Subtotaal afschrijving]],0)</f>
        <v>0</v>
      </c>
      <c r="T93" s="8">
        <f>IFERROR(Tbl.Kosten[[#This Row],[Totaal kosten]]*Tbl.Kosten[[#This Row],[Subsidie%]],0)</f>
        <v>0</v>
      </c>
      <c r="U93" s="4" t="str" cm="1">
        <f t="array" ref="U93">IFERROR(_xlfn.IFS(Tbl.Kosten[[#This Row],[Subtotaal uren]]&lt;&gt;0,Tbl.Kosten[[#This Row],[Kostensoort arbeid]],Tbl.Kosten[[#This Row],[Subtotaal afschrijving]]&lt;&gt;0,Tbl.Kosten[[#This Row],[Kostensoort afschrijving]],Tbl.Kosten[[#This Row],[Subtotaal overige kosten]]&lt;&gt;0,Tbl.Kosten[[#This Row],[Kostensoort overig]]),"")</f>
        <v/>
      </c>
      <c r="V93" s="4" t="str">
        <f>IFERROR(_xlfn.XLOOKUP(Tbl.Kosten[[#This Row],[Activiteitencode]],Tbl.Activiteiten[Activiteitcode],Tbl.Activiteiten[Werkpakketcode],"",0,1),"")</f>
        <v/>
      </c>
      <c r="W93" s="4" t="str">
        <f>IFERROR(_xlfn.XLOOKUP(Tbl.Kosten[[#This Row],[Werkpakketcode]],Tbl.Werkpakketten[Werkpakketcode],Tbl.Werkpakketten[Subsidiabele activiteit],"",0,1),"")</f>
        <v/>
      </c>
      <c r="X93" s="12">
        <f>IFERROR(_xlfn.XLOOKUP(Tbl.Kosten[[#This Row],[Sanr.]],Tbl.Subsidiehoogte[SAnr.],Tbl.Subsidiehoogte[Sub. Percentage],0,0,1),0)</f>
        <v>0</v>
      </c>
      <c r="Y93" s="154" t="str">
        <f>IFERROR(_xlfn.XLOOKUP(Tbl.Kosten[[#This Row],[Partnercode]],Tbl.Projectpartners[Partnercode],Tbl.Projectpartners[PNr.],"",0,1),"")</f>
        <v>P1</v>
      </c>
      <c r="Z93" s="158">
        <f>IF(Tbl.Kosten[[#This Row],[Pnr.]]=Z$7,Tbl.Kosten[[#This Row],[Totaal kosten]],"")</f>
        <v>0</v>
      </c>
      <c r="AA93" s="158" t="str">
        <f>IF(Tbl.Kosten[[#This Row],[Pnr.]]=AA$7,Tbl.Kosten[[#This Row],[Totaal kosten]],"")</f>
        <v/>
      </c>
      <c r="AB93" s="158" t="str">
        <f>IF(Tbl.Kosten[[#This Row],[Pnr.]]=AB$7,Tbl.Kosten[[#This Row],[Totaal kosten]],"")</f>
        <v/>
      </c>
      <c r="AC93" s="158" t="str">
        <f>IF(Tbl.Kosten[[#This Row],[Pnr.]]=AC$7,Tbl.Kosten[[#This Row],[Totaal kosten]],"")</f>
        <v/>
      </c>
      <c r="AD93" s="158" t="str">
        <f>IF(Tbl.Kosten[[#This Row],[Pnr.]]=AD$7,Tbl.Kosten[[#This Row],[Totaal kosten]],"")</f>
        <v/>
      </c>
      <c r="AE93" s="158" t="str">
        <f>IF(Tbl.Kosten[[#This Row],[Pnr.]]=AE$7,Tbl.Kosten[[#This Row],[Totaal kosten]],"")</f>
        <v/>
      </c>
      <c r="AF93" s="158" t="str">
        <f>IF(Tbl.Kosten[[#This Row],[Pnr.]]=AF$7,Tbl.Kosten[[#This Row],[Totaal kosten]],"")</f>
        <v/>
      </c>
      <c r="AG93" s="158" t="str">
        <f>IF(Tbl.Kosten[[#This Row],[Pnr.]]=AG$7,Tbl.Kosten[[#This Row],[Totaal kosten]],"")</f>
        <v/>
      </c>
      <c r="AH93" s="158" t="str">
        <f>IF(Tbl.Kosten[[#This Row],[Pnr.]]=AH$7,Tbl.Kosten[[#This Row],[Totaal kosten]],"")</f>
        <v/>
      </c>
      <c r="AI93" s="158" t="str">
        <f>IF(Tbl.Kosten[[#This Row],[Pnr.]]=AI$7,Tbl.Kosten[[#This Row],[Totaal kosten]],"")</f>
        <v/>
      </c>
      <c r="AJ93" s="158" t="str">
        <f>IF(Tbl.Kosten[[#This Row],[Pnr.]]=AJ$7,Tbl.Kosten[[#This Row],[Totaal kosten]],"")</f>
        <v/>
      </c>
      <c r="AK93" s="158" t="str">
        <f>IF(Tbl.Kosten[[#This Row],[Pnr.]]=AK$7,Tbl.Kosten[[#This Row],[Totaal kosten]],"")</f>
        <v/>
      </c>
      <c r="AL93" s="158" t="str">
        <f>IF(Tbl.Kosten[[#This Row],[Pnr.]]=AL$7,Tbl.Kosten[[#This Row],[Totaal kosten]],"")</f>
        <v/>
      </c>
      <c r="AM93" s="158" t="str">
        <f>IF(Tbl.Kosten[[#This Row],[Pnr.]]=AM$7,Tbl.Kosten[[#This Row],[Totaal kosten]],"")</f>
        <v/>
      </c>
      <c r="AN93" s="158" t="str">
        <f>IF(Tbl.Kosten[[#This Row],[Pnr.]]=AN$7,Tbl.Kosten[[#This Row],[Totaal kosten]],"")</f>
        <v/>
      </c>
      <c r="AO93" s="158" t="str">
        <f>IF(Tbl.Kosten[[#This Row],[Pnr.]]=AO$7,Tbl.Kosten[[#This Row],[Totaal kosten]],"")</f>
        <v/>
      </c>
      <c r="AP93" s="158" t="str">
        <f>IF(Tbl.Kosten[[#This Row],[Pnr.]]=AP$7,Tbl.Kosten[[#This Row],[Totaal kosten]],"")</f>
        <v/>
      </c>
      <c r="AQ93" s="158" t="str">
        <f>IF(Tbl.Kosten[[#This Row],[Pnr.]]=AQ$7,Tbl.Kosten[[#This Row],[Totaal kosten]],"")</f>
        <v/>
      </c>
      <c r="AR93" s="158" t="str">
        <f>IF(Tbl.Kosten[[#This Row],[Pnr.]]=AR$7,Tbl.Kosten[[#This Row],[Totaal kosten]],"")</f>
        <v/>
      </c>
      <c r="AS93" s="158" t="str">
        <f>IF(Tbl.Kosten[[#This Row],[Pnr.]]=AS$7,Tbl.Kosten[[#This Row],[Totaal kosten]],"")</f>
        <v/>
      </c>
      <c r="AT93" s="158" t="str">
        <f>IF(Tbl.Kosten[[#This Row],[Pnr.]]=AT$7,Tbl.Kosten[[#This Row],[Totaal kosten]],"")</f>
        <v/>
      </c>
      <c r="AU93" s="158" t="str">
        <f>IF(Tbl.Kosten[[#This Row],[Pnr.]]=AU$7,Tbl.Kosten[[#This Row],[Totaal kosten]],"")</f>
        <v/>
      </c>
      <c r="AV93" s="158" t="str">
        <f>IF(Tbl.Kosten[[#This Row],[Pnr.]]=AV$7,Tbl.Kosten[[#This Row],[Totaal kosten]],"")</f>
        <v/>
      </c>
      <c r="AW93" s="158" t="str">
        <f>IF(Tbl.Kosten[[#This Row],[Pnr.]]=AW$7,Tbl.Kosten[[#This Row],[Totaal kosten]],"")</f>
        <v/>
      </c>
      <c r="AX93" s="158" t="str">
        <f>IF(Tbl.Kosten[[#This Row],[Pnr.]]=AX$7,Tbl.Kosten[[#This Row],[Totaal kosten]],"")</f>
        <v/>
      </c>
      <c r="AY93" s="158" t="str">
        <f>IF(Tbl.Kosten[[#This Row],[Pnr.]]=AY$7,Tbl.Kosten[[#This Row],[Totaal kosten]],"")</f>
        <v/>
      </c>
      <c r="AZ93" s="158" t="str">
        <f>IF(Tbl.Kosten[[#This Row],[Pnr.]]=AZ$7,Tbl.Kosten[[#This Row],[Totaal kosten]],"")</f>
        <v/>
      </c>
      <c r="BA93" s="158" t="str">
        <f>IF(Tbl.Kosten[[#This Row],[Pnr.]]=BA$7,Tbl.Kosten[[#This Row],[Totaal kosten]],"")</f>
        <v/>
      </c>
      <c r="BB93" s="158" t="str">
        <f>IF(Tbl.Kosten[[#This Row],[Pnr.]]=BB$7,Tbl.Kosten[[#This Row],[Totaal kosten]],"")</f>
        <v/>
      </c>
      <c r="BC93" s="158" t="str">
        <f>IF(Tbl.Kosten[[#This Row],[Pnr.]]=BC$7,Tbl.Kosten[[#This Row],[Totaal kosten]],"")</f>
        <v/>
      </c>
      <c r="BD93" s="158" t="str">
        <f>IF(Tbl.Kosten[[#This Row],[Pnr.]]=BD$7,Tbl.Kosten[[#This Row],[Totaal kosten]],"")</f>
        <v/>
      </c>
      <c r="BE93" s="158" t="str">
        <f>IF(Tbl.Kosten[[#This Row],[Pnr.]]=BE$7,Tbl.Kosten[[#This Row],[Totaal kosten]],"")</f>
        <v/>
      </c>
      <c r="BF93" s="158" t="str">
        <f>IF(Tbl.Kosten[[#This Row],[Pnr.]]=BF$7,Tbl.Kosten[[#This Row],[Totaal kosten]],"")</f>
        <v/>
      </c>
      <c r="BG93" s="158" t="str">
        <f>IF(Tbl.Kosten[[#This Row],[Pnr.]]=BG$7,Tbl.Kosten[[#This Row],[Totaal kosten]],"")</f>
        <v/>
      </c>
      <c r="BH93" s="158" t="str">
        <f>IF(Tbl.Kosten[[#This Row],[Pnr.]]=BH$7,Tbl.Kosten[[#This Row],[Totaal kosten]],"")</f>
        <v/>
      </c>
      <c r="BI93" s="158" t="str">
        <f>IF(Tbl.Kosten[[#This Row],[Pnr.]]=BI$7,Tbl.Kosten[[#This Row],[Totaal kosten]],"")</f>
        <v/>
      </c>
      <c r="BJ93" s="158" t="str">
        <f>IF(Tbl.Kosten[[#This Row],[Pnr.]]=BJ$7,Tbl.Kosten[[#This Row],[Totaal kosten]],"")</f>
        <v/>
      </c>
      <c r="BK93" s="158" t="str">
        <f>IF(Tbl.Kosten[[#This Row],[Pnr.]]=BK$7,Tbl.Kosten[[#This Row],[Totaal kosten]],"")</f>
        <v/>
      </c>
      <c r="BL93" s="158" t="str">
        <f>IF(Tbl.Kosten[[#This Row],[Pnr.]]=BL$7,Tbl.Kosten[[#This Row],[Totaal kosten]],"")</f>
        <v/>
      </c>
      <c r="BM93" s="158" t="str">
        <f>IF(Tbl.Kosten[[#This Row],[Pnr.]]=BM$7,Tbl.Kosten[[#This Row],[Totaal kosten]],"")</f>
        <v/>
      </c>
      <c r="BN93" s="158" t="str">
        <f>IF(Tbl.Kosten[[#This Row],[Pnr.]]=BN$7,Tbl.Kosten[[#This Row],[Totaal kosten]],"")</f>
        <v/>
      </c>
      <c r="BO93" s="158" t="str">
        <f>IF(Tbl.Kosten[[#This Row],[Pnr.]]=BO$7,Tbl.Kosten[[#This Row],[Totaal kosten]],"")</f>
        <v/>
      </c>
      <c r="BP93" s="158" t="str">
        <f>IF(Tbl.Kosten[[#This Row],[Pnr.]]=BP$7,Tbl.Kosten[[#This Row],[Totaal kosten]],"")</f>
        <v/>
      </c>
      <c r="BQ93" s="158" t="str">
        <f>IF(Tbl.Kosten[[#This Row],[Pnr.]]=BQ$7,Tbl.Kosten[[#This Row],[Totaal kosten]],"")</f>
        <v/>
      </c>
      <c r="BR93" s="158" t="str">
        <f>IF(Tbl.Kosten[[#This Row],[Pnr.]]=BR$7,Tbl.Kosten[[#This Row],[Totaal kosten]],"")</f>
        <v/>
      </c>
      <c r="BS93" s="158" t="str">
        <f>IF(Tbl.Kosten[[#This Row],[Pnr.]]=BS$7,Tbl.Kosten[[#This Row],[Totaal kosten]],"")</f>
        <v/>
      </c>
      <c r="BT93" s="158" t="str">
        <f>IF(Tbl.Kosten[[#This Row],[Pnr.]]=BT$7,Tbl.Kosten[[#This Row],[Totaal kosten]],"")</f>
        <v/>
      </c>
      <c r="BU93" s="158" t="str">
        <f>IF(Tbl.Kosten[[#This Row],[Pnr.]]=BU$7,Tbl.Kosten[[#This Row],[Totaal kosten]],"")</f>
        <v/>
      </c>
      <c r="BV93" s="158" t="str">
        <f>IF(Tbl.Kosten[[#This Row],[Pnr.]]=BV$7,Tbl.Kosten[[#This Row],[Totaal kosten]],"")</f>
        <v/>
      </c>
      <c r="BW93" s="158" t="str">
        <f>IF(Tbl.Kosten[[#This Row],[Pnr.]]=BW$7,Tbl.Kosten[[#This Row],[Totaal kosten]],"")</f>
        <v/>
      </c>
      <c r="BX93" s="158" t="str">
        <f>IFERROR(_xlfn.XLOOKUP(Tbl.Kosten[[#This Row],[Werkpakketcode]],Tbl.Werkpakketten[Werkpakketcode],Tbl.Werkpakketten[WPnr.],"",0,1),"")</f>
        <v/>
      </c>
      <c r="BY93" s="158" t="str">
        <f>IF(Tbl.Kosten[[#This Row],[WPnr.]]=BY$7,Tbl.Kosten[[#This Row],[Totaal kosten]],"")</f>
        <v/>
      </c>
      <c r="BZ93" s="158" t="str">
        <f>IF(Tbl.Kosten[[#This Row],[WPnr.]]=BZ$7,Tbl.Kosten[[#This Row],[Totaal kosten]],"")</f>
        <v/>
      </c>
      <c r="CA93" s="158" t="str">
        <f>IF(Tbl.Kosten[[#This Row],[WPnr.]]=CA$7,Tbl.Kosten[[#This Row],[Totaal kosten]],"")</f>
        <v/>
      </c>
      <c r="CB93" s="158" t="str">
        <f>IF(Tbl.Kosten[[#This Row],[WPnr.]]=CB$7,Tbl.Kosten[[#This Row],[Totaal kosten]],"")</f>
        <v/>
      </c>
      <c r="CC93" s="158" t="str">
        <f>IF(Tbl.Kosten[[#This Row],[WPnr.]]=CC$7,Tbl.Kosten[[#This Row],[Totaal kosten]],"")</f>
        <v/>
      </c>
      <c r="CD93" s="158" t="str">
        <f>IF(Tbl.Kosten[[#This Row],[WPnr.]]=CD$7,Tbl.Kosten[[#This Row],[Totaal kosten]],"")</f>
        <v/>
      </c>
      <c r="CE93" s="158" t="str">
        <f>IF(Tbl.Kosten[[#This Row],[WPnr.]]=CE$7,Tbl.Kosten[[#This Row],[Totaal kosten]],"")</f>
        <v/>
      </c>
      <c r="CF93" s="158" t="str">
        <f>IF(Tbl.Kosten[[#This Row],[WPnr.]]=CF$7,Tbl.Kosten[[#This Row],[Totaal kosten]],"")</f>
        <v/>
      </c>
      <c r="CG93" s="158" t="str">
        <f>IF(Tbl.Kosten[[#This Row],[WPnr.]]=CG$7,Tbl.Kosten[[#This Row],[Totaal kosten]],"")</f>
        <v/>
      </c>
      <c r="CH93" s="158" t="str">
        <f>IF(Tbl.Kosten[[#This Row],[WPnr.]]=CH$7,Tbl.Kosten[[#This Row],[Totaal kosten]],"")</f>
        <v/>
      </c>
      <c r="CI93" s="158" t="str">
        <f>IF(Tbl.Kosten[[#This Row],[WPnr.]]=CI$7,Tbl.Kosten[[#This Row],[Totaal kosten]],"")</f>
        <v/>
      </c>
      <c r="CJ93" s="158" t="str">
        <f>IF(Tbl.Kosten[[#This Row],[WPnr.]]=CJ$7,Tbl.Kosten[[#This Row],[Totaal kosten]],"")</f>
        <v/>
      </c>
      <c r="CK93" s="158" t="str">
        <f>IF(Tbl.Kosten[[#This Row],[WPnr.]]=CK$7,Tbl.Kosten[[#This Row],[Totaal kosten]],"")</f>
        <v/>
      </c>
      <c r="CL93" s="158" t="str">
        <f>IF(Tbl.Kosten[[#This Row],[WPnr.]]=CL$7,Tbl.Kosten[[#This Row],[Totaal kosten]],"")</f>
        <v/>
      </c>
      <c r="CM93" s="158" t="str">
        <f>IF(Tbl.Kosten[[#This Row],[WPnr.]]=CM$7,Tbl.Kosten[[#This Row],[Totaal kosten]],"")</f>
        <v/>
      </c>
      <c r="CN93" s="158" t="str">
        <f>IF(Tbl.Kosten[[#This Row],[WPnr.]]=CN$7,Tbl.Kosten[[#This Row],[Totaal kosten]],"")</f>
        <v/>
      </c>
      <c r="CO93" s="158" t="str">
        <f>IF(Tbl.Kosten[[#This Row],[WPnr.]]=CO$7,Tbl.Kosten[[#This Row],[Totaal kosten]],"")</f>
        <v/>
      </c>
      <c r="CP93" s="158" t="str">
        <f>IF(Tbl.Kosten[[#This Row],[WPnr.]]=CP$7,Tbl.Kosten[[#This Row],[Totaal kosten]],"")</f>
        <v/>
      </c>
      <c r="CQ93" s="158" t="str">
        <f>IF(Tbl.Kosten[[#This Row],[WPnr.]]=CQ$7,Tbl.Kosten[[#This Row],[Totaal kosten]],"")</f>
        <v/>
      </c>
      <c r="CR93" s="158" t="str">
        <f>IF(Tbl.Kosten[[#This Row],[WPnr.]]=CR$7,Tbl.Kosten[[#This Row],[Totaal kosten]],"")</f>
        <v/>
      </c>
      <c r="CS93" s="158" t="str">
        <f>IF(Tbl.Kosten[[#This Row],[WPnr.]]=CS$7,Tbl.Kosten[[#This Row],[Totaal kosten]],"")</f>
        <v/>
      </c>
      <c r="CT93" s="158" t="str">
        <f>IF(Tbl.Kosten[[#This Row],[WPnr.]]=CT$7,Tbl.Kosten[[#This Row],[Totaal kosten]],"")</f>
        <v/>
      </c>
      <c r="CU93" s="158" t="str">
        <f>IF(Tbl.Kosten[[#This Row],[WPnr.]]=CU$7,Tbl.Kosten[[#This Row],[Totaal kosten]],"")</f>
        <v/>
      </c>
      <c r="CV93" s="158" t="str">
        <f>IF(Tbl.Kosten[[#This Row],[WPnr.]]=CV$7,Tbl.Kosten[[#This Row],[Totaal kosten]],"")</f>
        <v/>
      </c>
      <c r="CW93" s="158" t="str">
        <f>IF(Tbl.Kosten[[#This Row],[WPnr.]]=CW$7,Tbl.Kosten[[#This Row],[Totaal kosten]],"")</f>
        <v/>
      </c>
      <c r="CX93" s="158" t="str">
        <f>IF(Tbl.Kosten[[#This Row],[WPnr.]]=CX$7,Tbl.Kosten[[#This Row],[Totaal kosten]],"")</f>
        <v/>
      </c>
      <c r="CY93" s="158" t="str">
        <f>IF(Tbl.Kosten[[#This Row],[WPnr.]]=CY$7,Tbl.Kosten[[#This Row],[Totaal kosten]],"")</f>
        <v/>
      </c>
      <c r="CZ93" s="158" t="str">
        <f>IF(Tbl.Kosten[[#This Row],[WPnr.]]=CZ$7,Tbl.Kosten[[#This Row],[Totaal kosten]],"")</f>
        <v/>
      </c>
      <c r="DA93" s="158" t="str">
        <f>IF(Tbl.Kosten[[#This Row],[WPnr.]]=DA$7,Tbl.Kosten[[#This Row],[Totaal kosten]],"")</f>
        <v/>
      </c>
      <c r="DB93" s="158" t="str">
        <f>IF(Tbl.Kosten[[#This Row],[WPnr.]]=DB$7,Tbl.Kosten[[#This Row],[Totaal kosten]],"")</f>
        <v/>
      </c>
      <c r="DC93" s="158" t="str">
        <f>IF(Tbl.Kosten[[#This Row],[WPnr.]]=DC$7,Tbl.Kosten[[#This Row],[Totaal kosten]],"")</f>
        <v/>
      </c>
      <c r="DD93" s="158" t="str">
        <f>IF(Tbl.Kosten[[#This Row],[WPnr.]]=DD$7,Tbl.Kosten[[#This Row],[Totaal kosten]],"")</f>
        <v/>
      </c>
      <c r="DE93" s="158" t="str">
        <f>IF(Tbl.Kosten[[#This Row],[WPnr.]]=DE$7,Tbl.Kosten[[#This Row],[Totaal kosten]],"")</f>
        <v/>
      </c>
      <c r="DF93" s="158" t="str">
        <f>IF(Tbl.Kosten[[#This Row],[WPnr.]]=DF$7,Tbl.Kosten[[#This Row],[Totaal kosten]],"")</f>
        <v/>
      </c>
      <c r="DG93" s="158" t="str">
        <f>IF(Tbl.Kosten[[#This Row],[WPnr.]]=DG$7,Tbl.Kosten[[#This Row],[Totaal kosten]],"")</f>
        <v/>
      </c>
      <c r="DH93" s="158" t="str">
        <f>IF(Tbl.Kosten[[#This Row],[WPnr.]]=DH$7,Tbl.Kosten[[#This Row],[Totaal kosten]],"")</f>
        <v/>
      </c>
      <c r="DI93" s="158" t="str">
        <f>IF(Tbl.Kosten[[#This Row],[WPnr.]]=DI$7,Tbl.Kosten[[#This Row],[Totaal kosten]],"")</f>
        <v/>
      </c>
      <c r="DJ93" s="158" t="str">
        <f>IF(Tbl.Kosten[[#This Row],[WPnr.]]=DJ$7,Tbl.Kosten[[#This Row],[Totaal kosten]],"")</f>
        <v/>
      </c>
      <c r="DK93" s="158" t="str">
        <f>IF(Tbl.Kosten[[#This Row],[WPnr.]]=DK$7,Tbl.Kosten[[#This Row],[Totaal kosten]],"")</f>
        <v/>
      </c>
      <c r="DL93" s="158" t="str">
        <f>IF(Tbl.Kosten[[#This Row],[WPnr.]]=DL$7,Tbl.Kosten[[#This Row],[Totaal kosten]],"")</f>
        <v/>
      </c>
      <c r="DM93" s="158" t="str">
        <f>IF(Tbl.Kosten[[#This Row],[WPnr.]]=DM$7,Tbl.Kosten[[#This Row],[Totaal kosten]],"")</f>
        <v/>
      </c>
      <c r="DN93" s="158" t="str">
        <f>IF(Tbl.Kosten[[#This Row],[WPnr.]]=DN$7,Tbl.Kosten[[#This Row],[Totaal kosten]],"")</f>
        <v/>
      </c>
      <c r="DO93" s="158" t="str">
        <f>IF(Tbl.Kosten[[#This Row],[WPnr.]]=DO$7,Tbl.Kosten[[#This Row],[Totaal kosten]],"")</f>
        <v/>
      </c>
      <c r="DP93" s="158" t="str">
        <f>IF(Tbl.Kosten[[#This Row],[WPnr.]]=DP$7,Tbl.Kosten[[#This Row],[Totaal kosten]],"")</f>
        <v/>
      </c>
      <c r="DQ93" s="158" t="str">
        <f>IF(Tbl.Kosten[[#This Row],[WPnr.]]=DQ$7,Tbl.Kosten[[#This Row],[Totaal kosten]],"")</f>
        <v/>
      </c>
      <c r="DR93" s="158" t="str">
        <f>IF(Tbl.Kosten[[#This Row],[WPnr.]]=DR$7,Tbl.Kosten[[#This Row],[Totaal kosten]],"")</f>
        <v/>
      </c>
      <c r="DS93" s="158" t="str">
        <f>IF(Tbl.Kosten[[#This Row],[WPnr.]]=DS$7,Tbl.Kosten[[#This Row],[Totaal kosten]],"")</f>
        <v/>
      </c>
      <c r="DT93" s="158" t="str">
        <f>IF(Tbl.Kosten[[#This Row],[WPnr.]]=DT$7,Tbl.Kosten[[#This Row],[Totaal kosten]],"")</f>
        <v/>
      </c>
      <c r="DU93" s="158" t="str">
        <f>IF(Tbl.Kosten[[#This Row],[WPnr.]]=DU$7,Tbl.Kosten[[#This Row],[Totaal kosten]],"")</f>
        <v/>
      </c>
      <c r="DV93" s="158" t="str">
        <f>IF(Tbl.Kosten[[#This Row],[WPnr.]]=DV$7,Tbl.Kosten[[#This Row],[Totaal kosten]],"")</f>
        <v/>
      </c>
      <c r="DW93" s="160" t="str">
        <f>IFERROR(_xlfn.XLOOKUP(Tbl.Kosten[[#This Row],[Kostensoort]],Tbl.Kostensoorten[Kostensoorten],Tbl.Kostensoorten[KSnr.],"",0,1),"")</f>
        <v/>
      </c>
      <c r="DX93" s="160" t="str">
        <f>IF(Tbl.Kosten[[#This Row],[KSnr.]]=DX$7,Tbl.Kosten[[#This Row],[Totaal kosten]],"")</f>
        <v/>
      </c>
      <c r="DY93" s="160" t="str">
        <f>IF(Tbl.Kosten[[#This Row],[KSnr.]]=DY$7,Tbl.Kosten[[#This Row],[Totaal kosten]],"")</f>
        <v/>
      </c>
      <c r="DZ93" s="160" t="str">
        <f>IF(Tbl.Kosten[[#This Row],[KSnr.]]=DZ$7,Tbl.Kosten[[#This Row],[Totaal kosten]],"")</f>
        <v/>
      </c>
      <c r="EA93" s="160" t="str">
        <f>IF(Tbl.Kosten[[#This Row],[KSnr.]]=EA$7,Tbl.Kosten[[#This Row],[Totaal kosten]],"")</f>
        <v/>
      </c>
      <c r="EB93" s="160" t="str">
        <f>IF(Tbl.Kosten[[#This Row],[KSnr.]]=EB$7,Tbl.Kosten[[#This Row],[Totaal kosten]],"")</f>
        <v/>
      </c>
      <c r="EC93" s="160" t="str">
        <f>IF(Tbl.Kosten[[#This Row],[KSnr.]]=EC$7,Tbl.Kosten[[#This Row],[Totaal kosten]],"")</f>
        <v/>
      </c>
      <c r="ED93" s="160" t="str">
        <f>IF(Tbl.Kosten[[#This Row],[KSnr.]]=ED$7,Tbl.Kosten[[#This Row],[Totaal kosten]],"")</f>
        <v/>
      </c>
      <c r="EE93" s="160" t="str">
        <f>IF(Tbl.Kosten[[#This Row],[KSnr.]]=EE$7,Tbl.Kosten[[#This Row],[Totaal kosten]],"")</f>
        <v/>
      </c>
      <c r="EF93" s="160" t="str">
        <f>IF(Tbl.Kosten[[#This Row],[KSnr.]]=EF$7,Tbl.Kosten[[#This Row],[Totaal kosten]],"")</f>
        <v/>
      </c>
      <c r="EG93" s="160" t="str">
        <f>IF(Tbl.Kosten[[#This Row],[KSnr.]]=EG$7,Tbl.Kosten[[#This Row],[Totaal kosten]],"")</f>
        <v/>
      </c>
      <c r="EH93" s="160" t="str">
        <f>IF(Tbl.Kosten[[#This Row],[KSnr.]]=EH$7,Tbl.Kosten[[#This Row],[Totaal kosten]],"")</f>
        <v/>
      </c>
      <c r="EI93" s="160" t="str">
        <f>IF(Tbl.Kosten[[#This Row],[KSnr.]]=EI$7,Tbl.Kosten[[#This Row],[Totaal kosten]],"")</f>
        <v/>
      </c>
      <c r="EJ93" s="160" t="str">
        <f>IF(Tbl.Kosten[[#This Row],[KSnr.]]=EJ$7,Tbl.Kosten[[#This Row],[Totaal kosten]],"")</f>
        <v/>
      </c>
      <c r="EK93" s="160" t="str">
        <f>IF(Tbl.Kosten[[#This Row],[KSnr.]]=EK$7,Tbl.Kosten[[#This Row],[Totaal kosten]],"")</f>
        <v/>
      </c>
      <c r="EL93" s="160" t="str">
        <f>IF(Tbl.Kosten[[#This Row],[KSnr.]]=EL$7,Tbl.Kosten[[#This Row],[Totaal kosten]],"")</f>
        <v/>
      </c>
      <c r="EM93" s="160" t="str">
        <f>IF(Tbl.Kosten[[#This Row],[KSnr.]]=EM$7,Tbl.Kosten[[#This Row],[Totaal kosten]],"")</f>
        <v/>
      </c>
      <c r="EN93" s="160" t="str">
        <f>IF(Tbl.Kosten[[#This Row],[KSnr.]]=EN$7,Tbl.Kosten[[#This Row],[Totaal kosten]],"")</f>
        <v/>
      </c>
      <c r="EO93" s="160" t="str">
        <f>IF(Tbl.Kosten[[#This Row],[KSnr.]]=EO$7,Tbl.Kosten[[#This Row],[Totaal kosten]],"")</f>
        <v/>
      </c>
      <c r="EP93" s="160" t="str">
        <f>IF(Tbl.Kosten[[#This Row],[KSnr.]]=EP$7,Tbl.Kosten[[#This Row],[Totaal kosten]],"")</f>
        <v/>
      </c>
      <c r="EQ93" s="160" t="str">
        <f>IF(Tbl.Kosten[[#This Row],[KSnr.]]=EQ$7,Tbl.Kosten[[#This Row],[Totaal kosten]],"")</f>
        <v/>
      </c>
      <c r="ER93" s="154" t="str">
        <f>IFERROR(_xlfn.XLOOKUP(Tbl.Kosten[[#This Row],[Subsidieactiviteit]],Tbl.Subsidiehoogte[Subsidieactiviteit],Tbl.Subsidiehoogte[SAnr.],"",0,1),"")</f>
        <v/>
      </c>
      <c r="ES93" s="160" t="str">
        <f>IF(Tbl.Kosten[[#This Row],[Sanr.]]=ES$7,Tbl.Kosten[[#This Row],[Totaal kosten]],"")</f>
        <v/>
      </c>
      <c r="ET93" s="160" t="str">
        <f>IF(Tbl.Kosten[[#This Row],[Sanr.]]=ET$7,Tbl.Kosten[[#This Row],[Totaal kosten]],"")</f>
        <v/>
      </c>
      <c r="EU93" s="160" t="str">
        <f>IF(Tbl.Kosten[[#This Row],[Sanr.]]=EU$7,Tbl.Kosten[[#This Row],[Totaal kosten]],"")</f>
        <v/>
      </c>
      <c r="EV93" s="160" t="str">
        <f>IF(Tbl.Kosten[[#This Row],[Sanr.]]=EV$7,Tbl.Kosten[[#This Row],[Totaal kosten]],"")</f>
        <v/>
      </c>
      <c r="EW93" s="160" t="str">
        <f>IF(Tbl.Kosten[[#This Row],[Sanr.]]=EW$7,Tbl.Kosten[[#This Row],[Totaal kosten]],"")</f>
        <v/>
      </c>
      <c r="EX93" s="160" t="str">
        <f>IF(Tbl.Kosten[[#This Row],[Sanr.]]=EX$7,Tbl.Kosten[[#This Row],[Totaal kosten]],"")</f>
        <v/>
      </c>
      <c r="EY93" s="160" t="str">
        <f>IF(Tbl.Kosten[[#This Row],[Sanr.]]=EY$7,Tbl.Kosten[[#This Row],[Totaal kosten]],"")</f>
        <v/>
      </c>
      <c r="EZ93" s="160" t="str">
        <f>IF(Tbl.Kosten[[#This Row],[Sanr.]]=EZ$7,Tbl.Kosten[[#This Row],[Totaal kosten]],"")</f>
        <v/>
      </c>
      <c r="FA93" s="160" t="str">
        <f>IF(Tbl.Kosten[[#This Row],[Sanr.]]=FA$7,Tbl.Kosten[[#This Row],[Totaal kosten]],"")</f>
        <v/>
      </c>
      <c r="FB93" s="160" t="str">
        <f>IF(Tbl.Kosten[[#This Row],[Sanr.]]=FB$7,Tbl.Kosten[[#This Row],[Totaal kosten]],"")</f>
        <v/>
      </c>
      <c r="FC93" s="160" t="str">
        <f>IF(Tbl.Kosten[[#This Row],[Sanr.]]=FC$7,Tbl.Kosten[[#This Row],[Totaal kosten]],"")</f>
        <v/>
      </c>
      <c r="FD93" s="160" t="str">
        <f>IF(Tbl.Kosten[[#This Row],[Sanr.]]=FD$7,Tbl.Kosten[[#This Row],[Totaal kosten]],"")</f>
        <v/>
      </c>
      <c r="FE93" s="160" t="str">
        <f>IF(Tbl.Kosten[[#This Row],[Sanr.]]=FE$7,Tbl.Kosten[[#This Row],[Totaal kosten]],"")</f>
        <v/>
      </c>
      <c r="FF93" s="160" t="str">
        <f>IF(Tbl.Kosten[[#This Row],[Sanr.]]=FF$7,Tbl.Kosten[[#This Row],[Totaal kosten]],"")</f>
        <v/>
      </c>
      <c r="FG93" s="160" t="str">
        <f>IF(Tbl.Kosten[[#This Row],[Sanr.]]=FG$7,Tbl.Kosten[[#This Row],[Totaal kosten]],"")</f>
        <v/>
      </c>
      <c r="FH93" s="160" t="str">
        <f>IF(Tbl.Kosten[[#This Row],[Sanr.]]=FH$7,Tbl.Kosten[[#This Row],[Totaal kosten]],"")</f>
        <v/>
      </c>
      <c r="FI93" s="160" t="str">
        <f>IF(Tbl.Kosten[[#This Row],[Sanr.]]=FI$7,Tbl.Kosten[[#This Row],[Totaal kosten]],"")</f>
        <v/>
      </c>
      <c r="FJ93" s="160" t="str">
        <f>IF(Tbl.Kosten[[#This Row],[Sanr.]]=FJ$7,Tbl.Kosten[[#This Row],[Totaal kosten]],"")</f>
        <v/>
      </c>
      <c r="FK93" s="160" t="str">
        <f>IF(Tbl.Kosten[[#This Row],[Sanr.]]=FK$7,Tbl.Kosten[[#This Row],[Totaal kosten]],"")</f>
        <v/>
      </c>
      <c r="FL93" s="160" t="str">
        <f>IF(Tbl.Kosten[[#This Row],[Sanr.]]=FL$7,Tbl.Kosten[[#This Row],[Totaal kosten]],"")</f>
        <v/>
      </c>
      <c r="FM93" s="160" t="str">
        <f>IF(Tbl.Kosten[[#This Row],[Sanr.]]=FM$7,Tbl.Kosten[[#This Row],[Totaal kosten]],"")</f>
        <v/>
      </c>
      <c r="FN93" s="160" t="str">
        <f>IF(Tbl.Kosten[[#This Row],[Sanr.]]=FN$7,Tbl.Kosten[[#This Row],[Totaal kosten]],"")</f>
        <v/>
      </c>
      <c r="FO93" s="160" t="str">
        <f>IF(Tbl.Kosten[[#This Row],[Sanr.]]=FO$7,Tbl.Kosten[[#This Row],[Totaal kosten]],"")</f>
        <v/>
      </c>
      <c r="FP93" s="160" t="str">
        <f>IF(Tbl.Kosten[[#This Row],[Sanr.]]=FP$7,Tbl.Kosten[[#This Row],[Totaal kosten]],"")</f>
        <v/>
      </c>
      <c r="FQ93" s="160" t="str">
        <f>IF(Tbl.Kosten[[#This Row],[Sanr.]]=FQ$7,Tbl.Kosten[[#This Row],[Totaal kosten]],"")</f>
        <v/>
      </c>
      <c r="FR93" s="160" t="str">
        <f>IF(Tbl.Kosten[[#This Row],[Sanr.]]=FR$7,Tbl.Kosten[[#This Row],[Totaal kosten]],"")</f>
        <v/>
      </c>
      <c r="FS93" s="160" t="str">
        <f>IF(Tbl.Kosten[[#This Row],[Sanr.]]=FS$7,Tbl.Kosten[[#This Row],[Totaal kosten]],"")</f>
        <v/>
      </c>
      <c r="FT93" s="160" t="str">
        <f>IF(Tbl.Kosten[[#This Row],[Sanr.]]=FT$7,Tbl.Kosten[[#This Row],[Totaal kosten]],"")</f>
        <v/>
      </c>
      <c r="FU93" s="160" t="str">
        <f>IF(Tbl.Kosten[[#This Row],[Sanr.]]=FU$7,Tbl.Kosten[[#This Row],[Totaal kosten]],"")</f>
        <v/>
      </c>
      <c r="FV93" s="160" t="str">
        <f>IF(Tbl.Kosten[[#This Row],[Sanr.]]=FV$7,Tbl.Kosten[[#This Row],[Totaal kosten]],"")</f>
        <v/>
      </c>
      <c r="FW93" s="160" t="str">
        <f>IFERROR(_xlfn.XLOOKUP(Tbl.Kosten[[#This Row],[Activiteitencode]],Tbl.Activiteiten[Activiteitcode],Tbl.Activiteiten[Anr.],"",0,1),"")</f>
        <v/>
      </c>
      <c r="FX93" s="181" t="str">
        <f>_xlfn.CONCAT(Tbl.Kosten[[#This Row],[Pnr.]],Tbl.Kosten[[#This Row],[Sanr.]])</f>
        <v>P1</v>
      </c>
      <c r="FY93" s="160">
        <f>Tbl.Kosten[[#This Row],[Totaal kosten]]-Tbl.Kosten[[#This Row],[Subsidie]]</f>
        <v>0</v>
      </c>
      <c r="FZ93" s="160">
        <f>IF(Tbl.Kosten[[#This Row],[Pnr.]]=FZ$7,Tbl.Kosten[[#This Row],[Te financieren]],"")</f>
        <v>0</v>
      </c>
      <c r="GA93" s="160" t="str">
        <f>IF(Tbl.Kosten[[#This Row],[Pnr.]]=GA$7,Tbl.Kosten[[#This Row],[Te financieren]],"")</f>
        <v/>
      </c>
      <c r="GB93" s="160" t="str">
        <f>IF(Tbl.Kosten[[#This Row],[Pnr.]]=GB$7,Tbl.Kosten[[#This Row],[Te financieren]],"")</f>
        <v/>
      </c>
      <c r="GC93" s="160" t="str">
        <f>IF(Tbl.Kosten[[#This Row],[Pnr.]]=GC$7,Tbl.Kosten[[#This Row],[Te financieren]],"")</f>
        <v/>
      </c>
      <c r="GD93" s="160" t="str">
        <f>IF(Tbl.Kosten[[#This Row],[Pnr.]]=GD$7,Tbl.Kosten[[#This Row],[Te financieren]],"")</f>
        <v/>
      </c>
      <c r="GE93" s="160" t="str">
        <f>IF(Tbl.Kosten[[#This Row],[Pnr.]]=GE$7,Tbl.Kosten[[#This Row],[Te financieren]],"")</f>
        <v/>
      </c>
      <c r="GF93" s="160" t="str">
        <f>IF(Tbl.Kosten[[#This Row],[Pnr.]]=GF$7,Tbl.Kosten[[#This Row],[Te financieren]],"")</f>
        <v/>
      </c>
      <c r="GG93" s="160" t="str">
        <f>IF(Tbl.Kosten[[#This Row],[Pnr.]]=GG$7,Tbl.Kosten[[#This Row],[Te financieren]],"")</f>
        <v/>
      </c>
      <c r="GH93" s="160" t="str">
        <f>IF(Tbl.Kosten[[#This Row],[Pnr.]]=GH$7,Tbl.Kosten[[#This Row],[Te financieren]],"")</f>
        <v/>
      </c>
      <c r="GI93" s="160" t="str">
        <f>IF(Tbl.Kosten[[#This Row],[Pnr.]]=GI$7,Tbl.Kosten[[#This Row],[Te financieren]],"")</f>
        <v/>
      </c>
      <c r="GJ93" s="160" t="str">
        <f>IF(Tbl.Kosten[[#This Row],[Pnr.]]=GJ$7,Tbl.Kosten[[#This Row],[Te financieren]],"")</f>
        <v/>
      </c>
      <c r="GK93" s="160" t="str">
        <f>IF(Tbl.Kosten[[#This Row],[Pnr.]]=GK$7,Tbl.Kosten[[#This Row],[Te financieren]],"")</f>
        <v/>
      </c>
      <c r="GL93" s="160" t="str">
        <f>IF(Tbl.Kosten[[#This Row],[Pnr.]]=GL$7,Tbl.Kosten[[#This Row],[Te financieren]],"")</f>
        <v/>
      </c>
      <c r="GM93" s="160" t="str">
        <f>IF(Tbl.Kosten[[#This Row],[Pnr.]]=GM$7,Tbl.Kosten[[#This Row],[Te financieren]],"")</f>
        <v/>
      </c>
      <c r="GN93" s="160" t="str">
        <f>IF(Tbl.Kosten[[#This Row],[Pnr.]]=GN$7,Tbl.Kosten[[#This Row],[Te financieren]],"")</f>
        <v/>
      </c>
      <c r="GO93" s="160" t="str">
        <f>IF(Tbl.Kosten[[#This Row],[Pnr.]]=GO$7,Tbl.Kosten[[#This Row],[Te financieren]],"")</f>
        <v/>
      </c>
      <c r="GP93" s="160" t="str">
        <f>IF(Tbl.Kosten[[#This Row],[Pnr.]]=GP$7,Tbl.Kosten[[#This Row],[Te financieren]],"")</f>
        <v/>
      </c>
      <c r="GQ93" s="160" t="str">
        <f>IF(Tbl.Kosten[[#This Row],[Pnr.]]=GQ$7,Tbl.Kosten[[#This Row],[Te financieren]],"")</f>
        <v/>
      </c>
      <c r="GR93" s="160" t="str">
        <f>IF(Tbl.Kosten[[#This Row],[Pnr.]]=GR$7,Tbl.Kosten[[#This Row],[Te financieren]],"")</f>
        <v/>
      </c>
      <c r="GS93" s="160" t="str">
        <f>IF(Tbl.Kosten[[#This Row],[Pnr.]]=GS$7,Tbl.Kosten[[#This Row],[Te financieren]],"")</f>
        <v/>
      </c>
      <c r="GT93" s="160" t="str">
        <f>IF(Tbl.Kosten[[#This Row],[Pnr.]]=GT$7,Tbl.Kosten[[#This Row],[Te financieren]],"")</f>
        <v/>
      </c>
      <c r="GU93" s="160" t="str">
        <f>IF(Tbl.Kosten[[#This Row],[Pnr.]]=GU$7,Tbl.Kosten[[#This Row],[Te financieren]],"")</f>
        <v/>
      </c>
      <c r="GV93" s="160" t="str">
        <f>IF(Tbl.Kosten[[#This Row],[Pnr.]]=GV$7,Tbl.Kosten[[#This Row],[Te financieren]],"")</f>
        <v/>
      </c>
      <c r="GW93" s="160" t="str">
        <f>IF(Tbl.Kosten[[#This Row],[Pnr.]]=GW$7,Tbl.Kosten[[#This Row],[Te financieren]],"")</f>
        <v/>
      </c>
      <c r="GX93" s="160" t="str">
        <f>IF(Tbl.Kosten[[#This Row],[Pnr.]]=GX$7,Tbl.Kosten[[#This Row],[Te financieren]],"")</f>
        <v/>
      </c>
      <c r="GY93" s="160" t="str">
        <f>IF(Tbl.Kosten[[#This Row],[Pnr.]]=GY$7,Tbl.Kosten[[#This Row],[Te financieren]],"")</f>
        <v/>
      </c>
      <c r="GZ93" s="160" t="str">
        <f>IF(Tbl.Kosten[[#This Row],[Pnr.]]=GZ$7,Tbl.Kosten[[#This Row],[Te financieren]],"")</f>
        <v/>
      </c>
      <c r="HA93" s="160" t="str">
        <f>IF(Tbl.Kosten[[#This Row],[Pnr.]]=HA$7,Tbl.Kosten[[#This Row],[Te financieren]],"")</f>
        <v/>
      </c>
      <c r="HB93" s="160" t="str">
        <f>IF(Tbl.Kosten[[#This Row],[Pnr.]]=HB$7,Tbl.Kosten[[#This Row],[Te financieren]],"")</f>
        <v/>
      </c>
      <c r="HC93" s="160" t="str">
        <f>IF(Tbl.Kosten[[#This Row],[Pnr.]]=HC$7,Tbl.Kosten[[#This Row],[Te financieren]],"")</f>
        <v/>
      </c>
      <c r="HD93" s="160" t="str">
        <f>IF(Tbl.Kosten[[#This Row],[Pnr.]]=HD$7,Tbl.Kosten[[#This Row],[Te financieren]],"")</f>
        <v/>
      </c>
      <c r="HE93" s="160" t="str">
        <f>IF(Tbl.Kosten[[#This Row],[Pnr.]]=HE$7,Tbl.Kosten[[#This Row],[Te financieren]],"")</f>
        <v/>
      </c>
      <c r="HF93" s="160" t="str">
        <f>IF(Tbl.Kosten[[#This Row],[Pnr.]]=HF$7,Tbl.Kosten[[#This Row],[Te financieren]],"")</f>
        <v/>
      </c>
      <c r="HG93" s="160" t="str">
        <f>IF(Tbl.Kosten[[#This Row],[Pnr.]]=HG$7,Tbl.Kosten[[#This Row],[Te financieren]],"")</f>
        <v/>
      </c>
      <c r="HH93" s="160" t="str">
        <f>IF(Tbl.Kosten[[#This Row],[Pnr.]]=HH$7,Tbl.Kosten[[#This Row],[Te financieren]],"")</f>
        <v/>
      </c>
      <c r="HI93" s="160" t="str">
        <f>IF(Tbl.Kosten[[#This Row],[Pnr.]]=HI$7,Tbl.Kosten[[#This Row],[Te financieren]],"")</f>
        <v/>
      </c>
      <c r="HJ93" s="160" t="str">
        <f>IF(Tbl.Kosten[[#This Row],[Pnr.]]=HJ$7,Tbl.Kosten[[#This Row],[Te financieren]],"")</f>
        <v/>
      </c>
      <c r="HK93" s="160" t="str">
        <f>IF(Tbl.Kosten[[#This Row],[Pnr.]]=HK$7,Tbl.Kosten[[#This Row],[Te financieren]],"")</f>
        <v/>
      </c>
      <c r="HL93" s="160" t="str">
        <f>IF(Tbl.Kosten[[#This Row],[Pnr.]]=HL$7,Tbl.Kosten[[#This Row],[Te financieren]],"")</f>
        <v/>
      </c>
      <c r="HM93" s="160" t="str">
        <f>IF(Tbl.Kosten[[#This Row],[Pnr.]]=HM$7,Tbl.Kosten[[#This Row],[Te financieren]],"")</f>
        <v/>
      </c>
      <c r="HN93" s="160" t="str">
        <f>IF(Tbl.Kosten[[#This Row],[Pnr.]]=HN$7,Tbl.Kosten[[#This Row],[Te financieren]],"")</f>
        <v/>
      </c>
      <c r="HO93" s="160" t="str">
        <f>IF(Tbl.Kosten[[#This Row],[Pnr.]]=HO$7,Tbl.Kosten[[#This Row],[Te financieren]],"")</f>
        <v/>
      </c>
      <c r="HP93" s="160" t="str">
        <f>IF(Tbl.Kosten[[#This Row],[Pnr.]]=HP$7,Tbl.Kosten[[#This Row],[Te financieren]],"")</f>
        <v/>
      </c>
      <c r="HQ93" s="160" t="str">
        <f>IF(Tbl.Kosten[[#This Row],[Pnr.]]=HQ$7,Tbl.Kosten[[#This Row],[Te financieren]],"")</f>
        <v/>
      </c>
      <c r="HR93" s="160" t="str">
        <f>IF(Tbl.Kosten[[#This Row],[Pnr.]]=HR$7,Tbl.Kosten[[#This Row],[Te financieren]],"")</f>
        <v/>
      </c>
      <c r="HS93" s="160" t="str">
        <f>IF(Tbl.Kosten[[#This Row],[Pnr.]]=HS$7,Tbl.Kosten[[#This Row],[Te financieren]],"")</f>
        <v/>
      </c>
      <c r="HT93" s="160" t="str">
        <f>IF(Tbl.Kosten[[#This Row],[Pnr.]]=HT$7,Tbl.Kosten[[#This Row],[Te financieren]],"")</f>
        <v/>
      </c>
      <c r="HU93" s="160" t="str">
        <f>IF(Tbl.Kosten[[#This Row],[Pnr.]]=HU$7,Tbl.Kosten[[#This Row],[Te financieren]],"")</f>
        <v/>
      </c>
      <c r="HV93" s="160" t="str">
        <f>IF(Tbl.Kosten[[#This Row],[Pnr.]]=HV$7,Tbl.Kosten[[#This Row],[Te financieren]],"")</f>
        <v/>
      </c>
      <c r="HW93" s="160" t="str">
        <f>IF(Tbl.Kosten[[#This Row],[Pnr.]]=HW$7,Tbl.Kosten[[#This Row],[Te financieren]],"")</f>
        <v/>
      </c>
    </row>
    <row r="94" spans="2:231" x14ac:dyDescent="0.3">
      <c r="B94" s="144"/>
      <c r="C94" s="147"/>
      <c r="D94" s="146"/>
      <c r="E94" s="147"/>
      <c r="F94" s="145"/>
      <c r="G94" s="11" t="str">
        <f>IF(Tbl.Kosten[[#This Row],[Medewerker e/o 
functie]]&lt;&gt;"",_xlfn.XLOOKUP(Tbl.Kosten[[#This Row],[Medewerker e/o 
functie]],Tbl.Uurtarief[Medewerker en/of functie],Tbl.Uurtarief[Uurtarief],"",0,1),"")</f>
        <v/>
      </c>
      <c r="H94" s="121">
        <f>IFERROR(Tbl.Kosten[[#This Row],[Uren]]*Tbl.Kosten[[#This Row],[Uurtarief]],0)</f>
        <v>0</v>
      </c>
      <c r="I94" s="119" t="str">
        <f>IF(Tbl.Kosten[[#This Row],[Subtotaal uren]]&lt;&gt;0,_xlfn.XLOOKUP(Tbl.Kosten[[#This Row],[Medewerker e/o 
functie]],Tbl.Uurtarief[Medewerker en/of functie],Tbl.Uurtarief[Kostensoort arbeid],"",0,1),"")</f>
        <v/>
      </c>
      <c r="J94" s="147"/>
      <c r="K94" s="145"/>
      <c r="L94" s="149" t="str">
        <f>IF(Tbl.Kosten[[#This Row],[Activum]]&lt;&gt;"",_xlfn.XLOOKUP(Tbl.Kosten[[#This Row],[Activum]],Tbl.Afschrijvingskosten[Activum],Tbl.Afschrijvingskosten[Tarief per afschrijvings-eenheid],"",0,1),"")</f>
        <v/>
      </c>
      <c r="M94" s="122">
        <f>IFERROR(Tbl.Kosten[[#This Row],[Een-
heden]]*Tbl.Kosten[[#This Row],[Afschrijvings-
tarief]],0)</f>
        <v>0</v>
      </c>
      <c r="N94" s="122" t="str">
        <f>IF(Tbl.Kosten[[#This Row],[Subtotaal afschrijving]]&lt;&gt;0,Lijsten!A92,"")</f>
        <v/>
      </c>
      <c r="O94" s="150"/>
      <c r="P94" s="145"/>
      <c r="Q94" s="148"/>
      <c r="R94" s="122">
        <f>IFERROR(Tbl.Kosten[[#This Row],[Aantal]]*Tbl.Kosten[[#This Row],[Tarief]],0)</f>
        <v>0</v>
      </c>
      <c r="S94" s="8">
        <f>IFERROR(Tbl.Kosten[[#This Row],[Subtotaal overige kosten]]+Tbl.Kosten[[#This Row],[Subtotaal uren]]+Tbl.Kosten[[#This Row],[Subtotaal afschrijving]],0)</f>
        <v>0</v>
      </c>
      <c r="T94" s="8">
        <f>IFERROR(Tbl.Kosten[[#This Row],[Totaal kosten]]*Tbl.Kosten[[#This Row],[Subsidie%]],0)</f>
        <v>0</v>
      </c>
      <c r="U94" s="4" t="str" cm="1">
        <f t="array" ref="U94">IFERROR(_xlfn.IFS(Tbl.Kosten[[#This Row],[Subtotaal uren]]&lt;&gt;0,Tbl.Kosten[[#This Row],[Kostensoort arbeid]],Tbl.Kosten[[#This Row],[Subtotaal afschrijving]]&lt;&gt;0,Tbl.Kosten[[#This Row],[Kostensoort afschrijving]],Tbl.Kosten[[#This Row],[Subtotaal overige kosten]]&lt;&gt;0,Tbl.Kosten[[#This Row],[Kostensoort overig]]),"")</f>
        <v/>
      </c>
      <c r="V94" s="4" t="str">
        <f>IFERROR(_xlfn.XLOOKUP(Tbl.Kosten[[#This Row],[Activiteitencode]],Tbl.Activiteiten[Activiteitcode],Tbl.Activiteiten[Werkpakketcode],"",0,1),"")</f>
        <v/>
      </c>
      <c r="W94" s="4" t="str">
        <f>IFERROR(_xlfn.XLOOKUP(Tbl.Kosten[[#This Row],[Werkpakketcode]],Tbl.Werkpakketten[Werkpakketcode],Tbl.Werkpakketten[Subsidiabele activiteit],"",0,1),"")</f>
        <v/>
      </c>
      <c r="X94" s="12">
        <f>IFERROR(_xlfn.XLOOKUP(Tbl.Kosten[[#This Row],[Sanr.]],Tbl.Subsidiehoogte[SAnr.],Tbl.Subsidiehoogte[Sub. Percentage],0,0,1),0)</f>
        <v>0</v>
      </c>
      <c r="Y94" s="154" t="str">
        <f>IFERROR(_xlfn.XLOOKUP(Tbl.Kosten[[#This Row],[Partnercode]],Tbl.Projectpartners[Partnercode],Tbl.Projectpartners[PNr.],"",0,1),"")</f>
        <v>P1</v>
      </c>
      <c r="Z94" s="158">
        <f>IF(Tbl.Kosten[[#This Row],[Pnr.]]=Z$7,Tbl.Kosten[[#This Row],[Totaal kosten]],"")</f>
        <v>0</v>
      </c>
      <c r="AA94" s="158" t="str">
        <f>IF(Tbl.Kosten[[#This Row],[Pnr.]]=AA$7,Tbl.Kosten[[#This Row],[Totaal kosten]],"")</f>
        <v/>
      </c>
      <c r="AB94" s="158" t="str">
        <f>IF(Tbl.Kosten[[#This Row],[Pnr.]]=AB$7,Tbl.Kosten[[#This Row],[Totaal kosten]],"")</f>
        <v/>
      </c>
      <c r="AC94" s="158" t="str">
        <f>IF(Tbl.Kosten[[#This Row],[Pnr.]]=AC$7,Tbl.Kosten[[#This Row],[Totaal kosten]],"")</f>
        <v/>
      </c>
      <c r="AD94" s="158" t="str">
        <f>IF(Tbl.Kosten[[#This Row],[Pnr.]]=AD$7,Tbl.Kosten[[#This Row],[Totaal kosten]],"")</f>
        <v/>
      </c>
      <c r="AE94" s="158" t="str">
        <f>IF(Tbl.Kosten[[#This Row],[Pnr.]]=AE$7,Tbl.Kosten[[#This Row],[Totaal kosten]],"")</f>
        <v/>
      </c>
      <c r="AF94" s="158" t="str">
        <f>IF(Tbl.Kosten[[#This Row],[Pnr.]]=AF$7,Tbl.Kosten[[#This Row],[Totaal kosten]],"")</f>
        <v/>
      </c>
      <c r="AG94" s="158" t="str">
        <f>IF(Tbl.Kosten[[#This Row],[Pnr.]]=AG$7,Tbl.Kosten[[#This Row],[Totaal kosten]],"")</f>
        <v/>
      </c>
      <c r="AH94" s="158" t="str">
        <f>IF(Tbl.Kosten[[#This Row],[Pnr.]]=AH$7,Tbl.Kosten[[#This Row],[Totaal kosten]],"")</f>
        <v/>
      </c>
      <c r="AI94" s="158" t="str">
        <f>IF(Tbl.Kosten[[#This Row],[Pnr.]]=AI$7,Tbl.Kosten[[#This Row],[Totaal kosten]],"")</f>
        <v/>
      </c>
      <c r="AJ94" s="158" t="str">
        <f>IF(Tbl.Kosten[[#This Row],[Pnr.]]=AJ$7,Tbl.Kosten[[#This Row],[Totaal kosten]],"")</f>
        <v/>
      </c>
      <c r="AK94" s="158" t="str">
        <f>IF(Tbl.Kosten[[#This Row],[Pnr.]]=AK$7,Tbl.Kosten[[#This Row],[Totaal kosten]],"")</f>
        <v/>
      </c>
      <c r="AL94" s="158" t="str">
        <f>IF(Tbl.Kosten[[#This Row],[Pnr.]]=AL$7,Tbl.Kosten[[#This Row],[Totaal kosten]],"")</f>
        <v/>
      </c>
      <c r="AM94" s="158" t="str">
        <f>IF(Tbl.Kosten[[#This Row],[Pnr.]]=AM$7,Tbl.Kosten[[#This Row],[Totaal kosten]],"")</f>
        <v/>
      </c>
      <c r="AN94" s="158" t="str">
        <f>IF(Tbl.Kosten[[#This Row],[Pnr.]]=AN$7,Tbl.Kosten[[#This Row],[Totaal kosten]],"")</f>
        <v/>
      </c>
      <c r="AO94" s="158" t="str">
        <f>IF(Tbl.Kosten[[#This Row],[Pnr.]]=AO$7,Tbl.Kosten[[#This Row],[Totaal kosten]],"")</f>
        <v/>
      </c>
      <c r="AP94" s="158" t="str">
        <f>IF(Tbl.Kosten[[#This Row],[Pnr.]]=AP$7,Tbl.Kosten[[#This Row],[Totaal kosten]],"")</f>
        <v/>
      </c>
      <c r="AQ94" s="158" t="str">
        <f>IF(Tbl.Kosten[[#This Row],[Pnr.]]=AQ$7,Tbl.Kosten[[#This Row],[Totaal kosten]],"")</f>
        <v/>
      </c>
      <c r="AR94" s="158" t="str">
        <f>IF(Tbl.Kosten[[#This Row],[Pnr.]]=AR$7,Tbl.Kosten[[#This Row],[Totaal kosten]],"")</f>
        <v/>
      </c>
      <c r="AS94" s="158" t="str">
        <f>IF(Tbl.Kosten[[#This Row],[Pnr.]]=AS$7,Tbl.Kosten[[#This Row],[Totaal kosten]],"")</f>
        <v/>
      </c>
      <c r="AT94" s="158" t="str">
        <f>IF(Tbl.Kosten[[#This Row],[Pnr.]]=AT$7,Tbl.Kosten[[#This Row],[Totaal kosten]],"")</f>
        <v/>
      </c>
      <c r="AU94" s="158" t="str">
        <f>IF(Tbl.Kosten[[#This Row],[Pnr.]]=AU$7,Tbl.Kosten[[#This Row],[Totaal kosten]],"")</f>
        <v/>
      </c>
      <c r="AV94" s="158" t="str">
        <f>IF(Tbl.Kosten[[#This Row],[Pnr.]]=AV$7,Tbl.Kosten[[#This Row],[Totaal kosten]],"")</f>
        <v/>
      </c>
      <c r="AW94" s="158" t="str">
        <f>IF(Tbl.Kosten[[#This Row],[Pnr.]]=AW$7,Tbl.Kosten[[#This Row],[Totaal kosten]],"")</f>
        <v/>
      </c>
      <c r="AX94" s="158" t="str">
        <f>IF(Tbl.Kosten[[#This Row],[Pnr.]]=AX$7,Tbl.Kosten[[#This Row],[Totaal kosten]],"")</f>
        <v/>
      </c>
      <c r="AY94" s="158" t="str">
        <f>IF(Tbl.Kosten[[#This Row],[Pnr.]]=AY$7,Tbl.Kosten[[#This Row],[Totaal kosten]],"")</f>
        <v/>
      </c>
      <c r="AZ94" s="158" t="str">
        <f>IF(Tbl.Kosten[[#This Row],[Pnr.]]=AZ$7,Tbl.Kosten[[#This Row],[Totaal kosten]],"")</f>
        <v/>
      </c>
      <c r="BA94" s="158" t="str">
        <f>IF(Tbl.Kosten[[#This Row],[Pnr.]]=BA$7,Tbl.Kosten[[#This Row],[Totaal kosten]],"")</f>
        <v/>
      </c>
      <c r="BB94" s="158" t="str">
        <f>IF(Tbl.Kosten[[#This Row],[Pnr.]]=BB$7,Tbl.Kosten[[#This Row],[Totaal kosten]],"")</f>
        <v/>
      </c>
      <c r="BC94" s="158" t="str">
        <f>IF(Tbl.Kosten[[#This Row],[Pnr.]]=BC$7,Tbl.Kosten[[#This Row],[Totaal kosten]],"")</f>
        <v/>
      </c>
      <c r="BD94" s="158" t="str">
        <f>IF(Tbl.Kosten[[#This Row],[Pnr.]]=BD$7,Tbl.Kosten[[#This Row],[Totaal kosten]],"")</f>
        <v/>
      </c>
      <c r="BE94" s="158" t="str">
        <f>IF(Tbl.Kosten[[#This Row],[Pnr.]]=BE$7,Tbl.Kosten[[#This Row],[Totaal kosten]],"")</f>
        <v/>
      </c>
      <c r="BF94" s="158" t="str">
        <f>IF(Tbl.Kosten[[#This Row],[Pnr.]]=BF$7,Tbl.Kosten[[#This Row],[Totaal kosten]],"")</f>
        <v/>
      </c>
      <c r="BG94" s="158" t="str">
        <f>IF(Tbl.Kosten[[#This Row],[Pnr.]]=BG$7,Tbl.Kosten[[#This Row],[Totaal kosten]],"")</f>
        <v/>
      </c>
      <c r="BH94" s="158" t="str">
        <f>IF(Tbl.Kosten[[#This Row],[Pnr.]]=BH$7,Tbl.Kosten[[#This Row],[Totaal kosten]],"")</f>
        <v/>
      </c>
      <c r="BI94" s="158" t="str">
        <f>IF(Tbl.Kosten[[#This Row],[Pnr.]]=BI$7,Tbl.Kosten[[#This Row],[Totaal kosten]],"")</f>
        <v/>
      </c>
      <c r="BJ94" s="158" t="str">
        <f>IF(Tbl.Kosten[[#This Row],[Pnr.]]=BJ$7,Tbl.Kosten[[#This Row],[Totaal kosten]],"")</f>
        <v/>
      </c>
      <c r="BK94" s="158" t="str">
        <f>IF(Tbl.Kosten[[#This Row],[Pnr.]]=BK$7,Tbl.Kosten[[#This Row],[Totaal kosten]],"")</f>
        <v/>
      </c>
      <c r="BL94" s="158" t="str">
        <f>IF(Tbl.Kosten[[#This Row],[Pnr.]]=BL$7,Tbl.Kosten[[#This Row],[Totaal kosten]],"")</f>
        <v/>
      </c>
      <c r="BM94" s="158" t="str">
        <f>IF(Tbl.Kosten[[#This Row],[Pnr.]]=BM$7,Tbl.Kosten[[#This Row],[Totaal kosten]],"")</f>
        <v/>
      </c>
      <c r="BN94" s="158" t="str">
        <f>IF(Tbl.Kosten[[#This Row],[Pnr.]]=BN$7,Tbl.Kosten[[#This Row],[Totaal kosten]],"")</f>
        <v/>
      </c>
      <c r="BO94" s="158" t="str">
        <f>IF(Tbl.Kosten[[#This Row],[Pnr.]]=BO$7,Tbl.Kosten[[#This Row],[Totaal kosten]],"")</f>
        <v/>
      </c>
      <c r="BP94" s="158" t="str">
        <f>IF(Tbl.Kosten[[#This Row],[Pnr.]]=BP$7,Tbl.Kosten[[#This Row],[Totaal kosten]],"")</f>
        <v/>
      </c>
      <c r="BQ94" s="158" t="str">
        <f>IF(Tbl.Kosten[[#This Row],[Pnr.]]=BQ$7,Tbl.Kosten[[#This Row],[Totaal kosten]],"")</f>
        <v/>
      </c>
      <c r="BR94" s="158" t="str">
        <f>IF(Tbl.Kosten[[#This Row],[Pnr.]]=BR$7,Tbl.Kosten[[#This Row],[Totaal kosten]],"")</f>
        <v/>
      </c>
      <c r="BS94" s="158" t="str">
        <f>IF(Tbl.Kosten[[#This Row],[Pnr.]]=BS$7,Tbl.Kosten[[#This Row],[Totaal kosten]],"")</f>
        <v/>
      </c>
      <c r="BT94" s="158" t="str">
        <f>IF(Tbl.Kosten[[#This Row],[Pnr.]]=BT$7,Tbl.Kosten[[#This Row],[Totaal kosten]],"")</f>
        <v/>
      </c>
      <c r="BU94" s="158" t="str">
        <f>IF(Tbl.Kosten[[#This Row],[Pnr.]]=BU$7,Tbl.Kosten[[#This Row],[Totaal kosten]],"")</f>
        <v/>
      </c>
      <c r="BV94" s="158" t="str">
        <f>IF(Tbl.Kosten[[#This Row],[Pnr.]]=BV$7,Tbl.Kosten[[#This Row],[Totaal kosten]],"")</f>
        <v/>
      </c>
      <c r="BW94" s="158" t="str">
        <f>IF(Tbl.Kosten[[#This Row],[Pnr.]]=BW$7,Tbl.Kosten[[#This Row],[Totaal kosten]],"")</f>
        <v/>
      </c>
      <c r="BX94" s="158" t="str">
        <f>IFERROR(_xlfn.XLOOKUP(Tbl.Kosten[[#This Row],[Werkpakketcode]],Tbl.Werkpakketten[Werkpakketcode],Tbl.Werkpakketten[WPnr.],"",0,1),"")</f>
        <v/>
      </c>
      <c r="BY94" s="158" t="str">
        <f>IF(Tbl.Kosten[[#This Row],[WPnr.]]=BY$7,Tbl.Kosten[[#This Row],[Totaal kosten]],"")</f>
        <v/>
      </c>
      <c r="BZ94" s="158" t="str">
        <f>IF(Tbl.Kosten[[#This Row],[WPnr.]]=BZ$7,Tbl.Kosten[[#This Row],[Totaal kosten]],"")</f>
        <v/>
      </c>
      <c r="CA94" s="158" t="str">
        <f>IF(Tbl.Kosten[[#This Row],[WPnr.]]=CA$7,Tbl.Kosten[[#This Row],[Totaal kosten]],"")</f>
        <v/>
      </c>
      <c r="CB94" s="158" t="str">
        <f>IF(Tbl.Kosten[[#This Row],[WPnr.]]=CB$7,Tbl.Kosten[[#This Row],[Totaal kosten]],"")</f>
        <v/>
      </c>
      <c r="CC94" s="158" t="str">
        <f>IF(Tbl.Kosten[[#This Row],[WPnr.]]=CC$7,Tbl.Kosten[[#This Row],[Totaal kosten]],"")</f>
        <v/>
      </c>
      <c r="CD94" s="158" t="str">
        <f>IF(Tbl.Kosten[[#This Row],[WPnr.]]=CD$7,Tbl.Kosten[[#This Row],[Totaal kosten]],"")</f>
        <v/>
      </c>
      <c r="CE94" s="158" t="str">
        <f>IF(Tbl.Kosten[[#This Row],[WPnr.]]=CE$7,Tbl.Kosten[[#This Row],[Totaal kosten]],"")</f>
        <v/>
      </c>
      <c r="CF94" s="158" t="str">
        <f>IF(Tbl.Kosten[[#This Row],[WPnr.]]=CF$7,Tbl.Kosten[[#This Row],[Totaal kosten]],"")</f>
        <v/>
      </c>
      <c r="CG94" s="158" t="str">
        <f>IF(Tbl.Kosten[[#This Row],[WPnr.]]=CG$7,Tbl.Kosten[[#This Row],[Totaal kosten]],"")</f>
        <v/>
      </c>
      <c r="CH94" s="158" t="str">
        <f>IF(Tbl.Kosten[[#This Row],[WPnr.]]=CH$7,Tbl.Kosten[[#This Row],[Totaal kosten]],"")</f>
        <v/>
      </c>
      <c r="CI94" s="158" t="str">
        <f>IF(Tbl.Kosten[[#This Row],[WPnr.]]=CI$7,Tbl.Kosten[[#This Row],[Totaal kosten]],"")</f>
        <v/>
      </c>
      <c r="CJ94" s="158" t="str">
        <f>IF(Tbl.Kosten[[#This Row],[WPnr.]]=CJ$7,Tbl.Kosten[[#This Row],[Totaal kosten]],"")</f>
        <v/>
      </c>
      <c r="CK94" s="158" t="str">
        <f>IF(Tbl.Kosten[[#This Row],[WPnr.]]=CK$7,Tbl.Kosten[[#This Row],[Totaal kosten]],"")</f>
        <v/>
      </c>
      <c r="CL94" s="158" t="str">
        <f>IF(Tbl.Kosten[[#This Row],[WPnr.]]=CL$7,Tbl.Kosten[[#This Row],[Totaal kosten]],"")</f>
        <v/>
      </c>
      <c r="CM94" s="158" t="str">
        <f>IF(Tbl.Kosten[[#This Row],[WPnr.]]=CM$7,Tbl.Kosten[[#This Row],[Totaal kosten]],"")</f>
        <v/>
      </c>
      <c r="CN94" s="158" t="str">
        <f>IF(Tbl.Kosten[[#This Row],[WPnr.]]=CN$7,Tbl.Kosten[[#This Row],[Totaal kosten]],"")</f>
        <v/>
      </c>
      <c r="CO94" s="158" t="str">
        <f>IF(Tbl.Kosten[[#This Row],[WPnr.]]=CO$7,Tbl.Kosten[[#This Row],[Totaal kosten]],"")</f>
        <v/>
      </c>
      <c r="CP94" s="158" t="str">
        <f>IF(Tbl.Kosten[[#This Row],[WPnr.]]=CP$7,Tbl.Kosten[[#This Row],[Totaal kosten]],"")</f>
        <v/>
      </c>
      <c r="CQ94" s="158" t="str">
        <f>IF(Tbl.Kosten[[#This Row],[WPnr.]]=CQ$7,Tbl.Kosten[[#This Row],[Totaal kosten]],"")</f>
        <v/>
      </c>
      <c r="CR94" s="158" t="str">
        <f>IF(Tbl.Kosten[[#This Row],[WPnr.]]=CR$7,Tbl.Kosten[[#This Row],[Totaal kosten]],"")</f>
        <v/>
      </c>
      <c r="CS94" s="158" t="str">
        <f>IF(Tbl.Kosten[[#This Row],[WPnr.]]=CS$7,Tbl.Kosten[[#This Row],[Totaal kosten]],"")</f>
        <v/>
      </c>
      <c r="CT94" s="158" t="str">
        <f>IF(Tbl.Kosten[[#This Row],[WPnr.]]=CT$7,Tbl.Kosten[[#This Row],[Totaal kosten]],"")</f>
        <v/>
      </c>
      <c r="CU94" s="158" t="str">
        <f>IF(Tbl.Kosten[[#This Row],[WPnr.]]=CU$7,Tbl.Kosten[[#This Row],[Totaal kosten]],"")</f>
        <v/>
      </c>
      <c r="CV94" s="158" t="str">
        <f>IF(Tbl.Kosten[[#This Row],[WPnr.]]=CV$7,Tbl.Kosten[[#This Row],[Totaal kosten]],"")</f>
        <v/>
      </c>
      <c r="CW94" s="158" t="str">
        <f>IF(Tbl.Kosten[[#This Row],[WPnr.]]=CW$7,Tbl.Kosten[[#This Row],[Totaal kosten]],"")</f>
        <v/>
      </c>
      <c r="CX94" s="158" t="str">
        <f>IF(Tbl.Kosten[[#This Row],[WPnr.]]=CX$7,Tbl.Kosten[[#This Row],[Totaal kosten]],"")</f>
        <v/>
      </c>
      <c r="CY94" s="158" t="str">
        <f>IF(Tbl.Kosten[[#This Row],[WPnr.]]=CY$7,Tbl.Kosten[[#This Row],[Totaal kosten]],"")</f>
        <v/>
      </c>
      <c r="CZ94" s="158" t="str">
        <f>IF(Tbl.Kosten[[#This Row],[WPnr.]]=CZ$7,Tbl.Kosten[[#This Row],[Totaal kosten]],"")</f>
        <v/>
      </c>
      <c r="DA94" s="158" t="str">
        <f>IF(Tbl.Kosten[[#This Row],[WPnr.]]=DA$7,Tbl.Kosten[[#This Row],[Totaal kosten]],"")</f>
        <v/>
      </c>
      <c r="DB94" s="158" t="str">
        <f>IF(Tbl.Kosten[[#This Row],[WPnr.]]=DB$7,Tbl.Kosten[[#This Row],[Totaal kosten]],"")</f>
        <v/>
      </c>
      <c r="DC94" s="158" t="str">
        <f>IF(Tbl.Kosten[[#This Row],[WPnr.]]=DC$7,Tbl.Kosten[[#This Row],[Totaal kosten]],"")</f>
        <v/>
      </c>
      <c r="DD94" s="158" t="str">
        <f>IF(Tbl.Kosten[[#This Row],[WPnr.]]=DD$7,Tbl.Kosten[[#This Row],[Totaal kosten]],"")</f>
        <v/>
      </c>
      <c r="DE94" s="158" t="str">
        <f>IF(Tbl.Kosten[[#This Row],[WPnr.]]=DE$7,Tbl.Kosten[[#This Row],[Totaal kosten]],"")</f>
        <v/>
      </c>
      <c r="DF94" s="158" t="str">
        <f>IF(Tbl.Kosten[[#This Row],[WPnr.]]=DF$7,Tbl.Kosten[[#This Row],[Totaal kosten]],"")</f>
        <v/>
      </c>
      <c r="DG94" s="158" t="str">
        <f>IF(Tbl.Kosten[[#This Row],[WPnr.]]=DG$7,Tbl.Kosten[[#This Row],[Totaal kosten]],"")</f>
        <v/>
      </c>
      <c r="DH94" s="158" t="str">
        <f>IF(Tbl.Kosten[[#This Row],[WPnr.]]=DH$7,Tbl.Kosten[[#This Row],[Totaal kosten]],"")</f>
        <v/>
      </c>
      <c r="DI94" s="158" t="str">
        <f>IF(Tbl.Kosten[[#This Row],[WPnr.]]=DI$7,Tbl.Kosten[[#This Row],[Totaal kosten]],"")</f>
        <v/>
      </c>
      <c r="DJ94" s="158" t="str">
        <f>IF(Tbl.Kosten[[#This Row],[WPnr.]]=DJ$7,Tbl.Kosten[[#This Row],[Totaal kosten]],"")</f>
        <v/>
      </c>
      <c r="DK94" s="158" t="str">
        <f>IF(Tbl.Kosten[[#This Row],[WPnr.]]=DK$7,Tbl.Kosten[[#This Row],[Totaal kosten]],"")</f>
        <v/>
      </c>
      <c r="DL94" s="158" t="str">
        <f>IF(Tbl.Kosten[[#This Row],[WPnr.]]=DL$7,Tbl.Kosten[[#This Row],[Totaal kosten]],"")</f>
        <v/>
      </c>
      <c r="DM94" s="158" t="str">
        <f>IF(Tbl.Kosten[[#This Row],[WPnr.]]=DM$7,Tbl.Kosten[[#This Row],[Totaal kosten]],"")</f>
        <v/>
      </c>
      <c r="DN94" s="158" t="str">
        <f>IF(Tbl.Kosten[[#This Row],[WPnr.]]=DN$7,Tbl.Kosten[[#This Row],[Totaal kosten]],"")</f>
        <v/>
      </c>
      <c r="DO94" s="158" t="str">
        <f>IF(Tbl.Kosten[[#This Row],[WPnr.]]=DO$7,Tbl.Kosten[[#This Row],[Totaal kosten]],"")</f>
        <v/>
      </c>
      <c r="DP94" s="158" t="str">
        <f>IF(Tbl.Kosten[[#This Row],[WPnr.]]=DP$7,Tbl.Kosten[[#This Row],[Totaal kosten]],"")</f>
        <v/>
      </c>
      <c r="DQ94" s="158" t="str">
        <f>IF(Tbl.Kosten[[#This Row],[WPnr.]]=DQ$7,Tbl.Kosten[[#This Row],[Totaal kosten]],"")</f>
        <v/>
      </c>
      <c r="DR94" s="158" t="str">
        <f>IF(Tbl.Kosten[[#This Row],[WPnr.]]=DR$7,Tbl.Kosten[[#This Row],[Totaal kosten]],"")</f>
        <v/>
      </c>
      <c r="DS94" s="158" t="str">
        <f>IF(Tbl.Kosten[[#This Row],[WPnr.]]=DS$7,Tbl.Kosten[[#This Row],[Totaal kosten]],"")</f>
        <v/>
      </c>
      <c r="DT94" s="158" t="str">
        <f>IF(Tbl.Kosten[[#This Row],[WPnr.]]=DT$7,Tbl.Kosten[[#This Row],[Totaal kosten]],"")</f>
        <v/>
      </c>
      <c r="DU94" s="158" t="str">
        <f>IF(Tbl.Kosten[[#This Row],[WPnr.]]=DU$7,Tbl.Kosten[[#This Row],[Totaal kosten]],"")</f>
        <v/>
      </c>
      <c r="DV94" s="158" t="str">
        <f>IF(Tbl.Kosten[[#This Row],[WPnr.]]=DV$7,Tbl.Kosten[[#This Row],[Totaal kosten]],"")</f>
        <v/>
      </c>
      <c r="DW94" s="160" t="str">
        <f>IFERROR(_xlfn.XLOOKUP(Tbl.Kosten[[#This Row],[Kostensoort]],Tbl.Kostensoorten[Kostensoorten],Tbl.Kostensoorten[KSnr.],"",0,1),"")</f>
        <v/>
      </c>
      <c r="DX94" s="160" t="str">
        <f>IF(Tbl.Kosten[[#This Row],[KSnr.]]=DX$7,Tbl.Kosten[[#This Row],[Totaal kosten]],"")</f>
        <v/>
      </c>
      <c r="DY94" s="160" t="str">
        <f>IF(Tbl.Kosten[[#This Row],[KSnr.]]=DY$7,Tbl.Kosten[[#This Row],[Totaal kosten]],"")</f>
        <v/>
      </c>
      <c r="DZ94" s="160" t="str">
        <f>IF(Tbl.Kosten[[#This Row],[KSnr.]]=DZ$7,Tbl.Kosten[[#This Row],[Totaal kosten]],"")</f>
        <v/>
      </c>
      <c r="EA94" s="160" t="str">
        <f>IF(Tbl.Kosten[[#This Row],[KSnr.]]=EA$7,Tbl.Kosten[[#This Row],[Totaal kosten]],"")</f>
        <v/>
      </c>
      <c r="EB94" s="160" t="str">
        <f>IF(Tbl.Kosten[[#This Row],[KSnr.]]=EB$7,Tbl.Kosten[[#This Row],[Totaal kosten]],"")</f>
        <v/>
      </c>
      <c r="EC94" s="160" t="str">
        <f>IF(Tbl.Kosten[[#This Row],[KSnr.]]=EC$7,Tbl.Kosten[[#This Row],[Totaal kosten]],"")</f>
        <v/>
      </c>
      <c r="ED94" s="160" t="str">
        <f>IF(Tbl.Kosten[[#This Row],[KSnr.]]=ED$7,Tbl.Kosten[[#This Row],[Totaal kosten]],"")</f>
        <v/>
      </c>
      <c r="EE94" s="160" t="str">
        <f>IF(Tbl.Kosten[[#This Row],[KSnr.]]=EE$7,Tbl.Kosten[[#This Row],[Totaal kosten]],"")</f>
        <v/>
      </c>
      <c r="EF94" s="160" t="str">
        <f>IF(Tbl.Kosten[[#This Row],[KSnr.]]=EF$7,Tbl.Kosten[[#This Row],[Totaal kosten]],"")</f>
        <v/>
      </c>
      <c r="EG94" s="160" t="str">
        <f>IF(Tbl.Kosten[[#This Row],[KSnr.]]=EG$7,Tbl.Kosten[[#This Row],[Totaal kosten]],"")</f>
        <v/>
      </c>
      <c r="EH94" s="160" t="str">
        <f>IF(Tbl.Kosten[[#This Row],[KSnr.]]=EH$7,Tbl.Kosten[[#This Row],[Totaal kosten]],"")</f>
        <v/>
      </c>
      <c r="EI94" s="160" t="str">
        <f>IF(Tbl.Kosten[[#This Row],[KSnr.]]=EI$7,Tbl.Kosten[[#This Row],[Totaal kosten]],"")</f>
        <v/>
      </c>
      <c r="EJ94" s="160" t="str">
        <f>IF(Tbl.Kosten[[#This Row],[KSnr.]]=EJ$7,Tbl.Kosten[[#This Row],[Totaal kosten]],"")</f>
        <v/>
      </c>
      <c r="EK94" s="160" t="str">
        <f>IF(Tbl.Kosten[[#This Row],[KSnr.]]=EK$7,Tbl.Kosten[[#This Row],[Totaal kosten]],"")</f>
        <v/>
      </c>
      <c r="EL94" s="160" t="str">
        <f>IF(Tbl.Kosten[[#This Row],[KSnr.]]=EL$7,Tbl.Kosten[[#This Row],[Totaal kosten]],"")</f>
        <v/>
      </c>
      <c r="EM94" s="160" t="str">
        <f>IF(Tbl.Kosten[[#This Row],[KSnr.]]=EM$7,Tbl.Kosten[[#This Row],[Totaal kosten]],"")</f>
        <v/>
      </c>
      <c r="EN94" s="160" t="str">
        <f>IF(Tbl.Kosten[[#This Row],[KSnr.]]=EN$7,Tbl.Kosten[[#This Row],[Totaal kosten]],"")</f>
        <v/>
      </c>
      <c r="EO94" s="160" t="str">
        <f>IF(Tbl.Kosten[[#This Row],[KSnr.]]=EO$7,Tbl.Kosten[[#This Row],[Totaal kosten]],"")</f>
        <v/>
      </c>
      <c r="EP94" s="160" t="str">
        <f>IF(Tbl.Kosten[[#This Row],[KSnr.]]=EP$7,Tbl.Kosten[[#This Row],[Totaal kosten]],"")</f>
        <v/>
      </c>
      <c r="EQ94" s="160" t="str">
        <f>IF(Tbl.Kosten[[#This Row],[KSnr.]]=EQ$7,Tbl.Kosten[[#This Row],[Totaal kosten]],"")</f>
        <v/>
      </c>
      <c r="ER94" s="154" t="str">
        <f>IFERROR(_xlfn.XLOOKUP(Tbl.Kosten[[#This Row],[Subsidieactiviteit]],Tbl.Subsidiehoogte[Subsidieactiviteit],Tbl.Subsidiehoogte[SAnr.],"",0,1),"")</f>
        <v/>
      </c>
      <c r="ES94" s="160" t="str">
        <f>IF(Tbl.Kosten[[#This Row],[Sanr.]]=ES$7,Tbl.Kosten[[#This Row],[Totaal kosten]],"")</f>
        <v/>
      </c>
      <c r="ET94" s="160" t="str">
        <f>IF(Tbl.Kosten[[#This Row],[Sanr.]]=ET$7,Tbl.Kosten[[#This Row],[Totaal kosten]],"")</f>
        <v/>
      </c>
      <c r="EU94" s="160" t="str">
        <f>IF(Tbl.Kosten[[#This Row],[Sanr.]]=EU$7,Tbl.Kosten[[#This Row],[Totaal kosten]],"")</f>
        <v/>
      </c>
      <c r="EV94" s="160" t="str">
        <f>IF(Tbl.Kosten[[#This Row],[Sanr.]]=EV$7,Tbl.Kosten[[#This Row],[Totaal kosten]],"")</f>
        <v/>
      </c>
      <c r="EW94" s="160" t="str">
        <f>IF(Tbl.Kosten[[#This Row],[Sanr.]]=EW$7,Tbl.Kosten[[#This Row],[Totaal kosten]],"")</f>
        <v/>
      </c>
      <c r="EX94" s="160" t="str">
        <f>IF(Tbl.Kosten[[#This Row],[Sanr.]]=EX$7,Tbl.Kosten[[#This Row],[Totaal kosten]],"")</f>
        <v/>
      </c>
      <c r="EY94" s="160" t="str">
        <f>IF(Tbl.Kosten[[#This Row],[Sanr.]]=EY$7,Tbl.Kosten[[#This Row],[Totaal kosten]],"")</f>
        <v/>
      </c>
      <c r="EZ94" s="160" t="str">
        <f>IF(Tbl.Kosten[[#This Row],[Sanr.]]=EZ$7,Tbl.Kosten[[#This Row],[Totaal kosten]],"")</f>
        <v/>
      </c>
      <c r="FA94" s="160" t="str">
        <f>IF(Tbl.Kosten[[#This Row],[Sanr.]]=FA$7,Tbl.Kosten[[#This Row],[Totaal kosten]],"")</f>
        <v/>
      </c>
      <c r="FB94" s="160" t="str">
        <f>IF(Tbl.Kosten[[#This Row],[Sanr.]]=FB$7,Tbl.Kosten[[#This Row],[Totaal kosten]],"")</f>
        <v/>
      </c>
      <c r="FC94" s="160" t="str">
        <f>IF(Tbl.Kosten[[#This Row],[Sanr.]]=FC$7,Tbl.Kosten[[#This Row],[Totaal kosten]],"")</f>
        <v/>
      </c>
      <c r="FD94" s="160" t="str">
        <f>IF(Tbl.Kosten[[#This Row],[Sanr.]]=FD$7,Tbl.Kosten[[#This Row],[Totaal kosten]],"")</f>
        <v/>
      </c>
      <c r="FE94" s="160" t="str">
        <f>IF(Tbl.Kosten[[#This Row],[Sanr.]]=FE$7,Tbl.Kosten[[#This Row],[Totaal kosten]],"")</f>
        <v/>
      </c>
      <c r="FF94" s="160" t="str">
        <f>IF(Tbl.Kosten[[#This Row],[Sanr.]]=FF$7,Tbl.Kosten[[#This Row],[Totaal kosten]],"")</f>
        <v/>
      </c>
      <c r="FG94" s="160" t="str">
        <f>IF(Tbl.Kosten[[#This Row],[Sanr.]]=FG$7,Tbl.Kosten[[#This Row],[Totaal kosten]],"")</f>
        <v/>
      </c>
      <c r="FH94" s="160" t="str">
        <f>IF(Tbl.Kosten[[#This Row],[Sanr.]]=FH$7,Tbl.Kosten[[#This Row],[Totaal kosten]],"")</f>
        <v/>
      </c>
      <c r="FI94" s="160" t="str">
        <f>IF(Tbl.Kosten[[#This Row],[Sanr.]]=FI$7,Tbl.Kosten[[#This Row],[Totaal kosten]],"")</f>
        <v/>
      </c>
      <c r="FJ94" s="160" t="str">
        <f>IF(Tbl.Kosten[[#This Row],[Sanr.]]=FJ$7,Tbl.Kosten[[#This Row],[Totaal kosten]],"")</f>
        <v/>
      </c>
      <c r="FK94" s="160" t="str">
        <f>IF(Tbl.Kosten[[#This Row],[Sanr.]]=FK$7,Tbl.Kosten[[#This Row],[Totaal kosten]],"")</f>
        <v/>
      </c>
      <c r="FL94" s="160" t="str">
        <f>IF(Tbl.Kosten[[#This Row],[Sanr.]]=FL$7,Tbl.Kosten[[#This Row],[Totaal kosten]],"")</f>
        <v/>
      </c>
      <c r="FM94" s="160" t="str">
        <f>IF(Tbl.Kosten[[#This Row],[Sanr.]]=FM$7,Tbl.Kosten[[#This Row],[Totaal kosten]],"")</f>
        <v/>
      </c>
      <c r="FN94" s="160" t="str">
        <f>IF(Tbl.Kosten[[#This Row],[Sanr.]]=FN$7,Tbl.Kosten[[#This Row],[Totaal kosten]],"")</f>
        <v/>
      </c>
      <c r="FO94" s="160" t="str">
        <f>IF(Tbl.Kosten[[#This Row],[Sanr.]]=FO$7,Tbl.Kosten[[#This Row],[Totaal kosten]],"")</f>
        <v/>
      </c>
      <c r="FP94" s="160" t="str">
        <f>IF(Tbl.Kosten[[#This Row],[Sanr.]]=FP$7,Tbl.Kosten[[#This Row],[Totaal kosten]],"")</f>
        <v/>
      </c>
      <c r="FQ94" s="160" t="str">
        <f>IF(Tbl.Kosten[[#This Row],[Sanr.]]=FQ$7,Tbl.Kosten[[#This Row],[Totaal kosten]],"")</f>
        <v/>
      </c>
      <c r="FR94" s="160" t="str">
        <f>IF(Tbl.Kosten[[#This Row],[Sanr.]]=FR$7,Tbl.Kosten[[#This Row],[Totaal kosten]],"")</f>
        <v/>
      </c>
      <c r="FS94" s="160" t="str">
        <f>IF(Tbl.Kosten[[#This Row],[Sanr.]]=FS$7,Tbl.Kosten[[#This Row],[Totaal kosten]],"")</f>
        <v/>
      </c>
      <c r="FT94" s="160" t="str">
        <f>IF(Tbl.Kosten[[#This Row],[Sanr.]]=FT$7,Tbl.Kosten[[#This Row],[Totaal kosten]],"")</f>
        <v/>
      </c>
      <c r="FU94" s="160" t="str">
        <f>IF(Tbl.Kosten[[#This Row],[Sanr.]]=FU$7,Tbl.Kosten[[#This Row],[Totaal kosten]],"")</f>
        <v/>
      </c>
      <c r="FV94" s="160" t="str">
        <f>IF(Tbl.Kosten[[#This Row],[Sanr.]]=FV$7,Tbl.Kosten[[#This Row],[Totaal kosten]],"")</f>
        <v/>
      </c>
      <c r="FW94" s="160" t="str">
        <f>IFERROR(_xlfn.XLOOKUP(Tbl.Kosten[[#This Row],[Activiteitencode]],Tbl.Activiteiten[Activiteitcode],Tbl.Activiteiten[Anr.],"",0,1),"")</f>
        <v/>
      </c>
      <c r="FX94" s="181" t="str">
        <f>_xlfn.CONCAT(Tbl.Kosten[[#This Row],[Pnr.]],Tbl.Kosten[[#This Row],[Sanr.]])</f>
        <v>P1</v>
      </c>
      <c r="FY94" s="160">
        <f>Tbl.Kosten[[#This Row],[Totaal kosten]]-Tbl.Kosten[[#This Row],[Subsidie]]</f>
        <v>0</v>
      </c>
      <c r="FZ94" s="160">
        <f>IF(Tbl.Kosten[[#This Row],[Pnr.]]=FZ$7,Tbl.Kosten[[#This Row],[Te financieren]],"")</f>
        <v>0</v>
      </c>
      <c r="GA94" s="160" t="str">
        <f>IF(Tbl.Kosten[[#This Row],[Pnr.]]=GA$7,Tbl.Kosten[[#This Row],[Te financieren]],"")</f>
        <v/>
      </c>
      <c r="GB94" s="160" t="str">
        <f>IF(Tbl.Kosten[[#This Row],[Pnr.]]=GB$7,Tbl.Kosten[[#This Row],[Te financieren]],"")</f>
        <v/>
      </c>
      <c r="GC94" s="160" t="str">
        <f>IF(Tbl.Kosten[[#This Row],[Pnr.]]=GC$7,Tbl.Kosten[[#This Row],[Te financieren]],"")</f>
        <v/>
      </c>
      <c r="GD94" s="160" t="str">
        <f>IF(Tbl.Kosten[[#This Row],[Pnr.]]=GD$7,Tbl.Kosten[[#This Row],[Te financieren]],"")</f>
        <v/>
      </c>
      <c r="GE94" s="160" t="str">
        <f>IF(Tbl.Kosten[[#This Row],[Pnr.]]=GE$7,Tbl.Kosten[[#This Row],[Te financieren]],"")</f>
        <v/>
      </c>
      <c r="GF94" s="160" t="str">
        <f>IF(Tbl.Kosten[[#This Row],[Pnr.]]=GF$7,Tbl.Kosten[[#This Row],[Te financieren]],"")</f>
        <v/>
      </c>
      <c r="GG94" s="160" t="str">
        <f>IF(Tbl.Kosten[[#This Row],[Pnr.]]=GG$7,Tbl.Kosten[[#This Row],[Te financieren]],"")</f>
        <v/>
      </c>
      <c r="GH94" s="160" t="str">
        <f>IF(Tbl.Kosten[[#This Row],[Pnr.]]=GH$7,Tbl.Kosten[[#This Row],[Te financieren]],"")</f>
        <v/>
      </c>
      <c r="GI94" s="160" t="str">
        <f>IF(Tbl.Kosten[[#This Row],[Pnr.]]=GI$7,Tbl.Kosten[[#This Row],[Te financieren]],"")</f>
        <v/>
      </c>
      <c r="GJ94" s="160" t="str">
        <f>IF(Tbl.Kosten[[#This Row],[Pnr.]]=GJ$7,Tbl.Kosten[[#This Row],[Te financieren]],"")</f>
        <v/>
      </c>
      <c r="GK94" s="160" t="str">
        <f>IF(Tbl.Kosten[[#This Row],[Pnr.]]=GK$7,Tbl.Kosten[[#This Row],[Te financieren]],"")</f>
        <v/>
      </c>
      <c r="GL94" s="160" t="str">
        <f>IF(Tbl.Kosten[[#This Row],[Pnr.]]=GL$7,Tbl.Kosten[[#This Row],[Te financieren]],"")</f>
        <v/>
      </c>
      <c r="GM94" s="160" t="str">
        <f>IF(Tbl.Kosten[[#This Row],[Pnr.]]=GM$7,Tbl.Kosten[[#This Row],[Te financieren]],"")</f>
        <v/>
      </c>
      <c r="GN94" s="160" t="str">
        <f>IF(Tbl.Kosten[[#This Row],[Pnr.]]=GN$7,Tbl.Kosten[[#This Row],[Te financieren]],"")</f>
        <v/>
      </c>
      <c r="GO94" s="160" t="str">
        <f>IF(Tbl.Kosten[[#This Row],[Pnr.]]=GO$7,Tbl.Kosten[[#This Row],[Te financieren]],"")</f>
        <v/>
      </c>
      <c r="GP94" s="160" t="str">
        <f>IF(Tbl.Kosten[[#This Row],[Pnr.]]=GP$7,Tbl.Kosten[[#This Row],[Te financieren]],"")</f>
        <v/>
      </c>
      <c r="GQ94" s="160" t="str">
        <f>IF(Tbl.Kosten[[#This Row],[Pnr.]]=GQ$7,Tbl.Kosten[[#This Row],[Te financieren]],"")</f>
        <v/>
      </c>
      <c r="GR94" s="160" t="str">
        <f>IF(Tbl.Kosten[[#This Row],[Pnr.]]=GR$7,Tbl.Kosten[[#This Row],[Te financieren]],"")</f>
        <v/>
      </c>
      <c r="GS94" s="160" t="str">
        <f>IF(Tbl.Kosten[[#This Row],[Pnr.]]=GS$7,Tbl.Kosten[[#This Row],[Te financieren]],"")</f>
        <v/>
      </c>
      <c r="GT94" s="160" t="str">
        <f>IF(Tbl.Kosten[[#This Row],[Pnr.]]=GT$7,Tbl.Kosten[[#This Row],[Te financieren]],"")</f>
        <v/>
      </c>
      <c r="GU94" s="160" t="str">
        <f>IF(Tbl.Kosten[[#This Row],[Pnr.]]=GU$7,Tbl.Kosten[[#This Row],[Te financieren]],"")</f>
        <v/>
      </c>
      <c r="GV94" s="160" t="str">
        <f>IF(Tbl.Kosten[[#This Row],[Pnr.]]=GV$7,Tbl.Kosten[[#This Row],[Te financieren]],"")</f>
        <v/>
      </c>
      <c r="GW94" s="160" t="str">
        <f>IF(Tbl.Kosten[[#This Row],[Pnr.]]=GW$7,Tbl.Kosten[[#This Row],[Te financieren]],"")</f>
        <v/>
      </c>
      <c r="GX94" s="160" t="str">
        <f>IF(Tbl.Kosten[[#This Row],[Pnr.]]=GX$7,Tbl.Kosten[[#This Row],[Te financieren]],"")</f>
        <v/>
      </c>
      <c r="GY94" s="160" t="str">
        <f>IF(Tbl.Kosten[[#This Row],[Pnr.]]=GY$7,Tbl.Kosten[[#This Row],[Te financieren]],"")</f>
        <v/>
      </c>
      <c r="GZ94" s="160" t="str">
        <f>IF(Tbl.Kosten[[#This Row],[Pnr.]]=GZ$7,Tbl.Kosten[[#This Row],[Te financieren]],"")</f>
        <v/>
      </c>
      <c r="HA94" s="160" t="str">
        <f>IF(Tbl.Kosten[[#This Row],[Pnr.]]=HA$7,Tbl.Kosten[[#This Row],[Te financieren]],"")</f>
        <v/>
      </c>
      <c r="HB94" s="160" t="str">
        <f>IF(Tbl.Kosten[[#This Row],[Pnr.]]=HB$7,Tbl.Kosten[[#This Row],[Te financieren]],"")</f>
        <v/>
      </c>
      <c r="HC94" s="160" t="str">
        <f>IF(Tbl.Kosten[[#This Row],[Pnr.]]=HC$7,Tbl.Kosten[[#This Row],[Te financieren]],"")</f>
        <v/>
      </c>
      <c r="HD94" s="160" t="str">
        <f>IF(Tbl.Kosten[[#This Row],[Pnr.]]=HD$7,Tbl.Kosten[[#This Row],[Te financieren]],"")</f>
        <v/>
      </c>
      <c r="HE94" s="160" t="str">
        <f>IF(Tbl.Kosten[[#This Row],[Pnr.]]=HE$7,Tbl.Kosten[[#This Row],[Te financieren]],"")</f>
        <v/>
      </c>
      <c r="HF94" s="160" t="str">
        <f>IF(Tbl.Kosten[[#This Row],[Pnr.]]=HF$7,Tbl.Kosten[[#This Row],[Te financieren]],"")</f>
        <v/>
      </c>
      <c r="HG94" s="160" t="str">
        <f>IF(Tbl.Kosten[[#This Row],[Pnr.]]=HG$7,Tbl.Kosten[[#This Row],[Te financieren]],"")</f>
        <v/>
      </c>
      <c r="HH94" s="160" t="str">
        <f>IF(Tbl.Kosten[[#This Row],[Pnr.]]=HH$7,Tbl.Kosten[[#This Row],[Te financieren]],"")</f>
        <v/>
      </c>
      <c r="HI94" s="160" t="str">
        <f>IF(Tbl.Kosten[[#This Row],[Pnr.]]=HI$7,Tbl.Kosten[[#This Row],[Te financieren]],"")</f>
        <v/>
      </c>
      <c r="HJ94" s="160" t="str">
        <f>IF(Tbl.Kosten[[#This Row],[Pnr.]]=HJ$7,Tbl.Kosten[[#This Row],[Te financieren]],"")</f>
        <v/>
      </c>
      <c r="HK94" s="160" t="str">
        <f>IF(Tbl.Kosten[[#This Row],[Pnr.]]=HK$7,Tbl.Kosten[[#This Row],[Te financieren]],"")</f>
        <v/>
      </c>
      <c r="HL94" s="160" t="str">
        <f>IF(Tbl.Kosten[[#This Row],[Pnr.]]=HL$7,Tbl.Kosten[[#This Row],[Te financieren]],"")</f>
        <v/>
      </c>
      <c r="HM94" s="160" t="str">
        <f>IF(Tbl.Kosten[[#This Row],[Pnr.]]=HM$7,Tbl.Kosten[[#This Row],[Te financieren]],"")</f>
        <v/>
      </c>
      <c r="HN94" s="160" t="str">
        <f>IF(Tbl.Kosten[[#This Row],[Pnr.]]=HN$7,Tbl.Kosten[[#This Row],[Te financieren]],"")</f>
        <v/>
      </c>
      <c r="HO94" s="160" t="str">
        <f>IF(Tbl.Kosten[[#This Row],[Pnr.]]=HO$7,Tbl.Kosten[[#This Row],[Te financieren]],"")</f>
        <v/>
      </c>
      <c r="HP94" s="160" t="str">
        <f>IF(Tbl.Kosten[[#This Row],[Pnr.]]=HP$7,Tbl.Kosten[[#This Row],[Te financieren]],"")</f>
        <v/>
      </c>
      <c r="HQ94" s="160" t="str">
        <f>IF(Tbl.Kosten[[#This Row],[Pnr.]]=HQ$7,Tbl.Kosten[[#This Row],[Te financieren]],"")</f>
        <v/>
      </c>
      <c r="HR94" s="160" t="str">
        <f>IF(Tbl.Kosten[[#This Row],[Pnr.]]=HR$7,Tbl.Kosten[[#This Row],[Te financieren]],"")</f>
        <v/>
      </c>
      <c r="HS94" s="160" t="str">
        <f>IF(Tbl.Kosten[[#This Row],[Pnr.]]=HS$7,Tbl.Kosten[[#This Row],[Te financieren]],"")</f>
        <v/>
      </c>
      <c r="HT94" s="160" t="str">
        <f>IF(Tbl.Kosten[[#This Row],[Pnr.]]=HT$7,Tbl.Kosten[[#This Row],[Te financieren]],"")</f>
        <v/>
      </c>
      <c r="HU94" s="160" t="str">
        <f>IF(Tbl.Kosten[[#This Row],[Pnr.]]=HU$7,Tbl.Kosten[[#This Row],[Te financieren]],"")</f>
        <v/>
      </c>
      <c r="HV94" s="160" t="str">
        <f>IF(Tbl.Kosten[[#This Row],[Pnr.]]=HV$7,Tbl.Kosten[[#This Row],[Te financieren]],"")</f>
        <v/>
      </c>
      <c r="HW94" s="160" t="str">
        <f>IF(Tbl.Kosten[[#This Row],[Pnr.]]=HW$7,Tbl.Kosten[[#This Row],[Te financieren]],"")</f>
        <v/>
      </c>
    </row>
    <row r="95" spans="2:231" x14ac:dyDescent="0.3">
      <c r="B95" s="144"/>
      <c r="C95" s="147"/>
      <c r="D95" s="146"/>
      <c r="E95" s="147"/>
      <c r="F95" s="145"/>
      <c r="G95" s="11" t="str">
        <f>IF(Tbl.Kosten[[#This Row],[Medewerker e/o 
functie]]&lt;&gt;"",_xlfn.XLOOKUP(Tbl.Kosten[[#This Row],[Medewerker e/o 
functie]],Tbl.Uurtarief[Medewerker en/of functie],Tbl.Uurtarief[Uurtarief],"",0,1),"")</f>
        <v/>
      </c>
      <c r="H95" s="121">
        <f>IFERROR(Tbl.Kosten[[#This Row],[Uren]]*Tbl.Kosten[[#This Row],[Uurtarief]],0)</f>
        <v>0</v>
      </c>
      <c r="I95" s="119" t="str">
        <f>IF(Tbl.Kosten[[#This Row],[Subtotaal uren]]&lt;&gt;0,_xlfn.XLOOKUP(Tbl.Kosten[[#This Row],[Medewerker e/o 
functie]],Tbl.Uurtarief[Medewerker en/of functie],Tbl.Uurtarief[Kostensoort arbeid],"",0,1),"")</f>
        <v/>
      </c>
      <c r="J95" s="147"/>
      <c r="K95" s="145"/>
      <c r="L95" s="149" t="str">
        <f>IF(Tbl.Kosten[[#This Row],[Activum]]&lt;&gt;"",_xlfn.XLOOKUP(Tbl.Kosten[[#This Row],[Activum]],Tbl.Afschrijvingskosten[Activum],Tbl.Afschrijvingskosten[Tarief per afschrijvings-eenheid],"",0,1),"")</f>
        <v/>
      </c>
      <c r="M95" s="122">
        <f>IFERROR(Tbl.Kosten[[#This Row],[Een-
heden]]*Tbl.Kosten[[#This Row],[Afschrijvings-
tarief]],0)</f>
        <v>0</v>
      </c>
      <c r="N95" s="122" t="str">
        <f>IF(Tbl.Kosten[[#This Row],[Subtotaal afschrijving]]&lt;&gt;0,Lijsten!A93,"")</f>
        <v/>
      </c>
      <c r="O95" s="150"/>
      <c r="P95" s="145"/>
      <c r="Q95" s="148"/>
      <c r="R95" s="122">
        <f>IFERROR(Tbl.Kosten[[#This Row],[Aantal]]*Tbl.Kosten[[#This Row],[Tarief]],0)</f>
        <v>0</v>
      </c>
      <c r="S95" s="8">
        <f>IFERROR(Tbl.Kosten[[#This Row],[Subtotaal overige kosten]]+Tbl.Kosten[[#This Row],[Subtotaal uren]]+Tbl.Kosten[[#This Row],[Subtotaal afschrijving]],0)</f>
        <v>0</v>
      </c>
      <c r="T95" s="8">
        <f>IFERROR(Tbl.Kosten[[#This Row],[Totaal kosten]]*Tbl.Kosten[[#This Row],[Subsidie%]],0)</f>
        <v>0</v>
      </c>
      <c r="U95" s="4" t="str" cm="1">
        <f t="array" ref="U95">IFERROR(_xlfn.IFS(Tbl.Kosten[[#This Row],[Subtotaal uren]]&lt;&gt;0,Tbl.Kosten[[#This Row],[Kostensoort arbeid]],Tbl.Kosten[[#This Row],[Subtotaal afschrijving]]&lt;&gt;0,Tbl.Kosten[[#This Row],[Kostensoort afschrijving]],Tbl.Kosten[[#This Row],[Subtotaal overige kosten]]&lt;&gt;0,Tbl.Kosten[[#This Row],[Kostensoort overig]]),"")</f>
        <v/>
      </c>
      <c r="V95" s="4" t="str">
        <f>IFERROR(_xlfn.XLOOKUP(Tbl.Kosten[[#This Row],[Activiteitencode]],Tbl.Activiteiten[Activiteitcode],Tbl.Activiteiten[Werkpakketcode],"",0,1),"")</f>
        <v/>
      </c>
      <c r="W95" s="4" t="str">
        <f>IFERROR(_xlfn.XLOOKUP(Tbl.Kosten[[#This Row],[Werkpakketcode]],Tbl.Werkpakketten[Werkpakketcode],Tbl.Werkpakketten[Subsidiabele activiteit],"",0,1),"")</f>
        <v/>
      </c>
      <c r="X95" s="12">
        <f>IFERROR(_xlfn.XLOOKUP(Tbl.Kosten[[#This Row],[Sanr.]],Tbl.Subsidiehoogte[SAnr.],Tbl.Subsidiehoogte[Sub. Percentage],0,0,1),0)</f>
        <v>0</v>
      </c>
      <c r="Y95" s="154" t="str">
        <f>IFERROR(_xlfn.XLOOKUP(Tbl.Kosten[[#This Row],[Partnercode]],Tbl.Projectpartners[Partnercode],Tbl.Projectpartners[PNr.],"",0,1),"")</f>
        <v>P1</v>
      </c>
      <c r="Z95" s="158">
        <f>IF(Tbl.Kosten[[#This Row],[Pnr.]]=Z$7,Tbl.Kosten[[#This Row],[Totaal kosten]],"")</f>
        <v>0</v>
      </c>
      <c r="AA95" s="158" t="str">
        <f>IF(Tbl.Kosten[[#This Row],[Pnr.]]=AA$7,Tbl.Kosten[[#This Row],[Totaal kosten]],"")</f>
        <v/>
      </c>
      <c r="AB95" s="158" t="str">
        <f>IF(Tbl.Kosten[[#This Row],[Pnr.]]=AB$7,Tbl.Kosten[[#This Row],[Totaal kosten]],"")</f>
        <v/>
      </c>
      <c r="AC95" s="158" t="str">
        <f>IF(Tbl.Kosten[[#This Row],[Pnr.]]=AC$7,Tbl.Kosten[[#This Row],[Totaal kosten]],"")</f>
        <v/>
      </c>
      <c r="AD95" s="158" t="str">
        <f>IF(Tbl.Kosten[[#This Row],[Pnr.]]=AD$7,Tbl.Kosten[[#This Row],[Totaal kosten]],"")</f>
        <v/>
      </c>
      <c r="AE95" s="158" t="str">
        <f>IF(Tbl.Kosten[[#This Row],[Pnr.]]=AE$7,Tbl.Kosten[[#This Row],[Totaal kosten]],"")</f>
        <v/>
      </c>
      <c r="AF95" s="158" t="str">
        <f>IF(Tbl.Kosten[[#This Row],[Pnr.]]=AF$7,Tbl.Kosten[[#This Row],[Totaal kosten]],"")</f>
        <v/>
      </c>
      <c r="AG95" s="158" t="str">
        <f>IF(Tbl.Kosten[[#This Row],[Pnr.]]=AG$7,Tbl.Kosten[[#This Row],[Totaal kosten]],"")</f>
        <v/>
      </c>
      <c r="AH95" s="158" t="str">
        <f>IF(Tbl.Kosten[[#This Row],[Pnr.]]=AH$7,Tbl.Kosten[[#This Row],[Totaal kosten]],"")</f>
        <v/>
      </c>
      <c r="AI95" s="158" t="str">
        <f>IF(Tbl.Kosten[[#This Row],[Pnr.]]=AI$7,Tbl.Kosten[[#This Row],[Totaal kosten]],"")</f>
        <v/>
      </c>
      <c r="AJ95" s="158" t="str">
        <f>IF(Tbl.Kosten[[#This Row],[Pnr.]]=AJ$7,Tbl.Kosten[[#This Row],[Totaal kosten]],"")</f>
        <v/>
      </c>
      <c r="AK95" s="158" t="str">
        <f>IF(Tbl.Kosten[[#This Row],[Pnr.]]=AK$7,Tbl.Kosten[[#This Row],[Totaal kosten]],"")</f>
        <v/>
      </c>
      <c r="AL95" s="158" t="str">
        <f>IF(Tbl.Kosten[[#This Row],[Pnr.]]=AL$7,Tbl.Kosten[[#This Row],[Totaal kosten]],"")</f>
        <v/>
      </c>
      <c r="AM95" s="158" t="str">
        <f>IF(Tbl.Kosten[[#This Row],[Pnr.]]=AM$7,Tbl.Kosten[[#This Row],[Totaal kosten]],"")</f>
        <v/>
      </c>
      <c r="AN95" s="158" t="str">
        <f>IF(Tbl.Kosten[[#This Row],[Pnr.]]=AN$7,Tbl.Kosten[[#This Row],[Totaal kosten]],"")</f>
        <v/>
      </c>
      <c r="AO95" s="158" t="str">
        <f>IF(Tbl.Kosten[[#This Row],[Pnr.]]=AO$7,Tbl.Kosten[[#This Row],[Totaal kosten]],"")</f>
        <v/>
      </c>
      <c r="AP95" s="158" t="str">
        <f>IF(Tbl.Kosten[[#This Row],[Pnr.]]=AP$7,Tbl.Kosten[[#This Row],[Totaal kosten]],"")</f>
        <v/>
      </c>
      <c r="AQ95" s="158" t="str">
        <f>IF(Tbl.Kosten[[#This Row],[Pnr.]]=AQ$7,Tbl.Kosten[[#This Row],[Totaal kosten]],"")</f>
        <v/>
      </c>
      <c r="AR95" s="158" t="str">
        <f>IF(Tbl.Kosten[[#This Row],[Pnr.]]=AR$7,Tbl.Kosten[[#This Row],[Totaal kosten]],"")</f>
        <v/>
      </c>
      <c r="AS95" s="158" t="str">
        <f>IF(Tbl.Kosten[[#This Row],[Pnr.]]=AS$7,Tbl.Kosten[[#This Row],[Totaal kosten]],"")</f>
        <v/>
      </c>
      <c r="AT95" s="158" t="str">
        <f>IF(Tbl.Kosten[[#This Row],[Pnr.]]=AT$7,Tbl.Kosten[[#This Row],[Totaal kosten]],"")</f>
        <v/>
      </c>
      <c r="AU95" s="158" t="str">
        <f>IF(Tbl.Kosten[[#This Row],[Pnr.]]=AU$7,Tbl.Kosten[[#This Row],[Totaal kosten]],"")</f>
        <v/>
      </c>
      <c r="AV95" s="158" t="str">
        <f>IF(Tbl.Kosten[[#This Row],[Pnr.]]=AV$7,Tbl.Kosten[[#This Row],[Totaal kosten]],"")</f>
        <v/>
      </c>
      <c r="AW95" s="158" t="str">
        <f>IF(Tbl.Kosten[[#This Row],[Pnr.]]=AW$7,Tbl.Kosten[[#This Row],[Totaal kosten]],"")</f>
        <v/>
      </c>
      <c r="AX95" s="158" t="str">
        <f>IF(Tbl.Kosten[[#This Row],[Pnr.]]=AX$7,Tbl.Kosten[[#This Row],[Totaal kosten]],"")</f>
        <v/>
      </c>
      <c r="AY95" s="158" t="str">
        <f>IF(Tbl.Kosten[[#This Row],[Pnr.]]=AY$7,Tbl.Kosten[[#This Row],[Totaal kosten]],"")</f>
        <v/>
      </c>
      <c r="AZ95" s="158" t="str">
        <f>IF(Tbl.Kosten[[#This Row],[Pnr.]]=AZ$7,Tbl.Kosten[[#This Row],[Totaal kosten]],"")</f>
        <v/>
      </c>
      <c r="BA95" s="158" t="str">
        <f>IF(Tbl.Kosten[[#This Row],[Pnr.]]=BA$7,Tbl.Kosten[[#This Row],[Totaal kosten]],"")</f>
        <v/>
      </c>
      <c r="BB95" s="158" t="str">
        <f>IF(Tbl.Kosten[[#This Row],[Pnr.]]=BB$7,Tbl.Kosten[[#This Row],[Totaal kosten]],"")</f>
        <v/>
      </c>
      <c r="BC95" s="158" t="str">
        <f>IF(Tbl.Kosten[[#This Row],[Pnr.]]=BC$7,Tbl.Kosten[[#This Row],[Totaal kosten]],"")</f>
        <v/>
      </c>
      <c r="BD95" s="158" t="str">
        <f>IF(Tbl.Kosten[[#This Row],[Pnr.]]=BD$7,Tbl.Kosten[[#This Row],[Totaal kosten]],"")</f>
        <v/>
      </c>
      <c r="BE95" s="158" t="str">
        <f>IF(Tbl.Kosten[[#This Row],[Pnr.]]=BE$7,Tbl.Kosten[[#This Row],[Totaal kosten]],"")</f>
        <v/>
      </c>
      <c r="BF95" s="158" t="str">
        <f>IF(Tbl.Kosten[[#This Row],[Pnr.]]=BF$7,Tbl.Kosten[[#This Row],[Totaal kosten]],"")</f>
        <v/>
      </c>
      <c r="BG95" s="158" t="str">
        <f>IF(Tbl.Kosten[[#This Row],[Pnr.]]=BG$7,Tbl.Kosten[[#This Row],[Totaal kosten]],"")</f>
        <v/>
      </c>
      <c r="BH95" s="158" t="str">
        <f>IF(Tbl.Kosten[[#This Row],[Pnr.]]=BH$7,Tbl.Kosten[[#This Row],[Totaal kosten]],"")</f>
        <v/>
      </c>
      <c r="BI95" s="158" t="str">
        <f>IF(Tbl.Kosten[[#This Row],[Pnr.]]=BI$7,Tbl.Kosten[[#This Row],[Totaal kosten]],"")</f>
        <v/>
      </c>
      <c r="BJ95" s="158" t="str">
        <f>IF(Tbl.Kosten[[#This Row],[Pnr.]]=BJ$7,Tbl.Kosten[[#This Row],[Totaal kosten]],"")</f>
        <v/>
      </c>
      <c r="BK95" s="158" t="str">
        <f>IF(Tbl.Kosten[[#This Row],[Pnr.]]=BK$7,Tbl.Kosten[[#This Row],[Totaal kosten]],"")</f>
        <v/>
      </c>
      <c r="BL95" s="158" t="str">
        <f>IF(Tbl.Kosten[[#This Row],[Pnr.]]=BL$7,Tbl.Kosten[[#This Row],[Totaal kosten]],"")</f>
        <v/>
      </c>
      <c r="BM95" s="158" t="str">
        <f>IF(Tbl.Kosten[[#This Row],[Pnr.]]=BM$7,Tbl.Kosten[[#This Row],[Totaal kosten]],"")</f>
        <v/>
      </c>
      <c r="BN95" s="158" t="str">
        <f>IF(Tbl.Kosten[[#This Row],[Pnr.]]=BN$7,Tbl.Kosten[[#This Row],[Totaal kosten]],"")</f>
        <v/>
      </c>
      <c r="BO95" s="158" t="str">
        <f>IF(Tbl.Kosten[[#This Row],[Pnr.]]=BO$7,Tbl.Kosten[[#This Row],[Totaal kosten]],"")</f>
        <v/>
      </c>
      <c r="BP95" s="158" t="str">
        <f>IF(Tbl.Kosten[[#This Row],[Pnr.]]=BP$7,Tbl.Kosten[[#This Row],[Totaal kosten]],"")</f>
        <v/>
      </c>
      <c r="BQ95" s="158" t="str">
        <f>IF(Tbl.Kosten[[#This Row],[Pnr.]]=BQ$7,Tbl.Kosten[[#This Row],[Totaal kosten]],"")</f>
        <v/>
      </c>
      <c r="BR95" s="158" t="str">
        <f>IF(Tbl.Kosten[[#This Row],[Pnr.]]=BR$7,Tbl.Kosten[[#This Row],[Totaal kosten]],"")</f>
        <v/>
      </c>
      <c r="BS95" s="158" t="str">
        <f>IF(Tbl.Kosten[[#This Row],[Pnr.]]=BS$7,Tbl.Kosten[[#This Row],[Totaal kosten]],"")</f>
        <v/>
      </c>
      <c r="BT95" s="158" t="str">
        <f>IF(Tbl.Kosten[[#This Row],[Pnr.]]=BT$7,Tbl.Kosten[[#This Row],[Totaal kosten]],"")</f>
        <v/>
      </c>
      <c r="BU95" s="158" t="str">
        <f>IF(Tbl.Kosten[[#This Row],[Pnr.]]=BU$7,Tbl.Kosten[[#This Row],[Totaal kosten]],"")</f>
        <v/>
      </c>
      <c r="BV95" s="158" t="str">
        <f>IF(Tbl.Kosten[[#This Row],[Pnr.]]=BV$7,Tbl.Kosten[[#This Row],[Totaal kosten]],"")</f>
        <v/>
      </c>
      <c r="BW95" s="158" t="str">
        <f>IF(Tbl.Kosten[[#This Row],[Pnr.]]=BW$7,Tbl.Kosten[[#This Row],[Totaal kosten]],"")</f>
        <v/>
      </c>
      <c r="BX95" s="158" t="str">
        <f>IFERROR(_xlfn.XLOOKUP(Tbl.Kosten[[#This Row],[Werkpakketcode]],Tbl.Werkpakketten[Werkpakketcode],Tbl.Werkpakketten[WPnr.],"",0,1),"")</f>
        <v/>
      </c>
      <c r="BY95" s="158" t="str">
        <f>IF(Tbl.Kosten[[#This Row],[WPnr.]]=BY$7,Tbl.Kosten[[#This Row],[Totaal kosten]],"")</f>
        <v/>
      </c>
      <c r="BZ95" s="158" t="str">
        <f>IF(Tbl.Kosten[[#This Row],[WPnr.]]=BZ$7,Tbl.Kosten[[#This Row],[Totaal kosten]],"")</f>
        <v/>
      </c>
      <c r="CA95" s="158" t="str">
        <f>IF(Tbl.Kosten[[#This Row],[WPnr.]]=CA$7,Tbl.Kosten[[#This Row],[Totaal kosten]],"")</f>
        <v/>
      </c>
      <c r="CB95" s="158" t="str">
        <f>IF(Tbl.Kosten[[#This Row],[WPnr.]]=CB$7,Tbl.Kosten[[#This Row],[Totaal kosten]],"")</f>
        <v/>
      </c>
      <c r="CC95" s="158" t="str">
        <f>IF(Tbl.Kosten[[#This Row],[WPnr.]]=CC$7,Tbl.Kosten[[#This Row],[Totaal kosten]],"")</f>
        <v/>
      </c>
      <c r="CD95" s="158" t="str">
        <f>IF(Tbl.Kosten[[#This Row],[WPnr.]]=CD$7,Tbl.Kosten[[#This Row],[Totaal kosten]],"")</f>
        <v/>
      </c>
      <c r="CE95" s="158" t="str">
        <f>IF(Tbl.Kosten[[#This Row],[WPnr.]]=CE$7,Tbl.Kosten[[#This Row],[Totaal kosten]],"")</f>
        <v/>
      </c>
      <c r="CF95" s="158" t="str">
        <f>IF(Tbl.Kosten[[#This Row],[WPnr.]]=CF$7,Tbl.Kosten[[#This Row],[Totaal kosten]],"")</f>
        <v/>
      </c>
      <c r="CG95" s="158" t="str">
        <f>IF(Tbl.Kosten[[#This Row],[WPnr.]]=CG$7,Tbl.Kosten[[#This Row],[Totaal kosten]],"")</f>
        <v/>
      </c>
      <c r="CH95" s="158" t="str">
        <f>IF(Tbl.Kosten[[#This Row],[WPnr.]]=CH$7,Tbl.Kosten[[#This Row],[Totaal kosten]],"")</f>
        <v/>
      </c>
      <c r="CI95" s="158" t="str">
        <f>IF(Tbl.Kosten[[#This Row],[WPnr.]]=CI$7,Tbl.Kosten[[#This Row],[Totaal kosten]],"")</f>
        <v/>
      </c>
      <c r="CJ95" s="158" t="str">
        <f>IF(Tbl.Kosten[[#This Row],[WPnr.]]=CJ$7,Tbl.Kosten[[#This Row],[Totaal kosten]],"")</f>
        <v/>
      </c>
      <c r="CK95" s="158" t="str">
        <f>IF(Tbl.Kosten[[#This Row],[WPnr.]]=CK$7,Tbl.Kosten[[#This Row],[Totaal kosten]],"")</f>
        <v/>
      </c>
      <c r="CL95" s="158" t="str">
        <f>IF(Tbl.Kosten[[#This Row],[WPnr.]]=CL$7,Tbl.Kosten[[#This Row],[Totaal kosten]],"")</f>
        <v/>
      </c>
      <c r="CM95" s="158" t="str">
        <f>IF(Tbl.Kosten[[#This Row],[WPnr.]]=CM$7,Tbl.Kosten[[#This Row],[Totaal kosten]],"")</f>
        <v/>
      </c>
      <c r="CN95" s="158" t="str">
        <f>IF(Tbl.Kosten[[#This Row],[WPnr.]]=CN$7,Tbl.Kosten[[#This Row],[Totaal kosten]],"")</f>
        <v/>
      </c>
      <c r="CO95" s="158" t="str">
        <f>IF(Tbl.Kosten[[#This Row],[WPnr.]]=CO$7,Tbl.Kosten[[#This Row],[Totaal kosten]],"")</f>
        <v/>
      </c>
      <c r="CP95" s="158" t="str">
        <f>IF(Tbl.Kosten[[#This Row],[WPnr.]]=CP$7,Tbl.Kosten[[#This Row],[Totaal kosten]],"")</f>
        <v/>
      </c>
      <c r="CQ95" s="158" t="str">
        <f>IF(Tbl.Kosten[[#This Row],[WPnr.]]=CQ$7,Tbl.Kosten[[#This Row],[Totaal kosten]],"")</f>
        <v/>
      </c>
      <c r="CR95" s="158" t="str">
        <f>IF(Tbl.Kosten[[#This Row],[WPnr.]]=CR$7,Tbl.Kosten[[#This Row],[Totaal kosten]],"")</f>
        <v/>
      </c>
      <c r="CS95" s="158" t="str">
        <f>IF(Tbl.Kosten[[#This Row],[WPnr.]]=CS$7,Tbl.Kosten[[#This Row],[Totaal kosten]],"")</f>
        <v/>
      </c>
      <c r="CT95" s="158" t="str">
        <f>IF(Tbl.Kosten[[#This Row],[WPnr.]]=CT$7,Tbl.Kosten[[#This Row],[Totaal kosten]],"")</f>
        <v/>
      </c>
      <c r="CU95" s="158" t="str">
        <f>IF(Tbl.Kosten[[#This Row],[WPnr.]]=CU$7,Tbl.Kosten[[#This Row],[Totaal kosten]],"")</f>
        <v/>
      </c>
      <c r="CV95" s="158" t="str">
        <f>IF(Tbl.Kosten[[#This Row],[WPnr.]]=CV$7,Tbl.Kosten[[#This Row],[Totaal kosten]],"")</f>
        <v/>
      </c>
      <c r="CW95" s="158" t="str">
        <f>IF(Tbl.Kosten[[#This Row],[WPnr.]]=CW$7,Tbl.Kosten[[#This Row],[Totaal kosten]],"")</f>
        <v/>
      </c>
      <c r="CX95" s="158" t="str">
        <f>IF(Tbl.Kosten[[#This Row],[WPnr.]]=CX$7,Tbl.Kosten[[#This Row],[Totaal kosten]],"")</f>
        <v/>
      </c>
      <c r="CY95" s="158" t="str">
        <f>IF(Tbl.Kosten[[#This Row],[WPnr.]]=CY$7,Tbl.Kosten[[#This Row],[Totaal kosten]],"")</f>
        <v/>
      </c>
      <c r="CZ95" s="158" t="str">
        <f>IF(Tbl.Kosten[[#This Row],[WPnr.]]=CZ$7,Tbl.Kosten[[#This Row],[Totaal kosten]],"")</f>
        <v/>
      </c>
      <c r="DA95" s="158" t="str">
        <f>IF(Tbl.Kosten[[#This Row],[WPnr.]]=DA$7,Tbl.Kosten[[#This Row],[Totaal kosten]],"")</f>
        <v/>
      </c>
      <c r="DB95" s="158" t="str">
        <f>IF(Tbl.Kosten[[#This Row],[WPnr.]]=DB$7,Tbl.Kosten[[#This Row],[Totaal kosten]],"")</f>
        <v/>
      </c>
      <c r="DC95" s="158" t="str">
        <f>IF(Tbl.Kosten[[#This Row],[WPnr.]]=DC$7,Tbl.Kosten[[#This Row],[Totaal kosten]],"")</f>
        <v/>
      </c>
      <c r="DD95" s="158" t="str">
        <f>IF(Tbl.Kosten[[#This Row],[WPnr.]]=DD$7,Tbl.Kosten[[#This Row],[Totaal kosten]],"")</f>
        <v/>
      </c>
      <c r="DE95" s="158" t="str">
        <f>IF(Tbl.Kosten[[#This Row],[WPnr.]]=DE$7,Tbl.Kosten[[#This Row],[Totaal kosten]],"")</f>
        <v/>
      </c>
      <c r="DF95" s="158" t="str">
        <f>IF(Tbl.Kosten[[#This Row],[WPnr.]]=DF$7,Tbl.Kosten[[#This Row],[Totaal kosten]],"")</f>
        <v/>
      </c>
      <c r="DG95" s="158" t="str">
        <f>IF(Tbl.Kosten[[#This Row],[WPnr.]]=DG$7,Tbl.Kosten[[#This Row],[Totaal kosten]],"")</f>
        <v/>
      </c>
      <c r="DH95" s="158" t="str">
        <f>IF(Tbl.Kosten[[#This Row],[WPnr.]]=DH$7,Tbl.Kosten[[#This Row],[Totaal kosten]],"")</f>
        <v/>
      </c>
      <c r="DI95" s="158" t="str">
        <f>IF(Tbl.Kosten[[#This Row],[WPnr.]]=DI$7,Tbl.Kosten[[#This Row],[Totaal kosten]],"")</f>
        <v/>
      </c>
      <c r="DJ95" s="158" t="str">
        <f>IF(Tbl.Kosten[[#This Row],[WPnr.]]=DJ$7,Tbl.Kosten[[#This Row],[Totaal kosten]],"")</f>
        <v/>
      </c>
      <c r="DK95" s="158" t="str">
        <f>IF(Tbl.Kosten[[#This Row],[WPnr.]]=DK$7,Tbl.Kosten[[#This Row],[Totaal kosten]],"")</f>
        <v/>
      </c>
      <c r="DL95" s="158" t="str">
        <f>IF(Tbl.Kosten[[#This Row],[WPnr.]]=DL$7,Tbl.Kosten[[#This Row],[Totaal kosten]],"")</f>
        <v/>
      </c>
      <c r="DM95" s="158" t="str">
        <f>IF(Tbl.Kosten[[#This Row],[WPnr.]]=DM$7,Tbl.Kosten[[#This Row],[Totaal kosten]],"")</f>
        <v/>
      </c>
      <c r="DN95" s="158" t="str">
        <f>IF(Tbl.Kosten[[#This Row],[WPnr.]]=DN$7,Tbl.Kosten[[#This Row],[Totaal kosten]],"")</f>
        <v/>
      </c>
      <c r="DO95" s="158" t="str">
        <f>IF(Tbl.Kosten[[#This Row],[WPnr.]]=DO$7,Tbl.Kosten[[#This Row],[Totaal kosten]],"")</f>
        <v/>
      </c>
      <c r="DP95" s="158" t="str">
        <f>IF(Tbl.Kosten[[#This Row],[WPnr.]]=DP$7,Tbl.Kosten[[#This Row],[Totaal kosten]],"")</f>
        <v/>
      </c>
      <c r="DQ95" s="158" t="str">
        <f>IF(Tbl.Kosten[[#This Row],[WPnr.]]=DQ$7,Tbl.Kosten[[#This Row],[Totaal kosten]],"")</f>
        <v/>
      </c>
      <c r="DR95" s="158" t="str">
        <f>IF(Tbl.Kosten[[#This Row],[WPnr.]]=DR$7,Tbl.Kosten[[#This Row],[Totaal kosten]],"")</f>
        <v/>
      </c>
      <c r="DS95" s="158" t="str">
        <f>IF(Tbl.Kosten[[#This Row],[WPnr.]]=DS$7,Tbl.Kosten[[#This Row],[Totaal kosten]],"")</f>
        <v/>
      </c>
      <c r="DT95" s="158" t="str">
        <f>IF(Tbl.Kosten[[#This Row],[WPnr.]]=DT$7,Tbl.Kosten[[#This Row],[Totaal kosten]],"")</f>
        <v/>
      </c>
      <c r="DU95" s="158" t="str">
        <f>IF(Tbl.Kosten[[#This Row],[WPnr.]]=DU$7,Tbl.Kosten[[#This Row],[Totaal kosten]],"")</f>
        <v/>
      </c>
      <c r="DV95" s="158" t="str">
        <f>IF(Tbl.Kosten[[#This Row],[WPnr.]]=DV$7,Tbl.Kosten[[#This Row],[Totaal kosten]],"")</f>
        <v/>
      </c>
      <c r="DW95" s="160" t="str">
        <f>IFERROR(_xlfn.XLOOKUP(Tbl.Kosten[[#This Row],[Kostensoort]],Tbl.Kostensoorten[Kostensoorten],Tbl.Kostensoorten[KSnr.],"",0,1),"")</f>
        <v/>
      </c>
      <c r="DX95" s="160" t="str">
        <f>IF(Tbl.Kosten[[#This Row],[KSnr.]]=DX$7,Tbl.Kosten[[#This Row],[Totaal kosten]],"")</f>
        <v/>
      </c>
      <c r="DY95" s="160" t="str">
        <f>IF(Tbl.Kosten[[#This Row],[KSnr.]]=DY$7,Tbl.Kosten[[#This Row],[Totaal kosten]],"")</f>
        <v/>
      </c>
      <c r="DZ95" s="160" t="str">
        <f>IF(Tbl.Kosten[[#This Row],[KSnr.]]=DZ$7,Tbl.Kosten[[#This Row],[Totaal kosten]],"")</f>
        <v/>
      </c>
      <c r="EA95" s="160" t="str">
        <f>IF(Tbl.Kosten[[#This Row],[KSnr.]]=EA$7,Tbl.Kosten[[#This Row],[Totaal kosten]],"")</f>
        <v/>
      </c>
      <c r="EB95" s="160" t="str">
        <f>IF(Tbl.Kosten[[#This Row],[KSnr.]]=EB$7,Tbl.Kosten[[#This Row],[Totaal kosten]],"")</f>
        <v/>
      </c>
      <c r="EC95" s="160" t="str">
        <f>IF(Tbl.Kosten[[#This Row],[KSnr.]]=EC$7,Tbl.Kosten[[#This Row],[Totaal kosten]],"")</f>
        <v/>
      </c>
      <c r="ED95" s="160" t="str">
        <f>IF(Tbl.Kosten[[#This Row],[KSnr.]]=ED$7,Tbl.Kosten[[#This Row],[Totaal kosten]],"")</f>
        <v/>
      </c>
      <c r="EE95" s="160" t="str">
        <f>IF(Tbl.Kosten[[#This Row],[KSnr.]]=EE$7,Tbl.Kosten[[#This Row],[Totaal kosten]],"")</f>
        <v/>
      </c>
      <c r="EF95" s="160" t="str">
        <f>IF(Tbl.Kosten[[#This Row],[KSnr.]]=EF$7,Tbl.Kosten[[#This Row],[Totaal kosten]],"")</f>
        <v/>
      </c>
      <c r="EG95" s="160" t="str">
        <f>IF(Tbl.Kosten[[#This Row],[KSnr.]]=EG$7,Tbl.Kosten[[#This Row],[Totaal kosten]],"")</f>
        <v/>
      </c>
      <c r="EH95" s="160" t="str">
        <f>IF(Tbl.Kosten[[#This Row],[KSnr.]]=EH$7,Tbl.Kosten[[#This Row],[Totaal kosten]],"")</f>
        <v/>
      </c>
      <c r="EI95" s="160" t="str">
        <f>IF(Tbl.Kosten[[#This Row],[KSnr.]]=EI$7,Tbl.Kosten[[#This Row],[Totaal kosten]],"")</f>
        <v/>
      </c>
      <c r="EJ95" s="160" t="str">
        <f>IF(Tbl.Kosten[[#This Row],[KSnr.]]=EJ$7,Tbl.Kosten[[#This Row],[Totaal kosten]],"")</f>
        <v/>
      </c>
      <c r="EK95" s="160" t="str">
        <f>IF(Tbl.Kosten[[#This Row],[KSnr.]]=EK$7,Tbl.Kosten[[#This Row],[Totaal kosten]],"")</f>
        <v/>
      </c>
      <c r="EL95" s="160" t="str">
        <f>IF(Tbl.Kosten[[#This Row],[KSnr.]]=EL$7,Tbl.Kosten[[#This Row],[Totaal kosten]],"")</f>
        <v/>
      </c>
      <c r="EM95" s="160" t="str">
        <f>IF(Tbl.Kosten[[#This Row],[KSnr.]]=EM$7,Tbl.Kosten[[#This Row],[Totaal kosten]],"")</f>
        <v/>
      </c>
      <c r="EN95" s="160" t="str">
        <f>IF(Tbl.Kosten[[#This Row],[KSnr.]]=EN$7,Tbl.Kosten[[#This Row],[Totaal kosten]],"")</f>
        <v/>
      </c>
      <c r="EO95" s="160" t="str">
        <f>IF(Tbl.Kosten[[#This Row],[KSnr.]]=EO$7,Tbl.Kosten[[#This Row],[Totaal kosten]],"")</f>
        <v/>
      </c>
      <c r="EP95" s="160" t="str">
        <f>IF(Tbl.Kosten[[#This Row],[KSnr.]]=EP$7,Tbl.Kosten[[#This Row],[Totaal kosten]],"")</f>
        <v/>
      </c>
      <c r="EQ95" s="160" t="str">
        <f>IF(Tbl.Kosten[[#This Row],[KSnr.]]=EQ$7,Tbl.Kosten[[#This Row],[Totaal kosten]],"")</f>
        <v/>
      </c>
      <c r="ER95" s="154" t="str">
        <f>IFERROR(_xlfn.XLOOKUP(Tbl.Kosten[[#This Row],[Subsidieactiviteit]],Tbl.Subsidiehoogte[Subsidieactiviteit],Tbl.Subsidiehoogte[SAnr.],"",0,1),"")</f>
        <v/>
      </c>
      <c r="ES95" s="160" t="str">
        <f>IF(Tbl.Kosten[[#This Row],[Sanr.]]=ES$7,Tbl.Kosten[[#This Row],[Totaal kosten]],"")</f>
        <v/>
      </c>
      <c r="ET95" s="160" t="str">
        <f>IF(Tbl.Kosten[[#This Row],[Sanr.]]=ET$7,Tbl.Kosten[[#This Row],[Totaal kosten]],"")</f>
        <v/>
      </c>
      <c r="EU95" s="160" t="str">
        <f>IF(Tbl.Kosten[[#This Row],[Sanr.]]=EU$7,Tbl.Kosten[[#This Row],[Totaal kosten]],"")</f>
        <v/>
      </c>
      <c r="EV95" s="160" t="str">
        <f>IF(Tbl.Kosten[[#This Row],[Sanr.]]=EV$7,Tbl.Kosten[[#This Row],[Totaal kosten]],"")</f>
        <v/>
      </c>
      <c r="EW95" s="160" t="str">
        <f>IF(Tbl.Kosten[[#This Row],[Sanr.]]=EW$7,Tbl.Kosten[[#This Row],[Totaal kosten]],"")</f>
        <v/>
      </c>
      <c r="EX95" s="160" t="str">
        <f>IF(Tbl.Kosten[[#This Row],[Sanr.]]=EX$7,Tbl.Kosten[[#This Row],[Totaal kosten]],"")</f>
        <v/>
      </c>
      <c r="EY95" s="160" t="str">
        <f>IF(Tbl.Kosten[[#This Row],[Sanr.]]=EY$7,Tbl.Kosten[[#This Row],[Totaal kosten]],"")</f>
        <v/>
      </c>
      <c r="EZ95" s="160" t="str">
        <f>IF(Tbl.Kosten[[#This Row],[Sanr.]]=EZ$7,Tbl.Kosten[[#This Row],[Totaal kosten]],"")</f>
        <v/>
      </c>
      <c r="FA95" s="160" t="str">
        <f>IF(Tbl.Kosten[[#This Row],[Sanr.]]=FA$7,Tbl.Kosten[[#This Row],[Totaal kosten]],"")</f>
        <v/>
      </c>
      <c r="FB95" s="160" t="str">
        <f>IF(Tbl.Kosten[[#This Row],[Sanr.]]=FB$7,Tbl.Kosten[[#This Row],[Totaal kosten]],"")</f>
        <v/>
      </c>
      <c r="FC95" s="160" t="str">
        <f>IF(Tbl.Kosten[[#This Row],[Sanr.]]=FC$7,Tbl.Kosten[[#This Row],[Totaal kosten]],"")</f>
        <v/>
      </c>
      <c r="FD95" s="160" t="str">
        <f>IF(Tbl.Kosten[[#This Row],[Sanr.]]=FD$7,Tbl.Kosten[[#This Row],[Totaal kosten]],"")</f>
        <v/>
      </c>
      <c r="FE95" s="160" t="str">
        <f>IF(Tbl.Kosten[[#This Row],[Sanr.]]=FE$7,Tbl.Kosten[[#This Row],[Totaal kosten]],"")</f>
        <v/>
      </c>
      <c r="FF95" s="160" t="str">
        <f>IF(Tbl.Kosten[[#This Row],[Sanr.]]=FF$7,Tbl.Kosten[[#This Row],[Totaal kosten]],"")</f>
        <v/>
      </c>
      <c r="FG95" s="160" t="str">
        <f>IF(Tbl.Kosten[[#This Row],[Sanr.]]=FG$7,Tbl.Kosten[[#This Row],[Totaal kosten]],"")</f>
        <v/>
      </c>
      <c r="FH95" s="160" t="str">
        <f>IF(Tbl.Kosten[[#This Row],[Sanr.]]=FH$7,Tbl.Kosten[[#This Row],[Totaal kosten]],"")</f>
        <v/>
      </c>
      <c r="FI95" s="160" t="str">
        <f>IF(Tbl.Kosten[[#This Row],[Sanr.]]=FI$7,Tbl.Kosten[[#This Row],[Totaal kosten]],"")</f>
        <v/>
      </c>
      <c r="FJ95" s="160" t="str">
        <f>IF(Tbl.Kosten[[#This Row],[Sanr.]]=FJ$7,Tbl.Kosten[[#This Row],[Totaal kosten]],"")</f>
        <v/>
      </c>
      <c r="FK95" s="160" t="str">
        <f>IF(Tbl.Kosten[[#This Row],[Sanr.]]=FK$7,Tbl.Kosten[[#This Row],[Totaal kosten]],"")</f>
        <v/>
      </c>
      <c r="FL95" s="160" t="str">
        <f>IF(Tbl.Kosten[[#This Row],[Sanr.]]=FL$7,Tbl.Kosten[[#This Row],[Totaal kosten]],"")</f>
        <v/>
      </c>
      <c r="FM95" s="160" t="str">
        <f>IF(Tbl.Kosten[[#This Row],[Sanr.]]=FM$7,Tbl.Kosten[[#This Row],[Totaal kosten]],"")</f>
        <v/>
      </c>
      <c r="FN95" s="160" t="str">
        <f>IF(Tbl.Kosten[[#This Row],[Sanr.]]=FN$7,Tbl.Kosten[[#This Row],[Totaal kosten]],"")</f>
        <v/>
      </c>
      <c r="FO95" s="160" t="str">
        <f>IF(Tbl.Kosten[[#This Row],[Sanr.]]=FO$7,Tbl.Kosten[[#This Row],[Totaal kosten]],"")</f>
        <v/>
      </c>
      <c r="FP95" s="160" t="str">
        <f>IF(Tbl.Kosten[[#This Row],[Sanr.]]=FP$7,Tbl.Kosten[[#This Row],[Totaal kosten]],"")</f>
        <v/>
      </c>
      <c r="FQ95" s="160" t="str">
        <f>IF(Tbl.Kosten[[#This Row],[Sanr.]]=FQ$7,Tbl.Kosten[[#This Row],[Totaal kosten]],"")</f>
        <v/>
      </c>
      <c r="FR95" s="160" t="str">
        <f>IF(Tbl.Kosten[[#This Row],[Sanr.]]=FR$7,Tbl.Kosten[[#This Row],[Totaal kosten]],"")</f>
        <v/>
      </c>
      <c r="FS95" s="160" t="str">
        <f>IF(Tbl.Kosten[[#This Row],[Sanr.]]=FS$7,Tbl.Kosten[[#This Row],[Totaal kosten]],"")</f>
        <v/>
      </c>
      <c r="FT95" s="160" t="str">
        <f>IF(Tbl.Kosten[[#This Row],[Sanr.]]=FT$7,Tbl.Kosten[[#This Row],[Totaal kosten]],"")</f>
        <v/>
      </c>
      <c r="FU95" s="160" t="str">
        <f>IF(Tbl.Kosten[[#This Row],[Sanr.]]=FU$7,Tbl.Kosten[[#This Row],[Totaal kosten]],"")</f>
        <v/>
      </c>
      <c r="FV95" s="160" t="str">
        <f>IF(Tbl.Kosten[[#This Row],[Sanr.]]=FV$7,Tbl.Kosten[[#This Row],[Totaal kosten]],"")</f>
        <v/>
      </c>
      <c r="FW95" s="160" t="str">
        <f>IFERROR(_xlfn.XLOOKUP(Tbl.Kosten[[#This Row],[Activiteitencode]],Tbl.Activiteiten[Activiteitcode],Tbl.Activiteiten[Anr.],"",0,1),"")</f>
        <v/>
      </c>
      <c r="FX95" s="181" t="str">
        <f>_xlfn.CONCAT(Tbl.Kosten[[#This Row],[Pnr.]],Tbl.Kosten[[#This Row],[Sanr.]])</f>
        <v>P1</v>
      </c>
      <c r="FY95" s="160">
        <f>Tbl.Kosten[[#This Row],[Totaal kosten]]-Tbl.Kosten[[#This Row],[Subsidie]]</f>
        <v>0</v>
      </c>
      <c r="FZ95" s="160">
        <f>IF(Tbl.Kosten[[#This Row],[Pnr.]]=FZ$7,Tbl.Kosten[[#This Row],[Te financieren]],"")</f>
        <v>0</v>
      </c>
      <c r="GA95" s="160" t="str">
        <f>IF(Tbl.Kosten[[#This Row],[Pnr.]]=GA$7,Tbl.Kosten[[#This Row],[Te financieren]],"")</f>
        <v/>
      </c>
      <c r="GB95" s="160" t="str">
        <f>IF(Tbl.Kosten[[#This Row],[Pnr.]]=GB$7,Tbl.Kosten[[#This Row],[Te financieren]],"")</f>
        <v/>
      </c>
      <c r="GC95" s="160" t="str">
        <f>IF(Tbl.Kosten[[#This Row],[Pnr.]]=GC$7,Tbl.Kosten[[#This Row],[Te financieren]],"")</f>
        <v/>
      </c>
      <c r="GD95" s="160" t="str">
        <f>IF(Tbl.Kosten[[#This Row],[Pnr.]]=GD$7,Tbl.Kosten[[#This Row],[Te financieren]],"")</f>
        <v/>
      </c>
      <c r="GE95" s="160" t="str">
        <f>IF(Tbl.Kosten[[#This Row],[Pnr.]]=GE$7,Tbl.Kosten[[#This Row],[Te financieren]],"")</f>
        <v/>
      </c>
      <c r="GF95" s="160" t="str">
        <f>IF(Tbl.Kosten[[#This Row],[Pnr.]]=GF$7,Tbl.Kosten[[#This Row],[Te financieren]],"")</f>
        <v/>
      </c>
      <c r="GG95" s="160" t="str">
        <f>IF(Tbl.Kosten[[#This Row],[Pnr.]]=GG$7,Tbl.Kosten[[#This Row],[Te financieren]],"")</f>
        <v/>
      </c>
      <c r="GH95" s="160" t="str">
        <f>IF(Tbl.Kosten[[#This Row],[Pnr.]]=GH$7,Tbl.Kosten[[#This Row],[Te financieren]],"")</f>
        <v/>
      </c>
      <c r="GI95" s="160" t="str">
        <f>IF(Tbl.Kosten[[#This Row],[Pnr.]]=GI$7,Tbl.Kosten[[#This Row],[Te financieren]],"")</f>
        <v/>
      </c>
      <c r="GJ95" s="160" t="str">
        <f>IF(Tbl.Kosten[[#This Row],[Pnr.]]=GJ$7,Tbl.Kosten[[#This Row],[Te financieren]],"")</f>
        <v/>
      </c>
      <c r="GK95" s="160" t="str">
        <f>IF(Tbl.Kosten[[#This Row],[Pnr.]]=GK$7,Tbl.Kosten[[#This Row],[Te financieren]],"")</f>
        <v/>
      </c>
      <c r="GL95" s="160" t="str">
        <f>IF(Tbl.Kosten[[#This Row],[Pnr.]]=GL$7,Tbl.Kosten[[#This Row],[Te financieren]],"")</f>
        <v/>
      </c>
      <c r="GM95" s="160" t="str">
        <f>IF(Tbl.Kosten[[#This Row],[Pnr.]]=GM$7,Tbl.Kosten[[#This Row],[Te financieren]],"")</f>
        <v/>
      </c>
      <c r="GN95" s="160" t="str">
        <f>IF(Tbl.Kosten[[#This Row],[Pnr.]]=GN$7,Tbl.Kosten[[#This Row],[Te financieren]],"")</f>
        <v/>
      </c>
      <c r="GO95" s="160" t="str">
        <f>IF(Tbl.Kosten[[#This Row],[Pnr.]]=GO$7,Tbl.Kosten[[#This Row],[Te financieren]],"")</f>
        <v/>
      </c>
      <c r="GP95" s="160" t="str">
        <f>IF(Tbl.Kosten[[#This Row],[Pnr.]]=GP$7,Tbl.Kosten[[#This Row],[Te financieren]],"")</f>
        <v/>
      </c>
      <c r="GQ95" s="160" t="str">
        <f>IF(Tbl.Kosten[[#This Row],[Pnr.]]=GQ$7,Tbl.Kosten[[#This Row],[Te financieren]],"")</f>
        <v/>
      </c>
      <c r="GR95" s="160" t="str">
        <f>IF(Tbl.Kosten[[#This Row],[Pnr.]]=GR$7,Tbl.Kosten[[#This Row],[Te financieren]],"")</f>
        <v/>
      </c>
      <c r="GS95" s="160" t="str">
        <f>IF(Tbl.Kosten[[#This Row],[Pnr.]]=GS$7,Tbl.Kosten[[#This Row],[Te financieren]],"")</f>
        <v/>
      </c>
      <c r="GT95" s="160" t="str">
        <f>IF(Tbl.Kosten[[#This Row],[Pnr.]]=GT$7,Tbl.Kosten[[#This Row],[Te financieren]],"")</f>
        <v/>
      </c>
      <c r="GU95" s="160" t="str">
        <f>IF(Tbl.Kosten[[#This Row],[Pnr.]]=GU$7,Tbl.Kosten[[#This Row],[Te financieren]],"")</f>
        <v/>
      </c>
      <c r="GV95" s="160" t="str">
        <f>IF(Tbl.Kosten[[#This Row],[Pnr.]]=GV$7,Tbl.Kosten[[#This Row],[Te financieren]],"")</f>
        <v/>
      </c>
      <c r="GW95" s="160" t="str">
        <f>IF(Tbl.Kosten[[#This Row],[Pnr.]]=GW$7,Tbl.Kosten[[#This Row],[Te financieren]],"")</f>
        <v/>
      </c>
      <c r="GX95" s="160" t="str">
        <f>IF(Tbl.Kosten[[#This Row],[Pnr.]]=GX$7,Tbl.Kosten[[#This Row],[Te financieren]],"")</f>
        <v/>
      </c>
      <c r="GY95" s="160" t="str">
        <f>IF(Tbl.Kosten[[#This Row],[Pnr.]]=GY$7,Tbl.Kosten[[#This Row],[Te financieren]],"")</f>
        <v/>
      </c>
      <c r="GZ95" s="160" t="str">
        <f>IF(Tbl.Kosten[[#This Row],[Pnr.]]=GZ$7,Tbl.Kosten[[#This Row],[Te financieren]],"")</f>
        <v/>
      </c>
      <c r="HA95" s="160" t="str">
        <f>IF(Tbl.Kosten[[#This Row],[Pnr.]]=HA$7,Tbl.Kosten[[#This Row],[Te financieren]],"")</f>
        <v/>
      </c>
      <c r="HB95" s="160" t="str">
        <f>IF(Tbl.Kosten[[#This Row],[Pnr.]]=HB$7,Tbl.Kosten[[#This Row],[Te financieren]],"")</f>
        <v/>
      </c>
      <c r="HC95" s="160" t="str">
        <f>IF(Tbl.Kosten[[#This Row],[Pnr.]]=HC$7,Tbl.Kosten[[#This Row],[Te financieren]],"")</f>
        <v/>
      </c>
      <c r="HD95" s="160" t="str">
        <f>IF(Tbl.Kosten[[#This Row],[Pnr.]]=HD$7,Tbl.Kosten[[#This Row],[Te financieren]],"")</f>
        <v/>
      </c>
      <c r="HE95" s="160" t="str">
        <f>IF(Tbl.Kosten[[#This Row],[Pnr.]]=HE$7,Tbl.Kosten[[#This Row],[Te financieren]],"")</f>
        <v/>
      </c>
      <c r="HF95" s="160" t="str">
        <f>IF(Tbl.Kosten[[#This Row],[Pnr.]]=HF$7,Tbl.Kosten[[#This Row],[Te financieren]],"")</f>
        <v/>
      </c>
      <c r="HG95" s="160" t="str">
        <f>IF(Tbl.Kosten[[#This Row],[Pnr.]]=HG$7,Tbl.Kosten[[#This Row],[Te financieren]],"")</f>
        <v/>
      </c>
      <c r="HH95" s="160" t="str">
        <f>IF(Tbl.Kosten[[#This Row],[Pnr.]]=HH$7,Tbl.Kosten[[#This Row],[Te financieren]],"")</f>
        <v/>
      </c>
      <c r="HI95" s="160" t="str">
        <f>IF(Tbl.Kosten[[#This Row],[Pnr.]]=HI$7,Tbl.Kosten[[#This Row],[Te financieren]],"")</f>
        <v/>
      </c>
      <c r="HJ95" s="160" t="str">
        <f>IF(Tbl.Kosten[[#This Row],[Pnr.]]=HJ$7,Tbl.Kosten[[#This Row],[Te financieren]],"")</f>
        <v/>
      </c>
      <c r="HK95" s="160" t="str">
        <f>IF(Tbl.Kosten[[#This Row],[Pnr.]]=HK$7,Tbl.Kosten[[#This Row],[Te financieren]],"")</f>
        <v/>
      </c>
      <c r="HL95" s="160" t="str">
        <f>IF(Tbl.Kosten[[#This Row],[Pnr.]]=HL$7,Tbl.Kosten[[#This Row],[Te financieren]],"")</f>
        <v/>
      </c>
      <c r="HM95" s="160" t="str">
        <f>IF(Tbl.Kosten[[#This Row],[Pnr.]]=HM$7,Tbl.Kosten[[#This Row],[Te financieren]],"")</f>
        <v/>
      </c>
      <c r="HN95" s="160" t="str">
        <f>IF(Tbl.Kosten[[#This Row],[Pnr.]]=HN$7,Tbl.Kosten[[#This Row],[Te financieren]],"")</f>
        <v/>
      </c>
      <c r="HO95" s="160" t="str">
        <f>IF(Tbl.Kosten[[#This Row],[Pnr.]]=HO$7,Tbl.Kosten[[#This Row],[Te financieren]],"")</f>
        <v/>
      </c>
      <c r="HP95" s="160" t="str">
        <f>IF(Tbl.Kosten[[#This Row],[Pnr.]]=HP$7,Tbl.Kosten[[#This Row],[Te financieren]],"")</f>
        <v/>
      </c>
      <c r="HQ95" s="160" t="str">
        <f>IF(Tbl.Kosten[[#This Row],[Pnr.]]=HQ$7,Tbl.Kosten[[#This Row],[Te financieren]],"")</f>
        <v/>
      </c>
      <c r="HR95" s="160" t="str">
        <f>IF(Tbl.Kosten[[#This Row],[Pnr.]]=HR$7,Tbl.Kosten[[#This Row],[Te financieren]],"")</f>
        <v/>
      </c>
      <c r="HS95" s="160" t="str">
        <f>IF(Tbl.Kosten[[#This Row],[Pnr.]]=HS$7,Tbl.Kosten[[#This Row],[Te financieren]],"")</f>
        <v/>
      </c>
      <c r="HT95" s="160" t="str">
        <f>IF(Tbl.Kosten[[#This Row],[Pnr.]]=HT$7,Tbl.Kosten[[#This Row],[Te financieren]],"")</f>
        <v/>
      </c>
      <c r="HU95" s="160" t="str">
        <f>IF(Tbl.Kosten[[#This Row],[Pnr.]]=HU$7,Tbl.Kosten[[#This Row],[Te financieren]],"")</f>
        <v/>
      </c>
      <c r="HV95" s="160" t="str">
        <f>IF(Tbl.Kosten[[#This Row],[Pnr.]]=HV$7,Tbl.Kosten[[#This Row],[Te financieren]],"")</f>
        <v/>
      </c>
      <c r="HW95" s="160" t="str">
        <f>IF(Tbl.Kosten[[#This Row],[Pnr.]]=HW$7,Tbl.Kosten[[#This Row],[Te financieren]],"")</f>
        <v/>
      </c>
    </row>
    <row r="96" spans="2:231" x14ac:dyDescent="0.3">
      <c r="B96" s="144"/>
      <c r="C96" s="147"/>
      <c r="D96" s="146"/>
      <c r="E96" s="147"/>
      <c r="F96" s="145"/>
      <c r="G96" s="11" t="str">
        <f>IF(Tbl.Kosten[[#This Row],[Medewerker e/o 
functie]]&lt;&gt;"",_xlfn.XLOOKUP(Tbl.Kosten[[#This Row],[Medewerker e/o 
functie]],Tbl.Uurtarief[Medewerker en/of functie],Tbl.Uurtarief[Uurtarief],"",0,1),"")</f>
        <v/>
      </c>
      <c r="H96" s="121">
        <f>IFERROR(Tbl.Kosten[[#This Row],[Uren]]*Tbl.Kosten[[#This Row],[Uurtarief]],0)</f>
        <v>0</v>
      </c>
      <c r="I96" s="119" t="str">
        <f>IF(Tbl.Kosten[[#This Row],[Subtotaal uren]]&lt;&gt;0,_xlfn.XLOOKUP(Tbl.Kosten[[#This Row],[Medewerker e/o 
functie]],Tbl.Uurtarief[Medewerker en/of functie],Tbl.Uurtarief[Kostensoort arbeid],"",0,1),"")</f>
        <v/>
      </c>
      <c r="J96" s="147"/>
      <c r="K96" s="145"/>
      <c r="L96" s="149" t="str">
        <f>IF(Tbl.Kosten[[#This Row],[Activum]]&lt;&gt;"",_xlfn.XLOOKUP(Tbl.Kosten[[#This Row],[Activum]],Tbl.Afschrijvingskosten[Activum],Tbl.Afschrijvingskosten[Tarief per afschrijvings-eenheid],"",0,1),"")</f>
        <v/>
      </c>
      <c r="M96" s="122">
        <f>IFERROR(Tbl.Kosten[[#This Row],[Een-
heden]]*Tbl.Kosten[[#This Row],[Afschrijvings-
tarief]],0)</f>
        <v>0</v>
      </c>
      <c r="N96" s="122" t="str">
        <f>IF(Tbl.Kosten[[#This Row],[Subtotaal afschrijving]]&lt;&gt;0,Lijsten!A94,"")</f>
        <v/>
      </c>
      <c r="O96" s="150"/>
      <c r="P96" s="145"/>
      <c r="Q96" s="148"/>
      <c r="R96" s="122">
        <f>IFERROR(Tbl.Kosten[[#This Row],[Aantal]]*Tbl.Kosten[[#This Row],[Tarief]],0)</f>
        <v>0</v>
      </c>
      <c r="S96" s="8">
        <f>IFERROR(Tbl.Kosten[[#This Row],[Subtotaal overige kosten]]+Tbl.Kosten[[#This Row],[Subtotaal uren]]+Tbl.Kosten[[#This Row],[Subtotaal afschrijving]],0)</f>
        <v>0</v>
      </c>
      <c r="T96" s="8">
        <f>IFERROR(Tbl.Kosten[[#This Row],[Totaal kosten]]*Tbl.Kosten[[#This Row],[Subsidie%]],0)</f>
        <v>0</v>
      </c>
      <c r="U96" s="4" t="str" cm="1">
        <f t="array" ref="U96">IFERROR(_xlfn.IFS(Tbl.Kosten[[#This Row],[Subtotaal uren]]&lt;&gt;0,Tbl.Kosten[[#This Row],[Kostensoort arbeid]],Tbl.Kosten[[#This Row],[Subtotaal afschrijving]]&lt;&gt;0,Tbl.Kosten[[#This Row],[Kostensoort afschrijving]],Tbl.Kosten[[#This Row],[Subtotaal overige kosten]]&lt;&gt;0,Tbl.Kosten[[#This Row],[Kostensoort overig]]),"")</f>
        <v/>
      </c>
      <c r="V96" s="4" t="str">
        <f>IFERROR(_xlfn.XLOOKUP(Tbl.Kosten[[#This Row],[Activiteitencode]],Tbl.Activiteiten[Activiteitcode],Tbl.Activiteiten[Werkpakketcode],"",0,1),"")</f>
        <v/>
      </c>
      <c r="W96" s="4" t="str">
        <f>IFERROR(_xlfn.XLOOKUP(Tbl.Kosten[[#This Row],[Werkpakketcode]],Tbl.Werkpakketten[Werkpakketcode],Tbl.Werkpakketten[Subsidiabele activiteit],"",0,1),"")</f>
        <v/>
      </c>
      <c r="X96" s="12">
        <f>IFERROR(_xlfn.XLOOKUP(Tbl.Kosten[[#This Row],[Sanr.]],Tbl.Subsidiehoogte[SAnr.],Tbl.Subsidiehoogte[Sub. Percentage],0,0,1),0)</f>
        <v>0</v>
      </c>
      <c r="Y96" s="154" t="str">
        <f>IFERROR(_xlfn.XLOOKUP(Tbl.Kosten[[#This Row],[Partnercode]],Tbl.Projectpartners[Partnercode],Tbl.Projectpartners[PNr.],"",0,1),"")</f>
        <v>P1</v>
      </c>
      <c r="Z96" s="158">
        <f>IF(Tbl.Kosten[[#This Row],[Pnr.]]=Z$7,Tbl.Kosten[[#This Row],[Totaal kosten]],"")</f>
        <v>0</v>
      </c>
      <c r="AA96" s="158" t="str">
        <f>IF(Tbl.Kosten[[#This Row],[Pnr.]]=AA$7,Tbl.Kosten[[#This Row],[Totaal kosten]],"")</f>
        <v/>
      </c>
      <c r="AB96" s="158" t="str">
        <f>IF(Tbl.Kosten[[#This Row],[Pnr.]]=AB$7,Tbl.Kosten[[#This Row],[Totaal kosten]],"")</f>
        <v/>
      </c>
      <c r="AC96" s="158" t="str">
        <f>IF(Tbl.Kosten[[#This Row],[Pnr.]]=AC$7,Tbl.Kosten[[#This Row],[Totaal kosten]],"")</f>
        <v/>
      </c>
      <c r="AD96" s="158" t="str">
        <f>IF(Tbl.Kosten[[#This Row],[Pnr.]]=AD$7,Tbl.Kosten[[#This Row],[Totaal kosten]],"")</f>
        <v/>
      </c>
      <c r="AE96" s="158" t="str">
        <f>IF(Tbl.Kosten[[#This Row],[Pnr.]]=AE$7,Tbl.Kosten[[#This Row],[Totaal kosten]],"")</f>
        <v/>
      </c>
      <c r="AF96" s="158" t="str">
        <f>IF(Tbl.Kosten[[#This Row],[Pnr.]]=AF$7,Tbl.Kosten[[#This Row],[Totaal kosten]],"")</f>
        <v/>
      </c>
      <c r="AG96" s="158" t="str">
        <f>IF(Tbl.Kosten[[#This Row],[Pnr.]]=AG$7,Tbl.Kosten[[#This Row],[Totaal kosten]],"")</f>
        <v/>
      </c>
      <c r="AH96" s="158" t="str">
        <f>IF(Tbl.Kosten[[#This Row],[Pnr.]]=AH$7,Tbl.Kosten[[#This Row],[Totaal kosten]],"")</f>
        <v/>
      </c>
      <c r="AI96" s="158" t="str">
        <f>IF(Tbl.Kosten[[#This Row],[Pnr.]]=AI$7,Tbl.Kosten[[#This Row],[Totaal kosten]],"")</f>
        <v/>
      </c>
      <c r="AJ96" s="158" t="str">
        <f>IF(Tbl.Kosten[[#This Row],[Pnr.]]=AJ$7,Tbl.Kosten[[#This Row],[Totaal kosten]],"")</f>
        <v/>
      </c>
      <c r="AK96" s="158" t="str">
        <f>IF(Tbl.Kosten[[#This Row],[Pnr.]]=AK$7,Tbl.Kosten[[#This Row],[Totaal kosten]],"")</f>
        <v/>
      </c>
      <c r="AL96" s="158" t="str">
        <f>IF(Tbl.Kosten[[#This Row],[Pnr.]]=AL$7,Tbl.Kosten[[#This Row],[Totaal kosten]],"")</f>
        <v/>
      </c>
      <c r="AM96" s="158" t="str">
        <f>IF(Tbl.Kosten[[#This Row],[Pnr.]]=AM$7,Tbl.Kosten[[#This Row],[Totaal kosten]],"")</f>
        <v/>
      </c>
      <c r="AN96" s="158" t="str">
        <f>IF(Tbl.Kosten[[#This Row],[Pnr.]]=AN$7,Tbl.Kosten[[#This Row],[Totaal kosten]],"")</f>
        <v/>
      </c>
      <c r="AO96" s="158" t="str">
        <f>IF(Tbl.Kosten[[#This Row],[Pnr.]]=AO$7,Tbl.Kosten[[#This Row],[Totaal kosten]],"")</f>
        <v/>
      </c>
      <c r="AP96" s="158" t="str">
        <f>IF(Tbl.Kosten[[#This Row],[Pnr.]]=AP$7,Tbl.Kosten[[#This Row],[Totaal kosten]],"")</f>
        <v/>
      </c>
      <c r="AQ96" s="158" t="str">
        <f>IF(Tbl.Kosten[[#This Row],[Pnr.]]=AQ$7,Tbl.Kosten[[#This Row],[Totaal kosten]],"")</f>
        <v/>
      </c>
      <c r="AR96" s="158" t="str">
        <f>IF(Tbl.Kosten[[#This Row],[Pnr.]]=AR$7,Tbl.Kosten[[#This Row],[Totaal kosten]],"")</f>
        <v/>
      </c>
      <c r="AS96" s="158" t="str">
        <f>IF(Tbl.Kosten[[#This Row],[Pnr.]]=AS$7,Tbl.Kosten[[#This Row],[Totaal kosten]],"")</f>
        <v/>
      </c>
      <c r="AT96" s="158" t="str">
        <f>IF(Tbl.Kosten[[#This Row],[Pnr.]]=AT$7,Tbl.Kosten[[#This Row],[Totaal kosten]],"")</f>
        <v/>
      </c>
      <c r="AU96" s="158" t="str">
        <f>IF(Tbl.Kosten[[#This Row],[Pnr.]]=AU$7,Tbl.Kosten[[#This Row],[Totaal kosten]],"")</f>
        <v/>
      </c>
      <c r="AV96" s="158" t="str">
        <f>IF(Tbl.Kosten[[#This Row],[Pnr.]]=AV$7,Tbl.Kosten[[#This Row],[Totaal kosten]],"")</f>
        <v/>
      </c>
      <c r="AW96" s="158" t="str">
        <f>IF(Tbl.Kosten[[#This Row],[Pnr.]]=AW$7,Tbl.Kosten[[#This Row],[Totaal kosten]],"")</f>
        <v/>
      </c>
      <c r="AX96" s="158" t="str">
        <f>IF(Tbl.Kosten[[#This Row],[Pnr.]]=AX$7,Tbl.Kosten[[#This Row],[Totaal kosten]],"")</f>
        <v/>
      </c>
      <c r="AY96" s="158" t="str">
        <f>IF(Tbl.Kosten[[#This Row],[Pnr.]]=AY$7,Tbl.Kosten[[#This Row],[Totaal kosten]],"")</f>
        <v/>
      </c>
      <c r="AZ96" s="158" t="str">
        <f>IF(Tbl.Kosten[[#This Row],[Pnr.]]=AZ$7,Tbl.Kosten[[#This Row],[Totaal kosten]],"")</f>
        <v/>
      </c>
      <c r="BA96" s="158" t="str">
        <f>IF(Tbl.Kosten[[#This Row],[Pnr.]]=BA$7,Tbl.Kosten[[#This Row],[Totaal kosten]],"")</f>
        <v/>
      </c>
      <c r="BB96" s="158" t="str">
        <f>IF(Tbl.Kosten[[#This Row],[Pnr.]]=BB$7,Tbl.Kosten[[#This Row],[Totaal kosten]],"")</f>
        <v/>
      </c>
      <c r="BC96" s="158" t="str">
        <f>IF(Tbl.Kosten[[#This Row],[Pnr.]]=BC$7,Tbl.Kosten[[#This Row],[Totaal kosten]],"")</f>
        <v/>
      </c>
      <c r="BD96" s="158" t="str">
        <f>IF(Tbl.Kosten[[#This Row],[Pnr.]]=BD$7,Tbl.Kosten[[#This Row],[Totaal kosten]],"")</f>
        <v/>
      </c>
      <c r="BE96" s="158" t="str">
        <f>IF(Tbl.Kosten[[#This Row],[Pnr.]]=BE$7,Tbl.Kosten[[#This Row],[Totaal kosten]],"")</f>
        <v/>
      </c>
      <c r="BF96" s="158" t="str">
        <f>IF(Tbl.Kosten[[#This Row],[Pnr.]]=BF$7,Tbl.Kosten[[#This Row],[Totaal kosten]],"")</f>
        <v/>
      </c>
      <c r="BG96" s="158" t="str">
        <f>IF(Tbl.Kosten[[#This Row],[Pnr.]]=BG$7,Tbl.Kosten[[#This Row],[Totaal kosten]],"")</f>
        <v/>
      </c>
      <c r="BH96" s="158" t="str">
        <f>IF(Tbl.Kosten[[#This Row],[Pnr.]]=BH$7,Tbl.Kosten[[#This Row],[Totaal kosten]],"")</f>
        <v/>
      </c>
      <c r="BI96" s="158" t="str">
        <f>IF(Tbl.Kosten[[#This Row],[Pnr.]]=BI$7,Tbl.Kosten[[#This Row],[Totaal kosten]],"")</f>
        <v/>
      </c>
      <c r="BJ96" s="158" t="str">
        <f>IF(Tbl.Kosten[[#This Row],[Pnr.]]=BJ$7,Tbl.Kosten[[#This Row],[Totaal kosten]],"")</f>
        <v/>
      </c>
      <c r="BK96" s="158" t="str">
        <f>IF(Tbl.Kosten[[#This Row],[Pnr.]]=BK$7,Tbl.Kosten[[#This Row],[Totaal kosten]],"")</f>
        <v/>
      </c>
      <c r="BL96" s="158" t="str">
        <f>IF(Tbl.Kosten[[#This Row],[Pnr.]]=BL$7,Tbl.Kosten[[#This Row],[Totaal kosten]],"")</f>
        <v/>
      </c>
      <c r="BM96" s="158" t="str">
        <f>IF(Tbl.Kosten[[#This Row],[Pnr.]]=BM$7,Tbl.Kosten[[#This Row],[Totaal kosten]],"")</f>
        <v/>
      </c>
      <c r="BN96" s="158" t="str">
        <f>IF(Tbl.Kosten[[#This Row],[Pnr.]]=BN$7,Tbl.Kosten[[#This Row],[Totaal kosten]],"")</f>
        <v/>
      </c>
      <c r="BO96" s="158" t="str">
        <f>IF(Tbl.Kosten[[#This Row],[Pnr.]]=BO$7,Tbl.Kosten[[#This Row],[Totaal kosten]],"")</f>
        <v/>
      </c>
      <c r="BP96" s="158" t="str">
        <f>IF(Tbl.Kosten[[#This Row],[Pnr.]]=BP$7,Tbl.Kosten[[#This Row],[Totaal kosten]],"")</f>
        <v/>
      </c>
      <c r="BQ96" s="158" t="str">
        <f>IF(Tbl.Kosten[[#This Row],[Pnr.]]=BQ$7,Tbl.Kosten[[#This Row],[Totaal kosten]],"")</f>
        <v/>
      </c>
      <c r="BR96" s="158" t="str">
        <f>IF(Tbl.Kosten[[#This Row],[Pnr.]]=BR$7,Tbl.Kosten[[#This Row],[Totaal kosten]],"")</f>
        <v/>
      </c>
      <c r="BS96" s="158" t="str">
        <f>IF(Tbl.Kosten[[#This Row],[Pnr.]]=BS$7,Tbl.Kosten[[#This Row],[Totaal kosten]],"")</f>
        <v/>
      </c>
      <c r="BT96" s="158" t="str">
        <f>IF(Tbl.Kosten[[#This Row],[Pnr.]]=BT$7,Tbl.Kosten[[#This Row],[Totaal kosten]],"")</f>
        <v/>
      </c>
      <c r="BU96" s="158" t="str">
        <f>IF(Tbl.Kosten[[#This Row],[Pnr.]]=BU$7,Tbl.Kosten[[#This Row],[Totaal kosten]],"")</f>
        <v/>
      </c>
      <c r="BV96" s="158" t="str">
        <f>IF(Tbl.Kosten[[#This Row],[Pnr.]]=BV$7,Tbl.Kosten[[#This Row],[Totaal kosten]],"")</f>
        <v/>
      </c>
      <c r="BW96" s="158" t="str">
        <f>IF(Tbl.Kosten[[#This Row],[Pnr.]]=BW$7,Tbl.Kosten[[#This Row],[Totaal kosten]],"")</f>
        <v/>
      </c>
      <c r="BX96" s="158" t="str">
        <f>IFERROR(_xlfn.XLOOKUP(Tbl.Kosten[[#This Row],[Werkpakketcode]],Tbl.Werkpakketten[Werkpakketcode],Tbl.Werkpakketten[WPnr.],"",0,1),"")</f>
        <v/>
      </c>
      <c r="BY96" s="158" t="str">
        <f>IF(Tbl.Kosten[[#This Row],[WPnr.]]=BY$7,Tbl.Kosten[[#This Row],[Totaal kosten]],"")</f>
        <v/>
      </c>
      <c r="BZ96" s="158" t="str">
        <f>IF(Tbl.Kosten[[#This Row],[WPnr.]]=BZ$7,Tbl.Kosten[[#This Row],[Totaal kosten]],"")</f>
        <v/>
      </c>
      <c r="CA96" s="158" t="str">
        <f>IF(Tbl.Kosten[[#This Row],[WPnr.]]=CA$7,Tbl.Kosten[[#This Row],[Totaal kosten]],"")</f>
        <v/>
      </c>
      <c r="CB96" s="158" t="str">
        <f>IF(Tbl.Kosten[[#This Row],[WPnr.]]=CB$7,Tbl.Kosten[[#This Row],[Totaal kosten]],"")</f>
        <v/>
      </c>
      <c r="CC96" s="158" t="str">
        <f>IF(Tbl.Kosten[[#This Row],[WPnr.]]=CC$7,Tbl.Kosten[[#This Row],[Totaal kosten]],"")</f>
        <v/>
      </c>
      <c r="CD96" s="158" t="str">
        <f>IF(Tbl.Kosten[[#This Row],[WPnr.]]=CD$7,Tbl.Kosten[[#This Row],[Totaal kosten]],"")</f>
        <v/>
      </c>
      <c r="CE96" s="158" t="str">
        <f>IF(Tbl.Kosten[[#This Row],[WPnr.]]=CE$7,Tbl.Kosten[[#This Row],[Totaal kosten]],"")</f>
        <v/>
      </c>
      <c r="CF96" s="158" t="str">
        <f>IF(Tbl.Kosten[[#This Row],[WPnr.]]=CF$7,Tbl.Kosten[[#This Row],[Totaal kosten]],"")</f>
        <v/>
      </c>
      <c r="CG96" s="158" t="str">
        <f>IF(Tbl.Kosten[[#This Row],[WPnr.]]=CG$7,Tbl.Kosten[[#This Row],[Totaal kosten]],"")</f>
        <v/>
      </c>
      <c r="CH96" s="158" t="str">
        <f>IF(Tbl.Kosten[[#This Row],[WPnr.]]=CH$7,Tbl.Kosten[[#This Row],[Totaal kosten]],"")</f>
        <v/>
      </c>
      <c r="CI96" s="158" t="str">
        <f>IF(Tbl.Kosten[[#This Row],[WPnr.]]=CI$7,Tbl.Kosten[[#This Row],[Totaal kosten]],"")</f>
        <v/>
      </c>
      <c r="CJ96" s="158" t="str">
        <f>IF(Tbl.Kosten[[#This Row],[WPnr.]]=CJ$7,Tbl.Kosten[[#This Row],[Totaal kosten]],"")</f>
        <v/>
      </c>
      <c r="CK96" s="158" t="str">
        <f>IF(Tbl.Kosten[[#This Row],[WPnr.]]=CK$7,Tbl.Kosten[[#This Row],[Totaal kosten]],"")</f>
        <v/>
      </c>
      <c r="CL96" s="158" t="str">
        <f>IF(Tbl.Kosten[[#This Row],[WPnr.]]=CL$7,Tbl.Kosten[[#This Row],[Totaal kosten]],"")</f>
        <v/>
      </c>
      <c r="CM96" s="158" t="str">
        <f>IF(Tbl.Kosten[[#This Row],[WPnr.]]=CM$7,Tbl.Kosten[[#This Row],[Totaal kosten]],"")</f>
        <v/>
      </c>
      <c r="CN96" s="158" t="str">
        <f>IF(Tbl.Kosten[[#This Row],[WPnr.]]=CN$7,Tbl.Kosten[[#This Row],[Totaal kosten]],"")</f>
        <v/>
      </c>
      <c r="CO96" s="158" t="str">
        <f>IF(Tbl.Kosten[[#This Row],[WPnr.]]=CO$7,Tbl.Kosten[[#This Row],[Totaal kosten]],"")</f>
        <v/>
      </c>
      <c r="CP96" s="158" t="str">
        <f>IF(Tbl.Kosten[[#This Row],[WPnr.]]=CP$7,Tbl.Kosten[[#This Row],[Totaal kosten]],"")</f>
        <v/>
      </c>
      <c r="CQ96" s="158" t="str">
        <f>IF(Tbl.Kosten[[#This Row],[WPnr.]]=CQ$7,Tbl.Kosten[[#This Row],[Totaal kosten]],"")</f>
        <v/>
      </c>
      <c r="CR96" s="158" t="str">
        <f>IF(Tbl.Kosten[[#This Row],[WPnr.]]=CR$7,Tbl.Kosten[[#This Row],[Totaal kosten]],"")</f>
        <v/>
      </c>
      <c r="CS96" s="158" t="str">
        <f>IF(Tbl.Kosten[[#This Row],[WPnr.]]=CS$7,Tbl.Kosten[[#This Row],[Totaal kosten]],"")</f>
        <v/>
      </c>
      <c r="CT96" s="158" t="str">
        <f>IF(Tbl.Kosten[[#This Row],[WPnr.]]=CT$7,Tbl.Kosten[[#This Row],[Totaal kosten]],"")</f>
        <v/>
      </c>
      <c r="CU96" s="158" t="str">
        <f>IF(Tbl.Kosten[[#This Row],[WPnr.]]=CU$7,Tbl.Kosten[[#This Row],[Totaal kosten]],"")</f>
        <v/>
      </c>
      <c r="CV96" s="158" t="str">
        <f>IF(Tbl.Kosten[[#This Row],[WPnr.]]=CV$7,Tbl.Kosten[[#This Row],[Totaal kosten]],"")</f>
        <v/>
      </c>
      <c r="CW96" s="158" t="str">
        <f>IF(Tbl.Kosten[[#This Row],[WPnr.]]=CW$7,Tbl.Kosten[[#This Row],[Totaal kosten]],"")</f>
        <v/>
      </c>
      <c r="CX96" s="158" t="str">
        <f>IF(Tbl.Kosten[[#This Row],[WPnr.]]=CX$7,Tbl.Kosten[[#This Row],[Totaal kosten]],"")</f>
        <v/>
      </c>
      <c r="CY96" s="158" t="str">
        <f>IF(Tbl.Kosten[[#This Row],[WPnr.]]=CY$7,Tbl.Kosten[[#This Row],[Totaal kosten]],"")</f>
        <v/>
      </c>
      <c r="CZ96" s="158" t="str">
        <f>IF(Tbl.Kosten[[#This Row],[WPnr.]]=CZ$7,Tbl.Kosten[[#This Row],[Totaal kosten]],"")</f>
        <v/>
      </c>
      <c r="DA96" s="158" t="str">
        <f>IF(Tbl.Kosten[[#This Row],[WPnr.]]=DA$7,Tbl.Kosten[[#This Row],[Totaal kosten]],"")</f>
        <v/>
      </c>
      <c r="DB96" s="158" t="str">
        <f>IF(Tbl.Kosten[[#This Row],[WPnr.]]=DB$7,Tbl.Kosten[[#This Row],[Totaal kosten]],"")</f>
        <v/>
      </c>
      <c r="DC96" s="158" t="str">
        <f>IF(Tbl.Kosten[[#This Row],[WPnr.]]=DC$7,Tbl.Kosten[[#This Row],[Totaal kosten]],"")</f>
        <v/>
      </c>
      <c r="DD96" s="158" t="str">
        <f>IF(Tbl.Kosten[[#This Row],[WPnr.]]=DD$7,Tbl.Kosten[[#This Row],[Totaal kosten]],"")</f>
        <v/>
      </c>
      <c r="DE96" s="158" t="str">
        <f>IF(Tbl.Kosten[[#This Row],[WPnr.]]=DE$7,Tbl.Kosten[[#This Row],[Totaal kosten]],"")</f>
        <v/>
      </c>
      <c r="DF96" s="158" t="str">
        <f>IF(Tbl.Kosten[[#This Row],[WPnr.]]=DF$7,Tbl.Kosten[[#This Row],[Totaal kosten]],"")</f>
        <v/>
      </c>
      <c r="DG96" s="158" t="str">
        <f>IF(Tbl.Kosten[[#This Row],[WPnr.]]=DG$7,Tbl.Kosten[[#This Row],[Totaal kosten]],"")</f>
        <v/>
      </c>
      <c r="DH96" s="158" t="str">
        <f>IF(Tbl.Kosten[[#This Row],[WPnr.]]=DH$7,Tbl.Kosten[[#This Row],[Totaal kosten]],"")</f>
        <v/>
      </c>
      <c r="DI96" s="158" t="str">
        <f>IF(Tbl.Kosten[[#This Row],[WPnr.]]=DI$7,Tbl.Kosten[[#This Row],[Totaal kosten]],"")</f>
        <v/>
      </c>
      <c r="DJ96" s="158" t="str">
        <f>IF(Tbl.Kosten[[#This Row],[WPnr.]]=DJ$7,Tbl.Kosten[[#This Row],[Totaal kosten]],"")</f>
        <v/>
      </c>
      <c r="DK96" s="158" t="str">
        <f>IF(Tbl.Kosten[[#This Row],[WPnr.]]=DK$7,Tbl.Kosten[[#This Row],[Totaal kosten]],"")</f>
        <v/>
      </c>
      <c r="DL96" s="158" t="str">
        <f>IF(Tbl.Kosten[[#This Row],[WPnr.]]=DL$7,Tbl.Kosten[[#This Row],[Totaal kosten]],"")</f>
        <v/>
      </c>
      <c r="DM96" s="158" t="str">
        <f>IF(Tbl.Kosten[[#This Row],[WPnr.]]=DM$7,Tbl.Kosten[[#This Row],[Totaal kosten]],"")</f>
        <v/>
      </c>
      <c r="DN96" s="158" t="str">
        <f>IF(Tbl.Kosten[[#This Row],[WPnr.]]=DN$7,Tbl.Kosten[[#This Row],[Totaal kosten]],"")</f>
        <v/>
      </c>
      <c r="DO96" s="158" t="str">
        <f>IF(Tbl.Kosten[[#This Row],[WPnr.]]=DO$7,Tbl.Kosten[[#This Row],[Totaal kosten]],"")</f>
        <v/>
      </c>
      <c r="DP96" s="158" t="str">
        <f>IF(Tbl.Kosten[[#This Row],[WPnr.]]=DP$7,Tbl.Kosten[[#This Row],[Totaal kosten]],"")</f>
        <v/>
      </c>
      <c r="DQ96" s="158" t="str">
        <f>IF(Tbl.Kosten[[#This Row],[WPnr.]]=DQ$7,Tbl.Kosten[[#This Row],[Totaal kosten]],"")</f>
        <v/>
      </c>
      <c r="DR96" s="158" t="str">
        <f>IF(Tbl.Kosten[[#This Row],[WPnr.]]=DR$7,Tbl.Kosten[[#This Row],[Totaal kosten]],"")</f>
        <v/>
      </c>
      <c r="DS96" s="158" t="str">
        <f>IF(Tbl.Kosten[[#This Row],[WPnr.]]=DS$7,Tbl.Kosten[[#This Row],[Totaal kosten]],"")</f>
        <v/>
      </c>
      <c r="DT96" s="158" t="str">
        <f>IF(Tbl.Kosten[[#This Row],[WPnr.]]=DT$7,Tbl.Kosten[[#This Row],[Totaal kosten]],"")</f>
        <v/>
      </c>
      <c r="DU96" s="158" t="str">
        <f>IF(Tbl.Kosten[[#This Row],[WPnr.]]=DU$7,Tbl.Kosten[[#This Row],[Totaal kosten]],"")</f>
        <v/>
      </c>
      <c r="DV96" s="158" t="str">
        <f>IF(Tbl.Kosten[[#This Row],[WPnr.]]=DV$7,Tbl.Kosten[[#This Row],[Totaal kosten]],"")</f>
        <v/>
      </c>
      <c r="DW96" s="160" t="str">
        <f>IFERROR(_xlfn.XLOOKUP(Tbl.Kosten[[#This Row],[Kostensoort]],Tbl.Kostensoorten[Kostensoorten],Tbl.Kostensoorten[KSnr.],"",0,1),"")</f>
        <v/>
      </c>
      <c r="DX96" s="160" t="str">
        <f>IF(Tbl.Kosten[[#This Row],[KSnr.]]=DX$7,Tbl.Kosten[[#This Row],[Totaal kosten]],"")</f>
        <v/>
      </c>
      <c r="DY96" s="160" t="str">
        <f>IF(Tbl.Kosten[[#This Row],[KSnr.]]=DY$7,Tbl.Kosten[[#This Row],[Totaal kosten]],"")</f>
        <v/>
      </c>
      <c r="DZ96" s="160" t="str">
        <f>IF(Tbl.Kosten[[#This Row],[KSnr.]]=DZ$7,Tbl.Kosten[[#This Row],[Totaal kosten]],"")</f>
        <v/>
      </c>
      <c r="EA96" s="160" t="str">
        <f>IF(Tbl.Kosten[[#This Row],[KSnr.]]=EA$7,Tbl.Kosten[[#This Row],[Totaal kosten]],"")</f>
        <v/>
      </c>
      <c r="EB96" s="160" t="str">
        <f>IF(Tbl.Kosten[[#This Row],[KSnr.]]=EB$7,Tbl.Kosten[[#This Row],[Totaal kosten]],"")</f>
        <v/>
      </c>
      <c r="EC96" s="160" t="str">
        <f>IF(Tbl.Kosten[[#This Row],[KSnr.]]=EC$7,Tbl.Kosten[[#This Row],[Totaal kosten]],"")</f>
        <v/>
      </c>
      <c r="ED96" s="160" t="str">
        <f>IF(Tbl.Kosten[[#This Row],[KSnr.]]=ED$7,Tbl.Kosten[[#This Row],[Totaal kosten]],"")</f>
        <v/>
      </c>
      <c r="EE96" s="160" t="str">
        <f>IF(Tbl.Kosten[[#This Row],[KSnr.]]=EE$7,Tbl.Kosten[[#This Row],[Totaal kosten]],"")</f>
        <v/>
      </c>
      <c r="EF96" s="160" t="str">
        <f>IF(Tbl.Kosten[[#This Row],[KSnr.]]=EF$7,Tbl.Kosten[[#This Row],[Totaal kosten]],"")</f>
        <v/>
      </c>
      <c r="EG96" s="160" t="str">
        <f>IF(Tbl.Kosten[[#This Row],[KSnr.]]=EG$7,Tbl.Kosten[[#This Row],[Totaal kosten]],"")</f>
        <v/>
      </c>
      <c r="EH96" s="160" t="str">
        <f>IF(Tbl.Kosten[[#This Row],[KSnr.]]=EH$7,Tbl.Kosten[[#This Row],[Totaal kosten]],"")</f>
        <v/>
      </c>
      <c r="EI96" s="160" t="str">
        <f>IF(Tbl.Kosten[[#This Row],[KSnr.]]=EI$7,Tbl.Kosten[[#This Row],[Totaal kosten]],"")</f>
        <v/>
      </c>
      <c r="EJ96" s="160" t="str">
        <f>IF(Tbl.Kosten[[#This Row],[KSnr.]]=EJ$7,Tbl.Kosten[[#This Row],[Totaal kosten]],"")</f>
        <v/>
      </c>
      <c r="EK96" s="160" t="str">
        <f>IF(Tbl.Kosten[[#This Row],[KSnr.]]=EK$7,Tbl.Kosten[[#This Row],[Totaal kosten]],"")</f>
        <v/>
      </c>
      <c r="EL96" s="160" t="str">
        <f>IF(Tbl.Kosten[[#This Row],[KSnr.]]=EL$7,Tbl.Kosten[[#This Row],[Totaal kosten]],"")</f>
        <v/>
      </c>
      <c r="EM96" s="160" t="str">
        <f>IF(Tbl.Kosten[[#This Row],[KSnr.]]=EM$7,Tbl.Kosten[[#This Row],[Totaal kosten]],"")</f>
        <v/>
      </c>
      <c r="EN96" s="160" t="str">
        <f>IF(Tbl.Kosten[[#This Row],[KSnr.]]=EN$7,Tbl.Kosten[[#This Row],[Totaal kosten]],"")</f>
        <v/>
      </c>
      <c r="EO96" s="160" t="str">
        <f>IF(Tbl.Kosten[[#This Row],[KSnr.]]=EO$7,Tbl.Kosten[[#This Row],[Totaal kosten]],"")</f>
        <v/>
      </c>
      <c r="EP96" s="160" t="str">
        <f>IF(Tbl.Kosten[[#This Row],[KSnr.]]=EP$7,Tbl.Kosten[[#This Row],[Totaal kosten]],"")</f>
        <v/>
      </c>
      <c r="EQ96" s="160" t="str">
        <f>IF(Tbl.Kosten[[#This Row],[KSnr.]]=EQ$7,Tbl.Kosten[[#This Row],[Totaal kosten]],"")</f>
        <v/>
      </c>
      <c r="ER96" s="154" t="str">
        <f>IFERROR(_xlfn.XLOOKUP(Tbl.Kosten[[#This Row],[Subsidieactiviteit]],Tbl.Subsidiehoogte[Subsidieactiviteit],Tbl.Subsidiehoogte[SAnr.],"",0,1),"")</f>
        <v/>
      </c>
      <c r="ES96" s="160" t="str">
        <f>IF(Tbl.Kosten[[#This Row],[Sanr.]]=ES$7,Tbl.Kosten[[#This Row],[Totaal kosten]],"")</f>
        <v/>
      </c>
      <c r="ET96" s="160" t="str">
        <f>IF(Tbl.Kosten[[#This Row],[Sanr.]]=ET$7,Tbl.Kosten[[#This Row],[Totaal kosten]],"")</f>
        <v/>
      </c>
      <c r="EU96" s="160" t="str">
        <f>IF(Tbl.Kosten[[#This Row],[Sanr.]]=EU$7,Tbl.Kosten[[#This Row],[Totaal kosten]],"")</f>
        <v/>
      </c>
      <c r="EV96" s="160" t="str">
        <f>IF(Tbl.Kosten[[#This Row],[Sanr.]]=EV$7,Tbl.Kosten[[#This Row],[Totaal kosten]],"")</f>
        <v/>
      </c>
      <c r="EW96" s="160" t="str">
        <f>IF(Tbl.Kosten[[#This Row],[Sanr.]]=EW$7,Tbl.Kosten[[#This Row],[Totaal kosten]],"")</f>
        <v/>
      </c>
      <c r="EX96" s="160" t="str">
        <f>IF(Tbl.Kosten[[#This Row],[Sanr.]]=EX$7,Tbl.Kosten[[#This Row],[Totaal kosten]],"")</f>
        <v/>
      </c>
      <c r="EY96" s="160" t="str">
        <f>IF(Tbl.Kosten[[#This Row],[Sanr.]]=EY$7,Tbl.Kosten[[#This Row],[Totaal kosten]],"")</f>
        <v/>
      </c>
      <c r="EZ96" s="160" t="str">
        <f>IF(Tbl.Kosten[[#This Row],[Sanr.]]=EZ$7,Tbl.Kosten[[#This Row],[Totaal kosten]],"")</f>
        <v/>
      </c>
      <c r="FA96" s="160" t="str">
        <f>IF(Tbl.Kosten[[#This Row],[Sanr.]]=FA$7,Tbl.Kosten[[#This Row],[Totaal kosten]],"")</f>
        <v/>
      </c>
      <c r="FB96" s="160" t="str">
        <f>IF(Tbl.Kosten[[#This Row],[Sanr.]]=FB$7,Tbl.Kosten[[#This Row],[Totaal kosten]],"")</f>
        <v/>
      </c>
      <c r="FC96" s="160" t="str">
        <f>IF(Tbl.Kosten[[#This Row],[Sanr.]]=FC$7,Tbl.Kosten[[#This Row],[Totaal kosten]],"")</f>
        <v/>
      </c>
      <c r="FD96" s="160" t="str">
        <f>IF(Tbl.Kosten[[#This Row],[Sanr.]]=FD$7,Tbl.Kosten[[#This Row],[Totaal kosten]],"")</f>
        <v/>
      </c>
      <c r="FE96" s="160" t="str">
        <f>IF(Tbl.Kosten[[#This Row],[Sanr.]]=FE$7,Tbl.Kosten[[#This Row],[Totaal kosten]],"")</f>
        <v/>
      </c>
      <c r="FF96" s="160" t="str">
        <f>IF(Tbl.Kosten[[#This Row],[Sanr.]]=FF$7,Tbl.Kosten[[#This Row],[Totaal kosten]],"")</f>
        <v/>
      </c>
      <c r="FG96" s="160" t="str">
        <f>IF(Tbl.Kosten[[#This Row],[Sanr.]]=FG$7,Tbl.Kosten[[#This Row],[Totaal kosten]],"")</f>
        <v/>
      </c>
      <c r="FH96" s="160" t="str">
        <f>IF(Tbl.Kosten[[#This Row],[Sanr.]]=FH$7,Tbl.Kosten[[#This Row],[Totaal kosten]],"")</f>
        <v/>
      </c>
      <c r="FI96" s="160" t="str">
        <f>IF(Tbl.Kosten[[#This Row],[Sanr.]]=FI$7,Tbl.Kosten[[#This Row],[Totaal kosten]],"")</f>
        <v/>
      </c>
      <c r="FJ96" s="160" t="str">
        <f>IF(Tbl.Kosten[[#This Row],[Sanr.]]=FJ$7,Tbl.Kosten[[#This Row],[Totaal kosten]],"")</f>
        <v/>
      </c>
      <c r="FK96" s="160" t="str">
        <f>IF(Tbl.Kosten[[#This Row],[Sanr.]]=FK$7,Tbl.Kosten[[#This Row],[Totaal kosten]],"")</f>
        <v/>
      </c>
      <c r="FL96" s="160" t="str">
        <f>IF(Tbl.Kosten[[#This Row],[Sanr.]]=FL$7,Tbl.Kosten[[#This Row],[Totaal kosten]],"")</f>
        <v/>
      </c>
      <c r="FM96" s="160" t="str">
        <f>IF(Tbl.Kosten[[#This Row],[Sanr.]]=FM$7,Tbl.Kosten[[#This Row],[Totaal kosten]],"")</f>
        <v/>
      </c>
      <c r="FN96" s="160" t="str">
        <f>IF(Tbl.Kosten[[#This Row],[Sanr.]]=FN$7,Tbl.Kosten[[#This Row],[Totaal kosten]],"")</f>
        <v/>
      </c>
      <c r="FO96" s="160" t="str">
        <f>IF(Tbl.Kosten[[#This Row],[Sanr.]]=FO$7,Tbl.Kosten[[#This Row],[Totaal kosten]],"")</f>
        <v/>
      </c>
      <c r="FP96" s="160" t="str">
        <f>IF(Tbl.Kosten[[#This Row],[Sanr.]]=FP$7,Tbl.Kosten[[#This Row],[Totaal kosten]],"")</f>
        <v/>
      </c>
      <c r="FQ96" s="160" t="str">
        <f>IF(Tbl.Kosten[[#This Row],[Sanr.]]=FQ$7,Tbl.Kosten[[#This Row],[Totaal kosten]],"")</f>
        <v/>
      </c>
      <c r="FR96" s="160" t="str">
        <f>IF(Tbl.Kosten[[#This Row],[Sanr.]]=FR$7,Tbl.Kosten[[#This Row],[Totaal kosten]],"")</f>
        <v/>
      </c>
      <c r="FS96" s="160" t="str">
        <f>IF(Tbl.Kosten[[#This Row],[Sanr.]]=FS$7,Tbl.Kosten[[#This Row],[Totaal kosten]],"")</f>
        <v/>
      </c>
      <c r="FT96" s="160" t="str">
        <f>IF(Tbl.Kosten[[#This Row],[Sanr.]]=FT$7,Tbl.Kosten[[#This Row],[Totaal kosten]],"")</f>
        <v/>
      </c>
      <c r="FU96" s="160" t="str">
        <f>IF(Tbl.Kosten[[#This Row],[Sanr.]]=FU$7,Tbl.Kosten[[#This Row],[Totaal kosten]],"")</f>
        <v/>
      </c>
      <c r="FV96" s="160" t="str">
        <f>IF(Tbl.Kosten[[#This Row],[Sanr.]]=FV$7,Tbl.Kosten[[#This Row],[Totaal kosten]],"")</f>
        <v/>
      </c>
      <c r="FW96" s="160" t="str">
        <f>IFERROR(_xlfn.XLOOKUP(Tbl.Kosten[[#This Row],[Activiteitencode]],Tbl.Activiteiten[Activiteitcode],Tbl.Activiteiten[Anr.],"",0,1),"")</f>
        <v/>
      </c>
      <c r="FX96" s="181" t="str">
        <f>_xlfn.CONCAT(Tbl.Kosten[[#This Row],[Pnr.]],Tbl.Kosten[[#This Row],[Sanr.]])</f>
        <v>P1</v>
      </c>
      <c r="FY96" s="160">
        <f>Tbl.Kosten[[#This Row],[Totaal kosten]]-Tbl.Kosten[[#This Row],[Subsidie]]</f>
        <v>0</v>
      </c>
      <c r="FZ96" s="160">
        <f>IF(Tbl.Kosten[[#This Row],[Pnr.]]=FZ$7,Tbl.Kosten[[#This Row],[Te financieren]],"")</f>
        <v>0</v>
      </c>
      <c r="GA96" s="160" t="str">
        <f>IF(Tbl.Kosten[[#This Row],[Pnr.]]=GA$7,Tbl.Kosten[[#This Row],[Te financieren]],"")</f>
        <v/>
      </c>
      <c r="GB96" s="160" t="str">
        <f>IF(Tbl.Kosten[[#This Row],[Pnr.]]=GB$7,Tbl.Kosten[[#This Row],[Te financieren]],"")</f>
        <v/>
      </c>
      <c r="GC96" s="160" t="str">
        <f>IF(Tbl.Kosten[[#This Row],[Pnr.]]=GC$7,Tbl.Kosten[[#This Row],[Te financieren]],"")</f>
        <v/>
      </c>
      <c r="GD96" s="160" t="str">
        <f>IF(Tbl.Kosten[[#This Row],[Pnr.]]=GD$7,Tbl.Kosten[[#This Row],[Te financieren]],"")</f>
        <v/>
      </c>
      <c r="GE96" s="160" t="str">
        <f>IF(Tbl.Kosten[[#This Row],[Pnr.]]=GE$7,Tbl.Kosten[[#This Row],[Te financieren]],"")</f>
        <v/>
      </c>
      <c r="GF96" s="160" t="str">
        <f>IF(Tbl.Kosten[[#This Row],[Pnr.]]=GF$7,Tbl.Kosten[[#This Row],[Te financieren]],"")</f>
        <v/>
      </c>
      <c r="GG96" s="160" t="str">
        <f>IF(Tbl.Kosten[[#This Row],[Pnr.]]=GG$7,Tbl.Kosten[[#This Row],[Te financieren]],"")</f>
        <v/>
      </c>
      <c r="GH96" s="160" t="str">
        <f>IF(Tbl.Kosten[[#This Row],[Pnr.]]=GH$7,Tbl.Kosten[[#This Row],[Te financieren]],"")</f>
        <v/>
      </c>
      <c r="GI96" s="160" t="str">
        <f>IF(Tbl.Kosten[[#This Row],[Pnr.]]=GI$7,Tbl.Kosten[[#This Row],[Te financieren]],"")</f>
        <v/>
      </c>
      <c r="GJ96" s="160" t="str">
        <f>IF(Tbl.Kosten[[#This Row],[Pnr.]]=GJ$7,Tbl.Kosten[[#This Row],[Te financieren]],"")</f>
        <v/>
      </c>
      <c r="GK96" s="160" t="str">
        <f>IF(Tbl.Kosten[[#This Row],[Pnr.]]=GK$7,Tbl.Kosten[[#This Row],[Te financieren]],"")</f>
        <v/>
      </c>
      <c r="GL96" s="160" t="str">
        <f>IF(Tbl.Kosten[[#This Row],[Pnr.]]=GL$7,Tbl.Kosten[[#This Row],[Te financieren]],"")</f>
        <v/>
      </c>
      <c r="GM96" s="160" t="str">
        <f>IF(Tbl.Kosten[[#This Row],[Pnr.]]=GM$7,Tbl.Kosten[[#This Row],[Te financieren]],"")</f>
        <v/>
      </c>
      <c r="GN96" s="160" t="str">
        <f>IF(Tbl.Kosten[[#This Row],[Pnr.]]=GN$7,Tbl.Kosten[[#This Row],[Te financieren]],"")</f>
        <v/>
      </c>
      <c r="GO96" s="160" t="str">
        <f>IF(Tbl.Kosten[[#This Row],[Pnr.]]=GO$7,Tbl.Kosten[[#This Row],[Te financieren]],"")</f>
        <v/>
      </c>
      <c r="GP96" s="160" t="str">
        <f>IF(Tbl.Kosten[[#This Row],[Pnr.]]=GP$7,Tbl.Kosten[[#This Row],[Te financieren]],"")</f>
        <v/>
      </c>
      <c r="GQ96" s="160" t="str">
        <f>IF(Tbl.Kosten[[#This Row],[Pnr.]]=GQ$7,Tbl.Kosten[[#This Row],[Te financieren]],"")</f>
        <v/>
      </c>
      <c r="GR96" s="160" t="str">
        <f>IF(Tbl.Kosten[[#This Row],[Pnr.]]=GR$7,Tbl.Kosten[[#This Row],[Te financieren]],"")</f>
        <v/>
      </c>
      <c r="GS96" s="160" t="str">
        <f>IF(Tbl.Kosten[[#This Row],[Pnr.]]=GS$7,Tbl.Kosten[[#This Row],[Te financieren]],"")</f>
        <v/>
      </c>
      <c r="GT96" s="160" t="str">
        <f>IF(Tbl.Kosten[[#This Row],[Pnr.]]=GT$7,Tbl.Kosten[[#This Row],[Te financieren]],"")</f>
        <v/>
      </c>
      <c r="GU96" s="160" t="str">
        <f>IF(Tbl.Kosten[[#This Row],[Pnr.]]=GU$7,Tbl.Kosten[[#This Row],[Te financieren]],"")</f>
        <v/>
      </c>
      <c r="GV96" s="160" t="str">
        <f>IF(Tbl.Kosten[[#This Row],[Pnr.]]=GV$7,Tbl.Kosten[[#This Row],[Te financieren]],"")</f>
        <v/>
      </c>
      <c r="GW96" s="160" t="str">
        <f>IF(Tbl.Kosten[[#This Row],[Pnr.]]=GW$7,Tbl.Kosten[[#This Row],[Te financieren]],"")</f>
        <v/>
      </c>
      <c r="GX96" s="160" t="str">
        <f>IF(Tbl.Kosten[[#This Row],[Pnr.]]=GX$7,Tbl.Kosten[[#This Row],[Te financieren]],"")</f>
        <v/>
      </c>
      <c r="GY96" s="160" t="str">
        <f>IF(Tbl.Kosten[[#This Row],[Pnr.]]=GY$7,Tbl.Kosten[[#This Row],[Te financieren]],"")</f>
        <v/>
      </c>
      <c r="GZ96" s="160" t="str">
        <f>IF(Tbl.Kosten[[#This Row],[Pnr.]]=GZ$7,Tbl.Kosten[[#This Row],[Te financieren]],"")</f>
        <v/>
      </c>
      <c r="HA96" s="160" t="str">
        <f>IF(Tbl.Kosten[[#This Row],[Pnr.]]=HA$7,Tbl.Kosten[[#This Row],[Te financieren]],"")</f>
        <v/>
      </c>
      <c r="HB96" s="160" t="str">
        <f>IF(Tbl.Kosten[[#This Row],[Pnr.]]=HB$7,Tbl.Kosten[[#This Row],[Te financieren]],"")</f>
        <v/>
      </c>
      <c r="HC96" s="160" t="str">
        <f>IF(Tbl.Kosten[[#This Row],[Pnr.]]=HC$7,Tbl.Kosten[[#This Row],[Te financieren]],"")</f>
        <v/>
      </c>
      <c r="HD96" s="160" t="str">
        <f>IF(Tbl.Kosten[[#This Row],[Pnr.]]=HD$7,Tbl.Kosten[[#This Row],[Te financieren]],"")</f>
        <v/>
      </c>
      <c r="HE96" s="160" t="str">
        <f>IF(Tbl.Kosten[[#This Row],[Pnr.]]=HE$7,Tbl.Kosten[[#This Row],[Te financieren]],"")</f>
        <v/>
      </c>
      <c r="HF96" s="160" t="str">
        <f>IF(Tbl.Kosten[[#This Row],[Pnr.]]=HF$7,Tbl.Kosten[[#This Row],[Te financieren]],"")</f>
        <v/>
      </c>
      <c r="HG96" s="160" t="str">
        <f>IF(Tbl.Kosten[[#This Row],[Pnr.]]=HG$7,Tbl.Kosten[[#This Row],[Te financieren]],"")</f>
        <v/>
      </c>
      <c r="HH96" s="160" t="str">
        <f>IF(Tbl.Kosten[[#This Row],[Pnr.]]=HH$7,Tbl.Kosten[[#This Row],[Te financieren]],"")</f>
        <v/>
      </c>
      <c r="HI96" s="160" t="str">
        <f>IF(Tbl.Kosten[[#This Row],[Pnr.]]=HI$7,Tbl.Kosten[[#This Row],[Te financieren]],"")</f>
        <v/>
      </c>
      <c r="HJ96" s="160" t="str">
        <f>IF(Tbl.Kosten[[#This Row],[Pnr.]]=HJ$7,Tbl.Kosten[[#This Row],[Te financieren]],"")</f>
        <v/>
      </c>
      <c r="HK96" s="160" t="str">
        <f>IF(Tbl.Kosten[[#This Row],[Pnr.]]=HK$7,Tbl.Kosten[[#This Row],[Te financieren]],"")</f>
        <v/>
      </c>
      <c r="HL96" s="160" t="str">
        <f>IF(Tbl.Kosten[[#This Row],[Pnr.]]=HL$7,Tbl.Kosten[[#This Row],[Te financieren]],"")</f>
        <v/>
      </c>
      <c r="HM96" s="160" t="str">
        <f>IF(Tbl.Kosten[[#This Row],[Pnr.]]=HM$7,Tbl.Kosten[[#This Row],[Te financieren]],"")</f>
        <v/>
      </c>
      <c r="HN96" s="160" t="str">
        <f>IF(Tbl.Kosten[[#This Row],[Pnr.]]=HN$7,Tbl.Kosten[[#This Row],[Te financieren]],"")</f>
        <v/>
      </c>
      <c r="HO96" s="160" t="str">
        <f>IF(Tbl.Kosten[[#This Row],[Pnr.]]=HO$7,Tbl.Kosten[[#This Row],[Te financieren]],"")</f>
        <v/>
      </c>
      <c r="HP96" s="160" t="str">
        <f>IF(Tbl.Kosten[[#This Row],[Pnr.]]=HP$7,Tbl.Kosten[[#This Row],[Te financieren]],"")</f>
        <v/>
      </c>
      <c r="HQ96" s="160" t="str">
        <f>IF(Tbl.Kosten[[#This Row],[Pnr.]]=HQ$7,Tbl.Kosten[[#This Row],[Te financieren]],"")</f>
        <v/>
      </c>
      <c r="HR96" s="160" t="str">
        <f>IF(Tbl.Kosten[[#This Row],[Pnr.]]=HR$7,Tbl.Kosten[[#This Row],[Te financieren]],"")</f>
        <v/>
      </c>
      <c r="HS96" s="160" t="str">
        <f>IF(Tbl.Kosten[[#This Row],[Pnr.]]=HS$7,Tbl.Kosten[[#This Row],[Te financieren]],"")</f>
        <v/>
      </c>
      <c r="HT96" s="160" t="str">
        <f>IF(Tbl.Kosten[[#This Row],[Pnr.]]=HT$7,Tbl.Kosten[[#This Row],[Te financieren]],"")</f>
        <v/>
      </c>
      <c r="HU96" s="160" t="str">
        <f>IF(Tbl.Kosten[[#This Row],[Pnr.]]=HU$7,Tbl.Kosten[[#This Row],[Te financieren]],"")</f>
        <v/>
      </c>
      <c r="HV96" s="160" t="str">
        <f>IF(Tbl.Kosten[[#This Row],[Pnr.]]=HV$7,Tbl.Kosten[[#This Row],[Te financieren]],"")</f>
        <v/>
      </c>
      <c r="HW96" s="160" t="str">
        <f>IF(Tbl.Kosten[[#This Row],[Pnr.]]=HW$7,Tbl.Kosten[[#This Row],[Te financieren]],"")</f>
        <v/>
      </c>
    </row>
    <row r="97" spans="2:231" x14ac:dyDescent="0.3">
      <c r="B97" s="144"/>
      <c r="C97" s="147"/>
      <c r="D97" s="146"/>
      <c r="E97" s="147"/>
      <c r="F97" s="145"/>
      <c r="G97" s="11" t="str">
        <f>IF(Tbl.Kosten[[#This Row],[Medewerker e/o 
functie]]&lt;&gt;"",_xlfn.XLOOKUP(Tbl.Kosten[[#This Row],[Medewerker e/o 
functie]],Tbl.Uurtarief[Medewerker en/of functie],Tbl.Uurtarief[Uurtarief],"",0,1),"")</f>
        <v/>
      </c>
      <c r="H97" s="121">
        <f>IFERROR(Tbl.Kosten[[#This Row],[Uren]]*Tbl.Kosten[[#This Row],[Uurtarief]],0)</f>
        <v>0</v>
      </c>
      <c r="I97" s="119" t="str">
        <f>IF(Tbl.Kosten[[#This Row],[Subtotaal uren]]&lt;&gt;0,_xlfn.XLOOKUP(Tbl.Kosten[[#This Row],[Medewerker e/o 
functie]],Tbl.Uurtarief[Medewerker en/of functie],Tbl.Uurtarief[Kostensoort arbeid],"",0,1),"")</f>
        <v/>
      </c>
      <c r="J97" s="147"/>
      <c r="K97" s="145"/>
      <c r="L97" s="149" t="str">
        <f>IF(Tbl.Kosten[[#This Row],[Activum]]&lt;&gt;"",_xlfn.XLOOKUP(Tbl.Kosten[[#This Row],[Activum]],Tbl.Afschrijvingskosten[Activum],Tbl.Afschrijvingskosten[Tarief per afschrijvings-eenheid],"",0,1),"")</f>
        <v/>
      </c>
      <c r="M97" s="122">
        <f>IFERROR(Tbl.Kosten[[#This Row],[Een-
heden]]*Tbl.Kosten[[#This Row],[Afschrijvings-
tarief]],0)</f>
        <v>0</v>
      </c>
      <c r="N97" s="122" t="str">
        <f>IF(Tbl.Kosten[[#This Row],[Subtotaal afschrijving]]&lt;&gt;0,Lijsten!A95,"")</f>
        <v/>
      </c>
      <c r="O97" s="150"/>
      <c r="P97" s="145"/>
      <c r="Q97" s="148"/>
      <c r="R97" s="122">
        <f>IFERROR(Tbl.Kosten[[#This Row],[Aantal]]*Tbl.Kosten[[#This Row],[Tarief]],0)</f>
        <v>0</v>
      </c>
      <c r="S97" s="8">
        <f>IFERROR(Tbl.Kosten[[#This Row],[Subtotaal overige kosten]]+Tbl.Kosten[[#This Row],[Subtotaal uren]]+Tbl.Kosten[[#This Row],[Subtotaal afschrijving]],0)</f>
        <v>0</v>
      </c>
      <c r="T97" s="8">
        <f>IFERROR(Tbl.Kosten[[#This Row],[Totaal kosten]]*Tbl.Kosten[[#This Row],[Subsidie%]],0)</f>
        <v>0</v>
      </c>
      <c r="U97" s="4" t="str" cm="1">
        <f t="array" ref="U97">IFERROR(_xlfn.IFS(Tbl.Kosten[[#This Row],[Subtotaal uren]]&lt;&gt;0,Tbl.Kosten[[#This Row],[Kostensoort arbeid]],Tbl.Kosten[[#This Row],[Subtotaal afschrijving]]&lt;&gt;0,Tbl.Kosten[[#This Row],[Kostensoort afschrijving]],Tbl.Kosten[[#This Row],[Subtotaal overige kosten]]&lt;&gt;0,Tbl.Kosten[[#This Row],[Kostensoort overig]]),"")</f>
        <v/>
      </c>
      <c r="V97" s="4" t="str">
        <f>IFERROR(_xlfn.XLOOKUP(Tbl.Kosten[[#This Row],[Activiteitencode]],Tbl.Activiteiten[Activiteitcode],Tbl.Activiteiten[Werkpakketcode],"",0,1),"")</f>
        <v/>
      </c>
      <c r="W97" s="4" t="str">
        <f>IFERROR(_xlfn.XLOOKUP(Tbl.Kosten[[#This Row],[Werkpakketcode]],Tbl.Werkpakketten[Werkpakketcode],Tbl.Werkpakketten[Subsidiabele activiteit],"",0,1),"")</f>
        <v/>
      </c>
      <c r="X97" s="12">
        <f>IFERROR(_xlfn.XLOOKUP(Tbl.Kosten[[#This Row],[Sanr.]],Tbl.Subsidiehoogte[SAnr.],Tbl.Subsidiehoogte[Sub. Percentage],0,0,1),0)</f>
        <v>0</v>
      </c>
      <c r="Y97" s="154" t="str">
        <f>IFERROR(_xlfn.XLOOKUP(Tbl.Kosten[[#This Row],[Partnercode]],Tbl.Projectpartners[Partnercode],Tbl.Projectpartners[PNr.],"",0,1),"")</f>
        <v>P1</v>
      </c>
      <c r="Z97" s="158">
        <f>IF(Tbl.Kosten[[#This Row],[Pnr.]]=Z$7,Tbl.Kosten[[#This Row],[Totaal kosten]],"")</f>
        <v>0</v>
      </c>
      <c r="AA97" s="158" t="str">
        <f>IF(Tbl.Kosten[[#This Row],[Pnr.]]=AA$7,Tbl.Kosten[[#This Row],[Totaal kosten]],"")</f>
        <v/>
      </c>
      <c r="AB97" s="158" t="str">
        <f>IF(Tbl.Kosten[[#This Row],[Pnr.]]=AB$7,Tbl.Kosten[[#This Row],[Totaal kosten]],"")</f>
        <v/>
      </c>
      <c r="AC97" s="158" t="str">
        <f>IF(Tbl.Kosten[[#This Row],[Pnr.]]=AC$7,Tbl.Kosten[[#This Row],[Totaal kosten]],"")</f>
        <v/>
      </c>
      <c r="AD97" s="158" t="str">
        <f>IF(Tbl.Kosten[[#This Row],[Pnr.]]=AD$7,Tbl.Kosten[[#This Row],[Totaal kosten]],"")</f>
        <v/>
      </c>
      <c r="AE97" s="158" t="str">
        <f>IF(Tbl.Kosten[[#This Row],[Pnr.]]=AE$7,Tbl.Kosten[[#This Row],[Totaal kosten]],"")</f>
        <v/>
      </c>
      <c r="AF97" s="158" t="str">
        <f>IF(Tbl.Kosten[[#This Row],[Pnr.]]=AF$7,Tbl.Kosten[[#This Row],[Totaal kosten]],"")</f>
        <v/>
      </c>
      <c r="AG97" s="158" t="str">
        <f>IF(Tbl.Kosten[[#This Row],[Pnr.]]=AG$7,Tbl.Kosten[[#This Row],[Totaal kosten]],"")</f>
        <v/>
      </c>
      <c r="AH97" s="158" t="str">
        <f>IF(Tbl.Kosten[[#This Row],[Pnr.]]=AH$7,Tbl.Kosten[[#This Row],[Totaal kosten]],"")</f>
        <v/>
      </c>
      <c r="AI97" s="158" t="str">
        <f>IF(Tbl.Kosten[[#This Row],[Pnr.]]=AI$7,Tbl.Kosten[[#This Row],[Totaal kosten]],"")</f>
        <v/>
      </c>
      <c r="AJ97" s="158" t="str">
        <f>IF(Tbl.Kosten[[#This Row],[Pnr.]]=AJ$7,Tbl.Kosten[[#This Row],[Totaal kosten]],"")</f>
        <v/>
      </c>
      <c r="AK97" s="158" t="str">
        <f>IF(Tbl.Kosten[[#This Row],[Pnr.]]=AK$7,Tbl.Kosten[[#This Row],[Totaal kosten]],"")</f>
        <v/>
      </c>
      <c r="AL97" s="158" t="str">
        <f>IF(Tbl.Kosten[[#This Row],[Pnr.]]=AL$7,Tbl.Kosten[[#This Row],[Totaal kosten]],"")</f>
        <v/>
      </c>
      <c r="AM97" s="158" t="str">
        <f>IF(Tbl.Kosten[[#This Row],[Pnr.]]=AM$7,Tbl.Kosten[[#This Row],[Totaal kosten]],"")</f>
        <v/>
      </c>
      <c r="AN97" s="158" t="str">
        <f>IF(Tbl.Kosten[[#This Row],[Pnr.]]=AN$7,Tbl.Kosten[[#This Row],[Totaal kosten]],"")</f>
        <v/>
      </c>
      <c r="AO97" s="158" t="str">
        <f>IF(Tbl.Kosten[[#This Row],[Pnr.]]=AO$7,Tbl.Kosten[[#This Row],[Totaal kosten]],"")</f>
        <v/>
      </c>
      <c r="AP97" s="158" t="str">
        <f>IF(Tbl.Kosten[[#This Row],[Pnr.]]=AP$7,Tbl.Kosten[[#This Row],[Totaal kosten]],"")</f>
        <v/>
      </c>
      <c r="AQ97" s="158" t="str">
        <f>IF(Tbl.Kosten[[#This Row],[Pnr.]]=AQ$7,Tbl.Kosten[[#This Row],[Totaal kosten]],"")</f>
        <v/>
      </c>
      <c r="AR97" s="158" t="str">
        <f>IF(Tbl.Kosten[[#This Row],[Pnr.]]=AR$7,Tbl.Kosten[[#This Row],[Totaal kosten]],"")</f>
        <v/>
      </c>
      <c r="AS97" s="158" t="str">
        <f>IF(Tbl.Kosten[[#This Row],[Pnr.]]=AS$7,Tbl.Kosten[[#This Row],[Totaal kosten]],"")</f>
        <v/>
      </c>
      <c r="AT97" s="158" t="str">
        <f>IF(Tbl.Kosten[[#This Row],[Pnr.]]=AT$7,Tbl.Kosten[[#This Row],[Totaal kosten]],"")</f>
        <v/>
      </c>
      <c r="AU97" s="158" t="str">
        <f>IF(Tbl.Kosten[[#This Row],[Pnr.]]=AU$7,Tbl.Kosten[[#This Row],[Totaal kosten]],"")</f>
        <v/>
      </c>
      <c r="AV97" s="158" t="str">
        <f>IF(Tbl.Kosten[[#This Row],[Pnr.]]=AV$7,Tbl.Kosten[[#This Row],[Totaal kosten]],"")</f>
        <v/>
      </c>
      <c r="AW97" s="158" t="str">
        <f>IF(Tbl.Kosten[[#This Row],[Pnr.]]=AW$7,Tbl.Kosten[[#This Row],[Totaal kosten]],"")</f>
        <v/>
      </c>
      <c r="AX97" s="158" t="str">
        <f>IF(Tbl.Kosten[[#This Row],[Pnr.]]=AX$7,Tbl.Kosten[[#This Row],[Totaal kosten]],"")</f>
        <v/>
      </c>
      <c r="AY97" s="158" t="str">
        <f>IF(Tbl.Kosten[[#This Row],[Pnr.]]=AY$7,Tbl.Kosten[[#This Row],[Totaal kosten]],"")</f>
        <v/>
      </c>
      <c r="AZ97" s="158" t="str">
        <f>IF(Tbl.Kosten[[#This Row],[Pnr.]]=AZ$7,Tbl.Kosten[[#This Row],[Totaal kosten]],"")</f>
        <v/>
      </c>
      <c r="BA97" s="158" t="str">
        <f>IF(Tbl.Kosten[[#This Row],[Pnr.]]=BA$7,Tbl.Kosten[[#This Row],[Totaal kosten]],"")</f>
        <v/>
      </c>
      <c r="BB97" s="158" t="str">
        <f>IF(Tbl.Kosten[[#This Row],[Pnr.]]=BB$7,Tbl.Kosten[[#This Row],[Totaal kosten]],"")</f>
        <v/>
      </c>
      <c r="BC97" s="158" t="str">
        <f>IF(Tbl.Kosten[[#This Row],[Pnr.]]=BC$7,Tbl.Kosten[[#This Row],[Totaal kosten]],"")</f>
        <v/>
      </c>
      <c r="BD97" s="158" t="str">
        <f>IF(Tbl.Kosten[[#This Row],[Pnr.]]=BD$7,Tbl.Kosten[[#This Row],[Totaal kosten]],"")</f>
        <v/>
      </c>
      <c r="BE97" s="158" t="str">
        <f>IF(Tbl.Kosten[[#This Row],[Pnr.]]=BE$7,Tbl.Kosten[[#This Row],[Totaal kosten]],"")</f>
        <v/>
      </c>
      <c r="BF97" s="158" t="str">
        <f>IF(Tbl.Kosten[[#This Row],[Pnr.]]=BF$7,Tbl.Kosten[[#This Row],[Totaal kosten]],"")</f>
        <v/>
      </c>
      <c r="BG97" s="158" t="str">
        <f>IF(Tbl.Kosten[[#This Row],[Pnr.]]=BG$7,Tbl.Kosten[[#This Row],[Totaal kosten]],"")</f>
        <v/>
      </c>
      <c r="BH97" s="158" t="str">
        <f>IF(Tbl.Kosten[[#This Row],[Pnr.]]=BH$7,Tbl.Kosten[[#This Row],[Totaal kosten]],"")</f>
        <v/>
      </c>
      <c r="BI97" s="158" t="str">
        <f>IF(Tbl.Kosten[[#This Row],[Pnr.]]=BI$7,Tbl.Kosten[[#This Row],[Totaal kosten]],"")</f>
        <v/>
      </c>
      <c r="BJ97" s="158" t="str">
        <f>IF(Tbl.Kosten[[#This Row],[Pnr.]]=BJ$7,Tbl.Kosten[[#This Row],[Totaal kosten]],"")</f>
        <v/>
      </c>
      <c r="BK97" s="158" t="str">
        <f>IF(Tbl.Kosten[[#This Row],[Pnr.]]=BK$7,Tbl.Kosten[[#This Row],[Totaal kosten]],"")</f>
        <v/>
      </c>
      <c r="BL97" s="158" t="str">
        <f>IF(Tbl.Kosten[[#This Row],[Pnr.]]=BL$7,Tbl.Kosten[[#This Row],[Totaal kosten]],"")</f>
        <v/>
      </c>
      <c r="BM97" s="158" t="str">
        <f>IF(Tbl.Kosten[[#This Row],[Pnr.]]=BM$7,Tbl.Kosten[[#This Row],[Totaal kosten]],"")</f>
        <v/>
      </c>
      <c r="BN97" s="158" t="str">
        <f>IF(Tbl.Kosten[[#This Row],[Pnr.]]=BN$7,Tbl.Kosten[[#This Row],[Totaal kosten]],"")</f>
        <v/>
      </c>
      <c r="BO97" s="158" t="str">
        <f>IF(Tbl.Kosten[[#This Row],[Pnr.]]=BO$7,Tbl.Kosten[[#This Row],[Totaal kosten]],"")</f>
        <v/>
      </c>
      <c r="BP97" s="158" t="str">
        <f>IF(Tbl.Kosten[[#This Row],[Pnr.]]=BP$7,Tbl.Kosten[[#This Row],[Totaal kosten]],"")</f>
        <v/>
      </c>
      <c r="BQ97" s="158" t="str">
        <f>IF(Tbl.Kosten[[#This Row],[Pnr.]]=BQ$7,Tbl.Kosten[[#This Row],[Totaal kosten]],"")</f>
        <v/>
      </c>
      <c r="BR97" s="158" t="str">
        <f>IF(Tbl.Kosten[[#This Row],[Pnr.]]=BR$7,Tbl.Kosten[[#This Row],[Totaal kosten]],"")</f>
        <v/>
      </c>
      <c r="BS97" s="158" t="str">
        <f>IF(Tbl.Kosten[[#This Row],[Pnr.]]=BS$7,Tbl.Kosten[[#This Row],[Totaal kosten]],"")</f>
        <v/>
      </c>
      <c r="BT97" s="158" t="str">
        <f>IF(Tbl.Kosten[[#This Row],[Pnr.]]=BT$7,Tbl.Kosten[[#This Row],[Totaal kosten]],"")</f>
        <v/>
      </c>
      <c r="BU97" s="158" t="str">
        <f>IF(Tbl.Kosten[[#This Row],[Pnr.]]=BU$7,Tbl.Kosten[[#This Row],[Totaal kosten]],"")</f>
        <v/>
      </c>
      <c r="BV97" s="158" t="str">
        <f>IF(Tbl.Kosten[[#This Row],[Pnr.]]=BV$7,Tbl.Kosten[[#This Row],[Totaal kosten]],"")</f>
        <v/>
      </c>
      <c r="BW97" s="158" t="str">
        <f>IF(Tbl.Kosten[[#This Row],[Pnr.]]=BW$7,Tbl.Kosten[[#This Row],[Totaal kosten]],"")</f>
        <v/>
      </c>
      <c r="BX97" s="158" t="str">
        <f>IFERROR(_xlfn.XLOOKUP(Tbl.Kosten[[#This Row],[Werkpakketcode]],Tbl.Werkpakketten[Werkpakketcode],Tbl.Werkpakketten[WPnr.],"",0,1),"")</f>
        <v/>
      </c>
      <c r="BY97" s="158" t="str">
        <f>IF(Tbl.Kosten[[#This Row],[WPnr.]]=BY$7,Tbl.Kosten[[#This Row],[Totaal kosten]],"")</f>
        <v/>
      </c>
      <c r="BZ97" s="158" t="str">
        <f>IF(Tbl.Kosten[[#This Row],[WPnr.]]=BZ$7,Tbl.Kosten[[#This Row],[Totaal kosten]],"")</f>
        <v/>
      </c>
      <c r="CA97" s="158" t="str">
        <f>IF(Tbl.Kosten[[#This Row],[WPnr.]]=CA$7,Tbl.Kosten[[#This Row],[Totaal kosten]],"")</f>
        <v/>
      </c>
      <c r="CB97" s="158" t="str">
        <f>IF(Tbl.Kosten[[#This Row],[WPnr.]]=CB$7,Tbl.Kosten[[#This Row],[Totaal kosten]],"")</f>
        <v/>
      </c>
      <c r="CC97" s="158" t="str">
        <f>IF(Tbl.Kosten[[#This Row],[WPnr.]]=CC$7,Tbl.Kosten[[#This Row],[Totaal kosten]],"")</f>
        <v/>
      </c>
      <c r="CD97" s="158" t="str">
        <f>IF(Tbl.Kosten[[#This Row],[WPnr.]]=CD$7,Tbl.Kosten[[#This Row],[Totaal kosten]],"")</f>
        <v/>
      </c>
      <c r="CE97" s="158" t="str">
        <f>IF(Tbl.Kosten[[#This Row],[WPnr.]]=CE$7,Tbl.Kosten[[#This Row],[Totaal kosten]],"")</f>
        <v/>
      </c>
      <c r="CF97" s="158" t="str">
        <f>IF(Tbl.Kosten[[#This Row],[WPnr.]]=CF$7,Tbl.Kosten[[#This Row],[Totaal kosten]],"")</f>
        <v/>
      </c>
      <c r="CG97" s="158" t="str">
        <f>IF(Tbl.Kosten[[#This Row],[WPnr.]]=CG$7,Tbl.Kosten[[#This Row],[Totaal kosten]],"")</f>
        <v/>
      </c>
      <c r="CH97" s="158" t="str">
        <f>IF(Tbl.Kosten[[#This Row],[WPnr.]]=CH$7,Tbl.Kosten[[#This Row],[Totaal kosten]],"")</f>
        <v/>
      </c>
      <c r="CI97" s="158" t="str">
        <f>IF(Tbl.Kosten[[#This Row],[WPnr.]]=CI$7,Tbl.Kosten[[#This Row],[Totaal kosten]],"")</f>
        <v/>
      </c>
      <c r="CJ97" s="158" t="str">
        <f>IF(Tbl.Kosten[[#This Row],[WPnr.]]=CJ$7,Tbl.Kosten[[#This Row],[Totaal kosten]],"")</f>
        <v/>
      </c>
      <c r="CK97" s="158" t="str">
        <f>IF(Tbl.Kosten[[#This Row],[WPnr.]]=CK$7,Tbl.Kosten[[#This Row],[Totaal kosten]],"")</f>
        <v/>
      </c>
      <c r="CL97" s="158" t="str">
        <f>IF(Tbl.Kosten[[#This Row],[WPnr.]]=CL$7,Tbl.Kosten[[#This Row],[Totaal kosten]],"")</f>
        <v/>
      </c>
      <c r="CM97" s="158" t="str">
        <f>IF(Tbl.Kosten[[#This Row],[WPnr.]]=CM$7,Tbl.Kosten[[#This Row],[Totaal kosten]],"")</f>
        <v/>
      </c>
      <c r="CN97" s="158" t="str">
        <f>IF(Tbl.Kosten[[#This Row],[WPnr.]]=CN$7,Tbl.Kosten[[#This Row],[Totaal kosten]],"")</f>
        <v/>
      </c>
      <c r="CO97" s="158" t="str">
        <f>IF(Tbl.Kosten[[#This Row],[WPnr.]]=CO$7,Tbl.Kosten[[#This Row],[Totaal kosten]],"")</f>
        <v/>
      </c>
      <c r="CP97" s="158" t="str">
        <f>IF(Tbl.Kosten[[#This Row],[WPnr.]]=CP$7,Tbl.Kosten[[#This Row],[Totaal kosten]],"")</f>
        <v/>
      </c>
      <c r="CQ97" s="158" t="str">
        <f>IF(Tbl.Kosten[[#This Row],[WPnr.]]=CQ$7,Tbl.Kosten[[#This Row],[Totaal kosten]],"")</f>
        <v/>
      </c>
      <c r="CR97" s="158" t="str">
        <f>IF(Tbl.Kosten[[#This Row],[WPnr.]]=CR$7,Tbl.Kosten[[#This Row],[Totaal kosten]],"")</f>
        <v/>
      </c>
      <c r="CS97" s="158" t="str">
        <f>IF(Tbl.Kosten[[#This Row],[WPnr.]]=CS$7,Tbl.Kosten[[#This Row],[Totaal kosten]],"")</f>
        <v/>
      </c>
      <c r="CT97" s="158" t="str">
        <f>IF(Tbl.Kosten[[#This Row],[WPnr.]]=CT$7,Tbl.Kosten[[#This Row],[Totaal kosten]],"")</f>
        <v/>
      </c>
      <c r="CU97" s="158" t="str">
        <f>IF(Tbl.Kosten[[#This Row],[WPnr.]]=CU$7,Tbl.Kosten[[#This Row],[Totaal kosten]],"")</f>
        <v/>
      </c>
      <c r="CV97" s="158" t="str">
        <f>IF(Tbl.Kosten[[#This Row],[WPnr.]]=CV$7,Tbl.Kosten[[#This Row],[Totaal kosten]],"")</f>
        <v/>
      </c>
      <c r="CW97" s="158" t="str">
        <f>IF(Tbl.Kosten[[#This Row],[WPnr.]]=CW$7,Tbl.Kosten[[#This Row],[Totaal kosten]],"")</f>
        <v/>
      </c>
      <c r="CX97" s="158" t="str">
        <f>IF(Tbl.Kosten[[#This Row],[WPnr.]]=CX$7,Tbl.Kosten[[#This Row],[Totaal kosten]],"")</f>
        <v/>
      </c>
      <c r="CY97" s="158" t="str">
        <f>IF(Tbl.Kosten[[#This Row],[WPnr.]]=CY$7,Tbl.Kosten[[#This Row],[Totaal kosten]],"")</f>
        <v/>
      </c>
      <c r="CZ97" s="158" t="str">
        <f>IF(Tbl.Kosten[[#This Row],[WPnr.]]=CZ$7,Tbl.Kosten[[#This Row],[Totaal kosten]],"")</f>
        <v/>
      </c>
      <c r="DA97" s="158" t="str">
        <f>IF(Tbl.Kosten[[#This Row],[WPnr.]]=DA$7,Tbl.Kosten[[#This Row],[Totaal kosten]],"")</f>
        <v/>
      </c>
      <c r="DB97" s="158" t="str">
        <f>IF(Tbl.Kosten[[#This Row],[WPnr.]]=DB$7,Tbl.Kosten[[#This Row],[Totaal kosten]],"")</f>
        <v/>
      </c>
      <c r="DC97" s="158" t="str">
        <f>IF(Tbl.Kosten[[#This Row],[WPnr.]]=DC$7,Tbl.Kosten[[#This Row],[Totaal kosten]],"")</f>
        <v/>
      </c>
      <c r="DD97" s="158" t="str">
        <f>IF(Tbl.Kosten[[#This Row],[WPnr.]]=DD$7,Tbl.Kosten[[#This Row],[Totaal kosten]],"")</f>
        <v/>
      </c>
      <c r="DE97" s="158" t="str">
        <f>IF(Tbl.Kosten[[#This Row],[WPnr.]]=DE$7,Tbl.Kosten[[#This Row],[Totaal kosten]],"")</f>
        <v/>
      </c>
      <c r="DF97" s="158" t="str">
        <f>IF(Tbl.Kosten[[#This Row],[WPnr.]]=DF$7,Tbl.Kosten[[#This Row],[Totaal kosten]],"")</f>
        <v/>
      </c>
      <c r="DG97" s="158" t="str">
        <f>IF(Tbl.Kosten[[#This Row],[WPnr.]]=DG$7,Tbl.Kosten[[#This Row],[Totaal kosten]],"")</f>
        <v/>
      </c>
      <c r="DH97" s="158" t="str">
        <f>IF(Tbl.Kosten[[#This Row],[WPnr.]]=DH$7,Tbl.Kosten[[#This Row],[Totaal kosten]],"")</f>
        <v/>
      </c>
      <c r="DI97" s="158" t="str">
        <f>IF(Tbl.Kosten[[#This Row],[WPnr.]]=DI$7,Tbl.Kosten[[#This Row],[Totaal kosten]],"")</f>
        <v/>
      </c>
      <c r="DJ97" s="158" t="str">
        <f>IF(Tbl.Kosten[[#This Row],[WPnr.]]=DJ$7,Tbl.Kosten[[#This Row],[Totaal kosten]],"")</f>
        <v/>
      </c>
      <c r="DK97" s="158" t="str">
        <f>IF(Tbl.Kosten[[#This Row],[WPnr.]]=DK$7,Tbl.Kosten[[#This Row],[Totaal kosten]],"")</f>
        <v/>
      </c>
      <c r="DL97" s="158" t="str">
        <f>IF(Tbl.Kosten[[#This Row],[WPnr.]]=DL$7,Tbl.Kosten[[#This Row],[Totaal kosten]],"")</f>
        <v/>
      </c>
      <c r="DM97" s="158" t="str">
        <f>IF(Tbl.Kosten[[#This Row],[WPnr.]]=DM$7,Tbl.Kosten[[#This Row],[Totaal kosten]],"")</f>
        <v/>
      </c>
      <c r="DN97" s="158" t="str">
        <f>IF(Tbl.Kosten[[#This Row],[WPnr.]]=DN$7,Tbl.Kosten[[#This Row],[Totaal kosten]],"")</f>
        <v/>
      </c>
      <c r="DO97" s="158" t="str">
        <f>IF(Tbl.Kosten[[#This Row],[WPnr.]]=DO$7,Tbl.Kosten[[#This Row],[Totaal kosten]],"")</f>
        <v/>
      </c>
      <c r="DP97" s="158" t="str">
        <f>IF(Tbl.Kosten[[#This Row],[WPnr.]]=DP$7,Tbl.Kosten[[#This Row],[Totaal kosten]],"")</f>
        <v/>
      </c>
      <c r="DQ97" s="158" t="str">
        <f>IF(Tbl.Kosten[[#This Row],[WPnr.]]=DQ$7,Tbl.Kosten[[#This Row],[Totaal kosten]],"")</f>
        <v/>
      </c>
      <c r="DR97" s="158" t="str">
        <f>IF(Tbl.Kosten[[#This Row],[WPnr.]]=DR$7,Tbl.Kosten[[#This Row],[Totaal kosten]],"")</f>
        <v/>
      </c>
      <c r="DS97" s="158" t="str">
        <f>IF(Tbl.Kosten[[#This Row],[WPnr.]]=DS$7,Tbl.Kosten[[#This Row],[Totaal kosten]],"")</f>
        <v/>
      </c>
      <c r="DT97" s="158" t="str">
        <f>IF(Tbl.Kosten[[#This Row],[WPnr.]]=DT$7,Tbl.Kosten[[#This Row],[Totaal kosten]],"")</f>
        <v/>
      </c>
      <c r="DU97" s="158" t="str">
        <f>IF(Tbl.Kosten[[#This Row],[WPnr.]]=DU$7,Tbl.Kosten[[#This Row],[Totaal kosten]],"")</f>
        <v/>
      </c>
      <c r="DV97" s="158" t="str">
        <f>IF(Tbl.Kosten[[#This Row],[WPnr.]]=DV$7,Tbl.Kosten[[#This Row],[Totaal kosten]],"")</f>
        <v/>
      </c>
      <c r="DW97" s="160" t="str">
        <f>IFERROR(_xlfn.XLOOKUP(Tbl.Kosten[[#This Row],[Kostensoort]],Tbl.Kostensoorten[Kostensoorten],Tbl.Kostensoorten[KSnr.],"",0,1),"")</f>
        <v/>
      </c>
      <c r="DX97" s="160" t="str">
        <f>IF(Tbl.Kosten[[#This Row],[KSnr.]]=DX$7,Tbl.Kosten[[#This Row],[Totaal kosten]],"")</f>
        <v/>
      </c>
      <c r="DY97" s="160" t="str">
        <f>IF(Tbl.Kosten[[#This Row],[KSnr.]]=DY$7,Tbl.Kosten[[#This Row],[Totaal kosten]],"")</f>
        <v/>
      </c>
      <c r="DZ97" s="160" t="str">
        <f>IF(Tbl.Kosten[[#This Row],[KSnr.]]=DZ$7,Tbl.Kosten[[#This Row],[Totaal kosten]],"")</f>
        <v/>
      </c>
      <c r="EA97" s="160" t="str">
        <f>IF(Tbl.Kosten[[#This Row],[KSnr.]]=EA$7,Tbl.Kosten[[#This Row],[Totaal kosten]],"")</f>
        <v/>
      </c>
      <c r="EB97" s="160" t="str">
        <f>IF(Tbl.Kosten[[#This Row],[KSnr.]]=EB$7,Tbl.Kosten[[#This Row],[Totaal kosten]],"")</f>
        <v/>
      </c>
      <c r="EC97" s="160" t="str">
        <f>IF(Tbl.Kosten[[#This Row],[KSnr.]]=EC$7,Tbl.Kosten[[#This Row],[Totaal kosten]],"")</f>
        <v/>
      </c>
      <c r="ED97" s="160" t="str">
        <f>IF(Tbl.Kosten[[#This Row],[KSnr.]]=ED$7,Tbl.Kosten[[#This Row],[Totaal kosten]],"")</f>
        <v/>
      </c>
      <c r="EE97" s="160" t="str">
        <f>IF(Tbl.Kosten[[#This Row],[KSnr.]]=EE$7,Tbl.Kosten[[#This Row],[Totaal kosten]],"")</f>
        <v/>
      </c>
      <c r="EF97" s="160" t="str">
        <f>IF(Tbl.Kosten[[#This Row],[KSnr.]]=EF$7,Tbl.Kosten[[#This Row],[Totaal kosten]],"")</f>
        <v/>
      </c>
      <c r="EG97" s="160" t="str">
        <f>IF(Tbl.Kosten[[#This Row],[KSnr.]]=EG$7,Tbl.Kosten[[#This Row],[Totaal kosten]],"")</f>
        <v/>
      </c>
      <c r="EH97" s="160" t="str">
        <f>IF(Tbl.Kosten[[#This Row],[KSnr.]]=EH$7,Tbl.Kosten[[#This Row],[Totaal kosten]],"")</f>
        <v/>
      </c>
      <c r="EI97" s="160" t="str">
        <f>IF(Tbl.Kosten[[#This Row],[KSnr.]]=EI$7,Tbl.Kosten[[#This Row],[Totaal kosten]],"")</f>
        <v/>
      </c>
      <c r="EJ97" s="160" t="str">
        <f>IF(Tbl.Kosten[[#This Row],[KSnr.]]=EJ$7,Tbl.Kosten[[#This Row],[Totaal kosten]],"")</f>
        <v/>
      </c>
      <c r="EK97" s="160" t="str">
        <f>IF(Tbl.Kosten[[#This Row],[KSnr.]]=EK$7,Tbl.Kosten[[#This Row],[Totaal kosten]],"")</f>
        <v/>
      </c>
      <c r="EL97" s="160" t="str">
        <f>IF(Tbl.Kosten[[#This Row],[KSnr.]]=EL$7,Tbl.Kosten[[#This Row],[Totaal kosten]],"")</f>
        <v/>
      </c>
      <c r="EM97" s="160" t="str">
        <f>IF(Tbl.Kosten[[#This Row],[KSnr.]]=EM$7,Tbl.Kosten[[#This Row],[Totaal kosten]],"")</f>
        <v/>
      </c>
      <c r="EN97" s="160" t="str">
        <f>IF(Tbl.Kosten[[#This Row],[KSnr.]]=EN$7,Tbl.Kosten[[#This Row],[Totaal kosten]],"")</f>
        <v/>
      </c>
      <c r="EO97" s="160" t="str">
        <f>IF(Tbl.Kosten[[#This Row],[KSnr.]]=EO$7,Tbl.Kosten[[#This Row],[Totaal kosten]],"")</f>
        <v/>
      </c>
      <c r="EP97" s="160" t="str">
        <f>IF(Tbl.Kosten[[#This Row],[KSnr.]]=EP$7,Tbl.Kosten[[#This Row],[Totaal kosten]],"")</f>
        <v/>
      </c>
      <c r="EQ97" s="160" t="str">
        <f>IF(Tbl.Kosten[[#This Row],[KSnr.]]=EQ$7,Tbl.Kosten[[#This Row],[Totaal kosten]],"")</f>
        <v/>
      </c>
      <c r="ER97" s="154" t="str">
        <f>IFERROR(_xlfn.XLOOKUP(Tbl.Kosten[[#This Row],[Subsidieactiviteit]],Tbl.Subsidiehoogte[Subsidieactiviteit],Tbl.Subsidiehoogte[SAnr.],"",0,1),"")</f>
        <v/>
      </c>
      <c r="ES97" s="160" t="str">
        <f>IF(Tbl.Kosten[[#This Row],[Sanr.]]=ES$7,Tbl.Kosten[[#This Row],[Totaal kosten]],"")</f>
        <v/>
      </c>
      <c r="ET97" s="160" t="str">
        <f>IF(Tbl.Kosten[[#This Row],[Sanr.]]=ET$7,Tbl.Kosten[[#This Row],[Totaal kosten]],"")</f>
        <v/>
      </c>
      <c r="EU97" s="160" t="str">
        <f>IF(Tbl.Kosten[[#This Row],[Sanr.]]=EU$7,Tbl.Kosten[[#This Row],[Totaal kosten]],"")</f>
        <v/>
      </c>
      <c r="EV97" s="160" t="str">
        <f>IF(Tbl.Kosten[[#This Row],[Sanr.]]=EV$7,Tbl.Kosten[[#This Row],[Totaal kosten]],"")</f>
        <v/>
      </c>
      <c r="EW97" s="160" t="str">
        <f>IF(Tbl.Kosten[[#This Row],[Sanr.]]=EW$7,Tbl.Kosten[[#This Row],[Totaal kosten]],"")</f>
        <v/>
      </c>
      <c r="EX97" s="160" t="str">
        <f>IF(Tbl.Kosten[[#This Row],[Sanr.]]=EX$7,Tbl.Kosten[[#This Row],[Totaal kosten]],"")</f>
        <v/>
      </c>
      <c r="EY97" s="160" t="str">
        <f>IF(Tbl.Kosten[[#This Row],[Sanr.]]=EY$7,Tbl.Kosten[[#This Row],[Totaal kosten]],"")</f>
        <v/>
      </c>
      <c r="EZ97" s="160" t="str">
        <f>IF(Tbl.Kosten[[#This Row],[Sanr.]]=EZ$7,Tbl.Kosten[[#This Row],[Totaal kosten]],"")</f>
        <v/>
      </c>
      <c r="FA97" s="160" t="str">
        <f>IF(Tbl.Kosten[[#This Row],[Sanr.]]=FA$7,Tbl.Kosten[[#This Row],[Totaal kosten]],"")</f>
        <v/>
      </c>
      <c r="FB97" s="160" t="str">
        <f>IF(Tbl.Kosten[[#This Row],[Sanr.]]=FB$7,Tbl.Kosten[[#This Row],[Totaal kosten]],"")</f>
        <v/>
      </c>
      <c r="FC97" s="160" t="str">
        <f>IF(Tbl.Kosten[[#This Row],[Sanr.]]=FC$7,Tbl.Kosten[[#This Row],[Totaal kosten]],"")</f>
        <v/>
      </c>
      <c r="FD97" s="160" t="str">
        <f>IF(Tbl.Kosten[[#This Row],[Sanr.]]=FD$7,Tbl.Kosten[[#This Row],[Totaal kosten]],"")</f>
        <v/>
      </c>
      <c r="FE97" s="160" t="str">
        <f>IF(Tbl.Kosten[[#This Row],[Sanr.]]=FE$7,Tbl.Kosten[[#This Row],[Totaal kosten]],"")</f>
        <v/>
      </c>
      <c r="FF97" s="160" t="str">
        <f>IF(Tbl.Kosten[[#This Row],[Sanr.]]=FF$7,Tbl.Kosten[[#This Row],[Totaal kosten]],"")</f>
        <v/>
      </c>
      <c r="FG97" s="160" t="str">
        <f>IF(Tbl.Kosten[[#This Row],[Sanr.]]=FG$7,Tbl.Kosten[[#This Row],[Totaal kosten]],"")</f>
        <v/>
      </c>
      <c r="FH97" s="160" t="str">
        <f>IF(Tbl.Kosten[[#This Row],[Sanr.]]=FH$7,Tbl.Kosten[[#This Row],[Totaal kosten]],"")</f>
        <v/>
      </c>
      <c r="FI97" s="160" t="str">
        <f>IF(Tbl.Kosten[[#This Row],[Sanr.]]=FI$7,Tbl.Kosten[[#This Row],[Totaal kosten]],"")</f>
        <v/>
      </c>
      <c r="FJ97" s="160" t="str">
        <f>IF(Tbl.Kosten[[#This Row],[Sanr.]]=FJ$7,Tbl.Kosten[[#This Row],[Totaal kosten]],"")</f>
        <v/>
      </c>
      <c r="FK97" s="160" t="str">
        <f>IF(Tbl.Kosten[[#This Row],[Sanr.]]=FK$7,Tbl.Kosten[[#This Row],[Totaal kosten]],"")</f>
        <v/>
      </c>
      <c r="FL97" s="160" t="str">
        <f>IF(Tbl.Kosten[[#This Row],[Sanr.]]=FL$7,Tbl.Kosten[[#This Row],[Totaal kosten]],"")</f>
        <v/>
      </c>
      <c r="FM97" s="160" t="str">
        <f>IF(Tbl.Kosten[[#This Row],[Sanr.]]=FM$7,Tbl.Kosten[[#This Row],[Totaal kosten]],"")</f>
        <v/>
      </c>
      <c r="FN97" s="160" t="str">
        <f>IF(Tbl.Kosten[[#This Row],[Sanr.]]=FN$7,Tbl.Kosten[[#This Row],[Totaal kosten]],"")</f>
        <v/>
      </c>
      <c r="FO97" s="160" t="str">
        <f>IF(Tbl.Kosten[[#This Row],[Sanr.]]=FO$7,Tbl.Kosten[[#This Row],[Totaal kosten]],"")</f>
        <v/>
      </c>
      <c r="FP97" s="160" t="str">
        <f>IF(Tbl.Kosten[[#This Row],[Sanr.]]=FP$7,Tbl.Kosten[[#This Row],[Totaal kosten]],"")</f>
        <v/>
      </c>
      <c r="FQ97" s="160" t="str">
        <f>IF(Tbl.Kosten[[#This Row],[Sanr.]]=FQ$7,Tbl.Kosten[[#This Row],[Totaal kosten]],"")</f>
        <v/>
      </c>
      <c r="FR97" s="160" t="str">
        <f>IF(Tbl.Kosten[[#This Row],[Sanr.]]=FR$7,Tbl.Kosten[[#This Row],[Totaal kosten]],"")</f>
        <v/>
      </c>
      <c r="FS97" s="160" t="str">
        <f>IF(Tbl.Kosten[[#This Row],[Sanr.]]=FS$7,Tbl.Kosten[[#This Row],[Totaal kosten]],"")</f>
        <v/>
      </c>
      <c r="FT97" s="160" t="str">
        <f>IF(Tbl.Kosten[[#This Row],[Sanr.]]=FT$7,Tbl.Kosten[[#This Row],[Totaal kosten]],"")</f>
        <v/>
      </c>
      <c r="FU97" s="160" t="str">
        <f>IF(Tbl.Kosten[[#This Row],[Sanr.]]=FU$7,Tbl.Kosten[[#This Row],[Totaal kosten]],"")</f>
        <v/>
      </c>
      <c r="FV97" s="160" t="str">
        <f>IF(Tbl.Kosten[[#This Row],[Sanr.]]=FV$7,Tbl.Kosten[[#This Row],[Totaal kosten]],"")</f>
        <v/>
      </c>
      <c r="FW97" s="160" t="str">
        <f>IFERROR(_xlfn.XLOOKUP(Tbl.Kosten[[#This Row],[Activiteitencode]],Tbl.Activiteiten[Activiteitcode],Tbl.Activiteiten[Anr.],"",0,1),"")</f>
        <v/>
      </c>
      <c r="FX97" s="181" t="str">
        <f>_xlfn.CONCAT(Tbl.Kosten[[#This Row],[Pnr.]],Tbl.Kosten[[#This Row],[Sanr.]])</f>
        <v>P1</v>
      </c>
      <c r="FY97" s="160">
        <f>Tbl.Kosten[[#This Row],[Totaal kosten]]-Tbl.Kosten[[#This Row],[Subsidie]]</f>
        <v>0</v>
      </c>
      <c r="FZ97" s="160">
        <f>IF(Tbl.Kosten[[#This Row],[Pnr.]]=FZ$7,Tbl.Kosten[[#This Row],[Te financieren]],"")</f>
        <v>0</v>
      </c>
      <c r="GA97" s="160" t="str">
        <f>IF(Tbl.Kosten[[#This Row],[Pnr.]]=GA$7,Tbl.Kosten[[#This Row],[Te financieren]],"")</f>
        <v/>
      </c>
      <c r="GB97" s="160" t="str">
        <f>IF(Tbl.Kosten[[#This Row],[Pnr.]]=GB$7,Tbl.Kosten[[#This Row],[Te financieren]],"")</f>
        <v/>
      </c>
      <c r="GC97" s="160" t="str">
        <f>IF(Tbl.Kosten[[#This Row],[Pnr.]]=GC$7,Tbl.Kosten[[#This Row],[Te financieren]],"")</f>
        <v/>
      </c>
      <c r="GD97" s="160" t="str">
        <f>IF(Tbl.Kosten[[#This Row],[Pnr.]]=GD$7,Tbl.Kosten[[#This Row],[Te financieren]],"")</f>
        <v/>
      </c>
      <c r="GE97" s="160" t="str">
        <f>IF(Tbl.Kosten[[#This Row],[Pnr.]]=GE$7,Tbl.Kosten[[#This Row],[Te financieren]],"")</f>
        <v/>
      </c>
      <c r="GF97" s="160" t="str">
        <f>IF(Tbl.Kosten[[#This Row],[Pnr.]]=GF$7,Tbl.Kosten[[#This Row],[Te financieren]],"")</f>
        <v/>
      </c>
      <c r="GG97" s="160" t="str">
        <f>IF(Tbl.Kosten[[#This Row],[Pnr.]]=GG$7,Tbl.Kosten[[#This Row],[Te financieren]],"")</f>
        <v/>
      </c>
      <c r="GH97" s="160" t="str">
        <f>IF(Tbl.Kosten[[#This Row],[Pnr.]]=GH$7,Tbl.Kosten[[#This Row],[Te financieren]],"")</f>
        <v/>
      </c>
      <c r="GI97" s="160" t="str">
        <f>IF(Tbl.Kosten[[#This Row],[Pnr.]]=GI$7,Tbl.Kosten[[#This Row],[Te financieren]],"")</f>
        <v/>
      </c>
      <c r="GJ97" s="160" t="str">
        <f>IF(Tbl.Kosten[[#This Row],[Pnr.]]=GJ$7,Tbl.Kosten[[#This Row],[Te financieren]],"")</f>
        <v/>
      </c>
      <c r="GK97" s="160" t="str">
        <f>IF(Tbl.Kosten[[#This Row],[Pnr.]]=GK$7,Tbl.Kosten[[#This Row],[Te financieren]],"")</f>
        <v/>
      </c>
      <c r="GL97" s="160" t="str">
        <f>IF(Tbl.Kosten[[#This Row],[Pnr.]]=GL$7,Tbl.Kosten[[#This Row],[Te financieren]],"")</f>
        <v/>
      </c>
      <c r="GM97" s="160" t="str">
        <f>IF(Tbl.Kosten[[#This Row],[Pnr.]]=GM$7,Tbl.Kosten[[#This Row],[Te financieren]],"")</f>
        <v/>
      </c>
      <c r="GN97" s="160" t="str">
        <f>IF(Tbl.Kosten[[#This Row],[Pnr.]]=GN$7,Tbl.Kosten[[#This Row],[Te financieren]],"")</f>
        <v/>
      </c>
      <c r="GO97" s="160" t="str">
        <f>IF(Tbl.Kosten[[#This Row],[Pnr.]]=GO$7,Tbl.Kosten[[#This Row],[Te financieren]],"")</f>
        <v/>
      </c>
      <c r="GP97" s="160" t="str">
        <f>IF(Tbl.Kosten[[#This Row],[Pnr.]]=GP$7,Tbl.Kosten[[#This Row],[Te financieren]],"")</f>
        <v/>
      </c>
      <c r="GQ97" s="160" t="str">
        <f>IF(Tbl.Kosten[[#This Row],[Pnr.]]=GQ$7,Tbl.Kosten[[#This Row],[Te financieren]],"")</f>
        <v/>
      </c>
      <c r="GR97" s="160" t="str">
        <f>IF(Tbl.Kosten[[#This Row],[Pnr.]]=GR$7,Tbl.Kosten[[#This Row],[Te financieren]],"")</f>
        <v/>
      </c>
      <c r="GS97" s="160" t="str">
        <f>IF(Tbl.Kosten[[#This Row],[Pnr.]]=GS$7,Tbl.Kosten[[#This Row],[Te financieren]],"")</f>
        <v/>
      </c>
      <c r="GT97" s="160" t="str">
        <f>IF(Tbl.Kosten[[#This Row],[Pnr.]]=GT$7,Tbl.Kosten[[#This Row],[Te financieren]],"")</f>
        <v/>
      </c>
      <c r="GU97" s="160" t="str">
        <f>IF(Tbl.Kosten[[#This Row],[Pnr.]]=GU$7,Tbl.Kosten[[#This Row],[Te financieren]],"")</f>
        <v/>
      </c>
      <c r="GV97" s="160" t="str">
        <f>IF(Tbl.Kosten[[#This Row],[Pnr.]]=GV$7,Tbl.Kosten[[#This Row],[Te financieren]],"")</f>
        <v/>
      </c>
      <c r="GW97" s="160" t="str">
        <f>IF(Tbl.Kosten[[#This Row],[Pnr.]]=GW$7,Tbl.Kosten[[#This Row],[Te financieren]],"")</f>
        <v/>
      </c>
      <c r="GX97" s="160" t="str">
        <f>IF(Tbl.Kosten[[#This Row],[Pnr.]]=GX$7,Tbl.Kosten[[#This Row],[Te financieren]],"")</f>
        <v/>
      </c>
      <c r="GY97" s="160" t="str">
        <f>IF(Tbl.Kosten[[#This Row],[Pnr.]]=GY$7,Tbl.Kosten[[#This Row],[Te financieren]],"")</f>
        <v/>
      </c>
      <c r="GZ97" s="160" t="str">
        <f>IF(Tbl.Kosten[[#This Row],[Pnr.]]=GZ$7,Tbl.Kosten[[#This Row],[Te financieren]],"")</f>
        <v/>
      </c>
      <c r="HA97" s="160" t="str">
        <f>IF(Tbl.Kosten[[#This Row],[Pnr.]]=HA$7,Tbl.Kosten[[#This Row],[Te financieren]],"")</f>
        <v/>
      </c>
      <c r="HB97" s="160" t="str">
        <f>IF(Tbl.Kosten[[#This Row],[Pnr.]]=HB$7,Tbl.Kosten[[#This Row],[Te financieren]],"")</f>
        <v/>
      </c>
      <c r="HC97" s="160" t="str">
        <f>IF(Tbl.Kosten[[#This Row],[Pnr.]]=HC$7,Tbl.Kosten[[#This Row],[Te financieren]],"")</f>
        <v/>
      </c>
      <c r="HD97" s="160" t="str">
        <f>IF(Tbl.Kosten[[#This Row],[Pnr.]]=HD$7,Tbl.Kosten[[#This Row],[Te financieren]],"")</f>
        <v/>
      </c>
      <c r="HE97" s="160" t="str">
        <f>IF(Tbl.Kosten[[#This Row],[Pnr.]]=HE$7,Tbl.Kosten[[#This Row],[Te financieren]],"")</f>
        <v/>
      </c>
      <c r="HF97" s="160" t="str">
        <f>IF(Tbl.Kosten[[#This Row],[Pnr.]]=HF$7,Tbl.Kosten[[#This Row],[Te financieren]],"")</f>
        <v/>
      </c>
      <c r="HG97" s="160" t="str">
        <f>IF(Tbl.Kosten[[#This Row],[Pnr.]]=HG$7,Tbl.Kosten[[#This Row],[Te financieren]],"")</f>
        <v/>
      </c>
      <c r="HH97" s="160" t="str">
        <f>IF(Tbl.Kosten[[#This Row],[Pnr.]]=HH$7,Tbl.Kosten[[#This Row],[Te financieren]],"")</f>
        <v/>
      </c>
      <c r="HI97" s="160" t="str">
        <f>IF(Tbl.Kosten[[#This Row],[Pnr.]]=HI$7,Tbl.Kosten[[#This Row],[Te financieren]],"")</f>
        <v/>
      </c>
      <c r="HJ97" s="160" t="str">
        <f>IF(Tbl.Kosten[[#This Row],[Pnr.]]=HJ$7,Tbl.Kosten[[#This Row],[Te financieren]],"")</f>
        <v/>
      </c>
      <c r="HK97" s="160" t="str">
        <f>IF(Tbl.Kosten[[#This Row],[Pnr.]]=HK$7,Tbl.Kosten[[#This Row],[Te financieren]],"")</f>
        <v/>
      </c>
      <c r="HL97" s="160" t="str">
        <f>IF(Tbl.Kosten[[#This Row],[Pnr.]]=HL$7,Tbl.Kosten[[#This Row],[Te financieren]],"")</f>
        <v/>
      </c>
      <c r="HM97" s="160" t="str">
        <f>IF(Tbl.Kosten[[#This Row],[Pnr.]]=HM$7,Tbl.Kosten[[#This Row],[Te financieren]],"")</f>
        <v/>
      </c>
      <c r="HN97" s="160" t="str">
        <f>IF(Tbl.Kosten[[#This Row],[Pnr.]]=HN$7,Tbl.Kosten[[#This Row],[Te financieren]],"")</f>
        <v/>
      </c>
      <c r="HO97" s="160" t="str">
        <f>IF(Tbl.Kosten[[#This Row],[Pnr.]]=HO$7,Tbl.Kosten[[#This Row],[Te financieren]],"")</f>
        <v/>
      </c>
      <c r="HP97" s="160" t="str">
        <f>IF(Tbl.Kosten[[#This Row],[Pnr.]]=HP$7,Tbl.Kosten[[#This Row],[Te financieren]],"")</f>
        <v/>
      </c>
      <c r="HQ97" s="160" t="str">
        <f>IF(Tbl.Kosten[[#This Row],[Pnr.]]=HQ$7,Tbl.Kosten[[#This Row],[Te financieren]],"")</f>
        <v/>
      </c>
      <c r="HR97" s="160" t="str">
        <f>IF(Tbl.Kosten[[#This Row],[Pnr.]]=HR$7,Tbl.Kosten[[#This Row],[Te financieren]],"")</f>
        <v/>
      </c>
      <c r="HS97" s="160" t="str">
        <f>IF(Tbl.Kosten[[#This Row],[Pnr.]]=HS$7,Tbl.Kosten[[#This Row],[Te financieren]],"")</f>
        <v/>
      </c>
      <c r="HT97" s="160" t="str">
        <f>IF(Tbl.Kosten[[#This Row],[Pnr.]]=HT$7,Tbl.Kosten[[#This Row],[Te financieren]],"")</f>
        <v/>
      </c>
      <c r="HU97" s="160" t="str">
        <f>IF(Tbl.Kosten[[#This Row],[Pnr.]]=HU$7,Tbl.Kosten[[#This Row],[Te financieren]],"")</f>
        <v/>
      </c>
      <c r="HV97" s="160" t="str">
        <f>IF(Tbl.Kosten[[#This Row],[Pnr.]]=HV$7,Tbl.Kosten[[#This Row],[Te financieren]],"")</f>
        <v/>
      </c>
      <c r="HW97" s="160" t="str">
        <f>IF(Tbl.Kosten[[#This Row],[Pnr.]]=HW$7,Tbl.Kosten[[#This Row],[Te financieren]],"")</f>
        <v/>
      </c>
    </row>
    <row r="98" spans="2:231" x14ac:dyDescent="0.3">
      <c r="B98" s="144"/>
      <c r="C98" s="147"/>
      <c r="D98" s="146"/>
      <c r="E98" s="147"/>
      <c r="F98" s="145"/>
      <c r="G98" s="11" t="str">
        <f>IF(Tbl.Kosten[[#This Row],[Medewerker e/o 
functie]]&lt;&gt;"",_xlfn.XLOOKUP(Tbl.Kosten[[#This Row],[Medewerker e/o 
functie]],Tbl.Uurtarief[Medewerker en/of functie],Tbl.Uurtarief[Uurtarief],"",0,1),"")</f>
        <v/>
      </c>
      <c r="H98" s="121">
        <f>IFERROR(Tbl.Kosten[[#This Row],[Uren]]*Tbl.Kosten[[#This Row],[Uurtarief]],0)</f>
        <v>0</v>
      </c>
      <c r="I98" s="119" t="str">
        <f>IF(Tbl.Kosten[[#This Row],[Subtotaal uren]]&lt;&gt;0,_xlfn.XLOOKUP(Tbl.Kosten[[#This Row],[Medewerker e/o 
functie]],Tbl.Uurtarief[Medewerker en/of functie],Tbl.Uurtarief[Kostensoort arbeid],"",0,1),"")</f>
        <v/>
      </c>
      <c r="J98" s="147"/>
      <c r="K98" s="145"/>
      <c r="L98" s="149" t="str">
        <f>IF(Tbl.Kosten[[#This Row],[Activum]]&lt;&gt;"",_xlfn.XLOOKUP(Tbl.Kosten[[#This Row],[Activum]],Tbl.Afschrijvingskosten[Activum],Tbl.Afschrijvingskosten[Tarief per afschrijvings-eenheid],"",0,1),"")</f>
        <v/>
      </c>
      <c r="M98" s="122">
        <f>IFERROR(Tbl.Kosten[[#This Row],[Een-
heden]]*Tbl.Kosten[[#This Row],[Afschrijvings-
tarief]],0)</f>
        <v>0</v>
      </c>
      <c r="N98" s="122" t="str">
        <f>IF(Tbl.Kosten[[#This Row],[Subtotaal afschrijving]]&lt;&gt;0,Lijsten!A96,"")</f>
        <v/>
      </c>
      <c r="O98" s="150"/>
      <c r="P98" s="145"/>
      <c r="Q98" s="148"/>
      <c r="R98" s="122">
        <f>IFERROR(Tbl.Kosten[[#This Row],[Aantal]]*Tbl.Kosten[[#This Row],[Tarief]],0)</f>
        <v>0</v>
      </c>
      <c r="S98" s="8">
        <f>IFERROR(Tbl.Kosten[[#This Row],[Subtotaal overige kosten]]+Tbl.Kosten[[#This Row],[Subtotaal uren]]+Tbl.Kosten[[#This Row],[Subtotaal afschrijving]],0)</f>
        <v>0</v>
      </c>
      <c r="T98" s="8">
        <f>IFERROR(Tbl.Kosten[[#This Row],[Totaal kosten]]*Tbl.Kosten[[#This Row],[Subsidie%]],0)</f>
        <v>0</v>
      </c>
      <c r="U98" s="4" t="str" cm="1">
        <f t="array" ref="U98">IFERROR(_xlfn.IFS(Tbl.Kosten[[#This Row],[Subtotaal uren]]&lt;&gt;0,Tbl.Kosten[[#This Row],[Kostensoort arbeid]],Tbl.Kosten[[#This Row],[Subtotaal afschrijving]]&lt;&gt;0,Tbl.Kosten[[#This Row],[Kostensoort afschrijving]],Tbl.Kosten[[#This Row],[Subtotaal overige kosten]]&lt;&gt;0,Tbl.Kosten[[#This Row],[Kostensoort overig]]),"")</f>
        <v/>
      </c>
      <c r="V98" s="4" t="str">
        <f>IFERROR(_xlfn.XLOOKUP(Tbl.Kosten[[#This Row],[Activiteitencode]],Tbl.Activiteiten[Activiteitcode],Tbl.Activiteiten[Werkpakketcode],"",0,1),"")</f>
        <v/>
      </c>
      <c r="W98" s="4" t="str">
        <f>IFERROR(_xlfn.XLOOKUP(Tbl.Kosten[[#This Row],[Werkpakketcode]],Tbl.Werkpakketten[Werkpakketcode],Tbl.Werkpakketten[Subsidiabele activiteit],"",0,1),"")</f>
        <v/>
      </c>
      <c r="X98" s="12">
        <f>IFERROR(_xlfn.XLOOKUP(Tbl.Kosten[[#This Row],[Sanr.]],Tbl.Subsidiehoogte[SAnr.],Tbl.Subsidiehoogte[Sub. Percentage],0,0,1),0)</f>
        <v>0</v>
      </c>
      <c r="Y98" s="154" t="str">
        <f>IFERROR(_xlfn.XLOOKUP(Tbl.Kosten[[#This Row],[Partnercode]],Tbl.Projectpartners[Partnercode],Tbl.Projectpartners[PNr.],"",0,1),"")</f>
        <v>P1</v>
      </c>
      <c r="Z98" s="158">
        <f>IF(Tbl.Kosten[[#This Row],[Pnr.]]=Z$7,Tbl.Kosten[[#This Row],[Totaal kosten]],"")</f>
        <v>0</v>
      </c>
      <c r="AA98" s="158" t="str">
        <f>IF(Tbl.Kosten[[#This Row],[Pnr.]]=AA$7,Tbl.Kosten[[#This Row],[Totaal kosten]],"")</f>
        <v/>
      </c>
      <c r="AB98" s="158" t="str">
        <f>IF(Tbl.Kosten[[#This Row],[Pnr.]]=AB$7,Tbl.Kosten[[#This Row],[Totaal kosten]],"")</f>
        <v/>
      </c>
      <c r="AC98" s="158" t="str">
        <f>IF(Tbl.Kosten[[#This Row],[Pnr.]]=AC$7,Tbl.Kosten[[#This Row],[Totaal kosten]],"")</f>
        <v/>
      </c>
      <c r="AD98" s="158" t="str">
        <f>IF(Tbl.Kosten[[#This Row],[Pnr.]]=AD$7,Tbl.Kosten[[#This Row],[Totaal kosten]],"")</f>
        <v/>
      </c>
      <c r="AE98" s="158" t="str">
        <f>IF(Tbl.Kosten[[#This Row],[Pnr.]]=AE$7,Tbl.Kosten[[#This Row],[Totaal kosten]],"")</f>
        <v/>
      </c>
      <c r="AF98" s="158" t="str">
        <f>IF(Tbl.Kosten[[#This Row],[Pnr.]]=AF$7,Tbl.Kosten[[#This Row],[Totaal kosten]],"")</f>
        <v/>
      </c>
      <c r="AG98" s="158" t="str">
        <f>IF(Tbl.Kosten[[#This Row],[Pnr.]]=AG$7,Tbl.Kosten[[#This Row],[Totaal kosten]],"")</f>
        <v/>
      </c>
      <c r="AH98" s="158" t="str">
        <f>IF(Tbl.Kosten[[#This Row],[Pnr.]]=AH$7,Tbl.Kosten[[#This Row],[Totaal kosten]],"")</f>
        <v/>
      </c>
      <c r="AI98" s="158" t="str">
        <f>IF(Tbl.Kosten[[#This Row],[Pnr.]]=AI$7,Tbl.Kosten[[#This Row],[Totaal kosten]],"")</f>
        <v/>
      </c>
      <c r="AJ98" s="158" t="str">
        <f>IF(Tbl.Kosten[[#This Row],[Pnr.]]=AJ$7,Tbl.Kosten[[#This Row],[Totaal kosten]],"")</f>
        <v/>
      </c>
      <c r="AK98" s="158" t="str">
        <f>IF(Tbl.Kosten[[#This Row],[Pnr.]]=AK$7,Tbl.Kosten[[#This Row],[Totaal kosten]],"")</f>
        <v/>
      </c>
      <c r="AL98" s="158" t="str">
        <f>IF(Tbl.Kosten[[#This Row],[Pnr.]]=AL$7,Tbl.Kosten[[#This Row],[Totaal kosten]],"")</f>
        <v/>
      </c>
      <c r="AM98" s="158" t="str">
        <f>IF(Tbl.Kosten[[#This Row],[Pnr.]]=AM$7,Tbl.Kosten[[#This Row],[Totaal kosten]],"")</f>
        <v/>
      </c>
      <c r="AN98" s="158" t="str">
        <f>IF(Tbl.Kosten[[#This Row],[Pnr.]]=AN$7,Tbl.Kosten[[#This Row],[Totaal kosten]],"")</f>
        <v/>
      </c>
      <c r="AO98" s="158" t="str">
        <f>IF(Tbl.Kosten[[#This Row],[Pnr.]]=AO$7,Tbl.Kosten[[#This Row],[Totaal kosten]],"")</f>
        <v/>
      </c>
      <c r="AP98" s="158" t="str">
        <f>IF(Tbl.Kosten[[#This Row],[Pnr.]]=AP$7,Tbl.Kosten[[#This Row],[Totaal kosten]],"")</f>
        <v/>
      </c>
      <c r="AQ98" s="158" t="str">
        <f>IF(Tbl.Kosten[[#This Row],[Pnr.]]=AQ$7,Tbl.Kosten[[#This Row],[Totaal kosten]],"")</f>
        <v/>
      </c>
      <c r="AR98" s="158" t="str">
        <f>IF(Tbl.Kosten[[#This Row],[Pnr.]]=AR$7,Tbl.Kosten[[#This Row],[Totaal kosten]],"")</f>
        <v/>
      </c>
      <c r="AS98" s="158" t="str">
        <f>IF(Tbl.Kosten[[#This Row],[Pnr.]]=AS$7,Tbl.Kosten[[#This Row],[Totaal kosten]],"")</f>
        <v/>
      </c>
      <c r="AT98" s="158" t="str">
        <f>IF(Tbl.Kosten[[#This Row],[Pnr.]]=AT$7,Tbl.Kosten[[#This Row],[Totaal kosten]],"")</f>
        <v/>
      </c>
      <c r="AU98" s="158" t="str">
        <f>IF(Tbl.Kosten[[#This Row],[Pnr.]]=AU$7,Tbl.Kosten[[#This Row],[Totaal kosten]],"")</f>
        <v/>
      </c>
      <c r="AV98" s="158" t="str">
        <f>IF(Tbl.Kosten[[#This Row],[Pnr.]]=AV$7,Tbl.Kosten[[#This Row],[Totaal kosten]],"")</f>
        <v/>
      </c>
      <c r="AW98" s="158" t="str">
        <f>IF(Tbl.Kosten[[#This Row],[Pnr.]]=AW$7,Tbl.Kosten[[#This Row],[Totaal kosten]],"")</f>
        <v/>
      </c>
      <c r="AX98" s="158" t="str">
        <f>IF(Tbl.Kosten[[#This Row],[Pnr.]]=AX$7,Tbl.Kosten[[#This Row],[Totaal kosten]],"")</f>
        <v/>
      </c>
      <c r="AY98" s="158" t="str">
        <f>IF(Tbl.Kosten[[#This Row],[Pnr.]]=AY$7,Tbl.Kosten[[#This Row],[Totaal kosten]],"")</f>
        <v/>
      </c>
      <c r="AZ98" s="158" t="str">
        <f>IF(Tbl.Kosten[[#This Row],[Pnr.]]=AZ$7,Tbl.Kosten[[#This Row],[Totaal kosten]],"")</f>
        <v/>
      </c>
      <c r="BA98" s="158" t="str">
        <f>IF(Tbl.Kosten[[#This Row],[Pnr.]]=BA$7,Tbl.Kosten[[#This Row],[Totaal kosten]],"")</f>
        <v/>
      </c>
      <c r="BB98" s="158" t="str">
        <f>IF(Tbl.Kosten[[#This Row],[Pnr.]]=BB$7,Tbl.Kosten[[#This Row],[Totaal kosten]],"")</f>
        <v/>
      </c>
      <c r="BC98" s="158" t="str">
        <f>IF(Tbl.Kosten[[#This Row],[Pnr.]]=BC$7,Tbl.Kosten[[#This Row],[Totaal kosten]],"")</f>
        <v/>
      </c>
      <c r="BD98" s="158" t="str">
        <f>IF(Tbl.Kosten[[#This Row],[Pnr.]]=BD$7,Tbl.Kosten[[#This Row],[Totaal kosten]],"")</f>
        <v/>
      </c>
      <c r="BE98" s="158" t="str">
        <f>IF(Tbl.Kosten[[#This Row],[Pnr.]]=BE$7,Tbl.Kosten[[#This Row],[Totaal kosten]],"")</f>
        <v/>
      </c>
      <c r="BF98" s="158" t="str">
        <f>IF(Tbl.Kosten[[#This Row],[Pnr.]]=BF$7,Tbl.Kosten[[#This Row],[Totaal kosten]],"")</f>
        <v/>
      </c>
      <c r="BG98" s="158" t="str">
        <f>IF(Tbl.Kosten[[#This Row],[Pnr.]]=BG$7,Tbl.Kosten[[#This Row],[Totaal kosten]],"")</f>
        <v/>
      </c>
      <c r="BH98" s="158" t="str">
        <f>IF(Tbl.Kosten[[#This Row],[Pnr.]]=BH$7,Tbl.Kosten[[#This Row],[Totaal kosten]],"")</f>
        <v/>
      </c>
      <c r="BI98" s="158" t="str">
        <f>IF(Tbl.Kosten[[#This Row],[Pnr.]]=BI$7,Tbl.Kosten[[#This Row],[Totaal kosten]],"")</f>
        <v/>
      </c>
      <c r="BJ98" s="158" t="str">
        <f>IF(Tbl.Kosten[[#This Row],[Pnr.]]=BJ$7,Tbl.Kosten[[#This Row],[Totaal kosten]],"")</f>
        <v/>
      </c>
      <c r="BK98" s="158" t="str">
        <f>IF(Tbl.Kosten[[#This Row],[Pnr.]]=BK$7,Tbl.Kosten[[#This Row],[Totaal kosten]],"")</f>
        <v/>
      </c>
      <c r="BL98" s="158" t="str">
        <f>IF(Tbl.Kosten[[#This Row],[Pnr.]]=BL$7,Tbl.Kosten[[#This Row],[Totaal kosten]],"")</f>
        <v/>
      </c>
      <c r="BM98" s="158" t="str">
        <f>IF(Tbl.Kosten[[#This Row],[Pnr.]]=BM$7,Tbl.Kosten[[#This Row],[Totaal kosten]],"")</f>
        <v/>
      </c>
      <c r="BN98" s="158" t="str">
        <f>IF(Tbl.Kosten[[#This Row],[Pnr.]]=BN$7,Tbl.Kosten[[#This Row],[Totaal kosten]],"")</f>
        <v/>
      </c>
      <c r="BO98" s="158" t="str">
        <f>IF(Tbl.Kosten[[#This Row],[Pnr.]]=BO$7,Tbl.Kosten[[#This Row],[Totaal kosten]],"")</f>
        <v/>
      </c>
      <c r="BP98" s="158" t="str">
        <f>IF(Tbl.Kosten[[#This Row],[Pnr.]]=BP$7,Tbl.Kosten[[#This Row],[Totaal kosten]],"")</f>
        <v/>
      </c>
      <c r="BQ98" s="158" t="str">
        <f>IF(Tbl.Kosten[[#This Row],[Pnr.]]=BQ$7,Tbl.Kosten[[#This Row],[Totaal kosten]],"")</f>
        <v/>
      </c>
      <c r="BR98" s="158" t="str">
        <f>IF(Tbl.Kosten[[#This Row],[Pnr.]]=BR$7,Tbl.Kosten[[#This Row],[Totaal kosten]],"")</f>
        <v/>
      </c>
      <c r="BS98" s="158" t="str">
        <f>IF(Tbl.Kosten[[#This Row],[Pnr.]]=BS$7,Tbl.Kosten[[#This Row],[Totaal kosten]],"")</f>
        <v/>
      </c>
      <c r="BT98" s="158" t="str">
        <f>IF(Tbl.Kosten[[#This Row],[Pnr.]]=BT$7,Tbl.Kosten[[#This Row],[Totaal kosten]],"")</f>
        <v/>
      </c>
      <c r="BU98" s="158" t="str">
        <f>IF(Tbl.Kosten[[#This Row],[Pnr.]]=BU$7,Tbl.Kosten[[#This Row],[Totaal kosten]],"")</f>
        <v/>
      </c>
      <c r="BV98" s="158" t="str">
        <f>IF(Tbl.Kosten[[#This Row],[Pnr.]]=BV$7,Tbl.Kosten[[#This Row],[Totaal kosten]],"")</f>
        <v/>
      </c>
      <c r="BW98" s="158" t="str">
        <f>IF(Tbl.Kosten[[#This Row],[Pnr.]]=BW$7,Tbl.Kosten[[#This Row],[Totaal kosten]],"")</f>
        <v/>
      </c>
      <c r="BX98" s="158" t="str">
        <f>IFERROR(_xlfn.XLOOKUP(Tbl.Kosten[[#This Row],[Werkpakketcode]],Tbl.Werkpakketten[Werkpakketcode],Tbl.Werkpakketten[WPnr.],"",0,1),"")</f>
        <v/>
      </c>
      <c r="BY98" s="158" t="str">
        <f>IF(Tbl.Kosten[[#This Row],[WPnr.]]=BY$7,Tbl.Kosten[[#This Row],[Totaal kosten]],"")</f>
        <v/>
      </c>
      <c r="BZ98" s="158" t="str">
        <f>IF(Tbl.Kosten[[#This Row],[WPnr.]]=BZ$7,Tbl.Kosten[[#This Row],[Totaal kosten]],"")</f>
        <v/>
      </c>
      <c r="CA98" s="158" t="str">
        <f>IF(Tbl.Kosten[[#This Row],[WPnr.]]=CA$7,Tbl.Kosten[[#This Row],[Totaal kosten]],"")</f>
        <v/>
      </c>
      <c r="CB98" s="158" t="str">
        <f>IF(Tbl.Kosten[[#This Row],[WPnr.]]=CB$7,Tbl.Kosten[[#This Row],[Totaal kosten]],"")</f>
        <v/>
      </c>
      <c r="CC98" s="158" t="str">
        <f>IF(Tbl.Kosten[[#This Row],[WPnr.]]=CC$7,Tbl.Kosten[[#This Row],[Totaal kosten]],"")</f>
        <v/>
      </c>
      <c r="CD98" s="158" t="str">
        <f>IF(Tbl.Kosten[[#This Row],[WPnr.]]=CD$7,Tbl.Kosten[[#This Row],[Totaal kosten]],"")</f>
        <v/>
      </c>
      <c r="CE98" s="158" t="str">
        <f>IF(Tbl.Kosten[[#This Row],[WPnr.]]=CE$7,Tbl.Kosten[[#This Row],[Totaal kosten]],"")</f>
        <v/>
      </c>
      <c r="CF98" s="158" t="str">
        <f>IF(Tbl.Kosten[[#This Row],[WPnr.]]=CF$7,Tbl.Kosten[[#This Row],[Totaal kosten]],"")</f>
        <v/>
      </c>
      <c r="CG98" s="158" t="str">
        <f>IF(Tbl.Kosten[[#This Row],[WPnr.]]=CG$7,Tbl.Kosten[[#This Row],[Totaal kosten]],"")</f>
        <v/>
      </c>
      <c r="CH98" s="158" t="str">
        <f>IF(Tbl.Kosten[[#This Row],[WPnr.]]=CH$7,Tbl.Kosten[[#This Row],[Totaal kosten]],"")</f>
        <v/>
      </c>
      <c r="CI98" s="158" t="str">
        <f>IF(Tbl.Kosten[[#This Row],[WPnr.]]=CI$7,Tbl.Kosten[[#This Row],[Totaal kosten]],"")</f>
        <v/>
      </c>
      <c r="CJ98" s="158" t="str">
        <f>IF(Tbl.Kosten[[#This Row],[WPnr.]]=CJ$7,Tbl.Kosten[[#This Row],[Totaal kosten]],"")</f>
        <v/>
      </c>
      <c r="CK98" s="158" t="str">
        <f>IF(Tbl.Kosten[[#This Row],[WPnr.]]=CK$7,Tbl.Kosten[[#This Row],[Totaal kosten]],"")</f>
        <v/>
      </c>
      <c r="CL98" s="158" t="str">
        <f>IF(Tbl.Kosten[[#This Row],[WPnr.]]=CL$7,Tbl.Kosten[[#This Row],[Totaal kosten]],"")</f>
        <v/>
      </c>
      <c r="CM98" s="158" t="str">
        <f>IF(Tbl.Kosten[[#This Row],[WPnr.]]=CM$7,Tbl.Kosten[[#This Row],[Totaal kosten]],"")</f>
        <v/>
      </c>
      <c r="CN98" s="158" t="str">
        <f>IF(Tbl.Kosten[[#This Row],[WPnr.]]=CN$7,Tbl.Kosten[[#This Row],[Totaal kosten]],"")</f>
        <v/>
      </c>
      <c r="CO98" s="158" t="str">
        <f>IF(Tbl.Kosten[[#This Row],[WPnr.]]=CO$7,Tbl.Kosten[[#This Row],[Totaal kosten]],"")</f>
        <v/>
      </c>
      <c r="CP98" s="158" t="str">
        <f>IF(Tbl.Kosten[[#This Row],[WPnr.]]=CP$7,Tbl.Kosten[[#This Row],[Totaal kosten]],"")</f>
        <v/>
      </c>
      <c r="CQ98" s="158" t="str">
        <f>IF(Tbl.Kosten[[#This Row],[WPnr.]]=CQ$7,Tbl.Kosten[[#This Row],[Totaal kosten]],"")</f>
        <v/>
      </c>
      <c r="CR98" s="158" t="str">
        <f>IF(Tbl.Kosten[[#This Row],[WPnr.]]=CR$7,Tbl.Kosten[[#This Row],[Totaal kosten]],"")</f>
        <v/>
      </c>
      <c r="CS98" s="158" t="str">
        <f>IF(Tbl.Kosten[[#This Row],[WPnr.]]=CS$7,Tbl.Kosten[[#This Row],[Totaal kosten]],"")</f>
        <v/>
      </c>
      <c r="CT98" s="158" t="str">
        <f>IF(Tbl.Kosten[[#This Row],[WPnr.]]=CT$7,Tbl.Kosten[[#This Row],[Totaal kosten]],"")</f>
        <v/>
      </c>
      <c r="CU98" s="158" t="str">
        <f>IF(Tbl.Kosten[[#This Row],[WPnr.]]=CU$7,Tbl.Kosten[[#This Row],[Totaal kosten]],"")</f>
        <v/>
      </c>
      <c r="CV98" s="158" t="str">
        <f>IF(Tbl.Kosten[[#This Row],[WPnr.]]=CV$7,Tbl.Kosten[[#This Row],[Totaal kosten]],"")</f>
        <v/>
      </c>
      <c r="CW98" s="158" t="str">
        <f>IF(Tbl.Kosten[[#This Row],[WPnr.]]=CW$7,Tbl.Kosten[[#This Row],[Totaal kosten]],"")</f>
        <v/>
      </c>
      <c r="CX98" s="158" t="str">
        <f>IF(Tbl.Kosten[[#This Row],[WPnr.]]=CX$7,Tbl.Kosten[[#This Row],[Totaal kosten]],"")</f>
        <v/>
      </c>
      <c r="CY98" s="158" t="str">
        <f>IF(Tbl.Kosten[[#This Row],[WPnr.]]=CY$7,Tbl.Kosten[[#This Row],[Totaal kosten]],"")</f>
        <v/>
      </c>
      <c r="CZ98" s="158" t="str">
        <f>IF(Tbl.Kosten[[#This Row],[WPnr.]]=CZ$7,Tbl.Kosten[[#This Row],[Totaal kosten]],"")</f>
        <v/>
      </c>
      <c r="DA98" s="158" t="str">
        <f>IF(Tbl.Kosten[[#This Row],[WPnr.]]=DA$7,Tbl.Kosten[[#This Row],[Totaal kosten]],"")</f>
        <v/>
      </c>
      <c r="DB98" s="158" t="str">
        <f>IF(Tbl.Kosten[[#This Row],[WPnr.]]=DB$7,Tbl.Kosten[[#This Row],[Totaal kosten]],"")</f>
        <v/>
      </c>
      <c r="DC98" s="158" t="str">
        <f>IF(Tbl.Kosten[[#This Row],[WPnr.]]=DC$7,Tbl.Kosten[[#This Row],[Totaal kosten]],"")</f>
        <v/>
      </c>
      <c r="DD98" s="158" t="str">
        <f>IF(Tbl.Kosten[[#This Row],[WPnr.]]=DD$7,Tbl.Kosten[[#This Row],[Totaal kosten]],"")</f>
        <v/>
      </c>
      <c r="DE98" s="158" t="str">
        <f>IF(Tbl.Kosten[[#This Row],[WPnr.]]=DE$7,Tbl.Kosten[[#This Row],[Totaal kosten]],"")</f>
        <v/>
      </c>
      <c r="DF98" s="158" t="str">
        <f>IF(Tbl.Kosten[[#This Row],[WPnr.]]=DF$7,Tbl.Kosten[[#This Row],[Totaal kosten]],"")</f>
        <v/>
      </c>
      <c r="DG98" s="158" t="str">
        <f>IF(Tbl.Kosten[[#This Row],[WPnr.]]=DG$7,Tbl.Kosten[[#This Row],[Totaal kosten]],"")</f>
        <v/>
      </c>
      <c r="DH98" s="158" t="str">
        <f>IF(Tbl.Kosten[[#This Row],[WPnr.]]=DH$7,Tbl.Kosten[[#This Row],[Totaal kosten]],"")</f>
        <v/>
      </c>
      <c r="DI98" s="158" t="str">
        <f>IF(Tbl.Kosten[[#This Row],[WPnr.]]=DI$7,Tbl.Kosten[[#This Row],[Totaal kosten]],"")</f>
        <v/>
      </c>
      <c r="DJ98" s="158" t="str">
        <f>IF(Tbl.Kosten[[#This Row],[WPnr.]]=DJ$7,Tbl.Kosten[[#This Row],[Totaal kosten]],"")</f>
        <v/>
      </c>
      <c r="DK98" s="158" t="str">
        <f>IF(Tbl.Kosten[[#This Row],[WPnr.]]=DK$7,Tbl.Kosten[[#This Row],[Totaal kosten]],"")</f>
        <v/>
      </c>
      <c r="DL98" s="158" t="str">
        <f>IF(Tbl.Kosten[[#This Row],[WPnr.]]=DL$7,Tbl.Kosten[[#This Row],[Totaal kosten]],"")</f>
        <v/>
      </c>
      <c r="DM98" s="158" t="str">
        <f>IF(Tbl.Kosten[[#This Row],[WPnr.]]=DM$7,Tbl.Kosten[[#This Row],[Totaal kosten]],"")</f>
        <v/>
      </c>
      <c r="DN98" s="158" t="str">
        <f>IF(Tbl.Kosten[[#This Row],[WPnr.]]=DN$7,Tbl.Kosten[[#This Row],[Totaal kosten]],"")</f>
        <v/>
      </c>
      <c r="DO98" s="158" t="str">
        <f>IF(Tbl.Kosten[[#This Row],[WPnr.]]=DO$7,Tbl.Kosten[[#This Row],[Totaal kosten]],"")</f>
        <v/>
      </c>
      <c r="DP98" s="158" t="str">
        <f>IF(Tbl.Kosten[[#This Row],[WPnr.]]=DP$7,Tbl.Kosten[[#This Row],[Totaal kosten]],"")</f>
        <v/>
      </c>
      <c r="DQ98" s="158" t="str">
        <f>IF(Tbl.Kosten[[#This Row],[WPnr.]]=DQ$7,Tbl.Kosten[[#This Row],[Totaal kosten]],"")</f>
        <v/>
      </c>
      <c r="DR98" s="158" t="str">
        <f>IF(Tbl.Kosten[[#This Row],[WPnr.]]=DR$7,Tbl.Kosten[[#This Row],[Totaal kosten]],"")</f>
        <v/>
      </c>
      <c r="DS98" s="158" t="str">
        <f>IF(Tbl.Kosten[[#This Row],[WPnr.]]=DS$7,Tbl.Kosten[[#This Row],[Totaal kosten]],"")</f>
        <v/>
      </c>
      <c r="DT98" s="158" t="str">
        <f>IF(Tbl.Kosten[[#This Row],[WPnr.]]=DT$7,Tbl.Kosten[[#This Row],[Totaal kosten]],"")</f>
        <v/>
      </c>
      <c r="DU98" s="158" t="str">
        <f>IF(Tbl.Kosten[[#This Row],[WPnr.]]=DU$7,Tbl.Kosten[[#This Row],[Totaal kosten]],"")</f>
        <v/>
      </c>
      <c r="DV98" s="158" t="str">
        <f>IF(Tbl.Kosten[[#This Row],[WPnr.]]=DV$7,Tbl.Kosten[[#This Row],[Totaal kosten]],"")</f>
        <v/>
      </c>
      <c r="DW98" s="160" t="str">
        <f>IFERROR(_xlfn.XLOOKUP(Tbl.Kosten[[#This Row],[Kostensoort]],Tbl.Kostensoorten[Kostensoorten],Tbl.Kostensoorten[KSnr.],"",0,1),"")</f>
        <v/>
      </c>
      <c r="DX98" s="160" t="str">
        <f>IF(Tbl.Kosten[[#This Row],[KSnr.]]=DX$7,Tbl.Kosten[[#This Row],[Totaal kosten]],"")</f>
        <v/>
      </c>
      <c r="DY98" s="160" t="str">
        <f>IF(Tbl.Kosten[[#This Row],[KSnr.]]=DY$7,Tbl.Kosten[[#This Row],[Totaal kosten]],"")</f>
        <v/>
      </c>
      <c r="DZ98" s="160" t="str">
        <f>IF(Tbl.Kosten[[#This Row],[KSnr.]]=DZ$7,Tbl.Kosten[[#This Row],[Totaal kosten]],"")</f>
        <v/>
      </c>
      <c r="EA98" s="160" t="str">
        <f>IF(Tbl.Kosten[[#This Row],[KSnr.]]=EA$7,Tbl.Kosten[[#This Row],[Totaal kosten]],"")</f>
        <v/>
      </c>
      <c r="EB98" s="160" t="str">
        <f>IF(Tbl.Kosten[[#This Row],[KSnr.]]=EB$7,Tbl.Kosten[[#This Row],[Totaal kosten]],"")</f>
        <v/>
      </c>
      <c r="EC98" s="160" t="str">
        <f>IF(Tbl.Kosten[[#This Row],[KSnr.]]=EC$7,Tbl.Kosten[[#This Row],[Totaal kosten]],"")</f>
        <v/>
      </c>
      <c r="ED98" s="160" t="str">
        <f>IF(Tbl.Kosten[[#This Row],[KSnr.]]=ED$7,Tbl.Kosten[[#This Row],[Totaal kosten]],"")</f>
        <v/>
      </c>
      <c r="EE98" s="160" t="str">
        <f>IF(Tbl.Kosten[[#This Row],[KSnr.]]=EE$7,Tbl.Kosten[[#This Row],[Totaal kosten]],"")</f>
        <v/>
      </c>
      <c r="EF98" s="160" t="str">
        <f>IF(Tbl.Kosten[[#This Row],[KSnr.]]=EF$7,Tbl.Kosten[[#This Row],[Totaal kosten]],"")</f>
        <v/>
      </c>
      <c r="EG98" s="160" t="str">
        <f>IF(Tbl.Kosten[[#This Row],[KSnr.]]=EG$7,Tbl.Kosten[[#This Row],[Totaal kosten]],"")</f>
        <v/>
      </c>
      <c r="EH98" s="160" t="str">
        <f>IF(Tbl.Kosten[[#This Row],[KSnr.]]=EH$7,Tbl.Kosten[[#This Row],[Totaal kosten]],"")</f>
        <v/>
      </c>
      <c r="EI98" s="160" t="str">
        <f>IF(Tbl.Kosten[[#This Row],[KSnr.]]=EI$7,Tbl.Kosten[[#This Row],[Totaal kosten]],"")</f>
        <v/>
      </c>
      <c r="EJ98" s="160" t="str">
        <f>IF(Tbl.Kosten[[#This Row],[KSnr.]]=EJ$7,Tbl.Kosten[[#This Row],[Totaal kosten]],"")</f>
        <v/>
      </c>
      <c r="EK98" s="160" t="str">
        <f>IF(Tbl.Kosten[[#This Row],[KSnr.]]=EK$7,Tbl.Kosten[[#This Row],[Totaal kosten]],"")</f>
        <v/>
      </c>
      <c r="EL98" s="160" t="str">
        <f>IF(Tbl.Kosten[[#This Row],[KSnr.]]=EL$7,Tbl.Kosten[[#This Row],[Totaal kosten]],"")</f>
        <v/>
      </c>
      <c r="EM98" s="160" t="str">
        <f>IF(Tbl.Kosten[[#This Row],[KSnr.]]=EM$7,Tbl.Kosten[[#This Row],[Totaal kosten]],"")</f>
        <v/>
      </c>
      <c r="EN98" s="160" t="str">
        <f>IF(Tbl.Kosten[[#This Row],[KSnr.]]=EN$7,Tbl.Kosten[[#This Row],[Totaal kosten]],"")</f>
        <v/>
      </c>
      <c r="EO98" s="160" t="str">
        <f>IF(Tbl.Kosten[[#This Row],[KSnr.]]=EO$7,Tbl.Kosten[[#This Row],[Totaal kosten]],"")</f>
        <v/>
      </c>
      <c r="EP98" s="160" t="str">
        <f>IF(Tbl.Kosten[[#This Row],[KSnr.]]=EP$7,Tbl.Kosten[[#This Row],[Totaal kosten]],"")</f>
        <v/>
      </c>
      <c r="EQ98" s="160" t="str">
        <f>IF(Tbl.Kosten[[#This Row],[KSnr.]]=EQ$7,Tbl.Kosten[[#This Row],[Totaal kosten]],"")</f>
        <v/>
      </c>
      <c r="ER98" s="154" t="str">
        <f>IFERROR(_xlfn.XLOOKUP(Tbl.Kosten[[#This Row],[Subsidieactiviteit]],Tbl.Subsidiehoogte[Subsidieactiviteit],Tbl.Subsidiehoogte[SAnr.],"",0,1),"")</f>
        <v/>
      </c>
      <c r="ES98" s="160" t="str">
        <f>IF(Tbl.Kosten[[#This Row],[Sanr.]]=ES$7,Tbl.Kosten[[#This Row],[Totaal kosten]],"")</f>
        <v/>
      </c>
      <c r="ET98" s="160" t="str">
        <f>IF(Tbl.Kosten[[#This Row],[Sanr.]]=ET$7,Tbl.Kosten[[#This Row],[Totaal kosten]],"")</f>
        <v/>
      </c>
      <c r="EU98" s="160" t="str">
        <f>IF(Tbl.Kosten[[#This Row],[Sanr.]]=EU$7,Tbl.Kosten[[#This Row],[Totaal kosten]],"")</f>
        <v/>
      </c>
      <c r="EV98" s="160" t="str">
        <f>IF(Tbl.Kosten[[#This Row],[Sanr.]]=EV$7,Tbl.Kosten[[#This Row],[Totaal kosten]],"")</f>
        <v/>
      </c>
      <c r="EW98" s="160" t="str">
        <f>IF(Tbl.Kosten[[#This Row],[Sanr.]]=EW$7,Tbl.Kosten[[#This Row],[Totaal kosten]],"")</f>
        <v/>
      </c>
      <c r="EX98" s="160" t="str">
        <f>IF(Tbl.Kosten[[#This Row],[Sanr.]]=EX$7,Tbl.Kosten[[#This Row],[Totaal kosten]],"")</f>
        <v/>
      </c>
      <c r="EY98" s="160" t="str">
        <f>IF(Tbl.Kosten[[#This Row],[Sanr.]]=EY$7,Tbl.Kosten[[#This Row],[Totaal kosten]],"")</f>
        <v/>
      </c>
      <c r="EZ98" s="160" t="str">
        <f>IF(Tbl.Kosten[[#This Row],[Sanr.]]=EZ$7,Tbl.Kosten[[#This Row],[Totaal kosten]],"")</f>
        <v/>
      </c>
      <c r="FA98" s="160" t="str">
        <f>IF(Tbl.Kosten[[#This Row],[Sanr.]]=FA$7,Tbl.Kosten[[#This Row],[Totaal kosten]],"")</f>
        <v/>
      </c>
      <c r="FB98" s="160" t="str">
        <f>IF(Tbl.Kosten[[#This Row],[Sanr.]]=FB$7,Tbl.Kosten[[#This Row],[Totaal kosten]],"")</f>
        <v/>
      </c>
      <c r="FC98" s="160" t="str">
        <f>IF(Tbl.Kosten[[#This Row],[Sanr.]]=FC$7,Tbl.Kosten[[#This Row],[Totaal kosten]],"")</f>
        <v/>
      </c>
      <c r="FD98" s="160" t="str">
        <f>IF(Tbl.Kosten[[#This Row],[Sanr.]]=FD$7,Tbl.Kosten[[#This Row],[Totaal kosten]],"")</f>
        <v/>
      </c>
      <c r="FE98" s="160" t="str">
        <f>IF(Tbl.Kosten[[#This Row],[Sanr.]]=FE$7,Tbl.Kosten[[#This Row],[Totaal kosten]],"")</f>
        <v/>
      </c>
      <c r="FF98" s="160" t="str">
        <f>IF(Tbl.Kosten[[#This Row],[Sanr.]]=FF$7,Tbl.Kosten[[#This Row],[Totaal kosten]],"")</f>
        <v/>
      </c>
      <c r="FG98" s="160" t="str">
        <f>IF(Tbl.Kosten[[#This Row],[Sanr.]]=FG$7,Tbl.Kosten[[#This Row],[Totaal kosten]],"")</f>
        <v/>
      </c>
      <c r="FH98" s="160" t="str">
        <f>IF(Tbl.Kosten[[#This Row],[Sanr.]]=FH$7,Tbl.Kosten[[#This Row],[Totaal kosten]],"")</f>
        <v/>
      </c>
      <c r="FI98" s="160" t="str">
        <f>IF(Tbl.Kosten[[#This Row],[Sanr.]]=FI$7,Tbl.Kosten[[#This Row],[Totaal kosten]],"")</f>
        <v/>
      </c>
      <c r="FJ98" s="160" t="str">
        <f>IF(Tbl.Kosten[[#This Row],[Sanr.]]=FJ$7,Tbl.Kosten[[#This Row],[Totaal kosten]],"")</f>
        <v/>
      </c>
      <c r="FK98" s="160" t="str">
        <f>IF(Tbl.Kosten[[#This Row],[Sanr.]]=FK$7,Tbl.Kosten[[#This Row],[Totaal kosten]],"")</f>
        <v/>
      </c>
      <c r="FL98" s="160" t="str">
        <f>IF(Tbl.Kosten[[#This Row],[Sanr.]]=FL$7,Tbl.Kosten[[#This Row],[Totaal kosten]],"")</f>
        <v/>
      </c>
      <c r="FM98" s="160" t="str">
        <f>IF(Tbl.Kosten[[#This Row],[Sanr.]]=FM$7,Tbl.Kosten[[#This Row],[Totaal kosten]],"")</f>
        <v/>
      </c>
      <c r="FN98" s="160" t="str">
        <f>IF(Tbl.Kosten[[#This Row],[Sanr.]]=FN$7,Tbl.Kosten[[#This Row],[Totaal kosten]],"")</f>
        <v/>
      </c>
      <c r="FO98" s="160" t="str">
        <f>IF(Tbl.Kosten[[#This Row],[Sanr.]]=FO$7,Tbl.Kosten[[#This Row],[Totaal kosten]],"")</f>
        <v/>
      </c>
      <c r="FP98" s="160" t="str">
        <f>IF(Tbl.Kosten[[#This Row],[Sanr.]]=FP$7,Tbl.Kosten[[#This Row],[Totaal kosten]],"")</f>
        <v/>
      </c>
      <c r="FQ98" s="160" t="str">
        <f>IF(Tbl.Kosten[[#This Row],[Sanr.]]=FQ$7,Tbl.Kosten[[#This Row],[Totaal kosten]],"")</f>
        <v/>
      </c>
      <c r="FR98" s="160" t="str">
        <f>IF(Tbl.Kosten[[#This Row],[Sanr.]]=FR$7,Tbl.Kosten[[#This Row],[Totaal kosten]],"")</f>
        <v/>
      </c>
      <c r="FS98" s="160" t="str">
        <f>IF(Tbl.Kosten[[#This Row],[Sanr.]]=FS$7,Tbl.Kosten[[#This Row],[Totaal kosten]],"")</f>
        <v/>
      </c>
      <c r="FT98" s="160" t="str">
        <f>IF(Tbl.Kosten[[#This Row],[Sanr.]]=FT$7,Tbl.Kosten[[#This Row],[Totaal kosten]],"")</f>
        <v/>
      </c>
      <c r="FU98" s="160" t="str">
        <f>IF(Tbl.Kosten[[#This Row],[Sanr.]]=FU$7,Tbl.Kosten[[#This Row],[Totaal kosten]],"")</f>
        <v/>
      </c>
      <c r="FV98" s="160" t="str">
        <f>IF(Tbl.Kosten[[#This Row],[Sanr.]]=FV$7,Tbl.Kosten[[#This Row],[Totaal kosten]],"")</f>
        <v/>
      </c>
      <c r="FW98" s="160" t="str">
        <f>IFERROR(_xlfn.XLOOKUP(Tbl.Kosten[[#This Row],[Activiteitencode]],Tbl.Activiteiten[Activiteitcode],Tbl.Activiteiten[Anr.],"",0,1),"")</f>
        <v/>
      </c>
      <c r="FX98" s="181" t="str">
        <f>_xlfn.CONCAT(Tbl.Kosten[[#This Row],[Pnr.]],Tbl.Kosten[[#This Row],[Sanr.]])</f>
        <v>P1</v>
      </c>
      <c r="FY98" s="160">
        <f>Tbl.Kosten[[#This Row],[Totaal kosten]]-Tbl.Kosten[[#This Row],[Subsidie]]</f>
        <v>0</v>
      </c>
      <c r="FZ98" s="160">
        <f>IF(Tbl.Kosten[[#This Row],[Pnr.]]=FZ$7,Tbl.Kosten[[#This Row],[Te financieren]],"")</f>
        <v>0</v>
      </c>
      <c r="GA98" s="160" t="str">
        <f>IF(Tbl.Kosten[[#This Row],[Pnr.]]=GA$7,Tbl.Kosten[[#This Row],[Te financieren]],"")</f>
        <v/>
      </c>
      <c r="GB98" s="160" t="str">
        <f>IF(Tbl.Kosten[[#This Row],[Pnr.]]=GB$7,Tbl.Kosten[[#This Row],[Te financieren]],"")</f>
        <v/>
      </c>
      <c r="GC98" s="160" t="str">
        <f>IF(Tbl.Kosten[[#This Row],[Pnr.]]=GC$7,Tbl.Kosten[[#This Row],[Te financieren]],"")</f>
        <v/>
      </c>
      <c r="GD98" s="160" t="str">
        <f>IF(Tbl.Kosten[[#This Row],[Pnr.]]=GD$7,Tbl.Kosten[[#This Row],[Te financieren]],"")</f>
        <v/>
      </c>
      <c r="GE98" s="160" t="str">
        <f>IF(Tbl.Kosten[[#This Row],[Pnr.]]=GE$7,Tbl.Kosten[[#This Row],[Te financieren]],"")</f>
        <v/>
      </c>
      <c r="GF98" s="160" t="str">
        <f>IF(Tbl.Kosten[[#This Row],[Pnr.]]=GF$7,Tbl.Kosten[[#This Row],[Te financieren]],"")</f>
        <v/>
      </c>
      <c r="GG98" s="160" t="str">
        <f>IF(Tbl.Kosten[[#This Row],[Pnr.]]=GG$7,Tbl.Kosten[[#This Row],[Te financieren]],"")</f>
        <v/>
      </c>
      <c r="GH98" s="160" t="str">
        <f>IF(Tbl.Kosten[[#This Row],[Pnr.]]=GH$7,Tbl.Kosten[[#This Row],[Te financieren]],"")</f>
        <v/>
      </c>
      <c r="GI98" s="160" t="str">
        <f>IF(Tbl.Kosten[[#This Row],[Pnr.]]=GI$7,Tbl.Kosten[[#This Row],[Te financieren]],"")</f>
        <v/>
      </c>
      <c r="GJ98" s="160" t="str">
        <f>IF(Tbl.Kosten[[#This Row],[Pnr.]]=GJ$7,Tbl.Kosten[[#This Row],[Te financieren]],"")</f>
        <v/>
      </c>
      <c r="GK98" s="160" t="str">
        <f>IF(Tbl.Kosten[[#This Row],[Pnr.]]=GK$7,Tbl.Kosten[[#This Row],[Te financieren]],"")</f>
        <v/>
      </c>
      <c r="GL98" s="160" t="str">
        <f>IF(Tbl.Kosten[[#This Row],[Pnr.]]=GL$7,Tbl.Kosten[[#This Row],[Te financieren]],"")</f>
        <v/>
      </c>
      <c r="GM98" s="160" t="str">
        <f>IF(Tbl.Kosten[[#This Row],[Pnr.]]=GM$7,Tbl.Kosten[[#This Row],[Te financieren]],"")</f>
        <v/>
      </c>
      <c r="GN98" s="160" t="str">
        <f>IF(Tbl.Kosten[[#This Row],[Pnr.]]=GN$7,Tbl.Kosten[[#This Row],[Te financieren]],"")</f>
        <v/>
      </c>
      <c r="GO98" s="160" t="str">
        <f>IF(Tbl.Kosten[[#This Row],[Pnr.]]=GO$7,Tbl.Kosten[[#This Row],[Te financieren]],"")</f>
        <v/>
      </c>
      <c r="GP98" s="160" t="str">
        <f>IF(Tbl.Kosten[[#This Row],[Pnr.]]=GP$7,Tbl.Kosten[[#This Row],[Te financieren]],"")</f>
        <v/>
      </c>
      <c r="GQ98" s="160" t="str">
        <f>IF(Tbl.Kosten[[#This Row],[Pnr.]]=GQ$7,Tbl.Kosten[[#This Row],[Te financieren]],"")</f>
        <v/>
      </c>
      <c r="GR98" s="160" t="str">
        <f>IF(Tbl.Kosten[[#This Row],[Pnr.]]=GR$7,Tbl.Kosten[[#This Row],[Te financieren]],"")</f>
        <v/>
      </c>
      <c r="GS98" s="160" t="str">
        <f>IF(Tbl.Kosten[[#This Row],[Pnr.]]=GS$7,Tbl.Kosten[[#This Row],[Te financieren]],"")</f>
        <v/>
      </c>
      <c r="GT98" s="160" t="str">
        <f>IF(Tbl.Kosten[[#This Row],[Pnr.]]=GT$7,Tbl.Kosten[[#This Row],[Te financieren]],"")</f>
        <v/>
      </c>
      <c r="GU98" s="160" t="str">
        <f>IF(Tbl.Kosten[[#This Row],[Pnr.]]=GU$7,Tbl.Kosten[[#This Row],[Te financieren]],"")</f>
        <v/>
      </c>
      <c r="GV98" s="160" t="str">
        <f>IF(Tbl.Kosten[[#This Row],[Pnr.]]=GV$7,Tbl.Kosten[[#This Row],[Te financieren]],"")</f>
        <v/>
      </c>
      <c r="GW98" s="160" t="str">
        <f>IF(Tbl.Kosten[[#This Row],[Pnr.]]=GW$7,Tbl.Kosten[[#This Row],[Te financieren]],"")</f>
        <v/>
      </c>
      <c r="GX98" s="160" t="str">
        <f>IF(Tbl.Kosten[[#This Row],[Pnr.]]=GX$7,Tbl.Kosten[[#This Row],[Te financieren]],"")</f>
        <v/>
      </c>
      <c r="GY98" s="160" t="str">
        <f>IF(Tbl.Kosten[[#This Row],[Pnr.]]=GY$7,Tbl.Kosten[[#This Row],[Te financieren]],"")</f>
        <v/>
      </c>
      <c r="GZ98" s="160" t="str">
        <f>IF(Tbl.Kosten[[#This Row],[Pnr.]]=GZ$7,Tbl.Kosten[[#This Row],[Te financieren]],"")</f>
        <v/>
      </c>
      <c r="HA98" s="160" t="str">
        <f>IF(Tbl.Kosten[[#This Row],[Pnr.]]=HA$7,Tbl.Kosten[[#This Row],[Te financieren]],"")</f>
        <v/>
      </c>
      <c r="HB98" s="160" t="str">
        <f>IF(Tbl.Kosten[[#This Row],[Pnr.]]=HB$7,Tbl.Kosten[[#This Row],[Te financieren]],"")</f>
        <v/>
      </c>
      <c r="HC98" s="160" t="str">
        <f>IF(Tbl.Kosten[[#This Row],[Pnr.]]=HC$7,Tbl.Kosten[[#This Row],[Te financieren]],"")</f>
        <v/>
      </c>
      <c r="HD98" s="160" t="str">
        <f>IF(Tbl.Kosten[[#This Row],[Pnr.]]=HD$7,Tbl.Kosten[[#This Row],[Te financieren]],"")</f>
        <v/>
      </c>
      <c r="HE98" s="160" t="str">
        <f>IF(Tbl.Kosten[[#This Row],[Pnr.]]=HE$7,Tbl.Kosten[[#This Row],[Te financieren]],"")</f>
        <v/>
      </c>
      <c r="HF98" s="160" t="str">
        <f>IF(Tbl.Kosten[[#This Row],[Pnr.]]=HF$7,Tbl.Kosten[[#This Row],[Te financieren]],"")</f>
        <v/>
      </c>
      <c r="HG98" s="160" t="str">
        <f>IF(Tbl.Kosten[[#This Row],[Pnr.]]=HG$7,Tbl.Kosten[[#This Row],[Te financieren]],"")</f>
        <v/>
      </c>
      <c r="HH98" s="160" t="str">
        <f>IF(Tbl.Kosten[[#This Row],[Pnr.]]=HH$7,Tbl.Kosten[[#This Row],[Te financieren]],"")</f>
        <v/>
      </c>
      <c r="HI98" s="160" t="str">
        <f>IF(Tbl.Kosten[[#This Row],[Pnr.]]=HI$7,Tbl.Kosten[[#This Row],[Te financieren]],"")</f>
        <v/>
      </c>
      <c r="HJ98" s="160" t="str">
        <f>IF(Tbl.Kosten[[#This Row],[Pnr.]]=HJ$7,Tbl.Kosten[[#This Row],[Te financieren]],"")</f>
        <v/>
      </c>
      <c r="HK98" s="160" t="str">
        <f>IF(Tbl.Kosten[[#This Row],[Pnr.]]=HK$7,Tbl.Kosten[[#This Row],[Te financieren]],"")</f>
        <v/>
      </c>
      <c r="HL98" s="160" t="str">
        <f>IF(Tbl.Kosten[[#This Row],[Pnr.]]=HL$7,Tbl.Kosten[[#This Row],[Te financieren]],"")</f>
        <v/>
      </c>
      <c r="HM98" s="160" t="str">
        <f>IF(Tbl.Kosten[[#This Row],[Pnr.]]=HM$7,Tbl.Kosten[[#This Row],[Te financieren]],"")</f>
        <v/>
      </c>
      <c r="HN98" s="160" t="str">
        <f>IF(Tbl.Kosten[[#This Row],[Pnr.]]=HN$7,Tbl.Kosten[[#This Row],[Te financieren]],"")</f>
        <v/>
      </c>
      <c r="HO98" s="160" t="str">
        <f>IF(Tbl.Kosten[[#This Row],[Pnr.]]=HO$7,Tbl.Kosten[[#This Row],[Te financieren]],"")</f>
        <v/>
      </c>
      <c r="HP98" s="160" t="str">
        <f>IF(Tbl.Kosten[[#This Row],[Pnr.]]=HP$7,Tbl.Kosten[[#This Row],[Te financieren]],"")</f>
        <v/>
      </c>
      <c r="HQ98" s="160" t="str">
        <f>IF(Tbl.Kosten[[#This Row],[Pnr.]]=HQ$7,Tbl.Kosten[[#This Row],[Te financieren]],"")</f>
        <v/>
      </c>
      <c r="HR98" s="160" t="str">
        <f>IF(Tbl.Kosten[[#This Row],[Pnr.]]=HR$7,Tbl.Kosten[[#This Row],[Te financieren]],"")</f>
        <v/>
      </c>
      <c r="HS98" s="160" t="str">
        <f>IF(Tbl.Kosten[[#This Row],[Pnr.]]=HS$7,Tbl.Kosten[[#This Row],[Te financieren]],"")</f>
        <v/>
      </c>
      <c r="HT98" s="160" t="str">
        <f>IF(Tbl.Kosten[[#This Row],[Pnr.]]=HT$7,Tbl.Kosten[[#This Row],[Te financieren]],"")</f>
        <v/>
      </c>
      <c r="HU98" s="160" t="str">
        <f>IF(Tbl.Kosten[[#This Row],[Pnr.]]=HU$7,Tbl.Kosten[[#This Row],[Te financieren]],"")</f>
        <v/>
      </c>
      <c r="HV98" s="160" t="str">
        <f>IF(Tbl.Kosten[[#This Row],[Pnr.]]=HV$7,Tbl.Kosten[[#This Row],[Te financieren]],"")</f>
        <v/>
      </c>
      <c r="HW98" s="160" t="str">
        <f>IF(Tbl.Kosten[[#This Row],[Pnr.]]=HW$7,Tbl.Kosten[[#This Row],[Te financieren]],"")</f>
        <v/>
      </c>
    </row>
    <row r="99" spans="2:231" x14ac:dyDescent="0.3">
      <c r="B99" s="144"/>
      <c r="C99" s="147"/>
      <c r="D99" s="146"/>
      <c r="E99" s="147"/>
      <c r="F99" s="145"/>
      <c r="G99" s="11" t="str">
        <f>IF(Tbl.Kosten[[#This Row],[Medewerker e/o 
functie]]&lt;&gt;"",_xlfn.XLOOKUP(Tbl.Kosten[[#This Row],[Medewerker e/o 
functie]],Tbl.Uurtarief[Medewerker en/of functie],Tbl.Uurtarief[Uurtarief],"",0,1),"")</f>
        <v/>
      </c>
      <c r="H99" s="121">
        <f>IFERROR(Tbl.Kosten[[#This Row],[Uren]]*Tbl.Kosten[[#This Row],[Uurtarief]],0)</f>
        <v>0</v>
      </c>
      <c r="I99" s="119" t="str">
        <f>IF(Tbl.Kosten[[#This Row],[Subtotaal uren]]&lt;&gt;0,_xlfn.XLOOKUP(Tbl.Kosten[[#This Row],[Medewerker e/o 
functie]],Tbl.Uurtarief[Medewerker en/of functie],Tbl.Uurtarief[Kostensoort arbeid],"",0,1),"")</f>
        <v/>
      </c>
      <c r="J99" s="147"/>
      <c r="K99" s="145"/>
      <c r="L99" s="149" t="str">
        <f>IF(Tbl.Kosten[[#This Row],[Activum]]&lt;&gt;"",_xlfn.XLOOKUP(Tbl.Kosten[[#This Row],[Activum]],Tbl.Afschrijvingskosten[Activum],Tbl.Afschrijvingskosten[Tarief per afschrijvings-eenheid],"",0,1),"")</f>
        <v/>
      </c>
      <c r="M99" s="122">
        <f>IFERROR(Tbl.Kosten[[#This Row],[Een-
heden]]*Tbl.Kosten[[#This Row],[Afschrijvings-
tarief]],0)</f>
        <v>0</v>
      </c>
      <c r="N99" s="122" t="str">
        <f>IF(Tbl.Kosten[[#This Row],[Subtotaal afschrijving]]&lt;&gt;0,Lijsten!A97,"")</f>
        <v/>
      </c>
      <c r="O99" s="150"/>
      <c r="P99" s="145"/>
      <c r="Q99" s="148"/>
      <c r="R99" s="122">
        <f>IFERROR(Tbl.Kosten[[#This Row],[Aantal]]*Tbl.Kosten[[#This Row],[Tarief]],0)</f>
        <v>0</v>
      </c>
      <c r="S99" s="8">
        <f>IFERROR(Tbl.Kosten[[#This Row],[Subtotaal overige kosten]]+Tbl.Kosten[[#This Row],[Subtotaal uren]]+Tbl.Kosten[[#This Row],[Subtotaal afschrijving]],0)</f>
        <v>0</v>
      </c>
      <c r="T99" s="8">
        <f>IFERROR(Tbl.Kosten[[#This Row],[Totaal kosten]]*Tbl.Kosten[[#This Row],[Subsidie%]],0)</f>
        <v>0</v>
      </c>
      <c r="U99" s="4" t="str" cm="1">
        <f t="array" ref="U99">IFERROR(_xlfn.IFS(Tbl.Kosten[[#This Row],[Subtotaal uren]]&lt;&gt;0,Tbl.Kosten[[#This Row],[Kostensoort arbeid]],Tbl.Kosten[[#This Row],[Subtotaal afschrijving]]&lt;&gt;0,Tbl.Kosten[[#This Row],[Kostensoort afschrijving]],Tbl.Kosten[[#This Row],[Subtotaal overige kosten]]&lt;&gt;0,Tbl.Kosten[[#This Row],[Kostensoort overig]]),"")</f>
        <v/>
      </c>
      <c r="V99" s="4" t="str">
        <f>IFERROR(_xlfn.XLOOKUP(Tbl.Kosten[[#This Row],[Activiteitencode]],Tbl.Activiteiten[Activiteitcode],Tbl.Activiteiten[Werkpakketcode],"",0,1),"")</f>
        <v/>
      </c>
      <c r="W99" s="4" t="str">
        <f>IFERROR(_xlfn.XLOOKUP(Tbl.Kosten[[#This Row],[Werkpakketcode]],Tbl.Werkpakketten[Werkpakketcode],Tbl.Werkpakketten[Subsidiabele activiteit],"",0,1),"")</f>
        <v/>
      </c>
      <c r="X99" s="12">
        <f>IFERROR(_xlfn.XLOOKUP(Tbl.Kosten[[#This Row],[Sanr.]],Tbl.Subsidiehoogte[SAnr.],Tbl.Subsidiehoogte[Sub. Percentage],0,0,1),0)</f>
        <v>0</v>
      </c>
      <c r="Y99" s="154" t="str">
        <f>IFERROR(_xlfn.XLOOKUP(Tbl.Kosten[[#This Row],[Partnercode]],Tbl.Projectpartners[Partnercode],Tbl.Projectpartners[PNr.],"",0,1),"")</f>
        <v>P1</v>
      </c>
      <c r="Z99" s="158">
        <f>IF(Tbl.Kosten[[#This Row],[Pnr.]]=Z$7,Tbl.Kosten[[#This Row],[Totaal kosten]],"")</f>
        <v>0</v>
      </c>
      <c r="AA99" s="158" t="str">
        <f>IF(Tbl.Kosten[[#This Row],[Pnr.]]=AA$7,Tbl.Kosten[[#This Row],[Totaal kosten]],"")</f>
        <v/>
      </c>
      <c r="AB99" s="158" t="str">
        <f>IF(Tbl.Kosten[[#This Row],[Pnr.]]=AB$7,Tbl.Kosten[[#This Row],[Totaal kosten]],"")</f>
        <v/>
      </c>
      <c r="AC99" s="158" t="str">
        <f>IF(Tbl.Kosten[[#This Row],[Pnr.]]=AC$7,Tbl.Kosten[[#This Row],[Totaal kosten]],"")</f>
        <v/>
      </c>
      <c r="AD99" s="158" t="str">
        <f>IF(Tbl.Kosten[[#This Row],[Pnr.]]=AD$7,Tbl.Kosten[[#This Row],[Totaal kosten]],"")</f>
        <v/>
      </c>
      <c r="AE99" s="158" t="str">
        <f>IF(Tbl.Kosten[[#This Row],[Pnr.]]=AE$7,Tbl.Kosten[[#This Row],[Totaal kosten]],"")</f>
        <v/>
      </c>
      <c r="AF99" s="158" t="str">
        <f>IF(Tbl.Kosten[[#This Row],[Pnr.]]=AF$7,Tbl.Kosten[[#This Row],[Totaal kosten]],"")</f>
        <v/>
      </c>
      <c r="AG99" s="158" t="str">
        <f>IF(Tbl.Kosten[[#This Row],[Pnr.]]=AG$7,Tbl.Kosten[[#This Row],[Totaal kosten]],"")</f>
        <v/>
      </c>
      <c r="AH99" s="158" t="str">
        <f>IF(Tbl.Kosten[[#This Row],[Pnr.]]=AH$7,Tbl.Kosten[[#This Row],[Totaal kosten]],"")</f>
        <v/>
      </c>
      <c r="AI99" s="158" t="str">
        <f>IF(Tbl.Kosten[[#This Row],[Pnr.]]=AI$7,Tbl.Kosten[[#This Row],[Totaal kosten]],"")</f>
        <v/>
      </c>
      <c r="AJ99" s="158" t="str">
        <f>IF(Tbl.Kosten[[#This Row],[Pnr.]]=AJ$7,Tbl.Kosten[[#This Row],[Totaal kosten]],"")</f>
        <v/>
      </c>
      <c r="AK99" s="158" t="str">
        <f>IF(Tbl.Kosten[[#This Row],[Pnr.]]=AK$7,Tbl.Kosten[[#This Row],[Totaal kosten]],"")</f>
        <v/>
      </c>
      <c r="AL99" s="158" t="str">
        <f>IF(Tbl.Kosten[[#This Row],[Pnr.]]=AL$7,Tbl.Kosten[[#This Row],[Totaal kosten]],"")</f>
        <v/>
      </c>
      <c r="AM99" s="158" t="str">
        <f>IF(Tbl.Kosten[[#This Row],[Pnr.]]=AM$7,Tbl.Kosten[[#This Row],[Totaal kosten]],"")</f>
        <v/>
      </c>
      <c r="AN99" s="158" t="str">
        <f>IF(Tbl.Kosten[[#This Row],[Pnr.]]=AN$7,Tbl.Kosten[[#This Row],[Totaal kosten]],"")</f>
        <v/>
      </c>
      <c r="AO99" s="158" t="str">
        <f>IF(Tbl.Kosten[[#This Row],[Pnr.]]=AO$7,Tbl.Kosten[[#This Row],[Totaal kosten]],"")</f>
        <v/>
      </c>
      <c r="AP99" s="158" t="str">
        <f>IF(Tbl.Kosten[[#This Row],[Pnr.]]=AP$7,Tbl.Kosten[[#This Row],[Totaal kosten]],"")</f>
        <v/>
      </c>
      <c r="AQ99" s="158" t="str">
        <f>IF(Tbl.Kosten[[#This Row],[Pnr.]]=AQ$7,Tbl.Kosten[[#This Row],[Totaal kosten]],"")</f>
        <v/>
      </c>
      <c r="AR99" s="158" t="str">
        <f>IF(Tbl.Kosten[[#This Row],[Pnr.]]=AR$7,Tbl.Kosten[[#This Row],[Totaal kosten]],"")</f>
        <v/>
      </c>
      <c r="AS99" s="158" t="str">
        <f>IF(Tbl.Kosten[[#This Row],[Pnr.]]=AS$7,Tbl.Kosten[[#This Row],[Totaal kosten]],"")</f>
        <v/>
      </c>
      <c r="AT99" s="158" t="str">
        <f>IF(Tbl.Kosten[[#This Row],[Pnr.]]=AT$7,Tbl.Kosten[[#This Row],[Totaal kosten]],"")</f>
        <v/>
      </c>
      <c r="AU99" s="158" t="str">
        <f>IF(Tbl.Kosten[[#This Row],[Pnr.]]=AU$7,Tbl.Kosten[[#This Row],[Totaal kosten]],"")</f>
        <v/>
      </c>
      <c r="AV99" s="158" t="str">
        <f>IF(Tbl.Kosten[[#This Row],[Pnr.]]=AV$7,Tbl.Kosten[[#This Row],[Totaal kosten]],"")</f>
        <v/>
      </c>
      <c r="AW99" s="158" t="str">
        <f>IF(Tbl.Kosten[[#This Row],[Pnr.]]=AW$7,Tbl.Kosten[[#This Row],[Totaal kosten]],"")</f>
        <v/>
      </c>
      <c r="AX99" s="158" t="str">
        <f>IF(Tbl.Kosten[[#This Row],[Pnr.]]=AX$7,Tbl.Kosten[[#This Row],[Totaal kosten]],"")</f>
        <v/>
      </c>
      <c r="AY99" s="158" t="str">
        <f>IF(Tbl.Kosten[[#This Row],[Pnr.]]=AY$7,Tbl.Kosten[[#This Row],[Totaal kosten]],"")</f>
        <v/>
      </c>
      <c r="AZ99" s="158" t="str">
        <f>IF(Tbl.Kosten[[#This Row],[Pnr.]]=AZ$7,Tbl.Kosten[[#This Row],[Totaal kosten]],"")</f>
        <v/>
      </c>
      <c r="BA99" s="158" t="str">
        <f>IF(Tbl.Kosten[[#This Row],[Pnr.]]=BA$7,Tbl.Kosten[[#This Row],[Totaal kosten]],"")</f>
        <v/>
      </c>
      <c r="BB99" s="158" t="str">
        <f>IF(Tbl.Kosten[[#This Row],[Pnr.]]=BB$7,Tbl.Kosten[[#This Row],[Totaal kosten]],"")</f>
        <v/>
      </c>
      <c r="BC99" s="158" t="str">
        <f>IF(Tbl.Kosten[[#This Row],[Pnr.]]=BC$7,Tbl.Kosten[[#This Row],[Totaal kosten]],"")</f>
        <v/>
      </c>
      <c r="BD99" s="158" t="str">
        <f>IF(Tbl.Kosten[[#This Row],[Pnr.]]=BD$7,Tbl.Kosten[[#This Row],[Totaal kosten]],"")</f>
        <v/>
      </c>
      <c r="BE99" s="158" t="str">
        <f>IF(Tbl.Kosten[[#This Row],[Pnr.]]=BE$7,Tbl.Kosten[[#This Row],[Totaal kosten]],"")</f>
        <v/>
      </c>
      <c r="BF99" s="158" t="str">
        <f>IF(Tbl.Kosten[[#This Row],[Pnr.]]=BF$7,Tbl.Kosten[[#This Row],[Totaal kosten]],"")</f>
        <v/>
      </c>
      <c r="BG99" s="158" t="str">
        <f>IF(Tbl.Kosten[[#This Row],[Pnr.]]=BG$7,Tbl.Kosten[[#This Row],[Totaal kosten]],"")</f>
        <v/>
      </c>
      <c r="BH99" s="158" t="str">
        <f>IF(Tbl.Kosten[[#This Row],[Pnr.]]=BH$7,Tbl.Kosten[[#This Row],[Totaal kosten]],"")</f>
        <v/>
      </c>
      <c r="BI99" s="158" t="str">
        <f>IF(Tbl.Kosten[[#This Row],[Pnr.]]=BI$7,Tbl.Kosten[[#This Row],[Totaal kosten]],"")</f>
        <v/>
      </c>
      <c r="BJ99" s="158" t="str">
        <f>IF(Tbl.Kosten[[#This Row],[Pnr.]]=BJ$7,Tbl.Kosten[[#This Row],[Totaal kosten]],"")</f>
        <v/>
      </c>
      <c r="BK99" s="158" t="str">
        <f>IF(Tbl.Kosten[[#This Row],[Pnr.]]=BK$7,Tbl.Kosten[[#This Row],[Totaal kosten]],"")</f>
        <v/>
      </c>
      <c r="BL99" s="158" t="str">
        <f>IF(Tbl.Kosten[[#This Row],[Pnr.]]=BL$7,Tbl.Kosten[[#This Row],[Totaal kosten]],"")</f>
        <v/>
      </c>
      <c r="BM99" s="158" t="str">
        <f>IF(Tbl.Kosten[[#This Row],[Pnr.]]=BM$7,Tbl.Kosten[[#This Row],[Totaal kosten]],"")</f>
        <v/>
      </c>
      <c r="BN99" s="158" t="str">
        <f>IF(Tbl.Kosten[[#This Row],[Pnr.]]=BN$7,Tbl.Kosten[[#This Row],[Totaal kosten]],"")</f>
        <v/>
      </c>
      <c r="BO99" s="158" t="str">
        <f>IF(Tbl.Kosten[[#This Row],[Pnr.]]=BO$7,Tbl.Kosten[[#This Row],[Totaal kosten]],"")</f>
        <v/>
      </c>
      <c r="BP99" s="158" t="str">
        <f>IF(Tbl.Kosten[[#This Row],[Pnr.]]=BP$7,Tbl.Kosten[[#This Row],[Totaal kosten]],"")</f>
        <v/>
      </c>
      <c r="BQ99" s="158" t="str">
        <f>IF(Tbl.Kosten[[#This Row],[Pnr.]]=BQ$7,Tbl.Kosten[[#This Row],[Totaal kosten]],"")</f>
        <v/>
      </c>
      <c r="BR99" s="158" t="str">
        <f>IF(Tbl.Kosten[[#This Row],[Pnr.]]=BR$7,Tbl.Kosten[[#This Row],[Totaal kosten]],"")</f>
        <v/>
      </c>
      <c r="BS99" s="158" t="str">
        <f>IF(Tbl.Kosten[[#This Row],[Pnr.]]=BS$7,Tbl.Kosten[[#This Row],[Totaal kosten]],"")</f>
        <v/>
      </c>
      <c r="BT99" s="158" t="str">
        <f>IF(Tbl.Kosten[[#This Row],[Pnr.]]=BT$7,Tbl.Kosten[[#This Row],[Totaal kosten]],"")</f>
        <v/>
      </c>
      <c r="BU99" s="158" t="str">
        <f>IF(Tbl.Kosten[[#This Row],[Pnr.]]=BU$7,Tbl.Kosten[[#This Row],[Totaal kosten]],"")</f>
        <v/>
      </c>
      <c r="BV99" s="158" t="str">
        <f>IF(Tbl.Kosten[[#This Row],[Pnr.]]=BV$7,Tbl.Kosten[[#This Row],[Totaal kosten]],"")</f>
        <v/>
      </c>
      <c r="BW99" s="158" t="str">
        <f>IF(Tbl.Kosten[[#This Row],[Pnr.]]=BW$7,Tbl.Kosten[[#This Row],[Totaal kosten]],"")</f>
        <v/>
      </c>
      <c r="BX99" s="158" t="str">
        <f>IFERROR(_xlfn.XLOOKUP(Tbl.Kosten[[#This Row],[Werkpakketcode]],Tbl.Werkpakketten[Werkpakketcode],Tbl.Werkpakketten[WPnr.],"",0,1),"")</f>
        <v/>
      </c>
      <c r="BY99" s="158" t="str">
        <f>IF(Tbl.Kosten[[#This Row],[WPnr.]]=BY$7,Tbl.Kosten[[#This Row],[Totaal kosten]],"")</f>
        <v/>
      </c>
      <c r="BZ99" s="158" t="str">
        <f>IF(Tbl.Kosten[[#This Row],[WPnr.]]=BZ$7,Tbl.Kosten[[#This Row],[Totaal kosten]],"")</f>
        <v/>
      </c>
      <c r="CA99" s="158" t="str">
        <f>IF(Tbl.Kosten[[#This Row],[WPnr.]]=CA$7,Tbl.Kosten[[#This Row],[Totaal kosten]],"")</f>
        <v/>
      </c>
      <c r="CB99" s="158" t="str">
        <f>IF(Tbl.Kosten[[#This Row],[WPnr.]]=CB$7,Tbl.Kosten[[#This Row],[Totaal kosten]],"")</f>
        <v/>
      </c>
      <c r="CC99" s="158" t="str">
        <f>IF(Tbl.Kosten[[#This Row],[WPnr.]]=CC$7,Tbl.Kosten[[#This Row],[Totaal kosten]],"")</f>
        <v/>
      </c>
      <c r="CD99" s="158" t="str">
        <f>IF(Tbl.Kosten[[#This Row],[WPnr.]]=CD$7,Tbl.Kosten[[#This Row],[Totaal kosten]],"")</f>
        <v/>
      </c>
      <c r="CE99" s="158" t="str">
        <f>IF(Tbl.Kosten[[#This Row],[WPnr.]]=CE$7,Tbl.Kosten[[#This Row],[Totaal kosten]],"")</f>
        <v/>
      </c>
      <c r="CF99" s="158" t="str">
        <f>IF(Tbl.Kosten[[#This Row],[WPnr.]]=CF$7,Tbl.Kosten[[#This Row],[Totaal kosten]],"")</f>
        <v/>
      </c>
      <c r="CG99" s="158" t="str">
        <f>IF(Tbl.Kosten[[#This Row],[WPnr.]]=CG$7,Tbl.Kosten[[#This Row],[Totaal kosten]],"")</f>
        <v/>
      </c>
      <c r="CH99" s="158" t="str">
        <f>IF(Tbl.Kosten[[#This Row],[WPnr.]]=CH$7,Tbl.Kosten[[#This Row],[Totaal kosten]],"")</f>
        <v/>
      </c>
      <c r="CI99" s="158" t="str">
        <f>IF(Tbl.Kosten[[#This Row],[WPnr.]]=CI$7,Tbl.Kosten[[#This Row],[Totaal kosten]],"")</f>
        <v/>
      </c>
      <c r="CJ99" s="158" t="str">
        <f>IF(Tbl.Kosten[[#This Row],[WPnr.]]=CJ$7,Tbl.Kosten[[#This Row],[Totaal kosten]],"")</f>
        <v/>
      </c>
      <c r="CK99" s="158" t="str">
        <f>IF(Tbl.Kosten[[#This Row],[WPnr.]]=CK$7,Tbl.Kosten[[#This Row],[Totaal kosten]],"")</f>
        <v/>
      </c>
      <c r="CL99" s="158" t="str">
        <f>IF(Tbl.Kosten[[#This Row],[WPnr.]]=CL$7,Tbl.Kosten[[#This Row],[Totaal kosten]],"")</f>
        <v/>
      </c>
      <c r="CM99" s="158" t="str">
        <f>IF(Tbl.Kosten[[#This Row],[WPnr.]]=CM$7,Tbl.Kosten[[#This Row],[Totaal kosten]],"")</f>
        <v/>
      </c>
      <c r="CN99" s="158" t="str">
        <f>IF(Tbl.Kosten[[#This Row],[WPnr.]]=CN$7,Tbl.Kosten[[#This Row],[Totaal kosten]],"")</f>
        <v/>
      </c>
      <c r="CO99" s="158" t="str">
        <f>IF(Tbl.Kosten[[#This Row],[WPnr.]]=CO$7,Tbl.Kosten[[#This Row],[Totaal kosten]],"")</f>
        <v/>
      </c>
      <c r="CP99" s="158" t="str">
        <f>IF(Tbl.Kosten[[#This Row],[WPnr.]]=CP$7,Tbl.Kosten[[#This Row],[Totaal kosten]],"")</f>
        <v/>
      </c>
      <c r="CQ99" s="158" t="str">
        <f>IF(Tbl.Kosten[[#This Row],[WPnr.]]=CQ$7,Tbl.Kosten[[#This Row],[Totaal kosten]],"")</f>
        <v/>
      </c>
      <c r="CR99" s="158" t="str">
        <f>IF(Tbl.Kosten[[#This Row],[WPnr.]]=CR$7,Tbl.Kosten[[#This Row],[Totaal kosten]],"")</f>
        <v/>
      </c>
      <c r="CS99" s="158" t="str">
        <f>IF(Tbl.Kosten[[#This Row],[WPnr.]]=CS$7,Tbl.Kosten[[#This Row],[Totaal kosten]],"")</f>
        <v/>
      </c>
      <c r="CT99" s="158" t="str">
        <f>IF(Tbl.Kosten[[#This Row],[WPnr.]]=CT$7,Tbl.Kosten[[#This Row],[Totaal kosten]],"")</f>
        <v/>
      </c>
      <c r="CU99" s="158" t="str">
        <f>IF(Tbl.Kosten[[#This Row],[WPnr.]]=CU$7,Tbl.Kosten[[#This Row],[Totaal kosten]],"")</f>
        <v/>
      </c>
      <c r="CV99" s="158" t="str">
        <f>IF(Tbl.Kosten[[#This Row],[WPnr.]]=CV$7,Tbl.Kosten[[#This Row],[Totaal kosten]],"")</f>
        <v/>
      </c>
      <c r="CW99" s="158" t="str">
        <f>IF(Tbl.Kosten[[#This Row],[WPnr.]]=CW$7,Tbl.Kosten[[#This Row],[Totaal kosten]],"")</f>
        <v/>
      </c>
      <c r="CX99" s="158" t="str">
        <f>IF(Tbl.Kosten[[#This Row],[WPnr.]]=CX$7,Tbl.Kosten[[#This Row],[Totaal kosten]],"")</f>
        <v/>
      </c>
      <c r="CY99" s="158" t="str">
        <f>IF(Tbl.Kosten[[#This Row],[WPnr.]]=CY$7,Tbl.Kosten[[#This Row],[Totaal kosten]],"")</f>
        <v/>
      </c>
      <c r="CZ99" s="158" t="str">
        <f>IF(Tbl.Kosten[[#This Row],[WPnr.]]=CZ$7,Tbl.Kosten[[#This Row],[Totaal kosten]],"")</f>
        <v/>
      </c>
      <c r="DA99" s="158" t="str">
        <f>IF(Tbl.Kosten[[#This Row],[WPnr.]]=DA$7,Tbl.Kosten[[#This Row],[Totaal kosten]],"")</f>
        <v/>
      </c>
      <c r="DB99" s="158" t="str">
        <f>IF(Tbl.Kosten[[#This Row],[WPnr.]]=DB$7,Tbl.Kosten[[#This Row],[Totaal kosten]],"")</f>
        <v/>
      </c>
      <c r="DC99" s="158" t="str">
        <f>IF(Tbl.Kosten[[#This Row],[WPnr.]]=DC$7,Tbl.Kosten[[#This Row],[Totaal kosten]],"")</f>
        <v/>
      </c>
      <c r="DD99" s="158" t="str">
        <f>IF(Tbl.Kosten[[#This Row],[WPnr.]]=DD$7,Tbl.Kosten[[#This Row],[Totaal kosten]],"")</f>
        <v/>
      </c>
      <c r="DE99" s="158" t="str">
        <f>IF(Tbl.Kosten[[#This Row],[WPnr.]]=DE$7,Tbl.Kosten[[#This Row],[Totaal kosten]],"")</f>
        <v/>
      </c>
      <c r="DF99" s="158" t="str">
        <f>IF(Tbl.Kosten[[#This Row],[WPnr.]]=DF$7,Tbl.Kosten[[#This Row],[Totaal kosten]],"")</f>
        <v/>
      </c>
      <c r="DG99" s="158" t="str">
        <f>IF(Tbl.Kosten[[#This Row],[WPnr.]]=DG$7,Tbl.Kosten[[#This Row],[Totaal kosten]],"")</f>
        <v/>
      </c>
      <c r="DH99" s="158" t="str">
        <f>IF(Tbl.Kosten[[#This Row],[WPnr.]]=DH$7,Tbl.Kosten[[#This Row],[Totaal kosten]],"")</f>
        <v/>
      </c>
      <c r="DI99" s="158" t="str">
        <f>IF(Tbl.Kosten[[#This Row],[WPnr.]]=DI$7,Tbl.Kosten[[#This Row],[Totaal kosten]],"")</f>
        <v/>
      </c>
      <c r="DJ99" s="158" t="str">
        <f>IF(Tbl.Kosten[[#This Row],[WPnr.]]=DJ$7,Tbl.Kosten[[#This Row],[Totaal kosten]],"")</f>
        <v/>
      </c>
      <c r="DK99" s="158" t="str">
        <f>IF(Tbl.Kosten[[#This Row],[WPnr.]]=DK$7,Tbl.Kosten[[#This Row],[Totaal kosten]],"")</f>
        <v/>
      </c>
      <c r="DL99" s="158" t="str">
        <f>IF(Tbl.Kosten[[#This Row],[WPnr.]]=DL$7,Tbl.Kosten[[#This Row],[Totaal kosten]],"")</f>
        <v/>
      </c>
      <c r="DM99" s="158" t="str">
        <f>IF(Tbl.Kosten[[#This Row],[WPnr.]]=DM$7,Tbl.Kosten[[#This Row],[Totaal kosten]],"")</f>
        <v/>
      </c>
      <c r="DN99" s="158" t="str">
        <f>IF(Tbl.Kosten[[#This Row],[WPnr.]]=DN$7,Tbl.Kosten[[#This Row],[Totaal kosten]],"")</f>
        <v/>
      </c>
      <c r="DO99" s="158" t="str">
        <f>IF(Tbl.Kosten[[#This Row],[WPnr.]]=DO$7,Tbl.Kosten[[#This Row],[Totaal kosten]],"")</f>
        <v/>
      </c>
      <c r="DP99" s="158" t="str">
        <f>IF(Tbl.Kosten[[#This Row],[WPnr.]]=DP$7,Tbl.Kosten[[#This Row],[Totaal kosten]],"")</f>
        <v/>
      </c>
      <c r="DQ99" s="158" t="str">
        <f>IF(Tbl.Kosten[[#This Row],[WPnr.]]=DQ$7,Tbl.Kosten[[#This Row],[Totaal kosten]],"")</f>
        <v/>
      </c>
      <c r="DR99" s="158" t="str">
        <f>IF(Tbl.Kosten[[#This Row],[WPnr.]]=DR$7,Tbl.Kosten[[#This Row],[Totaal kosten]],"")</f>
        <v/>
      </c>
      <c r="DS99" s="158" t="str">
        <f>IF(Tbl.Kosten[[#This Row],[WPnr.]]=DS$7,Tbl.Kosten[[#This Row],[Totaal kosten]],"")</f>
        <v/>
      </c>
      <c r="DT99" s="158" t="str">
        <f>IF(Tbl.Kosten[[#This Row],[WPnr.]]=DT$7,Tbl.Kosten[[#This Row],[Totaal kosten]],"")</f>
        <v/>
      </c>
      <c r="DU99" s="158" t="str">
        <f>IF(Tbl.Kosten[[#This Row],[WPnr.]]=DU$7,Tbl.Kosten[[#This Row],[Totaal kosten]],"")</f>
        <v/>
      </c>
      <c r="DV99" s="158" t="str">
        <f>IF(Tbl.Kosten[[#This Row],[WPnr.]]=DV$7,Tbl.Kosten[[#This Row],[Totaal kosten]],"")</f>
        <v/>
      </c>
      <c r="DW99" s="160" t="str">
        <f>IFERROR(_xlfn.XLOOKUP(Tbl.Kosten[[#This Row],[Kostensoort]],Tbl.Kostensoorten[Kostensoorten],Tbl.Kostensoorten[KSnr.],"",0,1),"")</f>
        <v/>
      </c>
      <c r="DX99" s="160" t="str">
        <f>IF(Tbl.Kosten[[#This Row],[KSnr.]]=DX$7,Tbl.Kosten[[#This Row],[Totaal kosten]],"")</f>
        <v/>
      </c>
      <c r="DY99" s="160" t="str">
        <f>IF(Tbl.Kosten[[#This Row],[KSnr.]]=DY$7,Tbl.Kosten[[#This Row],[Totaal kosten]],"")</f>
        <v/>
      </c>
      <c r="DZ99" s="160" t="str">
        <f>IF(Tbl.Kosten[[#This Row],[KSnr.]]=DZ$7,Tbl.Kosten[[#This Row],[Totaal kosten]],"")</f>
        <v/>
      </c>
      <c r="EA99" s="160" t="str">
        <f>IF(Tbl.Kosten[[#This Row],[KSnr.]]=EA$7,Tbl.Kosten[[#This Row],[Totaal kosten]],"")</f>
        <v/>
      </c>
      <c r="EB99" s="160" t="str">
        <f>IF(Tbl.Kosten[[#This Row],[KSnr.]]=EB$7,Tbl.Kosten[[#This Row],[Totaal kosten]],"")</f>
        <v/>
      </c>
      <c r="EC99" s="160" t="str">
        <f>IF(Tbl.Kosten[[#This Row],[KSnr.]]=EC$7,Tbl.Kosten[[#This Row],[Totaal kosten]],"")</f>
        <v/>
      </c>
      <c r="ED99" s="160" t="str">
        <f>IF(Tbl.Kosten[[#This Row],[KSnr.]]=ED$7,Tbl.Kosten[[#This Row],[Totaal kosten]],"")</f>
        <v/>
      </c>
      <c r="EE99" s="160" t="str">
        <f>IF(Tbl.Kosten[[#This Row],[KSnr.]]=EE$7,Tbl.Kosten[[#This Row],[Totaal kosten]],"")</f>
        <v/>
      </c>
      <c r="EF99" s="160" t="str">
        <f>IF(Tbl.Kosten[[#This Row],[KSnr.]]=EF$7,Tbl.Kosten[[#This Row],[Totaal kosten]],"")</f>
        <v/>
      </c>
      <c r="EG99" s="160" t="str">
        <f>IF(Tbl.Kosten[[#This Row],[KSnr.]]=EG$7,Tbl.Kosten[[#This Row],[Totaal kosten]],"")</f>
        <v/>
      </c>
      <c r="EH99" s="160" t="str">
        <f>IF(Tbl.Kosten[[#This Row],[KSnr.]]=EH$7,Tbl.Kosten[[#This Row],[Totaal kosten]],"")</f>
        <v/>
      </c>
      <c r="EI99" s="160" t="str">
        <f>IF(Tbl.Kosten[[#This Row],[KSnr.]]=EI$7,Tbl.Kosten[[#This Row],[Totaal kosten]],"")</f>
        <v/>
      </c>
      <c r="EJ99" s="160" t="str">
        <f>IF(Tbl.Kosten[[#This Row],[KSnr.]]=EJ$7,Tbl.Kosten[[#This Row],[Totaal kosten]],"")</f>
        <v/>
      </c>
      <c r="EK99" s="160" t="str">
        <f>IF(Tbl.Kosten[[#This Row],[KSnr.]]=EK$7,Tbl.Kosten[[#This Row],[Totaal kosten]],"")</f>
        <v/>
      </c>
      <c r="EL99" s="160" t="str">
        <f>IF(Tbl.Kosten[[#This Row],[KSnr.]]=EL$7,Tbl.Kosten[[#This Row],[Totaal kosten]],"")</f>
        <v/>
      </c>
      <c r="EM99" s="160" t="str">
        <f>IF(Tbl.Kosten[[#This Row],[KSnr.]]=EM$7,Tbl.Kosten[[#This Row],[Totaal kosten]],"")</f>
        <v/>
      </c>
      <c r="EN99" s="160" t="str">
        <f>IF(Tbl.Kosten[[#This Row],[KSnr.]]=EN$7,Tbl.Kosten[[#This Row],[Totaal kosten]],"")</f>
        <v/>
      </c>
      <c r="EO99" s="160" t="str">
        <f>IF(Tbl.Kosten[[#This Row],[KSnr.]]=EO$7,Tbl.Kosten[[#This Row],[Totaal kosten]],"")</f>
        <v/>
      </c>
      <c r="EP99" s="160" t="str">
        <f>IF(Tbl.Kosten[[#This Row],[KSnr.]]=EP$7,Tbl.Kosten[[#This Row],[Totaal kosten]],"")</f>
        <v/>
      </c>
      <c r="EQ99" s="160" t="str">
        <f>IF(Tbl.Kosten[[#This Row],[KSnr.]]=EQ$7,Tbl.Kosten[[#This Row],[Totaal kosten]],"")</f>
        <v/>
      </c>
      <c r="ER99" s="154" t="str">
        <f>IFERROR(_xlfn.XLOOKUP(Tbl.Kosten[[#This Row],[Subsidieactiviteit]],Tbl.Subsidiehoogte[Subsidieactiviteit],Tbl.Subsidiehoogte[SAnr.],"",0,1),"")</f>
        <v/>
      </c>
      <c r="ES99" s="160" t="str">
        <f>IF(Tbl.Kosten[[#This Row],[Sanr.]]=ES$7,Tbl.Kosten[[#This Row],[Totaal kosten]],"")</f>
        <v/>
      </c>
      <c r="ET99" s="160" t="str">
        <f>IF(Tbl.Kosten[[#This Row],[Sanr.]]=ET$7,Tbl.Kosten[[#This Row],[Totaal kosten]],"")</f>
        <v/>
      </c>
      <c r="EU99" s="160" t="str">
        <f>IF(Tbl.Kosten[[#This Row],[Sanr.]]=EU$7,Tbl.Kosten[[#This Row],[Totaal kosten]],"")</f>
        <v/>
      </c>
      <c r="EV99" s="160" t="str">
        <f>IF(Tbl.Kosten[[#This Row],[Sanr.]]=EV$7,Tbl.Kosten[[#This Row],[Totaal kosten]],"")</f>
        <v/>
      </c>
      <c r="EW99" s="160" t="str">
        <f>IF(Tbl.Kosten[[#This Row],[Sanr.]]=EW$7,Tbl.Kosten[[#This Row],[Totaal kosten]],"")</f>
        <v/>
      </c>
      <c r="EX99" s="160" t="str">
        <f>IF(Tbl.Kosten[[#This Row],[Sanr.]]=EX$7,Tbl.Kosten[[#This Row],[Totaal kosten]],"")</f>
        <v/>
      </c>
      <c r="EY99" s="160" t="str">
        <f>IF(Tbl.Kosten[[#This Row],[Sanr.]]=EY$7,Tbl.Kosten[[#This Row],[Totaal kosten]],"")</f>
        <v/>
      </c>
      <c r="EZ99" s="160" t="str">
        <f>IF(Tbl.Kosten[[#This Row],[Sanr.]]=EZ$7,Tbl.Kosten[[#This Row],[Totaal kosten]],"")</f>
        <v/>
      </c>
      <c r="FA99" s="160" t="str">
        <f>IF(Tbl.Kosten[[#This Row],[Sanr.]]=FA$7,Tbl.Kosten[[#This Row],[Totaal kosten]],"")</f>
        <v/>
      </c>
      <c r="FB99" s="160" t="str">
        <f>IF(Tbl.Kosten[[#This Row],[Sanr.]]=FB$7,Tbl.Kosten[[#This Row],[Totaal kosten]],"")</f>
        <v/>
      </c>
      <c r="FC99" s="160" t="str">
        <f>IF(Tbl.Kosten[[#This Row],[Sanr.]]=FC$7,Tbl.Kosten[[#This Row],[Totaal kosten]],"")</f>
        <v/>
      </c>
      <c r="FD99" s="160" t="str">
        <f>IF(Tbl.Kosten[[#This Row],[Sanr.]]=FD$7,Tbl.Kosten[[#This Row],[Totaal kosten]],"")</f>
        <v/>
      </c>
      <c r="FE99" s="160" t="str">
        <f>IF(Tbl.Kosten[[#This Row],[Sanr.]]=FE$7,Tbl.Kosten[[#This Row],[Totaal kosten]],"")</f>
        <v/>
      </c>
      <c r="FF99" s="160" t="str">
        <f>IF(Tbl.Kosten[[#This Row],[Sanr.]]=FF$7,Tbl.Kosten[[#This Row],[Totaal kosten]],"")</f>
        <v/>
      </c>
      <c r="FG99" s="160" t="str">
        <f>IF(Tbl.Kosten[[#This Row],[Sanr.]]=FG$7,Tbl.Kosten[[#This Row],[Totaal kosten]],"")</f>
        <v/>
      </c>
      <c r="FH99" s="160" t="str">
        <f>IF(Tbl.Kosten[[#This Row],[Sanr.]]=FH$7,Tbl.Kosten[[#This Row],[Totaal kosten]],"")</f>
        <v/>
      </c>
      <c r="FI99" s="160" t="str">
        <f>IF(Tbl.Kosten[[#This Row],[Sanr.]]=FI$7,Tbl.Kosten[[#This Row],[Totaal kosten]],"")</f>
        <v/>
      </c>
      <c r="FJ99" s="160" t="str">
        <f>IF(Tbl.Kosten[[#This Row],[Sanr.]]=FJ$7,Tbl.Kosten[[#This Row],[Totaal kosten]],"")</f>
        <v/>
      </c>
      <c r="FK99" s="160" t="str">
        <f>IF(Tbl.Kosten[[#This Row],[Sanr.]]=FK$7,Tbl.Kosten[[#This Row],[Totaal kosten]],"")</f>
        <v/>
      </c>
      <c r="FL99" s="160" t="str">
        <f>IF(Tbl.Kosten[[#This Row],[Sanr.]]=FL$7,Tbl.Kosten[[#This Row],[Totaal kosten]],"")</f>
        <v/>
      </c>
      <c r="FM99" s="160" t="str">
        <f>IF(Tbl.Kosten[[#This Row],[Sanr.]]=FM$7,Tbl.Kosten[[#This Row],[Totaal kosten]],"")</f>
        <v/>
      </c>
      <c r="FN99" s="160" t="str">
        <f>IF(Tbl.Kosten[[#This Row],[Sanr.]]=FN$7,Tbl.Kosten[[#This Row],[Totaal kosten]],"")</f>
        <v/>
      </c>
      <c r="FO99" s="160" t="str">
        <f>IF(Tbl.Kosten[[#This Row],[Sanr.]]=FO$7,Tbl.Kosten[[#This Row],[Totaal kosten]],"")</f>
        <v/>
      </c>
      <c r="FP99" s="160" t="str">
        <f>IF(Tbl.Kosten[[#This Row],[Sanr.]]=FP$7,Tbl.Kosten[[#This Row],[Totaal kosten]],"")</f>
        <v/>
      </c>
      <c r="FQ99" s="160" t="str">
        <f>IF(Tbl.Kosten[[#This Row],[Sanr.]]=FQ$7,Tbl.Kosten[[#This Row],[Totaal kosten]],"")</f>
        <v/>
      </c>
      <c r="FR99" s="160" t="str">
        <f>IF(Tbl.Kosten[[#This Row],[Sanr.]]=FR$7,Tbl.Kosten[[#This Row],[Totaal kosten]],"")</f>
        <v/>
      </c>
      <c r="FS99" s="160" t="str">
        <f>IF(Tbl.Kosten[[#This Row],[Sanr.]]=FS$7,Tbl.Kosten[[#This Row],[Totaal kosten]],"")</f>
        <v/>
      </c>
      <c r="FT99" s="160" t="str">
        <f>IF(Tbl.Kosten[[#This Row],[Sanr.]]=FT$7,Tbl.Kosten[[#This Row],[Totaal kosten]],"")</f>
        <v/>
      </c>
      <c r="FU99" s="160" t="str">
        <f>IF(Tbl.Kosten[[#This Row],[Sanr.]]=FU$7,Tbl.Kosten[[#This Row],[Totaal kosten]],"")</f>
        <v/>
      </c>
      <c r="FV99" s="160" t="str">
        <f>IF(Tbl.Kosten[[#This Row],[Sanr.]]=FV$7,Tbl.Kosten[[#This Row],[Totaal kosten]],"")</f>
        <v/>
      </c>
      <c r="FW99" s="160" t="str">
        <f>IFERROR(_xlfn.XLOOKUP(Tbl.Kosten[[#This Row],[Activiteitencode]],Tbl.Activiteiten[Activiteitcode],Tbl.Activiteiten[Anr.],"",0,1),"")</f>
        <v/>
      </c>
      <c r="FX99" s="181" t="str">
        <f>_xlfn.CONCAT(Tbl.Kosten[[#This Row],[Pnr.]],Tbl.Kosten[[#This Row],[Sanr.]])</f>
        <v>P1</v>
      </c>
      <c r="FY99" s="160">
        <f>Tbl.Kosten[[#This Row],[Totaal kosten]]-Tbl.Kosten[[#This Row],[Subsidie]]</f>
        <v>0</v>
      </c>
      <c r="FZ99" s="160">
        <f>IF(Tbl.Kosten[[#This Row],[Pnr.]]=FZ$7,Tbl.Kosten[[#This Row],[Te financieren]],"")</f>
        <v>0</v>
      </c>
      <c r="GA99" s="160" t="str">
        <f>IF(Tbl.Kosten[[#This Row],[Pnr.]]=GA$7,Tbl.Kosten[[#This Row],[Te financieren]],"")</f>
        <v/>
      </c>
      <c r="GB99" s="160" t="str">
        <f>IF(Tbl.Kosten[[#This Row],[Pnr.]]=GB$7,Tbl.Kosten[[#This Row],[Te financieren]],"")</f>
        <v/>
      </c>
      <c r="GC99" s="160" t="str">
        <f>IF(Tbl.Kosten[[#This Row],[Pnr.]]=GC$7,Tbl.Kosten[[#This Row],[Te financieren]],"")</f>
        <v/>
      </c>
      <c r="GD99" s="160" t="str">
        <f>IF(Tbl.Kosten[[#This Row],[Pnr.]]=GD$7,Tbl.Kosten[[#This Row],[Te financieren]],"")</f>
        <v/>
      </c>
      <c r="GE99" s="160" t="str">
        <f>IF(Tbl.Kosten[[#This Row],[Pnr.]]=GE$7,Tbl.Kosten[[#This Row],[Te financieren]],"")</f>
        <v/>
      </c>
      <c r="GF99" s="160" t="str">
        <f>IF(Tbl.Kosten[[#This Row],[Pnr.]]=GF$7,Tbl.Kosten[[#This Row],[Te financieren]],"")</f>
        <v/>
      </c>
      <c r="GG99" s="160" t="str">
        <f>IF(Tbl.Kosten[[#This Row],[Pnr.]]=GG$7,Tbl.Kosten[[#This Row],[Te financieren]],"")</f>
        <v/>
      </c>
      <c r="GH99" s="160" t="str">
        <f>IF(Tbl.Kosten[[#This Row],[Pnr.]]=GH$7,Tbl.Kosten[[#This Row],[Te financieren]],"")</f>
        <v/>
      </c>
      <c r="GI99" s="160" t="str">
        <f>IF(Tbl.Kosten[[#This Row],[Pnr.]]=GI$7,Tbl.Kosten[[#This Row],[Te financieren]],"")</f>
        <v/>
      </c>
      <c r="GJ99" s="160" t="str">
        <f>IF(Tbl.Kosten[[#This Row],[Pnr.]]=GJ$7,Tbl.Kosten[[#This Row],[Te financieren]],"")</f>
        <v/>
      </c>
      <c r="GK99" s="160" t="str">
        <f>IF(Tbl.Kosten[[#This Row],[Pnr.]]=GK$7,Tbl.Kosten[[#This Row],[Te financieren]],"")</f>
        <v/>
      </c>
      <c r="GL99" s="160" t="str">
        <f>IF(Tbl.Kosten[[#This Row],[Pnr.]]=GL$7,Tbl.Kosten[[#This Row],[Te financieren]],"")</f>
        <v/>
      </c>
      <c r="GM99" s="160" t="str">
        <f>IF(Tbl.Kosten[[#This Row],[Pnr.]]=GM$7,Tbl.Kosten[[#This Row],[Te financieren]],"")</f>
        <v/>
      </c>
      <c r="GN99" s="160" t="str">
        <f>IF(Tbl.Kosten[[#This Row],[Pnr.]]=GN$7,Tbl.Kosten[[#This Row],[Te financieren]],"")</f>
        <v/>
      </c>
      <c r="GO99" s="160" t="str">
        <f>IF(Tbl.Kosten[[#This Row],[Pnr.]]=GO$7,Tbl.Kosten[[#This Row],[Te financieren]],"")</f>
        <v/>
      </c>
      <c r="GP99" s="160" t="str">
        <f>IF(Tbl.Kosten[[#This Row],[Pnr.]]=GP$7,Tbl.Kosten[[#This Row],[Te financieren]],"")</f>
        <v/>
      </c>
      <c r="GQ99" s="160" t="str">
        <f>IF(Tbl.Kosten[[#This Row],[Pnr.]]=GQ$7,Tbl.Kosten[[#This Row],[Te financieren]],"")</f>
        <v/>
      </c>
      <c r="GR99" s="160" t="str">
        <f>IF(Tbl.Kosten[[#This Row],[Pnr.]]=GR$7,Tbl.Kosten[[#This Row],[Te financieren]],"")</f>
        <v/>
      </c>
      <c r="GS99" s="160" t="str">
        <f>IF(Tbl.Kosten[[#This Row],[Pnr.]]=GS$7,Tbl.Kosten[[#This Row],[Te financieren]],"")</f>
        <v/>
      </c>
      <c r="GT99" s="160" t="str">
        <f>IF(Tbl.Kosten[[#This Row],[Pnr.]]=GT$7,Tbl.Kosten[[#This Row],[Te financieren]],"")</f>
        <v/>
      </c>
      <c r="GU99" s="160" t="str">
        <f>IF(Tbl.Kosten[[#This Row],[Pnr.]]=GU$7,Tbl.Kosten[[#This Row],[Te financieren]],"")</f>
        <v/>
      </c>
      <c r="GV99" s="160" t="str">
        <f>IF(Tbl.Kosten[[#This Row],[Pnr.]]=GV$7,Tbl.Kosten[[#This Row],[Te financieren]],"")</f>
        <v/>
      </c>
      <c r="GW99" s="160" t="str">
        <f>IF(Tbl.Kosten[[#This Row],[Pnr.]]=GW$7,Tbl.Kosten[[#This Row],[Te financieren]],"")</f>
        <v/>
      </c>
      <c r="GX99" s="160" t="str">
        <f>IF(Tbl.Kosten[[#This Row],[Pnr.]]=GX$7,Tbl.Kosten[[#This Row],[Te financieren]],"")</f>
        <v/>
      </c>
      <c r="GY99" s="160" t="str">
        <f>IF(Tbl.Kosten[[#This Row],[Pnr.]]=GY$7,Tbl.Kosten[[#This Row],[Te financieren]],"")</f>
        <v/>
      </c>
      <c r="GZ99" s="160" t="str">
        <f>IF(Tbl.Kosten[[#This Row],[Pnr.]]=GZ$7,Tbl.Kosten[[#This Row],[Te financieren]],"")</f>
        <v/>
      </c>
      <c r="HA99" s="160" t="str">
        <f>IF(Tbl.Kosten[[#This Row],[Pnr.]]=HA$7,Tbl.Kosten[[#This Row],[Te financieren]],"")</f>
        <v/>
      </c>
      <c r="HB99" s="160" t="str">
        <f>IF(Tbl.Kosten[[#This Row],[Pnr.]]=HB$7,Tbl.Kosten[[#This Row],[Te financieren]],"")</f>
        <v/>
      </c>
      <c r="HC99" s="160" t="str">
        <f>IF(Tbl.Kosten[[#This Row],[Pnr.]]=HC$7,Tbl.Kosten[[#This Row],[Te financieren]],"")</f>
        <v/>
      </c>
      <c r="HD99" s="160" t="str">
        <f>IF(Tbl.Kosten[[#This Row],[Pnr.]]=HD$7,Tbl.Kosten[[#This Row],[Te financieren]],"")</f>
        <v/>
      </c>
      <c r="HE99" s="160" t="str">
        <f>IF(Tbl.Kosten[[#This Row],[Pnr.]]=HE$7,Tbl.Kosten[[#This Row],[Te financieren]],"")</f>
        <v/>
      </c>
      <c r="HF99" s="160" t="str">
        <f>IF(Tbl.Kosten[[#This Row],[Pnr.]]=HF$7,Tbl.Kosten[[#This Row],[Te financieren]],"")</f>
        <v/>
      </c>
      <c r="HG99" s="160" t="str">
        <f>IF(Tbl.Kosten[[#This Row],[Pnr.]]=HG$7,Tbl.Kosten[[#This Row],[Te financieren]],"")</f>
        <v/>
      </c>
      <c r="HH99" s="160" t="str">
        <f>IF(Tbl.Kosten[[#This Row],[Pnr.]]=HH$7,Tbl.Kosten[[#This Row],[Te financieren]],"")</f>
        <v/>
      </c>
      <c r="HI99" s="160" t="str">
        <f>IF(Tbl.Kosten[[#This Row],[Pnr.]]=HI$7,Tbl.Kosten[[#This Row],[Te financieren]],"")</f>
        <v/>
      </c>
      <c r="HJ99" s="160" t="str">
        <f>IF(Tbl.Kosten[[#This Row],[Pnr.]]=HJ$7,Tbl.Kosten[[#This Row],[Te financieren]],"")</f>
        <v/>
      </c>
      <c r="HK99" s="160" t="str">
        <f>IF(Tbl.Kosten[[#This Row],[Pnr.]]=HK$7,Tbl.Kosten[[#This Row],[Te financieren]],"")</f>
        <v/>
      </c>
      <c r="HL99" s="160" t="str">
        <f>IF(Tbl.Kosten[[#This Row],[Pnr.]]=HL$7,Tbl.Kosten[[#This Row],[Te financieren]],"")</f>
        <v/>
      </c>
      <c r="HM99" s="160" t="str">
        <f>IF(Tbl.Kosten[[#This Row],[Pnr.]]=HM$7,Tbl.Kosten[[#This Row],[Te financieren]],"")</f>
        <v/>
      </c>
      <c r="HN99" s="160" t="str">
        <f>IF(Tbl.Kosten[[#This Row],[Pnr.]]=HN$7,Tbl.Kosten[[#This Row],[Te financieren]],"")</f>
        <v/>
      </c>
      <c r="HO99" s="160" t="str">
        <f>IF(Tbl.Kosten[[#This Row],[Pnr.]]=HO$7,Tbl.Kosten[[#This Row],[Te financieren]],"")</f>
        <v/>
      </c>
      <c r="HP99" s="160" t="str">
        <f>IF(Tbl.Kosten[[#This Row],[Pnr.]]=HP$7,Tbl.Kosten[[#This Row],[Te financieren]],"")</f>
        <v/>
      </c>
      <c r="HQ99" s="160" t="str">
        <f>IF(Tbl.Kosten[[#This Row],[Pnr.]]=HQ$7,Tbl.Kosten[[#This Row],[Te financieren]],"")</f>
        <v/>
      </c>
      <c r="HR99" s="160" t="str">
        <f>IF(Tbl.Kosten[[#This Row],[Pnr.]]=HR$7,Tbl.Kosten[[#This Row],[Te financieren]],"")</f>
        <v/>
      </c>
      <c r="HS99" s="160" t="str">
        <f>IF(Tbl.Kosten[[#This Row],[Pnr.]]=HS$7,Tbl.Kosten[[#This Row],[Te financieren]],"")</f>
        <v/>
      </c>
      <c r="HT99" s="160" t="str">
        <f>IF(Tbl.Kosten[[#This Row],[Pnr.]]=HT$7,Tbl.Kosten[[#This Row],[Te financieren]],"")</f>
        <v/>
      </c>
      <c r="HU99" s="160" t="str">
        <f>IF(Tbl.Kosten[[#This Row],[Pnr.]]=HU$7,Tbl.Kosten[[#This Row],[Te financieren]],"")</f>
        <v/>
      </c>
      <c r="HV99" s="160" t="str">
        <f>IF(Tbl.Kosten[[#This Row],[Pnr.]]=HV$7,Tbl.Kosten[[#This Row],[Te financieren]],"")</f>
        <v/>
      </c>
      <c r="HW99" s="160" t="str">
        <f>IF(Tbl.Kosten[[#This Row],[Pnr.]]=HW$7,Tbl.Kosten[[#This Row],[Te financieren]],"")</f>
        <v/>
      </c>
    </row>
    <row r="100" spans="2:231" x14ac:dyDescent="0.3">
      <c r="B100" s="144"/>
      <c r="C100" s="147"/>
      <c r="D100" s="146"/>
      <c r="E100" s="147"/>
      <c r="F100" s="145"/>
      <c r="G100" s="11" t="str">
        <f>IF(Tbl.Kosten[[#This Row],[Medewerker e/o 
functie]]&lt;&gt;"",_xlfn.XLOOKUP(Tbl.Kosten[[#This Row],[Medewerker e/o 
functie]],Tbl.Uurtarief[Medewerker en/of functie],Tbl.Uurtarief[Uurtarief],"",0,1),"")</f>
        <v/>
      </c>
      <c r="H100" s="121">
        <f>IFERROR(Tbl.Kosten[[#This Row],[Uren]]*Tbl.Kosten[[#This Row],[Uurtarief]],0)</f>
        <v>0</v>
      </c>
      <c r="I100" s="119" t="str">
        <f>IF(Tbl.Kosten[[#This Row],[Subtotaal uren]]&lt;&gt;0,_xlfn.XLOOKUP(Tbl.Kosten[[#This Row],[Medewerker e/o 
functie]],Tbl.Uurtarief[Medewerker en/of functie],Tbl.Uurtarief[Kostensoort arbeid],"",0,1),"")</f>
        <v/>
      </c>
      <c r="J100" s="147"/>
      <c r="K100" s="145"/>
      <c r="L100" s="149" t="str">
        <f>IF(Tbl.Kosten[[#This Row],[Activum]]&lt;&gt;"",_xlfn.XLOOKUP(Tbl.Kosten[[#This Row],[Activum]],Tbl.Afschrijvingskosten[Activum],Tbl.Afschrijvingskosten[Tarief per afschrijvings-eenheid],"",0,1),"")</f>
        <v/>
      </c>
      <c r="M100" s="122">
        <f>IFERROR(Tbl.Kosten[[#This Row],[Een-
heden]]*Tbl.Kosten[[#This Row],[Afschrijvings-
tarief]],0)</f>
        <v>0</v>
      </c>
      <c r="N100" s="122" t="str">
        <f>IF(Tbl.Kosten[[#This Row],[Subtotaal afschrijving]]&lt;&gt;0,Lijsten!A98,"")</f>
        <v/>
      </c>
      <c r="O100" s="150"/>
      <c r="P100" s="145"/>
      <c r="Q100" s="148"/>
      <c r="R100" s="122">
        <f>IFERROR(Tbl.Kosten[[#This Row],[Aantal]]*Tbl.Kosten[[#This Row],[Tarief]],0)</f>
        <v>0</v>
      </c>
      <c r="S100" s="8">
        <f>IFERROR(Tbl.Kosten[[#This Row],[Subtotaal overige kosten]]+Tbl.Kosten[[#This Row],[Subtotaal uren]]+Tbl.Kosten[[#This Row],[Subtotaal afschrijving]],0)</f>
        <v>0</v>
      </c>
      <c r="T100" s="8">
        <f>IFERROR(Tbl.Kosten[[#This Row],[Totaal kosten]]*Tbl.Kosten[[#This Row],[Subsidie%]],0)</f>
        <v>0</v>
      </c>
      <c r="U100" s="4" t="str" cm="1">
        <f t="array" ref="U100">IFERROR(_xlfn.IFS(Tbl.Kosten[[#This Row],[Subtotaal uren]]&lt;&gt;0,Tbl.Kosten[[#This Row],[Kostensoort arbeid]],Tbl.Kosten[[#This Row],[Subtotaal afschrijving]]&lt;&gt;0,Tbl.Kosten[[#This Row],[Kostensoort afschrijving]],Tbl.Kosten[[#This Row],[Subtotaal overige kosten]]&lt;&gt;0,Tbl.Kosten[[#This Row],[Kostensoort overig]]),"")</f>
        <v/>
      </c>
      <c r="V100" s="4" t="str">
        <f>IFERROR(_xlfn.XLOOKUP(Tbl.Kosten[[#This Row],[Activiteitencode]],Tbl.Activiteiten[Activiteitcode],Tbl.Activiteiten[Werkpakketcode],"",0,1),"")</f>
        <v/>
      </c>
      <c r="W100" s="4" t="str">
        <f>IFERROR(_xlfn.XLOOKUP(Tbl.Kosten[[#This Row],[Werkpakketcode]],Tbl.Werkpakketten[Werkpakketcode],Tbl.Werkpakketten[Subsidiabele activiteit],"",0,1),"")</f>
        <v/>
      </c>
      <c r="X100" s="12">
        <f>IFERROR(_xlfn.XLOOKUP(Tbl.Kosten[[#This Row],[Sanr.]],Tbl.Subsidiehoogte[SAnr.],Tbl.Subsidiehoogte[Sub. Percentage],0,0,1),0)</f>
        <v>0</v>
      </c>
      <c r="Y100" s="154" t="str">
        <f>IFERROR(_xlfn.XLOOKUP(Tbl.Kosten[[#This Row],[Partnercode]],Tbl.Projectpartners[Partnercode],Tbl.Projectpartners[PNr.],"",0,1),"")</f>
        <v>P1</v>
      </c>
      <c r="Z100" s="158">
        <f>IF(Tbl.Kosten[[#This Row],[Pnr.]]=Z$7,Tbl.Kosten[[#This Row],[Totaal kosten]],"")</f>
        <v>0</v>
      </c>
      <c r="AA100" s="158" t="str">
        <f>IF(Tbl.Kosten[[#This Row],[Pnr.]]=AA$7,Tbl.Kosten[[#This Row],[Totaal kosten]],"")</f>
        <v/>
      </c>
      <c r="AB100" s="158" t="str">
        <f>IF(Tbl.Kosten[[#This Row],[Pnr.]]=AB$7,Tbl.Kosten[[#This Row],[Totaal kosten]],"")</f>
        <v/>
      </c>
      <c r="AC100" s="158" t="str">
        <f>IF(Tbl.Kosten[[#This Row],[Pnr.]]=AC$7,Tbl.Kosten[[#This Row],[Totaal kosten]],"")</f>
        <v/>
      </c>
      <c r="AD100" s="158" t="str">
        <f>IF(Tbl.Kosten[[#This Row],[Pnr.]]=AD$7,Tbl.Kosten[[#This Row],[Totaal kosten]],"")</f>
        <v/>
      </c>
      <c r="AE100" s="158" t="str">
        <f>IF(Tbl.Kosten[[#This Row],[Pnr.]]=AE$7,Tbl.Kosten[[#This Row],[Totaal kosten]],"")</f>
        <v/>
      </c>
      <c r="AF100" s="158" t="str">
        <f>IF(Tbl.Kosten[[#This Row],[Pnr.]]=AF$7,Tbl.Kosten[[#This Row],[Totaal kosten]],"")</f>
        <v/>
      </c>
      <c r="AG100" s="158" t="str">
        <f>IF(Tbl.Kosten[[#This Row],[Pnr.]]=AG$7,Tbl.Kosten[[#This Row],[Totaal kosten]],"")</f>
        <v/>
      </c>
      <c r="AH100" s="158" t="str">
        <f>IF(Tbl.Kosten[[#This Row],[Pnr.]]=AH$7,Tbl.Kosten[[#This Row],[Totaal kosten]],"")</f>
        <v/>
      </c>
      <c r="AI100" s="158" t="str">
        <f>IF(Tbl.Kosten[[#This Row],[Pnr.]]=AI$7,Tbl.Kosten[[#This Row],[Totaal kosten]],"")</f>
        <v/>
      </c>
      <c r="AJ100" s="158" t="str">
        <f>IF(Tbl.Kosten[[#This Row],[Pnr.]]=AJ$7,Tbl.Kosten[[#This Row],[Totaal kosten]],"")</f>
        <v/>
      </c>
      <c r="AK100" s="158" t="str">
        <f>IF(Tbl.Kosten[[#This Row],[Pnr.]]=AK$7,Tbl.Kosten[[#This Row],[Totaal kosten]],"")</f>
        <v/>
      </c>
      <c r="AL100" s="158" t="str">
        <f>IF(Tbl.Kosten[[#This Row],[Pnr.]]=AL$7,Tbl.Kosten[[#This Row],[Totaal kosten]],"")</f>
        <v/>
      </c>
      <c r="AM100" s="158" t="str">
        <f>IF(Tbl.Kosten[[#This Row],[Pnr.]]=AM$7,Tbl.Kosten[[#This Row],[Totaal kosten]],"")</f>
        <v/>
      </c>
      <c r="AN100" s="158" t="str">
        <f>IF(Tbl.Kosten[[#This Row],[Pnr.]]=AN$7,Tbl.Kosten[[#This Row],[Totaal kosten]],"")</f>
        <v/>
      </c>
      <c r="AO100" s="158" t="str">
        <f>IF(Tbl.Kosten[[#This Row],[Pnr.]]=AO$7,Tbl.Kosten[[#This Row],[Totaal kosten]],"")</f>
        <v/>
      </c>
      <c r="AP100" s="158" t="str">
        <f>IF(Tbl.Kosten[[#This Row],[Pnr.]]=AP$7,Tbl.Kosten[[#This Row],[Totaal kosten]],"")</f>
        <v/>
      </c>
      <c r="AQ100" s="158" t="str">
        <f>IF(Tbl.Kosten[[#This Row],[Pnr.]]=AQ$7,Tbl.Kosten[[#This Row],[Totaal kosten]],"")</f>
        <v/>
      </c>
      <c r="AR100" s="158" t="str">
        <f>IF(Tbl.Kosten[[#This Row],[Pnr.]]=AR$7,Tbl.Kosten[[#This Row],[Totaal kosten]],"")</f>
        <v/>
      </c>
      <c r="AS100" s="158" t="str">
        <f>IF(Tbl.Kosten[[#This Row],[Pnr.]]=AS$7,Tbl.Kosten[[#This Row],[Totaal kosten]],"")</f>
        <v/>
      </c>
      <c r="AT100" s="158" t="str">
        <f>IF(Tbl.Kosten[[#This Row],[Pnr.]]=AT$7,Tbl.Kosten[[#This Row],[Totaal kosten]],"")</f>
        <v/>
      </c>
      <c r="AU100" s="158" t="str">
        <f>IF(Tbl.Kosten[[#This Row],[Pnr.]]=AU$7,Tbl.Kosten[[#This Row],[Totaal kosten]],"")</f>
        <v/>
      </c>
      <c r="AV100" s="158" t="str">
        <f>IF(Tbl.Kosten[[#This Row],[Pnr.]]=AV$7,Tbl.Kosten[[#This Row],[Totaal kosten]],"")</f>
        <v/>
      </c>
      <c r="AW100" s="158" t="str">
        <f>IF(Tbl.Kosten[[#This Row],[Pnr.]]=AW$7,Tbl.Kosten[[#This Row],[Totaal kosten]],"")</f>
        <v/>
      </c>
      <c r="AX100" s="158" t="str">
        <f>IF(Tbl.Kosten[[#This Row],[Pnr.]]=AX$7,Tbl.Kosten[[#This Row],[Totaal kosten]],"")</f>
        <v/>
      </c>
      <c r="AY100" s="158" t="str">
        <f>IF(Tbl.Kosten[[#This Row],[Pnr.]]=AY$7,Tbl.Kosten[[#This Row],[Totaal kosten]],"")</f>
        <v/>
      </c>
      <c r="AZ100" s="158" t="str">
        <f>IF(Tbl.Kosten[[#This Row],[Pnr.]]=AZ$7,Tbl.Kosten[[#This Row],[Totaal kosten]],"")</f>
        <v/>
      </c>
      <c r="BA100" s="158" t="str">
        <f>IF(Tbl.Kosten[[#This Row],[Pnr.]]=BA$7,Tbl.Kosten[[#This Row],[Totaal kosten]],"")</f>
        <v/>
      </c>
      <c r="BB100" s="158" t="str">
        <f>IF(Tbl.Kosten[[#This Row],[Pnr.]]=BB$7,Tbl.Kosten[[#This Row],[Totaal kosten]],"")</f>
        <v/>
      </c>
      <c r="BC100" s="158" t="str">
        <f>IF(Tbl.Kosten[[#This Row],[Pnr.]]=BC$7,Tbl.Kosten[[#This Row],[Totaal kosten]],"")</f>
        <v/>
      </c>
      <c r="BD100" s="158" t="str">
        <f>IF(Tbl.Kosten[[#This Row],[Pnr.]]=BD$7,Tbl.Kosten[[#This Row],[Totaal kosten]],"")</f>
        <v/>
      </c>
      <c r="BE100" s="158" t="str">
        <f>IF(Tbl.Kosten[[#This Row],[Pnr.]]=BE$7,Tbl.Kosten[[#This Row],[Totaal kosten]],"")</f>
        <v/>
      </c>
      <c r="BF100" s="158" t="str">
        <f>IF(Tbl.Kosten[[#This Row],[Pnr.]]=BF$7,Tbl.Kosten[[#This Row],[Totaal kosten]],"")</f>
        <v/>
      </c>
      <c r="BG100" s="158" t="str">
        <f>IF(Tbl.Kosten[[#This Row],[Pnr.]]=BG$7,Tbl.Kosten[[#This Row],[Totaal kosten]],"")</f>
        <v/>
      </c>
      <c r="BH100" s="158" t="str">
        <f>IF(Tbl.Kosten[[#This Row],[Pnr.]]=BH$7,Tbl.Kosten[[#This Row],[Totaal kosten]],"")</f>
        <v/>
      </c>
      <c r="BI100" s="158" t="str">
        <f>IF(Tbl.Kosten[[#This Row],[Pnr.]]=BI$7,Tbl.Kosten[[#This Row],[Totaal kosten]],"")</f>
        <v/>
      </c>
      <c r="BJ100" s="158" t="str">
        <f>IF(Tbl.Kosten[[#This Row],[Pnr.]]=BJ$7,Tbl.Kosten[[#This Row],[Totaal kosten]],"")</f>
        <v/>
      </c>
      <c r="BK100" s="158" t="str">
        <f>IF(Tbl.Kosten[[#This Row],[Pnr.]]=BK$7,Tbl.Kosten[[#This Row],[Totaal kosten]],"")</f>
        <v/>
      </c>
      <c r="BL100" s="158" t="str">
        <f>IF(Tbl.Kosten[[#This Row],[Pnr.]]=BL$7,Tbl.Kosten[[#This Row],[Totaal kosten]],"")</f>
        <v/>
      </c>
      <c r="BM100" s="158" t="str">
        <f>IF(Tbl.Kosten[[#This Row],[Pnr.]]=BM$7,Tbl.Kosten[[#This Row],[Totaal kosten]],"")</f>
        <v/>
      </c>
      <c r="BN100" s="158" t="str">
        <f>IF(Tbl.Kosten[[#This Row],[Pnr.]]=BN$7,Tbl.Kosten[[#This Row],[Totaal kosten]],"")</f>
        <v/>
      </c>
      <c r="BO100" s="158" t="str">
        <f>IF(Tbl.Kosten[[#This Row],[Pnr.]]=BO$7,Tbl.Kosten[[#This Row],[Totaal kosten]],"")</f>
        <v/>
      </c>
      <c r="BP100" s="158" t="str">
        <f>IF(Tbl.Kosten[[#This Row],[Pnr.]]=BP$7,Tbl.Kosten[[#This Row],[Totaal kosten]],"")</f>
        <v/>
      </c>
      <c r="BQ100" s="158" t="str">
        <f>IF(Tbl.Kosten[[#This Row],[Pnr.]]=BQ$7,Tbl.Kosten[[#This Row],[Totaal kosten]],"")</f>
        <v/>
      </c>
      <c r="BR100" s="158" t="str">
        <f>IF(Tbl.Kosten[[#This Row],[Pnr.]]=BR$7,Tbl.Kosten[[#This Row],[Totaal kosten]],"")</f>
        <v/>
      </c>
      <c r="BS100" s="158" t="str">
        <f>IF(Tbl.Kosten[[#This Row],[Pnr.]]=BS$7,Tbl.Kosten[[#This Row],[Totaal kosten]],"")</f>
        <v/>
      </c>
      <c r="BT100" s="158" t="str">
        <f>IF(Tbl.Kosten[[#This Row],[Pnr.]]=BT$7,Tbl.Kosten[[#This Row],[Totaal kosten]],"")</f>
        <v/>
      </c>
      <c r="BU100" s="158" t="str">
        <f>IF(Tbl.Kosten[[#This Row],[Pnr.]]=BU$7,Tbl.Kosten[[#This Row],[Totaal kosten]],"")</f>
        <v/>
      </c>
      <c r="BV100" s="158" t="str">
        <f>IF(Tbl.Kosten[[#This Row],[Pnr.]]=BV$7,Tbl.Kosten[[#This Row],[Totaal kosten]],"")</f>
        <v/>
      </c>
      <c r="BW100" s="158" t="str">
        <f>IF(Tbl.Kosten[[#This Row],[Pnr.]]=BW$7,Tbl.Kosten[[#This Row],[Totaal kosten]],"")</f>
        <v/>
      </c>
      <c r="BX100" s="158" t="str">
        <f>IFERROR(_xlfn.XLOOKUP(Tbl.Kosten[[#This Row],[Werkpakketcode]],Tbl.Werkpakketten[Werkpakketcode],Tbl.Werkpakketten[WPnr.],"",0,1),"")</f>
        <v/>
      </c>
      <c r="BY100" s="158" t="str">
        <f>IF(Tbl.Kosten[[#This Row],[WPnr.]]=BY$7,Tbl.Kosten[[#This Row],[Totaal kosten]],"")</f>
        <v/>
      </c>
      <c r="BZ100" s="158" t="str">
        <f>IF(Tbl.Kosten[[#This Row],[WPnr.]]=BZ$7,Tbl.Kosten[[#This Row],[Totaal kosten]],"")</f>
        <v/>
      </c>
      <c r="CA100" s="158" t="str">
        <f>IF(Tbl.Kosten[[#This Row],[WPnr.]]=CA$7,Tbl.Kosten[[#This Row],[Totaal kosten]],"")</f>
        <v/>
      </c>
      <c r="CB100" s="158" t="str">
        <f>IF(Tbl.Kosten[[#This Row],[WPnr.]]=CB$7,Tbl.Kosten[[#This Row],[Totaal kosten]],"")</f>
        <v/>
      </c>
      <c r="CC100" s="158" t="str">
        <f>IF(Tbl.Kosten[[#This Row],[WPnr.]]=CC$7,Tbl.Kosten[[#This Row],[Totaal kosten]],"")</f>
        <v/>
      </c>
      <c r="CD100" s="158" t="str">
        <f>IF(Tbl.Kosten[[#This Row],[WPnr.]]=CD$7,Tbl.Kosten[[#This Row],[Totaal kosten]],"")</f>
        <v/>
      </c>
      <c r="CE100" s="158" t="str">
        <f>IF(Tbl.Kosten[[#This Row],[WPnr.]]=CE$7,Tbl.Kosten[[#This Row],[Totaal kosten]],"")</f>
        <v/>
      </c>
      <c r="CF100" s="158" t="str">
        <f>IF(Tbl.Kosten[[#This Row],[WPnr.]]=CF$7,Tbl.Kosten[[#This Row],[Totaal kosten]],"")</f>
        <v/>
      </c>
      <c r="CG100" s="158" t="str">
        <f>IF(Tbl.Kosten[[#This Row],[WPnr.]]=CG$7,Tbl.Kosten[[#This Row],[Totaal kosten]],"")</f>
        <v/>
      </c>
      <c r="CH100" s="158" t="str">
        <f>IF(Tbl.Kosten[[#This Row],[WPnr.]]=CH$7,Tbl.Kosten[[#This Row],[Totaal kosten]],"")</f>
        <v/>
      </c>
      <c r="CI100" s="158" t="str">
        <f>IF(Tbl.Kosten[[#This Row],[WPnr.]]=CI$7,Tbl.Kosten[[#This Row],[Totaal kosten]],"")</f>
        <v/>
      </c>
      <c r="CJ100" s="158" t="str">
        <f>IF(Tbl.Kosten[[#This Row],[WPnr.]]=CJ$7,Tbl.Kosten[[#This Row],[Totaal kosten]],"")</f>
        <v/>
      </c>
      <c r="CK100" s="158" t="str">
        <f>IF(Tbl.Kosten[[#This Row],[WPnr.]]=CK$7,Tbl.Kosten[[#This Row],[Totaal kosten]],"")</f>
        <v/>
      </c>
      <c r="CL100" s="158" t="str">
        <f>IF(Tbl.Kosten[[#This Row],[WPnr.]]=CL$7,Tbl.Kosten[[#This Row],[Totaal kosten]],"")</f>
        <v/>
      </c>
      <c r="CM100" s="158" t="str">
        <f>IF(Tbl.Kosten[[#This Row],[WPnr.]]=CM$7,Tbl.Kosten[[#This Row],[Totaal kosten]],"")</f>
        <v/>
      </c>
      <c r="CN100" s="158" t="str">
        <f>IF(Tbl.Kosten[[#This Row],[WPnr.]]=CN$7,Tbl.Kosten[[#This Row],[Totaal kosten]],"")</f>
        <v/>
      </c>
      <c r="CO100" s="158" t="str">
        <f>IF(Tbl.Kosten[[#This Row],[WPnr.]]=CO$7,Tbl.Kosten[[#This Row],[Totaal kosten]],"")</f>
        <v/>
      </c>
      <c r="CP100" s="158" t="str">
        <f>IF(Tbl.Kosten[[#This Row],[WPnr.]]=CP$7,Tbl.Kosten[[#This Row],[Totaal kosten]],"")</f>
        <v/>
      </c>
      <c r="CQ100" s="158" t="str">
        <f>IF(Tbl.Kosten[[#This Row],[WPnr.]]=CQ$7,Tbl.Kosten[[#This Row],[Totaal kosten]],"")</f>
        <v/>
      </c>
      <c r="CR100" s="158" t="str">
        <f>IF(Tbl.Kosten[[#This Row],[WPnr.]]=CR$7,Tbl.Kosten[[#This Row],[Totaal kosten]],"")</f>
        <v/>
      </c>
      <c r="CS100" s="158" t="str">
        <f>IF(Tbl.Kosten[[#This Row],[WPnr.]]=CS$7,Tbl.Kosten[[#This Row],[Totaal kosten]],"")</f>
        <v/>
      </c>
      <c r="CT100" s="158" t="str">
        <f>IF(Tbl.Kosten[[#This Row],[WPnr.]]=CT$7,Tbl.Kosten[[#This Row],[Totaal kosten]],"")</f>
        <v/>
      </c>
      <c r="CU100" s="158" t="str">
        <f>IF(Tbl.Kosten[[#This Row],[WPnr.]]=CU$7,Tbl.Kosten[[#This Row],[Totaal kosten]],"")</f>
        <v/>
      </c>
      <c r="CV100" s="158" t="str">
        <f>IF(Tbl.Kosten[[#This Row],[WPnr.]]=CV$7,Tbl.Kosten[[#This Row],[Totaal kosten]],"")</f>
        <v/>
      </c>
      <c r="CW100" s="158" t="str">
        <f>IF(Tbl.Kosten[[#This Row],[WPnr.]]=CW$7,Tbl.Kosten[[#This Row],[Totaal kosten]],"")</f>
        <v/>
      </c>
      <c r="CX100" s="158" t="str">
        <f>IF(Tbl.Kosten[[#This Row],[WPnr.]]=CX$7,Tbl.Kosten[[#This Row],[Totaal kosten]],"")</f>
        <v/>
      </c>
      <c r="CY100" s="158" t="str">
        <f>IF(Tbl.Kosten[[#This Row],[WPnr.]]=CY$7,Tbl.Kosten[[#This Row],[Totaal kosten]],"")</f>
        <v/>
      </c>
      <c r="CZ100" s="158" t="str">
        <f>IF(Tbl.Kosten[[#This Row],[WPnr.]]=CZ$7,Tbl.Kosten[[#This Row],[Totaal kosten]],"")</f>
        <v/>
      </c>
      <c r="DA100" s="158" t="str">
        <f>IF(Tbl.Kosten[[#This Row],[WPnr.]]=DA$7,Tbl.Kosten[[#This Row],[Totaal kosten]],"")</f>
        <v/>
      </c>
      <c r="DB100" s="158" t="str">
        <f>IF(Tbl.Kosten[[#This Row],[WPnr.]]=DB$7,Tbl.Kosten[[#This Row],[Totaal kosten]],"")</f>
        <v/>
      </c>
      <c r="DC100" s="158" t="str">
        <f>IF(Tbl.Kosten[[#This Row],[WPnr.]]=DC$7,Tbl.Kosten[[#This Row],[Totaal kosten]],"")</f>
        <v/>
      </c>
      <c r="DD100" s="158" t="str">
        <f>IF(Tbl.Kosten[[#This Row],[WPnr.]]=DD$7,Tbl.Kosten[[#This Row],[Totaal kosten]],"")</f>
        <v/>
      </c>
      <c r="DE100" s="158" t="str">
        <f>IF(Tbl.Kosten[[#This Row],[WPnr.]]=DE$7,Tbl.Kosten[[#This Row],[Totaal kosten]],"")</f>
        <v/>
      </c>
      <c r="DF100" s="158" t="str">
        <f>IF(Tbl.Kosten[[#This Row],[WPnr.]]=DF$7,Tbl.Kosten[[#This Row],[Totaal kosten]],"")</f>
        <v/>
      </c>
      <c r="DG100" s="158" t="str">
        <f>IF(Tbl.Kosten[[#This Row],[WPnr.]]=DG$7,Tbl.Kosten[[#This Row],[Totaal kosten]],"")</f>
        <v/>
      </c>
      <c r="DH100" s="158" t="str">
        <f>IF(Tbl.Kosten[[#This Row],[WPnr.]]=DH$7,Tbl.Kosten[[#This Row],[Totaal kosten]],"")</f>
        <v/>
      </c>
      <c r="DI100" s="158" t="str">
        <f>IF(Tbl.Kosten[[#This Row],[WPnr.]]=DI$7,Tbl.Kosten[[#This Row],[Totaal kosten]],"")</f>
        <v/>
      </c>
      <c r="DJ100" s="158" t="str">
        <f>IF(Tbl.Kosten[[#This Row],[WPnr.]]=DJ$7,Tbl.Kosten[[#This Row],[Totaal kosten]],"")</f>
        <v/>
      </c>
      <c r="DK100" s="158" t="str">
        <f>IF(Tbl.Kosten[[#This Row],[WPnr.]]=DK$7,Tbl.Kosten[[#This Row],[Totaal kosten]],"")</f>
        <v/>
      </c>
      <c r="DL100" s="158" t="str">
        <f>IF(Tbl.Kosten[[#This Row],[WPnr.]]=DL$7,Tbl.Kosten[[#This Row],[Totaal kosten]],"")</f>
        <v/>
      </c>
      <c r="DM100" s="158" t="str">
        <f>IF(Tbl.Kosten[[#This Row],[WPnr.]]=DM$7,Tbl.Kosten[[#This Row],[Totaal kosten]],"")</f>
        <v/>
      </c>
      <c r="DN100" s="158" t="str">
        <f>IF(Tbl.Kosten[[#This Row],[WPnr.]]=DN$7,Tbl.Kosten[[#This Row],[Totaal kosten]],"")</f>
        <v/>
      </c>
      <c r="DO100" s="158" t="str">
        <f>IF(Tbl.Kosten[[#This Row],[WPnr.]]=DO$7,Tbl.Kosten[[#This Row],[Totaal kosten]],"")</f>
        <v/>
      </c>
      <c r="DP100" s="158" t="str">
        <f>IF(Tbl.Kosten[[#This Row],[WPnr.]]=DP$7,Tbl.Kosten[[#This Row],[Totaal kosten]],"")</f>
        <v/>
      </c>
      <c r="DQ100" s="158" t="str">
        <f>IF(Tbl.Kosten[[#This Row],[WPnr.]]=DQ$7,Tbl.Kosten[[#This Row],[Totaal kosten]],"")</f>
        <v/>
      </c>
      <c r="DR100" s="158" t="str">
        <f>IF(Tbl.Kosten[[#This Row],[WPnr.]]=DR$7,Tbl.Kosten[[#This Row],[Totaal kosten]],"")</f>
        <v/>
      </c>
      <c r="DS100" s="158" t="str">
        <f>IF(Tbl.Kosten[[#This Row],[WPnr.]]=DS$7,Tbl.Kosten[[#This Row],[Totaal kosten]],"")</f>
        <v/>
      </c>
      <c r="DT100" s="158" t="str">
        <f>IF(Tbl.Kosten[[#This Row],[WPnr.]]=DT$7,Tbl.Kosten[[#This Row],[Totaal kosten]],"")</f>
        <v/>
      </c>
      <c r="DU100" s="158" t="str">
        <f>IF(Tbl.Kosten[[#This Row],[WPnr.]]=DU$7,Tbl.Kosten[[#This Row],[Totaal kosten]],"")</f>
        <v/>
      </c>
      <c r="DV100" s="158" t="str">
        <f>IF(Tbl.Kosten[[#This Row],[WPnr.]]=DV$7,Tbl.Kosten[[#This Row],[Totaal kosten]],"")</f>
        <v/>
      </c>
      <c r="DW100" s="160" t="str">
        <f>IFERROR(_xlfn.XLOOKUP(Tbl.Kosten[[#This Row],[Kostensoort]],Tbl.Kostensoorten[Kostensoorten],Tbl.Kostensoorten[KSnr.],"",0,1),"")</f>
        <v/>
      </c>
      <c r="DX100" s="160" t="str">
        <f>IF(Tbl.Kosten[[#This Row],[KSnr.]]=DX$7,Tbl.Kosten[[#This Row],[Totaal kosten]],"")</f>
        <v/>
      </c>
      <c r="DY100" s="160" t="str">
        <f>IF(Tbl.Kosten[[#This Row],[KSnr.]]=DY$7,Tbl.Kosten[[#This Row],[Totaal kosten]],"")</f>
        <v/>
      </c>
      <c r="DZ100" s="160" t="str">
        <f>IF(Tbl.Kosten[[#This Row],[KSnr.]]=DZ$7,Tbl.Kosten[[#This Row],[Totaal kosten]],"")</f>
        <v/>
      </c>
      <c r="EA100" s="160" t="str">
        <f>IF(Tbl.Kosten[[#This Row],[KSnr.]]=EA$7,Tbl.Kosten[[#This Row],[Totaal kosten]],"")</f>
        <v/>
      </c>
      <c r="EB100" s="160" t="str">
        <f>IF(Tbl.Kosten[[#This Row],[KSnr.]]=EB$7,Tbl.Kosten[[#This Row],[Totaal kosten]],"")</f>
        <v/>
      </c>
      <c r="EC100" s="160" t="str">
        <f>IF(Tbl.Kosten[[#This Row],[KSnr.]]=EC$7,Tbl.Kosten[[#This Row],[Totaal kosten]],"")</f>
        <v/>
      </c>
      <c r="ED100" s="160" t="str">
        <f>IF(Tbl.Kosten[[#This Row],[KSnr.]]=ED$7,Tbl.Kosten[[#This Row],[Totaal kosten]],"")</f>
        <v/>
      </c>
      <c r="EE100" s="160" t="str">
        <f>IF(Tbl.Kosten[[#This Row],[KSnr.]]=EE$7,Tbl.Kosten[[#This Row],[Totaal kosten]],"")</f>
        <v/>
      </c>
      <c r="EF100" s="160" t="str">
        <f>IF(Tbl.Kosten[[#This Row],[KSnr.]]=EF$7,Tbl.Kosten[[#This Row],[Totaal kosten]],"")</f>
        <v/>
      </c>
      <c r="EG100" s="160" t="str">
        <f>IF(Tbl.Kosten[[#This Row],[KSnr.]]=EG$7,Tbl.Kosten[[#This Row],[Totaal kosten]],"")</f>
        <v/>
      </c>
      <c r="EH100" s="160" t="str">
        <f>IF(Tbl.Kosten[[#This Row],[KSnr.]]=EH$7,Tbl.Kosten[[#This Row],[Totaal kosten]],"")</f>
        <v/>
      </c>
      <c r="EI100" s="160" t="str">
        <f>IF(Tbl.Kosten[[#This Row],[KSnr.]]=EI$7,Tbl.Kosten[[#This Row],[Totaal kosten]],"")</f>
        <v/>
      </c>
      <c r="EJ100" s="160" t="str">
        <f>IF(Tbl.Kosten[[#This Row],[KSnr.]]=EJ$7,Tbl.Kosten[[#This Row],[Totaal kosten]],"")</f>
        <v/>
      </c>
      <c r="EK100" s="160" t="str">
        <f>IF(Tbl.Kosten[[#This Row],[KSnr.]]=EK$7,Tbl.Kosten[[#This Row],[Totaal kosten]],"")</f>
        <v/>
      </c>
      <c r="EL100" s="160" t="str">
        <f>IF(Tbl.Kosten[[#This Row],[KSnr.]]=EL$7,Tbl.Kosten[[#This Row],[Totaal kosten]],"")</f>
        <v/>
      </c>
      <c r="EM100" s="160" t="str">
        <f>IF(Tbl.Kosten[[#This Row],[KSnr.]]=EM$7,Tbl.Kosten[[#This Row],[Totaal kosten]],"")</f>
        <v/>
      </c>
      <c r="EN100" s="160" t="str">
        <f>IF(Tbl.Kosten[[#This Row],[KSnr.]]=EN$7,Tbl.Kosten[[#This Row],[Totaal kosten]],"")</f>
        <v/>
      </c>
      <c r="EO100" s="160" t="str">
        <f>IF(Tbl.Kosten[[#This Row],[KSnr.]]=EO$7,Tbl.Kosten[[#This Row],[Totaal kosten]],"")</f>
        <v/>
      </c>
      <c r="EP100" s="160" t="str">
        <f>IF(Tbl.Kosten[[#This Row],[KSnr.]]=EP$7,Tbl.Kosten[[#This Row],[Totaal kosten]],"")</f>
        <v/>
      </c>
      <c r="EQ100" s="160" t="str">
        <f>IF(Tbl.Kosten[[#This Row],[KSnr.]]=EQ$7,Tbl.Kosten[[#This Row],[Totaal kosten]],"")</f>
        <v/>
      </c>
      <c r="ER100" s="154" t="str">
        <f>IFERROR(_xlfn.XLOOKUP(Tbl.Kosten[[#This Row],[Subsidieactiviteit]],Tbl.Subsidiehoogte[Subsidieactiviteit],Tbl.Subsidiehoogte[SAnr.],"",0,1),"")</f>
        <v/>
      </c>
      <c r="ES100" s="160" t="str">
        <f>IF(Tbl.Kosten[[#This Row],[Sanr.]]=ES$7,Tbl.Kosten[[#This Row],[Totaal kosten]],"")</f>
        <v/>
      </c>
      <c r="ET100" s="160" t="str">
        <f>IF(Tbl.Kosten[[#This Row],[Sanr.]]=ET$7,Tbl.Kosten[[#This Row],[Totaal kosten]],"")</f>
        <v/>
      </c>
      <c r="EU100" s="160" t="str">
        <f>IF(Tbl.Kosten[[#This Row],[Sanr.]]=EU$7,Tbl.Kosten[[#This Row],[Totaal kosten]],"")</f>
        <v/>
      </c>
      <c r="EV100" s="160" t="str">
        <f>IF(Tbl.Kosten[[#This Row],[Sanr.]]=EV$7,Tbl.Kosten[[#This Row],[Totaal kosten]],"")</f>
        <v/>
      </c>
      <c r="EW100" s="160" t="str">
        <f>IF(Tbl.Kosten[[#This Row],[Sanr.]]=EW$7,Tbl.Kosten[[#This Row],[Totaal kosten]],"")</f>
        <v/>
      </c>
      <c r="EX100" s="160" t="str">
        <f>IF(Tbl.Kosten[[#This Row],[Sanr.]]=EX$7,Tbl.Kosten[[#This Row],[Totaal kosten]],"")</f>
        <v/>
      </c>
      <c r="EY100" s="160" t="str">
        <f>IF(Tbl.Kosten[[#This Row],[Sanr.]]=EY$7,Tbl.Kosten[[#This Row],[Totaal kosten]],"")</f>
        <v/>
      </c>
      <c r="EZ100" s="160" t="str">
        <f>IF(Tbl.Kosten[[#This Row],[Sanr.]]=EZ$7,Tbl.Kosten[[#This Row],[Totaal kosten]],"")</f>
        <v/>
      </c>
      <c r="FA100" s="160" t="str">
        <f>IF(Tbl.Kosten[[#This Row],[Sanr.]]=FA$7,Tbl.Kosten[[#This Row],[Totaal kosten]],"")</f>
        <v/>
      </c>
      <c r="FB100" s="160" t="str">
        <f>IF(Tbl.Kosten[[#This Row],[Sanr.]]=FB$7,Tbl.Kosten[[#This Row],[Totaal kosten]],"")</f>
        <v/>
      </c>
      <c r="FC100" s="160" t="str">
        <f>IF(Tbl.Kosten[[#This Row],[Sanr.]]=FC$7,Tbl.Kosten[[#This Row],[Totaal kosten]],"")</f>
        <v/>
      </c>
      <c r="FD100" s="160" t="str">
        <f>IF(Tbl.Kosten[[#This Row],[Sanr.]]=FD$7,Tbl.Kosten[[#This Row],[Totaal kosten]],"")</f>
        <v/>
      </c>
      <c r="FE100" s="160" t="str">
        <f>IF(Tbl.Kosten[[#This Row],[Sanr.]]=FE$7,Tbl.Kosten[[#This Row],[Totaal kosten]],"")</f>
        <v/>
      </c>
      <c r="FF100" s="160" t="str">
        <f>IF(Tbl.Kosten[[#This Row],[Sanr.]]=FF$7,Tbl.Kosten[[#This Row],[Totaal kosten]],"")</f>
        <v/>
      </c>
      <c r="FG100" s="160" t="str">
        <f>IF(Tbl.Kosten[[#This Row],[Sanr.]]=FG$7,Tbl.Kosten[[#This Row],[Totaal kosten]],"")</f>
        <v/>
      </c>
      <c r="FH100" s="160" t="str">
        <f>IF(Tbl.Kosten[[#This Row],[Sanr.]]=FH$7,Tbl.Kosten[[#This Row],[Totaal kosten]],"")</f>
        <v/>
      </c>
      <c r="FI100" s="160" t="str">
        <f>IF(Tbl.Kosten[[#This Row],[Sanr.]]=FI$7,Tbl.Kosten[[#This Row],[Totaal kosten]],"")</f>
        <v/>
      </c>
      <c r="FJ100" s="160" t="str">
        <f>IF(Tbl.Kosten[[#This Row],[Sanr.]]=FJ$7,Tbl.Kosten[[#This Row],[Totaal kosten]],"")</f>
        <v/>
      </c>
      <c r="FK100" s="160" t="str">
        <f>IF(Tbl.Kosten[[#This Row],[Sanr.]]=FK$7,Tbl.Kosten[[#This Row],[Totaal kosten]],"")</f>
        <v/>
      </c>
      <c r="FL100" s="160" t="str">
        <f>IF(Tbl.Kosten[[#This Row],[Sanr.]]=FL$7,Tbl.Kosten[[#This Row],[Totaal kosten]],"")</f>
        <v/>
      </c>
      <c r="FM100" s="160" t="str">
        <f>IF(Tbl.Kosten[[#This Row],[Sanr.]]=FM$7,Tbl.Kosten[[#This Row],[Totaal kosten]],"")</f>
        <v/>
      </c>
      <c r="FN100" s="160" t="str">
        <f>IF(Tbl.Kosten[[#This Row],[Sanr.]]=FN$7,Tbl.Kosten[[#This Row],[Totaal kosten]],"")</f>
        <v/>
      </c>
      <c r="FO100" s="160" t="str">
        <f>IF(Tbl.Kosten[[#This Row],[Sanr.]]=FO$7,Tbl.Kosten[[#This Row],[Totaal kosten]],"")</f>
        <v/>
      </c>
      <c r="FP100" s="160" t="str">
        <f>IF(Tbl.Kosten[[#This Row],[Sanr.]]=FP$7,Tbl.Kosten[[#This Row],[Totaal kosten]],"")</f>
        <v/>
      </c>
      <c r="FQ100" s="160" t="str">
        <f>IF(Tbl.Kosten[[#This Row],[Sanr.]]=FQ$7,Tbl.Kosten[[#This Row],[Totaal kosten]],"")</f>
        <v/>
      </c>
      <c r="FR100" s="160" t="str">
        <f>IF(Tbl.Kosten[[#This Row],[Sanr.]]=FR$7,Tbl.Kosten[[#This Row],[Totaal kosten]],"")</f>
        <v/>
      </c>
      <c r="FS100" s="160" t="str">
        <f>IF(Tbl.Kosten[[#This Row],[Sanr.]]=FS$7,Tbl.Kosten[[#This Row],[Totaal kosten]],"")</f>
        <v/>
      </c>
      <c r="FT100" s="160" t="str">
        <f>IF(Tbl.Kosten[[#This Row],[Sanr.]]=FT$7,Tbl.Kosten[[#This Row],[Totaal kosten]],"")</f>
        <v/>
      </c>
      <c r="FU100" s="160" t="str">
        <f>IF(Tbl.Kosten[[#This Row],[Sanr.]]=FU$7,Tbl.Kosten[[#This Row],[Totaal kosten]],"")</f>
        <v/>
      </c>
      <c r="FV100" s="160" t="str">
        <f>IF(Tbl.Kosten[[#This Row],[Sanr.]]=FV$7,Tbl.Kosten[[#This Row],[Totaal kosten]],"")</f>
        <v/>
      </c>
      <c r="FW100" s="160" t="str">
        <f>IFERROR(_xlfn.XLOOKUP(Tbl.Kosten[[#This Row],[Activiteitencode]],Tbl.Activiteiten[Activiteitcode],Tbl.Activiteiten[Anr.],"",0,1),"")</f>
        <v/>
      </c>
      <c r="FX100" s="181" t="str">
        <f>_xlfn.CONCAT(Tbl.Kosten[[#This Row],[Pnr.]],Tbl.Kosten[[#This Row],[Sanr.]])</f>
        <v>P1</v>
      </c>
      <c r="FY100" s="160">
        <f>Tbl.Kosten[[#This Row],[Totaal kosten]]-Tbl.Kosten[[#This Row],[Subsidie]]</f>
        <v>0</v>
      </c>
      <c r="FZ100" s="160">
        <f>IF(Tbl.Kosten[[#This Row],[Pnr.]]=FZ$7,Tbl.Kosten[[#This Row],[Te financieren]],"")</f>
        <v>0</v>
      </c>
      <c r="GA100" s="160" t="str">
        <f>IF(Tbl.Kosten[[#This Row],[Pnr.]]=GA$7,Tbl.Kosten[[#This Row],[Te financieren]],"")</f>
        <v/>
      </c>
      <c r="GB100" s="160" t="str">
        <f>IF(Tbl.Kosten[[#This Row],[Pnr.]]=GB$7,Tbl.Kosten[[#This Row],[Te financieren]],"")</f>
        <v/>
      </c>
      <c r="GC100" s="160" t="str">
        <f>IF(Tbl.Kosten[[#This Row],[Pnr.]]=GC$7,Tbl.Kosten[[#This Row],[Te financieren]],"")</f>
        <v/>
      </c>
      <c r="GD100" s="160" t="str">
        <f>IF(Tbl.Kosten[[#This Row],[Pnr.]]=GD$7,Tbl.Kosten[[#This Row],[Te financieren]],"")</f>
        <v/>
      </c>
      <c r="GE100" s="160" t="str">
        <f>IF(Tbl.Kosten[[#This Row],[Pnr.]]=GE$7,Tbl.Kosten[[#This Row],[Te financieren]],"")</f>
        <v/>
      </c>
      <c r="GF100" s="160" t="str">
        <f>IF(Tbl.Kosten[[#This Row],[Pnr.]]=GF$7,Tbl.Kosten[[#This Row],[Te financieren]],"")</f>
        <v/>
      </c>
      <c r="GG100" s="160" t="str">
        <f>IF(Tbl.Kosten[[#This Row],[Pnr.]]=GG$7,Tbl.Kosten[[#This Row],[Te financieren]],"")</f>
        <v/>
      </c>
      <c r="GH100" s="160" t="str">
        <f>IF(Tbl.Kosten[[#This Row],[Pnr.]]=GH$7,Tbl.Kosten[[#This Row],[Te financieren]],"")</f>
        <v/>
      </c>
      <c r="GI100" s="160" t="str">
        <f>IF(Tbl.Kosten[[#This Row],[Pnr.]]=GI$7,Tbl.Kosten[[#This Row],[Te financieren]],"")</f>
        <v/>
      </c>
      <c r="GJ100" s="160" t="str">
        <f>IF(Tbl.Kosten[[#This Row],[Pnr.]]=GJ$7,Tbl.Kosten[[#This Row],[Te financieren]],"")</f>
        <v/>
      </c>
      <c r="GK100" s="160" t="str">
        <f>IF(Tbl.Kosten[[#This Row],[Pnr.]]=GK$7,Tbl.Kosten[[#This Row],[Te financieren]],"")</f>
        <v/>
      </c>
      <c r="GL100" s="160" t="str">
        <f>IF(Tbl.Kosten[[#This Row],[Pnr.]]=GL$7,Tbl.Kosten[[#This Row],[Te financieren]],"")</f>
        <v/>
      </c>
      <c r="GM100" s="160" t="str">
        <f>IF(Tbl.Kosten[[#This Row],[Pnr.]]=GM$7,Tbl.Kosten[[#This Row],[Te financieren]],"")</f>
        <v/>
      </c>
      <c r="GN100" s="160" t="str">
        <f>IF(Tbl.Kosten[[#This Row],[Pnr.]]=GN$7,Tbl.Kosten[[#This Row],[Te financieren]],"")</f>
        <v/>
      </c>
      <c r="GO100" s="160" t="str">
        <f>IF(Tbl.Kosten[[#This Row],[Pnr.]]=GO$7,Tbl.Kosten[[#This Row],[Te financieren]],"")</f>
        <v/>
      </c>
      <c r="GP100" s="160" t="str">
        <f>IF(Tbl.Kosten[[#This Row],[Pnr.]]=GP$7,Tbl.Kosten[[#This Row],[Te financieren]],"")</f>
        <v/>
      </c>
      <c r="GQ100" s="160" t="str">
        <f>IF(Tbl.Kosten[[#This Row],[Pnr.]]=GQ$7,Tbl.Kosten[[#This Row],[Te financieren]],"")</f>
        <v/>
      </c>
      <c r="GR100" s="160" t="str">
        <f>IF(Tbl.Kosten[[#This Row],[Pnr.]]=GR$7,Tbl.Kosten[[#This Row],[Te financieren]],"")</f>
        <v/>
      </c>
      <c r="GS100" s="160" t="str">
        <f>IF(Tbl.Kosten[[#This Row],[Pnr.]]=GS$7,Tbl.Kosten[[#This Row],[Te financieren]],"")</f>
        <v/>
      </c>
      <c r="GT100" s="160" t="str">
        <f>IF(Tbl.Kosten[[#This Row],[Pnr.]]=GT$7,Tbl.Kosten[[#This Row],[Te financieren]],"")</f>
        <v/>
      </c>
      <c r="GU100" s="160" t="str">
        <f>IF(Tbl.Kosten[[#This Row],[Pnr.]]=GU$7,Tbl.Kosten[[#This Row],[Te financieren]],"")</f>
        <v/>
      </c>
      <c r="GV100" s="160" t="str">
        <f>IF(Tbl.Kosten[[#This Row],[Pnr.]]=GV$7,Tbl.Kosten[[#This Row],[Te financieren]],"")</f>
        <v/>
      </c>
      <c r="GW100" s="160" t="str">
        <f>IF(Tbl.Kosten[[#This Row],[Pnr.]]=GW$7,Tbl.Kosten[[#This Row],[Te financieren]],"")</f>
        <v/>
      </c>
      <c r="GX100" s="160" t="str">
        <f>IF(Tbl.Kosten[[#This Row],[Pnr.]]=GX$7,Tbl.Kosten[[#This Row],[Te financieren]],"")</f>
        <v/>
      </c>
      <c r="GY100" s="160" t="str">
        <f>IF(Tbl.Kosten[[#This Row],[Pnr.]]=GY$7,Tbl.Kosten[[#This Row],[Te financieren]],"")</f>
        <v/>
      </c>
      <c r="GZ100" s="160" t="str">
        <f>IF(Tbl.Kosten[[#This Row],[Pnr.]]=GZ$7,Tbl.Kosten[[#This Row],[Te financieren]],"")</f>
        <v/>
      </c>
      <c r="HA100" s="160" t="str">
        <f>IF(Tbl.Kosten[[#This Row],[Pnr.]]=HA$7,Tbl.Kosten[[#This Row],[Te financieren]],"")</f>
        <v/>
      </c>
      <c r="HB100" s="160" t="str">
        <f>IF(Tbl.Kosten[[#This Row],[Pnr.]]=HB$7,Tbl.Kosten[[#This Row],[Te financieren]],"")</f>
        <v/>
      </c>
      <c r="HC100" s="160" t="str">
        <f>IF(Tbl.Kosten[[#This Row],[Pnr.]]=HC$7,Tbl.Kosten[[#This Row],[Te financieren]],"")</f>
        <v/>
      </c>
      <c r="HD100" s="160" t="str">
        <f>IF(Tbl.Kosten[[#This Row],[Pnr.]]=HD$7,Tbl.Kosten[[#This Row],[Te financieren]],"")</f>
        <v/>
      </c>
      <c r="HE100" s="160" t="str">
        <f>IF(Tbl.Kosten[[#This Row],[Pnr.]]=HE$7,Tbl.Kosten[[#This Row],[Te financieren]],"")</f>
        <v/>
      </c>
      <c r="HF100" s="160" t="str">
        <f>IF(Tbl.Kosten[[#This Row],[Pnr.]]=HF$7,Tbl.Kosten[[#This Row],[Te financieren]],"")</f>
        <v/>
      </c>
      <c r="HG100" s="160" t="str">
        <f>IF(Tbl.Kosten[[#This Row],[Pnr.]]=HG$7,Tbl.Kosten[[#This Row],[Te financieren]],"")</f>
        <v/>
      </c>
      <c r="HH100" s="160" t="str">
        <f>IF(Tbl.Kosten[[#This Row],[Pnr.]]=HH$7,Tbl.Kosten[[#This Row],[Te financieren]],"")</f>
        <v/>
      </c>
      <c r="HI100" s="160" t="str">
        <f>IF(Tbl.Kosten[[#This Row],[Pnr.]]=HI$7,Tbl.Kosten[[#This Row],[Te financieren]],"")</f>
        <v/>
      </c>
      <c r="HJ100" s="160" t="str">
        <f>IF(Tbl.Kosten[[#This Row],[Pnr.]]=HJ$7,Tbl.Kosten[[#This Row],[Te financieren]],"")</f>
        <v/>
      </c>
      <c r="HK100" s="160" t="str">
        <f>IF(Tbl.Kosten[[#This Row],[Pnr.]]=HK$7,Tbl.Kosten[[#This Row],[Te financieren]],"")</f>
        <v/>
      </c>
      <c r="HL100" s="160" t="str">
        <f>IF(Tbl.Kosten[[#This Row],[Pnr.]]=HL$7,Tbl.Kosten[[#This Row],[Te financieren]],"")</f>
        <v/>
      </c>
      <c r="HM100" s="160" t="str">
        <f>IF(Tbl.Kosten[[#This Row],[Pnr.]]=HM$7,Tbl.Kosten[[#This Row],[Te financieren]],"")</f>
        <v/>
      </c>
      <c r="HN100" s="160" t="str">
        <f>IF(Tbl.Kosten[[#This Row],[Pnr.]]=HN$7,Tbl.Kosten[[#This Row],[Te financieren]],"")</f>
        <v/>
      </c>
      <c r="HO100" s="160" t="str">
        <f>IF(Tbl.Kosten[[#This Row],[Pnr.]]=HO$7,Tbl.Kosten[[#This Row],[Te financieren]],"")</f>
        <v/>
      </c>
      <c r="HP100" s="160" t="str">
        <f>IF(Tbl.Kosten[[#This Row],[Pnr.]]=HP$7,Tbl.Kosten[[#This Row],[Te financieren]],"")</f>
        <v/>
      </c>
      <c r="HQ100" s="160" t="str">
        <f>IF(Tbl.Kosten[[#This Row],[Pnr.]]=HQ$7,Tbl.Kosten[[#This Row],[Te financieren]],"")</f>
        <v/>
      </c>
      <c r="HR100" s="160" t="str">
        <f>IF(Tbl.Kosten[[#This Row],[Pnr.]]=HR$7,Tbl.Kosten[[#This Row],[Te financieren]],"")</f>
        <v/>
      </c>
      <c r="HS100" s="160" t="str">
        <f>IF(Tbl.Kosten[[#This Row],[Pnr.]]=HS$7,Tbl.Kosten[[#This Row],[Te financieren]],"")</f>
        <v/>
      </c>
      <c r="HT100" s="160" t="str">
        <f>IF(Tbl.Kosten[[#This Row],[Pnr.]]=HT$7,Tbl.Kosten[[#This Row],[Te financieren]],"")</f>
        <v/>
      </c>
      <c r="HU100" s="160" t="str">
        <f>IF(Tbl.Kosten[[#This Row],[Pnr.]]=HU$7,Tbl.Kosten[[#This Row],[Te financieren]],"")</f>
        <v/>
      </c>
      <c r="HV100" s="160" t="str">
        <f>IF(Tbl.Kosten[[#This Row],[Pnr.]]=HV$7,Tbl.Kosten[[#This Row],[Te financieren]],"")</f>
        <v/>
      </c>
      <c r="HW100" s="160" t="str">
        <f>IF(Tbl.Kosten[[#This Row],[Pnr.]]=HW$7,Tbl.Kosten[[#This Row],[Te financieren]],"")</f>
        <v/>
      </c>
    </row>
    <row r="101" spans="2:231" x14ac:dyDescent="0.3">
      <c r="B101" s="144"/>
      <c r="C101" s="147"/>
      <c r="D101" s="146"/>
      <c r="E101" s="147"/>
      <c r="F101" s="145"/>
      <c r="G101" s="11" t="str">
        <f>IF(Tbl.Kosten[[#This Row],[Medewerker e/o 
functie]]&lt;&gt;"",_xlfn.XLOOKUP(Tbl.Kosten[[#This Row],[Medewerker e/o 
functie]],Tbl.Uurtarief[Medewerker en/of functie],Tbl.Uurtarief[Uurtarief],"",0,1),"")</f>
        <v/>
      </c>
      <c r="H101" s="121">
        <f>IFERROR(Tbl.Kosten[[#This Row],[Uren]]*Tbl.Kosten[[#This Row],[Uurtarief]],0)</f>
        <v>0</v>
      </c>
      <c r="I101" s="119" t="str">
        <f>IF(Tbl.Kosten[[#This Row],[Subtotaal uren]]&lt;&gt;0,_xlfn.XLOOKUP(Tbl.Kosten[[#This Row],[Medewerker e/o 
functie]],Tbl.Uurtarief[Medewerker en/of functie],Tbl.Uurtarief[Kostensoort arbeid],"",0,1),"")</f>
        <v/>
      </c>
      <c r="J101" s="147"/>
      <c r="K101" s="145"/>
      <c r="L101" s="149" t="str">
        <f>IF(Tbl.Kosten[[#This Row],[Activum]]&lt;&gt;"",_xlfn.XLOOKUP(Tbl.Kosten[[#This Row],[Activum]],Tbl.Afschrijvingskosten[Activum],Tbl.Afschrijvingskosten[Tarief per afschrijvings-eenheid],"",0,1),"")</f>
        <v/>
      </c>
      <c r="M101" s="122">
        <f>IFERROR(Tbl.Kosten[[#This Row],[Een-
heden]]*Tbl.Kosten[[#This Row],[Afschrijvings-
tarief]],0)</f>
        <v>0</v>
      </c>
      <c r="N101" s="122" t="str">
        <f>IF(Tbl.Kosten[[#This Row],[Subtotaal afschrijving]]&lt;&gt;0,Lijsten!A99,"")</f>
        <v/>
      </c>
      <c r="O101" s="150"/>
      <c r="P101" s="145"/>
      <c r="Q101" s="148"/>
      <c r="R101" s="122">
        <f>IFERROR(Tbl.Kosten[[#This Row],[Aantal]]*Tbl.Kosten[[#This Row],[Tarief]],0)</f>
        <v>0</v>
      </c>
      <c r="S101" s="8">
        <f>IFERROR(Tbl.Kosten[[#This Row],[Subtotaal overige kosten]]+Tbl.Kosten[[#This Row],[Subtotaal uren]]+Tbl.Kosten[[#This Row],[Subtotaal afschrijving]],0)</f>
        <v>0</v>
      </c>
      <c r="T101" s="8">
        <f>IFERROR(Tbl.Kosten[[#This Row],[Totaal kosten]]*Tbl.Kosten[[#This Row],[Subsidie%]],0)</f>
        <v>0</v>
      </c>
      <c r="U101" s="4" t="str" cm="1">
        <f t="array" ref="U101">IFERROR(_xlfn.IFS(Tbl.Kosten[[#This Row],[Subtotaal uren]]&lt;&gt;0,Tbl.Kosten[[#This Row],[Kostensoort arbeid]],Tbl.Kosten[[#This Row],[Subtotaal afschrijving]]&lt;&gt;0,Tbl.Kosten[[#This Row],[Kostensoort afschrijving]],Tbl.Kosten[[#This Row],[Subtotaal overige kosten]]&lt;&gt;0,Tbl.Kosten[[#This Row],[Kostensoort overig]]),"")</f>
        <v/>
      </c>
      <c r="V101" s="4" t="str">
        <f>IFERROR(_xlfn.XLOOKUP(Tbl.Kosten[[#This Row],[Activiteitencode]],Tbl.Activiteiten[Activiteitcode],Tbl.Activiteiten[Werkpakketcode],"",0,1),"")</f>
        <v/>
      </c>
      <c r="W101" s="4" t="str">
        <f>IFERROR(_xlfn.XLOOKUP(Tbl.Kosten[[#This Row],[Werkpakketcode]],Tbl.Werkpakketten[Werkpakketcode],Tbl.Werkpakketten[Subsidiabele activiteit],"",0,1),"")</f>
        <v/>
      </c>
      <c r="X101" s="12">
        <f>IFERROR(_xlfn.XLOOKUP(Tbl.Kosten[[#This Row],[Sanr.]],Tbl.Subsidiehoogte[SAnr.],Tbl.Subsidiehoogte[Sub. Percentage],0,0,1),0)</f>
        <v>0</v>
      </c>
      <c r="Y101" s="154" t="str">
        <f>IFERROR(_xlfn.XLOOKUP(Tbl.Kosten[[#This Row],[Partnercode]],Tbl.Projectpartners[Partnercode],Tbl.Projectpartners[PNr.],"",0,1),"")</f>
        <v>P1</v>
      </c>
      <c r="Z101" s="158">
        <f>IF(Tbl.Kosten[[#This Row],[Pnr.]]=Z$7,Tbl.Kosten[[#This Row],[Totaal kosten]],"")</f>
        <v>0</v>
      </c>
      <c r="AA101" s="158" t="str">
        <f>IF(Tbl.Kosten[[#This Row],[Pnr.]]=AA$7,Tbl.Kosten[[#This Row],[Totaal kosten]],"")</f>
        <v/>
      </c>
      <c r="AB101" s="158" t="str">
        <f>IF(Tbl.Kosten[[#This Row],[Pnr.]]=AB$7,Tbl.Kosten[[#This Row],[Totaal kosten]],"")</f>
        <v/>
      </c>
      <c r="AC101" s="158" t="str">
        <f>IF(Tbl.Kosten[[#This Row],[Pnr.]]=AC$7,Tbl.Kosten[[#This Row],[Totaal kosten]],"")</f>
        <v/>
      </c>
      <c r="AD101" s="158" t="str">
        <f>IF(Tbl.Kosten[[#This Row],[Pnr.]]=AD$7,Tbl.Kosten[[#This Row],[Totaal kosten]],"")</f>
        <v/>
      </c>
      <c r="AE101" s="158" t="str">
        <f>IF(Tbl.Kosten[[#This Row],[Pnr.]]=AE$7,Tbl.Kosten[[#This Row],[Totaal kosten]],"")</f>
        <v/>
      </c>
      <c r="AF101" s="158" t="str">
        <f>IF(Tbl.Kosten[[#This Row],[Pnr.]]=AF$7,Tbl.Kosten[[#This Row],[Totaal kosten]],"")</f>
        <v/>
      </c>
      <c r="AG101" s="158" t="str">
        <f>IF(Tbl.Kosten[[#This Row],[Pnr.]]=AG$7,Tbl.Kosten[[#This Row],[Totaal kosten]],"")</f>
        <v/>
      </c>
      <c r="AH101" s="158" t="str">
        <f>IF(Tbl.Kosten[[#This Row],[Pnr.]]=AH$7,Tbl.Kosten[[#This Row],[Totaal kosten]],"")</f>
        <v/>
      </c>
      <c r="AI101" s="158" t="str">
        <f>IF(Tbl.Kosten[[#This Row],[Pnr.]]=AI$7,Tbl.Kosten[[#This Row],[Totaal kosten]],"")</f>
        <v/>
      </c>
      <c r="AJ101" s="158" t="str">
        <f>IF(Tbl.Kosten[[#This Row],[Pnr.]]=AJ$7,Tbl.Kosten[[#This Row],[Totaal kosten]],"")</f>
        <v/>
      </c>
      <c r="AK101" s="158" t="str">
        <f>IF(Tbl.Kosten[[#This Row],[Pnr.]]=AK$7,Tbl.Kosten[[#This Row],[Totaal kosten]],"")</f>
        <v/>
      </c>
      <c r="AL101" s="158" t="str">
        <f>IF(Tbl.Kosten[[#This Row],[Pnr.]]=AL$7,Tbl.Kosten[[#This Row],[Totaal kosten]],"")</f>
        <v/>
      </c>
      <c r="AM101" s="158" t="str">
        <f>IF(Tbl.Kosten[[#This Row],[Pnr.]]=AM$7,Tbl.Kosten[[#This Row],[Totaal kosten]],"")</f>
        <v/>
      </c>
      <c r="AN101" s="158" t="str">
        <f>IF(Tbl.Kosten[[#This Row],[Pnr.]]=AN$7,Tbl.Kosten[[#This Row],[Totaal kosten]],"")</f>
        <v/>
      </c>
      <c r="AO101" s="158" t="str">
        <f>IF(Tbl.Kosten[[#This Row],[Pnr.]]=AO$7,Tbl.Kosten[[#This Row],[Totaal kosten]],"")</f>
        <v/>
      </c>
      <c r="AP101" s="158" t="str">
        <f>IF(Tbl.Kosten[[#This Row],[Pnr.]]=AP$7,Tbl.Kosten[[#This Row],[Totaal kosten]],"")</f>
        <v/>
      </c>
      <c r="AQ101" s="158" t="str">
        <f>IF(Tbl.Kosten[[#This Row],[Pnr.]]=AQ$7,Tbl.Kosten[[#This Row],[Totaal kosten]],"")</f>
        <v/>
      </c>
      <c r="AR101" s="158" t="str">
        <f>IF(Tbl.Kosten[[#This Row],[Pnr.]]=AR$7,Tbl.Kosten[[#This Row],[Totaal kosten]],"")</f>
        <v/>
      </c>
      <c r="AS101" s="158" t="str">
        <f>IF(Tbl.Kosten[[#This Row],[Pnr.]]=AS$7,Tbl.Kosten[[#This Row],[Totaal kosten]],"")</f>
        <v/>
      </c>
      <c r="AT101" s="158" t="str">
        <f>IF(Tbl.Kosten[[#This Row],[Pnr.]]=AT$7,Tbl.Kosten[[#This Row],[Totaal kosten]],"")</f>
        <v/>
      </c>
      <c r="AU101" s="158" t="str">
        <f>IF(Tbl.Kosten[[#This Row],[Pnr.]]=AU$7,Tbl.Kosten[[#This Row],[Totaal kosten]],"")</f>
        <v/>
      </c>
      <c r="AV101" s="158" t="str">
        <f>IF(Tbl.Kosten[[#This Row],[Pnr.]]=AV$7,Tbl.Kosten[[#This Row],[Totaal kosten]],"")</f>
        <v/>
      </c>
      <c r="AW101" s="158" t="str">
        <f>IF(Tbl.Kosten[[#This Row],[Pnr.]]=AW$7,Tbl.Kosten[[#This Row],[Totaal kosten]],"")</f>
        <v/>
      </c>
      <c r="AX101" s="158" t="str">
        <f>IF(Tbl.Kosten[[#This Row],[Pnr.]]=AX$7,Tbl.Kosten[[#This Row],[Totaal kosten]],"")</f>
        <v/>
      </c>
      <c r="AY101" s="158" t="str">
        <f>IF(Tbl.Kosten[[#This Row],[Pnr.]]=AY$7,Tbl.Kosten[[#This Row],[Totaal kosten]],"")</f>
        <v/>
      </c>
      <c r="AZ101" s="158" t="str">
        <f>IF(Tbl.Kosten[[#This Row],[Pnr.]]=AZ$7,Tbl.Kosten[[#This Row],[Totaal kosten]],"")</f>
        <v/>
      </c>
      <c r="BA101" s="158" t="str">
        <f>IF(Tbl.Kosten[[#This Row],[Pnr.]]=BA$7,Tbl.Kosten[[#This Row],[Totaal kosten]],"")</f>
        <v/>
      </c>
      <c r="BB101" s="158" t="str">
        <f>IF(Tbl.Kosten[[#This Row],[Pnr.]]=BB$7,Tbl.Kosten[[#This Row],[Totaal kosten]],"")</f>
        <v/>
      </c>
      <c r="BC101" s="158" t="str">
        <f>IF(Tbl.Kosten[[#This Row],[Pnr.]]=BC$7,Tbl.Kosten[[#This Row],[Totaal kosten]],"")</f>
        <v/>
      </c>
      <c r="BD101" s="158" t="str">
        <f>IF(Tbl.Kosten[[#This Row],[Pnr.]]=BD$7,Tbl.Kosten[[#This Row],[Totaal kosten]],"")</f>
        <v/>
      </c>
      <c r="BE101" s="158" t="str">
        <f>IF(Tbl.Kosten[[#This Row],[Pnr.]]=BE$7,Tbl.Kosten[[#This Row],[Totaal kosten]],"")</f>
        <v/>
      </c>
      <c r="BF101" s="158" t="str">
        <f>IF(Tbl.Kosten[[#This Row],[Pnr.]]=BF$7,Tbl.Kosten[[#This Row],[Totaal kosten]],"")</f>
        <v/>
      </c>
      <c r="BG101" s="158" t="str">
        <f>IF(Tbl.Kosten[[#This Row],[Pnr.]]=BG$7,Tbl.Kosten[[#This Row],[Totaal kosten]],"")</f>
        <v/>
      </c>
      <c r="BH101" s="158" t="str">
        <f>IF(Tbl.Kosten[[#This Row],[Pnr.]]=BH$7,Tbl.Kosten[[#This Row],[Totaal kosten]],"")</f>
        <v/>
      </c>
      <c r="BI101" s="158" t="str">
        <f>IF(Tbl.Kosten[[#This Row],[Pnr.]]=BI$7,Tbl.Kosten[[#This Row],[Totaal kosten]],"")</f>
        <v/>
      </c>
      <c r="BJ101" s="158" t="str">
        <f>IF(Tbl.Kosten[[#This Row],[Pnr.]]=BJ$7,Tbl.Kosten[[#This Row],[Totaal kosten]],"")</f>
        <v/>
      </c>
      <c r="BK101" s="158" t="str">
        <f>IF(Tbl.Kosten[[#This Row],[Pnr.]]=BK$7,Tbl.Kosten[[#This Row],[Totaal kosten]],"")</f>
        <v/>
      </c>
      <c r="BL101" s="158" t="str">
        <f>IF(Tbl.Kosten[[#This Row],[Pnr.]]=BL$7,Tbl.Kosten[[#This Row],[Totaal kosten]],"")</f>
        <v/>
      </c>
      <c r="BM101" s="158" t="str">
        <f>IF(Tbl.Kosten[[#This Row],[Pnr.]]=BM$7,Tbl.Kosten[[#This Row],[Totaal kosten]],"")</f>
        <v/>
      </c>
      <c r="BN101" s="158" t="str">
        <f>IF(Tbl.Kosten[[#This Row],[Pnr.]]=BN$7,Tbl.Kosten[[#This Row],[Totaal kosten]],"")</f>
        <v/>
      </c>
      <c r="BO101" s="158" t="str">
        <f>IF(Tbl.Kosten[[#This Row],[Pnr.]]=BO$7,Tbl.Kosten[[#This Row],[Totaal kosten]],"")</f>
        <v/>
      </c>
      <c r="BP101" s="158" t="str">
        <f>IF(Tbl.Kosten[[#This Row],[Pnr.]]=BP$7,Tbl.Kosten[[#This Row],[Totaal kosten]],"")</f>
        <v/>
      </c>
      <c r="BQ101" s="158" t="str">
        <f>IF(Tbl.Kosten[[#This Row],[Pnr.]]=BQ$7,Tbl.Kosten[[#This Row],[Totaal kosten]],"")</f>
        <v/>
      </c>
      <c r="BR101" s="158" t="str">
        <f>IF(Tbl.Kosten[[#This Row],[Pnr.]]=BR$7,Tbl.Kosten[[#This Row],[Totaal kosten]],"")</f>
        <v/>
      </c>
      <c r="BS101" s="158" t="str">
        <f>IF(Tbl.Kosten[[#This Row],[Pnr.]]=BS$7,Tbl.Kosten[[#This Row],[Totaal kosten]],"")</f>
        <v/>
      </c>
      <c r="BT101" s="158" t="str">
        <f>IF(Tbl.Kosten[[#This Row],[Pnr.]]=BT$7,Tbl.Kosten[[#This Row],[Totaal kosten]],"")</f>
        <v/>
      </c>
      <c r="BU101" s="158" t="str">
        <f>IF(Tbl.Kosten[[#This Row],[Pnr.]]=BU$7,Tbl.Kosten[[#This Row],[Totaal kosten]],"")</f>
        <v/>
      </c>
      <c r="BV101" s="158" t="str">
        <f>IF(Tbl.Kosten[[#This Row],[Pnr.]]=BV$7,Tbl.Kosten[[#This Row],[Totaal kosten]],"")</f>
        <v/>
      </c>
      <c r="BW101" s="158" t="str">
        <f>IF(Tbl.Kosten[[#This Row],[Pnr.]]=BW$7,Tbl.Kosten[[#This Row],[Totaal kosten]],"")</f>
        <v/>
      </c>
      <c r="BX101" s="158" t="str">
        <f>IFERROR(_xlfn.XLOOKUP(Tbl.Kosten[[#This Row],[Werkpakketcode]],Tbl.Werkpakketten[Werkpakketcode],Tbl.Werkpakketten[WPnr.],"",0,1),"")</f>
        <v/>
      </c>
      <c r="BY101" s="158" t="str">
        <f>IF(Tbl.Kosten[[#This Row],[WPnr.]]=BY$7,Tbl.Kosten[[#This Row],[Totaal kosten]],"")</f>
        <v/>
      </c>
      <c r="BZ101" s="158" t="str">
        <f>IF(Tbl.Kosten[[#This Row],[WPnr.]]=BZ$7,Tbl.Kosten[[#This Row],[Totaal kosten]],"")</f>
        <v/>
      </c>
      <c r="CA101" s="158" t="str">
        <f>IF(Tbl.Kosten[[#This Row],[WPnr.]]=CA$7,Tbl.Kosten[[#This Row],[Totaal kosten]],"")</f>
        <v/>
      </c>
      <c r="CB101" s="158" t="str">
        <f>IF(Tbl.Kosten[[#This Row],[WPnr.]]=CB$7,Tbl.Kosten[[#This Row],[Totaal kosten]],"")</f>
        <v/>
      </c>
      <c r="CC101" s="158" t="str">
        <f>IF(Tbl.Kosten[[#This Row],[WPnr.]]=CC$7,Tbl.Kosten[[#This Row],[Totaal kosten]],"")</f>
        <v/>
      </c>
      <c r="CD101" s="158" t="str">
        <f>IF(Tbl.Kosten[[#This Row],[WPnr.]]=CD$7,Tbl.Kosten[[#This Row],[Totaal kosten]],"")</f>
        <v/>
      </c>
      <c r="CE101" s="158" t="str">
        <f>IF(Tbl.Kosten[[#This Row],[WPnr.]]=CE$7,Tbl.Kosten[[#This Row],[Totaal kosten]],"")</f>
        <v/>
      </c>
      <c r="CF101" s="158" t="str">
        <f>IF(Tbl.Kosten[[#This Row],[WPnr.]]=CF$7,Tbl.Kosten[[#This Row],[Totaal kosten]],"")</f>
        <v/>
      </c>
      <c r="CG101" s="158" t="str">
        <f>IF(Tbl.Kosten[[#This Row],[WPnr.]]=CG$7,Tbl.Kosten[[#This Row],[Totaal kosten]],"")</f>
        <v/>
      </c>
      <c r="CH101" s="158" t="str">
        <f>IF(Tbl.Kosten[[#This Row],[WPnr.]]=CH$7,Tbl.Kosten[[#This Row],[Totaal kosten]],"")</f>
        <v/>
      </c>
      <c r="CI101" s="158" t="str">
        <f>IF(Tbl.Kosten[[#This Row],[WPnr.]]=CI$7,Tbl.Kosten[[#This Row],[Totaal kosten]],"")</f>
        <v/>
      </c>
      <c r="CJ101" s="158" t="str">
        <f>IF(Tbl.Kosten[[#This Row],[WPnr.]]=CJ$7,Tbl.Kosten[[#This Row],[Totaal kosten]],"")</f>
        <v/>
      </c>
      <c r="CK101" s="158" t="str">
        <f>IF(Tbl.Kosten[[#This Row],[WPnr.]]=CK$7,Tbl.Kosten[[#This Row],[Totaal kosten]],"")</f>
        <v/>
      </c>
      <c r="CL101" s="158" t="str">
        <f>IF(Tbl.Kosten[[#This Row],[WPnr.]]=CL$7,Tbl.Kosten[[#This Row],[Totaal kosten]],"")</f>
        <v/>
      </c>
      <c r="CM101" s="158" t="str">
        <f>IF(Tbl.Kosten[[#This Row],[WPnr.]]=CM$7,Tbl.Kosten[[#This Row],[Totaal kosten]],"")</f>
        <v/>
      </c>
      <c r="CN101" s="158" t="str">
        <f>IF(Tbl.Kosten[[#This Row],[WPnr.]]=CN$7,Tbl.Kosten[[#This Row],[Totaal kosten]],"")</f>
        <v/>
      </c>
      <c r="CO101" s="158" t="str">
        <f>IF(Tbl.Kosten[[#This Row],[WPnr.]]=CO$7,Tbl.Kosten[[#This Row],[Totaal kosten]],"")</f>
        <v/>
      </c>
      <c r="CP101" s="158" t="str">
        <f>IF(Tbl.Kosten[[#This Row],[WPnr.]]=CP$7,Tbl.Kosten[[#This Row],[Totaal kosten]],"")</f>
        <v/>
      </c>
      <c r="CQ101" s="158" t="str">
        <f>IF(Tbl.Kosten[[#This Row],[WPnr.]]=CQ$7,Tbl.Kosten[[#This Row],[Totaal kosten]],"")</f>
        <v/>
      </c>
      <c r="CR101" s="158" t="str">
        <f>IF(Tbl.Kosten[[#This Row],[WPnr.]]=CR$7,Tbl.Kosten[[#This Row],[Totaal kosten]],"")</f>
        <v/>
      </c>
      <c r="CS101" s="158" t="str">
        <f>IF(Tbl.Kosten[[#This Row],[WPnr.]]=CS$7,Tbl.Kosten[[#This Row],[Totaal kosten]],"")</f>
        <v/>
      </c>
      <c r="CT101" s="158" t="str">
        <f>IF(Tbl.Kosten[[#This Row],[WPnr.]]=CT$7,Tbl.Kosten[[#This Row],[Totaal kosten]],"")</f>
        <v/>
      </c>
      <c r="CU101" s="158" t="str">
        <f>IF(Tbl.Kosten[[#This Row],[WPnr.]]=CU$7,Tbl.Kosten[[#This Row],[Totaal kosten]],"")</f>
        <v/>
      </c>
      <c r="CV101" s="158" t="str">
        <f>IF(Tbl.Kosten[[#This Row],[WPnr.]]=CV$7,Tbl.Kosten[[#This Row],[Totaal kosten]],"")</f>
        <v/>
      </c>
      <c r="CW101" s="158" t="str">
        <f>IF(Tbl.Kosten[[#This Row],[WPnr.]]=CW$7,Tbl.Kosten[[#This Row],[Totaal kosten]],"")</f>
        <v/>
      </c>
      <c r="CX101" s="158" t="str">
        <f>IF(Tbl.Kosten[[#This Row],[WPnr.]]=CX$7,Tbl.Kosten[[#This Row],[Totaal kosten]],"")</f>
        <v/>
      </c>
      <c r="CY101" s="158" t="str">
        <f>IF(Tbl.Kosten[[#This Row],[WPnr.]]=CY$7,Tbl.Kosten[[#This Row],[Totaal kosten]],"")</f>
        <v/>
      </c>
      <c r="CZ101" s="158" t="str">
        <f>IF(Tbl.Kosten[[#This Row],[WPnr.]]=CZ$7,Tbl.Kosten[[#This Row],[Totaal kosten]],"")</f>
        <v/>
      </c>
      <c r="DA101" s="158" t="str">
        <f>IF(Tbl.Kosten[[#This Row],[WPnr.]]=DA$7,Tbl.Kosten[[#This Row],[Totaal kosten]],"")</f>
        <v/>
      </c>
      <c r="DB101" s="158" t="str">
        <f>IF(Tbl.Kosten[[#This Row],[WPnr.]]=DB$7,Tbl.Kosten[[#This Row],[Totaal kosten]],"")</f>
        <v/>
      </c>
      <c r="DC101" s="158" t="str">
        <f>IF(Tbl.Kosten[[#This Row],[WPnr.]]=DC$7,Tbl.Kosten[[#This Row],[Totaal kosten]],"")</f>
        <v/>
      </c>
      <c r="DD101" s="158" t="str">
        <f>IF(Tbl.Kosten[[#This Row],[WPnr.]]=DD$7,Tbl.Kosten[[#This Row],[Totaal kosten]],"")</f>
        <v/>
      </c>
      <c r="DE101" s="158" t="str">
        <f>IF(Tbl.Kosten[[#This Row],[WPnr.]]=DE$7,Tbl.Kosten[[#This Row],[Totaal kosten]],"")</f>
        <v/>
      </c>
      <c r="DF101" s="158" t="str">
        <f>IF(Tbl.Kosten[[#This Row],[WPnr.]]=DF$7,Tbl.Kosten[[#This Row],[Totaal kosten]],"")</f>
        <v/>
      </c>
      <c r="DG101" s="158" t="str">
        <f>IF(Tbl.Kosten[[#This Row],[WPnr.]]=DG$7,Tbl.Kosten[[#This Row],[Totaal kosten]],"")</f>
        <v/>
      </c>
      <c r="DH101" s="158" t="str">
        <f>IF(Tbl.Kosten[[#This Row],[WPnr.]]=DH$7,Tbl.Kosten[[#This Row],[Totaal kosten]],"")</f>
        <v/>
      </c>
      <c r="DI101" s="158" t="str">
        <f>IF(Tbl.Kosten[[#This Row],[WPnr.]]=DI$7,Tbl.Kosten[[#This Row],[Totaal kosten]],"")</f>
        <v/>
      </c>
      <c r="DJ101" s="158" t="str">
        <f>IF(Tbl.Kosten[[#This Row],[WPnr.]]=DJ$7,Tbl.Kosten[[#This Row],[Totaal kosten]],"")</f>
        <v/>
      </c>
      <c r="DK101" s="158" t="str">
        <f>IF(Tbl.Kosten[[#This Row],[WPnr.]]=DK$7,Tbl.Kosten[[#This Row],[Totaal kosten]],"")</f>
        <v/>
      </c>
      <c r="DL101" s="158" t="str">
        <f>IF(Tbl.Kosten[[#This Row],[WPnr.]]=DL$7,Tbl.Kosten[[#This Row],[Totaal kosten]],"")</f>
        <v/>
      </c>
      <c r="DM101" s="158" t="str">
        <f>IF(Tbl.Kosten[[#This Row],[WPnr.]]=DM$7,Tbl.Kosten[[#This Row],[Totaal kosten]],"")</f>
        <v/>
      </c>
      <c r="DN101" s="158" t="str">
        <f>IF(Tbl.Kosten[[#This Row],[WPnr.]]=DN$7,Tbl.Kosten[[#This Row],[Totaal kosten]],"")</f>
        <v/>
      </c>
      <c r="DO101" s="158" t="str">
        <f>IF(Tbl.Kosten[[#This Row],[WPnr.]]=DO$7,Tbl.Kosten[[#This Row],[Totaal kosten]],"")</f>
        <v/>
      </c>
      <c r="DP101" s="158" t="str">
        <f>IF(Tbl.Kosten[[#This Row],[WPnr.]]=DP$7,Tbl.Kosten[[#This Row],[Totaal kosten]],"")</f>
        <v/>
      </c>
      <c r="DQ101" s="158" t="str">
        <f>IF(Tbl.Kosten[[#This Row],[WPnr.]]=DQ$7,Tbl.Kosten[[#This Row],[Totaal kosten]],"")</f>
        <v/>
      </c>
      <c r="DR101" s="158" t="str">
        <f>IF(Tbl.Kosten[[#This Row],[WPnr.]]=DR$7,Tbl.Kosten[[#This Row],[Totaal kosten]],"")</f>
        <v/>
      </c>
      <c r="DS101" s="158" t="str">
        <f>IF(Tbl.Kosten[[#This Row],[WPnr.]]=DS$7,Tbl.Kosten[[#This Row],[Totaal kosten]],"")</f>
        <v/>
      </c>
      <c r="DT101" s="158" t="str">
        <f>IF(Tbl.Kosten[[#This Row],[WPnr.]]=DT$7,Tbl.Kosten[[#This Row],[Totaal kosten]],"")</f>
        <v/>
      </c>
      <c r="DU101" s="158" t="str">
        <f>IF(Tbl.Kosten[[#This Row],[WPnr.]]=DU$7,Tbl.Kosten[[#This Row],[Totaal kosten]],"")</f>
        <v/>
      </c>
      <c r="DV101" s="158" t="str">
        <f>IF(Tbl.Kosten[[#This Row],[WPnr.]]=DV$7,Tbl.Kosten[[#This Row],[Totaal kosten]],"")</f>
        <v/>
      </c>
      <c r="DW101" s="160" t="str">
        <f>IFERROR(_xlfn.XLOOKUP(Tbl.Kosten[[#This Row],[Kostensoort]],Tbl.Kostensoorten[Kostensoorten],Tbl.Kostensoorten[KSnr.],"",0,1),"")</f>
        <v/>
      </c>
      <c r="DX101" s="160" t="str">
        <f>IF(Tbl.Kosten[[#This Row],[KSnr.]]=DX$7,Tbl.Kosten[[#This Row],[Totaal kosten]],"")</f>
        <v/>
      </c>
      <c r="DY101" s="160" t="str">
        <f>IF(Tbl.Kosten[[#This Row],[KSnr.]]=DY$7,Tbl.Kosten[[#This Row],[Totaal kosten]],"")</f>
        <v/>
      </c>
      <c r="DZ101" s="160" t="str">
        <f>IF(Tbl.Kosten[[#This Row],[KSnr.]]=DZ$7,Tbl.Kosten[[#This Row],[Totaal kosten]],"")</f>
        <v/>
      </c>
      <c r="EA101" s="160" t="str">
        <f>IF(Tbl.Kosten[[#This Row],[KSnr.]]=EA$7,Tbl.Kosten[[#This Row],[Totaal kosten]],"")</f>
        <v/>
      </c>
      <c r="EB101" s="160" t="str">
        <f>IF(Tbl.Kosten[[#This Row],[KSnr.]]=EB$7,Tbl.Kosten[[#This Row],[Totaal kosten]],"")</f>
        <v/>
      </c>
      <c r="EC101" s="160" t="str">
        <f>IF(Tbl.Kosten[[#This Row],[KSnr.]]=EC$7,Tbl.Kosten[[#This Row],[Totaal kosten]],"")</f>
        <v/>
      </c>
      <c r="ED101" s="160" t="str">
        <f>IF(Tbl.Kosten[[#This Row],[KSnr.]]=ED$7,Tbl.Kosten[[#This Row],[Totaal kosten]],"")</f>
        <v/>
      </c>
      <c r="EE101" s="160" t="str">
        <f>IF(Tbl.Kosten[[#This Row],[KSnr.]]=EE$7,Tbl.Kosten[[#This Row],[Totaal kosten]],"")</f>
        <v/>
      </c>
      <c r="EF101" s="160" t="str">
        <f>IF(Tbl.Kosten[[#This Row],[KSnr.]]=EF$7,Tbl.Kosten[[#This Row],[Totaal kosten]],"")</f>
        <v/>
      </c>
      <c r="EG101" s="160" t="str">
        <f>IF(Tbl.Kosten[[#This Row],[KSnr.]]=EG$7,Tbl.Kosten[[#This Row],[Totaal kosten]],"")</f>
        <v/>
      </c>
      <c r="EH101" s="160" t="str">
        <f>IF(Tbl.Kosten[[#This Row],[KSnr.]]=EH$7,Tbl.Kosten[[#This Row],[Totaal kosten]],"")</f>
        <v/>
      </c>
      <c r="EI101" s="160" t="str">
        <f>IF(Tbl.Kosten[[#This Row],[KSnr.]]=EI$7,Tbl.Kosten[[#This Row],[Totaal kosten]],"")</f>
        <v/>
      </c>
      <c r="EJ101" s="160" t="str">
        <f>IF(Tbl.Kosten[[#This Row],[KSnr.]]=EJ$7,Tbl.Kosten[[#This Row],[Totaal kosten]],"")</f>
        <v/>
      </c>
      <c r="EK101" s="160" t="str">
        <f>IF(Tbl.Kosten[[#This Row],[KSnr.]]=EK$7,Tbl.Kosten[[#This Row],[Totaal kosten]],"")</f>
        <v/>
      </c>
      <c r="EL101" s="160" t="str">
        <f>IF(Tbl.Kosten[[#This Row],[KSnr.]]=EL$7,Tbl.Kosten[[#This Row],[Totaal kosten]],"")</f>
        <v/>
      </c>
      <c r="EM101" s="160" t="str">
        <f>IF(Tbl.Kosten[[#This Row],[KSnr.]]=EM$7,Tbl.Kosten[[#This Row],[Totaal kosten]],"")</f>
        <v/>
      </c>
      <c r="EN101" s="160" t="str">
        <f>IF(Tbl.Kosten[[#This Row],[KSnr.]]=EN$7,Tbl.Kosten[[#This Row],[Totaal kosten]],"")</f>
        <v/>
      </c>
      <c r="EO101" s="160" t="str">
        <f>IF(Tbl.Kosten[[#This Row],[KSnr.]]=EO$7,Tbl.Kosten[[#This Row],[Totaal kosten]],"")</f>
        <v/>
      </c>
      <c r="EP101" s="160" t="str">
        <f>IF(Tbl.Kosten[[#This Row],[KSnr.]]=EP$7,Tbl.Kosten[[#This Row],[Totaal kosten]],"")</f>
        <v/>
      </c>
      <c r="EQ101" s="160" t="str">
        <f>IF(Tbl.Kosten[[#This Row],[KSnr.]]=EQ$7,Tbl.Kosten[[#This Row],[Totaal kosten]],"")</f>
        <v/>
      </c>
      <c r="ER101" s="154" t="str">
        <f>IFERROR(_xlfn.XLOOKUP(Tbl.Kosten[[#This Row],[Subsidieactiviteit]],Tbl.Subsidiehoogte[Subsidieactiviteit],Tbl.Subsidiehoogte[SAnr.],"",0,1),"")</f>
        <v/>
      </c>
      <c r="ES101" s="160" t="str">
        <f>IF(Tbl.Kosten[[#This Row],[Sanr.]]=ES$7,Tbl.Kosten[[#This Row],[Totaal kosten]],"")</f>
        <v/>
      </c>
      <c r="ET101" s="160" t="str">
        <f>IF(Tbl.Kosten[[#This Row],[Sanr.]]=ET$7,Tbl.Kosten[[#This Row],[Totaal kosten]],"")</f>
        <v/>
      </c>
      <c r="EU101" s="160" t="str">
        <f>IF(Tbl.Kosten[[#This Row],[Sanr.]]=EU$7,Tbl.Kosten[[#This Row],[Totaal kosten]],"")</f>
        <v/>
      </c>
      <c r="EV101" s="160" t="str">
        <f>IF(Tbl.Kosten[[#This Row],[Sanr.]]=EV$7,Tbl.Kosten[[#This Row],[Totaal kosten]],"")</f>
        <v/>
      </c>
      <c r="EW101" s="160" t="str">
        <f>IF(Tbl.Kosten[[#This Row],[Sanr.]]=EW$7,Tbl.Kosten[[#This Row],[Totaal kosten]],"")</f>
        <v/>
      </c>
      <c r="EX101" s="160" t="str">
        <f>IF(Tbl.Kosten[[#This Row],[Sanr.]]=EX$7,Tbl.Kosten[[#This Row],[Totaal kosten]],"")</f>
        <v/>
      </c>
      <c r="EY101" s="160" t="str">
        <f>IF(Tbl.Kosten[[#This Row],[Sanr.]]=EY$7,Tbl.Kosten[[#This Row],[Totaal kosten]],"")</f>
        <v/>
      </c>
      <c r="EZ101" s="160" t="str">
        <f>IF(Tbl.Kosten[[#This Row],[Sanr.]]=EZ$7,Tbl.Kosten[[#This Row],[Totaal kosten]],"")</f>
        <v/>
      </c>
      <c r="FA101" s="160" t="str">
        <f>IF(Tbl.Kosten[[#This Row],[Sanr.]]=FA$7,Tbl.Kosten[[#This Row],[Totaal kosten]],"")</f>
        <v/>
      </c>
      <c r="FB101" s="160" t="str">
        <f>IF(Tbl.Kosten[[#This Row],[Sanr.]]=FB$7,Tbl.Kosten[[#This Row],[Totaal kosten]],"")</f>
        <v/>
      </c>
      <c r="FC101" s="160" t="str">
        <f>IF(Tbl.Kosten[[#This Row],[Sanr.]]=FC$7,Tbl.Kosten[[#This Row],[Totaal kosten]],"")</f>
        <v/>
      </c>
      <c r="FD101" s="160" t="str">
        <f>IF(Tbl.Kosten[[#This Row],[Sanr.]]=FD$7,Tbl.Kosten[[#This Row],[Totaal kosten]],"")</f>
        <v/>
      </c>
      <c r="FE101" s="160" t="str">
        <f>IF(Tbl.Kosten[[#This Row],[Sanr.]]=FE$7,Tbl.Kosten[[#This Row],[Totaal kosten]],"")</f>
        <v/>
      </c>
      <c r="FF101" s="160" t="str">
        <f>IF(Tbl.Kosten[[#This Row],[Sanr.]]=FF$7,Tbl.Kosten[[#This Row],[Totaal kosten]],"")</f>
        <v/>
      </c>
      <c r="FG101" s="160" t="str">
        <f>IF(Tbl.Kosten[[#This Row],[Sanr.]]=FG$7,Tbl.Kosten[[#This Row],[Totaal kosten]],"")</f>
        <v/>
      </c>
      <c r="FH101" s="160" t="str">
        <f>IF(Tbl.Kosten[[#This Row],[Sanr.]]=FH$7,Tbl.Kosten[[#This Row],[Totaal kosten]],"")</f>
        <v/>
      </c>
      <c r="FI101" s="160" t="str">
        <f>IF(Tbl.Kosten[[#This Row],[Sanr.]]=FI$7,Tbl.Kosten[[#This Row],[Totaal kosten]],"")</f>
        <v/>
      </c>
      <c r="FJ101" s="160" t="str">
        <f>IF(Tbl.Kosten[[#This Row],[Sanr.]]=FJ$7,Tbl.Kosten[[#This Row],[Totaal kosten]],"")</f>
        <v/>
      </c>
      <c r="FK101" s="160" t="str">
        <f>IF(Tbl.Kosten[[#This Row],[Sanr.]]=FK$7,Tbl.Kosten[[#This Row],[Totaal kosten]],"")</f>
        <v/>
      </c>
      <c r="FL101" s="160" t="str">
        <f>IF(Tbl.Kosten[[#This Row],[Sanr.]]=FL$7,Tbl.Kosten[[#This Row],[Totaal kosten]],"")</f>
        <v/>
      </c>
      <c r="FM101" s="160" t="str">
        <f>IF(Tbl.Kosten[[#This Row],[Sanr.]]=FM$7,Tbl.Kosten[[#This Row],[Totaal kosten]],"")</f>
        <v/>
      </c>
      <c r="FN101" s="160" t="str">
        <f>IF(Tbl.Kosten[[#This Row],[Sanr.]]=FN$7,Tbl.Kosten[[#This Row],[Totaal kosten]],"")</f>
        <v/>
      </c>
      <c r="FO101" s="160" t="str">
        <f>IF(Tbl.Kosten[[#This Row],[Sanr.]]=FO$7,Tbl.Kosten[[#This Row],[Totaal kosten]],"")</f>
        <v/>
      </c>
      <c r="FP101" s="160" t="str">
        <f>IF(Tbl.Kosten[[#This Row],[Sanr.]]=FP$7,Tbl.Kosten[[#This Row],[Totaal kosten]],"")</f>
        <v/>
      </c>
      <c r="FQ101" s="160" t="str">
        <f>IF(Tbl.Kosten[[#This Row],[Sanr.]]=FQ$7,Tbl.Kosten[[#This Row],[Totaal kosten]],"")</f>
        <v/>
      </c>
      <c r="FR101" s="160" t="str">
        <f>IF(Tbl.Kosten[[#This Row],[Sanr.]]=FR$7,Tbl.Kosten[[#This Row],[Totaal kosten]],"")</f>
        <v/>
      </c>
      <c r="FS101" s="160" t="str">
        <f>IF(Tbl.Kosten[[#This Row],[Sanr.]]=FS$7,Tbl.Kosten[[#This Row],[Totaal kosten]],"")</f>
        <v/>
      </c>
      <c r="FT101" s="160" t="str">
        <f>IF(Tbl.Kosten[[#This Row],[Sanr.]]=FT$7,Tbl.Kosten[[#This Row],[Totaal kosten]],"")</f>
        <v/>
      </c>
      <c r="FU101" s="160" t="str">
        <f>IF(Tbl.Kosten[[#This Row],[Sanr.]]=FU$7,Tbl.Kosten[[#This Row],[Totaal kosten]],"")</f>
        <v/>
      </c>
      <c r="FV101" s="160" t="str">
        <f>IF(Tbl.Kosten[[#This Row],[Sanr.]]=FV$7,Tbl.Kosten[[#This Row],[Totaal kosten]],"")</f>
        <v/>
      </c>
      <c r="FW101" s="160" t="str">
        <f>IFERROR(_xlfn.XLOOKUP(Tbl.Kosten[[#This Row],[Activiteitencode]],Tbl.Activiteiten[Activiteitcode],Tbl.Activiteiten[Anr.],"",0,1),"")</f>
        <v/>
      </c>
      <c r="FX101" s="181" t="str">
        <f>_xlfn.CONCAT(Tbl.Kosten[[#This Row],[Pnr.]],Tbl.Kosten[[#This Row],[Sanr.]])</f>
        <v>P1</v>
      </c>
      <c r="FY101" s="160">
        <f>Tbl.Kosten[[#This Row],[Totaal kosten]]-Tbl.Kosten[[#This Row],[Subsidie]]</f>
        <v>0</v>
      </c>
      <c r="FZ101" s="160">
        <f>IF(Tbl.Kosten[[#This Row],[Pnr.]]=FZ$7,Tbl.Kosten[[#This Row],[Te financieren]],"")</f>
        <v>0</v>
      </c>
      <c r="GA101" s="160" t="str">
        <f>IF(Tbl.Kosten[[#This Row],[Pnr.]]=GA$7,Tbl.Kosten[[#This Row],[Te financieren]],"")</f>
        <v/>
      </c>
      <c r="GB101" s="160" t="str">
        <f>IF(Tbl.Kosten[[#This Row],[Pnr.]]=GB$7,Tbl.Kosten[[#This Row],[Te financieren]],"")</f>
        <v/>
      </c>
      <c r="GC101" s="160" t="str">
        <f>IF(Tbl.Kosten[[#This Row],[Pnr.]]=GC$7,Tbl.Kosten[[#This Row],[Te financieren]],"")</f>
        <v/>
      </c>
      <c r="GD101" s="160" t="str">
        <f>IF(Tbl.Kosten[[#This Row],[Pnr.]]=GD$7,Tbl.Kosten[[#This Row],[Te financieren]],"")</f>
        <v/>
      </c>
      <c r="GE101" s="160" t="str">
        <f>IF(Tbl.Kosten[[#This Row],[Pnr.]]=GE$7,Tbl.Kosten[[#This Row],[Te financieren]],"")</f>
        <v/>
      </c>
      <c r="GF101" s="160" t="str">
        <f>IF(Tbl.Kosten[[#This Row],[Pnr.]]=GF$7,Tbl.Kosten[[#This Row],[Te financieren]],"")</f>
        <v/>
      </c>
      <c r="GG101" s="160" t="str">
        <f>IF(Tbl.Kosten[[#This Row],[Pnr.]]=GG$7,Tbl.Kosten[[#This Row],[Te financieren]],"")</f>
        <v/>
      </c>
      <c r="GH101" s="160" t="str">
        <f>IF(Tbl.Kosten[[#This Row],[Pnr.]]=GH$7,Tbl.Kosten[[#This Row],[Te financieren]],"")</f>
        <v/>
      </c>
      <c r="GI101" s="160" t="str">
        <f>IF(Tbl.Kosten[[#This Row],[Pnr.]]=GI$7,Tbl.Kosten[[#This Row],[Te financieren]],"")</f>
        <v/>
      </c>
      <c r="GJ101" s="160" t="str">
        <f>IF(Tbl.Kosten[[#This Row],[Pnr.]]=GJ$7,Tbl.Kosten[[#This Row],[Te financieren]],"")</f>
        <v/>
      </c>
      <c r="GK101" s="160" t="str">
        <f>IF(Tbl.Kosten[[#This Row],[Pnr.]]=GK$7,Tbl.Kosten[[#This Row],[Te financieren]],"")</f>
        <v/>
      </c>
      <c r="GL101" s="160" t="str">
        <f>IF(Tbl.Kosten[[#This Row],[Pnr.]]=GL$7,Tbl.Kosten[[#This Row],[Te financieren]],"")</f>
        <v/>
      </c>
      <c r="GM101" s="160" t="str">
        <f>IF(Tbl.Kosten[[#This Row],[Pnr.]]=GM$7,Tbl.Kosten[[#This Row],[Te financieren]],"")</f>
        <v/>
      </c>
      <c r="GN101" s="160" t="str">
        <f>IF(Tbl.Kosten[[#This Row],[Pnr.]]=GN$7,Tbl.Kosten[[#This Row],[Te financieren]],"")</f>
        <v/>
      </c>
      <c r="GO101" s="160" t="str">
        <f>IF(Tbl.Kosten[[#This Row],[Pnr.]]=GO$7,Tbl.Kosten[[#This Row],[Te financieren]],"")</f>
        <v/>
      </c>
      <c r="GP101" s="160" t="str">
        <f>IF(Tbl.Kosten[[#This Row],[Pnr.]]=GP$7,Tbl.Kosten[[#This Row],[Te financieren]],"")</f>
        <v/>
      </c>
      <c r="GQ101" s="160" t="str">
        <f>IF(Tbl.Kosten[[#This Row],[Pnr.]]=GQ$7,Tbl.Kosten[[#This Row],[Te financieren]],"")</f>
        <v/>
      </c>
      <c r="GR101" s="160" t="str">
        <f>IF(Tbl.Kosten[[#This Row],[Pnr.]]=GR$7,Tbl.Kosten[[#This Row],[Te financieren]],"")</f>
        <v/>
      </c>
      <c r="GS101" s="160" t="str">
        <f>IF(Tbl.Kosten[[#This Row],[Pnr.]]=GS$7,Tbl.Kosten[[#This Row],[Te financieren]],"")</f>
        <v/>
      </c>
      <c r="GT101" s="160" t="str">
        <f>IF(Tbl.Kosten[[#This Row],[Pnr.]]=GT$7,Tbl.Kosten[[#This Row],[Te financieren]],"")</f>
        <v/>
      </c>
      <c r="GU101" s="160" t="str">
        <f>IF(Tbl.Kosten[[#This Row],[Pnr.]]=GU$7,Tbl.Kosten[[#This Row],[Te financieren]],"")</f>
        <v/>
      </c>
      <c r="GV101" s="160" t="str">
        <f>IF(Tbl.Kosten[[#This Row],[Pnr.]]=GV$7,Tbl.Kosten[[#This Row],[Te financieren]],"")</f>
        <v/>
      </c>
      <c r="GW101" s="160" t="str">
        <f>IF(Tbl.Kosten[[#This Row],[Pnr.]]=GW$7,Tbl.Kosten[[#This Row],[Te financieren]],"")</f>
        <v/>
      </c>
      <c r="GX101" s="160" t="str">
        <f>IF(Tbl.Kosten[[#This Row],[Pnr.]]=GX$7,Tbl.Kosten[[#This Row],[Te financieren]],"")</f>
        <v/>
      </c>
      <c r="GY101" s="160" t="str">
        <f>IF(Tbl.Kosten[[#This Row],[Pnr.]]=GY$7,Tbl.Kosten[[#This Row],[Te financieren]],"")</f>
        <v/>
      </c>
      <c r="GZ101" s="160" t="str">
        <f>IF(Tbl.Kosten[[#This Row],[Pnr.]]=GZ$7,Tbl.Kosten[[#This Row],[Te financieren]],"")</f>
        <v/>
      </c>
      <c r="HA101" s="160" t="str">
        <f>IF(Tbl.Kosten[[#This Row],[Pnr.]]=HA$7,Tbl.Kosten[[#This Row],[Te financieren]],"")</f>
        <v/>
      </c>
      <c r="HB101" s="160" t="str">
        <f>IF(Tbl.Kosten[[#This Row],[Pnr.]]=HB$7,Tbl.Kosten[[#This Row],[Te financieren]],"")</f>
        <v/>
      </c>
      <c r="HC101" s="160" t="str">
        <f>IF(Tbl.Kosten[[#This Row],[Pnr.]]=HC$7,Tbl.Kosten[[#This Row],[Te financieren]],"")</f>
        <v/>
      </c>
      <c r="HD101" s="160" t="str">
        <f>IF(Tbl.Kosten[[#This Row],[Pnr.]]=HD$7,Tbl.Kosten[[#This Row],[Te financieren]],"")</f>
        <v/>
      </c>
      <c r="HE101" s="160" t="str">
        <f>IF(Tbl.Kosten[[#This Row],[Pnr.]]=HE$7,Tbl.Kosten[[#This Row],[Te financieren]],"")</f>
        <v/>
      </c>
      <c r="HF101" s="160" t="str">
        <f>IF(Tbl.Kosten[[#This Row],[Pnr.]]=HF$7,Tbl.Kosten[[#This Row],[Te financieren]],"")</f>
        <v/>
      </c>
      <c r="HG101" s="160" t="str">
        <f>IF(Tbl.Kosten[[#This Row],[Pnr.]]=HG$7,Tbl.Kosten[[#This Row],[Te financieren]],"")</f>
        <v/>
      </c>
      <c r="HH101" s="160" t="str">
        <f>IF(Tbl.Kosten[[#This Row],[Pnr.]]=HH$7,Tbl.Kosten[[#This Row],[Te financieren]],"")</f>
        <v/>
      </c>
      <c r="HI101" s="160" t="str">
        <f>IF(Tbl.Kosten[[#This Row],[Pnr.]]=HI$7,Tbl.Kosten[[#This Row],[Te financieren]],"")</f>
        <v/>
      </c>
      <c r="HJ101" s="160" t="str">
        <f>IF(Tbl.Kosten[[#This Row],[Pnr.]]=HJ$7,Tbl.Kosten[[#This Row],[Te financieren]],"")</f>
        <v/>
      </c>
      <c r="HK101" s="160" t="str">
        <f>IF(Tbl.Kosten[[#This Row],[Pnr.]]=HK$7,Tbl.Kosten[[#This Row],[Te financieren]],"")</f>
        <v/>
      </c>
      <c r="HL101" s="160" t="str">
        <f>IF(Tbl.Kosten[[#This Row],[Pnr.]]=HL$7,Tbl.Kosten[[#This Row],[Te financieren]],"")</f>
        <v/>
      </c>
      <c r="HM101" s="160" t="str">
        <f>IF(Tbl.Kosten[[#This Row],[Pnr.]]=HM$7,Tbl.Kosten[[#This Row],[Te financieren]],"")</f>
        <v/>
      </c>
      <c r="HN101" s="160" t="str">
        <f>IF(Tbl.Kosten[[#This Row],[Pnr.]]=HN$7,Tbl.Kosten[[#This Row],[Te financieren]],"")</f>
        <v/>
      </c>
      <c r="HO101" s="160" t="str">
        <f>IF(Tbl.Kosten[[#This Row],[Pnr.]]=HO$7,Tbl.Kosten[[#This Row],[Te financieren]],"")</f>
        <v/>
      </c>
      <c r="HP101" s="160" t="str">
        <f>IF(Tbl.Kosten[[#This Row],[Pnr.]]=HP$7,Tbl.Kosten[[#This Row],[Te financieren]],"")</f>
        <v/>
      </c>
      <c r="HQ101" s="160" t="str">
        <f>IF(Tbl.Kosten[[#This Row],[Pnr.]]=HQ$7,Tbl.Kosten[[#This Row],[Te financieren]],"")</f>
        <v/>
      </c>
      <c r="HR101" s="160" t="str">
        <f>IF(Tbl.Kosten[[#This Row],[Pnr.]]=HR$7,Tbl.Kosten[[#This Row],[Te financieren]],"")</f>
        <v/>
      </c>
      <c r="HS101" s="160" t="str">
        <f>IF(Tbl.Kosten[[#This Row],[Pnr.]]=HS$7,Tbl.Kosten[[#This Row],[Te financieren]],"")</f>
        <v/>
      </c>
      <c r="HT101" s="160" t="str">
        <f>IF(Tbl.Kosten[[#This Row],[Pnr.]]=HT$7,Tbl.Kosten[[#This Row],[Te financieren]],"")</f>
        <v/>
      </c>
      <c r="HU101" s="160" t="str">
        <f>IF(Tbl.Kosten[[#This Row],[Pnr.]]=HU$7,Tbl.Kosten[[#This Row],[Te financieren]],"")</f>
        <v/>
      </c>
      <c r="HV101" s="160" t="str">
        <f>IF(Tbl.Kosten[[#This Row],[Pnr.]]=HV$7,Tbl.Kosten[[#This Row],[Te financieren]],"")</f>
        <v/>
      </c>
      <c r="HW101" s="160" t="str">
        <f>IF(Tbl.Kosten[[#This Row],[Pnr.]]=HW$7,Tbl.Kosten[[#This Row],[Te financieren]],"")</f>
        <v/>
      </c>
    </row>
    <row r="102" spans="2:231" x14ac:dyDescent="0.3">
      <c r="B102" s="144"/>
      <c r="C102" s="147"/>
      <c r="D102" s="146"/>
      <c r="E102" s="147"/>
      <c r="F102" s="145"/>
      <c r="G102" s="11" t="str">
        <f>IF(Tbl.Kosten[[#This Row],[Medewerker e/o 
functie]]&lt;&gt;"",_xlfn.XLOOKUP(Tbl.Kosten[[#This Row],[Medewerker e/o 
functie]],Tbl.Uurtarief[Medewerker en/of functie],Tbl.Uurtarief[Uurtarief],"",0,1),"")</f>
        <v/>
      </c>
      <c r="H102" s="121">
        <f>IFERROR(Tbl.Kosten[[#This Row],[Uren]]*Tbl.Kosten[[#This Row],[Uurtarief]],0)</f>
        <v>0</v>
      </c>
      <c r="I102" s="119" t="str">
        <f>IF(Tbl.Kosten[[#This Row],[Subtotaal uren]]&lt;&gt;0,_xlfn.XLOOKUP(Tbl.Kosten[[#This Row],[Medewerker e/o 
functie]],Tbl.Uurtarief[Medewerker en/of functie],Tbl.Uurtarief[Kostensoort arbeid],"",0,1),"")</f>
        <v/>
      </c>
      <c r="J102" s="147"/>
      <c r="K102" s="145"/>
      <c r="L102" s="149" t="str">
        <f>IF(Tbl.Kosten[[#This Row],[Activum]]&lt;&gt;"",_xlfn.XLOOKUP(Tbl.Kosten[[#This Row],[Activum]],Tbl.Afschrijvingskosten[Activum],Tbl.Afschrijvingskosten[Tarief per afschrijvings-eenheid],"",0,1),"")</f>
        <v/>
      </c>
      <c r="M102" s="122">
        <f>IFERROR(Tbl.Kosten[[#This Row],[Een-
heden]]*Tbl.Kosten[[#This Row],[Afschrijvings-
tarief]],0)</f>
        <v>0</v>
      </c>
      <c r="N102" s="122" t="str">
        <f>IF(Tbl.Kosten[[#This Row],[Subtotaal afschrijving]]&lt;&gt;0,Lijsten!A100,"")</f>
        <v/>
      </c>
      <c r="O102" s="150"/>
      <c r="P102" s="145"/>
      <c r="Q102" s="148"/>
      <c r="R102" s="122">
        <f>IFERROR(Tbl.Kosten[[#This Row],[Aantal]]*Tbl.Kosten[[#This Row],[Tarief]],0)</f>
        <v>0</v>
      </c>
      <c r="S102" s="8">
        <f>IFERROR(Tbl.Kosten[[#This Row],[Subtotaal overige kosten]]+Tbl.Kosten[[#This Row],[Subtotaal uren]]+Tbl.Kosten[[#This Row],[Subtotaal afschrijving]],0)</f>
        <v>0</v>
      </c>
      <c r="T102" s="8">
        <f>IFERROR(Tbl.Kosten[[#This Row],[Totaal kosten]]*Tbl.Kosten[[#This Row],[Subsidie%]],0)</f>
        <v>0</v>
      </c>
      <c r="U102" s="4" t="str" cm="1">
        <f t="array" ref="U102">IFERROR(_xlfn.IFS(Tbl.Kosten[[#This Row],[Subtotaal uren]]&lt;&gt;0,Tbl.Kosten[[#This Row],[Kostensoort arbeid]],Tbl.Kosten[[#This Row],[Subtotaal afschrijving]]&lt;&gt;0,Tbl.Kosten[[#This Row],[Kostensoort afschrijving]],Tbl.Kosten[[#This Row],[Subtotaal overige kosten]]&lt;&gt;0,Tbl.Kosten[[#This Row],[Kostensoort overig]]),"")</f>
        <v/>
      </c>
      <c r="V102" s="4" t="str">
        <f>IFERROR(_xlfn.XLOOKUP(Tbl.Kosten[[#This Row],[Activiteitencode]],Tbl.Activiteiten[Activiteitcode],Tbl.Activiteiten[Werkpakketcode],"",0,1),"")</f>
        <v/>
      </c>
      <c r="W102" s="4" t="str">
        <f>IFERROR(_xlfn.XLOOKUP(Tbl.Kosten[[#This Row],[Werkpakketcode]],Tbl.Werkpakketten[Werkpakketcode],Tbl.Werkpakketten[Subsidiabele activiteit],"",0,1),"")</f>
        <v/>
      </c>
      <c r="X102" s="12">
        <f>IFERROR(_xlfn.XLOOKUP(Tbl.Kosten[[#This Row],[Sanr.]],Tbl.Subsidiehoogte[SAnr.],Tbl.Subsidiehoogte[Sub. Percentage],0,0,1),0)</f>
        <v>0</v>
      </c>
      <c r="Y102" s="154" t="str">
        <f>IFERROR(_xlfn.XLOOKUP(Tbl.Kosten[[#This Row],[Partnercode]],Tbl.Projectpartners[Partnercode],Tbl.Projectpartners[PNr.],"",0,1),"")</f>
        <v>P1</v>
      </c>
      <c r="Z102" s="158">
        <f>IF(Tbl.Kosten[[#This Row],[Pnr.]]=Z$7,Tbl.Kosten[[#This Row],[Totaal kosten]],"")</f>
        <v>0</v>
      </c>
      <c r="AA102" s="158" t="str">
        <f>IF(Tbl.Kosten[[#This Row],[Pnr.]]=AA$7,Tbl.Kosten[[#This Row],[Totaal kosten]],"")</f>
        <v/>
      </c>
      <c r="AB102" s="158" t="str">
        <f>IF(Tbl.Kosten[[#This Row],[Pnr.]]=AB$7,Tbl.Kosten[[#This Row],[Totaal kosten]],"")</f>
        <v/>
      </c>
      <c r="AC102" s="158" t="str">
        <f>IF(Tbl.Kosten[[#This Row],[Pnr.]]=AC$7,Tbl.Kosten[[#This Row],[Totaal kosten]],"")</f>
        <v/>
      </c>
      <c r="AD102" s="158" t="str">
        <f>IF(Tbl.Kosten[[#This Row],[Pnr.]]=AD$7,Tbl.Kosten[[#This Row],[Totaal kosten]],"")</f>
        <v/>
      </c>
      <c r="AE102" s="158" t="str">
        <f>IF(Tbl.Kosten[[#This Row],[Pnr.]]=AE$7,Tbl.Kosten[[#This Row],[Totaal kosten]],"")</f>
        <v/>
      </c>
      <c r="AF102" s="158" t="str">
        <f>IF(Tbl.Kosten[[#This Row],[Pnr.]]=AF$7,Tbl.Kosten[[#This Row],[Totaal kosten]],"")</f>
        <v/>
      </c>
      <c r="AG102" s="158" t="str">
        <f>IF(Tbl.Kosten[[#This Row],[Pnr.]]=AG$7,Tbl.Kosten[[#This Row],[Totaal kosten]],"")</f>
        <v/>
      </c>
      <c r="AH102" s="158" t="str">
        <f>IF(Tbl.Kosten[[#This Row],[Pnr.]]=AH$7,Tbl.Kosten[[#This Row],[Totaal kosten]],"")</f>
        <v/>
      </c>
      <c r="AI102" s="158" t="str">
        <f>IF(Tbl.Kosten[[#This Row],[Pnr.]]=AI$7,Tbl.Kosten[[#This Row],[Totaal kosten]],"")</f>
        <v/>
      </c>
      <c r="AJ102" s="158" t="str">
        <f>IF(Tbl.Kosten[[#This Row],[Pnr.]]=AJ$7,Tbl.Kosten[[#This Row],[Totaal kosten]],"")</f>
        <v/>
      </c>
      <c r="AK102" s="158" t="str">
        <f>IF(Tbl.Kosten[[#This Row],[Pnr.]]=AK$7,Tbl.Kosten[[#This Row],[Totaal kosten]],"")</f>
        <v/>
      </c>
      <c r="AL102" s="158" t="str">
        <f>IF(Tbl.Kosten[[#This Row],[Pnr.]]=AL$7,Tbl.Kosten[[#This Row],[Totaal kosten]],"")</f>
        <v/>
      </c>
      <c r="AM102" s="158" t="str">
        <f>IF(Tbl.Kosten[[#This Row],[Pnr.]]=AM$7,Tbl.Kosten[[#This Row],[Totaal kosten]],"")</f>
        <v/>
      </c>
      <c r="AN102" s="158" t="str">
        <f>IF(Tbl.Kosten[[#This Row],[Pnr.]]=AN$7,Tbl.Kosten[[#This Row],[Totaal kosten]],"")</f>
        <v/>
      </c>
      <c r="AO102" s="158" t="str">
        <f>IF(Tbl.Kosten[[#This Row],[Pnr.]]=AO$7,Tbl.Kosten[[#This Row],[Totaal kosten]],"")</f>
        <v/>
      </c>
      <c r="AP102" s="158" t="str">
        <f>IF(Tbl.Kosten[[#This Row],[Pnr.]]=AP$7,Tbl.Kosten[[#This Row],[Totaal kosten]],"")</f>
        <v/>
      </c>
      <c r="AQ102" s="158" t="str">
        <f>IF(Tbl.Kosten[[#This Row],[Pnr.]]=AQ$7,Tbl.Kosten[[#This Row],[Totaal kosten]],"")</f>
        <v/>
      </c>
      <c r="AR102" s="158" t="str">
        <f>IF(Tbl.Kosten[[#This Row],[Pnr.]]=AR$7,Tbl.Kosten[[#This Row],[Totaal kosten]],"")</f>
        <v/>
      </c>
      <c r="AS102" s="158" t="str">
        <f>IF(Tbl.Kosten[[#This Row],[Pnr.]]=AS$7,Tbl.Kosten[[#This Row],[Totaal kosten]],"")</f>
        <v/>
      </c>
      <c r="AT102" s="158" t="str">
        <f>IF(Tbl.Kosten[[#This Row],[Pnr.]]=AT$7,Tbl.Kosten[[#This Row],[Totaal kosten]],"")</f>
        <v/>
      </c>
      <c r="AU102" s="158" t="str">
        <f>IF(Tbl.Kosten[[#This Row],[Pnr.]]=AU$7,Tbl.Kosten[[#This Row],[Totaal kosten]],"")</f>
        <v/>
      </c>
      <c r="AV102" s="158" t="str">
        <f>IF(Tbl.Kosten[[#This Row],[Pnr.]]=AV$7,Tbl.Kosten[[#This Row],[Totaal kosten]],"")</f>
        <v/>
      </c>
      <c r="AW102" s="158" t="str">
        <f>IF(Tbl.Kosten[[#This Row],[Pnr.]]=AW$7,Tbl.Kosten[[#This Row],[Totaal kosten]],"")</f>
        <v/>
      </c>
      <c r="AX102" s="158" t="str">
        <f>IF(Tbl.Kosten[[#This Row],[Pnr.]]=AX$7,Tbl.Kosten[[#This Row],[Totaal kosten]],"")</f>
        <v/>
      </c>
      <c r="AY102" s="158" t="str">
        <f>IF(Tbl.Kosten[[#This Row],[Pnr.]]=AY$7,Tbl.Kosten[[#This Row],[Totaal kosten]],"")</f>
        <v/>
      </c>
      <c r="AZ102" s="158" t="str">
        <f>IF(Tbl.Kosten[[#This Row],[Pnr.]]=AZ$7,Tbl.Kosten[[#This Row],[Totaal kosten]],"")</f>
        <v/>
      </c>
      <c r="BA102" s="158" t="str">
        <f>IF(Tbl.Kosten[[#This Row],[Pnr.]]=BA$7,Tbl.Kosten[[#This Row],[Totaal kosten]],"")</f>
        <v/>
      </c>
      <c r="BB102" s="158" t="str">
        <f>IF(Tbl.Kosten[[#This Row],[Pnr.]]=BB$7,Tbl.Kosten[[#This Row],[Totaal kosten]],"")</f>
        <v/>
      </c>
      <c r="BC102" s="158" t="str">
        <f>IF(Tbl.Kosten[[#This Row],[Pnr.]]=BC$7,Tbl.Kosten[[#This Row],[Totaal kosten]],"")</f>
        <v/>
      </c>
      <c r="BD102" s="158" t="str">
        <f>IF(Tbl.Kosten[[#This Row],[Pnr.]]=BD$7,Tbl.Kosten[[#This Row],[Totaal kosten]],"")</f>
        <v/>
      </c>
      <c r="BE102" s="158" t="str">
        <f>IF(Tbl.Kosten[[#This Row],[Pnr.]]=BE$7,Tbl.Kosten[[#This Row],[Totaal kosten]],"")</f>
        <v/>
      </c>
      <c r="BF102" s="158" t="str">
        <f>IF(Tbl.Kosten[[#This Row],[Pnr.]]=BF$7,Tbl.Kosten[[#This Row],[Totaal kosten]],"")</f>
        <v/>
      </c>
      <c r="BG102" s="158" t="str">
        <f>IF(Tbl.Kosten[[#This Row],[Pnr.]]=BG$7,Tbl.Kosten[[#This Row],[Totaal kosten]],"")</f>
        <v/>
      </c>
      <c r="BH102" s="158" t="str">
        <f>IF(Tbl.Kosten[[#This Row],[Pnr.]]=BH$7,Tbl.Kosten[[#This Row],[Totaal kosten]],"")</f>
        <v/>
      </c>
      <c r="BI102" s="158" t="str">
        <f>IF(Tbl.Kosten[[#This Row],[Pnr.]]=BI$7,Tbl.Kosten[[#This Row],[Totaal kosten]],"")</f>
        <v/>
      </c>
      <c r="BJ102" s="158" t="str">
        <f>IF(Tbl.Kosten[[#This Row],[Pnr.]]=BJ$7,Tbl.Kosten[[#This Row],[Totaal kosten]],"")</f>
        <v/>
      </c>
      <c r="BK102" s="158" t="str">
        <f>IF(Tbl.Kosten[[#This Row],[Pnr.]]=BK$7,Tbl.Kosten[[#This Row],[Totaal kosten]],"")</f>
        <v/>
      </c>
      <c r="BL102" s="158" t="str">
        <f>IF(Tbl.Kosten[[#This Row],[Pnr.]]=BL$7,Tbl.Kosten[[#This Row],[Totaal kosten]],"")</f>
        <v/>
      </c>
      <c r="BM102" s="158" t="str">
        <f>IF(Tbl.Kosten[[#This Row],[Pnr.]]=BM$7,Tbl.Kosten[[#This Row],[Totaal kosten]],"")</f>
        <v/>
      </c>
      <c r="BN102" s="158" t="str">
        <f>IF(Tbl.Kosten[[#This Row],[Pnr.]]=BN$7,Tbl.Kosten[[#This Row],[Totaal kosten]],"")</f>
        <v/>
      </c>
      <c r="BO102" s="158" t="str">
        <f>IF(Tbl.Kosten[[#This Row],[Pnr.]]=BO$7,Tbl.Kosten[[#This Row],[Totaal kosten]],"")</f>
        <v/>
      </c>
      <c r="BP102" s="158" t="str">
        <f>IF(Tbl.Kosten[[#This Row],[Pnr.]]=BP$7,Tbl.Kosten[[#This Row],[Totaal kosten]],"")</f>
        <v/>
      </c>
      <c r="BQ102" s="158" t="str">
        <f>IF(Tbl.Kosten[[#This Row],[Pnr.]]=BQ$7,Tbl.Kosten[[#This Row],[Totaal kosten]],"")</f>
        <v/>
      </c>
      <c r="BR102" s="158" t="str">
        <f>IF(Tbl.Kosten[[#This Row],[Pnr.]]=BR$7,Tbl.Kosten[[#This Row],[Totaal kosten]],"")</f>
        <v/>
      </c>
      <c r="BS102" s="158" t="str">
        <f>IF(Tbl.Kosten[[#This Row],[Pnr.]]=BS$7,Tbl.Kosten[[#This Row],[Totaal kosten]],"")</f>
        <v/>
      </c>
      <c r="BT102" s="158" t="str">
        <f>IF(Tbl.Kosten[[#This Row],[Pnr.]]=BT$7,Tbl.Kosten[[#This Row],[Totaal kosten]],"")</f>
        <v/>
      </c>
      <c r="BU102" s="158" t="str">
        <f>IF(Tbl.Kosten[[#This Row],[Pnr.]]=BU$7,Tbl.Kosten[[#This Row],[Totaal kosten]],"")</f>
        <v/>
      </c>
      <c r="BV102" s="158" t="str">
        <f>IF(Tbl.Kosten[[#This Row],[Pnr.]]=BV$7,Tbl.Kosten[[#This Row],[Totaal kosten]],"")</f>
        <v/>
      </c>
      <c r="BW102" s="158" t="str">
        <f>IF(Tbl.Kosten[[#This Row],[Pnr.]]=BW$7,Tbl.Kosten[[#This Row],[Totaal kosten]],"")</f>
        <v/>
      </c>
      <c r="BX102" s="158" t="str">
        <f>IFERROR(_xlfn.XLOOKUP(Tbl.Kosten[[#This Row],[Werkpakketcode]],Tbl.Werkpakketten[Werkpakketcode],Tbl.Werkpakketten[WPnr.],"",0,1),"")</f>
        <v/>
      </c>
      <c r="BY102" s="158" t="str">
        <f>IF(Tbl.Kosten[[#This Row],[WPnr.]]=BY$7,Tbl.Kosten[[#This Row],[Totaal kosten]],"")</f>
        <v/>
      </c>
      <c r="BZ102" s="158" t="str">
        <f>IF(Tbl.Kosten[[#This Row],[WPnr.]]=BZ$7,Tbl.Kosten[[#This Row],[Totaal kosten]],"")</f>
        <v/>
      </c>
      <c r="CA102" s="158" t="str">
        <f>IF(Tbl.Kosten[[#This Row],[WPnr.]]=CA$7,Tbl.Kosten[[#This Row],[Totaal kosten]],"")</f>
        <v/>
      </c>
      <c r="CB102" s="158" t="str">
        <f>IF(Tbl.Kosten[[#This Row],[WPnr.]]=CB$7,Tbl.Kosten[[#This Row],[Totaal kosten]],"")</f>
        <v/>
      </c>
      <c r="CC102" s="158" t="str">
        <f>IF(Tbl.Kosten[[#This Row],[WPnr.]]=CC$7,Tbl.Kosten[[#This Row],[Totaal kosten]],"")</f>
        <v/>
      </c>
      <c r="CD102" s="158" t="str">
        <f>IF(Tbl.Kosten[[#This Row],[WPnr.]]=CD$7,Tbl.Kosten[[#This Row],[Totaal kosten]],"")</f>
        <v/>
      </c>
      <c r="CE102" s="158" t="str">
        <f>IF(Tbl.Kosten[[#This Row],[WPnr.]]=CE$7,Tbl.Kosten[[#This Row],[Totaal kosten]],"")</f>
        <v/>
      </c>
      <c r="CF102" s="158" t="str">
        <f>IF(Tbl.Kosten[[#This Row],[WPnr.]]=CF$7,Tbl.Kosten[[#This Row],[Totaal kosten]],"")</f>
        <v/>
      </c>
      <c r="CG102" s="158" t="str">
        <f>IF(Tbl.Kosten[[#This Row],[WPnr.]]=CG$7,Tbl.Kosten[[#This Row],[Totaal kosten]],"")</f>
        <v/>
      </c>
      <c r="CH102" s="158" t="str">
        <f>IF(Tbl.Kosten[[#This Row],[WPnr.]]=CH$7,Tbl.Kosten[[#This Row],[Totaal kosten]],"")</f>
        <v/>
      </c>
      <c r="CI102" s="158" t="str">
        <f>IF(Tbl.Kosten[[#This Row],[WPnr.]]=CI$7,Tbl.Kosten[[#This Row],[Totaal kosten]],"")</f>
        <v/>
      </c>
      <c r="CJ102" s="158" t="str">
        <f>IF(Tbl.Kosten[[#This Row],[WPnr.]]=CJ$7,Tbl.Kosten[[#This Row],[Totaal kosten]],"")</f>
        <v/>
      </c>
      <c r="CK102" s="158" t="str">
        <f>IF(Tbl.Kosten[[#This Row],[WPnr.]]=CK$7,Tbl.Kosten[[#This Row],[Totaal kosten]],"")</f>
        <v/>
      </c>
      <c r="CL102" s="158" t="str">
        <f>IF(Tbl.Kosten[[#This Row],[WPnr.]]=CL$7,Tbl.Kosten[[#This Row],[Totaal kosten]],"")</f>
        <v/>
      </c>
      <c r="CM102" s="158" t="str">
        <f>IF(Tbl.Kosten[[#This Row],[WPnr.]]=CM$7,Tbl.Kosten[[#This Row],[Totaal kosten]],"")</f>
        <v/>
      </c>
      <c r="CN102" s="158" t="str">
        <f>IF(Tbl.Kosten[[#This Row],[WPnr.]]=CN$7,Tbl.Kosten[[#This Row],[Totaal kosten]],"")</f>
        <v/>
      </c>
      <c r="CO102" s="158" t="str">
        <f>IF(Tbl.Kosten[[#This Row],[WPnr.]]=CO$7,Tbl.Kosten[[#This Row],[Totaal kosten]],"")</f>
        <v/>
      </c>
      <c r="CP102" s="158" t="str">
        <f>IF(Tbl.Kosten[[#This Row],[WPnr.]]=CP$7,Tbl.Kosten[[#This Row],[Totaal kosten]],"")</f>
        <v/>
      </c>
      <c r="CQ102" s="158" t="str">
        <f>IF(Tbl.Kosten[[#This Row],[WPnr.]]=CQ$7,Tbl.Kosten[[#This Row],[Totaal kosten]],"")</f>
        <v/>
      </c>
      <c r="CR102" s="158" t="str">
        <f>IF(Tbl.Kosten[[#This Row],[WPnr.]]=CR$7,Tbl.Kosten[[#This Row],[Totaal kosten]],"")</f>
        <v/>
      </c>
      <c r="CS102" s="158" t="str">
        <f>IF(Tbl.Kosten[[#This Row],[WPnr.]]=CS$7,Tbl.Kosten[[#This Row],[Totaal kosten]],"")</f>
        <v/>
      </c>
      <c r="CT102" s="158" t="str">
        <f>IF(Tbl.Kosten[[#This Row],[WPnr.]]=CT$7,Tbl.Kosten[[#This Row],[Totaal kosten]],"")</f>
        <v/>
      </c>
      <c r="CU102" s="158" t="str">
        <f>IF(Tbl.Kosten[[#This Row],[WPnr.]]=CU$7,Tbl.Kosten[[#This Row],[Totaal kosten]],"")</f>
        <v/>
      </c>
      <c r="CV102" s="158" t="str">
        <f>IF(Tbl.Kosten[[#This Row],[WPnr.]]=CV$7,Tbl.Kosten[[#This Row],[Totaal kosten]],"")</f>
        <v/>
      </c>
      <c r="CW102" s="158" t="str">
        <f>IF(Tbl.Kosten[[#This Row],[WPnr.]]=CW$7,Tbl.Kosten[[#This Row],[Totaal kosten]],"")</f>
        <v/>
      </c>
      <c r="CX102" s="158" t="str">
        <f>IF(Tbl.Kosten[[#This Row],[WPnr.]]=CX$7,Tbl.Kosten[[#This Row],[Totaal kosten]],"")</f>
        <v/>
      </c>
      <c r="CY102" s="158" t="str">
        <f>IF(Tbl.Kosten[[#This Row],[WPnr.]]=CY$7,Tbl.Kosten[[#This Row],[Totaal kosten]],"")</f>
        <v/>
      </c>
      <c r="CZ102" s="158" t="str">
        <f>IF(Tbl.Kosten[[#This Row],[WPnr.]]=CZ$7,Tbl.Kosten[[#This Row],[Totaal kosten]],"")</f>
        <v/>
      </c>
      <c r="DA102" s="158" t="str">
        <f>IF(Tbl.Kosten[[#This Row],[WPnr.]]=DA$7,Tbl.Kosten[[#This Row],[Totaal kosten]],"")</f>
        <v/>
      </c>
      <c r="DB102" s="158" t="str">
        <f>IF(Tbl.Kosten[[#This Row],[WPnr.]]=DB$7,Tbl.Kosten[[#This Row],[Totaal kosten]],"")</f>
        <v/>
      </c>
      <c r="DC102" s="158" t="str">
        <f>IF(Tbl.Kosten[[#This Row],[WPnr.]]=DC$7,Tbl.Kosten[[#This Row],[Totaal kosten]],"")</f>
        <v/>
      </c>
      <c r="DD102" s="158" t="str">
        <f>IF(Tbl.Kosten[[#This Row],[WPnr.]]=DD$7,Tbl.Kosten[[#This Row],[Totaal kosten]],"")</f>
        <v/>
      </c>
      <c r="DE102" s="158" t="str">
        <f>IF(Tbl.Kosten[[#This Row],[WPnr.]]=DE$7,Tbl.Kosten[[#This Row],[Totaal kosten]],"")</f>
        <v/>
      </c>
      <c r="DF102" s="158" t="str">
        <f>IF(Tbl.Kosten[[#This Row],[WPnr.]]=DF$7,Tbl.Kosten[[#This Row],[Totaal kosten]],"")</f>
        <v/>
      </c>
      <c r="DG102" s="158" t="str">
        <f>IF(Tbl.Kosten[[#This Row],[WPnr.]]=DG$7,Tbl.Kosten[[#This Row],[Totaal kosten]],"")</f>
        <v/>
      </c>
      <c r="DH102" s="158" t="str">
        <f>IF(Tbl.Kosten[[#This Row],[WPnr.]]=DH$7,Tbl.Kosten[[#This Row],[Totaal kosten]],"")</f>
        <v/>
      </c>
      <c r="DI102" s="158" t="str">
        <f>IF(Tbl.Kosten[[#This Row],[WPnr.]]=DI$7,Tbl.Kosten[[#This Row],[Totaal kosten]],"")</f>
        <v/>
      </c>
      <c r="DJ102" s="158" t="str">
        <f>IF(Tbl.Kosten[[#This Row],[WPnr.]]=DJ$7,Tbl.Kosten[[#This Row],[Totaal kosten]],"")</f>
        <v/>
      </c>
      <c r="DK102" s="158" t="str">
        <f>IF(Tbl.Kosten[[#This Row],[WPnr.]]=DK$7,Tbl.Kosten[[#This Row],[Totaal kosten]],"")</f>
        <v/>
      </c>
      <c r="DL102" s="158" t="str">
        <f>IF(Tbl.Kosten[[#This Row],[WPnr.]]=DL$7,Tbl.Kosten[[#This Row],[Totaal kosten]],"")</f>
        <v/>
      </c>
      <c r="DM102" s="158" t="str">
        <f>IF(Tbl.Kosten[[#This Row],[WPnr.]]=DM$7,Tbl.Kosten[[#This Row],[Totaal kosten]],"")</f>
        <v/>
      </c>
      <c r="DN102" s="158" t="str">
        <f>IF(Tbl.Kosten[[#This Row],[WPnr.]]=DN$7,Tbl.Kosten[[#This Row],[Totaal kosten]],"")</f>
        <v/>
      </c>
      <c r="DO102" s="158" t="str">
        <f>IF(Tbl.Kosten[[#This Row],[WPnr.]]=DO$7,Tbl.Kosten[[#This Row],[Totaal kosten]],"")</f>
        <v/>
      </c>
      <c r="DP102" s="158" t="str">
        <f>IF(Tbl.Kosten[[#This Row],[WPnr.]]=DP$7,Tbl.Kosten[[#This Row],[Totaal kosten]],"")</f>
        <v/>
      </c>
      <c r="DQ102" s="158" t="str">
        <f>IF(Tbl.Kosten[[#This Row],[WPnr.]]=DQ$7,Tbl.Kosten[[#This Row],[Totaal kosten]],"")</f>
        <v/>
      </c>
      <c r="DR102" s="158" t="str">
        <f>IF(Tbl.Kosten[[#This Row],[WPnr.]]=DR$7,Tbl.Kosten[[#This Row],[Totaal kosten]],"")</f>
        <v/>
      </c>
      <c r="DS102" s="158" t="str">
        <f>IF(Tbl.Kosten[[#This Row],[WPnr.]]=DS$7,Tbl.Kosten[[#This Row],[Totaal kosten]],"")</f>
        <v/>
      </c>
      <c r="DT102" s="158" t="str">
        <f>IF(Tbl.Kosten[[#This Row],[WPnr.]]=DT$7,Tbl.Kosten[[#This Row],[Totaal kosten]],"")</f>
        <v/>
      </c>
      <c r="DU102" s="158" t="str">
        <f>IF(Tbl.Kosten[[#This Row],[WPnr.]]=DU$7,Tbl.Kosten[[#This Row],[Totaal kosten]],"")</f>
        <v/>
      </c>
      <c r="DV102" s="158" t="str">
        <f>IF(Tbl.Kosten[[#This Row],[WPnr.]]=DV$7,Tbl.Kosten[[#This Row],[Totaal kosten]],"")</f>
        <v/>
      </c>
      <c r="DW102" s="160" t="str">
        <f>IFERROR(_xlfn.XLOOKUP(Tbl.Kosten[[#This Row],[Kostensoort]],Tbl.Kostensoorten[Kostensoorten],Tbl.Kostensoorten[KSnr.],"",0,1),"")</f>
        <v/>
      </c>
      <c r="DX102" s="160" t="str">
        <f>IF(Tbl.Kosten[[#This Row],[KSnr.]]=DX$7,Tbl.Kosten[[#This Row],[Totaal kosten]],"")</f>
        <v/>
      </c>
      <c r="DY102" s="160" t="str">
        <f>IF(Tbl.Kosten[[#This Row],[KSnr.]]=DY$7,Tbl.Kosten[[#This Row],[Totaal kosten]],"")</f>
        <v/>
      </c>
      <c r="DZ102" s="160" t="str">
        <f>IF(Tbl.Kosten[[#This Row],[KSnr.]]=DZ$7,Tbl.Kosten[[#This Row],[Totaal kosten]],"")</f>
        <v/>
      </c>
      <c r="EA102" s="160" t="str">
        <f>IF(Tbl.Kosten[[#This Row],[KSnr.]]=EA$7,Tbl.Kosten[[#This Row],[Totaal kosten]],"")</f>
        <v/>
      </c>
      <c r="EB102" s="160" t="str">
        <f>IF(Tbl.Kosten[[#This Row],[KSnr.]]=EB$7,Tbl.Kosten[[#This Row],[Totaal kosten]],"")</f>
        <v/>
      </c>
      <c r="EC102" s="160" t="str">
        <f>IF(Tbl.Kosten[[#This Row],[KSnr.]]=EC$7,Tbl.Kosten[[#This Row],[Totaal kosten]],"")</f>
        <v/>
      </c>
      <c r="ED102" s="160" t="str">
        <f>IF(Tbl.Kosten[[#This Row],[KSnr.]]=ED$7,Tbl.Kosten[[#This Row],[Totaal kosten]],"")</f>
        <v/>
      </c>
      <c r="EE102" s="160" t="str">
        <f>IF(Tbl.Kosten[[#This Row],[KSnr.]]=EE$7,Tbl.Kosten[[#This Row],[Totaal kosten]],"")</f>
        <v/>
      </c>
      <c r="EF102" s="160" t="str">
        <f>IF(Tbl.Kosten[[#This Row],[KSnr.]]=EF$7,Tbl.Kosten[[#This Row],[Totaal kosten]],"")</f>
        <v/>
      </c>
      <c r="EG102" s="160" t="str">
        <f>IF(Tbl.Kosten[[#This Row],[KSnr.]]=EG$7,Tbl.Kosten[[#This Row],[Totaal kosten]],"")</f>
        <v/>
      </c>
      <c r="EH102" s="160" t="str">
        <f>IF(Tbl.Kosten[[#This Row],[KSnr.]]=EH$7,Tbl.Kosten[[#This Row],[Totaal kosten]],"")</f>
        <v/>
      </c>
      <c r="EI102" s="160" t="str">
        <f>IF(Tbl.Kosten[[#This Row],[KSnr.]]=EI$7,Tbl.Kosten[[#This Row],[Totaal kosten]],"")</f>
        <v/>
      </c>
      <c r="EJ102" s="160" t="str">
        <f>IF(Tbl.Kosten[[#This Row],[KSnr.]]=EJ$7,Tbl.Kosten[[#This Row],[Totaal kosten]],"")</f>
        <v/>
      </c>
      <c r="EK102" s="160" t="str">
        <f>IF(Tbl.Kosten[[#This Row],[KSnr.]]=EK$7,Tbl.Kosten[[#This Row],[Totaal kosten]],"")</f>
        <v/>
      </c>
      <c r="EL102" s="160" t="str">
        <f>IF(Tbl.Kosten[[#This Row],[KSnr.]]=EL$7,Tbl.Kosten[[#This Row],[Totaal kosten]],"")</f>
        <v/>
      </c>
      <c r="EM102" s="160" t="str">
        <f>IF(Tbl.Kosten[[#This Row],[KSnr.]]=EM$7,Tbl.Kosten[[#This Row],[Totaal kosten]],"")</f>
        <v/>
      </c>
      <c r="EN102" s="160" t="str">
        <f>IF(Tbl.Kosten[[#This Row],[KSnr.]]=EN$7,Tbl.Kosten[[#This Row],[Totaal kosten]],"")</f>
        <v/>
      </c>
      <c r="EO102" s="160" t="str">
        <f>IF(Tbl.Kosten[[#This Row],[KSnr.]]=EO$7,Tbl.Kosten[[#This Row],[Totaal kosten]],"")</f>
        <v/>
      </c>
      <c r="EP102" s="160" t="str">
        <f>IF(Tbl.Kosten[[#This Row],[KSnr.]]=EP$7,Tbl.Kosten[[#This Row],[Totaal kosten]],"")</f>
        <v/>
      </c>
      <c r="EQ102" s="160" t="str">
        <f>IF(Tbl.Kosten[[#This Row],[KSnr.]]=EQ$7,Tbl.Kosten[[#This Row],[Totaal kosten]],"")</f>
        <v/>
      </c>
      <c r="ER102" s="154" t="str">
        <f>IFERROR(_xlfn.XLOOKUP(Tbl.Kosten[[#This Row],[Subsidieactiviteit]],Tbl.Subsidiehoogte[Subsidieactiviteit],Tbl.Subsidiehoogte[SAnr.],"",0,1),"")</f>
        <v/>
      </c>
      <c r="ES102" s="160" t="str">
        <f>IF(Tbl.Kosten[[#This Row],[Sanr.]]=ES$7,Tbl.Kosten[[#This Row],[Totaal kosten]],"")</f>
        <v/>
      </c>
      <c r="ET102" s="160" t="str">
        <f>IF(Tbl.Kosten[[#This Row],[Sanr.]]=ET$7,Tbl.Kosten[[#This Row],[Totaal kosten]],"")</f>
        <v/>
      </c>
      <c r="EU102" s="160" t="str">
        <f>IF(Tbl.Kosten[[#This Row],[Sanr.]]=EU$7,Tbl.Kosten[[#This Row],[Totaal kosten]],"")</f>
        <v/>
      </c>
      <c r="EV102" s="160" t="str">
        <f>IF(Tbl.Kosten[[#This Row],[Sanr.]]=EV$7,Tbl.Kosten[[#This Row],[Totaal kosten]],"")</f>
        <v/>
      </c>
      <c r="EW102" s="160" t="str">
        <f>IF(Tbl.Kosten[[#This Row],[Sanr.]]=EW$7,Tbl.Kosten[[#This Row],[Totaal kosten]],"")</f>
        <v/>
      </c>
      <c r="EX102" s="160" t="str">
        <f>IF(Tbl.Kosten[[#This Row],[Sanr.]]=EX$7,Tbl.Kosten[[#This Row],[Totaal kosten]],"")</f>
        <v/>
      </c>
      <c r="EY102" s="160" t="str">
        <f>IF(Tbl.Kosten[[#This Row],[Sanr.]]=EY$7,Tbl.Kosten[[#This Row],[Totaal kosten]],"")</f>
        <v/>
      </c>
      <c r="EZ102" s="160" t="str">
        <f>IF(Tbl.Kosten[[#This Row],[Sanr.]]=EZ$7,Tbl.Kosten[[#This Row],[Totaal kosten]],"")</f>
        <v/>
      </c>
      <c r="FA102" s="160" t="str">
        <f>IF(Tbl.Kosten[[#This Row],[Sanr.]]=FA$7,Tbl.Kosten[[#This Row],[Totaal kosten]],"")</f>
        <v/>
      </c>
      <c r="FB102" s="160" t="str">
        <f>IF(Tbl.Kosten[[#This Row],[Sanr.]]=FB$7,Tbl.Kosten[[#This Row],[Totaal kosten]],"")</f>
        <v/>
      </c>
      <c r="FC102" s="160" t="str">
        <f>IF(Tbl.Kosten[[#This Row],[Sanr.]]=FC$7,Tbl.Kosten[[#This Row],[Totaal kosten]],"")</f>
        <v/>
      </c>
      <c r="FD102" s="160" t="str">
        <f>IF(Tbl.Kosten[[#This Row],[Sanr.]]=FD$7,Tbl.Kosten[[#This Row],[Totaal kosten]],"")</f>
        <v/>
      </c>
      <c r="FE102" s="160" t="str">
        <f>IF(Tbl.Kosten[[#This Row],[Sanr.]]=FE$7,Tbl.Kosten[[#This Row],[Totaal kosten]],"")</f>
        <v/>
      </c>
      <c r="FF102" s="160" t="str">
        <f>IF(Tbl.Kosten[[#This Row],[Sanr.]]=FF$7,Tbl.Kosten[[#This Row],[Totaal kosten]],"")</f>
        <v/>
      </c>
      <c r="FG102" s="160" t="str">
        <f>IF(Tbl.Kosten[[#This Row],[Sanr.]]=FG$7,Tbl.Kosten[[#This Row],[Totaal kosten]],"")</f>
        <v/>
      </c>
      <c r="FH102" s="160" t="str">
        <f>IF(Tbl.Kosten[[#This Row],[Sanr.]]=FH$7,Tbl.Kosten[[#This Row],[Totaal kosten]],"")</f>
        <v/>
      </c>
      <c r="FI102" s="160" t="str">
        <f>IF(Tbl.Kosten[[#This Row],[Sanr.]]=FI$7,Tbl.Kosten[[#This Row],[Totaal kosten]],"")</f>
        <v/>
      </c>
      <c r="FJ102" s="160" t="str">
        <f>IF(Tbl.Kosten[[#This Row],[Sanr.]]=FJ$7,Tbl.Kosten[[#This Row],[Totaal kosten]],"")</f>
        <v/>
      </c>
      <c r="FK102" s="160" t="str">
        <f>IF(Tbl.Kosten[[#This Row],[Sanr.]]=FK$7,Tbl.Kosten[[#This Row],[Totaal kosten]],"")</f>
        <v/>
      </c>
      <c r="FL102" s="160" t="str">
        <f>IF(Tbl.Kosten[[#This Row],[Sanr.]]=FL$7,Tbl.Kosten[[#This Row],[Totaal kosten]],"")</f>
        <v/>
      </c>
      <c r="FM102" s="160" t="str">
        <f>IF(Tbl.Kosten[[#This Row],[Sanr.]]=FM$7,Tbl.Kosten[[#This Row],[Totaal kosten]],"")</f>
        <v/>
      </c>
      <c r="FN102" s="160" t="str">
        <f>IF(Tbl.Kosten[[#This Row],[Sanr.]]=FN$7,Tbl.Kosten[[#This Row],[Totaal kosten]],"")</f>
        <v/>
      </c>
      <c r="FO102" s="160" t="str">
        <f>IF(Tbl.Kosten[[#This Row],[Sanr.]]=FO$7,Tbl.Kosten[[#This Row],[Totaal kosten]],"")</f>
        <v/>
      </c>
      <c r="FP102" s="160" t="str">
        <f>IF(Tbl.Kosten[[#This Row],[Sanr.]]=FP$7,Tbl.Kosten[[#This Row],[Totaal kosten]],"")</f>
        <v/>
      </c>
      <c r="FQ102" s="160" t="str">
        <f>IF(Tbl.Kosten[[#This Row],[Sanr.]]=FQ$7,Tbl.Kosten[[#This Row],[Totaal kosten]],"")</f>
        <v/>
      </c>
      <c r="FR102" s="160" t="str">
        <f>IF(Tbl.Kosten[[#This Row],[Sanr.]]=FR$7,Tbl.Kosten[[#This Row],[Totaal kosten]],"")</f>
        <v/>
      </c>
      <c r="FS102" s="160" t="str">
        <f>IF(Tbl.Kosten[[#This Row],[Sanr.]]=FS$7,Tbl.Kosten[[#This Row],[Totaal kosten]],"")</f>
        <v/>
      </c>
      <c r="FT102" s="160" t="str">
        <f>IF(Tbl.Kosten[[#This Row],[Sanr.]]=FT$7,Tbl.Kosten[[#This Row],[Totaal kosten]],"")</f>
        <v/>
      </c>
      <c r="FU102" s="160" t="str">
        <f>IF(Tbl.Kosten[[#This Row],[Sanr.]]=FU$7,Tbl.Kosten[[#This Row],[Totaal kosten]],"")</f>
        <v/>
      </c>
      <c r="FV102" s="160" t="str">
        <f>IF(Tbl.Kosten[[#This Row],[Sanr.]]=FV$7,Tbl.Kosten[[#This Row],[Totaal kosten]],"")</f>
        <v/>
      </c>
      <c r="FW102" s="160" t="str">
        <f>IFERROR(_xlfn.XLOOKUP(Tbl.Kosten[[#This Row],[Activiteitencode]],Tbl.Activiteiten[Activiteitcode],Tbl.Activiteiten[Anr.],"",0,1),"")</f>
        <v/>
      </c>
      <c r="FX102" s="181" t="str">
        <f>_xlfn.CONCAT(Tbl.Kosten[[#This Row],[Pnr.]],Tbl.Kosten[[#This Row],[Sanr.]])</f>
        <v>P1</v>
      </c>
      <c r="FY102" s="160">
        <f>Tbl.Kosten[[#This Row],[Totaal kosten]]-Tbl.Kosten[[#This Row],[Subsidie]]</f>
        <v>0</v>
      </c>
      <c r="FZ102" s="160">
        <f>IF(Tbl.Kosten[[#This Row],[Pnr.]]=FZ$7,Tbl.Kosten[[#This Row],[Te financieren]],"")</f>
        <v>0</v>
      </c>
      <c r="GA102" s="160" t="str">
        <f>IF(Tbl.Kosten[[#This Row],[Pnr.]]=GA$7,Tbl.Kosten[[#This Row],[Te financieren]],"")</f>
        <v/>
      </c>
      <c r="GB102" s="160" t="str">
        <f>IF(Tbl.Kosten[[#This Row],[Pnr.]]=GB$7,Tbl.Kosten[[#This Row],[Te financieren]],"")</f>
        <v/>
      </c>
      <c r="GC102" s="160" t="str">
        <f>IF(Tbl.Kosten[[#This Row],[Pnr.]]=GC$7,Tbl.Kosten[[#This Row],[Te financieren]],"")</f>
        <v/>
      </c>
      <c r="GD102" s="160" t="str">
        <f>IF(Tbl.Kosten[[#This Row],[Pnr.]]=GD$7,Tbl.Kosten[[#This Row],[Te financieren]],"")</f>
        <v/>
      </c>
      <c r="GE102" s="160" t="str">
        <f>IF(Tbl.Kosten[[#This Row],[Pnr.]]=GE$7,Tbl.Kosten[[#This Row],[Te financieren]],"")</f>
        <v/>
      </c>
      <c r="GF102" s="160" t="str">
        <f>IF(Tbl.Kosten[[#This Row],[Pnr.]]=GF$7,Tbl.Kosten[[#This Row],[Te financieren]],"")</f>
        <v/>
      </c>
      <c r="GG102" s="160" t="str">
        <f>IF(Tbl.Kosten[[#This Row],[Pnr.]]=GG$7,Tbl.Kosten[[#This Row],[Te financieren]],"")</f>
        <v/>
      </c>
      <c r="GH102" s="160" t="str">
        <f>IF(Tbl.Kosten[[#This Row],[Pnr.]]=GH$7,Tbl.Kosten[[#This Row],[Te financieren]],"")</f>
        <v/>
      </c>
      <c r="GI102" s="160" t="str">
        <f>IF(Tbl.Kosten[[#This Row],[Pnr.]]=GI$7,Tbl.Kosten[[#This Row],[Te financieren]],"")</f>
        <v/>
      </c>
      <c r="GJ102" s="160" t="str">
        <f>IF(Tbl.Kosten[[#This Row],[Pnr.]]=GJ$7,Tbl.Kosten[[#This Row],[Te financieren]],"")</f>
        <v/>
      </c>
      <c r="GK102" s="160" t="str">
        <f>IF(Tbl.Kosten[[#This Row],[Pnr.]]=GK$7,Tbl.Kosten[[#This Row],[Te financieren]],"")</f>
        <v/>
      </c>
      <c r="GL102" s="160" t="str">
        <f>IF(Tbl.Kosten[[#This Row],[Pnr.]]=GL$7,Tbl.Kosten[[#This Row],[Te financieren]],"")</f>
        <v/>
      </c>
      <c r="GM102" s="160" t="str">
        <f>IF(Tbl.Kosten[[#This Row],[Pnr.]]=GM$7,Tbl.Kosten[[#This Row],[Te financieren]],"")</f>
        <v/>
      </c>
      <c r="GN102" s="160" t="str">
        <f>IF(Tbl.Kosten[[#This Row],[Pnr.]]=GN$7,Tbl.Kosten[[#This Row],[Te financieren]],"")</f>
        <v/>
      </c>
      <c r="GO102" s="160" t="str">
        <f>IF(Tbl.Kosten[[#This Row],[Pnr.]]=GO$7,Tbl.Kosten[[#This Row],[Te financieren]],"")</f>
        <v/>
      </c>
      <c r="GP102" s="160" t="str">
        <f>IF(Tbl.Kosten[[#This Row],[Pnr.]]=GP$7,Tbl.Kosten[[#This Row],[Te financieren]],"")</f>
        <v/>
      </c>
      <c r="GQ102" s="160" t="str">
        <f>IF(Tbl.Kosten[[#This Row],[Pnr.]]=GQ$7,Tbl.Kosten[[#This Row],[Te financieren]],"")</f>
        <v/>
      </c>
      <c r="GR102" s="160" t="str">
        <f>IF(Tbl.Kosten[[#This Row],[Pnr.]]=GR$7,Tbl.Kosten[[#This Row],[Te financieren]],"")</f>
        <v/>
      </c>
      <c r="GS102" s="160" t="str">
        <f>IF(Tbl.Kosten[[#This Row],[Pnr.]]=GS$7,Tbl.Kosten[[#This Row],[Te financieren]],"")</f>
        <v/>
      </c>
      <c r="GT102" s="160" t="str">
        <f>IF(Tbl.Kosten[[#This Row],[Pnr.]]=GT$7,Tbl.Kosten[[#This Row],[Te financieren]],"")</f>
        <v/>
      </c>
      <c r="GU102" s="160" t="str">
        <f>IF(Tbl.Kosten[[#This Row],[Pnr.]]=GU$7,Tbl.Kosten[[#This Row],[Te financieren]],"")</f>
        <v/>
      </c>
      <c r="GV102" s="160" t="str">
        <f>IF(Tbl.Kosten[[#This Row],[Pnr.]]=GV$7,Tbl.Kosten[[#This Row],[Te financieren]],"")</f>
        <v/>
      </c>
      <c r="GW102" s="160" t="str">
        <f>IF(Tbl.Kosten[[#This Row],[Pnr.]]=GW$7,Tbl.Kosten[[#This Row],[Te financieren]],"")</f>
        <v/>
      </c>
      <c r="GX102" s="160" t="str">
        <f>IF(Tbl.Kosten[[#This Row],[Pnr.]]=GX$7,Tbl.Kosten[[#This Row],[Te financieren]],"")</f>
        <v/>
      </c>
      <c r="GY102" s="160" t="str">
        <f>IF(Tbl.Kosten[[#This Row],[Pnr.]]=GY$7,Tbl.Kosten[[#This Row],[Te financieren]],"")</f>
        <v/>
      </c>
      <c r="GZ102" s="160" t="str">
        <f>IF(Tbl.Kosten[[#This Row],[Pnr.]]=GZ$7,Tbl.Kosten[[#This Row],[Te financieren]],"")</f>
        <v/>
      </c>
      <c r="HA102" s="160" t="str">
        <f>IF(Tbl.Kosten[[#This Row],[Pnr.]]=HA$7,Tbl.Kosten[[#This Row],[Te financieren]],"")</f>
        <v/>
      </c>
      <c r="HB102" s="160" t="str">
        <f>IF(Tbl.Kosten[[#This Row],[Pnr.]]=HB$7,Tbl.Kosten[[#This Row],[Te financieren]],"")</f>
        <v/>
      </c>
      <c r="HC102" s="160" t="str">
        <f>IF(Tbl.Kosten[[#This Row],[Pnr.]]=HC$7,Tbl.Kosten[[#This Row],[Te financieren]],"")</f>
        <v/>
      </c>
      <c r="HD102" s="160" t="str">
        <f>IF(Tbl.Kosten[[#This Row],[Pnr.]]=HD$7,Tbl.Kosten[[#This Row],[Te financieren]],"")</f>
        <v/>
      </c>
      <c r="HE102" s="160" t="str">
        <f>IF(Tbl.Kosten[[#This Row],[Pnr.]]=HE$7,Tbl.Kosten[[#This Row],[Te financieren]],"")</f>
        <v/>
      </c>
      <c r="HF102" s="160" t="str">
        <f>IF(Tbl.Kosten[[#This Row],[Pnr.]]=HF$7,Tbl.Kosten[[#This Row],[Te financieren]],"")</f>
        <v/>
      </c>
      <c r="HG102" s="160" t="str">
        <f>IF(Tbl.Kosten[[#This Row],[Pnr.]]=HG$7,Tbl.Kosten[[#This Row],[Te financieren]],"")</f>
        <v/>
      </c>
      <c r="HH102" s="160" t="str">
        <f>IF(Tbl.Kosten[[#This Row],[Pnr.]]=HH$7,Tbl.Kosten[[#This Row],[Te financieren]],"")</f>
        <v/>
      </c>
      <c r="HI102" s="160" t="str">
        <f>IF(Tbl.Kosten[[#This Row],[Pnr.]]=HI$7,Tbl.Kosten[[#This Row],[Te financieren]],"")</f>
        <v/>
      </c>
      <c r="HJ102" s="160" t="str">
        <f>IF(Tbl.Kosten[[#This Row],[Pnr.]]=HJ$7,Tbl.Kosten[[#This Row],[Te financieren]],"")</f>
        <v/>
      </c>
      <c r="HK102" s="160" t="str">
        <f>IF(Tbl.Kosten[[#This Row],[Pnr.]]=HK$7,Tbl.Kosten[[#This Row],[Te financieren]],"")</f>
        <v/>
      </c>
      <c r="HL102" s="160" t="str">
        <f>IF(Tbl.Kosten[[#This Row],[Pnr.]]=HL$7,Tbl.Kosten[[#This Row],[Te financieren]],"")</f>
        <v/>
      </c>
      <c r="HM102" s="160" t="str">
        <f>IF(Tbl.Kosten[[#This Row],[Pnr.]]=HM$7,Tbl.Kosten[[#This Row],[Te financieren]],"")</f>
        <v/>
      </c>
      <c r="HN102" s="160" t="str">
        <f>IF(Tbl.Kosten[[#This Row],[Pnr.]]=HN$7,Tbl.Kosten[[#This Row],[Te financieren]],"")</f>
        <v/>
      </c>
      <c r="HO102" s="160" t="str">
        <f>IF(Tbl.Kosten[[#This Row],[Pnr.]]=HO$7,Tbl.Kosten[[#This Row],[Te financieren]],"")</f>
        <v/>
      </c>
      <c r="HP102" s="160" t="str">
        <f>IF(Tbl.Kosten[[#This Row],[Pnr.]]=HP$7,Tbl.Kosten[[#This Row],[Te financieren]],"")</f>
        <v/>
      </c>
      <c r="HQ102" s="160" t="str">
        <f>IF(Tbl.Kosten[[#This Row],[Pnr.]]=HQ$7,Tbl.Kosten[[#This Row],[Te financieren]],"")</f>
        <v/>
      </c>
      <c r="HR102" s="160" t="str">
        <f>IF(Tbl.Kosten[[#This Row],[Pnr.]]=HR$7,Tbl.Kosten[[#This Row],[Te financieren]],"")</f>
        <v/>
      </c>
      <c r="HS102" s="160" t="str">
        <f>IF(Tbl.Kosten[[#This Row],[Pnr.]]=HS$7,Tbl.Kosten[[#This Row],[Te financieren]],"")</f>
        <v/>
      </c>
      <c r="HT102" s="160" t="str">
        <f>IF(Tbl.Kosten[[#This Row],[Pnr.]]=HT$7,Tbl.Kosten[[#This Row],[Te financieren]],"")</f>
        <v/>
      </c>
      <c r="HU102" s="160" t="str">
        <f>IF(Tbl.Kosten[[#This Row],[Pnr.]]=HU$7,Tbl.Kosten[[#This Row],[Te financieren]],"")</f>
        <v/>
      </c>
      <c r="HV102" s="160" t="str">
        <f>IF(Tbl.Kosten[[#This Row],[Pnr.]]=HV$7,Tbl.Kosten[[#This Row],[Te financieren]],"")</f>
        <v/>
      </c>
      <c r="HW102" s="160" t="str">
        <f>IF(Tbl.Kosten[[#This Row],[Pnr.]]=HW$7,Tbl.Kosten[[#This Row],[Te financieren]],"")</f>
        <v/>
      </c>
    </row>
    <row r="103" spans="2:231" x14ac:dyDescent="0.3">
      <c r="B103" s="144"/>
      <c r="C103" s="147"/>
      <c r="D103" s="146"/>
      <c r="E103" s="147"/>
      <c r="F103" s="145"/>
      <c r="G103" s="11" t="str">
        <f>IF(Tbl.Kosten[[#This Row],[Medewerker e/o 
functie]]&lt;&gt;"",_xlfn.XLOOKUP(Tbl.Kosten[[#This Row],[Medewerker e/o 
functie]],Tbl.Uurtarief[Medewerker en/of functie],Tbl.Uurtarief[Uurtarief],"",0,1),"")</f>
        <v/>
      </c>
      <c r="H103" s="121">
        <f>IFERROR(Tbl.Kosten[[#This Row],[Uren]]*Tbl.Kosten[[#This Row],[Uurtarief]],0)</f>
        <v>0</v>
      </c>
      <c r="I103" s="119" t="str">
        <f>IF(Tbl.Kosten[[#This Row],[Subtotaal uren]]&lt;&gt;0,_xlfn.XLOOKUP(Tbl.Kosten[[#This Row],[Medewerker e/o 
functie]],Tbl.Uurtarief[Medewerker en/of functie],Tbl.Uurtarief[Kostensoort arbeid],"",0,1),"")</f>
        <v/>
      </c>
      <c r="J103" s="147"/>
      <c r="K103" s="145"/>
      <c r="L103" s="149" t="str">
        <f>IF(Tbl.Kosten[[#This Row],[Activum]]&lt;&gt;"",_xlfn.XLOOKUP(Tbl.Kosten[[#This Row],[Activum]],Tbl.Afschrijvingskosten[Activum],Tbl.Afschrijvingskosten[Tarief per afschrijvings-eenheid],"",0,1),"")</f>
        <v/>
      </c>
      <c r="M103" s="122">
        <f>IFERROR(Tbl.Kosten[[#This Row],[Een-
heden]]*Tbl.Kosten[[#This Row],[Afschrijvings-
tarief]],0)</f>
        <v>0</v>
      </c>
      <c r="N103" s="122" t="str">
        <f>IF(Tbl.Kosten[[#This Row],[Subtotaal afschrijving]]&lt;&gt;0,Lijsten!A101,"")</f>
        <v/>
      </c>
      <c r="O103" s="150"/>
      <c r="P103" s="145"/>
      <c r="Q103" s="148"/>
      <c r="R103" s="122">
        <f>IFERROR(Tbl.Kosten[[#This Row],[Aantal]]*Tbl.Kosten[[#This Row],[Tarief]],0)</f>
        <v>0</v>
      </c>
      <c r="S103" s="8">
        <f>IFERROR(Tbl.Kosten[[#This Row],[Subtotaal overige kosten]]+Tbl.Kosten[[#This Row],[Subtotaal uren]]+Tbl.Kosten[[#This Row],[Subtotaal afschrijving]],0)</f>
        <v>0</v>
      </c>
      <c r="T103" s="8">
        <f>IFERROR(Tbl.Kosten[[#This Row],[Totaal kosten]]*Tbl.Kosten[[#This Row],[Subsidie%]],0)</f>
        <v>0</v>
      </c>
      <c r="U103" s="4" t="str" cm="1">
        <f t="array" ref="U103">IFERROR(_xlfn.IFS(Tbl.Kosten[[#This Row],[Subtotaal uren]]&lt;&gt;0,Tbl.Kosten[[#This Row],[Kostensoort arbeid]],Tbl.Kosten[[#This Row],[Subtotaal afschrijving]]&lt;&gt;0,Tbl.Kosten[[#This Row],[Kostensoort afschrijving]],Tbl.Kosten[[#This Row],[Subtotaal overige kosten]]&lt;&gt;0,Tbl.Kosten[[#This Row],[Kostensoort overig]]),"")</f>
        <v/>
      </c>
      <c r="V103" s="4" t="str">
        <f>IFERROR(_xlfn.XLOOKUP(Tbl.Kosten[[#This Row],[Activiteitencode]],Tbl.Activiteiten[Activiteitcode],Tbl.Activiteiten[Werkpakketcode],"",0,1),"")</f>
        <v/>
      </c>
      <c r="W103" s="4" t="str">
        <f>IFERROR(_xlfn.XLOOKUP(Tbl.Kosten[[#This Row],[Werkpakketcode]],Tbl.Werkpakketten[Werkpakketcode],Tbl.Werkpakketten[Subsidiabele activiteit],"",0,1),"")</f>
        <v/>
      </c>
      <c r="X103" s="12">
        <f>IFERROR(_xlfn.XLOOKUP(Tbl.Kosten[[#This Row],[Sanr.]],Tbl.Subsidiehoogte[SAnr.],Tbl.Subsidiehoogte[Sub. Percentage],0,0,1),0)</f>
        <v>0</v>
      </c>
      <c r="Y103" s="154" t="str">
        <f>IFERROR(_xlfn.XLOOKUP(Tbl.Kosten[[#This Row],[Partnercode]],Tbl.Projectpartners[Partnercode],Tbl.Projectpartners[PNr.],"",0,1),"")</f>
        <v>P1</v>
      </c>
      <c r="Z103" s="158">
        <f>IF(Tbl.Kosten[[#This Row],[Pnr.]]=Z$7,Tbl.Kosten[[#This Row],[Totaal kosten]],"")</f>
        <v>0</v>
      </c>
      <c r="AA103" s="158" t="str">
        <f>IF(Tbl.Kosten[[#This Row],[Pnr.]]=AA$7,Tbl.Kosten[[#This Row],[Totaal kosten]],"")</f>
        <v/>
      </c>
      <c r="AB103" s="158" t="str">
        <f>IF(Tbl.Kosten[[#This Row],[Pnr.]]=AB$7,Tbl.Kosten[[#This Row],[Totaal kosten]],"")</f>
        <v/>
      </c>
      <c r="AC103" s="158" t="str">
        <f>IF(Tbl.Kosten[[#This Row],[Pnr.]]=AC$7,Tbl.Kosten[[#This Row],[Totaal kosten]],"")</f>
        <v/>
      </c>
      <c r="AD103" s="158" t="str">
        <f>IF(Tbl.Kosten[[#This Row],[Pnr.]]=AD$7,Tbl.Kosten[[#This Row],[Totaal kosten]],"")</f>
        <v/>
      </c>
      <c r="AE103" s="158" t="str">
        <f>IF(Tbl.Kosten[[#This Row],[Pnr.]]=AE$7,Tbl.Kosten[[#This Row],[Totaal kosten]],"")</f>
        <v/>
      </c>
      <c r="AF103" s="158" t="str">
        <f>IF(Tbl.Kosten[[#This Row],[Pnr.]]=AF$7,Tbl.Kosten[[#This Row],[Totaal kosten]],"")</f>
        <v/>
      </c>
      <c r="AG103" s="158" t="str">
        <f>IF(Tbl.Kosten[[#This Row],[Pnr.]]=AG$7,Tbl.Kosten[[#This Row],[Totaal kosten]],"")</f>
        <v/>
      </c>
      <c r="AH103" s="158" t="str">
        <f>IF(Tbl.Kosten[[#This Row],[Pnr.]]=AH$7,Tbl.Kosten[[#This Row],[Totaal kosten]],"")</f>
        <v/>
      </c>
      <c r="AI103" s="158" t="str">
        <f>IF(Tbl.Kosten[[#This Row],[Pnr.]]=AI$7,Tbl.Kosten[[#This Row],[Totaal kosten]],"")</f>
        <v/>
      </c>
      <c r="AJ103" s="158" t="str">
        <f>IF(Tbl.Kosten[[#This Row],[Pnr.]]=AJ$7,Tbl.Kosten[[#This Row],[Totaal kosten]],"")</f>
        <v/>
      </c>
      <c r="AK103" s="158" t="str">
        <f>IF(Tbl.Kosten[[#This Row],[Pnr.]]=AK$7,Tbl.Kosten[[#This Row],[Totaal kosten]],"")</f>
        <v/>
      </c>
      <c r="AL103" s="158" t="str">
        <f>IF(Tbl.Kosten[[#This Row],[Pnr.]]=AL$7,Tbl.Kosten[[#This Row],[Totaal kosten]],"")</f>
        <v/>
      </c>
      <c r="AM103" s="158" t="str">
        <f>IF(Tbl.Kosten[[#This Row],[Pnr.]]=AM$7,Tbl.Kosten[[#This Row],[Totaal kosten]],"")</f>
        <v/>
      </c>
      <c r="AN103" s="158" t="str">
        <f>IF(Tbl.Kosten[[#This Row],[Pnr.]]=AN$7,Tbl.Kosten[[#This Row],[Totaal kosten]],"")</f>
        <v/>
      </c>
      <c r="AO103" s="158" t="str">
        <f>IF(Tbl.Kosten[[#This Row],[Pnr.]]=AO$7,Tbl.Kosten[[#This Row],[Totaal kosten]],"")</f>
        <v/>
      </c>
      <c r="AP103" s="158" t="str">
        <f>IF(Tbl.Kosten[[#This Row],[Pnr.]]=AP$7,Tbl.Kosten[[#This Row],[Totaal kosten]],"")</f>
        <v/>
      </c>
      <c r="AQ103" s="158" t="str">
        <f>IF(Tbl.Kosten[[#This Row],[Pnr.]]=AQ$7,Tbl.Kosten[[#This Row],[Totaal kosten]],"")</f>
        <v/>
      </c>
      <c r="AR103" s="158" t="str">
        <f>IF(Tbl.Kosten[[#This Row],[Pnr.]]=AR$7,Tbl.Kosten[[#This Row],[Totaal kosten]],"")</f>
        <v/>
      </c>
      <c r="AS103" s="158" t="str">
        <f>IF(Tbl.Kosten[[#This Row],[Pnr.]]=AS$7,Tbl.Kosten[[#This Row],[Totaal kosten]],"")</f>
        <v/>
      </c>
      <c r="AT103" s="158" t="str">
        <f>IF(Tbl.Kosten[[#This Row],[Pnr.]]=AT$7,Tbl.Kosten[[#This Row],[Totaal kosten]],"")</f>
        <v/>
      </c>
      <c r="AU103" s="158" t="str">
        <f>IF(Tbl.Kosten[[#This Row],[Pnr.]]=AU$7,Tbl.Kosten[[#This Row],[Totaal kosten]],"")</f>
        <v/>
      </c>
      <c r="AV103" s="158" t="str">
        <f>IF(Tbl.Kosten[[#This Row],[Pnr.]]=AV$7,Tbl.Kosten[[#This Row],[Totaal kosten]],"")</f>
        <v/>
      </c>
      <c r="AW103" s="158" t="str">
        <f>IF(Tbl.Kosten[[#This Row],[Pnr.]]=AW$7,Tbl.Kosten[[#This Row],[Totaal kosten]],"")</f>
        <v/>
      </c>
      <c r="AX103" s="158" t="str">
        <f>IF(Tbl.Kosten[[#This Row],[Pnr.]]=AX$7,Tbl.Kosten[[#This Row],[Totaal kosten]],"")</f>
        <v/>
      </c>
      <c r="AY103" s="158" t="str">
        <f>IF(Tbl.Kosten[[#This Row],[Pnr.]]=AY$7,Tbl.Kosten[[#This Row],[Totaal kosten]],"")</f>
        <v/>
      </c>
      <c r="AZ103" s="158" t="str">
        <f>IF(Tbl.Kosten[[#This Row],[Pnr.]]=AZ$7,Tbl.Kosten[[#This Row],[Totaal kosten]],"")</f>
        <v/>
      </c>
      <c r="BA103" s="158" t="str">
        <f>IF(Tbl.Kosten[[#This Row],[Pnr.]]=BA$7,Tbl.Kosten[[#This Row],[Totaal kosten]],"")</f>
        <v/>
      </c>
      <c r="BB103" s="158" t="str">
        <f>IF(Tbl.Kosten[[#This Row],[Pnr.]]=BB$7,Tbl.Kosten[[#This Row],[Totaal kosten]],"")</f>
        <v/>
      </c>
      <c r="BC103" s="158" t="str">
        <f>IF(Tbl.Kosten[[#This Row],[Pnr.]]=BC$7,Tbl.Kosten[[#This Row],[Totaal kosten]],"")</f>
        <v/>
      </c>
      <c r="BD103" s="158" t="str">
        <f>IF(Tbl.Kosten[[#This Row],[Pnr.]]=BD$7,Tbl.Kosten[[#This Row],[Totaal kosten]],"")</f>
        <v/>
      </c>
      <c r="BE103" s="158" t="str">
        <f>IF(Tbl.Kosten[[#This Row],[Pnr.]]=BE$7,Tbl.Kosten[[#This Row],[Totaal kosten]],"")</f>
        <v/>
      </c>
      <c r="BF103" s="158" t="str">
        <f>IF(Tbl.Kosten[[#This Row],[Pnr.]]=BF$7,Tbl.Kosten[[#This Row],[Totaal kosten]],"")</f>
        <v/>
      </c>
      <c r="BG103" s="158" t="str">
        <f>IF(Tbl.Kosten[[#This Row],[Pnr.]]=BG$7,Tbl.Kosten[[#This Row],[Totaal kosten]],"")</f>
        <v/>
      </c>
      <c r="BH103" s="158" t="str">
        <f>IF(Tbl.Kosten[[#This Row],[Pnr.]]=BH$7,Tbl.Kosten[[#This Row],[Totaal kosten]],"")</f>
        <v/>
      </c>
      <c r="BI103" s="158" t="str">
        <f>IF(Tbl.Kosten[[#This Row],[Pnr.]]=BI$7,Tbl.Kosten[[#This Row],[Totaal kosten]],"")</f>
        <v/>
      </c>
      <c r="BJ103" s="158" t="str">
        <f>IF(Tbl.Kosten[[#This Row],[Pnr.]]=BJ$7,Tbl.Kosten[[#This Row],[Totaal kosten]],"")</f>
        <v/>
      </c>
      <c r="BK103" s="158" t="str">
        <f>IF(Tbl.Kosten[[#This Row],[Pnr.]]=BK$7,Tbl.Kosten[[#This Row],[Totaal kosten]],"")</f>
        <v/>
      </c>
      <c r="BL103" s="158" t="str">
        <f>IF(Tbl.Kosten[[#This Row],[Pnr.]]=BL$7,Tbl.Kosten[[#This Row],[Totaal kosten]],"")</f>
        <v/>
      </c>
      <c r="BM103" s="158" t="str">
        <f>IF(Tbl.Kosten[[#This Row],[Pnr.]]=BM$7,Tbl.Kosten[[#This Row],[Totaal kosten]],"")</f>
        <v/>
      </c>
      <c r="BN103" s="158" t="str">
        <f>IF(Tbl.Kosten[[#This Row],[Pnr.]]=BN$7,Tbl.Kosten[[#This Row],[Totaal kosten]],"")</f>
        <v/>
      </c>
      <c r="BO103" s="158" t="str">
        <f>IF(Tbl.Kosten[[#This Row],[Pnr.]]=BO$7,Tbl.Kosten[[#This Row],[Totaal kosten]],"")</f>
        <v/>
      </c>
      <c r="BP103" s="158" t="str">
        <f>IF(Tbl.Kosten[[#This Row],[Pnr.]]=BP$7,Tbl.Kosten[[#This Row],[Totaal kosten]],"")</f>
        <v/>
      </c>
      <c r="BQ103" s="158" t="str">
        <f>IF(Tbl.Kosten[[#This Row],[Pnr.]]=BQ$7,Tbl.Kosten[[#This Row],[Totaal kosten]],"")</f>
        <v/>
      </c>
      <c r="BR103" s="158" t="str">
        <f>IF(Tbl.Kosten[[#This Row],[Pnr.]]=BR$7,Tbl.Kosten[[#This Row],[Totaal kosten]],"")</f>
        <v/>
      </c>
      <c r="BS103" s="158" t="str">
        <f>IF(Tbl.Kosten[[#This Row],[Pnr.]]=BS$7,Tbl.Kosten[[#This Row],[Totaal kosten]],"")</f>
        <v/>
      </c>
      <c r="BT103" s="158" t="str">
        <f>IF(Tbl.Kosten[[#This Row],[Pnr.]]=BT$7,Tbl.Kosten[[#This Row],[Totaal kosten]],"")</f>
        <v/>
      </c>
      <c r="BU103" s="158" t="str">
        <f>IF(Tbl.Kosten[[#This Row],[Pnr.]]=BU$7,Tbl.Kosten[[#This Row],[Totaal kosten]],"")</f>
        <v/>
      </c>
      <c r="BV103" s="158" t="str">
        <f>IF(Tbl.Kosten[[#This Row],[Pnr.]]=BV$7,Tbl.Kosten[[#This Row],[Totaal kosten]],"")</f>
        <v/>
      </c>
      <c r="BW103" s="158" t="str">
        <f>IF(Tbl.Kosten[[#This Row],[Pnr.]]=BW$7,Tbl.Kosten[[#This Row],[Totaal kosten]],"")</f>
        <v/>
      </c>
      <c r="BX103" s="158" t="str">
        <f>IFERROR(_xlfn.XLOOKUP(Tbl.Kosten[[#This Row],[Werkpakketcode]],Tbl.Werkpakketten[Werkpakketcode],Tbl.Werkpakketten[WPnr.],"",0,1),"")</f>
        <v/>
      </c>
      <c r="BY103" s="158" t="str">
        <f>IF(Tbl.Kosten[[#This Row],[WPnr.]]=BY$7,Tbl.Kosten[[#This Row],[Totaal kosten]],"")</f>
        <v/>
      </c>
      <c r="BZ103" s="158" t="str">
        <f>IF(Tbl.Kosten[[#This Row],[WPnr.]]=BZ$7,Tbl.Kosten[[#This Row],[Totaal kosten]],"")</f>
        <v/>
      </c>
      <c r="CA103" s="158" t="str">
        <f>IF(Tbl.Kosten[[#This Row],[WPnr.]]=CA$7,Tbl.Kosten[[#This Row],[Totaal kosten]],"")</f>
        <v/>
      </c>
      <c r="CB103" s="158" t="str">
        <f>IF(Tbl.Kosten[[#This Row],[WPnr.]]=CB$7,Tbl.Kosten[[#This Row],[Totaal kosten]],"")</f>
        <v/>
      </c>
      <c r="CC103" s="158" t="str">
        <f>IF(Tbl.Kosten[[#This Row],[WPnr.]]=CC$7,Tbl.Kosten[[#This Row],[Totaal kosten]],"")</f>
        <v/>
      </c>
      <c r="CD103" s="158" t="str">
        <f>IF(Tbl.Kosten[[#This Row],[WPnr.]]=CD$7,Tbl.Kosten[[#This Row],[Totaal kosten]],"")</f>
        <v/>
      </c>
      <c r="CE103" s="158" t="str">
        <f>IF(Tbl.Kosten[[#This Row],[WPnr.]]=CE$7,Tbl.Kosten[[#This Row],[Totaal kosten]],"")</f>
        <v/>
      </c>
      <c r="CF103" s="158" t="str">
        <f>IF(Tbl.Kosten[[#This Row],[WPnr.]]=CF$7,Tbl.Kosten[[#This Row],[Totaal kosten]],"")</f>
        <v/>
      </c>
      <c r="CG103" s="158" t="str">
        <f>IF(Tbl.Kosten[[#This Row],[WPnr.]]=CG$7,Tbl.Kosten[[#This Row],[Totaal kosten]],"")</f>
        <v/>
      </c>
      <c r="CH103" s="158" t="str">
        <f>IF(Tbl.Kosten[[#This Row],[WPnr.]]=CH$7,Tbl.Kosten[[#This Row],[Totaal kosten]],"")</f>
        <v/>
      </c>
      <c r="CI103" s="158" t="str">
        <f>IF(Tbl.Kosten[[#This Row],[WPnr.]]=CI$7,Tbl.Kosten[[#This Row],[Totaal kosten]],"")</f>
        <v/>
      </c>
      <c r="CJ103" s="158" t="str">
        <f>IF(Tbl.Kosten[[#This Row],[WPnr.]]=CJ$7,Tbl.Kosten[[#This Row],[Totaal kosten]],"")</f>
        <v/>
      </c>
      <c r="CK103" s="158" t="str">
        <f>IF(Tbl.Kosten[[#This Row],[WPnr.]]=CK$7,Tbl.Kosten[[#This Row],[Totaal kosten]],"")</f>
        <v/>
      </c>
      <c r="CL103" s="158" t="str">
        <f>IF(Tbl.Kosten[[#This Row],[WPnr.]]=CL$7,Tbl.Kosten[[#This Row],[Totaal kosten]],"")</f>
        <v/>
      </c>
      <c r="CM103" s="158" t="str">
        <f>IF(Tbl.Kosten[[#This Row],[WPnr.]]=CM$7,Tbl.Kosten[[#This Row],[Totaal kosten]],"")</f>
        <v/>
      </c>
      <c r="CN103" s="158" t="str">
        <f>IF(Tbl.Kosten[[#This Row],[WPnr.]]=CN$7,Tbl.Kosten[[#This Row],[Totaal kosten]],"")</f>
        <v/>
      </c>
      <c r="CO103" s="158" t="str">
        <f>IF(Tbl.Kosten[[#This Row],[WPnr.]]=CO$7,Tbl.Kosten[[#This Row],[Totaal kosten]],"")</f>
        <v/>
      </c>
      <c r="CP103" s="158" t="str">
        <f>IF(Tbl.Kosten[[#This Row],[WPnr.]]=CP$7,Tbl.Kosten[[#This Row],[Totaal kosten]],"")</f>
        <v/>
      </c>
      <c r="CQ103" s="158" t="str">
        <f>IF(Tbl.Kosten[[#This Row],[WPnr.]]=CQ$7,Tbl.Kosten[[#This Row],[Totaal kosten]],"")</f>
        <v/>
      </c>
      <c r="CR103" s="158" t="str">
        <f>IF(Tbl.Kosten[[#This Row],[WPnr.]]=CR$7,Tbl.Kosten[[#This Row],[Totaal kosten]],"")</f>
        <v/>
      </c>
      <c r="CS103" s="158" t="str">
        <f>IF(Tbl.Kosten[[#This Row],[WPnr.]]=CS$7,Tbl.Kosten[[#This Row],[Totaal kosten]],"")</f>
        <v/>
      </c>
      <c r="CT103" s="158" t="str">
        <f>IF(Tbl.Kosten[[#This Row],[WPnr.]]=CT$7,Tbl.Kosten[[#This Row],[Totaal kosten]],"")</f>
        <v/>
      </c>
      <c r="CU103" s="158" t="str">
        <f>IF(Tbl.Kosten[[#This Row],[WPnr.]]=CU$7,Tbl.Kosten[[#This Row],[Totaal kosten]],"")</f>
        <v/>
      </c>
      <c r="CV103" s="158" t="str">
        <f>IF(Tbl.Kosten[[#This Row],[WPnr.]]=CV$7,Tbl.Kosten[[#This Row],[Totaal kosten]],"")</f>
        <v/>
      </c>
      <c r="CW103" s="158" t="str">
        <f>IF(Tbl.Kosten[[#This Row],[WPnr.]]=CW$7,Tbl.Kosten[[#This Row],[Totaal kosten]],"")</f>
        <v/>
      </c>
      <c r="CX103" s="158" t="str">
        <f>IF(Tbl.Kosten[[#This Row],[WPnr.]]=CX$7,Tbl.Kosten[[#This Row],[Totaal kosten]],"")</f>
        <v/>
      </c>
      <c r="CY103" s="158" t="str">
        <f>IF(Tbl.Kosten[[#This Row],[WPnr.]]=CY$7,Tbl.Kosten[[#This Row],[Totaal kosten]],"")</f>
        <v/>
      </c>
      <c r="CZ103" s="158" t="str">
        <f>IF(Tbl.Kosten[[#This Row],[WPnr.]]=CZ$7,Tbl.Kosten[[#This Row],[Totaal kosten]],"")</f>
        <v/>
      </c>
      <c r="DA103" s="158" t="str">
        <f>IF(Tbl.Kosten[[#This Row],[WPnr.]]=DA$7,Tbl.Kosten[[#This Row],[Totaal kosten]],"")</f>
        <v/>
      </c>
      <c r="DB103" s="158" t="str">
        <f>IF(Tbl.Kosten[[#This Row],[WPnr.]]=DB$7,Tbl.Kosten[[#This Row],[Totaal kosten]],"")</f>
        <v/>
      </c>
      <c r="DC103" s="158" t="str">
        <f>IF(Tbl.Kosten[[#This Row],[WPnr.]]=DC$7,Tbl.Kosten[[#This Row],[Totaal kosten]],"")</f>
        <v/>
      </c>
      <c r="DD103" s="158" t="str">
        <f>IF(Tbl.Kosten[[#This Row],[WPnr.]]=DD$7,Tbl.Kosten[[#This Row],[Totaal kosten]],"")</f>
        <v/>
      </c>
      <c r="DE103" s="158" t="str">
        <f>IF(Tbl.Kosten[[#This Row],[WPnr.]]=DE$7,Tbl.Kosten[[#This Row],[Totaal kosten]],"")</f>
        <v/>
      </c>
      <c r="DF103" s="158" t="str">
        <f>IF(Tbl.Kosten[[#This Row],[WPnr.]]=DF$7,Tbl.Kosten[[#This Row],[Totaal kosten]],"")</f>
        <v/>
      </c>
      <c r="DG103" s="158" t="str">
        <f>IF(Tbl.Kosten[[#This Row],[WPnr.]]=DG$7,Tbl.Kosten[[#This Row],[Totaal kosten]],"")</f>
        <v/>
      </c>
      <c r="DH103" s="158" t="str">
        <f>IF(Tbl.Kosten[[#This Row],[WPnr.]]=DH$7,Tbl.Kosten[[#This Row],[Totaal kosten]],"")</f>
        <v/>
      </c>
      <c r="DI103" s="158" t="str">
        <f>IF(Tbl.Kosten[[#This Row],[WPnr.]]=DI$7,Tbl.Kosten[[#This Row],[Totaal kosten]],"")</f>
        <v/>
      </c>
      <c r="DJ103" s="158" t="str">
        <f>IF(Tbl.Kosten[[#This Row],[WPnr.]]=DJ$7,Tbl.Kosten[[#This Row],[Totaal kosten]],"")</f>
        <v/>
      </c>
      <c r="DK103" s="158" t="str">
        <f>IF(Tbl.Kosten[[#This Row],[WPnr.]]=DK$7,Tbl.Kosten[[#This Row],[Totaal kosten]],"")</f>
        <v/>
      </c>
      <c r="DL103" s="158" t="str">
        <f>IF(Tbl.Kosten[[#This Row],[WPnr.]]=DL$7,Tbl.Kosten[[#This Row],[Totaal kosten]],"")</f>
        <v/>
      </c>
      <c r="DM103" s="158" t="str">
        <f>IF(Tbl.Kosten[[#This Row],[WPnr.]]=DM$7,Tbl.Kosten[[#This Row],[Totaal kosten]],"")</f>
        <v/>
      </c>
      <c r="DN103" s="158" t="str">
        <f>IF(Tbl.Kosten[[#This Row],[WPnr.]]=DN$7,Tbl.Kosten[[#This Row],[Totaal kosten]],"")</f>
        <v/>
      </c>
      <c r="DO103" s="158" t="str">
        <f>IF(Tbl.Kosten[[#This Row],[WPnr.]]=DO$7,Tbl.Kosten[[#This Row],[Totaal kosten]],"")</f>
        <v/>
      </c>
      <c r="DP103" s="158" t="str">
        <f>IF(Tbl.Kosten[[#This Row],[WPnr.]]=DP$7,Tbl.Kosten[[#This Row],[Totaal kosten]],"")</f>
        <v/>
      </c>
      <c r="DQ103" s="158" t="str">
        <f>IF(Tbl.Kosten[[#This Row],[WPnr.]]=DQ$7,Tbl.Kosten[[#This Row],[Totaal kosten]],"")</f>
        <v/>
      </c>
      <c r="DR103" s="158" t="str">
        <f>IF(Tbl.Kosten[[#This Row],[WPnr.]]=DR$7,Tbl.Kosten[[#This Row],[Totaal kosten]],"")</f>
        <v/>
      </c>
      <c r="DS103" s="158" t="str">
        <f>IF(Tbl.Kosten[[#This Row],[WPnr.]]=DS$7,Tbl.Kosten[[#This Row],[Totaal kosten]],"")</f>
        <v/>
      </c>
      <c r="DT103" s="158" t="str">
        <f>IF(Tbl.Kosten[[#This Row],[WPnr.]]=DT$7,Tbl.Kosten[[#This Row],[Totaal kosten]],"")</f>
        <v/>
      </c>
      <c r="DU103" s="158" t="str">
        <f>IF(Tbl.Kosten[[#This Row],[WPnr.]]=DU$7,Tbl.Kosten[[#This Row],[Totaal kosten]],"")</f>
        <v/>
      </c>
      <c r="DV103" s="158" t="str">
        <f>IF(Tbl.Kosten[[#This Row],[WPnr.]]=DV$7,Tbl.Kosten[[#This Row],[Totaal kosten]],"")</f>
        <v/>
      </c>
      <c r="DW103" s="160" t="str">
        <f>IFERROR(_xlfn.XLOOKUP(Tbl.Kosten[[#This Row],[Kostensoort]],Tbl.Kostensoorten[Kostensoorten],Tbl.Kostensoorten[KSnr.],"",0,1),"")</f>
        <v/>
      </c>
      <c r="DX103" s="160" t="str">
        <f>IF(Tbl.Kosten[[#This Row],[KSnr.]]=DX$7,Tbl.Kosten[[#This Row],[Totaal kosten]],"")</f>
        <v/>
      </c>
      <c r="DY103" s="160" t="str">
        <f>IF(Tbl.Kosten[[#This Row],[KSnr.]]=DY$7,Tbl.Kosten[[#This Row],[Totaal kosten]],"")</f>
        <v/>
      </c>
      <c r="DZ103" s="160" t="str">
        <f>IF(Tbl.Kosten[[#This Row],[KSnr.]]=DZ$7,Tbl.Kosten[[#This Row],[Totaal kosten]],"")</f>
        <v/>
      </c>
      <c r="EA103" s="160" t="str">
        <f>IF(Tbl.Kosten[[#This Row],[KSnr.]]=EA$7,Tbl.Kosten[[#This Row],[Totaal kosten]],"")</f>
        <v/>
      </c>
      <c r="EB103" s="160" t="str">
        <f>IF(Tbl.Kosten[[#This Row],[KSnr.]]=EB$7,Tbl.Kosten[[#This Row],[Totaal kosten]],"")</f>
        <v/>
      </c>
      <c r="EC103" s="160" t="str">
        <f>IF(Tbl.Kosten[[#This Row],[KSnr.]]=EC$7,Tbl.Kosten[[#This Row],[Totaal kosten]],"")</f>
        <v/>
      </c>
      <c r="ED103" s="160" t="str">
        <f>IF(Tbl.Kosten[[#This Row],[KSnr.]]=ED$7,Tbl.Kosten[[#This Row],[Totaal kosten]],"")</f>
        <v/>
      </c>
      <c r="EE103" s="160" t="str">
        <f>IF(Tbl.Kosten[[#This Row],[KSnr.]]=EE$7,Tbl.Kosten[[#This Row],[Totaal kosten]],"")</f>
        <v/>
      </c>
      <c r="EF103" s="160" t="str">
        <f>IF(Tbl.Kosten[[#This Row],[KSnr.]]=EF$7,Tbl.Kosten[[#This Row],[Totaal kosten]],"")</f>
        <v/>
      </c>
      <c r="EG103" s="160" t="str">
        <f>IF(Tbl.Kosten[[#This Row],[KSnr.]]=EG$7,Tbl.Kosten[[#This Row],[Totaal kosten]],"")</f>
        <v/>
      </c>
      <c r="EH103" s="160" t="str">
        <f>IF(Tbl.Kosten[[#This Row],[KSnr.]]=EH$7,Tbl.Kosten[[#This Row],[Totaal kosten]],"")</f>
        <v/>
      </c>
      <c r="EI103" s="160" t="str">
        <f>IF(Tbl.Kosten[[#This Row],[KSnr.]]=EI$7,Tbl.Kosten[[#This Row],[Totaal kosten]],"")</f>
        <v/>
      </c>
      <c r="EJ103" s="160" t="str">
        <f>IF(Tbl.Kosten[[#This Row],[KSnr.]]=EJ$7,Tbl.Kosten[[#This Row],[Totaal kosten]],"")</f>
        <v/>
      </c>
      <c r="EK103" s="160" t="str">
        <f>IF(Tbl.Kosten[[#This Row],[KSnr.]]=EK$7,Tbl.Kosten[[#This Row],[Totaal kosten]],"")</f>
        <v/>
      </c>
      <c r="EL103" s="160" t="str">
        <f>IF(Tbl.Kosten[[#This Row],[KSnr.]]=EL$7,Tbl.Kosten[[#This Row],[Totaal kosten]],"")</f>
        <v/>
      </c>
      <c r="EM103" s="160" t="str">
        <f>IF(Tbl.Kosten[[#This Row],[KSnr.]]=EM$7,Tbl.Kosten[[#This Row],[Totaal kosten]],"")</f>
        <v/>
      </c>
      <c r="EN103" s="160" t="str">
        <f>IF(Tbl.Kosten[[#This Row],[KSnr.]]=EN$7,Tbl.Kosten[[#This Row],[Totaal kosten]],"")</f>
        <v/>
      </c>
      <c r="EO103" s="160" t="str">
        <f>IF(Tbl.Kosten[[#This Row],[KSnr.]]=EO$7,Tbl.Kosten[[#This Row],[Totaal kosten]],"")</f>
        <v/>
      </c>
      <c r="EP103" s="160" t="str">
        <f>IF(Tbl.Kosten[[#This Row],[KSnr.]]=EP$7,Tbl.Kosten[[#This Row],[Totaal kosten]],"")</f>
        <v/>
      </c>
      <c r="EQ103" s="160" t="str">
        <f>IF(Tbl.Kosten[[#This Row],[KSnr.]]=EQ$7,Tbl.Kosten[[#This Row],[Totaal kosten]],"")</f>
        <v/>
      </c>
      <c r="ER103" s="154" t="str">
        <f>IFERROR(_xlfn.XLOOKUP(Tbl.Kosten[[#This Row],[Subsidieactiviteit]],Tbl.Subsidiehoogte[Subsidieactiviteit],Tbl.Subsidiehoogte[SAnr.],"",0,1),"")</f>
        <v/>
      </c>
      <c r="ES103" s="160" t="str">
        <f>IF(Tbl.Kosten[[#This Row],[Sanr.]]=ES$7,Tbl.Kosten[[#This Row],[Totaal kosten]],"")</f>
        <v/>
      </c>
      <c r="ET103" s="160" t="str">
        <f>IF(Tbl.Kosten[[#This Row],[Sanr.]]=ET$7,Tbl.Kosten[[#This Row],[Totaal kosten]],"")</f>
        <v/>
      </c>
      <c r="EU103" s="160" t="str">
        <f>IF(Tbl.Kosten[[#This Row],[Sanr.]]=EU$7,Tbl.Kosten[[#This Row],[Totaal kosten]],"")</f>
        <v/>
      </c>
      <c r="EV103" s="160" t="str">
        <f>IF(Tbl.Kosten[[#This Row],[Sanr.]]=EV$7,Tbl.Kosten[[#This Row],[Totaal kosten]],"")</f>
        <v/>
      </c>
      <c r="EW103" s="160" t="str">
        <f>IF(Tbl.Kosten[[#This Row],[Sanr.]]=EW$7,Tbl.Kosten[[#This Row],[Totaal kosten]],"")</f>
        <v/>
      </c>
      <c r="EX103" s="160" t="str">
        <f>IF(Tbl.Kosten[[#This Row],[Sanr.]]=EX$7,Tbl.Kosten[[#This Row],[Totaal kosten]],"")</f>
        <v/>
      </c>
      <c r="EY103" s="160" t="str">
        <f>IF(Tbl.Kosten[[#This Row],[Sanr.]]=EY$7,Tbl.Kosten[[#This Row],[Totaal kosten]],"")</f>
        <v/>
      </c>
      <c r="EZ103" s="160" t="str">
        <f>IF(Tbl.Kosten[[#This Row],[Sanr.]]=EZ$7,Tbl.Kosten[[#This Row],[Totaal kosten]],"")</f>
        <v/>
      </c>
      <c r="FA103" s="160" t="str">
        <f>IF(Tbl.Kosten[[#This Row],[Sanr.]]=FA$7,Tbl.Kosten[[#This Row],[Totaal kosten]],"")</f>
        <v/>
      </c>
      <c r="FB103" s="160" t="str">
        <f>IF(Tbl.Kosten[[#This Row],[Sanr.]]=FB$7,Tbl.Kosten[[#This Row],[Totaal kosten]],"")</f>
        <v/>
      </c>
      <c r="FC103" s="160" t="str">
        <f>IF(Tbl.Kosten[[#This Row],[Sanr.]]=FC$7,Tbl.Kosten[[#This Row],[Totaal kosten]],"")</f>
        <v/>
      </c>
      <c r="FD103" s="160" t="str">
        <f>IF(Tbl.Kosten[[#This Row],[Sanr.]]=FD$7,Tbl.Kosten[[#This Row],[Totaal kosten]],"")</f>
        <v/>
      </c>
      <c r="FE103" s="160" t="str">
        <f>IF(Tbl.Kosten[[#This Row],[Sanr.]]=FE$7,Tbl.Kosten[[#This Row],[Totaal kosten]],"")</f>
        <v/>
      </c>
      <c r="FF103" s="160" t="str">
        <f>IF(Tbl.Kosten[[#This Row],[Sanr.]]=FF$7,Tbl.Kosten[[#This Row],[Totaal kosten]],"")</f>
        <v/>
      </c>
      <c r="FG103" s="160" t="str">
        <f>IF(Tbl.Kosten[[#This Row],[Sanr.]]=FG$7,Tbl.Kosten[[#This Row],[Totaal kosten]],"")</f>
        <v/>
      </c>
      <c r="FH103" s="160" t="str">
        <f>IF(Tbl.Kosten[[#This Row],[Sanr.]]=FH$7,Tbl.Kosten[[#This Row],[Totaal kosten]],"")</f>
        <v/>
      </c>
      <c r="FI103" s="160" t="str">
        <f>IF(Tbl.Kosten[[#This Row],[Sanr.]]=FI$7,Tbl.Kosten[[#This Row],[Totaal kosten]],"")</f>
        <v/>
      </c>
      <c r="FJ103" s="160" t="str">
        <f>IF(Tbl.Kosten[[#This Row],[Sanr.]]=FJ$7,Tbl.Kosten[[#This Row],[Totaal kosten]],"")</f>
        <v/>
      </c>
      <c r="FK103" s="160" t="str">
        <f>IF(Tbl.Kosten[[#This Row],[Sanr.]]=FK$7,Tbl.Kosten[[#This Row],[Totaal kosten]],"")</f>
        <v/>
      </c>
      <c r="FL103" s="160" t="str">
        <f>IF(Tbl.Kosten[[#This Row],[Sanr.]]=FL$7,Tbl.Kosten[[#This Row],[Totaal kosten]],"")</f>
        <v/>
      </c>
      <c r="FM103" s="160" t="str">
        <f>IF(Tbl.Kosten[[#This Row],[Sanr.]]=FM$7,Tbl.Kosten[[#This Row],[Totaal kosten]],"")</f>
        <v/>
      </c>
      <c r="FN103" s="160" t="str">
        <f>IF(Tbl.Kosten[[#This Row],[Sanr.]]=FN$7,Tbl.Kosten[[#This Row],[Totaal kosten]],"")</f>
        <v/>
      </c>
      <c r="FO103" s="160" t="str">
        <f>IF(Tbl.Kosten[[#This Row],[Sanr.]]=FO$7,Tbl.Kosten[[#This Row],[Totaal kosten]],"")</f>
        <v/>
      </c>
      <c r="FP103" s="160" t="str">
        <f>IF(Tbl.Kosten[[#This Row],[Sanr.]]=FP$7,Tbl.Kosten[[#This Row],[Totaal kosten]],"")</f>
        <v/>
      </c>
      <c r="FQ103" s="160" t="str">
        <f>IF(Tbl.Kosten[[#This Row],[Sanr.]]=FQ$7,Tbl.Kosten[[#This Row],[Totaal kosten]],"")</f>
        <v/>
      </c>
      <c r="FR103" s="160" t="str">
        <f>IF(Tbl.Kosten[[#This Row],[Sanr.]]=FR$7,Tbl.Kosten[[#This Row],[Totaal kosten]],"")</f>
        <v/>
      </c>
      <c r="FS103" s="160" t="str">
        <f>IF(Tbl.Kosten[[#This Row],[Sanr.]]=FS$7,Tbl.Kosten[[#This Row],[Totaal kosten]],"")</f>
        <v/>
      </c>
      <c r="FT103" s="160" t="str">
        <f>IF(Tbl.Kosten[[#This Row],[Sanr.]]=FT$7,Tbl.Kosten[[#This Row],[Totaal kosten]],"")</f>
        <v/>
      </c>
      <c r="FU103" s="160" t="str">
        <f>IF(Tbl.Kosten[[#This Row],[Sanr.]]=FU$7,Tbl.Kosten[[#This Row],[Totaal kosten]],"")</f>
        <v/>
      </c>
      <c r="FV103" s="160" t="str">
        <f>IF(Tbl.Kosten[[#This Row],[Sanr.]]=FV$7,Tbl.Kosten[[#This Row],[Totaal kosten]],"")</f>
        <v/>
      </c>
      <c r="FW103" s="160" t="str">
        <f>IFERROR(_xlfn.XLOOKUP(Tbl.Kosten[[#This Row],[Activiteitencode]],Tbl.Activiteiten[Activiteitcode],Tbl.Activiteiten[Anr.],"",0,1),"")</f>
        <v/>
      </c>
      <c r="FX103" s="181" t="str">
        <f>_xlfn.CONCAT(Tbl.Kosten[[#This Row],[Pnr.]],Tbl.Kosten[[#This Row],[Sanr.]])</f>
        <v>P1</v>
      </c>
      <c r="FY103" s="160">
        <f>Tbl.Kosten[[#This Row],[Totaal kosten]]-Tbl.Kosten[[#This Row],[Subsidie]]</f>
        <v>0</v>
      </c>
      <c r="FZ103" s="160">
        <f>IF(Tbl.Kosten[[#This Row],[Pnr.]]=FZ$7,Tbl.Kosten[[#This Row],[Te financieren]],"")</f>
        <v>0</v>
      </c>
      <c r="GA103" s="160" t="str">
        <f>IF(Tbl.Kosten[[#This Row],[Pnr.]]=GA$7,Tbl.Kosten[[#This Row],[Te financieren]],"")</f>
        <v/>
      </c>
      <c r="GB103" s="160" t="str">
        <f>IF(Tbl.Kosten[[#This Row],[Pnr.]]=GB$7,Tbl.Kosten[[#This Row],[Te financieren]],"")</f>
        <v/>
      </c>
      <c r="GC103" s="160" t="str">
        <f>IF(Tbl.Kosten[[#This Row],[Pnr.]]=GC$7,Tbl.Kosten[[#This Row],[Te financieren]],"")</f>
        <v/>
      </c>
      <c r="GD103" s="160" t="str">
        <f>IF(Tbl.Kosten[[#This Row],[Pnr.]]=GD$7,Tbl.Kosten[[#This Row],[Te financieren]],"")</f>
        <v/>
      </c>
      <c r="GE103" s="160" t="str">
        <f>IF(Tbl.Kosten[[#This Row],[Pnr.]]=GE$7,Tbl.Kosten[[#This Row],[Te financieren]],"")</f>
        <v/>
      </c>
      <c r="GF103" s="160" t="str">
        <f>IF(Tbl.Kosten[[#This Row],[Pnr.]]=GF$7,Tbl.Kosten[[#This Row],[Te financieren]],"")</f>
        <v/>
      </c>
      <c r="GG103" s="160" t="str">
        <f>IF(Tbl.Kosten[[#This Row],[Pnr.]]=GG$7,Tbl.Kosten[[#This Row],[Te financieren]],"")</f>
        <v/>
      </c>
      <c r="GH103" s="160" t="str">
        <f>IF(Tbl.Kosten[[#This Row],[Pnr.]]=GH$7,Tbl.Kosten[[#This Row],[Te financieren]],"")</f>
        <v/>
      </c>
      <c r="GI103" s="160" t="str">
        <f>IF(Tbl.Kosten[[#This Row],[Pnr.]]=GI$7,Tbl.Kosten[[#This Row],[Te financieren]],"")</f>
        <v/>
      </c>
      <c r="GJ103" s="160" t="str">
        <f>IF(Tbl.Kosten[[#This Row],[Pnr.]]=GJ$7,Tbl.Kosten[[#This Row],[Te financieren]],"")</f>
        <v/>
      </c>
      <c r="GK103" s="160" t="str">
        <f>IF(Tbl.Kosten[[#This Row],[Pnr.]]=GK$7,Tbl.Kosten[[#This Row],[Te financieren]],"")</f>
        <v/>
      </c>
      <c r="GL103" s="160" t="str">
        <f>IF(Tbl.Kosten[[#This Row],[Pnr.]]=GL$7,Tbl.Kosten[[#This Row],[Te financieren]],"")</f>
        <v/>
      </c>
      <c r="GM103" s="160" t="str">
        <f>IF(Tbl.Kosten[[#This Row],[Pnr.]]=GM$7,Tbl.Kosten[[#This Row],[Te financieren]],"")</f>
        <v/>
      </c>
      <c r="GN103" s="160" t="str">
        <f>IF(Tbl.Kosten[[#This Row],[Pnr.]]=GN$7,Tbl.Kosten[[#This Row],[Te financieren]],"")</f>
        <v/>
      </c>
      <c r="GO103" s="160" t="str">
        <f>IF(Tbl.Kosten[[#This Row],[Pnr.]]=GO$7,Tbl.Kosten[[#This Row],[Te financieren]],"")</f>
        <v/>
      </c>
      <c r="GP103" s="160" t="str">
        <f>IF(Tbl.Kosten[[#This Row],[Pnr.]]=GP$7,Tbl.Kosten[[#This Row],[Te financieren]],"")</f>
        <v/>
      </c>
      <c r="GQ103" s="160" t="str">
        <f>IF(Tbl.Kosten[[#This Row],[Pnr.]]=GQ$7,Tbl.Kosten[[#This Row],[Te financieren]],"")</f>
        <v/>
      </c>
      <c r="GR103" s="160" t="str">
        <f>IF(Tbl.Kosten[[#This Row],[Pnr.]]=GR$7,Tbl.Kosten[[#This Row],[Te financieren]],"")</f>
        <v/>
      </c>
      <c r="GS103" s="160" t="str">
        <f>IF(Tbl.Kosten[[#This Row],[Pnr.]]=GS$7,Tbl.Kosten[[#This Row],[Te financieren]],"")</f>
        <v/>
      </c>
      <c r="GT103" s="160" t="str">
        <f>IF(Tbl.Kosten[[#This Row],[Pnr.]]=GT$7,Tbl.Kosten[[#This Row],[Te financieren]],"")</f>
        <v/>
      </c>
      <c r="GU103" s="160" t="str">
        <f>IF(Tbl.Kosten[[#This Row],[Pnr.]]=GU$7,Tbl.Kosten[[#This Row],[Te financieren]],"")</f>
        <v/>
      </c>
      <c r="GV103" s="160" t="str">
        <f>IF(Tbl.Kosten[[#This Row],[Pnr.]]=GV$7,Tbl.Kosten[[#This Row],[Te financieren]],"")</f>
        <v/>
      </c>
      <c r="GW103" s="160" t="str">
        <f>IF(Tbl.Kosten[[#This Row],[Pnr.]]=GW$7,Tbl.Kosten[[#This Row],[Te financieren]],"")</f>
        <v/>
      </c>
      <c r="GX103" s="160" t="str">
        <f>IF(Tbl.Kosten[[#This Row],[Pnr.]]=GX$7,Tbl.Kosten[[#This Row],[Te financieren]],"")</f>
        <v/>
      </c>
      <c r="GY103" s="160" t="str">
        <f>IF(Tbl.Kosten[[#This Row],[Pnr.]]=GY$7,Tbl.Kosten[[#This Row],[Te financieren]],"")</f>
        <v/>
      </c>
      <c r="GZ103" s="160" t="str">
        <f>IF(Tbl.Kosten[[#This Row],[Pnr.]]=GZ$7,Tbl.Kosten[[#This Row],[Te financieren]],"")</f>
        <v/>
      </c>
      <c r="HA103" s="160" t="str">
        <f>IF(Tbl.Kosten[[#This Row],[Pnr.]]=HA$7,Tbl.Kosten[[#This Row],[Te financieren]],"")</f>
        <v/>
      </c>
      <c r="HB103" s="160" t="str">
        <f>IF(Tbl.Kosten[[#This Row],[Pnr.]]=HB$7,Tbl.Kosten[[#This Row],[Te financieren]],"")</f>
        <v/>
      </c>
      <c r="HC103" s="160" t="str">
        <f>IF(Tbl.Kosten[[#This Row],[Pnr.]]=HC$7,Tbl.Kosten[[#This Row],[Te financieren]],"")</f>
        <v/>
      </c>
      <c r="HD103" s="160" t="str">
        <f>IF(Tbl.Kosten[[#This Row],[Pnr.]]=HD$7,Tbl.Kosten[[#This Row],[Te financieren]],"")</f>
        <v/>
      </c>
      <c r="HE103" s="160" t="str">
        <f>IF(Tbl.Kosten[[#This Row],[Pnr.]]=HE$7,Tbl.Kosten[[#This Row],[Te financieren]],"")</f>
        <v/>
      </c>
      <c r="HF103" s="160" t="str">
        <f>IF(Tbl.Kosten[[#This Row],[Pnr.]]=HF$7,Tbl.Kosten[[#This Row],[Te financieren]],"")</f>
        <v/>
      </c>
      <c r="HG103" s="160" t="str">
        <f>IF(Tbl.Kosten[[#This Row],[Pnr.]]=HG$7,Tbl.Kosten[[#This Row],[Te financieren]],"")</f>
        <v/>
      </c>
      <c r="HH103" s="160" t="str">
        <f>IF(Tbl.Kosten[[#This Row],[Pnr.]]=HH$7,Tbl.Kosten[[#This Row],[Te financieren]],"")</f>
        <v/>
      </c>
      <c r="HI103" s="160" t="str">
        <f>IF(Tbl.Kosten[[#This Row],[Pnr.]]=HI$7,Tbl.Kosten[[#This Row],[Te financieren]],"")</f>
        <v/>
      </c>
      <c r="HJ103" s="160" t="str">
        <f>IF(Tbl.Kosten[[#This Row],[Pnr.]]=HJ$7,Tbl.Kosten[[#This Row],[Te financieren]],"")</f>
        <v/>
      </c>
      <c r="HK103" s="160" t="str">
        <f>IF(Tbl.Kosten[[#This Row],[Pnr.]]=HK$7,Tbl.Kosten[[#This Row],[Te financieren]],"")</f>
        <v/>
      </c>
      <c r="HL103" s="160" t="str">
        <f>IF(Tbl.Kosten[[#This Row],[Pnr.]]=HL$7,Tbl.Kosten[[#This Row],[Te financieren]],"")</f>
        <v/>
      </c>
      <c r="HM103" s="160" t="str">
        <f>IF(Tbl.Kosten[[#This Row],[Pnr.]]=HM$7,Tbl.Kosten[[#This Row],[Te financieren]],"")</f>
        <v/>
      </c>
      <c r="HN103" s="160" t="str">
        <f>IF(Tbl.Kosten[[#This Row],[Pnr.]]=HN$7,Tbl.Kosten[[#This Row],[Te financieren]],"")</f>
        <v/>
      </c>
      <c r="HO103" s="160" t="str">
        <f>IF(Tbl.Kosten[[#This Row],[Pnr.]]=HO$7,Tbl.Kosten[[#This Row],[Te financieren]],"")</f>
        <v/>
      </c>
      <c r="HP103" s="160" t="str">
        <f>IF(Tbl.Kosten[[#This Row],[Pnr.]]=HP$7,Tbl.Kosten[[#This Row],[Te financieren]],"")</f>
        <v/>
      </c>
      <c r="HQ103" s="160" t="str">
        <f>IF(Tbl.Kosten[[#This Row],[Pnr.]]=HQ$7,Tbl.Kosten[[#This Row],[Te financieren]],"")</f>
        <v/>
      </c>
      <c r="HR103" s="160" t="str">
        <f>IF(Tbl.Kosten[[#This Row],[Pnr.]]=HR$7,Tbl.Kosten[[#This Row],[Te financieren]],"")</f>
        <v/>
      </c>
      <c r="HS103" s="160" t="str">
        <f>IF(Tbl.Kosten[[#This Row],[Pnr.]]=HS$7,Tbl.Kosten[[#This Row],[Te financieren]],"")</f>
        <v/>
      </c>
      <c r="HT103" s="160" t="str">
        <f>IF(Tbl.Kosten[[#This Row],[Pnr.]]=HT$7,Tbl.Kosten[[#This Row],[Te financieren]],"")</f>
        <v/>
      </c>
      <c r="HU103" s="160" t="str">
        <f>IF(Tbl.Kosten[[#This Row],[Pnr.]]=HU$7,Tbl.Kosten[[#This Row],[Te financieren]],"")</f>
        <v/>
      </c>
      <c r="HV103" s="160" t="str">
        <f>IF(Tbl.Kosten[[#This Row],[Pnr.]]=HV$7,Tbl.Kosten[[#This Row],[Te financieren]],"")</f>
        <v/>
      </c>
      <c r="HW103" s="160" t="str">
        <f>IF(Tbl.Kosten[[#This Row],[Pnr.]]=HW$7,Tbl.Kosten[[#This Row],[Te financieren]],"")</f>
        <v/>
      </c>
    </row>
    <row r="104" spans="2:231" x14ac:dyDescent="0.3">
      <c r="B104" s="144"/>
      <c r="C104" s="147"/>
      <c r="D104" s="146"/>
      <c r="E104" s="147"/>
      <c r="F104" s="145"/>
      <c r="G104" s="11" t="str">
        <f>IF(Tbl.Kosten[[#This Row],[Medewerker e/o 
functie]]&lt;&gt;"",_xlfn.XLOOKUP(Tbl.Kosten[[#This Row],[Medewerker e/o 
functie]],Tbl.Uurtarief[Medewerker en/of functie],Tbl.Uurtarief[Uurtarief],"",0,1),"")</f>
        <v/>
      </c>
      <c r="H104" s="121">
        <f>IFERROR(Tbl.Kosten[[#This Row],[Uren]]*Tbl.Kosten[[#This Row],[Uurtarief]],0)</f>
        <v>0</v>
      </c>
      <c r="I104" s="119" t="str">
        <f>IF(Tbl.Kosten[[#This Row],[Subtotaal uren]]&lt;&gt;0,_xlfn.XLOOKUP(Tbl.Kosten[[#This Row],[Medewerker e/o 
functie]],Tbl.Uurtarief[Medewerker en/of functie],Tbl.Uurtarief[Kostensoort arbeid],"",0,1),"")</f>
        <v/>
      </c>
      <c r="J104" s="147"/>
      <c r="K104" s="145"/>
      <c r="L104" s="149" t="str">
        <f>IF(Tbl.Kosten[[#This Row],[Activum]]&lt;&gt;"",_xlfn.XLOOKUP(Tbl.Kosten[[#This Row],[Activum]],Tbl.Afschrijvingskosten[Activum],Tbl.Afschrijvingskosten[Tarief per afschrijvings-eenheid],"",0,1),"")</f>
        <v/>
      </c>
      <c r="M104" s="122">
        <f>IFERROR(Tbl.Kosten[[#This Row],[Een-
heden]]*Tbl.Kosten[[#This Row],[Afschrijvings-
tarief]],0)</f>
        <v>0</v>
      </c>
      <c r="N104" s="122" t="str">
        <f>IF(Tbl.Kosten[[#This Row],[Subtotaal afschrijving]]&lt;&gt;0,Lijsten!A102,"")</f>
        <v/>
      </c>
      <c r="O104" s="150"/>
      <c r="P104" s="145"/>
      <c r="Q104" s="148"/>
      <c r="R104" s="122">
        <f>IFERROR(Tbl.Kosten[[#This Row],[Aantal]]*Tbl.Kosten[[#This Row],[Tarief]],0)</f>
        <v>0</v>
      </c>
      <c r="S104" s="8">
        <f>IFERROR(Tbl.Kosten[[#This Row],[Subtotaal overige kosten]]+Tbl.Kosten[[#This Row],[Subtotaal uren]]+Tbl.Kosten[[#This Row],[Subtotaal afschrijving]],0)</f>
        <v>0</v>
      </c>
      <c r="T104" s="8">
        <f>IFERROR(Tbl.Kosten[[#This Row],[Totaal kosten]]*Tbl.Kosten[[#This Row],[Subsidie%]],0)</f>
        <v>0</v>
      </c>
      <c r="U104" s="4" t="str" cm="1">
        <f t="array" ref="U104">IFERROR(_xlfn.IFS(Tbl.Kosten[[#This Row],[Subtotaal uren]]&lt;&gt;0,Tbl.Kosten[[#This Row],[Kostensoort arbeid]],Tbl.Kosten[[#This Row],[Subtotaal afschrijving]]&lt;&gt;0,Tbl.Kosten[[#This Row],[Kostensoort afschrijving]],Tbl.Kosten[[#This Row],[Subtotaal overige kosten]]&lt;&gt;0,Tbl.Kosten[[#This Row],[Kostensoort overig]]),"")</f>
        <v/>
      </c>
      <c r="V104" s="4" t="str">
        <f>IFERROR(_xlfn.XLOOKUP(Tbl.Kosten[[#This Row],[Activiteitencode]],Tbl.Activiteiten[Activiteitcode],Tbl.Activiteiten[Werkpakketcode],"",0,1),"")</f>
        <v/>
      </c>
      <c r="W104" s="4" t="str">
        <f>IFERROR(_xlfn.XLOOKUP(Tbl.Kosten[[#This Row],[Werkpakketcode]],Tbl.Werkpakketten[Werkpakketcode],Tbl.Werkpakketten[Subsidiabele activiteit],"",0,1),"")</f>
        <v/>
      </c>
      <c r="X104" s="12">
        <f>IFERROR(_xlfn.XLOOKUP(Tbl.Kosten[[#This Row],[Sanr.]],Tbl.Subsidiehoogte[SAnr.],Tbl.Subsidiehoogte[Sub. Percentage],0,0,1),0)</f>
        <v>0</v>
      </c>
      <c r="Y104" s="154" t="str">
        <f>IFERROR(_xlfn.XLOOKUP(Tbl.Kosten[[#This Row],[Partnercode]],Tbl.Projectpartners[Partnercode],Tbl.Projectpartners[PNr.],"",0,1),"")</f>
        <v>P1</v>
      </c>
      <c r="Z104" s="158">
        <f>IF(Tbl.Kosten[[#This Row],[Pnr.]]=Z$7,Tbl.Kosten[[#This Row],[Totaal kosten]],"")</f>
        <v>0</v>
      </c>
      <c r="AA104" s="158" t="str">
        <f>IF(Tbl.Kosten[[#This Row],[Pnr.]]=AA$7,Tbl.Kosten[[#This Row],[Totaal kosten]],"")</f>
        <v/>
      </c>
      <c r="AB104" s="158" t="str">
        <f>IF(Tbl.Kosten[[#This Row],[Pnr.]]=AB$7,Tbl.Kosten[[#This Row],[Totaal kosten]],"")</f>
        <v/>
      </c>
      <c r="AC104" s="158" t="str">
        <f>IF(Tbl.Kosten[[#This Row],[Pnr.]]=AC$7,Tbl.Kosten[[#This Row],[Totaal kosten]],"")</f>
        <v/>
      </c>
      <c r="AD104" s="158" t="str">
        <f>IF(Tbl.Kosten[[#This Row],[Pnr.]]=AD$7,Tbl.Kosten[[#This Row],[Totaal kosten]],"")</f>
        <v/>
      </c>
      <c r="AE104" s="158" t="str">
        <f>IF(Tbl.Kosten[[#This Row],[Pnr.]]=AE$7,Tbl.Kosten[[#This Row],[Totaal kosten]],"")</f>
        <v/>
      </c>
      <c r="AF104" s="158" t="str">
        <f>IF(Tbl.Kosten[[#This Row],[Pnr.]]=AF$7,Tbl.Kosten[[#This Row],[Totaal kosten]],"")</f>
        <v/>
      </c>
      <c r="AG104" s="158" t="str">
        <f>IF(Tbl.Kosten[[#This Row],[Pnr.]]=AG$7,Tbl.Kosten[[#This Row],[Totaal kosten]],"")</f>
        <v/>
      </c>
      <c r="AH104" s="158" t="str">
        <f>IF(Tbl.Kosten[[#This Row],[Pnr.]]=AH$7,Tbl.Kosten[[#This Row],[Totaal kosten]],"")</f>
        <v/>
      </c>
      <c r="AI104" s="158" t="str">
        <f>IF(Tbl.Kosten[[#This Row],[Pnr.]]=AI$7,Tbl.Kosten[[#This Row],[Totaal kosten]],"")</f>
        <v/>
      </c>
      <c r="AJ104" s="158" t="str">
        <f>IF(Tbl.Kosten[[#This Row],[Pnr.]]=AJ$7,Tbl.Kosten[[#This Row],[Totaal kosten]],"")</f>
        <v/>
      </c>
      <c r="AK104" s="158" t="str">
        <f>IF(Tbl.Kosten[[#This Row],[Pnr.]]=AK$7,Tbl.Kosten[[#This Row],[Totaal kosten]],"")</f>
        <v/>
      </c>
      <c r="AL104" s="158" t="str">
        <f>IF(Tbl.Kosten[[#This Row],[Pnr.]]=AL$7,Tbl.Kosten[[#This Row],[Totaal kosten]],"")</f>
        <v/>
      </c>
      <c r="AM104" s="158" t="str">
        <f>IF(Tbl.Kosten[[#This Row],[Pnr.]]=AM$7,Tbl.Kosten[[#This Row],[Totaal kosten]],"")</f>
        <v/>
      </c>
      <c r="AN104" s="158" t="str">
        <f>IF(Tbl.Kosten[[#This Row],[Pnr.]]=AN$7,Tbl.Kosten[[#This Row],[Totaal kosten]],"")</f>
        <v/>
      </c>
      <c r="AO104" s="158" t="str">
        <f>IF(Tbl.Kosten[[#This Row],[Pnr.]]=AO$7,Tbl.Kosten[[#This Row],[Totaal kosten]],"")</f>
        <v/>
      </c>
      <c r="AP104" s="158" t="str">
        <f>IF(Tbl.Kosten[[#This Row],[Pnr.]]=AP$7,Tbl.Kosten[[#This Row],[Totaal kosten]],"")</f>
        <v/>
      </c>
      <c r="AQ104" s="158" t="str">
        <f>IF(Tbl.Kosten[[#This Row],[Pnr.]]=AQ$7,Tbl.Kosten[[#This Row],[Totaal kosten]],"")</f>
        <v/>
      </c>
      <c r="AR104" s="158" t="str">
        <f>IF(Tbl.Kosten[[#This Row],[Pnr.]]=AR$7,Tbl.Kosten[[#This Row],[Totaal kosten]],"")</f>
        <v/>
      </c>
      <c r="AS104" s="158" t="str">
        <f>IF(Tbl.Kosten[[#This Row],[Pnr.]]=AS$7,Tbl.Kosten[[#This Row],[Totaal kosten]],"")</f>
        <v/>
      </c>
      <c r="AT104" s="158" t="str">
        <f>IF(Tbl.Kosten[[#This Row],[Pnr.]]=AT$7,Tbl.Kosten[[#This Row],[Totaal kosten]],"")</f>
        <v/>
      </c>
      <c r="AU104" s="158" t="str">
        <f>IF(Tbl.Kosten[[#This Row],[Pnr.]]=AU$7,Tbl.Kosten[[#This Row],[Totaal kosten]],"")</f>
        <v/>
      </c>
      <c r="AV104" s="158" t="str">
        <f>IF(Tbl.Kosten[[#This Row],[Pnr.]]=AV$7,Tbl.Kosten[[#This Row],[Totaal kosten]],"")</f>
        <v/>
      </c>
      <c r="AW104" s="158" t="str">
        <f>IF(Tbl.Kosten[[#This Row],[Pnr.]]=AW$7,Tbl.Kosten[[#This Row],[Totaal kosten]],"")</f>
        <v/>
      </c>
      <c r="AX104" s="158" t="str">
        <f>IF(Tbl.Kosten[[#This Row],[Pnr.]]=AX$7,Tbl.Kosten[[#This Row],[Totaal kosten]],"")</f>
        <v/>
      </c>
      <c r="AY104" s="158" t="str">
        <f>IF(Tbl.Kosten[[#This Row],[Pnr.]]=AY$7,Tbl.Kosten[[#This Row],[Totaal kosten]],"")</f>
        <v/>
      </c>
      <c r="AZ104" s="158" t="str">
        <f>IF(Tbl.Kosten[[#This Row],[Pnr.]]=AZ$7,Tbl.Kosten[[#This Row],[Totaal kosten]],"")</f>
        <v/>
      </c>
      <c r="BA104" s="158" t="str">
        <f>IF(Tbl.Kosten[[#This Row],[Pnr.]]=BA$7,Tbl.Kosten[[#This Row],[Totaal kosten]],"")</f>
        <v/>
      </c>
      <c r="BB104" s="158" t="str">
        <f>IF(Tbl.Kosten[[#This Row],[Pnr.]]=BB$7,Tbl.Kosten[[#This Row],[Totaal kosten]],"")</f>
        <v/>
      </c>
      <c r="BC104" s="158" t="str">
        <f>IF(Tbl.Kosten[[#This Row],[Pnr.]]=BC$7,Tbl.Kosten[[#This Row],[Totaal kosten]],"")</f>
        <v/>
      </c>
      <c r="BD104" s="158" t="str">
        <f>IF(Tbl.Kosten[[#This Row],[Pnr.]]=BD$7,Tbl.Kosten[[#This Row],[Totaal kosten]],"")</f>
        <v/>
      </c>
      <c r="BE104" s="158" t="str">
        <f>IF(Tbl.Kosten[[#This Row],[Pnr.]]=BE$7,Tbl.Kosten[[#This Row],[Totaal kosten]],"")</f>
        <v/>
      </c>
      <c r="BF104" s="158" t="str">
        <f>IF(Tbl.Kosten[[#This Row],[Pnr.]]=BF$7,Tbl.Kosten[[#This Row],[Totaal kosten]],"")</f>
        <v/>
      </c>
      <c r="BG104" s="158" t="str">
        <f>IF(Tbl.Kosten[[#This Row],[Pnr.]]=BG$7,Tbl.Kosten[[#This Row],[Totaal kosten]],"")</f>
        <v/>
      </c>
      <c r="BH104" s="158" t="str">
        <f>IF(Tbl.Kosten[[#This Row],[Pnr.]]=BH$7,Tbl.Kosten[[#This Row],[Totaal kosten]],"")</f>
        <v/>
      </c>
      <c r="BI104" s="158" t="str">
        <f>IF(Tbl.Kosten[[#This Row],[Pnr.]]=BI$7,Tbl.Kosten[[#This Row],[Totaal kosten]],"")</f>
        <v/>
      </c>
      <c r="BJ104" s="158" t="str">
        <f>IF(Tbl.Kosten[[#This Row],[Pnr.]]=BJ$7,Tbl.Kosten[[#This Row],[Totaal kosten]],"")</f>
        <v/>
      </c>
      <c r="BK104" s="158" t="str">
        <f>IF(Tbl.Kosten[[#This Row],[Pnr.]]=BK$7,Tbl.Kosten[[#This Row],[Totaal kosten]],"")</f>
        <v/>
      </c>
      <c r="BL104" s="158" t="str">
        <f>IF(Tbl.Kosten[[#This Row],[Pnr.]]=BL$7,Tbl.Kosten[[#This Row],[Totaal kosten]],"")</f>
        <v/>
      </c>
      <c r="BM104" s="158" t="str">
        <f>IF(Tbl.Kosten[[#This Row],[Pnr.]]=BM$7,Tbl.Kosten[[#This Row],[Totaal kosten]],"")</f>
        <v/>
      </c>
      <c r="BN104" s="158" t="str">
        <f>IF(Tbl.Kosten[[#This Row],[Pnr.]]=BN$7,Tbl.Kosten[[#This Row],[Totaal kosten]],"")</f>
        <v/>
      </c>
      <c r="BO104" s="158" t="str">
        <f>IF(Tbl.Kosten[[#This Row],[Pnr.]]=BO$7,Tbl.Kosten[[#This Row],[Totaal kosten]],"")</f>
        <v/>
      </c>
      <c r="BP104" s="158" t="str">
        <f>IF(Tbl.Kosten[[#This Row],[Pnr.]]=BP$7,Tbl.Kosten[[#This Row],[Totaal kosten]],"")</f>
        <v/>
      </c>
      <c r="BQ104" s="158" t="str">
        <f>IF(Tbl.Kosten[[#This Row],[Pnr.]]=BQ$7,Tbl.Kosten[[#This Row],[Totaal kosten]],"")</f>
        <v/>
      </c>
      <c r="BR104" s="158" t="str">
        <f>IF(Tbl.Kosten[[#This Row],[Pnr.]]=BR$7,Tbl.Kosten[[#This Row],[Totaal kosten]],"")</f>
        <v/>
      </c>
      <c r="BS104" s="158" t="str">
        <f>IF(Tbl.Kosten[[#This Row],[Pnr.]]=BS$7,Tbl.Kosten[[#This Row],[Totaal kosten]],"")</f>
        <v/>
      </c>
      <c r="BT104" s="158" t="str">
        <f>IF(Tbl.Kosten[[#This Row],[Pnr.]]=BT$7,Tbl.Kosten[[#This Row],[Totaal kosten]],"")</f>
        <v/>
      </c>
      <c r="BU104" s="158" t="str">
        <f>IF(Tbl.Kosten[[#This Row],[Pnr.]]=BU$7,Tbl.Kosten[[#This Row],[Totaal kosten]],"")</f>
        <v/>
      </c>
      <c r="BV104" s="158" t="str">
        <f>IF(Tbl.Kosten[[#This Row],[Pnr.]]=BV$7,Tbl.Kosten[[#This Row],[Totaal kosten]],"")</f>
        <v/>
      </c>
      <c r="BW104" s="158" t="str">
        <f>IF(Tbl.Kosten[[#This Row],[Pnr.]]=BW$7,Tbl.Kosten[[#This Row],[Totaal kosten]],"")</f>
        <v/>
      </c>
      <c r="BX104" s="158" t="str">
        <f>IFERROR(_xlfn.XLOOKUP(Tbl.Kosten[[#This Row],[Werkpakketcode]],Tbl.Werkpakketten[Werkpakketcode],Tbl.Werkpakketten[WPnr.],"",0,1),"")</f>
        <v/>
      </c>
      <c r="BY104" s="158" t="str">
        <f>IF(Tbl.Kosten[[#This Row],[WPnr.]]=BY$7,Tbl.Kosten[[#This Row],[Totaal kosten]],"")</f>
        <v/>
      </c>
      <c r="BZ104" s="158" t="str">
        <f>IF(Tbl.Kosten[[#This Row],[WPnr.]]=BZ$7,Tbl.Kosten[[#This Row],[Totaal kosten]],"")</f>
        <v/>
      </c>
      <c r="CA104" s="158" t="str">
        <f>IF(Tbl.Kosten[[#This Row],[WPnr.]]=CA$7,Tbl.Kosten[[#This Row],[Totaal kosten]],"")</f>
        <v/>
      </c>
      <c r="CB104" s="158" t="str">
        <f>IF(Tbl.Kosten[[#This Row],[WPnr.]]=CB$7,Tbl.Kosten[[#This Row],[Totaal kosten]],"")</f>
        <v/>
      </c>
      <c r="CC104" s="158" t="str">
        <f>IF(Tbl.Kosten[[#This Row],[WPnr.]]=CC$7,Tbl.Kosten[[#This Row],[Totaal kosten]],"")</f>
        <v/>
      </c>
      <c r="CD104" s="158" t="str">
        <f>IF(Tbl.Kosten[[#This Row],[WPnr.]]=CD$7,Tbl.Kosten[[#This Row],[Totaal kosten]],"")</f>
        <v/>
      </c>
      <c r="CE104" s="158" t="str">
        <f>IF(Tbl.Kosten[[#This Row],[WPnr.]]=CE$7,Tbl.Kosten[[#This Row],[Totaal kosten]],"")</f>
        <v/>
      </c>
      <c r="CF104" s="158" t="str">
        <f>IF(Tbl.Kosten[[#This Row],[WPnr.]]=CF$7,Tbl.Kosten[[#This Row],[Totaal kosten]],"")</f>
        <v/>
      </c>
      <c r="CG104" s="158" t="str">
        <f>IF(Tbl.Kosten[[#This Row],[WPnr.]]=CG$7,Tbl.Kosten[[#This Row],[Totaal kosten]],"")</f>
        <v/>
      </c>
      <c r="CH104" s="158" t="str">
        <f>IF(Tbl.Kosten[[#This Row],[WPnr.]]=CH$7,Tbl.Kosten[[#This Row],[Totaal kosten]],"")</f>
        <v/>
      </c>
      <c r="CI104" s="158" t="str">
        <f>IF(Tbl.Kosten[[#This Row],[WPnr.]]=CI$7,Tbl.Kosten[[#This Row],[Totaal kosten]],"")</f>
        <v/>
      </c>
      <c r="CJ104" s="158" t="str">
        <f>IF(Tbl.Kosten[[#This Row],[WPnr.]]=CJ$7,Tbl.Kosten[[#This Row],[Totaal kosten]],"")</f>
        <v/>
      </c>
      <c r="CK104" s="158" t="str">
        <f>IF(Tbl.Kosten[[#This Row],[WPnr.]]=CK$7,Tbl.Kosten[[#This Row],[Totaal kosten]],"")</f>
        <v/>
      </c>
      <c r="CL104" s="158" t="str">
        <f>IF(Tbl.Kosten[[#This Row],[WPnr.]]=CL$7,Tbl.Kosten[[#This Row],[Totaal kosten]],"")</f>
        <v/>
      </c>
      <c r="CM104" s="158" t="str">
        <f>IF(Tbl.Kosten[[#This Row],[WPnr.]]=CM$7,Tbl.Kosten[[#This Row],[Totaal kosten]],"")</f>
        <v/>
      </c>
      <c r="CN104" s="158" t="str">
        <f>IF(Tbl.Kosten[[#This Row],[WPnr.]]=CN$7,Tbl.Kosten[[#This Row],[Totaal kosten]],"")</f>
        <v/>
      </c>
      <c r="CO104" s="158" t="str">
        <f>IF(Tbl.Kosten[[#This Row],[WPnr.]]=CO$7,Tbl.Kosten[[#This Row],[Totaal kosten]],"")</f>
        <v/>
      </c>
      <c r="CP104" s="158" t="str">
        <f>IF(Tbl.Kosten[[#This Row],[WPnr.]]=CP$7,Tbl.Kosten[[#This Row],[Totaal kosten]],"")</f>
        <v/>
      </c>
      <c r="CQ104" s="158" t="str">
        <f>IF(Tbl.Kosten[[#This Row],[WPnr.]]=CQ$7,Tbl.Kosten[[#This Row],[Totaal kosten]],"")</f>
        <v/>
      </c>
      <c r="CR104" s="158" t="str">
        <f>IF(Tbl.Kosten[[#This Row],[WPnr.]]=CR$7,Tbl.Kosten[[#This Row],[Totaal kosten]],"")</f>
        <v/>
      </c>
      <c r="CS104" s="158" t="str">
        <f>IF(Tbl.Kosten[[#This Row],[WPnr.]]=CS$7,Tbl.Kosten[[#This Row],[Totaal kosten]],"")</f>
        <v/>
      </c>
      <c r="CT104" s="158" t="str">
        <f>IF(Tbl.Kosten[[#This Row],[WPnr.]]=CT$7,Tbl.Kosten[[#This Row],[Totaal kosten]],"")</f>
        <v/>
      </c>
      <c r="CU104" s="158" t="str">
        <f>IF(Tbl.Kosten[[#This Row],[WPnr.]]=CU$7,Tbl.Kosten[[#This Row],[Totaal kosten]],"")</f>
        <v/>
      </c>
      <c r="CV104" s="158" t="str">
        <f>IF(Tbl.Kosten[[#This Row],[WPnr.]]=CV$7,Tbl.Kosten[[#This Row],[Totaal kosten]],"")</f>
        <v/>
      </c>
      <c r="CW104" s="158" t="str">
        <f>IF(Tbl.Kosten[[#This Row],[WPnr.]]=CW$7,Tbl.Kosten[[#This Row],[Totaal kosten]],"")</f>
        <v/>
      </c>
      <c r="CX104" s="158" t="str">
        <f>IF(Tbl.Kosten[[#This Row],[WPnr.]]=CX$7,Tbl.Kosten[[#This Row],[Totaal kosten]],"")</f>
        <v/>
      </c>
      <c r="CY104" s="158" t="str">
        <f>IF(Tbl.Kosten[[#This Row],[WPnr.]]=CY$7,Tbl.Kosten[[#This Row],[Totaal kosten]],"")</f>
        <v/>
      </c>
      <c r="CZ104" s="158" t="str">
        <f>IF(Tbl.Kosten[[#This Row],[WPnr.]]=CZ$7,Tbl.Kosten[[#This Row],[Totaal kosten]],"")</f>
        <v/>
      </c>
      <c r="DA104" s="158" t="str">
        <f>IF(Tbl.Kosten[[#This Row],[WPnr.]]=DA$7,Tbl.Kosten[[#This Row],[Totaal kosten]],"")</f>
        <v/>
      </c>
      <c r="DB104" s="158" t="str">
        <f>IF(Tbl.Kosten[[#This Row],[WPnr.]]=DB$7,Tbl.Kosten[[#This Row],[Totaal kosten]],"")</f>
        <v/>
      </c>
      <c r="DC104" s="158" t="str">
        <f>IF(Tbl.Kosten[[#This Row],[WPnr.]]=DC$7,Tbl.Kosten[[#This Row],[Totaal kosten]],"")</f>
        <v/>
      </c>
      <c r="DD104" s="158" t="str">
        <f>IF(Tbl.Kosten[[#This Row],[WPnr.]]=DD$7,Tbl.Kosten[[#This Row],[Totaal kosten]],"")</f>
        <v/>
      </c>
      <c r="DE104" s="158" t="str">
        <f>IF(Tbl.Kosten[[#This Row],[WPnr.]]=DE$7,Tbl.Kosten[[#This Row],[Totaal kosten]],"")</f>
        <v/>
      </c>
      <c r="DF104" s="158" t="str">
        <f>IF(Tbl.Kosten[[#This Row],[WPnr.]]=DF$7,Tbl.Kosten[[#This Row],[Totaal kosten]],"")</f>
        <v/>
      </c>
      <c r="DG104" s="158" t="str">
        <f>IF(Tbl.Kosten[[#This Row],[WPnr.]]=DG$7,Tbl.Kosten[[#This Row],[Totaal kosten]],"")</f>
        <v/>
      </c>
      <c r="DH104" s="158" t="str">
        <f>IF(Tbl.Kosten[[#This Row],[WPnr.]]=DH$7,Tbl.Kosten[[#This Row],[Totaal kosten]],"")</f>
        <v/>
      </c>
      <c r="DI104" s="158" t="str">
        <f>IF(Tbl.Kosten[[#This Row],[WPnr.]]=DI$7,Tbl.Kosten[[#This Row],[Totaal kosten]],"")</f>
        <v/>
      </c>
      <c r="DJ104" s="158" t="str">
        <f>IF(Tbl.Kosten[[#This Row],[WPnr.]]=DJ$7,Tbl.Kosten[[#This Row],[Totaal kosten]],"")</f>
        <v/>
      </c>
      <c r="DK104" s="158" t="str">
        <f>IF(Tbl.Kosten[[#This Row],[WPnr.]]=DK$7,Tbl.Kosten[[#This Row],[Totaal kosten]],"")</f>
        <v/>
      </c>
      <c r="DL104" s="158" t="str">
        <f>IF(Tbl.Kosten[[#This Row],[WPnr.]]=DL$7,Tbl.Kosten[[#This Row],[Totaal kosten]],"")</f>
        <v/>
      </c>
      <c r="DM104" s="158" t="str">
        <f>IF(Tbl.Kosten[[#This Row],[WPnr.]]=DM$7,Tbl.Kosten[[#This Row],[Totaal kosten]],"")</f>
        <v/>
      </c>
      <c r="DN104" s="158" t="str">
        <f>IF(Tbl.Kosten[[#This Row],[WPnr.]]=DN$7,Tbl.Kosten[[#This Row],[Totaal kosten]],"")</f>
        <v/>
      </c>
      <c r="DO104" s="158" t="str">
        <f>IF(Tbl.Kosten[[#This Row],[WPnr.]]=DO$7,Tbl.Kosten[[#This Row],[Totaal kosten]],"")</f>
        <v/>
      </c>
      <c r="DP104" s="158" t="str">
        <f>IF(Tbl.Kosten[[#This Row],[WPnr.]]=DP$7,Tbl.Kosten[[#This Row],[Totaal kosten]],"")</f>
        <v/>
      </c>
      <c r="DQ104" s="158" t="str">
        <f>IF(Tbl.Kosten[[#This Row],[WPnr.]]=DQ$7,Tbl.Kosten[[#This Row],[Totaal kosten]],"")</f>
        <v/>
      </c>
      <c r="DR104" s="158" t="str">
        <f>IF(Tbl.Kosten[[#This Row],[WPnr.]]=DR$7,Tbl.Kosten[[#This Row],[Totaal kosten]],"")</f>
        <v/>
      </c>
      <c r="DS104" s="158" t="str">
        <f>IF(Tbl.Kosten[[#This Row],[WPnr.]]=DS$7,Tbl.Kosten[[#This Row],[Totaal kosten]],"")</f>
        <v/>
      </c>
      <c r="DT104" s="158" t="str">
        <f>IF(Tbl.Kosten[[#This Row],[WPnr.]]=DT$7,Tbl.Kosten[[#This Row],[Totaal kosten]],"")</f>
        <v/>
      </c>
      <c r="DU104" s="158" t="str">
        <f>IF(Tbl.Kosten[[#This Row],[WPnr.]]=DU$7,Tbl.Kosten[[#This Row],[Totaal kosten]],"")</f>
        <v/>
      </c>
      <c r="DV104" s="158" t="str">
        <f>IF(Tbl.Kosten[[#This Row],[WPnr.]]=DV$7,Tbl.Kosten[[#This Row],[Totaal kosten]],"")</f>
        <v/>
      </c>
      <c r="DW104" s="160" t="str">
        <f>IFERROR(_xlfn.XLOOKUP(Tbl.Kosten[[#This Row],[Kostensoort]],Tbl.Kostensoorten[Kostensoorten],Tbl.Kostensoorten[KSnr.],"",0,1),"")</f>
        <v/>
      </c>
      <c r="DX104" s="160" t="str">
        <f>IF(Tbl.Kosten[[#This Row],[KSnr.]]=DX$7,Tbl.Kosten[[#This Row],[Totaal kosten]],"")</f>
        <v/>
      </c>
      <c r="DY104" s="160" t="str">
        <f>IF(Tbl.Kosten[[#This Row],[KSnr.]]=DY$7,Tbl.Kosten[[#This Row],[Totaal kosten]],"")</f>
        <v/>
      </c>
      <c r="DZ104" s="160" t="str">
        <f>IF(Tbl.Kosten[[#This Row],[KSnr.]]=DZ$7,Tbl.Kosten[[#This Row],[Totaal kosten]],"")</f>
        <v/>
      </c>
      <c r="EA104" s="160" t="str">
        <f>IF(Tbl.Kosten[[#This Row],[KSnr.]]=EA$7,Tbl.Kosten[[#This Row],[Totaal kosten]],"")</f>
        <v/>
      </c>
      <c r="EB104" s="160" t="str">
        <f>IF(Tbl.Kosten[[#This Row],[KSnr.]]=EB$7,Tbl.Kosten[[#This Row],[Totaal kosten]],"")</f>
        <v/>
      </c>
      <c r="EC104" s="160" t="str">
        <f>IF(Tbl.Kosten[[#This Row],[KSnr.]]=EC$7,Tbl.Kosten[[#This Row],[Totaal kosten]],"")</f>
        <v/>
      </c>
      <c r="ED104" s="160" t="str">
        <f>IF(Tbl.Kosten[[#This Row],[KSnr.]]=ED$7,Tbl.Kosten[[#This Row],[Totaal kosten]],"")</f>
        <v/>
      </c>
      <c r="EE104" s="160" t="str">
        <f>IF(Tbl.Kosten[[#This Row],[KSnr.]]=EE$7,Tbl.Kosten[[#This Row],[Totaal kosten]],"")</f>
        <v/>
      </c>
      <c r="EF104" s="160" t="str">
        <f>IF(Tbl.Kosten[[#This Row],[KSnr.]]=EF$7,Tbl.Kosten[[#This Row],[Totaal kosten]],"")</f>
        <v/>
      </c>
      <c r="EG104" s="160" t="str">
        <f>IF(Tbl.Kosten[[#This Row],[KSnr.]]=EG$7,Tbl.Kosten[[#This Row],[Totaal kosten]],"")</f>
        <v/>
      </c>
      <c r="EH104" s="160" t="str">
        <f>IF(Tbl.Kosten[[#This Row],[KSnr.]]=EH$7,Tbl.Kosten[[#This Row],[Totaal kosten]],"")</f>
        <v/>
      </c>
      <c r="EI104" s="160" t="str">
        <f>IF(Tbl.Kosten[[#This Row],[KSnr.]]=EI$7,Tbl.Kosten[[#This Row],[Totaal kosten]],"")</f>
        <v/>
      </c>
      <c r="EJ104" s="160" t="str">
        <f>IF(Tbl.Kosten[[#This Row],[KSnr.]]=EJ$7,Tbl.Kosten[[#This Row],[Totaal kosten]],"")</f>
        <v/>
      </c>
      <c r="EK104" s="160" t="str">
        <f>IF(Tbl.Kosten[[#This Row],[KSnr.]]=EK$7,Tbl.Kosten[[#This Row],[Totaal kosten]],"")</f>
        <v/>
      </c>
      <c r="EL104" s="160" t="str">
        <f>IF(Tbl.Kosten[[#This Row],[KSnr.]]=EL$7,Tbl.Kosten[[#This Row],[Totaal kosten]],"")</f>
        <v/>
      </c>
      <c r="EM104" s="160" t="str">
        <f>IF(Tbl.Kosten[[#This Row],[KSnr.]]=EM$7,Tbl.Kosten[[#This Row],[Totaal kosten]],"")</f>
        <v/>
      </c>
      <c r="EN104" s="160" t="str">
        <f>IF(Tbl.Kosten[[#This Row],[KSnr.]]=EN$7,Tbl.Kosten[[#This Row],[Totaal kosten]],"")</f>
        <v/>
      </c>
      <c r="EO104" s="160" t="str">
        <f>IF(Tbl.Kosten[[#This Row],[KSnr.]]=EO$7,Tbl.Kosten[[#This Row],[Totaal kosten]],"")</f>
        <v/>
      </c>
      <c r="EP104" s="160" t="str">
        <f>IF(Tbl.Kosten[[#This Row],[KSnr.]]=EP$7,Tbl.Kosten[[#This Row],[Totaal kosten]],"")</f>
        <v/>
      </c>
      <c r="EQ104" s="160" t="str">
        <f>IF(Tbl.Kosten[[#This Row],[KSnr.]]=EQ$7,Tbl.Kosten[[#This Row],[Totaal kosten]],"")</f>
        <v/>
      </c>
      <c r="ER104" s="154" t="str">
        <f>IFERROR(_xlfn.XLOOKUP(Tbl.Kosten[[#This Row],[Subsidieactiviteit]],Tbl.Subsidiehoogte[Subsidieactiviteit],Tbl.Subsidiehoogte[SAnr.],"",0,1),"")</f>
        <v/>
      </c>
      <c r="ES104" s="160" t="str">
        <f>IF(Tbl.Kosten[[#This Row],[Sanr.]]=ES$7,Tbl.Kosten[[#This Row],[Totaal kosten]],"")</f>
        <v/>
      </c>
      <c r="ET104" s="160" t="str">
        <f>IF(Tbl.Kosten[[#This Row],[Sanr.]]=ET$7,Tbl.Kosten[[#This Row],[Totaal kosten]],"")</f>
        <v/>
      </c>
      <c r="EU104" s="160" t="str">
        <f>IF(Tbl.Kosten[[#This Row],[Sanr.]]=EU$7,Tbl.Kosten[[#This Row],[Totaal kosten]],"")</f>
        <v/>
      </c>
      <c r="EV104" s="160" t="str">
        <f>IF(Tbl.Kosten[[#This Row],[Sanr.]]=EV$7,Tbl.Kosten[[#This Row],[Totaal kosten]],"")</f>
        <v/>
      </c>
      <c r="EW104" s="160" t="str">
        <f>IF(Tbl.Kosten[[#This Row],[Sanr.]]=EW$7,Tbl.Kosten[[#This Row],[Totaal kosten]],"")</f>
        <v/>
      </c>
      <c r="EX104" s="160" t="str">
        <f>IF(Tbl.Kosten[[#This Row],[Sanr.]]=EX$7,Tbl.Kosten[[#This Row],[Totaal kosten]],"")</f>
        <v/>
      </c>
      <c r="EY104" s="160" t="str">
        <f>IF(Tbl.Kosten[[#This Row],[Sanr.]]=EY$7,Tbl.Kosten[[#This Row],[Totaal kosten]],"")</f>
        <v/>
      </c>
      <c r="EZ104" s="160" t="str">
        <f>IF(Tbl.Kosten[[#This Row],[Sanr.]]=EZ$7,Tbl.Kosten[[#This Row],[Totaal kosten]],"")</f>
        <v/>
      </c>
      <c r="FA104" s="160" t="str">
        <f>IF(Tbl.Kosten[[#This Row],[Sanr.]]=FA$7,Tbl.Kosten[[#This Row],[Totaal kosten]],"")</f>
        <v/>
      </c>
      <c r="FB104" s="160" t="str">
        <f>IF(Tbl.Kosten[[#This Row],[Sanr.]]=FB$7,Tbl.Kosten[[#This Row],[Totaal kosten]],"")</f>
        <v/>
      </c>
      <c r="FC104" s="160" t="str">
        <f>IF(Tbl.Kosten[[#This Row],[Sanr.]]=FC$7,Tbl.Kosten[[#This Row],[Totaal kosten]],"")</f>
        <v/>
      </c>
      <c r="FD104" s="160" t="str">
        <f>IF(Tbl.Kosten[[#This Row],[Sanr.]]=FD$7,Tbl.Kosten[[#This Row],[Totaal kosten]],"")</f>
        <v/>
      </c>
      <c r="FE104" s="160" t="str">
        <f>IF(Tbl.Kosten[[#This Row],[Sanr.]]=FE$7,Tbl.Kosten[[#This Row],[Totaal kosten]],"")</f>
        <v/>
      </c>
      <c r="FF104" s="160" t="str">
        <f>IF(Tbl.Kosten[[#This Row],[Sanr.]]=FF$7,Tbl.Kosten[[#This Row],[Totaal kosten]],"")</f>
        <v/>
      </c>
      <c r="FG104" s="160" t="str">
        <f>IF(Tbl.Kosten[[#This Row],[Sanr.]]=FG$7,Tbl.Kosten[[#This Row],[Totaal kosten]],"")</f>
        <v/>
      </c>
      <c r="FH104" s="160" t="str">
        <f>IF(Tbl.Kosten[[#This Row],[Sanr.]]=FH$7,Tbl.Kosten[[#This Row],[Totaal kosten]],"")</f>
        <v/>
      </c>
      <c r="FI104" s="160" t="str">
        <f>IF(Tbl.Kosten[[#This Row],[Sanr.]]=FI$7,Tbl.Kosten[[#This Row],[Totaal kosten]],"")</f>
        <v/>
      </c>
      <c r="FJ104" s="160" t="str">
        <f>IF(Tbl.Kosten[[#This Row],[Sanr.]]=FJ$7,Tbl.Kosten[[#This Row],[Totaal kosten]],"")</f>
        <v/>
      </c>
      <c r="FK104" s="160" t="str">
        <f>IF(Tbl.Kosten[[#This Row],[Sanr.]]=FK$7,Tbl.Kosten[[#This Row],[Totaal kosten]],"")</f>
        <v/>
      </c>
      <c r="FL104" s="160" t="str">
        <f>IF(Tbl.Kosten[[#This Row],[Sanr.]]=FL$7,Tbl.Kosten[[#This Row],[Totaal kosten]],"")</f>
        <v/>
      </c>
      <c r="FM104" s="160" t="str">
        <f>IF(Tbl.Kosten[[#This Row],[Sanr.]]=FM$7,Tbl.Kosten[[#This Row],[Totaal kosten]],"")</f>
        <v/>
      </c>
      <c r="FN104" s="160" t="str">
        <f>IF(Tbl.Kosten[[#This Row],[Sanr.]]=FN$7,Tbl.Kosten[[#This Row],[Totaal kosten]],"")</f>
        <v/>
      </c>
      <c r="FO104" s="160" t="str">
        <f>IF(Tbl.Kosten[[#This Row],[Sanr.]]=FO$7,Tbl.Kosten[[#This Row],[Totaal kosten]],"")</f>
        <v/>
      </c>
      <c r="FP104" s="160" t="str">
        <f>IF(Tbl.Kosten[[#This Row],[Sanr.]]=FP$7,Tbl.Kosten[[#This Row],[Totaal kosten]],"")</f>
        <v/>
      </c>
      <c r="FQ104" s="160" t="str">
        <f>IF(Tbl.Kosten[[#This Row],[Sanr.]]=FQ$7,Tbl.Kosten[[#This Row],[Totaal kosten]],"")</f>
        <v/>
      </c>
      <c r="FR104" s="160" t="str">
        <f>IF(Tbl.Kosten[[#This Row],[Sanr.]]=FR$7,Tbl.Kosten[[#This Row],[Totaal kosten]],"")</f>
        <v/>
      </c>
      <c r="FS104" s="160" t="str">
        <f>IF(Tbl.Kosten[[#This Row],[Sanr.]]=FS$7,Tbl.Kosten[[#This Row],[Totaal kosten]],"")</f>
        <v/>
      </c>
      <c r="FT104" s="160" t="str">
        <f>IF(Tbl.Kosten[[#This Row],[Sanr.]]=FT$7,Tbl.Kosten[[#This Row],[Totaal kosten]],"")</f>
        <v/>
      </c>
      <c r="FU104" s="160" t="str">
        <f>IF(Tbl.Kosten[[#This Row],[Sanr.]]=FU$7,Tbl.Kosten[[#This Row],[Totaal kosten]],"")</f>
        <v/>
      </c>
      <c r="FV104" s="160" t="str">
        <f>IF(Tbl.Kosten[[#This Row],[Sanr.]]=FV$7,Tbl.Kosten[[#This Row],[Totaal kosten]],"")</f>
        <v/>
      </c>
      <c r="FW104" s="160" t="str">
        <f>IFERROR(_xlfn.XLOOKUP(Tbl.Kosten[[#This Row],[Activiteitencode]],Tbl.Activiteiten[Activiteitcode],Tbl.Activiteiten[Anr.],"",0,1),"")</f>
        <v/>
      </c>
      <c r="FX104" s="181" t="str">
        <f>_xlfn.CONCAT(Tbl.Kosten[[#This Row],[Pnr.]],Tbl.Kosten[[#This Row],[Sanr.]])</f>
        <v>P1</v>
      </c>
      <c r="FY104" s="160">
        <f>Tbl.Kosten[[#This Row],[Totaal kosten]]-Tbl.Kosten[[#This Row],[Subsidie]]</f>
        <v>0</v>
      </c>
      <c r="FZ104" s="160">
        <f>IF(Tbl.Kosten[[#This Row],[Pnr.]]=FZ$7,Tbl.Kosten[[#This Row],[Te financieren]],"")</f>
        <v>0</v>
      </c>
      <c r="GA104" s="160" t="str">
        <f>IF(Tbl.Kosten[[#This Row],[Pnr.]]=GA$7,Tbl.Kosten[[#This Row],[Te financieren]],"")</f>
        <v/>
      </c>
      <c r="GB104" s="160" t="str">
        <f>IF(Tbl.Kosten[[#This Row],[Pnr.]]=GB$7,Tbl.Kosten[[#This Row],[Te financieren]],"")</f>
        <v/>
      </c>
      <c r="GC104" s="160" t="str">
        <f>IF(Tbl.Kosten[[#This Row],[Pnr.]]=GC$7,Tbl.Kosten[[#This Row],[Te financieren]],"")</f>
        <v/>
      </c>
      <c r="GD104" s="160" t="str">
        <f>IF(Tbl.Kosten[[#This Row],[Pnr.]]=GD$7,Tbl.Kosten[[#This Row],[Te financieren]],"")</f>
        <v/>
      </c>
      <c r="GE104" s="160" t="str">
        <f>IF(Tbl.Kosten[[#This Row],[Pnr.]]=GE$7,Tbl.Kosten[[#This Row],[Te financieren]],"")</f>
        <v/>
      </c>
      <c r="GF104" s="160" t="str">
        <f>IF(Tbl.Kosten[[#This Row],[Pnr.]]=GF$7,Tbl.Kosten[[#This Row],[Te financieren]],"")</f>
        <v/>
      </c>
      <c r="GG104" s="160" t="str">
        <f>IF(Tbl.Kosten[[#This Row],[Pnr.]]=GG$7,Tbl.Kosten[[#This Row],[Te financieren]],"")</f>
        <v/>
      </c>
      <c r="GH104" s="160" t="str">
        <f>IF(Tbl.Kosten[[#This Row],[Pnr.]]=GH$7,Tbl.Kosten[[#This Row],[Te financieren]],"")</f>
        <v/>
      </c>
      <c r="GI104" s="160" t="str">
        <f>IF(Tbl.Kosten[[#This Row],[Pnr.]]=GI$7,Tbl.Kosten[[#This Row],[Te financieren]],"")</f>
        <v/>
      </c>
      <c r="GJ104" s="160" t="str">
        <f>IF(Tbl.Kosten[[#This Row],[Pnr.]]=GJ$7,Tbl.Kosten[[#This Row],[Te financieren]],"")</f>
        <v/>
      </c>
      <c r="GK104" s="160" t="str">
        <f>IF(Tbl.Kosten[[#This Row],[Pnr.]]=GK$7,Tbl.Kosten[[#This Row],[Te financieren]],"")</f>
        <v/>
      </c>
      <c r="GL104" s="160" t="str">
        <f>IF(Tbl.Kosten[[#This Row],[Pnr.]]=GL$7,Tbl.Kosten[[#This Row],[Te financieren]],"")</f>
        <v/>
      </c>
      <c r="GM104" s="160" t="str">
        <f>IF(Tbl.Kosten[[#This Row],[Pnr.]]=GM$7,Tbl.Kosten[[#This Row],[Te financieren]],"")</f>
        <v/>
      </c>
      <c r="GN104" s="160" t="str">
        <f>IF(Tbl.Kosten[[#This Row],[Pnr.]]=GN$7,Tbl.Kosten[[#This Row],[Te financieren]],"")</f>
        <v/>
      </c>
      <c r="GO104" s="160" t="str">
        <f>IF(Tbl.Kosten[[#This Row],[Pnr.]]=GO$7,Tbl.Kosten[[#This Row],[Te financieren]],"")</f>
        <v/>
      </c>
      <c r="GP104" s="160" t="str">
        <f>IF(Tbl.Kosten[[#This Row],[Pnr.]]=GP$7,Tbl.Kosten[[#This Row],[Te financieren]],"")</f>
        <v/>
      </c>
      <c r="GQ104" s="160" t="str">
        <f>IF(Tbl.Kosten[[#This Row],[Pnr.]]=GQ$7,Tbl.Kosten[[#This Row],[Te financieren]],"")</f>
        <v/>
      </c>
      <c r="GR104" s="160" t="str">
        <f>IF(Tbl.Kosten[[#This Row],[Pnr.]]=GR$7,Tbl.Kosten[[#This Row],[Te financieren]],"")</f>
        <v/>
      </c>
      <c r="GS104" s="160" t="str">
        <f>IF(Tbl.Kosten[[#This Row],[Pnr.]]=GS$7,Tbl.Kosten[[#This Row],[Te financieren]],"")</f>
        <v/>
      </c>
      <c r="GT104" s="160" t="str">
        <f>IF(Tbl.Kosten[[#This Row],[Pnr.]]=GT$7,Tbl.Kosten[[#This Row],[Te financieren]],"")</f>
        <v/>
      </c>
      <c r="GU104" s="160" t="str">
        <f>IF(Tbl.Kosten[[#This Row],[Pnr.]]=GU$7,Tbl.Kosten[[#This Row],[Te financieren]],"")</f>
        <v/>
      </c>
      <c r="GV104" s="160" t="str">
        <f>IF(Tbl.Kosten[[#This Row],[Pnr.]]=GV$7,Tbl.Kosten[[#This Row],[Te financieren]],"")</f>
        <v/>
      </c>
      <c r="GW104" s="160" t="str">
        <f>IF(Tbl.Kosten[[#This Row],[Pnr.]]=GW$7,Tbl.Kosten[[#This Row],[Te financieren]],"")</f>
        <v/>
      </c>
      <c r="GX104" s="160" t="str">
        <f>IF(Tbl.Kosten[[#This Row],[Pnr.]]=GX$7,Tbl.Kosten[[#This Row],[Te financieren]],"")</f>
        <v/>
      </c>
      <c r="GY104" s="160" t="str">
        <f>IF(Tbl.Kosten[[#This Row],[Pnr.]]=GY$7,Tbl.Kosten[[#This Row],[Te financieren]],"")</f>
        <v/>
      </c>
      <c r="GZ104" s="160" t="str">
        <f>IF(Tbl.Kosten[[#This Row],[Pnr.]]=GZ$7,Tbl.Kosten[[#This Row],[Te financieren]],"")</f>
        <v/>
      </c>
      <c r="HA104" s="160" t="str">
        <f>IF(Tbl.Kosten[[#This Row],[Pnr.]]=HA$7,Tbl.Kosten[[#This Row],[Te financieren]],"")</f>
        <v/>
      </c>
      <c r="HB104" s="160" t="str">
        <f>IF(Tbl.Kosten[[#This Row],[Pnr.]]=HB$7,Tbl.Kosten[[#This Row],[Te financieren]],"")</f>
        <v/>
      </c>
      <c r="HC104" s="160" t="str">
        <f>IF(Tbl.Kosten[[#This Row],[Pnr.]]=HC$7,Tbl.Kosten[[#This Row],[Te financieren]],"")</f>
        <v/>
      </c>
      <c r="HD104" s="160" t="str">
        <f>IF(Tbl.Kosten[[#This Row],[Pnr.]]=HD$7,Tbl.Kosten[[#This Row],[Te financieren]],"")</f>
        <v/>
      </c>
      <c r="HE104" s="160" t="str">
        <f>IF(Tbl.Kosten[[#This Row],[Pnr.]]=HE$7,Tbl.Kosten[[#This Row],[Te financieren]],"")</f>
        <v/>
      </c>
      <c r="HF104" s="160" t="str">
        <f>IF(Tbl.Kosten[[#This Row],[Pnr.]]=HF$7,Tbl.Kosten[[#This Row],[Te financieren]],"")</f>
        <v/>
      </c>
      <c r="HG104" s="160" t="str">
        <f>IF(Tbl.Kosten[[#This Row],[Pnr.]]=HG$7,Tbl.Kosten[[#This Row],[Te financieren]],"")</f>
        <v/>
      </c>
      <c r="HH104" s="160" t="str">
        <f>IF(Tbl.Kosten[[#This Row],[Pnr.]]=HH$7,Tbl.Kosten[[#This Row],[Te financieren]],"")</f>
        <v/>
      </c>
      <c r="HI104" s="160" t="str">
        <f>IF(Tbl.Kosten[[#This Row],[Pnr.]]=HI$7,Tbl.Kosten[[#This Row],[Te financieren]],"")</f>
        <v/>
      </c>
      <c r="HJ104" s="160" t="str">
        <f>IF(Tbl.Kosten[[#This Row],[Pnr.]]=HJ$7,Tbl.Kosten[[#This Row],[Te financieren]],"")</f>
        <v/>
      </c>
      <c r="HK104" s="160" t="str">
        <f>IF(Tbl.Kosten[[#This Row],[Pnr.]]=HK$7,Tbl.Kosten[[#This Row],[Te financieren]],"")</f>
        <v/>
      </c>
      <c r="HL104" s="160" t="str">
        <f>IF(Tbl.Kosten[[#This Row],[Pnr.]]=HL$7,Tbl.Kosten[[#This Row],[Te financieren]],"")</f>
        <v/>
      </c>
      <c r="HM104" s="160" t="str">
        <f>IF(Tbl.Kosten[[#This Row],[Pnr.]]=HM$7,Tbl.Kosten[[#This Row],[Te financieren]],"")</f>
        <v/>
      </c>
      <c r="HN104" s="160" t="str">
        <f>IF(Tbl.Kosten[[#This Row],[Pnr.]]=HN$7,Tbl.Kosten[[#This Row],[Te financieren]],"")</f>
        <v/>
      </c>
      <c r="HO104" s="160" t="str">
        <f>IF(Tbl.Kosten[[#This Row],[Pnr.]]=HO$7,Tbl.Kosten[[#This Row],[Te financieren]],"")</f>
        <v/>
      </c>
      <c r="HP104" s="160" t="str">
        <f>IF(Tbl.Kosten[[#This Row],[Pnr.]]=HP$7,Tbl.Kosten[[#This Row],[Te financieren]],"")</f>
        <v/>
      </c>
      <c r="HQ104" s="160" t="str">
        <f>IF(Tbl.Kosten[[#This Row],[Pnr.]]=HQ$7,Tbl.Kosten[[#This Row],[Te financieren]],"")</f>
        <v/>
      </c>
      <c r="HR104" s="160" t="str">
        <f>IF(Tbl.Kosten[[#This Row],[Pnr.]]=HR$7,Tbl.Kosten[[#This Row],[Te financieren]],"")</f>
        <v/>
      </c>
      <c r="HS104" s="160" t="str">
        <f>IF(Tbl.Kosten[[#This Row],[Pnr.]]=HS$7,Tbl.Kosten[[#This Row],[Te financieren]],"")</f>
        <v/>
      </c>
      <c r="HT104" s="160" t="str">
        <f>IF(Tbl.Kosten[[#This Row],[Pnr.]]=HT$7,Tbl.Kosten[[#This Row],[Te financieren]],"")</f>
        <v/>
      </c>
      <c r="HU104" s="160" t="str">
        <f>IF(Tbl.Kosten[[#This Row],[Pnr.]]=HU$7,Tbl.Kosten[[#This Row],[Te financieren]],"")</f>
        <v/>
      </c>
      <c r="HV104" s="160" t="str">
        <f>IF(Tbl.Kosten[[#This Row],[Pnr.]]=HV$7,Tbl.Kosten[[#This Row],[Te financieren]],"")</f>
        <v/>
      </c>
      <c r="HW104" s="160" t="str">
        <f>IF(Tbl.Kosten[[#This Row],[Pnr.]]=HW$7,Tbl.Kosten[[#This Row],[Te financieren]],"")</f>
        <v/>
      </c>
    </row>
    <row r="105" spans="2:231" x14ac:dyDescent="0.3">
      <c r="B105" s="144"/>
      <c r="C105" s="147"/>
      <c r="D105" s="146"/>
      <c r="E105" s="147"/>
      <c r="F105" s="145"/>
      <c r="G105" s="11" t="str">
        <f>IF(Tbl.Kosten[[#This Row],[Medewerker e/o 
functie]]&lt;&gt;"",_xlfn.XLOOKUP(Tbl.Kosten[[#This Row],[Medewerker e/o 
functie]],Tbl.Uurtarief[Medewerker en/of functie],Tbl.Uurtarief[Uurtarief],"",0,1),"")</f>
        <v/>
      </c>
      <c r="H105" s="121">
        <f>IFERROR(Tbl.Kosten[[#This Row],[Uren]]*Tbl.Kosten[[#This Row],[Uurtarief]],0)</f>
        <v>0</v>
      </c>
      <c r="I105" s="119" t="str">
        <f>IF(Tbl.Kosten[[#This Row],[Subtotaal uren]]&lt;&gt;0,_xlfn.XLOOKUP(Tbl.Kosten[[#This Row],[Medewerker e/o 
functie]],Tbl.Uurtarief[Medewerker en/of functie],Tbl.Uurtarief[Kostensoort arbeid],"",0,1),"")</f>
        <v/>
      </c>
      <c r="J105" s="147"/>
      <c r="K105" s="145"/>
      <c r="L105" s="149" t="str">
        <f>IF(Tbl.Kosten[[#This Row],[Activum]]&lt;&gt;"",_xlfn.XLOOKUP(Tbl.Kosten[[#This Row],[Activum]],Tbl.Afschrijvingskosten[Activum],Tbl.Afschrijvingskosten[Tarief per afschrijvings-eenheid],"",0,1),"")</f>
        <v/>
      </c>
      <c r="M105" s="122">
        <f>IFERROR(Tbl.Kosten[[#This Row],[Een-
heden]]*Tbl.Kosten[[#This Row],[Afschrijvings-
tarief]],0)</f>
        <v>0</v>
      </c>
      <c r="N105" s="122" t="str">
        <f>IF(Tbl.Kosten[[#This Row],[Subtotaal afschrijving]]&lt;&gt;0,Lijsten!A103,"")</f>
        <v/>
      </c>
      <c r="O105" s="150"/>
      <c r="P105" s="145"/>
      <c r="Q105" s="148"/>
      <c r="R105" s="122">
        <f>IFERROR(Tbl.Kosten[[#This Row],[Aantal]]*Tbl.Kosten[[#This Row],[Tarief]],0)</f>
        <v>0</v>
      </c>
      <c r="S105" s="8">
        <f>IFERROR(Tbl.Kosten[[#This Row],[Subtotaal overige kosten]]+Tbl.Kosten[[#This Row],[Subtotaal uren]]+Tbl.Kosten[[#This Row],[Subtotaal afschrijving]],0)</f>
        <v>0</v>
      </c>
      <c r="T105" s="8">
        <f>IFERROR(Tbl.Kosten[[#This Row],[Totaal kosten]]*Tbl.Kosten[[#This Row],[Subsidie%]],0)</f>
        <v>0</v>
      </c>
      <c r="U105" s="4" t="str" cm="1">
        <f t="array" ref="U105">IFERROR(_xlfn.IFS(Tbl.Kosten[[#This Row],[Subtotaal uren]]&lt;&gt;0,Tbl.Kosten[[#This Row],[Kostensoort arbeid]],Tbl.Kosten[[#This Row],[Subtotaal afschrijving]]&lt;&gt;0,Tbl.Kosten[[#This Row],[Kostensoort afschrijving]],Tbl.Kosten[[#This Row],[Subtotaal overige kosten]]&lt;&gt;0,Tbl.Kosten[[#This Row],[Kostensoort overig]]),"")</f>
        <v/>
      </c>
      <c r="V105" s="4" t="str">
        <f>IFERROR(_xlfn.XLOOKUP(Tbl.Kosten[[#This Row],[Activiteitencode]],Tbl.Activiteiten[Activiteitcode],Tbl.Activiteiten[Werkpakketcode],"",0,1),"")</f>
        <v/>
      </c>
      <c r="W105" s="4" t="str">
        <f>IFERROR(_xlfn.XLOOKUP(Tbl.Kosten[[#This Row],[Werkpakketcode]],Tbl.Werkpakketten[Werkpakketcode],Tbl.Werkpakketten[Subsidiabele activiteit],"",0,1),"")</f>
        <v/>
      </c>
      <c r="X105" s="12">
        <f>IFERROR(_xlfn.XLOOKUP(Tbl.Kosten[[#This Row],[Sanr.]],Tbl.Subsidiehoogte[SAnr.],Tbl.Subsidiehoogte[Sub. Percentage],0,0,1),0)</f>
        <v>0</v>
      </c>
      <c r="Y105" s="154" t="str">
        <f>IFERROR(_xlfn.XLOOKUP(Tbl.Kosten[[#This Row],[Partnercode]],Tbl.Projectpartners[Partnercode],Tbl.Projectpartners[PNr.],"",0,1),"")</f>
        <v>P1</v>
      </c>
      <c r="Z105" s="158">
        <f>IF(Tbl.Kosten[[#This Row],[Pnr.]]=Z$7,Tbl.Kosten[[#This Row],[Totaal kosten]],"")</f>
        <v>0</v>
      </c>
      <c r="AA105" s="158" t="str">
        <f>IF(Tbl.Kosten[[#This Row],[Pnr.]]=AA$7,Tbl.Kosten[[#This Row],[Totaal kosten]],"")</f>
        <v/>
      </c>
      <c r="AB105" s="158" t="str">
        <f>IF(Tbl.Kosten[[#This Row],[Pnr.]]=AB$7,Tbl.Kosten[[#This Row],[Totaal kosten]],"")</f>
        <v/>
      </c>
      <c r="AC105" s="158" t="str">
        <f>IF(Tbl.Kosten[[#This Row],[Pnr.]]=AC$7,Tbl.Kosten[[#This Row],[Totaal kosten]],"")</f>
        <v/>
      </c>
      <c r="AD105" s="158" t="str">
        <f>IF(Tbl.Kosten[[#This Row],[Pnr.]]=AD$7,Tbl.Kosten[[#This Row],[Totaal kosten]],"")</f>
        <v/>
      </c>
      <c r="AE105" s="158" t="str">
        <f>IF(Tbl.Kosten[[#This Row],[Pnr.]]=AE$7,Tbl.Kosten[[#This Row],[Totaal kosten]],"")</f>
        <v/>
      </c>
      <c r="AF105" s="158" t="str">
        <f>IF(Tbl.Kosten[[#This Row],[Pnr.]]=AF$7,Tbl.Kosten[[#This Row],[Totaal kosten]],"")</f>
        <v/>
      </c>
      <c r="AG105" s="158" t="str">
        <f>IF(Tbl.Kosten[[#This Row],[Pnr.]]=AG$7,Tbl.Kosten[[#This Row],[Totaal kosten]],"")</f>
        <v/>
      </c>
      <c r="AH105" s="158" t="str">
        <f>IF(Tbl.Kosten[[#This Row],[Pnr.]]=AH$7,Tbl.Kosten[[#This Row],[Totaal kosten]],"")</f>
        <v/>
      </c>
      <c r="AI105" s="158" t="str">
        <f>IF(Tbl.Kosten[[#This Row],[Pnr.]]=AI$7,Tbl.Kosten[[#This Row],[Totaal kosten]],"")</f>
        <v/>
      </c>
      <c r="AJ105" s="158" t="str">
        <f>IF(Tbl.Kosten[[#This Row],[Pnr.]]=AJ$7,Tbl.Kosten[[#This Row],[Totaal kosten]],"")</f>
        <v/>
      </c>
      <c r="AK105" s="158" t="str">
        <f>IF(Tbl.Kosten[[#This Row],[Pnr.]]=AK$7,Tbl.Kosten[[#This Row],[Totaal kosten]],"")</f>
        <v/>
      </c>
      <c r="AL105" s="158" t="str">
        <f>IF(Tbl.Kosten[[#This Row],[Pnr.]]=AL$7,Tbl.Kosten[[#This Row],[Totaal kosten]],"")</f>
        <v/>
      </c>
      <c r="AM105" s="158" t="str">
        <f>IF(Tbl.Kosten[[#This Row],[Pnr.]]=AM$7,Tbl.Kosten[[#This Row],[Totaal kosten]],"")</f>
        <v/>
      </c>
      <c r="AN105" s="158" t="str">
        <f>IF(Tbl.Kosten[[#This Row],[Pnr.]]=AN$7,Tbl.Kosten[[#This Row],[Totaal kosten]],"")</f>
        <v/>
      </c>
      <c r="AO105" s="158" t="str">
        <f>IF(Tbl.Kosten[[#This Row],[Pnr.]]=AO$7,Tbl.Kosten[[#This Row],[Totaal kosten]],"")</f>
        <v/>
      </c>
      <c r="AP105" s="158" t="str">
        <f>IF(Tbl.Kosten[[#This Row],[Pnr.]]=AP$7,Tbl.Kosten[[#This Row],[Totaal kosten]],"")</f>
        <v/>
      </c>
      <c r="AQ105" s="158" t="str">
        <f>IF(Tbl.Kosten[[#This Row],[Pnr.]]=AQ$7,Tbl.Kosten[[#This Row],[Totaal kosten]],"")</f>
        <v/>
      </c>
      <c r="AR105" s="158" t="str">
        <f>IF(Tbl.Kosten[[#This Row],[Pnr.]]=AR$7,Tbl.Kosten[[#This Row],[Totaal kosten]],"")</f>
        <v/>
      </c>
      <c r="AS105" s="158" t="str">
        <f>IF(Tbl.Kosten[[#This Row],[Pnr.]]=AS$7,Tbl.Kosten[[#This Row],[Totaal kosten]],"")</f>
        <v/>
      </c>
      <c r="AT105" s="158" t="str">
        <f>IF(Tbl.Kosten[[#This Row],[Pnr.]]=AT$7,Tbl.Kosten[[#This Row],[Totaal kosten]],"")</f>
        <v/>
      </c>
      <c r="AU105" s="158" t="str">
        <f>IF(Tbl.Kosten[[#This Row],[Pnr.]]=AU$7,Tbl.Kosten[[#This Row],[Totaal kosten]],"")</f>
        <v/>
      </c>
      <c r="AV105" s="158" t="str">
        <f>IF(Tbl.Kosten[[#This Row],[Pnr.]]=AV$7,Tbl.Kosten[[#This Row],[Totaal kosten]],"")</f>
        <v/>
      </c>
      <c r="AW105" s="158" t="str">
        <f>IF(Tbl.Kosten[[#This Row],[Pnr.]]=AW$7,Tbl.Kosten[[#This Row],[Totaal kosten]],"")</f>
        <v/>
      </c>
      <c r="AX105" s="158" t="str">
        <f>IF(Tbl.Kosten[[#This Row],[Pnr.]]=AX$7,Tbl.Kosten[[#This Row],[Totaal kosten]],"")</f>
        <v/>
      </c>
      <c r="AY105" s="158" t="str">
        <f>IF(Tbl.Kosten[[#This Row],[Pnr.]]=AY$7,Tbl.Kosten[[#This Row],[Totaal kosten]],"")</f>
        <v/>
      </c>
      <c r="AZ105" s="158" t="str">
        <f>IF(Tbl.Kosten[[#This Row],[Pnr.]]=AZ$7,Tbl.Kosten[[#This Row],[Totaal kosten]],"")</f>
        <v/>
      </c>
      <c r="BA105" s="158" t="str">
        <f>IF(Tbl.Kosten[[#This Row],[Pnr.]]=BA$7,Tbl.Kosten[[#This Row],[Totaal kosten]],"")</f>
        <v/>
      </c>
      <c r="BB105" s="158" t="str">
        <f>IF(Tbl.Kosten[[#This Row],[Pnr.]]=BB$7,Tbl.Kosten[[#This Row],[Totaal kosten]],"")</f>
        <v/>
      </c>
      <c r="BC105" s="158" t="str">
        <f>IF(Tbl.Kosten[[#This Row],[Pnr.]]=BC$7,Tbl.Kosten[[#This Row],[Totaal kosten]],"")</f>
        <v/>
      </c>
      <c r="BD105" s="158" t="str">
        <f>IF(Tbl.Kosten[[#This Row],[Pnr.]]=BD$7,Tbl.Kosten[[#This Row],[Totaal kosten]],"")</f>
        <v/>
      </c>
      <c r="BE105" s="158" t="str">
        <f>IF(Tbl.Kosten[[#This Row],[Pnr.]]=BE$7,Tbl.Kosten[[#This Row],[Totaal kosten]],"")</f>
        <v/>
      </c>
      <c r="BF105" s="158" t="str">
        <f>IF(Tbl.Kosten[[#This Row],[Pnr.]]=BF$7,Tbl.Kosten[[#This Row],[Totaal kosten]],"")</f>
        <v/>
      </c>
      <c r="BG105" s="158" t="str">
        <f>IF(Tbl.Kosten[[#This Row],[Pnr.]]=BG$7,Tbl.Kosten[[#This Row],[Totaal kosten]],"")</f>
        <v/>
      </c>
      <c r="BH105" s="158" t="str">
        <f>IF(Tbl.Kosten[[#This Row],[Pnr.]]=BH$7,Tbl.Kosten[[#This Row],[Totaal kosten]],"")</f>
        <v/>
      </c>
      <c r="BI105" s="158" t="str">
        <f>IF(Tbl.Kosten[[#This Row],[Pnr.]]=BI$7,Tbl.Kosten[[#This Row],[Totaal kosten]],"")</f>
        <v/>
      </c>
      <c r="BJ105" s="158" t="str">
        <f>IF(Tbl.Kosten[[#This Row],[Pnr.]]=BJ$7,Tbl.Kosten[[#This Row],[Totaal kosten]],"")</f>
        <v/>
      </c>
      <c r="BK105" s="158" t="str">
        <f>IF(Tbl.Kosten[[#This Row],[Pnr.]]=BK$7,Tbl.Kosten[[#This Row],[Totaal kosten]],"")</f>
        <v/>
      </c>
      <c r="BL105" s="158" t="str">
        <f>IF(Tbl.Kosten[[#This Row],[Pnr.]]=BL$7,Tbl.Kosten[[#This Row],[Totaal kosten]],"")</f>
        <v/>
      </c>
      <c r="BM105" s="158" t="str">
        <f>IF(Tbl.Kosten[[#This Row],[Pnr.]]=BM$7,Tbl.Kosten[[#This Row],[Totaal kosten]],"")</f>
        <v/>
      </c>
      <c r="BN105" s="158" t="str">
        <f>IF(Tbl.Kosten[[#This Row],[Pnr.]]=BN$7,Tbl.Kosten[[#This Row],[Totaal kosten]],"")</f>
        <v/>
      </c>
      <c r="BO105" s="158" t="str">
        <f>IF(Tbl.Kosten[[#This Row],[Pnr.]]=BO$7,Tbl.Kosten[[#This Row],[Totaal kosten]],"")</f>
        <v/>
      </c>
      <c r="BP105" s="158" t="str">
        <f>IF(Tbl.Kosten[[#This Row],[Pnr.]]=BP$7,Tbl.Kosten[[#This Row],[Totaal kosten]],"")</f>
        <v/>
      </c>
      <c r="BQ105" s="158" t="str">
        <f>IF(Tbl.Kosten[[#This Row],[Pnr.]]=BQ$7,Tbl.Kosten[[#This Row],[Totaal kosten]],"")</f>
        <v/>
      </c>
      <c r="BR105" s="158" t="str">
        <f>IF(Tbl.Kosten[[#This Row],[Pnr.]]=BR$7,Tbl.Kosten[[#This Row],[Totaal kosten]],"")</f>
        <v/>
      </c>
      <c r="BS105" s="158" t="str">
        <f>IF(Tbl.Kosten[[#This Row],[Pnr.]]=BS$7,Tbl.Kosten[[#This Row],[Totaal kosten]],"")</f>
        <v/>
      </c>
      <c r="BT105" s="158" t="str">
        <f>IF(Tbl.Kosten[[#This Row],[Pnr.]]=BT$7,Tbl.Kosten[[#This Row],[Totaal kosten]],"")</f>
        <v/>
      </c>
      <c r="BU105" s="158" t="str">
        <f>IF(Tbl.Kosten[[#This Row],[Pnr.]]=BU$7,Tbl.Kosten[[#This Row],[Totaal kosten]],"")</f>
        <v/>
      </c>
      <c r="BV105" s="158" t="str">
        <f>IF(Tbl.Kosten[[#This Row],[Pnr.]]=BV$7,Tbl.Kosten[[#This Row],[Totaal kosten]],"")</f>
        <v/>
      </c>
      <c r="BW105" s="158" t="str">
        <f>IF(Tbl.Kosten[[#This Row],[Pnr.]]=BW$7,Tbl.Kosten[[#This Row],[Totaal kosten]],"")</f>
        <v/>
      </c>
      <c r="BX105" s="158" t="str">
        <f>IFERROR(_xlfn.XLOOKUP(Tbl.Kosten[[#This Row],[Werkpakketcode]],Tbl.Werkpakketten[Werkpakketcode],Tbl.Werkpakketten[WPnr.],"",0,1),"")</f>
        <v/>
      </c>
      <c r="BY105" s="158" t="str">
        <f>IF(Tbl.Kosten[[#This Row],[WPnr.]]=BY$7,Tbl.Kosten[[#This Row],[Totaal kosten]],"")</f>
        <v/>
      </c>
      <c r="BZ105" s="158" t="str">
        <f>IF(Tbl.Kosten[[#This Row],[WPnr.]]=BZ$7,Tbl.Kosten[[#This Row],[Totaal kosten]],"")</f>
        <v/>
      </c>
      <c r="CA105" s="158" t="str">
        <f>IF(Tbl.Kosten[[#This Row],[WPnr.]]=CA$7,Tbl.Kosten[[#This Row],[Totaal kosten]],"")</f>
        <v/>
      </c>
      <c r="CB105" s="158" t="str">
        <f>IF(Tbl.Kosten[[#This Row],[WPnr.]]=CB$7,Tbl.Kosten[[#This Row],[Totaal kosten]],"")</f>
        <v/>
      </c>
      <c r="CC105" s="158" t="str">
        <f>IF(Tbl.Kosten[[#This Row],[WPnr.]]=CC$7,Tbl.Kosten[[#This Row],[Totaal kosten]],"")</f>
        <v/>
      </c>
      <c r="CD105" s="158" t="str">
        <f>IF(Tbl.Kosten[[#This Row],[WPnr.]]=CD$7,Tbl.Kosten[[#This Row],[Totaal kosten]],"")</f>
        <v/>
      </c>
      <c r="CE105" s="158" t="str">
        <f>IF(Tbl.Kosten[[#This Row],[WPnr.]]=CE$7,Tbl.Kosten[[#This Row],[Totaal kosten]],"")</f>
        <v/>
      </c>
      <c r="CF105" s="158" t="str">
        <f>IF(Tbl.Kosten[[#This Row],[WPnr.]]=CF$7,Tbl.Kosten[[#This Row],[Totaal kosten]],"")</f>
        <v/>
      </c>
      <c r="CG105" s="158" t="str">
        <f>IF(Tbl.Kosten[[#This Row],[WPnr.]]=CG$7,Tbl.Kosten[[#This Row],[Totaal kosten]],"")</f>
        <v/>
      </c>
      <c r="CH105" s="158" t="str">
        <f>IF(Tbl.Kosten[[#This Row],[WPnr.]]=CH$7,Tbl.Kosten[[#This Row],[Totaal kosten]],"")</f>
        <v/>
      </c>
      <c r="CI105" s="158" t="str">
        <f>IF(Tbl.Kosten[[#This Row],[WPnr.]]=CI$7,Tbl.Kosten[[#This Row],[Totaal kosten]],"")</f>
        <v/>
      </c>
      <c r="CJ105" s="158" t="str">
        <f>IF(Tbl.Kosten[[#This Row],[WPnr.]]=CJ$7,Tbl.Kosten[[#This Row],[Totaal kosten]],"")</f>
        <v/>
      </c>
      <c r="CK105" s="158" t="str">
        <f>IF(Tbl.Kosten[[#This Row],[WPnr.]]=CK$7,Tbl.Kosten[[#This Row],[Totaal kosten]],"")</f>
        <v/>
      </c>
      <c r="CL105" s="158" t="str">
        <f>IF(Tbl.Kosten[[#This Row],[WPnr.]]=CL$7,Tbl.Kosten[[#This Row],[Totaal kosten]],"")</f>
        <v/>
      </c>
      <c r="CM105" s="158" t="str">
        <f>IF(Tbl.Kosten[[#This Row],[WPnr.]]=CM$7,Tbl.Kosten[[#This Row],[Totaal kosten]],"")</f>
        <v/>
      </c>
      <c r="CN105" s="158" t="str">
        <f>IF(Tbl.Kosten[[#This Row],[WPnr.]]=CN$7,Tbl.Kosten[[#This Row],[Totaal kosten]],"")</f>
        <v/>
      </c>
      <c r="CO105" s="158" t="str">
        <f>IF(Tbl.Kosten[[#This Row],[WPnr.]]=CO$7,Tbl.Kosten[[#This Row],[Totaal kosten]],"")</f>
        <v/>
      </c>
      <c r="CP105" s="158" t="str">
        <f>IF(Tbl.Kosten[[#This Row],[WPnr.]]=CP$7,Tbl.Kosten[[#This Row],[Totaal kosten]],"")</f>
        <v/>
      </c>
      <c r="CQ105" s="158" t="str">
        <f>IF(Tbl.Kosten[[#This Row],[WPnr.]]=CQ$7,Tbl.Kosten[[#This Row],[Totaal kosten]],"")</f>
        <v/>
      </c>
      <c r="CR105" s="158" t="str">
        <f>IF(Tbl.Kosten[[#This Row],[WPnr.]]=CR$7,Tbl.Kosten[[#This Row],[Totaal kosten]],"")</f>
        <v/>
      </c>
      <c r="CS105" s="158" t="str">
        <f>IF(Tbl.Kosten[[#This Row],[WPnr.]]=CS$7,Tbl.Kosten[[#This Row],[Totaal kosten]],"")</f>
        <v/>
      </c>
      <c r="CT105" s="158" t="str">
        <f>IF(Tbl.Kosten[[#This Row],[WPnr.]]=CT$7,Tbl.Kosten[[#This Row],[Totaal kosten]],"")</f>
        <v/>
      </c>
      <c r="CU105" s="158" t="str">
        <f>IF(Tbl.Kosten[[#This Row],[WPnr.]]=CU$7,Tbl.Kosten[[#This Row],[Totaal kosten]],"")</f>
        <v/>
      </c>
      <c r="CV105" s="158" t="str">
        <f>IF(Tbl.Kosten[[#This Row],[WPnr.]]=CV$7,Tbl.Kosten[[#This Row],[Totaal kosten]],"")</f>
        <v/>
      </c>
      <c r="CW105" s="158" t="str">
        <f>IF(Tbl.Kosten[[#This Row],[WPnr.]]=CW$7,Tbl.Kosten[[#This Row],[Totaal kosten]],"")</f>
        <v/>
      </c>
      <c r="CX105" s="158" t="str">
        <f>IF(Tbl.Kosten[[#This Row],[WPnr.]]=CX$7,Tbl.Kosten[[#This Row],[Totaal kosten]],"")</f>
        <v/>
      </c>
      <c r="CY105" s="158" t="str">
        <f>IF(Tbl.Kosten[[#This Row],[WPnr.]]=CY$7,Tbl.Kosten[[#This Row],[Totaal kosten]],"")</f>
        <v/>
      </c>
      <c r="CZ105" s="158" t="str">
        <f>IF(Tbl.Kosten[[#This Row],[WPnr.]]=CZ$7,Tbl.Kosten[[#This Row],[Totaal kosten]],"")</f>
        <v/>
      </c>
      <c r="DA105" s="158" t="str">
        <f>IF(Tbl.Kosten[[#This Row],[WPnr.]]=DA$7,Tbl.Kosten[[#This Row],[Totaal kosten]],"")</f>
        <v/>
      </c>
      <c r="DB105" s="158" t="str">
        <f>IF(Tbl.Kosten[[#This Row],[WPnr.]]=DB$7,Tbl.Kosten[[#This Row],[Totaal kosten]],"")</f>
        <v/>
      </c>
      <c r="DC105" s="158" t="str">
        <f>IF(Tbl.Kosten[[#This Row],[WPnr.]]=DC$7,Tbl.Kosten[[#This Row],[Totaal kosten]],"")</f>
        <v/>
      </c>
      <c r="DD105" s="158" t="str">
        <f>IF(Tbl.Kosten[[#This Row],[WPnr.]]=DD$7,Tbl.Kosten[[#This Row],[Totaal kosten]],"")</f>
        <v/>
      </c>
      <c r="DE105" s="158" t="str">
        <f>IF(Tbl.Kosten[[#This Row],[WPnr.]]=DE$7,Tbl.Kosten[[#This Row],[Totaal kosten]],"")</f>
        <v/>
      </c>
      <c r="DF105" s="158" t="str">
        <f>IF(Tbl.Kosten[[#This Row],[WPnr.]]=DF$7,Tbl.Kosten[[#This Row],[Totaal kosten]],"")</f>
        <v/>
      </c>
      <c r="DG105" s="158" t="str">
        <f>IF(Tbl.Kosten[[#This Row],[WPnr.]]=DG$7,Tbl.Kosten[[#This Row],[Totaal kosten]],"")</f>
        <v/>
      </c>
      <c r="DH105" s="158" t="str">
        <f>IF(Tbl.Kosten[[#This Row],[WPnr.]]=DH$7,Tbl.Kosten[[#This Row],[Totaal kosten]],"")</f>
        <v/>
      </c>
      <c r="DI105" s="158" t="str">
        <f>IF(Tbl.Kosten[[#This Row],[WPnr.]]=DI$7,Tbl.Kosten[[#This Row],[Totaal kosten]],"")</f>
        <v/>
      </c>
      <c r="DJ105" s="158" t="str">
        <f>IF(Tbl.Kosten[[#This Row],[WPnr.]]=DJ$7,Tbl.Kosten[[#This Row],[Totaal kosten]],"")</f>
        <v/>
      </c>
      <c r="DK105" s="158" t="str">
        <f>IF(Tbl.Kosten[[#This Row],[WPnr.]]=DK$7,Tbl.Kosten[[#This Row],[Totaal kosten]],"")</f>
        <v/>
      </c>
      <c r="DL105" s="158" t="str">
        <f>IF(Tbl.Kosten[[#This Row],[WPnr.]]=DL$7,Tbl.Kosten[[#This Row],[Totaal kosten]],"")</f>
        <v/>
      </c>
      <c r="DM105" s="158" t="str">
        <f>IF(Tbl.Kosten[[#This Row],[WPnr.]]=DM$7,Tbl.Kosten[[#This Row],[Totaal kosten]],"")</f>
        <v/>
      </c>
      <c r="DN105" s="158" t="str">
        <f>IF(Tbl.Kosten[[#This Row],[WPnr.]]=DN$7,Tbl.Kosten[[#This Row],[Totaal kosten]],"")</f>
        <v/>
      </c>
      <c r="DO105" s="158" t="str">
        <f>IF(Tbl.Kosten[[#This Row],[WPnr.]]=DO$7,Tbl.Kosten[[#This Row],[Totaal kosten]],"")</f>
        <v/>
      </c>
      <c r="DP105" s="158" t="str">
        <f>IF(Tbl.Kosten[[#This Row],[WPnr.]]=DP$7,Tbl.Kosten[[#This Row],[Totaal kosten]],"")</f>
        <v/>
      </c>
      <c r="DQ105" s="158" t="str">
        <f>IF(Tbl.Kosten[[#This Row],[WPnr.]]=DQ$7,Tbl.Kosten[[#This Row],[Totaal kosten]],"")</f>
        <v/>
      </c>
      <c r="DR105" s="158" t="str">
        <f>IF(Tbl.Kosten[[#This Row],[WPnr.]]=DR$7,Tbl.Kosten[[#This Row],[Totaal kosten]],"")</f>
        <v/>
      </c>
      <c r="DS105" s="158" t="str">
        <f>IF(Tbl.Kosten[[#This Row],[WPnr.]]=DS$7,Tbl.Kosten[[#This Row],[Totaal kosten]],"")</f>
        <v/>
      </c>
      <c r="DT105" s="158" t="str">
        <f>IF(Tbl.Kosten[[#This Row],[WPnr.]]=DT$7,Tbl.Kosten[[#This Row],[Totaal kosten]],"")</f>
        <v/>
      </c>
      <c r="DU105" s="158" t="str">
        <f>IF(Tbl.Kosten[[#This Row],[WPnr.]]=DU$7,Tbl.Kosten[[#This Row],[Totaal kosten]],"")</f>
        <v/>
      </c>
      <c r="DV105" s="158" t="str">
        <f>IF(Tbl.Kosten[[#This Row],[WPnr.]]=DV$7,Tbl.Kosten[[#This Row],[Totaal kosten]],"")</f>
        <v/>
      </c>
      <c r="DW105" s="160" t="str">
        <f>IFERROR(_xlfn.XLOOKUP(Tbl.Kosten[[#This Row],[Kostensoort]],Tbl.Kostensoorten[Kostensoorten],Tbl.Kostensoorten[KSnr.],"",0,1),"")</f>
        <v/>
      </c>
      <c r="DX105" s="160" t="str">
        <f>IF(Tbl.Kosten[[#This Row],[KSnr.]]=DX$7,Tbl.Kosten[[#This Row],[Totaal kosten]],"")</f>
        <v/>
      </c>
      <c r="DY105" s="160" t="str">
        <f>IF(Tbl.Kosten[[#This Row],[KSnr.]]=DY$7,Tbl.Kosten[[#This Row],[Totaal kosten]],"")</f>
        <v/>
      </c>
      <c r="DZ105" s="160" t="str">
        <f>IF(Tbl.Kosten[[#This Row],[KSnr.]]=DZ$7,Tbl.Kosten[[#This Row],[Totaal kosten]],"")</f>
        <v/>
      </c>
      <c r="EA105" s="160" t="str">
        <f>IF(Tbl.Kosten[[#This Row],[KSnr.]]=EA$7,Tbl.Kosten[[#This Row],[Totaal kosten]],"")</f>
        <v/>
      </c>
      <c r="EB105" s="160" t="str">
        <f>IF(Tbl.Kosten[[#This Row],[KSnr.]]=EB$7,Tbl.Kosten[[#This Row],[Totaal kosten]],"")</f>
        <v/>
      </c>
      <c r="EC105" s="160" t="str">
        <f>IF(Tbl.Kosten[[#This Row],[KSnr.]]=EC$7,Tbl.Kosten[[#This Row],[Totaal kosten]],"")</f>
        <v/>
      </c>
      <c r="ED105" s="160" t="str">
        <f>IF(Tbl.Kosten[[#This Row],[KSnr.]]=ED$7,Tbl.Kosten[[#This Row],[Totaal kosten]],"")</f>
        <v/>
      </c>
      <c r="EE105" s="160" t="str">
        <f>IF(Tbl.Kosten[[#This Row],[KSnr.]]=EE$7,Tbl.Kosten[[#This Row],[Totaal kosten]],"")</f>
        <v/>
      </c>
      <c r="EF105" s="160" t="str">
        <f>IF(Tbl.Kosten[[#This Row],[KSnr.]]=EF$7,Tbl.Kosten[[#This Row],[Totaal kosten]],"")</f>
        <v/>
      </c>
      <c r="EG105" s="160" t="str">
        <f>IF(Tbl.Kosten[[#This Row],[KSnr.]]=EG$7,Tbl.Kosten[[#This Row],[Totaal kosten]],"")</f>
        <v/>
      </c>
      <c r="EH105" s="160" t="str">
        <f>IF(Tbl.Kosten[[#This Row],[KSnr.]]=EH$7,Tbl.Kosten[[#This Row],[Totaal kosten]],"")</f>
        <v/>
      </c>
      <c r="EI105" s="160" t="str">
        <f>IF(Tbl.Kosten[[#This Row],[KSnr.]]=EI$7,Tbl.Kosten[[#This Row],[Totaal kosten]],"")</f>
        <v/>
      </c>
      <c r="EJ105" s="160" t="str">
        <f>IF(Tbl.Kosten[[#This Row],[KSnr.]]=EJ$7,Tbl.Kosten[[#This Row],[Totaal kosten]],"")</f>
        <v/>
      </c>
      <c r="EK105" s="160" t="str">
        <f>IF(Tbl.Kosten[[#This Row],[KSnr.]]=EK$7,Tbl.Kosten[[#This Row],[Totaal kosten]],"")</f>
        <v/>
      </c>
      <c r="EL105" s="160" t="str">
        <f>IF(Tbl.Kosten[[#This Row],[KSnr.]]=EL$7,Tbl.Kosten[[#This Row],[Totaal kosten]],"")</f>
        <v/>
      </c>
      <c r="EM105" s="160" t="str">
        <f>IF(Tbl.Kosten[[#This Row],[KSnr.]]=EM$7,Tbl.Kosten[[#This Row],[Totaal kosten]],"")</f>
        <v/>
      </c>
      <c r="EN105" s="160" t="str">
        <f>IF(Tbl.Kosten[[#This Row],[KSnr.]]=EN$7,Tbl.Kosten[[#This Row],[Totaal kosten]],"")</f>
        <v/>
      </c>
      <c r="EO105" s="160" t="str">
        <f>IF(Tbl.Kosten[[#This Row],[KSnr.]]=EO$7,Tbl.Kosten[[#This Row],[Totaal kosten]],"")</f>
        <v/>
      </c>
      <c r="EP105" s="160" t="str">
        <f>IF(Tbl.Kosten[[#This Row],[KSnr.]]=EP$7,Tbl.Kosten[[#This Row],[Totaal kosten]],"")</f>
        <v/>
      </c>
      <c r="EQ105" s="160" t="str">
        <f>IF(Tbl.Kosten[[#This Row],[KSnr.]]=EQ$7,Tbl.Kosten[[#This Row],[Totaal kosten]],"")</f>
        <v/>
      </c>
      <c r="ER105" s="154" t="str">
        <f>IFERROR(_xlfn.XLOOKUP(Tbl.Kosten[[#This Row],[Subsidieactiviteit]],Tbl.Subsidiehoogte[Subsidieactiviteit],Tbl.Subsidiehoogte[SAnr.],"",0,1),"")</f>
        <v/>
      </c>
      <c r="ES105" s="160" t="str">
        <f>IF(Tbl.Kosten[[#This Row],[Sanr.]]=ES$7,Tbl.Kosten[[#This Row],[Totaal kosten]],"")</f>
        <v/>
      </c>
      <c r="ET105" s="160" t="str">
        <f>IF(Tbl.Kosten[[#This Row],[Sanr.]]=ET$7,Tbl.Kosten[[#This Row],[Totaal kosten]],"")</f>
        <v/>
      </c>
      <c r="EU105" s="160" t="str">
        <f>IF(Tbl.Kosten[[#This Row],[Sanr.]]=EU$7,Tbl.Kosten[[#This Row],[Totaal kosten]],"")</f>
        <v/>
      </c>
      <c r="EV105" s="160" t="str">
        <f>IF(Tbl.Kosten[[#This Row],[Sanr.]]=EV$7,Tbl.Kosten[[#This Row],[Totaal kosten]],"")</f>
        <v/>
      </c>
      <c r="EW105" s="160" t="str">
        <f>IF(Tbl.Kosten[[#This Row],[Sanr.]]=EW$7,Tbl.Kosten[[#This Row],[Totaal kosten]],"")</f>
        <v/>
      </c>
      <c r="EX105" s="160" t="str">
        <f>IF(Tbl.Kosten[[#This Row],[Sanr.]]=EX$7,Tbl.Kosten[[#This Row],[Totaal kosten]],"")</f>
        <v/>
      </c>
      <c r="EY105" s="160" t="str">
        <f>IF(Tbl.Kosten[[#This Row],[Sanr.]]=EY$7,Tbl.Kosten[[#This Row],[Totaal kosten]],"")</f>
        <v/>
      </c>
      <c r="EZ105" s="160" t="str">
        <f>IF(Tbl.Kosten[[#This Row],[Sanr.]]=EZ$7,Tbl.Kosten[[#This Row],[Totaal kosten]],"")</f>
        <v/>
      </c>
      <c r="FA105" s="160" t="str">
        <f>IF(Tbl.Kosten[[#This Row],[Sanr.]]=FA$7,Tbl.Kosten[[#This Row],[Totaal kosten]],"")</f>
        <v/>
      </c>
      <c r="FB105" s="160" t="str">
        <f>IF(Tbl.Kosten[[#This Row],[Sanr.]]=FB$7,Tbl.Kosten[[#This Row],[Totaal kosten]],"")</f>
        <v/>
      </c>
      <c r="FC105" s="160" t="str">
        <f>IF(Tbl.Kosten[[#This Row],[Sanr.]]=FC$7,Tbl.Kosten[[#This Row],[Totaal kosten]],"")</f>
        <v/>
      </c>
      <c r="FD105" s="160" t="str">
        <f>IF(Tbl.Kosten[[#This Row],[Sanr.]]=FD$7,Tbl.Kosten[[#This Row],[Totaal kosten]],"")</f>
        <v/>
      </c>
      <c r="FE105" s="160" t="str">
        <f>IF(Tbl.Kosten[[#This Row],[Sanr.]]=FE$7,Tbl.Kosten[[#This Row],[Totaal kosten]],"")</f>
        <v/>
      </c>
      <c r="FF105" s="160" t="str">
        <f>IF(Tbl.Kosten[[#This Row],[Sanr.]]=FF$7,Tbl.Kosten[[#This Row],[Totaal kosten]],"")</f>
        <v/>
      </c>
      <c r="FG105" s="160" t="str">
        <f>IF(Tbl.Kosten[[#This Row],[Sanr.]]=FG$7,Tbl.Kosten[[#This Row],[Totaal kosten]],"")</f>
        <v/>
      </c>
      <c r="FH105" s="160" t="str">
        <f>IF(Tbl.Kosten[[#This Row],[Sanr.]]=FH$7,Tbl.Kosten[[#This Row],[Totaal kosten]],"")</f>
        <v/>
      </c>
      <c r="FI105" s="160" t="str">
        <f>IF(Tbl.Kosten[[#This Row],[Sanr.]]=FI$7,Tbl.Kosten[[#This Row],[Totaal kosten]],"")</f>
        <v/>
      </c>
      <c r="FJ105" s="160" t="str">
        <f>IF(Tbl.Kosten[[#This Row],[Sanr.]]=FJ$7,Tbl.Kosten[[#This Row],[Totaal kosten]],"")</f>
        <v/>
      </c>
      <c r="FK105" s="160" t="str">
        <f>IF(Tbl.Kosten[[#This Row],[Sanr.]]=FK$7,Tbl.Kosten[[#This Row],[Totaal kosten]],"")</f>
        <v/>
      </c>
      <c r="FL105" s="160" t="str">
        <f>IF(Tbl.Kosten[[#This Row],[Sanr.]]=FL$7,Tbl.Kosten[[#This Row],[Totaal kosten]],"")</f>
        <v/>
      </c>
      <c r="FM105" s="160" t="str">
        <f>IF(Tbl.Kosten[[#This Row],[Sanr.]]=FM$7,Tbl.Kosten[[#This Row],[Totaal kosten]],"")</f>
        <v/>
      </c>
      <c r="FN105" s="160" t="str">
        <f>IF(Tbl.Kosten[[#This Row],[Sanr.]]=FN$7,Tbl.Kosten[[#This Row],[Totaal kosten]],"")</f>
        <v/>
      </c>
      <c r="FO105" s="160" t="str">
        <f>IF(Tbl.Kosten[[#This Row],[Sanr.]]=FO$7,Tbl.Kosten[[#This Row],[Totaal kosten]],"")</f>
        <v/>
      </c>
      <c r="FP105" s="160" t="str">
        <f>IF(Tbl.Kosten[[#This Row],[Sanr.]]=FP$7,Tbl.Kosten[[#This Row],[Totaal kosten]],"")</f>
        <v/>
      </c>
      <c r="FQ105" s="160" t="str">
        <f>IF(Tbl.Kosten[[#This Row],[Sanr.]]=FQ$7,Tbl.Kosten[[#This Row],[Totaal kosten]],"")</f>
        <v/>
      </c>
      <c r="FR105" s="160" t="str">
        <f>IF(Tbl.Kosten[[#This Row],[Sanr.]]=FR$7,Tbl.Kosten[[#This Row],[Totaal kosten]],"")</f>
        <v/>
      </c>
      <c r="FS105" s="160" t="str">
        <f>IF(Tbl.Kosten[[#This Row],[Sanr.]]=FS$7,Tbl.Kosten[[#This Row],[Totaal kosten]],"")</f>
        <v/>
      </c>
      <c r="FT105" s="160" t="str">
        <f>IF(Tbl.Kosten[[#This Row],[Sanr.]]=FT$7,Tbl.Kosten[[#This Row],[Totaal kosten]],"")</f>
        <v/>
      </c>
      <c r="FU105" s="160" t="str">
        <f>IF(Tbl.Kosten[[#This Row],[Sanr.]]=FU$7,Tbl.Kosten[[#This Row],[Totaal kosten]],"")</f>
        <v/>
      </c>
      <c r="FV105" s="160" t="str">
        <f>IF(Tbl.Kosten[[#This Row],[Sanr.]]=FV$7,Tbl.Kosten[[#This Row],[Totaal kosten]],"")</f>
        <v/>
      </c>
      <c r="FW105" s="160" t="str">
        <f>IFERROR(_xlfn.XLOOKUP(Tbl.Kosten[[#This Row],[Activiteitencode]],Tbl.Activiteiten[Activiteitcode],Tbl.Activiteiten[Anr.],"",0,1),"")</f>
        <v/>
      </c>
      <c r="FX105" s="181" t="str">
        <f>_xlfn.CONCAT(Tbl.Kosten[[#This Row],[Pnr.]],Tbl.Kosten[[#This Row],[Sanr.]])</f>
        <v>P1</v>
      </c>
      <c r="FY105" s="160">
        <f>Tbl.Kosten[[#This Row],[Totaal kosten]]-Tbl.Kosten[[#This Row],[Subsidie]]</f>
        <v>0</v>
      </c>
      <c r="FZ105" s="160">
        <f>IF(Tbl.Kosten[[#This Row],[Pnr.]]=FZ$7,Tbl.Kosten[[#This Row],[Te financieren]],"")</f>
        <v>0</v>
      </c>
      <c r="GA105" s="160" t="str">
        <f>IF(Tbl.Kosten[[#This Row],[Pnr.]]=GA$7,Tbl.Kosten[[#This Row],[Te financieren]],"")</f>
        <v/>
      </c>
      <c r="GB105" s="160" t="str">
        <f>IF(Tbl.Kosten[[#This Row],[Pnr.]]=GB$7,Tbl.Kosten[[#This Row],[Te financieren]],"")</f>
        <v/>
      </c>
      <c r="GC105" s="160" t="str">
        <f>IF(Tbl.Kosten[[#This Row],[Pnr.]]=GC$7,Tbl.Kosten[[#This Row],[Te financieren]],"")</f>
        <v/>
      </c>
      <c r="GD105" s="160" t="str">
        <f>IF(Tbl.Kosten[[#This Row],[Pnr.]]=GD$7,Tbl.Kosten[[#This Row],[Te financieren]],"")</f>
        <v/>
      </c>
      <c r="GE105" s="160" t="str">
        <f>IF(Tbl.Kosten[[#This Row],[Pnr.]]=GE$7,Tbl.Kosten[[#This Row],[Te financieren]],"")</f>
        <v/>
      </c>
      <c r="GF105" s="160" t="str">
        <f>IF(Tbl.Kosten[[#This Row],[Pnr.]]=GF$7,Tbl.Kosten[[#This Row],[Te financieren]],"")</f>
        <v/>
      </c>
      <c r="GG105" s="160" t="str">
        <f>IF(Tbl.Kosten[[#This Row],[Pnr.]]=GG$7,Tbl.Kosten[[#This Row],[Te financieren]],"")</f>
        <v/>
      </c>
      <c r="GH105" s="160" t="str">
        <f>IF(Tbl.Kosten[[#This Row],[Pnr.]]=GH$7,Tbl.Kosten[[#This Row],[Te financieren]],"")</f>
        <v/>
      </c>
      <c r="GI105" s="160" t="str">
        <f>IF(Tbl.Kosten[[#This Row],[Pnr.]]=GI$7,Tbl.Kosten[[#This Row],[Te financieren]],"")</f>
        <v/>
      </c>
      <c r="GJ105" s="160" t="str">
        <f>IF(Tbl.Kosten[[#This Row],[Pnr.]]=GJ$7,Tbl.Kosten[[#This Row],[Te financieren]],"")</f>
        <v/>
      </c>
      <c r="GK105" s="160" t="str">
        <f>IF(Tbl.Kosten[[#This Row],[Pnr.]]=GK$7,Tbl.Kosten[[#This Row],[Te financieren]],"")</f>
        <v/>
      </c>
      <c r="GL105" s="160" t="str">
        <f>IF(Tbl.Kosten[[#This Row],[Pnr.]]=GL$7,Tbl.Kosten[[#This Row],[Te financieren]],"")</f>
        <v/>
      </c>
      <c r="GM105" s="160" t="str">
        <f>IF(Tbl.Kosten[[#This Row],[Pnr.]]=GM$7,Tbl.Kosten[[#This Row],[Te financieren]],"")</f>
        <v/>
      </c>
      <c r="GN105" s="160" t="str">
        <f>IF(Tbl.Kosten[[#This Row],[Pnr.]]=GN$7,Tbl.Kosten[[#This Row],[Te financieren]],"")</f>
        <v/>
      </c>
      <c r="GO105" s="160" t="str">
        <f>IF(Tbl.Kosten[[#This Row],[Pnr.]]=GO$7,Tbl.Kosten[[#This Row],[Te financieren]],"")</f>
        <v/>
      </c>
      <c r="GP105" s="160" t="str">
        <f>IF(Tbl.Kosten[[#This Row],[Pnr.]]=GP$7,Tbl.Kosten[[#This Row],[Te financieren]],"")</f>
        <v/>
      </c>
      <c r="GQ105" s="160" t="str">
        <f>IF(Tbl.Kosten[[#This Row],[Pnr.]]=GQ$7,Tbl.Kosten[[#This Row],[Te financieren]],"")</f>
        <v/>
      </c>
      <c r="GR105" s="160" t="str">
        <f>IF(Tbl.Kosten[[#This Row],[Pnr.]]=GR$7,Tbl.Kosten[[#This Row],[Te financieren]],"")</f>
        <v/>
      </c>
      <c r="GS105" s="160" t="str">
        <f>IF(Tbl.Kosten[[#This Row],[Pnr.]]=GS$7,Tbl.Kosten[[#This Row],[Te financieren]],"")</f>
        <v/>
      </c>
      <c r="GT105" s="160" t="str">
        <f>IF(Tbl.Kosten[[#This Row],[Pnr.]]=GT$7,Tbl.Kosten[[#This Row],[Te financieren]],"")</f>
        <v/>
      </c>
      <c r="GU105" s="160" t="str">
        <f>IF(Tbl.Kosten[[#This Row],[Pnr.]]=GU$7,Tbl.Kosten[[#This Row],[Te financieren]],"")</f>
        <v/>
      </c>
      <c r="GV105" s="160" t="str">
        <f>IF(Tbl.Kosten[[#This Row],[Pnr.]]=GV$7,Tbl.Kosten[[#This Row],[Te financieren]],"")</f>
        <v/>
      </c>
      <c r="GW105" s="160" t="str">
        <f>IF(Tbl.Kosten[[#This Row],[Pnr.]]=GW$7,Tbl.Kosten[[#This Row],[Te financieren]],"")</f>
        <v/>
      </c>
      <c r="GX105" s="160" t="str">
        <f>IF(Tbl.Kosten[[#This Row],[Pnr.]]=GX$7,Tbl.Kosten[[#This Row],[Te financieren]],"")</f>
        <v/>
      </c>
      <c r="GY105" s="160" t="str">
        <f>IF(Tbl.Kosten[[#This Row],[Pnr.]]=GY$7,Tbl.Kosten[[#This Row],[Te financieren]],"")</f>
        <v/>
      </c>
      <c r="GZ105" s="160" t="str">
        <f>IF(Tbl.Kosten[[#This Row],[Pnr.]]=GZ$7,Tbl.Kosten[[#This Row],[Te financieren]],"")</f>
        <v/>
      </c>
      <c r="HA105" s="160" t="str">
        <f>IF(Tbl.Kosten[[#This Row],[Pnr.]]=HA$7,Tbl.Kosten[[#This Row],[Te financieren]],"")</f>
        <v/>
      </c>
      <c r="HB105" s="160" t="str">
        <f>IF(Tbl.Kosten[[#This Row],[Pnr.]]=HB$7,Tbl.Kosten[[#This Row],[Te financieren]],"")</f>
        <v/>
      </c>
      <c r="HC105" s="160" t="str">
        <f>IF(Tbl.Kosten[[#This Row],[Pnr.]]=HC$7,Tbl.Kosten[[#This Row],[Te financieren]],"")</f>
        <v/>
      </c>
      <c r="HD105" s="160" t="str">
        <f>IF(Tbl.Kosten[[#This Row],[Pnr.]]=HD$7,Tbl.Kosten[[#This Row],[Te financieren]],"")</f>
        <v/>
      </c>
      <c r="HE105" s="160" t="str">
        <f>IF(Tbl.Kosten[[#This Row],[Pnr.]]=HE$7,Tbl.Kosten[[#This Row],[Te financieren]],"")</f>
        <v/>
      </c>
      <c r="HF105" s="160" t="str">
        <f>IF(Tbl.Kosten[[#This Row],[Pnr.]]=HF$7,Tbl.Kosten[[#This Row],[Te financieren]],"")</f>
        <v/>
      </c>
      <c r="HG105" s="160" t="str">
        <f>IF(Tbl.Kosten[[#This Row],[Pnr.]]=HG$7,Tbl.Kosten[[#This Row],[Te financieren]],"")</f>
        <v/>
      </c>
      <c r="HH105" s="160" t="str">
        <f>IF(Tbl.Kosten[[#This Row],[Pnr.]]=HH$7,Tbl.Kosten[[#This Row],[Te financieren]],"")</f>
        <v/>
      </c>
      <c r="HI105" s="160" t="str">
        <f>IF(Tbl.Kosten[[#This Row],[Pnr.]]=HI$7,Tbl.Kosten[[#This Row],[Te financieren]],"")</f>
        <v/>
      </c>
      <c r="HJ105" s="160" t="str">
        <f>IF(Tbl.Kosten[[#This Row],[Pnr.]]=HJ$7,Tbl.Kosten[[#This Row],[Te financieren]],"")</f>
        <v/>
      </c>
      <c r="HK105" s="160" t="str">
        <f>IF(Tbl.Kosten[[#This Row],[Pnr.]]=HK$7,Tbl.Kosten[[#This Row],[Te financieren]],"")</f>
        <v/>
      </c>
      <c r="HL105" s="160" t="str">
        <f>IF(Tbl.Kosten[[#This Row],[Pnr.]]=HL$7,Tbl.Kosten[[#This Row],[Te financieren]],"")</f>
        <v/>
      </c>
      <c r="HM105" s="160" t="str">
        <f>IF(Tbl.Kosten[[#This Row],[Pnr.]]=HM$7,Tbl.Kosten[[#This Row],[Te financieren]],"")</f>
        <v/>
      </c>
      <c r="HN105" s="160" t="str">
        <f>IF(Tbl.Kosten[[#This Row],[Pnr.]]=HN$7,Tbl.Kosten[[#This Row],[Te financieren]],"")</f>
        <v/>
      </c>
      <c r="HO105" s="160" t="str">
        <f>IF(Tbl.Kosten[[#This Row],[Pnr.]]=HO$7,Tbl.Kosten[[#This Row],[Te financieren]],"")</f>
        <v/>
      </c>
      <c r="HP105" s="160" t="str">
        <f>IF(Tbl.Kosten[[#This Row],[Pnr.]]=HP$7,Tbl.Kosten[[#This Row],[Te financieren]],"")</f>
        <v/>
      </c>
      <c r="HQ105" s="160" t="str">
        <f>IF(Tbl.Kosten[[#This Row],[Pnr.]]=HQ$7,Tbl.Kosten[[#This Row],[Te financieren]],"")</f>
        <v/>
      </c>
      <c r="HR105" s="160" t="str">
        <f>IF(Tbl.Kosten[[#This Row],[Pnr.]]=HR$7,Tbl.Kosten[[#This Row],[Te financieren]],"")</f>
        <v/>
      </c>
      <c r="HS105" s="160" t="str">
        <f>IF(Tbl.Kosten[[#This Row],[Pnr.]]=HS$7,Tbl.Kosten[[#This Row],[Te financieren]],"")</f>
        <v/>
      </c>
      <c r="HT105" s="160" t="str">
        <f>IF(Tbl.Kosten[[#This Row],[Pnr.]]=HT$7,Tbl.Kosten[[#This Row],[Te financieren]],"")</f>
        <v/>
      </c>
      <c r="HU105" s="160" t="str">
        <f>IF(Tbl.Kosten[[#This Row],[Pnr.]]=HU$7,Tbl.Kosten[[#This Row],[Te financieren]],"")</f>
        <v/>
      </c>
      <c r="HV105" s="160" t="str">
        <f>IF(Tbl.Kosten[[#This Row],[Pnr.]]=HV$7,Tbl.Kosten[[#This Row],[Te financieren]],"")</f>
        <v/>
      </c>
      <c r="HW105" s="160" t="str">
        <f>IF(Tbl.Kosten[[#This Row],[Pnr.]]=HW$7,Tbl.Kosten[[#This Row],[Te financieren]],"")</f>
        <v/>
      </c>
    </row>
    <row r="106" spans="2:231" x14ac:dyDescent="0.3">
      <c r="B106" s="144"/>
      <c r="C106" s="147"/>
      <c r="D106" s="146"/>
      <c r="E106" s="147"/>
      <c r="F106" s="145"/>
      <c r="G106" s="11" t="str">
        <f>IF(Tbl.Kosten[[#This Row],[Medewerker e/o 
functie]]&lt;&gt;"",_xlfn.XLOOKUP(Tbl.Kosten[[#This Row],[Medewerker e/o 
functie]],Tbl.Uurtarief[Medewerker en/of functie],Tbl.Uurtarief[Uurtarief],"",0,1),"")</f>
        <v/>
      </c>
      <c r="H106" s="121">
        <f>IFERROR(Tbl.Kosten[[#This Row],[Uren]]*Tbl.Kosten[[#This Row],[Uurtarief]],0)</f>
        <v>0</v>
      </c>
      <c r="I106" s="119" t="str">
        <f>IF(Tbl.Kosten[[#This Row],[Subtotaal uren]]&lt;&gt;0,_xlfn.XLOOKUP(Tbl.Kosten[[#This Row],[Medewerker e/o 
functie]],Tbl.Uurtarief[Medewerker en/of functie],Tbl.Uurtarief[Kostensoort arbeid],"",0,1),"")</f>
        <v/>
      </c>
      <c r="J106" s="147"/>
      <c r="K106" s="145"/>
      <c r="L106" s="149" t="str">
        <f>IF(Tbl.Kosten[[#This Row],[Activum]]&lt;&gt;"",_xlfn.XLOOKUP(Tbl.Kosten[[#This Row],[Activum]],Tbl.Afschrijvingskosten[Activum],Tbl.Afschrijvingskosten[Tarief per afschrijvings-eenheid],"",0,1),"")</f>
        <v/>
      </c>
      <c r="M106" s="122">
        <f>IFERROR(Tbl.Kosten[[#This Row],[Een-
heden]]*Tbl.Kosten[[#This Row],[Afschrijvings-
tarief]],0)</f>
        <v>0</v>
      </c>
      <c r="N106" s="122" t="str">
        <f>IF(Tbl.Kosten[[#This Row],[Subtotaal afschrijving]]&lt;&gt;0,Lijsten!A104,"")</f>
        <v/>
      </c>
      <c r="O106" s="150"/>
      <c r="P106" s="145"/>
      <c r="Q106" s="148"/>
      <c r="R106" s="122">
        <f>IFERROR(Tbl.Kosten[[#This Row],[Aantal]]*Tbl.Kosten[[#This Row],[Tarief]],0)</f>
        <v>0</v>
      </c>
      <c r="S106" s="8">
        <f>IFERROR(Tbl.Kosten[[#This Row],[Subtotaal overige kosten]]+Tbl.Kosten[[#This Row],[Subtotaal uren]]+Tbl.Kosten[[#This Row],[Subtotaal afschrijving]],0)</f>
        <v>0</v>
      </c>
      <c r="T106" s="8">
        <f>IFERROR(Tbl.Kosten[[#This Row],[Totaal kosten]]*Tbl.Kosten[[#This Row],[Subsidie%]],0)</f>
        <v>0</v>
      </c>
      <c r="U106" s="4" t="str" cm="1">
        <f t="array" ref="U106">IFERROR(_xlfn.IFS(Tbl.Kosten[[#This Row],[Subtotaal uren]]&lt;&gt;0,Tbl.Kosten[[#This Row],[Kostensoort arbeid]],Tbl.Kosten[[#This Row],[Subtotaal afschrijving]]&lt;&gt;0,Tbl.Kosten[[#This Row],[Kostensoort afschrijving]],Tbl.Kosten[[#This Row],[Subtotaal overige kosten]]&lt;&gt;0,Tbl.Kosten[[#This Row],[Kostensoort overig]]),"")</f>
        <v/>
      </c>
      <c r="V106" s="4" t="str">
        <f>IFERROR(_xlfn.XLOOKUP(Tbl.Kosten[[#This Row],[Activiteitencode]],Tbl.Activiteiten[Activiteitcode],Tbl.Activiteiten[Werkpakketcode],"",0,1),"")</f>
        <v/>
      </c>
      <c r="W106" s="4" t="str">
        <f>IFERROR(_xlfn.XLOOKUP(Tbl.Kosten[[#This Row],[Werkpakketcode]],Tbl.Werkpakketten[Werkpakketcode],Tbl.Werkpakketten[Subsidiabele activiteit],"",0,1),"")</f>
        <v/>
      </c>
      <c r="X106" s="12">
        <f>IFERROR(_xlfn.XLOOKUP(Tbl.Kosten[[#This Row],[Sanr.]],Tbl.Subsidiehoogte[SAnr.],Tbl.Subsidiehoogte[Sub. Percentage],0,0,1),0)</f>
        <v>0</v>
      </c>
      <c r="Y106" s="154" t="str">
        <f>IFERROR(_xlfn.XLOOKUP(Tbl.Kosten[[#This Row],[Partnercode]],Tbl.Projectpartners[Partnercode],Tbl.Projectpartners[PNr.],"",0,1),"")</f>
        <v>P1</v>
      </c>
      <c r="Z106" s="158">
        <f>IF(Tbl.Kosten[[#This Row],[Pnr.]]=Z$7,Tbl.Kosten[[#This Row],[Totaal kosten]],"")</f>
        <v>0</v>
      </c>
      <c r="AA106" s="158" t="str">
        <f>IF(Tbl.Kosten[[#This Row],[Pnr.]]=AA$7,Tbl.Kosten[[#This Row],[Totaal kosten]],"")</f>
        <v/>
      </c>
      <c r="AB106" s="158" t="str">
        <f>IF(Tbl.Kosten[[#This Row],[Pnr.]]=AB$7,Tbl.Kosten[[#This Row],[Totaal kosten]],"")</f>
        <v/>
      </c>
      <c r="AC106" s="158" t="str">
        <f>IF(Tbl.Kosten[[#This Row],[Pnr.]]=AC$7,Tbl.Kosten[[#This Row],[Totaal kosten]],"")</f>
        <v/>
      </c>
      <c r="AD106" s="158" t="str">
        <f>IF(Tbl.Kosten[[#This Row],[Pnr.]]=AD$7,Tbl.Kosten[[#This Row],[Totaal kosten]],"")</f>
        <v/>
      </c>
      <c r="AE106" s="158" t="str">
        <f>IF(Tbl.Kosten[[#This Row],[Pnr.]]=AE$7,Tbl.Kosten[[#This Row],[Totaal kosten]],"")</f>
        <v/>
      </c>
      <c r="AF106" s="158" t="str">
        <f>IF(Tbl.Kosten[[#This Row],[Pnr.]]=AF$7,Tbl.Kosten[[#This Row],[Totaal kosten]],"")</f>
        <v/>
      </c>
      <c r="AG106" s="158" t="str">
        <f>IF(Tbl.Kosten[[#This Row],[Pnr.]]=AG$7,Tbl.Kosten[[#This Row],[Totaal kosten]],"")</f>
        <v/>
      </c>
      <c r="AH106" s="158" t="str">
        <f>IF(Tbl.Kosten[[#This Row],[Pnr.]]=AH$7,Tbl.Kosten[[#This Row],[Totaal kosten]],"")</f>
        <v/>
      </c>
      <c r="AI106" s="158" t="str">
        <f>IF(Tbl.Kosten[[#This Row],[Pnr.]]=AI$7,Tbl.Kosten[[#This Row],[Totaal kosten]],"")</f>
        <v/>
      </c>
      <c r="AJ106" s="158" t="str">
        <f>IF(Tbl.Kosten[[#This Row],[Pnr.]]=AJ$7,Tbl.Kosten[[#This Row],[Totaal kosten]],"")</f>
        <v/>
      </c>
      <c r="AK106" s="158" t="str">
        <f>IF(Tbl.Kosten[[#This Row],[Pnr.]]=AK$7,Tbl.Kosten[[#This Row],[Totaal kosten]],"")</f>
        <v/>
      </c>
      <c r="AL106" s="158" t="str">
        <f>IF(Tbl.Kosten[[#This Row],[Pnr.]]=AL$7,Tbl.Kosten[[#This Row],[Totaal kosten]],"")</f>
        <v/>
      </c>
      <c r="AM106" s="158" t="str">
        <f>IF(Tbl.Kosten[[#This Row],[Pnr.]]=AM$7,Tbl.Kosten[[#This Row],[Totaal kosten]],"")</f>
        <v/>
      </c>
      <c r="AN106" s="158" t="str">
        <f>IF(Tbl.Kosten[[#This Row],[Pnr.]]=AN$7,Tbl.Kosten[[#This Row],[Totaal kosten]],"")</f>
        <v/>
      </c>
      <c r="AO106" s="158" t="str">
        <f>IF(Tbl.Kosten[[#This Row],[Pnr.]]=AO$7,Tbl.Kosten[[#This Row],[Totaal kosten]],"")</f>
        <v/>
      </c>
      <c r="AP106" s="158" t="str">
        <f>IF(Tbl.Kosten[[#This Row],[Pnr.]]=AP$7,Tbl.Kosten[[#This Row],[Totaal kosten]],"")</f>
        <v/>
      </c>
      <c r="AQ106" s="158" t="str">
        <f>IF(Tbl.Kosten[[#This Row],[Pnr.]]=AQ$7,Tbl.Kosten[[#This Row],[Totaal kosten]],"")</f>
        <v/>
      </c>
      <c r="AR106" s="158" t="str">
        <f>IF(Tbl.Kosten[[#This Row],[Pnr.]]=AR$7,Tbl.Kosten[[#This Row],[Totaal kosten]],"")</f>
        <v/>
      </c>
      <c r="AS106" s="158" t="str">
        <f>IF(Tbl.Kosten[[#This Row],[Pnr.]]=AS$7,Tbl.Kosten[[#This Row],[Totaal kosten]],"")</f>
        <v/>
      </c>
      <c r="AT106" s="158" t="str">
        <f>IF(Tbl.Kosten[[#This Row],[Pnr.]]=AT$7,Tbl.Kosten[[#This Row],[Totaal kosten]],"")</f>
        <v/>
      </c>
      <c r="AU106" s="158" t="str">
        <f>IF(Tbl.Kosten[[#This Row],[Pnr.]]=AU$7,Tbl.Kosten[[#This Row],[Totaal kosten]],"")</f>
        <v/>
      </c>
      <c r="AV106" s="158" t="str">
        <f>IF(Tbl.Kosten[[#This Row],[Pnr.]]=AV$7,Tbl.Kosten[[#This Row],[Totaal kosten]],"")</f>
        <v/>
      </c>
      <c r="AW106" s="158" t="str">
        <f>IF(Tbl.Kosten[[#This Row],[Pnr.]]=AW$7,Tbl.Kosten[[#This Row],[Totaal kosten]],"")</f>
        <v/>
      </c>
      <c r="AX106" s="158" t="str">
        <f>IF(Tbl.Kosten[[#This Row],[Pnr.]]=AX$7,Tbl.Kosten[[#This Row],[Totaal kosten]],"")</f>
        <v/>
      </c>
      <c r="AY106" s="158" t="str">
        <f>IF(Tbl.Kosten[[#This Row],[Pnr.]]=AY$7,Tbl.Kosten[[#This Row],[Totaal kosten]],"")</f>
        <v/>
      </c>
      <c r="AZ106" s="158" t="str">
        <f>IF(Tbl.Kosten[[#This Row],[Pnr.]]=AZ$7,Tbl.Kosten[[#This Row],[Totaal kosten]],"")</f>
        <v/>
      </c>
      <c r="BA106" s="158" t="str">
        <f>IF(Tbl.Kosten[[#This Row],[Pnr.]]=BA$7,Tbl.Kosten[[#This Row],[Totaal kosten]],"")</f>
        <v/>
      </c>
      <c r="BB106" s="158" t="str">
        <f>IF(Tbl.Kosten[[#This Row],[Pnr.]]=BB$7,Tbl.Kosten[[#This Row],[Totaal kosten]],"")</f>
        <v/>
      </c>
      <c r="BC106" s="158" t="str">
        <f>IF(Tbl.Kosten[[#This Row],[Pnr.]]=BC$7,Tbl.Kosten[[#This Row],[Totaal kosten]],"")</f>
        <v/>
      </c>
      <c r="BD106" s="158" t="str">
        <f>IF(Tbl.Kosten[[#This Row],[Pnr.]]=BD$7,Tbl.Kosten[[#This Row],[Totaal kosten]],"")</f>
        <v/>
      </c>
      <c r="BE106" s="158" t="str">
        <f>IF(Tbl.Kosten[[#This Row],[Pnr.]]=BE$7,Tbl.Kosten[[#This Row],[Totaal kosten]],"")</f>
        <v/>
      </c>
      <c r="BF106" s="158" t="str">
        <f>IF(Tbl.Kosten[[#This Row],[Pnr.]]=BF$7,Tbl.Kosten[[#This Row],[Totaal kosten]],"")</f>
        <v/>
      </c>
      <c r="BG106" s="158" t="str">
        <f>IF(Tbl.Kosten[[#This Row],[Pnr.]]=BG$7,Tbl.Kosten[[#This Row],[Totaal kosten]],"")</f>
        <v/>
      </c>
      <c r="BH106" s="158" t="str">
        <f>IF(Tbl.Kosten[[#This Row],[Pnr.]]=BH$7,Tbl.Kosten[[#This Row],[Totaal kosten]],"")</f>
        <v/>
      </c>
      <c r="BI106" s="158" t="str">
        <f>IF(Tbl.Kosten[[#This Row],[Pnr.]]=BI$7,Tbl.Kosten[[#This Row],[Totaal kosten]],"")</f>
        <v/>
      </c>
      <c r="BJ106" s="158" t="str">
        <f>IF(Tbl.Kosten[[#This Row],[Pnr.]]=BJ$7,Tbl.Kosten[[#This Row],[Totaal kosten]],"")</f>
        <v/>
      </c>
      <c r="BK106" s="158" t="str">
        <f>IF(Tbl.Kosten[[#This Row],[Pnr.]]=BK$7,Tbl.Kosten[[#This Row],[Totaal kosten]],"")</f>
        <v/>
      </c>
      <c r="BL106" s="158" t="str">
        <f>IF(Tbl.Kosten[[#This Row],[Pnr.]]=BL$7,Tbl.Kosten[[#This Row],[Totaal kosten]],"")</f>
        <v/>
      </c>
      <c r="BM106" s="158" t="str">
        <f>IF(Tbl.Kosten[[#This Row],[Pnr.]]=BM$7,Tbl.Kosten[[#This Row],[Totaal kosten]],"")</f>
        <v/>
      </c>
      <c r="BN106" s="158" t="str">
        <f>IF(Tbl.Kosten[[#This Row],[Pnr.]]=BN$7,Tbl.Kosten[[#This Row],[Totaal kosten]],"")</f>
        <v/>
      </c>
      <c r="BO106" s="158" t="str">
        <f>IF(Tbl.Kosten[[#This Row],[Pnr.]]=BO$7,Tbl.Kosten[[#This Row],[Totaal kosten]],"")</f>
        <v/>
      </c>
      <c r="BP106" s="158" t="str">
        <f>IF(Tbl.Kosten[[#This Row],[Pnr.]]=BP$7,Tbl.Kosten[[#This Row],[Totaal kosten]],"")</f>
        <v/>
      </c>
      <c r="BQ106" s="158" t="str">
        <f>IF(Tbl.Kosten[[#This Row],[Pnr.]]=BQ$7,Tbl.Kosten[[#This Row],[Totaal kosten]],"")</f>
        <v/>
      </c>
      <c r="BR106" s="158" t="str">
        <f>IF(Tbl.Kosten[[#This Row],[Pnr.]]=BR$7,Tbl.Kosten[[#This Row],[Totaal kosten]],"")</f>
        <v/>
      </c>
      <c r="BS106" s="158" t="str">
        <f>IF(Tbl.Kosten[[#This Row],[Pnr.]]=BS$7,Tbl.Kosten[[#This Row],[Totaal kosten]],"")</f>
        <v/>
      </c>
      <c r="BT106" s="158" t="str">
        <f>IF(Tbl.Kosten[[#This Row],[Pnr.]]=BT$7,Tbl.Kosten[[#This Row],[Totaal kosten]],"")</f>
        <v/>
      </c>
      <c r="BU106" s="158" t="str">
        <f>IF(Tbl.Kosten[[#This Row],[Pnr.]]=BU$7,Tbl.Kosten[[#This Row],[Totaal kosten]],"")</f>
        <v/>
      </c>
      <c r="BV106" s="158" t="str">
        <f>IF(Tbl.Kosten[[#This Row],[Pnr.]]=BV$7,Tbl.Kosten[[#This Row],[Totaal kosten]],"")</f>
        <v/>
      </c>
      <c r="BW106" s="158" t="str">
        <f>IF(Tbl.Kosten[[#This Row],[Pnr.]]=BW$7,Tbl.Kosten[[#This Row],[Totaal kosten]],"")</f>
        <v/>
      </c>
      <c r="BX106" s="158" t="str">
        <f>IFERROR(_xlfn.XLOOKUP(Tbl.Kosten[[#This Row],[Werkpakketcode]],Tbl.Werkpakketten[Werkpakketcode],Tbl.Werkpakketten[WPnr.],"",0,1),"")</f>
        <v/>
      </c>
      <c r="BY106" s="158" t="str">
        <f>IF(Tbl.Kosten[[#This Row],[WPnr.]]=BY$7,Tbl.Kosten[[#This Row],[Totaal kosten]],"")</f>
        <v/>
      </c>
      <c r="BZ106" s="158" t="str">
        <f>IF(Tbl.Kosten[[#This Row],[WPnr.]]=BZ$7,Tbl.Kosten[[#This Row],[Totaal kosten]],"")</f>
        <v/>
      </c>
      <c r="CA106" s="158" t="str">
        <f>IF(Tbl.Kosten[[#This Row],[WPnr.]]=CA$7,Tbl.Kosten[[#This Row],[Totaal kosten]],"")</f>
        <v/>
      </c>
      <c r="CB106" s="158" t="str">
        <f>IF(Tbl.Kosten[[#This Row],[WPnr.]]=CB$7,Tbl.Kosten[[#This Row],[Totaal kosten]],"")</f>
        <v/>
      </c>
      <c r="CC106" s="158" t="str">
        <f>IF(Tbl.Kosten[[#This Row],[WPnr.]]=CC$7,Tbl.Kosten[[#This Row],[Totaal kosten]],"")</f>
        <v/>
      </c>
      <c r="CD106" s="158" t="str">
        <f>IF(Tbl.Kosten[[#This Row],[WPnr.]]=CD$7,Tbl.Kosten[[#This Row],[Totaal kosten]],"")</f>
        <v/>
      </c>
      <c r="CE106" s="158" t="str">
        <f>IF(Tbl.Kosten[[#This Row],[WPnr.]]=CE$7,Tbl.Kosten[[#This Row],[Totaal kosten]],"")</f>
        <v/>
      </c>
      <c r="CF106" s="158" t="str">
        <f>IF(Tbl.Kosten[[#This Row],[WPnr.]]=CF$7,Tbl.Kosten[[#This Row],[Totaal kosten]],"")</f>
        <v/>
      </c>
      <c r="CG106" s="158" t="str">
        <f>IF(Tbl.Kosten[[#This Row],[WPnr.]]=CG$7,Tbl.Kosten[[#This Row],[Totaal kosten]],"")</f>
        <v/>
      </c>
      <c r="CH106" s="158" t="str">
        <f>IF(Tbl.Kosten[[#This Row],[WPnr.]]=CH$7,Tbl.Kosten[[#This Row],[Totaal kosten]],"")</f>
        <v/>
      </c>
      <c r="CI106" s="158" t="str">
        <f>IF(Tbl.Kosten[[#This Row],[WPnr.]]=CI$7,Tbl.Kosten[[#This Row],[Totaal kosten]],"")</f>
        <v/>
      </c>
      <c r="CJ106" s="158" t="str">
        <f>IF(Tbl.Kosten[[#This Row],[WPnr.]]=CJ$7,Tbl.Kosten[[#This Row],[Totaal kosten]],"")</f>
        <v/>
      </c>
      <c r="CK106" s="158" t="str">
        <f>IF(Tbl.Kosten[[#This Row],[WPnr.]]=CK$7,Tbl.Kosten[[#This Row],[Totaal kosten]],"")</f>
        <v/>
      </c>
      <c r="CL106" s="158" t="str">
        <f>IF(Tbl.Kosten[[#This Row],[WPnr.]]=CL$7,Tbl.Kosten[[#This Row],[Totaal kosten]],"")</f>
        <v/>
      </c>
      <c r="CM106" s="158" t="str">
        <f>IF(Tbl.Kosten[[#This Row],[WPnr.]]=CM$7,Tbl.Kosten[[#This Row],[Totaal kosten]],"")</f>
        <v/>
      </c>
      <c r="CN106" s="158" t="str">
        <f>IF(Tbl.Kosten[[#This Row],[WPnr.]]=CN$7,Tbl.Kosten[[#This Row],[Totaal kosten]],"")</f>
        <v/>
      </c>
      <c r="CO106" s="158" t="str">
        <f>IF(Tbl.Kosten[[#This Row],[WPnr.]]=CO$7,Tbl.Kosten[[#This Row],[Totaal kosten]],"")</f>
        <v/>
      </c>
      <c r="CP106" s="158" t="str">
        <f>IF(Tbl.Kosten[[#This Row],[WPnr.]]=CP$7,Tbl.Kosten[[#This Row],[Totaal kosten]],"")</f>
        <v/>
      </c>
      <c r="CQ106" s="158" t="str">
        <f>IF(Tbl.Kosten[[#This Row],[WPnr.]]=CQ$7,Tbl.Kosten[[#This Row],[Totaal kosten]],"")</f>
        <v/>
      </c>
      <c r="CR106" s="158" t="str">
        <f>IF(Tbl.Kosten[[#This Row],[WPnr.]]=CR$7,Tbl.Kosten[[#This Row],[Totaal kosten]],"")</f>
        <v/>
      </c>
      <c r="CS106" s="158" t="str">
        <f>IF(Tbl.Kosten[[#This Row],[WPnr.]]=CS$7,Tbl.Kosten[[#This Row],[Totaal kosten]],"")</f>
        <v/>
      </c>
      <c r="CT106" s="158" t="str">
        <f>IF(Tbl.Kosten[[#This Row],[WPnr.]]=CT$7,Tbl.Kosten[[#This Row],[Totaal kosten]],"")</f>
        <v/>
      </c>
      <c r="CU106" s="158" t="str">
        <f>IF(Tbl.Kosten[[#This Row],[WPnr.]]=CU$7,Tbl.Kosten[[#This Row],[Totaal kosten]],"")</f>
        <v/>
      </c>
      <c r="CV106" s="158" t="str">
        <f>IF(Tbl.Kosten[[#This Row],[WPnr.]]=CV$7,Tbl.Kosten[[#This Row],[Totaal kosten]],"")</f>
        <v/>
      </c>
      <c r="CW106" s="158" t="str">
        <f>IF(Tbl.Kosten[[#This Row],[WPnr.]]=CW$7,Tbl.Kosten[[#This Row],[Totaal kosten]],"")</f>
        <v/>
      </c>
      <c r="CX106" s="158" t="str">
        <f>IF(Tbl.Kosten[[#This Row],[WPnr.]]=CX$7,Tbl.Kosten[[#This Row],[Totaal kosten]],"")</f>
        <v/>
      </c>
      <c r="CY106" s="158" t="str">
        <f>IF(Tbl.Kosten[[#This Row],[WPnr.]]=CY$7,Tbl.Kosten[[#This Row],[Totaal kosten]],"")</f>
        <v/>
      </c>
      <c r="CZ106" s="158" t="str">
        <f>IF(Tbl.Kosten[[#This Row],[WPnr.]]=CZ$7,Tbl.Kosten[[#This Row],[Totaal kosten]],"")</f>
        <v/>
      </c>
      <c r="DA106" s="158" t="str">
        <f>IF(Tbl.Kosten[[#This Row],[WPnr.]]=DA$7,Tbl.Kosten[[#This Row],[Totaal kosten]],"")</f>
        <v/>
      </c>
      <c r="DB106" s="158" t="str">
        <f>IF(Tbl.Kosten[[#This Row],[WPnr.]]=DB$7,Tbl.Kosten[[#This Row],[Totaal kosten]],"")</f>
        <v/>
      </c>
      <c r="DC106" s="158" t="str">
        <f>IF(Tbl.Kosten[[#This Row],[WPnr.]]=DC$7,Tbl.Kosten[[#This Row],[Totaal kosten]],"")</f>
        <v/>
      </c>
      <c r="DD106" s="158" t="str">
        <f>IF(Tbl.Kosten[[#This Row],[WPnr.]]=DD$7,Tbl.Kosten[[#This Row],[Totaal kosten]],"")</f>
        <v/>
      </c>
      <c r="DE106" s="158" t="str">
        <f>IF(Tbl.Kosten[[#This Row],[WPnr.]]=DE$7,Tbl.Kosten[[#This Row],[Totaal kosten]],"")</f>
        <v/>
      </c>
      <c r="DF106" s="158" t="str">
        <f>IF(Tbl.Kosten[[#This Row],[WPnr.]]=DF$7,Tbl.Kosten[[#This Row],[Totaal kosten]],"")</f>
        <v/>
      </c>
      <c r="DG106" s="158" t="str">
        <f>IF(Tbl.Kosten[[#This Row],[WPnr.]]=DG$7,Tbl.Kosten[[#This Row],[Totaal kosten]],"")</f>
        <v/>
      </c>
      <c r="DH106" s="158" t="str">
        <f>IF(Tbl.Kosten[[#This Row],[WPnr.]]=DH$7,Tbl.Kosten[[#This Row],[Totaal kosten]],"")</f>
        <v/>
      </c>
      <c r="DI106" s="158" t="str">
        <f>IF(Tbl.Kosten[[#This Row],[WPnr.]]=DI$7,Tbl.Kosten[[#This Row],[Totaal kosten]],"")</f>
        <v/>
      </c>
      <c r="DJ106" s="158" t="str">
        <f>IF(Tbl.Kosten[[#This Row],[WPnr.]]=DJ$7,Tbl.Kosten[[#This Row],[Totaal kosten]],"")</f>
        <v/>
      </c>
      <c r="DK106" s="158" t="str">
        <f>IF(Tbl.Kosten[[#This Row],[WPnr.]]=DK$7,Tbl.Kosten[[#This Row],[Totaal kosten]],"")</f>
        <v/>
      </c>
      <c r="DL106" s="158" t="str">
        <f>IF(Tbl.Kosten[[#This Row],[WPnr.]]=DL$7,Tbl.Kosten[[#This Row],[Totaal kosten]],"")</f>
        <v/>
      </c>
      <c r="DM106" s="158" t="str">
        <f>IF(Tbl.Kosten[[#This Row],[WPnr.]]=DM$7,Tbl.Kosten[[#This Row],[Totaal kosten]],"")</f>
        <v/>
      </c>
      <c r="DN106" s="158" t="str">
        <f>IF(Tbl.Kosten[[#This Row],[WPnr.]]=DN$7,Tbl.Kosten[[#This Row],[Totaal kosten]],"")</f>
        <v/>
      </c>
      <c r="DO106" s="158" t="str">
        <f>IF(Tbl.Kosten[[#This Row],[WPnr.]]=DO$7,Tbl.Kosten[[#This Row],[Totaal kosten]],"")</f>
        <v/>
      </c>
      <c r="DP106" s="158" t="str">
        <f>IF(Tbl.Kosten[[#This Row],[WPnr.]]=DP$7,Tbl.Kosten[[#This Row],[Totaal kosten]],"")</f>
        <v/>
      </c>
      <c r="DQ106" s="158" t="str">
        <f>IF(Tbl.Kosten[[#This Row],[WPnr.]]=DQ$7,Tbl.Kosten[[#This Row],[Totaal kosten]],"")</f>
        <v/>
      </c>
      <c r="DR106" s="158" t="str">
        <f>IF(Tbl.Kosten[[#This Row],[WPnr.]]=DR$7,Tbl.Kosten[[#This Row],[Totaal kosten]],"")</f>
        <v/>
      </c>
      <c r="DS106" s="158" t="str">
        <f>IF(Tbl.Kosten[[#This Row],[WPnr.]]=DS$7,Tbl.Kosten[[#This Row],[Totaal kosten]],"")</f>
        <v/>
      </c>
      <c r="DT106" s="158" t="str">
        <f>IF(Tbl.Kosten[[#This Row],[WPnr.]]=DT$7,Tbl.Kosten[[#This Row],[Totaal kosten]],"")</f>
        <v/>
      </c>
      <c r="DU106" s="158" t="str">
        <f>IF(Tbl.Kosten[[#This Row],[WPnr.]]=DU$7,Tbl.Kosten[[#This Row],[Totaal kosten]],"")</f>
        <v/>
      </c>
      <c r="DV106" s="158" t="str">
        <f>IF(Tbl.Kosten[[#This Row],[WPnr.]]=DV$7,Tbl.Kosten[[#This Row],[Totaal kosten]],"")</f>
        <v/>
      </c>
      <c r="DW106" s="160" t="str">
        <f>IFERROR(_xlfn.XLOOKUP(Tbl.Kosten[[#This Row],[Kostensoort]],Tbl.Kostensoorten[Kostensoorten],Tbl.Kostensoorten[KSnr.],"",0,1),"")</f>
        <v/>
      </c>
      <c r="DX106" s="160" t="str">
        <f>IF(Tbl.Kosten[[#This Row],[KSnr.]]=DX$7,Tbl.Kosten[[#This Row],[Totaal kosten]],"")</f>
        <v/>
      </c>
      <c r="DY106" s="160" t="str">
        <f>IF(Tbl.Kosten[[#This Row],[KSnr.]]=DY$7,Tbl.Kosten[[#This Row],[Totaal kosten]],"")</f>
        <v/>
      </c>
      <c r="DZ106" s="160" t="str">
        <f>IF(Tbl.Kosten[[#This Row],[KSnr.]]=DZ$7,Tbl.Kosten[[#This Row],[Totaal kosten]],"")</f>
        <v/>
      </c>
      <c r="EA106" s="160" t="str">
        <f>IF(Tbl.Kosten[[#This Row],[KSnr.]]=EA$7,Tbl.Kosten[[#This Row],[Totaal kosten]],"")</f>
        <v/>
      </c>
      <c r="EB106" s="160" t="str">
        <f>IF(Tbl.Kosten[[#This Row],[KSnr.]]=EB$7,Tbl.Kosten[[#This Row],[Totaal kosten]],"")</f>
        <v/>
      </c>
      <c r="EC106" s="160" t="str">
        <f>IF(Tbl.Kosten[[#This Row],[KSnr.]]=EC$7,Tbl.Kosten[[#This Row],[Totaal kosten]],"")</f>
        <v/>
      </c>
      <c r="ED106" s="160" t="str">
        <f>IF(Tbl.Kosten[[#This Row],[KSnr.]]=ED$7,Tbl.Kosten[[#This Row],[Totaal kosten]],"")</f>
        <v/>
      </c>
      <c r="EE106" s="160" t="str">
        <f>IF(Tbl.Kosten[[#This Row],[KSnr.]]=EE$7,Tbl.Kosten[[#This Row],[Totaal kosten]],"")</f>
        <v/>
      </c>
      <c r="EF106" s="160" t="str">
        <f>IF(Tbl.Kosten[[#This Row],[KSnr.]]=EF$7,Tbl.Kosten[[#This Row],[Totaal kosten]],"")</f>
        <v/>
      </c>
      <c r="EG106" s="160" t="str">
        <f>IF(Tbl.Kosten[[#This Row],[KSnr.]]=EG$7,Tbl.Kosten[[#This Row],[Totaal kosten]],"")</f>
        <v/>
      </c>
      <c r="EH106" s="160" t="str">
        <f>IF(Tbl.Kosten[[#This Row],[KSnr.]]=EH$7,Tbl.Kosten[[#This Row],[Totaal kosten]],"")</f>
        <v/>
      </c>
      <c r="EI106" s="160" t="str">
        <f>IF(Tbl.Kosten[[#This Row],[KSnr.]]=EI$7,Tbl.Kosten[[#This Row],[Totaal kosten]],"")</f>
        <v/>
      </c>
      <c r="EJ106" s="160" t="str">
        <f>IF(Tbl.Kosten[[#This Row],[KSnr.]]=EJ$7,Tbl.Kosten[[#This Row],[Totaal kosten]],"")</f>
        <v/>
      </c>
      <c r="EK106" s="160" t="str">
        <f>IF(Tbl.Kosten[[#This Row],[KSnr.]]=EK$7,Tbl.Kosten[[#This Row],[Totaal kosten]],"")</f>
        <v/>
      </c>
      <c r="EL106" s="160" t="str">
        <f>IF(Tbl.Kosten[[#This Row],[KSnr.]]=EL$7,Tbl.Kosten[[#This Row],[Totaal kosten]],"")</f>
        <v/>
      </c>
      <c r="EM106" s="160" t="str">
        <f>IF(Tbl.Kosten[[#This Row],[KSnr.]]=EM$7,Tbl.Kosten[[#This Row],[Totaal kosten]],"")</f>
        <v/>
      </c>
      <c r="EN106" s="160" t="str">
        <f>IF(Tbl.Kosten[[#This Row],[KSnr.]]=EN$7,Tbl.Kosten[[#This Row],[Totaal kosten]],"")</f>
        <v/>
      </c>
      <c r="EO106" s="160" t="str">
        <f>IF(Tbl.Kosten[[#This Row],[KSnr.]]=EO$7,Tbl.Kosten[[#This Row],[Totaal kosten]],"")</f>
        <v/>
      </c>
      <c r="EP106" s="160" t="str">
        <f>IF(Tbl.Kosten[[#This Row],[KSnr.]]=EP$7,Tbl.Kosten[[#This Row],[Totaal kosten]],"")</f>
        <v/>
      </c>
      <c r="EQ106" s="160" t="str">
        <f>IF(Tbl.Kosten[[#This Row],[KSnr.]]=EQ$7,Tbl.Kosten[[#This Row],[Totaal kosten]],"")</f>
        <v/>
      </c>
      <c r="ER106" s="154" t="str">
        <f>IFERROR(_xlfn.XLOOKUP(Tbl.Kosten[[#This Row],[Subsidieactiviteit]],Tbl.Subsidiehoogte[Subsidieactiviteit],Tbl.Subsidiehoogte[SAnr.],"",0,1),"")</f>
        <v/>
      </c>
      <c r="ES106" s="160" t="str">
        <f>IF(Tbl.Kosten[[#This Row],[Sanr.]]=ES$7,Tbl.Kosten[[#This Row],[Totaal kosten]],"")</f>
        <v/>
      </c>
      <c r="ET106" s="160" t="str">
        <f>IF(Tbl.Kosten[[#This Row],[Sanr.]]=ET$7,Tbl.Kosten[[#This Row],[Totaal kosten]],"")</f>
        <v/>
      </c>
      <c r="EU106" s="160" t="str">
        <f>IF(Tbl.Kosten[[#This Row],[Sanr.]]=EU$7,Tbl.Kosten[[#This Row],[Totaal kosten]],"")</f>
        <v/>
      </c>
      <c r="EV106" s="160" t="str">
        <f>IF(Tbl.Kosten[[#This Row],[Sanr.]]=EV$7,Tbl.Kosten[[#This Row],[Totaal kosten]],"")</f>
        <v/>
      </c>
      <c r="EW106" s="160" t="str">
        <f>IF(Tbl.Kosten[[#This Row],[Sanr.]]=EW$7,Tbl.Kosten[[#This Row],[Totaal kosten]],"")</f>
        <v/>
      </c>
      <c r="EX106" s="160" t="str">
        <f>IF(Tbl.Kosten[[#This Row],[Sanr.]]=EX$7,Tbl.Kosten[[#This Row],[Totaal kosten]],"")</f>
        <v/>
      </c>
      <c r="EY106" s="160" t="str">
        <f>IF(Tbl.Kosten[[#This Row],[Sanr.]]=EY$7,Tbl.Kosten[[#This Row],[Totaal kosten]],"")</f>
        <v/>
      </c>
      <c r="EZ106" s="160" t="str">
        <f>IF(Tbl.Kosten[[#This Row],[Sanr.]]=EZ$7,Tbl.Kosten[[#This Row],[Totaal kosten]],"")</f>
        <v/>
      </c>
      <c r="FA106" s="160" t="str">
        <f>IF(Tbl.Kosten[[#This Row],[Sanr.]]=FA$7,Tbl.Kosten[[#This Row],[Totaal kosten]],"")</f>
        <v/>
      </c>
      <c r="FB106" s="160" t="str">
        <f>IF(Tbl.Kosten[[#This Row],[Sanr.]]=FB$7,Tbl.Kosten[[#This Row],[Totaal kosten]],"")</f>
        <v/>
      </c>
      <c r="FC106" s="160" t="str">
        <f>IF(Tbl.Kosten[[#This Row],[Sanr.]]=FC$7,Tbl.Kosten[[#This Row],[Totaal kosten]],"")</f>
        <v/>
      </c>
      <c r="FD106" s="160" t="str">
        <f>IF(Tbl.Kosten[[#This Row],[Sanr.]]=FD$7,Tbl.Kosten[[#This Row],[Totaal kosten]],"")</f>
        <v/>
      </c>
      <c r="FE106" s="160" t="str">
        <f>IF(Tbl.Kosten[[#This Row],[Sanr.]]=FE$7,Tbl.Kosten[[#This Row],[Totaal kosten]],"")</f>
        <v/>
      </c>
      <c r="FF106" s="160" t="str">
        <f>IF(Tbl.Kosten[[#This Row],[Sanr.]]=FF$7,Tbl.Kosten[[#This Row],[Totaal kosten]],"")</f>
        <v/>
      </c>
      <c r="FG106" s="160" t="str">
        <f>IF(Tbl.Kosten[[#This Row],[Sanr.]]=FG$7,Tbl.Kosten[[#This Row],[Totaal kosten]],"")</f>
        <v/>
      </c>
      <c r="FH106" s="160" t="str">
        <f>IF(Tbl.Kosten[[#This Row],[Sanr.]]=FH$7,Tbl.Kosten[[#This Row],[Totaal kosten]],"")</f>
        <v/>
      </c>
      <c r="FI106" s="160" t="str">
        <f>IF(Tbl.Kosten[[#This Row],[Sanr.]]=FI$7,Tbl.Kosten[[#This Row],[Totaal kosten]],"")</f>
        <v/>
      </c>
      <c r="FJ106" s="160" t="str">
        <f>IF(Tbl.Kosten[[#This Row],[Sanr.]]=FJ$7,Tbl.Kosten[[#This Row],[Totaal kosten]],"")</f>
        <v/>
      </c>
      <c r="FK106" s="160" t="str">
        <f>IF(Tbl.Kosten[[#This Row],[Sanr.]]=FK$7,Tbl.Kosten[[#This Row],[Totaal kosten]],"")</f>
        <v/>
      </c>
      <c r="FL106" s="160" t="str">
        <f>IF(Tbl.Kosten[[#This Row],[Sanr.]]=FL$7,Tbl.Kosten[[#This Row],[Totaal kosten]],"")</f>
        <v/>
      </c>
      <c r="FM106" s="160" t="str">
        <f>IF(Tbl.Kosten[[#This Row],[Sanr.]]=FM$7,Tbl.Kosten[[#This Row],[Totaal kosten]],"")</f>
        <v/>
      </c>
      <c r="FN106" s="160" t="str">
        <f>IF(Tbl.Kosten[[#This Row],[Sanr.]]=FN$7,Tbl.Kosten[[#This Row],[Totaal kosten]],"")</f>
        <v/>
      </c>
      <c r="FO106" s="160" t="str">
        <f>IF(Tbl.Kosten[[#This Row],[Sanr.]]=FO$7,Tbl.Kosten[[#This Row],[Totaal kosten]],"")</f>
        <v/>
      </c>
      <c r="FP106" s="160" t="str">
        <f>IF(Tbl.Kosten[[#This Row],[Sanr.]]=FP$7,Tbl.Kosten[[#This Row],[Totaal kosten]],"")</f>
        <v/>
      </c>
      <c r="FQ106" s="160" t="str">
        <f>IF(Tbl.Kosten[[#This Row],[Sanr.]]=FQ$7,Tbl.Kosten[[#This Row],[Totaal kosten]],"")</f>
        <v/>
      </c>
      <c r="FR106" s="160" t="str">
        <f>IF(Tbl.Kosten[[#This Row],[Sanr.]]=FR$7,Tbl.Kosten[[#This Row],[Totaal kosten]],"")</f>
        <v/>
      </c>
      <c r="FS106" s="160" t="str">
        <f>IF(Tbl.Kosten[[#This Row],[Sanr.]]=FS$7,Tbl.Kosten[[#This Row],[Totaal kosten]],"")</f>
        <v/>
      </c>
      <c r="FT106" s="160" t="str">
        <f>IF(Tbl.Kosten[[#This Row],[Sanr.]]=FT$7,Tbl.Kosten[[#This Row],[Totaal kosten]],"")</f>
        <v/>
      </c>
      <c r="FU106" s="160" t="str">
        <f>IF(Tbl.Kosten[[#This Row],[Sanr.]]=FU$7,Tbl.Kosten[[#This Row],[Totaal kosten]],"")</f>
        <v/>
      </c>
      <c r="FV106" s="160" t="str">
        <f>IF(Tbl.Kosten[[#This Row],[Sanr.]]=FV$7,Tbl.Kosten[[#This Row],[Totaal kosten]],"")</f>
        <v/>
      </c>
      <c r="FW106" s="160" t="str">
        <f>IFERROR(_xlfn.XLOOKUP(Tbl.Kosten[[#This Row],[Activiteitencode]],Tbl.Activiteiten[Activiteitcode],Tbl.Activiteiten[Anr.],"",0,1),"")</f>
        <v/>
      </c>
      <c r="FX106" s="181" t="str">
        <f>_xlfn.CONCAT(Tbl.Kosten[[#This Row],[Pnr.]],Tbl.Kosten[[#This Row],[Sanr.]])</f>
        <v>P1</v>
      </c>
      <c r="FY106" s="160">
        <f>Tbl.Kosten[[#This Row],[Totaal kosten]]-Tbl.Kosten[[#This Row],[Subsidie]]</f>
        <v>0</v>
      </c>
      <c r="FZ106" s="160">
        <f>IF(Tbl.Kosten[[#This Row],[Pnr.]]=FZ$7,Tbl.Kosten[[#This Row],[Te financieren]],"")</f>
        <v>0</v>
      </c>
      <c r="GA106" s="160" t="str">
        <f>IF(Tbl.Kosten[[#This Row],[Pnr.]]=GA$7,Tbl.Kosten[[#This Row],[Te financieren]],"")</f>
        <v/>
      </c>
      <c r="GB106" s="160" t="str">
        <f>IF(Tbl.Kosten[[#This Row],[Pnr.]]=GB$7,Tbl.Kosten[[#This Row],[Te financieren]],"")</f>
        <v/>
      </c>
      <c r="GC106" s="160" t="str">
        <f>IF(Tbl.Kosten[[#This Row],[Pnr.]]=GC$7,Tbl.Kosten[[#This Row],[Te financieren]],"")</f>
        <v/>
      </c>
      <c r="GD106" s="160" t="str">
        <f>IF(Tbl.Kosten[[#This Row],[Pnr.]]=GD$7,Tbl.Kosten[[#This Row],[Te financieren]],"")</f>
        <v/>
      </c>
      <c r="GE106" s="160" t="str">
        <f>IF(Tbl.Kosten[[#This Row],[Pnr.]]=GE$7,Tbl.Kosten[[#This Row],[Te financieren]],"")</f>
        <v/>
      </c>
      <c r="GF106" s="160" t="str">
        <f>IF(Tbl.Kosten[[#This Row],[Pnr.]]=GF$7,Tbl.Kosten[[#This Row],[Te financieren]],"")</f>
        <v/>
      </c>
      <c r="GG106" s="160" t="str">
        <f>IF(Tbl.Kosten[[#This Row],[Pnr.]]=GG$7,Tbl.Kosten[[#This Row],[Te financieren]],"")</f>
        <v/>
      </c>
      <c r="GH106" s="160" t="str">
        <f>IF(Tbl.Kosten[[#This Row],[Pnr.]]=GH$7,Tbl.Kosten[[#This Row],[Te financieren]],"")</f>
        <v/>
      </c>
      <c r="GI106" s="160" t="str">
        <f>IF(Tbl.Kosten[[#This Row],[Pnr.]]=GI$7,Tbl.Kosten[[#This Row],[Te financieren]],"")</f>
        <v/>
      </c>
      <c r="GJ106" s="160" t="str">
        <f>IF(Tbl.Kosten[[#This Row],[Pnr.]]=GJ$7,Tbl.Kosten[[#This Row],[Te financieren]],"")</f>
        <v/>
      </c>
      <c r="GK106" s="160" t="str">
        <f>IF(Tbl.Kosten[[#This Row],[Pnr.]]=GK$7,Tbl.Kosten[[#This Row],[Te financieren]],"")</f>
        <v/>
      </c>
      <c r="GL106" s="160" t="str">
        <f>IF(Tbl.Kosten[[#This Row],[Pnr.]]=GL$7,Tbl.Kosten[[#This Row],[Te financieren]],"")</f>
        <v/>
      </c>
      <c r="GM106" s="160" t="str">
        <f>IF(Tbl.Kosten[[#This Row],[Pnr.]]=GM$7,Tbl.Kosten[[#This Row],[Te financieren]],"")</f>
        <v/>
      </c>
      <c r="GN106" s="160" t="str">
        <f>IF(Tbl.Kosten[[#This Row],[Pnr.]]=GN$7,Tbl.Kosten[[#This Row],[Te financieren]],"")</f>
        <v/>
      </c>
      <c r="GO106" s="160" t="str">
        <f>IF(Tbl.Kosten[[#This Row],[Pnr.]]=GO$7,Tbl.Kosten[[#This Row],[Te financieren]],"")</f>
        <v/>
      </c>
      <c r="GP106" s="160" t="str">
        <f>IF(Tbl.Kosten[[#This Row],[Pnr.]]=GP$7,Tbl.Kosten[[#This Row],[Te financieren]],"")</f>
        <v/>
      </c>
      <c r="GQ106" s="160" t="str">
        <f>IF(Tbl.Kosten[[#This Row],[Pnr.]]=GQ$7,Tbl.Kosten[[#This Row],[Te financieren]],"")</f>
        <v/>
      </c>
      <c r="GR106" s="160" t="str">
        <f>IF(Tbl.Kosten[[#This Row],[Pnr.]]=GR$7,Tbl.Kosten[[#This Row],[Te financieren]],"")</f>
        <v/>
      </c>
      <c r="GS106" s="160" t="str">
        <f>IF(Tbl.Kosten[[#This Row],[Pnr.]]=GS$7,Tbl.Kosten[[#This Row],[Te financieren]],"")</f>
        <v/>
      </c>
      <c r="GT106" s="160" t="str">
        <f>IF(Tbl.Kosten[[#This Row],[Pnr.]]=GT$7,Tbl.Kosten[[#This Row],[Te financieren]],"")</f>
        <v/>
      </c>
      <c r="GU106" s="160" t="str">
        <f>IF(Tbl.Kosten[[#This Row],[Pnr.]]=GU$7,Tbl.Kosten[[#This Row],[Te financieren]],"")</f>
        <v/>
      </c>
      <c r="GV106" s="160" t="str">
        <f>IF(Tbl.Kosten[[#This Row],[Pnr.]]=GV$7,Tbl.Kosten[[#This Row],[Te financieren]],"")</f>
        <v/>
      </c>
      <c r="GW106" s="160" t="str">
        <f>IF(Tbl.Kosten[[#This Row],[Pnr.]]=GW$7,Tbl.Kosten[[#This Row],[Te financieren]],"")</f>
        <v/>
      </c>
      <c r="GX106" s="160" t="str">
        <f>IF(Tbl.Kosten[[#This Row],[Pnr.]]=GX$7,Tbl.Kosten[[#This Row],[Te financieren]],"")</f>
        <v/>
      </c>
      <c r="GY106" s="160" t="str">
        <f>IF(Tbl.Kosten[[#This Row],[Pnr.]]=GY$7,Tbl.Kosten[[#This Row],[Te financieren]],"")</f>
        <v/>
      </c>
      <c r="GZ106" s="160" t="str">
        <f>IF(Tbl.Kosten[[#This Row],[Pnr.]]=GZ$7,Tbl.Kosten[[#This Row],[Te financieren]],"")</f>
        <v/>
      </c>
      <c r="HA106" s="160" t="str">
        <f>IF(Tbl.Kosten[[#This Row],[Pnr.]]=HA$7,Tbl.Kosten[[#This Row],[Te financieren]],"")</f>
        <v/>
      </c>
      <c r="HB106" s="160" t="str">
        <f>IF(Tbl.Kosten[[#This Row],[Pnr.]]=HB$7,Tbl.Kosten[[#This Row],[Te financieren]],"")</f>
        <v/>
      </c>
      <c r="HC106" s="160" t="str">
        <f>IF(Tbl.Kosten[[#This Row],[Pnr.]]=HC$7,Tbl.Kosten[[#This Row],[Te financieren]],"")</f>
        <v/>
      </c>
      <c r="HD106" s="160" t="str">
        <f>IF(Tbl.Kosten[[#This Row],[Pnr.]]=HD$7,Tbl.Kosten[[#This Row],[Te financieren]],"")</f>
        <v/>
      </c>
      <c r="HE106" s="160" t="str">
        <f>IF(Tbl.Kosten[[#This Row],[Pnr.]]=HE$7,Tbl.Kosten[[#This Row],[Te financieren]],"")</f>
        <v/>
      </c>
      <c r="HF106" s="160" t="str">
        <f>IF(Tbl.Kosten[[#This Row],[Pnr.]]=HF$7,Tbl.Kosten[[#This Row],[Te financieren]],"")</f>
        <v/>
      </c>
      <c r="HG106" s="160" t="str">
        <f>IF(Tbl.Kosten[[#This Row],[Pnr.]]=HG$7,Tbl.Kosten[[#This Row],[Te financieren]],"")</f>
        <v/>
      </c>
      <c r="HH106" s="160" t="str">
        <f>IF(Tbl.Kosten[[#This Row],[Pnr.]]=HH$7,Tbl.Kosten[[#This Row],[Te financieren]],"")</f>
        <v/>
      </c>
      <c r="HI106" s="160" t="str">
        <f>IF(Tbl.Kosten[[#This Row],[Pnr.]]=HI$7,Tbl.Kosten[[#This Row],[Te financieren]],"")</f>
        <v/>
      </c>
      <c r="HJ106" s="160" t="str">
        <f>IF(Tbl.Kosten[[#This Row],[Pnr.]]=HJ$7,Tbl.Kosten[[#This Row],[Te financieren]],"")</f>
        <v/>
      </c>
      <c r="HK106" s="160" t="str">
        <f>IF(Tbl.Kosten[[#This Row],[Pnr.]]=HK$7,Tbl.Kosten[[#This Row],[Te financieren]],"")</f>
        <v/>
      </c>
      <c r="HL106" s="160" t="str">
        <f>IF(Tbl.Kosten[[#This Row],[Pnr.]]=HL$7,Tbl.Kosten[[#This Row],[Te financieren]],"")</f>
        <v/>
      </c>
      <c r="HM106" s="160" t="str">
        <f>IF(Tbl.Kosten[[#This Row],[Pnr.]]=HM$7,Tbl.Kosten[[#This Row],[Te financieren]],"")</f>
        <v/>
      </c>
      <c r="HN106" s="160" t="str">
        <f>IF(Tbl.Kosten[[#This Row],[Pnr.]]=HN$7,Tbl.Kosten[[#This Row],[Te financieren]],"")</f>
        <v/>
      </c>
      <c r="HO106" s="160" t="str">
        <f>IF(Tbl.Kosten[[#This Row],[Pnr.]]=HO$7,Tbl.Kosten[[#This Row],[Te financieren]],"")</f>
        <v/>
      </c>
      <c r="HP106" s="160" t="str">
        <f>IF(Tbl.Kosten[[#This Row],[Pnr.]]=HP$7,Tbl.Kosten[[#This Row],[Te financieren]],"")</f>
        <v/>
      </c>
      <c r="HQ106" s="160" t="str">
        <f>IF(Tbl.Kosten[[#This Row],[Pnr.]]=HQ$7,Tbl.Kosten[[#This Row],[Te financieren]],"")</f>
        <v/>
      </c>
      <c r="HR106" s="160" t="str">
        <f>IF(Tbl.Kosten[[#This Row],[Pnr.]]=HR$7,Tbl.Kosten[[#This Row],[Te financieren]],"")</f>
        <v/>
      </c>
      <c r="HS106" s="160" t="str">
        <f>IF(Tbl.Kosten[[#This Row],[Pnr.]]=HS$7,Tbl.Kosten[[#This Row],[Te financieren]],"")</f>
        <v/>
      </c>
      <c r="HT106" s="160" t="str">
        <f>IF(Tbl.Kosten[[#This Row],[Pnr.]]=HT$7,Tbl.Kosten[[#This Row],[Te financieren]],"")</f>
        <v/>
      </c>
      <c r="HU106" s="160" t="str">
        <f>IF(Tbl.Kosten[[#This Row],[Pnr.]]=HU$7,Tbl.Kosten[[#This Row],[Te financieren]],"")</f>
        <v/>
      </c>
      <c r="HV106" s="160" t="str">
        <f>IF(Tbl.Kosten[[#This Row],[Pnr.]]=HV$7,Tbl.Kosten[[#This Row],[Te financieren]],"")</f>
        <v/>
      </c>
      <c r="HW106" s="160" t="str">
        <f>IF(Tbl.Kosten[[#This Row],[Pnr.]]=HW$7,Tbl.Kosten[[#This Row],[Te financieren]],"")</f>
        <v/>
      </c>
    </row>
    <row r="107" spans="2:231" x14ac:dyDescent="0.3">
      <c r="B107" s="144"/>
      <c r="C107" s="147"/>
      <c r="D107" s="146"/>
      <c r="E107" s="147"/>
      <c r="F107" s="145"/>
      <c r="G107" s="11" t="str">
        <f>IF(Tbl.Kosten[[#This Row],[Medewerker e/o 
functie]]&lt;&gt;"",_xlfn.XLOOKUP(Tbl.Kosten[[#This Row],[Medewerker e/o 
functie]],Tbl.Uurtarief[Medewerker en/of functie],Tbl.Uurtarief[Uurtarief],"",0,1),"")</f>
        <v/>
      </c>
      <c r="H107" s="121">
        <f>IFERROR(Tbl.Kosten[[#This Row],[Uren]]*Tbl.Kosten[[#This Row],[Uurtarief]],0)</f>
        <v>0</v>
      </c>
      <c r="I107" s="119" t="str">
        <f>IF(Tbl.Kosten[[#This Row],[Subtotaal uren]]&lt;&gt;0,_xlfn.XLOOKUP(Tbl.Kosten[[#This Row],[Medewerker e/o 
functie]],Tbl.Uurtarief[Medewerker en/of functie],Tbl.Uurtarief[Kostensoort arbeid],"",0,1),"")</f>
        <v/>
      </c>
      <c r="J107" s="147"/>
      <c r="K107" s="145"/>
      <c r="L107" s="149" t="str">
        <f>IF(Tbl.Kosten[[#This Row],[Activum]]&lt;&gt;"",_xlfn.XLOOKUP(Tbl.Kosten[[#This Row],[Activum]],Tbl.Afschrijvingskosten[Activum],Tbl.Afschrijvingskosten[Tarief per afschrijvings-eenheid],"",0,1),"")</f>
        <v/>
      </c>
      <c r="M107" s="122">
        <f>IFERROR(Tbl.Kosten[[#This Row],[Een-
heden]]*Tbl.Kosten[[#This Row],[Afschrijvings-
tarief]],0)</f>
        <v>0</v>
      </c>
      <c r="N107" s="122" t="str">
        <f>IF(Tbl.Kosten[[#This Row],[Subtotaal afschrijving]]&lt;&gt;0,Lijsten!A105,"")</f>
        <v/>
      </c>
      <c r="O107" s="150"/>
      <c r="P107" s="145"/>
      <c r="Q107" s="148"/>
      <c r="R107" s="122">
        <f>IFERROR(Tbl.Kosten[[#This Row],[Aantal]]*Tbl.Kosten[[#This Row],[Tarief]],0)</f>
        <v>0</v>
      </c>
      <c r="S107" s="8">
        <f>IFERROR(Tbl.Kosten[[#This Row],[Subtotaal overige kosten]]+Tbl.Kosten[[#This Row],[Subtotaal uren]]+Tbl.Kosten[[#This Row],[Subtotaal afschrijving]],0)</f>
        <v>0</v>
      </c>
      <c r="T107" s="8">
        <f>IFERROR(Tbl.Kosten[[#This Row],[Totaal kosten]]*Tbl.Kosten[[#This Row],[Subsidie%]],0)</f>
        <v>0</v>
      </c>
      <c r="U107" s="4" t="str" cm="1">
        <f t="array" ref="U107">IFERROR(_xlfn.IFS(Tbl.Kosten[[#This Row],[Subtotaal uren]]&lt;&gt;0,Tbl.Kosten[[#This Row],[Kostensoort arbeid]],Tbl.Kosten[[#This Row],[Subtotaal afschrijving]]&lt;&gt;0,Tbl.Kosten[[#This Row],[Kostensoort afschrijving]],Tbl.Kosten[[#This Row],[Subtotaal overige kosten]]&lt;&gt;0,Tbl.Kosten[[#This Row],[Kostensoort overig]]),"")</f>
        <v/>
      </c>
      <c r="V107" s="4" t="str">
        <f>IFERROR(_xlfn.XLOOKUP(Tbl.Kosten[[#This Row],[Activiteitencode]],Tbl.Activiteiten[Activiteitcode],Tbl.Activiteiten[Werkpakketcode],"",0,1),"")</f>
        <v/>
      </c>
      <c r="W107" s="4" t="str">
        <f>IFERROR(_xlfn.XLOOKUP(Tbl.Kosten[[#This Row],[Werkpakketcode]],Tbl.Werkpakketten[Werkpakketcode],Tbl.Werkpakketten[Subsidiabele activiteit],"",0,1),"")</f>
        <v/>
      </c>
      <c r="X107" s="12">
        <f>IFERROR(_xlfn.XLOOKUP(Tbl.Kosten[[#This Row],[Sanr.]],Tbl.Subsidiehoogte[SAnr.],Tbl.Subsidiehoogte[Sub. Percentage],0,0,1),0)</f>
        <v>0</v>
      </c>
      <c r="Y107" s="154" t="str">
        <f>IFERROR(_xlfn.XLOOKUP(Tbl.Kosten[[#This Row],[Partnercode]],Tbl.Projectpartners[Partnercode],Tbl.Projectpartners[PNr.],"",0,1),"")</f>
        <v>P1</v>
      </c>
      <c r="Z107" s="158">
        <f>IF(Tbl.Kosten[[#This Row],[Pnr.]]=Z$7,Tbl.Kosten[[#This Row],[Totaal kosten]],"")</f>
        <v>0</v>
      </c>
      <c r="AA107" s="158" t="str">
        <f>IF(Tbl.Kosten[[#This Row],[Pnr.]]=AA$7,Tbl.Kosten[[#This Row],[Totaal kosten]],"")</f>
        <v/>
      </c>
      <c r="AB107" s="158" t="str">
        <f>IF(Tbl.Kosten[[#This Row],[Pnr.]]=AB$7,Tbl.Kosten[[#This Row],[Totaal kosten]],"")</f>
        <v/>
      </c>
      <c r="AC107" s="158" t="str">
        <f>IF(Tbl.Kosten[[#This Row],[Pnr.]]=AC$7,Tbl.Kosten[[#This Row],[Totaal kosten]],"")</f>
        <v/>
      </c>
      <c r="AD107" s="158" t="str">
        <f>IF(Tbl.Kosten[[#This Row],[Pnr.]]=AD$7,Tbl.Kosten[[#This Row],[Totaal kosten]],"")</f>
        <v/>
      </c>
      <c r="AE107" s="158" t="str">
        <f>IF(Tbl.Kosten[[#This Row],[Pnr.]]=AE$7,Tbl.Kosten[[#This Row],[Totaal kosten]],"")</f>
        <v/>
      </c>
      <c r="AF107" s="158" t="str">
        <f>IF(Tbl.Kosten[[#This Row],[Pnr.]]=AF$7,Tbl.Kosten[[#This Row],[Totaal kosten]],"")</f>
        <v/>
      </c>
      <c r="AG107" s="158" t="str">
        <f>IF(Tbl.Kosten[[#This Row],[Pnr.]]=AG$7,Tbl.Kosten[[#This Row],[Totaal kosten]],"")</f>
        <v/>
      </c>
      <c r="AH107" s="158" t="str">
        <f>IF(Tbl.Kosten[[#This Row],[Pnr.]]=AH$7,Tbl.Kosten[[#This Row],[Totaal kosten]],"")</f>
        <v/>
      </c>
      <c r="AI107" s="158" t="str">
        <f>IF(Tbl.Kosten[[#This Row],[Pnr.]]=AI$7,Tbl.Kosten[[#This Row],[Totaal kosten]],"")</f>
        <v/>
      </c>
      <c r="AJ107" s="158" t="str">
        <f>IF(Tbl.Kosten[[#This Row],[Pnr.]]=AJ$7,Tbl.Kosten[[#This Row],[Totaal kosten]],"")</f>
        <v/>
      </c>
      <c r="AK107" s="158" t="str">
        <f>IF(Tbl.Kosten[[#This Row],[Pnr.]]=AK$7,Tbl.Kosten[[#This Row],[Totaal kosten]],"")</f>
        <v/>
      </c>
      <c r="AL107" s="158" t="str">
        <f>IF(Tbl.Kosten[[#This Row],[Pnr.]]=AL$7,Tbl.Kosten[[#This Row],[Totaal kosten]],"")</f>
        <v/>
      </c>
      <c r="AM107" s="158" t="str">
        <f>IF(Tbl.Kosten[[#This Row],[Pnr.]]=AM$7,Tbl.Kosten[[#This Row],[Totaal kosten]],"")</f>
        <v/>
      </c>
      <c r="AN107" s="158" t="str">
        <f>IF(Tbl.Kosten[[#This Row],[Pnr.]]=AN$7,Tbl.Kosten[[#This Row],[Totaal kosten]],"")</f>
        <v/>
      </c>
      <c r="AO107" s="158" t="str">
        <f>IF(Tbl.Kosten[[#This Row],[Pnr.]]=AO$7,Tbl.Kosten[[#This Row],[Totaal kosten]],"")</f>
        <v/>
      </c>
      <c r="AP107" s="158" t="str">
        <f>IF(Tbl.Kosten[[#This Row],[Pnr.]]=AP$7,Tbl.Kosten[[#This Row],[Totaal kosten]],"")</f>
        <v/>
      </c>
      <c r="AQ107" s="158" t="str">
        <f>IF(Tbl.Kosten[[#This Row],[Pnr.]]=AQ$7,Tbl.Kosten[[#This Row],[Totaal kosten]],"")</f>
        <v/>
      </c>
      <c r="AR107" s="158" t="str">
        <f>IF(Tbl.Kosten[[#This Row],[Pnr.]]=AR$7,Tbl.Kosten[[#This Row],[Totaal kosten]],"")</f>
        <v/>
      </c>
      <c r="AS107" s="158" t="str">
        <f>IF(Tbl.Kosten[[#This Row],[Pnr.]]=AS$7,Tbl.Kosten[[#This Row],[Totaal kosten]],"")</f>
        <v/>
      </c>
      <c r="AT107" s="158" t="str">
        <f>IF(Tbl.Kosten[[#This Row],[Pnr.]]=AT$7,Tbl.Kosten[[#This Row],[Totaal kosten]],"")</f>
        <v/>
      </c>
      <c r="AU107" s="158" t="str">
        <f>IF(Tbl.Kosten[[#This Row],[Pnr.]]=AU$7,Tbl.Kosten[[#This Row],[Totaal kosten]],"")</f>
        <v/>
      </c>
      <c r="AV107" s="158" t="str">
        <f>IF(Tbl.Kosten[[#This Row],[Pnr.]]=AV$7,Tbl.Kosten[[#This Row],[Totaal kosten]],"")</f>
        <v/>
      </c>
      <c r="AW107" s="158" t="str">
        <f>IF(Tbl.Kosten[[#This Row],[Pnr.]]=AW$7,Tbl.Kosten[[#This Row],[Totaal kosten]],"")</f>
        <v/>
      </c>
      <c r="AX107" s="158" t="str">
        <f>IF(Tbl.Kosten[[#This Row],[Pnr.]]=AX$7,Tbl.Kosten[[#This Row],[Totaal kosten]],"")</f>
        <v/>
      </c>
      <c r="AY107" s="158" t="str">
        <f>IF(Tbl.Kosten[[#This Row],[Pnr.]]=AY$7,Tbl.Kosten[[#This Row],[Totaal kosten]],"")</f>
        <v/>
      </c>
      <c r="AZ107" s="158" t="str">
        <f>IF(Tbl.Kosten[[#This Row],[Pnr.]]=AZ$7,Tbl.Kosten[[#This Row],[Totaal kosten]],"")</f>
        <v/>
      </c>
      <c r="BA107" s="158" t="str">
        <f>IF(Tbl.Kosten[[#This Row],[Pnr.]]=BA$7,Tbl.Kosten[[#This Row],[Totaal kosten]],"")</f>
        <v/>
      </c>
      <c r="BB107" s="158" t="str">
        <f>IF(Tbl.Kosten[[#This Row],[Pnr.]]=BB$7,Tbl.Kosten[[#This Row],[Totaal kosten]],"")</f>
        <v/>
      </c>
      <c r="BC107" s="158" t="str">
        <f>IF(Tbl.Kosten[[#This Row],[Pnr.]]=BC$7,Tbl.Kosten[[#This Row],[Totaal kosten]],"")</f>
        <v/>
      </c>
      <c r="BD107" s="158" t="str">
        <f>IF(Tbl.Kosten[[#This Row],[Pnr.]]=BD$7,Tbl.Kosten[[#This Row],[Totaal kosten]],"")</f>
        <v/>
      </c>
      <c r="BE107" s="158" t="str">
        <f>IF(Tbl.Kosten[[#This Row],[Pnr.]]=BE$7,Tbl.Kosten[[#This Row],[Totaal kosten]],"")</f>
        <v/>
      </c>
      <c r="BF107" s="158" t="str">
        <f>IF(Tbl.Kosten[[#This Row],[Pnr.]]=BF$7,Tbl.Kosten[[#This Row],[Totaal kosten]],"")</f>
        <v/>
      </c>
      <c r="BG107" s="158" t="str">
        <f>IF(Tbl.Kosten[[#This Row],[Pnr.]]=BG$7,Tbl.Kosten[[#This Row],[Totaal kosten]],"")</f>
        <v/>
      </c>
      <c r="BH107" s="158" t="str">
        <f>IF(Tbl.Kosten[[#This Row],[Pnr.]]=BH$7,Tbl.Kosten[[#This Row],[Totaal kosten]],"")</f>
        <v/>
      </c>
      <c r="BI107" s="158" t="str">
        <f>IF(Tbl.Kosten[[#This Row],[Pnr.]]=BI$7,Tbl.Kosten[[#This Row],[Totaal kosten]],"")</f>
        <v/>
      </c>
      <c r="BJ107" s="158" t="str">
        <f>IF(Tbl.Kosten[[#This Row],[Pnr.]]=BJ$7,Tbl.Kosten[[#This Row],[Totaal kosten]],"")</f>
        <v/>
      </c>
      <c r="BK107" s="158" t="str">
        <f>IF(Tbl.Kosten[[#This Row],[Pnr.]]=BK$7,Tbl.Kosten[[#This Row],[Totaal kosten]],"")</f>
        <v/>
      </c>
      <c r="BL107" s="158" t="str">
        <f>IF(Tbl.Kosten[[#This Row],[Pnr.]]=BL$7,Tbl.Kosten[[#This Row],[Totaal kosten]],"")</f>
        <v/>
      </c>
      <c r="BM107" s="158" t="str">
        <f>IF(Tbl.Kosten[[#This Row],[Pnr.]]=BM$7,Tbl.Kosten[[#This Row],[Totaal kosten]],"")</f>
        <v/>
      </c>
      <c r="BN107" s="158" t="str">
        <f>IF(Tbl.Kosten[[#This Row],[Pnr.]]=BN$7,Tbl.Kosten[[#This Row],[Totaal kosten]],"")</f>
        <v/>
      </c>
      <c r="BO107" s="158" t="str">
        <f>IF(Tbl.Kosten[[#This Row],[Pnr.]]=BO$7,Tbl.Kosten[[#This Row],[Totaal kosten]],"")</f>
        <v/>
      </c>
      <c r="BP107" s="158" t="str">
        <f>IF(Tbl.Kosten[[#This Row],[Pnr.]]=BP$7,Tbl.Kosten[[#This Row],[Totaal kosten]],"")</f>
        <v/>
      </c>
      <c r="BQ107" s="158" t="str">
        <f>IF(Tbl.Kosten[[#This Row],[Pnr.]]=BQ$7,Tbl.Kosten[[#This Row],[Totaal kosten]],"")</f>
        <v/>
      </c>
      <c r="BR107" s="158" t="str">
        <f>IF(Tbl.Kosten[[#This Row],[Pnr.]]=BR$7,Tbl.Kosten[[#This Row],[Totaal kosten]],"")</f>
        <v/>
      </c>
      <c r="BS107" s="158" t="str">
        <f>IF(Tbl.Kosten[[#This Row],[Pnr.]]=BS$7,Tbl.Kosten[[#This Row],[Totaal kosten]],"")</f>
        <v/>
      </c>
      <c r="BT107" s="158" t="str">
        <f>IF(Tbl.Kosten[[#This Row],[Pnr.]]=BT$7,Tbl.Kosten[[#This Row],[Totaal kosten]],"")</f>
        <v/>
      </c>
      <c r="BU107" s="158" t="str">
        <f>IF(Tbl.Kosten[[#This Row],[Pnr.]]=BU$7,Tbl.Kosten[[#This Row],[Totaal kosten]],"")</f>
        <v/>
      </c>
      <c r="BV107" s="158" t="str">
        <f>IF(Tbl.Kosten[[#This Row],[Pnr.]]=BV$7,Tbl.Kosten[[#This Row],[Totaal kosten]],"")</f>
        <v/>
      </c>
      <c r="BW107" s="158" t="str">
        <f>IF(Tbl.Kosten[[#This Row],[Pnr.]]=BW$7,Tbl.Kosten[[#This Row],[Totaal kosten]],"")</f>
        <v/>
      </c>
      <c r="BX107" s="158" t="str">
        <f>IFERROR(_xlfn.XLOOKUP(Tbl.Kosten[[#This Row],[Werkpakketcode]],Tbl.Werkpakketten[Werkpakketcode],Tbl.Werkpakketten[WPnr.],"",0,1),"")</f>
        <v/>
      </c>
      <c r="BY107" s="158" t="str">
        <f>IF(Tbl.Kosten[[#This Row],[WPnr.]]=BY$7,Tbl.Kosten[[#This Row],[Totaal kosten]],"")</f>
        <v/>
      </c>
      <c r="BZ107" s="158" t="str">
        <f>IF(Tbl.Kosten[[#This Row],[WPnr.]]=BZ$7,Tbl.Kosten[[#This Row],[Totaal kosten]],"")</f>
        <v/>
      </c>
      <c r="CA107" s="158" t="str">
        <f>IF(Tbl.Kosten[[#This Row],[WPnr.]]=CA$7,Tbl.Kosten[[#This Row],[Totaal kosten]],"")</f>
        <v/>
      </c>
      <c r="CB107" s="158" t="str">
        <f>IF(Tbl.Kosten[[#This Row],[WPnr.]]=CB$7,Tbl.Kosten[[#This Row],[Totaal kosten]],"")</f>
        <v/>
      </c>
      <c r="CC107" s="158" t="str">
        <f>IF(Tbl.Kosten[[#This Row],[WPnr.]]=CC$7,Tbl.Kosten[[#This Row],[Totaal kosten]],"")</f>
        <v/>
      </c>
      <c r="CD107" s="158" t="str">
        <f>IF(Tbl.Kosten[[#This Row],[WPnr.]]=CD$7,Tbl.Kosten[[#This Row],[Totaal kosten]],"")</f>
        <v/>
      </c>
      <c r="CE107" s="158" t="str">
        <f>IF(Tbl.Kosten[[#This Row],[WPnr.]]=CE$7,Tbl.Kosten[[#This Row],[Totaal kosten]],"")</f>
        <v/>
      </c>
      <c r="CF107" s="158" t="str">
        <f>IF(Tbl.Kosten[[#This Row],[WPnr.]]=CF$7,Tbl.Kosten[[#This Row],[Totaal kosten]],"")</f>
        <v/>
      </c>
      <c r="CG107" s="158" t="str">
        <f>IF(Tbl.Kosten[[#This Row],[WPnr.]]=CG$7,Tbl.Kosten[[#This Row],[Totaal kosten]],"")</f>
        <v/>
      </c>
      <c r="CH107" s="158" t="str">
        <f>IF(Tbl.Kosten[[#This Row],[WPnr.]]=CH$7,Tbl.Kosten[[#This Row],[Totaal kosten]],"")</f>
        <v/>
      </c>
      <c r="CI107" s="158" t="str">
        <f>IF(Tbl.Kosten[[#This Row],[WPnr.]]=CI$7,Tbl.Kosten[[#This Row],[Totaal kosten]],"")</f>
        <v/>
      </c>
      <c r="CJ107" s="158" t="str">
        <f>IF(Tbl.Kosten[[#This Row],[WPnr.]]=CJ$7,Tbl.Kosten[[#This Row],[Totaal kosten]],"")</f>
        <v/>
      </c>
      <c r="CK107" s="158" t="str">
        <f>IF(Tbl.Kosten[[#This Row],[WPnr.]]=CK$7,Tbl.Kosten[[#This Row],[Totaal kosten]],"")</f>
        <v/>
      </c>
      <c r="CL107" s="158" t="str">
        <f>IF(Tbl.Kosten[[#This Row],[WPnr.]]=CL$7,Tbl.Kosten[[#This Row],[Totaal kosten]],"")</f>
        <v/>
      </c>
      <c r="CM107" s="158" t="str">
        <f>IF(Tbl.Kosten[[#This Row],[WPnr.]]=CM$7,Tbl.Kosten[[#This Row],[Totaal kosten]],"")</f>
        <v/>
      </c>
      <c r="CN107" s="158" t="str">
        <f>IF(Tbl.Kosten[[#This Row],[WPnr.]]=CN$7,Tbl.Kosten[[#This Row],[Totaal kosten]],"")</f>
        <v/>
      </c>
      <c r="CO107" s="158" t="str">
        <f>IF(Tbl.Kosten[[#This Row],[WPnr.]]=CO$7,Tbl.Kosten[[#This Row],[Totaal kosten]],"")</f>
        <v/>
      </c>
      <c r="CP107" s="158" t="str">
        <f>IF(Tbl.Kosten[[#This Row],[WPnr.]]=CP$7,Tbl.Kosten[[#This Row],[Totaal kosten]],"")</f>
        <v/>
      </c>
      <c r="CQ107" s="158" t="str">
        <f>IF(Tbl.Kosten[[#This Row],[WPnr.]]=CQ$7,Tbl.Kosten[[#This Row],[Totaal kosten]],"")</f>
        <v/>
      </c>
      <c r="CR107" s="158" t="str">
        <f>IF(Tbl.Kosten[[#This Row],[WPnr.]]=CR$7,Tbl.Kosten[[#This Row],[Totaal kosten]],"")</f>
        <v/>
      </c>
      <c r="CS107" s="158" t="str">
        <f>IF(Tbl.Kosten[[#This Row],[WPnr.]]=CS$7,Tbl.Kosten[[#This Row],[Totaal kosten]],"")</f>
        <v/>
      </c>
      <c r="CT107" s="158" t="str">
        <f>IF(Tbl.Kosten[[#This Row],[WPnr.]]=CT$7,Tbl.Kosten[[#This Row],[Totaal kosten]],"")</f>
        <v/>
      </c>
      <c r="CU107" s="158" t="str">
        <f>IF(Tbl.Kosten[[#This Row],[WPnr.]]=CU$7,Tbl.Kosten[[#This Row],[Totaal kosten]],"")</f>
        <v/>
      </c>
      <c r="CV107" s="158" t="str">
        <f>IF(Tbl.Kosten[[#This Row],[WPnr.]]=CV$7,Tbl.Kosten[[#This Row],[Totaal kosten]],"")</f>
        <v/>
      </c>
      <c r="CW107" s="158" t="str">
        <f>IF(Tbl.Kosten[[#This Row],[WPnr.]]=CW$7,Tbl.Kosten[[#This Row],[Totaal kosten]],"")</f>
        <v/>
      </c>
      <c r="CX107" s="158" t="str">
        <f>IF(Tbl.Kosten[[#This Row],[WPnr.]]=CX$7,Tbl.Kosten[[#This Row],[Totaal kosten]],"")</f>
        <v/>
      </c>
      <c r="CY107" s="158" t="str">
        <f>IF(Tbl.Kosten[[#This Row],[WPnr.]]=CY$7,Tbl.Kosten[[#This Row],[Totaal kosten]],"")</f>
        <v/>
      </c>
      <c r="CZ107" s="158" t="str">
        <f>IF(Tbl.Kosten[[#This Row],[WPnr.]]=CZ$7,Tbl.Kosten[[#This Row],[Totaal kosten]],"")</f>
        <v/>
      </c>
      <c r="DA107" s="158" t="str">
        <f>IF(Tbl.Kosten[[#This Row],[WPnr.]]=DA$7,Tbl.Kosten[[#This Row],[Totaal kosten]],"")</f>
        <v/>
      </c>
      <c r="DB107" s="158" t="str">
        <f>IF(Tbl.Kosten[[#This Row],[WPnr.]]=DB$7,Tbl.Kosten[[#This Row],[Totaal kosten]],"")</f>
        <v/>
      </c>
      <c r="DC107" s="158" t="str">
        <f>IF(Tbl.Kosten[[#This Row],[WPnr.]]=DC$7,Tbl.Kosten[[#This Row],[Totaal kosten]],"")</f>
        <v/>
      </c>
      <c r="DD107" s="158" t="str">
        <f>IF(Tbl.Kosten[[#This Row],[WPnr.]]=DD$7,Tbl.Kosten[[#This Row],[Totaal kosten]],"")</f>
        <v/>
      </c>
      <c r="DE107" s="158" t="str">
        <f>IF(Tbl.Kosten[[#This Row],[WPnr.]]=DE$7,Tbl.Kosten[[#This Row],[Totaal kosten]],"")</f>
        <v/>
      </c>
      <c r="DF107" s="158" t="str">
        <f>IF(Tbl.Kosten[[#This Row],[WPnr.]]=DF$7,Tbl.Kosten[[#This Row],[Totaal kosten]],"")</f>
        <v/>
      </c>
      <c r="DG107" s="158" t="str">
        <f>IF(Tbl.Kosten[[#This Row],[WPnr.]]=DG$7,Tbl.Kosten[[#This Row],[Totaal kosten]],"")</f>
        <v/>
      </c>
      <c r="DH107" s="158" t="str">
        <f>IF(Tbl.Kosten[[#This Row],[WPnr.]]=DH$7,Tbl.Kosten[[#This Row],[Totaal kosten]],"")</f>
        <v/>
      </c>
      <c r="DI107" s="158" t="str">
        <f>IF(Tbl.Kosten[[#This Row],[WPnr.]]=DI$7,Tbl.Kosten[[#This Row],[Totaal kosten]],"")</f>
        <v/>
      </c>
      <c r="DJ107" s="158" t="str">
        <f>IF(Tbl.Kosten[[#This Row],[WPnr.]]=DJ$7,Tbl.Kosten[[#This Row],[Totaal kosten]],"")</f>
        <v/>
      </c>
      <c r="DK107" s="158" t="str">
        <f>IF(Tbl.Kosten[[#This Row],[WPnr.]]=DK$7,Tbl.Kosten[[#This Row],[Totaal kosten]],"")</f>
        <v/>
      </c>
      <c r="DL107" s="158" t="str">
        <f>IF(Tbl.Kosten[[#This Row],[WPnr.]]=DL$7,Tbl.Kosten[[#This Row],[Totaal kosten]],"")</f>
        <v/>
      </c>
      <c r="DM107" s="158" t="str">
        <f>IF(Tbl.Kosten[[#This Row],[WPnr.]]=DM$7,Tbl.Kosten[[#This Row],[Totaal kosten]],"")</f>
        <v/>
      </c>
      <c r="DN107" s="158" t="str">
        <f>IF(Tbl.Kosten[[#This Row],[WPnr.]]=DN$7,Tbl.Kosten[[#This Row],[Totaal kosten]],"")</f>
        <v/>
      </c>
      <c r="DO107" s="158" t="str">
        <f>IF(Tbl.Kosten[[#This Row],[WPnr.]]=DO$7,Tbl.Kosten[[#This Row],[Totaal kosten]],"")</f>
        <v/>
      </c>
      <c r="DP107" s="158" t="str">
        <f>IF(Tbl.Kosten[[#This Row],[WPnr.]]=DP$7,Tbl.Kosten[[#This Row],[Totaal kosten]],"")</f>
        <v/>
      </c>
      <c r="DQ107" s="158" t="str">
        <f>IF(Tbl.Kosten[[#This Row],[WPnr.]]=DQ$7,Tbl.Kosten[[#This Row],[Totaal kosten]],"")</f>
        <v/>
      </c>
      <c r="DR107" s="158" t="str">
        <f>IF(Tbl.Kosten[[#This Row],[WPnr.]]=DR$7,Tbl.Kosten[[#This Row],[Totaal kosten]],"")</f>
        <v/>
      </c>
      <c r="DS107" s="158" t="str">
        <f>IF(Tbl.Kosten[[#This Row],[WPnr.]]=DS$7,Tbl.Kosten[[#This Row],[Totaal kosten]],"")</f>
        <v/>
      </c>
      <c r="DT107" s="158" t="str">
        <f>IF(Tbl.Kosten[[#This Row],[WPnr.]]=DT$7,Tbl.Kosten[[#This Row],[Totaal kosten]],"")</f>
        <v/>
      </c>
      <c r="DU107" s="158" t="str">
        <f>IF(Tbl.Kosten[[#This Row],[WPnr.]]=DU$7,Tbl.Kosten[[#This Row],[Totaal kosten]],"")</f>
        <v/>
      </c>
      <c r="DV107" s="158" t="str">
        <f>IF(Tbl.Kosten[[#This Row],[WPnr.]]=DV$7,Tbl.Kosten[[#This Row],[Totaal kosten]],"")</f>
        <v/>
      </c>
      <c r="DW107" s="160" t="str">
        <f>IFERROR(_xlfn.XLOOKUP(Tbl.Kosten[[#This Row],[Kostensoort]],Tbl.Kostensoorten[Kostensoorten],Tbl.Kostensoorten[KSnr.],"",0,1),"")</f>
        <v/>
      </c>
      <c r="DX107" s="160" t="str">
        <f>IF(Tbl.Kosten[[#This Row],[KSnr.]]=DX$7,Tbl.Kosten[[#This Row],[Totaal kosten]],"")</f>
        <v/>
      </c>
      <c r="DY107" s="160" t="str">
        <f>IF(Tbl.Kosten[[#This Row],[KSnr.]]=DY$7,Tbl.Kosten[[#This Row],[Totaal kosten]],"")</f>
        <v/>
      </c>
      <c r="DZ107" s="160" t="str">
        <f>IF(Tbl.Kosten[[#This Row],[KSnr.]]=DZ$7,Tbl.Kosten[[#This Row],[Totaal kosten]],"")</f>
        <v/>
      </c>
      <c r="EA107" s="160" t="str">
        <f>IF(Tbl.Kosten[[#This Row],[KSnr.]]=EA$7,Tbl.Kosten[[#This Row],[Totaal kosten]],"")</f>
        <v/>
      </c>
      <c r="EB107" s="160" t="str">
        <f>IF(Tbl.Kosten[[#This Row],[KSnr.]]=EB$7,Tbl.Kosten[[#This Row],[Totaal kosten]],"")</f>
        <v/>
      </c>
      <c r="EC107" s="160" t="str">
        <f>IF(Tbl.Kosten[[#This Row],[KSnr.]]=EC$7,Tbl.Kosten[[#This Row],[Totaal kosten]],"")</f>
        <v/>
      </c>
      <c r="ED107" s="160" t="str">
        <f>IF(Tbl.Kosten[[#This Row],[KSnr.]]=ED$7,Tbl.Kosten[[#This Row],[Totaal kosten]],"")</f>
        <v/>
      </c>
      <c r="EE107" s="160" t="str">
        <f>IF(Tbl.Kosten[[#This Row],[KSnr.]]=EE$7,Tbl.Kosten[[#This Row],[Totaal kosten]],"")</f>
        <v/>
      </c>
      <c r="EF107" s="160" t="str">
        <f>IF(Tbl.Kosten[[#This Row],[KSnr.]]=EF$7,Tbl.Kosten[[#This Row],[Totaal kosten]],"")</f>
        <v/>
      </c>
      <c r="EG107" s="160" t="str">
        <f>IF(Tbl.Kosten[[#This Row],[KSnr.]]=EG$7,Tbl.Kosten[[#This Row],[Totaal kosten]],"")</f>
        <v/>
      </c>
      <c r="EH107" s="160" t="str">
        <f>IF(Tbl.Kosten[[#This Row],[KSnr.]]=EH$7,Tbl.Kosten[[#This Row],[Totaal kosten]],"")</f>
        <v/>
      </c>
      <c r="EI107" s="160" t="str">
        <f>IF(Tbl.Kosten[[#This Row],[KSnr.]]=EI$7,Tbl.Kosten[[#This Row],[Totaal kosten]],"")</f>
        <v/>
      </c>
      <c r="EJ107" s="160" t="str">
        <f>IF(Tbl.Kosten[[#This Row],[KSnr.]]=EJ$7,Tbl.Kosten[[#This Row],[Totaal kosten]],"")</f>
        <v/>
      </c>
      <c r="EK107" s="160" t="str">
        <f>IF(Tbl.Kosten[[#This Row],[KSnr.]]=EK$7,Tbl.Kosten[[#This Row],[Totaal kosten]],"")</f>
        <v/>
      </c>
      <c r="EL107" s="160" t="str">
        <f>IF(Tbl.Kosten[[#This Row],[KSnr.]]=EL$7,Tbl.Kosten[[#This Row],[Totaal kosten]],"")</f>
        <v/>
      </c>
      <c r="EM107" s="160" t="str">
        <f>IF(Tbl.Kosten[[#This Row],[KSnr.]]=EM$7,Tbl.Kosten[[#This Row],[Totaal kosten]],"")</f>
        <v/>
      </c>
      <c r="EN107" s="160" t="str">
        <f>IF(Tbl.Kosten[[#This Row],[KSnr.]]=EN$7,Tbl.Kosten[[#This Row],[Totaal kosten]],"")</f>
        <v/>
      </c>
      <c r="EO107" s="160" t="str">
        <f>IF(Tbl.Kosten[[#This Row],[KSnr.]]=EO$7,Tbl.Kosten[[#This Row],[Totaal kosten]],"")</f>
        <v/>
      </c>
      <c r="EP107" s="160" t="str">
        <f>IF(Tbl.Kosten[[#This Row],[KSnr.]]=EP$7,Tbl.Kosten[[#This Row],[Totaal kosten]],"")</f>
        <v/>
      </c>
      <c r="EQ107" s="160" t="str">
        <f>IF(Tbl.Kosten[[#This Row],[KSnr.]]=EQ$7,Tbl.Kosten[[#This Row],[Totaal kosten]],"")</f>
        <v/>
      </c>
      <c r="ER107" s="154" t="str">
        <f>IFERROR(_xlfn.XLOOKUP(Tbl.Kosten[[#This Row],[Subsidieactiviteit]],Tbl.Subsidiehoogte[Subsidieactiviteit],Tbl.Subsidiehoogte[SAnr.],"",0,1),"")</f>
        <v/>
      </c>
      <c r="ES107" s="160" t="str">
        <f>IF(Tbl.Kosten[[#This Row],[Sanr.]]=ES$7,Tbl.Kosten[[#This Row],[Totaal kosten]],"")</f>
        <v/>
      </c>
      <c r="ET107" s="160" t="str">
        <f>IF(Tbl.Kosten[[#This Row],[Sanr.]]=ET$7,Tbl.Kosten[[#This Row],[Totaal kosten]],"")</f>
        <v/>
      </c>
      <c r="EU107" s="160" t="str">
        <f>IF(Tbl.Kosten[[#This Row],[Sanr.]]=EU$7,Tbl.Kosten[[#This Row],[Totaal kosten]],"")</f>
        <v/>
      </c>
      <c r="EV107" s="160" t="str">
        <f>IF(Tbl.Kosten[[#This Row],[Sanr.]]=EV$7,Tbl.Kosten[[#This Row],[Totaal kosten]],"")</f>
        <v/>
      </c>
      <c r="EW107" s="160" t="str">
        <f>IF(Tbl.Kosten[[#This Row],[Sanr.]]=EW$7,Tbl.Kosten[[#This Row],[Totaal kosten]],"")</f>
        <v/>
      </c>
      <c r="EX107" s="160" t="str">
        <f>IF(Tbl.Kosten[[#This Row],[Sanr.]]=EX$7,Tbl.Kosten[[#This Row],[Totaal kosten]],"")</f>
        <v/>
      </c>
      <c r="EY107" s="160" t="str">
        <f>IF(Tbl.Kosten[[#This Row],[Sanr.]]=EY$7,Tbl.Kosten[[#This Row],[Totaal kosten]],"")</f>
        <v/>
      </c>
      <c r="EZ107" s="160" t="str">
        <f>IF(Tbl.Kosten[[#This Row],[Sanr.]]=EZ$7,Tbl.Kosten[[#This Row],[Totaal kosten]],"")</f>
        <v/>
      </c>
      <c r="FA107" s="160" t="str">
        <f>IF(Tbl.Kosten[[#This Row],[Sanr.]]=FA$7,Tbl.Kosten[[#This Row],[Totaal kosten]],"")</f>
        <v/>
      </c>
      <c r="FB107" s="160" t="str">
        <f>IF(Tbl.Kosten[[#This Row],[Sanr.]]=FB$7,Tbl.Kosten[[#This Row],[Totaal kosten]],"")</f>
        <v/>
      </c>
      <c r="FC107" s="160" t="str">
        <f>IF(Tbl.Kosten[[#This Row],[Sanr.]]=FC$7,Tbl.Kosten[[#This Row],[Totaal kosten]],"")</f>
        <v/>
      </c>
      <c r="FD107" s="160" t="str">
        <f>IF(Tbl.Kosten[[#This Row],[Sanr.]]=FD$7,Tbl.Kosten[[#This Row],[Totaal kosten]],"")</f>
        <v/>
      </c>
      <c r="FE107" s="160" t="str">
        <f>IF(Tbl.Kosten[[#This Row],[Sanr.]]=FE$7,Tbl.Kosten[[#This Row],[Totaal kosten]],"")</f>
        <v/>
      </c>
      <c r="FF107" s="160" t="str">
        <f>IF(Tbl.Kosten[[#This Row],[Sanr.]]=FF$7,Tbl.Kosten[[#This Row],[Totaal kosten]],"")</f>
        <v/>
      </c>
      <c r="FG107" s="160" t="str">
        <f>IF(Tbl.Kosten[[#This Row],[Sanr.]]=FG$7,Tbl.Kosten[[#This Row],[Totaal kosten]],"")</f>
        <v/>
      </c>
      <c r="FH107" s="160" t="str">
        <f>IF(Tbl.Kosten[[#This Row],[Sanr.]]=FH$7,Tbl.Kosten[[#This Row],[Totaal kosten]],"")</f>
        <v/>
      </c>
      <c r="FI107" s="160" t="str">
        <f>IF(Tbl.Kosten[[#This Row],[Sanr.]]=FI$7,Tbl.Kosten[[#This Row],[Totaal kosten]],"")</f>
        <v/>
      </c>
      <c r="FJ107" s="160" t="str">
        <f>IF(Tbl.Kosten[[#This Row],[Sanr.]]=FJ$7,Tbl.Kosten[[#This Row],[Totaal kosten]],"")</f>
        <v/>
      </c>
      <c r="FK107" s="160" t="str">
        <f>IF(Tbl.Kosten[[#This Row],[Sanr.]]=FK$7,Tbl.Kosten[[#This Row],[Totaal kosten]],"")</f>
        <v/>
      </c>
      <c r="FL107" s="160" t="str">
        <f>IF(Tbl.Kosten[[#This Row],[Sanr.]]=FL$7,Tbl.Kosten[[#This Row],[Totaal kosten]],"")</f>
        <v/>
      </c>
      <c r="FM107" s="160" t="str">
        <f>IF(Tbl.Kosten[[#This Row],[Sanr.]]=FM$7,Tbl.Kosten[[#This Row],[Totaal kosten]],"")</f>
        <v/>
      </c>
      <c r="FN107" s="160" t="str">
        <f>IF(Tbl.Kosten[[#This Row],[Sanr.]]=FN$7,Tbl.Kosten[[#This Row],[Totaal kosten]],"")</f>
        <v/>
      </c>
      <c r="FO107" s="160" t="str">
        <f>IF(Tbl.Kosten[[#This Row],[Sanr.]]=FO$7,Tbl.Kosten[[#This Row],[Totaal kosten]],"")</f>
        <v/>
      </c>
      <c r="FP107" s="160" t="str">
        <f>IF(Tbl.Kosten[[#This Row],[Sanr.]]=FP$7,Tbl.Kosten[[#This Row],[Totaal kosten]],"")</f>
        <v/>
      </c>
      <c r="FQ107" s="160" t="str">
        <f>IF(Tbl.Kosten[[#This Row],[Sanr.]]=FQ$7,Tbl.Kosten[[#This Row],[Totaal kosten]],"")</f>
        <v/>
      </c>
      <c r="FR107" s="160" t="str">
        <f>IF(Tbl.Kosten[[#This Row],[Sanr.]]=FR$7,Tbl.Kosten[[#This Row],[Totaal kosten]],"")</f>
        <v/>
      </c>
      <c r="FS107" s="160" t="str">
        <f>IF(Tbl.Kosten[[#This Row],[Sanr.]]=FS$7,Tbl.Kosten[[#This Row],[Totaal kosten]],"")</f>
        <v/>
      </c>
      <c r="FT107" s="160" t="str">
        <f>IF(Tbl.Kosten[[#This Row],[Sanr.]]=FT$7,Tbl.Kosten[[#This Row],[Totaal kosten]],"")</f>
        <v/>
      </c>
      <c r="FU107" s="160" t="str">
        <f>IF(Tbl.Kosten[[#This Row],[Sanr.]]=FU$7,Tbl.Kosten[[#This Row],[Totaal kosten]],"")</f>
        <v/>
      </c>
      <c r="FV107" s="160" t="str">
        <f>IF(Tbl.Kosten[[#This Row],[Sanr.]]=FV$7,Tbl.Kosten[[#This Row],[Totaal kosten]],"")</f>
        <v/>
      </c>
      <c r="FW107" s="160" t="str">
        <f>IFERROR(_xlfn.XLOOKUP(Tbl.Kosten[[#This Row],[Activiteitencode]],Tbl.Activiteiten[Activiteitcode],Tbl.Activiteiten[Anr.],"",0,1),"")</f>
        <v/>
      </c>
      <c r="FX107" s="181" t="str">
        <f>_xlfn.CONCAT(Tbl.Kosten[[#This Row],[Pnr.]],Tbl.Kosten[[#This Row],[Sanr.]])</f>
        <v>P1</v>
      </c>
      <c r="FY107" s="160">
        <f>Tbl.Kosten[[#This Row],[Totaal kosten]]-Tbl.Kosten[[#This Row],[Subsidie]]</f>
        <v>0</v>
      </c>
      <c r="FZ107" s="160">
        <f>IF(Tbl.Kosten[[#This Row],[Pnr.]]=FZ$7,Tbl.Kosten[[#This Row],[Te financieren]],"")</f>
        <v>0</v>
      </c>
      <c r="GA107" s="160" t="str">
        <f>IF(Tbl.Kosten[[#This Row],[Pnr.]]=GA$7,Tbl.Kosten[[#This Row],[Te financieren]],"")</f>
        <v/>
      </c>
      <c r="GB107" s="160" t="str">
        <f>IF(Tbl.Kosten[[#This Row],[Pnr.]]=GB$7,Tbl.Kosten[[#This Row],[Te financieren]],"")</f>
        <v/>
      </c>
      <c r="GC107" s="160" t="str">
        <f>IF(Tbl.Kosten[[#This Row],[Pnr.]]=GC$7,Tbl.Kosten[[#This Row],[Te financieren]],"")</f>
        <v/>
      </c>
      <c r="GD107" s="160" t="str">
        <f>IF(Tbl.Kosten[[#This Row],[Pnr.]]=GD$7,Tbl.Kosten[[#This Row],[Te financieren]],"")</f>
        <v/>
      </c>
      <c r="GE107" s="160" t="str">
        <f>IF(Tbl.Kosten[[#This Row],[Pnr.]]=GE$7,Tbl.Kosten[[#This Row],[Te financieren]],"")</f>
        <v/>
      </c>
      <c r="GF107" s="160" t="str">
        <f>IF(Tbl.Kosten[[#This Row],[Pnr.]]=GF$7,Tbl.Kosten[[#This Row],[Te financieren]],"")</f>
        <v/>
      </c>
      <c r="GG107" s="160" t="str">
        <f>IF(Tbl.Kosten[[#This Row],[Pnr.]]=GG$7,Tbl.Kosten[[#This Row],[Te financieren]],"")</f>
        <v/>
      </c>
      <c r="GH107" s="160" t="str">
        <f>IF(Tbl.Kosten[[#This Row],[Pnr.]]=GH$7,Tbl.Kosten[[#This Row],[Te financieren]],"")</f>
        <v/>
      </c>
      <c r="GI107" s="160" t="str">
        <f>IF(Tbl.Kosten[[#This Row],[Pnr.]]=GI$7,Tbl.Kosten[[#This Row],[Te financieren]],"")</f>
        <v/>
      </c>
      <c r="GJ107" s="160" t="str">
        <f>IF(Tbl.Kosten[[#This Row],[Pnr.]]=GJ$7,Tbl.Kosten[[#This Row],[Te financieren]],"")</f>
        <v/>
      </c>
      <c r="GK107" s="160" t="str">
        <f>IF(Tbl.Kosten[[#This Row],[Pnr.]]=GK$7,Tbl.Kosten[[#This Row],[Te financieren]],"")</f>
        <v/>
      </c>
      <c r="GL107" s="160" t="str">
        <f>IF(Tbl.Kosten[[#This Row],[Pnr.]]=GL$7,Tbl.Kosten[[#This Row],[Te financieren]],"")</f>
        <v/>
      </c>
      <c r="GM107" s="160" t="str">
        <f>IF(Tbl.Kosten[[#This Row],[Pnr.]]=GM$7,Tbl.Kosten[[#This Row],[Te financieren]],"")</f>
        <v/>
      </c>
      <c r="GN107" s="160" t="str">
        <f>IF(Tbl.Kosten[[#This Row],[Pnr.]]=GN$7,Tbl.Kosten[[#This Row],[Te financieren]],"")</f>
        <v/>
      </c>
      <c r="GO107" s="160" t="str">
        <f>IF(Tbl.Kosten[[#This Row],[Pnr.]]=GO$7,Tbl.Kosten[[#This Row],[Te financieren]],"")</f>
        <v/>
      </c>
      <c r="GP107" s="160" t="str">
        <f>IF(Tbl.Kosten[[#This Row],[Pnr.]]=GP$7,Tbl.Kosten[[#This Row],[Te financieren]],"")</f>
        <v/>
      </c>
      <c r="GQ107" s="160" t="str">
        <f>IF(Tbl.Kosten[[#This Row],[Pnr.]]=GQ$7,Tbl.Kosten[[#This Row],[Te financieren]],"")</f>
        <v/>
      </c>
      <c r="GR107" s="160" t="str">
        <f>IF(Tbl.Kosten[[#This Row],[Pnr.]]=GR$7,Tbl.Kosten[[#This Row],[Te financieren]],"")</f>
        <v/>
      </c>
      <c r="GS107" s="160" t="str">
        <f>IF(Tbl.Kosten[[#This Row],[Pnr.]]=GS$7,Tbl.Kosten[[#This Row],[Te financieren]],"")</f>
        <v/>
      </c>
      <c r="GT107" s="160" t="str">
        <f>IF(Tbl.Kosten[[#This Row],[Pnr.]]=GT$7,Tbl.Kosten[[#This Row],[Te financieren]],"")</f>
        <v/>
      </c>
      <c r="GU107" s="160" t="str">
        <f>IF(Tbl.Kosten[[#This Row],[Pnr.]]=GU$7,Tbl.Kosten[[#This Row],[Te financieren]],"")</f>
        <v/>
      </c>
      <c r="GV107" s="160" t="str">
        <f>IF(Tbl.Kosten[[#This Row],[Pnr.]]=GV$7,Tbl.Kosten[[#This Row],[Te financieren]],"")</f>
        <v/>
      </c>
      <c r="GW107" s="160" t="str">
        <f>IF(Tbl.Kosten[[#This Row],[Pnr.]]=GW$7,Tbl.Kosten[[#This Row],[Te financieren]],"")</f>
        <v/>
      </c>
      <c r="GX107" s="160" t="str">
        <f>IF(Tbl.Kosten[[#This Row],[Pnr.]]=GX$7,Tbl.Kosten[[#This Row],[Te financieren]],"")</f>
        <v/>
      </c>
      <c r="GY107" s="160" t="str">
        <f>IF(Tbl.Kosten[[#This Row],[Pnr.]]=GY$7,Tbl.Kosten[[#This Row],[Te financieren]],"")</f>
        <v/>
      </c>
      <c r="GZ107" s="160" t="str">
        <f>IF(Tbl.Kosten[[#This Row],[Pnr.]]=GZ$7,Tbl.Kosten[[#This Row],[Te financieren]],"")</f>
        <v/>
      </c>
      <c r="HA107" s="160" t="str">
        <f>IF(Tbl.Kosten[[#This Row],[Pnr.]]=HA$7,Tbl.Kosten[[#This Row],[Te financieren]],"")</f>
        <v/>
      </c>
      <c r="HB107" s="160" t="str">
        <f>IF(Tbl.Kosten[[#This Row],[Pnr.]]=HB$7,Tbl.Kosten[[#This Row],[Te financieren]],"")</f>
        <v/>
      </c>
      <c r="HC107" s="160" t="str">
        <f>IF(Tbl.Kosten[[#This Row],[Pnr.]]=HC$7,Tbl.Kosten[[#This Row],[Te financieren]],"")</f>
        <v/>
      </c>
      <c r="HD107" s="160" t="str">
        <f>IF(Tbl.Kosten[[#This Row],[Pnr.]]=HD$7,Tbl.Kosten[[#This Row],[Te financieren]],"")</f>
        <v/>
      </c>
      <c r="HE107" s="160" t="str">
        <f>IF(Tbl.Kosten[[#This Row],[Pnr.]]=HE$7,Tbl.Kosten[[#This Row],[Te financieren]],"")</f>
        <v/>
      </c>
      <c r="HF107" s="160" t="str">
        <f>IF(Tbl.Kosten[[#This Row],[Pnr.]]=HF$7,Tbl.Kosten[[#This Row],[Te financieren]],"")</f>
        <v/>
      </c>
      <c r="HG107" s="160" t="str">
        <f>IF(Tbl.Kosten[[#This Row],[Pnr.]]=HG$7,Tbl.Kosten[[#This Row],[Te financieren]],"")</f>
        <v/>
      </c>
      <c r="HH107" s="160" t="str">
        <f>IF(Tbl.Kosten[[#This Row],[Pnr.]]=HH$7,Tbl.Kosten[[#This Row],[Te financieren]],"")</f>
        <v/>
      </c>
      <c r="HI107" s="160" t="str">
        <f>IF(Tbl.Kosten[[#This Row],[Pnr.]]=HI$7,Tbl.Kosten[[#This Row],[Te financieren]],"")</f>
        <v/>
      </c>
      <c r="HJ107" s="160" t="str">
        <f>IF(Tbl.Kosten[[#This Row],[Pnr.]]=HJ$7,Tbl.Kosten[[#This Row],[Te financieren]],"")</f>
        <v/>
      </c>
      <c r="HK107" s="160" t="str">
        <f>IF(Tbl.Kosten[[#This Row],[Pnr.]]=HK$7,Tbl.Kosten[[#This Row],[Te financieren]],"")</f>
        <v/>
      </c>
      <c r="HL107" s="160" t="str">
        <f>IF(Tbl.Kosten[[#This Row],[Pnr.]]=HL$7,Tbl.Kosten[[#This Row],[Te financieren]],"")</f>
        <v/>
      </c>
      <c r="HM107" s="160" t="str">
        <f>IF(Tbl.Kosten[[#This Row],[Pnr.]]=HM$7,Tbl.Kosten[[#This Row],[Te financieren]],"")</f>
        <v/>
      </c>
      <c r="HN107" s="160" t="str">
        <f>IF(Tbl.Kosten[[#This Row],[Pnr.]]=HN$7,Tbl.Kosten[[#This Row],[Te financieren]],"")</f>
        <v/>
      </c>
      <c r="HO107" s="160" t="str">
        <f>IF(Tbl.Kosten[[#This Row],[Pnr.]]=HO$7,Tbl.Kosten[[#This Row],[Te financieren]],"")</f>
        <v/>
      </c>
      <c r="HP107" s="160" t="str">
        <f>IF(Tbl.Kosten[[#This Row],[Pnr.]]=HP$7,Tbl.Kosten[[#This Row],[Te financieren]],"")</f>
        <v/>
      </c>
      <c r="HQ107" s="160" t="str">
        <f>IF(Tbl.Kosten[[#This Row],[Pnr.]]=HQ$7,Tbl.Kosten[[#This Row],[Te financieren]],"")</f>
        <v/>
      </c>
      <c r="HR107" s="160" t="str">
        <f>IF(Tbl.Kosten[[#This Row],[Pnr.]]=HR$7,Tbl.Kosten[[#This Row],[Te financieren]],"")</f>
        <v/>
      </c>
      <c r="HS107" s="160" t="str">
        <f>IF(Tbl.Kosten[[#This Row],[Pnr.]]=HS$7,Tbl.Kosten[[#This Row],[Te financieren]],"")</f>
        <v/>
      </c>
      <c r="HT107" s="160" t="str">
        <f>IF(Tbl.Kosten[[#This Row],[Pnr.]]=HT$7,Tbl.Kosten[[#This Row],[Te financieren]],"")</f>
        <v/>
      </c>
      <c r="HU107" s="160" t="str">
        <f>IF(Tbl.Kosten[[#This Row],[Pnr.]]=HU$7,Tbl.Kosten[[#This Row],[Te financieren]],"")</f>
        <v/>
      </c>
      <c r="HV107" s="160" t="str">
        <f>IF(Tbl.Kosten[[#This Row],[Pnr.]]=HV$7,Tbl.Kosten[[#This Row],[Te financieren]],"")</f>
        <v/>
      </c>
      <c r="HW107" s="160" t="str">
        <f>IF(Tbl.Kosten[[#This Row],[Pnr.]]=HW$7,Tbl.Kosten[[#This Row],[Te financieren]],"")</f>
        <v/>
      </c>
    </row>
    <row r="108" spans="2:231" x14ac:dyDescent="0.3">
      <c r="B108" s="144"/>
      <c r="C108" s="147"/>
      <c r="D108" s="146"/>
      <c r="E108" s="147"/>
      <c r="F108" s="145"/>
      <c r="G108" s="11" t="str">
        <f>IF(Tbl.Kosten[[#This Row],[Medewerker e/o 
functie]]&lt;&gt;"",_xlfn.XLOOKUP(Tbl.Kosten[[#This Row],[Medewerker e/o 
functie]],Tbl.Uurtarief[Medewerker en/of functie],Tbl.Uurtarief[Uurtarief],"",0,1),"")</f>
        <v/>
      </c>
      <c r="H108" s="121">
        <f>IFERROR(Tbl.Kosten[[#This Row],[Uren]]*Tbl.Kosten[[#This Row],[Uurtarief]],0)</f>
        <v>0</v>
      </c>
      <c r="I108" s="119" t="str">
        <f>IF(Tbl.Kosten[[#This Row],[Subtotaal uren]]&lt;&gt;0,_xlfn.XLOOKUP(Tbl.Kosten[[#This Row],[Medewerker e/o 
functie]],Tbl.Uurtarief[Medewerker en/of functie],Tbl.Uurtarief[Kostensoort arbeid],"",0,1),"")</f>
        <v/>
      </c>
      <c r="J108" s="147"/>
      <c r="K108" s="145"/>
      <c r="L108" s="149" t="str">
        <f>IF(Tbl.Kosten[[#This Row],[Activum]]&lt;&gt;"",_xlfn.XLOOKUP(Tbl.Kosten[[#This Row],[Activum]],Tbl.Afschrijvingskosten[Activum],Tbl.Afschrijvingskosten[Tarief per afschrijvings-eenheid],"",0,1),"")</f>
        <v/>
      </c>
      <c r="M108" s="122">
        <f>IFERROR(Tbl.Kosten[[#This Row],[Een-
heden]]*Tbl.Kosten[[#This Row],[Afschrijvings-
tarief]],0)</f>
        <v>0</v>
      </c>
      <c r="N108" s="122" t="str">
        <f>IF(Tbl.Kosten[[#This Row],[Subtotaal afschrijving]]&lt;&gt;0,Lijsten!A106,"")</f>
        <v/>
      </c>
      <c r="O108" s="150"/>
      <c r="P108" s="145"/>
      <c r="Q108" s="148"/>
      <c r="R108" s="122">
        <f>IFERROR(Tbl.Kosten[[#This Row],[Aantal]]*Tbl.Kosten[[#This Row],[Tarief]],0)</f>
        <v>0</v>
      </c>
      <c r="S108" s="8">
        <f>IFERROR(Tbl.Kosten[[#This Row],[Subtotaal overige kosten]]+Tbl.Kosten[[#This Row],[Subtotaal uren]]+Tbl.Kosten[[#This Row],[Subtotaal afschrijving]],0)</f>
        <v>0</v>
      </c>
      <c r="T108" s="8">
        <f>IFERROR(Tbl.Kosten[[#This Row],[Totaal kosten]]*Tbl.Kosten[[#This Row],[Subsidie%]],0)</f>
        <v>0</v>
      </c>
      <c r="U108" s="4" t="str" cm="1">
        <f t="array" ref="U108">IFERROR(_xlfn.IFS(Tbl.Kosten[[#This Row],[Subtotaal uren]]&lt;&gt;0,Tbl.Kosten[[#This Row],[Kostensoort arbeid]],Tbl.Kosten[[#This Row],[Subtotaal afschrijving]]&lt;&gt;0,Tbl.Kosten[[#This Row],[Kostensoort afschrijving]],Tbl.Kosten[[#This Row],[Subtotaal overige kosten]]&lt;&gt;0,Tbl.Kosten[[#This Row],[Kostensoort overig]]),"")</f>
        <v/>
      </c>
      <c r="V108" s="4" t="str">
        <f>IFERROR(_xlfn.XLOOKUP(Tbl.Kosten[[#This Row],[Activiteitencode]],Tbl.Activiteiten[Activiteitcode],Tbl.Activiteiten[Werkpakketcode],"",0,1),"")</f>
        <v/>
      </c>
      <c r="W108" s="4" t="str">
        <f>IFERROR(_xlfn.XLOOKUP(Tbl.Kosten[[#This Row],[Werkpakketcode]],Tbl.Werkpakketten[Werkpakketcode],Tbl.Werkpakketten[Subsidiabele activiteit],"",0,1),"")</f>
        <v/>
      </c>
      <c r="X108" s="12">
        <f>IFERROR(_xlfn.XLOOKUP(Tbl.Kosten[[#This Row],[Sanr.]],Tbl.Subsidiehoogte[SAnr.],Tbl.Subsidiehoogte[Sub. Percentage],0,0,1),0)</f>
        <v>0</v>
      </c>
      <c r="Y108" s="154" t="str">
        <f>IFERROR(_xlfn.XLOOKUP(Tbl.Kosten[[#This Row],[Partnercode]],Tbl.Projectpartners[Partnercode],Tbl.Projectpartners[PNr.],"",0,1),"")</f>
        <v>P1</v>
      </c>
      <c r="Z108" s="158">
        <f>IF(Tbl.Kosten[[#This Row],[Pnr.]]=Z$7,Tbl.Kosten[[#This Row],[Totaal kosten]],"")</f>
        <v>0</v>
      </c>
      <c r="AA108" s="158" t="str">
        <f>IF(Tbl.Kosten[[#This Row],[Pnr.]]=AA$7,Tbl.Kosten[[#This Row],[Totaal kosten]],"")</f>
        <v/>
      </c>
      <c r="AB108" s="158" t="str">
        <f>IF(Tbl.Kosten[[#This Row],[Pnr.]]=AB$7,Tbl.Kosten[[#This Row],[Totaal kosten]],"")</f>
        <v/>
      </c>
      <c r="AC108" s="158" t="str">
        <f>IF(Tbl.Kosten[[#This Row],[Pnr.]]=AC$7,Tbl.Kosten[[#This Row],[Totaal kosten]],"")</f>
        <v/>
      </c>
      <c r="AD108" s="158" t="str">
        <f>IF(Tbl.Kosten[[#This Row],[Pnr.]]=AD$7,Tbl.Kosten[[#This Row],[Totaal kosten]],"")</f>
        <v/>
      </c>
      <c r="AE108" s="158" t="str">
        <f>IF(Tbl.Kosten[[#This Row],[Pnr.]]=AE$7,Tbl.Kosten[[#This Row],[Totaal kosten]],"")</f>
        <v/>
      </c>
      <c r="AF108" s="158" t="str">
        <f>IF(Tbl.Kosten[[#This Row],[Pnr.]]=AF$7,Tbl.Kosten[[#This Row],[Totaal kosten]],"")</f>
        <v/>
      </c>
      <c r="AG108" s="158" t="str">
        <f>IF(Tbl.Kosten[[#This Row],[Pnr.]]=AG$7,Tbl.Kosten[[#This Row],[Totaal kosten]],"")</f>
        <v/>
      </c>
      <c r="AH108" s="158" t="str">
        <f>IF(Tbl.Kosten[[#This Row],[Pnr.]]=AH$7,Tbl.Kosten[[#This Row],[Totaal kosten]],"")</f>
        <v/>
      </c>
      <c r="AI108" s="158" t="str">
        <f>IF(Tbl.Kosten[[#This Row],[Pnr.]]=AI$7,Tbl.Kosten[[#This Row],[Totaal kosten]],"")</f>
        <v/>
      </c>
      <c r="AJ108" s="158" t="str">
        <f>IF(Tbl.Kosten[[#This Row],[Pnr.]]=AJ$7,Tbl.Kosten[[#This Row],[Totaal kosten]],"")</f>
        <v/>
      </c>
      <c r="AK108" s="158" t="str">
        <f>IF(Tbl.Kosten[[#This Row],[Pnr.]]=AK$7,Tbl.Kosten[[#This Row],[Totaal kosten]],"")</f>
        <v/>
      </c>
      <c r="AL108" s="158" t="str">
        <f>IF(Tbl.Kosten[[#This Row],[Pnr.]]=AL$7,Tbl.Kosten[[#This Row],[Totaal kosten]],"")</f>
        <v/>
      </c>
      <c r="AM108" s="158" t="str">
        <f>IF(Tbl.Kosten[[#This Row],[Pnr.]]=AM$7,Tbl.Kosten[[#This Row],[Totaal kosten]],"")</f>
        <v/>
      </c>
      <c r="AN108" s="158" t="str">
        <f>IF(Tbl.Kosten[[#This Row],[Pnr.]]=AN$7,Tbl.Kosten[[#This Row],[Totaal kosten]],"")</f>
        <v/>
      </c>
      <c r="AO108" s="158" t="str">
        <f>IF(Tbl.Kosten[[#This Row],[Pnr.]]=AO$7,Tbl.Kosten[[#This Row],[Totaal kosten]],"")</f>
        <v/>
      </c>
      <c r="AP108" s="158" t="str">
        <f>IF(Tbl.Kosten[[#This Row],[Pnr.]]=AP$7,Tbl.Kosten[[#This Row],[Totaal kosten]],"")</f>
        <v/>
      </c>
      <c r="AQ108" s="158" t="str">
        <f>IF(Tbl.Kosten[[#This Row],[Pnr.]]=AQ$7,Tbl.Kosten[[#This Row],[Totaal kosten]],"")</f>
        <v/>
      </c>
      <c r="AR108" s="158" t="str">
        <f>IF(Tbl.Kosten[[#This Row],[Pnr.]]=AR$7,Tbl.Kosten[[#This Row],[Totaal kosten]],"")</f>
        <v/>
      </c>
      <c r="AS108" s="158" t="str">
        <f>IF(Tbl.Kosten[[#This Row],[Pnr.]]=AS$7,Tbl.Kosten[[#This Row],[Totaal kosten]],"")</f>
        <v/>
      </c>
      <c r="AT108" s="158" t="str">
        <f>IF(Tbl.Kosten[[#This Row],[Pnr.]]=AT$7,Tbl.Kosten[[#This Row],[Totaal kosten]],"")</f>
        <v/>
      </c>
      <c r="AU108" s="158" t="str">
        <f>IF(Tbl.Kosten[[#This Row],[Pnr.]]=AU$7,Tbl.Kosten[[#This Row],[Totaal kosten]],"")</f>
        <v/>
      </c>
      <c r="AV108" s="158" t="str">
        <f>IF(Tbl.Kosten[[#This Row],[Pnr.]]=AV$7,Tbl.Kosten[[#This Row],[Totaal kosten]],"")</f>
        <v/>
      </c>
      <c r="AW108" s="158" t="str">
        <f>IF(Tbl.Kosten[[#This Row],[Pnr.]]=AW$7,Tbl.Kosten[[#This Row],[Totaal kosten]],"")</f>
        <v/>
      </c>
      <c r="AX108" s="158" t="str">
        <f>IF(Tbl.Kosten[[#This Row],[Pnr.]]=AX$7,Tbl.Kosten[[#This Row],[Totaal kosten]],"")</f>
        <v/>
      </c>
      <c r="AY108" s="158" t="str">
        <f>IF(Tbl.Kosten[[#This Row],[Pnr.]]=AY$7,Tbl.Kosten[[#This Row],[Totaal kosten]],"")</f>
        <v/>
      </c>
      <c r="AZ108" s="158" t="str">
        <f>IF(Tbl.Kosten[[#This Row],[Pnr.]]=AZ$7,Tbl.Kosten[[#This Row],[Totaal kosten]],"")</f>
        <v/>
      </c>
      <c r="BA108" s="158" t="str">
        <f>IF(Tbl.Kosten[[#This Row],[Pnr.]]=BA$7,Tbl.Kosten[[#This Row],[Totaal kosten]],"")</f>
        <v/>
      </c>
      <c r="BB108" s="158" t="str">
        <f>IF(Tbl.Kosten[[#This Row],[Pnr.]]=BB$7,Tbl.Kosten[[#This Row],[Totaal kosten]],"")</f>
        <v/>
      </c>
      <c r="BC108" s="158" t="str">
        <f>IF(Tbl.Kosten[[#This Row],[Pnr.]]=BC$7,Tbl.Kosten[[#This Row],[Totaal kosten]],"")</f>
        <v/>
      </c>
      <c r="BD108" s="158" t="str">
        <f>IF(Tbl.Kosten[[#This Row],[Pnr.]]=BD$7,Tbl.Kosten[[#This Row],[Totaal kosten]],"")</f>
        <v/>
      </c>
      <c r="BE108" s="158" t="str">
        <f>IF(Tbl.Kosten[[#This Row],[Pnr.]]=BE$7,Tbl.Kosten[[#This Row],[Totaal kosten]],"")</f>
        <v/>
      </c>
      <c r="BF108" s="158" t="str">
        <f>IF(Tbl.Kosten[[#This Row],[Pnr.]]=BF$7,Tbl.Kosten[[#This Row],[Totaal kosten]],"")</f>
        <v/>
      </c>
      <c r="BG108" s="158" t="str">
        <f>IF(Tbl.Kosten[[#This Row],[Pnr.]]=BG$7,Tbl.Kosten[[#This Row],[Totaal kosten]],"")</f>
        <v/>
      </c>
      <c r="BH108" s="158" t="str">
        <f>IF(Tbl.Kosten[[#This Row],[Pnr.]]=BH$7,Tbl.Kosten[[#This Row],[Totaal kosten]],"")</f>
        <v/>
      </c>
      <c r="BI108" s="158" t="str">
        <f>IF(Tbl.Kosten[[#This Row],[Pnr.]]=BI$7,Tbl.Kosten[[#This Row],[Totaal kosten]],"")</f>
        <v/>
      </c>
      <c r="BJ108" s="158" t="str">
        <f>IF(Tbl.Kosten[[#This Row],[Pnr.]]=BJ$7,Tbl.Kosten[[#This Row],[Totaal kosten]],"")</f>
        <v/>
      </c>
      <c r="BK108" s="158" t="str">
        <f>IF(Tbl.Kosten[[#This Row],[Pnr.]]=BK$7,Tbl.Kosten[[#This Row],[Totaal kosten]],"")</f>
        <v/>
      </c>
      <c r="BL108" s="158" t="str">
        <f>IF(Tbl.Kosten[[#This Row],[Pnr.]]=BL$7,Tbl.Kosten[[#This Row],[Totaal kosten]],"")</f>
        <v/>
      </c>
      <c r="BM108" s="158" t="str">
        <f>IF(Tbl.Kosten[[#This Row],[Pnr.]]=BM$7,Tbl.Kosten[[#This Row],[Totaal kosten]],"")</f>
        <v/>
      </c>
      <c r="BN108" s="158" t="str">
        <f>IF(Tbl.Kosten[[#This Row],[Pnr.]]=BN$7,Tbl.Kosten[[#This Row],[Totaal kosten]],"")</f>
        <v/>
      </c>
      <c r="BO108" s="158" t="str">
        <f>IF(Tbl.Kosten[[#This Row],[Pnr.]]=BO$7,Tbl.Kosten[[#This Row],[Totaal kosten]],"")</f>
        <v/>
      </c>
      <c r="BP108" s="158" t="str">
        <f>IF(Tbl.Kosten[[#This Row],[Pnr.]]=BP$7,Tbl.Kosten[[#This Row],[Totaal kosten]],"")</f>
        <v/>
      </c>
      <c r="BQ108" s="158" t="str">
        <f>IF(Tbl.Kosten[[#This Row],[Pnr.]]=BQ$7,Tbl.Kosten[[#This Row],[Totaal kosten]],"")</f>
        <v/>
      </c>
      <c r="BR108" s="158" t="str">
        <f>IF(Tbl.Kosten[[#This Row],[Pnr.]]=BR$7,Tbl.Kosten[[#This Row],[Totaal kosten]],"")</f>
        <v/>
      </c>
      <c r="BS108" s="158" t="str">
        <f>IF(Tbl.Kosten[[#This Row],[Pnr.]]=BS$7,Tbl.Kosten[[#This Row],[Totaal kosten]],"")</f>
        <v/>
      </c>
      <c r="BT108" s="158" t="str">
        <f>IF(Tbl.Kosten[[#This Row],[Pnr.]]=BT$7,Tbl.Kosten[[#This Row],[Totaal kosten]],"")</f>
        <v/>
      </c>
      <c r="BU108" s="158" t="str">
        <f>IF(Tbl.Kosten[[#This Row],[Pnr.]]=BU$7,Tbl.Kosten[[#This Row],[Totaal kosten]],"")</f>
        <v/>
      </c>
      <c r="BV108" s="158" t="str">
        <f>IF(Tbl.Kosten[[#This Row],[Pnr.]]=BV$7,Tbl.Kosten[[#This Row],[Totaal kosten]],"")</f>
        <v/>
      </c>
      <c r="BW108" s="158" t="str">
        <f>IF(Tbl.Kosten[[#This Row],[Pnr.]]=BW$7,Tbl.Kosten[[#This Row],[Totaal kosten]],"")</f>
        <v/>
      </c>
      <c r="BX108" s="158" t="str">
        <f>IFERROR(_xlfn.XLOOKUP(Tbl.Kosten[[#This Row],[Werkpakketcode]],Tbl.Werkpakketten[Werkpakketcode],Tbl.Werkpakketten[WPnr.],"",0,1),"")</f>
        <v/>
      </c>
      <c r="BY108" s="158" t="str">
        <f>IF(Tbl.Kosten[[#This Row],[WPnr.]]=BY$7,Tbl.Kosten[[#This Row],[Totaal kosten]],"")</f>
        <v/>
      </c>
      <c r="BZ108" s="158" t="str">
        <f>IF(Tbl.Kosten[[#This Row],[WPnr.]]=BZ$7,Tbl.Kosten[[#This Row],[Totaal kosten]],"")</f>
        <v/>
      </c>
      <c r="CA108" s="158" t="str">
        <f>IF(Tbl.Kosten[[#This Row],[WPnr.]]=CA$7,Tbl.Kosten[[#This Row],[Totaal kosten]],"")</f>
        <v/>
      </c>
      <c r="CB108" s="158" t="str">
        <f>IF(Tbl.Kosten[[#This Row],[WPnr.]]=CB$7,Tbl.Kosten[[#This Row],[Totaal kosten]],"")</f>
        <v/>
      </c>
      <c r="CC108" s="158" t="str">
        <f>IF(Tbl.Kosten[[#This Row],[WPnr.]]=CC$7,Tbl.Kosten[[#This Row],[Totaal kosten]],"")</f>
        <v/>
      </c>
      <c r="CD108" s="158" t="str">
        <f>IF(Tbl.Kosten[[#This Row],[WPnr.]]=CD$7,Tbl.Kosten[[#This Row],[Totaal kosten]],"")</f>
        <v/>
      </c>
      <c r="CE108" s="158" t="str">
        <f>IF(Tbl.Kosten[[#This Row],[WPnr.]]=CE$7,Tbl.Kosten[[#This Row],[Totaal kosten]],"")</f>
        <v/>
      </c>
      <c r="CF108" s="158" t="str">
        <f>IF(Tbl.Kosten[[#This Row],[WPnr.]]=CF$7,Tbl.Kosten[[#This Row],[Totaal kosten]],"")</f>
        <v/>
      </c>
      <c r="CG108" s="158" t="str">
        <f>IF(Tbl.Kosten[[#This Row],[WPnr.]]=CG$7,Tbl.Kosten[[#This Row],[Totaal kosten]],"")</f>
        <v/>
      </c>
      <c r="CH108" s="158" t="str">
        <f>IF(Tbl.Kosten[[#This Row],[WPnr.]]=CH$7,Tbl.Kosten[[#This Row],[Totaal kosten]],"")</f>
        <v/>
      </c>
      <c r="CI108" s="158" t="str">
        <f>IF(Tbl.Kosten[[#This Row],[WPnr.]]=CI$7,Tbl.Kosten[[#This Row],[Totaal kosten]],"")</f>
        <v/>
      </c>
      <c r="CJ108" s="158" t="str">
        <f>IF(Tbl.Kosten[[#This Row],[WPnr.]]=CJ$7,Tbl.Kosten[[#This Row],[Totaal kosten]],"")</f>
        <v/>
      </c>
      <c r="CK108" s="158" t="str">
        <f>IF(Tbl.Kosten[[#This Row],[WPnr.]]=CK$7,Tbl.Kosten[[#This Row],[Totaal kosten]],"")</f>
        <v/>
      </c>
      <c r="CL108" s="158" t="str">
        <f>IF(Tbl.Kosten[[#This Row],[WPnr.]]=CL$7,Tbl.Kosten[[#This Row],[Totaal kosten]],"")</f>
        <v/>
      </c>
      <c r="CM108" s="158" t="str">
        <f>IF(Tbl.Kosten[[#This Row],[WPnr.]]=CM$7,Tbl.Kosten[[#This Row],[Totaal kosten]],"")</f>
        <v/>
      </c>
      <c r="CN108" s="158" t="str">
        <f>IF(Tbl.Kosten[[#This Row],[WPnr.]]=CN$7,Tbl.Kosten[[#This Row],[Totaal kosten]],"")</f>
        <v/>
      </c>
      <c r="CO108" s="158" t="str">
        <f>IF(Tbl.Kosten[[#This Row],[WPnr.]]=CO$7,Tbl.Kosten[[#This Row],[Totaal kosten]],"")</f>
        <v/>
      </c>
      <c r="CP108" s="158" t="str">
        <f>IF(Tbl.Kosten[[#This Row],[WPnr.]]=CP$7,Tbl.Kosten[[#This Row],[Totaal kosten]],"")</f>
        <v/>
      </c>
      <c r="CQ108" s="158" t="str">
        <f>IF(Tbl.Kosten[[#This Row],[WPnr.]]=CQ$7,Tbl.Kosten[[#This Row],[Totaal kosten]],"")</f>
        <v/>
      </c>
      <c r="CR108" s="158" t="str">
        <f>IF(Tbl.Kosten[[#This Row],[WPnr.]]=CR$7,Tbl.Kosten[[#This Row],[Totaal kosten]],"")</f>
        <v/>
      </c>
      <c r="CS108" s="158" t="str">
        <f>IF(Tbl.Kosten[[#This Row],[WPnr.]]=CS$7,Tbl.Kosten[[#This Row],[Totaal kosten]],"")</f>
        <v/>
      </c>
      <c r="CT108" s="158" t="str">
        <f>IF(Tbl.Kosten[[#This Row],[WPnr.]]=CT$7,Tbl.Kosten[[#This Row],[Totaal kosten]],"")</f>
        <v/>
      </c>
      <c r="CU108" s="158" t="str">
        <f>IF(Tbl.Kosten[[#This Row],[WPnr.]]=CU$7,Tbl.Kosten[[#This Row],[Totaal kosten]],"")</f>
        <v/>
      </c>
      <c r="CV108" s="158" t="str">
        <f>IF(Tbl.Kosten[[#This Row],[WPnr.]]=CV$7,Tbl.Kosten[[#This Row],[Totaal kosten]],"")</f>
        <v/>
      </c>
      <c r="CW108" s="158" t="str">
        <f>IF(Tbl.Kosten[[#This Row],[WPnr.]]=CW$7,Tbl.Kosten[[#This Row],[Totaal kosten]],"")</f>
        <v/>
      </c>
      <c r="CX108" s="158" t="str">
        <f>IF(Tbl.Kosten[[#This Row],[WPnr.]]=CX$7,Tbl.Kosten[[#This Row],[Totaal kosten]],"")</f>
        <v/>
      </c>
      <c r="CY108" s="158" t="str">
        <f>IF(Tbl.Kosten[[#This Row],[WPnr.]]=CY$7,Tbl.Kosten[[#This Row],[Totaal kosten]],"")</f>
        <v/>
      </c>
      <c r="CZ108" s="158" t="str">
        <f>IF(Tbl.Kosten[[#This Row],[WPnr.]]=CZ$7,Tbl.Kosten[[#This Row],[Totaal kosten]],"")</f>
        <v/>
      </c>
      <c r="DA108" s="158" t="str">
        <f>IF(Tbl.Kosten[[#This Row],[WPnr.]]=DA$7,Tbl.Kosten[[#This Row],[Totaal kosten]],"")</f>
        <v/>
      </c>
      <c r="DB108" s="158" t="str">
        <f>IF(Tbl.Kosten[[#This Row],[WPnr.]]=DB$7,Tbl.Kosten[[#This Row],[Totaal kosten]],"")</f>
        <v/>
      </c>
      <c r="DC108" s="158" t="str">
        <f>IF(Tbl.Kosten[[#This Row],[WPnr.]]=DC$7,Tbl.Kosten[[#This Row],[Totaal kosten]],"")</f>
        <v/>
      </c>
      <c r="DD108" s="158" t="str">
        <f>IF(Tbl.Kosten[[#This Row],[WPnr.]]=DD$7,Tbl.Kosten[[#This Row],[Totaal kosten]],"")</f>
        <v/>
      </c>
      <c r="DE108" s="158" t="str">
        <f>IF(Tbl.Kosten[[#This Row],[WPnr.]]=DE$7,Tbl.Kosten[[#This Row],[Totaal kosten]],"")</f>
        <v/>
      </c>
      <c r="DF108" s="158" t="str">
        <f>IF(Tbl.Kosten[[#This Row],[WPnr.]]=DF$7,Tbl.Kosten[[#This Row],[Totaal kosten]],"")</f>
        <v/>
      </c>
      <c r="DG108" s="158" t="str">
        <f>IF(Tbl.Kosten[[#This Row],[WPnr.]]=DG$7,Tbl.Kosten[[#This Row],[Totaal kosten]],"")</f>
        <v/>
      </c>
      <c r="DH108" s="158" t="str">
        <f>IF(Tbl.Kosten[[#This Row],[WPnr.]]=DH$7,Tbl.Kosten[[#This Row],[Totaal kosten]],"")</f>
        <v/>
      </c>
      <c r="DI108" s="158" t="str">
        <f>IF(Tbl.Kosten[[#This Row],[WPnr.]]=DI$7,Tbl.Kosten[[#This Row],[Totaal kosten]],"")</f>
        <v/>
      </c>
      <c r="DJ108" s="158" t="str">
        <f>IF(Tbl.Kosten[[#This Row],[WPnr.]]=DJ$7,Tbl.Kosten[[#This Row],[Totaal kosten]],"")</f>
        <v/>
      </c>
      <c r="DK108" s="158" t="str">
        <f>IF(Tbl.Kosten[[#This Row],[WPnr.]]=DK$7,Tbl.Kosten[[#This Row],[Totaal kosten]],"")</f>
        <v/>
      </c>
      <c r="DL108" s="158" t="str">
        <f>IF(Tbl.Kosten[[#This Row],[WPnr.]]=DL$7,Tbl.Kosten[[#This Row],[Totaal kosten]],"")</f>
        <v/>
      </c>
      <c r="DM108" s="158" t="str">
        <f>IF(Tbl.Kosten[[#This Row],[WPnr.]]=DM$7,Tbl.Kosten[[#This Row],[Totaal kosten]],"")</f>
        <v/>
      </c>
      <c r="DN108" s="158" t="str">
        <f>IF(Tbl.Kosten[[#This Row],[WPnr.]]=DN$7,Tbl.Kosten[[#This Row],[Totaal kosten]],"")</f>
        <v/>
      </c>
      <c r="DO108" s="158" t="str">
        <f>IF(Tbl.Kosten[[#This Row],[WPnr.]]=DO$7,Tbl.Kosten[[#This Row],[Totaal kosten]],"")</f>
        <v/>
      </c>
      <c r="DP108" s="158" t="str">
        <f>IF(Tbl.Kosten[[#This Row],[WPnr.]]=DP$7,Tbl.Kosten[[#This Row],[Totaal kosten]],"")</f>
        <v/>
      </c>
      <c r="DQ108" s="158" t="str">
        <f>IF(Tbl.Kosten[[#This Row],[WPnr.]]=DQ$7,Tbl.Kosten[[#This Row],[Totaal kosten]],"")</f>
        <v/>
      </c>
      <c r="DR108" s="158" t="str">
        <f>IF(Tbl.Kosten[[#This Row],[WPnr.]]=DR$7,Tbl.Kosten[[#This Row],[Totaal kosten]],"")</f>
        <v/>
      </c>
      <c r="DS108" s="158" t="str">
        <f>IF(Tbl.Kosten[[#This Row],[WPnr.]]=DS$7,Tbl.Kosten[[#This Row],[Totaal kosten]],"")</f>
        <v/>
      </c>
      <c r="DT108" s="158" t="str">
        <f>IF(Tbl.Kosten[[#This Row],[WPnr.]]=DT$7,Tbl.Kosten[[#This Row],[Totaal kosten]],"")</f>
        <v/>
      </c>
      <c r="DU108" s="158" t="str">
        <f>IF(Tbl.Kosten[[#This Row],[WPnr.]]=DU$7,Tbl.Kosten[[#This Row],[Totaal kosten]],"")</f>
        <v/>
      </c>
      <c r="DV108" s="158" t="str">
        <f>IF(Tbl.Kosten[[#This Row],[WPnr.]]=DV$7,Tbl.Kosten[[#This Row],[Totaal kosten]],"")</f>
        <v/>
      </c>
      <c r="DW108" s="160" t="str">
        <f>IFERROR(_xlfn.XLOOKUP(Tbl.Kosten[[#This Row],[Kostensoort]],Tbl.Kostensoorten[Kostensoorten],Tbl.Kostensoorten[KSnr.],"",0,1),"")</f>
        <v/>
      </c>
      <c r="DX108" s="160" t="str">
        <f>IF(Tbl.Kosten[[#This Row],[KSnr.]]=DX$7,Tbl.Kosten[[#This Row],[Totaal kosten]],"")</f>
        <v/>
      </c>
      <c r="DY108" s="160" t="str">
        <f>IF(Tbl.Kosten[[#This Row],[KSnr.]]=DY$7,Tbl.Kosten[[#This Row],[Totaal kosten]],"")</f>
        <v/>
      </c>
      <c r="DZ108" s="160" t="str">
        <f>IF(Tbl.Kosten[[#This Row],[KSnr.]]=DZ$7,Tbl.Kosten[[#This Row],[Totaal kosten]],"")</f>
        <v/>
      </c>
      <c r="EA108" s="160" t="str">
        <f>IF(Tbl.Kosten[[#This Row],[KSnr.]]=EA$7,Tbl.Kosten[[#This Row],[Totaal kosten]],"")</f>
        <v/>
      </c>
      <c r="EB108" s="160" t="str">
        <f>IF(Tbl.Kosten[[#This Row],[KSnr.]]=EB$7,Tbl.Kosten[[#This Row],[Totaal kosten]],"")</f>
        <v/>
      </c>
      <c r="EC108" s="160" t="str">
        <f>IF(Tbl.Kosten[[#This Row],[KSnr.]]=EC$7,Tbl.Kosten[[#This Row],[Totaal kosten]],"")</f>
        <v/>
      </c>
      <c r="ED108" s="160" t="str">
        <f>IF(Tbl.Kosten[[#This Row],[KSnr.]]=ED$7,Tbl.Kosten[[#This Row],[Totaal kosten]],"")</f>
        <v/>
      </c>
      <c r="EE108" s="160" t="str">
        <f>IF(Tbl.Kosten[[#This Row],[KSnr.]]=EE$7,Tbl.Kosten[[#This Row],[Totaal kosten]],"")</f>
        <v/>
      </c>
      <c r="EF108" s="160" t="str">
        <f>IF(Tbl.Kosten[[#This Row],[KSnr.]]=EF$7,Tbl.Kosten[[#This Row],[Totaal kosten]],"")</f>
        <v/>
      </c>
      <c r="EG108" s="160" t="str">
        <f>IF(Tbl.Kosten[[#This Row],[KSnr.]]=EG$7,Tbl.Kosten[[#This Row],[Totaal kosten]],"")</f>
        <v/>
      </c>
      <c r="EH108" s="160" t="str">
        <f>IF(Tbl.Kosten[[#This Row],[KSnr.]]=EH$7,Tbl.Kosten[[#This Row],[Totaal kosten]],"")</f>
        <v/>
      </c>
      <c r="EI108" s="160" t="str">
        <f>IF(Tbl.Kosten[[#This Row],[KSnr.]]=EI$7,Tbl.Kosten[[#This Row],[Totaal kosten]],"")</f>
        <v/>
      </c>
      <c r="EJ108" s="160" t="str">
        <f>IF(Tbl.Kosten[[#This Row],[KSnr.]]=EJ$7,Tbl.Kosten[[#This Row],[Totaal kosten]],"")</f>
        <v/>
      </c>
      <c r="EK108" s="160" t="str">
        <f>IF(Tbl.Kosten[[#This Row],[KSnr.]]=EK$7,Tbl.Kosten[[#This Row],[Totaal kosten]],"")</f>
        <v/>
      </c>
      <c r="EL108" s="160" t="str">
        <f>IF(Tbl.Kosten[[#This Row],[KSnr.]]=EL$7,Tbl.Kosten[[#This Row],[Totaal kosten]],"")</f>
        <v/>
      </c>
      <c r="EM108" s="160" t="str">
        <f>IF(Tbl.Kosten[[#This Row],[KSnr.]]=EM$7,Tbl.Kosten[[#This Row],[Totaal kosten]],"")</f>
        <v/>
      </c>
      <c r="EN108" s="160" t="str">
        <f>IF(Tbl.Kosten[[#This Row],[KSnr.]]=EN$7,Tbl.Kosten[[#This Row],[Totaal kosten]],"")</f>
        <v/>
      </c>
      <c r="EO108" s="160" t="str">
        <f>IF(Tbl.Kosten[[#This Row],[KSnr.]]=EO$7,Tbl.Kosten[[#This Row],[Totaal kosten]],"")</f>
        <v/>
      </c>
      <c r="EP108" s="160" t="str">
        <f>IF(Tbl.Kosten[[#This Row],[KSnr.]]=EP$7,Tbl.Kosten[[#This Row],[Totaal kosten]],"")</f>
        <v/>
      </c>
      <c r="EQ108" s="160" t="str">
        <f>IF(Tbl.Kosten[[#This Row],[KSnr.]]=EQ$7,Tbl.Kosten[[#This Row],[Totaal kosten]],"")</f>
        <v/>
      </c>
      <c r="ER108" s="154" t="str">
        <f>IFERROR(_xlfn.XLOOKUP(Tbl.Kosten[[#This Row],[Subsidieactiviteit]],Tbl.Subsidiehoogte[Subsidieactiviteit],Tbl.Subsidiehoogte[SAnr.],"",0,1),"")</f>
        <v/>
      </c>
      <c r="ES108" s="160" t="str">
        <f>IF(Tbl.Kosten[[#This Row],[Sanr.]]=ES$7,Tbl.Kosten[[#This Row],[Totaal kosten]],"")</f>
        <v/>
      </c>
      <c r="ET108" s="160" t="str">
        <f>IF(Tbl.Kosten[[#This Row],[Sanr.]]=ET$7,Tbl.Kosten[[#This Row],[Totaal kosten]],"")</f>
        <v/>
      </c>
      <c r="EU108" s="160" t="str">
        <f>IF(Tbl.Kosten[[#This Row],[Sanr.]]=EU$7,Tbl.Kosten[[#This Row],[Totaal kosten]],"")</f>
        <v/>
      </c>
      <c r="EV108" s="160" t="str">
        <f>IF(Tbl.Kosten[[#This Row],[Sanr.]]=EV$7,Tbl.Kosten[[#This Row],[Totaal kosten]],"")</f>
        <v/>
      </c>
      <c r="EW108" s="160" t="str">
        <f>IF(Tbl.Kosten[[#This Row],[Sanr.]]=EW$7,Tbl.Kosten[[#This Row],[Totaal kosten]],"")</f>
        <v/>
      </c>
      <c r="EX108" s="160" t="str">
        <f>IF(Tbl.Kosten[[#This Row],[Sanr.]]=EX$7,Tbl.Kosten[[#This Row],[Totaal kosten]],"")</f>
        <v/>
      </c>
      <c r="EY108" s="160" t="str">
        <f>IF(Tbl.Kosten[[#This Row],[Sanr.]]=EY$7,Tbl.Kosten[[#This Row],[Totaal kosten]],"")</f>
        <v/>
      </c>
      <c r="EZ108" s="160" t="str">
        <f>IF(Tbl.Kosten[[#This Row],[Sanr.]]=EZ$7,Tbl.Kosten[[#This Row],[Totaal kosten]],"")</f>
        <v/>
      </c>
      <c r="FA108" s="160" t="str">
        <f>IF(Tbl.Kosten[[#This Row],[Sanr.]]=FA$7,Tbl.Kosten[[#This Row],[Totaal kosten]],"")</f>
        <v/>
      </c>
      <c r="FB108" s="160" t="str">
        <f>IF(Tbl.Kosten[[#This Row],[Sanr.]]=FB$7,Tbl.Kosten[[#This Row],[Totaal kosten]],"")</f>
        <v/>
      </c>
      <c r="FC108" s="160" t="str">
        <f>IF(Tbl.Kosten[[#This Row],[Sanr.]]=FC$7,Tbl.Kosten[[#This Row],[Totaal kosten]],"")</f>
        <v/>
      </c>
      <c r="FD108" s="160" t="str">
        <f>IF(Tbl.Kosten[[#This Row],[Sanr.]]=FD$7,Tbl.Kosten[[#This Row],[Totaal kosten]],"")</f>
        <v/>
      </c>
      <c r="FE108" s="160" t="str">
        <f>IF(Tbl.Kosten[[#This Row],[Sanr.]]=FE$7,Tbl.Kosten[[#This Row],[Totaal kosten]],"")</f>
        <v/>
      </c>
      <c r="FF108" s="160" t="str">
        <f>IF(Tbl.Kosten[[#This Row],[Sanr.]]=FF$7,Tbl.Kosten[[#This Row],[Totaal kosten]],"")</f>
        <v/>
      </c>
      <c r="FG108" s="160" t="str">
        <f>IF(Tbl.Kosten[[#This Row],[Sanr.]]=FG$7,Tbl.Kosten[[#This Row],[Totaal kosten]],"")</f>
        <v/>
      </c>
      <c r="FH108" s="160" t="str">
        <f>IF(Tbl.Kosten[[#This Row],[Sanr.]]=FH$7,Tbl.Kosten[[#This Row],[Totaal kosten]],"")</f>
        <v/>
      </c>
      <c r="FI108" s="160" t="str">
        <f>IF(Tbl.Kosten[[#This Row],[Sanr.]]=FI$7,Tbl.Kosten[[#This Row],[Totaal kosten]],"")</f>
        <v/>
      </c>
      <c r="FJ108" s="160" t="str">
        <f>IF(Tbl.Kosten[[#This Row],[Sanr.]]=FJ$7,Tbl.Kosten[[#This Row],[Totaal kosten]],"")</f>
        <v/>
      </c>
      <c r="FK108" s="160" t="str">
        <f>IF(Tbl.Kosten[[#This Row],[Sanr.]]=FK$7,Tbl.Kosten[[#This Row],[Totaal kosten]],"")</f>
        <v/>
      </c>
      <c r="FL108" s="160" t="str">
        <f>IF(Tbl.Kosten[[#This Row],[Sanr.]]=FL$7,Tbl.Kosten[[#This Row],[Totaal kosten]],"")</f>
        <v/>
      </c>
      <c r="FM108" s="160" t="str">
        <f>IF(Tbl.Kosten[[#This Row],[Sanr.]]=FM$7,Tbl.Kosten[[#This Row],[Totaal kosten]],"")</f>
        <v/>
      </c>
      <c r="FN108" s="160" t="str">
        <f>IF(Tbl.Kosten[[#This Row],[Sanr.]]=FN$7,Tbl.Kosten[[#This Row],[Totaal kosten]],"")</f>
        <v/>
      </c>
      <c r="FO108" s="160" t="str">
        <f>IF(Tbl.Kosten[[#This Row],[Sanr.]]=FO$7,Tbl.Kosten[[#This Row],[Totaal kosten]],"")</f>
        <v/>
      </c>
      <c r="FP108" s="160" t="str">
        <f>IF(Tbl.Kosten[[#This Row],[Sanr.]]=FP$7,Tbl.Kosten[[#This Row],[Totaal kosten]],"")</f>
        <v/>
      </c>
      <c r="FQ108" s="160" t="str">
        <f>IF(Tbl.Kosten[[#This Row],[Sanr.]]=FQ$7,Tbl.Kosten[[#This Row],[Totaal kosten]],"")</f>
        <v/>
      </c>
      <c r="FR108" s="160" t="str">
        <f>IF(Tbl.Kosten[[#This Row],[Sanr.]]=FR$7,Tbl.Kosten[[#This Row],[Totaal kosten]],"")</f>
        <v/>
      </c>
      <c r="FS108" s="160" t="str">
        <f>IF(Tbl.Kosten[[#This Row],[Sanr.]]=FS$7,Tbl.Kosten[[#This Row],[Totaal kosten]],"")</f>
        <v/>
      </c>
      <c r="FT108" s="160" t="str">
        <f>IF(Tbl.Kosten[[#This Row],[Sanr.]]=FT$7,Tbl.Kosten[[#This Row],[Totaal kosten]],"")</f>
        <v/>
      </c>
      <c r="FU108" s="160" t="str">
        <f>IF(Tbl.Kosten[[#This Row],[Sanr.]]=FU$7,Tbl.Kosten[[#This Row],[Totaal kosten]],"")</f>
        <v/>
      </c>
      <c r="FV108" s="160" t="str">
        <f>IF(Tbl.Kosten[[#This Row],[Sanr.]]=FV$7,Tbl.Kosten[[#This Row],[Totaal kosten]],"")</f>
        <v/>
      </c>
      <c r="FW108" s="160" t="str">
        <f>IFERROR(_xlfn.XLOOKUP(Tbl.Kosten[[#This Row],[Activiteitencode]],Tbl.Activiteiten[Activiteitcode],Tbl.Activiteiten[Anr.],"",0,1),"")</f>
        <v/>
      </c>
      <c r="FX108" s="181" t="str">
        <f>_xlfn.CONCAT(Tbl.Kosten[[#This Row],[Pnr.]],Tbl.Kosten[[#This Row],[Sanr.]])</f>
        <v>P1</v>
      </c>
      <c r="FY108" s="160">
        <f>Tbl.Kosten[[#This Row],[Totaal kosten]]-Tbl.Kosten[[#This Row],[Subsidie]]</f>
        <v>0</v>
      </c>
      <c r="FZ108" s="160">
        <f>IF(Tbl.Kosten[[#This Row],[Pnr.]]=FZ$7,Tbl.Kosten[[#This Row],[Te financieren]],"")</f>
        <v>0</v>
      </c>
      <c r="GA108" s="160" t="str">
        <f>IF(Tbl.Kosten[[#This Row],[Pnr.]]=GA$7,Tbl.Kosten[[#This Row],[Te financieren]],"")</f>
        <v/>
      </c>
      <c r="GB108" s="160" t="str">
        <f>IF(Tbl.Kosten[[#This Row],[Pnr.]]=GB$7,Tbl.Kosten[[#This Row],[Te financieren]],"")</f>
        <v/>
      </c>
      <c r="GC108" s="160" t="str">
        <f>IF(Tbl.Kosten[[#This Row],[Pnr.]]=GC$7,Tbl.Kosten[[#This Row],[Te financieren]],"")</f>
        <v/>
      </c>
      <c r="GD108" s="160" t="str">
        <f>IF(Tbl.Kosten[[#This Row],[Pnr.]]=GD$7,Tbl.Kosten[[#This Row],[Te financieren]],"")</f>
        <v/>
      </c>
      <c r="GE108" s="160" t="str">
        <f>IF(Tbl.Kosten[[#This Row],[Pnr.]]=GE$7,Tbl.Kosten[[#This Row],[Te financieren]],"")</f>
        <v/>
      </c>
      <c r="GF108" s="160" t="str">
        <f>IF(Tbl.Kosten[[#This Row],[Pnr.]]=GF$7,Tbl.Kosten[[#This Row],[Te financieren]],"")</f>
        <v/>
      </c>
      <c r="GG108" s="160" t="str">
        <f>IF(Tbl.Kosten[[#This Row],[Pnr.]]=GG$7,Tbl.Kosten[[#This Row],[Te financieren]],"")</f>
        <v/>
      </c>
      <c r="GH108" s="160" t="str">
        <f>IF(Tbl.Kosten[[#This Row],[Pnr.]]=GH$7,Tbl.Kosten[[#This Row],[Te financieren]],"")</f>
        <v/>
      </c>
      <c r="GI108" s="160" t="str">
        <f>IF(Tbl.Kosten[[#This Row],[Pnr.]]=GI$7,Tbl.Kosten[[#This Row],[Te financieren]],"")</f>
        <v/>
      </c>
      <c r="GJ108" s="160" t="str">
        <f>IF(Tbl.Kosten[[#This Row],[Pnr.]]=GJ$7,Tbl.Kosten[[#This Row],[Te financieren]],"")</f>
        <v/>
      </c>
      <c r="GK108" s="160" t="str">
        <f>IF(Tbl.Kosten[[#This Row],[Pnr.]]=GK$7,Tbl.Kosten[[#This Row],[Te financieren]],"")</f>
        <v/>
      </c>
      <c r="GL108" s="160" t="str">
        <f>IF(Tbl.Kosten[[#This Row],[Pnr.]]=GL$7,Tbl.Kosten[[#This Row],[Te financieren]],"")</f>
        <v/>
      </c>
      <c r="GM108" s="160" t="str">
        <f>IF(Tbl.Kosten[[#This Row],[Pnr.]]=GM$7,Tbl.Kosten[[#This Row],[Te financieren]],"")</f>
        <v/>
      </c>
      <c r="GN108" s="160" t="str">
        <f>IF(Tbl.Kosten[[#This Row],[Pnr.]]=GN$7,Tbl.Kosten[[#This Row],[Te financieren]],"")</f>
        <v/>
      </c>
      <c r="GO108" s="160" t="str">
        <f>IF(Tbl.Kosten[[#This Row],[Pnr.]]=GO$7,Tbl.Kosten[[#This Row],[Te financieren]],"")</f>
        <v/>
      </c>
      <c r="GP108" s="160" t="str">
        <f>IF(Tbl.Kosten[[#This Row],[Pnr.]]=GP$7,Tbl.Kosten[[#This Row],[Te financieren]],"")</f>
        <v/>
      </c>
      <c r="GQ108" s="160" t="str">
        <f>IF(Tbl.Kosten[[#This Row],[Pnr.]]=GQ$7,Tbl.Kosten[[#This Row],[Te financieren]],"")</f>
        <v/>
      </c>
      <c r="GR108" s="160" t="str">
        <f>IF(Tbl.Kosten[[#This Row],[Pnr.]]=GR$7,Tbl.Kosten[[#This Row],[Te financieren]],"")</f>
        <v/>
      </c>
      <c r="GS108" s="160" t="str">
        <f>IF(Tbl.Kosten[[#This Row],[Pnr.]]=GS$7,Tbl.Kosten[[#This Row],[Te financieren]],"")</f>
        <v/>
      </c>
      <c r="GT108" s="160" t="str">
        <f>IF(Tbl.Kosten[[#This Row],[Pnr.]]=GT$7,Tbl.Kosten[[#This Row],[Te financieren]],"")</f>
        <v/>
      </c>
      <c r="GU108" s="160" t="str">
        <f>IF(Tbl.Kosten[[#This Row],[Pnr.]]=GU$7,Tbl.Kosten[[#This Row],[Te financieren]],"")</f>
        <v/>
      </c>
      <c r="GV108" s="160" t="str">
        <f>IF(Tbl.Kosten[[#This Row],[Pnr.]]=GV$7,Tbl.Kosten[[#This Row],[Te financieren]],"")</f>
        <v/>
      </c>
      <c r="GW108" s="160" t="str">
        <f>IF(Tbl.Kosten[[#This Row],[Pnr.]]=GW$7,Tbl.Kosten[[#This Row],[Te financieren]],"")</f>
        <v/>
      </c>
      <c r="GX108" s="160" t="str">
        <f>IF(Tbl.Kosten[[#This Row],[Pnr.]]=GX$7,Tbl.Kosten[[#This Row],[Te financieren]],"")</f>
        <v/>
      </c>
      <c r="GY108" s="160" t="str">
        <f>IF(Tbl.Kosten[[#This Row],[Pnr.]]=GY$7,Tbl.Kosten[[#This Row],[Te financieren]],"")</f>
        <v/>
      </c>
      <c r="GZ108" s="160" t="str">
        <f>IF(Tbl.Kosten[[#This Row],[Pnr.]]=GZ$7,Tbl.Kosten[[#This Row],[Te financieren]],"")</f>
        <v/>
      </c>
      <c r="HA108" s="160" t="str">
        <f>IF(Tbl.Kosten[[#This Row],[Pnr.]]=HA$7,Tbl.Kosten[[#This Row],[Te financieren]],"")</f>
        <v/>
      </c>
      <c r="HB108" s="160" t="str">
        <f>IF(Tbl.Kosten[[#This Row],[Pnr.]]=HB$7,Tbl.Kosten[[#This Row],[Te financieren]],"")</f>
        <v/>
      </c>
      <c r="HC108" s="160" t="str">
        <f>IF(Tbl.Kosten[[#This Row],[Pnr.]]=HC$7,Tbl.Kosten[[#This Row],[Te financieren]],"")</f>
        <v/>
      </c>
      <c r="HD108" s="160" t="str">
        <f>IF(Tbl.Kosten[[#This Row],[Pnr.]]=HD$7,Tbl.Kosten[[#This Row],[Te financieren]],"")</f>
        <v/>
      </c>
      <c r="HE108" s="160" t="str">
        <f>IF(Tbl.Kosten[[#This Row],[Pnr.]]=HE$7,Tbl.Kosten[[#This Row],[Te financieren]],"")</f>
        <v/>
      </c>
      <c r="HF108" s="160" t="str">
        <f>IF(Tbl.Kosten[[#This Row],[Pnr.]]=HF$7,Tbl.Kosten[[#This Row],[Te financieren]],"")</f>
        <v/>
      </c>
      <c r="HG108" s="160" t="str">
        <f>IF(Tbl.Kosten[[#This Row],[Pnr.]]=HG$7,Tbl.Kosten[[#This Row],[Te financieren]],"")</f>
        <v/>
      </c>
      <c r="HH108" s="160" t="str">
        <f>IF(Tbl.Kosten[[#This Row],[Pnr.]]=HH$7,Tbl.Kosten[[#This Row],[Te financieren]],"")</f>
        <v/>
      </c>
      <c r="HI108" s="160" t="str">
        <f>IF(Tbl.Kosten[[#This Row],[Pnr.]]=HI$7,Tbl.Kosten[[#This Row],[Te financieren]],"")</f>
        <v/>
      </c>
      <c r="HJ108" s="160" t="str">
        <f>IF(Tbl.Kosten[[#This Row],[Pnr.]]=HJ$7,Tbl.Kosten[[#This Row],[Te financieren]],"")</f>
        <v/>
      </c>
      <c r="HK108" s="160" t="str">
        <f>IF(Tbl.Kosten[[#This Row],[Pnr.]]=HK$7,Tbl.Kosten[[#This Row],[Te financieren]],"")</f>
        <v/>
      </c>
      <c r="HL108" s="160" t="str">
        <f>IF(Tbl.Kosten[[#This Row],[Pnr.]]=HL$7,Tbl.Kosten[[#This Row],[Te financieren]],"")</f>
        <v/>
      </c>
      <c r="HM108" s="160" t="str">
        <f>IF(Tbl.Kosten[[#This Row],[Pnr.]]=HM$7,Tbl.Kosten[[#This Row],[Te financieren]],"")</f>
        <v/>
      </c>
      <c r="HN108" s="160" t="str">
        <f>IF(Tbl.Kosten[[#This Row],[Pnr.]]=HN$7,Tbl.Kosten[[#This Row],[Te financieren]],"")</f>
        <v/>
      </c>
      <c r="HO108" s="160" t="str">
        <f>IF(Tbl.Kosten[[#This Row],[Pnr.]]=HO$7,Tbl.Kosten[[#This Row],[Te financieren]],"")</f>
        <v/>
      </c>
      <c r="HP108" s="160" t="str">
        <f>IF(Tbl.Kosten[[#This Row],[Pnr.]]=HP$7,Tbl.Kosten[[#This Row],[Te financieren]],"")</f>
        <v/>
      </c>
      <c r="HQ108" s="160" t="str">
        <f>IF(Tbl.Kosten[[#This Row],[Pnr.]]=HQ$7,Tbl.Kosten[[#This Row],[Te financieren]],"")</f>
        <v/>
      </c>
      <c r="HR108" s="160" t="str">
        <f>IF(Tbl.Kosten[[#This Row],[Pnr.]]=HR$7,Tbl.Kosten[[#This Row],[Te financieren]],"")</f>
        <v/>
      </c>
      <c r="HS108" s="160" t="str">
        <f>IF(Tbl.Kosten[[#This Row],[Pnr.]]=HS$7,Tbl.Kosten[[#This Row],[Te financieren]],"")</f>
        <v/>
      </c>
      <c r="HT108" s="160" t="str">
        <f>IF(Tbl.Kosten[[#This Row],[Pnr.]]=HT$7,Tbl.Kosten[[#This Row],[Te financieren]],"")</f>
        <v/>
      </c>
      <c r="HU108" s="160" t="str">
        <f>IF(Tbl.Kosten[[#This Row],[Pnr.]]=HU$7,Tbl.Kosten[[#This Row],[Te financieren]],"")</f>
        <v/>
      </c>
      <c r="HV108" s="160" t="str">
        <f>IF(Tbl.Kosten[[#This Row],[Pnr.]]=HV$7,Tbl.Kosten[[#This Row],[Te financieren]],"")</f>
        <v/>
      </c>
      <c r="HW108" s="160" t="str">
        <f>IF(Tbl.Kosten[[#This Row],[Pnr.]]=HW$7,Tbl.Kosten[[#This Row],[Te financieren]],"")</f>
        <v/>
      </c>
    </row>
    <row r="109" spans="2:231" x14ac:dyDescent="0.3">
      <c r="B109" s="144"/>
      <c r="C109" s="147"/>
      <c r="D109" s="146"/>
      <c r="E109" s="147"/>
      <c r="F109" s="145"/>
      <c r="G109" s="11" t="str">
        <f>IF(Tbl.Kosten[[#This Row],[Medewerker e/o 
functie]]&lt;&gt;"",_xlfn.XLOOKUP(Tbl.Kosten[[#This Row],[Medewerker e/o 
functie]],Tbl.Uurtarief[Medewerker en/of functie],Tbl.Uurtarief[Uurtarief],"",0,1),"")</f>
        <v/>
      </c>
      <c r="H109" s="121">
        <f>IFERROR(Tbl.Kosten[[#This Row],[Uren]]*Tbl.Kosten[[#This Row],[Uurtarief]],0)</f>
        <v>0</v>
      </c>
      <c r="I109" s="119" t="str">
        <f>IF(Tbl.Kosten[[#This Row],[Subtotaal uren]]&lt;&gt;0,_xlfn.XLOOKUP(Tbl.Kosten[[#This Row],[Medewerker e/o 
functie]],Tbl.Uurtarief[Medewerker en/of functie],Tbl.Uurtarief[Kostensoort arbeid],"",0,1),"")</f>
        <v/>
      </c>
      <c r="J109" s="147"/>
      <c r="K109" s="145"/>
      <c r="L109" s="149" t="str">
        <f>IF(Tbl.Kosten[[#This Row],[Activum]]&lt;&gt;"",_xlfn.XLOOKUP(Tbl.Kosten[[#This Row],[Activum]],Tbl.Afschrijvingskosten[Activum],Tbl.Afschrijvingskosten[Tarief per afschrijvings-eenheid],"",0,1),"")</f>
        <v/>
      </c>
      <c r="M109" s="122">
        <f>IFERROR(Tbl.Kosten[[#This Row],[Een-
heden]]*Tbl.Kosten[[#This Row],[Afschrijvings-
tarief]],0)</f>
        <v>0</v>
      </c>
      <c r="N109" s="122" t="str">
        <f>IF(Tbl.Kosten[[#This Row],[Subtotaal afschrijving]]&lt;&gt;0,Lijsten!A107,"")</f>
        <v/>
      </c>
      <c r="O109" s="150"/>
      <c r="P109" s="145"/>
      <c r="Q109" s="148"/>
      <c r="R109" s="122">
        <f>IFERROR(Tbl.Kosten[[#This Row],[Aantal]]*Tbl.Kosten[[#This Row],[Tarief]],0)</f>
        <v>0</v>
      </c>
      <c r="S109" s="8">
        <f>IFERROR(Tbl.Kosten[[#This Row],[Subtotaal overige kosten]]+Tbl.Kosten[[#This Row],[Subtotaal uren]]+Tbl.Kosten[[#This Row],[Subtotaal afschrijving]],0)</f>
        <v>0</v>
      </c>
      <c r="T109" s="8">
        <f>IFERROR(Tbl.Kosten[[#This Row],[Totaal kosten]]*Tbl.Kosten[[#This Row],[Subsidie%]],0)</f>
        <v>0</v>
      </c>
      <c r="U109" s="4" t="str" cm="1">
        <f t="array" ref="U109">IFERROR(_xlfn.IFS(Tbl.Kosten[[#This Row],[Subtotaal uren]]&lt;&gt;0,Tbl.Kosten[[#This Row],[Kostensoort arbeid]],Tbl.Kosten[[#This Row],[Subtotaal afschrijving]]&lt;&gt;0,Tbl.Kosten[[#This Row],[Kostensoort afschrijving]],Tbl.Kosten[[#This Row],[Subtotaal overige kosten]]&lt;&gt;0,Tbl.Kosten[[#This Row],[Kostensoort overig]]),"")</f>
        <v/>
      </c>
      <c r="V109" s="4" t="str">
        <f>IFERROR(_xlfn.XLOOKUP(Tbl.Kosten[[#This Row],[Activiteitencode]],Tbl.Activiteiten[Activiteitcode],Tbl.Activiteiten[Werkpakketcode],"",0,1),"")</f>
        <v/>
      </c>
      <c r="W109" s="4" t="str">
        <f>IFERROR(_xlfn.XLOOKUP(Tbl.Kosten[[#This Row],[Werkpakketcode]],Tbl.Werkpakketten[Werkpakketcode],Tbl.Werkpakketten[Subsidiabele activiteit],"",0,1),"")</f>
        <v/>
      </c>
      <c r="X109" s="12">
        <f>IFERROR(_xlfn.XLOOKUP(Tbl.Kosten[[#This Row],[Sanr.]],Tbl.Subsidiehoogte[SAnr.],Tbl.Subsidiehoogte[Sub. Percentage],0,0,1),0)</f>
        <v>0</v>
      </c>
      <c r="Y109" s="154" t="str">
        <f>IFERROR(_xlfn.XLOOKUP(Tbl.Kosten[[#This Row],[Partnercode]],Tbl.Projectpartners[Partnercode],Tbl.Projectpartners[PNr.],"",0,1),"")</f>
        <v>P1</v>
      </c>
      <c r="Z109" s="158">
        <f>IF(Tbl.Kosten[[#This Row],[Pnr.]]=Z$7,Tbl.Kosten[[#This Row],[Totaal kosten]],"")</f>
        <v>0</v>
      </c>
      <c r="AA109" s="158" t="str">
        <f>IF(Tbl.Kosten[[#This Row],[Pnr.]]=AA$7,Tbl.Kosten[[#This Row],[Totaal kosten]],"")</f>
        <v/>
      </c>
      <c r="AB109" s="158" t="str">
        <f>IF(Tbl.Kosten[[#This Row],[Pnr.]]=AB$7,Tbl.Kosten[[#This Row],[Totaal kosten]],"")</f>
        <v/>
      </c>
      <c r="AC109" s="158" t="str">
        <f>IF(Tbl.Kosten[[#This Row],[Pnr.]]=AC$7,Tbl.Kosten[[#This Row],[Totaal kosten]],"")</f>
        <v/>
      </c>
      <c r="AD109" s="158" t="str">
        <f>IF(Tbl.Kosten[[#This Row],[Pnr.]]=AD$7,Tbl.Kosten[[#This Row],[Totaal kosten]],"")</f>
        <v/>
      </c>
      <c r="AE109" s="158" t="str">
        <f>IF(Tbl.Kosten[[#This Row],[Pnr.]]=AE$7,Tbl.Kosten[[#This Row],[Totaal kosten]],"")</f>
        <v/>
      </c>
      <c r="AF109" s="158" t="str">
        <f>IF(Tbl.Kosten[[#This Row],[Pnr.]]=AF$7,Tbl.Kosten[[#This Row],[Totaal kosten]],"")</f>
        <v/>
      </c>
      <c r="AG109" s="158" t="str">
        <f>IF(Tbl.Kosten[[#This Row],[Pnr.]]=AG$7,Tbl.Kosten[[#This Row],[Totaal kosten]],"")</f>
        <v/>
      </c>
      <c r="AH109" s="158" t="str">
        <f>IF(Tbl.Kosten[[#This Row],[Pnr.]]=AH$7,Tbl.Kosten[[#This Row],[Totaal kosten]],"")</f>
        <v/>
      </c>
      <c r="AI109" s="158" t="str">
        <f>IF(Tbl.Kosten[[#This Row],[Pnr.]]=AI$7,Tbl.Kosten[[#This Row],[Totaal kosten]],"")</f>
        <v/>
      </c>
      <c r="AJ109" s="158" t="str">
        <f>IF(Tbl.Kosten[[#This Row],[Pnr.]]=AJ$7,Tbl.Kosten[[#This Row],[Totaal kosten]],"")</f>
        <v/>
      </c>
      <c r="AK109" s="158" t="str">
        <f>IF(Tbl.Kosten[[#This Row],[Pnr.]]=AK$7,Tbl.Kosten[[#This Row],[Totaal kosten]],"")</f>
        <v/>
      </c>
      <c r="AL109" s="158" t="str">
        <f>IF(Tbl.Kosten[[#This Row],[Pnr.]]=AL$7,Tbl.Kosten[[#This Row],[Totaal kosten]],"")</f>
        <v/>
      </c>
      <c r="AM109" s="158" t="str">
        <f>IF(Tbl.Kosten[[#This Row],[Pnr.]]=AM$7,Tbl.Kosten[[#This Row],[Totaal kosten]],"")</f>
        <v/>
      </c>
      <c r="AN109" s="158" t="str">
        <f>IF(Tbl.Kosten[[#This Row],[Pnr.]]=AN$7,Tbl.Kosten[[#This Row],[Totaal kosten]],"")</f>
        <v/>
      </c>
      <c r="AO109" s="158" t="str">
        <f>IF(Tbl.Kosten[[#This Row],[Pnr.]]=AO$7,Tbl.Kosten[[#This Row],[Totaal kosten]],"")</f>
        <v/>
      </c>
      <c r="AP109" s="158" t="str">
        <f>IF(Tbl.Kosten[[#This Row],[Pnr.]]=AP$7,Tbl.Kosten[[#This Row],[Totaal kosten]],"")</f>
        <v/>
      </c>
      <c r="AQ109" s="158" t="str">
        <f>IF(Tbl.Kosten[[#This Row],[Pnr.]]=AQ$7,Tbl.Kosten[[#This Row],[Totaal kosten]],"")</f>
        <v/>
      </c>
      <c r="AR109" s="158" t="str">
        <f>IF(Tbl.Kosten[[#This Row],[Pnr.]]=AR$7,Tbl.Kosten[[#This Row],[Totaal kosten]],"")</f>
        <v/>
      </c>
      <c r="AS109" s="158" t="str">
        <f>IF(Tbl.Kosten[[#This Row],[Pnr.]]=AS$7,Tbl.Kosten[[#This Row],[Totaal kosten]],"")</f>
        <v/>
      </c>
      <c r="AT109" s="158" t="str">
        <f>IF(Tbl.Kosten[[#This Row],[Pnr.]]=AT$7,Tbl.Kosten[[#This Row],[Totaal kosten]],"")</f>
        <v/>
      </c>
      <c r="AU109" s="158" t="str">
        <f>IF(Tbl.Kosten[[#This Row],[Pnr.]]=AU$7,Tbl.Kosten[[#This Row],[Totaal kosten]],"")</f>
        <v/>
      </c>
      <c r="AV109" s="158" t="str">
        <f>IF(Tbl.Kosten[[#This Row],[Pnr.]]=AV$7,Tbl.Kosten[[#This Row],[Totaal kosten]],"")</f>
        <v/>
      </c>
      <c r="AW109" s="158" t="str">
        <f>IF(Tbl.Kosten[[#This Row],[Pnr.]]=AW$7,Tbl.Kosten[[#This Row],[Totaal kosten]],"")</f>
        <v/>
      </c>
      <c r="AX109" s="158" t="str">
        <f>IF(Tbl.Kosten[[#This Row],[Pnr.]]=AX$7,Tbl.Kosten[[#This Row],[Totaal kosten]],"")</f>
        <v/>
      </c>
      <c r="AY109" s="158" t="str">
        <f>IF(Tbl.Kosten[[#This Row],[Pnr.]]=AY$7,Tbl.Kosten[[#This Row],[Totaal kosten]],"")</f>
        <v/>
      </c>
      <c r="AZ109" s="158" t="str">
        <f>IF(Tbl.Kosten[[#This Row],[Pnr.]]=AZ$7,Tbl.Kosten[[#This Row],[Totaal kosten]],"")</f>
        <v/>
      </c>
      <c r="BA109" s="158" t="str">
        <f>IF(Tbl.Kosten[[#This Row],[Pnr.]]=BA$7,Tbl.Kosten[[#This Row],[Totaal kosten]],"")</f>
        <v/>
      </c>
      <c r="BB109" s="158" t="str">
        <f>IF(Tbl.Kosten[[#This Row],[Pnr.]]=BB$7,Tbl.Kosten[[#This Row],[Totaal kosten]],"")</f>
        <v/>
      </c>
      <c r="BC109" s="158" t="str">
        <f>IF(Tbl.Kosten[[#This Row],[Pnr.]]=BC$7,Tbl.Kosten[[#This Row],[Totaal kosten]],"")</f>
        <v/>
      </c>
      <c r="BD109" s="158" t="str">
        <f>IF(Tbl.Kosten[[#This Row],[Pnr.]]=BD$7,Tbl.Kosten[[#This Row],[Totaal kosten]],"")</f>
        <v/>
      </c>
      <c r="BE109" s="158" t="str">
        <f>IF(Tbl.Kosten[[#This Row],[Pnr.]]=BE$7,Tbl.Kosten[[#This Row],[Totaal kosten]],"")</f>
        <v/>
      </c>
      <c r="BF109" s="158" t="str">
        <f>IF(Tbl.Kosten[[#This Row],[Pnr.]]=BF$7,Tbl.Kosten[[#This Row],[Totaal kosten]],"")</f>
        <v/>
      </c>
      <c r="BG109" s="158" t="str">
        <f>IF(Tbl.Kosten[[#This Row],[Pnr.]]=BG$7,Tbl.Kosten[[#This Row],[Totaal kosten]],"")</f>
        <v/>
      </c>
      <c r="BH109" s="158" t="str">
        <f>IF(Tbl.Kosten[[#This Row],[Pnr.]]=BH$7,Tbl.Kosten[[#This Row],[Totaal kosten]],"")</f>
        <v/>
      </c>
      <c r="BI109" s="158" t="str">
        <f>IF(Tbl.Kosten[[#This Row],[Pnr.]]=BI$7,Tbl.Kosten[[#This Row],[Totaal kosten]],"")</f>
        <v/>
      </c>
      <c r="BJ109" s="158" t="str">
        <f>IF(Tbl.Kosten[[#This Row],[Pnr.]]=BJ$7,Tbl.Kosten[[#This Row],[Totaal kosten]],"")</f>
        <v/>
      </c>
      <c r="BK109" s="158" t="str">
        <f>IF(Tbl.Kosten[[#This Row],[Pnr.]]=BK$7,Tbl.Kosten[[#This Row],[Totaal kosten]],"")</f>
        <v/>
      </c>
      <c r="BL109" s="158" t="str">
        <f>IF(Tbl.Kosten[[#This Row],[Pnr.]]=BL$7,Tbl.Kosten[[#This Row],[Totaal kosten]],"")</f>
        <v/>
      </c>
      <c r="BM109" s="158" t="str">
        <f>IF(Tbl.Kosten[[#This Row],[Pnr.]]=BM$7,Tbl.Kosten[[#This Row],[Totaal kosten]],"")</f>
        <v/>
      </c>
      <c r="BN109" s="158" t="str">
        <f>IF(Tbl.Kosten[[#This Row],[Pnr.]]=BN$7,Tbl.Kosten[[#This Row],[Totaal kosten]],"")</f>
        <v/>
      </c>
      <c r="BO109" s="158" t="str">
        <f>IF(Tbl.Kosten[[#This Row],[Pnr.]]=BO$7,Tbl.Kosten[[#This Row],[Totaal kosten]],"")</f>
        <v/>
      </c>
      <c r="BP109" s="158" t="str">
        <f>IF(Tbl.Kosten[[#This Row],[Pnr.]]=BP$7,Tbl.Kosten[[#This Row],[Totaal kosten]],"")</f>
        <v/>
      </c>
      <c r="BQ109" s="158" t="str">
        <f>IF(Tbl.Kosten[[#This Row],[Pnr.]]=BQ$7,Tbl.Kosten[[#This Row],[Totaal kosten]],"")</f>
        <v/>
      </c>
      <c r="BR109" s="158" t="str">
        <f>IF(Tbl.Kosten[[#This Row],[Pnr.]]=BR$7,Tbl.Kosten[[#This Row],[Totaal kosten]],"")</f>
        <v/>
      </c>
      <c r="BS109" s="158" t="str">
        <f>IF(Tbl.Kosten[[#This Row],[Pnr.]]=BS$7,Tbl.Kosten[[#This Row],[Totaal kosten]],"")</f>
        <v/>
      </c>
      <c r="BT109" s="158" t="str">
        <f>IF(Tbl.Kosten[[#This Row],[Pnr.]]=BT$7,Tbl.Kosten[[#This Row],[Totaal kosten]],"")</f>
        <v/>
      </c>
      <c r="BU109" s="158" t="str">
        <f>IF(Tbl.Kosten[[#This Row],[Pnr.]]=BU$7,Tbl.Kosten[[#This Row],[Totaal kosten]],"")</f>
        <v/>
      </c>
      <c r="BV109" s="158" t="str">
        <f>IF(Tbl.Kosten[[#This Row],[Pnr.]]=BV$7,Tbl.Kosten[[#This Row],[Totaal kosten]],"")</f>
        <v/>
      </c>
      <c r="BW109" s="158" t="str">
        <f>IF(Tbl.Kosten[[#This Row],[Pnr.]]=BW$7,Tbl.Kosten[[#This Row],[Totaal kosten]],"")</f>
        <v/>
      </c>
      <c r="BX109" s="158" t="str">
        <f>IFERROR(_xlfn.XLOOKUP(Tbl.Kosten[[#This Row],[Werkpakketcode]],Tbl.Werkpakketten[Werkpakketcode],Tbl.Werkpakketten[WPnr.],"",0,1),"")</f>
        <v/>
      </c>
      <c r="BY109" s="158" t="str">
        <f>IF(Tbl.Kosten[[#This Row],[WPnr.]]=BY$7,Tbl.Kosten[[#This Row],[Totaal kosten]],"")</f>
        <v/>
      </c>
      <c r="BZ109" s="158" t="str">
        <f>IF(Tbl.Kosten[[#This Row],[WPnr.]]=BZ$7,Tbl.Kosten[[#This Row],[Totaal kosten]],"")</f>
        <v/>
      </c>
      <c r="CA109" s="158" t="str">
        <f>IF(Tbl.Kosten[[#This Row],[WPnr.]]=CA$7,Tbl.Kosten[[#This Row],[Totaal kosten]],"")</f>
        <v/>
      </c>
      <c r="CB109" s="158" t="str">
        <f>IF(Tbl.Kosten[[#This Row],[WPnr.]]=CB$7,Tbl.Kosten[[#This Row],[Totaal kosten]],"")</f>
        <v/>
      </c>
      <c r="CC109" s="158" t="str">
        <f>IF(Tbl.Kosten[[#This Row],[WPnr.]]=CC$7,Tbl.Kosten[[#This Row],[Totaal kosten]],"")</f>
        <v/>
      </c>
      <c r="CD109" s="158" t="str">
        <f>IF(Tbl.Kosten[[#This Row],[WPnr.]]=CD$7,Tbl.Kosten[[#This Row],[Totaal kosten]],"")</f>
        <v/>
      </c>
      <c r="CE109" s="158" t="str">
        <f>IF(Tbl.Kosten[[#This Row],[WPnr.]]=CE$7,Tbl.Kosten[[#This Row],[Totaal kosten]],"")</f>
        <v/>
      </c>
      <c r="CF109" s="158" t="str">
        <f>IF(Tbl.Kosten[[#This Row],[WPnr.]]=CF$7,Tbl.Kosten[[#This Row],[Totaal kosten]],"")</f>
        <v/>
      </c>
      <c r="CG109" s="158" t="str">
        <f>IF(Tbl.Kosten[[#This Row],[WPnr.]]=CG$7,Tbl.Kosten[[#This Row],[Totaal kosten]],"")</f>
        <v/>
      </c>
      <c r="CH109" s="158" t="str">
        <f>IF(Tbl.Kosten[[#This Row],[WPnr.]]=CH$7,Tbl.Kosten[[#This Row],[Totaal kosten]],"")</f>
        <v/>
      </c>
      <c r="CI109" s="158" t="str">
        <f>IF(Tbl.Kosten[[#This Row],[WPnr.]]=CI$7,Tbl.Kosten[[#This Row],[Totaal kosten]],"")</f>
        <v/>
      </c>
      <c r="CJ109" s="158" t="str">
        <f>IF(Tbl.Kosten[[#This Row],[WPnr.]]=CJ$7,Tbl.Kosten[[#This Row],[Totaal kosten]],"")</f>
        <v/>
      </c>
      <c r="CK109" s="158" t="str">
        <f>IF(Tbl.Kosten[[#This Row],[WPnr.]]=CK$7,Tbl.Kosten[[#This Row],[Totaal kosten]],"")</f>
        <v/>
      </c>
      <c r="CL109" s="158" t="str">
        <f>IF(Tbl.Kosten[[#This Row],[WPnr.]]=CL$7,Tbl.Kosten[[#This Row],[Totaal kosten]],"")</f>
        <v/>
      </c>
      <c r="CM109" s="158" t="str">
        <f>IF(Tbl.Kosten[[#This Row],[WPnr.]]=CM$7,Tbl.Kosten[[#This Row],[Totaal kosten]],"")</f>
        <v/>
      </c>
      <c r="CN109" s="158" t="str">
        <f>IF(Tbl.Kosten[[#This Row],[WPnr.]]=CN$7,Tbl.Kosten[[#This Row],[Totaal kosten]],"")</f>
        <v/>
      </c>
      <c r="CO109" s="158" t="str">
        <f>IF(Tbl.Kosten[[#This Row],[WPnr.]]=CO$7,Tbl.Kosten[[#This Row],[Totaal kosten]],"")</f>
        <v/>
      </c>
      <c r="CP109" s="158" t="str">
        <f>IF(Tbl.Kosten[[#This Row],[WPnr.]]=CP$7,Tbl.Kosten[[#This Row],[Totaal kosten]],"")</f>
        <v/>
      </c>
      <c r="CQ109" s="158" t="str">
        <f>IF(Tbl.Kosten[[#This Row],[WPnr.]]=CQ$7,Tbl.Kosten[[#This Row],[Totaal kosten]],"")</f>
        <v/>
      </c>
      <c r="CR109" s="158" t="str">
        <f>IF(Tbl.Kosten[[#This Row],[WPnr.]]=CR$7,Tbl.Kosten[[#This Row],[Totaal kosten]],"")</f>
        <v/>
      </c>
      <c r="CS109" s="158" t="str">
        <f>IF(Tbl.Kosten[[#This Row],[WPnr.]]=CS$7,Tbl.Kosten[[#This Row],[Totaal kosten]],"")</f>
        <v/>
      </c>
      <c r="CT109" s="158" t="str">
        <f>IF(Tbl.Kosten[[#This Row],[WPnr.]]=CT$7,Tbl.Kosten[[#This Row],[Totaal kosten]],"")</f>
        <v/>
      </c>
      <c r="CU109" s="158" t="str">
        <f>IF(Tbl.Kosten[[#This Row],[WPnr.]]=CU$7,Tbl.Kosten[[#This Row],[Totaal kosten]],"")</f>
        <v/>
      </c>
      <c r="CV109" s="158" t="str">
        <f>IF(Tbl.Kosten[[#This Row],[WPnr.]]=CV$7,Tbl.Kosten[[#This Row],[Totaal kosten]],"")</f>
        <v/>
      </c>
      <c r="CW109" s="158" t="str">
        <f>IF(Tbl.Kosten[[#This Row],[WPnr.]]=CW$7,Tbl.Kosten[[#This Row],[Totaal kosten]],"")</f>
        <v/>
      </c>
      <c r="CX109" s="158" t="str">
        <f>IF(Tbl.Kosten[[#This Row],[WPnr.]]=CX$7,Tbl.Kosten[[#This Row],[Totaal kosten]],"")</f>
        <v/>
      </c>
      <c r="CY109" s="158" t="str">
        <f>IF(Tbl.Kosten[[#This Row],[WPnr.]]=CY$7,Tbl.Kosten[[#This Row],[Totaal kosten]],"")</f>
        <v/>
      </c>
      <c r="CZ109" s="158" t="str">
        <f>IF(Tbl.Kosten[[#This Row],[WPnr.]]=CZ$7,Tbl.Kosten[[#This Row],[Totaal kosten]],"")</f>
        <v/>
      </c>
      <c r="DA109" s="158" t="str">
        <f>IF(Tbl.Kosten[[#This Row],[WPnr.]]=DA$7,Tbl.Kosten[[#This Row],[Totaal kosten]],"")</f>
        <v/>
      </c>
      <c r="DB109" s="158" t="str">
        <f>IF(Tbl.Kosten[[#This Row],[WPnr.]]=DB$7,Tbl.Kosten[[#This Row],[Totaal kosten]],"")</f>
        <v/>
      </c>
      <c r="DC109" s="158" t="str">
        <f>IF(Tbl.Kosten[[#This Row],[WPnr.]]=DC$7,Tbl.Kosten[[#This Row],[Totaal kosten]],"")</f>
        <v/>
      </c>
      <c r="DD109" s="158" t="str">
        <f>IF(Tbl.Kosten[[#This Row],[WPnr.]]=DD$7,Tbl.Kosten[[#This Row],[Totaal kosten]],"")</f>
        <v/>
      </c>
      <c r="DE109" s="158" t="str">
        <f>IF(Tbl.Kosten[[#This Row],[WPnr.]]=DE$7,Tbl.Kosten[[#This Row],[Totaal kosten]],"")</f>
        <v/>
      </c>
      <c r="DF109" s="158" t="str">
        <f>IF(Tbl.Kosten[[#This Row],[WPnr.]]=DF$7,Tbl.Kosten[[#This Row],[Totaal kosten]],"")</f>
        <v/>
      </c>
      <c r="DG109" s="158" t="str">
        <f>IF(Tbl.Kosten[[#This Row],[WPnr.]]=DG$7,Tbl.Kosten[[#This Row],[Totaal kosten]],"")</f>
        <v/>
      </c>
      <c r="DH109" s="158" t="str">
        <f>IF(Tbl.Kosten[[#This Row],[WPnr.]]=DH$7,Tbl.Kosten[[#This Row],[Totaal kosten]],"")</f>
        <v/>
      </c>
      <c r="DI109" s="158" t="str">
        <f>IF(Tbl.Kosten[[#This Row],[WPnr.]]=DI$7,Tbl.Kosten[[#This Row],[Totaal kosten]],"")</f>
        <v/>
      </c>
      <c r="DJ109" s="158" t="str">
        <f>IF(Tbl.Kosten[[#This Row],[WPnr.]]=DJ$7,Tbl.Kosten[[#This Row],[Totaal kosten]],"")</f>
        <v/>
      </c>
      <c r="DK109" s="158" t="str">
        <f>IF(Tbl.Kosten[[#This Row],[WPnr.]]=DK$7,Tbl.Kosten[[#This Row],[Totaal kosten]],"")</f>
        <v/>
      </c>
      <c r="DL109" s="158" t="str">
        <f>IF(Tbl.Kosten[[#This Row],[WPnr.]]=DL$7,Tbl.Kosten[[#This Row],[Totaal kosten]],"")</f>
        <v/>
      </c>
      <c r="DM109" s="158" t="str">
        <f>IF(Tbl.Kosten[[#This Row],[WPnr.]]=DM$7,Tbl.Kosten[[#This Row],[Totaal kosten]],"")</f>
        <v/>
      </c>
      <c r="DN109" s="158" t="str">
        <f>IF(Tbl.Kosten[[#This Row],[WPnr.]]=DN$7,Tbl.Kosten[[#This Row],[Totaal kosten]],"")</f>
        <v/>
      </c>
      <c r="DO109" s="158" t="str">
        <f>IF(Tbl.Kosten[[#This Row],[WPnr.]]=DO$7,Tbl.Kosten[[#This Row],[Totaal kosten]],"")</f>
        <v/>
      </c>
      <c r="DP109" s="158" t="str">
        <f>IF(Tbl.Kosten[[#This Row],[WPnr.]]=DP$7,Tbl.Kosten[[#This Row],[Totaal kosten]],"")</f>
        <v/>
      </c>
      <c r="DQ109" s="158" t="str">
        <f>IF(Tbl.Kosten[[#This Row],[WPnr.]]=DQ$7,Tbl.Kosten[[#This Row],[Totaal kosten]],"")</f>
        <v/>
      </c>
      <c r="DR109" s="158" t="str">
        <f>IF(Tbl.Kosten[[#This Row],[WPnr.]]=DR$7,Tbl.Kosten[[#This Row],[Totaal kosten]],"")</f>
        <v/>
      </c>
      <c r="DS109" s="158" t="str">
        <f>IF(Tbl.Kosten[[#This Row],[WPnr.]]=DS$7,Tbl.Kosten[[#This Row],[Totaal kosten]],"")</f>
        <v/>
      </c>
      <c r="DT109" s="158" t="str">
        <f>IF(Tbl.Kosten[[#This Row],[WPnr.]]=DT$7,Tbl.Kosten[[#This Row],[Totaal kosten]],"")</f>
        <v/>
      </c>
      <c r="DU109" s="158" t="str">
        <f>IF(Tbl.Kosten[[#This Row],[WPnr.]]=DU$7,Tbl.Kosten[[#This Row],[Totaal kosten]],"")</f>
        <v/>
      </c>
      <c r="DV109" s="158" t="str">
        <f>IF(Tbl.Kosten[[#This Row],[WPnr.]]=DV$7,Tbl.Kosten[[#This Row],[Totaal kosten]],"")</f>
        <v/>
      </c>
      <c r="DW109" s="160" t="str">
        <f>IFERROR(_xlfn.XLOOKUP(Tbl.Kosten[[#This Row],[Kostensoort]],Tbl.Kostensoorten[Kostensoorten],Tbl.Kostensoorten[KSnr.],"",0,1),"")</f>
        <v/>
      </c>
      <c r="DX109" s="160" t="str">
        <f>IF(Tbl.Kosten[[#This Row],[KSnr.]]=DX$7,Tbl.Kosten[[#This Row],[Totaal kosten]],"")</f>
        <v/>
      </c>
      <c r="DY109" s="160" t="str">
        <f>IF(Tbl.Kosten[[#This Row],[KSnr.]]=DY$7,Tbl.Kosten[[#This Row],[Totaal kosten]],"")</f>
        <v/>
      </c>
      <c r="DZ109" s="160" t="str">
        <f>IF(Tbl.Kosten[[#This Row],[KSnr.]]=DZ$7,Tbl.Kosten[[#This Row],[Totaal kosten]],"")</f>
        <v/>
      </c>
      <c r="EA109" s="160" t="str">
        <f>IF(Tbl.Kosten[[#This Row],[KSnr.]]=EA$7,Tbl.Kosten[[#This Row],[Totaal kosten]],"")</f>
        <v/>
      </c>
      <c r="EB109" s="160" t="str">
        <f>IF(Tbl.Kosten[[#This Row],[KSnr.]]=EB$7,Tbl.Kosten[[#This Row],[Totaal kosten]],"")</f>
        <v/>
      </c>
      <c r="EC109" s="160" t="str">
        <f>IF(Tbl.Kosten[[#This Row],[KSnr.]]=EC$7,Tbl.Kosten[[#This Row],[Totaal kosten]],"")</f>
        <v/>
      </c>
      <c r="ED109" s="160" t="str">
        <f>IF(Tbl.Kosten[[#This Row],[KSnr.]]=ED$7,Tbl.Kosten[[#This Row],[Totaal kosten]],"")</f>
        <v/>
      </c>
      <c r="EE109" s="160" t="str">
        <f>IF(Tbl.Kosten[[#This Row],[KSnr.]]=EE$7,Tbl.Kosten[[#This Row],[Totaal kosten]],"")</f>
        <v/>
      </c>
      <c r="EF109" s="160" t="str">
        <f>IF(Tbl.Kosten[[#This Row],[KSnr.]]=EF$7,Tbl.Kosten[[#This Row],[Totaal kosten]],"")</f>
        <v/>
      </c>
      <c r="EG109" s="160" t="str">
        <f>IF(Tbl.Kosten[[#This Row],[KSnr.]]=EG$7,Tbl.Kosten[[#This Row],[Totaal kosten]],"")</f>
        <v/>
      </c>
      <c r="EH109" s="160" t="str">
        <f>IF(Tbl.Kosten[[#This Row],[KSnr.]]=EH$7,Tbl.Kosten[[#This Row],[Totaal kosten]],"")</f>
        <v/>
      </c>
      <c r="EI109" s="160" t="str">
        <f>IF(Tbl.Kosten[[#This Row],[KSnr.]]=EI$7,Tbl.Kosten[[#This Row],[Totaal kosten]],"")</f>
        <v/>
      </c>
      <c r="EJ109" s="160" t="str">
        <f>IF(Tbl.Kosten[[#This Row],[KSnr.]]=EJ$7,Tbl.Kosten[[#This Row],[Totaal kosten]],"")</f>
        <v/>
      </c>
      <c r="EK109" s="160" t="str">
        <f>IF(Tbl.Kosten[[#This Row],[KSnr.]]=EK$7,Tbl.Kosten[[#This Row],[Totaal kosten]],"")</f>
        <v/>
      </c>
      <c r="EL109" s="160" t="str">
        <f>IF(Tbl.Kosten[[#This Row],[KSnr.]]=EL$7,Tbl.Kosten[[#This Row],[Totaal kosten]],"")</f>
        <v/>
      </c>
      <c r="EM109" s="160" t="str">
        <f>IF(Tbl.Kosten[[#This Row],[KSnr.]]=EM$7,Tbl.Kosten[[#This Row],[Totaal kosten]],"")</f>
        <v/>
      </c>
      <c r="EN109" s="160" t="str">
        <f>IF(Tbl.Kosten[[#This Row],[KSnr.]]=EN$7,Tbl.Kosten[[#This Row],[Totaal kosten]],"")</f>
        <v/>
      </c>
      <c r="EO109" s="160" t="str">
        <f>IF(Tbl.Kosten[[#This Row],[KSnr.]]=EO$7,Tbl.Kosten[[#This Row],[Totaal kosten]],"")</f>
        <v/>
      </c>
      <c r="EP109" s="160" t="str">
        <f>IF(Tbl.Kosten[[#This Row],[KSnr.]]=EP$7,Tbl.Kosten[[#This Row],[Totaal kosten]],"")</f>
        <v/>
      </c>
      <c r="EQ109" s="160" t="str">
        <f>IF(Tbl.Kosten[[#This Row],[KSnr.]]=EQ$7,Tbl.Kosten[[#This Row],[Totaal kosten]],"")</f>
        <v/>
      </c>
      <c r="ER109" s="154" t="str">
        <f>IFERROR(_xlfn.XLOOKUP(Tbl.Kosten[[#This Row],[Subsidieactiviteit]],Tbl.Subsidiehoogte[Subsidieactiviteit],Tbl.Subsidiehoogte[SAnr.],"",0,1),"")</f>
        <v/>
      </c>
      <c r="ES109" s="160" t="str">
        <f>IF(Tbl.Kosten[[#This Row],[Sanr.]]=ES$7,Tbl.Kosten[[#This Row],[Totaal kosten]],"")</f>
        <v/>
      </c>
      <c r="ET109" s="160" t="str">
        <f>IF(Tbl.Kosten[[#This Row],[Sanr.]]=ET$7,Tbl.Kosten[[#This Row],[Totaal kosten]],"")</f>
        <v/>
      </c>
      <c r="EU109" s="160" t="str">
        <f>IF(Tbl.Kosten[[#This Row],[Sanr.]]=EU$7,Tbl.Kosten[[#This Row],[Totaal kosten]],"")</f>
        <v/>
      </c>
      <c r="EV109" s="160" t="str">
        <f>IF(Tbl.Kosten[[#This Row],[Sanr.]]=EV$7,Tbl.Kosten[[#This Row],[Totaal kosten]],"")</f>
        <v/>
      </c>
      <c r="EW109" s="160" t="str">
        <f>IF(Tbl.Kosten[[#This Row],[Sanr.]]=EW$7,Tbl.Kosten[[#This Row],[Totaal kosten]],"")</f>
        <v/>
      </c>
      <c r="EX109" s="160" t="str">
        <f>IF(Tbl.Kosten[[#This Row],[Sanr.]]=EX$7,Tbl.Kosten[[#This Row],[Totaal kosten]],"")</f>
        <v/>
      </c>
      <c r="EY109" s="160" t="str">
        <f>IF(Tbl.Kosten[[#This Row],[Sanr.]]=EY$7,Tbl.Kosten[[#This Row],[Totaal kosten]],"")</f>
        <v/>
      </c>
      <c r="EZ109" s="160" t="str">
        <f>IF(Tbl.Kosten[[#This Row],[Sanr.]]=EZ$7,Tbl.Kosten[[#This Row],[Totaal kosten]],"")</f>
        <v/>
      </c>
      <c r="FA109" s="160" t="str">
        <f>IF(Tbl.Kosten[[#This Row],[Sanr.]]=FA$7,Tbl.Kosten[[#This Row],[Totaal kosten]],"")</f>
        <v/>
      </c>
      <c r="FB109" s="160" t="str">
        <f>IF(Tbl.Kosten[[#This Row],[Sanr.]]=FB$7,Tbl.Kosten[[#This Row],[Totaal kosten]],"")</f>
        <v/>
      </c>
      <c r="FC109" s="160" t="str">
        <f>IF(Tbl.Kosten[[#This Row],[Sanr.]]=FC$7,Tbl.Kosten[[#This Row],[Totaal kosten]],"")</f>
        <v/>
      </c>
      <c r="FD109" s="160" t="str">
        <f>IF(Tbl.Kosten[[#This Row],[Sanr.]]=FD$7,Tbl.Kosten[[#This Row],[Totaal kosten]],"")</f>
        <v/>
      </c>
      <c r="FE109" s="160" t="str">
        <f>IF(Tbl.Kosten[[#This Row],[Sanr.]]=FE$7,Tbl.Kosten[[#This Row],[Totaal kosten]],"")</f>
        <v/>
      </c>
      <c r="FF109" s="160" t="str">
        <f>IF(Tbl.Kosten[[#This Row],[Sanr.]]=FF$7,Tbl.Kosten[[#This Row],[Totaal kosten]],"")</f>
        <v/>
      </c>
      <c r="FG109" s="160" t="str">
        <f>IF(Tbl.Kosten[[#This Row],[Sanr.]]=FG$7,Tbl.Kosten[[#This Row],[Totaal kosten]],"")</f>
        <v/>
      </c>
      <c r="FH109" s="160" t="str">
        <f>IF(Tbl.Kosten[[#This Row],[Sanr.]]=FH$7,Tbl.Kosten[[#This Row],[Totaal kosten]],"")</f>
        <v/>
      </c>
      <c r="FI109" s="160" t="str">
        <f>IF(Tbl.Kosten[[#This Row],[Sanr.]]=FI$7,Tbl.Kosten[[#This Row],[Totaal kosten]],"")</f>
        <v/>
      </c>
      <c r="FJ109" s="160" t="str">
        <f>IF(Tbl.Kosten[[#This Row],[Sanr.]]=FJ$7,Tbl.Kosten[[#This Row],[Totaal kosten]],"")</f>
        <v/>
      </c>
      <c r="FK109" s="160" t="str">
        <f>IF(Tbl.Kosten[[#This Row],[Sanr.]]=FK$7,Tbl.Kosten[[#This Row],[Totaal kosten]],"")</f>
        <v/>
      </c>
      <c r="FL109" s="160" t="str">
        <f>IF(Tbl.Kosten[[#This Row],[Sanr.]]=FL$7,Tbl.Kosten[[#This Row],[Totaal kosten]],"")</f>
        <v/>
      </c>
      <c r="FM109" s="160" t="str">
        <f>IF(Tbl.Kosten[[#This Row],[Sanr.]]=FM$7,Tbl.Kosten[[#This Row],[Totaal kosten]],"")</f>
        <v/>
      </c>
      <c r="FN109" s="160" t="str">
        <f>IF(Tbl.Kosten[[#This Row],[Sanr.]]=FN$7,Tbl.Kosten[[#This Row],[Totaal kosten]],"")</f>
        <v/>
      </c>
      <c r="FO109" s="160" t="str">
        <f>IF(Tbl.Kosten[[#This Row],[Sanr.]]=FO$7,Tbl.Kosten[[#This Row],[Totaal kosten]],"")</f>
        <v/>
      </c>
      <c r="FP109" s="160" t="str">
        <f>IF(Tbl.Kosten[[#This Row],[Sanr.]]=FP$7,Tbl.Kosten[[#This Row],[Totaal kosten]],"")</f>
        <v/>
      </c>
      <c r="FQ109" s="160" t="str">
        <f>IF(Tbl.Kosten[[#This Row],[Sanr.]]=FQ$7,Tbl.Kosten[[#This Row],[Totaal kosten]],"")</f>
        <v/>
      </c>
      <c r="FR109" s="160" t="str">
        <f>IF(Tbl.Kosten[[#This Row],[Sanr.]]=FR$7,Tbl.Kosten[[#This Row],[Totaal kosten]],"")</f>
        <v/>
      </c>
      <c r="FS109" s="160" t="str">
        <f>IF(Tbl.Kosten[[#This Row],[Sanr.]]=FS$7,Tbl.Kosten[[#This Row],[Totaal kosten]],"")</f>
        <v/>
      </c>
      <c r="FT109" s="160" t="str">
        <f>IF(Tbl.Kosten[[#This Row],[Sanr.]]=FT$7,Tbl.Kosten[[#This Row],[Totaal kosten]],"")</f>
        <v/>
      </c>
      <c r="FU109" s="160" t="str">
        <f>IF(Tbl.Kosten[[#This Row],[Sanr.]]=FU$7,Tbl.Kosten[[#This Row],[Totaal kosten]],"")</f>
        <v/>
      </c>
      <c r="FV109" s="160" t="str">
        <f>IF(Tbl.Kosten[[#This Row],[Sanr.]]=FV$7,Tbl.Kosten[[#This Row],[Totaal kosten]],"")</f>
        <v/>
      </c>
      <c r="FW109" s="160" t="str">
        <f>IFERROR(_xlfn.XLOOKUP(Tbl.Kosten[[#This Row],[Activiteitencode]],Tbl.Activiteiten[Activiteitcode],Tbl.Activiteiten[Anr.],"",0,1),"")</f>
        <v/>
      </c>
      <c r="FX109" s="181" t="str">
        <f>_xlfn.CONCAT(Tbl.Kosten[[#This Row],[Pnr.]],Tbl.Kosten[[#This Row],[Sanr.]])</f>
        <v>P1</v>
      </c>
      <c r="FY109" s="160">
        <f>Tbl.Kosten[[#This Row],[Totaal kosten]]-Tbl.Kosten[[#This Row],[Subsidie]]</f>
        <v>0</v>
      </c>
      <c r="FZ109" s="160">
        <f>IF(Tbl.Kosten[[#This Row],[Pnr.]]=FZ$7,Tbl.Kosten[[#This Row],[Te financieren]],"")</f>
        <v>0</v>
      </c>
      <c r="GA109" s="160" t="str">
        <f>IF(Tbl.Kosten[[#This Row],[Pnr.]]=GA$7,Tbl.Kosten[[#This Row],[Te financieren]],"")</f>
        <v/>
      </c>
      <c r="GB109" s="160" t="str">
        <f>IF(Tbl.Kosten[[#This Row],[Pnr.]]=GB$7,Tbl.Kosten[[#This Row],[Te financieren]],"")</f>
        <v/>
      </c>
      <c r="GC109" s="160" t="str">
        <f>IF(Tbl.Kosten[[#This Row],[Pnr.]]=GC$7,Tbl.Kosten[[#This Row],[Te financieren]],"")</f>
        <v/>
      </c>
      <c r="GD109" s="160" t="str">
        <f>IF(Tbl.Kosten[[#This Row],[Pnr.]]=GD$7,Tbl.Kosten[[#This Row],[Te financieren]],"")</f>
        <v/>
      </c>
      <c r="GE109" s="160" t="str">
        <f>IF(Tbl.Kosten[[#This Row],[Pnr.]]=GE$7,Tbl.Kosten[[#This Row],[Te financieren]],"")</f>
        <v/>
      </c>
      <c r="GF109" s="160" t="str">
        <f>IF(Tbl.Kosten[[#This Row],[Pnr.]]=GF$7,Tbl.Kosten[[#This Row],[Te financieren]],"")</f>
        <v/>
      </c>
      <c r="GG109" s="160" t="str">
        <f>IF(Tbl.Kosten[[#This Row],[Pnr.]]=GG$7,Tbl.Kosten[[#This Row],[Te financieren]],"")</f>
        <v/>
      </c>
      <c r="GH109" s="160" t="str">
        <f>IF(Tbl.Kosten[[#This Row],[Pnr.]]=GH$7,Tbl.Kosten[[#This Row],[Te financieren]],"")</f>
        <v/>
      </c>
      <c r="GI109" s="160" t="str">
        <f>IF(Tbl.Kosten[[#This Row],[Pnr.]]=GI$7,Tbl.Kosten[[#This Row],[Te financieren]],"")</f>
        <v/>
      </c>
      <c r="GJ109" s="160" t="str">
        <f>IF(Tbl.Kosten[[#This Row],[Pnr.]]=GJ$7,Tbl.Kosten[[#This Row],[Te financieren]],"")</f>
        <v/>
      </c>
      <c r="GK109" s="160" t="str">
        <f>IF(Tbl.Kosten[[#This Row],[Pnr.]]=GK$7,Tbl.Kosten[[#This Row],[Te financieren]],"")</f>
        <v/>
      </c>
      <c r="GL109" s="160" t="str">
        <f>IF(Tbl.Kosten[[#This Row],[Pnr.]]=GL$7,Tbl.Kosten[[#This Row],[Te financieren]],"")</f>
        <v/>
      </c>
      <c r="GM109" s="160" t="str">
        <f>IF(Tbl.Kosten[[#This Row],[Pnr.]]=GM$7,Tbl.Kosten[[#This Row],[Te financieren]],"")</f>
        <v/>
      </c>
      <c r="GN109" s="160" t="str">
        <f>IF(Tbl.Kosten[[#This Row],[Pnr.]]=GN$7,Tbl.Kosten[[#This Row],[Te financieren]],"")</f>
        <v/>
      </c>
      <c r="GO109" s="160" t="str">
        <f>IF(Tbl.Kosten[[#This Row],[Pnr.]]=GO$7,Tbl.Kosten[[#This Row],[Te financieren]],"")</f>
        <v/>
      </c>
      <c r="GP109" s="160" t="str">
        <f>IF(Tbl.Kosten[[#This Row],[Pnr.]]=GP$7,Tbl.Kosten[[#This Row],[Te financieren]],"")</f>
        <v/>
      </c>
      <c r="GQ109" s="160" t="str">
        <f>IF(Tbl.Kosten[[#This Row],[Pnr.]]=GQ$7,Tbl.Kosten[[#This Row],[Te financieren]],"")</f>
        <v/>
      </c>
      <c r="GR109" s="160" t="str">
        <f>IF(Tbl.Kosten[[#This Row],[Pnr.]]=GR$7,Tbl.Kosten[[#This Row],[Te financieren]],"")</f>
        <v/>
      </c>
      <c r="GS109" s="160" t="str">
        <f>IF(Tbl.Kosten[[#This Row],[Pnr.]]=GS$7,Tbl.Kosten[[#This Row],[Te financieren]],"")</f>
        <v/>
      </c>
      <c r="GT109" s="160" t="str">
        <f>IF(Tbl.Kosten[[#This Row],[Pnr.]]=GT$7,Tbl.Kosten[[#This Row],[Te financieren]],"")</f>
        <v/>
      </c>
      <c r="GU109" s="160" t="str">
        <f>IF(Tbl.Kosten[[#This Row],[Pnr.]]=GU$7,Tbl.Kosten[[#This Row],[Te financieren]],"")</f>
        <v/>
      </c>
      <c r="GV109" s="160" t="str">
        <f>IF(Tbl.Kosten[[#This Row],[Pnr.]]=GV$7,Tbl.Kosten[[#This Row],[Te financieren]],"")</f>
        <v/>
      </c>
      <c r="GW109" s="160" t="str">
        <f>IF(Tbl.Kosten[[#This Row],[Pnr.]]=GW$7,Tbl.Kosten[[#This Row],[Te financieren]],"")</f>
        <v/>
      </c>
      <c r="GX109" s="160" t="str">
        <f>IF(Tbl.Kosten[[#This Row],[Pnr.]]=GX$7,Tbl.Kosten[[#This Row],[Te financieren]],"")</f>
        <v/>
      </c>
      <c r="GY109" s="160" t="str">
        <f>IF(Tbl.Kosten[[#This Row],[Pnr.]]=GY$7,Tbl.Kosten[[#This Row],[Te financieren]],"")</f>
        <v/>
      </c>
      <c r="GZ109" s="160" t="str">
        <f>IF(Tbl.Kosten[[#This Row],[Pnr.]]=GZ$7,Tbl.Kosten[[#This Row],[Te financieren]],"")</f>
        <v/>
      </c>
      <c r="HA109" s="160" t="str">
        <f>IF(Tbl.Kosten[[#This Row],[Pnr.]]=HA$7,Tbl.Kosten[[#This Row],[Te financieren]],"")</f>
        <v/>
      </c>
      <c r="HB109" s="160" t="str">
        <f>IF(Tbl.Kosten[[#This Row],[Pnr.]]=HB$7,Tbl.Kosten[[#This Row],[Te financieren]],"")</f>
        <v/>
      </c>
      <c r="HC109" s="160" t="str">
        <f>IF(Tbl.Kosten[[#This Row],[Pnr.]]=HC$7,Tbl.Kosten[[#This Row],[Te financieren]],"")</f>
        <v/>
      </c>
      <c r="HD109" s="160" t="str">
        <f>IF(Tbl.Kosten[[#This Row],[Pnr.]]=HD$7,Tbl.Kosten[[#This Row],[Te financieren]],"")</f>
        <v/>
      </c>
      <c r="HE109" s="160" t="str">
        <f>IF(Tbl.Kosten[[#This Row],[Pnr.]]=HE$7,Tbl.Kosten[[#This Row],[Te financieren]],"")</f>
        <v/>
      </c>
      <c r="HF109" s="160" t="str">
        <f>IF(Tbl.Kosten[[#This Row],[Pnr.]]=HF$7,Tbl.Kosten[[#This Row],[Te financieren]],"")</f>
        <v/>
      </c>
      <c r="HG109" s="160" t="str">
        <f>IF(Tbl.Kosten[[#This Row],[Pnr.]]=HG$7,Tbl.Kosten[[#This Row],[Te financieren]],"")</f>
        <v/>
      </c>
      <c r="HH109" s="160" t="str">
        <f>IF(Tbl.Kosten[[#This Row],[Pnr.]]=HH$7,Tbl.Kosten[[#This Row],[Te financieren]],"")</f>
        <v/>
      </c>
      <c r="HI109" s="160" t="str">
        <f>IF(Tbl.Kosten[[#This Row],[Pnr.]]=HI$7,Tbl.Kosten[[#This Row],[Te financieren]],"")</f>
        <v/>
      </c>
      <c r="HJ109" s="160" t="str">
        <f>IF(Tbl.Kosten[[#This Row],[Pnr.]]=HJ$7,Tbl.Kosten[[#This Row],[Te financieren]],"")</f>
        <v/>
      </c>
      <c r="HK109" s="160" t="str">
        <f>IF(Tbl.Kosten[[#This Row],[Pnr.]]=HK$7,Tbl.Kosten[[#This Row],[Te financieren]],"")</f>
        <v/>
      </c>
      <c r="HL109" s="160" t="str">
        <f>IF(Tbl.Kosten[[#This Row],[Pnr.]]=HL$7,Tbl.Kosten[[#This Row],[Te financieren]],"")</f>
        <v/>
      </c>
      <c r="HM109" s="160" t="str">
        <f>IF(Tbl.Kosten[[#This Row],[Pnr.]]=HM$7,Tbl.Kosten[[#This Row],[Te financieren]],"")</f>
        <v/>
      </c>
      <c r="HN109" s="160" t="str">
        <f>IF(Tbl.Kosten[[#This Row],[Pnr.]]=HN$7,Tbl.Kosten[[#This Row],[Te financieren]],"")</f>
        <v/>
      </c>
      <c r="HO109" s="160" t="str">
        <f>IF(Tbl.Kosten[[#This Row],[Pnr.]]=HO$7,Tbl.Kosten[[#This Row],[Te financieren]],"")</f>
        <v/>
      </c>
      <c r="HP109" s="160" t="str">
        <f>IF(Tbl.Kosten[[#This Row],[Pnr.]]=HP$7,Tbl.Kosten[[#This Row],[Te financieren]],"")</f>
        <v/>
      </c>
      <c r="HQ109" s="160" t="str">
        <f>IF(Tbl.Kosten[[#This Row],[Pnr.]]=HQ$7,Tbl.Kosten[[#This Row],[Te financieren]],"")</f>
        <v/>
      </c>
      <c r="HR109" s="160" t="str">
        <f>IF(Tbl.Kosten[[#This Row],[Pnr.]]=HR$7,Tbl.Kosten[[#This Row],[Te financieren]],"")</f>
        <v/>
      </c>
      <c r="HS109" s="160" t="str">
        <f>IF(Tbl.Kosten[[#This Row],[Pnr.]]=HS$7,Tbl.Kosten[[#This Row],[Te financieren]],"")</f>
        <v/>
      </c>
      <c r="HT109" s="160" t="str">
        <f>IF(Tbl.Kosten[[#This Row],[Pnr.]]=HT$7,Tbl.Kosten[[#This Row],[Te financieren]],"")</f>
        <v/>
      </c>
      <c r="HU109" s="160" t="str">
        <f>IF(Tbl.Kosten[[#This Row],[Pnr.]]=HU$7,Tbl.Kosten[[#This Row],[Te financieren]],"")</f>
        <v/>
      </c>
      <c r="HV109" s="160" t="str">
        <f>IF(Tbl.Kosten[[#This Row],[Pnr.]]=HV$7,Tbl.Kosten[[#This Row],[Te financieren]],"")</f>
        <v/>
      </c>
      <c r="HW109" s="160" t="str">
        <f>IF(Tbl.Kosten[[#This Row],[Pnr.]]=HW$7,Tbl.Kosten[[#This Row],[Te financieren]],"")</f>
        <v/>
      </c>
    </row>
    <row r="110" spans="2:231" x14ac:dyDescent="0.3">
      <c r="B110" s="144"/>
      <c r="C110" s="147"/>
      <c r="D110" s="146"/>
      <c r="E110" s="147"/>
      <c r="F110" s="145"/>
      <c r="G110" s="11" t="str">
        <f>IF(Tbl.Kosten[[#This Row],[Medewerker e/o 
functie]]&lt;&gt;"",_xlfn.XLOOKUP(Tbl.Kosten[[#This Row],[Medewerker e/o 
functie]],Tbl.Uurtarief[Medewerker en/of functie],Tbl.Uurtarief[Uurtarief],"",0,1),"")</f>
        <v/>
      </c>
      <c r="H110" s="121">
        <f>IFERROR(Tbl.Kosten[[#This Row],[Uren]]*Tbl.Kosten[[#This Row],[Uurtarief]],0)</f>
        <v>0</v>
      </c>
      <c r="I110" s="119" t="str">
        <f>IF(Tbl.Kosten[[#This Row],[Subtotaal uren]]&lt;&gt;0,_xlfn.XLOOKUP(Tbl.Kosten[[#This Row],[Medewerker e/o 
functie]],Tbl.Uurtarief[Medewerker en/of functie],Tbl.Uurtarief[Kostensoort arbeid],"",0,1),"")</f>
        <v/>
      </c>
      <c r="J110" s="147"/>
      <c r="K110" s="145"/>
      <c r="L110" s="149" t="str">
        <f>IF(Tbl.Kosten[[#This Row],[Activum]]&lt;&gt;"",_xlfn.XLOOKUP(Tbl.Kosten[[#This Row],[Activum]],Tbl.Afschrijvingskosten[Activum],Tbl.Afschrijvingskosten[Tarief per afschrijvings-eenheid],"",0,1),"")</f>
        <v/>
      </c>
      <c r="M110" s="122">
        <f>IFERROR(Tbl.Kosten[[#This Row],[Een-
heden]]*Tbl.Kosten[[#This Row],[Afschrijvings-
tarief]],0)</f>
        <v>0</v>
      </c>
      <c r="N110" s="122" t="str">
        <f>IF(Tbl.Kosten[[#This Row],[Subtotaal afschrijving]]&lt;&gt;0,Lijsten!A108,"")</f>
        <v/>
      </c>
      <c r="O110" s="150"/>
      <c r="P110" s="145"/>
      <c r="Q110" s="148"/>
      <c r="R110" s="122">
        <f>IFERROR(Tbl.Kosten[[#This Row],[Aantal]]*Tbl.Kosten[[#This Row],[Tarief]],0)</f>
        <v>0</v>
      </c>
      <c r="S110" s="8">
        <f>IFERROR(Tbl.Kosten[[#This Row],[Subtotaal overige kosten]]+Tbl.Kosten[[#This Row],[Subtotaal uren]]+Tbl.Kosten[[#This Row],[Subtotaal afschrijving]],0)</f>
        <v>0</v>
      </c>
      <c r="T110" s="8">
        <f>IFERROR(Tbl.Kosten[[#This Row],[Totaal kosten]]*Tbl.Kosten[[#This Row],[Subsidie%]],0)</f>
        <v>0</v>
      </c>
      <c r="U110" s="4" t="str" cm="1">
        <f t="array" ref="U110">IFERROR(_xlfn.IFS(Tbl.Kosten[[#This Row],[Subtotaal uren]]&lt;&gt;0,Tbl.Kosten[[#This Row],[Kostensoort arbeid]],Tbl.Kosten[[#This Row],[Subtotaal afschrijving]]&lt;&gt;0,Tbl.Kosten[[#This Row],[Kostensoort afschrijving]],Tbl.Kosten[[#This Row],[Subtotaal overige kosten]]&lt;&gt;0,Tbl.Kosten[[#This Row],[Kostensoort overig]]),"")</f>
        <v/>
      </c>
      <c r="V110" s="4" t="str">
        <f>IFERROR(_xlfn.XLOOKUP(Tbl.Kosten[[#This Row],[Activiteitencode]],Tbl.Activiteiten[Activiteitcode],Tbl.Activiteiten[Werkpakketcode],"",0,1),"")</f>
        <v/>
      </c>
      <c r="W110" s="4" t="str">
        <f>IFERROR(_xlfn.XLOOKUP(Tbl.Kosten[[#This Row],[Werkpakketcode]],Tbl.Werkpakketten[Werkpakketcode],Tbl.Werkpakketten[Subsidiabele activiteit],"",0,1),"")</f>
        <v/>
      </c>
      <c r="X110" s="12">
        <f>IFERROR(_xlfn.XLOOKUP(Tbl.Kosten[[#This Row],[Sanr.]],Tbl.Subsidiehoogte[SAnr.],Tbl.Subsidiehoogte[Sub. Percentage],0,0,1),0)</f>
        <v>0</v>
      </c>
      <c r="Y110" s="154" t="str">
        <f>IFERROR(_xlfn.XLOOKUP(Tbl.Kosten[[#This Row],[Partnercode]],Tbl.Projectpartners[Partnercode],Tbl.Projectpartners[PNr.],"",0,1),"")</f>
        <v>P1</v>
      </c>
      <c r="Z110" s="158">
        <f>IF(Tbl.Kosten[[#This Row],[Pnr.]]=Z$7,Tbl.Kosten[[#This Row],[Totaal kosten]],"")</f>
        <v>0</v>
      </c>
      <c r="AA110" s="158" t="str">
        <f>IF(Tbl.Kosten[[#This Row],[Pnr.]]=AA$7,Tbl.Kosten[[#This Row],[Totaal kosten]],"")</f>
        <v/>
      </c>
      <c r="AB110" s="158" t="str">
        <f>IF(Tbl.Kosten[[#This Row],[Pnr.]]=AB$7,Tbl.Kosten[[#This Row],[Totaal kosten]],"")</f>
        <v/>
      </c>
      <c r="AC110" s="158" t="str">
        <f>IF(Tbl.Kosten[[#This Row],[Pnr.]]=AC$7,Tbl.Kosten[[#This Row],[Totaal kosten]],"")</f>
        <v/>
      </c>
      <c r="AD110" s="158" t="str">
        <f>IF(Tbl.Kosten[[#This Row],[Pnr.]]=AD$7,Tbl.Kosten[[#This Row],[Totaal kosten]],"")</f>
        <v/>
      </c>
      <c r="AE110" s="158" t="str">
        <f>IF(Tbl.Kosten[[#This Row],[Pnr.]]=AE$7,Tbl.Kosten[[#This Row],[Totaal kosten]],"")</f>
        <v/>
      </c>
      <c r="AF110" s="158" t="str">
        <f>IF(Tbl.Kosten[[#This Row],[Pnr.]]=AF$7,Tbl.Kosten[[#This Row],[Totaal kosten]],"")</f>
        <v/>
      </c>
      <c r="AG110" s="158" t="str">
        <f>IF(Tbl.Kosten[[#This Row],[Pnr.]]=AG$7,Tbl.Kosten[[#This Row],[Totaal kosten]],"")</f>
        <v/>
      </c>
      <c r="AH110" s="158" t="str">
        <f>IF(Tbl.Kosten[[#This Row],[Pnr.]]=AH$7,Tbl.Kosten[[#This Row],[Totaal kosten]],"")</f>
        <v/>
      </c>
      <c r="AI110" s="158" t="str">
        <f>IF(Tbl.Kosten[[#This Row],[Pnr.]]=AI$7,Tbl.Kosten[[#This Row],[Totaal kosten]],"")</f>
        <v/>
      </c>
      <c r="AJ110" s="158" t="str">
        <f>IF(Tbl.Kosten[[#This Row],[Pnr.]]=AJ$7,Tbl.Kosten[[#This Row],[Totaal kosten]],"")</f>
        <v/>
      </c>
      <c r="AK110" s="158" t="str">
        <f>IF(Tbl.Kosten[[#This Row],[Pnr.]]=AK$7,Tbl.Kosten[[#This Row],[Totaal kosten]],"")</f>
        <v/>
      </c>
      <c r="AL110" s="158" t="str">
        <f>IF(Tbl.Kosten[[#This Row],[Pnr.]]=AL$7,Tbl.Kosten[[#This Row],[Totaal kosten]],"")</f>
        <v/>
      </c>
      <c r="AM110" s="158" t="str">
        <f>IF(Tbl.Kosten[[#This Row],[Pnr.]]=AM$7,Tbl.Kosten[[#This Row],[Totaal kosten]],"")</f>
        <v/>
      </c>
      <c r="AN110" s="158" t="str">
        <f>IF(Tbl.Kosten[[#This Row],[Pnr.]]=AN$7,Tbl.Kosten[[#This Row],[Totaal kosten]],"")</f>
        <v/>
      </c>
      <c r="AO110" s="158" t="str">
        <f>IF(Tbl.Kosten[[#This Row],[Pnr.]]=AO$7,Tbl.Kosten[[#This Row],[Totaal kosten]],"")</f>
        <v/>
      </c>
      <c r="AP110" s="158" t="str">
        <f>IF(Tbl.Kosten[[#This Row],[Pnr.]]=AP$7,Tbl.Kosten[[#This Row],[Totaal kosten]],"")</f>
        <v/>
      </c>
      <c r="AQ110" s="158" t="str">
        <f>IF(Tbl.Kosten[[#This Row],[Pnr.]]=AQ$7,Tbl.Kosten[[#This Row],[Totaal kosten]],"")</f>
        <v/>
      </c>
      <c r="AR110" s="158" t="str">
        <f>IF(Tbl.Kosten[[#This Row],[Pnr.]]=AR$7,Tbl.Kosten[[#This Row],[Totaal kosten]],"")</f>
        <v/>
      </c>
      <c r="AS110" s="158" t="str">
        <f>IF(Tbl.Kosten[[#This Row],[Pnr.]]=AS$7,Tbl.Kosten[[#This Row],[Totaal kosten]],"")</f>
        <v/>
      </c>
      <c r="AT110" s="158" t="str">
        <f>IF(Tbl.Kosten[[#This Row],[Pnr.]]=AT$7,Tbl.Kosten[[#This Row],[Totaal kosten]],"")</f>
        <v/>
      </c>
      <c r="AU110" s="158" t="str">
        <f>IF(Tbl.Kosten[[#This Row],[Pnr.]]=AU$7,Tbl.Kosten[[#This Row],[Totaal kosten]],"")</f>
        <v/>
      </c>
      <c r="AV110" s="158" t="str">
        <f>IF(Tbl.Kosten[[#This Row],[Pnr.]]=AV$7,Tbl.Kosten[[#This Row],[Totaal kosten]],"")</f>
        <v/>
      </c>
      <c r="AW110" s="158" t="str">
        <f>IF(Tbl.Kosten[[#This Row],[Pnr.]]=AW$7,Tbl.Kosten[[#This Row],[Totaal kosten]],"")</f>
        <v/>
      </c>
      <c r="AX110" s="158" t="str">
        <f>IF(Tbl.Kosten[[#This Row],[Pnr.]]=AX$7,Tbl.Kosten[[#This Row],[Totaal kosten]],"")</f>
        <v/>
      </c>
      <c r="AY110" s="158" t="str">
        <f>IF(Tbl.Kosten[[#This Row],[Pnr.]]=AY$7,Tbl.Kosten[[#This Row],[Totaal kosten]],"")</f>
        <v/>
      </c>
      <c r="AZ110" s="158" t="str">
        <f>IF(Tbl.Kosten[[#This Row],[Pnr.]]=AZ$7,Tbl.Kosten[[#This Row],[Totaal kosten]],"")</f>
        <v/>
      </c>
      <c r="BA110" s="158" t="str">
        <f>IF(Tbl.Kosten[[#This Row],[Pnr.]]=BA$7,Tbl.Kosten[[#This Row],[Totaal kosten]],"")</f>
        <v/>
      </c>
      <c r="BB110" s="158" t="str">
        <f>IF(Tbl.Kosten[[#This Row],[Pnr.]]=BB$7,Tbl.Kosten[[#This Row],[Totaal kosten]],"")</f>
        <v/>
      </c>
      <c r="BC110" s="158" t="str">
        <f>IF(Tbl.Kosten[[#This Row],[Pnr.]]=BC$7,Tbl.Kosten[[#This Row],[Totaal kosten]],"")</f>
        <v/>
      </c>
      <c r="BD110" s="158" t="str">
        <f>IF(Tbl.Kosten[[#This Row],[Pnr.]]=BD$7,Tbl.Kosten[[#This Row],[Totaal kosten]],"")</f>
        <v/>
      </c>
      <c r="BE110" s="158" t="str">
        <f>IF(Tbl.Kosten[[#This Row],[Pnr.]]=BE$7,Tbl.Kosten[[#This Row],[Totaal kosten]],"")</f>
        <v/>
      </c>
      <c r="BF110" s="158" t="str">
        <f>IF(Tbl.Kosten[[#This Row],[Pnr.]]=BF$7,Tbl.Kosten[[#This Row],[Totaal kosten]],"")</f>
        <v/>
      </c>
      <c r="BG110" s="158" t="str">
        <f>IF(Tbl.Kosten[[#This Row],[Pnr.]]=BG$7,Tbl.Kosten[[#This Row],[Totaal kosten]],"")</f>
        <v/>
      </c>
      <c r="BH110" s="158" t="str">
        <f>IF(Tbl.Kosten[[#This Row],[Pnr.]]=BH$7,Tbl.Kosten[[#This Row],[Totaal kosten]],"")</f>
        <v/>
      </c>
      <c r="BI110" s="158" t="str">
        <f>IF(Tbl.Kosten[[#This Row],[Pnr.]]=BI$7,Tbl.Kosten[[#This Row],[Totaal kosten]],"")</f>
        <v/>
      </c>
      <c r="BJ110" s="158" t="str">
        <f>IF(Tbl.Kosten[[#This Row],[Pnr.]]=BJ$7,Tbl.Kosten[[#This Row],[Totaal kosten]],"")</f>
        <v/>
      </c>
      <c r="BK110" s="158" t="str">
        <f>IF(Tbl.Kosten[[#This Row],[Pnr.]]=BK$7,Tbl.Kosten[[#This Row],[Totaal kosten]],"")</f>
        <v/>
      </c>
      <c r="BL110" s="158" t="str">
        <f>IF(Tbl.Kosten[[#This Row],[Pnr.]]=BL$7,Tbl.Kosten[[#This Row],[Totaal kosten]],"")</f>
        <v/>
      </c>
      <c r="BM110" s="158" t="str">
        <f>IF(Tbl.Kosten[[#This Row],[Pnr.]]=BM$7,Tbl.Kosten[[#This Row],[Totaal kosten]],"")</f>
        <v/>
      </c>
      <c r="BN110" s="158" t="str">
        <f>IF(Tbl.Kosten[[#This Row],[Pnr.]]=BN$7,Tbl.Kosten[[#This Row],[Totaal kosten]],"")</f>
        <v/>
      </c>
      <c r="BO110" s="158" t="str">
        <f>IF(Tbl.Kosten[[#This Row],[Pnr.]]=BO$7,Tbl.Kosten[[#This Row],[Totaal kosten]],"")</f>
        <v/>
      </c>
      <c r="BP110" s="158" t="str">
        <f>IF(Tbl.Kosten[[#This Row],[Pnr.]]=BP$7,Tbl.Kosten[[#This Row],[Totaal kosten]],"")</f>
        <v/>
      </c>
      <c r="BQ110" s="158" t="str">
        <f>IF(Tbl.Kosten[[#This Row],[Pnr.]]=BQ$7,Tbl.Kosten[[#This Row],[Totaal kosten]],"")</f>
        <v/>
      </c>
      <c r="BR110" s="158" t="str">
        <f>IF(Tbl.Kosten[[#This Row],[Pnr.]]=BR$7,Tbl.Kosten[[#This Row],[Totaal kosten]],"")</f>
        <v/>
      </c>
      <c r="BS110" s="158" t="str">
        <f>IF(Tbl.Kosten[[#This Row],[Pnr.]]=BS$7,Tbl.Kosten[[#This Row],[Totaal kosten]],"")</f>
        <v/>
      </c>
      <c r="BT110" s="158" t="str">
        <f>IF(Tbl.Kosten[[#This Row],[Pnr.]]=BT$7,Tbl.Kosten[[#This Row],[Totaal kosten]],"")</f>
        <v/>
      </c>
      <c r="BU110" s="158" t="str">
        <f>IF(Tbl.Kosten[[#This Row],[Pnr.]]=BU$7,Tbl.Kosten[[#This Row],[Totaal kosten]],"")</f>
        <v/>
      </c>
      <c r="BV110" s="158" t="str">
        <f>IF(Tbl.Kosten[[#This Row],[Pnr.]]=BV$7,Tbl.Kosten[[#This Row],[Totaal kosten]],"")</f>
        <v/>
      </c>
      <c r="BW110" s="158" t="str">
        <f>IF(Tbl.Kosten[[#This Row],[Pnr.]]=BW$7,Tbl.Kosten[[#This Row],[Totaal kosten]],"")</f>
        <v/>
      </c>
      <c r="BX110" s="158" t="str">
        <f>IFERROR(_xlfn.XLOOKUP(Tbl.Kosten[[#This Row],[Werkpakketcode]],Tbl.Werkpakketten[Werkpakketcode],Tbl.Werkpakketten[WPnr.],"",0,1),"")</f>
        <v/>
      </c>
      <c r="BY110" s="158" t="str">
        <f>IF(Tbl.Kosten[[#This Row],[WPnr.]]=BY$7,Tbl.Kosten[[#This Row],[Totaal kosten]],"")</f>
        <v/>
      </c>
      <c r="BZ110" s="158" t="str">
        <f>IF(Tbl.Kosten[[#This Row],[WPnr.]]=BZ$7,Tbl.Kosten[[#This Row],[Totaal kosten]],"")</f>
        <v/>
      </c>
      <c r="CA110" s="158" t="str">
        <f>IF(Tbl.Kosten[[#This Row],[WPnr.]]=CA$7,Tbl.Kosten[[#This Row],[Totaal kosten]],"")</f>
        <v/>
      </c>
      <c r="CB110" s="158" t="str">
        <f>IF(Tbl.Kosten[[#This Row],[WPnr.]]=CB$7,Tbl.Kosten[[#This Row],[Totaal kosten]],"")</f>
        <v/>
      </c>
      <c r="CC110" s="158" t="str">
        <f>IF(Tbl.Kosten[[#This Row],[WPnr.]]=CC$7,Tbl.Kosten[[#This Row],[Totaal kosten]],"")</f>
        <v/>
      </c>
      <c r="CD110" s="158" t="str">
        <f>IF(Tbl.Kosten[[#This Row],[WPnr.]]=CD$7,Tbl.Kosten[[#This Row],[Totaal kosten]],"")</f>
        <v/>
      </c>
      <c r="CE110" s="158" t="str">
        <f>IF(Tbl.Kosten[[#This Row],[WPnr.]]=CE$7,Tbl.Kosten[[#This Row],[Totaal kosten]],"")</f>
        <v/>
      </c>
      <c r="CF110" s="158" t="str">
        <f>IF(Tbl.Kosten[[#This Row],[WPnr.]]=CF$7,Tbl.Kosten[[#This Row],[Totaal kosten]],"")</f>
        <v/>
      </c>
      <c r="CG110" s="158" t="str">
        <f>IF(Tbl.Kosten[[#This Row],[WPnr.]]=CG$7,Tbl.Kosten[[#This Row],[Totaal kosten]],"")</f>
        <v/>
      </c>
      <c r="CH110" s="158" t="str">
        <f>IF(Tbl.Kosten[[#This Row],[WPnr.]]=CH$7,Tbl.Kosten[[#This Row],[Totaal kosten]],"")</f>
        <v/>
      </c>
      <c r="CI110" s="158" t="str">
        <f>IF(Tbl.Kosten[[#This Row],[WPnr.]]=CI$7,Tbl.Kosten[[#This Row],[Totaal kosten]],"")</f>
        <v/>
      </c>
      <c r="CJ110" s="158" t="str">
        <f>IF(Tbl.Kosten[[#This Row],[WPnr.]]=CJ$7,Tbl.Kosten[[#This Row],[Totaal kosten]],"")</f>
        <v/>
      </c>
      <c r="CK110" s="158" t="str">
        <f>IF(Tbl.Kosten[[#This Row],[WPnr.]]=CK$7,Tbl.Kosten[[#This Row],[Totaal kosten]],"")</f>
        <v/>
      </c>
      <c r="CL110" s="158" t="str">
        <f>IF(Tbl.Kosten[[#This Row],[WPnr.]]=CL$7,Tbl.Kosten[[#This Row],[Totaal kosten]],"")</f>
        <v/>
      </c>
      <c r="CM110" s="158" t="str">
        <f>IF(Tbl.Kosten[[#This Row],[WPnr.]]=CM$7,Tbl.Kosten[[#This Row],[Totaal kosten]],"")</f>
        <v/>
      </c>
      <c r="CN110" s="158" t="str">
        <f>IF(Tbl.Kosten[[#This Row],[WPnr.]]=CN$7,Tbl.Kosten[[#This Row],[Totaal kosten]],"")</f>
        <v/>
      </c>
      <c r="CO110" s="158" t="str">
        <f>IF(Tbl.Kosten[[#This Row],[WPnr.]]=CO$7,Tbl.Kosten[[#This Row],[Totaal kosten]],"")</f>
        <v/>
      </c>
      <c r="CP110" s="158" t="str">
        <f>IF(Tbl.Kosten[[#This Row],[WPnr.]]=CP$7,Tbl.Kosten[[#This Row],[Totaal kosten]],"")</f>
        <v/>
      </c>
      <c r="CQ110" s="158" t="str">
        <f>IF(Tbl.Kosten[[#This Row],[WPnr.]]=CQ$7,Tbl.Kosten[[#This Row],[Totaal kosten]],"")</f>
        <v/>
      </c>
      <c r="CR110" s="158" t="str">
        <f>IF(Tbl.Kosten[[#This Row],[WPnr.]]=CR$7,Tbl.Kosten[[#This Row],[Totaal kosten]],"")</f>
        <v/>
      </c>
      <c r="CS110" s="158" t="str">
        <f>IF(Tbl.Kosten[[#This Row],[WPnr.]]=CS$7,Tbl.Kosten[[#This Row],[Totaal kosten]],"")</f>
        <v/>
      </c>
      <c r="CT110" s="158" t="str">
        <f>IF(Tbl.Kosten[[#This Row],[WPnr.]]=CT$7,Tbl.Kosten[[#This Row],[Totaal kosten]],"")</f>
        <v/>
      </c>
      <c r="CU110" s="158" t="str">
        <f>IF(Tbl.Kosten[[#This Row],[WPnr.]]=CU$7,Tbl.Kosten[[#This Row],[Totaal kosten]],"")</f>
        <v/>
      </c>
      <c r="CV110" s="158" t="str">
        <f>IF(Tbl.Kosten[[#This Row],[WPnr.]]=CV$7,Tbl.Kosten[[#This Row],[Totaal kosten]],"")</f>
        <v/>
      </c>
      <c r="CW110" s="158" t="str">
        <f>IF(Tbl.Kosten[[#This Row],[WPnr.]]=CW$7,Tbl.Kosten[[#This Row],[Totaal kosten]],"")</f>
        <v/>
      </c>
      <c r="CX110" s="158" t="str">
        <f>IF(Tbl.Kosten[[#This Row],[WPnr.]]=CX$7,Tbl.Kosten[[#This Row],[Totaal kosten]],"")</f>
        <v/>
      </c>
      <c r="CY110" s="158" t="str">
        <f>IF(Tbl.Kosten[[#This Row],[WPnr.]]=CY$7,Tbl.Kosten[[#This Row],[Totaal kosten]],"")</f>
        <v/>
      </c>
      <c r="CZ110" s="158" t="str">
        <f>IF(Tbl.Kosten[[#This Row],[WPnr.]]=CZ$7,Tbl.Kosten[[#This Row],[Totaal kosten]],"")</f>
        <v/>
      </c>
      <c r="DA110" s="158" t="str">
        <f>IF(Tbl.Kosten[[#This Row],[WPnr.]]=DA$7,Tbl.Kosten[[#This Row],[Totaal kosten]],"")</f>
        <v/>
      </c>
      <c r="DB110" s="158" t="str">
        <f>IF(Tbl.Kosten[[#This Row],[WPnr.]]=DB$7,Tbl.Kosten[[#This Row],[Totaal kosten]],"")</f>
        <v/>
      </c>
      <c r="DC110" s="158" t="str">
        <f>IF(Tbl.Kosten[[#This Row],[WPnr.]]=DC$7,Tbl.Kosten[[#This Row],[Totaal kosten]],"")</f>
        <v/>
      </c>
      <c r="DD110" s="158" t="str">
        <f>IF(Tbl.Kosten[[#This Row],[WPnr.]]=DD$7,Tbl.Kosten[[#This Row],[Totaal kosten]],"")</f>
        <v/>
      </c>
      <c r="DE110" s="158" t="str">
        <f>IF(Tbl.Kosten[[#This Row],[WPnr.]]=DE$7,Tbl.Kosten[[#This Row],[Totaal kosten]],"")</f>
        <v/>
      </c>
      <c r="DF110" s="158" t="str">
        <f>IF(Tbl.Kosten[[#This Row],[WPnr.]]=DF$7,Tbl.Kosten[[#This Row],[Totaal kosten]],"")</f>
        <v/>
      </c>
      <c r="DG110" s="158" t="str">
        <f>IF(Tbl.Kosten[[#This Row],[WPnr.]]=DG$7,Tbl.Kosten[[#This Row],[Totaal kosten]],"")</f>
        <v/>
      </c>
      <c r="DH110" s="158" t="str">
        <f>IF(Tbl.Kosten[[#This Row],[WPnr.]]=DH$7,Tbl.Kosten[[#This Row],[Totaal kosten]],"")</f>
        <v/>
      </c>
      <c r="DI110" s="158" t="str">
        <f>IF(Tbl.Kosten[[#This Row],[WPnr.]]=DI$7,Tbl.Kosten[[#This Row],[Totaal kosten]],"")</f>
        <v/>
      </c>
      <c r="DJ110" s="158" t="str">
        <f>IF(Tbl.Kosten[[#This Row],[WPnr.]]=DJ$7,Tbl.Kosten[[#This Row],[Totaal kosten]],"")</f>
        <v/>
      </c>
      <c r="DK110" s="158" t="str">
        <f>IF(Tbl.Kosten[[#This Row],[WPnr.]]=DK$7,Tbl.Kosten[[#This Row],[Totaal kosten]],"")</f>
        <v/>
      </c>
      <c r="DL110" s="158" t="str">
        <f>IF(Tbl.Kosten[[#This Row],[WPnr.]]=DL$7,Tbl.Kosten[[#This Row],[Totaal kosten]],"")</f>
        <v/>
      </c>
      <c r="DM110" s="158" t="str">
        <f>IF(Tbl.Kosten[[#This Row],[WPnr.]]=DM$7,Tbl.Kosten[[#This Row],[Totaal kosten]],"")</f>
        <v/>
      </c>
      <c r="DN110" s="158" t="str">
        <f>IF(Tbl.Kosten[[#This Row],[WPnr.]]=DN$7,Tbl.Kosten[[#This Row],[Totaal kosten]],"")</f>
        <v/>
      </c>
      <c r="DO110" s="158" t="str">
        <f>IF(Tbl.Kosten[[#This Row],[WPnr.]]=DO$7,Tbl.Kosten[[#This Row],[Totaal kosten]],"")</f>
        <v/>
      </c>
      <c r="DP110" s="158" t="str">
        <f>IF(Tbl.Kosten[[#This Row],[WPnr.]]=DP$7,Tbl.Kosten[[#This Row],[Totaal kosten]],"")</f>
        <v/>
      </c>
      <c r="DQ110" s="158" t="str">
        <f>IF(Tbl.Kosten[[#This Row],[WPnr.]]=DQ$7,Tbl.Kosten[[#This Row],[Totaal kosten]],"")</f>
        <v/>
      </c>
      <c r="DR110" s="158" t="str">
        <f>IF(Tbl.Kosten[[#This Row],[WPnr.]]=DR$7,Tbl.Kosten[[#This Row],[Totaal kosten]],"")</f>
        <v/>
      </c>
      <c r="DS110" s="158" t="str">
        <f>IF(Tbl.Kosten[[#This Row],[WPnr.]]=DS$7,Tbl.Kosten[[#This Row],[Totaal kosten]],"")</f>
        <v/>
      </c>
      <c r="DT110" s="158" t="str">
        <f>IF(Tbl.Kosten[[#This Row],[WPnr.]]=DT$7,Tbl.Kosten[[#This Row],[Totaal kosten]],"")</f>
        <v/>
      </c>
      <c r="DU110" s="158" t="str">
        <f>IF(Tbl.Kosten[[#This Row],[WPnr.]]=DU$7,Tbl.Kosten[[#This Row],[Totaal kosten]],"")</f>
        <v/>
      </c>
      <c r="DV110" s="158" t="str">
        <f>IF(Tbl.Kosten[[#This Row],[WPnr.]]=DV$7,Tbl.Kosten[[#This Row],[Totaal kosten]],"")</f>
        <v/>
      </c>
      <c r="DW110" s="160" t="str">
        <f>IFERROR(_xlfn.XLOOKUP(Tbl.Kosten[[#This Row],[Kostensoort]],Tbl.Kostensoorten[Kostensoorten],Tbl.Kostensoorten[KSnr.],"",0,1),"")</f>
        <v/>
      </c>
      <c r="DX110" s="160" t="str">
        <f>IF(Tbl.Kosten[[#This Row],[KSnr.]]=DX$7,Tbl.Kosten[[#This Row],[Totaal kosten]],"")</f>
        <v/>
      </c>
      <c r="DY110" s="160" t="str">
        <f>IF(Tbl.Kosten[[#This Row],[KSnr.]]=DY$7,Tbl.Kosten[[#This Row],[Totaal kosten]],"")</f>
        <v/>
      </c>
      <c r="DZ110" s="160" t="str">
        <f>IF(Tbl.Kosten[[#This Row],[KSnr.]]=DZ$7,Tbl.Kosten[[#This Row],[Totaal kosten]],"")</f>
        <v/>
      </c>
      <c r="EA110" s="160" t="str">
        <f>IF(Tbl.Kosten[[#This Row],[KSnr.]]=EA$7,Tbl.Kosten[[#This Row],[Totaal kosten]],"")</f>
        <v/>
      </c>
      <c r="EB110" s="160" t="str">
        <f>IF(Tbl.Kosten[[#This Row],[KSnr.]]=EB$7,Tbl.Kosten[[#This Row],[Totaal kosten]],"")</f>
        <v/>
      </c>
      <c r="EC110" s="160" t="str">
        <f>IF(Tbl.Kosten[[#This Row],[KSnr.]]=EC$7,Tbl.Kosten[[#This Row],[Totaal kosten]],"")</f>
        <v/>
      </c>
      <c r="ED110" s="160" t="str">
        <f>IF(Tbl.Kosten[[#This Row],[KSnr.]]=ED$7,Tbl.Kosten[[#This Row],[Totaal kosten]],"")</f>
        <v/>
      </c>
      <c r="EE110" s="160" t="str">
        <f>IF(Tbl.Kosten[[#This Row],[KSnr.]]=EE$7,Tbl.Kosten[[#This Row],[Totaal kosten]],"")</f>
        <v/>
      </c>
      <c r="EF110" s="160" t="str">
        <f>IF(Tbl.Kosten[[#This Row],[KSnr.]]=EF$7,Tbl.Kosten[[#This Row],[Totaal kosten]],"")</f>
        <v/>
      </c>
      <c r="EG110" s="160" t="str">
        <f>IF(Tbl.Kosten[[#This Row],[KSnr.]]=EG$7,Tbl.Kosten[[#This Row],[Totaal kosten]],"")</f>
        <v/>
      </c>
      <c r="EH110" s="160" t="str">
        <f>IF(Tbl.Kosten[[#This Row],[KSnr.]]=EH$7,Tbl.Kosten[[#This Row],[Totaal kosten]],"")</f>
        <v/>
      </c>
      <c r="EI110" s="160" t="str">
        <f>IF(Tbl.Kosten[[#This Row],[KSnr.]]=EI$7,Tbl.Kosten[[#This Row],[Totaal kosten]],"")</f>
        <v/>
      </c>
      <c r="EJ110" s="160" t="str">
        <f>IF(Tbl.Kosten[[#This Row],[KSnr.]]=EJ$7,Tbl.Kosten[[#This Row],[Totaal kosten]],"")</f>
        <v/>
      </c>
      <c r="EK110" s="160" t="str">
        <f>IF(Tbl.Kosten[[#This Row],[KSnr.]]=EK$7,Tbl.Kosten[[#This Row],[Totaal kosten]],"")</f>
        <v/>
      </c>
      <c r="EL110" s="160" t="str">
        <f>IF(Tbl.Kosten[[#This Row],[KSnr.]]=EL$7,Tbl.Kosten[[#This Row],[Totaal kosten]],"")</f>
        <v/>
      </c>
      <c r="EM110" s="160" t="str">
        <f>IF(Tbl.Kosten[[#This Row],[KSnr.]]=EM$7,Tbl.Kosten[[#This Row],[Totaal kosten]],"")</f>
        <v/>
      </c>
      <c r="EN110" s="160" t="str">
        <f>IF(Tbl.Kosten[[#This Row],[KSnr.]]=EN$7,Tbl.Kosten[[#This Row],[Totaal kosten]],"")</f>
        <v/>
      </c>
      <c r="EO110" s="160" t="str">
        <f>IF(Tbl.Kosten[[#This Row],[KSnr.]]=EO$7,Tbl.Kosten[[#This Row],[Totaal kosten]],"")</f>
        <v/>
      </c>
      <c r="EP110" s="160" t="str">
        <f>IF(Tbl.Kosten[[#This Row],[KSnr.]]=EP$7,Tbl.Kosten[[#This Row],[Totaal kosten]],"")</f>
        <v/>
      </c>
      <c r="EQ110" s="160" t="str">
        <f>IF(Tbl.Kosten[[#This Row],[KSnr.]]=EQ$7,Tbl.Kosten[[#This Row],[Totaal kosten]],"")</f>
        <v/>
      </c>
      <c r="ER110" s="154" t="str">
        <f>IFERROR(_xlfn.XLOOKUP(Tbl.Kosten[[#This Row],[Subsidieactiviteit]],Tbl.Subsidiehoogte[Subsidieactiviteit],Tbl.Subsidiehoogte[SAnr.],"",0,1),"")</f>
        <v/>
      </c>
      <c r="ES110" s="160" t="str">
        <f>IF(Tbl.Kosten[[#This Row],[Sanr.]]=ES$7,Tbl.Kosten[[#This Row],[Totaal kosten]],"")</f>
        <v/>
      </c>
      <c r="ET110" s="160" t="str">
        <f>IF(Tbl.Kosten[[#This Row],[Sanr.]]=ET$7,Tbl.Kosten[[#This Row],[Totaal kosten]],"")</f>
        <v/>
      </c>
      <c r="EU110" s="160" t="str">
        <f>IF(Tbl.Kosten[[#This Row],[Sanr.]]=EU$7,Tbl.Kosten[[#This Row],[Totaal kosten]],"")</f>
        <v/>
      </c>
      <c r="EV110" s="160" t="str">
        <f>IF(Tbl.Kosten[[#This Row],[Sanr.]]=EV$7,Tbl.Kosten[[#This Row],[Totaal kosten]],"")</f>
        <v/>
      </c>
      <c r="EW110" s="160" t="str">
        <f>IF(Tbl.Kosten[[#This Row],[Sanr.]]=EW$7,Tbl.Kosten[[#This Row],[Totaal kosten]],"")</f>
        <v/>
      </c>
      <c r="EX110" s="160" t="str">
        <f>IF(Tbl.Kosten[[#This Row],[Sanr.]]=EX$7,Tbl.Kosten[[#This Row],[Totaal kosten]],"")</f>
        <v/>
      </c>
      <c r="EY110" s="160" t="str">
        <f>IF(Tbl.Kosten[[#This Row],[Sanr.]]=EY$7,Tbl.Kosten[[#This Row],[Totaal kosten]],"")</f>
        <v/>
      </c>
      <c r="EZ110" s="160" t="str">
        <f>IF(Tbl.Kosten[[#This Row],[Sanr.]]=EZ$7,Tbl.Kosten[[#This Row],[Totaal kosten]],"")</f>
        <v/>
      </c>
      <c r="FA110" s="160" t="str">
        <f>IF(Tbl.Kosten[[#This Row],[Sanr.]]=FA$7,Tbl.Kosten[[#This Row],[Totaal kosten]],"")</f>
        <v/>
      </c>
      <c r="FB110" s="160" t="str">
        <f>IF(Tbl.Kosten[[#This Row],[Sanr.]]=FB$7,Tbl.Kosten[[#This Row],[Totaal kosten]],"")</f>
        <v/>
      </c>
      <c r="FC110" s="160" t="str">
        <f>IF(Tbl.Kosten[[#This Row],[Sanr.]]=FC$7,Tbl.Kosten[[#This Row],[Totaal kosten]],"")</f>
        <v/>
      </c>
      <c r="FD110" s="160" t="str">
        <f>IF(Tbl.Kosten[[#This Row],[Sanr.]]=FD$7,Tbl.Kosten[[#This Row],[Totaal kosten]],"")</f>
        <v/>
      </c>
      <c r="FE110" s="160" t="str">
        <f>IF(Tbl.Kosten[[#This Row],[Sanr.]]=FE$7,Tbl.Kosten[[#This Row],[Totaal kosten]],"")</f>
        <v/>
      </c>
      <c r="FF110" s="160" t="str">
        <f>IF(Tbl.Kosten[[#This Row],[Sanr.]]=FF$7,Tbl.Kosten[[#This Row],[Totaal kosten]],"")</f>
        <v/>
      </c>
      <c r="FG110" s="160" t="str">
        <f>IF(Tbl.Kosten[[#This Row],[Sanr.]]=FG$7,Tbl.Kosten[[#This Row],[Totaal kosten]],"")</f>
        <v/>
      </c>
      <c r="FH110" s="160" t="str">
        <f>IF(Tbl.Kosten[[#This Row],[Sanr.]]=FH$7,Tbl.Kosten[[#This Row],[Totaal kosten]],"")</f>
        <v/>
      </c>
      <c r="FI110" s="160" t="str">
        <f>IF(Tbl.Kosten[[#This Row],[Sanr.]]=FI$7,Tbl.Kosten[[#This Row],[Totaal kosten]],"")</f>
        <v/>
      </c>
      <c r="FJ110" s="160" t="str">
        <f>IF(Tbl.Kosten[[#This Row],[Sanr.]]=FJ$7,Tbl.Kosten[[#This Row],[Totaal kosten]],"")</f>
        <v/>
      </c>
      <c r="FK110" s="160" t="str">
        <f>IF(Tbl.Kosten[[#This Row],[Sanr.]]=FK$7,Tbl.Kosten[[#This Row],[Totaal kosten]],"")</f>
        <v/>
      </c>
      <c r="FL110" s="160" t="str">
        <f>IF(Tbl.Kosten[[#This Row],[Sanr.]]=FL$7,Tbl.Kosten[[#This Row],[Totaal kosten]],"")</f>
        <v/>
      </c>
      <c r="FM110" s="160" t="str">
        <f>IF(Tbl.Kosten[[#This Row],[Sanr.]]=FM$7,Tbl.Kosten[[#This Row],[Totaal kosten]],"")</f>
        <v/>
      </c>
      <c r="FN110" s="160" t="str">
        <f>IF(Tbl.Kosten[[#This Row],[Sanr.]]=FN$7,Tbl.Kosten[[#This Row],[Totaal kosten]],"")</f>
        <v/>
      </c>
      <c r="FO110" s="160" t="str">
        <f>IF(Tbl.Kosten[[#This Row],[Sanr.]]=FO$7,Tbl.Kosten[[#This Row],[Totaal kosten]],"")</f>
        <v/>
      </c>
      <c r="FP110" s="160" t="str">
        <f>IF(Tbl.Kosten[[#This Row],[Sanr.]]=FP$7,Tbl.Kosten[[#This Row],[Totaal kosten]],"")</f>
        <v/>
      </c>
      <c r="FQ110" s="160" t="str">
        <f>IF(Tbl.Kosten[[#This Row],[Sanr.]]=FQ$7,Tbl.Kosten[[#This Row],[Totaal kosten]],"")</f>
        <v/>
      </c>
      <c r="FR110" s="160" t="str">
        <f>IF(Tbl.Kosten[[#This Row],[Sanr.]]=FR$7,Tbl.Kosten[[#This Row],[Totaal kosten]],"")</f>
        <v/>
      </c>
      <c r="FS110" s="160" t="str">
        <f>IF(Tbl.Kosten[[#This Row],[Sanr.]]=FS$7,Tbl.Kosten[[#This Row],[Totaal kosten]],"")</f>
        <v/>
      </c>
      <c r="FT110" s="160" t="str">
        <f>IF(Tbl.Kosten[[#This Row],[Sanr.]]=FT$7,Tbl.Kosten[[#This Row],[Totaal kosten]],"")</f>
        <v/>
      </c>
      <c r="FU110" s="160" t="str">
        <f>IF(Tbl.Kosten[[#This Row],[Sanr.]]=FU$7,Tbl.Kosten[[#This Row],[Totaal kosten]],"")</f>
        <v/>
      </c>
      <c r="FV110" s="160" t="str">
        <f>IF(Tbl.Kosten[[#This Row],[Sanr.]]=FV$7,Tbl.Kosten[[#This Row],[Totaal kosten]],"")</f>
        <v/>
      </c>
      <c r="FW110" s="160" t="str">
        <f>IFERROR(_xlfn.XLOOKUP(Tbl.Kosten[[#This Row],[Activiteitencode]],Tbl.Activiteiten[Activiteitcode],Tbl.Activiteiten[Anr.],"",0,1),"")</f>
        <v/>
      </c>
      <c r="FX110" s="181" t="str">
        <f>_xlfn.CONCAT(Tbl.Kosten[[#This Row],[Pnr.]],Tbl.Kosten[[#This Row],[Sanr.]])</f>
        <v>P1</v>
      </c>
      <c r="FY110" s="160">
        <f>Tbl.Kosten[[#This Row],[Totaal kosten]]-Tbl.Kosten[[#This Row],[Subsidie]]</f>
        <v>0</v>
      </c>
      <c r="FZ110" s="160">
        <f>IF(Tbl.Kosten[[#This Row],[Pnr.]]=FZ$7,Tbl.Kosten[[#This Row],[Te financieren]],"")</f>
        <v>0</v>
      </c>
      <c r="GA110" s="160" t="str">
        <f>IF(Tbl.Kosten[[#This Row],[Pnr.]]=GA$7,Tbl.Kosten[[#This Row],[Te financieren]],"")</f>
        <v/>
      </c>
      <c r="GB110" s="160" t="str">
        <f>IF(Tbl.Kosten[[#This Row],[Pnr.]]=GB$7,Tbl.Kosten[[#This Row],[Te financieren]],"")</f>
        <v/>
      </c>
      <c r="GC110" s="160" t="str">
        <f>IF(Tbl.Kosten[[#This Row],[Pnr.]]=GC$7,Tbl.Kosten[[#This Row],[Te financieren]],"")</f>
        <v/>
      </c>
      <c r="GD110" s="160" t="str">
        <f>IF(Tbl.Kosten[[#This Row],[Pnr.]]=GD$7,Tbl.Kosten[[#This Row],[Te financieren]],"")</f>
        <v/>
      </c>
      <c r="GE110" s="160" t="str">
        <f>IF(Tbl.Kosten[[#This Row],[Pnr.]]=GE$7,Tbl.Kosten[[#This Row],[Te financieren]],"")</f>
        <v/>
      </c>
      <c r="GF110" s="160" t="str">
        <f>IF(Tbl.Kosten[[#This Row],[Pnr.]]=GF$7,Tbl.Kosten[[#This Row],[Te financieren]],"")</f>
        <v/>
      </c>
      <c r="GG110" s="160" t="str">
        <f>IF(Tbl.Kosten[[#This Row],[Pnr.]]=GG$7,Tbl.Kosten[[#This Row],[Te financieren]],"")</f>
        <v/>
      </c>
      <c r="GH110" s="160" t="str">
        <f>IF(Tbl.Kosten[[#This Row],[Pnr.]]=GH$7,Tbl.Kosten[[#This Row],[Te financieren]],"")</f>
        <v/>
      </c>
      <c r="GI110" s="160" t="str">
        <f>IF(Tbl.Kosten[[#This Row],[Pnr.]]=GI$7,Tbl.Kosten[[#This Row],[Te financieren]],"")</f>
        <v/>
      </c>
      <c r="GJ110" s="160" t="str">
        <f>IF(Tbl.Kosten[[#This Row],[Pnr.]]=GJ$7,Tbl.Kosten[[#This Row],[Te financieren]],"")</f>
        <v/>
      </c>
      <c r="GK110" s="160" t="str">
        <f>IF(Tbl.Kosten[[#This Row],[Pnr.]]=GK$7,Tbl.Kosten[[#This Row],[Te financieren]],"")</f>
        <v/>
      </c>
      <c r="GL110" s="160" t="str">
        <f>IF(Tbl.Kosten[[#This Row],[Pnr.]]=GL$7,Tbl.Kosten[[#This Row],[Te financieren]],"")</f>
        <v/>
      </c>
      <c r="GM110" s="160" t="str">
        <f>IF(Tbl.Kosten[[#This Row],[Pnr.]]=GM$7,Tbl.Kosten[[#This Row],[Te financieren]],"")</f>
        <v/>
      </c>
      <c r="GN110" s="160" t="str">
        <f>IF(Tbl.Kosten[[#This Row],[Pnr.]]=GN$7,Tbl.Kosten[[#This Row],[Te financieren]],"")</f>
        <v/>
      </c>
      <c r="GO110" s="160" t="str">
        <f>IF(Tbl.Kosten[[#This Row],[Pnr.]]=GO$7,Tbl.Kosten[[#This Row],[Te financieren]],"")</f>
        <v/>
      </c>
      <c r="GP110" s="160" t="str">
        <f>IF(Tbl.Kosten[[#This Row],[Pnr.]]=GP$7,Tbl.Kosten[[#This Row],[Te financieren]],"")</f>
        <v/>
      </c>
      <c r="GQ110" s="160" t="str">
        <f>IF(Tbl.Kosten[[#This Row],[Pnr.]]=GQ$7,Tbl.Kosten[[#This Row],[Te financieren]],"")</f>
        <v/>
      </c>
      <c r="GR110" s="160" t="str">
        <f>IF(Tbl.Kosten[[#This Row],[Pnr.]]=GR$7,Tbl.Kosten[[#This Row],[Te financieren]],"")</f>
        <v/>
      </c>
      <c r="GS110" s="160" t="str">
        <f>IF(Tbl.Kosten[[#This Row],[Pnr.]]=GS$7,Tbl.Kosten[[#This Row],[Te financieren]],"")</f>
        <v/>
      </c>
      <c r="GT110" s="160" t="str">
        <f>IF(Tbl.Kosten[[#This Row],[Pnr.]]=GT$7,Tbl.Kosten[[#This Row],[Te financieren]],"")</f>
        <v/>
      </c>
      <c r="GU110" s="160" t="str">
        <f>IF(Tbl.Kosten[[#This Row],[Pnr.]]=GU$7,Tbl.Kosten[[#This Row],[Te financieren]],"")</f>
        <v/>
      </c>
      <c r="GV110" s="160" t="str">
        <f>IF(Tbl.Kosten[[#This Row],[Pnr.]]=GV$7,Tbl.Kosten[[#This Row],[Te financieren]],"")</f>
        <v/>
      </c>
      <c r="GW110" s="160" t="str">
        <f>IF(Tbl.Kosten[[#This Row],[Pnr.]]=GW$7,Tbl.Kosten[[#This Row],[Te financieren]],"")</f>
        <v/>
      </c>
      <c r="GX110" s="160" t="str">
        <f>IF(Tbl.Kosten[[#This Row],[Pnr.]]=GX$7,Tbl.Kosten[[#This Row],[Te financieren]],"")</f>
        <v/>
      </c>
      <c r="GY110" s="160" t="str">
        <f>IF(Tbl.Kosten[[#This Row],[Pnr.]]=GY$7,Tbl.Kosten[[#This Row],[Te financieren]],"")</f>
        <v/>
      </c>
      <c r="GZ110" s="160" t="str">
        <f>IF(Tbl.Kosten[[#This Row],[Pnr.]]=GZ$7,Tbl.Kosten[[#This Row],[Te financieren]],"")</f>
        <v/>
      </c>
      <c r="HA110" s="160" t="str">
        <f>IF(Tbl.Kosten[[#This Row],[Pnr.]]=HA$7,Tbl.Kosten[[#This Row],[Te financieren]],"")</f>
        <v/>
      </c>
      <c r="HB110" s="160" t="str">
        <f>IF(Tbl.Kosten[[#This Row],[Pnr.]]=HB$7,Tbl.Kosten[[#This Row],[Te financieren]],"")</f>
        <v/>
      </c>
      <c r="HC110" s="160" t="str">
        <f>IF(Tbl.Kosten[[#This Row],[Pnr.]]=HC$7,Tbl.Kosten[[#This Row],[Te financieren]],"")</f>
        <v/>
      </c>
      <c r="HD110" s="160" t="str">
        <f>IF(Tbl.Kosten[[#This Row],[Pnr.]]=HD$7,Tbl.Kosten[[#This Row],[Te financieren]],"")</f>
        <v/>
      </c>
      <c r="HE110" s="160" t="str">
        <f>IF(Tbl.Kosten[[#This Row],[Pnr.]]=HE$7,Tbl.Kosten[[#This Row],[Te financieren]],"")</f>
        <v/>
      </c>
      <c r="HF110" s="160" t="str">
        <f>IF(Tbl.Kosten[[#This Row],[Pnr.]]=HF$7,Tbl.Kosten[[#This Row],[Te financieren]],"")</f>
        <v/>
      </c>
      <c r="HG110" s="160" t="str">
        <f>IF(Tbl.Kosten[[#This Row],[Pnr.]]=HG$7,Tbl.Kosten[[#This Row],[Te financieren]],"")</f>
        <v/>
      </c>
      <c r="HH110" s="160" t="str">
        <f>IF(Tbl.Kosten[[#This Row],[Pnr.]]=HH$7,Tbl.Kosten[[#This Row],[Te financieren]],"")</f>
        <v/>
      </c>
      <c r="HI110" s="160" t="str">
        <f>IF(Tbl.Kosten[[#This Row],[Pnr.]]=HI$7,Tbl.Kosten[[#This Row],[Te financieren]],"")</f>
        <v/>
      </c>
      <c r="HJ110" s="160" t="str">
        <f>IF(Tbl.Kosten[[#This Row],[Pnr.]]=HJ$7,Tbl.Kosten[[#This Row],[Te financieren]],"")</f>
        <v/>
      </c>
      <c r="HK110" s="160" t="str">
        <f>IF(Tbl.Kosten[[#This Row],[Pnr.]]=HK$7,Tbl.Kosten[[#This Row],[Te financieren]],"")</f>
        <v/>
      </c>
      <c r="HL110" s="160" t="str">
        <f>IF(Tbl.Kosten[[#This Row],[Pnr.]]=HL$7,Tbl.Kosten[[#This Row],[Te financieren]],"")</f>
        <v/>
      </c>
      <c r="HM110" s="160" t="str">
        <f>IF(Tbl.Kosten[[#This Row],[Pnr.]]=HM$7,Tbl.Kosten[[#This Row],[Te financieren]],"")</f>
        <v/>
      </c>
      <c r="HN110" s="160" t="str">
        <f>IF(Tbl.Kosten[[#This Row],[Pnr.]]=HN$7,Tbl.Kosten[[#This Row],[Te financieren]],"")</f>
        <v/>
      </c>
      <c r="HO110" s="160" t="str">
        <f>IF(Tbl.Kosten[[#This Row],[Pnr.]]=HO$7,Tbl.Kosten[[#This Row],[Te financieren]],"")</f>
        <v/>
      </c>
      <c r="HP110" s="160" t="str">
        <f>IF(Tbl.Kosten[[#This Row],[Pnr.]]=HP$7,Tbl.Kosten[[#This Row],[Te financieren]],"")</f>
        <v/>
      </c>
      <c r="HQ110" s="160" t="str">
        <f>IF(Tbl.Kosten[[#This Row],[Pnr.]]=HQ$7,Tbl.Kosten[[#This Row],[Te financieren]],"")</f>
        <v/>
      </c>
      <c r="HR110" s="160" t="str">
        <f>IF(Tbl.Kosten[[#This Row],[Pnr.]]=HR$7,Tbl.Kosten[[#This Row],[Te financieren]],"")</f>
        <v/>
      </c>
      <c r="HS110" s="160" t="str">
        <f>IF(Tbl.Kosten[[#This Row],[Pnr.]]=HS$7,Tbl.Kosten[[#This Row],[Te financieren]],"")</f>
        <v/>
      </c>
      <c r="HT110" s="160" t="str">
        <f>IF(Tbl.Kosten[[#This Row],[Pnr.]]=HT$7,Tbl.Kosten[[#This Row],[Te financieren]],"")</f>
        <v/>
      </c>
      <c r="HU110" s="160" t="str">
        <f>IF(Tbl.Kosten[[#This Row],[Pnr.]]=HU$7,Tbl.Kosten[[#This Row],[Te financieren]],"")</f>
        <v/>
      </c>
      <c r="HV110" s="160" t="str">
        <f>IF(Tbl.Kosten[[#This Row],[Pnr.]]=HV$7,Tbl.Kosten[[#This Row],[Te financieren]],"")</f>
        <v/>
      </c>
      <c r="HW110" s="160" t="str">
        <f>IF(Tbl.Kosten[[#This Row],[Pnr.]]=HW$7,Tbl.Kosten[[#This Row],[Te financieren]],"")</f>
        <v/>
      </c>
    </row>
    <row r="111" spans="2:231" x14ac:dyDescent="0.3">
      <c r="B111" s="144"/>
      <c r="C111" s="147"/>
      <c r="D111" s="146"/>
      <c r="E111" s="147"/>
      <c r="F111" s="145"/>
      <c r="G111" s="11" t="str">
        <f>IF(Tbl.Kosten[[#This Row],[Medewerker e/o 
functie]]&lt;&gt;"",_xlfn.XLOOKUP(Tbl.Kosten[[#This Row],[Medewerker e/o 
functie]],Tbl.Uurtarief[Medewerker en/of functie],Tbl.Uurtarief[Uurtarief],"",0,1),"")</f>
        <v/>
      </c>
      <c r="H111" s="121">
        <f>IFERROR(Tbl.Kosten[[#This Row],[Uren]]*Tbl.Kosten[[#This Row],[Uurtarief]],0)</f>
        <v>0</v>
      </c>
      <c r="I111" s="119" t="str">
        <f>IF(Tbl.Kosten[[#This Row],[Subtotaal uren]]&lt;&gt;0,_xlfn.XLOOKUP(Tbl.Kosten[[#This Row],[Medewerker e/o 
functie]],Tbl.Uurtarief[Medewerker en/of functie],Tbl.Uurtarief[Kostensoort arbeid],"",0,1),"")</f>
        <v/>
      </c>
      <c r="J111" s="147"/>
      <c r="K111" s="145"/>
      <c r="L111" s="149" t="str">
        <f>IF(Tbl.Kosten[[#This Row],[Activum]]&lt;&gt;"",_xlfn.XLOOKUP(Tbl.Kosten[[#This Row],[Activum]],Tbl.Afschrijvingskosten[Activum],Tbl.Afschrijvingskosten[Tarief per afschrijvings-eenheid],"",0,1),"")</f>
        <v/>
      </c>
      <c r="M111" s="122">
        <f>IFERROR(Tbl.Kosten[[#This Row],[Een-
heden]]*Tbl.Kosten[[#This Row],[Afschrijvings-
tarief]],0)</f>
        <v>0</v>
      </c>
      <c r="N111" s="122" t="str">
        <f>IF(Tbl.Kosten[[#This Row],[Subtotaal afschrijving]]&lt;&gt;0,Lijsten!A109,"")</f>
        <v/>
      </c>
      <c r="O111" s="150"/>
      <c r="P111" s="145"/>
      <c r="Q111" s="148"/>
      <c r="R111" s="122">
        <f>IFERROR(Tbl.Kosten[[#This Row],[Aantal]]*Tbl.Kosten[[#This Row],[Tarief]],0)</f>
        <v>0</v>
      </c>
      <c r="S111" s="8">
        <f>IFERROR(Tbl.Kosten[[#This Row],[Subtotaal overige kosten]]+Tbl.Kosten[[#This Row],[Subtotaal uren]]+Tbl.Kosten[[#This Row],[Subtotaal afschrijving]],0)</f>
        <v>0</v>
      </c>
      <c r="T111" s="8">
        <f>IFERROR(Tbl.Kosten[[#This Row],[Totaal kosten]]*Tbl.Kosten[[#This Row],[Subsidie%]],0)</f>
        <v>0</v>
      </c>
      <c r="U111" s="4" t="str" cm="1">
        <f t="array" ref="U111">IFERROR(_xlfn.IFS(Tbl.Kosten[[#This Row],[Subtotaal uren]]&lt;&gt;0,Tbl.Kosten[[#This Row],[Kostensoort arbeid]],Tbl.Kosten[[#This Row],[Subtotaal afschrijving]]&lt;&gt;0,Tbl.Kosten[[#This Row],[Kostensoort afschrijving]],Tbl.Kosten[[#This Row],[Subtotaal overige kosten]]&lt;&gt;0,Tbl.Kosten[[#This Row],[Kostensoort overig]]),"")</f>
        <v/>
      </c>
      <c r="V111" s="4" t="str">
        <f>IFERROR(_xlfn.XLOOKUP(Tbl.Kosten[[#This Row],[Activiteitencode]],Tbl.Activiteiten[Activiteitcode],Tbl.Activiteiten[Werkpakketcode],"",0,1),"")</f>
        <v/>
      </c>
      <c r="W111" s="4" t="str">
        <f>IFERROR(_xlfn.XLOOKUP(Tbl.Kosten[[#This Row],[Werkpakketcode]],Tbl.Werkpakketten[Werkpakketcode],Tbl.Werkpakketten[Subsidiabele activiteit],"",0,1),"")</f>
        <v/>
      </c>
      <c r="X111" s="12">
        <f>IFERROR(_xlfn.XLOOKUP(Tbl.Kosten[[#This Row],[Sanr.]],Tbl.Subsidiehoogte[SAnr.],Tbl.Subsidiehoogte[Sub. Percentage],0,0,1),0)</f>
        <v>0</v>
      </c>
      <c r="Y111" s="154" t="str">
        <f>IFERROR(_xlfn.XLOOKUP(Tbl.Kosten[[#This Row],[Partnercode]],Tbl.Projectpartners[Partnercode],Tbl.Projectpartners[PNr.],"",0,1),"")</f>
        <v>P1</v>
      </c>
      <c r="Z111" s="158">
        <f>IF(Tbl.Kosten[[#This Row],[Pnr.]]=Z$7,Tbl.Kosten[[#This Row],[Totaal kosten]],"")</f>
        <v>0</v>
      </c>
      <c r="AA111" s="158" t="str">
        <f>IF(Tbl.Kosten[[#This Row],[Pnr.]]=AA$7,Tbl.Kosten[[#This Row],[Totaal kosten]],"")</f>
        <v/>
      </c>
      <c r="AB111" s="158" t="str">
        <f>IF(Tbl.Kosten[[#This Row],[Pnr.]]=AB$7,Tbl.Kosten[[#This Row],[Totaal kosten]],"")</f>
        <v/>
      </c>
      <c r="AC111" s="158" t="str">
        <f>IF(Tbl.Kosten[[#This Row],[Pnr.]]=AC$7,Tbl.Kosten[[#This Row],[Totaal kosten]],"")</f>
        <v/>
      </c>
      <c r="AD111" s="158" t="str">
        <f>IF(Tbl.Kosten[[#This Row],[Pnr.]]=AD$7,Tbl.Kosten[[#This Row],[Totaal kosten]],"")</f>
        <v/>
      </c>
      <c r="AE111" s="158" t="str">
        <f>IF(Tbl.Kosten[[#This Row],[Pnr.]]=AE$7,Tbl.Kosten[[#This Row],[Totaal kosten]],"")</f>
        <v/>
      </c>
      <c r="AF111" s="158" t="str">
        <f>IF(Tbl.Kosten[[#This Row],[Pnr.]]=AF$7,Tbl.Kosten[[#This Row],[Totaal kosten]],"")</f>
        <v/>
      </c>
      <c r="AG111" s="158" t="str">
        <f>IF(Tbl.Kosten[[#This Row],[Pnr.]]=AG$7,Tbl.Kosten[[#This Row],[Totaal kosten]],"")</f>
        <v/>
      </c>
      <c r="AH111" s="158" t="str">
        <f>IF(Tbl.Kosten[[#This Row],[Pnr.]]=AH$7,Tbl.Kosten[[#This Row],[Totaal kosten]],"")</f>
        <v/>
      </c>
      <c r="AI111" s="158" t="str">
        <f>IF(Tbl.Kosten[[#This Row],[Pnr.]]=AI$7,Tbl.Kosten[[#This Row],[Totaal kosten]],"")</f>
        <v/>
      </c>
      <c r="AJ111" s="158" t="str">
        <f>IF(Tbl.Kosten[[#This Row],[Pnr.]]=AJ$7,Tbl.Kosten[[#This Row],[Totaal kosten]],"")</f>
        <v/>
      </c>
      <c r="AK111" s="158" t="str">
        <f>IF(Tbl.Kosten[[#This Row],[Pnr.]]=AK$7,Tbl.Kosten[[#This Row],[Totaal kosten]],"")</f>
        <v/>
      </c>
      <c r="AL111" s="158" t="str">
        <f>IF(Tbl.Kosten[[#This Row],[Pnr.]]=AL$7,Tbl.Kosten[[#This Row],[Totaal kosten]],"")</f>
        <v/>
      </c>
      <c r="AM111" s="158" t="str">
        <f>IF(Tbl.Kosten[[#This Row],[Pnr.]]=AM$7,Tbl.Kosten[[#This Row],[Totaal kosten]],"")</f>
        <v/>
      </c>
      <c r="AN111" s="158" t="str">
        <f>IF(Tbl.Kosten[[#This Row],[Pnr.]]=AN$7,Tbl.Kosten[[#This Row],[Totaal kosten]],"")</f>
        <v/>
      </c>
      <c r="AO111" s="158" t="str">
        <f>IF(Tbl.Kosten[[#This Row],[Pnr.]]=AO$7,Tbl.Kosten[[#This Row],[Totaal kosten]],"")</f>
        <v/>
      </c>
      <c r="AP111" s="158" t="str">
        <f>IF(Tbl.Kosten[[#This Row],[Pnr.]]=AP$7,Tbl.Kosten[[#This Row],[Totaal kosten]],"")</f>
        <v/>
      </c>
      <c r="AQ111" s="158" t="str">
        <f>IF(Tbl.Kosten[[#This Row],[Pnr.]]=AQ$7,Tbl.Kosten[[#This Row],[Totaal kosten]],"")</f>
        <v/>
      </c>
      <c r="AR111" s="158" t="str">
        <f>IF(Tbl.Kosten[[#This Row],[Pnr.]]=AR$7,Tbl.Kosten[[#This Row],[Totaal kosten]],"")</f>
        <v/>
      </c>
      <c r="AS111" s="158" t="str">
        <f>IF(Tbl.Kosten[[#This Row],[Pnr.]]=AS$7,Tbl.Kosten[[#This Row],[Totaal kosten]],"")</f>
        <v/>
      </c>
      <c r="AT111" s="158" t="str">
        <f>IF(Tbl.Kosten[[#This Row],[Pnr.]]=AT$7,Tbl.Kosten[[#This Row],[Totaal kosten]],"")</f>
        <v/>
      </c>
      <c r="AU111" s="158" t="str">
        <f>IF(Tbl.Kosten[[#This Row],[Pnr.]]=AU$7,Tbl.Kosten[[#This Row],[Totaal kosten]],"")</f>
        <v/>
      </c>
      <c r="AV111" s="158" t="str">
        <f>IF(Tbl.Kosten[[#This Row],[Pnr.]]=AV$7,Tbl.Kosten[[#This Row],[Totaal kosten]],"")</f>
        <v/>
      </c>
      <c r="AW111" s="158" t="str">
        <f>IF(Tbl.Kosten[[#This Row],[Pnr.]]=AW$7,Tbl.Kosten[[#This Row],[Totaal kosten]],"")</f>
        <v/>
      </c>
      <c r="AX111" s="158" t="str">
        <f>IF(Tbl.Kosten[[#This Row],[Pnr.]]=AX$7,Tbl.Kosten[[#This Row],[Totaal kosten]],"")</f>
        <v/>
      </c>
      <c r="AY111" s="158" t="str">
        <f>IF(Tbl.Kosten[[#This Row],[Pnr.]]=AY$7,Tbl.Kosten[[#This Row],[Totaal kosten]],"")</f>
        <v/>
      </c>
      <c r="AZ111" s="158" t="str">
        <f>IF(Tbl.Kosten[[#This Row],[Pnr.]]=AZ$7,Tbl.Kosten[[#This Row],[Totaal kosten]],"")</f>
        <v/>
      </c>
      <c r="BA111" s="158" t="str">
        <f>IF(Tbl.Kosten[[#This Row],[Pnr.]]=BA$7,Tbl.Kosten[[#This Row],[Totaal kosten]],"")</f>
        <v/>
      </c>
      <c r="BB111" s="158" t="str">
        <f>IF(Tbl.Kosten[[#This Row],[Pnr.]]=BB$7,Tbl.Kosten[[#This Row],[Totaal kosten]],"")</f>
        <v/>
      </c>
      <c r="BC111" s="158" t="str">
        <f>IF(Tbl.Kosten[[#This Row],[Pnr.]]=BC$7,Tbl.Kosten[[#This Row],[Totaal kosten]],"")</f>
        <v/>
      </c>
      <c r="BD111" s="158" t="str">
        <f>IF(Tbl.Kosten[[#This Row],[Pnr.]]=BD$7,Tbl.Kosten[[#This Row],[Totaal kosten]],"")</f>
        <v/>
      </c>
      <c r="BE111" s="158" t="str">
        <f>IF(Tbl.Kosten[[#This Row],[Pnr.]]=BE$7,Tbl.Kosten[[#This Row],[Totaal kosten]],"")</f>
        <v/>
      </c>
      <c r="BF111" s="158" t="str">
        <f>IF(Tbl.Kosten[[#This Row],[Pnr.]]=BF$7,Tbl.Kosten[[#This Row],[Totaal kosten]],"")</f>
        <v/>
      </c>
      <c r="BG111" s="158" t="str">
        <f>IF(Tbl.Kosten[[#This Row],[Pnr.]]=BG$7,Tbl.Kosten[[#This Row],[Totaal kosten]],"")</f>
        <v/>
      </c>
      <c r="BH111" s="158" t="str">
        <f>IF(Tbl.Kosten[[#This Row],[Pnr.]]=BH$7,Tbl.Kosten[[#This Row],[Totaal kosten]],"")</f>
        <v/>
      </c>
      <c r="BI111" s="158" t="str">
        <f>IF(Tbl.Kosten[[#This Row],[Pnr.]]=BI$7,Tbl.Kosten[[#This Row],[Totaal kosten]],"")</f>
        <v/>
      </c>
      <c r="BJ111" s="158" t="str">
        <f>IF(Tbl.Kosten[[#This Row],[Pnr.]]=BJ$7,Tbl.Kosten[[#This Row],[Totaal kosten]],"")</f>
        <v/>
      </c>
      <c r="BK111" s="158" t="str">
        <f>IF(Tbl.Kosten[[#This Row],[Pnr.]]=BK$7,Tbl.Kosten[[#This Row],[Totaal kosten]],"")</f>
        <v/>
      </c>
      <c r="BL111" s="158" t="str">
        <f>IF(Tbl.Kosten[[#This Row],[Pnr.]]=BL$7,Tbl.Kosten[[#This Row],[Totaal kosten]],"")</f>
        <v/>
      </c>
      <c r="BM111" s="158" t="str">
        <f>IF(Tbl.Kosten[[#This Row],[Pnr.]]=BM$7,Tbl.Kosten[[#This Row],[Totaal kosten]],"")</f>
        <v/>
      </c>
      <c r="BN111" s="158" t="str">
        <f>IF(Tbl.Kosten[[#This Row],[Pnr.]]=BN$7,Tbl.Kosten[[#This Row],[Totaal kosten]],"")</f>
        <v/>
      </c>
      <c r="BO111" s="158" t="str">
        <f>IF(Tbl.Kosten[[#This Row],[Pnr.]]=BO$7,Tbl.Kosten[[#This Row],[Totaal kosten]],"")</f>
        <v/>
      </c>
      <c r="BP111" s="158" t="str">
        <f>IF(Tbl.Kosten[[#This Row],[Pnr.]]=BP$7,Tbl.Kosten[[#This Row],[Totaal kosten]],"")</f>
        <v/>
      </c>
      <c r="BQ111" s="158" t="str">
        <f>IF(Tbl.Kosten[[#This Row],[Pnr.]]=BQ$7,Tbl.Kosten[[#This Row],[Totaal kosten]],"")</f>
        <v/>
      </c>
      <c r="BR111" s="158" t="str">
        <f>IF(Tbl.Kosten[[#This Row],[Pnr.]]=BR$7,Tbl.Kosten[[#This Row],[Totaal kosten]],"")</f>
        <v/>
      </c>
      <c r="BS111" s="158" t="str">
        <f>IF(Tbl.Kosten[[#This Row],[Pnr.]]=BS$7,Tbl.Kosten[[#This Row],[Totaal kosten]],"")</f>
        <v/>
      </c>
      <c r="BT111" s="158" t="str">
        <f>IF(Tbl.Kosten[[#This Row],[Pnr.]]=BT$7,Tbl.Kosten[[#This Row],[Totaal kosten]],"")</f>
        <v/>
      </c>
      <c r="BU111" s="158" t="str">
        <f>IF(Tbl.Kosten[[#This Row],[Pnr.]]=BU$7,Tbl.Kosten[[#This Row],[Totaal kosten]],"")</f>
        <v/>
      </c>
      <c r="BV111" s="158" t="str">
        <f>IF(Tbl.Kosten[[#This Row],[Pnr.]]=BV$7,Tbl.Kosten[[#This Row],[Totaal kosten]],"")</f>
        <v/>
      </c>
      <c r="BW111" s="158" t="str">
        <f>IF(Tbl.Kosten[[#This Row],[Pnr.]]=BW$7,Tbl.Kosten[[#This Row],[Totaal kosten]],"")</f>
        <v/>
      </c>
      <c r="BX111" s="158" t="str">
        <f>IFERROR(_xlfn.XLOOKUP(Tbl.Kosten[[#This Row],[Werkpakketcode]],Tbl.Werkpakketten[Werkpakketcode],Tbl.Werkpakketten[WPnr.],"",0,1),"")</f>
        <v/>
      </c>
      <c r="BY111" s="158" t="str">
        <f>IF(Tbl.Kosten[[#This Row],[WPnr.]]=BY$7,Tbl.Kosten[[#This Row],[Totaal kosten]],"")</f>
        <v/>
      </c>
      <c r="BZ111" s="158" t="str">
        <f>IF(Tbl.Kosten[[#This Row],[WPnr.]]=BZ$7,Tbl.Kosten[[#This Row],[Totaal kosten]],"")</f>
        <v/>
      </c>
      <c r="CA111" s="158" t="str">
        <f>IF(Tbl.Kosten[[#This Row],[WPnr.]]=CA$7,Tbl.Kosten[[#This Row],[Totaal kosten]],"")</f>
        <v/>
      </c>
      <c r="CB111" s="158" t="str">
        <f>IF(Tbl.Kosten[[#This Row],[WPnr.]]=CB$7,Tbl.Kosten[[#This Row],[Totaal kosten]],"")</f>
        <v/>
      </c>
      <c r="CC111" s="158" t="str">
        <f>IF(Tbl.Kosten[[#This Row],[WPnr.]]=CC$7,Tbl.Kosten[[#This Row],[Totaal kosten]],"")</f>
        <v/>
      </c>
      <c r="CD111" s="158" t="str">
        <f>IF(Tbl.Kosten[[#This Row],[WPnr.]]=CD$7,Tbl.Kosten[[#This Row],[Totaal kosten]],"")</f>
        <v/>
      </c>
      <c r="CE111" s="158" t="str">
        <f>IF(Tbl.Kosten[[#This Row],[WPnr.]]=CE$7,Tbl.Kosten[[#This Row],[Totaal kosten]],"")</f>
        <v/>
      </c>
      <c r="CF111" s="158" t="str">
        <f>IF(Tbl.Kosten[[#This Row],[WPnr.]]=CF$7,Tbl.Kosten[[#This Row],[Totaal kosten]],"")</f>
        <v/>
      </c>
      <c r="CG111" s="158" t="str">
        <f>IF(Tbl.Kosten[[#This Row],[WPnr.]]=CG$7,Tbl.Kosten[[#This Row],[Totaal kosten]],"")</f>
        <v/>
      </c>
      <c r="CH111" s="158" t="str">
        <f>IF(Tbl.Kosten[[#This Row],[WPnr.]]=CH$7,Tbl.Kosten[[#This Row],[Totaal kosten]],"")</f>
        <v/>
      </c>
      <c r="CI111" s="158" t="str">
        <f>IF(Tbl.Kosten[[#This Row],[WPnr.]]=CI$7,Tbl.Kosten[[#This Row],[Totaal kosten]],"")</f>
        <v/>
      </c>
      <c r="CJ111" s="158" t="str">
        <f>IF(Tbl.Kosten[[#This Row],[WPnr.]]=CJ$7,Tbl.Kosten[[#This Row],[Totaal kosten]],"")</f>
        <v/>
      </c>
      <c r="CK111" s="158" t="str">
        <f>IF(Tbl.Kosten[[#This Row],[WPnr.]]=CK$7,Tbl.Kosten[[#This Row],[Totaal kosten]],"")</f>
        <v/>
      </c>
      <c r="CL111" s="158" t="str">
        <f>IF(Tbl.Kosten[[#This Row],[WPnr.]]=CL$7,Tbl.Kosten[[#This Row],[Totaal kosten]],"")</f>
        <v/>
      </c>
      <c r="CM111" s="158" t="str">
        <f>IF(Tbl.Kosten[[#This Row],[WPnr.]]=CM$7,Tbl.Kosten[[#This Row],[Totaal kosten]],"")</f>
        <v/>
      </c>
      <c r="CN111" s="158" t="str">
        <f>IF(Tbl.Kosten[[#This Row],[WPnr.]]=CN$7,Tbl.Kosten[[#This Row],[Totaal kosten]],"")</f>
        <v/>
      </c>
      <c r="CO111" s="158" t="str">
        <f>IF(Tbl.Kosten[[#This Row],[WPnr.]]=CO$7,Tbl.Kosten[[#This Row],[Totaal kosten]],"")</f>
        <v/>
      </c>
      <c r="CP111" s="158" t="str">
        <f>IF(Tbl.Kosten[[#This Row],[WPnr.]]=CP$7,Tbl.Kosten[[#This Row],[Totaal kosten]],"")</f>
        <v/>
      </c>
      <c r="CQ111" s="158" t="str">
        <f>IF(Tbl.Kosten[[#This Row],[WPnr.]]=CQ$7,Tbl.Kosten[[#This Row],[Totaal kosten]],"")</f>
        <v/>
      </c>
      <c r="CR111" s="158" t="str">
        <f>IF(Tbl.Kosten[[#This Row],[WPnr.]]=CR$7,Tbl.Kosten[[#This Row],[Totaal kosten]],"")</f>
        <v/>
      </c>
      <c r="CS111" s="158" t="str">
        <f>IF(Tbl.Kosten[[#This Row],[WPnr.]]=CS$7,Tbl.Kosten[[#This Row],[Totaal kosten]],"")</f>
        <v/>
      </c>
      <c r="CT111" s="158" t="str">
        <f>IF(Tbl.Kosten[[#This Row],[WPnr.]]=CT$7,Tbl.Kosten[[#This Row],[Totaal kosten]],"")</f>
        <v/>
      </c>
      <c r="CU111" s="158" t="str">
        <f>IF(Tbl.Kosten[[#This Row],[WPnr.]]=CU$7,Tbl.Kosten[[#This Row],[Totaal kosten]],"")</f>
        <v/>
      </c>
      <c r="CV111" s="158" t="str">
        <f>IF(Tbl.Kosten[[#This Row],[WPnr.]]=CV$7,Tbl.Kosten[[#This Row],[Totaal kosten]],"")</f>
        <v/>
      </c>
      <c r="CW111" s="158" t="str">
        <f>IF(Tbl.Kosten[[#This Row],[WPnr.]]=CW$7,Tbl.Kosten[[#This Row],[Totaal kosten]],"")</f>
        <v/>
      </c>
      <c r="CX111" s="158" t="str">
        <f>IF(Tbl.Kosten[[#This Row],[WPnr.]]=CX$7,Tbl.Kosten[[#This Row],[Totaal kosten]],"")</f>
        <v/>
      </c>
      <c r="CY111" s="158" t="str">
        <f>IF(Tbl.Kosten[[#This Row],[WPnr.]]=CY$7,Tbl.Kosten[[#This Row],[Totaal kosten]],"")</f>
        <v/>
      </c>
      <c r="CZ111" s="158" t="str">
        <f>IF(Tbl.Kosten[[#This Row],[WPnr.]]=CZ$7,Tbl.Kosten[[#This Row],[Totaal kosten]],"")</f>
        <v/>
      </c>
      <c r="DA111" s="158" t="str">
        <f>IF(Tbl.Kosten[[#This Row],[WPnr.]]=DA$7,Tbl.Kosten[[#This Row],[Totaal kosten]],"")</f>
        <v/>
      </c>
      <c r="DB111" s="158" t="str">
        <f>IF(Tbl.Kosten[[#This Row],[WPnr.]]=DB$7,Tbl.Kosten[[#This Row],[Totaal kosten]],"")</f>
        <v/>
      </c>
      <c r="DC111" s="158" t="str">
        <f>IF(Tbl.Kosten[[#This Row],[WPnr.]]=DC$7,Tbl.Kosten[[#This Row],[Totaal kosten]],"")</f>
        <v/>
      </c>
      <c r="DD111" s="158" t="str">
        <f>IF(Tbl.Kosten[[#This Row],[WPnr.]]=DD$7,Tbl.Kosten[[#This Row],[Totaal kosten]],"")</f>
        <v/>
      </c>
      <c r="DE111" s="158" t="str">
        <f>IF(Tbl.Kosten[[#This Row],[WPnr.]]=DE$7,Tbl.Kosten[[#This Row],[Totaal kosten]],"")</f>
        <v/>
      </c>
      <c r="DF111" s="158" t="str">
        <f>IF(Tbl.Kosten[[#This Row],[WPnr.]]=DF$7,Tbl.Kosten[[#This Row],[Totaal kosten]],"")</f>
        <v/>
      </c>
      <c r="DG111" s="158" t="str">
        <f>IF(Tbl.Kosten[[#This Row],[WPnr.]]=DG$7,Tbl.Kosten[[#This Row],[Totaal kosten]],"")</f>
        <v/>
      </c>
      <c r="DH111" s="158" t="str">
        <f>IF(Tbl.Kosten[[#This Row],[WPnr.]]=DH$7,Tbl.Kosten[[#This Row],[Totaal kosten]],"")</f>
        <v/>
      </c>
      <c r="DI111" s="158" t="str">
        <f>IF(Tbl.Kosten[[#This Row],[WPnr.]]=DI$7,Tbl.Kosten[[#This Row],[Totaal kosten]],"")</f>
        <v/>
      </c>
      <c r="DJ111" s="158" t="str">
        <f>IF(Tbl.Kosten[[#This Row],[WPnr.]]=DJ$7,Tbl.Kosten[[#This Row],[Totaal kosten]],"")</f>
        <v/>
      </c>
      <c r="DK111" s="158" t="str">
        <f>IF(Tbl.Kosten[[#This Row],[WPnr.]]=DK$7,Tbl.Kosten[[#This Row],[Totaal kosten]],"")</f>
        <v/>
      </c>
      <c r="DL111" s="158" t="str">
        <f>IF(Tbl.Kosten[[#This Row],[WPnr.]]=DL$7,Tbl.Kosten[[#This Row],[Totaal kosten]],"")</f>
        <v/>
      </c>
      <c r="DM111" s="158" t="str">
        <f>IF(Tbl.Kosten[[#This Row],[WPnr.]]=DM$7,Tbl.Kosten[[#This Row],[Totaal kosten]],"")</f>
        <v/>
      </c>
      <c r="DN111" s="158" t="str">
        <f>IF(Tbl.Kosten[[#This Row],[WPnr.]]=DN$7,Tbl.Kosten[[#This Row],[Totaal kosten]],"")</f>
        <v/>
      </c>
      <c r="DO111" s="158" t="str">
        <f>IF(Tbl.Kosten[[#This Row],[WPnr.]]=DO$7,Tbl.Kosten[[#This Row],[Totaal kosten]],"")</f>
        <v/>
      </c>
      <c r="DP111" s="158" t="str">
        <f>IF(Tbl.Kosten[[#This Row],[WPnr.]]=DP$7,Tbl.Kosten[[#This Row],[Totaal kosten]],"")</f>
        <v/>
      </c>
      <c r="DQ111" s="158" t="str">
        <f>IF(Tbl.Kosten[[#This Row],[WPnr.]]=DQ$7,Tbl.Kosten[[#This Row],[Totaal kosten]],"")</f>
        <v/>
      </c>
      <c r="DR111" s="158" t="str">
        <f>IF(Tbl.Kosten[[#This Row],[WPnr.]]=DR$7,Tbl.Kosten[[#This Row],[Totaal kosten]],"")</f>
        <v/>
      </c>
      <c r="DS111" s="158" t="str">
        <f>IF(Tbl.Kosten[[#This Row],[WPnr.]]=DS$7,Tbl.Kosten[[#This Row],[Totaal kosten]],"")</f>
        <v/>
      </c>
      <c r="DT111" s="158" t="str">
        <f>IF(Tbl.Kosten[[#This Row],[WPnr.]]=DT$7,Tbl.Kosten[[#This Row],[Totaal kosten]],"")</f>
        <v/>
      </c>
      <c r="DU111" s="158" t="str">
        <f>IF(Tbl.Kosten[[#This Row],[WPnr.]]=DU$7,Tbl.Kosten[[#This Row],[Totaal kosten]],"")</f>
        <v/>
      </c>
      <c r="DV111" s="158" t="str">
        <f>IF(Tbl.Kosten[[#This Row],[WPnr.]]=DV$7,Tbl.Kosten[[#This Row],[Totaal kosten]],"")</f>
        <v/>
      </c>
      <c r="DW111" s="160" t="str">
        <f>IFERROR(_xlfn.XLOOKUP(Tbl.Kosten[[#This Row],[Kostensoort]],Tbl.Kostensoorten[Kostensoorten],Tbl.Kostensoorten[KSnr.],"",0,1),"")</f>
        <v/>
      </c>
      <c r="DX111" s="160" t="str">
        <f>IF(Tbl.Kosten[[#This Row],[KSnr.]]=DX$7,Tbl.Kosten[[#This Row],[Totaal kosten]],"")</f>
        <v/>
      </c>
      <c r="DY111" s="160" t="str">
        <f>IF(Tbl.Kosten[[#This Row],[KSnr.]]=DY$7,Tbl.Kosten[[#This Row],[Totaal kosten]],"")</f>
        <v/>
      </c>
      <c r="DZ111" s="160" t="str">
        <f>IF(Tbl.Kosten[[#This Row],[KSnr.]]=DZ$7,Tbl.Kosten[[#This Row],[Totaal kosten]],"")</f>
        <v/>
      </c>
      <c r="EA111" s="160" t="str">
        <f>IF(Tbl.Kosten[[#This Row],[KSnr.]]=EA$7,Tbl.Kosten[[#This Row],[Totaal kosten]],"")</f>
        <v/>
      </c>
      <c r="EB111" s="160" t="str">
        <f>IF(Tbl.Kosten[[#This Row],[KSnr.]]=EB$7,Tbl.Kosten[[#This Row],[Totaal kosten]],"")</f>
        <v/>
      </c>
      <c r="EC111" s="160" t="str">
        <f>IF(Tbl.Kosten[[#This Row],[KSnr.]]=EC$7,Tbl.Kosten[[#This Row],[Totaal kosten]],"")</f>
        <v/>
      </c>
      <c r="ED111" s="160" t="str">
        <f>IF(Tbl.Kosten[[#This Row],[KSnr.]]=ED$7,Tbl.Kosten[[#This Row],[Totaal kosten]],"")</f>
        <v/>
      </c>
      <c r="EE111" s="160" t="str">
        <f>IF(Tbl.Kosten[[#This Row],[KSnr.]]=EE$7,Tbl.Kosten[[#This Row],[Totaal kosten]],"")</f>
        <v/>
      </c>
      <c r="EF111" s="160" t="str">
        <f>IF(Tbl.Kosten[[#This Row],[KSnr.]]=EF$7,Tbl.Kosten[[#This Row],[Totaal kosten]],"")</f>
        <v/>
      </c>
      <c r="EG111" s="160" t="str">
        <f>IF(Tbl.Kosten[[#This Row],[KSnr.]]=EG$7,Tbl.Kosten[[#This Row],[Totaal kosten]],"")</f>
        <v/>
      </c>
      <c r="EH111" s="160" t="str">
        <f>IF(Tbl.Kosten[[#This Row],[KSnr.]]=EH$7,Tbl.Kosten[[#This Row],[Totaal kosten]],"")</f>
        <v/>
      </c>
      <c r="EI111" s="160" t="str">
        <f>IF(Tbl.Kosten[[#This Row],[KSnr.]]=EI$7,Tbl.Kosten[[#This Row],[Totaal kosten]],"")</f>
        <v/>
      </c>
      <c r="EJ111" s="160" t="str">
        <f>IF(Tbl.Kosten[[#This Row],[KSnr.]]=EJ$7,Tbl.Kosten[[#This Row],[Totaal kosten]],"")</f>
        <v/>
      </c>
      <c r="EK111" s="160" t="str">
        <f>IF(Tbl.Kosten[[#This Row],[KSnr.]]=EK$7,Tbl.Kosten[[#This Row],[Totaal kosten]],"")</f>
        <v/>
      </c>
      <c r="EL111" s="160" t="str">
        <f>IF(Tbl.Kosten[[#This Row],[KSnr.]]=EL$7,Tbl.Kosten[[#This Row],[Totaal kosten]],"")</f>
        <v/>
      </c>
      <c r="EM111" s="160" t="str">
        <f>IF(Tbl.Kosten[[#This Row],[KSnr.]]=EM$7,Tbl.Kosten[[#This Row],[Totaal kosten]],"")</f>
        <v/>
      </c>
      <c r="EN111" s="160" t="str">
        <f>IF(Tbl.Kosten[[#This Row],[KSnr.]]=EN$7,Tbl.Kosten[[#This Row],[Totaal kosten]],"")</f>
        <v/>
      </c>
      <c r="EO111" s="160" t="str">
        <f>IF(Tbl.Kosten[[#This Row],[KSnr.]]=EO$7,Tbl.Kosten[[#This Row],[Totaal kosten]],"")</f>
        <v/>
      </c>
      <c r="EP111" s="160" t="str">
        <f>IF(Tbl.Kosten[[#This Row],[KSnr.]]=EP$7,Tbl.Kosten[[#This Row],[Totaal kosten]],"")</f>
        <v/>
      </c>
      <c r="EQ111" s="160" t="str">
        <f>IF(Tbl.Kosten[[#This Row],[KSnr.]]=EQ$7,Tbl.Kosten[[#This Row],[Totaal kosten]],"")</f>
        <v/>
      </c>
      <c r="ER111" s="154" t="str">
        <f>IFERROR(_xlfn.XLOOKUP(Tbl.Kosten[[#This Row],[Subsidieactiviteit]],Tbl.Subsidiehoogte[Subsidieactiviteit],Tbl.Subsidiehoogte[SAnr.],"",0,1),"")</f>
        <v/>
      </c>
      <c r="ES111" s="160" t="str">
        <f>IF(Tbl.Kosten[[#This Row],[Sanr.]]=ES$7,Tbl.Kosten[[#This Row],[Totaal kosten]],"")</f>
        <v/>
      </c>
      <c r="ET111" s="160" t="str">
        <f>IF(Tbl.Kosten[[#This Row],[Sanr.]]=ET$7,Tbl.Kosten[[#This Row],[Totaal kosten]],"")</f>
        <v/>
      </c>
      <c r="EU111" s="160" t="str">
        <f>IF(Tbl.Kosten[[#This Row],[Sanr.]]=EU$7,Tbl.Kosten[[#This Row],[Totaal kosten]],"")</f>
        <v/>
      </c>
      <c r="EV111" s="160" t="str">
        <f>IF(Tbl.Kosten[[#This Row],[Sanr.]]=EV$7,Tbl.Kosten[[#This Row],[Totaal kosten]],"")</f>
        <v/>
      </c>
      <c r="EW111" s="160" t="str">
        <f>IF(Tbl.Kosten[[#This Row],[Sanr.]]=EW$7,Tbl.Kosten[[#This Row],[Totaal kosten]],"")</f>
        <v/>
      </c>
      <c r="EX111" s="160" t="str">
        <f>IF(Tbl.Kosten[[#This Row],[Sanr.]]=EX$7,Tbl.Kosten[[#This Row],[Totaal kosten]],"")</f>
        <v/>
      </c>
      <c r="EY111" s="160" t="str">
        <f>IF(Tbl.Kosten[[#This Row],[Sanr.]]=EY$7,Tbl.Kosten[[#This Row],[Totaal kosten]],"")</f>
        <v/>
      </c>
      <c r="EZ111" s="160" t="str">
        <f>IF(Tbl.Kosten[[#This Row],[Sanr.]]=EZ$7,Tbl.Kosten[[#This Row],[Totaal kosten]],"")</f>
        <v/>
      </c>
      <c r="FA111" s="160" t="str">
        <f>IF(Tbl.Kosten[[#This Row],[Sanr.]]=FA$7,Tbl.Kosten[[#This Row],[Totaal kosten]],"")</f>
        <v/>
      </c>
      <c r="FB111" s="160" t="str">
        <f>IF(Tbl.Kosten[[#This Row],[Sanr.]]=FB$7,Tbl.Kosten[[#This Row],[Totaal kosten]],"")</f>
        <v/>
      </c>
      <c r="FC111" s="160" t="str">
        <f>IF(Tbl.Kosten[[#This Row],[Sanr.]]=FC$7,Tbl.Kosten[[#This Row],[Totaal kosten]],"")</f>
        <v/>
      </c>
      <c r="FD111" s="160" t="str">
        <f>IF(Tbl.Kosten[[#This Row],[Sanr.]]=FD$7,Tbl.Kosten[[#This Row],[Totaal kosten]],"")</f>
        <v/>
      </c>
      <c r="FE111" s="160" t="str">
        <f>IF(Tbl.Kosten[[#This Row],[Sanr.]]=FE$7,Tbl.Kosten[[#This Row],[Totaal kosten]],"")</f>
        <v/>
      </c>
      <c r="FF111" s="160" t="str">
        <f>IF(Tbl.Kosten[[#This Row],[Sanr.]]=FF$7,Tbl.Kosten[[#This Row],[Totaal kosten]],"")</f>
        <v/>
      </c>
      <c r="FG111" s="160" t="str">
        <f>IF(Tbl.Kosten[[#This Row],[Sanr.]]=FG$7,Tbl.Kosten[[#This Row],[Totaal kosten]],"")</f>
        <v/>
      </c>
      <c r="FH111" s="160" t="str">
        <f>IF(Tbl.Kosten[[#This Row],[Sanr.]]=FH$7,Tbl.Kosten[[#This Row],[Totaal kosten]],"")</f>
        <v/>
      </c>
      <c r="FI111" s="160" t="str">
        <f>IF(Tbl.Kosten[[#This Row],[Sanr.]]=FI$7,Tbl.Kosten[[#This Row],[Totaal kosten]],"")</f>
        <v/>
      </c>
      <c r="FJ111" s="160" t="str">
        <f>IF(Tbl.Kosten[[#This Row],[Sanr.]]=FJ$7,Tbl.Kosten[[#This Row],[Totaal kosten]],"")</f>
        <v/>
      </c>
      <c r="FK111" s="160" t="str">
        <f>IF(Tbl.Kosten[[#This Row],[Sanr.]]=FK$7,Tbl.Kosten[[#This Row],[Totaal kosten]],"")</f>
        <v/>
      </c>
      <c r="FL111" s="160" t="str">
        <f>IF(Tbl.Kosten[[#This Row],[Sanr.]]=FL$7,Tbl.Kosten[[#This Row],[Totaal kosten]],"")</f>
        <v/>
      </c>
      <c r="FM111" s="160" t="str">
        <f>IF(Tbl.Kosten[[#This Row],[Sanr.]]=FM$7,Tbl.Kosten[[#This Row],[Totaal kosten]],"")</f>
        <v/>
      </c>
      <c r="FN111" s="160" t="str">
        <f>IF(Tbl.Kosten[[#This Row],[Sanr.]]=FN$7,Tbl.Kosten[[#This Row],[Totaal kosten]],"")</f>
        <v/>
      </c>
      <c r="FO111" s="160" t="str">
        <f>IF(Tbl.Kosten[[#This Row],[Sanr.]]=FO$7,Tbl.Kosten[[#This Row],[Totaal kosten]],"")</f>
        <v/>
      </c>
      <c r="FP111" s="160" t="str">
        <f>IF(Tbl.Kosten[[#This Row],[Sanr.]]=FP$7,Tbl.Kosten[[#This Row],[Totaal kosten]],"")</f>
        <v/>
      </c>
      <c r="FQ111" s="160" t="str">
        <f>IF(Tbl.Kosten[[#This Row],[Sanr.]]=FQ$7,Tbl.Kosten[[#This Row],[Totaal kosten]],"")</f>
        <v/>
      </c>
      <c r="FR111" s="160" t="str">
        <f>IF(Tbl.Kosten[[#This Row],[Sanr.]]=FR$7,Tbl.Kosten[[#This Row],[Totaal kosten]],"")</f>
        <v/>
      </c>
      <c r="FS111" s="160" t="str">
        <f>IF(Tbl.Kosten[[#This Row],[Sanr.]]=FS$7,Tbl.Kosten[[#This Row],[Totaal kosten]],"")</f>
        <v/>
      </c>
      <c r="FT111" s="160" t="str">
        <f>IF(Tbl.Kosten[[#This Row],[Sanr.]]=FT$7,Tbl.Kosten[[#This Row],[Totaal kosten]],"")</f>
        <v/>
      </c>
      <c r="FU111" s="160" t="str">
        <f>IF(Tbl.Kosten[[#This Row],[Sanr.]]=FU$7,Tbl.Kosten[[#This Row],[Totaal kosten]],"")</f>
        <v/>
      </c>
      <c r="FV111" s="160" t="str">
        <f>IF(Tbl.Kosten[[#This Row],[Sanr.]]=FV$7,Tbl.Kosten[[#This Row],[Totaal kosten]],"")</f>
        <v/>
      </c>
      <c r="FW111" s="160" t="str">
        <f>IFERROR(_xlfn.XLOOKUP(Tbl.Kosten[[#This Row],[Activiteitencode]],Tbl.Activiteiten[Activiteitcode],Tbl.Activiteiten[Anr.],"",0,1),"")</f>
        <v/>
      </c>
      <c r="FX111" s="181" t="str">
        <f>_xlfn.CONCAT(Tbl.Kosten[[#This Row],[Pnr.]],Tbl.Kosten[[#This Row],[Sanr.]])</f>
        <v>P1</v>
      </c>
      <c r="FY111" s="160">
        <f>Tbl.Kosten[[#This Row],[Totaal kosten]]-Tbl.Kosten[[#This Row],[Subsidie]]</f>
        <v>0</v>
      </c>
      <c r="FZ111" s="160">
        <f>IF(Tbl.Kosten[[#This Row],[Pnr.]]=FZ$7,Tbl.Kosten[[#This Row],[Te financieren]],"")</f>
        <v>0</v>
      </c>
      <c r="GA111" s="160" t="str">
        <f>IF(Tbl.Kosten[[#This Row],[Pnr.]]=GA$7,Tbl.Kosten[[#This Row],[Te financieren]],"")</f>
        <v/>
      </c>
      <c r="GB111" s="160" t="str">
        <f>IF(Tbl.Kosten[[#This Row],[Pnr.]]=GB$7,Tbl.Kosten[[#This Row],[Te financieren]],"")</f>
        <v/>
      </c>
      <c r="GC111" s="160" t="str">
        <f>IF(Tbl.Kosten[[#This Row],[Pnr.]]=GC$7,Tbl.Kosten[[#This Row],[Te financieren]],"")</f>
        <v/>
      </c>
      <c r="GD111" s="160" t="str">
        <f>IF(Tbl.Kosten[[#This Row],[Pnr.]]=GD$7,Tbl.Kosten[[#This Row],[Te financieren]],"")</f>
        <v/>
      </c>
      <c r="GE111" s="160" t="str">
        <f>IF(Tbl.Kosten[[#This Row],[Pnr.]]=GE$7,Tbl.Kosten[[#This Row],[Te financieren]],"")</f>
        <v/>
      </c>
      <c r="GF111" s="160" t="str">
        <f>IF(Tbl.Kosten[[#This Row],[Pnr.]]=GF$7,Tbl.Kosten[[#This Row],[Te financieren]],"")</f>
        <v/>
      </c>
      <c r="GG111" s="160" t="str">
        <f>IF(Tbl.Kosten[[#This Row],[Pnr.]]=GG$7,Tbl.Kosten[[#This Row],[Te financieren]],"")</f>
        <v/>
      </c>
      <c r="GH111" s="160" t="str">
        <f>IF(Tbl.Kosten[[#This Row],[Pnr.]]=GH$7,Tbl.Kosten[[#This Row],[Te financieren]],"")</f>
        <v/>
      </c>
      <c r="GI111" s="160" t="str">
        <f>IF(Tbl.Kosten[[#This Row],[Pnr.]]=GI$7,Tbl.Kosten[[#This Row],[Te financieren]],"")</f>
        <v/>
      </c>
      <c r="GJ111" s="160" t="str">
        <f>IF(Tbl.Kosten[[#This Row],[Pnr.]]=GJ$7,Tbl.Kosten[[#This Row],[Te financieren]],"")</f>
        <v/>
      </c>
      <c r="GK111" s="160" t="str">
        <f>IF(Tbl.Kosten[[#This Row],[Pnr.]]=GK$7,Tbl.Kosten[[#This Row],[Te financieren]],"")</f>
        <v/>
      </c>
      <c r="GL111" s="160" t="str">
        <f>IF(Tbl.Kosten[[#This Row],[Pnr.]]=GL$7,Tbl.Kosten[[#This Row],[Te financieren]],"")</f>
        <v/>
      </c>
      <c r="GM111" s="160" t="str">
        <f>IF(Tbl.Kosten[[#This Row],[Pnr.]]=GM$7,Tbl.Kosten[[#This Row],[Te financieren]],"")</f>
        <v/>
      </c>
      <c r="GN111" s="160" t="str">
        <f>IF(Tbl.Kosten[[#This Row],[Pnr.]]=GN$7,Tbl.Kosten[[#This Row],[Te financieren]],"")</f>
        <v/>
      </c>
      <c r="GO111" s="160" t="str">
        <f>IF(Tbl.Kosten[[#This Row],[Pnr.]]=GO$7,Tbl.Kosten[[#This Row],[Te financieren]],"")</f>
        <v/>
      </c>
      <c r="GP111" s="160" t="str">
        <f>IF(Tbl.Kosten[[#This Row],[Pnr.]]=GP$7,Tbl.Kosten[[#This Row],[Te financieren]],"")</f>
        <v/>
      </c>
      <c r="GQ111" s="160" t="str">
        <f>IF(Tbl.Kosten[[#This Row],[Pnr.]]=GQ$7,Tbl.Kosten[[#This Row],[Te financieren]],"")</f>
        <v/>
      </c>
      <c r="GR111" s="160" t="str">
        <f>IF(Tbl.Kosten[[#This Row],[Pnr.]]=GR$7,Tbl.Kosten[[#This Row],[Te financieren]],"")</f>
        <v/>
      </c>
      <c r="GS111" s="160" t="str">
        <f>IF(Tbl.Kosten[[#This Row],[Pnr.]]=GS$7,Tbl.Kosten[[#This Row],[Te financieren]],"")</f>
        <v/>
      </c>
      <c r="GT111" s="160" t="str">
        <f>IF(Tbl.Kosten[[#This Row],[Pnr.]]=GT$7,Tbl.Kosten[[#This Row],[Te financieren]],"")</f>
        <v/>
      </c>
      <c r="GU111" s="160" t="str">
        <f>IF(Tbl.Kosten[[#This Row],[Pnr.]]=GU$7,Tbl.Kosten[[#This Row],[Te financieren]],"")</f>
        <v/>
      </c>
      <c r="GV111" s="160" t="str">
        <f>IF(Tbl.Kosten[[#This Row],[Pnr.]]=GV$7,Tbl.Kosten[[#This Row],[Te financieren]],"")</f>
        <v/>
      </c>
      <c r="GW111" s="160" t="str">
        <f>IF(Tbl.Kosten[[#This Row],[Pnr.]]=GW$7,Tbl.Kosten[[#This Row],[Te financieren]],"")</f>
        <v/>
      </c>
      <c r="GX111" s="160" t="str">
        <f>IF(Tbl.Kosten[[#This Row],[Pnr.]]=GX$7,Tbl.Kosten[[#This Row],[Te financieren]],"")</f>
        <v/>
      </c>
      <c r="GY111" s="160" t="str">
        <f>IF(Tbl.Kosten[[#This Row],[Pnr.]]=GY$7,Tbl.Kosten[[#This Row],[Te financieren]],"")</f>
        <v/>
      </c>
      <c r="GZ111" s="160" t="str">
        <f>IF(Tbl.Kosten[[#This Row],[Pnr.]]=GZ$7,Tbl.Kosten[[#This Row],[Te financieren]],"")</f>
        <v/>
      </c>
      <c r="HA111" s="160" t="str">
        <f>IF(Tbl.Kosten[[#This Row],[Pnr.]]=HA$7,Tbl.Kosten[[#This Row],[Te financieren]],"")</f>
        <v/>
      </c>
      <c r="HB111" s="160" t="str">
        <f>IF(Tbl.Kosten[[#This Row],[Pnr.]]=HB$7,Tbl.Kosten[[#This Row],[Te financieren]],"")</f>
        <v/>
      </c>
      <c r="HC111" s="160" t="str">
        <f>IF(Tbl.Kosten[[#This Row],[Pnr.]]=HC$7,Tbl.Kosten[[#This Row],[Te financieren]],"")</f>
        <v/>
      </c>
      <c r="HD111" s="160" t="str">
        <f>IF(Tbl.Kosten[[#This Row],[Pnr.]]=HD$7,Tbl.Kosten[[#This Row],[Te financieren]],"")</f>
        <v/>
      </c>
      <c r="HE111" s="160" t="str">
        <f>IF(Tbl.Kosten[[#This Row],[Pnr.]]=HE$7,Tbl.Kosten[[#This Row],[Te financieren]],"")</f>
        <v/>
      </c>
      <c r="HF111" s="160" t="str">
        <f>IF(Tbl.Kosten[[#This Row],[Pnr.]]=HF$7,Tbl.Kosten[[#This Row],[Te financieren]],"")</f>
        <v/>
      </c>
      <c r="HG111" s="160" t="str">
        <f>IF(Tbl.Kosten[[#This Row],[Pnr.]]=HG$7,Tbl.Kosten[[#This Row],[Te financieren]],"")</f>
        <v/>
      </c>
      <c r="HH111" s="160" t="str">
        <f>IF(Tbl.Kosten[[#This Row],[Pnr.]]=HH$7,Tbl.Kosten[[#This Row],[Te financieren]],"")</f>
        <v/>
      </c>
      <c r="HI111" s="160" t="str">
        <f>IF(Tbl.Kosten[[#This Row],[Pnr.]]=HI$7,Tbl.Kosten[[#This Row],[Te financieren]],"")</f>
        <v/>
      </c>
      <c r="HJ111" s="160" t="str">
        <f>IF(Tbl.Kosten[[#This Row],[Pnr.]]=HJ$7,Tbl.Kosten[[#This Row],[Te financieren]],"")</f>
        <v/>
      </c>
      <c r="HK111" s="160" t="str">
        <f>IF(Tbl.Kosten[[#This Row],[Pnr.]]=HK$7,Tbl.Kosten[[#This Row],[Te financieren]],"")</f>
        <v/>
      </c>
      <c r="HL111" s="160" t="str">
        <f>IF(Tbl.Kosten[[#This Row],[Pnr.]]=HL$7,Tbl.Kosten[[#This Row],[Te financieren]],"")</f>
        <v/>
      </c>
      <c r="HM111" s="160" t="str">
        <f>IF(Tbl.Kosten[[#This Row],[Pnr.]]=HM$7,Tbl.Kosten[[#This Row],[Te financieren]],"")</f>
        <v/>
      </c>
      <c r="HN111" s="160" t="str">
        <f>IF(Tbl.Kosten[[#This Row],[Pnr.]]=HN$7,Tbl.Kosten[[#This Row],[Te financieren]],"")</f>
        <v/>
      </c>
      <c r="HO111" s="160" t="str">
        <f>IF(Tbl.Kosten[[#This Row],[Pnr.]]=HO$7,Tbl.Kosten[[#This Row],[Te financieren]],"")</f>
        <v/>
      </c>
      <c r="HP111" s="160" t="str">
        <f>IF(Tbl.Kosten[[#This Row],[Pnr.]]=HP$7,Tbl.Kosten[[#This Row],[Te financieren]],"")</f>
        <v/>
      </c>
      <c r="HQ111" s="160" t="str">
        <f>IF(Tbl.Kosten[[#This Row],[Pnr.]]=HQ$7,Tbl.Kosten[[#This Row],[Te financieren]],"")</f>
        <v/>
      </c>
      <c r="HR111" s="160" t="str">
        <f>IF(Tbl.Kosten[[#This Row],[Pnr.]]=HR$7,Tbl.Kosten[[#This Row],[Te financieren]],"")</f>
        <v/>
      </c>
      <c r="HS111" s="160" t="str">
        <f>IF(Tbl.Kosten[[#This Row],[Pnr.]]=HS$7,Tbl.Kosten[[#This Row],[Te financieren]],"")</f>
        <v/>
      </c>
      <c r="HT111" s="160" t="str">
        <f>IF(Tbl.Kosten[[#This Row],[Pnr.]]=HT$7,Tbl.Kosten[[#This Row],[Te financieren]],"")</f>
        <v/>
      </c>
      <c r="HU111" s="160" t="str">
        <f>IF(Tbl.Kosten[[#This Row],[Pnr.]]=HU$7,Tbl.Kosten[[#This Row],[Te financieren]],"")</f>
        <v/>
      </c>
      <c r="HV111" s="160" t="str">
        <f>IF(Tbl.Kosten[[#This Row],[Pnr.]]=HV$7,Tbl.Kosten[[#This Row],[Te financieren]],"")</f>
        <v/>
      </c>
      <c r="HW111" s="160" t="str">
        <f>IF(Tbl.Kosten[[#This Row],[Pnr.]]=HW$7,Tbl.Kosten[[#This Row],[Te financieren]],"")</f>
        <v/>
      </c>
    </row>
    <row r="112" spans="2:231" x14ac:dyDescent="0.3">
      <c r="B112" s="144"/>
      <c r="C112" s="147"/>
      <c r="D112" s="146"/>
      <c r="E112" s="147"/>
      <c r="F112" s="145"/>
      <c r="G112" s="11" t="str">
        <f>IF(Tbl.Kosten[[#This Row],[Medewerker e/o 
functie]]&lt;&gt;"",_xlfn.XLOOKUP(Tbl.Kosten[[#This Row],[Medewerker e/o 
functie]],Tbl.Uurtarief[Medewerker en/of functie],Tbl.Uurtarief[Uurtarief],"",0,1),"")</f>
        <v/>
      </c>
      <c r="H112" s="121">
        <f>IFERROR(Tbl.Kosten[[#This Row],[Uren]]*Tbl.Kosten[[#This Row],[Uurtarief]],0)</f>
        <v>0</v>
      </c>
      <c r="I112" s="119" t="str">
        <f>IF(Tbl.Kosten[[#This Row],[Subtotaal uren]]&lt;&gt;0,_xlfn.XLOOKUP(Tbl.Kosten[[#This Row],[Medewerker e/o 
functie]],Tbl.Uurtarief[Medewerker en/of functie],Tbl.Uurtarief[Kostensoort arbeid],"",0,1),"")</f>
        <v/>
      </c>
      <c r="J112" s="147"/>
      <c r="K112" s="145"/>
      <c r="L112" s="149" t="str">
        <f>IF(Tbl.Kosten[[#This Row],[Activum]]&lt;&gt;"",_xlfn.XLOOKUP(Tbl.Kosten[[#This Row],[Activum]],Tbl.Afschrijvingskosten[Activum],Tbl.Afschrijvingskosten[Tarief per afschrijvings-eenheid],"",0,1),"")</f>
        <v/>
      </c>
      <c r="M112" s="122">
        <f>IFERROR(Tbl.Kosten[[#This Row],[Een-
heden]]*Tbl.Kosten[[#This Row],[Afschrijvings-
tarief]],0)</f>
        <v>0</v>
      </c>
      <c r="N112" s="122" t="str">
        <f>IF(Tbl.Kosten[[#This Row],[Subtotaal afschrijving]]&lt;&gt;0,Lijsten!A110,"")</f>
        <v/>
      </c>
      <c r="O112" s="150"/>
      <c r="P112" s="145"/>
      <c r="Q112" s="148"/>
      <c r="R112" s="122">
        <f>IFERROR(Tbl.Kosten[[#This Row],[Aantal]]*Tbl.Kosten[[#This Row],[Tarief]],0)</f>
        <v>0</v>
      </c>
      <c r="S112" s="8">
        <f>IFERROR(Tbl.Kosten[[#This Row],[Subtotaal overige kosten]]+Tbl.Kosten[[#This Row],[Subtotaal uren]]+Tbl.Kosten[[#This Row],[Subtotaal afschrijving]],0)</f>
        <v>0</v>
      </c>
      <c r="T112" s="8">
        <f>IFERROR(Tbl.Kosten[[#This Row],[Totaal kosten]]*Tbl.Kosten[[#This Row],[Subsidie%]],0)</f>
        <v>0</v>
      </c>
      <c r="U112" s="4" t="str" cm="1">
        <f t="array" ref="U112">IFERROR(_xlfn.IFS(Tbl.Kosten[[#This Row],[Subtotaal uren]]&lt;&gt;0,Tbl.Kosten[[#This Row],[Kostensoort arbeid]],Tbl.Kosten[[#This Row],[Subtotaal afschrijving]]&lt;&gt;0,Tbl.Kosten[[#This Row],[Kostensoort afschrijving]],Tbl.Kosten[[#This Row],[Subtotaal overige kosten]]&lt;&gt;0,Tbl.Kosten[[#This Row],[Kostensoort overig]]),"")</f>
        <v/>
      </c>
      <c r="V112" s="4" t="str">
        <f>IFERROR(_xlfn.XLOOKUP(Tbl.Kosten[[#This Row],[Activiteitencode]],Tbl.Activiteiten[Activiteitcode],Tbl.Activiteiten[Werkpakketcode],"",0,1),"")</f>
        <v/>
      </c>
      <c r="W112" s="4" t="str">
        <f>IFERROR(_xlfn.XLOOKUP(Tbl.Kosten[[#This Row],[Werkpakketcode]],Tbl.Werkpakketten[Werkpakketcode],Tbl.Werkpakketten[Subsidiabele activiteit],"",0,1),"")</f>
        <v/>
      </c>
      <c r="X112" s="12">
        <f>IFERROR(_xlfn.XLOOKUP(Tbl.Kosten[[#This Row],[Sanr.]],Tbl.Subsidiehoogte[SAnr.],Tbl.Subsidiehoogte[Sub. Percentage],0,0,1),0)</f>
        <v>0</v>
      </c>
      <c r="Y112" s="154" t="str">
        <f>IFERROR(_xlfn.XLOOKUP(Tbl.Kosten[[#This Row],[Partnercode]],Tbl.Projectpartners[Partnercode],Tbl.Projectpartners[PNr.],"",0,1),"")</f>
        <v>P1</v>
      </c>
      <c r="Z112" s="158">
        <f>IF(Tbl.Kosten[[#This Row],[Pnr.]]=Z$7,Tbl.Kosten[[#This Row],[Totaal kosten]],"")</f>
        <v>0</v>
      </c>
      <c r="AA112" s="158" t="str">
        <f>IF(Tbl.Kosten[[#This Row],[Pnr.]]=AA$7,Tbl.Kosten[[#This Row],[Totaal kosten]],"")</f>
        <v/>
      </c>
      <c r="AB112" s="158" t="str">
        <f>IF(Tbl.Kosten[[#This Row],[Pnr.]]=AB$7,Tbl.Kosten[[#This Row],[Totaal kosten]],"")</f>
        <v/>
      </c>
      <c r="AC112" s="158" t="str">
        <f>IF(Tbl.Kosten[[#This Row],[Pnr.]]=AC$7,Tbl.Kosten[[#This Row],[Totaal kosten]],"")</f>
        <v/>
      </c>
      <c r="AD112" s="158" t="str">
        <f>IF(Tbl.Kosten[[#This Row],[Pnr.]]=AD$7,Tbl.Kosten[[#This Row],[Totaal kosten]],"")</f>
        <v/>
      </c>
      <c r="AE112" s="158" t="str">
        <f>IF(Tbl.Kosten[[#This Row],[Pnr.]]=AE$7,Tbl.Kosten[[#This Row],[Totaal kosten]],"")</f>
        <v/>
      </c>
      <c r="AF112" s="158" t="str">
        <f>IF(Tbl.Kosten[[#This Row],[Pnr.]]=AF$7,Tbl.Kosten[[#This Row],[Totaal kosten]],"")</f>
        <v/>
      </c>
      <c r="AG112" s="158" t="str">
        <f>IF(Tbl.Kosten[[#This Row],[Pnr.]]=AG$7,Tbl.Kosten[[#This Row],[Totaal kosten]],"")</f>
        <v/>
      </c>
      <c r="AH112" s="158" t="str">
        <f>IF(Tbl.Kosten[[#This Row],[Pnr.]]=AH$7,Tbl.Kosten[[#This Row],[Totaal kosten]],"")</f>
        <v/>
      </c>
      <c r="AI112" s="158" t="str">
        <f>IF(Tbl.Kosten[[#This Row],[Pnr.]]=AI$7,Tbl.Kosten[[#This Row],[Totaal kosten]],"")</f>
        <v/>
      </c>
      <c r="AJ112" s="158" t="str">
        <f>IF(Tbl.Kosten[[#This Row],[Pnr.]]=AJ$7,Tbl.Kosten[[#This Row],[Totaal kosten]],"")</f>
        <v/>
      </c>
      <c r="AK112" s="158" t="str">
        <f>IF(Tbl.Kosten[[#This Row],[Pnr.]]=AK$7,Tbl.Kosten[[#This Row],[Totaal kosten]],"")</f>
        <v/>
      </c>
      <c r="AL112" s="158" t="str">
        <f>IF(Tbl.Kosten[[#This Row],[Pnr.]]=AL$7,Tbl.Kosten[[#This Row],[Totaal kosten]],"")</f>
        <v/>
      </c>
      <c r="AM112" s="158" t="str">
        <f>IF(Tbl.Kosten[[#This Row],[Pnr.]]=AM$7,Tbl.Kosten[[#This Row],[Totaal kosten]],"")</f>
        <v/>
      </c>
      <c r="AN112" s="158" t="str">
        <f>IF(Tbl.Kosten[[#This Row],[Pnr.]]=AN$7,Tbl.Kosten[[#This Row],[Totaal kosten]],"")</f>
        <v/>
      </c>
      <c r="AO112" s="158" t="str">
        <f>IF(Tbl.Kosten[[#This Row],[Pnr.]]=AO$7,Tbl.Kosten[[#This Row],[Totaal kosten]],"")</f>
        <v/>
      </c>
      <c r="AP112" s="158" t="str">
        <f>IF(Tbl.Kosten[[#This Row],[Pnr.]]=AP$7,Tbl.Kosten[[#This Row],[Totaal kosten]],"")</f>
        <v/>
      </c>
      <c r="AQ112" s="158" t="str">
        <f>IF(Tbl.Kosten[[#This Row],[Pnr.]]=AQ$7,Tbl.Kosten[[#This Row],[Totaal kosten]],"")</f>
        <v/>
      </c>
      <c r="AR112" s="158" t="str">
        <f>IF(Tbl.Kosten[[#This Row],[Pnr.]]=AR$7,Tbl.Kosten[[#This Row],[Totaal kosten]],"")</f>
        <v/>
      </c>
      <c r="AS112" s="158" t="str">
        <f>IF(Tbl.Kosten[[#This Row],[Pnr.]]=AS$7,Tbl.Kosten[[#This Row],[Totaal kosten]],"")</f>
        <v/>
      </c>
      <c r="AT112" s="158" t="str">
        <f>IF(Tbl.Kosten[[#This Row],[Pnr.]]=AT$7,Tbl.Kosten[[#This Row],[Totaal kosten]],"")</f>
        <v/>
      </c>
      <c r="AU112" s="158" t="str">
        <f>IF(Tbl.Kosten[[#This Row],[Pnr.]]=AU$7,Tbl.Kosten[[#This Row],[Totaal kosten]],"")</f>
        <v/>
      </c>
      <c r="AV112" s="158" t="str">
        <f>IF(Tbl.Kosten[[#This Row],[Pnr.]]=AV$7,Tbl.Kosten[[#This Row],[Totaal kosten]],"")</f>
        <v/>
      </c>
      <c r="AW112" s="158" t="str">
        <f>IF(Tbl.Kosten[[#This Row],[Pnr.]]=AW$7,Tbl.Kosten[[#This Row],[Totaal kosten]],"")</f>
        <v/>
      </c>
      <c r="AX112" s="158" t="str">
        <f>IF(Tbl.Kosten[[#This Row],[Pnr.]]=AX$7,Tbl.Kosten[[#This Row],[Totaal kosten]],"")</f>
        <v/>
      </c>
      <c r="AY112" s="158" t="str">
        <f>IF(Tbl.Kosten[[#This Row],[Pnr.]]=AY$7,Tbl.Kosten[[#This Row],[Totaal kosten]],"")</f>
        <v/>
      </c>
      <c r="AZ112" s="158" t="str">
        <f>IF(Tbl.Kosten[[#This Row],[Pnr.]]=AZ$7,Tbl.Kosten[[#This Row],[Totaal kosten]],"")</f>
        <v/>
      </c>
      <c r="BA112" s="158" t="str">
        <f>IF(Tbl.Kosten[[#This Row],[Pnr.]]=BA$7,Tbl.Kosten[[#This Row],[Totaal kosten]],"")</f>
        <v/>
      </c>
      <c r="BB112" s="158" t="str">
        <f>IF(Tbl.Kosten[[#This Row],[Pnr.]]=BB$7,Tbl.Kosten[[#This Row],[Totaal kosten]],"")</f>
        <v/>
      </c>
      <c r="BC112" s="158" t="str">
        <f>IF(Tbl.Kosten[[#This Row],[Pnr.]]=BC$7,Tbl.Kosten[[#This Row],[Totaal kosten]],"")</f>
        <v/>
      </c>
      <c r="BD112" s="158" t="str">
        <f>IF(Tbl.Kosten[[#This Row],[Pnr.]]=BD$7,Tbl.Kosten[[#This Row],[Totaal kosten]],"")</f>
        <v/>
      </c>
      <c r="BE112" s="158" t="str">
        <f>IF(Tbl.Kosten[[#This Row],[Pnr.]]=BE$7,Tbl.Kosten[[#This Row],[Totaal kosten]],"")</f>
        <v/>
      </c>
      <c r="BF112" s="158" t="str">
        <f>IF(Tbl.Kosten[[#This Row],[Pnr.]]=BF$7,Tbl.Kosten[[#This Row],[Totaal kosten]],"")</f>
        <v/>
      </c>
      <c r="BG112" s="158" t="str">
        <f>IF(Tbl.Kosten[[#This Row],[Pnr.]]=BG$7,Tbl.Kosten[[#This Row],[Totaal kosten]],"")</f>
        <v/>
      </c>
      <c r="BH112" s="158" t="str">
        <f>IF(Tbl.Kosten[[#This Row],[Pnr.]]=BH$7,Tbl.Kosten[[#This Row],[Totaal kosten]],"")</f>
        <v/>
      </c>
      <c r="BI112" s="158" t="str">
        <f>IF(Tbl.Kosten[[#This Row],[Pnr.]]=BI$7,Tbl.Kosten[[#This Row],[Totaal kosten]],"")</f>
        <v/>
      </c>
      <c r="BJ112" s="158" t="str">
        <f>IF(Tbl.Kosten[[#This Row],[Pnr.]]=BJ$7,Tbl.Kosten[[#This Row],[Totaal kosten]],"")</f>
        <v/>
      </c>
      <c r="BK112" s="158" t="str">
        <f>IF(Tbl.Kosten[[#This Row],[Pnr.]]=BK$7,Tbl.Kosten[[#This Row],[Totaal kosten]],"")</f>
        <v/>
      </c>
      <c r="BL112" s="158" t="str">
        <f>IF(Tbl.Kosten[[#This Row],[Pnr.]]=BL$7,Tbl.Kosten[[#This Row],[Totaal kosten]],"")</f>
        <v/>
      </c>
      <c r="BM112" s="158" t="str">
        <f>IF(Tbl.Kosten[[#This Row],[Pnr.]]=BM$7,Tbl.Kosten[[#This Row],[Totaal kosten]],"")</f>
        <v/>
      </c>
      <c r="BN112" s="158" t="str">
        <f>IF(Tbl.Kosten[[#This Row],[Pnr.]]=BN$7,Tbl.Kosten[[#This Row],[Totaal kosten]],"")</f>
        <v/>
      </c>
      <c r="BO112" s="158" t="str">
        <f>IF(Tbl.Kosten[[#This Row],[Pnr.]]=BO$7,Tbl.Kosten[[#This Row],[Totaal kosten]],"")</f>
        <v/>
      </c>
      <c r="BP112" s="158" t="str">
        <f>IF(Tbl.Kosten[[#This Row],[Pnr.]]=BP$7,Tbl.Kosten[[#This Row],[Totaal kosten]],"")</f>
        <v/>
      </c>
      <c r="BQ112" s="158" t="str">
        <f>IF(Tbl.Kosten[[#This Row],[Pnr.]]=BQ$7,Tbl.Kosten[[#This Row],[Totaal kosten]],"")</f>
        <v/>
      </c>
      <c r="BR112" s="158" t="str">
        <f>IF(Tbl.Kosten[[#This Row],[Pnr.]]=BR$7,Tbl.Kosten[[#This Row],[Totaal kosten]],"")</f>
        <v/>
      </c>
      <c r="BS112" s="158" t="str">
        <f>IF(Tbl.Kosten[[#This Row],[Pnr.]]=BS$7,Tbl.Kosten[[#This Row],[Totaal kosten]],"")</f>
        <v/>
      </c>
      <c r="BT112" s="158" t="str">
        <f>IF(Tbl.Kosten[[#This Row],[Pnr.]]=BT$7,Tbl.Kosten[[#This Row],[Totaal kosten]],"")</f>
        <v/>
      </c>
      <c r="BU112" s="158" t="str">
        <f>IF(Tbl.Kosten[[#This Row],[Pnr.]]=BU$7,Tbl.Kosten[[#This Row],[Totaal kosten]],"")</f>
        <v/>
      </c>
      <c r="BV112" s="158" t="str">
        <f>IF(Tbl.Kosten[[#This Row],[Pnr.]]=BV$7,Tbl.Kosten[[#This Row],[Totaal kosten]],"")</f>
        <v/>
      </c>
      <c r="BW112" s="158" t="str">
        <f>IF(Tbl.Kosten[[#This Row],[Pnr.]]=BW$7,Tbl.Kosten[[#This Row],[Totaal kosten]],"")</f>
        <v/>
      </c>
      <c r="BX112" s="158" t="str">
        <f>IFERROR(_xlfn.XLOOKUP(Tbl.Kosten[[#This Row],[Werkpakketcode]],Tbl.Werkpakketten[Werkpakketcode],Tbl.Werkpakketten[WPnr.],"",0,1),"")</f>
        <v/>
      </c>
      <c r="BY112" s="158" t="str">
        <f>IF(Tbl.Kosten[[#This Row],[WPnr.]]=BY$7,Tbl.Kosten[[#This Row],[Totaal kosten]],"")</f>
        <v/>
      </c>
      <c r="BZ112" s="158" t="str">
        <f>IF(Tbl.Kosten[[#This Row],[WPnr.]]=BZ$7,Tbl.Kosten[[#This Row],[Totaal kosten]],"")</f>
        <v/>
      </c>
      <c r="CA112" s="158" t="str">
        <f>IF(Tbl.Kosten[[#This Row],[WPnr.]]=CA$7,Tbl.Kosten[[#This Row],[Totaal kosten]],"")</f>
        <v/>
      </c>
      <c r="CB112" s="158" t="str">
        <f>IF(Tbl.Kosten[[#This Row],[WPnr.]]=CB$7,Tbl.Kosten[[#This Row],[Totaal kosten]],"")</f>
        <v/>
      </c>
      <c r="CC112" s="158" t="str">
        <f>IF(Tbl.Kosten[[#This Row],[WPnr.]]=CC$7,Tbl.Kosten[[#This Row],[Totaal kosten]],"")</f>
        <v/>
      </c>
      <c r="CD112" s="158" t="str">
        <f>IF(Tbl.Kosten[[#This Row],[WPnr.]]=CD$7,Tbl.Kosten[[#This Row],[Totaal kosten]],"")</f>
        <v/>
      </c>
      <c r="CE112" s="158" t="str">
        <f>IF(Tbl.Kosten[[#This Row],[WPnr.]]=CE$7,Tbl.Kosten[[#This Row],[Totaal kosten]],"")</f>
        <v/>
      </c>
      <c r="CF112" s="158" t="str">
        <f>IF(Tbl.Kosten[[#This Row],[WPnr.]]=CF$7,Tbl.Kosten[[#This Row],[Totaal kosten]],"")</f>
        <v/>
      </c>
      <c r="CG112" s="158" t="str">
        <f>IF(Tbl.Kosten[[#This Row],[WPnr.]]=CG$7,Tbl.Kosten[[#This Row],[Totaal kosten]],"")</f>
        <v/>
      </c>
      <c r="CH112" s="158" t="str">
        <f>IF(Tbl.Kosten[[#This Row],[WPnr.]]=CH$7,Tbl.Kosten[[#This Row],[Totaal kosten]],"")</f>
        <v/>
      </c>
      <c r="CI112" s="158" t="str">
        <f>IF(Tbl.Kosten[[#This Row],[WPnr.]]=CI$7,Tbl.Kosten[[#This Row],[Totaal kosten]],"")</f>
        <v/>
      </c>
      <c r="CJ112" s="158" t="str">
        <f>IF(Tbl.Kosten[[#This Row],[WPnr.]]=CJ$7,Tbl.Kosten[[#This Row],[Totaal kosten]],"")</f>
        <v/>
      </c>
      <c r="CK112" s="158" t="str">
        <f>IF(Tbl.Kosten[[#This Row],[WPnr.]]=CK$7,Tbl.Kosten[[#This Row],[Totaal kosten]],"")</f>
        <v/>
      </c>
      <c r="CL112" s="158" t="str">
        <f>IF(Tbl.Kosten[[#This Row],[WPnr.]]=CL$7,Tbl.Kosten[[#This Row],[Totaal kosten]],"")</f>
        <v/>
      </c>
      <c r="CM112" s="158" t="str">
        <f>IF(Tbl.Kosten[[#This Row],[WPnr.]]=CM$7,Tbl.Kosten[[#This Row],[Totaal kosten]],"")</f>
        <v/>
      </c>
      <c r="CN112" s="158" t="str">
        <f>IF(Tbl.Kosten[[#This Row],[WPnr.]]=CN$7,Tbl.Kosten[[#This Row],[Totaal kosten]],"")</f>
        <v/>
      </c>
      <c r="CO112" s="158" t="str">
        <f>IF(Tbl.Kosten[[#This Row],[WPnr.]]=CO$7,Tbl.Kosten[[#This Row],[Totaal kosten]],"")</f>
        <v/>
      </c>
      <c r="CP112" s="158" t="str">
        <f>IF(Tbl.Kosten[[#This Row],[WPnr.]]=CP$7,Tbl.Kosten[[#This Row],[Totaal kosten]],"")</f>
        <v/>
      </c>
      <c r="CQ112" s="158" t="str">
        <f>IF(Tbl.Kosten[[#This Row],[WPnr.]]=CQ$7,Tbl.Kosten[[#This Row],[Totaal kosten]],"")</f>
        <v/>
      </c>
      <c r="CR112" s="158" t="str">
        <f>IF(Tbl.Kosten[[#This Row],[WPnr.]]=CR$7,Tbl.Kosten[[#This Row],[Totaal kosten]],"")</f>
        <v/>
      </c>
      <c r="CS112" s="158" t="str">
        <f>IF(Tbl.Kosten[[#This Row],[WPnr.]]=CS$7,Tbl.Kosten[[#This Row],[Totaal kosten]],"")</f>
        <v/>
      </c>
      <c r="CT112" s="158" t="str">
        <f>IF(Tbl.Kosten[[#This Row],[WPnr.]]=CT$7,Tbl.Kosten[[#This Row],[Totaal kosten]],"")</f>
        <v/>
      </c>
      <c r="CU112" s="158" t="str">
        <f>IF(Tbl.Kosten[[#This Row],[WPnr.]]=CU$7,Tbl.Kosten[[#This Row],[Totaal kosten]],"")</f>
        <v/>
      </c>
      <c r="CV112" s="158" t="str">
        <f>IF(Tbl.Kosten[[#This Row],[WPnr.]]=CV$7,Tbl.Kosten[[#This Row],[Totaal kosten]],"")</f>
        <v/>
      </c>
      <c r="CW112" s="158" t="str">
        <f>IF(Tbl.Kosten[[#This Row],[WPnr.]]=CW$7,Tbl.Kosten[[#This Row],[Totaal kosten]],"")</f>
        <v/>
      </c>
      <c r="CX112" s="158" t="str">
        <f>IF(Tbl.Kosten[[#This Row],[WPnr.]]=CX$7,Tbl.Kosten[[#This Row],[Totaal kosten]],"")</f>
        <v/>
      </c>
      <c r="CY112" s="158" t="str">
        <f>IF(Tbl.Kosten[[#This Row],[WPnr.]]=CY$7,Tbl.Kosten[[#This Row],[Totaal kosten]],"")</f>
        <v/>
      </c>
      <c r="CZ112" s="158" t="str">
        <f>IF(Tbl.Kosten[[#This Row],[WPnr.]]=CZ$7,Tbl.Kosten[[#This Row],[Totaal kosten]],"")</f>
        <v/>
      </c>
      <c r="DA112" s="158" t="str">
        <f>IF(Tbl.Kosten[[#This Row],[WPnr.]]=DA$7,Tbl.Kosten[[#This Row],[Totaal kosten]],"")</f>
        <v/>
      </c>
      <c r="DB112" s="158" t="str">
        <f>IF(Tbl.Kosten[[#This Row],[WPnr.]]=DB$7,Tbl.Kosten[[#This Row],[Totaal kosten]],"")</f>
        <v/>
      </c>
      <c r="DC112" s="158" t="str">
        <f>IF(Tbl.Kosten[[#This Row],[WPnr.]]=DC$7,Tbl.Kosten[[#This Row],[Totaal kosten]],"")</f>
        <v/>
      </c>
      <c r="DD112" s="158" t="str">
        <f>IF(Tbl.Kosten[[#This Row],[WPnr.]]=DD$7,Tbl.Kosten[[#This Row],[Totaal kosten]],"")</f>
        <v/>
      </c>
      <c r="DE112" s="158" t="str">
        <f>IF(Tbl.Kosten[[#This Row],[WPnr.]]=DE$7,Tbl.Kosten[[#This Row],[Totaal kosten]],"")</f>
        <v/>
      </c>
      <c r="DF112" s="158" t="str">
        <f>IF(Tbl.Kosten[[#This Row],[WPnr.]]=DF$7,Tbl.Kosten[[#This Row],[Totaal kosten]],"")</f>
        <v/>
      </c>
      <c r="DG112" s="158" t="str">
        <f>IF(Tbl.Kosten[[#This Row],[WPnr.]]=DG$7,Tbl.Kosten[[#This Row],[Totaal kosten]],"")</f>
        <v/>
      </c>
      <c r="DH112" s="158" t="str">
        <f>IF(Tbl.Kosten[[#This Row],[WPnr.]]=DH$7,Tbl.Kosten[[#This Row],[Totaal kosten]],"")</f>
        <v/>
      </c>
      <c r="DI112" s="158" t="str">
        <f>IF(Tbl.Kosten[[#This Row],[WPnr.]]=DI$7,Tbl.Kosten[[#This Row],[Totaal kosten]],"")</f>
        <v/>
      </c>
      <c r="DJ112" s="158" t="str">
        <f>IF(Tbl.Kosten[[#This Row],[WPnr.]]=DJ$7,Tbl.Kosten[[#This Row],[Totaal kosten]],"")</f>
        <v/>
      </c>
      <c r="DK112" s="158" t="str">
        <f>IF(Tbl.Kosten[[#This Row],[WPnr.]]=DK$7,Tbl.Kosten[[#This Row],[Totaal kosten]],"")</f>
        <v/>
      </c>
      <c r="DL112" s="158" t="str">
        <f>IF(Tbl.Kosten[[#This Row],[WPnr.]]=DL$7,Tbl.Kosten[[#This Row],[Totaal kosten]],"")</f>
        <v/>
      </c>
      <c r="DM112" s="158" t="str">
        <f>IF(Tbl.Kosten[[#This Row],[WPnr.]]=DM$7,Tbl.Kosten[[#This Row],[Totaal kosten]],"")</f>
        <v/>
      </c>
      <c r="DN112" s="158" t="str">
        <f>IF(Tbl.Kosten[[#This Row],[WPnr.]]=DN$7,Tbl.Kosten[[#This Row],[Totaal kosten]],"")</f>
        <v/>
      </c>
      <c r="DO112" s="158" t="str">
        <f>IF(Tbl.Kosten[[#This Row],[WPnr.]]=DO$7,Tbl.Kosten[[#This Row],[Totaal kosten]],"")</f>
        <v/>
      </c>
      <c r="DP112" s="158" t="str">
        <f>IF(Tbl.Kosten[[#This Row],[WPnr.]]=DP$7,Tbl.Kosten[[#This Row],[Totaal kosten]],"")</f>
        <v/>
      </c>
      <c r="DQ112" s="158" t="str">
        <f>IF(Tbl.Kosten[[#This Row],[WPnr.]]=DQ$7,Tbl.Kosten[[#This Row],[Totaal kosten]],"")</f>
        <v/>
      </c>
      <c r="DR112" s="158" t="str">
        <f>IF(Tbl.Kosten[[#This Row],[WPnr.]]=DR$7,Tbl.Kosten[[#This Row],[Totaal kosten]],"")</f>
        <v/>
      </c>
      <c r="DS112" s="158" t="str">
        <f>IF(Tbl.Kosten[[#This Row],[WPnr.]]=DS$7,Tbl.Kosten[[#This Row],[Totaal kosten]],"")</f>
        <v/>
      </c>
      <c r="DT112" s="158" t="str">
        <f>IF(Tbl.Kosten[[#This Row],[WPnr.]]=DT$7,Tbl.Kosten[[#This Row],[Totaal kosten]],"")</f>
        <v/>
      </c>
      <c r="DU112" s="158" t="str">
        <f>IF(Tbl.Kosten[[#This Row],[WPnr.]]=DU$7,Tbl.Kosten[[#This Row],[Totaal kosten]],"")</f>
        <v/>
      </c>
      <c r="DV112" s="158" t="str">
        <f>IF(Tbl.Kosten[[#This Row],[WPnr.]]=DV$7,Tbl.Kosten[[#This Row],[Totaal kosten]],"")</f>
        <v/>
      </c>
      <c r="DW112" s="160" t="str">
        <f>IFERROR(_xlfn.XLOOKUP(Tbl.Kosten[[#This Row],[Kostensoort]],Tbl.Kostensoorten[Kostensoorten],Tbl.Kostensoorten[KSnr.],"",0,1),"")</f>
        <v/>
      </c>
      <c r="DX112" s="160" t="str">
        <f>IF(Tbl.Kosten[[#This Row],[KSnr.]]=DX$7,Tbl.Kosten[[#This Row],[Totaal kosten]],"")</f>
        <v/>
      </c>
      <c r="DY112" s="160" t="str">
        <f>IF(Tbl.Kosten[[#This Row],[KSnr.]]=DY$7,Tbl.Kosten[[#This Row],[Totaal kosten]],"")</f>
        <v/>
      </c>
      <c r="DZ112" s="160" t="str">
        <f>IF(Tbl.Kosten[[#This Row],[KSnr.]]=DZ$7,Tbl.Kosten[[#This Row],[Totaal kosten]],"")</f>
        <v/>
      </c>
      <c r="EA112" s="160" t="str">
        <f>IF(Tbl.Kosten[[#This Row],[KSnr.]]=EA$7,Tbl.Kosten[[#This Row],[Totaal kosten]],"")</f>
        <v/>
      </c>
      <c r="EB112" s="160" t="str">
        <f>IF(Tbl.Kosten[[#This Row],[KSnr.]]=EB$7,Tbl.Kosten[[#This Row],[Totaal kosten]],"")</f>
        <v/>
      </c>
      <c r="EC112" s="160" t="str">
        <f>IF(Tbl.Kosten[[#This Row],[KSnr.]]=EC$7,Tbl.Kosten[[#This Row],[Totaal kosten]],"")</f>
        <v/>
      </c>
      <c r="ED112" s="160" t="str">
        <f>IF(Tbl.Kosten[[#This Row],[KSnr.]]=ED$7,Tbl.Kosten[[#This Row],[Totaal kosten]],"")</f>
        <v/>
      </c>
      <c r="EE112" s="160" t="str">
        <f>IF(Tbl.Kosten[[#This Row],[KSnr.]]=EE$7,Tbl.Kosten[[#This Row],[Totaal kosten]],"")</f>
        <v/>
      </c>
      <c r="EF112" s="160" t="str">
        <f>IF(Tbl.Kosten[[#This Row],[KSnr.]]=EF$7,Tbl.Kosten[[#This Row],[Totaal kosten]],"")</f>
        <v/>
      </c>
      <c r="EG112" s="160" t="str">
        <f>IF(Tbl.Kosten[[#This Row],[KSnr.]]=EG$7,Tbl.Kosten[[#This Row],[Totaal kosten]],"")</f>
        <v/>
      </c>
      <c r="EH112" s="160" t="str">
        <f>IF(Tbl.Kosten[[#This Row],[KSnr.]]=EH$7,Tbl.Kosten[[#This Row],[Totaal kosten]],"")</f>
        <v/>
      </c>
      <c r="EI112" s="160" t="str">
        <f>IF(Tbl.Kosten[[#This Row],[KSnr.]]=EI$7,Tbl.Kosten[[#This Row],[Totaal kosten]],"")</f>
        <v/>
      </c>
      <c r="EJ112" s="160" t="str">
        <f>IF(Tbl.Kosten[[#This Row],[KSnr.]]=EJ$7,Tbl.Kosten[[#This Row],[Totaal kosten]],"")</f>
        <v/>
      </c>
      <c r="EK112" s="160" t="str">
        <f>IF(Tbl.Kosten[[#This Row],[KSnr.]]=EK$7,Tbl.Kosten[[#This Row],[Totaal kosten]],"")</f>
        <v/>
      </c>
      <c r="EL112" s="160" t="str">
        <f>IF(Tbl.Kosten[[#This Row],[KSnr.]]=EL$7,Tbl.Kosten[[#This Row],[Totaal kosten]],"")</f>
        <v/>
      </c>
      <c r="EM112" s="160" t="str">
        <f>IF(Tbl.Kosten[[#This Row],[KSnr.]]=EM$7,Tbl.Kosten[[#This Row],[Totaal kosten]],"")</f>
        <v/>
      </c>
      <c r="EN112" s="160" t="str">
        <f>IF(Tbl.Kosten[[#This Row],[KSnr.]]=EN$7,Tbl.Kosten[[#This Row],[Totaal kosten]],"")</f>
        <v/>
      </c>
      <c r="EO112" s="160" t="str">
        <f>IF(Tbl.Kosten[[#This Row],[KSnr.]]=EO$7,Tbl.Kosten[[#This Row],[Totaal kosten]],"")</f>
        <v/>
      </c>
      <c r="EP112" s="160" t="str">
        <f>IF(Tbl.Kosten[[#This Row],[KSnr.]]=EP$7,Tbl.Kosten[[#This Row],[Totaal kosten]],"")</f>
        <v/>
      </c>
      <c r="EQ112" s="160" t="str">
        <f>IF(Tbl.Kosten[[#This Row],[KSnr.]]=EQ$7,Tbl.Kosten[[#This Row],[Totaal kosten]],"")</f>
        <v/>
      </c>
      <c r="ER112" s="154" t="str">
        <f>IFERROR(_xlfn.XLOOKUP(Tbl.Kosten[[#This Row],[Subsidieactiviteit]],Tbl.Subsidiehoogte[Subsidieactiviteit],Tbl.Subsidiehoogte[SAnr.],"",0,1),"")</f>
        <v/>
      </c>
      <c r="ES112" s="160" t="str">
        <f>IF(Tbl.Kosten[[#This Row],[Sanr.]]=ES$7,Tbl.Kosten[[#This Row],[Totaal kosten]],"")</f>
        <v/>
      </c>
      <c r="ET112" s="160" t="str">
        <f>IF(Tbl.Kosten[[#This Row],[Sanr.]]=ET$7,Tbl.Kosten[[#This Row],[Totaal kosten]],"")</f>
        <v/>
      </c>
      <c r="EU112" s="160" t="str">
        <f>IF(Tbl.Kosten[[#This Row],[Sanr.]]=EU$7,Tbl.Kosten[[#This Row],[Totaal kosten]],"")</f>
        <v/>
      </c>
      <c r="EV112" s="160" t="str">
        <f>IF(Tbl.Kosten[[#This Row],[Sanr.]]=EV$7,Tbl.Kosten[[#This Row],[Totaal kosten]],"")</f>
        <v/>
      </c>
      <c r="EW112" s="160" t="str">
        <f>IF(Tbl.Kosten[[#This Row],[Sanr.]]=EW$7,Tbl.Kosten[[#This Row],[Totaal kosten]],"")</f>
        <v/>
      </c>
      <c r="EX112" s="160" t="str">
        <f>IF(Tbl.Kosten[[#This Row],[Sanr.]]=EX$7,Tbl.Kosten[[#This Row],[Totaal kosten]],"")</f>
        <v/>
      </c>
      <c r="EY112" s="160" t="str">
        <f>IF(Tbl.Kosten[[#This Row],[Sanr.]]=EY$7,Tbl.Kosten[[#This Row],[Totaal kosten]],"")</f>
        <v/>
      </c>
      <c r="EZ112" s="160" t="str">
        <f>IF(Tbl.Kosten[[#This Row],[Sanr.]]=EZ$7,Tbl.Kosten[[#This Row],[Totaal kosten]],"")</f>
        <v/>
      </c>
      <c r="FA112" s="160" t="str">
        <f>IF(Tbl.Kosten[[#This Row],[Sanr.]]=FA$7,Tbl.Kosten[[#This Row],[Totaal kosten]],"")</f>
        <v/>
      </c>
      <c r="FB112" s="160" t="str">
        <f>IF(Tbl.Kosten[[#This Row],[Sanr.]]=FB$7,Tbl.Kosten[[#This Row],[Totaal kosten]],"")</f>
        <v/>
      </c>
      <c r="FC112" s="160" t="str">
        <f>IF(Tbl.Kosten[[#This Row],[Sanr.]]=FC$7,Tbl.Kosten[[#This Row],[Totaal kosten]],"")</f>
        <v/>
      </c>
      <c r="FD112" s="160" t="str">
        <f>IF(Tbl.Kosten[[#This Row],[Sanr.]]=FD$7,Tbl.Kosten[[#This Row],[Totaal kosten]],"")</f>
        <v/>
      </c>
      <c r="FE112" s="160" t="str">
        <f>IF(Tbl.Kosten[[#This Row],[Sanr.]]=FE$7,Tbl.Kosten[[#This Row],[Totaal kosten]],"")</f>
        <v/>
      </c>
      <c r="FF112" s="160" t="str">
        <f>IF(Tbl.Kosten[[#This Row],[Sanr.]]=FF$7,Tbl.Kosten[[#This Row],[Totaal kosten]],"")</f>
        <v/>
      </c>
      <c r="FG112" s="160" t="str">
        <f>IF(Tbl.Kosten[[#This Row],[Sanr.]]=FG$7,Tbl.Kosten[[#This Row],[Totaal kosten]],"")</f>
        <v/>
      </c>
      <c r="FH112" s="160" t="str">
        <f>IF(Tbl.Kosten[[#This Row],[Sanr.]]=FH$7,Tbl.Kosten[[#This Row],[Totaal kosten]],"")</f>
        <v/>
      </c>
      <c r="FI112" s="160" t="str">
        <f>IF(Tbl.Kosten[[#This Row],[Sanr.]]=FI$7,Tbl.Kosten[[#This Row],[Totaal kosten]],"")</f>
        <v/>
      </c>
      <c r="FJ112" s="160" t="str">
        <f>IF(Tbl.Kosten[[#This Row],[Sanr.]]=FJ$7,Tbl.Kosten[[#This Row],[Totaal kosten]],"")</f>
        <v/>
      </c>
      <c r="FK112" s="160" t="str">
        <f>IF(Tbl.Kosten[[#This Row],[Sanr.]]=FK$7,Tbl.Kosten[[#This Row],[Totaal kosten]],"")</f>
        <v/>
      </c>
      <c r="FL112" s="160" t="str">
        <f>IF(Tbl.Kosten[[#This Row],[Sanr.]]=FL$7,Tbl.Kosten[[#This Row],[Totaal kosten]],"")</f>
        <v/>
      </c>
      <c r="FM112" s="160" t="str">
        <f>IF(Tbl.Kosten[[#This Row],[Sanr.]]=FM$7,Tbl.Kosten[[#This Row],[Totaal kosten]],"")</f>
        <v/>
      </c>
      <c r="FN112" s="160" t="str">
        <f>IF(Tbl.Kosten[[#This Row],[Sanr.]]=FN$7,Tbl.Kosten[[#This Row],[Totaal kosten]],"")</f>
        <v/>
      </c>
      <c r="FO112" s="160" t="str">
        <f>IF(Tbl.Kosten[[#This Row],[Sanr.]]=FO$7,Tbl.Kosten[[#This Row],[Totaal kosten]],"")</f>
        <v/>
      </c>
      <c r="FP112" s="160" t="str">
        <f>IF(Tbl.Kosten[[#This Row],[Sanr.]]=FP$7,Tbl.Kosten[[#This Row],[Totaal kosten]],"")</f>
        <v/>
      </c>
      <c r="FQ112" s="160" t="str">
        <f>IF(Tbl.Kosten[[#This Row],[Sanr.]]=FQ$7,Tbl.Kosten[[#This Row],[Totaal kosten]],"")</f>
        <v/>
      </c>
      <c r="FR112" s="160" t="str">
        <f>IF(Tbl.Kosten[[#This Row],[Sanr.]]=FR$7,Tbl.Kosten[[#This Row],[Totaal kosten]],"")</f>
        <v/>
      </c>
      <c r="FS112" s="160" t="str">
        <f>IF(Tbl.Kosten[[#This Row],[Sanr.]]=FS$7,Tbl.Kosten[[#This Row],[Totaal kosten]],"")</f>
        <v/>
      </c>
      <c r="FT112" s="160" t="str">
        <f>IF(Tbl.Kosten[[#This Row],[Sanr.]]=FT$7,Tbl.Kosten[[#This Row],[Totaal kosten]],"")</f>
        <v/>
      </c>
      <c r="FU112" s="160" t="str">
        <f>IF(Tbl.Kosten[[#This Row],[Sanr.]]=FU$7,Tbl.Kosten[[#This Row],[Totaal kosten]],"")</f>
        <v/>
      </c>
      <c r="FV112" s="160" t="str">
        <f>IF(Tbl.Kosten[[#This Row],[Sanr.]]=FV$7,Tbl.Kosten[[#This Row],[Totaal kosten]],"")</f>
        <v/>
      </c>
      <c r="FW112" s="160" t="str">
        <f>IFERROR(_xlfn.XLOOKUP(Tbl.Kosten[[#This Row],[Activiteitencode]],Tbl.Activiteiten[Activiteitcode],Tbl.Activiteiten[Anr.],"",0,1),"")</f>
        <v/>
      </c>
      <c r="FX112" s="181" t="str">
        <f>_xlfn.CONCAT(Tbl.Kosten[[#This Row],[Pnr.]],Tbl.Kosten[[#This Row],[Sanr.]])</f>
        <v>P1</v>
      </c>
      <c r="FY112" s="160">
        <f>Tbl.Kosten[[#This Row],[Totaal kosten]]-Tbl.Kosten[[#This Row],[Subsidie]]</f>
        <v>0</v>
      </c>
      <c r="FZ112" s="160">
        <f>IF(Tbl.Kosten[[#This Row],[Pnr.]]=FZ$7,Tbl.Kosten[[#This Row],[Te financieren]],"")</f>
        <v>0</v>
      </c>
      <c r="GA112" s="160" t="str">
        <f>IF(Tbl.Kosten[[#This Row],[Pnr.]]=GA$7,Tbl.Kosten[[#This Row],[Te financieren]],"")</f>
        <v/>
      </c>
      <c r="GB112" s="160" t="str">
        <f>IF(Tbl.Kosten[[#This Row],[Pnr.]]=GB$7,Tbl.Kosten[[#This Row],[Te financieren]],"")</f>
        <v/>
      </c>
      <c r="GC112" s="160" t="str">
        <f>IF(Tbl.Kosten[[#This Row],[Pnr.]]=GC$7,Tbl.Kosten[[#This Row],[Te financieren]],"")</f>
        <v/>
      </c>
      <c r="GD112" s="160" t="str">
        <f>IF(Tbl.Kosten[[#This Row],[Pnr.]]=GD$7,Tbl.Kosten[[#This Row],[Te financieren]],"")</f>
        <v/>
      </c>
      <c r="GE112" s="160" t="str">
        <f>IF(Tbl.Kosten[[#This Row],[Pnr.]]=GE$7,Tbl.Kosten[[#This Row],[Te financieren]],"")</f>
        <v/>
      </c>
      <c r="GF112" s="160" t="str">
        <f>IF(Tbl.Kosten[[#This Row],[Pnr.]]=GF$7,Tbl.Kosten[[#This Row],[Te financieren]],"")</f>
        <v/>
      </c>
      <c r="GG112" s="160" t="str">
        <f>IF(Tbl.Kosten[[#This Row],[Pnr.]]=GG$7,Tbl.Kosten[[#This Row],[Te financieren]],"")</f>
        <v/>
      </c>
      <c r="GH112" s="160" t="str">
        <f>IF(Tbl.Kosten[[#This Row],[Pnr.]]=GH$7,Tbl.Kosten[[#This Row],[Te financieren]],"")</f>
        <v/>
      </c>
      <c r="GI112" s="160" t="str">
        <f>IF(Tbl.Kosten[[#This Row],[Pnr.]]=GI$7,Tbl.Kosten[[#This Row],[Te financieren]],"")</f>
        <v/>
      </c>
      <c r="GJ112" s="160" t="str">
        <f>IF(Tbl.Kosten[[#This Row],[Pnr.]]=GJ$7,Tbl.Kosten[[#This Row],[Te financieren]],"")</f>
        <v/>
      </c>
      <c r="GK112" s="160" t="str">
        <f>IF(Tbl.Kosten[[#This Row],[Pnr.]]=GK$7,Tbl.Kosten[[#This Row],[Te financieren]],"")</f>
        <v/>
      </c>
      <c r="GL112" s="160" t="str">
        <f>IF(Tbl.Kosten[[#This Row],[Pnr.]]=GL$7,Tbl.Kosten[[#This Row],[Te financieren]],"")</f>
        <v/>
      </c>
      <c r="GM112" s="160" t="str">
        <f>IF(Tbl.Kosten[[#This Row],[Pnr.]]=GM$7,Tbl.Kosten[[#This Row],[Te financieren]],"")</f>
        <v/>
      </c>
      <c r="GN112" s="160" t="str">
        <f>IF(Tbl.Kosten[[#This Row],[Pnr.]]=GN$7,Tbl.Kosten[[#This Row],[Te financieren]],"")</f>
        <v/>
      </c>
      <c r="GO112" s="160" t="str">
        <f>IF(Tbl.Kosten[[#This Row],[Pnr.]]=GO$7,Tbl.Kosten[[#This Row],[Te financieren]],"")</f>
        <v/>
      </c>
      <c r="GP112" s="160" t="str">
        <f>IF(Tbl.Kosten[[#This Row],[Pnr.]]=GP$7,Tbl.Kosten[[#This Row],[Te financieren]],"")</f>
        <v/>
      </c>
      <c r="GQ112" s="160" t="str">
        <f>IF(Tbl.Kosten[[#This Row],[Pnr.]]=GQ$7,Tbl.Kosten[[#This Row],[Te financieren]],"")</f>
        <v/>
      </c>
      <c r="GR112" s="160" t="str">
        <f>IF(Tbl.Kosten[[#This Row],[Pnr.]]=GR$7,Tbl.Kosten[[#This Row],[Te financieren]],"")</f>
        <v/>
      </c>
      <c r="GS112" s="160" t="str">
        <f>IF(Tbl.Kosten[[#This Row],[Pnr.]]=GS$7,Tbl.Kosten[[#This Row],[Te financieren]],"")</f>
        <v/>
      </c>
      <c r="GT112" s="160" t="str">
        <f>IF(Tbl.Kosten[[#This Row],[Pnr.]]=GT$7,Tbl.Kosten[[#This Row],[Te financieren]],"")</f>
        <v/>
      </c>
      <c r="GU112" s="160" t="str">
        <f>IF(Tbl.Kosten[[#This Row],[Pnr.]]=GU$7,Tbl.Kosten[[#This Row],[Te financieren]],"")</f>
        <v/>
      </c>
      <c r="GV112" s="160" t="str">
        <f>IF(Tbl.Kosten[[#This Row],[Pnr.]]=GV$7,Tbl.Kosten[[#This Row],[Te financieren]],"")</f>
        <v/>
      </c>
      <c r="GW112" s="160" t="str">
        <f>IF(Tbl.Kosten[[#This Row],[Pnr.]]=GW$7,Tbl.Kosten[[#This Row],[Te financieren]],"")</f>
        <v/>
      </c>
      <c r="GX112" s="160" t="str">
        <f>IF(Tbl.Kosten[[#This Row],[Pnr.]]=GX$7,Tbl.Kosten[[#This Row],[Te financieren]],"")</f>
        <v/>
      </c>
      <c r="GY112" s="160" t="str">
        <f>IF(Tbl.Kosten[[#This Row],[Pnr.]]=GY$7,Tbl.Kosten[[#This Row],[Te financieren]],"")</f>
        <v/>
      </c>
      <c r="GZ112" s="160" t="str">
        <f>IF(Tbl.Kosten[[#This Row],[Pnr.]]=GZ$7,Tbl.Kosten[[#This Row],[Te financieren]],"")</f>
        <v/>
      </c>
      <c r="HA112" s="160" t="str">
        <f>IF(Tbl.Kosten[[#This Row],[Pnr.]]=HA$7,Tbl.Kosten[[#This Row],[Te financieren]],"")</f>
        <v/>
      </c>
      <c r="HB112" s="160" t="str">
        <f>IF(Tbl.Kosten[[#This Row],[Pnr.]]=HB$7,Tbl.Kosten[[#This Row],[Te financieren]],"")</f>
        <v/>
      </c>
      <c r="HC112" s="160" t="str">
        <f>IF(Tbl.Kosten[[#This Row],[Pnr.]]=HC$7,Tbl.Kosten[[#This Row],[Te financieren]],"")</f>
        <v/>
      </c>
      <c r="HD112" s="160" t="str">
        <f>IF(Tbl.Kosten[[#This Row],[Pnr.]]=HD$7,Tbl.Kosten[[#This Row],[Te financieren]],"")</f>
        <v/>
      </c>
      <c r="HE112" s="160" t="str">
        <f>IF(Tbl.Kosten[[#This Row],[Pnr.]]=HE$7,Tbl.Kosten[[#This Row],[Te financieren]],"")</f>
        <v/>
      </c>
      <c r="HF112" s="160" t="str">
        <f>IF(Tbl.Kosten[[#This Row],[Pnr.]]=HF$7,Tbl.Kosten[[#This Row],[Te financieren]],"")</f>
        <v/>
      </c>
      <c r="HG112" s="160" t="str">
        <f>IF(Tbl.Kosten[[#This Row],[Pnr.]]=HG$7,Tbl.Kosten[[#This Row],[Te financieren]],"")</f>
        <v/>
      </c>
      <c r="HH112" s="160" t="str">
        <f>IF(Tbl.Kosten[[#This Row],[Pnr.]]=HH$7,Tbl.Kosten[[#This Row],[Te financieren]],"")</f>
        <v/>
      </c>
      <c r="HI112" s="160" t="str">
        <f>IF(Tbl.Kosten[[#This Row],[Pnr.]]=HI$7,Tbl.Kosten[[#This Row],[Te financieren]],"")</f>
        <v/>
      </c>
      <c r="HJ112" s="160" t="str">
        <f>IF(Tbl.Kosten[[#This Row],[Pnr.]]=HJ$7,Tbl.Kosten[[#This Row],[Te financieren]],"")</f>
        <v/>
      </c>
      <c r="HK112" s="160" t="str">
        <f>IF(Tbl.Kosten[[#This Row],[Pnr.]]=HK$7,Tbl.Kosten[[#This Row],[Te financieren]],"")</f>
        <v/>
      </c>
      <c r="HL112" s="160" t="str">
        <f>IF(Tbl.Kosten[[#This Row],[Pnr.]]=HL$7,Tbl.Kosten[[#This Row],[Te financieren]],"")</f>
        <v/>
      </c>
      <c r="HM112" s="160" t="str">
        <f>IF(Tbl.Kosten[[#This Row],[Pnr.]]=HM$7,Tbl.Kosten[[#This Row],[Te financieren]],"")</f>
        <v/>
      </c>
      <c r="HN112" s="160" t="str">
        <f>IF(Tbl.Kosten[[#This Row],[Pnr.]]=HN$7,Tbl.Kosten[[#This Row],[Te financieren]],"")</f>
        <v/>
      </c>
      <c r="HO112" s="160" t="str">
        <f>IF(Tbl.Kosten[[#This Row],[Pnr.]]=HO$7,Tbl.Kosten[[#This Row],[Te financieren]],"")</f>
        <v/>
      </c>
      <c r="HP112" s="160" t="str">
        <f>IF(Tbl.Kosten[[#This Row],[Pnr.]]=HP$7,Tbl.Kosten[[#This Row],[Te financieren]],"")</f>
        <v/>
      </c>
      <c r="HQ112" s="160" t="str">
        <f>IF(Tbl.Kosten[[#This Row],[Pnr.]]=HQ$7,Tbl.Kosten[[#This Row],[Te financieren]],"")</f>
        <v/>
      </c>
      <c r="HR112" s="160" t="str">
        <f>IF(Tbl.Kosten[[#This Row],[Pnr.]]=HR$7,Tbl.Kosten[[#This Row],[Te financieren]],"")</f>
        <v/>
      </c>
      <c r="HS112" s="160" t="str">
        <f>IF(Tbl.Kosten[[#This Row],[Pnr.]]=HS$7,Tbl.Kosten[[#This Row],[Te financieren]],"")</f>
        <v/>
      </c>
      <c r="HT112" s="160" t="str">
        <f>IF(Tbl.Kosten[[#This Row],[Pnr.]]=HT$7,Tbl.Kosten[[#This Row],[Te financieren]],"")</f>
        <v/>
      </c>
      <c r="HU112" s="160" t="str">
        <f>IF(Tbl.Kosten[[#This Row],[Pnr.]]=HU$7,Tbl.Kosten[[#This Row],[Te financieren]],"")</f>
        <v/>
      </c>
      <c r="HV112" s="160" t="str">
        <f>IF(Tbl.Kosten[[#This Row],[Pnr.]]=HV$7,Tbl.Kosten[[#This Row],[Te financieren]],"")</f>
        <v/>
      </c>
      <c r="HW112" s="160" t="str">
        <f>IF(Tbl.Kosten[[#This Row],[Pnr.]]=HW$7,Tbl.Kosten[[#This Row],[Te financieren]],"")</f>
        <v/>
      </c>
    </row>
    <row r="113" spans="2:231" x14ac:dyDescent="0.3">
      <c r="B113" s="144"/>
      <c r="C113" s="147"/>
      <c r="D113" s="146"/>
      <c r="E113" s="147"/>
      <c r="F113" s="145"/>
      <c r="G113" s="11" t="str">
        <f>IF(Tbl.Kosten[[#This Row],[Medewerker e/o 
functie]]&lt;&gt;"",_xlfn.XLOOKUP(Tbl.Kosten[[#This Row],[Medewerker e/o 
functie]],Tbl.Uurtarief[Medewerker en/of functie],Tbl.Uurtarief[Uurtarief],"",0,1),"")</f>
        <v/>
      </c>
      <c r="H113" s="121">
        <f>IFERROR(Tbl.Kosten[[#This Row],[Uren]]*Tbl.Kosten[[#This Row],[Uurtarief]],0)</f>
        <v>0</v>
      </c>
      <c r="I113" s="119" t="str">
        <f>IF(Tbl.Kosten[[#This Row],[Subtotaal uren]]&lt;&gt;0,_xlfn.XLOOKUP(Tbl.Kosten[[#This Row],[Medewerker e/o 
functie]],Tbl.Uurtarief[Medewerker en/of functie],Tbl.Uurtarief[Kostensoort arbeid],"",0,1),"")</f>
        <v/>
      </c>
      <c r="J113" s="147"/>
      <c r="K113" s="145"/>
      <c r="L113" s="149" t="str">
        <f>IF(Tbl.Kosten[[#This Row],[Activum]]&lt;&gt;"",_xlfn.XLOOKUP(Tbl.Kosten[[#This Row],[Activum]],Tbl.Afschrijvingskosten[Activum],Tbl.Afschrijvingskosten[Tarief per afschrijvings-eenheid],"",0,1),"")</f>
        <v/>
      </c>
      <c r="M113" s="122">
        <f>IFERROR(Tbl.Kosten[[#This Row],[Een-
heden]]*Tbl.Kosten[[#This Row],[Afschrijvings-
tarief]],0)</f>
        <v>0</v>
      </c>
      <c r="N113" s="122" t="str">
        <f>IF(Tbl.Kosten[[#This Row],[Subtotaal afschrijving]]&lt;&gt;0,Lijsten!A111,"")</f>
        <v/>
      </c>
      <c r="O113" s="150"/>
      <c r="P113" s="145"/>
      <c r="Q113" s="148"/>
      <c r="R113" s="122">
        <f>IFERROR(Tbl.Kosten[[#This Row],[Aantal]]*Tbl.Kosten[[#This Row],[Tarief]],0)</f>
        <v>0</v>
      </c>
      <c r="S113" s="8">
        <f>IFERROR(Tbl.Kosten[[#This Row],[Subtotaal overige kosten]]+Tbl.Kosten[[#This Row],[Subtotaal uren]]+Tbl.Kosten[[#This Row],[Subtotaal afschrijving]],0)</f>
        <v>0</v>
      </c>
      <c r="T113" s="8">
        <f>IFERROR(Tbl.Kosten[[#This Row],[Totaal kosten]]*Tbl.Kosten[[#This Row],[Subsidie%]],0)</f>
        <v>0</v>
      </c>
      <c r="U113" s="4" t="str" cm="1">
        <f t="array" ref="U113">IFERROR(_xlfn.IFS(Tbl.Kosten[[#This Row],[Subtotaal uren]]&lt;&gt;0,Tbl.Kosten[[#This Row],[Kostensoort arbeid]],Tbl.Kosten[[#This Row],[Subtotaal afschrijving]]&lt;&gt;0,Tbl.Kosten[[#This Row],[Kostensoort afschrijving]],Tbl.Kosten[[#This Row],[Subtotaal overige kosten]]&lt;&gt;0,Tbl.Kosten[[#This Row],[Kostensoort overig]]),"")</f>
        <v/>
      </c>
      <c r="V113" s="4" t="str">
        <f>IFERROR(_xlfn.XLOOKUP(Tbl.Kosten[[#This Row],[Activiteitencode]],Tbl.Activiteiten[Activiteitcode],Tbl.Activiteiten[Werkpakketcode],"",0,1),"")</f>
        <v/>
      </c>
      <c r="W113" s="4" t="str">
        <f>IFERROR(_xlfn.XLOOKUP(Tbl.Kosten[[#This Row],[Werkpakketcode]],Tbl.Werkpakketten[Werkpakketcode],Tbl.Werkpakketten[Subsidiabele activiteit],"",0,1),"")</f>
        <v/>
      </c>
      <c r="X113" s="12">
        <f>IFERROR(_xlfn.XLOOKUP(Tbl.Kosten[[#This Row],[Sanr.]],Tbl.Subsidiehoogte[SAnr.],Tbl.Subsidiehoogte[Sub. Percentage],0,0,1),0)</f>
        <v>0</v>
      </c>
      <c r="Y113" s="154" t="str">
        <f>IFERROR(_xlfn.XLOOKUP(Tbl.Kosten[[#This Row],[Partnercode]],Tbl.Projectpartners[Partnercode],Tbl.Projectpartners[PNr.],"",0,1),"")</f>
        <v>P1</v>
      </c>
      <c r="Z113" s="158">
        <f>IF(Tbl.Kosten[[#This Row],[Pnr.]]=Z$7,Tbl.Kosten[[#This Row],[Totaal kosten]],"")</f>
        <v>0</v>
      </c>
      <c r="AA113" s="158" t="str">
        <f>IF(Tbl.Kosten[[#This Row],[Pnr.]]=AA$7,Tbl.Kosten[[#This Row],[Totaal kosten]],"")</f>
        <v/>
      </c>
      <c r="AB113" s="158" t="str">
        <f>IF(Tbl.Kosten[[#This Row],[Pnr.]]=AB$7,Tbl.Kosten[[#This Row],[Totaal kosten]],"")</f>
        <v/>
      </c>
      <c r="AC113" s="158" t="str">
        <f>IF(Tbl.Kosten[[#This Row],[Pnr.]]=AC$7,Tbl.Kosten[[#This Row],[Totaal kosten]],"")</f>
        <v/>
      </c>
      <c r="AD113" s="158" t="str">
        <f>IF(Tbl.Kosten[[#This Row],[Pnr.]]=AD$7,Tbl.Kosten[[#This Row],[Totaal kosten]],"")</f>
        <v/>
      </c>
      <c r="AE113" s="158" t="str">
        <f>IF(Tbl.Kosten[[#This Row],[Pnr.]]=AE$7,Tbl.Kosten[[#This Row],[Totaal kosten]],"")</f>
        <v/>
      </c>
      <c r="AF113" s="158" t="str">
        <f>IF(Tbl.Kosten[[#This Row],[Pnr.]]=AF$7,Tbl.Kosten[[#This Row],[Totaal kosten]],"")</f>
        <v/>
      </c>
      <c r="AG113" s="158" t="str">
        <f>IF(Tbl.Kosten[[#This Row],[Pnr.]]=AG$7,Tbl.Kosten[[#This Row],[Totaal kosten]],"")</f>
        <v/>
      </c>
      <c r="AH113" s="158" t="str">
        <f>IF(Tbl.Kosten[[#This Row],[Pnr.]]=AH$7,Tbl.Kosten[[#This Row],[Totaal kosten]],"")</f>
        <v/>
      </c>
      <c r="AI113" s="158" t="str">
        <f>IF(Tbl.Kosten[[#This Row],[Pnr.]]=AI$7,Tbl.Kosten[[#This Row],[Totaal kosten]],"")</f>
        <v/>
      </c>
      <c r="AJ113" s="158" t="str">
        <f>IF(Tbl.Kosten[[#This Row],[Pnr.]]=AJ$7,Tbl.Kosten[[#This Row],[Totaal kosten]],"")</f>
        <v/>
      </c>
      <c r="AK113" s="158" t="str">
        <f>IF(Tbl.Kosten[[#This Row],[Pnr.]]=AK$7,Tbl.Kosten[[#This Row],[Totaal kosten]],"")</f>
        <v/>
      </c>
      <c r="AL113" s="158" t="str">
        <f>IF(Tbl.Kosten[[#This Row],[Pnr.]]=AL$7,Tbl.Kosten[[#This Row],[Totaal kosten]],"")</f>
        <v/>
      </c>
      <c r="AM113" s="158" t="str">
        <f>IF(Tbl.Kosten[[#This Row],[Pnr.]]=AM$7,Tbl.Kosten[[#This Row],[Totaal kosten]],"")</f>
        <v/>
      </c>
      <c r="AN113" s="158" t="str">
        <f>IF(Tbl.Kosten[[#This Row],[Pnr.]]=AN$7,Tbl.Kosten[[#This Row],[Totaal kosten]],"")</f>
        <v/>
      </c>
      <c r="AO113" s="158" t="str">
        <f>IF(Tbl.Kosten[[#This Row],[Pnr.]]=AO$7,Tbl.Kosten[[#This Row],[Totaal kosten]],"")</f>
        <v/>
      </c>
      <c r="AP113" s="158" t="str">
        <f>IF(Tbl.Kosten[[#This Row],[Pnr.]]=AP$7,Tbl.Kosten[[#This Row],[Totaal kosten]],"")</f>
        <v/>
      </c>
      <c r="AQ113" s="158" t="str">
        <f>IF(Tbl.Kosten[[#This Row],[Pnr.]]=AQ$7,Tbl.Kosten[[#This Row],[Totaal kosten]],"")</f>
        <v/>
      </c>
      <c r="AR113" s="158" t="str">
        <f>IF(Tbl.Kosten[[#This Row],[Pnr.]]=AR$7,Tbl.Kosten[[#This Row],[Totaal kosten]],"")</f>
        <v/>
      </c>
      <c r="AS113" s="158" t="str">
        <f>IF(Tbl.Kosten[[#This Row],[Pnr.]]=AS$7,Tbl.Kosten[[#This Row],[Totaal kosten]],"")</f>
        <v/>
      </c>
      <c r="AT113" s="158" t="str">
        <f>IF(Tbl.Kosten[[#This Row],[Pnr.]]=AT$7,Tbl.Kosten[[#This Row],[Totaal kosten]],"")</f>
        <v/>
      </c>
      <c r="AU113" s="158" t="str">
        <f>IF(Tbl.Kosten[[#This Row],[Pnr.]]=AU$7,Tbl.Kosten[[#This Row],[Totaal kosten]],"")</f>
        <v/>
      </c>
      <c r="AV113" s="158" t="str">
        <f>IF(Tbl.Kosten[[#This Row],[Pnr.]]=AV$7,Tbl.Kosten[[#This Row],[Totaal kosten]],"")</f>
        <v/>
      </c>
      <c r="AW113" s="158" t="str">
        <f>IF(Tbl.Kosten[[#This Row],[Pnr.]]=AW$7,Tbl.Kosten[[#This Row],[Totaal kosten]],"")</f>
        <v/>
      </c>
      <c r="AX113" s="158" t="str">
        <f>IF(Tbl.Kosten[[#This Row],[Pnr.]]=AX$7,Tbl.Kosten[[#This Row],[Totaal kosten]],"")</f>
        <v/>
      </c>
      <c r="AY113" s="158" t="str">
        <f>IF(Tbl.Kosten[[#This Row],[Pnr.]]=AY$7,Tbl.Kosten[[#This Row],[Totaal kosten]],"")</f>
        <v/>
      </c>
      <c r="AZ113" s="158" t="str">
        <f>IF(Tbl.Kosten[[#This Row],[Pnr.]]=AZ$7,Tbl.Kosten[[#This Row],[Totaal kosten]],"")</f>
        <v/>
      </c>
      <c r="BA113" s="158" t="str">
        <f>IF(Tbl.Kosten[[#This Row],[Pnr.]]=BA$7,Tbl.Kosten[[#This Row],[Totaal kosten]],"")</f>
        <v/>
      </c>
      <c r="BB113" s="158" t="str">
        <f>IF(Tbl.Kosten[[#This Row],[Pnr.]]=BB$7,Tbl.Kosten[[#This Row],[Totaal kosten]],"")</f>
        <v/>
      </c>
      <c r="BC113" s="158" t="str">
        <f>IF(Tbl.Kosten[[#This Row],[Pnr.]]=BC$7,Tbl.Kosten[[#This Row],[Totaal kosten]],"")</f>
        <v/>
      </c>
      <c r="BD113" s="158" t="str">
        <f>IF(Tbl.Kosten[[#This Row],[Pnr.]]=BD$7,Tbl.Kosten[[#This Row],[Totaal kosten]],"")</f>
        <v/>
      </c>
      <c r="BE113" s="158" t="str">
        <f>IF(Tbl.Kosten[[#This Row],[Pnr.]]=BE$7,Tbl.Kosten[[#This Row],[Totaal kosten]],"")</f>
        <v/>
      </c>
      <c r="BF113" s="158" t="str">
        <f>IF(Tbl.Kosten[[#This Row],[Pnr.]]=BF$7,Tbl.Kosten[[#This Row],[Totaal kosten]],"")</f>
        <v/>
      </c>
      <c r="BG113" s="158" t="str">
        <f>IF(Tbl.Kosten[[#This Row],[Pnr.]]=BG$7,Tbl.Kosten[[#This Row],[Totaal kosten]],"")</f>
        <v/>
      </c>
      <c r="BH113" s="158" t="str">
        <f>IF(Tbl.Kosten[[#This Row],[Pnr.]]=BH$7,Tbl.Kosten[[#This Row],[Totaal kosten]],"")</f>
        <v/>
      </c>
      <c r="BI113" s="158" t="str">
        <f>IF(Tbl.Kosten[[#This Row],[Pnr.]]=BI$7,Tbl.Kosten[[#This Row],[Totaal kosten]],"")</f>
        <v/>
      </c>
      <c r="BJ113" s="158" t="str">
        <f>IF(Tbl.Kosten[[#This Row],[Pnr.]]=BJ$7,Tbl.Kosten[[#This Row],[Totaal kosten]],"")</f>
        <v/>
      </c>
      <c r="BK113" s="158" t="str">
        <f>IF(Tbl.Kosten[[#This Row],[Pnr.]]=BK$7,Tbl.Kosten[[#This Row],[Totaal kosten]],"")</f>
        <v/>
      </c>
      <c r="BL113" s="158" t="str">
        <f>IF(Tbl.Kosten[[#This Row],[Pnr.]]=BL$7,Tbl.Kosten[[#This Row],[Totaal kosten]],"")</f>
        <v/>
      </c>
      <c r="BM113" s="158" t="str">
        <f>IF(Tbl.Kosten[[#This Row],[Pnr.]]=BM$7,Tbl.Kosten[[#This Row],[Totaal kosten]],"")</f>
        <v/>
      </c>
      <c r="BN113" s="158" t="str">
        <f>IF(Tbl.Kosten[[#This Row],[Pnr.]]=BN$7,Tbl.Kosten[[#This Row],[Totaal kosten]],"")</f>
        <v/>
      </c>
      <c r="BO113" s="158" t="str">
        <f>IF(Tbl.Kosten[[#This Row],[Pnr.]]=BO$7,Tbl.Kosten[[#This Row],[Totaal kosten]],"")</f>
        <v/>
      </c>
      <c r="BP113" s="158" t="str">
        <f>IF(Tbl.Kosten[[#This Row],[Pnr.]]=BP$7,Tbl.Kosten[[#This Row],[Totaal kosten]],"")</f>
        <v/>
      </c>
      <c r="BQ113" s="158" t="str">
        <f>IF(Tbl.Kosten[[#This Row],[Pnr.]]=BQ$7,Tbl.Kosten[[#This Row],[Totaal kosten]],"")</f>
        <v/>
      </c>
      <c r="BR113" s="158" t="str">
        <f>IF(Tbl.Kosten[[#This Row],[Pnr.]]=BR$7,Tbl.Kosten[[#This Row],[Totaal kosten]],"")</f>
        <v/>
      </c>
      <c r="BS113" s="158" t="str">
        <f>IF(Tbl.Kosten[[#This Row],[Pnr.]]=BS$7,Tbl.Kosten[[#This Row],[Totaal kosten]],"")</f>
        <v/>
      </c>
      <c r="BT113" s="158" t="str">
        <f>IF(Tbl.Kosten[[#This Row],[Pnr.]]=BT$7,Tbl.Kosten[[#This Row],[Totaal kosten]],"")</f>
        <v/>
      </c>
      <c r="BU113" s="158" t="str">
        <f>IF(Tbl.Kosten[[#This Row],[Pnr.]]=BU$7,Tbl.Kosten[[#This Row],[Totaal kosten]],"")</f>
        <v/>
      </c>
      <c r="BV113" s="158" t="str">
        <f>IF(Tbl.Kosten[[#This Row],[Pnr.]]=BV$7,Tbl.Kosten[[#This Row],[Totaal kosten]],"")</f>
        <v/>
      </c>
      <c r="BW113" s="158" t="str">
        <f>IF(Tbl.Kosten[[#This Row],[Pnr.]]=BW$7,Tbl.Kosten[[#This Row],[Totaal kosten]],"")</f>
        <v/>
      </c>
      <c r="BX113" s="158" t="str">
        <f>IFERROR(_xlfn.XLOOKUP(Tbl.Kosten[[#This Row],[Werkpakketcode]],Tbl.Werkpakketten[Werkpakketcode],Tbl.Werkpakketten[WPnr.],"",0,1),"")</f>
        <v/>
      </c>
      <c r="BY113" s="158" t="str">
        <f>IF(Tbl.Kosten[[#This Row],[WPnr.]]=BY$7,Tbl.Kosten[[#This Row],[Totaal kosten]],"")</f>
        <v/>
      </c>
      <c r="BZ113" s="158" t="str">
        <f>IF(Tbl.Kosten[[#This Row],[WPnr.]]=BZ$7,Tbl.Kosten[[#This Row],[Totaal kosten]],"")</f>
        <v/>
      </c>
      <c r="CA113" s="158" t="str">
        <f>IF(Tbl.Kosten[[#This Row],[WPnr.]]=CA$7,Tbl.Kosten[[#This Row],[Totaal kosten]],"")</f>
        <v/>
      </c>
      <c r="CB113" s="158" t="str">
        <f>IF(Tbl.Kosten[[#This Row],[WPnr.]]=CB$7,Tbl.Kosten[[#This Row],[Totaal kosten]],"")</f>
        <v/>
      </c>
      <c r="CC113" s="158" t="str">
        <f>IF(Tbl.Kosten[[#This Row],[WPnr.]]=CC$7,Tbl.Kosten[[#This Row],[Totaal kosten]],"")</f>
        <v/>
      </c>
      <c r="CD113" s="158" t="str">
        <f>IF(Tbl.Kosten[[#This Row],[WPnr.]]=CD$7,Tbl.Kosten[[#This Row],[Totaal kosten]],"")</f>
        <v/>
      </c>
      <c r="CE113" s="158" t="str">
        <f>IF(Tbl.Kosten[[#This Row],[WPnr.]]=CE$7,Tbl.Kosten[[#This Row],[Totaal kosten]],"")</f>
        <v/>
      </c>
      <c r="CF113" s="158" t="str">
        <f>IF(Tbl.Kosten[[#This Row],[WPnr.]]=CF$7,Tbl.Kosten[[#This Row],[Totaal kosten]],"")</f>
        <v/>
      </c>
      <c r="CG113" s="158" t="str">
        <f>IF(Tbl.Kosten[[#This Row],[WPnr.]]=CG$7,Tbl.Kosten[[#This Row],[Totaal kosten]],"")</f>
        <v/>
      </c>
      <c r="CH113" s="158" t="str">
        <f>IF(Tbl.Kosten[[#This Row],[WPnr.]]=CH$7,Tbl.Kosten[[#This Row],[Totaal kosten]],"")</f>
        <v/>
      </c>
      <c r="CI113" s="158" t="str">
        <f>IF(Tbl.Kosten[[#This Row],[WPnr.]]=CI$7,Tbl.Kosten[[#This Row],[Totaal kosten]],"")</f>
        <v/>
      </c>
      <c r="CJ113" s="158" t="str">
        <f>IF(Tbl.Kosten[[#This Row],[WPnr.]]=CJ$7,Tbl.Kosten[[#This Row],[Totaal kosten]],"")</f>
        <v/>
      </c>
      <c r="CK113" s="158" t="str">
        <f>IF(Tbl.Kosten[[#This Row],[WPnr.]]=CK$7,Tbl.Kosten[[#This Row],[Totaal kosten]],"")</f>
        <v/>
      </c>
      <c r="CL113" s="158" t="str">
        <f>IF(Tbl.Kosten[[#This Row],[WPnr.]]=CL$7,Tbl.Kosten[[#This Row],[Totaal kosten]],"")</f>
        <v/>
      </c>
      <c r="CM113" s="158" t="str">
        <f>IF(Tbl.Kosten[[#This Row],[WPnr.]]=CM$7,Tbl.Kosten[[#This Row],[Totaal kosten]],"")</f>
        <v/>
      </c>
      <c r="CN113" s="158" t="str">
        <f>IF(Tbl.Kosten[[#This Row],[WPnr.]]=CN$7,Tbl.Kosten[[#This Row],[Totaal kosten]],"")</f>
        <v/>
      </c>
      <c r="CO113" s="158" t="str">
        <f>IF(Tbl.Kosten[[#This Row],[WPnr.]]=CO$7,Tbl.Kosten[[#This Row],[Totaal kosten]],"")</f>
        <v/>
      </c>
      <c r="CP113" s="158" t="str">
        <f>IF(Tbl.Kosten[[#This Row],[WPnr.]]=CP$7,Tbl.Kosten[[#This Row],[Totaal kosten]],"")</f>
        <v/>
      </c>
      <c r="CQ113" s="158" t="str">
        <f>IF(Tbl.Kosten[[#This Row],[WPnr.]]=CQ$7,Tbl.Kosten[[#This Row],[Totaal kosten]],"")</f>
        <v/>
      </c>
      <c r="CR113" s="158" t="str">
        <f>IF(Tbl.Kosten[[#This Row],[WPnr.]]=CR$7,Tbl.Kosten[[#This Row],[Totaal kosten]],"")</f>
        <v/>
      </c>
      <c r="CS113" s="158" t="str">
        <f>IF(Tbl.Kosten[[#This Row],[WPnr.]]=CS$7,Tbl.Kosten[[#This Row],[Totaal kosten]],"")</f>
        <v/>
      </c>
      <c r="CT113" s="158" t="str">
        <f>IF(Tbl.Kosten[[#This Row],[WPnr.]]=CT$7,Tbl.Kosten[[#This Row],[Totaal kosten]],"")</f>
        <v/>
      </c>
      <c r="CU113" s="158" t="str">
        <f>IF(Tbl.Kosten[[#This Row],[WPnr.]]=CU$7,Tbl.Kosten[[#This Row],[Totaal kosten]],"")</f>
        <v/>
      </c>
      <c r="CV113" s="158" t="str">
        <f>IF(Tbl.Kosten[[#This Row],[WPnr.]]=CV$7,Tbl.Kosten[[#This Row],[Totaal kosten]],"")</f>
        <v/>
      </c>
      <c r="CW113" s="158" t="str">
        <f>IF(Tbl.Kosten[[#This Row],[WPnr.]]=CW$7,Tbl.Kosten[[#This Row],[Totaal kosten]],"")</f>
        <v/>
      </c>
      <c r="CX113" s="158" t="str">
        <f>IF(Tbl.Kosten[[#This Row],[WPnr.]]=CX$7,Tbl.Kosten[[#This Row],[Totaal kosten]],"")</f>
        <v/>
      </c>
      <c r="CY113" s="158" t="str">
        <f>IF(Tbl.Kosten[[#This Row],[WPnr.]]=CY$7,Tbl.Kosten[[#This Row],[Totaal kosten]],"")</f>
        <v/>
      </c>
      <c r="CZ113" s="158" t="str">
        <f>IF(Tbl.Kosten[[#This Row],[WPnr.]]=CZ$7,Tbl.Kosten[[#This Row],[Totaal kosten]],"")</f>
        <v/>
      </c>
      <c r="DA113" s="158" t="str">
        <f>IF(Tbl.Kosten[[#This Row],[WPnr.]]=DA$7,Tbl.Kosten[[#This Row],[Totaal kosten]],"")</f>
        <v/>
      </c>
      <c r="DB113" s="158" t="str">
        <f>IF(Tbl.Kosten[[#This Row],[WPnr.]]=DB$7,Tbl.Kosten[[#This Row],[Totaal kosten]],"")</f>
        <v/>
      </c>
      <c r="DC113" s="158" t="str">
        <f>IF(Tbl.Kosten[[#This Row],[WPnr.]]=DC$7,Tbl.Kosten[[#This Row],[Totaal kosten]],"")</f>
        <v/>
      </c>
      <c r="DD113" s="158" t="str">
        <f>IF(Tbl.Kosten[[#This Row],[WPnr.]]=DD$7,Tbl.Kosten[[#This Row],[Totaal kosten]],"")</f>
        <v/>
      </c>
      <c r="DE113" s="158" t="str">
        <f>IF(Tbl.Kosten[[#This Row],[WPnr.]]=DE$7,Tbl.Kosten[[#This Row],[Totaal kosten]],"")</f>
        <v/>
      </c>
      <c r="DF113" s="158" t="str">
        <f>IF(Tbl.Kosten[[#This Row],[WPnr.]]=DF$7,Tbl.Kosten[[#This Row],[Totaal kosten]],"")</f>
        <v/>
      </c>
      <c r="DG113" s="158" t="str">
        <f>IF(Tbl.Kosten[[#This Row],[WPnr.]]=DG$7,Tbl.Kosten[[#This Row],[Totaal kosten]],"")</f>
        <v/>
      </c>
      <c r="DH113" s="158" t="str">
        <f>IF(Tbl.Kosten[[#This Row],[WPnr.]]=DH$7,Tbl.Kosten[[#This Row],[Totaal kosten]],"")</f>
        <v/>
      </c>
      <c r="DI113" s="158" t="str">
        <f>IF(Tbl.Kosten[[#This Row],[WPnr.]]=DI$7,Tbl.Kosten[[#This Row],[Totaal kosten]],"")</f>
        <v/>
      </c>
      <c r="DJ113" s="158" t="str">
        <f>IF(Tbl.Kosten[[#This Row],[WPnr.]]=DJ$7,Tbl.Kosten[[#This Row],[Totaal kosten]],"")</f>
        <v/>
      </c>
      <c r="DK113" s="158" t="str">
        <f>IF(Tbl.Kosten[[#This Row],[WPnr.]]=DK$7,Tbl.Kosten[[#This Row],[Totaal kosten]],"")</f>
        <v/>
      </c>
      <c r="DL113" s="158" t="str">
        <f>IF(Tbl.Kosten[[#This Row],[WPnr.]]=DL$7,Tbl.Kosten[[#This Row],[Totaal kosten]],"")</f>
        <v/>
      </c>
      <c r="DM113" s="158" t="str">
        <f>IF(Tbl.Kosten[[#This Row],[WPnr.]]=DM$7,Tbl.Kosten[[#This Row],[Totaal kosten]],"")</f>
        <v/>
      </c>
      <c r="DN113" s="158" t="str">
        <f>IF(Tbl.Kosten[[#This Row],[WPnr.]]=DN$7,Tbl.Kosten[[#This Row],[Totaal kosten]],"")</f>
        <v/>
      </c>
      <c r="DO113" s="158" t="str">
        <f>IF(Tbl.Kosten[[#This Row],[WPnr.]]=DO$7,Tbl.Kosten[[#This Row],[Totaal kosten]],"")</f>
        <v/>
      </c>
      <c r="DP113" s="158" t="str">
        <f>IF(Tbl.Kosten[[#This Row],[WPnr.]]=DP$7,Tbl.Kosten[[#This Row],[Totaal kosten]],"")</f>
        <v/>
      </c>
      <c r="DQ113" s="158" t="str">
        <f>IF(Tbl.Kosten[[#This Row],[WPnr.]]=DQ$7,Tbl.Kosten[[#This Row],[Totaal kosten]],"")</f>
        <v/>
      </c>
      <c r="DR113" s="158" t="str">
        <f>IF(Tbl.Kosten[[#This Row],[WPnr.]]=DR$7,Tbl.Kosten[[#This Row],[Totaal kosten]],"")</f>
        <v/>
      </c>
      <c r="DS113" s="158" t="str">
        <f>IF(Tbl.Kosten[[#This Row],[WPnr.]]=DS$7,Tbl.Kosten[[#This Row],[Totaal kosten]],"")</f>
        <v/>
      </c>
      <c r="DT113" s="158" t="str">
        <f>IF(Tbl.Kosten[[#This Row],[WPnr.]]=DT$7,Tbl.Kosten[[#This Row],[Totaal kosten]],"")</f>
        <v/>
      </c>
      <c r="DU113" s="158" t="str">
        <f>IF(Tbl.Kosten[[#This Row],[WPnr.]]=DU$7,Tbl.Kosten[[#This Row],[Totaal kosten]],"")</f>
        <v/>
      </c>
      <c r="DV113" s="158" t="str">
        <f>IF(Tbl.Kosten[[#This Row],[WPnr.]]=DV$7,Tbl.Kosten[[#This Row],[Totaal kosten]],"")</f>
        <v/>
      </c>
      <c r="DW113" s="160" t="str">
        <f>IFERROR(_xlfn.XLOOKUP(Tbl.Kosten[[#This Row],[Kostensoort]],Tbl.Kostensoorten[Kostensoorten],Tbl.Kostensoorten[KSnr.],"",0,1),"")</f>
        <v/>
      </c>
      <c r="DX113" s="160" t="str">
        <f>IF(Tbl.Kosten[[#This Row],[KSnr.]]=DX$7,Tbl.Kosten[[#This Row],[Totaal kosten]],"")</f>
        <v/>
      </c>
      <c r="DY113" s="160" t="str">
        <f>IF(Tbl.Kosten[[#This Row],[KSnr.]]=DY$7,Tbl.Kosten[[#This Row],[Totaal kosten]],"")</f>
        <v/>
      </c>
      <c r="DZ113" s="160" t="str">
        <f>IF(Tbl.Kosten[[#This Row],[KSnr.]]=DZ$7,Tbl.Kosten[[#This Row],[Totaal kosten]],"")</f>
        <v/>
      </c>
      <c r="EA113" s="160" t="str">
        <f>IF(Tbl.Kosten[[#This Row],[KSnr.]]=EA$7,Tbl.Kosten[[#This Row],[Totaal kosten]],"")</f>
        <v/>
      </c>
      <c r="EB113" s="160" t="str">
        <f>IF(Tbl.Kosten[[#This Row],[KSnr.]]=EB$7,Tbl.Kosten[[#This Row],[Totaal kosten]],"")</f>
        <v/>
      </c>
      <c r="EC113" s="160" t="str">
        <f>IF(Tbl.Kosten[[#This Row],[KSnr.]]=EC$7,Tbl.Kosten[[#This Row],[Totaal kosten]],"")</f>
        <v/>
      </c>
      <c r="ED113" s="160" t="str">
        <f>IF(Tbl.Kosten[[#This Row],[KSnr.]]=ED$7,Tbl.Kosten[[#This Row],[Totaal kosten]],"")</f>
        <v/>
      </c>
      <c r="EE113" s="160" t="str">
        <f>IF(Tbl.Kosten[[#This Row],[KSnr.]]=EE$7,Tbl.Kosten[[#This Row],[Totaal kosten]],"")</f>
        <v/>
      </c>
      <c r="EF113" s="160" t="str">
        <f>IF(Tbl.Kosten[[#This Row],[KSnr.]]=EF$7,Tbl.Kosten[[#This Row],[Totaal kosten]],"")</f>
        <v/>
      </c>
      <c r="EG113" s="160" t="str">
        <f>IF(Tbl.Kosten[[#This Row],[KSnr.]]=EG$7,Tbl.Kosten[[#This Row],[Totaal kosten]],"")</f>
        <v/>
      </c>
      <c r="EH113" s="160" t="str">
        <f>IF(Tbl.Kosten[[#This Row],[KSnr.]]=EH$7,Tbl.Kosten[[#This Row],[Totaal kosten]],"")</f>
        <v/>
      </c>
      <c r="EI113" s="160" t="str">
        <f>IF(Tbl.Kosten[[#This Row],[KSnr.]]=EI$7,Tbl.Kosten[[#This Row],[Totaal kosten]],"")</f>
        <v/>
      </c>
      <c r="EJ113" s="160" t="str">
        <f>IF(Tbl.Kosten[[#This Row],[KSnr.]]=EJ$7,Tbl.Kosten[[#This Row],[Totaal kosten]],"")</f>
        <v/>
      </c>
      <c r="EK113" s="160" t="str">
        <f>IF(Tbl.Kosten[[#This Row],[KSnr.]]=EK$7,Tbl.Kosten[[#This Row],[Totaal kosten]],"")</f>
        <v/>
      </c>
      <c r="EL113" s="160" t="str">
        <f>IF(Tbl.Kosten[[#This Row],[KSnr.]]=EL$7,Tbl.Kosten[[#This Row],[Totaal kosten]],"")</f>
        <v/>
      </c>
      <c r="EM113" s="160" t="str">
        <f>IF(Tbl.Kosten[[#This Row],[KSnr.]]=EM$7,Tbl.Kosten[[#This Row],[Totaal kosten]],"")</f>
        <v/>
      </c>
      <c r="EN113" s="160" t="str">
        <f>IF(Tbl.Kosten[[#This Row],[KSnr.]]=EN$7,Tbl.Kosten[[#This Row],[Totaal kosten]],"")</f>
        <v/>
      </c>
      <c r="EO113" s="160" t="str">
        <f>IF(Tbl.Kosten[[#This Row],[KSnr.]]=EO$7,Tbl.Kosten[[#This Row],[Totaal kosten]],"")</f>
        <v/>
      </c>
      <c r="EP113" s="160" t="str">
        <f>IF(Tbl.Kosten[[#This Row],[KSnr.]]=EP$7,Tbl.Kosten[[#This Row],[Totaal kosten]],"")</f>
        <v/>
      </c>
      <c r="EQ113" s="160" t="str">
        <f>IF(Tbl.Kosten[[#This Row],[KSnr.]]=EQ$7,Tbl.Kosten[[#This Row],[Totaal kosten]],"")</f>
        <v/>
      </c>
      <c r="ER113" s="154" t="str">
        <f>IFERROR(_xlfn.XLOOKUP(Tbl.Kosten[[#This Row],[Subsidieactiviteit]],Tbl.Subsidiehoogte[Subsidieactiviteit],Tbl.Subsidiehoogte[SAnr.],"",0,1),"")</f>
        <v/>
      </c>
      <c r="ES113" s="160" t="str">
        <f>IF(Tbl.Kosten[[#This Row],[Sanr.]]=ES$7,Tbl.Kosten[[#This Row],[Totaal kosten]],"")</f>
        <v/>
      </c>
      <c r="ET113" s="160" t="str">
        <f>IF(Tbl.Kosten[[#This Row],[Sanr.]]=ET$7,Tbl.Kosten[[#This Row],[Totaal kosten]],"")</f>
        <v/>
      </c>
      <c r="EU113" s="160" t="str">
        <f>IF(Tbl.Kosten[[#This Row],[Sanr.]]=EU$7,Tbl.Kosten[[#This Row],[Totaal kosten]],"")</f>
        <v/>
      </c>
      <c r="EV113" s="160" t="str">
        <f>IF(Tbl.Kosten[[#This Row],[Sanr.]]=EV$7,Tbl.Kosten[[#This Row],[Totaal kosten]],"")</f>
        <v/>
      </c>
      <c r="EW113" s="160" t="str">
        <f>IF(Tbl.Kosten[[#This Row],[Sanr.]]=EW$7,Tbl.Kosten[[#This Row],[Totaal kosten]],"")</f>
        <v/>
      </c>
      <c r="EX113" s="160" t="str">
        <f>IF(Tbl.Kosten[[#This Row],[Sanr.]]=EX$7,Tbl.Kosten[[#This Row],[Totaal kosten]],"")</f>
        <v/>
      </c>
      <c r="EY113" s="160" t="str">
        <f>IF(Tbl.Kosten[[#This Row],[Sanr.]]=EY$7,Tbl.Kosten[[#This Row],[Totaal kosten]],"")</f>
        <v/>
      </c>
      <c r="EZ113" s="160" t="str">
        <f>IF(Tbl.Kosten[[#This Row],[Sanr.]]=EZ$7,Tbl.Kosten[[#This Row],[Totaal kosten]],"")</f>
        <v/>
      </c>
      <c r="FA113" s="160" t="str">
        <f>IF(Tbl.Kosten[[#This Row],[Sanr.]]=FA$7,Tbl.Kosten[[#This Row],[Totaal kosten]],"")</f>
        <v/>
      </c>
      <c r="FB113" s="160" t="str">
        <f>IF(Tbl.Kosten[[#This Row],[Sanr.]]=FB$7,Tbl.Kosten[[#This Row],[Totaal kosten]],"")</f>
        <v/>
      </c>
      <c r="FC113" s="160" t="str">
        <f>IF(Tbl.Kosten[[#This Row],[Sanr.]]=FC$7,Tbl.Kosten[[#This Row],[Totaal kosten]],"")</f>
        <v/>
      </c>
      <c r="FD113" s="160" t="str">
        <f>IF(Tbl.Kosten[[#This Row],[Sanr.]]=FD$7,Tbl.Kosten[[#This Row],[Totaal kosten]],"")</f>
        <v/>
      </c>
      <c r="FE113" s="160" t="str">
        <f>IF(Tbl.Kosten[[#This Row],[Sanr.]]=FE$7,Tbl.Kosten[[#This Row],[Totaal kosten]],"")</f>
        <v/>
      </c>
      <c r="FF113" s="160" t="str">
        <f>IF(Tbl.Kosten[[#This Row],[Sanr.]]=FF$7,Tbl.Kosten[[#This Row],[Totaal kosten]],"")</f>
        <v/>
      </c>
      <c r="FG113" s="160" t="str">
        <f>IF(Tbl.Kosten[[#This Row],[Sanr.]]=FG$7,Tbl.Kosten[[#This Row],[Totaal kosten]],"")</f>
        <v/>
      </c>
      <c r="FH113" s="160" t="str">
        <f>IF(Tbl.Kosten[[#This Row],[Sanr.]]=FH$7,Tbl.Kosten[[#This Row],[Totaal kosten]],"")</f>
        <v/>
      </c>
      <c r="FI113" s="160" t="str">
        <f>IF(Tbl.Kosten[[#This Row],[Sanr.]]=FI$7,Tbl.Kosten[[#This Row],[Totaal kosten]],"")</f>
        <v/>
      </c>
      <c r="FJ113" s="160" t="str">
        <f>IF(Tbl.Kosten[[#This Row],[Sanr.]]=FJ$7,Tbl.Kosten[[#This Row],[Totaal kosten]],"")</f>
        <v/>
      </c>
      <c r="FK113" s="160" t="str">
        <f>IF(Tbl.Kosten[[#This Row],[Sanr.]]=FK$7,Tbl.Kosten[[#This Row],[Totaal kosten]],"")</f>
        <v/>
      </c>
      <c r="FL113" s="160" t="str">
        <f>IF(Tbl.Kosten[[#This Row],[Sanr.]]=FL$7,Tbl.Kosten[[#This Row],[Totaal kosten]],"")</f>
        <v/>
      </c>
      <c r="FM113" s="160" t="str">
        <f>IF(Tbl.Kosten[[#This Row],[Sanr.]]=FM$7,Tbl.Kosten[[#This Row],[Totaal kosten]],"")</f>
        <v/>
      </c>
      <c r="FN113" s="160" t="str">
        <f>IF(Tbl.Kosten[[#This Row],[Sanr.]]=FN$7,Tbl.Kosten[[#This Row],[Totaal kosten]],"")</f>
        <v/>
      </c>
      <c r="FO113" s="160" t="str">
        <f>IF(Tbl.Kosten[[#This Row],[Sanr.]]=FO$7,Tbl.Kosten[[#This Row],[Totaal kosten]],"")</f>
        <v/>
      </c>
      <c r="FP113" s="160" t="str">
        <f>IF(Tbl.Kosten[[#This Row],[Sanr.]]=FP$7,Tbl.Kosten[[#This Row],[Totaal kosten]],"")</f>
        <v/>
      </c>
      <c r="FQ113" s="160" t="str">
        <f>IF(Tbl.Kosten[[#This Row],[Sanr.]]=FQ$7,Tbl.Kosten[[#This Row],[Totaal kosten]],"")</f>
        <v/>
      </c>
      <c r="FR113" s="160" t="str">
        <f>IF(Tbl.Kosten[[#This Row],[Sanr.]]=FR$7,Tbl.Kosten[[#This Row],[Totaal kosten]],"")</f>
        <v/>
      </c>
      <c r="FS113" s="160" t="str">
        <f>IF(Tbl.Kosten[[#This Row],[Sanr.]]=FS$7,Tbl.Kosten[[#This Row],[Totaal kosten]],"")</f>
        <v/>
      </c>
      <c r="FT113" s="160" t="str">
        <f>IF(Tbl.Kosten[[#This Row],[Sanr.]]=FT$7,Tbl.Kosten[[#This Row],[Totaal kosten]],"")</f>
        <v/>
      </c>
      <c r="FU113" s="160" t="str">
        <f>IF(Tbl.Kosten[[#This Row],[Sanr.]]=FU$7,Tbl.Kosten[[#This Row],[Totaal kosten]],"")</f>
        <v/>
      </c>
      <c r="FV113" s="160" t="str">
        <f>IF(Tbl.Kosten[[#This Row],[Sanr.]]=FV$7,Tbl.Kosten[[#This Row],[Totaal kosten]],"")</f>
        <v/>
      </c>
      <c r="FW113" s="160" t="str">
        <f>IFERROR(_xlfn.XLOOKUP(Tbl.Kosten[[#This Row],[Activiteitencode]],Tbl.Activiteiten[Activiteitcode],Tbl.Activiteiten[Anr.],"",0,1),"")</f>
        <v/>
      </c>
      <c r="FX113" s="181" t="str">
        <f>_xlfn.CONCAT(Tbl.Kosten[[#This Row],[Pnr.]],Tbl.Kosten[[#This Row],[Sanr.]])</f>
        <v>P1</v>
      </c>
      <c r="FY113" s="160">
        <f>Tbl.Kosten[[#This Row],[Totaal kosten]]-Tbl.Kosten[[#This Row],[Subsidie]]</f>
        <v>0</v>
      </c>
      <c r="FZ113" s="160">
        <f>IF(Tbl.Kosten[[#This Row],[Pnr.]]=FZ$7,Tbl.Kosten[[#This Row],[Te financieren]],"")</f>
        <v>0</v>
      </c>
      <c r="GA113" s="160" t="str">
        <f>IF(Tbl.Kosten[[#This Row],[Pnr.]]=GA$7,Tbl.Kosten[[#This Row],[Te financieren]],"")</f>
        <v/>
      </c>
      <c r="GB113" s="160" t="str">
        <f>IF(Tbl.Kosten[[#This Row],[Pnr.]]=GB$7,Tbl.Kosten[[#This Row],[Te financieren]],"")</f>
        <v/>
      </c>
      <c r="GC113" s="160" t="str">
        <f>IF(Tbl.Kosten[[#This Row],[Pnr.]]=GC$7,Tbl.Kosten[[#This Row],[Te financieren]],"")</f>
        <v/>
      </c>
      <c r="GD113" s="160" t="str">
        <f>IF(Tbl.Kosten[[#This Row],[Pnr.]]=GD$7,Tbl.Kosten[[#This Row],[Te financieren]],"")</f>
        <v/>
      </c>
      <c r="GE113" s="160" t="str">
        <f>IF(Tbl.Kosten[[#This Row],[Pnr.]]=GE$7,Tbl.Kosten[[#This Row],[Te financieren]],"")</f>
        <v/>
      </c>
      <c r="GF113" s="160" t="str">
        <f>IF(Tbl.Kosten[[#This Row],[Pnr.]]=GF$7,Tbl.Kosten[[#This Row],[Te financieren]],"")</f>
        <v/>
      </c>
      <c r="GG113" s="160" t="str">
        <f>IF(Tbl.Kosten[[#This Row],[Pnr.]]=GG$7,Tbl.Kosten[[#This Row],[Te financieren]],"")</f>
        <v/>
      </c>
      <c r="GH113" s="160" t="str">
        <f>IF(Tbl.Kosten[[#This Row],[Pnr.]]=GH$7,Tbl.Kosten[[#This Row],[Te financieren]],"")</f>
        <v/>
      </c>
      <c r="GI113" s="160" t="str">
        <f>IF(Tbl.Kosten[[#This Row],[Pnr.]]=GI$7,Tbl.Kosten[[#This Row],[Te financieren]],"")</f>
        <v/>
      </c>
      <c r="GJ113" s="160" t="str">
        <f>IF(Tbl.Kosten[[#This Row],[Pnr.]]=GJ$7,Tbl.Kosten[[#This Row],[Te financieren]],"")</f>
        <v/>
      </c>
      <c r="GK113" s="160" t="str">
        <f>IF(Tbl.Kosten[[#This Row],[Pnr.]]=GK$7,Tbl.Kosten[[#This Row],[Te financieren]],"")</f>
        <v/>
      </c>
      <c r="GL113" s="160" t="str">
        <f>IF(Tbl.Kosten[[#This Row],[Pnr.]]=GL$7,Tbl.Kosten[[#This Row],[Te financieren]],"")</f>
        <v/>
      </c>
      <c r="GM113" s="160" t="str">
        <f>IF(Tbl.Kosten[[#This Row],[Pnr.]]=GM$7,Tbl.Kosten[[#This Row],[Te financieren]],"")</f>
        <v/>
      </c>
      <c r="GN113" s="160" t="str">
        <f>IF(Tbl.Kosten[[#This Row],[Pnr.]]=GN$7,Tbl.Kosten[[#This Row],[Te financieren]],"")</f>
        <v/>
      </c>
      <c r="GO113" s="160" t="str">
        <f>IF(Tbl.Kosten[[#This Row],[Pnr.]]=GO$7,Tbl.Kosten[[#This Row],[Te financieren]],"")</f>
        <v/>
      </c>
      <c r="GP113" s="160" t="str">
        <f>IF(Tbl.Kosten[[#This Row],[Pnr.]]=GP$7,Tbl.Kosten[[#This Row],[Te financieren]],"")</f>
        <v/>
      </c>
      <c r="GQ113" s="160" t="str">
        <f>IF(Tbl.Kosten[[#This Row],[Pnr.]]=GQ$7,Tbl.Kosten[[#This Row],[Te financieren]],"")</f>
        <v/>
      </c>
      <c r="GR113" s="160" t="str">
        <f>IF(Tbl.Kosten[[#This Row],[Pnr.]]=GR$7,Tbl.Kosten[[#This Row],[Te financieren]],"")</f>
        <v/>
      </c>
      <c r="GS113" s="160" t="str">
        <f>IF(Tbl.Kosten[[#This Row],[Pnr.]]=GS$7,Tbl.Kosten[[#This Row],[Te financieren]],"")</f>
        <v/>
      </c>
      <c r="GT113" s="160" t="str">
        <f>IF(Tbl.Kosten[[#This Row],[Pnr.]]=GT$7,Tbl.Kosten[[#This Row],[Te financieren]],"")</f>
        <v/>
      </c>
      <c r="GU113" s="160" t="str">
        <f>IF(Tbl.Kosten[[#This Row],[Pnr.]]=GU$7,Tbl.Kosten[[#This Row],[Te financieren]],"")</f>
        <v/>
      </c>
      <c r="GV113" s="160" t="str">
        <f>IF(Tbl.Kosten[[#This Row],[Pnr.]]=GV$7,Tbl.Kosten[[#This Row],[Te financieren]],"")</f>
        <v/>
      </c>
      <c r="GW113" s="160" t="str">
        <f>IF(Tbl.Kosten[[#This Row],[Pnr.]]=GW$7,Tbl.Kosten[[#This Row],[Te financieren]],"")</f>
        <v/>
      </c>
      <c r="GX113" s="160" t="str">
        <f>IF(Tbl.Kosten[[#This Row],[Pnr.]]=GX$7,Tbl.Kosten[[#This Row],[Te financieren]],"")</f>
        <v/>
      </c>
      <c r="GY113" s="160" t="str">
        <f>IF(Tbl.Kosten[[#This Row],[Pnr.]]=GY$7,Tbl.Kosten[[#This Row],[Te financieren]],"")</f>
        <v/>
      </c>
      <c r="GZ113" s="160" t="str">
        <f>IF(Tbl.Kosten[[#This Row],[Pnr.]]=GZ$7,Tbl.Kosten[[#This Row],[Te financieren]],"")</f>
        <v/>
      </c>
      <c r="HA113" s="160" t="str">
        <f>IF(Tbl.Kosten[[#This Row],[Pnr.]]=HA$7,Tbl.Kosten[[#This Row],[Te financieren]],"")</f>
        <v/>
      </c>
      <c r="HB113" s="160" t="str">
        <f>IF(Tbl.Kosten[[#This Row],[Pnr.]]=HB$7,Tbl.Kosten[[#This Row],[Te financieren]],"")</f>
        <v/>
      </c>
      <c r="HC113" s="160" t="str">
        <f>IF(Tbl.Kosten[[#This Row],[Pnr.]]=HC$7,Tbl.Kosten[[#This Row],[Te financieren]],"")</f>
        <v/>
      </c>
      <c r="HD113" s="160" t="str">
        <f>IF(Tbl.Kosten[[#This Row],[Pnr.]]=HD$7,Tbl.Kosten[[#This Row],[Te financieren]],"")</f>
        <v/>
      </c>
      <c r="HE113" s="160" t="str">
        <f>IF(Tbl.Kosten[[#This Row],[Pnr.]]=HE$7,Tbl.Kosten[[#This Row],[Te financieren]],"")</f>
        <v/>
      </c>
      <c r="HF113" s="160" t="str">
        <f>IF(Tbl.Kosten[[#This Row],[Pnr.]]=HF$7,Tbl.Kosten[[#This Row],[Te financieren]],"")</f>
        <v/>
      </c>
      <c r="HG113" s="160" t="str">
        <f>IF(Tbl.Kosten[[#This Row],[Pnr.]]=HG$7,Tbl.Kosten[[#This Row],[Te financieren]],"")</f>
        <v/>
      </c>
      <c r="HH113" s="160" t="str">
        <f>IF(Tbl.Kosten[[#This Row],[Pnr.]]=HH$7,Tbl.Kosten[[#This Row],[Te financieren]],"")</f>
        <v/>
      </c>
      <c r="HI113" s="160" t="str">
        <f>IF(Tbl.Kosten[[#This Row],[Pnr.]]=HI$7,Tbl.Kosten[[#This Row],[Te financieren]],"")</f>
        <v/>
      </c>
      <c r="HJ113" s="160" t="str">
        <f>IF(Tbl.Kosten[[#This Row],[Pnr.]]=HJ$7,Tbl.Kosten[[#This Row],[Te financieren]],"")</f>
        <v/>
      </c>
      <c r="HK113" s="160" t="str">
        <f>IF(Tbl.Kosten[[#This Row],[Pnr.]]=HK$7,Tbl.Kosten[[#This Row],[Te financieren]],"")</f>
        <v/>
      </c>
      <c r="HL113" s="160" t="str">
        <f>IF(Tbl.Kosten[[#This Row],[Pnr.]]=HL$7,Tbl.Kosten[[#This Row],[Te financieren]],"")</f>
        <v/>
      </c>
      <c r="HM113" s="160" t="str">
        <f>IF(Tbl.Kosten[[#This Row],[Pnr.]]=HM$7,Tbl.Kosten[[#This Row],[Te financieren]],"")</f>
        <v/>
      </c>
      <c r="HN113" s="160" t="str">
        <f>IF(Tbl.Kosten[[#This Row],[Pnr.]]=HN$7,Tbl.Kosten[[#This Row],[Te financieren]],"")</f>
        <v/>
      </c>
      <c r="HO113" s="160" t="str">
        <f>IF(Tbl.Kosten[[#This Row],[Pnr.]]=HO$7,Tbl.Kosten[[#This Row],[Te financieren]],"")</f>
        <v/>
      </c>
      <c r="HP113" s="160" t="str">
        <f>IF(Tbl.Kosten[[#This Row],[Pnr.]]=HP$7,Tbl.Kosten[[#This Row],[Te financieren]],"")</f>
        <v/>
      </c>
      <c r="HQ113" s="160" t="str">
        <f>IF(Tbl.Kosten[[#This Row],[Pnr.]]=HQ$7,Tbl.Kosten[[#This Row],[Te financieren]],"")</f>
        <v/>
      </c>
      <c r="HR113" s="160" t="str">
        <f>IF(Tbl.Kosten[[#This Row],[Pnr.]]=HR$7,Tbl.Kosten[[#This Row],[Te financieren]],"")</f>
        <v/>
      </c>
      <c r="HS113" s="160" t="str">
        <f>IF(Tbl.Kosten[[#This Row],[Pnr.]]=HS$7,Tbl.Kosten[[#This Row],[Te financieren]],"")</f>
        <v/>
      </c>
      <c r="HT113" s="160" t="str">
        <f>IF(Tbl.Kosten[[#This Row],[Pnr.]]=HT$7,Tbl.Kosten[[#This Row],[Te financieren]],"")</f>
        <v/>
      </c>
      <c r="HU113" s="160" t="str">
        <f>IF(Tbl.Kosten[[#This Row],[Pnr.]]=HU$7,Tbl.Kosten[[#This Row],[Te financieren]],"")</f>
        <v/>
      </c>
      <c r="HV113" s="160" t="str">
        <f>IF(Tbl.Kosten[[#This Row],[Pnr.]]=HV$7,Tbl.Kosten[[#This Row],[Te financieren]],"")</f>
        <v/>
      </c>
      <c r="HW113" s="160" t="str">
        <f>IF(Tbl.Kosten[[#This Row],[Pnr.]]=HW$7,Tbl.Kosten[[#This Row],[Te financieren]],"")</f>
        <v/>
      </c>
    </row>
    <row r="114" spans="2:231" x14ac:dyDescent="0.3">
      <c r="B114" s="144"/>
      <c r="C114" s="147"/>
      <c r="D114" s="146"/>
      <c r="E114" s="147"/>
      <c r="F114" s="145"/>
      <c r="G114" s="11" t="str">
        <f>IF(Tbl.Kosten[[#This Row],[Medewerker e/o 
functie]]&lt;&gt;"",_xlfn.XLOOKUP(Tbl.Kosten[[#This Row],[Medewerker e/o 
functie]],Tbl.Uurtarief[Medewerker en/of functie],Tbl.Uurtarief[Uurtarief],"",0,1),"")</f>
        <v/>
      </c>
      <c r="H114" s="121">
        <f>IFERROR(Tbl.Kosten[[#This Row],[Uren]]*Tbl.Kosten[[#This Row],[Uurtarief]],0)</f>
        <v>0</v>
      </c>
      <c r="I114" s="119" t="str">
        <f>IF(Tbl.Kosten[[#This Row],[Subtotaal uren]]&lt;&gt;0,_xlfn.XLOOKUP(Tbl.Kosten[[#This Row],[Medewerker e/o 
functie]],Tbl.Uurtarief[Medewerker en/of functie],Tbl.Uurtarief[Kostensoort arbeid],"",0,1),"")</f>
        <v/>
      </c>
      <c r="J114" s="147"/>
      <c r="K114" s="145"/>
      <c r="L114" s="149" t="str">
        <f>IF(Tbl.Kosten[[#This Row],[Activum]]&lt;&gt;"",_xlfn.XLOOKUP(Tbl.Kosten[[#This Row],[Activum]],Tbl.Afschrijvingskosten[Activum],Tbl.Afschrijvingskosten[Tarief per afschrijvings-eenheid],"",0,1),"")</f>
        <v/>
      </c>
      <c r="M114" s="122">
        <f>IFERROR(Tbl.Kosten[[#This Row],[Een-
heden]]*Tbl.Kosten[[#This Row],[Afschrijvings-
tarief]],0)</f>
        <v>0</v>
      </c>
      <c r="N114" s="122" t="str">
        <f>IF(Tbl.Kosten[[#This Row],[Subtotaal afschrijving]]&lt;&gt;0,Lijsten!A112,"")</f>
        <v/>
      </c>
      <c r="O114" s="150"/>
      <c r="P114" s="145"/>
      <c r="Q114" s="148"/>
      <c r="R114" s="122">
        <f>IFERROR(Tbl.Kosten[[#This Row],[Aantal]]*Tbl.Kosten[[#This Row],[Tarief]],0)</f>
        <v>0</v>
      </c>
      <c r="S114" s="8">
        <f>IFERROR(Tbl.Kosten[[#This Row],[Subtotaal overige kosten]]+Tbl.Kosten[[#This Row],[Subtotaal uren]]+Tbl.Kosten[[#This Row],[Subtotaal afschrijving]],0)</f>
        <v>0</v>
      </c>
      <c r="T114" s="8">
        <f>IFERROR(Tbl.Kosten[[#This Row],[Totaal kosten]]*Tbl.Kosten[[#This Row],[Subsidie%]],0)</f>
        <v>0</v>
      </c>
      <c r="U114" s="4" t="str" cm="1">
        <f t="array" ref="U114">IFERROR(_xlfn.IFS(Tbl.Kosten[[#This Row],[Subtotaal uren]]&lt;&gt;0,Tbl.Kosten[[#This Row],[Kostensoort arbeid]],Tbl.Kosten[[#This Row],[Subtotaal afschrijving]]&lt;&gt;0,Tbl.Kosten[[#This Row],[Kostensoort afschrijving]],Tbl.Kosten[[#This Row],[Subtotaal overige kosten]]&lt;&gt;0,Tbl.Kosten[[#This Row],[Kostensoort overig]]),"")</f>
        <v/>
      </c>
      <c r="V114" s="4" t="str">
        <f>IFERROR(_xlfn.XLOOKUP(Tbl.Kosten[[#This Row],[Activiteitencode]],Tbl.Activiteiten[Activiteitcode],Tbl.Activiteiten[Werkpakketcode],"",0,1),"")</f>
        <v/>
      </c>
      <c r="W114" s="4" t="str">
        <f>IFERROR(_xlfn.XLOOKUP(Tbl.Kosten[[#This Row],[Werkpakketcode]],Tbl.Werkpakketten[Werkpakketcode],Tbl.Werkpakketten[Subsidiabele activiteit],"",0,1),"")</f>
        <v/>
      </c>
      <c r="X114" s="12">
        <f>IFERROR(_xlfn.XLOOKUP(Tbl.Kosten[[#This Row],[Sanr.]],Tbl.Subsidiehoogte[SAnr.],Tbl.Subsidiehoogte[Sub. Percentage],0,0,1),0)</f>
        <v>0</v>
      </c>
      <c r="Y114" s="154" t="str">
        <f>IFERROR(_xlfn.XLOOKUP(Tbl.Kosten[[#This Row],[Partnercode]],Tbl.Projectpartners[Partnercode],Tbl.Projectpartners[PNr.],"",0,1),"")</f>
        <v>P1</v>
      </c>
      <c r="Z114" s="158">
        <f>IF(Tbl.Kosten[[#This Row],[Pnr.]]=Z$7,Tbl.Kosten[[#This Row],[Totaal kosten]],"")</f>
        <v>0</v>
      </c>
      <c r="AA114" s="158" t="str">
        <f>IF(Tbl.Kosten[[#This Row],[Pnr.]]=AA$7,Tbl.Kosten[[#This Row],[Totaal kosten]],"")</f>
        <v/>
      </c>
      <c r="AB114" s="158" t="str">
        <f>IF(Tbl.Kosten[[#This Row],[Pnr.]]=AB$7,Tbl.Kosten[[#This Row],[Totaal kosten]],"")</f>
        <v/>
      </c>
      <c r="AC114" s="158" t="str">
        <f>IF(Tbl.Kosten[[#This Row],[Pnr.]]=AC$7,Tbl.Kosten[[#This Row],[Totaal kosten]],"")</f>
        <v/>
      </c>
      <c r="AD114" s="158" t="str">
        <f>IF(Tbl.Kosten[[#This Row],[Pnr.]]=AD$7,Tbl.Kosten[[#This Row],[Totaal kosten]],"")</f>
        <v/>
      </c>
      <c r="AE114" s="158" t="str">
        <f>IF(Tbl.Kosten[[#This Row],[Pnr.]]=AE$7,Tbl.Kosten[[#This Row],[Totaal kosten]],"")</f>
        <v/>
      </c>
      <c r="AF114" s="158" t="str">
        <f>IF(Tbl.Kosten[[#This Row],[Pnr.]]=AF$7,Tbl.Kosten[[#This Row],[Totaal kosten]],"")</f>
        <v/>
      </c>
      <c r="AG114" s="158" t="str">
        <f>IF(Tbl.Kosten[[#This Row],[Pnr.]]=AG$7,Tbl.Kosten[[#This Row],[Totaal kosten]],"")</f>
        <v/>
      </c>
      <c r="AH114" s="158" t="str">
        <f>IF(Tbl.Kosten[[#This Row],[Pnr.]]=AH$7,Tbl.Kosten[[#This Row],[Totaal kosten]],"")</f>
        <v/>
      </c>
      <c r="AI114" s="158" t="str">
        <f>IF(Tbl.Kosten[[#This Row],[Pnr.]]=AI$7,Tbl.Kosten[[#This Row],[Totaal kosten]],"")</f>
        <v/>
      </c>
      <c r="AJ114" s="158" t="str">
        <f>IF(Tbl.Kosten[[#This Row],[Pnr.]]=AJ$7,Tbl.Kosten[[#This Row],[Totaal kosten]],"")</f>
        <v/>
      </c>
      <c r="AK114" s="158" t="str">
        <f>IF(Tbl.Kosten[[#This Row],[Pnr.]]=AK$7,Tbl.Kosten[[#This Row],[Totaal kosten]],"")</f>
        <v/>
      </c>
      <c r="AL114" s="158" t="str">
        <f>IF(Tbl.Kosten[[#This Row],[Pnr.]]=AL$7,Tbl.Kosten[[#This Row],[Totaal kosten]],"")</f>
        <v/>
      </c>
      <c r="AM114" s="158" t="str">
        <f>IF(Tbl.Kosten[[#This Row],[Pnr.]]=AM$7,Tbl.Kosten[[#This Row],[Totaal kosten]],"")</f>
        <v/>
      </c>
      <c r="AN114" s="158" t="str">
        <f>IF(Tbl.Kosten[[#This Row],[Pnr.]]=AN$7,Tbl.Kosten[[#This Row],[Totaal kosten]],"")</f>
        <v/>
      </c>
      <c r="AO114" s="158" t="str">
        <f>IF(Tbl.Kosten[[#This Row],[Pnr.]]=AO$7,Tbl.Kosten[[#This Row],[Totaal kosten]],"")</f>
        <v/>
      </c>
      <c r="AP114" s="158" t="str">
        <f>IF(Tbl.Kosten[[#This Row],[Pnr.]]=AP$7,Tbl.Kosten[[#This Row],[Totaal kosten]],"")</f>
        <v/>
      </c>
      <c r="AQ114" s="158" t="str">
        <f>IF(Tbl.Kosten[[#This Row],[Pnr.]]=AQ$7,Tbl.Kosten[[#This Row],[Totaal kosten]],"")</f>
        <v/>
      </c>
      <c r="AR114" s="158" t="str">
        <f>IF(Tbl.Kosten[[#This Row],[Pnr.]]=AR$7,Tbl.Kosten[[#This Row],[Totaal kosten]],"")</f>
        <v/>
      </c>
      <c r="AS114" s="158" t="str">
        <f>IF(Tbl.Kosten[[#This Row],[Pnr.]]=AS$7,Tbl.Kosten[[#This Row],[Totaal kosten]],"")</f>
        <v/>
      </c>
      <c r="AT114" s="158" t="str">
        <f>IF(Tbl.Kosten[[#This Row],[Pnr.]]=AT$7,Tbl.Kosten[[#This Row],[Totaal kosten]],"")</f>
        <v/>
      </c>
      <c r="AU114" s="158" t="str">
        <f>IF(Tbl.Kosten[[#This Row],[Pnr.]]=AU$7,Tbl.Kosten[[#This Row],[Totaal kosten]],"")</f>
        <v/>
      </c>
      <c r="AV114" s="158" t="str">
        <f>IF(Tbl.Kosten[[#This Row],[Pnr.]]=AV$7,Tbl.Kosten[[#This Row],[Totaal kosten]],"")</f>
        <v/>
      </c>
      <c r="AW114" s="158" t="str">
        <f>IF(Tbl.Kosten[[#This Row],[Pnr.]]=AW$7,Tbl.Kosten[[#This Row],[Totaal kosten]],"")</f>
        <v/>
      </c>
      <c r="AX114" s="158" t="str">
        <f>IF(Tbl.Kosten[[#This Row],[Pnr.]]=AX$7,Tbl.Kosten[[#This Row],[Totaal kosten]],"")</f>
        <v/>
      </c>
      <c r="AY114" s="158" t="str">
        <f>IF(Tbl.Kosten[[#This Row],[Pnr.]]=AY$7,Tbl.Kosten[[#This Row],[Totaal kosten]],"")</f>
        <v/>
      </c>
      <c r="AZ114" s="158" t="str">
        <f>IF(Tbl.Kosten[[#This Row],[Pnr.]]=AZ$7,Tbl.Kosten[[#This Row],[Totaal kosten]],"")</f>
        <v/>
      </c>
      <c r="BA114" s="158" t="str">
        <f>IF(Tbl.Kosten[[#This Row],[Pnr.]]=BA$7,Tbl.Kosten[[#This Row],[Totaal kosten]],"")</f>
        <v/>
      </c>
      <c r="BB114" s="158" t="str">
        <f>IF(Tbl.Kosten[[#This Row],[Pnr.]]=BB$7,Tbl.Kosten[[#This Row],[Totaal kosten]],"")</f>
        <v/>
      </c>
      <c r="BC114" s="158" t="str">
        <f>IF(Tbl.Kosten[[#This Row],[Pnr.]]=BC$7,Tbl.Kosten[[#This Row],[Totaal kosten]],"")</f>
        <v/>
      </c>
      <c r="BD114" s="158" t="str">
        <f>IF(Tbl.Kosten[[#This Row],[Pnr.]]=BD$7,Tbl.Kosten[[#This Row],[Totaal kosten]],"")</f>
        <v/>
      </c>
      <c r="BE114" s="158" t="str">
        <f>IF(Tbl.Kosten[[#This Row],[Pnr.]]=BE$7,Tbl.Kosten[[#This Row],[Totaal kosten]],"")</f>
        <v/>
      </c>
      <c r="BF114" s="158" t="str">
        <f>IF(Tbl.Kosten[[#This Row],[Pnr.]]=BF$7,Tbl.Kosten[[#This Row],[Totaal kosten]],"")</f>
        <v/>
      </c>
      <c r="BG114" s="158" t="str">
        <f>IF(Tbl.Kosten[[#This Row],[Pnr.]]=BG$7,Tbl.Kosten[[#This Row],[Totaal kosten]],"")</f>
        <v/>
      </c>
      <c r="BH114" s="158" t="str">
        <f>IF(Tbl.Kosten[[#This Row],[Pnr.]]=BH$7,Tbl.Kosten[[#This Row],[Totaal kosten]],"")</f>
        <v/>
      </c>
      <c r="BI114" s="158" t="str">
        <f>IF(Tbl.Kosten[[#This Row],[Pnr.]]=BI$7,Tbl.Kosten[[#This Row],[Totaal kosten]],"")</f>
        <v/>
      </c>
      <c r="BJ114" s="158" t="str">
        <f>IF(Tbl.Kosten[[#This Row],[Pnr.]]=BJ$7,Tbl.Kosten[[#This Row],[Totaal kosten]],"")</f>
        <v/>
      </c>
      <c r="BK114" s="158" t="str">
        <f>IF(Tbl.Kosten[[#This Row],[Pnr.]]=BK$7,Tbl.Kosten[[#This Row],[Totaal kosten]],"")</f>
        <v/>
      </c>
      <c r="BL114" s="158" t="str">
        <f>IF(Tbl.Kosten[[#This Row],[Pnr.]]=BL$7,Tbl.Kosten[[#This Row],[Totaal kosten]],"")</f>
        <v/>
      </c>
      <c r="BM114" s="158" t="str">
        <f>IF(Tbl.Kosten[[#This Row],[Pnr.]]=BM$7,Tbl.Kosten[[#This Row],[Totaal kosten]],"")</f>
        <v/>
      </c>
      <c r="BN114" s="158" t="str">
        <f>IF(Tbl.Kosten[[#This Row],[Pnr.]]=BN$7,Tbl.Kosten[[#This Row],[Totaal kosten]],"")</f>
        <v/>
      </c>
      <c r="BO114" s="158" t="str">
        <f>IF(Tbl.Kosten[[#This Row],[Pnr.]]=BO$7,Tbl.Kosten[[#This Row],[Totaal kosten]],"")</f>
        <v/>
      </c>
      <c r="BP114" s="158" t="str">
        <f>IF(Tbl.Kosten[[#This Row],[Pnr.]]=BP$7,Tbl.Kosten[[#This Row],[Totaal kosten]],"")</f>
        <v/>
      </c>
      <c r="BQ114" s="158" t="str">
        <f>IF(Tbl.Kosten[[#This Row],[Pnr.]]=BQ$7,Tbl.Kosten[[#This Row],[Totaal kosten]],"")</f>
        <v/>
      </c>
      <c r="BR114" s="158" t="str">
        <f>IF(Tbl.Kosten[[#This Row],[Pnr.]]=BR$7,Tbl.Kosten[[#This Row],[Totaal kosten]],"")</f>
        <v/>
      </c>
      <c r="BS114" s="158" t="str">
        <f>IF(Tbl.Kosten[[#This Row],[Pnr.]]=BS$7,Tbl.Kosten[[#This Row],[Totaal kosten]],"")</f>
        <v/>
      </c>
      <c r="BT114" s="158" t="str">
        <f>IF(Tbl.Kosten[[#This Row],[Pnr.]]=BT$7,Tbl.Kosten[[#This Row],[Totaal kosten]],"")</f>
        <v/>
      </c>
      <c r="BU114" s="158" t="str">
        <f>IF(Tbl.Kosten[[#This Row],[Pnr.]]=BU$7,Tbl.Kosten[[#This Row],[Totaal kosten]],"")</f>
        <v/>
      </c>
      <c r="BV114" s="158" t="str">
        <f>IF(Tbl.Kosten[[#This Row],[Pnr.]]=BV$7,Tbl.Kosten[[#This Row],[Totaal kosten]],"")</f>
        <v/>
      </c>
      <c r="BW114" s="158" t="str">
        <f>IF(Tbl.Kosten[[#This Row],[Pnr.]]=BW$7,Tbl.Kosten[[#This Row],[Totaal kosten]],"")</f>
        <v/>
      </c>
      <c r="BX114" s="158" t="str">
        <f>IFERROR(_xlfn.XLOOKUP(Tbl.Kosten[[#This Row],[Werkpakketcode]],Tbl.Werkpakketten[Werkpakketcode],Tbl.Werkpakketten[WPnr.],"",0,1),"")</f>
        <v/>
      </c>
      <c r="BY114" s="158" t="str">
        <f>IF(Tbl.Kosten[[#This Row],[WPnr.]]=BY$7,Tbl.Kosten[[#This Row],[Totaal kosten]],"")</f>
        <v/>
      </c>
      <c r="BZ114" s="158" t="str">
        <f>IF(Tbl.Kosten[[#This Row],[WPnr.]]=BZ$7,Tbl.Kosten[[#This Row],[Totaal kosten]],"")</f>
        <v/>
      </c>
      <c r="CA114" s="158" t="str">
        <f>IF(Tbl.Kosten[[#This Row],[WPnr.]]=CA$7,Tbl.Kosten[[#This Row],[Totaal kosten]],"")</f>
        <v/>
      </c>
      <c r="CB114" s="158" t="str">
        <f>IF(Tbl.Kosten[[#This Row],[WPnr.]]=CB$7,Tbl.Kosten[[#This Row],[Totaal kosten]],"")</f>
        <v/>
      </c>
      <c r="CC114" s="158" t="str">
        <f>IF(Tbl.Kosten[[#This Row],[WPnr.]]=CC$7,Tbl.Kosten[[#This Row],[Totaal kosten]],"")</f>
        <v/>
      </c>
      <c r="CD114" s="158" t="str">
        <f>IF(Tbl.Kosten[[#This Row],[WPnr.]]=CD$7,Tbl.Kosten[[#This Row],[Totaal kosten]],"")</f>
        <v/>
      </c>
      <c r="CE114" s="158" t="str">
        <f>IF(Tbl.Kosten[[#This Row],[WPnr.]]=CE$7,Tbl.Kosten[[#This Row],[Totaal kosten]],"")</f>
        <v/>
      </c>
      <c r="CF114" s="158" t="str">
        <f>IF(Tbl.Kosten[[#This Row],[WPnr.]]=CF$7,Tbl.Kosten[[#This Row],[Totaal kosten]],"")</f>
        <v/>
      </c>
      <c r="CG114" s="158" t="str">
        <f>IF(Tbl.Kosten[[#This Row],[WPnr.]]=CG$7,Tbl.Kosten[[#This Row],[Totaal kosten]],"")</f>
        <v/>
      </c>
      <c r="CH114" s="158" t="str">
        <f>IF(Tbl.Kosten[[#This Row],[WPnr.]]=CH$7,Tbl.Kosten[[#This Row],[Totaal kosten]],"")</f>
        <v/>
      </c>
      <c r="CI114" s="158" t="str">
        <f>IF(Tbl.Kosten[[#This Row],[WPnr.]]=CI$7,Tbl.Kosten[[#This Row],[Totaal kosten]],"")</f>
        <v/>
      </c>
      <c r="CJ114" s="158" t="str">
        <f>IF(Tbl.Kosten[[#This Row],[WPnr.]]=CJ$7,Tbl.Kosten[[#This Row],[Totaal kosten]],"")</f>
        <v/>
      </c>
      <c r="CK114" s="158" t="str">
        <f>IF(Tbl.Kosten[[#This Row],[WPnr.]]=CK$7,Tbl.Kosten[[#This Row],[Totaal kosten]],"")</f>
        <v/>
      </c>
      <c r="CL114" s="158" t="str">
        <f>IF(Tbl.Kosten[[#This Row],[WPnr.]]=CL$7,Tbl.Kosten[[#This Row],[Totaal kosten]],"")</f>
        <v/>
      </c>
      <c r="CM114" s="158" t="str">
        <f>IF(Tbl.Kosten[[#This Row],[WPnr.]]=CM$7,Tbl.Kosten[[#This Row],[Totaal kosten]],"")</f>
        <v/>
      </c>
      <c r="CN114" s="158" t="str">
        <f>IF(Tbl.Kosten[[#This Row],[WPnr.]]=CN$7,Tbl.Kosten[[#This Row],[Totaal kosten]],"")</f>
        <v/>
      </c>
      <c r="CO114" s="158" t="str">
        <f>IF(Tbl.Kosten[[#This Row],[WPnr.]]=CO$7,Tbl.Kosten[[#This Row],[Totaal kosten]],"")</f>
        <v/>
      </c>
      <c r="CP114" s="158" t="str">
        <f>IF(Tbl.Kosten[[#This Row],[WPnr.]]=CP$7,Tbl.Kosten[[#This Row],[Totaal kosten]],"")</f>
        <v/>
      </c>
      <c r="CQ114" s="158" t="str">
        <f>IF(Tbl.Kosten[[#This Row],[WPnr.]]=CQ$7,Tbl.Kosten[[#This Row],[Totaal kosten]],"")</f>
        <v/>
      </c>
      <c r="CR114" s="158" t="str">
        <f>IF(Tbl.Kosten[[#This Row],[WPnr.]]=CR$7,Tbl.Kosten[[#This Row],[Totaal kosten]],"")</f>
        <v/>
      </c>
      <c r="CS114" s="158" t="str">
        <f>IF(Tbl.Kosten[[#This Row],[WPnr.]]=CS$7,Tbl.Kosten[[#This Row],[Totaal kosten]],"")</f>
        <v/>
      </c>
      <c r="CT114" s="158" t="str">
        <f>IF(Tbl.Kosten[[#This Row],[WPnr.]]=CT$7,Tbl.Kosten[[#This Row],[Totaal kosten]],"")</f>
        <v/>
      </c>
      <c r="CU114" s="158" t="str">
        <f>IF(Tbl.Kosten[[#This Row],[WPnr.]]=CU$7,Tbl.Kosten[[#This Row],[Totaal kosten]],"")</f>
        <v/>
      </c>
      <c r="CV114" s="158" t="str">
        <f>IF(Tbl.Kosten[[#This Row],[WPnr.]]=CV$7,Tbl.Kosten[[#This Row],[Totaal kosten]],"")</f>
        <v/>
      </c>
      <c r="CW114" s="158" t="str">
        <f>IF(Tbl.Kosten[[#This Row],[WPnr.]]=CW$7,Tbl.Kosten[[#This Row],[Totaal kosten]],"")</f>
        <v/>
      </c>
      <c r="CX114" s="158" t="str">
        <f>IF(Tbl.Kosten[[#This Row],[WPnr.]]=CX$7,Tbl.Kosten[[#This Row],[Totaal kosten]],"")</f>
        <v/>
      </c>
      <c r="CY114" s="158" t="str">
        <f>IF(Tbl.Kosten[[#This Row],[WPnr.]]=CY$7,Tbl.Kosten[[#This Row],[Totaal kosten]],"")</f>
        <v/>
      </c>
      <c r="CZ114" s="158" t="str">
        <f>IF(Tbl.Kosten[[#This Row],[WPnr.]]=CZ$7,Tbl.Kosten[[#This Row],[Totaal kosten]],"")</f>
        <v/>
      </c>
      <c r="DA114" s="158" t="str">
        <f>IF(Tbl.Kosten[[#This Row],[WPnr.]]=DA$7,Tbl.Kosten[[#This Row],[Totaal kosten]],"")</f>
        <v/>
      </c>
      <c r="DB114" s="158" t="str">
        <f>IF(Tbl.Kosten[[#This Row],[WPnr.]]=DB$7,Tbl.Kosten[[#This Row],[Totaal kosten]],"")</f>
        <v/>
      </c>
      <c r="DC114" s="158" t="str">
        <f>IF(Tbl.Kosten[[#This Row],[WPnr.]]=DC$7,Tbl.Kosten[[#This Row],[Totaal kosten]],"")</f>
        <v/>
      </c>
      <c r="DD114" s="158" t="str">
        <f>IF(Tbl.Kosten[[#This Row],[WPnr.]]=DD$7,Tbl.Kosten[[#This Row],[Totaal kosten]],"")</f>
        <v/>
      </c>
      <c r="DE114" s="158" t="str">
        <f>IF(Tbl.Kosten[[#This Row],[WPnr.]]=DE$7,Tbl.Kosten[[#This Row],[Totaal kosten]],"")</f>
        <v/>
      </c>
      <c r="DF114" s="158" t="str">
        <f>IF(Tbl.Kosten[[#This Row],[WPnr.]]=DF$7,Tbl.Kosten[[#This Row],[Totaal kosten]],"")</f>
        <v/>
      </c>
      <c r="DG114" s="158" t="str">
        <f>IF(Tbl.Kosten[[#This Row],[WPnr.]]=DG$7,Tbl.Kosten[[#This Row],[Totaal kosten]],"")</f>
        <v/>
      </c>
      <c r="DH114" s="158" t="str">
        <f>IF(Tbl.Kosten[[#This Row],[WPnr.]]=DH$7,Tbl.Kosten[[#This Row],[Totaal kosten]],"")</f>
        <v/>
      </c>
      <c r="DI114" s="158" t="str">
        <f>IF(Tbl.Kosten[[#This Row],[WPnr.]]=DI$7,Tbl.Kosten[[#This Row],[Totaal kosten]],"")</f>
        <v/>
      </c>
      <c r="DJ114" s="158" t="str">
        <f>IF(Tbl.Kosten[[#This Row],[WPnr.]]=DJ$7,Tbl.Kosten[[#This Row],[Totaal kosten]],"")</f>
        <v/>
      </c>
      <c r="DK114" s="158" t="str">
        <f>IF(Tbl.Kosten[[#This Row],[WPnr.]]=DK$7,Tbl.Kosten[[#This Row],[Totaal kosten]],"")</f>
        <v/>
      </c>
      <c r="DL114" s="158" t="str">
        <f>IF(Tbl.Kosten[[#This Row],[WPnr.]]=DL$7,Tbl.Kosten[[#This Row],[Totaal kosten]],"")</f>
        <v/>
      </c>
      <c r="DM114" s="158" t="str">
        <f>IF(Tbl.Kosten[[#This Row],[WPnr.]]=DM$7,Tbl.Kosten[[#This Row],[Totaal kosten]],"")</f>
        <v/>
      </c>
      <c r="DN114" s="158" t="str">
        <f>IF(Tbl.Kosten[[#This Row],[WPnr.]]=DN$7,Tbl.Kosten[[#This Row],[Totaal kosten]],"")</f>
        <v/>
      </c>
      <c r="DO114" s="158" t="str">
        <f>IF(Tbl.Kosten[[#This Row],[WPnr.]]=DO$7,Tbl.Kosten[[#This Row],[Totaal kosten]],"")</f>
        <v/>
      </c>
      <c r="DP114" s="158" t="str">
        <f>IF(Tbl.Kosten[[#This Row],[WPnr.]]=DP$7,Tbl.Kosten[[#This Row],[Totaal kosten]],"")</f>
        <v/>
      </c>
      <c r="DQ114" s="158" t="str">
        <f>IF(Tbl.Kosten[[#This Row],[WPnr.]]=DQ$7,Tbl.Kosten[[#This Row],[Totaal kosten]],"")</f>
        <v/>
      </c>
      <c r="DR114" s="158" t="str">
        <f>IF(Tbl.Kosten[[#This Row],[WPnr.]]=DR$7,Tbl.Kosten[[#This Row],[Totaal kosten]],"")</f>
        <v/>
      </c>
      <c r="DS114" s="158" t="str">
        <f>IF(Tbl.Kosten[[#This Row],[WPnr.]]=DS$7,Tbl.Kosten[[#This Row],[Totaal kosten]],"")</f>
        <v/>
      </c>
      <c r="DT114" s="158" t="str">
        <f>IF(Tbl.Kosten[[#This Row],[WPnr.]]=DT$7,Tbl.Kosten[[#This Row],[Totaal kosten]],"")</f>
        <v/>
      </c>
      <c r="DU114" s="158" t="str">
        <f>IF(Tbl.Kosten[[#This Row],[WPnr.]]=DU$7,Tbl.Kosten[[#This Row],[Totaal kosten]],"")</f>
        <v/>
      </c>
      <c r="DV114" s="158" t="str">
        <f>IF(Tbl.Kosten[[#This Row],[WPnr.]]=DV$7,Tbl.Kosten[[#This Row],[Totaal kosten]],"")</f>
        <v/>
      </c>
      <c r="DW114" s="160" t="str">
        <f>IFERROR(_xlfn.XLOOKUP(Tbl.Kosten[[#This Row],[Kostensoort]],Tbl.Kostensoorten[Kostensoorten],Tbl.Kostensoorten[KSnr.],"",0,1),"")</f>
        <v/>
      </c>
      <c r="DX114" s="160" t="str">
        <f>IF(Tbl.Kosten[[#This Row],[KSnr.]]=DX$7,Tbl.Kosten[[#This Row],[Totaal kosten]],"")</f>
        <v/>
      </c>
      <c r="DY114" s="160" t="str">
        <f>IF(Tbl.Kosten[[#This Row],[KSnr.]]=DY$7,Tbl.Kosten[[#This Row],[Totaal kosten]],"")</f>
        <v/>
      </c>
      <c r="DZ114" s="160" t="str">
        <f>IF(Tbl.Kosten[[#This Row],[KSnr.]]=DZ$7,Tbl.Kosten[[#This Row],[Totaal kosten]],"")</f>
        <v/>
      </c>
      <c r="EA114" s="160" t="str">
        <f>IF(Tbl.Kosten[[#This Row],[KSnr.]]=EA$7,Tbl.Kosten[[#This Row],[Totaal kosten]],"")</f>
        <v/>
      </c>
      <c r="EB114" s="160" t="str">
        <f>IF(Tbl.Kosten[[#This Row],[KSnr.]]=EB$7,Tbl.Kosten[[#This Row],[Totaal kosten]],"")</f>
        <v/>
      </c>
      <c r="EC114" s="160" t="str">
        <f>IF(Tbl.Kosten[[#This Row],[KSnr.]]=EC$7,Tbl.Kosten[[#This Row],[Totaal kosten]],"")</f>
        <v/>
      </c>
      <c r="ED114" s="160" t="str">
        <f>IF(Tbl.Kosten[[#This Row],[KSnr.]]=ED$7,Tbl.Kosten[[#This Row],[Totaal kosten]],"")</f>
        <v/>
      </c>
      <c r="EE114" s="160" t="str">
        <f>IF(Tbl.Kosten[[#This Row],[KSnr.]]=EE$7,Tbl.Kosten[[#This Row],[Totaal kosten]],"")</f>
        <v/>
      </c>
      <c r="EF114" s="160" t="str">
        <f>IF(Tbl.Kosten[[#This Row],[KSnr.]]=EF$7,Tbl.Kosten[[#This Row],[Totaal kosten]],"")</f>
        <v/>
      </c>
      <c r="EG114" s="160" t="str">
        <f>IF(Tbl.Kosten[[#This Row],[KSnr.]]=EG$7,Tbl.Kosten[[#This Row],[Totaal kosten]],"")</f>
        <v/>
      </c>
      <c r="EH114" s="160" t="str">
        <f>IF(Tbl.Kosten[[#This Row],[KSnr.]]=EH$7,Tbl.Kosten[[#This Row],[Totaal kosten]],"")</f>
        <v/>
      </c>
      <c r="EI114" s="160" t="str">
        <f>IF(Tbl.Kosten[[#This Row],[KSnr.]]=EI$7,Tbl.Kosten[[#This Row],[Totaal kosten]],"")</f>
        <v/>
      </c>
      <c r="EJ114" s="160" t="str">
        <f>IF(Tbl.Kosten[[#This Row],[KSnr.]]=EJ$7,Tbl.Kosten[[#This Row],[Totaal kosten]],"")</f>
        <v/>
      </c>
      <c r="EK114" s="160" t="str">
        <f>IF(Tbl.Kosten[[#This Row],[KSnr.]]=EK$7,Tbl.Kosten[[#This Row],[Totaal kosten]],"")</f>
        <v/>
      </c>
      <c r="EL114" s="160" t="str">
        <f>IF(Tbl.Kosten[[#This Row],[KSnr.]]=EL$7,Tbl.Kosten[[#This Row],[Totaal kosten]],"")</f>
        <v/>
      </c>
      <c r="EM114" s="160" t="str">
        <f>IF(Tbl.Kosten[[#This Row],[KSnr.]]=EM$7,Tbl.Kosten[[#This Row],[Totaal kosten]],"")</f>
        <v/>
      </c>
      <c r="EN114" s="160" t="str">
        <f>IF(Tbl.Kosten[[#This Row],[KSnr.]]=EN$7,Tbl.Kosten[[#This Row],[Totaal kosten]],"")</f>
        <v/>
      </c>
      <c r="EO114" s="160" t="str">
        <f>IF(Tbl.Kosten[[#This Row],[KSnr.]]=EO$7,Tbl.Kosten[[#This Row],[Totaal kosten]],"")</f>
        <v/>
      </c>
      <c r="EP114" s="160" t="str">
        <f>IF(Tbl.Kosten[[#This Row],[KSnr.]]=EP$7,Tbl.Kosten[[#This Row],[Totaal kosten]],"")</f>
        <v/>
      </c>
      <c r="EQ114" s="160" t="str">
        <f>IF(Tbl.Kosten[[#This Row],[KSnr.]]=EQ$7,Tbl.Kosten[[#This Row],[Totaal kosten]],"")</f>
        <v/>
      </c>
      <c r="ER114" s="154" t="str">
        <f>IFERROR(_xlfn.XLOOKUP(Tbl.Kosten[[#This Row],[Subsidieactiviteit]],Tbl.Subsidiehoogte[Subsidieactiviteit],Tbl.Subsidiehoogte[SAnr.],"",0,1),"")</f>
        <v/>
      </c>
      <c r="ES114" s="160" t="str">
        <f>IF(Tbl.Kosten[[#This Row],[Sanr.]]=ES$7,Tbl.Kosten[[#This Row],[Totaal kosten]],"")</f>
        <v/>
      </c>
      <c r="ET114" s="160" t="str">
        <f>IF(Tbl.Kosten[[#This Row],[Sanr.]]=ET$7,Tbl.Kosten[[#This Row],[Totaal kosten]],"")</f>
        <v/>
      </c>
      <c r="EU114" s="160" t="str">
        <f>IF(Tbl.Kosten[[#This Row],[Sanr.]]=EU$7,Tbl.Kosten[[#This Row],[Totaal kosten]],"")</f>
        <v/>
      </c>
      <c r="EV114" s="160" t="str">
        <f>IF(Tbl.Kosten[[#This Row],[Sanr.]]=EV$7,Tbl.Kosten[[#This Row],[Totaal kosten]],"")</f>
        <v/>
      </c>
      <c r="EW114" s="160" t="str">
        <f>IF(Tbl.Kosten[[#This Row],[Sanr.]]=EW$7,Tbl.Kosten[[#This Row],[Totaal kosten]],"")</f>
        <v/>
      </c>
      <c r="EX114" s="160" t="str">
        <f>IF(Tbl.Kosten[[#This Row],[Sanr.]]=EX$7,Tbl.Kosten[[#This Row],[Totaal kosten]],"")</f>
        <v/>
      </c>
      <c r="EY114" s="160" t="str">
        <f>IF(Tbl.Kosten[[#This Row],[Sanr.]]=EY$7,Tbl.Kosten[[#This Row],[Totaal kosten]],"")</f>
        <v/>
      </c>
      <c r="EZ114" s="160" t="str">
        <f>IF(Tbl.Kosten[[#This Row],[Sanr.]]=EZ$7,Tbl.Kosten[[#This Row],[Totaal kosten]],"")</f>
        <v/>
      </c>
      <c r="FA114" s="160" t="str">
        <f>IF(Tbl.Kosten[[#This Row],[Sanr.]]=FA$7,Tbl.Kosten[[#This Row],[Totaal kosten]],"")</f>
        <v/>
      </c>
      <c r="FB114" s="160" t="str">
        <f>IF(Tbl.Kosten[[#This Row],[Sanr.]]=FB$7,Tbl.Kosten[[#This Row],[Totaal kosten]],"")</f>
        <v/>
      </c>
      <c r="FC114" s="160" t="str">
        <f>IF(Tbl.Kosten[[#This Row],[Sanr.]]=FC$7,Tbl.Kosten[[#This Row],[Totaal kosten]],"")</f>
        <v/>
      </c>
      <c r="FD114" s="160" t="str">
        <f>IF(Tbl.Kosten[[#This Row],[Sanr.]]=FD$7,Tbl.Kosten[[#This Row],[Totaal kosten]],"")</f>
        <v/>
      </c>
      <c r="FE114" s="160" t="str">
        <f>IF(Tbl.Kosten[[#This Row],[Sanr.]]=FE$7,Tbl.Kosten[[#This Row],[Totaal kosten]],"")</f>
        <v/>
      </c>
      <c r="FF114" s="160" t="str">
        <f>IF(Tbl.Kosten[[#This Row],[Sanr.]]=FF$7,Tbl.Kosten[[#This Row],[Totaal kosten]],"")</f>
        <v/>
      </c>
      <c r="FG114" s="160" t="str">
        <f>IF(Tbl.Kosten[[#This Row],[Sanr.]]=FG$7,Tbl.Kosten[[#This Row],[Totaal kosten]],"")</f>
        <v/>
      </c>
      <c r="FH114" s="160" t="str">
        <f>IF(Tbl.Kosten[[#This Row],[Sanr.]]=FH$7,Tbl.Kosten[[#This Row],[Totaal kosten]],"")</f>
        <v/>
      </c>
      <c r="FI114" s="160" t="str">
        <f>IF(Tbl.Kosten[[#This Row],[Sanr.]]=FI$7,Tbl.Kosten[[#This Row],[Totaal kosten]],"")</f>
        <v/>
      </c>
      <c r="FJ114" s="160" t="str">
        <f>IF(Tbl.Kosten[[#This Row],[Sanr.]]=FJ$7,Tbl.Kosten[[#This Row],[Totaal kosten]],"")</f>
        <v/>
      </c>
      <c r="FK114" s="160" t="str">
        <f>IF(Tbl.Kosten[[#This Row],[Sanr.]]=FK$7,Tbl.Kosten[[#This Row],[Totaal kosten]],"")</f>
        <v/>
      </c>
      <c r="FL114" s="160" t="str">
        <f>IF(Tbl.Kosten[[#This Row],[Sanr.]]=FL$7,Tbl.Kosten[[#This Row],[Totaal kosten]],"")</f>
        <v/>
      </c>
      <c r="FM114" s="160" t="str">
        <f>IF(Tbl.Kosten[[#This Row],[Sanr.]]=FM$7,Tbl.Kosten[[#This Row],[Totaal kosten]],"")</f>
        <v/>
      </c>
      <c r="FN114" s="160" t="str">
        <f>IF(Tbl.Kosten[[#This Row],[Sanr.]]=FN$7,Tbl.Kosten[[#This Row],[Totaal kosten]],"")</f>
        <v/>
      </c>
      <c r="FO114" s="160" t="str">
        <f>IF(Tbl.Kosten[[#This Row],[Sanr.]]=FO$7,Tbl.Kosten[[#This Row],[Totaal kosten]],"")</f>
        <v/>
      </c>
      <c r="FP114" s="160" t="str">
        <f>IF(Tbl.Kosten[[#This Row],[Sanr.]]=FP$7,Tbl.Kosten[[#This Row],[Totaal kosten]],"")</f>
        <v/>
      </c>
      <c r="FQ114" s="160" t="str">
        <f>IF(Tbl.Kosten[[#This Row],[Sanr.]]=FQ$7,Tbl.Kosten[[#This Row],[Totaal kosten]],"")</f>
        <v/>
      </c>
      <c r="FR114" s="160" t="str">
        <f>IF(Tbl.Kosten[[#This Row],[Sanr.]]=FR$7,Tbl.Kosten[[#This Row],[Totaal kosten]],"")</f>
        <v/>
      </c>
      <c r="FS114" s="160" t="str">
        <f>IF(Tbl.Kosten[[#This Row],[Sanr.]]=FS$7,Tbl.Kosten[[#This Row],[Totaal kosten]],"")</f>
        <v/>
      </c>
      <c r="FT114" s="160" t="str">
        <f>IF(Tbl.Kosten[[#This Row],[Sanr.]]=FT$7,Tbl.Kosten[[#This Row],[Totaal kosten]],"")</f>
        <v/>
      </c>
      <c r="FU114" s="160" t="str">
        <f>IF(Tbl.Kosten[[#This Row],[Sanr.]]=FU$7,Tbl.Kosten[[#This Row],[Totaal kosten]],"")</f>
        <v/>
      </c>
      <c r="FV114" s="160" t="str">
        <f>IF(Tbl.Kosten[[#This Row],[Sanr.]]=FV$7,Tbl.Kosten[[#This Row],[Totaal kosten]],"")</f>
        <v/>
      </c>
      <c r="FW114" s="160" t="str">
        <f>IFERROR(_xlfn.XLOOKUP(Tbl.Kosten[[#This Row],[Activiteitencode]],Tbl.Activiteiten[Activiteitcode],Tbl.Activiteiten[Anr.],"",0,1),"")</f>
        <v/>
      </c>
      <c r="FX114" s="181" t="str">
        <f>_xlfn.CONCAT(Tbl.Kosten[[#This Row],[Pnr.]],Tbl.Kosten[[#This Row],[Sanr.]])</f>
        <v>P1</v>
      </c>
      <c r="FY114" s="160">
        <f>Tbl.Kosten[[#This Row],[Totaal kosten]]-Tbl.Kosten[[#This Row],[Subsidie]]</f>
        <v>0</v>
      </c>
      <c r="FZ114" s="160">
        <f>IF(Tbl.Kosten[[#This Row],[Pnr.]]=FZ$7,Tbl.Kosten[[#This Row],[Te financieren]],"")</f>
        <v>0</v>
      </c>
      <c r="GA114" s="160" t="str">
        <f>IF(Tbl.Kosten[[#This Row],[Pnr.]]=GA$7,Tbl.Kosten[[#This Row],[Te financieren]],"")</f>
        <v/>
      </c>
      <c r="GB114" s="160" t="str">
        <f>IF(Tbl.Kosten[[#This Row],[Pnr.]]=GB$7,Tbl.Kosten[[#This Row],[Te financieren]],"")</f>
        <v/>
      </c>
      <c r="GC114" s="160" t="str">
        <f>IF(Tbl.Kosten[[#This Row],[Pnr.]]=GC$7,Tbl.Kosten[[#This Row],[Te financieren]],"")</f>
        <v/>
      </c>
      <c r="GD114" s="160" t="str">
        <f>IF(Tbl.Kosten[[#This Row],[Pnr.]]=GD$7,Tbl.Kosten[[#This Row],[Te financieren]],"")</f>
        <v/>
      </c>
      <c r="GE114" s="160" t="str">
        <f>IF(Tbl.Kosten[[#This Row],[Pnr.]]=GE$7,Tbl.Kosten[[#This Row],[Te financieren]],"")</f>
        <v/>
      </c>
      <c r="GF114" s="160" t="str">
        <f>IF(Tbl.Kosten[[#This Row],[Pnr.]]=GF$7,Tbl.Kosten[[#This Row],[Te financieren]],"")</f>
        <v/>
      </c>
      <c r="GG114" s="160" t="str">
        <f>IF(Tbl.Kosten[[#This Row],[Pnr.]]=GG$7,Tbl.Kosten[[#This Row],[Te financieren]],"")</f>
        <v/>
      </c>
      <c r="GH114" s="160" t="str">
        <f>IF(Tbl.Kosten[[#This Row],[Pnr.]]=GH$7,Tbl.Kosten[[#This Row],[Te financieren]],"")</f>
        <v/>
      </c>
      <c r="GI114" s="160" t="str">
        <f>IF(Tbl.Kosten[[#This Row],[Pnr.]]=GI$7,Tbl.Kosten[[#This Row],[Te financieren]],"")</f>
        <v/>
      </c>
      <c r="GJ114" s="160" t="str">
        <f>IF(Tbl.Kosten[[#This Row],[Pnr.]]=GJ$7,Tbl.Kosten[[#This Row],[Te financieren]],"")</f>
        <v/>
      </c>
      <c r="GK114" s="160" t="str">
        <f>IF(Tbl.Kosten[[#This Row],[Pnr.]]=GK$7,Tbl.Kosten[[#This Row],[Te financieren]],"")</f>
        <v/>
      </c>
      <c r="GL114" s="160" t="str">
        <f>IF(Tbl.Kosten[[#This Row],[Pnr.]]=GL$7,Tbl.Kosten[[#This Row],[Te financieren]],"")</f>
        <v/>
      </c>
      <c r="GM114" s="160" t="str">
        <f>IF(Tbl.Kosten[[#This Row],[Pnr.]]=GM$7,Tbl.Kosten[[#This Row],[Te financieren]],"")</f>
        <v/>
      </c>
      <c r="GN114" s="160" t="str">
        <f>IF(Tbl.Kosten[[#This Row],[Pnr.]]=GN$7,Tbl.Kosten[[#This Row],[Te financieren]],"")</f>
        <v/>
      </c>
      <c r="GO114" s="160" t="str">
        <f>IF(Tbl.Kosten[[#This Row],[Pnr.]]=GO$7,Tbl.Kosten[[#This Row],[Te financieren]],"")</f>
        <v/>
      </c>
      <c r="GP114" s="160" t="str">
        <f>IF(Tbl.Kosten[[#This Row],[Pnr.]]=GP$7,Tbl.Kosten[[#This Row],[Te financieren]],"")</f>
        <v/>
      </c>
      <c r="GQ114" s="160" t="str">
        <f>IF(Tbl.Kosten[[#This Row],[Pnr.]]=GQ$7,Tbl.Kosten[[#This Row],[Te financieren]],"")</f>
        <v/>
      </c>
      <c r="GR114" s="160" t="str">
        <f>IF(Tbl.Kosten[[#This Row],[Pnr.]]=GR$7,Tbl.Kosten[[#This Row],[Te financieren]],"")</f>
        <v/>
      </c>
      <c r="GS114" s="160" t="str">
        <f>IF(Tbl.Kosten[[#This Row],[Pnr.]]=GS$7,Tbl.Kosten[[#This Row],[Te financieren]],"")</f>
        <v/>
      </c>
      <c r="GT114" s="160" t="str">
        <f>IF(Tbl.Kosten[[#This Row],[Pnr.]]=GT$7,Tbl.Kosten[[#This Row],[Te financieren]],"")</f>
        <v/>
      </c>
      <c r="GU114" s="160" t="str">
        <f>IF(Tbl.Kosten[[#This Row],[Pnr.]]=GU$7,Tbl.Kosten[[#This Row],[Te financieren]],"")</f>
        <v/>
      </c>
      <c r="GV114" s="160" t="str">
        <f>IF(Tbl.Kosten[[#This Row],[Pnr.]]=GV$7,Tbl.Kosten[[#This Row],[Te financieren]],"")</f>
        <v/>
      </c>
      <c r="GW114" s="160" t="str">
        <f>IF(Tbl.Kosten[[#This Row],[Pnr.]]=GW$7,Tbl.Kosten[[#This Row],[Te financieren]],"")</f>
        <v/>
      </c>
      <c r="GX114" s="160" t="str">
        <f>IF(Tbl.Kosten[[#This Row],[Pnr.]]=GX$7,Tbl.Kosten[[#This Row],[Te financieren]],"")</f>
        <v/>
      </c>
      <c r="GY114" s="160" t="str">
        <f>IF(Tbl.Kosten[[#This Row],[Pnr.]]=GY$7,Tbl.Kosten[[#This Row],[Te financieren]],"")</f>
        <v/>
      </c>
      <c r="GZ114" s="160" t="str">
        <f>IF(Tbl.Kosten[[#This Row],[Pnr.]]=GZ$7,Tbl.Kosten[[#This Row],[Te financieren]],"")</f>
        <v/>
      </c>
      <c r="HA114" s="160" t="str">
        <f>IF(Tbl.Kosten[[#This Row],[Pnr.]]=HA$7,Tbl.Kosten[[#This Row],[Te financieren]],"")</f>
        <v/>
      </c>
      <c r="HB114" s="160" t="str">
        <f>IF(Tbl.Kosten[[#This Row],[Pnr.]]=HB$7,Tbl.Kosten[[#This Row],[Te financieren]],"")</f>
        <v/>
      </c>
      <c r="HC114" s="160" t="str">
        <f>IF(Tbl.Kosten[[#This Row],[Pnr.]]=HC$7,Tbl.Kosten[[#This Row],[Te financieren]],"")</f>
        <v/>
      </c>
      <c r="HD114" s="160" t="str">
        <f>IF(Tbl.Kosten[[#This Row],[Pnr.]]=HD$7,Tbl.Kosten[[#This Row],[Te financieren]],"")</f>
        <v/>
      </c>
      <c r="HE114" s="160" t="str">
        <f>IF(Tbl.Kosten[[#This Row],[Pnr.]]=HE$7,Tbl.Kosten[[#This Row],[Te financieren]],"")</f>
        <v/>
      </c>
      <c r="HF114" s="160" t="str">
        <f>IF(Tbl.Kosten[[#This Row],[Pnr.]]=HF$7,Tbl.Kosten[[#This Row],[Te financieren]],"")</f>
        <v/>
      </c>
      <c r="HG114" s="160" t="str">
        <f>IF(Tbl.Kosten[[#This Row],[Pnr.]]=HG$7,Tbl.Kosten[[#This Row],[Te financieren]],"")</f>
        <v/>
      </c>
      <c r="HH114" s="160" t="str">
        <f>IF(Tbl.Kosten[[#This Row],[Pnr.]]=HH$7,Tbl.Kosten[[#This Row],[Te financieren]],"")</f>
        <v/>
      </c>
      <c r="HI114" s="160" t="str">
        <f>IF(Tbl.Kosten[[#This Row],[Pnr.]]=HI$7,Tbl.Kosten[[#This Row],[Te financieren]],"")</f>
        <v/>
      </c>
      <c r="HJ114" s="160" t="str">
        <f>IF(Tbl.Kosten[[#This Row],[Pnr.]]=HJ$7,Tbl.Kosten[[#This Row],[Te financieren]],"")</f>
        <v/>
      </c>
      <c r="HK114" s="160" t="str">
        <f>IF(Tbl.Kosten[[#This Row],[Pnr.]]=HK$7,Tbl.Kosten[[#This Row],[Te financieren]],"")</f>
        <v/>
      </c>
      <c r="HL114" s="160" t="str">
        <f>IF(Tbl.Kosten[[#This Row],[Pnr.]]=HL$7,Tbl.Kosten[[#This Row],[Te financieren]],"")</f>
        <v/>
      </c>
      <c r="HM114" s="160" t="str">
        <f>IF(Tbl.Kosten[[#This Row],[Pnr.]]=HM$7,Tbl.Kosten[[#This Row],[Te financieren]],"")</f>
        <v/>
      </c>
      <c r="HN114" s="160" t="str">
        <f>IF(Tbl.Kosten[[#This Row],[Pnr.]]=HN$7,Tbl.Kosten[[#This Row],[Te financieren]],"")</f>
        <v/>
      </c>
      <c r="HO114" s="160" t="str">
        <f>IF(Tbl.Kosten[[#This Row],[Pnr.]]=HO$7,Tbl.Kosten[[#This Row],[Te financieren]],"")</f>
        <v/>
      </c>
      <c r="HP114" s="160" t="str">
        <f>IF(Tbl.Kosten[[#This Row],[Pnr.]]=HP$7,Tbl.Kosten[[#This Row],[Te financieren]],"")</f>
        <v/>
      </c>
      <c r="HQ114" s="160" t="str">
        <f>IF(Tbl.Kosten[[#This Row],[Pnr.]]=HQ$7,Tbl.Kosten[[#This Row],[Te financieren]],"")</f>
        <v/>
      </c>
      <c r="HR114" s="160" t="str">
        <f>IF(Tbl.Kosten[[#This Row],[Pnr.]]=HR$7,Tbl.Kosten[[#This Row],[Te financieren]],"")</f>
        <v/>
      </c>
      <c r="HS114" s="160" t="str">
        <f>IF(Tbl.Kosten[[#This Row],[Pnr.]]=HS$7,Tbl.Kosten[[#This Row],[Te financieren]],"")</f>
        <v/>
      </c>
      <c r="HT114" s="160" t="str">
        <f>IF(Tbl.Kosten[[#This Row],[Pnr.]]=HT$7,Tbl.Kosten[[#This Row],[Te financieren]],"")</f>
        <v/>
      </c>
      <c r="HU114" s="160" t="str">
        <f>IF(Tbl.Kosten[[#This Row],[Pnr.]]=HU$7,Tbl.Kosten[[#This Row],[Te financieren]],"")</f>
        <v/>
      </c>
      <c r="HV114" s="160" t="str">
        <f>IF(Tbl.Kosten[[#This Row],[Pnr.]]=HV$7,Tbl.Kosten[[#This Row],[Te financieren]],"")</f>
        <v/>
      </c>
      <c r="HW114" s="160" t="str">
        <f>IF(Tbl.Kosten[[#This Row],[Pnr.]]=HW$7,Tbl.Kosten[[#This Row],[Te financieren]],"")</f>
        <v/>
      </c>
    </row>
    <row r="115" spans="2:231" x14ac:dyDescent="0.3">
      <c r="B115" s="144"/>
      <c r="C115" s="147"/>
      <c r="D115" s="146"/>
      <c r="E115" s="147"/>
      <c r="F115" s="145"/>
      <c r="G115" s="11" t="str">
        <f>IF(Tbl.Kosten[[#This Row],[Medewerker e/o 
functie]]&lt;&gt;"",_xlfn.XLOOKUP(Tbl.Kosten[[#This Row],[Medewerker e/o 
functie]],Tbl.Uurtarief[Medewerker en/of functie],Tbl.Uurtarief[Uurtarief],"",0,1),"")</f>
        <v/>
      </c>
      <c r="H115" s="121">
        <f>IFERROR(Tbl.Kosten[[#This Row],[Uren]]*Tbl.Kosten[[#This Row],[Uurtarief]],0)</f>
        <v>0</v>
      </c>
      <c r="I115" s="119" t="str">
        <f>IF(Tbl.Kosten[[#This Row],[Subtotaal uren]]&lt;&gt;0,_xlfn.XLOOKUP(Tbl.Kosten[[#This Row],[Medewerker e/o 
functie]],Tbl.Uurtarief[Medewerker en/of functie],Tbl.Uurtarief[Kostensoort arbeid],"",0,1),"")</f>
        <v/>
      </c>
      <c r="J115" s="147"/>
      <c r="K115" s="145"/>
      <c r="L115" s="149" t="str">
        <f>IF(Tbl.Kosten[[#This Row],[Activum]]&lt;&gt;"",_xlfn.XLOOKUP(Tbl.Kosten[[#This Row],[Activum]],Tbl.Afschrijvingskosten[Activum],Tbl.Afschrijvingskosten[Tarief per afschrijvings-eenheid],"",0,1),"")</f>
        <v/>
      </c>
      <c r="M115" s="122">
        <f>IFERROR(Tbl.Kosten[[#This Row],[Een-
heden]]*Tbl.Kosten[[#This Row],[Afschrijvings-
tarief]],0)</f>
        <v>0</v>
      </c>
      <c r="N115" s="122" t="str">
        <f>IF(Tbl.Kosten[[#This Row],[Subtotaal afschrijving]]&lt;&gt;0,Lijsten!A113,"")</f>
        <v/>
      </c>
      <c r="O115" s="150"/>
      <c r="P115" s="145"/>
      <c r="Q115" s="148"/>
      <c r="R115" s="122">
        <f>IFERROR(Tbl.Kosten[[#This Row],[Aantal]]*Tbl.Kosten[[#This Row],[Tarief]],0)</f>
        <v>0</v>
      </c>
      <c r="S115" s="8">
        <f>IFERROR(Tbl.Kosten[[#This Row],[Subtotaal overige kosten]]+Tbl.Kosten[[#This Row],[Subtotaal uren]]+Tbl.Kosten[[#This Row],[Subtotaal afschrijving]],0)</f>
        <v>0</v>
      </c>
      <c r="T115" s="8">
        <f>IFERROR(Tbl.Kosten[[#This Row],[Totaal kosten]]*Tbl.Kosten[[#This Row],[Subsidie%]],0)</f>
        <v>0</v>
      </c>
      <c r="U115" s="4" t="str" cm="1">
        <f t="array" ref="U115">IFERROR(_xlfn.IFS(Tbl.Kosten[[#This Row],[Subtotaal uren]]&lt;&gt;0,Tbl.Kosten[[#This Row],[Kostensoort arbeid]],Tbl.Kosten[[#This Row],[Subtotaal afschrijving]]&lt;&gt;0,Tbl.Kosten[[#This Row],[Kostensoort afschrijving]],Tbl.Kosten[[#This Row],[Subtotaal overige kosten]]&lt;&gt;0,Tbl.Kosten[[#This Row],[Kostensoort overig]]),"")</f>
        <v/>
      </c>
      <c r="V115" s="4" t="str">
        <f>IFERROR(_xlfn.XLOOKUP(Tbl.Kosten[[#This Row],[Activiteitencode]],Tbl.Activiteiten[Activiteitcode],Tbl.Activiteiten[Werkpakketcode],"",0,1),"")</f>
        <v/>
      </c>
      <c r="W115" s="4" t="str">
        <f>IFERROR(_xlfn.XLOOKUP(Tbl.Kosten[[#This Row],[Werkpakketcode]],Tbl.Werkpakketten[Werkpakketcode],Tbl.Werkpakketten[Subsidiabele activiteit],"",0,1),"")</f>
        <v/>
      </c>
      <c r="X115" s="12">
        <f>IFERROR(_xlfn.XLOOKUP(Tbl.Kosten[[#This Row],[Sanr.]],Tbl.Subsidiehoogte[SAnr.],Tbl.Subsidiehoogte[Sub. Percentage],0,0,1),0)</f>
        <v>0</v>
      </c>
      <c r="Y115" s="154" t="str">
        <f>IFERROR(_xlfn.XLOOKUP(Tbl.Kosten[[#This Row],[Partnercode]],Tbl.Projectpartners[Partnercode],Tbl.Projectpartners[PNr.],"",0,1),"")</f>
        <v>P1</v>
      </c>
      <c r="Z115" s="158">
        <f>IF(Tbl.Kosten[[#This Row],[Pnr.]]=Z$7,Tbl.Kosten[[#This Row],[Totaal kosten]],"")</f>
        <v>0</v>
      </c>
      <c r="AA115" s="158" t="str">
        <f>IF(Tbl.Kosten[[#This Row],[Pnr.]]=AA$7,Tbl.Kosten[[#This Row],[Totaal kosten]],"")</f>
        <v/>
      </c>
      <c r="AB115" s="158" t="str">
        <f>IF(Tbl.Kosten[[#This Row],[Pnr.]]=AB$7,Tbl.Kosten[[#This Row],[Totaal kosten]],"")</f>
        <v/>
      </c>
      <c r="AC115" s="158" t="str">
        <f>IF(Tbl.Kosten[[#This Row],[Pnr.]]=AC$7,Tbl.Kosten[[#This Row],[Totaal kosten]],"")</f>
        <v/>
      </c>
      <c r="AD115" s="158" t="str">
        <f>IF(Tbl.Kosten[[#This Row],[Pnr.]]=AD$7,Tbl.Kosten[[#This Row],[Totaal kosten]],"")</f>
        <v/>
      </c>
      <c r="AE115" s="158" t="str">
        <f>IF(Tbl.Kosten[[#This Row],[Pnr.]]=AE$7,Tbl.Kosten[[#This Row],[Totaal kosten]],"")</f>
        <v/>
      </c>
      <c r="AF115" s="158" t="str">
        <f>IF(Tbl.Kosten[[#This Row],[Pnr.]]=AF$7,Tbl.Kosten[[#This Row],[Totaal kosten]],"")</f>
        <v/>
      </c>
      <c r="AG115" s="158" t="str">
        <f>IF(Tbl.Kosten[[#This Row],[Pnr.]]=AG$7,Tbl.Kosten[[#This Row],[Totaal kosten]],"")</f>
        <v/>
      </c>
      <c r="AH115" s="158" t="str">
        <f>IF(Tbl.Kosten[[#This Row],[Pnr.]]=AH$7,Tbl.Kosten[[#This Row],[Totaal kosten]],"")</f>
        <v/>
      </c>
      <c r="AI115" s="158" t="str">
        <f>IF(Tbl.Kosten[[#This Row],[Pnr.]]=AI$7,Tbl.Kosten[[#This Row],[Totaal kosten]],"")</f>
        <v/>
      </c>
      <c r="AJ115" s="158" t="str">
        <f>IF(Tbl.Kosten[[#This Row],[Pnr.]]=AJ$7,Tbl.Kosten[[#This Row],[Totaal kosten]],"")</f>
        <v/>
      </c>
      <c r="AK115" s="158" t="str">
        <f>IF(Tbl.Kosten[[#This Row],[Pnr.]]=AK$7,Tbl.Kosten[[#This Row],[Totaal kosten]],"")</f>
        <v/>
      </c>
      <c r="AL115" s="158" t="str">
        <f>IF(Tbl.Kosten[[#This Row],[Pnr.]]=AL$7,Tbl.Kosten[[#This Row],[Totaal kosten]],"")</f>
        <v/>
      </c>
      <c r="AM115" s="158" t="str">
        <f>IF(Tbl.Kosten[[#This Row],[Pnr.]]=AM$7,Tbl.Kosten[[#This Row],[Totaal kosten]],"")</f>
        <v/>
      </c>
      <c r="AN115" s="158" t="str">
        <f>IF(Tbl.Kosten[[#This Row],[Pnr.]]=AN$7,Tbl.Kosten[[#This Row],[Totaal kosten]],"")</f>
        <v/>
      </c>
      <c r="AO115" s="158" t="str">
        <f>IF(Tbl.Kosten[[#This Row],[Pnr.]]=AO$7,Tbl.Kosten[[#This Row],[Totaal kosten]],"")</f>
        <v/>
      </c>
      <c r="AP115" s="158" t="str">
        <f>IF(Tbl.Kosten[[#This Row],[Pnr.]]=AP$7,Tbl.Kosten[[#This Row],[Totaal kosten]],"")</f>
        <v/>
      </c>
      <c r="AQ115" s="158" t="str">
        <f>IF(Tbl.Kosten[[#This Row],[Pnr.]]=AQ$7,Tbl.Kosten[[#This Row],[Totaal kosten]],"")</f>
        <v/>
      </c>
      <c r="AR115" s="158" t="str">
        <f>IF(Tbl.Kosten[[#This Row],[Pnr.]]=AR$7,Tbl.Kosten[[#This Row],[Totaal kosten]],"")</f>
        <v/>
      </c>
      <c r="AS115" s="158" t="str">
        <f>IF(Tbl.Kosten[[#This Row],[Pnr.]]=AS$7,Tbl.Kosten[[#This Row],[Totaal kosten]],"")</f>
        <v/>
      </c>
      <c r="AT115" s="158" t="str">
        <f>IF(Tbl.Kosten[[#This Row],[Pnr.]]=AT$7,Tbl.Kosten[[#This Row],[Totaal kosten]],"")</f>
        <v/>
      </c>
      <c r="AU115" s="158" t="str">
        <f>IF(Tbl.Kosten[[#This Row],[Pnr.]]=AU$7,Tbl.Kosten[[#This Row],[Totaal kosten]],"")</f>
        <v/>
      </c>
      <c r="AV115" s="158" t="str">
        <f>IF(Tbl.Kosten[[#This Row],[Pnr.]]=AV$7,Tbl.Kosten[[#This Row],[Totaal kosten]],"")</f>
        <v/>
      </c>
      <c r="AW115" s="158" t="str">
        <f>IF(Tbl.Kosten[[#This Row],[Pnr.]]=AW$7,Tbl.Kosten[[#This Row],[Totaal kosten]],"")</f>
        <v/>
      </c>
      <c r="AX115" s="158" t="str">
        <f>IF(Tbl.Kosten[[#This Row],[Pnr.]]=AX$7,Tbl.Kosten[[#This Row],[Totaal kosten]],"")</f>
        <v/>
      </c>
      <c r="AY115" s="158" t="str">
        <f>IF(Tbl.Kosten[[#This Row],[Pnr.]]=AY$7,Tbl.Kosten[[#This Row],[Totaal kosten]],"")</f>
        <v/>
      </c>
      <c r="AZ115" s="158" t="str">
        <f>IF(Tbl.Kosten[[#This Row],[Pnr.]]=AZ$7,Tbl.Kosten[[#This Row],[Totaal kosten]],"")</f>
        <v/>
      </c>
      <c r="BA115" s="158" t="str">
        <f>IF(Tbl.Kosten[[#This Row],[Pnr.]]=BA$7,Tbl.Kosten[[#This Row],[Totaal kosten]],"")</f>
        <v/>
      </c>
      <c r="BB115" s="158" t="str">
        <f>IF(Tbl.Kosten[[#This Row],[Pnr.]]=BB$7,Tbl.Kosten[[#This Row],[Totaal kosten]],"")</f>
        <v/>
      </c>
      <c r="BC115" s="158" t="str">
        <f>IF(Tbl.Kosten[[#This Row],[Pnr.]]=BC$7,Tbl.Kosten[[#This Row],[Totaal kosten]],"")</f>
        <v/>
      </c>
      <c r="BD115" s="158" t="str">
        <f>IF(Tbl.Kosten[[#This Row],[Pnr.]]=BD$7,Tbl.Kosten[[#This Row],[Totaal kosten]],"")</f>
        <v/>
      </c>
      <c r="BE115" s="158" t="str">
        <f>IF(Tbl.Kosten[[#This Row],[Pnr.]]=BE$7,Tbl.Kosten[[#This Row],[Totaal kosten]],"")</f>
        <v/>
      </c>
      <c r="BF115" s="158" t="str">
        <f>IF(Tbl.Kosten[[#This Row],[Pnr.]]=BF$7,Tbl.Kosten[[#This Row],[Totaal kosten]],"")</f>
        <v/>
      </c>
      <c r="BG115" s="158" t="str">
        <f>IF(Tbl.Kosten[[#This Row],[Pnr.]]=BG$7,Tbl.Kosten[[#This Row],[Totaal kosten]],"")</f>
        <v/>
      </c>
      <c r="BH115" s="158" t="str">
        <f>IF(Tbl.Kosten[[#This Row],[Pnr.]]=BH$7,Tbl.Kosten[[#This Row],[Totaal kosten]],"")</f>
        <v/>
      </c>
      <c r="BI115" s="158" t="str">
        <f>IF(Tbl.Kosten[[#This Row],[Pnr.]]=BI$7,Tbl.Kosten[[#This Row],[Totaal kosten]],"")</f>
        <v/>
      </c>
      <c r="BJ115" s="158" t="str">
        <f>IF(Tbl.Kosten[[#This Row],[Pnr.]]=BJ$7,Tbl.Kosten[[#This Row],[Totaal kosten]],"")</f>
        <v/>
      </c>
      <c r="BK115" s="158" t="str">
        <f>IF(Tbl.Kosten[[#This Row],[Pnr.]]=BK$7,Tbl.Kosten[[#This Row],[Totaal kosten]],"")</f>
        <v/>
      </c>
      <c r="BL115" s="158" t="str">
        <f>IF(Tbl.Kosten[[#This Row],[Pnr.]]=BL$7,Tbl.Kosten[[#This Row],[Totaal kosten]],"")</f>
        <v/>
      </c>
      <c r="BM115" s="158" t="str">
        <f>IF(Tbl.Kosten[[#This Row],[Pnr.]]=BM$7,Tbl.Kosten[[#This Row],[Totaal kosten]],"")</f>
        <v/>
      </c>
      <c r="BN115" s="158" t="str">
        <f>IF(Tbl.Kosten[[#This Row],[Pnr.]]=BN$7,Tbl.Kosten[[#This Row],[Totaal kosten]],"")</f>
        <v/>
      </c>
      <c r="BO115" s="158" t="str">
        <f>IF(Tbl.Kosten[[#This Row],[Pnr.]]=BO$7,Tbl.Kosten[[#This Row],[Totaal kosten]],"")</f>
        <v/>
      </c>
      <c r="BP115" s="158" t="str">
        <f>IF(Tbl.Kosten[[#This Row],[Pnr.]]=BP$7,Tbl.Kosten[[#This Row],[Totaal kosten]],"")</f>
        <v/>
      </c>
      <c r="BQ115" s="158" t="str">
        <f>IF(Tbl.Kosten[[#This Row],[Pnr.]]=BQ$7,Tbl.Kosten[[#This Row],[Totaal kosten]],"")</f>
        <v/>
      </c>
      <c r="BR115" s="158" t="str">
        <f>IF(Tbl.Kosten[[#This Row],[Pnr.]]=BR$7,Tbl.Kosten[[#This Row],[Totaal kosten]],"")</f>
        <v/>
      </c>
      <c r="BS115" s="158" t="str">
        <f>IF(Tbl.Kosten[[#This Row],[Pnr.]]=BS$7,Tbl.Kosten[[#This Row],[Totaal kosten]],"")</f>
        <v/>
      </c>
      <c r="BT115" s="158" t="str">
        <f>IF(Tbl.Kosten[[#This Row],[Pnr.]]=BT$7,Tbl.Kosten[[#This Row],[Totaal kosten]],"")</f>
        <v/>
      </c>
      <c r="BU115" s="158" t="str">
        <f>IF(Tbl.Kosten[[#This Row],[Pnr.]]=BU$7,Tbl.Kosten[[#This Row],[Totaal kosten]],"")</f>
        <v/>
      </c>
      <c r="BV115" s="158" t="str">
        <f>IF(Tbl.Kosten[[#This Row],[Pnr.]]=BV$7,Tbl.Kosten[[#This Row],[Totaal kosten]],"")</f>
        <v/>
      </c>
      <c r="BW115" s="158" t="str">
        <f>IF(Tbl.Kosten[[#This Row],[Pnr.]]=BW$7,Tbl.Kosten[[#This Row],[Totaal kosten]],"")</f>
        <v/>
      </c>
      <c r="BX115" s="158" t="str">
        <f>IFERROR(_xlfn.XLOOKUP(Tbl.Kosten[[#This Row],[Werkpakketcode]],Tbl.Werkpakketten[Werkpakketcode],Tbl.Werkpakketten[WPnr.],"",0,1),"")</f>
        <v/>
      </c>
      <c r="BY115" s="158" t="str">
        <f>IF(Tbl.Kosten[[#This Row],[WPnr.]]=BY$7,Tbl.Kosten[[#This Row],[Totaal kosten]],"")</f>
        <v/>
      </c>
      <c r="BZ115" s="158" t="str">
        <f>IF(Tbl.Kosten[[#This Row],[WPnr.]]=BZ$7,Tbl.Kosten[[#This Row],[Totaal kosten]],"")</f>
        <v/>
      </c>
      <c r="CA115" s="158" t="str">
        <f>IF(Tbl.Kosten[[#This Row],[WPnr.]]=CA$7,Tbl.Kosten[[#This Row],[Totaal kosten]],"")</f>
        <v/>
      </c>
      <c r="CB115" s="158" t="str">
        <f>IF(Tbl.Kosten[[#This Row],[WPnr.]]=CB$7,Tbl.Kosten[[#This Row],[Totaal kosten]],"")</f>
        <v/>
      </c>
      <c r="CC115" s="158" t="str">
        <f>IF(Tbl.Kosten[[#This Row],[WPnr.]]=CC$7,Tbl.Kosten[[#This Row],[Totaal kosten]],"")</f>
        <v/>
      </c>
      <c r="CD115" s="158" t="str">
        <f>IF(Tbl.Kosten[[#This Row],[WPnr.]]=CD$7,Tbl.Kosten[[#This Row],[Totaal kosten]],"")</f>
        <v/>
      </c>
      <c r="CE115" s="158" t="str">
        <f>IF(Tbl.Kosten[[#This Row],[WPnr.]]=CE$7,Tbl.Kosten[[#This Row],[Totaal kosten]],"")</f>
        <v/>
      </c>
      <c r="CF115" s="158" t="str">
        <f>IF(Tbl.Kosten[[#This Row],[WPnr.]]=CF$7,Tbl.Kosten[[#This Row],[Totaal kosten]],"")</f>
        <v/>
      </c>
      <c r="CG115" s="158" t="str">
        <f>IF(Tbl.Kosten[[#This Row],[WPnr.]]=CG$7,Tbl.Kosten[[#This Row],[Totaal kosten]],"")</f>
        <v/>
      </c>
      <c r="CH115" s="158" t="str">
        <f>IF(Tbl.Kosten[[#This Row],[WPnr.]]=CH$7,Tbl.Kosten[[#This Row],[Totaal kosten]],"")</f>
        <v/>
      </c>
      <c r="CI115" s="158" t="str">
        <f>IF(Tbl.Kosten[[#This Row],[WPnr.]]=CI$7,Tbl.Kosten[[#This Row],[Totaal kosten]],"")</f>
        <v/>
      </c>
      <c r="CJ115" s="158" t="str">
        <f>IF(Tbl.Kosten[[#This Row],[WPnr.]]=CJ$7,Tbl.Kosten[[#This Row],[Totaal kosten]],"")</f>
        <v/>
      </c>
      <c r="CK115" s="158" t="str">
        <f>IF(Tbl.Kosten[[#This Row],[WPnr.]]=CK$7,Tbl.Kosten[[#This Row],[Totaal kosten]],"")</f>
        <v/>
      </c>
      <c r="CL115" s="158" t="str">
        <f>IF(Tbl.Kosten[[#This Row],[WPnr.]]=CL$7,Tbl.Kosten[[#This Row],[Totaal kosten]],"")</f>
        <v/>
      </c>
      <c r="CM115" s="158" t="str">
        <f>IF(Tbl.Kosten[[#This Row],[WPnr.]]=CM$7,Tbl.Kosten[[#This Row],[Totaal kosten]],"")</f>
        <v/>
      </c>
      <c r="CN115" s="158" t="str">
        <f>IF(Tbl.Kosten[[#This Row],[WPnr.]]=CN$7,Tbl.Kosten[[#This Row],[Totaal kosten]],"")</f>
        <v/>
      </c>
      <c r="CO115" s="158" t="str">
        <f>IF(Tbl.Kosten[[#This Row],[WPnr.]]=CO$7,Tbl.Kosten[[#This Row],[Totaal kosten]],"")</f>
        <v/>
      </c>
      <c r="CP115" s="158" t="str">
        <f>IF(Tbl.Kosten[[#This Row],[WPnr.]]=CP$7,Tbl.Kosten[[#This Row],[Totaal kosten]],"")</f>
        <v/>
      </c>
      <c r="CQ115" s="158" t="str">
        <f>IF(Tbl.Kosten[[#This Row],[WPnr.]]=CQ$7,Tbl.Kosten[[#This Row],[Totaal kosten]],"")</f>
        <v/>
      </c>
      <c r="CR115" s="158" t="str">
        <f>IF(Tbl.Kosten[[#This Row],[WPnr.]]=CR$7,Tbl.Kosten[[#This Row],[Totaal kosten]],"")</f>
        <v/>
      </c>
      <c r="CS115" s="158" t="str">
        <f>IF(Tbl.Kosten[[#This Row],[WPnr.]]=CS$7,Tbl.Kosten[[#This Row],[Totaal kosten]],"")</f>
        <v/>
      </c>
      <c r="CT115" s="158" t="str">
        <f>IF(Tbl.Kosten[[#This Row],[WPnr.]]=CT$7,Tbl.Kosten[[#This Row],[Totaal kosten]],"")</f>
        <v/>
      </c>
      <c r="CU115" s="158" t="str">
        <f>IF(Tbl.Kosten[[#This Row],[WPnr.]]=CU$7,Tbl.Kosten[[#This Row],[Totaal kosten]],"")</f>
        <v/>
      </c>
      <c r="CV115" s="158" t="str">
        <f>IF(Tbl.Kosten[[#This Row],[WPnr.]]=CV$7,Tbl.Kosten[[#This Row],[Totaal kosten]],"")</f>
        <v/>
      </c>
      <c r="CW115" s="158" t="str">
        <f>IF(Tbl.Kosten[[#This Row],[WPnr.]]=CW$7,Tbl.Kosten[[#This Row],[Totaal kosten]],"")</f>
        <v/>
      </c>
      <c r="CX115" s="158" t="str">
        <f>IF(Tbl.Kosten[[#This Row],[WPnr.]]=CX$7,Tbl.Kosten[[#This Row],[Totaal kosten]],"")</f>
        <v/>
      </c>
      <c r="CY115" s="158" t="str">
        <f>IF(Tbl.Kosten[[#This Row],[WPnr.]]=CY$7,Tbl.Kosten[[#This Row],[Totaal kosten]],"")</f>
        <v/>
      </c>
      <c r="CZ115" s="158" t="str">
        <f>IF(Tbl.Kosten[[#This Row],[WPnr.]]=CZ$7,Tbl.Kosten[[#This Row],[Totaal kosten]],"")</f>
        <v/>
      </c>
      <c r="DA115" s="158" t="str">
        <f>IF(Tbl.Kosten[[#This Row],[WPnr.]]=DA$7,Tbl.Kosten[[#This Row],[Totaal kosten]],"")</f>
        <v/>
      </c>
      <c r="DB115" s="158" t="str">
        <f>IF(Tbl.Kosten[[#This Row],[WPnr.]]=DB$7,Tbl.Kosten[[#This Row],[Totaal kosten]],"")</f>
        <v/>
      </c>
      <c r="DC115" s="158" t="str">
        <f>IF(Tbl.Kosten[[#This Row],[WPnr.]]=DC$7,Tbl.Kosten[[#This Row],[Totaal kosten]],"")</f>
        <v/>
      </c>
      <c r="DD115" s="158" t="str">
        <f>IF(Tbl.Kosten[[#This Row],[WPnr.]]=DD$7,Tbl.Kosten[[#This Row],[Totaal kosten]],"")</f>
        <v/>
      </c>
      <c r="DE115" s="158" t="str">
        <f>IF(Tbl.Kosten[[#This Row],[WPnr.]]=DE$7,Tbl.Kosten[[#This Row],[Totaal kosten]],"")</f>
        <v/>
      </c>
      <c r="DF115" s="158" t="str">
        <f>IF(Tbl.Kosten[[#This Row],[WPnr.]]=DF$7,Tbl.Kosten[[#This Row],[Totaal kosten]],"")</f>
        <v/>
      </c>
      <c r="DG115" s="158" t="str">
        <f>IF(Tbl.Kosten[[#This Row],[WPnr.]]=DG$7,Tbl.Kosten[[#This Row],[Totaal kosten]],"")</f>
        <v/>
      </c>
      <c r="DH115" s="158" t="str">
        <f>IF(Tbl.Kosten[[#This Row],[WPnr.]]=DH$7,Tbl.Kosten[[#This Row],[Totaal kosten]],"")</f>
        <v/>
      </c>
      <c r="DI115" s="158" t="str">
        <f>IF(Tbl.Kosten[[#This Row],[WPnr.]]=DI$7,Tbl.Kosten[[#This Row],[Totaal kosten]],"")</f>
        <v/>
      </c>
      <c r="DJ115" s="158" t="str">
        <f>IF(Tbl.Kosten[[#This Row],[WPnr.]]=DJ$7,Tbl.Kosten[[#This Row],[Totaal kosten]],"")</f>
        <v/>
      </c>
      <c r="DK115" s="158" t="str">
        <f>IF(Tbl.Kosten[[#This Row],[WPnr.]]=DK$7,Tbl.Kosten[[#This Row],[Totaal kosten]],"")</f>
        <v/>
      </c>
      <c r="DL115" s="158" t="str">
        <f>IF(Tbl.Kosten[[#This Row],[WPnr.]]=DL$7,Tbl.Kosten[[#This Row],[Totaal kosten]],"")</f>
        <v/>
      </c>
      <c r="DM115" s="158" t="str">
        <f>IF(Tbl.Kosten[[#This Row],[WPnr.]]=DM$7,Tbl.Kosten[[#This Row],[Totaal kosten]],"")</f>
        <v/>
      </c>
      <c r="DN115" s="158" t="str">
        <f>IF(Tbl.Kosten[[#This Row],[WPnr.]]=DN$7,Tbl.Kosten[[#This Row],[Totaal kosten]],"")</f>
        <v/>
      </c>
      <c r="DO115" s="158" t="str">
        <f>IF(Tbl.Kosten[[#This Row],[WPnr.]]=DO$7,Tbl.Kosten[[#This Row],[Totaal kosten]],"")</f>
        <v/>
      </c>
      <c r="DP115" s="158" t="str">
        <f>IF(Tbl.Kosten[[#This Row],[WPnr.]]=DP$7,Tbl.Kosten[[#This Row],[Totaal kosten]],"")</f>
        <v/>
      </c>
      <c r="DQ115" s="158" t="str">
        <f>IF(Tbl.Kosten[[#This Row],[WPnr.]]=DQ$7,Tbl.Kosten[[#This Row],[Totaal kosten]],"")</f>
        <v/>
      </c>
      <c r="DR115" s="158" t="str">
        <f>IF(Tbl.Kosten[[#This Row],[WPnr.]]=DR$7,Tbl.Kosten[[#This Row],[Totaal kosten]],"")</f>
        <v/>
      </c>
      <c r="DS115" s="158" t="str">
        <f>IF(Tbl.Kosten[[#This Row],[WPnr.]]=DS$7,Tbl.Kosten[[#This Row],[Totaal kosten]],"")</f>
        <v/>
      </c>
      <c r="DT115" s="158" t="str">
        <f>IF(Tbl.Kosten[[#This Row],[WPnr.]]=DT$7,Tbl.Kosten[[#This Row],[Totaal kosten]],"")</f>
        <v/>
      </c>
      <c r="DU115" s="158" t="str">
        <f>IF(Tbl.Kosten[[#This Row],[WPnr.]]=DU$7,Tbl.Kosten[[#This Row],[Totaal kosten]],"")</f>
        <v/>
      </c>
      <c r="DV115" s="158" t="str">
        <f>IF(Tbl.Kosten[[#This Row],[WPnr.]]=DV$7,Tbl.Kosten[[#This Row],[Totaal kosten]],"")</f>
        <v/>
      </c>
      <c r="DW115" s="160" t="str">
        <f>IFERROR(_xlfn.XLOOKUP(Tbl.Kosten[[#This Row],[Kostensoort]],Tbl.Kostensoorten[Kostensoorten],Tbl.Kostensoorten[KSnr.],"",0,1),"")</f>
        <v/>
      </c>
      <c r="DX115" s="160" t="str">
        <f>IF(Tbl.Kosten[[#This Row],[KSnr.]]=DX$7,Tbl.Kosten[[#This Row],[Totaal kosten]],"")</f>
        <v/>
      </c>
      <c r="DY115" s="160" t="str">
        <f>IF(Tbl.Kosten[[#This Row],[KSnr.]]=DY$7,Tbl.Kosten[[#This Row],[Totaal kosten]],"")</f>
        <v/>
      </c>
      <c r="DZ115" s="160" t="str">
        <f>IF(Tbl.Kosten[[#This Row],[KSnr.]]=DZ$7,Tbl.Kosten[[#This Row],[Totaal kosten]],"")</f>
        <v/>
      </c>
      <c r="EA115" s="160" t="str">
        <f>IF(Tbl.Kosten[[#This Row],[KSnr.]]=EA$7,Tbl.Kosten[[#This Row],[Totaal kosten]],"")</f>
        <v/>
      </c>
      <c r="EB115" s="160" t="str">
        <f>IF(Tbl.Kosten[[#This Row],[KSnr.]]=EB$7,Tbl.Kosten[[#This Row],[Totaal kosten]],"")</f>
        <v/>
      </c>
      <c r="EC115" s="160" t="str">
        <f>IF(Tbl.Kosten[[#This Row],[KSnr.]]=EC$7,Tbl.Kosten[[#This Row],[Totaal kosten]],"")</f>
        <v/>
      </c>
      <c r="ED115" s="160" t="str">
        <f>IF(Tbl.Kosten[[#This Row],[KSnr.]]=ED$7,Tbl.Kosten[[#This Row],[Totaal kosten]],"")</f>
        <v/>
      </c>
      <c r="EE115" s="160" t="str">
        <f>IF(Tbl.Kosten[[#This Row],[KSnr.]]=EE$7,Tbl.Kosten[[#This Row],[Totaal kosten]],"")</f>
        <v/>
      </c>
      <c r="EF115" s="160" t="str">
        <f>IF(Tbl.Kosten[[#This Row],[KSnr.]]=EF$7,Tbl.Kosten[[#This Row],[Totaal kosten]],"")</f>
        <v/>
      </c>
      <c r="EG115" s="160" t="str">
        <f>IF(Tbl.Kosten[[#This Row],[KSnr.]]=EG$7,Tbl.Kosten[[#This Row],[Totaal kosten]],"")</f>
        <v/>
      </c>
      <c r="EH115" s="160" t="str">
        <f>IF(Tbl.Kosten[[#This Row],[KSnr.]]=EH$7,Tbl.Kosten[[#This Row],[Totaal kosten]],"")</f>
        <v/>
      </c>
      <c r="EI115" s="160" t="str">
        <f>IF(Tbl.Kosten[[#This Row],[KSnr.]]=EI$7,Tbl.Kosten[[#This Row],[Totaal kosten]],"")</f>
        <v/>
      </c>
      <c r="EJ115" s="160" t="str">
        <f>IF(Tbl.Kosten[[#This Row],[KSnr.]]=EJ$7,Tbl.Kosten[[#This Row],[Totaal kosten]],"")</f>
        <v/>
      </c>
      <c r="EK115" s="160" t="str">
        <f>IF(Tbl.Kosten[[#This Row],[KSnr.]]=EK$7,Tbl.Kosten[[#This Row],[Totaal kosten]],"")</f>
        <v/>
      </c>
      <c r="EL115" s="160" t="str">
        <f>IF(Tbl.Kosten[[#This Row],[KSnr.]]=EL$7,Tbl.Kosten[[#This Row],[Totaal kosten]],"")</f>
        <v/>
      </c>
      <c r="EM115" s="160" t="str">
        <f>IF(Tbl.Kosten[[#This Row],[KSnr.]]=EM$7,Tbl.Kosten[[#This Row],[Totaal kosten]],"")</f>
        <v/>
      </c>
      <c r="EN115" s="160" t="str">
        <f>IF(Tbl.Kosten[[#This Row],[KSnr.]]=EN$7,Tbl.Kosten[[#This Row],[Totaal kosten]],"")</f>
        <v/>
      </c>
      <c r="EO115" s="160" t="str">
        <f>IF(Tbl.Kosten[[#This Row],[KSnr.]]=EO$7,Tbl.Kosten[[#This Row],[Totaal kosten]],"")</f>
        <v/>
      </c>
      <c r="EP115" s="160" t="str">
        <f>IF(Tbl.Kosten[[#This Row],[KSnr.]]=EP$7,Tbl.Kosten[[#This Row],[Totaal kosten]],"")</f>
        <v/>
      </c>
      <c r="EQ115" s="160" t="str">
        <f>IF(Tbl.Kosten[[#This Row],[KSnr.]]=EQ$7,Tbl.Kosten[[#This Row],[Totaal kosten]],"")</f>
        <v/>
      </c>
      <c r="ER115" s="154" t="str">
        <f>IFERROR(_xlfn.XLOOKUP(Tbl.Kosten[[#This Row],[Subsidieactiviteit]],Tbl.Subsidiehoogte[Subsidieactiviteit],Tbl.Subsidiehoogte[SAnr.],"",0,1),"")</f>
        <v/>
      </c>
      <c r="ES115" s="160" t="str">
        <f>IF(Tbl.Kosten[[#This Row],[Sanr.]]=ES$7,Tbl.Kosten[[#This Row],[Totaal kosten]],"")</f>
        <v/>
      </c>
      <c r="ET115" s="160" t="str">
        <f>IF(Tbl.Kosten[[#This Row],[Sanr.]]=ET$7,Tbl.Kosten[[#This Row],[Totaal kosten]],"")</f>
        <v/>
      </c>
      <c r="EU115" s="160" t="str">
        <f>IF(Tbl.Kosten[[#This Row],[Sanr.]]=EU$7,Tbl.Kosten[[#This Row],[Totaal kosten]],"")</f>
        <v/>
      </c>
      <c r="EV115" s="160" t="str">
        <f>IF(Tbl.Kosten[[#This Row],[Sanr.]]=EV$7,Tbl.Kosten[[#This Row],[Totaal kosten]],"")</f>
        <v/>
      </c>
      <c r="EW115" s="160" t="str">
        <f>IF(Tbl.Kosten[[#This Row],[Sanr.]]=EW$7,Tbl.Kosten[[#This Row],[Totaal kosten]],"")</f>
        <v/>
      </c>
      <c r="EX115" s="160" t="str">
        <f>IF(Tbl.Kosten[[#This Row],[Sanr.]]=EX$7,Tbl.Kosten[[#This Row],[Totaal kosten]],"")</f>
        <v/>
      </c>
      <c r="EY115" s="160" t="str">
        <f>IF(Tbl.Kosten[[#This Row],[Sanr.]]=EY$7,Tbl.Kosten[[#This Row],[Totaal kosten]],"")</f>
        <v/>
      </c>
      <c r="EZ115" s="160" t="str">
        <f>IF(Tbl.Kosten[[#This Row],[Sanr.]]=EZ$7,Tbl.Kosten[[#This Row],[Totaal kosten]],"")</f>
        <v/>
      </c>
      <c r="FA115" s="160" t="str">
        <f>IF(Tbl.Kosten[[#This Row],[Sanr.]]=FA$7,Tbl.Kosten[[#This Row],[Totaal kosten]],"")</f>
        <v/>
      </c>
      <c r="FB115" s="160" t="str">
        <f>IF(Tbl.Kosten[[#This Row],[Sanr.]]=FB$7,Tbl.Kosten[[#This Row],[Totaal kosten]],"")</f>
        <v/>
      </c>
      <c r="FC115" s="160" t="str">
        <f>IF(Tbl.Kosten[[#This Row],[Sanr.]]=FC$7,Tbl.Kosten[[#This Row],[Totaal kosten]],"")</f>
        <v/>
      </c>
      <c r="FD115" s="160" t="str">
        <f>IF(Tbl.Kosten[[#This Row],[Sanr.]]=FD$7,Tbl.Kosten[[#This Row],[Totaal kosten]],"")</f>
        <v/>
      </c>
      <c r="FE115" s="160" t="str">
        <f>IF(Tbl.Kosten[[#This Row],[Sanr.]]=FE$7,Tbl.Kosten[[#This Row],[Totaal kosten]],"")</f>
        <v/>
      </c>
      <c r="FF115" s="160" t="str">
        <f>IF(Tbl.Kosten[[#This Row],[Sanr.]]=FF$7,Tbl.Kosten[[#This Row],[Totaal kosten]],"")</f>
        <v/>
      </c>
      <c r="FG115" s="160" t="str">
        <f>IF(Tbl.Kosten[[#This Row],[Sanr.]]=FG$7,Tbl.Kosten[[#This Row],[Totaal kosten]],"")</f>
        <v/>
      </c>
      <c r="FH115" s="160" t="str">
        <f>IF(Tbl.Kosten[[#This Row],[Sanr.]]=FH$7,Tbl.Kosten[[#This Row],[Totaal kosten]],"")</f>
        <v/>
      </c>
      <c r="FI115" s="160" t="str">
        <f>IF(Tbl.Kosten[[#This Row],[Sanr.]]=FI$7,Tbl.Kosten[[#This Row],[Totaal kosten]],"")</f>
        <v/>
      </c>
      <c r="FJ115" s="160" t="str">
        <f>IF(Tbl.Kosten[[#This Row],[Sanr.]]=FJ$7,Tbl.Kosten[[#This Row],[Totaal kosten]],"")</f>
        <v/>
      </c>
      <c r="FK115" s="160" t="str">
        <f>IF(Tbl.Kosten[[#This Row],[Sanr.]]=FK$7,Tbl.Kosten[[#This Row],[Totaal kosten]],"")</f>
        <v/>
      </c>
      <c r="FL115" s="160" t="str">
        <f>IF(Tbl.Kosten[[#This Row],[Sanr.]]=FL$7,Tbl.Kosten[[#This Row],[Totaal kosten]],"")</f>
        <v/>
      </c>
      <c r="FM115" s="160" t="str">
        <f>IF(Tbl.Kosten[[#This Row],[Sanr.]]=FM$7,Tbl.Kosten[[#This Row],[Totaal kosten]],"")</f>
        <v/>
      </c>
      <c r="FN115" s="160" t="str">
        <f>IF(Tbl.Kosten[[#This Row],[Sanr.]]=FN$7,Tbl.Kosten[[#This Row],[Totaal kosten]],"")</f>
        <v/>
      </c>
      <c r="FO115" s="160" t="str">
        <f>IF(Tbl.Kosten[[#This Row],[Sanr.]]=FO$7,Tbl.Kosten[[#This Row],[Totaal kosten]],"")</f>
        <v/>
      </c>
      <c r="FP115" s="160" t="str">
        <f>IF(Tbl.Kosten[[#This Row],[Sanr.]]=FP$7,Tbl.Kosten[[#This Row],[Totaal kosten]],"")</f>
        <v/>
      </c>
      <c r="FQ115" s="160" t="str">
        <f>IF(Tbl.Kosten[[#This Row],[Sanr.]]=FQ$7,Tbl.Kosten[[#This Row],[Totaal kosten]],"")</f>
        <v/>
      </c>
      <c r="FR115" s="160" t="str">
        <f>IF(Tbl.Kosten[[#This Row],[Sanr.]]=FR$7,Tbl.Kosten[[#This Row],[Totaal kosten]],"")</f>
        <v/>
      </c>
      <c r="FS115" s="160" t="str">
        <f>IF(Tbl.Kosten[[#This Row],[Sanr.]]=FS$7,Tbl.Kosten[[#This Row],[Totaal kosten]],"")</f>
        <v/>
      </c>
      <c r="FT115" s="160" t="str">
        <f>IF(Tbl.Kosten[[#This Row],[Sanr.]]=FT$7,Tbl.Kosten[[#This Row],[Totaal kosten]],"")</f>
        <v/>
      </c>
      <c r="FU115" s="160" t="str">
        <f>IF(Tbl.Kosten[[#This Row],[Sanr.]]=FU$7,Tbl.Kosten[[#This Row],[Totaal kosten]],"")</f>
        <v/>
      </c>
      <c r="FV115" s="160" t="str">
        <f>IF(Tbl.Kosten[[#This Row],[Sanr.]]=FV$7,Tbl.Kosten[[#This Row],[Totaal kosten]],"")</f>
        <v/>
      </c>
      <c r="FW115" s="160" t="str">
        <f>IFERROR(_xlfn.XLOOKUP(Tbl.Kosten[[#This Row],[Activiteitencode]],Tbl.Activiteiten[Activiteitcode],Tbl.Activiteiten[Anr.],"",0,1),"")</f>
        <v/>
      </c>
      <c r="FX115" s="181" t="str">
        <f>_xlfn.CONCAT(Tbl.Kosten[[#This Row],[Pnr.]],Tbl.Kosten[[#This Row],[Sanr.]])</f>
        <v>P1</v>
      </c>
      <c r="FY115" s="160">
        <f>Tbl.Kosten[[#This Row],[Totaal kosten]]-Tbl.Kosten[[#This Row],[Subsidie]]</f>
        <v>0</v>
      </c>
      <c r="FZ115" s="160">
        <f>IF(Tbl.Kosten[[#This Row],[Pnr.]]=FZ$7,Tbl.Kosten[[#This Row],[Te financieren]],"")</f>
        <v>0</v>
      </c>
      <c r="GA115" s="160" t="str">
        <f>IF(Tbl.Kosten[[#This Row],[Pnr.]]=GA$7,Tbl.Kosten[[#This Row],[Te financieren]],"")</f>
        <v/>
      </c>
      <c r="GB115" s="160" t="str">
        <f>IF(Tbl.Kosten[[#This Row],[Pnr.]]=GB$7,Tbl.Kosten[[#This Row],[Te financieren]],"")</f>
        <v/>
      </c>
      <c r="GC115" s="160" t="str">
        <f>IF(Tbl.Kosten[[#This Row],[Pnr.]]=GC$7,Tbl.Kosten[[#This Row],[Te financieren]],"")</f>
        <v/>
      </c>
      <c r="GD115" s="160" t="str">
        <f>IF(Tbl.Kosten[[#This Row],[Pnr.]]=GD$7,Tbl.Kosten[[#This Row],[Te financieren]],"")</f>
        <v/>
      </c>
      <c r="GE115" s="160" t="str">
        <f>IF(Tbl.Kosten[[#This Row],[Pnr.]]=GE$7,Tbl.Kosten[[#This Row],[Te financieren]],"")</f>
        <v/>
      </c>
      <c r="GF115" s="160" t="str">
        <f>IF(Tbl.Kosten[[#This Row],[Pnr.]]=GF$7,Tbl.Kosten[[#This Row],[Te financieren]],"")</f>
        <v/>
      </c>
      <c r="GG115" s="160" t="str">
        <f>IF(Tbl.Kosten[[#This Row],[Pnr.]]=GG$7,Tbl.Kosten[[#This Row],[Te financieren]],"")</f>
        <v/>
      </c>
      <c r="GH115" s="160" t="str">
        <f>IF(Tbl.Kosten[[#This Row],[Pnr.]]=GH$7,Tbl.Kosten[[#This Row],[Te financieren]],"")</f>
        <v/>
      </c>
      <c r="GI115" s="160" t="str">
        <f>IF(Tbl.Kosten[[#This Row],[Pnr.]]=GI$7,Tbl.Kosten[[#This Row],[Te financieren]],"")</f>
        <v/>
      </c>
      <c r="GJ115" s="160" t="str">
        <f>IF(Tbl.Kosten[[#This Row],[Pnr.]]=GJ$7,Tbl.Kosten[[#This Row],[Te financieren]],"")</f>
        <v/>
      </c>
      <c r="GK115" s="160" t="str">
        <f>IF(Tbl.Kosten[[#This Row],[Pnr.]]=GK$7,Tbl.Kosten[[#This Row],[Te financieren]],"")</f>
        <v/>
      </c>
      <c r="GL115" s="160" t="str">
        <f>IF(Tbl.Kosten[[#This Row],[Pnr.]]=GL$7,Tbl.Kosten[[#This Row],[Te financieren]],"")</f>
        <v/>
      </c>
      <c r="GM115" s="160" t="str">
        <f>IF(Tbl.Kosten[[#This Row],[Pnr.]]=GM$7,Tbl.Kosten[[#This Row],[Te financieren]],"")</f>
        <v/>
      </c>
      <c r="GN115" s="160" t="str">
        <f>IF(Tbl.Kosten[[#This Row],[Pnr.]]=GN$7,Tbl.Kosten[[#This Row],[Te financieren]],"")</f>
        <v/>
      </c>
      <c r="GO115" s="160" t="str">
        <f>IF(Tbl.Kosten[[#This Row],[Pnr.]]=GO$7,Tbl.Kosten[[#This Row],[Te financieren]],"")</f>
        <v/>
      </c>
      <c r="GP115" s="160" t="str">
        <f>IF(Tbl.Kosten[[#This Row],[Pnr.]]=GP$7,Tbl.Kosten[[#This Row],[Te financieren]],"")</f>
        <v/>
      </c>
      <c r="GQ115" s="160" t="str">
        <f>IF(Tbl.Kosten[[#This Row],[Pnr.]]=GQ$7,Tbl.Kosten[[#This Row],[Te financieren]],"")</f>
        <v/>
      </c>
      <c r="GR115" s="160" t="str">
        <f>IF(Tbl.Kosten[[#This Row],[Pnr.]]=GR$7,Tbl.Kosten[[#This Row],[Te financieren]],"")</f>
        <v/>
      </c>
      <c r="GS115" s="160" t="str">
        <f>IF(Tbl.Kosten[[#This Row],[Pnr.]]=GS$7,Tbl.Kosten[[#This Row],[Te financieren]],"")</f>
        <v/>
      </c>
      <c r="GT115" s="160" t="str">
        <f>IF(Tbl.Kosten[[#This Row],[Pnr.]]=GT$7,Tbl.Kosten[[#This Row],[Te financieren]],"")</f>
        <v/>
      </c>
      <c r="GU115" s="160" t="str">
        <f>IF(Tbl.Kosten[[#This Row],[Pnr.]]=GU$7,Tbl.Kosten[[#This Row],[Te financieren]],"")</f>
        <v/>
      </c>
      <c r="GV115" s="160" t="str">
        <f>IF(Tbl.Kosten[[#This Row],[Pnr.]]=GV$7,Tbl.Kosten[[#This Row],[Te financieren]],"")</f>
        <v/>
      </c>
      <c r="GW115" s="160" t="str">
        <f>IF(Tbl.Kosten[[#This Row],[Pnr.]]=GW$7,Tbl.Kosten[[#This Row],[Te financieren]],"")</f>
        <v/>
      </c>
      <c r="GX115" s="160" t="str">
        <f>IF(Tbl.Kosten[[#This Row],[Pnr.]]=GX$7,Tbl.Kosten[[#This Row],[Te financieren]],"")</f>
        <v/>
      </c>
      <c r="GY115" s="160" t="str">
        <f>IF(Tbl.Kosten[[#This Row],[Pnr.]]=GY$7,Tbl.Kosten[[#This Row],[Te financieren]],"")</f>
        <v/>
      </c>
      <c r="GZ115" s="160" t="str">
        <f>IF(Tbl.Kosten[[#This Row],[Pnr.]]=GZ$7,Tbl.Kosten[[#This Row],[Te financieren]],"")</f>
        <v/>
      </c>
      <c r="HA115" s="160" t="str">
        <f>IF(Tbl.Kosten[[#This Row],[Pnr.]]=HA$7,Tbl.Kosten[[#This Row],[Te financieren]],"")</f>
        <v/>
      </c>
      <c r="HB115" s="160" t="str">
        <f>IF(Tbl.Kosten[[#This Row],[Pnr.]]=HB$7,Tbl.Kosten[[#This Row],[Te financieren]],"")</f>
        <v/>
      </c>
      <c r="HC115" s="160" t="str">
        <f>IF(Tbl.Kosten[[#This Row],[Pnr.]]=HC$7,Tbl.Kosten[[#This Row],[Te financieren]],"")</f>
        <v/>
      </c>
      <c r="HD115" s="160" t="str">
        <f>IF(Tbl.Kosten[[#This Row],[Pnr.]]=HD$7,Tbl.Kosten[[#This Row],[Te financieren]],"")</f>
        <v/>
      </c>
      <c r="HE115" s="160" t="str">
        <f>IF(Tbl.Kosten[[#This Row],[Pnr.]]=HE$7,Tbl.Kosten[[#This Row],[Te financieren]],"")</f>
        <v/>
      </c>
      <c r="HF115" s="160" t="str">
        <f>IF(Tbl.Kosten[[#This Row],[Pnr.]]=HF$7,Tbl.Kosten[[#This Row],[Te financieren]],"")</f>
        <v/>
      </c>
      <c r="HG115" s="160" t="str">
        <f>IF(Tbl.Kosten[[#This Row],[Pnr.]]=HG$7,Tbl.Kosten[[#This Row],[Te financieren]],"")</f>
        <v/>
      </c>
      <c r="HH115" s="160" t="str">
        <f>IF(Tbl.Kosten[[#This Row],[Pnr.]]=HH$7,Tbl.Kosten[[#This Row],[Te financieren]],"")</f>
        <v/>
      </c>
      <c r="HI115" s="160" t="str">
        <f>IF(Tbl.Kosten[[#This Row],[Pnr.]]=HI$7,Tbl.Kosten[[#This Row],[Te financieren]],"")</f>
        <v/>
      </c>
      <c r="HJ115" s="160" t="str">
        <f>IF(Tbl.Kosten[[#This Row],[Pnr.]]=HJ$7,Tbl.Kosten[[#This Row],[Te financieren]],"")</f>
        <v/>
      </c>
      <c r="HK115" s="160" t="str">
        <f>IF(Tbl.Kosten[[#This Row],[Pnr.]]=HK$7,Tbl.Kosten[[#This Row],[Te financieren]],"")</f>
        <v/>
      </c>
      <c r="HL115" s="160" t="str">
        <f>IF(Tbl.Kosten[[#This Row],[Pnr.]]=HL$7,Tbl.Kosten[[#This Row],[Te financieren]],"")</f>
        <v/>
      </c>
      <c r="HM115" s="160" t="str">
        <f>IF(Tbl.Kosten[[#This Row],[Pnr.]]=HM$7,Tbl.Kosten[[#This Row],[Te financieren]],"")</f>
        <v/>
      </c>
      <c r="HN115" s="160" t="str">
        <f>IF(Tbl.Kosten[[#This Row],[Pnr.]]=HN$7,Tbl.Kosten[[#This Row],[Te financieren]],"")</f>
        <v/>
      </c>
      <c r="HO115" s="160" t="str">
        <f>IF(Tbl.Kosten[[#This Row],[Pnr.]]=HO$7,Tbl.Kosten[[#This Row],[Te financieren]],"")</f>
        <v/>
      </c>
      <c r="HP115" s="160" t="str">
        <f>IF(Tbl.Kosten[[#This Row],[Pnr.]]=HP$7,Tbl.Kosten[[#This Row],[Te financieren]],"")</f>
        <v/>
      </c>
      <c r="HQ115" s="160" t="str">
        <f>IF(Tbl.Kosten[[#This Row],[Pnr.]]=HQ$7,Tbl.Kosten[[#This Row],[Te financieren]],"")</f>
        <v/>
      </c>
      <c r="HR115" s="160" t="str">
        <f>IF(Tbl.Kosten[[#This Row],[Pnr.]]=HR$7,Tbl.Kosten[[#This Row],[Te financieren]],"")</f>
        <v/>
      </c>
      <c r="HS115" s="160" t="str">
        <f>IF(Tbl.Kosten[[#This Row],[Pnr.]]=HS$7,Tbl.Kosten[[#This Row],[Te financieren]],"")</f>
        <v/>
      </c>
      <c r="HT115" s="160" t="str">
        <f>IF(Tbl.Kosten[[#This Row],[Pnr.]]=HT$7,Tbl.Kosten[[#This Row],[Te financieren]],"")</f>
        <v/>
      </c>
      <c r="HU115" s="160" t="str">
        <f>IF(Tbl.Kosten[[#This Row],[Pnr.]]=HU$7,Tbl.Kosten[[#This Row],[Te financieren]],"")</f>
        <v/>
      </c>
      <c r="HV115" s="160" t="str">
        <f>IF(Tbl.Kosten[[#This Row],[Pnr.]]=HV$7,Tbl.Kosten[[#This Row],[Te financieren]],"")</f>
        <v/>
      </c>
      <c r="HW115" s="160" t="str">
        <f>IF(Tbl.Kosten[[#This Row],[Pnr.]]=HW$7,Tbl.Kosten[[#This Row],[Te financieren]],"")</f>
        <v/>
      </c>
    </row>
    <row r="116" spans="2:231" x14ac:dyDescent="0.3">
      <c r="B116" s="144"/>
      <c r="C116" s="147"/>
      <c r="D116" s="146"/>
      <c r="E116" s="147"/>
      <c r="F116" s="145"/>
      <c r="G116" s="11" t="str">
        <f>IF(Tbl.Kosten[[#This Row],[Medewerker e/o 
functie]]&lt;&gt;"",_xlfn.XLOOKUP(Tbl.Kosten[[#This Row],[Medewerker e/o 
functie]],Tbl.Uurtarief[Medewerker en/of functie],Tbl.Uurtarief[Uurtarief],"",0,1),"")</f>
        <v/>
      </c>
      <c r="H116" s="121">
        <f>IFERROR(Tbl.Kosten[[#This Row],[Uren]]*Tbl.Kosten[[#This Row],[Uurtarief]],0)</f>
        <v>0</v>
      </c>
      <c r="I116" s="119" t="str">
        <f>IF(Tbl.Kosten[[#This Row],[Subtotaal uren]]&lt;&gt;0,_xlfn.XLOOKUP(Tbl.Kosten[[#This Row],[Medewerker e/o 
functie]],Tbl.Uurtarief[Medewerker en/of functie],Tbl.Uurtarief[Kostensoort arbeid],"",0,1),"")</f>
        <v/>
      </c>
      <c r="J116" s="147"/>
      <c r="K116" s="145"/>
      <c r="L116" s="149" t="str">
        <f>IF(Tbl.Kosten[[#This Row],[Activum]]&lt;&gt;"",_xlfn.XLOOKUP(Tbl.Kosten[[#This Row],[Activum]],Tbl.Afschrijvingskosten[Activum],Tbl.Afschrijvingskosten[Tarief per afschrijvings-eenheid],"",0,1),"")</f>
        <v/>
      </c>
      <c r="M116" s="122">
        <f>IFERROR(Tbl.Kosten[[#This Row],[Een-
heden]]*Tbl.Kosten[[#This Row],[Afschrijvings-
tarief]],0)</f>
        <v>0</v>
      </c>
      <c r="N116" s="122" t="str">
        <f>IF(Tbl.Kosten[[#This Row],[Subtotaal afschrijving]]&lt;&gt;0,Lijsten!A114,"")</f>
        <v/>
      </c>
      <c r="O116" s="150"/>
      <c r="P116" s="145"/>
      <c r="Q116" s="148"/>
      <c r="R116" s="122">
        <f>IFERROR(Tbl.Kosten[[#This Row],[Aantal]]*Tbl.Kosten[[#This Row],[Tarief]],0)</f>
        <v>0</v>
      </c>
      <c r="S116" s="8">
        <f>IFERROR(Tbl.Kosten[[#This Row],[Subtotaal overige kosten]]+Tbl.Kosten[[#This Row],[Subtotaal uren]]+Tbl.Kosten[[#This Row],[Subtotaal afschrijving]],0)</f>
        <v>0</v>
      </c>
      <c r="T116" s="8">
        <f>IFERROR(Tbl.Kosten[[#This Row],[Totaal kosten]]*Tbl.Kosten[[#This Row],[Subsidie%]],0)</f>
        <v>0</v>
      </c>
      <c r="U116" s="4" t="str" cm="1">
        <f t="array" ref="U116">IFERROR(_xlfn.IFS(Tbl.Kosten[[#This Row],[Subtotaal uren]]&lt;&gt;0,Tbl.Kosten[[#This Row],[Kostensoort arbeid]],Tbl.Kosten[[#This Row],[Subtotaal afschrijving]]&lt;&gt;0,Tbl.Kosten[[#This Row],[Kostensoort afschrijving]],Tbl.Kosten[[#This Row],[Subtotaal overige kosten]]&lt;&gt;0,Tbl.Kosten[[#This Row],[Kostensoort overig]]),"")</f>
        <v/>
      </c>
      <c r="V116" s="4" t="str">
        <f>IFERROR(_xlfn.XLOOKUP(Tbl.Kosten[[#This Row],[Activiteitencode]],Tbl.Activiteiten[Activiteitcode],Tbl.Activiteiten[Werkpakketcode],"",0,1),"")</f>
        <v/>
      </c>
      <c r="W116" s="4" t="str">
        <f>IFERROR(_xlfn.XLOOKUP(Tbl.Kosten[[#This Row],[Werkpakketcode]],Tbl.Werkpakketten[Werkpakketcode],Tbl.Werkpakketten[Subsidiabele activiteit],"",0,1),"")</f>
        <v/>
      </c>
      <c r="X116" s="12">
        <f>IFERROR(_xlfn.XLOOKUP(Tbl.Kosten[[#This Row],[Sanr.]],Tbl.Subsidiehoogte[SAnr.],Tbl.Subsidiehoogte[Sub. Percentage],0,0,1),0)</f>
        <v>0</v>
      </c>
      <c r="Y116" s="154" t="str">
        <f>IFERROR(_xlfn.XLOOKUP(Tbl.Kosten[[#This Row],[Partnercode]],Tbl.Projectpartners[Partnercode],Tbl.Projectpartners[PNr.],"",0,1),"")</f>
        <v>P1</v>
      </c>
      <c r="Z116" s="158">
        <f>IF(Tbl.Kosten[[#This Row],[Pnr.]]=Z$7,Tbl.Kosten[[#This Row],[Totaal kosten]],"")</f>
        <v>0</v>
      </c>
      <c r="AA116" s="158" t="str">
        <f>IF(Tbl.Kosten[[#This Row],[Pnr.]]=AA$7,Tbl.Kosten[[#This Row],[Totaal kosten]],"")</f>
        <v/>
      </c>
      <c r="AB116" s="158" t="str">
        <f>IF(Tbl.Kosten[[#This Row],[Pnr.]]=AB$7,Tbl.Kosten[[#This Row],[Totaal kosten]],"")</f>
        <v/>
      </c>
      <c r="AC116" s="158" t="str">
        <f>IF(Tbl.Kosten[[#This Row],[Pnr.]]=AC$7,Tbl.Kosten[[#This Row],[Totaal kosten]],"")</f>
        <v/>
      </c>
      <c r="AD116" s="158" t="str">
        <f>IF(Tbl.Kosten[[#This Row],[Pnr.]]=AD$7,Tbl.Kosten[[#This Row],[Totaal kosten]],"")</f>
        <v/>
      </c>
      <c r="AE116" s="158" t="str">
        <f>IF(Tbl.Kosten[[#This Row],[Pnr.]]=AE$7,Tbl.Kosten[[#This Row],[Totaal kosten]],"")</f>
        <v/>
      </c>
      <c r="AF116" s="158" t="str">
        <f>IF(Tbl.Kosten[[#This Row],[Pnr.]]=AF$7,Tbl.Kosten[[#This Row],[Totaal kosten]],"")</f>
        <v/>
      </c>
      <c r="AG116" s="158" t="str">
        <f>IF(Tbl.Kosten[[#This Row],[Pnr.]]=AG$7,Tbl.Kosten[[#This Row],[Totaal kosten]],"")</f>
        <v/>
      </c>
      <c r="AH116" s="158" t="str">
        <f>IF(Tbl.Kosten[[#This Row],[Pnr.]]=AH$7,Tbl.Kosten[[#This Row],[Totaal kosten]],"")</f>
        <v/>
      </c>
      <c r="AI116" s="158" t="str">
        <f>IF(Tbl.Kosten[[#This Row],[Pnr.]]=AI$7,Tbl.Kosten[[#This Row],[Totaal kosten]],"")</f>
        <v/>
      </c>
      <c r="AJ116" s="158" t="str">
        <f>IF(Tbl.Kosten[[#This Row],[Pnr.]]=AJ$7,Tbl.Kosten[[#This Row],[Totaal kosten]],"")</f>
        <v/>
      </c>
      <c r="AK116" s="158" t="str">
        <f>IF(Tbl.Kosten[[#This Row],[Pnr.]]=AK$7,Tbl.Kosten[[#This Row],[Totaal kosten]],"")</f>
        <v/>
      </c>
      <c r="AL116" s="158" t="str">
        <f>IF(Tbl.Kosten[[#This Row],[Pnr.]]=AL$7,Tbl.Kosten[[#This Row],[Totaal kosten]],"")</f>
        <v/>
      </c>
      <c r="AM116" s="158" t="str">
        <f>IF(Tbl.Kosten[[#This Row],[Pnr.]]=AM$7,Tbl.Kosten[[#This Row],[Totaal kosten]],"")</f>
        <v/>
      </c>
      <c r="AN116" s="158" t="str">
        <f>IF(Tbl.Kosten[[#This Row],[Pnr.]]=AN$7,Tbl.Kosten[[#This Row],[Totaal kosten]],"")</f>
        <v/>
      </c>
      <c r="AO116" s="158" t="str">
        <f>IF(Tbl.Kosten[[#This Row],[Pnr.]]=AO$7,Tbl.Kosten[[#This Row],[Totaal kosten]],"")</f>
        <v/>
      </c>
      <c r="AP116" s="158" t="str">
        <f>IF(Tbl.Kosten[[#This Row],[Pnr.]]=AP$7,Tbl.Kosten[[#This Row],[Totaal kosten]],"")</f>
        <v/>
      </c>
      <c r="AQ116" s="158" t="str">
        <f>IF(Tbl.Kosten[[#This Row],[Pnr.]]=AQ$7,Tbl.Kosten[[#This Row],[Totaal kosten]],"")</f>
        <v/>
      </c>
      <c r="AR116" s="158" t="str">
        <f>IF(Tbl.Kosten[[#This Row],[Pnr.]]=AR$7,Tbl.Kosten[[#This Row],[Totaal kosten]],"")</f>
        <v/>
      </c>
      <c r="AS116" s="158" t="str">
        <f>IF(Tbl.Kosten[[#This Row],[Pnr.]]=AS$7,Tbl.Kosten[[#This Row],[Totaal kosten]],"")</f>
        <v/>
      </c>
      <c r="AT116" s="158" t="str">
        <f>IF(Tbl.Kosten[[#This Row],[Pnr.]]=AT$7,Tbl.Kosten[[#This Row],[Totaal kosten]],"")</f>
        <v/>
      </c>
      <c r="AU116" s="158" t="str">
        <f>IF(Tbl.Kosten[[#This Row],[Pnr.]]=AU$7,Tbl.Kosten[[#This Row],[Totaal kosten]],"")</f>
        <v/>
      </c>
      <c r="AV116" s="158" t="str">
        <f>IF(Tbl.Kosten[[#This Row],[Pnr.]]=AV$7,Tbl.Kosten[[#This Row],[Totaal kosten]],"")</f>
        <v/>
      </c>
      <c r="AW116" s="158" t="str">
        <f>IF(Tbl.Kosten[[#This Row],[Pnr.]]=AW$7,Tbl.Kosten[[#This Row],[Totaal kosten]],"")</f>
        <v/>
      </c>
      <c r="AX116" s="158" t="str">
        <f>IF(Tbl.Kosten[[#This Row],[Pnr.]]=AX$7,Tbl.Kosten[[#This Row],[Totaal kosten]],"")</f>
        <v/>
      </c>
      <c r="AY116" s="158" t="str">
        <f>IF(Tbl.Kosten[[#This Row],[Pnr.]]=AY$7,Tbl.Kosten[[#This Row],[Totaal kosten]],"")</f>
        <v/>
      </c>
      <c r="AZ116" s="158" t="str">
        <f>IF(Tbl.Kosten[[#This Row],[Pnr.]]=AZ$7,Tbl.Kosten[[#This Row],[Totaal kosten]],"")</f>
        <v/>
      </c>
      <c r="BA116" s="158" t="str">
        <f>IF(Tbl.Kosten[[#This Row],[Pnr.]]=BA$7,Tbl.Kosten[[#This Row],[Totaal kosten]],"")</f>
        <v/>
      </c>
      <c r="BB116" s="158" t="str">
        <f>IF(Tbl.Kosten[[#This Row],[Pnr.]]=BB$7,Tbl.Kosten[[#This Row],[Totaal kosten]],"")</f>
        <v/>
      </c>
      <c r="BC116" s="158" t="str">
        <f>IF(Tbl.Kosten[[#This Row],[Pnr.]]=BC$7,Tbl.Kosten[[#This Row],[Totaal kosten]],"")</f>
        <v/>
      </c>
      <c r="BD116" s="158" t="str">
        <f>IF(Tbl.Kosten[[#This Row],[Pnr.]]=BD$7,Tbl.Kosten[[#This Row],[Totaal kosten]],"")</f>
        <v/>
      </c>
      <c r="BE116" s="158" t="str">
        <f>IF(Tbl.Kosten[[#This Row],[Pnr.]]=BE$7,Tbl.Kosten[[#This Row],[Totaal kosten]],"")</f>
        <v/>
      </c>
      <c r="BF116" s="158" t="str">
        <f>IF(Tbl.Kosten[[#This Row],[Pnr.]]=BF$7,Tbl.Kosten[[#This Row],[Totaal kosten]],"")</f>
        <v/>
      </c>
      <c r="BG116" s="158" t="str">
        <f>IF(Tbl.Kosten[[#This Row],[Pnr.]]=BG$7,Tbl.Kosten[[#This Row],[Totaal kosten]],"")</f>
        <v/>
      </c>
      <c r="BH116" s="158" t="str">
        <f>IF(Tbl.Kosten[[#This Row],[Pnr.]]=BH$7,Tbl.Kosten[[#This Row],[Totaal kosten]],"")</f>
        <v/>
      </c>
      <c r="BI116" s="158" t="str">
        <f>IF(Tbl.Kosten[[#This Row],[Pnr.]]=BI$7,Tbl.Kosten[[#This Row],[Totaal kosten]],"")</f>
        <v/>
      </c>
      <c r="BJ116" s="158" t="str">
        <f>IF(Tbl.Kosten[[#This Row],[Pnr.]]=BJ$7,Tbl.Kosten[[#This Row],[Totaal kosten]],"")</f>
        <v/>
      </c>
      <c r="BK116" s="158" t="str">
        <f>IF(Tbl.Kosten[[#This Row],[Pnr.]]=BK$7,Tbl.Kosten[[#This Row],[Totaal kosten]],"")</f>
        <v/>
      </c>
      <c r="BL116" s="158" t="str">
        <f>IF(Tbl.Kosten[[#This Row],[Pnr.]]=BL$7,Tbl.Kosten[[#This Row],[Totaal kosten]],"")</f>
        <v/>
      </c>
      <c r="BM116" s="158" t="str">
        <f>IF(Tbl.Kosten[[#This Row],[Pnr.]]=BM$7,Tbl.Kosten[[#This Row],[Totaal kosten]],"")</f>
        <v/>
      </c>
      <c r="BN116" s="158" t="str">
        <f>IF(Tbl.Kosten[[#This Row],[Pnr.]]=BN$7,Tbl.Kosten[[#This Row],[Totaal kosten]],"")</f>
        <v/>
      </c>
      <c r="BO116" s="158" t="str">
        <f>IF(Tbl.Kosten[[#This Row],[Pnr.]]=BO$7,Tbl.Kosten[[#This Row],[Totaal kosten]],"")</f>
        <v/>
      </c>
      <c r="BP116" s="158" t="str">
        <f>IF(Tbl.Kosten[[#This Row],[Pnr.]]=BP$7,Tbl.Kosten[[#This Row],[Totaal kosten]],"")</f>
        <v/>
      </c>
      <c r="BQ116" s="158" t="str">
        <f>IF(Tbl.Kosten[[#This Row],[Pnr.]]=BQ$7,Tbl.Kosten[[#This Row],[Totaal kosten]],"")</f>
        <v/>
      </c>
      <c r="BR116" s="158" t="str">
        <f>IF(Tbl.Kosten[[#This Row],[Pnr.]]=BR$7,Tbl.Kosten[[#This Row],[Totaal kosten]],"")</f>
        <v/>
      </c>
      <c r="BS116" s="158" t="str">
        <f>IF(Tbl.Kosten[[#This Row],[Pnr.]]=BS$7,Tbl.Kosten[[#This Row],[Totaal kosten]],"")</f>
        <v/>
      </c>
      <c r="BT116" s="158" t="str">
        <f>IF(Tbl.Kosten[[#This Row],[Pnr.]]=BT$7,Tbl.Kosten[[#This Row],[Totaal kosten]],"")</f>
        <v/>
      </c>
      <c r="BU116" s="158" t="str">
        <f>IF(Tbl.Kosten[[#This Row],[Pnr.]]=BU$7,Tbl.Kosten[[#This Row],[Totaal kosten]],"")</f>
        <v/>
      </c>
      <c r="BV116" s="158" t="str">
        <f>IF(Tbl.Kosten[[#This Row],[Pnr.]]=BV$7,Tbl.Kosten[[#This Row],[Totaal kosten]],"")</f>
        <v/>
      </c>
      <c r="BW116" s="158" t="str">
        <f>IF(Tbl.Kosten[[#This Row],[Pnr.]]=BW$7,Tbl.Kosten[[#This Row],[Totaal kosten]],"")</f>
        <v/>
      </c>
      <c r="BX116" s="158" t="str">
        <f>IFERROR(_xlfn.XLOOKUP(Tbl.Kosten[[#This Row],[Werkpakketcode]],Tbl.Werkpakketten[Werkpakketcode],Tbl.Werkpakketten[WPnr.],"",0,1),"")</f>
        <v/>
      </c>
      <c r="BY116" s="158" t="str">
        <f>IF(Tbl.Kosten[[#This Row],[WPnr.]]=BY$7,Tbl.Kosten[[#This Row],[Totaal kosten]],"")</f>
        <v/>
      </c>
      <c r="BZ116" s="158" t="str">
        <f>IF(Tbl.Kosten[[#This Row],[WPnr.]]=BZ$7,Tbl.Kosten[[#This Row],[Totaal kosten]],"")</f>
        <v/>
      </c>
      <c r="CA116" s="158" t="str">
        <f>IF(Tbl.Kosten[[#This Row],[WPnr.]]=CA$7,Tbl.Kosten[[#This Row],[Totaal kosten]],"")</f>
        <v/>
      </c>
      <c r="CB116" s="158" t="str">
        <f>IF(Tbl.Kosten[[#This Row],[WPnr.]]=CB$7,Tbl.Kosten[[#This Row],[Totaal kosten]],"")</f>
        <v/>
      </c>
      <c r="CC116" s="158" t="str">
        <f>IF(Tbl.Kosten[[#This Row],[WPnr.]]=CC$7,Tbl.Kosten[[#This Row],[Totaal kosten]],"")</f>
        <v/>
      </c>
      <c r="CD116" s="158" t="str">
        <f>IF(Tbl.Kosten[[#This Row],[WPnr.]]=CD$7,Tbl.Kosten[[#This Row],[Totaal kosten]],"")</f>
        <v/>
      </c>
      <c r="CE116" s="158" t="str">
        <f>IF(Tbl.Kosten[[#This Row],[WPnr.]]=CE$7,Tbl.Kosten[[#This Row],[Totaal kosten]],"")</f>
        <v/>
      </c>
      <c r="CF116" s="158" t="str">
        <f>IF(Tbl.Kosten[[#This Row],[WPnr.]]=CF$7,Tbl.Kosten[[#This Row],[Totaal kosten]],"")</f>
        <v/>
      </c>
      <c r="CG116" s="158" t="str">
        <f>IF(Tbl.Kosten[[#This Row],[WPnr.]]=CG$7,Tbl.Kosten[[#This Row],[Totaal kosten]],"")</f>
        <v/>
      </c>
      <c r="CH116" s="158" t="str">
        <f>IF(Tbl.Kosten[[#This Row],[WPnr.]]=CH$7,Tbl.Kosten[[#This Row],[Totaal kosten]],"")</f>
        <v/>
      </c>
      <c r="CI116" s="158" t="str">
        <f>IF(Tbl.Kosten[[#This Row],[WPnr.]]=CI$7,Tbl.Kosten[[#This Row],[Totaal kosten]],"")</f>
        <v/>
      </c>
      <c r="CJ116" s="158" t="str">
        <f>IF(Tbl.Kosten[[#This Row],[WPnr.]]=CJ$7,Tbl.Kosten[[#This Row],[Totaal kosten]],"")</f>
        <v/>
      </c>
      <c r="CK116" s="158" t="str">
        <f>IF(Tbl.Kosten[[#This Row],[WPnr.]]=CK$7,Tbl.Kosten[[#This Row],[Totaal kosten]],"")</f>
        <v/>
      </c>
      <c r="CL116" s="158" t="str">
        <f>IF(Tbl.Kosten[[#This Row],[WPnr.]]=CL$7,Tbl.Kosten[[#This Row],[Totaal kosten]],"")</f>
        <v/>
      </c>
      <c r="CM116" s="158" t="str">
        <f>IF(Tbl.Kosten[[#This Row],[WPnr.]]=CM$7,Tbl.Kosten[[#This Row],[Totaal kosten]],"")</f>
        <v/>
      </c>
      <c r="CN116" s="158" t="str">
        <f>IF(Tbl.Kosten[[#This Row],[WPnr.]]=CN$7,Tbl.Kosten[[#This Row],[Totaal kosten]],"")</f>
        <v/>
      </c>
      <c r="CO116" s="158" t="str">
        <f>IF(Tbl.Kosten[[#This Row],[WPnr.]]=CO$7,Tbl.Kosten[[#This Row],[Totaal kosten]],"")</f>
        <v/>
      </c>
      <c r="CP116" s="158" t="str">
        <f>IF(Tbl.Kosten[[#This Row],[WPnr.]]=CP$7,Tbl.Kosten[[#This Row],[Totaal kosten]],"")</f>
        <v/>
      </c>
      <c r="CQ116" s="158" t="str">
        <f>IF(Tbl.Kosten[[#This Row],[WPnr.]]=CQ$7,Tbl.Kosten[[#This Row],[Totaal kosten]],"")</f>
        <v/>
      </c>
      <c r="CR116" s="158" t="str">
        <f>IF(Tbl.Kosten[[#This Row],[WPnr.]]=CR$7,Tbl.Kosten[[#This Row],[Totaal kosten]],"")</f>
        <v/>
      </c>
      <c r="CS116" s="158" t="str">
        <f>IF(Tbl.Kosten[[#This Row],[WPnr.]]=CS$7,Tbl.Kosten[[#This Row],[Totaal kosten]],"")</f>
        <v/>
      </c>
      <c r="CT116" s="158" t="str">
        <f>IF(Tbl.Kosten[[#This Row],[WPnr.]]=CT$7,Tbl.Kosten[[#This Row],[Totaal kosten]],"")</f>
        <v/>
      </c>
      <c r="CU116" s="158" t="str">
        <f>IF(Tbl.Kosten[[#This Row],[WPnr.]]=CU$7,Tbl.Kosten[[#This Row],[Totaal kosten]],"")</f>
        <v/>
      </c>
      <c r="CV116" s="158" t="str">
        <f>IF(Tbl.Kosten[[#This Row],[WPnr.]]=CV$7,Tbl.Kosten[[#This Row],[Totaal kosten]],"")</f>
        <v/>
      </c>
      <c r="CW116" s="158" t="str">
        <f>IF(Tbl.Kosten[[#This Row],[WPnr.]]=CW$7,Tbl.Kosten[[#This Row],[Totaal kosten]],"")</f>
        <v/>
      </c>
      <c r="CX116" s="158" t="str">
        <f>IF(Tbl.Kosten[[#This Row],[WPnr.]]=CX$7,Tbl.Kosten[[#This Row],[Totaal kosten]],"")</f>
        <v/>
      </c>
      <c r="CY116" s="158" t="str">
        <f>IF(Tbl.Kosten[[#This Row],[WPnr.]]=CY$7,Tbl.Kosten[[#This Row],[Totaal kosten]],"")</f>
        <v/>
      </c>
      <c r="CZ116" s="158" t="str">
        <f>IF(Tbl.Kosten[[#This Row],[WPnr.]]=CZ$7,Tbl.Kosten[[#This Row],[Totaal kosten]],"")</f>
        <v/>
      </c>
      <c r="DA116" s="158" t="str">
        <f>IF(Tbl.Kosten[[#This Row],[WPnr.]]=DA$7,Tbl.Kosten[[#This Row],[Totaal kosten]],"")</f>
        <v/>
      </c>
      <c r="DB116" s="158" t="str">
        <f>IF(Tbl.Kosten[[#This Row],[WPnr.]]=DB$7,Tbl.Kosten[[#This Row],[Totaal kosten]],"")</f>
        <v/>
      </c>
      <c r="DC116" s="158" t="str">
        <f>IF(Tbl.Kosten[[#This Row],[WPnr.]]=DC$7,Tbl.Kosten[[#This Row],[Totaal kosten]],"")</f>
        <v/>
      </c>
      <c r="DD116" s="158" t="str">
        <f>IF(Tbl.Kosten[[#This Row],[WPnr.]]=DD$7,Tbl.Kosten[[#This Row],[Totaal kosten]],"")</f>
        <v/>
      </c>
      <c r="DE116" s="158" t="str">
        <f>IF(Tbl.Kosten[[#This Row],[WPnr.]]=DE$7,Tbl.Kosten[[#This Row],[Totaal kosten]],"")</f>
        <v/>
      </c>
      <c r="DF116" s="158" t="str">
        <f>IF(Tbl.Kosten[[#This Row],[WPnr.]]=DF$7,Tbl.Kosten[[#This Row],[Totaal kosten]],"")</f>
        <v/>
      </c>
      <c r="DG116" s="158" t="str">
        <f>IF(Tbl.Kosten[[#This Row],[WPnr.]]=DG$7,Tbl.Kosten[[#This Row],[Totaal kosten]],"")</f>
        <v/>
      </c>
      <c r="DH116" s="158" t="str">
        <f>IF(Tbl.Kosten[[#This Row],[WPnr.]]=DH$7,Tbl.Kosten[[#This Row],[Totaal kosten]],"")</f>
        <v/>
      </c>
      <c r="DI116" s="158" t="str">
        <f>IF(Tbl.Kosten[[#This Row],[WPnr.]]=DI$7,Tbl.Kosten[[#This Row],[Totaal kosten]],"")</f>
        <v/>
      </c>
      <c r="DJ116" s="158" t="str">
        <f>IF(Tbl.Kosten[[#This Row],[WPnr.]]=DJ$7,Tbl.Kosten[[#This Row],[Totaal kosten]],"")</f>
        <v/>
      </c>
      <c r="DK116" s="158" t="str">
        <f>IF(Tbl.Kosten[[#This Row],[WPnr.]]=DK$7,Tbl.Kosten[[#This Row],[Totaal kosten]],"")</f>
        <v/>
      </c>
      <c r="DL116" s="158" t="str">
        <f>IF(Tbl.Kosten[[#This Row],[WPnr.]]=DL$7,Tbl.Kosten[[#This Row],[Totaal kosten]],"")</f>
        <v/>
      </c>
      <c r="DM116" s="158" t="str">
        <f>IF(Tbl.Kosten[[#This Row],[WPnr.]]=DM$7,Tbl.Kosten[[#This Row],[Totaal kosten]],"")</f>
        <v/>
      </c>
      <c r="DN116" s="158" t="str">
        <f>IF(Tbl.Kosten[[#This Row],[WPnr.]]=DN$7,Tbl.Kosten[[#This Row],[Totaal kosten]],"")</f>
        <v/>
      </c>
      <c r="DO116" s="158" t="str">
        <f>IF(Tbl.Kosten[[#This Row],[WPnr.]]=DO$7,Tbl.Kosten[[#This Row],[Totaal kosten]],"")</f>
        <v/>
      </c>
      <c r="DP116" s="158" t="str">
        <f>IF(Tbl.Kosten[[#This Row],[WPnr.]]=DP$7,Tbl.Kosten[[#This Row],[Totaal kosten]],"")</f>
        <v/>
      </c>
      <c r="DQ116" s="158" t="str">
        <f>IF(Tbl.Kosten[[#This Row],[WPnr.]]=DQ$7,Tbl.Kosten[[#This Row],[Totaal kosten]],"")</f>
        <v/>
      </c>
      <c r="DR116" s="158" t="str">
        <f>IF(Tbl.Kosten[[#This Row],[WPnr.]]=DR$7,Tbl.Kosten[[#This Row],[Totaal kosten]],"")</f>
        <v/>
      </c>
      <c r="DS116" s="158" t="str">
        <f>IF(Tbl.Kosten[[#This Row],[WPnr.]]=DS$7,Tbl.Kosten[[#This Row],[Totaal kosten]],"")</f>
        <v/>
      </c>
      <c r="DT116" s="158" t="str">
        <f>IF(Tbl.Kosten[[#This Row],[WPnr.]]=DT$7,Tbl.Kosten[[#This Row],[Totaal kosten]],"")</f>
        <v/>
      </c>
      <c r="DU116" s="158" t="str">
        <f>IF(Tbl.Kosten[[#This Row],[WPnr.]]=DU$7,Tbl.Kosten[[#This Row],[Totaal kosten]],"")</f>
        <v/>
      </c>
      <c r="DV116" s="158" t="str">
        <f>IF(Tbl.Kosten[[#This Row],[WPnr.]]=DV$7,Tbl.Kosten[[#This Row],[Totaal kosten]],"")</f>
        <v/>
      </c>
      <c r="DW116" s="160" t="str">
        <f>IFERROR(_xlfn.XLOOKUP(Tbl.Kosten[[#This Row],[Kostensoort]],Tbl.Kostensoorten[Kostensoorten],Tbl.Kostensoorten[KSnr.],"",0,1),"")</f>
        <v/>
      </c>
      <c r="DX116" s="160" t="str">
        <f>IF(Tbl.Kosten[[#This Row],[KSnr.]]=DX$7,Tbl.Kosten[[#This Row],[Totaal kosten]],"")</f>
        <v/>
      </c>
      <c r="DY116" s="160" t="str">
        <f>IF(Tbl.Kosten[[#This Row],[KSnr.]]=DY$7,Tbl.Kosten[[#This Row],[Totaal kosten]],"")</f>
        <v/>
      </c>
      <c r="DZ116" s="160" t="str">
        <f>IF(Tbl.Kosten[[#This Row],[KSnr.]]=DZ$7,Tbl.Kosten[[#This Row],[Totaal kosten]],"")</f>
        <v/>
      </c>
      <c r="EA116" s="160" t="str">
        <f>IF(Tbl.Kosten[[#This Row],[KSnr.]]=EA$7,Tbl.Kosten[[#This Row],[Totaal kosten]],"")</f>
        <v/>
      </c>
      <c r="EB116" s="160" t="str">
        <f>IF(Tbl.Kosten[[#This Row],[KSnr.]]=EB$7,Tbl.Kosten[[#This Row],[Totaal kosten]],"")</f>
        <v/>
      </c>
      <c r="EC116" s="160" t="str">
        <f>IF(Tbl.Kosten[[#This Row],[KSnr.]]=EC$7,Tbl.Kosten[[#This Row],[Totaal kosten]],"")</f>
        <v/>
      </c>
      <c r="ED116" s="160" t="str">
        <f>IF(Tbl.Kosten[[#This Row],[KSnr.]]=ED$7,Tbl.Kosten[[#This Row],[Totaal kosten]],"")</f>
        <v/>
      </c>
      <c r="EE116" s="160" t="str">
        <f>IF(Tbl.Kosten[[#This Row],[KSnr.]]=EE$7,Tbl.Kosten[[#This Row],[Totaal kosten]],"")</f>
        <v/>
      </c>
      <c r="EF116" s="160" t="str">
        <f>IF(Tbl.Kosten[[#This Row],[KSnr.]]=EF$7,Tbl.Kosten[[#This Row],[Totaal kosten]],"")</f>
        <v/>
      </c>
      <c r="EG116" s="160" t="str">
        <f>IF(Tbl.Kosten[[#This Row],[KSnr.]]=EG$7,Tbl.Kosten[[#This Row],[Totaal kosten]],"")</f>
        <v/>
      </c>
      <c r="EH116" s="160" t="str">
        <f>IF(Tbl.Kosten[[#This Row],[KSnr.]]=EH$7,Tbl.Kosten[[#This Row],[Totaal kosten]],"")</f>
        <v/>
      </c>
      <c r="EI116" s="160" t="str">
        <f>IF(Tbl.Kosten[[#This Row],[KSnr.]]=EI$7,Tbl.Kosten[[#This Row],[Totaal kosten]],"")</f>
        <v/>
      </c>
      <c r="EJ116" s="160" t="str">
        <f>IF(Tbl.Kosten[[#This Row],[KSnr.]]=EJ$7,Tbl.Kosten[[#This Row],[Totaal kosten]],"")</f>
        <v/>
      </c>
      <c r="EK116" s="160" t="str">
        <f>IF(Tbl.Kosten[[#This Row],[KSnr.]]=EK$7,Tbl.Kosten[[#This Row],[Totaal kosten]],"")</f>
        <v/>
      </c>
      <c r="EL116" s="160" t="str">
        <f>IF(Tbl.Kosten[[#This Row],[KSnr.]]=EL$7,Tbl.Kosten[[#This Row],[Totaal kosten]],"")</f>
        <v/>
      </c>
      <c r="EM116" s="160" t="str">
        <f>IF(Tbl.Kosten[[#This Row],[KSnr.]]=EM$7,Tbl.Kosten[[#This Row],[Totaal kosten]],"")</f>
        <v/>
      </c>
      <c r="EN116" s="160" t="str">
        <f>IF(Tbl.Kosten[[#This Row],[KSnr.]]=EN$7,Tbl.Kosten[[#This Row],[Totaal kosten]],"")</f>
        <v/>
      </c>
      <c r="EO116" s="160" t="str">
        <f>IF(Tbl.Kosten[[#This Row],[KSnr.]]=EO$7,Tbl.Kosten[[#This Row],[Totaal kosten]],"")</f>
        <v/>
      </c>
      <c r="EP116" s="160" t="str">
        <f>IF(Tbl.Kosten[[#This Row],[KSnr.]]=EP$7,Tbl.Kosten[[#This Row],[Totaal kosten]],"")</f>
        <v/>
      </c>
      <c r="EQ116" s="160" t="str">
        <f>IF(Tbl.Kosten[[#This Row],[KSnr.]]=EQ$7,Tbl.Kosten[[#This Row],[Totaal kosten]],"")</f>
        <v/>
      </c>
      <c r="ER116" s="154" t="str">
        <f>IFERROR(_xlfn.XLOOKUP(Tbl.Kosten[[#This Row],[Subsidieactiviteit]],Tbl.Subsidiehoogte[Subsidieactiviteit],Tbl.Subsidiehoogte[SAnr.],"",0,1),"")</f>
        <v/>
      </c>
      <c r="ES116" s="160" t="str">
        <f>IF(Tbl.Kosten[[#This Row],[Sanr.]]=ES$7,Tbl.Kosten[[#This Row],[Totaal kosten]],"")</f>
        <v/>
      </c>
      <c r="ET116" s="160" t="str">
        <f>IF(Tbl.Kosten[[#This Row],[Sanr.]]=ET$7,Tbl.Kosten[[#This Row],[Totaal kosten]],"")</f>
        <v/>
      </c>
      <c r="EU116" s="160" t="str">
        <f>IF(Tbl.Kosten[[#This Row],[Sanr.]]=EU$7,Tbl.Kosten[[#This Row],[Totaal kosten]],"")</f>
        <v/>
      </c>
      <c r="EV116" s="160" t="str">
        <f>IF(Tbl.Kosten[[#This Row],[Sanr.]]=EV$7,Tbl.Kosten[[#This Row],[Totaal kosten]],"")</f>
        <v/>
      </c>
      <c r="EW116" s="160" t="str">
        <f>IF(Tbl.Kosten[[#This Row],[Sanr.]]=EW$7,Tbl.Kosten[[#This Row],[Totaal kosten]],"")</f>
        <v/>
      </c>
      <c r="EX116" s="160" t="str">
        <f>IF(Tbl.Kosten[[#This Row],[Sanr.]]=EX$7,Tbl.Kosten[[#This Row],[Totaal kosten]],"")</f>
        <v/>
      </c>
      <c r="EY116" s="160" t="str">
        <f>IF(Tbl.Kosten[[#This Row],[Sanr.]]=EY$7,Tbl.Kosten[[#This Row],[Totaal kosten]],"")</f>
        <v/>
      </c>
      <c r="EZ116" s="160" t="str">
        <f>IF(Tbl.Kosten[[#This Row],[Sanr.]]=EZ$7,Tbl.Kosten[[#This Row],[Totaal kosten]],"")</f>
        <v/>
      </c>
      <c r="FA116" s="160" t="str">
        <f>IF(Tbl.Kosten[[#This Row],[Sanr.]]=FA$7,Tbl.Kosten[[#This Row],[Totaal kosten]],"")</f>
        <v/>
      </c>
      <c r="FB116" s="160" t="str">
        <f>IF(Tbl.Kosten[[#This Row],[Sanr.]]=FB$7,Tbl.Kosten[[#This Row],[Totaal kosten]],"")</f>
        <v/>
      </c>
      <c r="FC116" s="160" t="str">
        <f>IF(Tbl.Kosten[[#This Row],[Sanr.]]=FC$7,Tbl.Kosten[[#This Row],[Totaal kosten]],"")</f>
        <v/>
      </c>
      <c r="FD116" s="160" t="str">
        <f>IF(Tbl.Kosten[[#This Row],[Sanr.]]=FD$7,Tbl.Kosten[[#This Row],[Totaal kosten]],"")</f>
        <v/>
      </c>
      <c r="FE116" s="160" t="str">
        <f>IF(Tbl.Kosten[[#This Row],[Sanr.]]=FE$7,Tbl.Kosten[[#This Row],[Totaal kosten]],"")</f>
        <v/>
      </c>
      <c r="FF116" s="160" t="str">
        <f>IF(Tbl.Kosten[[#This Row],[Sanr.]]=FF$7,Tbl.Kosten[[#This Row],[Totaal kosten]],"")</f>
        <v/>
      </c>
      <c r="FG116" s="160" t="str">
        <f>IF(Tbl.Kosten[[#This Row],[Sanr.]]=FG$7,Tbl.Kosten[[#This Row],[Totaal kosten]],"")</f>
        <v/>
      </c>
      <c r="FH116" s="160" t="str">
        <f>IF(Tbl.Kosten[[#This Row],[Sanr.]]=FH$7,Tbl.Kosten[[#This Row],[Totaal kosten]],"")</f>
        <v/>
      </c>
      <c r="FI116" s="160" t="str">
        <f>IF(Tbl.Kosten[[#This Row],[Sanr.]]=FI$7,Tbl.Kosten[[#This Row],[Totaal kosten]],"")</f>
        <v/>
      </c>
      <c r="FJ116" s="160" t="str">
        <f>IF(Tbl.Kosten[[#This Row],[Sanr.]]=FJ$7,Tbl.Kosten[[#This Row],[Totaal kosten]],"")</f>
        <v/>
      </c>
      <c r="FK116" s="160" t="str">
        <f>IF(Tbl.Kosten[[#This Row],[Sanr.]]=FK$7,Tbl.Kosten[[#This Row],[Totaal kosten]],"")</f>
        <v/>
      </c>
      <c r="FL116" s="160" t="str">
        <f>IF(Tbl.Kosten[[#This Row],[Sanr.]]=FL$7,Tbl.Kosten[[#This Row],[Totaal kosten]],"")</f>
        <v/>
      </c>
      <c r="FM116" s="160" t="str">
        <f>IF(Tbl.Kosten[[#This Row],[Sanr.]]=FM$7,Tbl.Kosten[[#This Row],[Totaal kosten]],"")</f>
        <v/>
      </c>
      <c r="FN116" s="160" t="str">
        <f>IF(Tbl.Kosten[[#This Row],[Sanr.]]=FN$7,Tbl.Kosten[[#This Row],[Totaal kosten]],"")</f>
        <v/>
      </c>
      <c r="FO116" s="160" t="str">
        <f>IF(Tbl.Kosten[[#This Row],[Sanr.]]=FO$7,Tbl.Kosten[[#This Row],[Totaal kosten]],"")</f>
        <v/>
      </c>
      <c r="FP116" s="160" t="str">
        <f>IF(Tbl.Kosten[[#This Row],[Sanr.]]=FP$7,Tbl.Kosten[[#This Row],[Totaal kosten]],"")</f>
        <v/>
      </c>
      <c r="FQ116" s="160" t="str">
        <f>IF(Tbl.Kosten[[#This Row],[Sanr.]]=FQ$7,Tbl.Kosten[[#This Row],[Totaal kosten]],"")</f>
        <v/>
      </c>
      <c r="FR116" s="160" t="str">
        <f>IF(Tbl.Kosten[[#This Row],[Sanr.]]=FR$7,Tbl.Kosten[[#This Row],[Totaal kosten]],"")</f>
        <v/>
      </c>
      <c r="FS116" s="160" t="str">
        <f>IF(Tbl.Kosten[[#This Row],[Sanr.]]=FS$7,Tbl.Kosten[[#This Row],[Totaal kosten]],"")</f>
        <v/>
      </c>
      <c r="FT116" s="160" t="str">
        <f>IF(Tbl.Kosten[[#This Row],[Sanr.]]=FT$7,Tbl.Kosten[[#This Row],[Totaal kosten]],"")</f>
        <v/>
      </c>
      <c r="FU116" s="160" t="str">
        <f>IF(Tbl.Kosten[[#This Row],[Sanr.]]=FU$7,Tbl.Kosten[[#This Row],[Totaal kosten]],"")</f>
        <v/>
      </c>
      <c r="FV116" s="160" t="str">
        <f>IF(Tbl.Kosten[[#This Row],[Sanr.]]=FV$7,Tbl.Kosten[[#This Row],[Totaal kosten]],"")</f>
        <v/>
      </c>
      <c r="FW116" s="160" t="str">
        <f>IFERROR(_xlfn.XLOOKUP(Tbl.Kosten[[#This Row],[Activiteitencode]],Tbl.Activiteiten[Activiteitcode],Tbl.Activiteiten[Anr.],"",0,1),"")</f>
        <v/>
      </c>
      <c r="FX116" s="181" t="str">
        <f>_xlfn.CONCAT(Tbl.Kosten[[#This Row],[Pnr.]],Tbl.Kosten[[#This Row],[Sanr.]])</f>
        <v>P1</v>
      </c>
      <c r="FY116" s="160">
        <f>Tbl.Kosten[[#This Row],[Totaal kosten]]-Tbl.Kosten[[#This Row],[Subsidie]]</f>
        <v>0</v>
      </c>
      <c r="FZ116" s="160">
        <f>IF(Tbl.Kosten[[#This Row],[Pnr.]]=FZ$7,Tbl.Kosten[[#This Row],[Te financieren]],"")</f>
        <v>0</v>
      </c>
      <c r="GA116" s="160" t="str">
        <f>IF(Tbl.Kosten[[#This Row],[Pnr.]]=GA$7,Tbl.Kosten[[#This Row],[Te financieren]],"")</f>
        <v/>
      </c>
      <c r="GB116" s="160" t="str">
        <f>IF(Tbl.Kosten[[#This Row],[Pnr.]]=GB$7,Tbl.Kosten[[#This Row],[Te financieren]],"")</f>
        <v/>
      </c>
      <c r="GC116" s="160" t="str">
        <f>IF(Tbl.Kosten[[#This Row],[Pnr.]]=GC$7,Tbl.Kosten[[#This Row],[Te financieren]],"")</f>
        <v/>
      </c>
      <c r="GD116" s="160" t="str">
        <f>IF(Tbl.Kosten[[#This Row],[Pnr.]]=GD$7,Tbl.Kosten[[#This Row],[Te financieren]],"")</f>
        <v/>
      </c>
      <c r="GE116" s="160" t="str">
        <f>IF(Tbl.Kosten[[#This Row],[Pnr.]]=GE$7,Tbl.Kosten[[#This Row],[Te financieren]],"")</f>
        <v/>
      </c>
      <c r="GF116" s="160" t="str">
        <f>IF(Tbl.Kosten[[#This Row],[Pnr.]]=GF$7,Tbl.Kosten[[#This Row],[Te financieren]],"")</f>
        <v/>
      </c>
      <c r="GG116" s="160" t="str">
        <f>IF(Tbl.Kosten[[#This Row],[Pnr.]]=GG$7,Tbl.Kosten[[#This Row],[Te financieren]],"")</f>
        <v/>
      </c>
      <c r="GH116" s="160" t="str">
        <f>IF(Tbl.Kosten[[#This Row],[Pnr.]]=GH$7,Tbl.Kosten[[#This Row],[Te financieren]],"")</f>
        <v/>
      </c>
      <c r="GI116" s="160" t="str">
        <f>IF(Tbl.Kosten[[#This Row],[Pnr.]]=GI$7,Tbl.Kosten[[#This Row],[Te financieren]],"")</f>
        <v/>
      </c>
      <c r="GJ116" s="160" t="str">
        <f>IF(Tbl.Kosten[[#This Row],[Pnr.]]=GJ$7,Tbl.Kosten[[#This Row],[Te financieren]],"")</f>
        <v/>
      </c>
      <c r="GK116" s="160" t="str">
        <f>IF(Tbl.Kosten[[#This Row],[Pnr.]]=GK$7,Tbl.Kosten[[#This Row],[Te financieren]],"")</f>
        <v/>
      </c>
      <c r="GL116" s="160" t="str">
        <f>IF(Tbl.Kosten[[#This Row],[Pnr.]]=GL$7,Tbl.Kosten[[#This Row],[Te financieren]],"")</f>
        <v/>
      </c>
      <c r="GM116" s="160" t="str">
        <f>IF(Tbl.Kosten[[#This Row],[Pnr.]]=GM$7,Tbl.Kosten[[#This Row],[Te financieren]],"")</f>
        <v/>
      </c>
      <c r="GN116" s="160" t="str">
        <f>IF(Tbl.Kosten[[#This Row],[Pnr.]]=GN$7,Tbl.Kosten[[#This Row],[Te financieren]],"")</f>
        <v/>
      </c>
      <c r="GO116" s="160" t="str">
        <f>IF(Tbl.Kosten[[#This Row],[Pnr.]]=GO$7,Tbl.Kosten[[#This Row],[Te financieren]],"")</f>
        <v/>
      </c>
      <c r="GP116" s="160" t="str">
        <f>IF(Tbl.Kosten[[#This Row],[Pnr.]]=GP$7,Tbl.Kosten[[#This Row],[Te financieren]],"")</f>
        <v/>
      </c>
      <c r="GQ116" s="160" t="str">
        <f>IF(Tbl.Kosten[[#This Row],[Pnr.]]=GQ$7,Tbl.Kosten[[#This Row],[Te financieren]],"")</f>
        <v/>
      </c>
      <c r="GR116" s="160" t="str">
        <f>IF(Tbl.Kosten[[#This Row],[Pnr.]]=GR$7,Tbl.Kosten[[#This Row],[Te financieren]],"")</f>
        <v/>
      </c>
      <c r="GS116" s="160" t="str">
        <f>IF(Tbl.Kosten[[#This Row],[Pnr.]]=GS$7,Tbl.Kosten[[#This Row],[Te financieren]],"")</f>
        <v/>
      </c>
      <c r="GT116" s="160" t="str">
        <f>IF(Tbl.Kosten[[#This Row],[Pnr.]]=GT$7,Tbl.Kosten[[#This Row],[Te financieren]],"")</f>
        <v/>
      </c>
      <c r="GU116" s="160" t="str">
        <f>IF(Tbl.Kosten[[#This Row],[Pnr.]]=GU$7,Tbl.Kosten[[#This Row],[Te financieren]],"")</f>
        <v/>
      </c>
      <c r="GV116" s="160" t="str">
        <f>IF(Tbl.Kosten[[#This Row],[Pnr.]]=GV$7,Tbl.Kosten[[#This Row],[Te financieren]],"")</f>
        <v/>
      </c>
      <c r="GW116" s="160" t="str">
        <f>IF(Tbl.Kosten[[#This Row],[Pnr.]]=GW$7,Tbl.Kosten[[#This Row],[Te financieren]],"")</f>
        <v/>
      </c>
      <c r="GX116" s="160" t="str">
        <f>IF(Tbl.Kosten[[#This Row],[Pnr.]]=GX$7,Tbl.Kosten[[#This Row],[Te financieren]],"")</f>
        <v/>
      </c>
      <c r="GY116" s="160" t="str">
        <f>IF(Tbl.Kosten[[#This Row],[Pnr.]]=GY$7,Tbl.Kosten[[#This Row],[Te financieren]],"")</f>
        <v/>
      </c>
      <c r="GZ116" s="160" t="str">
        <f>IF(Tbl.Kosten[[#This Row],[Pnr.]]=GZ$7,Tbl.Kosten[[#This Row],[Te financieren]],"")</f>
        <v/>
      </c>
      <c r="HA116" s="160" t="str">
        <f>IF(Tbl.Kosten[[#This Row],[Pnr.]]=HA$7,Tbl.Kosten[[#This Row],[Te financieren]],"")</f>
        <v/>
      </c>
      <c r="HB116" s="160" t="str">
        <f>IF(Tbl.Kosten[[#This Row],[Pnr.]]=HB$7,Tbl.Kosten[[#This Row],[Te financieren]],"")</f>
        <v/>
      </c>
      <c r="HC116" s="160" t="str">
        <f>IF(Tbl.Kosten[[#This Row],[Pnr.]]=HC$7,Tbl.Kosten[[#This Row],[Te financieren]],"")</f>
        <v/>
      </c>
      <c r="HD116" s="160" t="str">
        <f>IF(Tbl.Kosten[[#This Row],[Pnr.]]=HD$7,Tbl.Kosten[[#This Row],[Te financieren]],"")</f>
        <v/>
      </c>
      <c r="HE116" s="160" t="str">
        <f>IF(Tbl.Kosten[[#This Row],[Pnr.]]=HE$7,Tbl.Kosten[[#This Row],[Te financieren]],"")</f>
        <v/>
      </c>
      <c r="HF116" s="160" t="str">
        <f>IF(Tbl.Kosten[[#This Row],[Pnr.]]=HF$7,Tbl.Kosten[[#This Row],[Te financieren]],"")</f>
        <v/>
      </c>
      <c r="HG116" s="160" t="str">
        <f>IF(Tbl.Kosten[[#This Row],[Pnr.]]=HG$7,Tbl.Kosten[[#This Row],[Te financieren]],"")</f>
        <v/>
      </c>
      <c r="HH116" s="160" t="str">
        <f>IF(Tbl.Kosten[[#This Row],[Pnr.]]=HH$7,Tbl.Kosten[[#This Row],[Te financieren]],"")</f>
        <v/>
      </c>
      <c r="HI116" s="160" t="str">
        <f>IF(Tbl.Kosten[[#This Row],[Pnr.]]=HI$7,Tbl.Kosten[[#This Row],[Te financieren]],"")</f>
        <v/>
      </c>
      <c r="HJ116" s="160" t="str">
        <f>IF(Tbl.Kosten[[#This Row],[Pnr.]]=HJ$7,Tbl.Kosten[[#This Row],[Te financieren]],"")</f>
        <v/>
      </c>
      <c r="HK116" s="160" t="str">
        <f>IF(Tbl.Kosten[[#This Row],[Pnr.]]=HK$7,Tbl.Kosten[[#This Row],[Te financieren]],"")</f>
        <v/>
      </c>
      <c r="HL116" s="160" t="str">
        <f>IF(Tbl.Kosten[[#This Row],[Pnr.]]=HL$7,Tbl.Kosten[[#This Row],[Te financieren]],"")</f>
        <v/>
      </c>
      <c r="HM116" s="160" t="str">
        <f>IF(Tbl.Kosten[[#This Row],[Pnr.]]=HM$7,Tbl.Kosten[[#This Row],[Te financieren]],"")</f>
        <v/>
      </c>
      <c r="HN116" s="160" t="str">
        <f>IF(Tbl.Kosten[[#This Row],[Pnr.]]=HN$7,Tbl.Kosten[[#This Row],[Te financieren]],"")</f>
        <v/>
      </c>
      <c r="HO116" s="160" t="str">
        <f>IF(Tbl.Kosten[[#This Row],[Pnr.]]=HO$7,Tbl.Kosten[[#This Row],[Te financieren]],"")</f>
        <v/>
      </c>
      <c r="HP116" s="160" t="str">
        <f>IF(Tbl.Kosten[[#This Row],[Pnr.]]=HP$7,Tbl.Kosten[[#This Row],[Te financieren]],"")</f>
        <v/>
      </c>
      <c r="HQ116" s="160" t="str">
        <f>IF(Tbl.Kosten[[#This Row],[Pnr.]]=HQ$7,Tbl.Kosten[[#This Row],[Te financieren]],"")</f>
        <v/>
      </c>
      <c r="HR116" s="160" t="str">
        <f>IF(Tbl.Kosten[[#This Row],[Pnr.]]=HR$7,Tbl.Kosten[[#This Row],[Te financieren]],"")</f>
        <v/>
      </c>
      <c r="HS116" s="160" t="str">
        <f>IF(Tbl.Kosten[[#This Row],[Pnr.]]=HS$7,Tbl.Kosten[[#This Row],[Te financieren]],"")</f>
        <v/>
      </c>
      <c r="HT116" s="160" t="str">
        <f>IF(Tbl.Kosten[[#This Row],[Pnr.]]=HT$7,Tbl.Kosten[[#This Row],[Te financieren]],"")</f>
        <v/>
      </c>
      <c r="HU116" s="160" t="str">
        <f>IF(Tbl.Kosten[[#This Row],[Pnr.]]=HU$7,Tbl.Kosten[[#This Row],[Te financieren]],"")</f>
        <v/>
      </c>
      <c r="HV116" s="160" t="str">
        <f>IF(Tbl.Kosten[[#This Row],[Pnr.]]=HV$7,Tbl.Kosten[[#This Row],[Te financieren]],"")</f>
        <v/>
      </c>
      <c r="HW116" s="160" t="str">
        <f>IF(Tbl.Kosten[[#This Row],[Pnr.]]=HW$7,Tbl.Kosten[[#This Row],[Te financieren]],"")</f>
        <v/>
      </c>
    </row>
    <row r="117" spans="2:231" x14ac:dyDescent="0.3">
      <c r="B117" s="144"/>
      <c r="C117" s="147"/>
      <c r="D117" s="146"/>
      <c r="E117" s="147"/>
      <c r="F117" s="145"/>
      <c r="G117" s="11" t="str">
        <f>IF(Tbl.Kosten[[#This Row],[Medewerker e/o 
functie]]&lt;&gt;"",_xlfn.XLOOKUP(Tbl.Kosten[[#This Row],[Medewerker e/o 
functie]],Tbl.Uurtarief[Medewerker en/of functie],Tbl.Uurtarief[Uurtarief],"",0,1),"")</f>
        <v/>
      </c>
      <c r="H117" s="121">
        <f>IFERROR(Tbl.Kosten[[#This Row],[Uren]]*Tbl.Kosten[[#This Row],[Uurtarief]],0)</f>
        <v>0</v>
      </c>
      <c r="I117" s="119" t="str">
        <f>IF(Tbl.Kosten[[#This Row],[Subtotaal uren]]&lt;&gt;0,_xlfn.XLOOKUP(Tbl.Kosten[[#This Row],[Medewerker e/o 
functie]],Tbl.Uurtarief[Medewerker en/of functie],Tbl.Uurtarief[Kostensoort arbeid],"",0,1),"")</f>
        <v/>
      </c>
      <c r="J117" s="147"/>
      <c r="K117" s="145"/>
      <c r="L117" s="149" t="str">
        <f>IF(Tbl.Kosten[[#This Row],[Activum]]&lt;&gt;"",_xlfn.XLOOKUP(Tbl.Kosten[[#This Row],[Activum]],Tbl.Afschrijvingskosten[Activum],Tbl.Afschrijvingskosten[Tarief per afschrijvings-eenheid],"",0,1),"")</f>
        <v/>
      </c>
      <c r="M117" s="122">
        <f>IFERROR(Tbl.Kosten[[#This Row],[Een-
heden]]*Tbl.Kosten[[#This Row],[Afschrijvings-
tarief]],0)</f>
        <v>0</v>
      </c>
      <c r="N117" s="122" t="str">
        <f>IF(Tbl.Kosten[[#This Row],[Subtotaal afschrijving]]&lt;&gt;0,Lijsten!A115,"")</f>
        <v/>
      </c>
      <c r="O117" s="150"/>
      <c r="P117" s="145"/>
      <c r="Q117" s="148"/>
      <c r="R117" s="122">
        <f>IFERROR(Tbl.Kosten[[#This Row],[Aantal]]*Tbl.Kosten[[#This Row],[Tarief]],0)</f>
        <v>0</v>
      </c>
      <c r="S117" s="8">
        <f>IFERROR(Tbl.Kosten[[#This Row],[Subtotaal overige kosten]]+Tbl.Kosten[[#This Row],[Subtotaal uren]]+Tbl.Kosten[[#This Row],[Subtotaal afschrijving]],0)</f>
        <v>0</v>
      </c>
      <c r="T117" s="8">
        <f>IFERROR(Tbl.Kosten[[#This Row],[Totaal kosten]]*Tbl.Kosten[[#This Row],[Subsidie%]],0)</f>
        <v>0</v>
      </c>
      <c r="U117" s="4" t="str" cm="1">
        <f t="array" ref="U117">IFERROR(_xlfn.IFS(Tbl.Kosten[[#This Row],[Subtotaal uren]]&lt;&gt;0,Tbl.Kosten[[#This Row],[Kostensoort arbeid]],Tbl.Kosten[[#This Row],[Subtotaal afschrijving]]&lt;&gt;0,Tbl.Kosten[[#This Row],[Kostensoort afschrijving]],Tbl.Kosten[[#This Row],[Subtotaal overige kosten]]&lt;&gt;0,Tbl.Kosten[[#This Row],[Kostensoort overig]]),"")</f>
        <v/>
      </c>
      <c r="V117" s="4" t="str">
        <f>IFERROR(_xlfn.XLOOKUP(Tbl.Kosten[[#This Row],[Activiteitencode]],Tbl.Activiteiten[Activiteitcode],Tbl.Activiteiten[Werkpakketcode],"",0,1),"")</f>
        <v/>
      </c>
      <c r="W117" s="4" t="str">
        <f>IFERROR(_xlfn.XLOOKUP(Tbl.Kosten[[#This Row],[Werkpakketcode]],Tbl.Werkpakketten[Werkpakketcode],Tbl.Werkpakketten[Subsidiabele activiteit],"",0,1),"")</f>
        <v/>
      </c>
      <c r="X117" s="12">
        <f>IFERROR(_xlfn.XLOOKUP(Tbl.Kosten[[#This Row],[Sanr.]],Tbl.Subsidiehoogte[SAnr.],Tbl.Subsidiehoogte[Sub. Percentage],0,0,1),0)</f>
        <v>0</v>
      </c>
      <c r="Y117" s="154" t="str">
        <f>IFERROR(_xlfn.XLOOKUP(Tbl.Kosten[[#This Row],[Partnercode]],Tbl.Projectpartners[Partnercode],Tbl.Projectpartners[PNr.],"",0,1),"")</f>
        <v>P1</v>
      </c>
      <c r="Z117" s="158">
        <f>IF(Tbl.Kosten[[#This Row],[Pnr.]]=Z$7,Tbl.Kosten[[#This Row],[Totaal kosten]],"")</f>
        <v>0</v>
      </c>
      <c r="AA117" s="158" t="str">
        <f>IF(Tbl.Kosten[[#This Row],[Pnr.]]=AA$7,Tbl.Kosten[[#This Row],[Totaal kosten]],"")</f>
        <v/>
      </c>
      <c r="AB117" s="158" t="str">
        <f>IF(Tbl.Kosten[[#This Row],[Pnr.]]=AB$7,Tbl.Kosten[[#This Row],[Totaal kosten]],"")</f>
        <v/>
      </c>
      <c r="AC117" s="158" t="str">
        <f>IF(Tbl.Kosten[[#This Row],[Pnr.]]=AC$7,Tbl.Kosten[[#This Row],[Totaal kosten]],"")</f>
        <v/>
      </c>
      <c r="AD117" s="158" t="str">
        <f>IF(Tbl.Kosten[[#This Row],[Pnr.]]=AD$7,Tbl.Kosten[[#This Row],[Totaal kosten]],"")</f>
        <v/>
      </c>
      <c r="AE117" s="158" t="str">
        <f>IF(Tbl.Kosten[[#This Row],[Pnr.]]=AE$7,Tbl.Kosten[[#This Row],[Totaal kosten]],"")</f>
        <v/>
      </c>
      <c r="AF117" s="158" t="str">
        <f>IF(Tbl.Kosten[[#This Row],[Pnr.]]=AF$7,Tbl.Kosten[[#This Row],[Totaal kosten]],"")</f>
        <v/>
      </c>
      <c r="AG117" s="158" t="str">
        <f>IF(Tbl.Kosten[[#This Row],[Pnr.]]=AG$7,Tbl.Kosten[[#This Row],[Totaal kosten]],"")</f>
        <v/>
      </c>
      <c r="AH117" s="158" t="str">
        <f>IF(Tbl.Kosten[[#This Row],[Pnr.]]=AH$7,Tbl.Kosten[[#This Row],[Totaal kosten]],"")</f>
        <v/>
      </c>
      <c r="AI117" s="158" t="str">
        <f>IF(Tbl.Kosten[[#This Row],[Pnr.]]=AI$7,Tbl.Kosten[[#This Row],[Totaal kosten]],"")</f>
        <v/>
      </c>
      <c r="AJ117" s="158" t="str">
        <f>IF(Tbl.Kosten[[#This Row],[Pnr.]]=AJ$7,Tbl.Kosten[[#This Row],[Totaal kosten]],"")</f>
        <v/>
      </c>
      <c r="AK117" s="158" t="str">
        <f>IF(Tbl.Kosten[[#This Row],[Pnr.]]=AK$7,Tbl.Kosten[[#This Row],[Totaal kosten]],"")</f>
        <v/>
      </c>
      <c r="AL117" s="158" t="str">
        <f>IF(Tbl.Kosten[[#This Row],[Pnr.]]=AL$7,Tbl.Kosten[[#This Row],[Totaal kosten]],"")</f>
        <v/>
      </c>
      <c r="AM117" s="158" t="str">
        <f>IF(Tbl.Kosten[[#This Row],[Pnr.]]=AM$7,Tbl.Kosten[[#This Row],[Totaal kosten]],"")</f>
        <v/>
      </c>
      <c r="AN117" s="158" t="str">
        <f>IF(Tbl.Kosten[[#This Row],[Pnr.]]=AN$7,Tbl.Kosten[[#This Row],[Totaal kosten]],"")</f>
        <v/>
      </c>
      <c r="AO117" s="158" t="str">
        <f>IF(Tbl.Kosten[[#This Row],[Pnr.]]=AO$7,Tbl.Kosten[[#This Row],[Totaal kosten]],"")</f>
        <v/>
      </c>
      <c r="AP117" s="158" t="str">
        <f>IF(Tbl.Kosten[[#This Row],[Pnr.]]=AP$7,Tbl.Kosten[[#This Row],[Totaal kosten]],"")</f>
        <v/>
      </c>
      <c r="AQ117" s="158" t="str">
        <f>IF(Tbl.Kosten[[#This Row],[Pnr.]]=AQ$7,Tbl.Kosten[[#This Row],[Totaal kosten]],"")</f>
        <v/>
      </c>
      <c r="AR117" s="158" t="str">
        <f>IF(Tbl.Kosten[[#This Row],[Pnr.]]=AR$7,Tbl.Kosten[[#This Row],[Totaal kosten]],"")</f>
        <v/>
      </c>
      <c r="AS117" s="158" t="str">
        <f>IF(Tbl.Kosten[[#This Row],[Pnr.]]=AS$7,Tbl.Kosten[[#This Row],[Totaal kosten]],"")</f>
        <v/>
      </c>
      <c r="AT117" s="158" t="str">
        <f>IF(Tbl.Kosten[[#This Row],[Pnr.]]=AT$7,Tbl.Kosten[[#This Row],[Totaal kosten]],"")</f>
        <v/>
      </c>
      <c r="AU117" s="158" t="str">
        <f>IF(Tbl.Kosten[[#This Row],[Pnr.]]=AU$7,Tbl.Kosten[[#This Row],[Totaal kosten]],"")</f>
        <v/>
      </c>
      <c r="AV117" s="158" t="str">
        <f>IF(Tbl.Kosten[[#This Row],[Pnr.]]=AV$7,Tbl.Kosten[[#This Row],[Totaal kosten]],"")</f>
        <v/>
      </c>
      <c r="AW117" s="158" t="str">
        <f>IF(Tbl.Kosten[[#This Row],[Pnr.]]=AW$7,Tbl.Kosten[[#This Row],[Totaal kosten]],"")</f>
        <v/>
      </c>
      <c r="AX117" s="158" t="str">
        <f>IF(Tbl.Kosten[[#This Row],[Pnr.]]=AX$7,Tbl.Kosten[[#This Row],[Totaal kosten]],"")</f>
        <v/>
      </c>
      <c r="AY117" s="158" t="str">
        <f>IF(Tbl.Kosten[[#This Row],[Pnr.]]=AY$7,Tbl.Kosten[[#This Row],[Totaal kosten]],"")</f>
        <v/>
      </c>
      <c r="AZ117" s="158" t="str">
        <f>IF(Tbl.Kosten[[#This Row],[Pnr.]]=AZ$7,Tbl.Kosten[[#This Row],[Totaal kosten]],"")</f>
        <v/>
      </c>
      <c r="BA117" s="158" t="str">
        <f>IF(Tbl.Kosten[[#This Row],[Pnr.]]=BA$7,Tbl.Kosten[[#This Row],[Totaal kosten]],"")</f>
        <v/>
      </c>
      <c r="BB117" s="158" t="str">
        <f>IF(Tbl.Kosten[[#This Row],[Pnr.]]=BB$7,Tbl.Kosten[[#This Row],[Totaal kosten]],"")</f>
        <v/>
      </c>
      <c r="BC117" s="158" t="str">
        <f>IF(Tbl.Kosten[[#This Row],[Pnr.]]=BC$7,Tbl.Kosten[[#This Row],[Totaal kosten]],"")</f>
        <v/>
      </c>
      <c r="BD117" s="158" t="str">
        <f>IF(Tbl.Kosten[[#This Row],[Pnr.]]=BD$7,Tbl.Kosten[[#This Row],[Totaal kosten]],"")</f>
        <v/>
      </c>
      <c r="BE117" s="158" t="str">
        <f>IF(Tbl.Kosten[[#This Row],[Pnr.]]=BE$7,Tbl.Kosten[[#This Row],[Totaal kosten]],"")</f>
        <v/>
      </c>
      <c r="BF117" s="158" t="str">
        <f>IF(Tbl.Kosten[[#This Row],[Pnr.]]=BF$7,Tbl.Kosten[[#This Row],[Totaal kosten]],"")</f>
        <v/>
      </c>
      <c r="BG117" s="158" t="str">
        <f>IF(Tbl.Kosten[[#This Row],[Pnr.]]=BG$7,Tbl.Kosten[[#This Row],[Totaal kosten]],"")</f>
        <v/>
      </c>
      <c r="BH117" s="158" t="str">
        <f>IF(Tbl.Kosten[[#This Row],[Pnr.]]=BH$7,Tbl.Kosten[[#This Row],[Totaal kosten]],"")</f>
        <v/>
      </c>
      <c r="BI117" s="158" t="str">
        <f>IF(Tbl.Kosten[[#This Row],[Pnr.]]=BI$7,Tbl.Kosten[[#This Row],[Totaal kosten]],"")</f>
        <v/>
      </c>
      <c r="BJ117" s="158" t="str">
        <f>IF(Tbl.Kosten[[#This Row],[Pnr.]]=BJ$7,Tbl.Kosten[[#This Row],[Totaal kosten]],"")</f>
        <v/>
      </c>
      <c r="BK117" s="158" t="str">
        <f>IF(Tbl.Kosten[[#This Row],[Pnr.]]=BK$7,Tbl.Kosten[[#This Row],[Totaal kosten]],"")</f>
        <v/>
      </c>
      <c r="BL117" s="158" t="str">
        <f>IF(Tbl.Kosten[[#This Row],[Pnr.]]=BL$7,Tbl.Kosten[[#This Row],[Totaal kosten]],"")</f>
        <v/>
      </c>
      <c r="BM117" s="158" t="str">
        <f>IF(Tbl.Kosten[[#This Row],[Pnr.]]=BM$7,Tbl.Kosten[[#This Row],[Totaal kosten]],"")</f>
        <v/>
      </c>
      <c r="BN117" s="158" t="str">
        <f>IF(Tbl.Kosten[[#This Row],[Pnr.]]=BN$7,Tbl.Kosten[[#This Row],[Totaal kosten]],"")</f>
        <v/>
      </c>
      <c r="BO117" s="158" t="str">
        <f>IF(Tbl.Kosten[[#This Row],[Pnr.]]=BO$7,Tbl.Kosten[[#This Row],[Totaal kosten]],"")</f>
        <v/>
      </c>
      <c r="BP117" s="158" t="str">
        <f>IF(Tbl.Kosten[[#This Row],[Pnr.]]=BP$7,Tbl.Kosten[[#This Row],[Totaal kosten]],"")</f>
        <v/>
      </c>
      <c r="BQ117" s="158" t="str">
        <f>IF(Tbl.Kosten[[#This Row],[Pnr.]]=BQ$7,Tbl.Kosten[[#This Row],[Totaal kosten]],"")</f>
        <v/>
      </c>
      <c r="BR117" s="158" t="str">
        <f>IF(Tbl.Kosten[[#This Row],[Pnr.]]=BR$7,Tbl.Kosten[[#This Row],[Totaal kosten]],"")</f>
        <v/>
      </c>
      <c r="BS117" s="158" t="str">
        <f>IF(Tbl.Kosten[[#This Row],[Pnr.]]=BS$7,Tbl.Kosten[[#This Row],[Totaal kosten]],"")</f>
        <v/>
      </c>
      <c r="BT117" s="158" t="str">
        <f>IF(Tbl.Kosten[[#This Row],[Pnr.]]=BT$7,Tbl.Kosten[[#This Row],[Totaal kosten]],"")</f>
        <v/>
      </c>
      <c r="BU117" s="158" t="str">
        <f>IF(Tbl.Kosten[[#This Row],[Pnr.]]=BU$7,Tbl.Kosten[[#This Row],[Totaal kosten]],"")</f>
        <v/>
      </c>
      <c r="BV117" s="158" t="str">
        <f>IF(Tbl.Kosten[[#This Row],[Pnr.]]=BV$7,Tbl.Kosten[[#This Row],[Totaal kosten]],"")</f>
        <v/>
      </c>
      <c r="BW117" s="158" t="str">
        <f>IF(Tbl.Kosten[[#This Row],[Pnr.]]=BW$7,Tbl.Kosten[[#This Row],[Totaal kosten]],"")</f>
        <v/>
      </c>
      <c r="BX117" s="158" t="str">
        <f>IFERROR(_xlfn.XLOOKUP(Tbl.Kosten[[#This Row],[Werkpakketcode]],Tbl.Werkpakketten[Werkpakketcode],Tbl.Werkpakketten[WPnr.],"",0,1),"")</f>
        <v/>
      </c>
      <c r="BY117" s="158" t="str">
        <f>IF(Tbl.Kosten[[#This Row],[WPnr.]]=BY$7,Tbl.Kosten[[#This Row],[Totaal kosten]],"")</f>
        <v/>
      </c>
      <c r="BZ117" s="158" t="str">
        <f>IF(Tbl.Kosten[[#This Row],[WPnr.]]=BZ$7,Tbl.Kosten[[#This Row],[Totaal kosten]],"")</f>
        <v/>
      </c>
      <c r="CA117" s="158" t="str">
        <f>IF(Tbl.Kosten[[#This Row],[WPnr.]]=CA$7,Tbl.Kosten[[#This Row],[Totaal kosten]],"")</f>
        <v/>
      </c>
      <c r="CB117" s="158" t="str">
        <f>IF(Tbl.Kosten[[#This Row],[WPnr.]]=CB$7,Tbl.Kosten[[#This Row],[Totaal kosten]],"")</f>
        <v/>
      </c>
      <c r="CC117" s="158" t="str">
        <f>IF(Tbl.Kosten[[#This Row],[WPnr.]]=CC$7,Tbl.Kosten[[#This Row],[Totaal kosten]],"")</f>
        <v/>
      </c>
      <c r="CD117" s="158" t="str">
        <f>IF(Tbl.Kosten[[#This Row],[WPnr.]]=CD$7,Tbl.Kosten[[#This Row],[Totaal kosten]],"")</f>
        <v/>
      </c>
      <c r="CE117" s="158" t="str">
        <f>IF(Tbl.Kosten[[#This Row],[WPnr.]]=CE$7,Tbl.Kosten[[#This Row],[Totaal kosten]],"")</f>
        <v/>
      </c>
      <c r="CF117" s="158" t="str">
        <f>IF(Tbl.Kosten[[#This Row],[WPnr.]]=CF$7,Tbl.Kosten[[#This Row],[Totaal kosten]],"")</f>
        <v/>
      </c>
      <c r="CG117" s="158" t="str">
        <f>IF(Tbl.Kosten[[#This Row],[WPnr.]]=CG$7,Tbl.Kosten[[#This Row],[Totaal kosten]],"")</f>
        <v/>
      </c>
      <c r="CH117" s="158" t="str">
        <f>IF(Tbl.Kosten[[#This Row],[WPnr.]]=CH$7,Tbl.Kosten[[#This Row],[Totaal kosten]],"")</f>
        <v/>
      </c>
      <c r="CI117" s="158" t="str">
        <f>IF(Tbl.Kosten[[#This Row],[WPnr.]]=CI$7,Tbl.Kosten[[#This Row],[Totaal kosten]],"")</f>
        <v/>
      </c>
      <c r="CJ117" s="158" t="str">
        <f>IF(Tbl.Kosten[[#This Row],[WPnr.]]=CJ$7,Tbl.Kosten[[#This Row],[Totaal kosten]],"")</f>
        <v/>
      </c>
      <c r="CK117" s="158" t="str">
        <f>IF(Tbl.Kosten[[#This Row],[WPnr.]]=CK$7,Tbl.Kosten[[#This Row],[Totaal kosten]],"")</f>
        <v/>
      </c>
      <c r="CL117" s="158" t="str">
        <f>IF(Tbl.Kosten[[#This Row],[WPnr.]]=CL$7,Tbl.Kosten[[#This Row],[Totaal kosten]],"")</f>
        <v/>
      </c>
      <c r="CM117" s="158" t="str">
        <f>IF(Tbl.Kosten[[#This Row],[WPnr.]]=CM$7,Tbl.Kosten[[#This Row],[Totaal kosten]],"")</f>
        <v/>
      </c>
      <c r="CN117" s="158" t="str">
        <f>IF(Tbl.Kosten[[#This Row],[WPnr.]]=CN$7,Tbl.Kosten[[#This Row],[Totaal kosten]],"")</f>
        <v/>
      </c>
      <c r="CO117" s="158" t="str">
        <f>IF(Tbl.Kosten[[#This Row],[WPnr.]]=CO$7,Tbl.Kosten[[#This Row],[Totaal kosten]],"")</f>
        <v/>
      </c>
      <c r="CP117" s="158" t="str">
        <f>IF(Tbl.Kosten[[#This Row],[WPnr.]]=CP$7,Tbl.Kosten[[#This Row],[Totaal kosten]],"")</f>
        <v/>
      </c>
      <c r="CQ117" s="158" t="str">
        <f>IF(Tbl.Kosten[[#This Row],[WPnr.]]=CQ$7,Tbl.Kosten[[#This Row],[Totaal kosten]],"")</f>
        <v/>
      </c>
      <c r="CR117" s="158" t="str">
        <f>IF(Tbl.Kosten[[#This Row],[WPnr.]]=CR$7,Tbl.Kosten[[#This Row],[Totaal kosten]],"")</f>
        <v/>
      </c>
      <c r="CS117" s="158" t="str">
        <f>IF(Tbl.Kosten[[#This Row],[WPnr.]]=CS$7,Tbl.Kosten[[#This Row],[Totaal kosten]],"")</f>
        <v/>
      </c>
      <c r="CT117" s="158" t="str">
        <f>IF(Tbl.Kosten[[#This Row],[WPnr.]]=CT$7,Tbl.Kosten[[#This Row],[Totaal kosten]],"")</f>
        <v/>
      </c>
      <c r="CU117" s="158" t="str">
        <f>IF(Tbl.Kosten[[#This Row],[WPnr.]]=CU$7,Tbl.Kosten[[#This Row],[Totaal kosten]],"")</f>
        <v/>
      </c>
      <c r="CV117" s="158" t="str">
        <f>IF(Tbl.Kosten[[#This Row],[WPnr.]]=CV$7,Tbl.Kosten[[#This Row],[Totaal kosten]],"")</f>
        <v/>
      </c>
      <c r="CW117" s="158" t="str">
        <f>IF(Tbl.Kosten[[#This Row],[WPnr.]]=CW$7,Tbl.Kosten[[#This Row],[Totaal kosten]],"")</f>
        <v/>
      </c>
      <c r="CX117" s="158" t="str">
        <f>IF(Tbl.Kosten[[#This Row],[WPnr.]]=CX$7,Tbl.Kosten[[#This Row],[Totaal kosten]],"")</f>
        <v/>
      </c>
      <c r="CY117" s="158" t="str">
        <f>IF(Tbl.Kosten[[#This Row],[WPnr.]]=CY$7,Tbl.Kosten[[#This Row],[Totaal kosten]],"")</f>
        <v/>
      </c>
      <c r="CZ117" s="158" t="str">
        <f>IF(Tbl.Kosten[[#This Row],[WPnr.]]=CZ$7,Tbl.Kosten[[#This Row],[Totaal kosten]],"")</f>
        <v/>
      </c>
      <c r="DA117" s="158" t="str">
        <f>IF(Tbl.Kosten[[#This Row],[WPnr.]]=DA$7,Tbl.Kosten[[#This Row],[Totaal kosten]],"")</f>
        <v/>
      </c>
      <c r="DB117" s="158" t="str">
        <f>IF(Tbl.Kosten[[#This Row],[WPnr.]]=DB$7,Tbl.Kosten[[#This Row],[Totaal kosten]],"")</f>
        <v/>
      </c>
      <c r="DC117" s="158" t="str">
        <f>IF(Tbl.Kosten[[#This Row],[WPnr.]]=DC$7,Tbl.Kosten[[#This Row],[Totaal kosten]],"")</f>
        <v/>
      </c>
      <c r="DD117" s="158" t="str">
        <f>IF(Tbl.Kosten[[#This Row],[WPnr.]]=DD$7,Tbl.Kosten[[#This Row],[Totaal kosten]],"")</f>
        <v/>
      </c>
      <c r="DE117" s="158" t="str">
        <f>IF(Tbl.Kosten[[#This Row],[WPnr.]]=DE$7,Tbl.Kosten[[#This Row],[Totaal kosten]],"")</f>
        <v/>
      </c>
      <c r="DF117" s="158" t="str">
        <f>IF(Tbl.Kosten[[#This Row],[WPnr.]]=DF$7,Tbl.Kosten[[#This Row],[Totaal kosten]],"")</f>
        <v/>
      </c>
      <c r="DG117" s="158" t="str">
        <f>IF(Tbl.Kosten[[#This Row],[WPnr.]]=DG$7,Tbl.Kosten[[#This Row],[Totaal kosten]],"")</f>
        <v/>
      </c>
      <c r="DH117" s="158" t="str">
        <f>IF(Tbl.Kosten[[#This Row],[WPnr.]]=DH$7,Tbl.Kosten[[#This Row],[Totaal kosten]],"")</f>
        <v/>
      </c>
      <c r="DI117" s="158" t="str">
        <f>IF(Tbl.Kosten[[#This Row],[WPnr.]]=DI$7,Tbl.Kosten[[#This Row],[Totaal kosten]],"")</f>
        <v/>
      </c>
      <c r="DJ117" s="158" t="str">
        <f>IF(Tbl.Kosten[[#This Row],[WPnr.]]=DJ$7,Tbl.Kosten[[#This Row],[Totaal kosten]],"")</f>
        <v/>
      </c>
      <c r="DK117" s="158" t="str">
        <f>IF(Tbl.Kosten[[#This Row],[WPnr.]]=DK$7,Tbl.Kosten[[#This Row],[Totaal kosten]],"")</f>
        <v/>
      </c>
      <c r="DL117" s="158" t="str">
        <f>IF(Tbl.Kosten[[#This Row],[WPnr.]]=DL$7,Tbl.Kosten[[#This Row],[Totaal kosten]],"")</f>
        <v/>
      </c>
      <c r="DM117" s="158" t="str">
        <f>IF(Tbl.Kosten[[#This Row],[WPnr.]]=DM$7,Tbl.Kosten[[#This Row],[Totaal kosten]],"")</f>
        <v/>
      </c>
      <c r="DN117" s="158" t="str">
        <f>IF(Tbl.Kosten[[#This Row],[WPnr.]]=DN$7,Tbl.Kosten[[#This Row],[Totaal kosten]],"")</f>
        <v/>
      </c>
      <c r="DO117" s="158" t="str">
        <f>IF(Tbl.Kosten[[#This Row],[WPnr.]]=DO$7,Tbl.Kosten[[#This Row],[Totaal kosten]],"")</f>
        <v/>
      </c>
      <c r="DP117" s="158" t="str">
        <f>IF(Tbl.Kosten[[#This Row],[WPnr.]]=DP$7,Tbl.Kosten[[#This Row],[Totaal kosten]],"")</f>
        <v/>
      </c>
      <c r="DQ117" s="158" t="str">
        <f>IF(Tbl.Kosten[[#This Row],[WPnr.]]=DQ$7,Tbl.Kosten[[#This Row],[Totaal kosten]],"")</f>
        <v/>
      </c>
      <c r="DR117" s="158" t="str">
        <f>IF(Tbl.Kosten[[#This Row],[WPnr.]]=DR$7,Tbl.Kosten[[#This Row],[Totaal kosten]],"")</f>
        <v/>
      </c>
      <c r="DS117" s="158" t="str">
        <f>IF(Tbl.Kosten[[#This Row],[WPnr.]]=DS$7,Tbl.Kosten[[#This Row],[Totaal kosten]],"")</f>
        <v/>
      </c>
      <c r="DT117" s="158" t="str">
        <f>IF(Tbl.Kosten[[#This Row],[WPnr.]]=DT$7,Tbl.Kosten[[#This Row],[Totaal kosten]],"")</f>
        <v/>
      </c>
      <c r="DU117" s="158" t="str">
        <f>IF(Tbl.Kosten[[#This Row],[WPnr.]]=DU$7,Tbl.Kosten[[#This Row],[Totaal kosten]],"")</f>
        <v/>
      </c>
      <c r="DV117" s="158" t="str">
        <f>IF(Tbl.Kosten[[#This Row],[WPnr.]]=DV$7,Tbl.Kosten[[#This Row],[Totaal kosten]],"")</f>
        <v/>
      </c>
      <c r="DW117" s="160" t="str">
        <f>IFERROR(_xlfn.XLOOKUP(Tbl.Kosten[[#This Row],[Kostensoort]],Tbl.Kostensoorten[Kostensoorten],Tbl.Kostensoorten[KSnr.],"",0,1),"")</f>
        <v/>
      </c>
      <c r="DX117" s="160" t="str">
        <f>IF(Tbl.Kosten[[#This Row],[KSnr.]]=DX$7,Tbl.Kosten[[#This Row],[Totaal kosten]],"")</f>
        <v/>
      </c>
      <c r="DY117" s="160" t="str">
        <f>IF(Tbl.Kosten[[#This Row],[KSnr.]]=DY$7,Tbl.Kosten[[#This Row],[Totaal kosten]],"")</f>
        <v/>
      </c>
      <c r="DZ117" s="160" t="str">
        <f>IF(Tbl.Kosten[[#This Row],[KSnr.]]=DZ$7,Tbl.Kosten[[#This Row],[Totaal kosten]],"")</f>
        <v/>
      </c>
      <c r="EA117" s="160" t="str">
        <f>IF(Tbl.Kosten[[#This Row],[KSnr.]]=EA$7,Tbl.Kosten[[#This Row],[Totaal kosten]],"")</f>
        <v/>
      </c>
      <c r="EB117" s="160" t="str">
        <f>IF(Tbl.Kosten[[#This Row],[KSnr.]]=EB$7,Tbl.Kosten[[#This Row],[Totaal kosten]],"")</f>
        <v/>
      </c>
      <c r="EC117" s="160" t="str">
        <f>IF(Tbl.Kosten[[#This Row],[KSnr.]]=EC$7,Tbl.Kosten[[#This Row],[Totaal kosten]],"")</f>
        <v/>
      </c>
      <c r="ED117" s="160" t="str">
        <f>IF(Tbl.Kosten[[#This Row],[KSnr.]]=ED$7,Tbl.Kosten[[#This Row],[Totaal kosten]],"")</f>
        <v/>
      </c>
      <c r="EE117" s="160" t="str">
        <f>IF(Tbl.Kosten[[#This Row],[KSnr.]]=EE$7,Tbl.Kosten[[#This Row],[Totaal kosten]],"")</f>
        <v/>
      </c>
      <c r="EF117" s="160" t="str">
        <f>IF(Tbl.Kosten[[#This Row],[KSnr.]]=EF$7,Tbl.Kosten[[#This Row],[Totaal kosten]],"")</f>
        <v/>
      </c>
      <c r="EG117" s="160" t="str">
        <f>IF(Tbl.Kosten[[#This Row],[KSnr.]]=EG$7,Tbl.Kosten[[#This Row],[Totaal kosten]],"")</f>
        <v/>
      </c>
      <c r="EH117" s="160" t="str">
        <f>IF(Tbl.Kosten[[#This Row],[KSnr.]]=EH$7,Tbl.Kosten[[#This Row],[Totaal kosten]],"")</f>
        <v/>
      </c>
      <c r="EI117" s="160" t="str">
        <f>IF(Tbl.Kosten[[#This Row],[KSnr.]]=EI$7,Tbl.Kosten[[#This Row],[Totaal kosten]],"")</f>
        <v/>
      </c>
      <c r="EJ117" s="160" t="str">
        <f>IF(Tbl.Kosten[[#This Row],[KSnr.]]=EJ$7,Tbl.Kosten[[#This Row],[Totaal kosten]],"")</f>
        <v/>
      </c>
      <c r="EK117" s="160" t="str">
        <f>IF(Tbl.Kosten[[#This Row],[KSnr.]]=EK$7,Tbl.Kosten[[#This Row],[Totaal kosten]],"")</f>
        <v/>
      </c>
      <c r="EL117" s="160" t="str">
        <f>IF(Tbl.Kosten[[#This Row],[KSnr.]]=EL$7,Tbl.Kosten[[#This Row],[Totaal kosten]],"")</f>
        <v/>
      </c>
      <c r="EM117" s="160" t="str">
        <f>IF(Tbl.Kosten[[#This Row],[KSnr.]]=EM$7,Tbl.Kosten[[#This Row],[Totaal kosten]],"")</f>
        <v/>
      </c>
      <c r="EN117" s="160" t="str">
        <f>IF(Tbl.Kosten[[#This Row],[KSnr.]]=EN$7,Tbl.Kosten[[#This Row],[Totaal kosten]],"")</f>
        <v/>
      </c>
      <c r="EO117" s="160" t="str">
        <f>IF(Tbl.Kosten[[#This Row],[KSnr.]]=EO$7,Tbl.Kosten[[#This Row],[Totaal kosten]],"")</f>
        <v/>
      </c>
      <c r="EP117" s="160" t="str">
        <f>IF(Tbl.Kosten[[#This Row],[KSnr.]]=EP$7,Tbl.Kosten[[#This Row],[Totaal kosten]],"")</f>
        <v/>
      </c>
      <c r="EQ117" s="160" t="str">
        <f>IF(Tbl.Kosten[[#This Row],[KSnr.]]=EQ$7,Tbl.Kosten[[#This Row],[Totaal kosten]],"")</f>
        <v/>
      </c>
      <c r="ER117" s="154" t="str">
        <f>IFERROR(_xlfn.XLOOKUP(Tbl.Kosten[[#This Row],[Subsidieactiviteit]],Tbl.Subsidiehoogte[Subsidieactiviteit],Tbl.Subsidiehoogte[SAnr.],"",0,1),"")</f>
        <v/>
      </c>
      <c r="ES117" s="160" t="str">
        <f>IF(Tbl.Kosten[[#This Row],[Sanr.]]=ES$7,Tbl.Kosten[[#This Row],[Totaal kosten]],"")</f>
        <v/>
      </c>
      <c r="ET117" s="160" t="str">
        <f>IF(Tbl.Kosten[[#This Row],[Sanr.]]=ET$7,Tbl.Kosten[[#This Row],[Totaal kosten]],"")</f>
        <v/>
      </c>
      <c r="EU117" s="160" t="str">
        <f>IF(Tbl.Kosten[[#This Row],[Sanr.]]=EU$7,Tbl.Kosten[[#This Row],[Totaal kosten]],"")</f>
        <v/>
      </c>
      <c r="EV117" s="160" t="str">
        <f>IF(Tbl.Kosten[[#This Row],[Sanr.]]=EV$7,Tbl.Kosten[[#This Row],[Totaal kosten]],"")</f>
        <v/>
      </c>
      <c r="EW117" s="160" t="str">
        <f>IF(Tbl.Kosten[[#This Row],[Sanr.]]=EW$7,Tbl.Kosten[[#This Row],[Totaal kosten]],"")</f>
        <v/>
      </c>
      <c r="EX117" s="160" t="str">
        <f>IF(Tbl.Kosten[[#This Row],[Sanr.]]=EX$7,Tbl.Kosten[[#This Row],[Totaal kosten]],"")</f>
        <v/>
      </c>
      <c r="EY117" s="160" t="str">
        <f>IF(Tbl.Kosten[[#This Row],[Sanr.]]=EY$7,Tbl.Kosten[[#This Row],[Totaal kosten]],"")</f>
        <v/>
      </c>
      <c r="EZ117" s="160" t="str">
        <f>IF(Tbl.Kosten[[#This Row],[Sanr.]]=EZ$7,Tbl.Kosten[[#This Row],[Totaal kosten]],"")</f>
        <v/>
      </c>
      <c r="FA117" s="160" t="str">
        <f>IF(Tbl.Kosten[[#This Row],[Sanr.]]=FA$7,Tbl.Kosten[[#This Row],[Totaal kosten]],"")</f>
        <v/>
      </c>
      <c r="FB117" s="160" t="str">
        <f>IF(Tbl.Kosten[[#This Row],[Sanr.]]=FB$7,Tbl.Kosten[[#This Row],[Totaal kosten]],"")</f>
        <v/>
      </c>
      <c r="FC117" s="160" t="str">
        <f>IF(Tbl.Kosten[[#This Row],[Sanr.]]=FC$7,Tbl.Kosten[[#This Row],[Totaal kosten]],"")</f>
        <v/>
      </c>
      <c r="FD117" s="160" t="str">
        <f>IF(Tbl.Kosten[[#This Row],[Sanr.]]=FD$7,Tbl.Kosten[[#This Row],[Totaal kosten]],"")</f>
        <v/>
      </c>
      <c r="FE117" s="160" t="str">
        <f>IF(Tbl.Kosten[[#This Row],[Sanr.]]=FE$7,Tbl.Kosten[[#This Row],[Totaal kosten]],"")</f>
        <v/>
      </c>
      <c r="FF117" s="160" t="str">
        <f>IF(Tbl.Kosten[[#This Row],[Sanr.]]=FF$7,Tbl.Kosten[[#This Row],[Totaal kosten]],"")</f>
        <v/>
      </c>
      <c r="FG117" s="160" t="str">
        <f>IF(Tbl.Kosten[[#This Row],[Sanr.]]=FG$7,Tbl.Kosten[[#This Row],[Totaal kosten]],"")</f>
        <v/>
      </c>
      <c r="FH117" s="160" t="str">
        <f>IF(Tbl.Kosten[[#This Row],[Sanr.]]=FH$7,Tbl.Kosten[[#This Row],[Totaal kosten]],"")</f>
        <v/>
      </c>
      <c r="FI117" s="160" t="str">
        <f>IF(Tbl.Kosten[[#This Row],[Sanr.]]=FI$7,Tbl.Kosten[[#This Row],[Totaal kosten]],"")</f>
        <v/>
      </c>
      <c r="FJ117" s="160" t="str">
        <f>IF(Tbl.Kosten[[#This Row],[Sanr.]]=FJ$7,Tbl.Kosten[[#This Row],[Totaal kosten]],"")</f>
        <v/>
      </c>
      <c r="FK117" s="160" t="str">
        <f>IF(Tbl.Kosten[[#This Row],[Sanr.]]=FK$7,Tbl.Kosten[[#This Row],[Totaal kosten]],"")</f>
        <v/>
      </c>
      <c r="FL117" s="160" t="str">
        <f>IF(Tbl.Kosten[[#This Row],[Sanr.]]=FL$7,Tbl.Kosten[[#This Row],[Totaal kosten]],"")</f>
        <v/>
      </c>
      <c r="FM117" s="160" t="str">
        <f>IF(Tbl.Kosten[[#This Row],[Sanr.]]=FM$7,Tbl.Kosten[[#This Row],[Totaal kosten]],"")</f>
        <v/>
      </c>
      <c r="FN117" s="160" t="str">
        <f>IF(Tbl.Kosten[[#This Row],[Sanr.]]=FN$7,Tbl.Kosten[[#This Row],[Totaal kosten]],"")</f>
        <v/>
      </c>
      <c r="FO117" s="160" t="str">
        <f>IF(Tbl.Kosten[[#This Row],[Sanr.]]=FO$7,Tbl.Kosten[[#This Row],[Totaal kosten]],"")</f>
        <v/>
      </c>
      <c r="FP117" s="160" t="str">
        <f>IF(Tbl.Kosten[[#This Row],[Sanr.]]=FP$7,Tbl.Kosten[[#This Row],[Totaal kosten]],"")</f>
        <v/>
      </c>
      <c r="FQ117" s="160" t="str">
        <f>IF(Tbl.Kosten[[#This Row],[Sanr.]]=FQ$7,Tbl.Kosten[[#This Row],[Totaal kosten]],"")</f>
        <v/>
      </c>
      <c r="FR117" s="160" t="str">
        <f>IF(Tbl.Kosten[[#This Row],[Sanr.]]=FR$7,Tbl.Kosten[[#This Row],[Totaal kosten]],"")</f>
        <v/>
      </c>
      <c r="FS117" s="160" t="str">
        <f>IF(Tbl.Kosten[[#This Row],[Sanr.]]=FS$7,Tbl.Kosten[[#This Row],[Totaal kosten]],"")</f>
        <v/>
      </c>
      <c r="FT117" s="160" t="str">
        <f>IF(Tbl.Kosten[[#This Row],[Sanr.]]=FT$7,Tbl.Kosten[[#This Row],[Totaal kosten]],"")</f>
        <v/>
      </c>
      <c r="FU117" s="160" t="str">
        <f>IF(Tbl.Kosten[[#This Row],[Sanr.]]=FU$7,Tbl.Kosten[[#This Row],[Totaal kosten]],"")</f>
        <v/>
      </c>
      <c r="FV117" s="160" t="str">
        <f>IF(Tbl.Kosten[[#This Row],[Sanr.]]=FV$7,Tbl.Kosten[[#This Row],[Totaal kosten]],"")</f>
        <v/>
      </c>
      <c r="FW117" s="160" t="str">
        <f>IFERROR(_xlfn.XLOOKUP(Tbl.Kosten[[#This Row],[Activiteitencode]],Tbl.Activiteiten[Activiteitcode],Tbl.Activiteiten[Anr.],"",0,1),"")</f>
        <v/>
      </c>
      <c r="FX117" s="181" t="str">
        <f>_xlfn.CONCAT(Tbl.Kosten[[#This Row],[Pnr.]],Tbl.Kosten[[#This Row],[Sanr.]])</f>
        <v>P1</v>
      </c>
      <c r="FY117" s="160">
        <f>Tbl.Kosten[[#This Row],[Totaal kosten]]-Tbl.Kosten[[#This Row],[Subsidie]]</f>
        <v>0</v>
      </c>
      <c r="FZ117" s="160">
        <f>IF(Tbl.Kosten[[#This Row],[Pnr.]]=FZ$7,Tbl.Kosten[[#This Row],[Te financieren]],"")</f>
        <v>0</v>
      </c>
      <c r="GA117" s="160" t="str">
        <f>IF(Tbl.Kosten[[#This Row],[Pnr.]]=GA$7,Tbl.Kosten[[#This Row],[Te financieren]],"")</f>
        <v/>
      </c>
      <c r="GB117" s="160" t="str">
        <f>IF(Tbl.Kosten[[#This Row],[Pnr.]]=GB$7,Tbl.Kosten[[#This Row],[Te financieren]],"")</f>
        <v/>
      </c>
      <c r="GC117" s="160" t="str">
        <f>IF(Tbl.Kosten[[#This Row],[Pnr.]]=GC$7,Tbl.Kosten[[#This Row],[Te financieren]],"")</f>
        <v/>
      </c>
      <c r="GD117" s="160" t="str">
        <f>IF(Tbl.Kosten[[#This Row],[Pnr.]]=GD$7,Tbl.Kosten[[#This Row],[Te financieren]],"")</f>
        <v/>
      </c>
      <c r="GE117" s="160" t="str">
        <f>IF(Tbl.Kosten[[#This Row],[Pnr.]]=GE$7,Tbl.Kosten[[#This Row],[Te financieren]],"")</f>
        <v/>
      </c>
      <c r="GF117" s="160" t="str">
        <f>IF(Tbl.Kosten[[#This Row],[Pnr.]]=GF$7,Tbl.Kosten[[#This Row],[Te financieren]],"")</f>
        <v/>
      </c>
      <c r="GG117" s="160" t="str">
        <f>IF(Tbl.Kosten[[#This Row],[Pnr.]]=GG$7,Tbl.Kosten[[#This Row],[Te financieren]],"")</f>
        <v/>
      </c>
      <c r="GH117" s="160" t="str">
        <f>IF(Tbl.Kosten[[#This Row],[Pnr.]]=GH$7,Tbl.Kosten[[#This Row],[Te financieren]],"")</f>
        <v/>
      </c>
      <c r="GI117" s="160" t="str">
        <f>IF(Tbl.Kosten[[#This Row],[Pnr.]]=GI$7,Tbl.Kosten[[#This Row],[Te financieren]],"")</f>
        <v/>
      </c>
      <c r="GJ117" s="160" t="str">
        <f>IF(Tbl.Kosten[[#This Row],[Pnr.]]=GJ$7,Tbl.Kosten[[#This Row],[Te financieren]],"")</f>
        <v/>
      </c>
      <c r="GK117" s="160" t="str">
        <f>IF(Tbl.Kosten[[#This Row],[Pnr.]]=GK$7,Tbl.Kosten[[#This Row],[Te financieren]],"")</f>
        <v/>
      </c>
      <c r="GL117" s="160" t="str">
        <f>IF(Tbl.Kosten[[#This Row],[Pnr.]]=GL$7,Tbl.Kosten[[#This Row],[Te financieren]],"")</f>
        <v/>
      </c>
      <c r="GM117" s="160" t="str">
        <f>IF(Tbl.Kosten[[#This Row],[Pnr.]]=GM$7,Tbl.Kosten[[#This Row],[Te financieren]],"")</f>
        <v/>
      </c>
      <c r="GN117" s="160" t="str">
        <f>IF(Tbl.Kosten[[#This Row],[Pnr.]]=GN$7,Tbl.Kosten[[#This Row],[Te financieren]],"")</f>
        <v/>
      </c>
      <c r="GO117" s="160" t="str">
        <f>IF(Tbl.Kosten[[#This Row],[Pnr.]]=GO$7,Tbl.Kosten[[#This Row],[Te financieren]],"")</f>
        <v/>
      </c>
      <c r="GP117" s="160" t="str">
        <f>IF(Tbl.Kosten[[#This Row],[Pnr.]]=GP$7,Tbl.Kosten[[#This Row],[Te financieren]],"")</f>
        <v/>
      </c>
      <c r="GQ117" s="160" t="str">
        <f>IF(Tbl.Kosten[[#This Row],[Pnr.]]=GQ$7,Tbl.Kosten[[#This Row],[Te financieren]],"")</f>
        <v/>
      </c>
      <c r="GR117" s="160" t="str">
        <f>IF(Tbl.Kosten[[#This Row],[Pnr.]]=GR$7,Tbl.Kosten[[#This Row],[Te financieren]],"")</f>
        <v/>
      </c>
      <c r="GS117" s="160" t="str">
        <f>IF(Tbl.Kosten[[#This Row],[Pnr.]]=GS$7,Tbl.Kosten[[#This Row],[Te financieren]],"")</f>
        <v/>
      </c>
      <c r="GT117" s="160" t="str">
        <f>IF(Tbl.Kosten[[#This Row],[Pnr.]]=GT$7,Tbl.Kosten[[#This Row],[Te financieren]],"")</f>
        <v/>
      </c>
      <c r="GU117" s="160" t="str">
        <f>IF(Tbl.Kosten[[#This Row],[Pnr.]]=GU$7,Tbl.Kosten[[#This Row],[Te financieren]],"")</f>
        <v/>
      </c>
      <c r="GV117" s="160" t="str">
        <f>IF(Tbl.Kosten[[#This Row],[Pnr.]]=GV$7,Tbl.Kosten[[#This Row],[Te financieren]],"")</f>
        <v/>
      </c>
      <c r="GW117" s="160" t="str">
        <f>IF(Tbl.Kosten[[#This Row],[Pnr.]]=GW$7,Tbl.Kosten[[#This Row],[Te financieren]],"")</f>
        <v/>
      </c>
      <c r="GX117" s="160" t="str">
        <f>IF(Tbl.Kosten[[#This Row],[Pnr.]]=GX$7,Tbl.Kosten[[#This Row],[Te financieren]],"")</f>
        <v/>
      </c>
      <c r="GY117" s="160" t="str">
        <f>IF(Tbl.Kosten[[#This Row],[Pnr.]]=GY$7,Tbl.Kosten[[#This Row],[Te financieren]],"")</f>
        <v/>
      </c>
      <c r="GZ117" s="160" t="str">
        <f>IF(Tbl.Kosten[[#This Row],[Pnr.]]=GZ$7,Tbl.Kosten[[#This Row],[Te financieren]],"")</f>
        <v/>
      </c>
      <c r="HA117" s="160" t="str">
        <f>IF(Tbl.Kosten[[#This Row],[Pnr.]]=HA$7,Tbl.Kosten[[#This Row],[Te financieren]],"")</f>
        <v/>
      </c>
      <c r="HB117" s="160" t="str">
        <f>IF(Tbl.Kosten[[#This Row],[Pnr.]]=HB$7,Tbl.Kosten[[#This Row],[Te financieren]],"")</f>
        <v/>
      </c>
      <c r="HC117" s="160" t="str">
        <f>IF(Tbl.Kosten[[#This Row],[Pnr.]]=HC$7,Tbl.Kosten[[#This Row],[Te financieren]],"")</f>
        <v/>
      </c>
      <c r="HD117" s="160" t="str">
        <f>IF(Tbl.Kosten[[#This Row],[Pnr.]]=HD$7,Tbl.Kosten[[#This Row],[Te financieren]],"")</f>
        <v/>
      </c>
      <c r="HE117" s="160" t="str">
        <f>IF(Tbl.Kosten[[#This Row],[Pnr.]]=HE$7,Tbl.Kosten[[#This Row],[Te financieren]],"")</f>
        <v/>
      </c>
      <c r="HF117" s="160" t="str">
        <f>IF(Tbl.Kosten[[#This Row],[Pnr.]]=HF$7,Tbl.Kosten[[#This Row],[Te financieren]],"")</f>
        <v/>
      </c>
      <c r="HG117" s="160" t="str">
        <f>IF(Tbl.Kosten[[#This Row],[Pnr.]]=HG$7,Tbl.Kosten[[#This Row],[Te financieren]],"")</f>
        <v/>
      </c>
      <c r="HH117" s="160" t="str">
        <f>IF(Tbl.Kosten[[#This Row],[Pnr.]]=HH$7,Tbl.Kosten[[#This Row],[Te financieren]],"")</f>
        <v/>
      </c>
      <c r="HI117" s="160" t="str">
        <f>IF(Tbl.Kosten[[#This Row],[Pnr.]]=HI$7,Tbl.Kosten[[#This Row],[Te financieren]],"")</f>
        <v/>
      </c>
      <c r="HJ117" s="160" t="str">
        <f>IF(Tbl.Kosten[[#This Row],[Pnr.]]=HJ$7,Tbl.Kosten[[#This Row],[Te financieren]],"")</f>
        <v/>
      </c>
      <c r="HK117" s="160" t="str">
        <f>IF(Tbl.Kosten[[#This Row],[Pnr.]]=HK$7,Tbl.Kosten[[#This Row],[Te financieren]],"")</f>
        <v/>
      </c>
      <c r="HL117" s="160" t="str">
        <f>IF(Tbl.Kosten[[#This Row],[Pnr.]]=HL$7,Tbl.Kosten[[#This Row],[Te financieren]],"")</f>
        <v/>
      </c>
      <c r="HM117" s="160" t="str">
        <f>IF(Tbl.Kosten[[#This Row],[Pnr.]]=HM$7,Tbl.Kosten[[#This Row],[Te financieren]],"")</f>
        <v/>
      </c>
      <c r="HN117" s="160" t="str">
        <f>IF(Tbl.Kosten[[#This Row],[Pnr.]]=HN$7,Tbl.Kosten[[#This Row],[Te financieren]],"")</f>
        <v/>
      </c>
      <c r="HO117" s="160" t="str">
        <f>IF(Tbl.Kosten[[#This Row],[Pnr.]]=HO$7,Tbl.Kosten[[#This Row],[Te financieren]],"")</f>
        <v/>
      </c>
      <c r="HP117" s="160" t="str">
        <f>IF(Tbl.Kosten[[#This Row],[Pnr.]]=HP$7,Tbl.Kosten[[#This Row],[Te financieren]],"")</f>
        <v/>
      </c>
      <c r="HQ117" s="160" t="str">
        <f>IF(Tbl.Kosten[[#This Row],[Pnr.]]=HQ$7,Tbl.Kosten[[#This Row],[Te financieren]],"")</f>
        <v/>
      </c>
      <c r="HR117" s="160" t="str">
        <f>IF(Tbl.Kosten[[#This Row],[Pnr.]]=HR$7,Tbl.Kosten[[#This Row],[Te financieren]],"")</f>
        <v/>
      </c>
      <c r="HS117" s="160" t="str">
        <f>IF(Tbl.Kosten[[#This Row],[Pnr.]]=HS$7,Tbl.Kosten[[#This Row],[Te financieren]],"")</f>
        <v/>
      </c>
      <c r="HT117" s="160" t="str">
        <f>IF(Tbl.Kosten[[#This Row],[Pnr.]]=HT$7,Tbl.Kosten[[#This Row],[Te financieren]],"")</f>
        <v/>
      </c>
      <c r="HU117" s="160" t="str">
        <f>IF(Tbl.Kosten[[#This Row],[Pnr.]]=HU$7,Tbl.Kosten[[#This Row],[Te financieren]],"")</f>
        <v/>
      </c>
      <c r="HV117" s="160" t="str">
        <f>IF(Tbl.Kosten[[#This Row],[Pnr.]]=HV$7,Tbl.Kosten[[#This Row],[Te financieren]],"")</f>
        <v/>
      </c>
      <c r="HW117" s="160" t="str">
        <f>IF(Tbl.Kosten[[#This Row],[Pnr.]]=HW$7,Tbl.Kosten[[#This Row],[Te financieren]],"")</f>
        <v/>
      </c>
    </row>
    <row r="118" spans="2:231" x14ac:dyDescent="0.3">
      <c r="B118" s="144"/>
      <c r="C118" s="147"/>
      <c r="D118" s="146"/>
      <c r="E118" s="147"/>
      <c r="F118" s="145"/>
      <c r="G118" s="11" t="str">
        <f>IF(Tbl.Kosten[[#This Row],[Medewerker e/o 
functie]]&lt;&gt;"",_xlfn.XLOOKUP(Tbl.Kosten[[#This Row],[Medewerker e/o 
functie]],Tbl.Uurtarief[Medewerker en/of functie],Tbl.Uurtarief[Uurtarief],"",0,1),"")</f>
        <v/>
      </c>
      <c r="H118" s="121">
        <f>IFERROR(Tbl.Kosten[[#This Row],[Uren]]*Tbl.Kosten[[#This Row],[Uurtarief]],0)</f>
        <v>0</v>
      </c>
      <c r="I118" s="119" t="str">
        <f>IF(Tbl.Kosten[[#This Row],[Subtotaal uren]]&lt;&gt;0,_xlfn.XLOOKUP(Tbl.Kosten[[#This Row],[Medewerker e/o 
functie]],Tbl.Uurtarief[Medewerker en/of functie],Tbl.Uurtarief[Kostensoort arbeid],"",0,1),"")</f>
        <v/>
      </c>
      <c r="J118" s="147"/>
      <c r="K118" s="145"/>
      <c r="L118" s="149" t="str">
        <f>IF(Tbl.Kosten[[#This Row],[Activum]]&lt;&gt;"",_xlfn.XLOOKUP(Tbl.Kosten[[#This Row],[Activum]],Tbl.Afschrijvingskosten[Activum],Tbl.Afschrijvingskosten[Tarief per afschrijvings-eenheid],"",0,1),"")</f>
        <v/>
      </c>
      <c r="M118" s="122">
        <f>IFERROR(Tbl.Kosten[[#This Row],[Een-
heden]]*Tbl.Kosten[[#This Row],[Afschrijvings-
tarief]],0)</f>
        <v>0</v>
      </c>
      <c r="N118" s="122" t="str">
        <f>IF(Tbl.Kosten[[#This Row],[Subtotaal afschrijving]]&lt;&gt;0,Lijsten!A116,"")</f>
        <v/>
      </c>
      <c r="O118" s="150"/>
      <c r="P118" s="145"/>
      <c r="Q118" s="148"/>
      <c r="R118" s="122">
        <f>IFERROR(Tbl.Kosten[[#This Row],[Aantal]]*Tbl.Kosten[[#This Row],[Tarief]],0)</f>
        <v>0</v>
      </c>
      <c r="S118" s="8">
        <f>IFERROR(Tbl.Kosten[[#This Row],[Subtotaal overige kosten]]+Tbl.Kosten[[#This Row],[Subtotaal uren]]+Tbl.Kosten[[#This Row],[Subtotaal afschrijving]],0)</f>
        <v>0</v>
      </c>
      <c r="T118" s="8">
        <f>IFERROR(Tbl.Kosten[[#This Row],[Totaal kosten]]*Tbl.Kosten[[#This Row],[Subsidie%]],0)</f>
        <v>0</v>
      </c>
      <c r="U118" s="4" t="str" cm="1">
        <f t="array" ref="U118">IFERROR(_xlfn.IFS(Tbl.Kosten[[#This Row],[Subtotaal uren]]&lt;&gt;0,Tbl.Kosten[[#This Row],[Kostensoort arbeid]],Tbl.Kosten[[#This Row],[Subtotaal afschrijving]]&lt;&gt;0,Tbl.Kosten[[#This Row],[Kostensoort afschrijving]],Tbl.Kosten[[#This Row],[Subtotaal overige kosten]]&lt;&gt;0,Tbl.Kosten[[#This Row],[Kostensoort overig]]),"")</f>
        <v/>
      </c>
      <c r="V118" s="4" t="str">
        <f>IFERROR(_xlfn.XLOOKUP(Tbl.Kosten[[#This Row],[Activiteitencode]],Tbl.Activiteiten[Activiteitcode],Tbl.Activiteiten[Werkpakketcode],"",0,1),"")</f>
        <v/>
      </c>
      <c r="W118" s="4" t="str">
        <f>IFERROR(_xlfn.XLOOKUP(Tbl.Kosten[[#This Row],[Werkpakketcode]],Tbl.Werkpakketten[Werkpakketcode],Tbl.Werkpakketten[Subsidiabele activiteit],"",0,1),"")</f>
        <v/>
      </c>
      <c r="X118" s="12">
        <f>IFERROR(_xlfn.XLOOKUP(Tbl.Kosten[[#This Row],[Sanr.]],Tbl.Subsidiehoogte[SAnr.],Tbl.Subsidiehoogte[Sub. Percentage],0,0,1),0)</f>
        <v>0</v>
      </c>
      <c r="Y118" s="154" t="str">
        <f>IFERROR(_xlfn.XLOOKUP(Tbl.Kosten[[#This Row],[Partnercode]],Tbl.Projectpartners[Partnercode],Tbl.Projectpartners[PNr.],"",0,1),"")</f>
        <v>P1</v>
      </c>
      <c r="Z118" s="158">
        <f>IF(Tbl.Kosten[[#This Row],[Pnr.]]=Z$7,Tbl.Kosten[[#This Row],[Totaal kosten]],"")</f>
        <v>0</v>
      </c>
      <c r="AA118" s="158" t="str">
        <f>IF(Tbl.Kosten[[#This Row],[Pnr.]]=AA$7,Tbl.Kosten[[#This Row],[Totaal kosten]],"")</f>
        <v/>
      </c>
      <c r="AB118" s="158" t="str">
        <f>IF(Tbl.Kosten[[#This Row],[Pnr.]]=AB$7,Tbl.Kosten[[#This Row],[Totaal kosten]],"")</f>
        <v/>
      </c>
      <c r="AC118" s="158" t="str">
        <f>IF(Tbl.Kosten[[#This Row],[Pnr.]]=AC$7,Tbl.Kosten[[#This Row],[Totaal kosten]],"")</f>
        <v/>
      </c>
      <c r="AD118" s="158" t="str">
        <f>IF(Tbl.Kosten[[#This Row],[Pnr.]]=AD$7,Tbl.Kosten[[#This Row],[Totaal kosten]],"")</f>
        <v/>
      </c>
      <c r="AE118" s="158" t="str">
        <f>IF(Tbl.Kosten[[#This Row],[Pnr.]]=AE$7,Tbl.Kosten[[#This Row],[Totaal kosten]],"")</f>
        <v/>
      </c>
      <c r="AF118" s="158" t="str">
        <f>IF(Tbl.Kosten[[#This Row],[Pnr.]]=AF$7,Tbl.Kosten[[#This Row],[Totaal kosten]],"")</f>
        <v/>
      </c>
      <c r="AG118" s="158" t="str">
        <f>IF(Tbl.Kosten[[#This Row],[Pnr.]]=AG$7,Tbl.Kosten[[#This Row],[Totaal kosten]],"")</f>
        <v/>
      </c>
      <c r="AH118" s="158" t="str">
        <f>IF(Tbl.Kosten[[#This Row],[Pnr.]]=AH$7,Tbl.Kosten[[#This Row],[Totaal kosten]],"")</f>
        <v/>
      </c>
      <c r="AI118" s="158" t="str">
        <f>IF(Tbl.Kosten[[#This Row],[Pnr.]]=AI$7,Tbl.Kosten[[#This Row],[Totaal kosten]],"")</f>
        <v/>
      </c>
      <c r="AJ118" s="158" t="str">
        <f>IF(Tbl.Kosten[[#This Row],[Pnr.]]=AJ$7,Tbl.Kosten[[#This Row],[Totaal kosten]],"")</f>
        <v/>
      </c>
      <c r="AK118" s="158" t="str">
        <f>IF(Tbl.Kosten[[#This Row],[Pnr.]]=AK$7,Tbl.Kosten[[#This Row],[Totaal kosten]],"")</f>
        <v/>
      </c>
      <c r="AL118" s="158" t="str">
        <f>IF(Tbl.Kosten[[#This Row],[Pnr.]]=AL$7,Tbl.Kosten[[#This Row],[Totaal kosten]],"")</f>
        <v/>
      </c>
      <c r="AM118" s="158" t="str">
        <f>IF(Tbl.Kosten[[#This Row],[Pnr.]]=AM$7,Tbl.Kosten[[#This Row],[Totaal kosten]],"")</f>
        <v/>
      </c>
      <c r="AN118" s="158" t="str">
        <f>IF(Tbl.Kosten[[#This Row],[Pnr.]]=AN$7,Tbl.Kosten[[#This Row],[Totaal kosten]],"")</f>
        <v/>
      </c>
      <c r="AO118" s="158" t="str">
        <f>IF(Tbl.Kosten[[#This Row],[Pnr.]]=AO$7,Tbl.Kosten[[#This Row],[Totaal kosten]],"")</f>
        <v/>
      </c>
      <c r="AP118" s="158" t="str">
        <f>IF(Tbl.Kosten[[#This Row],[Pnr.]]=AP$7,Tbl.Kosten[[#This Row],[Totaal kosten]],"")</f>
        <v/>
      </c>
      <c r="AQ118" s="158" t="str">
        <f>IF(Tbl.Kosten[[#This Row],[Pnr.]]=AQ$7,Tbl.Kosten[[#This Row],[Totaal kosten]],"")</f>
        <v/>
      </c>
      <c r="AR118" s="158" t="str">
        <f>IF(Tbl.Kosten[[#This Row],[Pnr.]]=AR$7,Tbl.Kosten[[#This Row],[Totaal kosten]],"")</f>
        <v/>
      </c>
      <c r="AS118" s="158" t="str">
        <f>IF(Tbl.Kosten[[#This Row],[Pnr.]]=AS$7,Tbl.Kosten[[#This Row],[Totaal kosten]],"")</f>
        <v/>
      </c>
      <c r="AT118" s="158" t="str">
        <f>IF(Tbl.Kosten[[#This Row],[Pnr.]]=AT$7,Tbl.Kosten[[#This Row],[Totaal kosten]],"")</f>
        <v/>
      </c>
      <c r="AU118" s="158" t="str">
        <f>IF(Tbl.Kosten[[#This Row],[Pnr.]]=AU$7,Tbl.Kosten[[#This Row],[Totaal kosten]],"")</f>
        <v/>
      </c>
      <c r="AV118" s="158" t="str">
        <f>IF(Tbl.Kosten[[#This Row],[Pnr.]]=AV$7,Tbl.Kosten[[#This Row],[Totaal kosten]],"")</f>
        <v/>
      </c>
      <c r="AW118" s="158" t="str">
        <f>IF(Tbl.Kosten[[#This Row],[Pnr.]]=AW$7,Tbl.Kosten[[#This Row],[Totaal kosten]],"")</f>
        <v/>
      </c>
      <c r="AX118" s="158" t="str">
        <f>IF(Tbl.Kosten[[#This Row],[Pnr.]]=AX$7,Tbl.Kosten[[#This Row],[Totaal kosten]],"")</f>
        <v/>
      </c>
      <c r="AY118" s="158" t="str">
        <f>IF(Tbl.Kosten[[#This Row],[Pnr.]]=AY$7,Tbl.Kosten[[#This Row],[Totaal kosten]],"")</f>
        <v/>
      </c>
      <c r="AZ118" s="158" t="str">
        <f>IF(Tbl.Kosten[[#This Row],[Pnr.]]=AZ$7,Tbl.Kosten[[#This Row],[Totaal kosten]],"")</f>
        <v/>
      </c>
      <c r="BA118" s="158" t="str">
        <f>IF(Tbl.Kosten[[#This Row],[Pnr.]]=BA$7,Tbl.Kosten[[#This Row],[Totaal kosten]],"")</f>
        <v/>
      </c>
      <c r="BB118" s="158" t="str">
        <f>IF(Tbl.Kosten[[#This Row],[Pnr.]]=BB$7,Tbl.Kosten[[#This Row],[Totaal kosten]],"")</f>
        <v/>
      </c>
      <c r="BC118" s="158" t="str">
        <f>IF(Tbl.Kosten[[#This Row],[Pnr.]]=BC$7,Tbl.Kosten[[#This Row],[Totaal kosten]],"")</f>
        <v/>
      </c>
      <c r="BD118" s="158" t="str">
        <f>IF(Tbl.Kosten[[#This Row],[Pnr.]]=BD$7,Tbl.Kosten[[#This Row],[Totaal kosten]],"")</f>
        <v/>
      </c>
      <c r="BE118" s="158" t="str">
        <f>IF(Tbl.Kosten[[#This Row],[Pnr.]]=BE$7,Tbl.Kosten[[#This Row],[Totaal kosten]],"")</f>
        <v/>
      </c>
      <c r="BF118" s="158" t="str">
        <f>IF(Tbl.Kosten[[#This Row],[Pnr.]]=BF$7,Tbl.Kosten[[#This Row],[Totaal kosten]],"")</f>
        <v/>
      </c>
      <c r="BG118" s="158" t="str">
        <f>IF(Tbl.Kosten[[#This Row],[Pnr.]]=BG$7,Tbl.Kosten[[#This Row],[Totaal kosten]],"")</f>
        <v/>
      </c>
      <c r="BH118" s="158" t="str">
        <f>IF(Tbl.Kosten[[#This Row],[Pnr.]]=BH$7,Tbl.Kosten[[#This Row],[Totaal kosten]],"")</f>
        <v/>
      </c>
      <c r="BI118" s="158" t="str">
        <f>IF(Tbl.Kosten[[#This Row],[Pnr.]]=BI$7,Tbl.Kosten[[#This Row],[Totaal kosten]],"")</f>
        <v/>
      </c>
      <c r="BJ118" s="158" t="str">
        <f>IF(Tbl.Kosten[[#This Row],[Pnr.]]=BJ$7,Tbl.Kosten[[#This Row],[Totaal kosten]],"")</f>
        <v/>
      </c>
      <c r="BK118" s="158" t="str">
        <f>IF(Tbl.Kosten[[#This Row],[Pnr.]]=BK$7,Tbl.Kosten[[#This Row],[Totaal kosten]],"")</f>
        <v/>
      </c>
      <c r="BL118" s="158" t="str">
        <f>IF(Tbl.Kosten[[#This Row],[Pnr.]]=BL$7,Tbl.Kosten[[#This Row],[Totaal kosten]],"")</f>
        <v/>
      </c>
      <c r="BM118" s="158" t="str">
        <f>IF(Tbl.Kosten[[#This Row],[Pnr.]]=BM$7,Tbl.Kosten[[#This Row],[Totaal kosten]],"")</f>
        <v/>
      </c>
      <c r="BN118" s="158" t="str">
        <f>IF(Tbl.Kosten[[#This Row],[Pnr.]]=BN$7,Tbl.Kosten[[#This Row],[Totaal kosten]],"")</f>
        <v/>
      </c>
      <c r="BO118" s="158" t="str">
        <f>IF(Tbl.Kosten[[#This Row],[Pnr.]]=BO$7,Tbl.Kosten[[#This Row],[Totaal kosten]],"")</f>
        <v/>
      </c>
      <c r="BP118" s="158" t="str">
        <f>IF(Tbl.Kosten[[#This Row],[Pnr.]]=BP$7,Tbl.Kosten[[#This Row],[Totaal kosten]],"")</f>
        <v/>
      </c>
      <c r="BQ118" s="158" t="str">
        <f>IF(Tbl.Kosten[[#This Row],[Pnr.]]=BQ$7,Tbl.Kosten[[#This Row],[Totaal kosten]],"")</f>
        <v/>
      </c>
      <c r="BR118" s="158" t="str">
        <f>IF(Tbl.Kosten[[#This Row],[Pnr.]]=BR$7,Tbl.Kosten[[#This Row],[Totaal kosten]],"")</f>
        <v/>
      </c>
      <c r="BS118" s="158" t="str">
        <f>IF(Tbl.Kosten[[#This Row],[Pnr.]]=BS$7,Tbl.Kosten[[#This Row],[Totaal kosten]],"")</f>
        <v/>
      </c>
      <c r="BT118" s="158" t="str">
        <f>IF(Tbl.Kosten[[#This Row],[Pnr.]]=BT$7,Tbl.Kosten[[#This Row],[Totaal kosten]],"")</f>
        <v/>
      </c>
      <c r="BU118" s="158" t="str">
        <f>IF(Tbl.Kosten[[#This Row],[Pnr.]]=BU$7,Tbl.Kosten[[#This Row],[Totaal kosten]],"")</f>
        <v/>
      </c>
      <c r="BV118" s="158" t="str">
        <f>IF(Tbl.Kosten[[#This Row],[Pnr.]]=BV$7,Tbl.Kosten[[#This Row],[Totaal kosten]],"")</f>
        <v/>
      </c>
      <c r="BW118" s="158" t="str">
        <f>IF(Tbl.Kosten[[#This Row],[Pnr.]]=BW$7,Tbl.Kosten[[#This Row],[Totaal kosten]],"")</f>
        <v/>
      </c>
      <c r="BX118" s="158" t="str">
        <f>IFERROR(_xlfn.XLOOKUP(Tbl.Kosten[[#This Row],[Werkpakketcode]],Tbl.Werkpakketten[Werkpakketcode],Tbl.Werkpakketten[WPnr.],"",0,1),"")</f>
        <v/>
      </c>
      <c r="BY118" s="158" t="str">
        <f>IF(Tbl.Kosten[[#This Row],[WPnr.]]=BY$7,Tbl.Kosten[[#This Row],[Totaal kosten]],"")</f>
        <v/>
      </c>
      <c r="BZ118" s="158" t="str">
        <f>IF(Tbl.Kosten[[#This Row],[WPnr.]]=BZ$7,Tbl.Kosten[[#This Row],[Totaal kosten]],"")</f>
        <v/>
      </c>
      <c r="CA118" s="158" t="str">
        <f>IF(Tbl.Kosten[[#This Row],[WPnr.]]=CA$7,Tbl.Kosten[[#This Row],[Totaal kosten]],"")</f>
        <v/>
      </c>
      <c r="CB118" s="158" t="str">
        <f>IF(Tbl.Kosten[[#This Row],[WPnr.]]=CB$7,Tbl.Kosten[[#This Row],[Totaal kosten]],"")</f>
        <v/>
      </c>
      <c r="CC118" s="158" t="str">
        <f>IF(Tbl.Kosten[[#This Row],[WPnr.]]=CC$7,Tbl.Kosten[[#This Row],[Totaal kosten]],"")</f>
        <v/>
      </c>
      <c r="CD118" s="158" t="str">
        <f>IF(Tbl.Kosten[[#This Row],[WPnr.]]=CD$7,Tbl.Kosten[[#This Row],[Totaal kosten]],"")</f>
        <v/>
      </c>
      <c r="CE118" s="158" t="str">
        <f>IF(Tbl.Kosten[[#This Row],[WPnr.]]=CE$7,Tbl.Kosten[[#This Row],[Totaal kosten]],"")</f>
        <v/>
      </c>
      <c r="CF118" s="158" t="str">
        <f>IF(Tbl.Kosten[[#This Row],[WPnr.]]=CF$7,Tbl.Kosten[[#This Row],[Totaal kosten]],"")</f>
        <v/>
      </c>
      <c r="CG118" s="158" t="str">
        <f>IF(Tbl.Kosten[[#This Row],[WPnr.]]=CG$7,Tbl.Kosten[[#This Row],[Totaal kosten]],"")</f>
        <v/>
      </c>
      <c r="CH118" s="158" t="str">
        <f>IF(Tbl.Kosten[[#This Row],[WPnr.]]=CH$7,Tbl.Kosten[[#This Row],[Totaal kosten]],"")</f>
        <v/>
      </c>
      <c r="CI118" s="158" t="str">
        <f>IF(Tbl.Kosten[[#This Row],[WPnr.]]=CI$7,Tbl.Kosten[[#This Row],[Totaal kosten]],"")</f>
        <v/>
      </c>
      <c r="CJ118" s="158" t="str">
        <f>IF(Tbl.Kosten[[#This Row],[WPnr.]]=CJ$7,Tbl.Kosten[[#This Row],[Totaal kosten]],"")</f>
        <v/>
      </c>
      <c r="CK118" s="158" t="str">
        <f>IF(Tbl.Kosten[[#This Row],[WPnr.]]=CK$7,Tbl.Kosten[[#This Row],[Totaal kosten]],"")</f>
        <v/>
      </c>
      <c r="CL118" s="158" t="str">
        <f>IF(Tbl.Kosten[[#This Row],[WPnr.]]=CL$7,Tbl.Kosten[[#This Row],[Totaal kosten]],"")</f>
        <v/>
      </c>
      <c r="CM118" s="158" t="str">
        <f>IF(Tbl.Kosten[[#This Row],[WPnr.]]=CM$7,Tbl.Kosten[[#This Row],[Totaal kosten]],"")</f>
        <v/>
      </c>
      <c r="CN118" s="158" t="str">
        <f>IF(Tbl.Kosten[[#This Row],[WPnr.]]=CN$7,Tbl.Kosten[[#This Row],[Totaal kosten]],"")</f>
        <v/>
      </c>
      <c r="CO118" s="158" t="str">
        <f>IF(Tbl.Kosten[[#This Row],[WPnr.]]=CO$7,Tbl.Kosten[[#This Row],[Totaal kosten]],"")</f>
        <v/>
      </c>
      <c r="CP118" s="158" t="str">
        <f>IF(Tbl.Kosten[[#This Row],[WPnr.]]=CP$7,Tbl.Kosten[[#This Row],[Totaal kosten]],"")</f>
        <v/>
      </c>
      <c r="CQ118" s="158" t="str">
        <f>IF(Tbl.Kosten[[#This Row],[WPnr.]]=CQ$7,Tbl.Kosten[[#This Row],[Totaal kosten]],"")</f>
        <v/>
      </c>
      <c r="CR118" s="158" t="str">
        <f>IF(Tbl.Kosten[[#This Row],[WPnr.]]=CR$7,Tbl.Kosten[[#This Row],[Totaal kosten]],"")</f>
        <v/>
      </c>
      <c r="CS118" s="158" t="str">
        <f>IF(Tbl.Kosten[[#This Row],[WPnr.]]=CS$7,Tbl.Kosten[[#This Row],[Totaal kosten]],"")</f>
        <v/>
      </c>
      <c r="CT118" s="158" t="str">
        <f>IF(Tbl.Kosten[[#This Row],[WPnr.]]=CT$7,Tbl.Kosten[[#This Row],[Totaal kosten]],"")</f>
        <v/>
      </c>
      <c r="CU118" s="158" t="str">
        <f>IF(Tbl.Kosten[[#This Row],[WPnr.]]=CU$7,Tbl.Kosten[[#This Row],[Totaal kosten]],"")</f>
        <v/>
      </c>
      <c r="CV118" s="158" t="str">
        <f>IF(Tbl.Kosten[[#This Row],[WPnr.]]=CV$7,Tbl.Kosten[[#This Row],[Totaal kosten]],"")</f>
        <v/>
      </c>
      <c r="CW118" s="158" t="str">
        <f>IF(Tbl.Kosten[[#This Row],[WPnr.]]=CW$7,Tbl.Kosten[[#This Row],[Totaal kosten]],"")</f>
        <v/>
      </c>
      <c r="CX118" s="158" t="str">
        <f>IF(Tbl.Kosten[[#This Row],[WPnr.]]=CX$7,Tbl.Kosten[[#This Row],[Totaal kosten]],"")</f>
        <v/>
      </c>
      <c r="CY118" s="158" t="str">
        <f>IF(Tbl.Kosten[[#This Row],[WPnr.]]=CY$7,Tbl.Kosten[[#This Row],[Totaal kosten]],"")</f>
        <v/>
      </c>
      <c r="CZ118" s="158" t="str">
        <f>IF(Tbl.Kosten[[#This Row],[WPnr.]]=CZ$7,Tbl.Kosten[[#This Row],[Totaal kosten]],"")</f>
        <v/>
      </c>
      <c r="DA118" s="158" t="str">
        <f>IF(Tbl.Kosten[[#This Row],[WPnr.]]=DA$7,Tbl.Kosten[[#This Row],[Totaal kosten]],"")</f>
        <v/>
      </c>
      <c r="DB118" s="158" t="str">
        <f>IF(Tbl.Kosten[[#This Row],[WPnr.]]=DB$7,Tbl.Kosten[[#This Row],[Totaal kosten]],"")</f>
        <v/>
      </c>
      <c r="DC118" s="158" t="str">
        <f>IF(Tbl.Kosten[[#This Row],[WPnr.]]=DC$7,Tbl.Kosten[[#This Row],[Totaal kosten]],"")</f>
        <v/>
      </c>
      <c r="DD118" s="158" t="str">
        <f>IF(Tbl.Kosten[[#This Row],[WPnr.]]=DD$7,Tbl.Kosten[[#This Row],[Totaal kosten]],"")</f>
        <v/>
      </c>
      <c r="DE118" s="158" t="str">
        <f>IF(Tbl.Kosten[[#This Row],[WPnr.]]=DE$7,Tbl.Kosten[[#This Row],[Totaal kosten]],"")</f>
        <v/>
      </c>
      <c r="DF118" s="158" t="str">
        <f>IF(Tbl.Kosten[[#This Row],[WPnr.]]=DF$7,Tbl.Kosten[[#This Row],[Totaal kosten]],"")</f>
        <v/>
      </c>
      <c r="DG118" s="158" t="str">
        <f>IF(Tbl.Kosten[[#This Row],[WPnr.]]=DG$7,Tbl.Kosten[[#This Row],[Totaal kosten]],"")</f>
        <v/>
      </c>
      <c r="DH118" s="158" t="str">
        <f>IF(Tbl.Kosten[[#This Row],[WPnr.]]=DH$7,Tbl.Kosten[[#This Row],[Totaal kosten]],"")</f>
        <v/>
      </c>
      <c r="DI118" s="158" t="str">
        <f>IF(Tbl.Kosten[[#This Row],[WPnr.]]=DI$7,Tbl.Kosten[[#This Row],[Totaal kosten]],"")</f>
        <v/>
      </c>
      <c r="DJ118" s="158" t="str">
        <f>IF(Tbl.Kosten[[#This Row],[WPnr.]]=DJ$7,Tbl.Kosten[[#This Row],[Totaal kosten]],"")</f>
        <v/>
      </c>
      <c r="DK118" s="158" t="str">
        <f>IF(Tbl.Kosten[[#This Row],[WPnr.]]=DK$7,Tbl.Kosten[[#This Row],[Totaal kosten]],"")</f>
        <v/>
      </c>
      <c r="DL118" s="158" t="str">
        <f>IF(Tbl.Kosten[[#This Row],[WPnr.]]=DL$7,Tbl.Kosten[[#This Row],[Totaal kosten]],"")</f>
        <v/>
      </c>
      <c r="DM118" s="158" t="str">
        <f>IF(Tbl.Kosten[[#This Row],[WPnr.]]=DM$7,Tbl.Kosten[[#This Row],[Totaal kosten]],"")</f>
        <v/>
      </c>
      <c r="DN118" s="158" t="str">
        <f>IF(Tbl.Kosten[[#This Row],[WPnr.]]=DN$7,Tbl.Kosten[[#This Row],[Totaal kosten]],"")</f>
        <v/>
      </c>
      <c r="DO118" s="158" t="str">
        <f>IF(Tbl.Kosten[[#This Row],[WPnr.]]=DO$7,Tbl.Kosten[[#This Row],[Totaal kosten]],"")</f>
        <v/>
      </c>
      <c r="DP118" s="158" t="str">
        <f>IF(Tbl.Kosten[[#This Row],[WPnr.]]=DP$7,Tbl.Kosten[[#This Row],[Totaal kosten]],"")</f>
        <v/>
      </c>
      <c r="DQ118" s="158" t="str">
        <f>IF(Tbl.Kosten[[#This Row],[WPnr.]]=DQ$7,Tbl.Kosten[[#This Row],[Totaal kosten]],"")</f>
        <v/>
      </c>
      <c r="DR118" s="158" t="str">
        <f>IF(Tbl.Kosten[[#This Row],[WPnr.]]=DR$7,Tbl.Kosten[[#This Row],[Totaal kosten]],"")</f>
        <v/>
      </c>
      <c r="DS118" s="158" t="str">
        <f>IF(Tbl.Kosten[[#This Row],[WPnr.]]=DS$7,Tbl.Kosten[[#This Row],[Totaal kosten]],"")</f>
        <v/>
      </c>
      <c r="DT118" s="158" t="str">
        <f>IF(Tbl.Kosten[[#This Row],[WPnr.]]=DT$7,Tbl.Kosten[[#This Row],[Totaal kosten]],"")</f>
        <v/>
      </c>
      <c r="DU118" s="158" t="str">
        <f>IF(Tbl.Kosten[[#This Row],[WPnr.]]=DU$7,Tbl.Kosten[[#This Row],[Totaal kosten]],"")</f>
        <v/>
      </c>
      <c r="DV118" s="158" t="str">
        <f>IF(Tbl.Kosten[[#This Row],[WPnr.]]=DV$7,Tbl.Kosten[[#This Row],[Totaal kosten]],"")</f>
        <v/>
      </c>
      <c r="DW118" s="160" t="str">
        <f>IFERROR(_xlfn.XLOOKUP(Tbl.Kosten[[#This Row],[Kostensoort]],Tbl.Kostensoorten[Kostensoorten],Tbl.Kostensoorten[KSnr.],"",0,1),"")</f>
        <v/>
      </c>
      <c r="DX118" s="160" t="str">
        <f>IF(Tbl.Kosten[[#This Row],[KSnr.]]=DX$7,Tbl.Kosten[[#This Row],[Totaal kosten]],"")</f>
        <v/>
      </c>
      <c r="DY118" s="160" t="str">
        <f>IF(Tbl.Kosten[[#This Row],[KSnr.]]=DY$7,Tbl.Kosten[[#This Row],[Totaal kosten]],"")</f>
        <v/>
      </c>
      <c r="DZ118" s="160" t="str">
        <f>IF(Tbl.Kosten[[#This Row],[KSnr.]]=DZ$7,Tbl.Kosten[[#This Row],[Totaal kosten]],"")</f>
        <v/>
      </c>
      <c r="EA118" s="160" t="str">
        <f>IF(Tbl.Kosten[[#This Row],[KSnr.]]=EA$7,Tbl.Kosten[[#This Row],[Totaal kosten]],"")</f>
        <v/>
      </c>
      <c r="EB118" s="160" t="str">
        <f>IF(Tbl.Kosten[[#This Row],[KSnr.]]=EB$7,Tbl.Kosten[[#This Row],[Totaal kosten]],"")</f>
        <v/>
      </c>
      <c r="EC118" s="160" t="str">
        <f>IF(Tbl.Kosten[[#This Row],[KSnr.]]=EC$7,Tbl.Kosten[[#This Row],[Totaal kosten]],"")</f>
        <v/>
      </c>
      <c r="ED118" s="160" t="str">
        <f>IF(Tbl.Kosten[[#This Row],[KSnr.]]=ED$7,Tbl.Kosten[[#This Row],[Totaal kosten]],"")</f>
        <v/>
      </c>
      <c r="EE118" s="160" t="str">
        <f>IF(Tbl.Kosten[[#This Row],[KSnr.]]=EE$7,Tbl.Kosten[[#This Row],[Totaal kosten]],"")</f>
        <v/>
      </c>
      <c r="EF118" s="160" t="str">
        <f>IF(Tbl.Kosten[[#This Row],[KSnr.]]=EF$7,Tbl.Kosten[[#This Row],[Totaal kosten]],"")</f>
        <v/>
      </c>
      <c r="EG118" s="160" t="str">
        <f>IF(Tbl.Kosten[[#This Row],[KSnr.]]=EG$7,Tbl.Kosten[[#This Row],[Totaal kosten]],"")</f>
        <v/>
      </c>
      <c r="EH118" s="160" t="str">
        <f>IF(Tbl.Kosten[[#This Row],[KSnr.]]=EH$7,Tbl.Kosten[[#This Row],[Totaal kosten]],"")</f>
        <v/>
      </c>
      <c r="EI118" s="160" t="str">
        <f>IF(Tbl.Kosten[[#This Row],[KSnr.]]=EI$7,Tbl.Kosten[[#This Row],[Totaal kosten]],"")</f>
        <v/>
      </c>
      <c r="EJ118" s="160" t="str">
        <f>IF(Tbl.Kosten[[#This Row],[KSnr.]]=EJ$7,Tbl.Kosten[[#This Row],[Totaal kosten]],"")</f>
        <v/>
      </c>
      <c r="EK118" s="160" t="str">
        <f>IF(Tbl.Kosten[[#This Row],[KSnr.]]=EK$7,Tbl.Kosten[[#This Row],[Totaal kosten]],"")</f>
        <v/>
      </c>
      <c r="EL118" s="160" t="str">
        <f>IF(Tbl.Kosten[[#This Row],[KSnr.]]=EL$7,Tbl.Kosten[[#This Row],[Totaal kosten]],"")</f>
        <v/>
      </c>
      <c r="EM118" s="160" t="str">
        <f>IF(Tbl.Kosten[[#This Row],[KSnr.]]=EM$7,Tbl.Kosten[[#This Row],[Totaal kosten]],"")</f>
        <v/>
      </c>
      <c r="EN118" s="160" t="str">
        <f>IF(Tbl.Kosten[[#This Row],[KSnr.]]=EN$7,Tbl.Kosten[[#This Row],[Totaal kosten]],"")</f>
        <v/>
      </c>
      <c r="EO118" s="160" t="str">
        <f>IF(Tbl.Kosten[[#This Row],[KSnr.]]=EO$7,Tbl.Kosten[[#This Row],[Totaal kosten]],"")</f>
        <v/>
      </c>
      <c r="EP118" s="160" t="str">
        <f>IF(Tbl.Kosten[[#This Row],[KSnr.]]=EP$7,Tbl.Kosten[[#This Row],[Totaal kosten]],"")</f>
        <v/>
      </c>
      <c r="EQ118" s="160" t="str">
        <f>IF(Tbl.Kosten[[#This Row],[KSnr.]]=EQ$7,Tbl.Kosten[[#This Row],[Totaal kosten]],"")</f>
        <v/>
      </c>
      <c r="ER118" s="154" t="str">
        <f>IFERROR(_xlfn.XLOOKUP(Tbl.Kosten[[#This Row],[Subsidieactiviteit]],Tbl.Subsidiehoogte[Subsidieactiviteit],Tbl.Subsidiehoogte[SAnr.],"",0,1),"")</f>
        <v/>
      </c>
      <c r="ES118" s="160" t="str">
        <f>IF(Tbl.Kosten[[#This Row],[Sanr.]]=ES$7,Tbl.Kosten[[#This Row],[Totaal kosten]],"")</f>
        <v/>
      </c>
      <c r="ET118" s="160" t="str">
        <f>IF(Tbl.Kosten[[#This Row],[Sanr.]]=ET$7,Tbl.Kosten[[#This Row],[Totaal kosten]],"")</f>
        <v/>
      </c>
      <c r="EU118" s="160" t="str">
        <f>IF(Tbl.Kosten[[#This Row],[Sanr.]]=EU$7,Tbl.Kosten[[#This Row],[Totaal kosten]],"")</f>
        <v/>
      </c>
      <c r="EV118" s="160" t="str">
        <f>IF(Tbl.Kosten[[#This Row],[Sanr.]]=EV$7,Tbl.Kosten[[#This Row],[Totaal kosten]],"")</f>
        <v/>
      </c>
      <c r="EW118" s="160" t="str">
        <f>IF(Tbl.Kosten[[#This Row],[Sanr.]]=EW$7,Tbl.Kosten[[#This Row],[Totaal kosten]],"")</f>
        <v/>
      </c>
      <c r="EX118" s="160" t="str">
        <f>IF(Tbl.Kosten[[#This Row],[Sanr.]]=EX$7,Tbl.Kosten[[#This Row],[Totaal kosten]],"")</f>
        <v/>
      </c>
      <c r="EY118" s="160" t="str">
        <f>IF(Tbl.Kosten[[#This Row],[Sanr.]]=EY$7,Tbl.Kosten[[#This Row],[Totaal kosten]],"")</f>
        <v/>
      </c>
      <c r="EZ118" s="160" t="str">
        <f>IF(Tbl.Kosten[[#This Row],[Sanr.]]=EZ$7,Tbl.Kosten[[#This Row],[Totaal kosten]],"")</f>
        <v/>
      </c>
      <c r="FA118" s="160" t="str">
        <f>IF(Tbl.Kosten[[#This Row],[Sanr.]]=FA$7,Tbl.Kosten[[#This Row],[Totaal kosten]],"")</f>
        <v/>
      </c>
      <c r="FB118" s="160" t="str">
        <f>IF(Tbl.Kosten[[#This Row],[Sanr.]]=FB$7,Tbl.Kosten[[#This Row],[Totaal kosten]],"")</f>
        <v/>
      </c>
      <c r="FC118" s="160" t="str">
        <f>IF(Tbl.Kosten[[#This Row],[Sanr.]]=FC$7,Tbl.Kosten[[#This Row],[Totaal kosten]],"")</f>
        <v/>
      </c>
      <c r="FD118" s="160" t="str">
        <f>IF(Tbl.Kosten[[#This Row],[Sanr.]]=FD$7,Tbl.Kosten[[#This Row],[Totaal kosten]],"")</f>
        <v/>
      </c>
      <c r="FE118" s="160" t="str">
        <f>IF(Tbl.Kosten[[#This Row],[Sanr.]]=FE$7,Tbl.Kosten[[#This Row],[Totaal kosten]],"")</f>
        <v/>
      </c>
      <c r="FF118" s="160" t="str">
        <f>IF(Tbl.Kosten[[#This Row],[Sanr.]]=FF$7,Tbl.Kosten[[#This Row],[Totaal kosten]],"")</f>
        <v/>
      </c>
      <c r="FG118" s="160" t="str">
        <f>IF(Tbl.Kosten[[#This Row],[Sanr.]]=FG$7,Tbl.Kosten[[#This Row],[Totaal kosten]],"")</f>
        <v/>
      </c>
      <c r="FH118" s="160" t="str">
        <f>IF(Tbl.Kosten[[#This Row],[Sanr.]]=FH$7,Tbl.Kosten[[#This Row],[Totaal kosten]],"")</f>
        <v/>
      </c>
      <c r="FI118" s="160" t="str">
        <f>IF(Tbl.Kosten[[#This Row],[Sanr.]]=FI$7,Tbl.Kosten[[#This Row],[Totaal kosten]],"")</f>
        <v/>
      </c>
      <c r="FJ118" s="160" t="str">
        <f>IF(Tbl.Kosten[[#This Row],[Sanr.]]=FJ$7,Tbl.Kosten[[#This Row],[Totaal kosten]],"")</f>
        <v/>
      </c>
      <c r="FK118" s="160" t="str">
        <f>IF(Tbl.Kosten[[#This Row],[Sanr.]]=FK$7,Tbl.Kosten[[#This Row],[Totaal kosten]],"")</f>
        <v/>
      </c>
      <c r="FL118" s="160" t="str">
        <f>IF(Tbl.Kosten[[#This Row],[Sanr.]]=FL$7,Tbl.Kosten[[#This Row],[Totaal kosten]],"")</f>
        <v/>
      </c>
      <c r="FM118" s="160" t="str">
        <f>IF(Tbl.Kosten[[#This Row],[Sanr.]]=FM$7,Tbl.Kosten[[#This Row],[Totaal kosten]],"")</f>
        <v/>
      </c>
      <c r="FN118" s="160" t="str">
        <f>IF(Tbl.Kosten[[#This Row],[Sanr.]]=FN$7,Tbl.Kosten[[#This Row],[Totaal kosten]],"")</f>
        <v/>
      </c>
      <c r="FO118" s="160" t="str">
        <f>IF(Tbl.Kosten[[#This Row],[Sanr.]]=FO$7,Tbl.Kosten[[#This Row],[Totaal kosten]],"")</f>
        <v/>
      </c>
      <c r="FP118" s="160" t="str">
        <f>IF(Tbl.Kosten[[#This Row],[Sanr.]]=FP$7,Tbl.Kosten[[#This Row],[Totaal kosten]],"")</f>
        <v/>
      </c>
      <c r="FQ118" s="160" t="str">
        <f>IF(Tbl.Kosten[[#This Row],[Sanr.]]=FQ$7,Tbl.Kosten[[#This Row],[Totaal kosten]],"")</f>
        <v/>
      </c>
      <c r="FR118" s="160" t="str">
        <f>IF(Tbl.Kosten[[#This Row],[Sanr.]]=FR$7,Tbl.Kosten[[#This Row],[Totaal kosten]],"")</f>
        <v/>
      </c>
      <c r="FS118" s="160" t="str">
        <f>IF(Tbl.Kosten[[#This Row],[Sanr.]]=FS$7,Tbl.Kosten[[#This Row],[Totaal kosten]],"")</f>
        <v/>
      </c>
      <c r="FT118" s="160" t="str">
        <f>IF(Tbl.Kosten[[#This Row],[Sanr.]]=FT$7,Tbl.Kosten[[#This Row],[Totaal kosten]],"")</f>
        <v/>
      </c>
      <c r="FU118" s="160" t="str">
        <f>IF(Tbl.Kosten[[#This Row],[Sanr.]]=FU$7,Tbl.Kosten[[#This Row],[Totaal kosten]],"")</f>
        <v/>
      </c>
      <c r="FV118" s="160" t="str">
        <f>IF(Tbl.Kosten[[#This Row],[Sanr.]]=FV$7,Tbl.Kosten[[#This Row],[Totaal kosten]],"")</f>
        <v/>
      </c>
      <c r="FW118" s="160" t="str">
        <f>IFERROR(_xlfn.XLOOKUP(Tbl.Kosten[[#This Row],[Activiteitencode]],Tbl.Activiteiten[Activiteitcode],Tbl.Activiteiten[Anr.],"",0,1),"")</f>
        <v/>
      </c>
      <c r="FX118" s="181" t="str">
        <f>_xlfn.CONCAT(Tbl.Kosten[[#This Row],[Pnr.]],Tbl.Kosten[[#This Row],[Sanr.]])</f>
        <v>P1</v>
      </c>
      <c r="FY118" s="160">
        <f>Tbl.Kosten[[#This Row],[Totaal kosten]]-Tbl.Kosten[[#This Row],[Subsidie]]</f>
        <v>0</v>
      </c>
      <c r="FZ118" s="160">
        <f>IF(Tbl.Kosten[[#This Row],[Pnr.]]=FZ$7,Tbl.Kosten[[#This Row],[Te financieren]],"")</f>
        <v>0</v>
      </c>
      <c r="GA118" s="160" t="str">
        <f>IF(Tbl.Kosten[[#This Row],[Pnr.]]=GA$7,Tbl.Kosten[[#This Row],[Te financieren]],"")</f>
        <v/>
      </c>
      <c r="GB118" s="160" t="str">
        <f>IF(Tbl.Kosten[[#This Row],[Pnr.]]=GB$7,Tbl.Kosten[[#This Row],[Te financieren]],"")</f>
        <v/>
      </c>
      <c r="GC118" s="160" t="str">
        <f>IF(Tbl.Kosten[[#This Row],[Pnr.]]=GC$7,Tbl.Kosten[[#This Row],[Te financieren]],"")</f>
        <v/>
      </c>
      <c r="GD118" s="160" t="str">
        <f>IF(Tbl.Kosten[[#This Row],[Pnr.]]=GD$7,Tbl.Kosten[[#This Row],[Te financieren]],"")</f>
        <v/>
      </c>
      <c r="GE118" s="160" t="str">
        <f>IF(Tbl.Kosten[[#This Row],[Pnr.]]=GE$7,Tbl.Kosten[[#This Row],[Te financieren]],"")</f>
        <v/>
      </c>
      <c r="GF118" s="160" t="str">
        <f>IF(Tbl.Kosten[[#This Row],[Pnr.]]=GF$7,Tbl.Kosten[[#This Row],[Te financieren]],"")</f>
        <v/>
      </c>
      <c r="GG118" s="160" t="str">
        <f>IF(Tbl.Kosten[[#This Row],[Pnr.]]=GG$7,Tbl.Kosten[[#This Row],[Te financieren]],"")</f>
        <v/>
      </c>
      <c r="GH118" s="160" t="str">
        <f>IF(Tbl.Kosten[[#This Row],[Pnr.]]=GH$7,Tbl.Kosten[[#This Row],[Te financieren]],"")</f>
        <v/>
      </c>
      <c r="GI118" s="160" t="str">
        <f>IF(Tbl.Kosten[[#This Row],[Pnr.]]=GI$7,Tbl.Kosten[[#This Row],[Te financieren]],"")</f>
        <v/>
      </c>
      <c r="GJ118" s="160" t="str">
        <f>IF(Tbl.Kosten[[#This Row],[Pnr.]]=GJ$7,Tbl.Kosten[[#This Row],[Te financieren]],"")</f>
        <v/>
      </c>
      <c r="GK118" s="160" t="str">
        <f>IF(Tbl.Kosten[[#This Row],[Pnr.]]=GK$7,Tbl.Kosten[[#This Row],[Te financieren]],"")</f>
        <v/>
      </c>
      <c r="GL118" s="160" t="str">
        <f>IF(Tbl.Kosten[[#This Row],[Pnr.]]=GL$7,Tbl.Kosten[[#This Row],[Te financieren]],"")</f>
        <v/>
      </c>
      <c r="GM118" s="160" t="str">
        <f>IF(Tbl.Kosten[[#This Row],[Pnr.]]=GM$7,Tbl.Kosten[[#This Row],[Te financieren]],"")</f>
        <v/>
      </c>
      <c r="GN118" s="160" t="str">
        <f>IF(Tbl.Kosten[[#This Row],[Pnr.]]=GN$7,Tbl.Kosten[[#This Row],[Te financieren]],"")</f>
        <v/>
      </c>
      <c r="GO118" s="160" t="str">
        <f>IF(Tbl.Kosten[[#This Row],[Pnr.]]=GO$7,Tbl.Kosten[[#This Row],[Te financieren]],"")</f>
        <v/>
      </c>
      <c r="GP118" s="160" t="str">
        <f>IF(Tbl.Kosten[[#This Row],[Pnr.]]=GP$7,Tbl.Kosten[[#This Row],[Te financieren]],"")</f>
        <v/>
      </c>
      <c r="GQ118" s="160" t="str">
        <f>IF(Tbl.Kosten[[#This Row],[Pnr.]]=GQ$7,Tbl.Kosten[[#This Row],[Te financieren]],"")</f>
        <v/>
      </c>
      <c r="GR118" s="160" t="str">
        <f>IF(Tbl.Kosten[[#This Row],[Pnr.]]=GR$7,Tbl.Kosten[[#This Row],[Te financieren]],"")</f>
        <v/>
      </c>
      <c r="GS118" s="160" t="str">
        <f>IF(Tbl.Kosten[[#This Row],[Pnr.]]=GS$7,Tbl.Kosten[[#This Row],[Te financieren]],"")</f>
        <v/>
      </c>
      <c r="GT118" s="160" t="str">
        <f>IF(Tbl.Kosten[[#This Row],[Pnr.]]=GT$7,Tbl.Kosten[[#This Row],[Te financieren]],"")</f>
        <v/>
      </c>
      <c r="GU118" s="160" t="str">
        <f>IF(Tbl.Kosten[[#This Row],[Pnr.]]=GU$7,Tbl.Kosten[[#This Row],[Te financieren]],"")</f>
        <v/>
      </c>
      <c r="GV118" s="160" t="str">
        <f>IF(Tbl.Kosten[[#This Row],[Pnr.]]=GV$7,Tbl.Kosten[[#This Row],[Te financieren]],"")</f>
        <v/>
      </c>
      <c r="GW118" s="160" t="str">
        <f>IF(Tbl.Kosten[[#This Row],[Pnr.]]=GW$7,Tbl.Kosten[[#This Row],[Te financieren]],"")</f>
        <v/>
      </c>
      <c r="GX118" s="160" t="str">
        <f>IF(Tbl.Kosten[[#This Row],[Pnr.]]=GX$7,Tbl.Kosten[[#This Row],[Te financieren]],"")</f>
        <v/>
      </c>
      <c r="GY118" s="160" t="str">
        <f>IF(Tbl.Kosten[[#This Row],[Pnr.]]=GY$7,Tbl.Kosten[[#This Row],[Te financieren]],"")</f>
        <v/>
      </c>
      <c r="GZ118" s="160" t="str">
        <f>IF(Tbl.Kosten[[#This Row],[Pnr.]]=GZ$7,Tbl.Kosten[[#This Row],[Te financieren]],"")</f>
        <v/>
      </c>
      <c r="HA118" s="160" t="str">
        <f>IF(Tbl.Kosten[[#This Row],[Pnr.]]=HA$7,Tbl.Kosten[[#This Row],[Te financieren]],"")</f>
        <v/>
      </c>
      <c r="HB118" s="160" t="str">
        <f>IF(Tbl.Kosten[[#This Row],[Pnr.]]=HB$7,Tbl.Kosten[[#This Row],[Te financieren]],"")</f>
        <v/>
      </c>
      <c r="HC118" s="160" t="str">
        <f>IF(Tbl.Kosten[[#This Row],[Pnr.]]=HC$7,Tbl.Kosten[[#This Row],[Te financieren]],"")</f>
        <v/>
      </c>
      <c r="HD118" s="160" t="str">
        <f>IF(Tbl.Kosten[[#This Row],[Pnr.]]=HD$7,Tbl.Kosten[[#This Row],[Te financieren]],"")</f>
        <v/>
      </c>
      <c r="HE118" s="160" t="str">
        <f>IF(Tbl.Kosten[[#This Row],[Pnr.]]=HE$7,Tbl.Kosten[[#This Row],[Te financieren]],"")</f>
        <v/>
      </c>
      <c r="HF118" s="160" t="str">
        <f>IF(Tbl.Kosten[[#This Row],[Pnr.]]=HF$7,Tbl.Kosten[[#This Row],[Te financieren]],"")</f>
        <v/>
      </c>
      <c r="HG118" s="160" t="str">
        <f>IF(Tbl.Kosten[[#This Row],[Pnr.]]=HG$7,Tbl.Kosten[[#This Row],[Te financieren]],"")</f>
        <v/>
      </c>
      <c r="HH118" s="160" t="str">
        <f>IF(Tbl.Kosten[[#This Row],[Pnr.]]=HH$7,Tbl.Kosten[[#This Row],[Te financieren]],"")</f>
        <v/>
      </c>
      <c r="HI118" s="160" t="str">
        <f>IF(Tbl.Kosten[[#This Row],[Pnr.]]=HI$7,Tbl.Kosten[[#This Row],[Te financieren]],"")</f>
        <v/>
      </c>
      <c r="HJ118" s="160" t="str">
        <f>IF(Tbl.Kosten[[#This Row],[Pnr.]]=HJ$7,Tbl.Kosten[[#This Row],[Te financieren]],"")</f>
        <v/>
      </c>
      <c r="HK118" s="160" t="str">
        <f>IF(Tbl.Kosten[[#This Row],[Pnr.]]=HK$7,Tbl.Kosten[[#This Row],[Te financieren]],"")</f>
        <v/>
      </c>
      <c r="HL118" s="160" t="str">
        <f>IF(Tbl.Kosten[[#This Row],[Pnr.]]=HL$7,Tbl.Kosten[[#This Row],[Te financieren]],"")</f>
        <v/>
      </c>
      <c r="HM118" s="160" t="str">
        <f>IF(Tbl.Kosten[[#This Row],[Pnr.]]=HM$7,Tbl.Kosten[[#This Row],[Te financieren]],"")</f>
        <v/>
      </c>
      <c r="HN118" s="160" t="str">
        <f>IF(Tbl.Kosten[[#This Row],[Pnr.]]=HN$7,Tbl.Kosten[[#This Row],[Te financieren]],"")</f>
        <v/>
      </c>
      <c r="HO118" s="160" t="str">
        <f>IF(Tbl.Kosten[[#This Row],[Pnr.]]=HO$7,Tbl.Kosten[[#This Row],[Te financieren]],"")</f>
        <v/>
      </c>
      <c r="HP118" s="160" t="str">
        <f>IF(Tbl.Kosten[[#This Row],[Pnr.]]=HP$7,Tbl.Kosten[[#This Row],[Te financieren]],"")</f>
        <v/>
      </c>
      <c r="HQ118" s="160" t="str">
        <f>IF(Tbl.Kosten[[#This Row],[Pnr.]]=HQ$7,Tbl.Kosten[[#This Row],[Te financieren]],"")</f>
        <v/>
      </c>
      <c r="HR118" s="160" t="str">
        <f>IF(Tbl.Kosten[[#This Row],[Pnr.]]=HR$7,Tbl.Kosten[[#This Row],[Te financieren]],"")</f>
        <v/>
      </c>
      <c r="HS118" s="160" t="str">
        <f>IF(Tbl.Kosten[[#This Row],[Pnr.]]=HS$7,Tbl.Kosten[[#This Row],[Te financieren]],"")</f>
        <v/>
      </c>
      <c r="HT118" s="160" t="str">
        <f>IF(Tbl.Kosten[[#This Row],[Pnr.]]=HT$7,Tbl.Kosten[[#This Row],[Te financieren]],"")</f>
        <v/>
      </c>
      <c r="HU118" s="160" t="str">
        <f>IF(Tbl.Kosten[[#This Row],[Pnr.]]=HU$7,Tbl.Kosten[[#This Row],[Te financieren]],"")</f>
        <v/>
      </c>
      <c r="HV118" s="160" t="str">
        <f>IF(Tbl.Kosten[[#This Row],[Pnr.]]=HV$7,Tbl.Kosten[[#This Row],[Te financieren]],"")</f>
        <v/>
      </c>
      <c r="HW118" s="160" t="str">
        <f>IF(Tbl.Kosten[[#This Row],[Pnr.]]=HW$7,Tbl.Kosten[[#This Row],[Te financieren]],"")</f>
        <v/>
      </c>
    </row>
    <row r="119" spans="2:231" x14ac:dyDescent="0.3">
      <c r="B119" s="144"/>
      <c r="C119" s="147"/>
      <c r="D119" s="146"/>
      <c r="E119" s="147"/>
      <c r="F119" s="145"/>
      <c r="G119" s="11" t="str">
        <f>IF(Tbl.Kosten[[#This Row],[Medewerker e/o 
functie]]&lt;&gt;"",_xlfn.XLOOKUP(Tbl.Kosten[[#This Row],[Medewerker e/o 
functie]],Tbl.Uurtarief[Medewerker en/of functie],Tbl.Uurtarief[Uurtarief],"",0,1),"")</f>
        <v/>
      </c>
      <c r="H119" s="121">
        <f>IFERROR(Tbl.Kosten[[#This Row],[Uren]]*Tbl.Kosten[[#This Row],[Uurtarief]],0)</f>
        <v>0</v>
      </c>
      <c r="I119" s="119" t="str">
        <f>IF(Tbl.Kosten[[#This Row],[Subtotaal uren]]&lt;&gt;0,_xlfn.XLOOKUP(Tbl.Kosten[[#This Row],[Medewerker e/o 
functie]],Tbl.Uurtarief[Medewerker en/of functie],Tbl.Uurtarief[Kostensoort arbeid],"",0,1),"")</f>
        <v/>
      </c>
      <c r="J119" s="147"/>
      <c r="K119" s="145"/>
      <c r="L119" s="149" t="str">
        <f>IF(Tbl.Kosten[[#This Row],[Activum]]&lt;&gt;"",_xlfn.XLOOKUP(Tbl.Kosten[[#This Row],[Activum]],Tbl.Afschrijvingskosten[Activum],Tbl.Afschrijvingskosten[Tarief per afschrijvings-eenheid],"",0,1),"")</f>
        <v/>
      </c>
      <c r="M119" s="122">
        <f>IFERROR(Tbl.Kosten[[#This Row],[Een-
heden]]*Tbl.Kosten[[#This Row],[Afschrijvings-
tarief]],0)</f>
        <v>0</v>
      </c>
      <c r="N119" s="122" t="str">
        <f>IF(Tbl.Kosten[[#This Row],[Subtotaal afschrijving]]&lt;&gt;0,Lijsten!A117,"")</f>
        <v/>
      </c>
      <c r="O119" s="150"/>
      <c r="P119" s="145"/>
      <c r="Q119" s="148"/>
      <c r="R119" s="122">
        <f>IFERROR(Tbl.Kosten[[#This Row],[Aantal]]*Tbl.Kosten[[#This Row],[Tarief]],0)</f>
        <v>0</v>
      </c>
      <c r="S119" s="8">
        <f>IFERROR(Tbl.Kosten[[#This Row],[Subtotaal overige kosten]]+Tbl.Kosten[[#This Row],[Subtotaal uren]]+Tbl.Kosten[[#This Row],[Subtotaal afschrijving]],0)</f>
        <v>0</v>
      </c>
      <c r="T119" s="8">
        <f>IFERROR(Tbl.Kosten[[#This Row],[Totaal kosten]]*Tbl.Kosten[[#This Row],[Subsidie%]],0)</f>
        <v>0</v>
      </c>
      <c r="U119" s="4" t="str" cm="1">
        <f t="array" ref="U119">IFERROR(_xlfn.IFS(Tbl.Kosten[[#This Row],[Subtotaal uren]]&lt;&gt;0,Tbl.Kosten[[#This Row],[Kostensoort arbeid]],Tbl.Kosten[[#This Row],[Subtotaal afschrijving]]&lt;&gt;0,Tbl.Kosten[[#This Row],[Kostensoort afschrijving]],Tbl.Kosten[[#This Row],[Subtotaal overige kosten]]&lt;&gt;0,Tbl.Kosten[[#This Row],[Kostensoort overig]]),"")</f>
        <v/>
      </c>
      <c r="V119" s="4" t="str">
        <f>IFERROR(_xlfn.XLOOKUP(Tbl.Kosten[[#This Row],[Activiteitencode]],Tbl.Activiteiten[Activiteitcode],Tbl.Activiteiten[Werkpakketcode],"",0,1),"")</f>
        <v/>
      </c>
      <c r="W119" s="4" t="str">
        <f>IFERROR(_xlfn.XLOOKUP(Tbl.Kosten[[#This Row],[Werkpakketcode]],Tbl.Werkpakketten[Werkpakketcode],Tbl.Werkpakketten[Subsidiabele activiteit],"",0,1),"")</f>
        <v/>
      </c>
      <c r="X119" s="12">
        <f>IFERROR(_xlfn.XLOOKUP(Tbl.Kosten[[#This Row],[Sanr.]],Tbl.Subsidiehoogte[SAnr.],Tbl.Subsidiehoogte[Sub. Percentage],0,0,1),0)</f>
        <v>0</v>
      </c>
      <c r="Y119" s="154" t="str">
        <f>IFERROR(_xlfn.XLOOKUP(Tbl.Kosten[[#This Row],[Partnercode]],Tbl.Projectpartners[Partnercode],Tbl.Projectpartners[PNr.],"",0,1),"")</f>
        <v>P1</v>
      </c>
      <c r="Z119" s="158">
        <f>IF(Tbl.Kosten[[#This Row],[Pnr.]]=Z$7,Tbl.Kosten[[#This Row],[Totaal kosten]],"")</f>
        <v>0</v>
      </c>
      <c r="AA119" s="158" t="str">
        <f>IF(Tbl.Kosten[[#This Row],[Pnr.]]=AA$7,Tbl.Kosten[[#This Row],[Totaal kosten]],"")</f>
        <v/>
      </c>
      <c r="AB119" s="158" t="str">
        <f>IF(Tbl.Kosten[[#This Row],[Pnr.]]=AB$7,Tbl.Kosten[[#This Row],[Totaal kosten]],"")</f>
        <v/>
      </c>
      <c r="AC119" s="158" t="str">
        <f>IF(Tbl.Kosten[[#This Row],[Pnr.]]=AC$7,Tbl.Kosten[[#This Row],[Totaal kosten]],"")</f>
        <v/>
      </c>
      <c r="AD119" s="158" t="str">
        <f>IF(Tbl.Kosten[[#This Row],[Pnr.]]=AD$7,Tbl.Kosten[[#This Row],[Totaal kosten]],"")</f>
        <v/>
      </c>
      <c r="AE119" s="158" t="str">
        <f>IF(Tbl.Kosten[[#This Row],[Pnr.]]=AE$7,Tbl.Kosten[[#This Row],[Totaal kosten]],"")</f>
        <v/>
      </c>
      <c r="AF119" s="158" t="str">
        <f>IF(Tbl.Kosten[[#This Row],[Pnr.]]=AF$7,Tbl.Kosten[[#This Row],[Totaal kosten]],"")</f>
        <v/>
      </c>
      <c r="AG119" s="158" t="str">
        <f>IF(Tbl.Kosten[[#This Row],[Pnr.]]=AG$7,Tbl.Kosten[[#This Row],[Totaal kosten]],"")</f>
        <v/>
      </c>
      <c r="AH119" s="158" t="str">
        <f>IF(Tbl.Kosten[[#This Row],[Pnr.]]=AH$7,Tbl.Kosten[[#This Row],[Totaal kosten]],"")</f>
        <v/>
      </c>
      <c r="AI119" s="158" t="str">
        <f>IF(Tbl.Kosten[[#This Row],[Pnr.]]=AI$7,Tbl.Kosten[[#This Row],[Totaal kosten]],"")</f>
        <v/>
      </c>
      <c r="AJ119" s="158" t="str">
        <f>IF(Tbl.Kosten[[#This Row],[Pnr.]]=AJ$7,Tbl.Kosten[[#This Row],[Totaal kosten]],"")</f>
        <v/>
      </c>
      <c r="AK119" s="158" t="str">
        <f>IF(Tbl.Kosten[[#This Row],[Pnr.]]=AK$7,Tbl.Kosten[[#This Row],[Totaal kosten]],"")</f>
        <v/>
      </c>
      <c r="AL119" s="158" t="str">
        <f>IF(Tbl.Kosten[[#This Row],[Pnr.]]=AL$7,Tbl.Kosten[[#This Row],[Totaal kosten]],"")</f>
        <v/>
      </c>
      <c r="AM119" s="158" t="str">
        <f>IF(Tbl.Kosten[[#This Row],[Pnr.]]=AM$7,Tbl.Kosten[[#This Row],[Totaal kosten]],"")</f>
        <v/>
      </c>
      <c r="AN119" s="158" t="str">
        <f>IF(Tbl.Kosten[[#This Row],[Pnr.]]=AN$7,Tbl.Kosten[[#This Row],[Totaal kosten]],"")</f>
        <v/>
      </c>
      <c r="AO119" s="158" t="str">
        <f>IF(Tbl.Kosten[[#This Row],[Pnr.]]=AO$7,Tbl.Kosten[[#This Row],[Totaal kosten]],"")</f>
        <v/>
      </c>
      <c r="AP119" s="158" t="str">
        <f>IF(Tbl.Kosten[[#This Row],[Pnr.]]=AP$7,Tbl.Kosten[[#This Row],[Totaal kosten]],"")</f>
        <v/>
      </c>
      <c r="AQ119" s="158" t="str">
        <f>IF(Tbl.Kosten[[#This Row],[Pnr.]]=AQ$7,Tbl.Kosten[[#This Row],[Totaal kosten]],"")</f>
        <v/>
      </c>
      <c r="AR119" s="158" t="str">
        <f>IF(Tbl.Kosten[[#This Row],[Pnr.]]=AR$7,Tbl.Kosten[[#This Row],[Totaal kosten]],"")</f>
        <v/>
      </c>
      <c r="AS119" s="158" t="str">
        <f>IF(Tbl.Kosten[[#This Row],[Pnr.]]=AS$7,Tbl.Kosten[[#This Row],[Totaal kosten]],"")</f>
        <v/>
      </c>
      <c r="AT119" s="158" t="str">
        <f>IF(Tbl.Kosten[[#This Row],[Pnr.]]=AT$7,Tbl.Kosten[[#This Row],[Totaal kosten]],"")</f>
        <v/>
      </c>
      <c r="AU119" s="158" t="str">
        <f>IF(Tbl.Kosten[[#This Row],[Pnr.]]=AU$7,Tbl.Kosten[[#This Row],[Totaal kosten]],"")</f>
        <v/>
      </c>
      <c r="AV119" s="158" t="str">
        <f>IF(Tbl.Kosten[[#This Row],[Pnr.]]=AV$7,Tbl.Kosten[[#This Row],[Totaal kosten]],"")</f>
        <v/>
      </c>
      <c r="AW119" s="158" t="str">
        <f>IF(Tbl.Kosten[[#This Row],[Pnr.]]=AW$7,Tbl.Kosten[[#This Row],[Totaal kosten]],"")</f>
        <v/>
      </c>
      <c r="AX119" s="158" t="str">
        <f>IF(Tbl.Kosten[[#This Row],[Pnr.]]=AX$7,Tbl.Kosten[[#This Row],[Totaal kosten]],"")</f>
        <v/>
      </c>
      <c r="AY119" s="158" t="str">
        <f>IF(Tbl.Kosten[[#This Row],[Pnr.]]=AY$7,Tbl.Kosten[[#This Row],[Totaal kosten]],"")</f>
        <v/>
      </c>
      <c r="AZ119" s="158" t="str">
        <f>IF(Tbl.Kosten[[#This Row],[Pnr.]]=AZ$7,Tbl.Kosten[[#This Row],[Totaal kosten]],"")</f>
        <v/>
      </c>
      <c r="BA119" s="158" t="str">
        <f>IF(Tbl.Kosten[[#This Row],[Pnr.]]=BA$7,Tbl.Kosten[[#This Row],[Totaal kosten]],"")</f>
        <v/>
      </c>
      <c r="BB119" s="158" t="str">
        <f>IF(Tbl.Kosten[[#This Row],[Pnr.]]=BB$7,Tbl.Kosten[[#This Row],[Totaal kosten]],"")</f>
        <v/>
      </c>
      <c r="BC119" s="158" t="str">
        <f>IF(Tbl.Kosten[[#This Row],[Pnr.]]=BC$7,Tbl.Kosten[[#This Row],[Totaal kosten]],"")</f>
        <v/>
      </c>
      <c r="BD119" s="158" t="str">
        <f>IF(Tbl.Kosten[[#This Row],[Pnr.]]=BD$7,Tbl.Kosten[[#This Row],[Totaal kosten]],"")</f>
        <v/>
      </c>
      <c r="BE119" s="158" t="str">
        <f>IF(Tbl.Kosten[[#This Row],[Pnr.]]=BE$7,Tbl.Kosten[[#This Row],[Totaal kosten]],"")</f>
        <v/>
      </c>
      <c r="BF119" s="158" t="str">
        <f>IF(Tbl.Kosten[[#This Row],[Pnr.]]=BF$7,Tbl.Kosten[[#This Row],[Totaal kosten]],"")</f>
        <v/>
      </c>
      <c r="BG119" s="158" t="str">
        <f>IF(Tbl.Kosten[[#This Row],[Pnr.]]=BG$7,Tbl.Kosten[[#This Row],[Totaal kosten]],"")</f>
        <v/>
      </c>
      <c r="BH119" s="158" t="str">
        <f>IF(Tbl.Kosten[[#This Row],[Pnr.]]=BH$7,Tbl.Kosten[[#This Row],[Totaal kosten]],"")</f>
        <v/>
      </c>
      <c r="BI119" s="158" t="str">
        <f>IF(Tbl.Kosten[[#This Row],[Pnr.]]=BI$7,Tbl.Kosten[[#This Row],[Totaal kosten]],"")</f>
        <v/>
      </c>
      <c r="BJ119" s="158" t="str">
        <f>IF(Tbl.Kosten[[#This Row],[Pnr.]]=BJ$7,Tbl.Kosten[[#This Row],[Totaal kosten]],"")</f>
        <v/>
      </c>
      <c r="BK119" s="158" t="str">
        <f>IF(Tbl.Kosten[[#This Row],[Pnr.]]=BK$7,Tbl.Kosten[[#This Row],[Totaal kosten]],"")</f>
        <v/>
      </c>
      <c r="BL119" s="158" t="str">
        <f>IF(Tbl.Kosten[[#This Row],[Pnr.]]=BL$7,Tbl.Kosten[[#This Row],[Totaal kosten]],"")</f>
        <v/>
      </c>
      <c r="BM119" s="158" t="str">
        <f>IF(Tbl.Kosten[[#This Row],[Pnr.]]=BM$7,Tbl.Kosten[[#This Row],[Totaal kosten]],"")</f>
        <v/>
      </c>
      <c r="BN119" s="158" t="str">
        <f>IF(Tbl.Kosten[[#This Row],[Pnr.]]=BN$7,Tbl.Kosten[[#This Row],[Totaal kosten]],"")</f>
        <v/>
      </c>
      <c r="BO119" s="158" t="str">
        <f>IF(Tbl.Kosten[[#This Row],[Pnr.]]=BO$7,Tbl.Kosten[[#This Row],[Totaal kosten]],"")</f>
        <v/>
      </c>
      <c r="BP119" s="158" t="str">
        <f>IF(Tbl.Kosten[[#This Row],[Pnr.]]=BP$7,Tbl.Kosten[[#This Row],[Totaal kosten]],"")</f>
        <v/>
      </c>
      <c r="BQ119" s="158" t="str">
        <f>IF(Tbl.Kosten[[#This Row],[Pnr.]]=BQ$7,Tbl.Kosten[[#This Row],[Totaal kosten]],"")</f>
        <v/>
      </c>
      <c r="BR119" s="158" t="str">
        <f>IF(Tbl.Kosten[[#This Row],[Pnr.]]=BR$7,Tbl.Kosten[[#This Row],[Totaal kosten]],"")</f>
        <v/>
      </c>
      <c r="BS119" s="158" t="str">
        <f>IF(Tbl.Kosten[[#This Row],[Pnr.]]=BS$7,Tbl.Kosten[[#This Row],[Totaal kosten]],"")</f>
        <v/>
      </c>
      <c r="BT119" s="158" t="str">
        <f>IF(Tbl.Kosten[[#This Row],[Pnr.]]=BT$7,Tbl.Kosten[[#This Row],[Totaal kosten]],"")</f>
        <v/>
      </c>
      <c r="BU119" s="158" t="str">
        <f>IF(Tbl.Kosten[[#This Row],[Pnr.]]=BU$7,Tbl.Kosten[[#This Row],[Totaal kosten]],"")</f>
        <v/>
      </c>
      <c r="BV119" s="158" t="str">
        <f>IF(Tbl.Kosten[[#This Row],[Pnr.]]=BV$7,Tbl.Kosten[[#This Row],[Totaal kosten]],"")</f>
        <v/>
      </c>
      <c r="BW119" s="158" t="str">
        <f>IF(Tbl.Kosten[[#This Row],[Pnr.]]=BW$7,Tbl.Kosten[[#This Row],[Totaal kosten]],"")</f>
        <v/>
      </c>
      <c r="BX119" s="158" t="str">
        <f>IFERROR(_xlfn.XLOOKUP(Tbl.Kosten[[#This Row],[Werkpakketcode]],Tbl.Werkpakketten[Werkpakketcode],Tbl.Werkpakketten[WPnr.],"",0,1),"")</f>
        <v/>
      </c>
      <c r="BY119" s="158" t="str">
        <f>IF(Tbl.Kosten[[#This Row],[WPnr.]]=BY$7,Tbl.Kosten[[#This Row],[Totaal kosten]],"")</f>
        <v/>
      </c>
      <c r="BZ119" s="158" t="str">
        <f>IF(Tbl.Kosten[[#This Row],[WPnr.]]=BZ$7,Tbl.Kosten[[#This Row],[Totaal kosten]],"")</f>
        <v/>
      </c>
      <c r="CA119" s="158" t="str">
        <f>IF(Tbl.Kosten[[#This Row],[WPnr.]]=CA$7,Tbl.Kosten[[#This Row],[Totaal kosten]],"")</f>
        <v/>
      </c>
      <c r="CB119" s="158" t="str">
        <f>IF(Tbl.Kosten[[#This Row],[WPnr.]]=CB$7,Tbl.Kosten[[#This Row],[Totaal kosten]],"")</f>
        <v/>
      </c>
      <c r="CC119" s="158" t="str">
        <f>IF(Tbl.Kosten[[#This Row],[WPnr.]]=CC$7,Tbl.Kosten[[#This Row],[Totaal kosten]],"")</f>
        <v/>
      </c>
      <c r="CD119" s="158" t="str">
        <f>IF(Tbl.Kosten[[#This Row],[WPnr.]]=CD$7,Tbl.Kosten[[#This Row],[Totaal kosten]],"")</f>
        <v/>
      </c>
      <c r="CE119" s="158" t="str">
        <f>IF(Tbl.Kosten[[#This Row],[WPnr.]]=CE$7,Tbl.Kosten[[#This Row],[Totaal kosten]],"")</f>
        <v/>
      </c>
      <c r="CF119" s="158" t="str">
        <f>IF(Tbl.Kosten[[#This Row],[WPnr.]]=CF$7,Tbl.Kosten[[#This Row],[Totaal kosten]],"")</f>
        <v/>
      </c>
      <c r="CG119" s="158" t="str">
        <f>IF(Tbl.Kosten[[#This Row],[WPnr.]]=CG$7,Tbl.Kosten[[#This Row],[Totaal kosten]],"")</f>
        <v/>
      </c>
      <c r="CH119" s="158" t="str">
        <f>IF(Tbl.Kosten[[#This Row],[WPnr.]]=CH$7,Tbl.Kosten[[#This Row],[Totaal kosten]],"")</f>
        <v/>
      </c>
      <c r="CI119" s="158" t="str">
        <f>IF(Tbl.Kosten[[#This Row],[WPnr.]]=CI$7,Tbl.Kosten[[#This Row],[Totaal kosten]],"")</f>
        <v/>
      </c>
      <c r="CJ119" s="158" t="str">
        <f>IF(Tbl.Kosten[[#This Row],[WPnr.]]=CJ$7,Tbl.Kosten[[#This Row],[Totaal kosten]],"")</f>
        <v/>
      </c>
      <c r="CK119" s="158" t="str">
        <f>IF(Tbl.Kosten[[#This Row],[WPnr.]]=CK$7,Tbl.Kosten[[#This Row],[Totaal kosten]],"")</f>
        <v/>
      </c>
      <c r="CL119" s="158" t="str">
        <f>IF(Tbl.Kosten[[#This Row],[WPnr.]]=CL$7,Tbl.Kosten[[#This Row],[Totaal kosten]],"")</f>
        <v/>
      </c>
      <c r="CM119" s="158" t="str">
        <f>IF(Tbl.Kosten[[#This Row],[WPnr.]]=CM$7,Tbl.Kosten[[#This Row],[Totaal kosten]],"")</f>
        <v/>
      </c>
      <c r="CN119" s="158" t="str">
        <f>IF(Tbl.Kosten[[#This Row],[WPnr.]]=CN$7,Tbl.Kosten[[#This Row],[Totaal kosten]],"")</f>
        <v/>
      </c>
      <c r="CO119" s="158" t="str">
        <f>IF(Tbl.Kosten[[#This Row],[WPnr.]]=CO$7,Tbl.Kosten[[#This Row],[Totaal kosten]],"")</f>
        <v/>
      </c>
      <c r="CP119" s="158" t="str">
        <f>IF(Tbl.Kosten[[#This Row],[WPnr.]]=CP$7,Tbl.Kosten[[#This Row],[Totaal kosten]],"")</f>
        <v/>
      </c>
      <c r="CQ119" s="158" t="str">
        <f>IF(Tbl.Kosten[[#This Row],[WPnr.]]=CQ$7,Tbl.Kosten[[#This Row],[Totaal kosten]],"")</f>
        <v/>
      </c>
      <c r="CR119" s="158" t="str">
        <f>IF(Tbl.Kosten[[#This Row],[WPnr.]]=CR$7,Tbl.Kosten[[#This Row],[Totaal kosten]],"")</f>
        <v/>
      </c>
      <c r="CS119" s="158" t="str">
        <f>IF(Tbl.Kosten[[#This Row],[WPnr.]]=CS$7,Tbl.Kosten[[#This Row],[Totaal kosten]],"")</f>
        <v/>
      </c>
      <c r="CT119" s="158" t="str">
        <f>IF(Tbl.Kosten[[#This Row],[WPnr.]]=CT$7,Tbl.Kosten[[#This Row],[Totaal kosten]],"")</f>
        <v/>
      </c>
      <c r="CU119" s="158" t="str">
        <f>IF(Tbl.Kosten[[#This Row],[WPnr.]]=CU$7,Tbl.Kosten[[#This Row],[Totaal kosten]],"")</f>
        <v/>
      </c>
      <c r="CV119" s="158" t="str">
        <f>IF(Tbl.Kosten[[#This Row],[WPnr.]]=CV$7,Tbl.Kosten[[#This Row],[Totaal kosten]],"")</f>
        <v/>
      </c>
      <c r="CW119" s="158" t="str">
        <f>IF(Tbl.Kosten[[#This Row],[WPnr.]]=CW$7,Tbl.Kosten[[#This Row],[Totaal kosten]],"")</f>
        <v/>
      </c>
      <c r="CX119" s="158" t="str">
        <f>IF(Tbl.Kosten[[#This Row],[WPnr.]]=CX$7,Tbl.Kosten[[#This Row],[Totaal kosten]],"")</f>
        <v/>
      </c>
      <c r="CY119" s="158" t="str">
        <f>IF(Tbl.Kosten[[#This Row],[WPnr.]]=CY$7,Tbl.Kosten[[#This Row],[Totaal kosten]],"")</f>
        <v/>
      </c>
      <c r="CZ119" s="158" t="str">
        <f>IF(Tbl.Kosten[[#This Row],[WPnr.]]=CZ$7,Tbl.Kosten[[#This Row],[Totaal kosten]],"")</f>
        <v/>
      </c>
      <c r="DA119" s="158" t="str">
        <f>IF(Tbl.Kosten[[#This Row],[WPnr.]]=DA$7,Tbl.Kosten[[#This Row],[Totaal kosten]],"")</f>
        <v/>
      </c>
      <c r="DB119" s="158" t="str">
        <f>IF(Tbl.Kosten[[#This Row],[WPnr.]]=DB$7,Tbl.Kosten[[#This Row],[Totaal kosten]],"")</f>
        <v/>
      </c>
      <c r="DC119" s="158" t="str">
        <f>IF(Tbl.Kosten[[#This Row],[WPnr.]]=DC$7,Tbl.Kosten[[#This Row],[Totaal kosten]],"")</f>
        <v/>
      </c>
      <c r="DD119" s="158" t="str">
        <f>IF(Tbl.Kosten[[#This Row],[WPnr.]]=DD$7,Tbl.Kosten[[#This Row],[Totaal kosten]],"")</f>
        <v/>
      </c>
      <c r="DE119" s="158" t="str">
        <f>IF(Tbl.Kosten[[#This Row],[WPnr.]]=DE$7,Tbl.Kosten[[#This Row],[Totaal kosten]],"")</f>
        <v/>
      </c>
      <c r="DF119" s="158" t="str">
        <f>IF(Tbl.Kosten[[#This Row],[WPnr.]]=DF$7,Tbl.Kosten[[#This Row],[Totaal kosten]],"")</f>
        <v/>
      </c>
      <c r="DG119" s="158" t="str">
        <f>IF(Tbl.Kosten[[#This Row],[WPnr.]]=DG$7,Tbl.Kosten[[#This Row],[Totaal kosten]],"")</f>
        <v/>
      </c>
      <c r="DH119" s="158" t="str">
        <f>IF(Tbl.Kosten[[#This Row],[WPnr.]]=DH$7,Tbl.Kosten[[#This Row],[Totaal kosten]],"")</f>
        <v/>
      </c>
      <c r="DI119" s="158" t="str">
        <f>IF(Tbl.Kosten[[#This Row],[WPnr.]]=DI$7,Tbl.Kosten[[#This Row],[Totaal kosten]],"")</f>
        <v/>
      </c>
      <c r="DJ119" s="158" t="str">
        <f>IF(Tbl.Kosten[[#This Row],[WPnr.]]=DJ$7,Tbl.Kosten[[#This Row],[Totaal kosten]],"")</f>
        <v/>
      </c>
      <c r="DK119" s="158" t="str">
        <f>IF(Tbl.Kosten[[#This Row],[WPnr.]]=DK$7,Tbl.Kosten[[#This Row],[Totaal kosten]],"")</f>
        <v/>
      </c>
      <c r="DL119" s="158" t="str">
        <f>IF(Tbl.Kosten[[#This Row],[WPnr.]]=DL$7,Tbl.Kosten[[#This Row],[Totaal kosten]],"")</f>
        <v/>
      </c>
      <c r="DM119" s="158" t="str">
        <f>IF(Tbl.Kosten[[#This Row],[WPnr.]]=DM$7,Tbl.Kosten[[#This Row],[Totaal kosten]],"")</f>
        <v/>
      </c>
      <c r="DN119" s="158" t="str">
        <f>IF(Tbl.Kosten[[#This Row],[WPnr.]]=DN$7,Tbl.Kosten[[#This Row],[Totaal kosten]],"")</f>
        <v/>
      </c>
      <c r="DO119" s="158" t="str">
        <f>IF(Tbl.Kosten[[#This Row],[WPnr.]]=DO$7,Tbl.Kosten[[#This Row],[Totaal kosten]],"")</f>
        <v/>
      </c>
      <c r="DP119" s="158" t="str">
        <f>IF(Tbl.Kosten[[#This Row],[WPnr.]]=DP$7,Tbl.Kosten[[#This Row],[Totaal kosten]],"")</f>
        <v/>
      </c>
      <c r="DQ119" s="158" t="str">
        <f>IF(Tbl.Kosten[[#This Row],[WPnr.]]=DQ$7,Tbl.Kosten[[#This Row],[Totaal kosten]],"")</f>
        <v/>
      </c>
      <c r="DR119" s="158" t="str">
        <f>IF(Tbl.Kosten[[#This Row],[WPnr.]]=DR$7,Tbl.Kosten[[#This Row],[Totaal kosten]],"")</f>
        <v/>
      </c>
      <c r="DS119" s="158" t="str">
        <f>IF(Tbl.Kosten[[#This Row],[WPnr.]]=DS$7,Tbl.Kosten[[#This Row],[Totaal kosten]],"")</f>
        <v/>
      </c>
      <c r="DT119" s="158" t="str">
        <f>IF(Tbl.Kosten[[#This Row],[WPnr.]]=DT$7,Tbl.Kosten[[#This Row],[Totaal kosten]],"")</f>
        <v/>
      </c>
      <c r="DU119" s="158" t="str">
        <f>IF(Tbl.Kosten[[#This Row],[WPnr.]]=DU$7,Tbl.Kosten[[#This Row],[Totaal kosten]],"")</f>
        <v/>
      </c>
      <c r="DV119" s="158" t="str">
        <f>IF(Tbl.Kosten[[#This Row],[WPnr.]]=DV$7,Tbl.Kosten[[#This Row],[Totaal kosten]],"")</f>
        <v/>
      </c>
      <c r="DW119" s="160" t="str">
        <f>IFERROR(_xlfn.XLOOKUP(Tbl.Kosten[[#This Row],[Kostensoort]],Tbl.Kostensoorten[Kostensoorten],Tbl.Kostensoorten[KSnr.],"",0,1),"")</f>
        <v/>
      </c>
      <c r="DX119" s="160" t="str">
        <f>IF(Tbl.Kosten[[#This Row],[KSnr.]]=DX$7,Tbl.Kosten[[#This Row],[Totaal kosten]],"")</f>
        <v/>
      </c>
      <c r="DY119" s="160" t="str">
        <f>IF(Tbl.Kosten[[#This Row],[KSnr.]]=DY$7,Tbl.Kosten[[#This Row],[Totaal kosten]],"")</f>
        <v/>
      </c>
      <c r="DZ119" s="160" t="str">
        <f>IF(Tbl.Kosten[[#This Row],[KSnr.]]=DZ$7,Tbl.Kosten[[#This Row],[Totaal kosten]],"")</f>
        <v/>
      </c>
      <c r="EA119" s="160" t="str">
        <f>IF(Tbl.Kosten[[#This Row],[KSnr.]]=EA$7,Tbl.Kosten[[#This Row],[Totaal kosten]],"")</f>
        <v/>
      </c>
      <c r="EB119" s="160" t="str">
        <f>IF(Tbl.Kosten[[#This Row],[KSnr.]]=EB$7,Tbl.Kosten[[#This Row],[Totaal kosten]],"")</f>
        <v/>
      </c>
      <c r="EC119" s="160" t="str">
        <f>IF(Tbl.Kosten[[#This Row],[KSnr.]]=EC$7,Tbl.Kosten[[#This Row],[Totaal kosten]],"")</f>
        <v/>
      </c>
      <c r="ED119" s="160" t="str">
        <f>IF(Tbl.Kosten[[#This Row],[KSnr.]]=ED$7,Tbl.Kosten[[#This Row],[Totaal kosten]],"")</f>
        <v/>
      </c>
      <c r="EE119" s="160" t="str">
        <f>IF(Tbl.Kosten[[#This Row],[KSnr.]]=EE$7,Tbl.Kosten[[#This Row],[Totaal kosten]],"")</f>
        <v/>
      </c>
      <c r="EF119" s="160" t="str">
        <f>IF(Tbl.Kosten[[#This Row],[KSnr.]]=EF$7,Tbl.Kosten[[#This Row],[Totaal kosten]],"")</f>
        <v/>
      </c>
      <c r="EG119" s="160" t="str">
        <f>IF(Tbl.Kosten[[#This Row],[KSnr.]]=EG$7,Tbl.Kosten[[#This Row],[Totaal kosten]],"")</f>
        <v/>
      </c>
      <c r="EH119" s="160" t="str">
        <f>IF(Tbl.Kosten[[#This Row],[KSnr.]]=EH$7,Tbl.Kosten[[#This Row],[Totaal kosten]],"")</f>
        <v/>
      </c>
      <c r="EI119" s="160" t="str">
        <f>IF(Tbl.Kosten[[#This Row],[KSnr.]]=EI$7,Tbl.Kosten[[#This Row],[Totaal kosten]],"")</f>
        <v/>
      </c>
      <c r="EJ119" s="160" t="str">
        <f>IF(Tbl.Kosten[[#This Row],[KSnr.]]=EJ$7,Tbl.Kosten[[#This Row],[Totaal kosten]],"")</f>
        <v/>
      </c>
      <c r="EK119" s="160" t="str">
        <f>IF(Tbl.Kosten[[#This Row],[KSnr.]]=EK$7,Tbl.Kosten[[#This Row],[Totaal kosten]],"")</f>
        <v/>
      </c>
      <c r="EL119" s="160" t="str">
        <f>IF(Tbl.Kosten[[#This Row],[KSnr.]]=EL$7,Tbl.Kosten[[#This Row],[Totaal kosten]],"")</f>
        <v/>
      </c>
      <c r="EM119" s="160" t="str">
        <f>IF(Tbl.Kosten[[#This Row],[KSnr.]]=EM$7,Tbl.Kosten[[#This Row],[Totaal kosten]],"")</f>
        <v/>
      </c>
      <c r="EN119" s="160" t="str">
        <f>IF(Tbl.Kosten[[#This Row],[KSnr.]]=EN$7,Tbl.Kosten[[#This Row],[Totaal kosten]],"")</f>
        <v/>
      </c>
      <c r="EO119" s="160" t="str">
        <f>IF(Tbl.Kosten[[#This Row],[KSnr.]]=EO$7,Tbl.Kosten[[#This Row],[Totaal kosten]],"")</f>
        <v/>
      </c>
      <c r="EP119" s="160" t="str">
        <f>IF(Tbl.Kosten[[#This Row],[KSnr.]]=EP$7,Tbl.Kosten[[#This Row],[Totaal kosten]],"")</f>
        <v/>
      </c>
      <c r="EQ119" s="160" t="str">
        <f>IF(Tbl.Kosten[[#This Row],[KSnr.]]=EQ$7,Tbl.Kosten[[#This Row],[Totaal kosten]],"")</f>
        <v/>
      </c>
      <c r="ER119" s="154" t="str">
        <f>IFERROR(_xlfn.XLOOKUP(Tbl.Kosten[[#This Row],[Subsidieactiviteit]],Tbl.Subsidiehoogte[Subsidieactiviteit],Tbl.Subsidiehoogte[SAnr.],"",0,1),"")</f>
        <v/>
      </c>
      <c r="ES119" s="160" t="str">
        <f>IF(Tbl.Kosten[[#This Row],[Sanr.]]=ES$7,Tbl.Kosten[[#This Row],[Totaal kosten]],"")</f>
        <v/>
      </c>
      <c r="ET119" s="160" t="str">
        <f>IF(Tbl.Kosten[[#This Row],[Sanr.]]=ET$7,Tbl.Kosten[[#This Row],[Totaal kosten]],"")</f>
        <v/>
      </c>
      <c r="EU119" s="160" t="str">
        <f>IF(Tbl.Kosten[[#This Row],[Sanr.]]=EU$7,Tbl.Kosten[[#This Row],[Totaal kosten]],"")</f>
        <v/>
      </c>
      <c r="EV119" s="160" t="str">
        <f>IF(Tbl.Kosten[[#This Row],[Sanr.]]=EV$7,Tbl.Kosten[[#This Row],[Totaal kosten]],"")</f>
        <v/>
      </c>
      <c r="EW119" s="160" t="str">
        <f>IF(Tbl.Kosten[[#This Row],[Sanr.]]=EW$7,Tbl.Kosten[[#This Row],[Totaal kosten]],"")</f>
        <v/>
      </c>
      <c r="EX119" s="160" t="str">
        <f>IF(Tbl.Kosten[[#This Row],[Sanr.]]=EX$7,Tbl.Kosten[[#This Row],[Totaal kosten]],"")</f>
        <v/>
      </c>
      <c r="EY119" s="160" t="str">
        <f>IF(Tbl.Kosten[[#This Row],[Sanr.]]=EY$7,Tbl.Kosten[[#This Row],[Totaal kosten]],"")</f>
        <v/>
      </c>
      <c r="EZ119" s="160" t="str">
        <f>IF(Tbl.Kosten[[#This Row],[Sanr.]]=EZ$7,Tbl.Kosten[[#This Row],[Totaal kosten]],"")</f>
        <v/>
      </c>
      <c r="FA119" s="160" t="str">
        <f>IF(Tbl.Kosten[[#This Row],[Sanr.]]=FA$7,Tbl.Kosten[[#This Row],[Totaal kosten]],"")</f>
        <v/>
      </c>
      <c r="FB119" s="160" t="str">
        <f>IF(Tbl.Kosten[[#This Row],[Sanr.]]=FB$7,Tbl.Kosten[[#This Row],[Totaal kosten]],"")</f>
        <v/>
      </c>
      <c r="FC119" s="160" t="str">
        <f>IF(Tbl.Kosten[[#This Row],[Sanr.]]=FC$7,Tbl.Kosten[[#This Row],[Totaal kosten]],"")</f>
        <v/>
      </c>
      <c r="FD119" s="160" t="str">
        <f>IF(Tbl.Kosten[[#This Row],[Sanr.]]=FD$7,Tbl.Kosten[[#This Row],[Totaal kosten]],"")</f>
        <v/>
      </c>
      <c r="FE119" s="160" t="str">
        <f>IF(Tbl.Kosten[[#This Row],[Sanr.]]=FE$7,Tbl.Kosten[[#This Row],[Totaal kosten]],"")</f>
        <v/>
      </c>
      <c r="FF119" s="160" t="str">
        <f>IF(Tbl.Kosten[[#This Row],[Sanr.]]=FF$7,Tbl.Kosten[[#This Row],[Totaal kosten]],"")</f>
        <v/>
      </c>
      <c r="FG119" s="160" t="str">
        <f>IF(Tbl.Kosten[[#This Row],[Sanr.]]=FG$7,Tbl.Kosten[[#This Row],[Totaal kosten]],"")</f>
        <v/>
      </c>
      <c r="FH119" s="160" t="str">
        <f>IF(Tbl.Kosten[[#This Row],[Sanr.]]=FH$7,Tbl.Kosten[[#This Row],[Totaal kosten]],"")</f>
        <v/>
      </c>
      <c r="FI119" s="160" t="str">
        <f>IF(Tbl.Kosten[[#This Row],[Sanr.]]=FI$7,Tbl.Kosten[[#This Row],[Totaal kosten]],"")</f>
        <v/>
      </c>
      <c r="FJ119" s="160" t="str">
        <f>IF(Tbl.Kosten[[#This Row],[Sanr.]]=FJ$7,Tbl.Kosten[[#This Row],[Totaal kosten]],"")</f>
        <v/>
      </c>
      <c r="FK119" s="160" t="str">
        <f>IF(Tbl.Kosten[[#This Row],[Sanr.]]=FK$7,Tbl.Kosten[[#This Row],[Totaal kosten]],"")</f>
        <v/>
      </c>
      <c r="FL119" s="160" t="str">
        <f>IF(Tbl.Kosten[[#This Row],[Sanr.]]=FL$7,Tbl.Kosten[[#This Row],[Totaal kosten]],"")</f>
        <v/>
      </c>
      <c r="FM119" s="160" t="str">
        <f>IF(Tbl.Kosten[[#This Row],[Sanr.]]=FM$7,Tbl.Kosten[[#This Row],[Totaal kosten]],"")</f>
        <v/>
      </c>
      <c r="FN119" s="160" t="str">
        <f>IF(Tbl.Kosten[[#This Row],[Sanr.]]=FN$7,Tbl.Kosten[[#This Row],[Totaal kosten]],"")</f>
        <v/>
      </c>
      <c r="FO119" s="160" t="str">
        <f>IF(Tbl.Kosten[[#This Row],[Sanr.]]=FO$7,Tbl.Kosten[[#This Row],[Totaal kosten]],"")</f>
        <v/>
      </c>
      <c r="FP119" s="160" t="str">
        <f>IF(Tbl.Kosten[[#This Row],[Sanr.]]=FP$7,Tbl.Kosten[[#This Row],[Totaal kosten]],"")</f>
        <v/>
      </c>
      <c r="FQ119" s="160" t="str">
        <f>IF(Tbl.Kosten[[#This Row],[Sanr.]]=FQ$7,Tbl.Kosten[[#This Row],[Totaal kosten]],"")</f>
        <v/>
      </c>
      <c r="FR119" s="160" t="str">
        <f>IF(Tbl.Kosten[[#This Row],[Sanr.]]=FR$7,Tbl.Kosten[[#This Row],[Totaal kosten]],"")</f>
        <v/>
      </c>
      <c r="FS119" s="160" t="str">
        <f>IF(Tbl.Kosten[[#This Row],[Sanr.]]=FS$7,Tbl.Kosten[[#This Row],[Totaal kosten]],"")</f>
        <v/>
      </c>
      <c r="FT119" s="160" t="str">
        <f>IF(Tbl.Kosten[[#This Row],[Sanr.]]=FT$7,Tbl.Kosten[[#This Row],[Totaal kosten]],"")</f>
        <v/>
      </c>
      <c r="FU119" s="160" t="str">
        <f>IF(Tbl.Kosten[[#This Row],[Sanr.]]=FU$7,Tbl.Kosten[[#This Row],[Totaal kosten]],"")</f>
        <v/>
      </c>
      <c r="FV119" s="160" t="str">
        <f>IF(Tbl.Kosten[[#This Row],[Sanr.]]=FV$7,Tbl.Kosten[[#This Row],[Totaal kosten]],"")</f>
        <v/>
      </c>
      <c r="FW119" s="160" t="str">
        <f>IFERROR(_xlfn.XLOOKUP(Tbl.Kosten[[#This Row],[Activiteitencode]],Tbl.Activiteiten[Activiteitcode],Tbl.Activiteiten[Anr.],"",0,1),"")</f>
        <v/>
      </c>
      <c r="FX119" s="181" t="str">
        <f>_xlfn.CONCAT(Tbl.Kosten[[#This Row],[Pnr.]],Tbl.Kosten[[#This Row],[Sanr.]])</f>
        <v>P1</v>
      </c>
      <c r="FY119" s="160">
        <f>Tbl.Kosten[[#This Row],[Totaal kosten]]-Tbl.Kosten[[#This Row],[Subsidie]]</f>
        <v>0</v>
      </c>
      <c r="FZ119" s="160">
        <f>IF(Tbl.Kosten[[#This Row],[Pnr.]]=FZ$7,Tbl.Kosten[[#This Row],[Te financieren]],"")</f>
        <v>0</v>
      </c>
      <c r="GA119" s="160" t="str">
        <f>IF(Tbl.Kosten[[#This Row],[Pnr.]]=GA$7,Tbl.Kosten[[#This Row],[Te financieren]],"")</f>
        <v/>
      </c>
      <c r="GB119" s="160" t="str">
        <f>IF(Tbl.Kosten[[#This Row],[Pnr.]]=GB$7,Tbl.Kosten[[#This Row],[Te financieren]],"")</f>
        <v/>
      </c>
      <c r="GC119" s="160" t="str">
        <f>IF(Tbl.Kosten[[#This Row],[Pnr.]]=GC$7,Tbl.Kosten[[#This Row],[Te financieren]],"")</f>
        <v/>
      </c>
      <c r="GD119" s="160" t="str">
        <f>IF(Tbl.Kosten[[#This Row],[Pnr.]]=GD$7,Tbl.Kosten[[#This Row],[Te financieren]],"")</f>
        <v/>
      </c>
      <c r="GE119" s="160" t="str">
        <f>IF(Tbl.Kosten[[#This Row],[Pnr.]]=GE$7,Tbl.Kosten[[#This Row],[Te financieren]],"")</f>
        <v/>
      </c>
      <c r="GF119" s="160" t="str">
        <f>IF(Tbl.Kosten[[#This Row],[Pnr.]]=GF$7,Tbl.Kosten[[#This Row],[Te financieren]],"")</f>
        <v/>
      </c>
      <c r="GG119" s="160" t="str">
        <f>IF(Tbl.Kosten[[#This Row],[Pnr.]]=GG$7,Tbl.Kosten[[#This Row],[Te financieren]],"")</f>
        <v/>
      </c>
      <c r="GH119" s="160" t="str">
        <f>IF(Tbl.Kosten[[#This Row],[Pnr.]]=GH$7,Tbl.Kosten[[#This Row],[Te financieren]],"")</f>
        <v/>
      </c>
      <c r="GI119" s="160" t="str">
        <f>IF(Tbl.Kosten[[#This Row],[Pnr.]]=GI$7,Tbl.Kosten[[#This Row],[Te financieren]],"")</f>
        <v/>
      </c>
      <c r="GJ119" s="160" t="str">
        <f>IF(Tbl.Kosten[[#This Row],[Pnr.]]=GJ$7,Tbl.Kosten[[#This Row],[Te financieren]],"")</f>
        <v/>
      </c>
      <c r="GK119" s="160" t="str">
        <f>IF(Tbl.Kosten[[#This Row],[Pnr.]]=GK$7,Tbl.Kosten[[#This Row],[Te financieren]],"")</f>
        <v/>
      </c>
      <c r="GL119" s="160" t="str">
        <f>IF(Tbl.Kosten[[#This Row],[Pnr.]]=GL$7,Tbl.Kosten[[#This Row],[Te financieren]],"")</f>
        <v/>
      </c>
      <c r="GM119" s="160" t="str">
        <f>IF(Tbl.Kosten[[#This Row],[Pnr.]]=GM$7,Tbl.Kosten[[#This Row],[Te financieren]],"")</f>
        <v/>
      </c>
      <c r="GN119" s="160" t="str">
        <f>IF(Tbl.Kosten[[#This Row],[Pnr.]]=GN$7,Tbl.Kosten[[#This Row],[Te financieren]],"")</f>
        <v/>
      </c>
      <c r="GO119" s="160" t="str">
        <f>IF(Tbl.Kosten[[#This Row],[Pnr.]]=GO$7,Tbl.Kosten[[#This Row],[Te financieren]],"")</f>
        <v/>
      </c>
      <c r="GP119" s="160" t="str">
        <f>IF(Tbl.Kosten[[#This Row],[Pnr.]]=GP$7,Tbl.Kosten[[#This Row],[Te financieren]],"")</f>
        <v/>
      </c>
      <c r="GQ119" s="160" t="str">
        <f>IF(Tbl.Kosten[[#This Row],[Pnr.]]=GQ$7,Tbl.Kosten[[#This Row],[Te financieren]],"")</f>
        <v/>
      </c>
      <c r="GR119" s="160" t="str">
        <f>IF(Tbl.Kosten[[#This Row],[Pnr.]]=GR$7,Tbl.Kosten[[#This Row],[Te financieren]],"")</f>
        <v/>
      </c>
      <c r="GS119" s="160" t="str">
        <f>IF(Tbl.Kosten[[#This Row],[Pnr.]]=GS$7,Tbl.Kosten[[#This Row],[Te financieren]],"")</f>
        <v/>
      </c>
      <c r="GT119" s="160" t="str">
        <f>IF(Tbl.Kosten[[#This Row],[Pnr.]]=GT$7,Tbl.Kosten[[#This Row],[Te financieren]],"")</f>
        <v/>
      </c>
      <c r="GU119" s="160" t="str">
        <f>IF(Tbl.Kosten[[#This Row],[Pnr.]]=GU$7,Tbl.Kosten[[#This Row],[Te financieren]],"")</f>
        <v/>
      </c>
      <c r="GV119" s="160" t="str">
        <f>IF(Tbl.Kosten[[#This Row],[Pnr.]]=GV$7,Tbl.Kosten[[#This Row],[Te financieren]],"")</f>
        <v/>
      </c>
      <c r="GW119" s="160" t="str">
        <f>IF(Tbl.Kosten[[#This Row],[Pnr.]]=GW$7,Tbl.Kosten[[#This Row],[Te financieren]],"")</f>
        <v/>
      </c>
      <c r="GX119" s="160" t="str">
        <f>IF(Tbl.Kosten[[#This Row],[Pnr.]]=GX$7,Tbl.Kosten[[#This Row],[Te financieren]],"")</f>
        <v/>
      </c>
      <c r="GY119" s="160" t="str">
        <f>IF(Tbl.Kosten[[#This Row],[Pnr.]]=GY$7,Tbl.Kosten[[#This Row],[Te financieren]],"")</f>
        <v/>
      </c>
      <c r="GZ119" s="160" t="str">
        <f>IF(Tbl.Kosten[[#This Row],[Pnr.]]=GZ$7,Tbl.Kosten[[#This Row],[Te financieren]],"")</f>
        <v/>
      </c>
      <c r="HA119" s="160" t="str">
        <f>IF(Tbl.Kosten[[#This Row],[Pnr.]]=HA$7,Tbl.Kosten[[#This Row],[Te financieren]],"")</f>
        <v/>
      </c>
      <c r="HB119" s="160" t="str">
        <f>IF(Tbl.Kosten[[#This Row],[Pnr.]]=HB$7,Tbl.Kosten[[#This Row],[Te financieren]],"")</f>
        <v/>
      </c>
      <c r="HC119" s="160" t="str">
        <f>IF(Tbl.Kosten[[#This Row],[Pnr.]]=HC$7,Tbl.Kosten[[#This Row],[Te financieren]],"")</f>
        <v/>
      </c>
      <c r="HD119" s="160" t="str">
        <f>IF(Tbl.Kosten[[#This Row],[Pnr.]]=HD$7,Tbl.Kosten[[#This Row],[Te financieren]],"")</f>
        <v/>
      </c>
      <c r="HE119" s="160" t="str">
        <f>IF(Tbl.Kosten[[#This Row],[Pnr.]]=HE$7,Tbl.Kosten[[#This Row],[Te financieren]],"")</f>
        <v/>
      </c>
      <c r="HF119" s="160" t="str">
        <f>IF(Tbl.Kosten[[#This Row],[Pnr.]]=HF$7,Tbl.Kosten[[#This Row],[Te financieren]],"")</f>
        <v/>
      </c>
      <c r="HG119" s="160" t="str">
        <f>IF(Tbl.Kosten[[#This Row],[Pnr.]]=HG$7,Tbl.Kosten[[#This Row],[Te financieren]],"")</f>
        <v/>
      </c>
      <c r="HH119" s="160" t="str">
        <f>IF(Tbl.Kosten[[#This Row],[Pnr.]]=HH$7,Tbl.Kosten[[#This Row],[Te financieren]],"")</f>
        <v/>
      </c>
      <c r="HI119" s="160" t="str">
        <f>IF(Tbl.Kosten[[#This Row],[Pnr.]]=HI$7,Tbl.Kosten[[#This Row],[Te financieren]],"")</f>
        <v/>
      </c>
      <c r="HJ119" s="160" t="str">
        <f>IF(Tbl.Kosten[[#This Row],[Pnr.]]=HJ$7,Tbl.Kosten[[#This Row],[Te financieren]],"")</f>
        <v/>
      </c>
      <c r="HK119" s="160" t="str">
        <f>IF(Tbl.Kosten[[#This Row],[Pnr.]]=HK$7,Tbl.Kosten[[#This Row],[Te financieren]],"")</f>
        <v/>
      </c>
      <c r="HL119" s="160" t="str">
        <f>IF(Tbl.Kosten[[#This Row],[Pnr.]]=HL$7,Tbl.Kosten[[#This Row],[Te financieren]],"")</f>
        <v/>
      </c>
      <c r="HM119" s="160" t="str">
        <f>IF(Tbl.Kosten[[#This Row],[Pnr.]]=HM$7,Tbl.Kosten[[#This Row],[Te financieren]],"")</f>
        <v/>
      </c>
      <c r="HN119" s="160" t="str">
        <f>IF(Tbl.Kosten[[#This Row],[Pnr.]]=HN$7,Tbl.Kosten[[#This Row],[Te financieren]],"")</f>
        <v/>
      </c>
      <c r="HO119" s="160" t="str">
        <f>IF(Tbl.Kosten[[#This Row],[Pnr.]]=HO$7,Tbl.Kosten[[#This Row],[Te financieren]],"")</f>
        <v/>
      </c>
      <c r="HP119" s="160" t="str">
        <f>IF(Tbl.Kosten[[#This Row],[Pnr.]]=HP$7,Tbl.Kosten[[#This Row],[Te financieren]],"")</f>
        <v/>
      </c>
      <c r="HQ119" s="160" t="str">
        <f>IF(Tbl.Kosten[[#This Row],[Pnr.]]=HQ$7,Tbl.Kosten[[#This Row],[Te financieren]],"")</f>
        <v/>
      </c>
      <c r="HR119" s="160" t="str">
        <f>IF(Tbl.Kosten[[#This Row],[Pnr.]]=HR$7,Tbl.Kosten[[#This Row],[Te financieren]],"")</f>
        <v/>
      </c>
      <c r="HS119" s="160" t="str">
        <f>IF(Tbl.Kosten[[#This Row],[Pnr.]]=HS$7,Tbl.Kosten[[#This Row],[Te financieren]],"")</f>
        <v/>
      </c>
      <c r="HT119" s="160" t="str">
        <f>IF(Tbl.Kosten[[#This Row],[Pnr.]]=HT$7,Tbl.Kosten[[#This Row],[Te financieren]],"")</f>
        <v/>
      </c>
      <c r="HU119" s="160" t="str">
        <f>IF(Tbl.Kosten[[#This Row],[Pnr.]]=HU$7,Tbl.Kosten[[#This Row],[Te financieren]],"")</f>
        <v/>
      </c>
      <c r="HV119" s="160" t="str">
        <f>IF(Tbl.Kosten[[#This Row],[Pnr.]]=HV$7,Tbl.Kosten[[#This Row],[Te financieren]],"")</f>
        <v/>
      </c>
      <c r="HW119" s="160" t="str">
        <f>IF(Tbl.Kosten[[#This Row],[Pnr.]]=HW$7,Tbl.Kosten[[#This Row],[Te financieren]],"")</f>
        <v/>
      </c>
    </row>
    <row r="120" spans="2:231" x14ac:dyDescent="0.3">
      <c r="B120" s="144"/>
      <c r="C120" s="147"/>
      <c r="D120" s="146"/>
      <c r="E120" s="147"/>
      <c r="F120" s="145"/>
      <c r="G120" s="11" t="str">
        <f>IF(Tbl.Kosten[[#This Row],[Medewerker e/o 
functie]]&lt;&gt;"",_xlfn.XLOOKUP(Tbl.Kosten[[#This Row],[Medewerker e/o 
functie]],Tbl.Uurtarief[Medewerker en/of functie],Tbl.Uurtarief[Uurtarief],"",0,1),"")</f>
        <v/>
      </c>
      <c r="H120" s="121">
        <f>IFERROR(Tbl.Kosten[[#This Row],[Uren]]*Tbl.Kosten[[#This Row],[Uurtarief]],0)</f>
        <v>0</v>
      </c>
      <c r="I120" s="119" t="str">
        <f>IF(Tbl.Kosten[[#This Row],[Subtotaal uren]]&lt;&gt;0,_xlfn.XLOOKUP(Tbl.Kosten[[#This Row],[Medewerker e/o 
functie]],Tbl.Uurtarief[Medewerker en/of functie],Tbl.Uurtarief[Kostensoort arbeid],"",0,1),"")</f>
        <v/>
      </c>
      <c r="J120" s="147"/>
      <c r="K120" s="145"/>
      <c r="L120" s="149" t="str">
        <f>IF(Tbl.Kosten[[#This Row],[Activum]]&lt;&gt;"",_xlfn.XLOOKUP(Tbl.Kosten[[#This Row],[Activum]],Tbl.Afschrijvingskosten[Activum],Tbl.Afschrijvingskosten[Tarief per afschrijvings-eenheid],"",0,1),"")</f>
        <v/>
      </c>
      <c r="M120" s="122">
        <f>IFERROR(Tbl.Kosten[[#This Row],[Een-
heden]]*Tbl.Kosten[[#This Row],[Afschrijvings-
tarief]],0)</f>
        <v>0</v>
      </c>
      <c r="N120" s="122" t="str">
        <f>IF(Tbl.Kosten[[#This Row],[Subtotaal afschrijving]]&lt;&gt;0,Lijsten!A118,"")</f>
        <v/>
      </c>
      <c r="O120" s="150"/>
      <c r="P120" s="145"/>
      <c r="Q120" s="148"/>
      <c r="R120" s="122">
        <f>IFERROR(Tbl.Kosten[[#This Row],[Aantal]]*Tbl.Kosten[[#This Row],[Tarief]],0)</f>
        <v>0</v>
      </c>
      <c r="S120" s="8">
        <f>IFERROR(Tbl.Kosten[[#This Row],[Subtotaal overige kosten]]+Tbl.Kosten[[#This Row],[Subtotaal uren]]+Tbl.Kosten[[#This Row],[Subtotaal afschrijving]],0)</f>
        <v>0</v>
      </c>
      <c r="T120" s="8">
        <f>IFERROR(Tbl.Kosten[[#This Row],[Totaal kosten]]*Tbl.Kosten[[#This Row],[Subsidie%]],0)</f>
        <v>0</v>
      </c>
      <c r="U120" s="4" t="str" cm="1">
        <f t="array" ref="U120">IFERROR(_xlfn.IFS(Tbl.Kosten[[#This Row],[Subtotaal uren]]&lt;&gt;0,Tbl.Kosten[[#This Row],[Kostensoort arbeid]],Tbl.Kosten[[#This Row],[Subtotaal afschrijving]]&lt;&gt;0,Tbl.Kosten[[#This Row],[Kostensoort afschrijving]],Tbl.Kosten[[#This Row],[Subtotaal overige kosten]]&lt;&gt;0,Tbl.Kosten[[#This Row],[Kostensoort overig]]),"")</f>
        <v/>
      </c>
      <c r="V120" s="4" t="str">
        <f>IFERROR(_xlfn.XLOOKUP(Tbl.Kosten[[#This Row],[Activiteitencode]],Tbl.Activiteiten[Activiteitcode],Tbl.Activiteiten[Werkpakketcode],"",0,1),"")</f>
        <v/>
      </c>
      <c r="W120" s="4" t="str">
        <f>IFERROR(_xlfn.XLOOKUP(Tbl.Kosten[[#This Row],[Werkpakketcode]],Tbl.Werkpakketten[Werkpakketcode],Tbl.Werkpakketten[Subsidiabele activiteit],"",0,1),"")</f>
        <v/>
      </c>
      <c r="X120" s="12">
        <f>IFERROR(_xlfn.XLOOKUP(Tbl.Kosten[[#This Row],[Sanr.]],Tbl.Subsidiehoogte[SAnr.],Tbl.Subsidiehoogte[Sub. Percentage],0,0,1),0)</f>
        <v>0</v>
      </c>
      <c r="Y120" s="154" t="str">
        <f>IFERROR(_xlfn.XLOOKUP(Tbl.Kosten[[#This Row],[Partnercode]],Tbl.Projectpartners[Partnercode],Tbl.Projectpartners[PNr.],"",0,1),"")</f>
        <v>P1</v>
      </c>
      <c r="Z120" s="158">
        <f>IF(Tbl.Kosten[[#This Row],[Pnr.]]=Z$7,Tbl.Kosten[[#This Row],[Totaal kosten]],"")</f>
        <v>0</v>
      </c>
      <c r="AA120" s="158" t="str">
        <f>IF(Tbl.Kosten[[#This Row],[Pnr.]]=AA$7,Tbl.Kosten[[#This Row],[Totaal kosten]],"")</f>
        <v/>
      </c>
      <c r="AB120" s="158" t="str">
        <f>IF(Tbl.Kosten[[#This Row],[Pnr.]]=AB$7,Tbl.Kosten[[#This Row],[Totaal kosten]],"")</f>
        <v/>
      </c>
      <c r="AC120" s="158" t="str">
        <f>IF(Tbl.Kosten[[#This Row],[Pnr.]]=AC$7,Tbl.Kosten[[#This Row],[Totaal kosten]],"")</f>
        <v/>
      </c>
      <c r="AD120" s="158" t="str">
        <f>IF(Tbl.Kosten[[#This Row],[Pnr.]]=AD$7,Tbl.Kosten[[#This Row],[Totaal kosten]],"")</f>
        <v/>
      </c>
      <c r="AE120" s="158" t="str">
        <f>IF(Tbl.Kosten[[#This Row],[Pnr.]]=AE$7,Tbl.Kosten[[#This Row],[Totaal kosten]],"")</f>
        <v/>
      </c>
      <c r="AF120" s="158" t="str">
        <f>IF(Tbl.Kosten[[#This Row],[Pnr.]]=AF$7,Tbl.Kosten[[#This Row],[Totaal kosten]],"")</f>
        <v/>
      </c>
      <c r="AG120" s="158" t="str">
        <f>IF(Tbl.Kosten[[#This Row],[Pnr.]]=AG$7,Tbl.Kosten[[#This Row],[Totaal kosten]],"")</f>
        <v/>
      </c>
      <c r="AH120" s="158" t="str">
        <f>IF(Tbl.Kosten[[#This Row],[Pnr.]]=AH$7,Tbl.Kosten[[#This Row],[Totaal kosten]],"")</f>
        <v/>
      </c>
      <c r="AI120" s="158" t="str">
        <f>IF(Tbl.Kosten[[#This Row],[Pnr.]]=AI$7,Tbl.Kosten[[#This Row],[Totaal kosten]],"")</f>
        <v/>
      </c>
      <c r="AJ120" s="158" t="str">
        <f>IF(Tbl.Kosten[[#This Row],[Pnr.]]=AJ$7,Tbl.Kosten[[#This Row],[Totaal kosten]],"")</f>
        <v/>
      </c>
      <c r="AK120" s="158" t="str">
        <f>IF(Tbl.Kosten[[#This Row],[Pnr.]]=AK$7,Tbl.Kosten[[#This Row],[Totaal kosten]],"")</f>
        <v/>
      </c>
      <c r="AL120" s="158" t="str">
        <f>IF(Tbl.Kosten[[#This Row],[Pnr.]]=AL$7,Tbl.Kosten[[#This Row],[Totaal kosten]],"")</f>
        <v/>
      </c>
      <c r="AM120" s="158" t="str">
        <f>IF(Tbl.Kosten[[#This Row],[Pnr.]]=AM$7,Tbl.Kosten[[#This Row],[Totaal kosten]],"")</f>
        <v/>
      </c>
      <c r="AN120" s="158" t="str">
        <f>IF(Tbl.Kosten[[#This Row],[Pnr.]]=AN$7,Tbl.Kosten[[#This Row],[Totaal kosten]],"")</f>
        <v/>
      </c>
      <c r="AO120" s="158" t="str">
        <f>IF(Tbl.Kosten[[#This Row],[Pnr.]]=AO$7,Tbl.Kosten[[#This Row],[Totaal kosten]],"")</f>
        <v/>
      </c>
      <c r="AP120" s="158" t="str">
        <f>IF(Tbl.Kosten[[#This Row],[Pnr.]]=AP$7,Tbl.Kosten[[#This Row],[Totaal kosten]],"")</f>
        <v/>
      </c>
      <c r="AQ120" s="158" t="str">
        <f>IF(Tbl.Kosten[[#This Row],[Pnr.]]=AQ$7,Tbl.Kosten[[#This Row],[Totaal kosten]],"")</f>
        <v/>
      </c>
      <c r="AR120" s="158" t="str">
        <f>IF(Tbl.Kosten[[#This Row],[Pnr.]]=AR$7,Tbl.Kosten[[#This Row],[Totaal kosten]],"")</f>
        <v/>
      </c>
      <c r="AS120" s="158" t="str">
        <f>IF(Tbl.Kosten[[#This Row],[Pnr.]]=AS$7,Tbl.Kosten[[#This Row],[Totaal kosten]],"")</f>
        <v/>
      </c>
      <c r="AT120" s="158" t="str">
        <f>IF(Tbl.Kosten[[#This Row],[Pnr.]]=AT$7,Tbl.Kosten[[#This Row],[Totaal kosten]],"")</f>
        <v/>
      </c>
      <c r="AU120" s="158" t="str">
        <f>IF(Tbl.Kosten[[#This Row],[Pnr.]]=AU$7,Tbl.Kosten[[#This Row],[Totaal kosten]],"")</f>
        <v/>
      </c>
      <c r="AV120" s="158" t="str">
        <f>IF(Tbl.Kosten[[#This Row],[Pnr.]]=AV$7,Tbl.Kosten[[#This Row],[Totaal kosten]],"")</f>
        <v/>
      </c>
      <c r="AW120" s="158" t="str">
        <f>IF(Tbl.Kosten[[#This Row],[Pnr.]]=AW$7,Tbl.Kosten[[#This Row],[Totaal kosten]],"")</f>
        <v/>
      </c>
      <c r="AX120" s="158" t="str">
        <f>IF(Tbl.Kosten[[#This Row],[Pnr.]]=AX$7,Tbl.Kosten[[#This Row],[Totaal kosten]],"")</f>
        <v/>
      </c>
      <c r="AY120" s="158" t="str">
        <f>IF(Tbl.Kosten[[#This Row],[Pnr.]]=AY$7,Tbl.Kosten[[#This Row],[Totaal kosten]],"")</f>
        <v/>
      </c>
      <c r="AZ120" s="158" t="str">
        <f>IF(Tbl.Kosten[[#This Row],[Pnr.]]=AZ$7,Tbl.Kosten[[#This Row],[Totaal kosten]],"")</f>
        <v/>
      </c>
      <c r="BA120" s="158" t="str">
        <f>IF(Tbl.Kosten[[#This Row],[Pnr.]]=BA$7,Tbl.Kosten[[#This Row],[Totaal kosten]],"")</f>
        <v/>
      </c>
      <c r="BB120" s="158" t="str">
        <f>IF(Tbl.Kosten[[#This Row],[Pnr.]]=BB$7,Tbl.Kosten[[#This Row],[Totaal kosten]],"")</f>
        <v/>
      </c>
      <c r="BC120" s="158" t="str">
        <f>IF(Tbl.Kosten[[#This Row],[Pnr.]]=BC$7,Tbl.Kosten[[#This Row],[Totaal kosten]],"")</f>
        <v/>
      </c>
      <c r="BD120" s="158" t="str">
        <f>IF(Tbl.Kosten[[#This Row],[Pnr.]]=BD$7,Tbl.Kosten[[#This Row],[Totaal kosten]],"")</f>
        <v/>
      </c>
      <c r="BE120" s="158" t="str">
        <f>IF(Tbl.Kosten[[#This Row],[Pnr.]]=BE$7,Tbl.Kosten[[#This Row],[Totaal kosten]],"")</f>
        <v/>
      </c>
      <c r="BF120" s="158" t="str">
        <f>IF(Tbl.Kosten[[#This Row],[Pnr.]]=BF$7,Tbl.Kosten[[#This Row],[Totaal kosten]],"")</f>
        <v/>
      </c>
      <c r="BG120" s="158" t="str">
        <f>IF(Tbl.Kosten[[#This Row],[Pnr.]]=BG$7,Tbl.Kosten[[#This Row],[Totaal kosten]],"")</f>
        <v/>
      </c>
      <c r="BH120" s="158" t="str">
        <f>IF(Tbl.Kosten[[#This Row],[Pnr.]]=BH$7,Tbl.Kosten[[#This Row],[Totaal kosten]],"")</f>
        <v/>
      </c>
      <c r="BI120" s="158" t="str">
        <f>IF(Tbl.Kosten[[#This Row],[Pnr.]]=BI$7,Tbl.Kosten[[#This Row],[Totaal kosten]],"")</f>
        <v/>
      </c>
      <c r="BJ120" s="158" t="str">
        <f>IF(Tbl.Kosten[[#This Row],[Pnr.]]=BJ$7,Tbl.Kosten[[#This Row],[Totaal kosten]],"")</f>
        <v/>
      </c>
      <c r="BK120" s="158" t="str">
        <f>IF(Tbl.Kosten[[#This Row],[Pnr.]]=BK$7,Tbl.Kosten[[#This Row],[Totaal kosten]],"")</f>
        <v/>
      </c>
      <c r="BL120" s="158" t="str">
        <f>IF(Tbl.Kosten[[#This Row],[Pnr.]]=BL$7,Tbl.Kosten[[#This Row],[Totaal kosten]],"")</f>
        <v/>
      </c>
      <c r="BM120" s="158" t="str">
        <f>IF(Tbl.Kosten[[#This Row],[Pnr.]]=BM$7,Tbl.Kosten[[#This Row],[Totaal kosten]],"")</f>
        <v/>
      </c>
      <c r="BN120" s="158" t="str">
        <f>IF(Tbl.Kosten[[#This Row],[Pnr.]]=BN$7,Tbl.Kosten[[#This Row],[Totaal kosten]],"")</f>
        <v/>
      </c>
      <c r="BO120" s="158" t="str">
        <f>IF(Tbl.Kosten[[#This Row],[Pnr.]]=BO$7,Tbl.Kosten[[#This Row],[Totaal kosten]],"")</f>
        <v/>
      </c>
      <c r="BP120" s="158" t="str">
        <f>IF(Tbl.Kosten[[#This Row],[Pnr.]]=BP$7,Tbl.Kosten[[#This Row],[Totaal kosten]],"")</f>
        <v/>
      </c>
      <c r="BQ120" s="158" t="str">
        <f>IF(Tbl.Kosten[[#This Row],[Pnr.]]=BQ$7,Tbl.Kosten[[#This Row],[Totaal kosten]],"")</f>
        <v/>
      </c>
      <c r="BR120" s="158" t="str">
        <f>IF(Tbl.Kosten[[#This Row],[Pnr.]]=BR$7,Tbl.Kosten[[#This Row],[Totaal kosten]],"")</f>
        <v/>
      </c>
      <c r="BS120" s="158" t="str">
        <f>IF(Tbl.Kosten[[#This Row],[Pnr.]]=BS$7,Tbl.Kosten[[#This Row],[Totaal kosten]],"")</f>
        <v/>
      </c>
      <c r="BT120" s="158" t="str">
        <f>IF(Tbl.Kosten[[#This Row],[Pnr.]]=BT$7,Tbl.Kosten[[#This Row],[Totaal kosten]],"")</f>
        <v/>
      </c>
      <c r="BU120" s="158" t="str">
        <f>IF(Tbl.Kosten[[#This Row],[Pnr.]]=BU$7,Tbl.Kosten[[#This Row],[Totaal kosten]],"")</f>
        <v/>
      </c>
      <c r="BV120" s="158" t="str">
        <f>IF(Tbl.Kosten[[#This Row],[Pnr.]]=BV$7,Tbl.Kosten[[#This Row],[Totaal kosten]],"")</f>
        <v/>
      </c>
      <c r="BW120" s="158" t="str">
        <f>IF(Tbl.Kosten[[#This Row],[Pnr.]]=BW$7,Tbl.Kosten[[#This Row],[Totaal kosten]],"")</f>
        <v/>
      </c>
      <c r="BX120" s="158" t="str">
        <f>IFERROR(_xlfn.XLOOKUP(Tbl.Kosten[[#This Row],[Werkpakketcode]],Tbl.Werkpakketten[Werkpakketcode],Tbl.Werkpakketten[WPnr.],"",0,1),"")</f>
        <v/>
      </c>
      <c r="BY120" s="158" t="str">
        <f>IF(Tbl.Kosten[[#This Row],[WPnr.]]=BY$7,Tbl.Kosten[[#This Row],[Totaal kosten]],"")</f>
        <v/>
      </c>
      <c r="BZ120" s="158" t="str">
        <f>IF(Tbl.Kosten[[#This Row],[WPnr.]]=BZ$7,Tbl.Kosten[[#This Row],[Totaal kosten]],"")</f>
        <v/>
      </c>
      <c r="CA120" s="158" t="str">
        <f>IF(Tbl.Kosten[[#This Row],[WPnr.]]=CA$7,Tbl.Kosten[[#This Row],[Totaal kosten]],"")</f>
        <v/>
      </c>
      <c r="CB120" s="158" t="str">
        <f>IF(Tbl.Kosten[[#This Row],[WPnr.]]=CB$7,Tbl.Kosten[[#This Row],[Totaal kosten]],"")</f>
        <v/>
      </c>
      <c r="CC120" s="158" t="str">
        <f>IF(Tbl.Kosten[[#This Row],[WPnr.]]=CC$7,Tbl.Kosten[[#This Row],[Totaal kosten]],"")</f>
        <v/>
      </c>
      <c r="CD120" s="158" t="str">
        <f>IF(Tbl.Kosten[[#This Row],[WPnr.]]=CD$7,Tbl.Kosten[[#This Row],[Totaal kosten]],"")</f>
        <v/>
      </c>
      <c r="CE120" s="158" t="str">
        <f>IF(Tbl.Kosten[[#This Row],[WPnr.]]=CE$7,Tbl.Kosten[[#This Row],[Totaal kosten]],"")</f>
        <v/>
      </c>
      <c r="CF120" s="158" t="str">
        <f>IF(Tbl.Kosten[[#This Row],[WPnr.]]=CF$7,Tbl.Kosten[[#This Row],[Totaal kosten]],"")</f>
        <v/>
      </c>
      <c r="CG120" s="158" t="str">
        <f>IF(Tbl.Kosten[[#This Row],[WPnr.]]=CG$7,Tbl.Kosten[[#This Row],[Totaal kosten]],"")</f>
        <v/>
      </c>
      <c r="CH120" s="158" t="str">
        <f>IF(Tbl.Kosten[[#This Row],[WPnr.]]=CH$7,Tbl.Kosten[[#This Row],[Totaal kosten]],"")</f>
        <v/>
      </c>
      <c r="CI120" s="158" t="str">
        <f>IF(Tbl.Kosten[[#This Row],[WPnr.]]=CI$7,Tbl.Kosten[[#This Row],[Totaal kosten]],"")</f>
        <v/>
      </c>
      <c r="CJ120" s="158" t="str">
        <f>IF(Tbl.Kosten[[#This Row],[WPnr.]]=CJ$7,Tbl.Kosten[[#This Row],[Totaal kosten]],"")</f>
        <v/>
      </c>
      <c r="CK120" s="158" t="str">
        <f>IF(Tbl.Kosten[[#This Row],[WPnr.]]=CK$7,Tbl.Kosten[[#This Row],[Totaal kosten]],"")</f>
        <v/>
      </c>
      <c r="CL120" s="158" t="str">
        <f>IF(Tbl.Kosten[[#This Row],[WPnr.]]=CL$7,Tbl.Kosten[[#This Row],[Totaal kosten]],"")</f>
        <v/>
      </c>
      <c r="CM120" s="158" t="str">
        <f>IF(Tbl.Kosten[[#This Row],[WPnr.]]=CM$7,Tbl.Kosten[[#This Row],[Totaal kosten]],"")</f>
        <v/>
      </c>
      <c r="CN120" s="158" t="str">
        <f>IF(Tbl.Kosten[[#This Row],[WPnr.]]=CN$7,Tbl.Kosten[[#This Row],[Totaal kosten]],"")</f>
        <v/>
      </c>
      <c r="CO120" s="158" t="str">
        <f>IF(Tbl.Kosten[[#This Row],[WPnr.]]=CO$7,Tbl.Kosten[[#This Row],[Totaal kosten]],"")</f>
        <v/>
      </c>
      <c r="CP120" s="158" t="str">
        <f>IF(Tbl.Kosten[[#This Row],[WPnr.]]=CP$7,Tbl.Kosten[[#This Row],[Totaal kosten]],"")</f>
        <v/>
      </c>
      <c r="CQ120" s="158" t="str">
        <f>IF(Tbl.Kosten[[#This Row],[WPnr.]]=CQ$7,Tbl.Kosten[[#This Row],[Totaal kosten]],"")</f>
        <v/>
      </c>
      <c r="CR120" s="158" t="str">
        <f>IF(Tbl.Kosten[[#This Row],[WPnr.]]=CR$7,Tbl.Kosten[[#This Row],[Totaal kosten]],"")</f>
        <v/>
      </c>
      <c r="CS120" s="158" t="str">
        <f>IF(Tbl.Kosten[[#This Row],[WPnr.]]=CS$7,Tbl.Kosten[[#This Row],[Totaal kosten]],"")</f>
        <v/>
      </c>
      <c r="CT120" s="158" t="str">
        <f>IF(Tbl.Kosten[[#This Row],[WPnr.]]=CT$7,Tbl.Kosten[[#This Row],[Totaal kosten]],"")</f>
        <v/>
      </c>
      <c r="CU120" s="158" t="str">
        <f>IF(Tbl.Kosten[[#This Row],[WPnr.]]=CU$7,Tbl.Kosten[[#This Row],[Totaal kosten]],"")</f>
        <v/>
      </c>
      <c r="CV120" s="158" t="str">
        <f>IF(Tbl.Kosten[[#This Row],[WPnr.]]=CV$7,Tbl.Kosten[[#This Row],[Totaal kosten]],"")</f>
        <v/>
      </c>
      <c r="CW120" s="158" t="str">
        <f>IF(Tbl.Kosten[[#This Row],[WPnr.]]=CW$7,Tbl.Kosten[[#This Row],[Totaal kosten]],"")</f>
        <v/>
      </c>
      <c r="CX120" s="158" t="str">
        <f>IF(Tbl.Kosten[[#This Row],[WPnr.]]=CX$7,Tbl.Kosten[[#This Row],[Totaal kosten]],"")</f>
        <v/>
      </c>
      <c r="CY120" s="158" t="str">
        <f>IF(Tbl.Kosten[[#This Row],[WPnr.]]=CY$7,Tbl.Kosten[[#This Row],[Totaal kosten]],"")</f>
        <v/>
      </c>
      <c r="CZ120" s="158" t="str">
        <f>IF(Tbl.Kosten[[#This Row],[WPnr.]]=CZ$7,Tbl.Kosten[[#This Row],[Totaal kosten]],"")</f>
        <v/>
      </c>
      <c r="DA120" s="158" t="str">
        <f>IF(Tbl.Kosten[[#This Row],[WPnr.]]=DA$7,Tbl.Kosten[[#This Row],[Totaal kosten]],"")</f>
        <v/>
      </c>
      <c r="DB120" s="158" t="str">
        <f>IF(Tbl.Kosten[[#This Row],[WPnr.]]=DB$7,Tbl.Kosten[[#This Row],[Totaal kosten]],"")</f>
        <v/>
      </c>
      <c r="DC120" s="158" t="str">
        <f>IF(Tbl.Kosten[[#This Row],[WPnr.]]=DC$7,Tbl.Kosten[[#This Row],[Totaal kosten]],"")</f>
        <v/>
      </c>
      <c r="DD120" s="158" t="str">
        <f>IF(Tbl.Kosten[[#This Row],[WPnr.]]=DD$7,Tbl.Kosten[[#This Row],[Totaal kosten]],"")</f>
        <v/>
      </c>
      <c r="DE120" s="158" t="str">
        <f>IF(Tbl.Kosten[[#This Row],[WPnr.]]=DE$7,Tbl.Kosten[[#This Row],[Totaal kosten]],"")</f>
        <v/>
      </c>
      <c r="DF120" s="158" t="str">
        <f>IF(Tbl.Kosten[[#This Row],[WPnr.]]=DF$7,Tbl.Kosten[[#This Row],[Totaal kosten]],"")</f>
        <v/>
      </c>
      <c r="DG120" s="158" t="str">
        <f>IF(Tbl.Kosten[[#This Row],[WPnr.]]=DG$7,Tbl.Kosten[[#This Row],[Totaal kosten]],"")</f>
        <v/>
      </c>
      <c r="DH120" s="158" t="str">
        <f>IF(Tbl.Kosten[[#This Row],[WPnr.]]=DH$7,Tbl.Kosten[[#This Row],[Totaal kosten]],"")</f>
        <v/>
      </c>
      <c r="DI120" s="158" t="str">
        <f>IF(Tbl.Kosten[[#This Row],[WPnr.]]=DI$7,Tbl.Kosten[[#This Row],[Totaal kosten]],"")</f>
        <v/>
      </c>
      <c r="DJ120" s="158" t="str">
        <f>IF(Tbl.Kosten[[#This Row],[WPnr.]]=DJ$7,Tbl.Kosten[[#This Row],[Totaal kosten]],"")</f>
        <v/>
      </c>
      <c r="DK120" s="158" t="str">
        <f>IF(Tbl.Kosten[[#This Row],[WPnr.]]=DK$7,Tbl.Kosten[[#This Row],[Totaal kosten]],"")</f>
        <v/>
      </c>
      <c r="DL120" s="158" t="str">
        <f>IF(Tbl.Kosten[[#This Row],[WPnr.]]=DL$7,Tbl.Kosten[[#This Row],[Totaal kosten]],"")</f>
        <v/>
      </c>
      <c r="DM120" s="158" t="str">
        <f>IF(Tbl.Kosten[[#This Row],[WPnr.]]=DM$7,Tbl.Kosten[[#This Row],[Totaal kosten]],"")</f>
        <v/>
      </c>
      <c r="DN120" s="158" t="str">
        <f>IF(Tbl.Kosten[[#This Row],[WPnr.]]=DN$7,Tbl.Kosten[[#This Row],[Totaal kosten]],"")</f>
        <v/>
      </c>
      <c r="DO120" s="158" t="str">
        <f>IF(Tbl.Kosten[[#This Row],[WPnr.]]=DO$7,Tbl.Kosten[[#This Row],[Totaal kosten]],"")</f>
        <v/>
      </c>
      <c r="DP120" s="158" t="str">
        <f>IF(Tbl.Kosten[[#This Row],[WPnr.]]=DP$7,Tbl.Kosten[[#This Row],[Totaal kosten]],"")</f>
        <v/>
      </c>
      <c r="DQ120" s="158" t="str">
        <f>IF(Tbl.Kosten[[#This Row],[WPnr.]]=DQ$7,Tbl.Kosten[[#This Row],[Totaal kosten]],"")</f>
        <v/>
      </c>
      <c r="DR120" s="158" t="str">
        <f>IF(Tbl.Kosten[[#This Row],[WPnr.]]=DR$7,Tbl.Kosten[[#This Row],[Totaal kosten]],"")</f>
        <v/>
      </c>
      <c r="DS120" s="158" t="str">
        <f>IF(Tbl.Kosten[[#This Row],[WPnr.]]=DS$7,Tbl.Kosten[[#This Row],[Totaal kosten]],"")</f>
        <v/>
      </c>
      <c r="DT120" s="158" t="str">
        <f>IF(Tbl.Kosten[[#This Row],[WPnr.]]=DT$7,Tbl.Kosten[[#This Row],[Totaal kosten]],"")</f>
        <v/>
      </c>
      <c r="DU120" s="158" t="str">
        <f>IF(Tbl.Kosten[[#This Row],[WPnr.]]=DU$7,Tbl.Kosten[[#This Row],[Totaal kosten]],"")</f>
        <v/>
      </c>
      <c r="DV120" s="158" t="str">
        <f>IF(Tbl.Kosten[[#This Row],[WPnr.]]=DV$7,Tbl.Kosten[[#This Row],[Totaal kosten]],"")</f>
        <v/>
      </c>
      <c r="DW120" s="160" t="str">
        <f>IFERROR(_xlfn.XLOOKUP(Tbl.Kosten[[#This Row],[Kostensoort]],Tbl.Kostensoorten[Kostensoorten],Tbl.Kostensoorten[KSnr.],"",0,1),"")</f>
        <v/>
      </c>
      <c r="DX120" s="160" t="str">
        <f>IF(Tbl.Kosten[[#This Row],[KSnr.]]=DX$7,Tbl.Kosten[[#This Row],[Totaal kosten]],"")</f>
        <v/>
      </c>
      <c r="DY120" s="160" t="str">
        <f>IF(Tbl.Kosten[[#This Row],[KSnr.]]=DY$7,Tbl.Kosten[[#This Row],[Totaal kosten]],"")</f>
        <v/>
      </c>
      <c r="DZ120" s="160" t="str">
        <f>IF(Tbl.Kosten[[#This Row],[KSnr.]]=DZ$7,Tbl.Kosten[[#This Row],[Totaal kosten]],"")</f>
        <v/>
      </c>
      <c r="EA120" s="160" t="str">
        <f>IF(Tbl.Kosten[[#This Row],[KSnr.]]=EA$7,Tbl.Kosten[[#This Row],[Totaal kosten]],"")</f>
        <v/>
      </c>
      <c r="EB120" s="160" t="str">
        <f>IF(Tbl.Kosten[[#This Row],[KSnr.]]=EB$7,Tbl.Kosten[[#This Row],[Totaal kosten]],"")</f>
        <v/>
      </c>
      <c r="EC120" s="160" t="str">
        <f>IF(Tbl.Kosten[[#This Row],[KSnr.]]=EC$7,Tbl.Kosten[[#This Row],[Totaal kosten]],"")</f>
        <v/>
      </c>
      <c r="ED120" s="160" t="str">
        <f>IF(Tbl.Kosten[[#This Row],[KSnr.]]=ED$7,Tbl.Kosten[[#This Row],[Totaal kosten]],"")</f>
        <v/>
      </c>
      <c r="EE120" s="160" t="str">
        <f>IF(Tbl.Kosten[[#This Row],[KSnr.]]=EE$7,Tbl.Kosten[[#This Row],[Totaal kosten]],"")</f>
        <v/>
      </c>
      <c r="EF120" s="160" t="str">
        <f>IF(Tbl.Kosten[[#This Row],[KSnr.]]=EF$7,Tbl.Kosten[[#This Row],[Totaal kosten]],"")</f>
        <v/>
      </c>
      <c r="EG120" s="160" t="str">
        <f>IF(Tbl.Kosten[[#This Row],[KSnr.]]=EG$7,Tbl.Kosten[[#This Row],[Totaal kosten]],"")</f>
        <v/>
      </c>
      <c r="EH120" s="160" t="str">
        <f>IF(Tbl.Kosten[[#This Row],[KSnr.]]=EH$7,Tbl.Kosten[[#This Row],[Totaal kosten]],"")</f>
        <v/>
      </c>
      <c r="EI120" s="160" t="str">
        <f>IF(Tbl.Kosten[[#This Row],[KSnr.]]=EI$7,Tbl.Kosten[[#This Row],[Totaal kosten]],"")</f>
        <v/>
      </c>
      <c r="EJ120" s="160" t="str">
        <f>IF(Tbl.Kosten[[#This Row],[KSnr.]]=EJ$7,Tbl.Kosten[[#This Row],[Totaal kosten]],"")</f>
        <v/>
      </c>
      <c r="EK120" s="160" t="str">
        <f>IF(Tbl.Kosten[[#This Row],[KSnr.]]=EK$7,Tbl.Kosten[[#This Row],[Totaal kosten]],"")</f>
        <v/>
      </c>
      <c r="EL120" s="160" t="str">
        <f>IF(Tbl.Kosten[[#This Row],[KSnr.]]=EL$7,Tbl.Kosten[[#This Row],[Totaal kosten]],"")</f>
        <v/>
      </c>
      <c r="EM120" s="160" t="str">
        <f>IF(Tbl.Kosten[[#This Row],[KSnr.]]=EM$7,Tbl.Kosten[[#This Row],[Totaal kosten]],"")</f>
        <v/>
      </c>
      <c r="EN120" s="160" t="str">
        <f>IF(Tbl.Kosten[[#This Row],[KSnr.]]=EN$7,Tbl.Kosten[[#This Row],[Totaal kosten]],"")</f>
        <v/>
      </c>
      <c r="EO120" s="160" t="str">
        <f>IF(Tbl.Kosten[[#This Row],[KSnr.]]=EO$7,Tbl.Kosten[[#This Row],[Totaal kosten]],"")</f>
        <v/>
      </c>
      <c r="EP120" s="160" t="str">
        <f>IF(Tbl.Kosten[[#This Row],[KSnr.]]=EP$7,Tbl.Kosten[[#This Row],[Totaal kosten]],"")</f>
        <v/>
      </c>
      <c r="EQ120" s="160" t="str">
        <f>IF(Tbl.Kosten[[#This Row],[KSnr.]]=EQ$7,Tbl.Kosten[[#This Row],[Totaal kosten]],"")</f>
        <v/>
      </c>
      <c r="ER120" s="154" t="str">
        <f>IFERROR(_xlfn.XLOOKUP(Tbl.Kosten[[#This Row],[Subsidieactiviteit]],Tbl.Subsidiehoogte[Subsidieactiviteit],Tbl.Subsidiehoogte[SAnr.],"",0,1),"")</f>
        <v/>
      </c>
      <c r="ES120" s="160" t="str">
        <f>IF(Tbl.Kosten[[#This Row],[Sanr.]]=ES$7,Tbl.Kosten[[#This Row],[Totaal kosten]],"")</f>
        <v/>
      </c>
      <c r="ET120" s="160" t="str">
        <f>IF(Tbl.Kosten[[#This Row],[Sanr.]]=ET$7,Tbl.Kosten[[#This Row],[Totaal kosten]],"")</f>
        <v/>
      </c>
      <c r="EU120" s="160" t="str">
        <f>IF(Tbl.Kosten[[#This Row],[Sanr.]]=EU$7,Tbl.Kosten[[#This Row],[Totaal kosten]],"")</f>
        <v/>
      </c>
      <c r="EV120" s="160" t="str">
        <f>IF(Tbl.Kosten[[#This Row],[Sanr.]]=EV$7,Tbl.Kosten[[#This Row],[Totaal kosten]],"")</f>
        <v/>
      </c>
      <c r="EW120" s="160" t="str">
        <f>IF(Tbl.Kosten[[#This Row],[Sanr.]]=EW$7,Tbl.Kosten[[#This Row],[Totaal kosten]],"")</f>
        <v/>
      </c>
      <c r="EX120" s="160" t="str">
        <f>IF(Tbl.Kosten[[#This Row],[Sanr.]]=EX$7,Tbl.Kosten[[#This Row],[Totaal kosten]],"")</f>
        <v/>
      </c>
      <c r="EY120" s="160" t="str">
        <f>IF(Tbl.Kosten[[#This Row],[Sanr.]]=EY$7,Tbl.Kosten[[#This Row],[Totaal kosten]],"")</f>
        <v/>
      </c>
      <c r="EZ120" s="160" t="str">
        <f>IF(Tbl.Kosten[[#This Row],[Sanr.]]=EZ$7,Tbl.Kosten[[#This Row],[Totaal kosten]],"")</f>
        <v/>
      </c>
      <c r="FA120" s="160" t="str">
        <f>IF(Tbl.Kosten[[#This Row],[Sanr.]]=FA$7,Tbl.Kosten[[#This Row],[Totaal kosten]],"")</f>
        <v/>
      </c>
      <c r="FB120" s="160" t="str">
        <f>IF(Tbl.Kosten[[#This Row],[Sanr.]]=FB$7,Tbl.Kosten[[#This Row],[Totaal kosten]],"")</f>
        <v/>
      </c>
      <c r="FC120" s="160" t="str">
        <f>IF(Tbl.Kosten[[#This Row],[Sanr.]]=FC$7,Tbl.Kosten[[#This Row],[Totaal kosten]],"")</f>
        <v/>
      </c>
      <c r="FD120" s="160" t="str">
        <f>IF(Tbl.Kosten[[#This Row],[Sanr.]]=FD$7,Tbl.Kosten[[#This Row],[Totaal kosten]],"")</f>
        <v/>
      </c>
      <c r="FE120" s="160" t="str">
        <f>IF(Tbl.Kosten[[#This Row],[Sanr.]]=FE$7,Tbl.Kosten[[#This Row],[Totaal kosten]],"")</f>
        <v/>
      </c>
      <c r="FF120" s="160" t="str">
        <f>IF(Tbl.Kosten[[#This Row],[Sanr.]]=FF$7,Tbl.Kosten[[#This Row],[Totaal kosten]],"")</f>
        <v/>
      </c>
      <c r="FG120" s="160" t="str">
        <f>IF(Tbl.Kosten[[#This Row],[Sanr.]]=FG$7,Tbl.Kosten[[#This Row],[Totaal kosten]],"")</f>
        <v/>
      </c>
      <c r="FH120" s="160" t="str">
        <f>IF(Tbl.Kosten[[#This Row],[Sanr.]]=FH$7,Tbl.Kosten[[#This Row],[Totaal kosten]],"")</f>
        <v/>
      </c>
      <c r="FI120" s="160" t="str">
        <f>IF(Tbl.Kosten[[#This Row],[Sanr.]]=FI$7,Tbl.Kosten[[#This Row],[Totaal kosten]],"")</f>
        <v/>
      </c>
      <c r="FJ120" s="160" t="str">
        <f>IF(Tbl.Kosten[[#This Row],[Sanr.]]=FJ$7,Tbl.Kosten[[#This Row],[Totaal kosten]],"")</f>
        <v/>
      </c>
      <c r="FK120" s="160" t="str">
        <f>IF(Tbl.Kosten[[#This Row],[Sanr.]]=FK$7,Tbl.Kosten[[#This Row],[Totaal kosten]],"")</f>
        <v/>
      </c>
      <c r="FL120" s="160" t="str">
        <f>IF(Tbl.Kosten[[#This Row],[Sanr.]]=FL$7,Tbl.Kosten[[#This Row],[Totaal kosten]],"")</f>
        <v/>
      </c>
      <c r="FM120" s="160" t="str">
        <f>IF(Tbl.Kosten[[#This Row],[Sanr.]]=FM$7,Tbl.Kosten[[#This Row],[Totaal kosten]],"")</f>
        <v/>
      </c>
      <c r="FN120" s="160" t="str">
        <f>IF(Tbl.Kosten[[#This Row],[Sanr.]]=FN$7,Tbl.Kosten[[#This Row],[Totaal kosten]],"")</f>
        <v/>
      </c>
      <c r="FO120" s="160" t="str">
        <f>IF(Tbl.Kosten[[#This Row],[Sanr.]]=FO$7,Tbl.Kosten[[#This Row],[Totaal kosten]],"")</f>
        <v/>
      </c>
      <c r="FP120" s="160" t="str">
        <f>IF(Tbl.Kosten[[#This Row],[Sanr.]]=FP$7,Tbl.Kosten[[#This Row],[Totaal kosten]],"")</f>
        <v/>
      </c>
      <c r="FQ120" s="160" t="str">
        <f>IF(Tbl.Kosten[[#This Row],[Sanr.]]=FQ$7,Tbl.Kosten[[#This Row],[Totaal kosten]],"")</f>
        <v/>
      </c>
      <c r="FR120" s="160" t="str">
        <f>IF(Tbl.Kosten[[#This Row],[Sanr.]]=FR$7,Tbl.Kosten[[#This Row],[Totaal kosten]],"")</f>
        <v/>
      </c>
      <c r="FS120" s="160" t="str">
        <f>IF(Tbl.Kosten[[#This Row],[Sanr.]]=FS$7,Tbl.Kosten[[#This Row],[Totaal kosten]],"")</f>
        <v/>
      </c>
      <c r="FT120" s="160" t="str">
        <f>IF(Tbl.Kosten[[#This Row],[Sanr.]]=FT$7,Tbl.Kosten[[#This Row],[Totaal kosten]],"")</f>
        <v/>
      </c>
      <c r="FU120" s="160" t="str">
        <f>IF(Tbl.Kosten[[#This Row],[Sanr.]]=FU$7,Tbl.Kosten[[#This Row],[Totaal kosten]],"")</f>
        <v/>
      </c>
      <c r="FV120" s="160" t="str">
        <f>IF(Tbl.Kosten[[#This Row],[Sanr.]]=FV$7,Tbl.Kosten[[#This Row],[Totaal kosten]],"")</f>
        <v/>
      </c>
      <c r="FW120" s="160" t="str">
        <f>IFERROR(_xlfn.XLOOKUP(Tbl.Kosten[[#This Row],[Activiteitencode]],Tbl.Activiteiten[Activiteitcode],Tbl.Activiteiten[Anr.],"",0,1),"")</f>
        <v/>
      </c>
      <c r="FX120" s="181" t="str">
        <f>_xlfn.CONCAT(Tbl.Kosten[[#This Row],[Pnr.]],Tbl.Kosten[[#This Row],[Sanr.]])</f>
        <v>P1</v>
      </c>
      <c r="FY120" s="160">
        <f>Tbl.Kosten[[#This Row],[Totaal kosten]]-Tbl.Kosten[[#This Row],[Subsidie]]</f>
        <v>0</v>
      </c>
      <c r="FZ120" s="160">
        <f>IF(Tbl.Kosten[[#This Row],[Pnr.]]=FZ$7,Tbl.Kosten[[#This Row],[Te financieren]],"")</f>
        <v>0</v>
      </c>
      <c r="GA120" s="160" t="str">
        <f>IF(Tbl.Kosten[[#This Row],[Pnr.]]=GA$7,Tbl.Kosten[[#This Row],[Te financieren]],"")</f>
        <v/>
      </c>
      <c r="GB120" s="160" t="str">
        <f>IF(Tbl.Kosten[[#This Row],[Pnr.]]=GB$7,Tbl.Kosten[[#This Row],[Te financieren]],"")</f>
        <v/>
      </c>
      <c r="GC120" s="160" t="str">
        <f>IF(Tbl.Kosten[[#This Row],[Pnr.]]=GC$7,Tbl.Kosten[[#This Row],[Te financieren]],"")</f>
        <v/>
      </c>
      <c r="GD120" s="160" t="str">
        <f>IF(Tbl.Kosten[[#This Row],[Pnr.]]=GD$7,Tbl.Kosten[[#This Row],[Te financieren]],"")</f>
        <v/>
      </c>
      <c r="GE120" s="160" t="str">
        <f>IF(Tbl.Kosten[[#This Row],[Pnr.]]=GE$7,Tbl.Kosten[[#This Row],[Te financieren]],"")</f>
        <v/>
      </c>
      <c r="GF120" s="160" t="str">
        <f>IF(Tbl.Kosten[[#This Row],[Pnr.]]=GF$7,Tbl.Kosten[[#This Row],[Te financieren]],"")</f>
        <v/>
      </c>
      <c r="GG120" s="160" t="str">
        <f>IF(Tbl.Kosten[[#This Row],[Pnr.]]=GG$7,Tbl.Kosten[[#This Row],[Te financieren]],"")</f>
        <v/>
      </c>
      <c r="GH120" s="160" t="str">
        <f>IF(Tbl.Kosten[[#This Row],[Pnr.]]=GH$7,Tbl.Kosten[[#This Row],[Te financieren]],"")</f>
        <v/>
      </c>
      <c r="GI120" s="160" t="str">
        <f>IF(Tbl.Kosten[[#This Row],[Pnr.]]=GI$7,Tbl.Kosten[[#This Row],[Te financieren]],"")</f>
        <v/>
      </c>
      <c r="GJ120" s="160" t="str">
        <f>IF(Tbl.Kosten[[#This Row],[Pnr.]]=GJ$7,Tbl.Kosten[[#This Row],[Te financieren]],"")</f>
        <v/>
      </c>
      <c r="GK120" s="160" t="str">
        <f>IF(Tbl.Kosten[[#This Row],[Pnr.]]=GK$7,Tbl.Kosten[[#This Row],[Te financieren]],"")</f>
        <v/>
      </c>
      <c r="GL120" s="160" t="str">
        <f>IF(Tbl.Kosten[[#This Row],[Pnr.]]=GL$7,Tbl.Kosten[[#This Row],[Te financieren]],"")</f>
        <v/>
      </c>
      <c r="GM120" s="160" t="str">
        <f>IF(Tbl.Kosten[[#This Row],[Pnr.]]=GM$7,Tbl.Kosten[[#This Row],[Te financieren]],"")</f>
        <v/>
      </c>
      <c r="GN120" s="160" t="str">
        <f>IF(Tbl.Kosten[[#This Row],[Pnr.]]=GN$7,Tbl.Kosten[[#This Row],[Te financieren]],"")</f>
        <v/>
      </c>
      <c r="GO120" s="160" t="str">
        <f>IF(Tbl.Kosten[[#This Row],[Pnr.]]=GO$7,Tbl.Kosten[[#This Row],[Te financieren]],"")</f>
        <v/>
      </c>
      <c r="GP120" s="160" t="str">
        <f>IF(Tbl.Kosten[[#This Row],[Pnr.]]=GP$7,Tbl.Kosten[[#This Row],[Te financieren]],"")</f>
        <v/>
      </c>
      <c r="GQ120" s="160" t="str">
        <f>IF(Tbl.Kosten[[#This Row],[Pnr.]]=GQ$7,Tbl.Kosten[[#This Row],[Te financieren]],"")</f>
        <v/>
      </c>
      <c r="GR120" s="160" t="str">
        <f>IF(Tbl.Kosten[[#This Row],[Pnr.]]=GR$7,Tbl.Kosten[[#This Row],[Te financieren]],"")</f>
        <v/>
      </c>
      <c r="GS120" s="160" t="str">
        <f>IF(Tbl.Kosten[[#This Row],[Pnr.]]=GS$7,Tbl.Kosten[[#This Row],[Te financieren]],"")</f>
        <v/>
      </c>
      <c r="GT120" s="160" t="str">
        <f>IF(Tbl.Kosten[[#This Row],[Pnr.]]=GT$7,Tbl.Kosten[[#This Row],[Te financieren]],"")</f>
        <v/>
      </c>
      <c r="GU120" s="160" t="str">
        <f>IF(Tbl.Kosten[[#This Row],[Pnr.]]=GU$7,Tbl.Kosten[[#This Row],[Te financieren]],"")</f>
        <v/>
      </c>
      <c r="GV120" s="160" t="str">
        <f>IF(Tbl.Kosten[[#This Row],[Pnr.]]=GV$7,Tbl.Kosten[[#This Row],[Te financieren]],"")</f>
        <v/>
      </c>
      <c r="GW120" s="160" t="str">
        <f>IF(Tbl.Kosten[[#This Row],[Pnr.]]=GW$7,Tbl.Kosten[[#This Row],[Te financieren]],"")</f>
        <v/>
      </c>
      <c r="GX120" s="160" t="str">
        <f>IF(Tbl.Kosten[[#This Row],[Pnr.]]=GX$7,Tbl.Kosten[[#This Row],[Te financieren]],"")</f>
        <v/>
      </c>
      <c r="GY120" s="160" t="str">
        <f>IF(Tbl.Kosten[[#This Row],[Pnr.]]=GY$7,Tbl.Kosten[[#This Row],[Te financieren]],"")</f>
        <v/>
      </c>
      <c r="GZ120" s="160" t="str">
        <f>IF(Tbl.Kosten[[#This Row],[Pnr.]]=GZ$7,Tbl.Kosten[[#This Row],[Te financieren]],"")</f>
        <v/>
      </c>
      <c r="HA120" s="160" t="str">
        <f>IF(Tbl.Kosten[[#This Row],[Pnr.]]=HA$7,Tbl.Kosten[[#This Row],[Te financieren]],"")</f>
        <v/>
      </c>
      <c r="HB120" s="160" t="str">
        <f>IF(Tbl.Kosten[[#This Row],[Pnr.]]=HB$7,Tbl.Kosten[[#This Row],[Te financieren]],"")</f>
        <v/>
      </c>
      <c r="HC120" s="160" t="str">
        <f>IF(Tbl.Kosten[[#This Row],[Pnr.]]=HC$7,Tbl.Kosten[[#This Row],[Te financieren]],"")</f>
        <v/>
      </c>
      <c r="HD120" s="160" t="str">
        <f>IF(Tbl.Kosten[[#This Row],[Pnr.]]=HD$7,Tbl.Kosten[[#This Row],[Te financieren]],"")</f>
        <v/>
      </c>
      <c r="HE120" s="160" t="str">
        <f>IF(Tbl.Kosten[[#This Row],[Pnr.]]=HE$7,Tbl.Kosten[[#This Row],[Te financieren]],"")</f>
        <v/>
      </c>
      <c r="HF120" s="160" t="str">
        <f>IF(Tbl.Kosten[[#This Row],[Pnr.]]=HF$7,Tbl.Kosten[[#This Row],[Te financieren]],"")</f>
        <v/>
      </c>
      <c r="HG120" s="160" t="str">
        <f>IF(Tbl.Kosten[[#This Row],[Pnr.]]=HG$7,Tbl.Kosten[[#This Row],[Te financieren]],"")</f>
        <v/>
      </c>
      <c r="HH120" s="160" t="str">
        <f>IF(Tbl.Kosten[[#This Row],[Pnr.]]=HH$7,Tbl.Kosten[[#This Row],[Te financieren]],"")</f>
        <v/>
      </c>
      <c r="HI120" s="160" t="str">
        <f>IF(Tbl.Kosten[[#This Row],[Pnr.]]=HI$7,Tbl.Kosten[[#This Row],[Te financieren]],"")</f>
        <v/>
      </c>
      <c r="HJ120" s="160" t="str">
        <f>IF(Tbl.Kosten[[#This Row],[Pnr.]]=HJ$7,Tbl.Kosten[[#This Row],[Te financieren]],"")</f>
        <v/>
      </c>
      <c r="HK120" s="160" t="str">
        <f>IF(Tbl.Kosten[[#This Row],[Pnr.]]=HK$7,Tbl.Kosten[[#This Row],[Te financieren]],"")</f>
        <v/>
      </c>
      <c r="HL120" s="160" t="str">
        <f>IF(Tbl.Kosten[[#This Row],[Pnr.]]=HL$7,Tbl.Kosten[[#This Row],[Te financieren]],"")</f>
        <v/>
      </c>
      <c r="HM120" s="160" t="str">
        <f>IF(Tbl.Kosten[[#This Row],[Pnr.]]=HM$7,Tbl.Kosten[[#This Row],[Te financieren]],"")</f>
        <v/>
      </c>
      <c r="HN120" s="160" t="str">
        <f>IF(Tbl.Kosten[[#This Row],[Pnr.]]=HN$7,Tbl.Kosten[[#This Row],[Te financieren]],"")</f>
        <v/>
      </c>
      <c r="HO120" s="160" t="str">
        <f>IF(Tbl.Kosten[[#This Row],[Pnr.]]=HO$7,Tbl.Kosten[[#This Row],[Te financieren]],"")</f>
        <v/>
      </c>
      <c r="HP120" s="160" t="str">
        <f>IF(Tbl.Kosten[[#This Row],[Pnr.]]=HP$7,Tbl.Kosten[[#This Row],[Te financieren]],"")</f>
        <v/>
      </c>
      <c r="HQ120" s="160" t="str">
        <f>IF(Tbl.Kosten[[#This Row],[Pnr.]]=HQ$7,Tbl.Kosten[[#This Row],[Te financieren]],"")</f>
        <v/>
      </c>
      <c r="HR120" s="160" t="str">
        <f>IF(Tbl.Kosten[[#This Row],[Pnr.]]=HR$7,Tbl.Kosten[[#This Row],[Te financieren]],"")</f>
        <v/>
      </c>
      <c r="HS120" s="160" t="str">
        <f>IF(Tbl.Kosten[[#This Row],[Pnr.]]=HS$7,Tbl.Kosten[[#This Row],[Te financieren]],"")</f>
        <v/>
      </c>
      <c r="HT120" s="160" t="str">
        <f>IF(Tbl.Kosten[[#This Row],[Pnr.]]=HT$7,Tbl.Kosten[[#This Row],[Te financieren]],"")</f>
        <v/>
      </c>
      <c r="HU120" s="160" t="str">
        <f>IF(Tbl.Kosten[[#This Row],[Pnr.]]=HU$7,Tbl.Kosten[[#This Row],[Te financieren]],"")</f>
        <v/>
      </c>
      <c r="HV120" s="160" t="str">
        <f>IF(Tbl.Kosten[[#This Row],[Pnr.]]=HV$7,Tbl.Kosten[[#This Row],[Te financieren]],"")</f>
        <v/>
      </c>
      <c r="HW120" s="160" t="str">
        <f>IF(Tbl.Kosten[[#This Row],[Pnr.]]=HW$7,Tbl.Kosten[[#This Row],[Te financieren]],"")</f>
        <v/>
      </c>
    </row>
    <row r="121" spans="2:231" x14ac:dyDescent="0.3">
      <c r="B121" s="144"/>
      <c r="C121" s="147"/>
      <c r="D121" s="146"/>
      <c r="E121" s="147"/>
      <c r="F121" s="145"/>
      <c r="G121" s="11" t="str">
        <f>IF(Tbl.Kosten[[#This Row],[Medewerker e/o 
functie]]&lt;&gt;"",_xlfn.XLOOKUP(Tbl.Kosten[[#This Row],[Medewerker e/o 
functie]],Tbl.Uurtarief[Medewerker en/of functie],Tbl.Uurtarief[Uurtarief],"",0,1),"")</f>
        <v/>
      </c>
      <c r="H121" s="121">
        <f>IFERROR(Tbl.Kosten[[#This Row],[Uren]]*Tbl.Kosten[[#This Row],[Uurtarief]],0)</f>
        <v>0</v>
      </c>
      <c r="I121" s="119" t="str">
        <f>IF(Tbl.Kosten[[#This Row],[Subtotaal uren]]&lt;&gt;0,_xlfn.XLOOKUP(Tbl.Kosten[[#This Row],[Medewerker e/o 
functie]],Tbl.Uurtarief[Medewerker en/of functie],Tbl.Uurtarief[Kostensoort arbeid],"",0,1),"")</f>
        <v/>
      </c>
      <c r="J121" s="147"/>
      <c r="K121" s="145"/>
      <c r="L121" s="149" t="str">
        <f>IF(Tbl.Kosten[[#This Row],[Activum]]&lt;&gt;"",_xlfn.XLOOKUP(Tbl.Kosten[[#This Row],[Activum]],Tbl.Afschrijvingskosten[Activum],Tbl.Afschrijvingskosten[Tarief per afschrijvings-eenheid],"",0,1),"")</f>
        <v/>
      </c>
      <c r="M121" s="122">
        <f>IFERROR(Tbl.Kosten[[#This Row],[Een-
heden]]*Tbl.Kosten[[#This Row],[Afschrijvings-
tarief]],0)</f>
        <v>0</v>
      </c>
      <c r="N121" s="122" t="str">
        <f>IF(Tbl.Kosten[[#This Row],[Subtotaal afschrijving]]&lt;&gt;0,Lijsten!A119,"")</f>
        <v/>
      </c>
      <c r="O121" s="150"/>
      <c r="P121" s="145"/>
      <c r="Q121" s="148"/>
      <c r="R121" s="122">
        <f>IFERROR(Tbl.Kosten[[#This Row],[Aantal]]*Tbl.Kosten[[#This Row],[Tarief]],0)</f>
        <v>0</v>
      </c>
      <c r="S121" s="8">
        <f>IFERROR(Tbl.Kosten[[#This Row],[Subtotaal overige kosten]]+Tbl.Kosten[[#This Row],[Subtotaal uren]]+Tbl.Kosten[[#This Row],[Subtotaal afschrijving]],0)</f>
        <v>0</v>
      </c>
      <c r="T121" s="8">
        <f>IFERROR(Tbl.Kosten[[#This Row],[Totaal kosten]]*Tbl.Kosten[[#This Row],[Subsidie%]],0)</f>
        <v>0</v>
      </c>
      <c r="U121" s="4" t="str" cm="1">
        <f t="array" ref="U121">IFERROR(_xlfn.IFS(Tbl.Kosten[[#This Row],[Subtotaal uren]]&lt;&gt;0,Tbl.Kosten[[#This Row],[Kostensoort arbeid]],Tbl.Kosten[[#This Row],[Subtotaal afschrijving]]&lt;&gt;0,Tbl.Kosten[[#This Row],[Kostensoort afschrijving]],Tbl.Kosten[[#This Row],[Subtotaal overige kosten]]&lt;&gt;0,Tbl.Kosten[[#This Row],[Kostensoort overig]]),"")</f>
        <v/>
      </c>
      <c r="V121" s="4" t="str">
        <f>IFERROR(_xlfn.XLOOKUP(Tbl.Kosten[[#This Row],[Activiteitencode]],Tbl.Activiteiten[Activiteitcode],Tbl.Activiteiten[Werkpakketcode],"",0,1),"")</f>
        <v/>
      </c>
      <c r="W121" s="4" t="str">
        <f>IFERROR(_xlfn.XLOOKUP(Tbl.Kosten[[#This Row],[Werkpakketcode]],Tbl.Werkpakketten[Werkpakketcode],Tbl.Werkpakketten[Subsidiabele activiteit],"",0,1),"")</f>
        <v/>
      </c>
      <c r="X121" s="12">
        <f>IFERROR(_xlfn.XLOOKUP(Tbl.Kosten[[#This Row],[Sanr.]],Tbl.Subsidiehoogte[SAnr.],Tbl.Subsidiehoogte[Sub. Percentage],0,0,1),0)</f>
        <v>0</v>
      </c>
      <c r="Y121" s="154" t="str">
        <f>IFERROR(_xlfn.XLOOKUP(Tbl.Kosten[[#This Row],[Partnercode]],Tbl.Projectpartners[Partnercode],Tbl.Projectpartners[PNr.],"",0,1),"")</f>
        <v>P1</v>
      </c>
      <c r="Z121" s="158">
        <f>IF(Tbl.Kosten[[#This Row],[Pnr.]]=Z$7,Tbl.Kosten[[#This Row],[Totaal kosten]],"")</f>
        <v>0</v>
      </c>
      <c r="AA121" s="158" t="str">
        <f>IF(Tbl.Kosten[[#This Row],[Pnr.]]=AA$7,Tbl.Kosten[[#This Row],[Totaal kosten]],"")</f>
        <v/>
      </c>
      <c r="AB121" s="158" t="str">
        <f>IF(Tbl.Kosten[[#This Row],[Pnr.]]=AB$7,Tbl.Kosten[[#This Row],[Totaal kosten]],"")</f>
        <v/>
      </c>
      <c r="AC121" s="158" t="str">
        <f>IF(Tbl.Kosten[[#This Row],[Pnr.]]=AC$7,Tbl.Kosten[[#This Row],[Totaal kosten]],"")</f>
        <v/>
      </c>
      <c r="AD121" s="158" t="str">
        <f>IF(Tbl.Kosten[[#This Row],[Pnr.]]=AD$7,Tbl.Kosten[[#This Row],[Totaal kosten]],"")</f>
        <v/>
      </c>
      <c r="AE121" s="158" t="str">
        <f>IF(Tbl.Kosten[[#This Row],[Pnr.]]=AE$7,Tbl.Kosten[[#This Row],[Totaal kosten]],"")</f>
        <v/>
      </c>
      <c r="AF121" s="158" t="str">
        <f>IF(Tbl.Kosten[[#This Row],[Pnr.]]=AF$7,Tbl.Kosten[[#This Row],[Totaal kosten]],"")</f>
        <v/>
      </c>
      <c r="AG121" s="158" t="str">
        <f>IF(Tbl.Kosten[[#This Row],[Pnr.]]=AG$7,Tbl.Kosten[[#This Row],[Totaal kosten]],"")</f>
        <v/>
      </c>
      <c r="AH121" s="158" t="str">
        <f>IF(Tbl.Kosten[[#This Row],[Pnr.]]=AH$7,Tbl.Kosten[[#This Row],[Totaal kosten]],"")</f>
        <v/>
      </c>
      <c r="AI121" s="158" t="str">
        <f>IF(Tbl.Kosten[[#This Row],[Pnr.]]=AI$7,Tbl.Kosten[[#This Row],[Totaal kosten]],"")</f>
        <v/>
      </c>
      <c r="AJ121" s="158" t="str">
        <f>IF(Tbl.Kosten[[#This Row],[Pnr.]]=AJ$7,Tbl.Kosten[[#This Row],[Totaal kosten]],"")</f>
        <v/>
      </c>
      <c r="AK121" s="158" t="str">
        <f>IF(Tbl.Kosten[[#This Row],[Pnr.]]=AK$7,Tbl.Kosten[[#This Row],[Totaal kosten]],"")</f>
        <v/>
      </c>
      <c r="AL121" s="158" t="str">
        <f>IF(Tbl.Kosten[[#This Row],[Pnr.]]=AL$7,Tbl.Kosten[[#This Row],[Totaal kosten]],"")</f>
        <v/>
      </c>
      <c r="AM121" s="158" t="str">
        <f>IF(Tbl.Kosten[[#This Row],[Pnr.]]=AM$7,Tbl.Kosten[[#This Row],[Totaal kosten]],"")</f>
        <v/>
      </c>
      <c r="AN121" s="158" t="str">
        <f>IF(Tbl.Kosten[[#This Row],[Pnr.]]=AN$7,Tbl.Kosten[[#This Row],[Totaal kosten]],"")</f>
        <v/>
      </c>
      <c r="AO121" s="158" t="str">
        <f>IF(Tbl.Kosten[[#This Row],[Pnr.]]=AO$7,Tbl.Kosten[[#This Row],[Totaal kosten]],"")</f>
        <v/>
      </c>
      <c r="AP121" s="158" t="str">
        <f>IF(Tbl.Kosten[[#This Row],[Pnr.]]=AP$7,Tbl.Kosten[[#This Row],[Totaal kosten]],"")</f>
        <v/>
      </c>
      <c r="AQ121" s="158" t="str">
        <f>IF(Tbl.Kosten[[#This Row],[Pnr.]]=AQ$7,Tbl.Kosten[[#This Row],[Totaal kosten]],"")</f>
        <v/>
      </c>
      <c r="AR121" s="158" t="str">
        <f>IF(Tbl.Kosten[[#This Row],[Pnr.]]=AR$7,Tbl.Kosten[[#This Row],[Totaal kosten]],"")</f>
        <v/>
      </c>
      <c r="AS121" s="158" t="str">
        <f>IF(Tbl.Kosten[[#This Row],[Pnr.]]=AS$7,Tbl.Kosten[[#This Row],[Totaal kosten]],"")</f>
        <v/>
      </c>
      <c r="AT121" s="158" t="str">
        <f>IF(Tbl.Kosten[[#This Row],[Pnr.]]=AT$7,Tbl.Kosten[[#This Row],[Totaal kosten]],"")</f>
        <v/>
      </c>
      <c r="AU121" s="158" t="str">
        <f>IF(Tbl.Kosten[[#This Row],[Pnr.]]=AU$7,Tbl.Kosten[[#This Row],[Totaal kosten]],"")</f>
        <v/>
      </c>
      <c r="AV121" s="158" t="str">
        <f>IF(Tbl.Kosten[[#This Row],[Pnr.]]=AV$7,Tbl.Kosten[[#This Row],[Totaal kosten]],"")</f>
        <v/>
      </c>
      <c r="AW121" s="158" t="str">
        <f>IF(Tbl.Kosten[[#This Row],[Pnr.]]=AW$7,Tbl.Kosten[[#This Row],[Totaal kosten]],"")</f>
        <v/>
      </c>
      <c r="AX121" s="158" t="str">
        <f>IF(Tbl.Kosten[[#This Row],[Pnr.]]=AX$7,Tbl.Kosten[[#This Row],[Totaal kosten]],"")</f>
        <v/>
      </c>
      <c r="AY121" s="158" t="str">
        <f>IF(Tbl.Kosten[[#This Row],[Pnr.]]=AY$7,Tbl.Kosten[[#This Row],[Totaal kosten]],"")</f>
        <v/>
      </c>
      <c r="AZ121" s="158" t="str">
        <f>IF(Tbl.Kosten[[#This Row],[Pnr.]]=AZ$7,Tbl.Kosten[[#This Row],[Totaal kosten]],"")</f>
        <v/>
      </c>
      <c r="BA121" s="158" t="str">
        <f>IF(Tbl.Kosten[[#This Row],[Pnr.]]=BA$7,Tbl.Kosten[[#This Row],[Totaal kosten]],"")</f>
        <v/>
      </c>
      <c r="BB121" s="158" t="str">
        <f>IF(Tbl.Kosten[[#This Row],[Pnr.]]=BB$7,Tbl.Kosten[[#This Row],[Totaal kosten]],"")</f>
        <v/>
      </c>
      <c r="BC121" s="158" t="str">
        <f>IF(Tbl.Kosten[[#This Row],[Pnr.]]=BC$7,Tbl.Kosten[[#This Row],[Totaal kosten]],"")</f>
        <v/>
      </c>
      <c r="BD121" s="158" t="str">
        <f>IF(Tbl.Kosten[[#This Row],[Pnr.]]=BD$7,Tbl.Kosten[[#This Row],[Totaal kosten]],"")</f>
        <v/>
      </c>
      <c r="BE121" s="158" t="str">
        <f>IF(Tbl.Kosten[[#This Row],[Pnr.]]=BE$7,Tbl.Kosten[[#This Row],[Totaal kosten]],"")</f>
        <v/>
      </c>
      <c r="BF121" s="158" t="str">
        <f>IF(Tbl.Kosten[[#This Row],[Pnr.]]=BF$7,Tbl.Kosten[[#This Row],[Totaal kosten]],"")</f>
        <v/>
      </c>
      <c r="BG121" s="158" t="str">
        <f>IF(Tbl.Kosten[[#This Row],[Pnr.]]=BG$7,Tbl.Kosten[[#This Row],[Totaal kosten]],"")</f>
        <v/>
      </c>
      <c r="BH121" s="158" t="str">
        <f>IF(Tbl.Kosten[[#This Row],[Pnr.]]=BH$7,Tbl.Kosten[[#This Row],[Totaal kosten]],"")</f>
        <v/>
      </c>
      <c r="BI121" s="158" t="str">
        <f>IF(Tbl.Kosten[[#This Row],[Pnr.]]=BI$7,Tbl.Kosten[[#This Row],[Totaal kosten]],"")</f>
        <v/>
      </c>
      <c r="BJ121" s="158" t="str">
        <f>IF(Tbl.Kosten[[#This Row],[Pnr.]]=BJ$7,Tbl.Kosten[[#This Row],[Totaal kosten]],"")</f>
        <v/>
      </c>
      <c r="BK121" s="158" t="str">
        <f>IF(Tbl.Kosten[[#This Row],[Pnr.]]=BK$7,Tbl.Kosten[[#This Row],[Totaal kosten]],"")</f>
        <v/>
      </c>
      <c r="BL121" s="158" t="str">
        <f>IF(Tbl.Kosten[[#This Row],[Pnr.]]=BL$7,Tbl.Kosten[[#This Row],[Totaal kosten]],"")</f>
        <v/>
      </c>
      <c r="BM121" s="158" t="str">
        <f>IF(Tbl.Kosten[[#This Row],[Pnr.]]=BM$7,Tbl.Kosten[[#This Row],[Totaal kosten]],"")</f>
        <v/>
      </c>
      <c r="BN121" s="158" t="str">
        <f>IF(Tbl.Kosten[[#This Row],[Pnr.]]=BN$7,Tbl.Kosten[[#This Row],[Totaal kosten]],"")</f>
        <v/>
      </c>
      <c r="BO121" s="158" t="str">
        <f>IF(Tbl.Kosten[[#This Row],[Pnr.]]=BO$7,Tbl.Kosten[[#This Row],[Totaal kosten]],"")</f>
        <v/>
      </c>
      <c r="BP121" s="158" t="str">
        <f>IF(Tbl.Kosten[[#This Row],[Pnr.]]=BP$7,Tbl.Kosten[[#This Row],[Totaal kosten]],"")</f>
        <v/>
      </c>
      <c r="BQ121" s="158" t="str">
        <f>IF(Tbl.Kosten[[#This Row],[Pnr.]]=BQ$7,Tbl.Kosten[[#This Row],[Totaal kosten]],"")</f>
        <v/>
      </c>
      <c r="BR121" s="158" t="str">
        <f>IF(Tbl.Kosten[[#This Row],[Pnr.]]=BR$7,Tbl.Kosten[[#This Row],[Totaal kosten]],"")</f>
        <v/>
      </c>
      <c r="BS121" s="158" t="str">
        <f>IF(Tbl.Kosten[[#This Row],[Pnr.]]=BS$7,Tbl.Kosten[[#This Row],[Totaal kosten]],"")</f>
        <v/>
      </c>
      <c r="BT121" s="158" t="str">
        <f>IF(Tbl.Kosten[[#This Row],[Pnr.]]=BT$7,Tbl.Kosten[[#This Row],[Totaal kosten]],"")</f>
        <v/>
      </c>
      <c r="BU121" s="158" t="str">
        <f>IF(Tbl.Kosten[[#This Row],[Pnr.]]=BU$7,Tbl.Kosten[[#This Row],[Totaal kosten]],"")</f>
        <v/>
      </c>
      <c r="BV121" s="158" t="str">
        <f>IF(Tbl.Kosten[[#This Row],[Pnr.]]=BV$7,Tbl.Kosten[[#This Row],[Totaal kosten]],"")</f>
        <v/>
      </c>
      <c r="BW121" s="158" t="str">
        <f>IF(Tbl.Kosten[[#This Row],[Pnr.]]=BW$7,Tbl.Kosten[[#This Row],[Totaal kosten]],"")</f>
        <v/>
      </c>
      <c r="BX121" s="158" t="str">
        <f>IFERROR(_xlfn.XLOOKUP(Tbl.Kosten[[#This Row],[Werkpakketcode]],Tbl.Werkpakketten[Werkpakketcode],Tbl.Werkpakketten[WPnr.],"",0,1),"")</f>
        <v/>
      </c>
      <c r="BY121" s="158" t="str">
        <f>IF(Tbl.Kosten[[#This Row],[WPnr.]]=BY$7,Tbl.Kosten[[#This Row],[Totaal kosten]],"")</f>
        <v/>
      </c>
      <c r="BZ121" s="158" t="str">
        <f>IF(Tbl.Kosten[[#This Row],[WPnr.]]=BZ$7,Tbl.Kosten[[#This Row],[Totaal kosten]],"")</f>
        <v/>
      </c>
      <c r="CA121" s="158" t="str">
        <f>IF(Tbl.Kosten[[#This Row],[WPnr.]]=CA$7,Tbl.Kosten[[#This Row],[Totaal kosten]],"")</f>
        <v/>
      </c>
      <c r="CB121" s="158" t="str">
        <f>IF(Tbl.Kosten[[#This Row],[WPnr.]]=CB$7,Tbl.Kosten[[#This Row],[Totaal kosten]],"")</f>
        <v/>
      </c>
      <c r="CC121" s="158" t="str">
        <f>IF(Tbl.Kosten[[#This Row],[WPnr.]]=CC$7,Tbl.Kosten[[#This Row],[Totaal kosten]],"")</f>
        <v/>
      </c>
      <c r="CD121" s="158" t="str">
        <f>IF(Tbl.Kosten[[#This Row],[WPnr.]]=CD$7,Tbl.Kosten[[#This Row],[Totaal kosten]],"")</f>
        <v/>
      </c>
      <c r="CE121" s="158" t="str">
        <f>IF(Tbl.Kosten[[#This Row],[WPnr.]]=CE$7,Tbl.Kosten[[#This Row],[Totaal kosten]],"")</f>
        <v/>
      </c>
      <c r="CF121" s="158" t="str">
        <f>IF(Tbl.Kosten[[#This Row],[WPnr.]]=CF$7,Tbl.Kosten[[#This Row],[Totaal kosten]],"")</f>
        <v/>
      </c>
      <c r="CG121" s="158" t="str">
        <f>IF(Tbl.Kosten[[#This Row],[WPnr.]]=CG$7,Tbl.Kosten[[#This Row],[Totaal kosten]],"")</f>
        <v/>
      </c>
      <c r="CH121" s="158" t="str">
        <f>IF(Tbl.Kosten[[#This Row],[WPnr.]]=CH$7,Tbl.Kosten[[#This Row],[Totaal kosten]],"")</f>
        <v/>
      </c>
      <c r="CI121" s="158" t="str">
        <f>IF(Tbl.Kosten[[#This Row],[WPnr.]]=CI$7,Tbl.Kosten[[#This Row],[Totaal kosten]],"")</f>
        <v/>
      </c>
      <c r="CJ121" s="158" t="str">
        <f>IF(Tbl.Kosten[[#This Row],[WPnr.]]=CJ$7,Tbl.Kosten[[#This Row],[Totaal kosten]],"")</f>
        <v/>
      </c>
      <c r="CK121" s="158" t="str">
        <f>IF(Tbl.Kosten[[#This Row],[WPnr.]]=CK$7,Tbl.Kosten[[#This Row],[Totaal kosten]],"")</f>
        <v/>
      </c>
      <c r="CL121" s="158" t="str">
        <f>IF(Tbl.Kosten[[#This Row],[WPnr.]]=CL$7,Tbl.Kosten[[#This Row],[Totaal kosten]],"")</f>
        <v/>
      </c>
      <c r="CM121" s="158" t="str">
        <f>IF(Tbl.Kosten[[#This Row],[WPnr.]]=CM$7,Tbl.Kosten[[#This Row],[Totaal kosten]],"")</f>
        <v/>
      </c>
      <c r="CN121" s="158" t="str">
        <f>IF(Tbl.Kosten[[#This Row],[WPnr.]]=CN$7,Tbl.Kosten[[#This Row],[Totaal kosten]],"")</f>
        <v/>
      </c>
      <c r="CO121" s="158" t="str">
        <f>IF(Tbl.Kosten[[#This Row],[WPnr.]]=CO$7,Tbl.Kosten[[#This Row],[Totaal kosten]],"")</f>
        <v/>
      </c>
      <c r="CP121" s="158" t="str">
        <f>IF(Tbl.Kosten[[#This Row],[WPnr.]]=CP$7,Tbl.Kosten[[#This Row],[Totaal kosten]],"")</f>
        <v/>
      </c>
      <c r="CQ121" s="158" t="str">
        <f>IF(Tbl.Kosten[[#This Row],[WPnr.]]=CQ$7,Tbl.Kosten[[#This Row],[Totaal kosten]],"")</f>
        <v/>
      </c>
      <c r="CR121" s="158" t="str">
        <f>IF(Tbl.Kosten[[#This Row],[WPnr.]]=CR$7,Tbl.Kosten[[#This Row],[Totaal kosten]],"")</f>
        <v/>
      </c>
      <c r="CS121" s="158" t="str">
        <f>IF(Tbl.Kosten[[#This Row],[WPnr.]]=CS$7,Tbl.Kosten[[#This Row],[Totaal kosten]],"")</f>
        <v/>
      </c>
      <c r="CT121" s="158" t="str">
        <f>IF(Tbl.Kosten[[#This Row],[WPnr.]]=CT$7,Tbl.Kosten[[#This Row],[Totaal kosten]],"")</f>
        <v/>
      </c>
      <c r="CU121" s="158" t="str">
        <f>IF(Tbl.Kosten[[#This Row],[WPnr.]]=CU$7,Tbl.Kosten[[#This Row],[Totaal kosten]],"")</f>
        <v/>
      </c>
      <c r="CV121" s="158" t="str">
        <f>IF(Tbl.Kosten[[#This Row],[WPnr.]]=CV$7,Tbl.Kosten[[#This Row],[Totaal kosten]],"")</f>
        <v/>
      </c>
      <c r="CW121" s="158" t="str">
        <f>IF(Tbl.Kosten[[#This Row],[WPnr.]]=CW$7,Tbl.Kosten[[#This Row],[Totaal kosten]],"")</f>
        <v/>
      </c>
      <c r="CX121" s="158" t="str">
        <f>IF(Tbl.Kosten[[#This Row],[WPnr.]]=CX$7,Tbl.Kosten[[#This Row],[Totaal kosten]],"")</f>
        <v/>
      </c>
      <c r="CY121" s="158" t="str">
        <f>IF(Tbl.Kosten[[#This Row],[WPnr.]]=CY$7,Tbl.Kosten[[#This Row],[Totaal kosten]],"")</f>
        <v/>
      </c>
      <c r="CZ121" s="158" t="str">
        <f>IF(Tbl.Kosten[[#This Row],[WPnr.]]=CZ$7,Tbl.Kosten[[#This Row],[Totaal kosten]],"")</f>
        <v/>
      </c>
      <c r="DA121" s="158" t="str">
        <f>IF(Tbl.Kosten[[#This Row],[WPnr.]]=DA$7,Tbl.Kosten[[#This Row],[Totaal kosten]],"")</f>
        <v/>
      </c>
      <c r="DB121" s="158" t="str">
        <f>IF(Tbl.Kosten[[#This Row],[WPnr.]]=DB$7,Tbl.Kosten[[#This Row],[Totaal kosten]],"")</f>
        <v/>
      </c>
      <c r="DC121" s="158" t="str">
        <f>IF(Tbl.Kosten[[#This Row],[WPnr.]]=DC$7,Tbl.Kosten[[#This Row],[Totaal kosten]],"")</f>
        <v/>
      </c>
      <c r="DD121" s="158" t="str">
        <f>IF(Tbl.Kosten[[#This Row],[WPnr.]]=DD$7,Tbl.Kosten[[#This Row],[Totaal kosten]],"")</f>
        <v/>
      </c>
      <c r="DE121" s="158" t="str">
        <f>IF(Tbl.Kosten[[#This Row],[WPnr.]]=DE$7,Tbl.Kosten[[#This Row],[Totaal kosten]],"")</f>
        <v/>
      </c>
      <c r="DF121" s="158" t="str">
        <f>IF(Tbl.Kosten[[#This Row],[WPnr.]]=DF$7,Tbl.Kosten[[#This Row],[Totaal kosten]],"")</f>
        <v/>
      </c>
      <c r="DG121" s="158" t="str">
        <f>IF(Tbl.Kosten[[#This Row],[WPnr.]]=DG$7,Tbl.Kosten[[#This Row],[Totaal kosten]],"")</f>
        <v/>
      </c>
      <c r="DH121" s="158" t="str">
        <f>IF(Tbl.Kosten[[#This Row],[WPnr.]]=DH$7,Tbl.Kosten[[#This Row],[Totaal kosten]],"")</f>
        <v/>
      </c>
      <c r="DI121" s="158" t="str">
        <f>IF(Tbl.Kosten[[#This Row],[WPnr.]]=DI$7,Tbl.Kosten[[#This Row],[Totaal kosten]],"")</f>
        <v/>
      </c>
      <c r="DJ121" s="158" t="str">
        <f>IF(Tbl.Kosten[[#This Row],[WPnr.]]=DJ$7,Tbl.Kosten[[#This Row],[Totaal kosten]],"")</f>
        <v/>
      </c>
      <c r="DK121" s="158" t="str">
        <f>IF(Tbl.Kosten[[#This Row],[WPnr.]]=DK$7,Tbl.Kosten[[#This Row],[Totaal kosten]],"")</f>
        <v/>
      </c>
      <c r="DL121" s="158" t="str">
        <f>IF(Tbl.Kosten[[#This Row],[WPnr.]]=DL$7,Tbl.Kosten[[#This Row],[Totaal kosten]],"")</f>
        <v/>
      </c>
      <c r="DM121" s="158" t="str">
        <f>IF(Tbl.Kosten[[#This Row],[WPnr.]]=DM$7,Tbl.Kosten[[#This Row],[Totaal kosten]],"")</f>
        <v/>
      </c>
      <c r="DN121" s="158" t="str">
        <f>IF(Tbl.Kosten[[#This Row],[WPnr.]]=DN$7,Tbl.Kosten[[#This Row],[Totaal kosten]],"")</f>
        <v/>
      </c>
      <c r="DO121" s="158" t="str">
        <f>IF(Tbl.Kosten[[#This Row],[WPnr.]]=DO$7,Tbl.Kosten[[#This Row],[Totaal kosten]],"")</f>
        <v/>
      </c>
      <c r="DP121" s="158" t="str">
        <f>IF(Tbl.Kosten[[#This Row],[WPnr.]]=DP$7,Tbl.Kosten[[#This Row],[Totaal kosten]],"")</f>
        <v/>
      </c>
      <c r="DQ121" s="158" t="str">
        <f>IF(Tbl.Kosten[[#This Row],[WPnr.]]=DQ$7,Tbl.Kosten[[#This Row],[Totaal kosten]],"")</f>
        <v/>
      </c>
      <c r="DR121" s="158" t="str">
        <f>IF(Tbl.Kosten[[#This Row],[WPnr.]]=DR$7,Tbl.Kosten[[#This Row],[Totaal kosten]],"")</f>
        <v/>
      </c>
      <c r="DS121" s="158" t="str">
        <f>IF(Tbl.Kosten[[#This Row],[WPnr.]]=DS$7,Tbl.Kosten[[#This Row],[Totaal kosten]],"")</f>
        <v/>
      </c>
      <c r="DT121" s="158" t="str">
        <f>IF(Tbl.Kosten[[#This Row],[WPnr.]]=DT$7,Tbl.Kosten[[#This Row],[Totaal kosten]],"")</f>
        <v/>
      </c>
      <c r="DU121" s="158" t="str">
        <f>IF(Tbl.Kosten[[#This Row],[WPnr.]]=DU$7,Tbl.Kosten[[#This Row],[Totaal kosten]],"")</f>
        <v/>
      </c>
      <c r="DV121" s="158" t="str">
        <f>IF(Tbl.Kosten[[#This Row],[WPnr.]]=DV$7,Tbl.Kosten[[#This Row],[Totaal kosten]],"")</f>
        <v/>
      </c>
      <c r="DW121" s="160" t="str">
        <f>IFERROR(_xlfn.XLOOKUP(Tbl.Kosten[[#This Row],[Kostensoort]],Tbl.Kostensoorten[Kostensoorten],Tbl.Kostensoorten[KSnr.],"",0,1),"")</f>
        <v/>
      </c>
      <c r="DX121" s="160" t="str">
        <f>IF(Tbl.Kosten[[#This Row],[KSnr.]]=DX$7,Tbl.Kosten[[#This Row],[Totaal kosten]],"")</f>
        <v/>
      </c>
      <c r="DY121" s="160" t="str">
        <f>IF(Tbl.Kosten[[#This Row],[KSnr.]]=DY$7,Tbl.Kosten[[#This Row],[Totaal kosten]],"")</f>
        <v/>
      </c>
      <c r="DZ121" s="160" t="str">
        <f>IF(Tbl.Kosten[[#This Row],[KSnr.]]=DZ$7,Tbl.Kosten[[#This Row],[Totaal kosten]],"")</f>
        <v/>
      </c>
      <c r="EA121" s="160" t="str">
        <f>IF(Tbl.Kosten[[#This Row],[KSnr.]]=EA$7,Tbl.Kosten[[#This Row],[Totaal kosten]],"")</f>
        <v/>
      </c>
      <c r="EB121" s="160" t="str">
        <f>IF(Tbl.Kosten[[#This Row],[KSnr.]]=EB$7,Tbl.Kosten[[#This Row],[Totaal kosten]],"")</f>
        <v/>
      </c>
      <c r="EC121" s="160" t="str">
        <f>IF(Tbl.Kosten[[#This Row],[KSnr.]]=EC$7,Tbl.Kosten[[#This Row],[Totaal kosten]],"")</f>
        <v/>
      </c>
      <c r="ED121" s="160" t="str">
        <f>IF(Tbl.Kosten[[#This Row],[KSnr.]]=ED$7,Tbl.Kosten[[#This Row],[Totaal kosten]],"")</f>
        <v/>
      </c>
      <c r="EE121" s="160" t="str">
        <f>IF(Tbl.Kosten[[#This Row],[KSnr.]]=EE$7,Tbl.Kosten[[#This Row],[Totaal kosten]],"")</f>
        <v/>
      </c>
      <c r="EF121" s="160" t="str">
        <f>IF(Tbl.Kosten[[#This Row],[KSnr.]]=EF$7,Tbl.Kosten[[#This Row],[Totaal kosten]],"")</f>
        <v/>
      </c>
      <c r="EG121" s="160" t="str">
        <f>IF(Tbl.Kosten[[#This Row],[KSnr.]]=EG$7,Tbl.Kosten[[#This Row],[Totaal kosten]],"")</f>
        <v/>
      </c>
      <c r="EH121" s="160" t="str">
        <f>IF(Tbl.Kosten[[#This Row],[KSnr.]]=EH$7,Tbl.Kosten[[#This Row],[Totaal kosten]],"")</f>
        <v/>
      </c>
      <c r="EI121" s="160" t="str">
        <f>IF(Tbl.Kosten[[#This Row],[KSnr.]]=EI$7,Tbl.Kosten[[#This Row],[Totaal kosten]],"")</f>
        <v/>
      </c>
      <c r="EJ121" s="160" t="str">
        <f>IF(Tbl.Kosten[[#This Row],[KSnr.]]=EJ$7,Tbl.Kosten[[#This Row],[Totaal kosten]],"")</f>
        <v/>
      </c>
      <c r="EK121" s="160" t="str">
        <f>IF(Tbl.Kosten[[#This Row],[KSnr.]]=EK$7,Tbl.Kosten[[#This Row],[Totaal kosten]],"")</f>
        <v/>
      </c>
      <c r="EL121" s="160" t="str">
        <f>IF(Tbl.Kosten[[#This Row],[KSnr.]]=EL$7,Tbl.Kosten[[#This Row],[Totaal kosten]],"")</f>
        <v/>
      </c>
      <c r="EM121" s="160" t="str">
        <f>IF(Tbl.Kosten[[#This Row],[KSnr.]]=EM$7,Tbl.Kosten[[#This Row],[Totaal kosten]],"")</f>
        <v/>
      </c>
      <c r="EN121" s="160" t="str">
        <f>IF(Tbl.Kosten[[#This Row],[KSnr.]]=EN$7,Tbl.Kosten[[#This Row],[Totaal kosten]],"")</f>
        <v/>
      </c>
      <c r="EO121" s="160" t="str">
        <f>IF(Tbl.Kosten[[#This Row],[KSnr.]]=EO$7,Tbl.Kosten[[#This Row],[Totaal kosten]],"")</f>
        <v/>
      </c>
      <c r="EP121" s="160" t="str">
        <f>IF(Tbl.Kosten[[#This Row],[KSnr.]]=EP$7,Tbl.Kosten[[#This Row],[Totaal kosten]],"")</f>
        <v/>
      </c>
      <c r="EQ121" s="160" t="str">
        <f>IF(Tbl.Kosten[[#This Row],[KSnr.]]=EQ$7,Tbl.Kosten[[#This Row],[Totaal kosten]],"")</f>
        <v/>
      </c>
      <c r="ER121" s="154" t="str">
        <f>IFERROR(_xlfn.XLOOKUP(Tbl.Kosten[[#This Row],[Subsidieactiviteit]],Tbl.Subsidiehoogte[Subsidieactiviteit],Tbl.Subsidiehoogte[SAnr.],"",0,1),"")</f>
        <v/>
      </c>
      <c r="ES121" s="160" t="str">
        <f>IF(Tbl.Kosten[[#This Row],[Sanr.]]=ES$7,Tbl.Kosten[[#This Row],[Totaal kosten]],"")</f>
        <v/>
      </c>
      <c r="ET121" s="160" t="str">
        <f>IF(Tbl.Kosten[[#This Row],[Sanr.]]=ET$7,Tbl.Kosten[[#This Row],[Totaal kosten]],"")</f>
        <v/>
      </c>
      <c r="EU121" s="160" t="str">
        <f>IF(Tbl.Kosten[[#This Row],[Sanr.]]=EU$7,Tbl.Kosten[[#This Row],[Totaal kosten]],"")</f>
        <v/>
      </c>
      <c r="EV121" s="160" t="str">
        <f>IF(Tbl.Kosten[[#This Row],[Sanr.]]=EV$7,Tbl.Kosten[[#This Row],[Totaal kosten]],"")</f>
        <v/>
      </c>
      <c r="EW121" s="160" t="str">
        <f>IF(Tbl.Kosten[[#This Row],[Sanr.]]=EW$7,Tbl.Kosten[[#This Row],[Totaal kosten]],"")</f>
        <v/>
      </c>
      <c r="EX121" s="160" t="str">
        <f>IF(Tbl.Kosten[[#This Row],[Sanr.]]=EX$7,Tbl.Kosten[[#This Row],[Totaal kosten]],"")</f>
        <v/>
      </c>
      <c r="EY121" s="160" t="str">
        <f>IF(Tbl.Kosten[[#This Row],[Sanr.]]=EY$7,Tbl.Kosten[[#This Row],[Totaal kosten]],"")</f>
        <v/>
      </c>
      <c r="EZ121" s="160" t="str">
        <f>IF(Tbl.Kosten[[#This Row],[Sanr.]]=EZ$7,Tbl.Kosten[[#This Row],[Totaal kosten]],"")</f>
        <v/>
      </c>
      <c r="FA121" s="160" t="str">
        <f>IF(Tbl.Kosten[[#This Row],[Sanr.]]=FA$7,Tbl.Kosten[[#This Row],[Totaal kosten]],"")</f>
        <v/>
      </c>
      <c r="FB121" s="160" t="str">
        <f>IF(Tbl.Kosten[[#This Row],[Sanr.]]=FB$7,Tbl.Kosten[[#This Row],[Totaal kosten]],"")</f>
        <v/>
      </c>
      <c r="FC121" s="160" t="str">
        <f>IF(Tbl.Kosten[[#This Row],[Sanr.]]=FC$7,Tbl.Kosten[[#This Row],[Totaal kosten]],"")</f>
        <v/>
      </c>
      <c r="FD121" s="160" t="str">
        <f>IF(Tbl.Kosten[[#This Row],[Sanr.]]=FD$7,Tbl.Kosten[[#This Row],[Totaal kosten]],"")</f>
        <v/>
      </c>
      <c r="FE121" s="160" t="str">
        <f>IF(Tbl.Kosten[[#This Row],[Sanr.]]=FE$7,Tbl.Kosten[[#This Row],[Totaal kosten]],"")</f>
        <v/>
      </c>
      <c r="FF121" s="160" t="str">
        <f>IF(Tbl.Kosten[[#This Row],[Sanr.]]=FF$7,Tbl.Kosten[[#This Row],[Totaal kosten]],"")</f>
        <v/>
      </c>
      <c r="FG121" s="160" t="str">
        <f>IF(Tbl.Kosten[[#This Row],[Sanr.]]=FG$7,Tbl.Kosten[[#This Row],[Totaal kosten]],"")</f>
        <v/>
      </c>
      <c r="FH121" s="160" t="str">
        <f>IF(Tbl.Kosten[[#This Row],[Sanr.]]=FH$7,Tbl.Kosten[[#This Row],[Totaal kosten]],"")</f>
        <v/>
      </c>
      <c r="FI121" s="160" t="str">
        <f>IF(Tbl.Kosten[[#This Row],[Sanr.]]=FI$7,Tbl.Kosten[[#This Row],[Totaal kosten]],"")</f>
        <v/>
      </c>
      <c r="FJ121" s="160" t="str">
        <f>IF(Tbl.Kosten[[#This Row],[Sanr.]]=FJ$7,Tbl.Kosten[[#This Row],[Totaal kosten]],"")</f>
        <v/>
      </c>
      <c r="FK121" s="160" t="str">
        <f>IF(Tbl.Kosten[[#This Row],[Sanr.]]=FK$7,Tbl.Kosten[[#This Row],[Totaal kosten]],"")</f>
        <v/>
      </c>
      <c r="FL121" s="160" t="str">
        <f>IF(Tbl.Kosten[[#This Row],[Sanr.]]=FL$7,Tbl.Kosten[[#This Row],[Totaal kosten]],"")</f>
        <v/>
      </c>
      <c r="FM121" s="160" t="str">
        <f>IF(Tbl.Kosten[[#This Row],[Sanr.]]=FM$7,Tbl.Kosten[[#This Row],[Totaal kosten]],"")</f>
        <v/>
      </c>
      <c r="FN121" s="160" t="str">
        <f>IF(Tbl.Kosten[[#This Row],[Sanr.]]=FN$7,Tbl.Kosten[[#This Row],[Totaal kosten]],"")</f>
        <v/>
      </c>
      <c r="FO121" s="160" t="str">
        <f>IF(Tbl.Kosten[[#This Row],[Sanr.]]=FO$7,Tbl.Kosten[[#This Row],[Totaal kosten]],"")</f>
        <v/>
      </c>
      <c r="FP121" s="160" t="str">
        <f>IF(Tbl.Kosten[[#This Row],[Sanr.]]=FP$7,Tbl.Kosten[[#This Row],[Totaal kosten]],"")</f>
        <v/>
      </c>
      <c r="FQ121" s="160" t="str">
        <f>IF(Tbl.Kosten[[#This Row],[Sanr.]]=FQ$7,Tbl.Kosten[[#This Row],[Totaal kosten]],"")</f>
        <v/>
      </c>
      <c r="FR121" s="160" t="str">
        <f>IF(Tbl.Kosten[[#This Row],[Sanr.]]=FR$7,Tbl.Kosten[[#This Row],[Totaal kosten]],"")</f>
        <v/>
      </c>
      <c r="FS121" s="160" t="str">
        <f>IF(Tbl.Kosten[[#This Row],[Sanr.]]=FS$7,Tbl.Kosten[[#This Row],[Totaal kosten]],"")</f>
        <v/>
      </c>
      <c r="FT121" s="160" t="str">
        <f>IF(Tbl.Kosten[[#This Row],[Sanr.]]=FT$7,Tbl.Kosten[[#This Row],[Totaal kosten]],"")</f>
        <v/>
      </c>
      <c r="FU121" s="160" t="str">
        <f>IF(Tbl.Kosten[[#This Row],[Sanr.]]=FU$7,Tbl.Kosten[[#This Row],[Totaal kosten]],"")</f>
        <v/>
      </c>
      <c r="FV121" s="160" t="str">
        <f>IF(Tbl.Kosten[[#This Row],[Sanr.]]=FV$7,Tbl.Kosten[[#This Row],[Totaal kosten]],"")</f>
        <v/>
      </c>
      <c r="FW121" s="160" t="str">
        <f>IFERROR(_xlfn.XLOOKUP(Tbl.Kosten[[#This Row],[Activiteitencode]],Tbl.Activiteiten[Activiteitcode],Tbl.Activiteiten[Anr.],"",0,1),"")</f>
        <v/>
      </c>
      <c r="FX121" s="181" t="str">
        <f>_xlfn.CONCAT(Tbl.Kosten[[#This Row],[Pnr.]],Tbl.Kosten[[#This Row],[Sanr.]])</f>
        <v>P1</v>
      </c>
      <c r="FY121" s="160">
        <f>Tbl.Kosten[[#This Row],[Totaal kosten]]-Tbl.Kosten[[#This Row],[Subsidie]]</f>
        <v>0</v>
      </c>
      <c r="FZ121" s="160">
        <f>IF(Tbl.Kosten[[#This Row],[Pnr.]]=FZ$7,Tbl.Kosten[[#This Row],[Te financieren]],"")</f>
        <v>0</v>
      </c>
      <c r="GA121" s="160" t="str">
        <f>IF(Tbl.Kosten[[#This Row],[Pnr.]]=GA$7,Tbl.Kosten[[#This Row],[Te financieren]],"")</f>
        <v/>
      </c>
      <c r="GB121" s="160" t="str">
        <f>IF(Tbl.Kosten[[#This Row],[Pnr.]]=GB$7,Tbl.Kosten[[#This Row],[Te financieren]],"")</f>
        <v/>
      </c>
      <c r="GC121" s="160" t="str">
        <f>IF(Tbl.Kosten[[#This Row],[Pnr.]]=GC$7,Tbl.Kosten[[#This Row],[Te financieren]],"")</f>
        <v/>
      </c>
      <c r="GD121" s="160" t="str">
        <f>IF(Tbl.Kosten[[#This Row],[Pnr.]]=GD$7,Tbl.Kosten[[#This Row],[Te financieren]],"")</f>
        <v/>
      </c>
      <c r="GE121" s="160" t="str">
        <f>IF(Tbl.Kosten[[#This Row],[Pnr.]]=GE$7,Tbl.Kosten[[#This Row],[Te financieren]],"")</f>
        <v/>
      </c>
      <c r="GF121" s="160" t="str">
        <f>IF(Tbl.Kosten[[#This Row],[Pnr.]]=GF$7,Tbl.Kosten[[#This Row],[Te financieren]],"")</f>
        <v/>
      </c>
      <c r="GG121" s="160" t="str">
        <f>IF(Tbl.Kosten[[#This Row],[Pnr.]]=GG$7,Tbl.Kosten[[#This Row],[Te financieren]],"")</f>
        <v/>
      </c>
      <c r="GH121" s="160" t="str">
        <f>IF(Tbl.Kosten[[#This Row],[Pnr.]]=GH$7,Tbl.Kosten[[#This Row],[Te financieren]],"")</f>
        <v/>
      </c>
      <c r="GI121" s="160" t="str">
        <f>IF(Tbl.Kosten[[#This Row],[Pnr.]]=GI$7,Tbl.Kosten[[#This Row],[Te financieren]],"")</f>
        <v/>
      </c>
      <c r="GJ121" s="160" t="str">
        <f>IF(Tbl.Kosten[[#This Row],[Pnr.]]=GJ$7,Tbl.Kosten[[#This Row],[Te financieren]],"")</f>
        <v/>
      </c>
      <c r="GK121" s="160" t="str">
        <f>IF(Tbl.Kosten[[#This Row],[Pnr.]]=GK$7,Tbl.Kosten[[#This Row],[Te financieren]],"")</f>
        <v/>
      </c>
      <c r="GL121" s="160" t="str">
        <f>IF(Tbl.Kosten[[#This Row],[Pnr.]]=GL$7,Tbl.Kosten[[#This Row],[Te financieren]],"")</f>
        <v/>
      </c>
      <c r="GM121" s="160" t="str">
        <f>IF(Tbl.Kosten[[#This Row],[Pnr.]]=GM$7,Tbl.Kosten[[#This Row],[Te financieren]],"")</f>
        <v/>
      </c>
      <c r="GN121" s="160" t="str">
        <f>IF(Tbl.Kosten[[#This Row],[Pnr.]]=GN$7,Tbl.Kosten[[#This Row],[Te financieren]],"")</f>
        <v/>
      </c>
      <c r="GO121" s="160" t="str">
        <f>IF(Tbl.Kosten[[#This Row],[Pnr.]]=GO$7,Tbl.Kosten[[#This Row],[Te financieren]],"")</f>
        <v/>
      </c>
      <c r="GP121" s="160" t="str">
        <f>IF(Tbl.Kosten[[#This Row],[Pnr.]]=GP$7,Tbl.Kosten[[#This Row],[Te financieren]],"")</f>
        <v/>
      </c>
      <c r="GQ121" s="160" t="str">
        <f>IF(Tbl.Kosten[[#This Row],[Pnr.]]=GQ$7,Tbl.Kosten[[#This Row],[Te financieren]],"")</f>
        <v/>
      </c>
      <c r="GR121" s="160" t="str">
        <f>IF(Tbl.Kosten[[#This Row],[Pnr.]]=GR$7,Tbl.Kosten[[#This Row],[Te financieren]],"")</f>
        <v/>
      </c>
      <c r="GS121" s="160" t="str">
        <f>IF(Tbl.Kosten[[#This Row],[Pnr.]]=GS$7,Tbl.Kosten[[#This Row],[Te financieren]],"")</f>
        <v/>
      </c>
      <c r="GT121" s="160" t="str">
        <f>IF(Tbl.Kosten[[#This Row],[Pnr.]]=GT$7,Tbl.Kosten[[#This Row],[Te financieren]],"")</f>
        <v/>
      </c>
      <c r="GU121" s="160" t="str">
        <f>IF(Tbl.Kosten[[#This Row],[Pnr.]]=GU$7,Tbl.Kosten[[#This Row],[Te financieren]],"")</f>
        <v/>
      </c>
      <c r="GV121" s="160" t="str">
        <f>IF(Tbl.Kosten[[#This Row],[Pnr.]]=GV$7,Tbl.Kosten[[#This Row],[Te financieren]],"")</f>
        <v/>
      </c>
      <c r="GW121" s="160" t="str">
        <f>IF(Tbl.Kosten[[#This Row],[Pnr.]]=GW$7,Tbl.Kosten[[#This Row],[Te financieren]],"")</f>
        <v/>
      </c>
      <c r="GX121" s="160" t="str">
        <f>IF(Tbl.Kosten[[#This Row],[Pnr.]]=GX$7,Tbl.Kosten[[#This Row],[Te financieren]],"")</f>
        <v/>
      </c>
      <c r="GY121" s="160" t="str">
        <f>IF(Tbl.Kosten[[#This Row],[Pnr.]]=GY$7,Tbl.Kosten[[#This Row],[Te financieren]],"")</f>
        <v/>
      </c>
      <c r="GZ121" s="160" t="str">
        <f>IF(Tbl.Kosten[[#This Row],[Pnr.]]=GZ$7,Tbl.Kosten[[#This Row],[Te financieren]],"")</f>
        <v/>
      </c>
      <c r="HA121" s="160" t="str">
        <f>IF(Tbl.Kosten[[#This Row],[Pnr.]]=HA$7,Tbl.Kosten[[#This Row],[Te financieren]],"")</f>
        <v/>
      </c>
      <c r="HB121" s="160" t="str">
        <f>IF(Tbl.Kosten[[#This Row],[Pnr.]]=HB$7,Tbl.Kosten[[#This Row],[Te financieren]],"")</f>
        <v/>
      </c>
      <c r="HC121" s="160" t="str">
        <f>IF(Tbl.Kosten[[#This Row],[Pnr.]]=HC$7,Tbl.Kosten[[#This Row],[Te financieren]],"")</f>
        <v/>
      </c>
      <c r="HD121" s="160" t="str">
        <f>IF(Tbl.Kosten[[#This Row],[Pnr.]]=HD$7,Tbl.Kosten[[#This Row],[Te financieren]],"")</f>
        <v/>
      </c>
      <c r="HE121" s="160" t="str">
        <f>IF(Tbl.Kosten[[#This Row],[Pnr.]]=HE$7,Tbl.Kosten[[#This Row],[Te financieren]],"")</f>
        <v/>
      </c>
      <c r="HF121" s="160" t="str">
        <f>IF(Tbl.Kosten[[#This Row],[Pnr.]]=HF$7,Tbl.Kosten[[#This Row],[Te financieren]],"")</f>
        <v/>
      </c>
      <c r="HG121" s="160" t="str">
        <f>IF(Tbl.Kosten[[#This Row],[Pnr.]]=HG$7,Tbl.Kosten[[#This Row],[Te financieren]],"")</f>
        <v/>
      </c>
      <c r="HH121" s="160" t="str">
        <f>IF(Tbl.Kosten[[#This Row],[Pnr.]]=HH$7,Tbl.Kosten[[#This Row],[Te financieren]],"")</f>
        <v/>
      </c>
      <c r="HI121" s="160" t="str">
        <f>IF(Tbl.Kosten[[#This Row],[Pnr.]]=HI$7,Tbl.Kosten[[#This Row],[Te financieren]],"")</f>
        <v/>
      </c>
      <c r="HJ121" s="160" t="str">
        <f>IF(Tbl.Kosten[[#This Row],[Pnr.]]=HJ$7,Tbl.Kosten[[#This Row],[Te financieren]],"")</f>
        <v/>
      </c>
      <c r="HK121" s="160" t="str">
        <f>IF(Tbl.Kosten[[#This Row],[Pnr.]]=HK$7,Tbl.Kosten[[#This Row],[Te financieren]],"")</f>
        <v/>
      </c>
      <c r="HL121" s="160" t="str">
        <f>IF(Tbl.Kosten[[#This Row],[Pnr.]]=HL$7,Tbl.Kosten[[#This Row],[Te financieren]],"")</f>
        <v/>
      </c>
      <c r="HM121" s="160" t="str">
        <f>IF(Tbl.Kosten[[#This Row],[Pnr.]]=HM$7,Tbl.Kosten[[#This Row],[Te financieren]],"")</f>
        <v/>
      </c>
      <c r="HN121" s="160" t="str">
        <f>IF(Tbl.Kosten[[#This Row],[Pnr.]]=HN$7,Tbl.Kosten[[#This Row],[Te financieren]],"")</f>
        <v/>
      </c>
      <c r="HO121" s="160" t="str">
        <f>IF(Tbl.Kosten[[#This Row],[Pnr.]]=HO$7,Tbl.Kosten[[#This Row],[Te financieren]],"")</f>
        <v/>
      </c>
      <c r="HP121" s="160" t="str">
        <f>IF(Tbl.Kosten[[#This Row],[Pnr.]]=HP$7,Tbl.Kosten[[#This Row],[Te financieren]],"")</f>
        <v/>
      </c>
      <c r="HQ121" s="160" t="str">
        <f>IF(Tbl.Kosten[[#This Row],[Pnr.]]=HQ$7,Tbl.Kosten[[#This Row],[Te financieren]],"")</f>
        <v/>
      </c>
      <c r="HR121" s="160" t="str">
        <f>IF(Tbl.Kosten[[#This Row],[Pnr.]]=HR$7,Tbl.Kosten[[#This Row],[Te financieren]],"")</f>
        <v/>
      </c>
      <c r="HS121" s="160" t="str">
        <f>IF(Tbl.Kosten[[#This Row],[Pnr.]]=HS$7,Tbl.Kosten[[#This Row],[Te financieren]],"")</f>
        <v/>
      </c>
      <c r="HT121" s="160" t="str">
        <f>IF(Tbl.Kosten[[#This Row],[Pnr.]]=HT$7,Tbl.Kosten[[#This Row],[Te financieren]],"")</f>
        <v/>
      </c>
      <c r="HU121" s="160" t="str">
        <f>IF(Tbl.Kosten[[#This Row],[Pnr.]]=HU$7,Tbl.Kosten[[#This Row],[Te financieren]],"")</f>
        <v/>
      </c>
      <c r="HV121" s="160" t="str">
        <f>IF(Tbl.Kosten[[#This Row],[Pnr.]]=HV$7,Tbl.Kosten[[#This Row],[Te financieren]],"")</f>
        <v/>
      </c>
      <c r="HW121" s="160" t="str">
        <f>IF(Tbl.Kosten[[#This Row],[Pnr.]]=HW$7,Tbl.Kosten[[#This Row],[Te financieren]],"")</f>
        <v/>
      </c>
    </row>
    <row r="122" spans="2:231" x14ac:dyDescent="0.3">
      <c r="B122" s="144"/>
      <c r="C122" s="147"/>
      <c r="D122" s="146"/>
      <c r="E122" s="147"/>
      <c r="F122" s="145"/>
      <c r="G122" s="11" t="str">
        <f>IF(Tbl.Kosten[[#This Row],[Medewerker e/o 
functie]]&lt;&gt;"",_xlfn.XLOOKUP(Tbl.Kosten[[#This Row],[Medewerker e/o 
functie]],Tbl.Uurtarief[Medewerker en/of functie],Tbl.Uurtarief[Uurtarief],"",0,1),"")</f>
        <v/>
      </c>
      <c r="H122" s="121">
        <f>IFERROR(Tbl.Kosten[[#This Row],[Uren]]*Tbl.Kosten[[#This Row],[Uurtarief]],0)</f>
        <v>0</v>
      </c>
      <c r="I122" s="119" t="str">
        <f>IF(Tbl.Kosten[[#This Row],[Subtotaal uren]]&lt;&gt;0,_xlfn.XLOOKUP(Tbl.Kosten[[#This Row],[Medewerker e/o 
functie]],Tbl.Uurtarief[Medewerker en/of functie],Tbl.Uurtarief[Kostensoort arbeid],"",0,1),"")</f>
        <v/>
      </c>
      <c r="J122" s="147"/>
      <c r="K122" s="145"/>
      <c r="L122" s="149" t="str">
        <f>IF(Tbl.Kosten[[#This Row],[Activum]]&lt;&gt;"",_xlfn.XLOOKUP(Tbl.Kosten[[#This Row],[Activum]],Tbl.Afschrijvingskosten[Activum],Tbl.Afschrijvingskosten[Tarief per afschrijvings-eenheid],"",0,1),"")</f>
        <v/>
      </c>
      <c r="M122" s="122">
        <f>IFERROR(Tbl.Kosten[[#This Row],[Een-
heden]]*Tbl.Kosten[[#This Row],[Afschrijvings-
tarief]],0)</f>
        <v>0</v>
      </c>
      <c r="N122" s="122" t="str">
        <f>IF(Tbl.Kosten[[#This Row],[Subtotaal afschrijving]]&lt;&gt;0,Lijsten!A120,"")</f>
        <v/>
      </c>
      <c r="O122" s="150"/>
      <c r="P122" s="145"/>
      <c r="Q122" s="148"/>
      <c r="R122" s="122">
        <f>IFERROR(Tbl.Kosten[[#This Row],[Aantal]]*Tbl.Kosten[[#This Row],[Tarief]],0)</f>
        <v>0</v>
      </c>
      <c r="S122" s="8">
        <f>IFERROR(Tbl.Kosten[[#This Row],[Subtotaal overige kosten]]+Tbl.Kosten[[#This Row],[Subtotaal uren]]+Tbl.Kosten[[#This Row],[Subtotaal afschrijving]],0)</f>
        <v>0</v>
      </c>
      <c r="T122" s="8">
        <f>IFERROR(Tbl.Kosten[[#This Row],[Totaal kosten]]*Tbl.Kosten[[#This Row],[Subsidie%]],0)</f>
        <v>0</v>
      </c>
      <c r="U122" s="4" t="str" cm="1">
        <f t="array" ref="U122">IFERROR(_xlfn.IFS(Tbl.Kosten[[#This Row],[Subtotaal uren]]&lt;&gt;0,Tbl.Kosten[[#This Row],[Kostensoort arbeid]],Tbl.Kosten[[#This Row],[Subtotaal afschrijving]]&lt;&gt;0,Tbl.Kosten[[#This Row],[Kostensoort afschrijving]],Tbl.Kosten[[#This Row],[Subtotaal overige kosten]]&lt;&gt;0,Tbl.Kosten[[#This Row],[Kostensoort overig]]),"")</f>
        <v/>
      </c>
      <c r="V122" s="4" t="str">
        <f>IFERROR(_xlfn.XLOOKUP(Tbl.Kosten[[#This Row],[Activiteitencode]],Tbl.Activiteiten[Activiteitcode],Tbl.Activiteiten[Werkpakketcode],"",0,1),"")</f>
        <v/>
      </c>
      <c r="W122" s="4" t="str">
        <f>IFERROR(_xlfn.XLOOKUP(Tbl.Kosten[[#This Row],[Werkpakketcode]],Tbl.Werkpakketten[Werkpakketcode],Tbl.Werkpakketten[Subsidiabele activiteit],"",0,1),"")</f>
        <v/>
      </c>
      <c r="X122" s="12">
        <f>IFERROR(_xlfn.XLOOKUP(Tbl.Kosten[[#This Row],[Sanr.]],Tbl.Subsidiehoogte[SAnr.],Tbl.Subsidiehoogte[Sub. Percentage],0,0,1),0)</f>
        <v>0</v>
      </c>
      <c r="Y122" s="154" t="str">
        <f>IFERROR(_xlfn.XLOOKUP(Tbl.Kosten[[#This Row],[Partnercode]],Tbl.Projectpartners[Partnercode],Tbl.Projectpartners[PNr.],"",0,1),"")</f>
        <v>P1</v>
      </c>
      <c r="Z122" s="158">
        <f>IF(Tbl.Kosten[[#This Row],[Pnr.]]=Z$7,Tbl.Kosten[[#This Row],[Totaal kosten]],"")</f>
        <v>0</v>
      </c>
      <c r="AA122" s="158" t="str">
        <f>IF(Tbl.Kosten[[#This Row],[Pnr.]]=AA$7,Tbl.Kosten[[#This Row],[Totaal kosten]],"")</f>
        <v/>
      </c>
      <c r="AB122" s="158" t="str">
        <f>IF(Tbl.Kosten[[#This Row],[Pnr.]]=AB$7,Tbl.Kosten[[#This Row],[Totaal kosten]],"")</f>
        <v/>
      </c>
      <c r="AC122" s="158" t="str">
        <f>IF(Tbl.Kosten[[#This Row],[Pnr.]]=AC$7,Tbl.Kosten[[#This Row],[Totaal kosten]],"")</f>
        <v/>
      </c>
      <c r="AD122" s="158" t="str">
        <f>IF(Tbl.Kosten[[#This Row],[Pnr.]]=AD$7,Tbl.Kosten[[#This Row],[Totaal kosten]],"")</f>
        <v/>
      </c>
      <c r="AE122" s="158" t="str">
        <f>IF(Tbl.Kosten[[#This Row],[Pnr.]]=AE$7,Tbl.Kosten[[#This Row],[Totaal kosten]],"")</f>
        <v/>
      </c>
      <c r="AF122" s="158" t="str">
        <f>IF(Tbl.Kosten[[#This Row],[Pnr.]]=AF$7,Tbl.Kosten[[#This Row],[Totaal kosten]],"")</f>
        <v/>
      </c>
      <c r="AG122" s="158" t="str">
        <f>IF(Tbl.Kosten[[#This Row],[Pnr.]]=AG$7,Tbl.Kosten[[#This Row],[Totaal kosten]],"")</f>
        <v/>
      </c>
      <c r="AH122" s="158" t="str">
        <f>IF(Tbl.Kosten[[#This Row],[Pnr.]]=AH$7,Tbl.Kosten[[#This Row],[Totaal kosten]],"")</f>
        <v/>
      </c>
      <c r="AI122" s="158" t="str">
        <f>IF(Tbl.Kosten[[#This Row],[Pnr.]]=AI$7,Tbl.Kosten[[#This Row],[Totaal kosten]],"")</f>
        <v/>
      </c>
      <c r="AJ122" s="158" t="str">
        <f>IF(Tbl.Kosten[[#This Row],[Pnr.]]=AJ$7,Tbl.Kosten[[#This Row],[Totaal kosten]],"")</f>
        <v/>
      </c>
      <c r="AK122" s="158" t="str">
        <f>IF(Tbl.Kosten[[#This Row],[Pnr.]]=AK$7,Tbl.Kosten[[#This Row],[Totaal kosten]],"")</f>
        <v/>
      </c>
      <c r="AL122" s="158" t="str">
        <f>IF(Tbl.Kosten[[#This Row],[Pnr.]]=AL$7,Tbl.Kosten[[#This Row],[Totaal kosten]],"")</f>
        <v/>
      </c>
      <c r="AM122" s="158" t="str">
        <f>IF(Tbl.Kosten[[#This Row],[Pnr.]]=AM$7,Tbl.Kosten[[#This Row],[Totaal kosten]],"")</f>
        <v/>
      </c>
      <c r="AN122" s="158" t="str">
        <f>IF(Tbl.Kosten[[#This Row],[Pnr.]]=AN$7,Tbl.Kosten[[#This Row],[Totaal kosten]],"")</f>
        <v/>
      </c>
      <c r="AO122" s="158" t="str">
        <f>IF(Tbl.Kosten[[#This Row],[Pnr.]]=AO$7,Tbl.Kosten[[#This Row],[Totaal kosten]],"")</f>
        <v/>
      </c>
      <c r="AP122" s="158" t="str">
        <f>IF(Tbl.Kosten[[#This Row],[Pnr.]]=AP$7,Tbl.Kosten[[#This Row],[Totaal kosten]],"")</f>
        <v/>
      </c>
      <c r="AQ122" s="158" t="str">
        <f>IF(Tbl.Kosten[[#This Row],[Pnr.]]=AQ$7,Tbl.Kosten[[#This Row],[Totaal kosten]],"")</f>
        <v/>
      </c>
      <c r="AR122" s="158" t="str">
        <f>IF(Tbl.Kosten[[#This Row],[Pnr.]]=AR$7,Tbl.Kosten[[#This Row],[Totaal kosten]],"")</f>
        <v/>
      </c>
      <c r="AS122" s="158" t="str">
        <f>IF(Tbl.Kosten[[#This Row],[Pnr.]]=AS$7,Tbl.Kosten[[#This Row],[Totaal kosten]],"")</f>
        <v/>
      </c>
      <c r="AT122" s="158" t="str">
        <f>IF(Tbl.Kosten[[#This Row],[Pnr.]]=AT$7,Tbl.Kosten[[#This Row],[Totaal kosten]],"")</f>
        <v/>
      </c>
      <c r="AU122" s="158" t="str">
        <f>IF(Tbl.Kosten[[#This Row],[Pnr.]]=AU$7,Tbl.Kosten[[#This Row],[Totaal kosten]],"")</f>
        <v/>
      </c>
      <c r="AV122" s="158" t="str">
        <f>IF(Tbl.Kosten[[#This Row],[Pnr.]]=AV$7,Tbl.Kosten[[#This Row],[Totaal kosten]],"")</f>
        <v/>
      </c>
      <c r="AW122" s="158" t="str">
        <f>IF(Tbl.Kosten[[#This Row],[Pnr.]]=AW$7,Tbl.Kosten[[#This Row],[Totaal kosten]],"")</f>
        <v/>
      </c>
      <c r="AX122" s="158" t="str">
        <f>IF(Tbl.Kosten[[#This Row],[Pnr.]]=AX$7,Tbl.Kosten[[#This Row],[Totaal kosten]],"")</f>
        <v/>
      </c>
      <c r="AY122" s="158" t="str">
        <f>IF(Tbl.Kosten[[#This Row],[Pnr.]]=AY$7,Tbl.Kosten[[#This Row],[Totaal kosten]],"")</f>
        <v/>
      </c>
      <c r="AZ122" s="158" t="str">
        <f>IF(Tbl.Kosten[[#This Row],[Pnr.]]=AZ$7,Tbl.Kosten[[#This Row],[Totaal kosten]],"")</f>
        <v/>
      </c>
      <c r="BA122" s="158" t="str">
        <f>IF(Tbl.Kosten[[#This Row],[Pnr.]]=BA$7,Tbl.Kosten[[#This Row],[Totaal kosten]],"")</f>
        <v/>
      </c>
      <c r="BB122" s="158" t="str">
        <f>IF(Tbl.Kosten[[#This Row],[Pnr.]]=BB$7,Tbl.Kosten[[#This Row],[Totaal kosten]],"")</f>
        <v/>
      </c>
      <c r="BC122" s="158" t="str">
        <f>IF(Tbl.Kosten[[#This Row],[Pnr.]]=BC$7,Tbl.Kosten[[#This Row],[Totaal kosten]],"")</f>
        <v/>
      </c>
      <c r="BD122" s="158" t="str">
        <f>IF(Tbl.Kosten[[#This Row],[Pnr.]]=BD$7,Tbl.Kosten[[#This Row],[Totaal kosten]],"")</f>
        <v/>
      </c>
      <c r="BE122" s="158" t="str">
        <f>IF(Tbl.Kosten[[#This Row],[Pnr.]]=BE$7,Tbl.Kosten[[#This Row],[Totaal kosten]],"")</f>
        <v/>
      </c>
      <c r="BF122" s="158" t="str">
        <f>IF(Tbl.Kosten[[#This Row],[Pnr.]]=BF$7,Tbl.Kosten[[#This Row],[Totaal kosten]],"")</f>
        <v/>
      </c>
      <c r="BG122" s="158" t="str">
        <f>IF(Tbl.Kosten[[#This Row],[Pnr.]]=BG$7,Tbl.Kosten[[#This Row],[Totaal kosten]],"")</f>
        <v/>
      </c>
      <c r="BH122" s="158" t="str">
        <f>IF(Tbl.Kosten[[#This Row],[Pnr.]]=BH$7,Tbl.Kosten[[#This Row],[Totaal kosten]],"")</f>
        <v/>
      </c>
      <c r="BI122" s="158" t="str">
        <f>IF(Tbl.Kosten[[#This Row],[Pnr.]]=BI$7,Tbl.Kosten[[#This Row],[Totaal kosten]],"")</f>
        <v/>
      </c>
      <c r="BJ122" s="158" t="str">
        <f>IF(Tbl.Kosten[[#This Row],[Pnr.]]=BJ$7,Tbl.Kosten[[#This Row],[Totaal kosten]],"")</f>
        <v/>
      </c>
      <c r="BK122" s="158" t="str">
        <f>IF(Tbl.Kosten[[#This Row],[Pnr.]]=BK$7,Tbl.Kosten[[#This Row],[Totaal kosten]],"")</f>
        <v/>
      </c>
      <c r="BL122" s="158" t="str">
        <f>IF(Tbl.Kosten[[#This Row],[Pnr.]]=BL$7,Tbl.Kosten[[#This Row],[Totaal kosten]],"")</f>
        <v/>
      </c>
      <c r="BM122" s="158" t="str">
        <f>IF(Tbl.Kosten[[#This Row],[Pnr.]]=BM$7,Tbl.Kosten[[#This Row],[Totaal kosten]],"")</f>
        <v/>
      </c>
      <c r="BN122" s="158" t="str">
        <f>IF(Tbl.Kosten[[#This Row],[Pnr.]]=BN$7,Tbl.Kosten[[#This Row],[Totaal kosten]],"")</f>
        <v/>
      </c>
      <c r="BO122" s="158" t="str">
        <f>IF(Tbl.Kosten[[#This Row],[Pnr.]]=BO$7,Tbl.Kosten[[#This Row],[Totaal kosten]],"")</f>
        <v/>
      </c>
      <c r="BP122" s="158" t="str">
        <f>IF(Tbl.Kosten[[#This Row],[Pnr.]]=BP$7,Tbl.Kosten[[#This Row],[Totaal kosten]],"")</f>
        <v/>
      </c>
      <c r="BQ122" s="158" t="str">
        <f>IF(Tbl.Kosten[[#This Row],[Pnr.]]=BQ$7,Tbl.Kosten[[#This Row],[Totaal kosten]],"")</f>
        <v/>
      </c>
      <c r="BR122" s="158" t="str">
        <f>IF(Tbl.Kosten[[#This Row],[Pnr.]]=BR$7,Tbl.Kosten[[#This Row],[Totaal kosten]],"")</f>
        <v/>
      </c>
      <c r="BS122" s="158" t="str">
        <f>IF(Tbl.Kosten[[#This Row],[Pnr.]]=BS$7,Tbl.Kosten[[#This Row],[Totaal kosten]],"")</f>
        <v/>
      </c>
      <c r="BT122" s="158" t="str">
        <f>IF(Tbl.Kosten[[#This Row],[Pnr.]]=BT$7,Tbl.Kosten[[#This Row],[Totaal kosten]],"")</f>
        <v/>
      </c>
      <c r="BU122" s="158" t="str">
        <f>IF(Tbl.Kosten[[#This Row],[Pnr.]]=BU$7,Tbl.Kosten[[#This Row],[Totaal kosten]],"")</f>
        <v/>
      </c>
      <c r="BV122" s="158" t="str">
        <f>IF(Tbl.Kosten[[#This Row],[Pnr.]]=BV$7,Tbl.Kosten[[#This Row],[Totaal kosten]],"")</f>
        <v/>
      </c>
      <c r="BW122" s="158" t="str">
        <f>IF(Tbl.Kosten[[#This Row],[Pnr.]]=BW$7,Tbl.Kosten[[#This Row],[Totaal kosten]],"")</f>
        <v/>
      </c>
      <c r="BX122" s="158" t="str">
        <f>IFERROR(_xlfn.XLOOKUP(Tbl.Kosten[[#This Row],[Werkpakketcode]],Tbl.Werkpakketten[Werkpakketcode],Tbl.Werkpakketten[WPnr.],"",0,1),"")</f>
        <v/>
      </c>
      <c r="BY122" s="158" t="str">
        <f>IF(Tbl.Kosten[[#This Row],[WPnr.]]=BY$7,Tbl.Kosten[[#This Row],[Totaal kosten]],"")</f>
        <v/>
      </c>
      <c r="BZ122" s="158" t="str">
        <f>IF(Tbl.Kosten[[#This Row],[WPnr.]]=BZ$7,Tbl.Kosten[[#This Row],[Totaal kosten]],"")</f>
        <v/>
      </c>
      <c r="CA122" s="158" t="str">
        <f>IF(Tbl.Kosten[[#This Row],[WPnr.]]=CA$7,Tbl.Kosten[[#This Row],[Totaal kosten]],"")</f>
        <v/>
      </c>
      <c r="CB122" s="158" t="str">
        <f>IF(Tbl.Kosten[[#This Row],[WPnr.]]=CB$7,Tbl.Kosten[[#This Row],[Totaal kosten]],"")</f>
        <v/>
      </c>
      <c r="CC122" s="158" t="str">
        <f>IF(Tbl.Kosten[[#This Row],[WPnr.]]=CC$7,Tbl.Kosten[[#This Row],[Totaal kosten]],"")</f>
        <v/>
      </c>
      <c r="CD122" s="158" t="str">
        <f>IF(Tbl.Kosten[[#This Row],[WPnr.]]=CD$7,Tbl.Kosten[[#This Row],[Totaal kosten]],"")</f>
        <v/>
      </c>
      <c r="CE122" s="158" t="str">
        <f>IF(Tbl.Kosten[[#This Row],[WPnr.]]=CE$7,Tbl.Kosten[[#This Row],[Totaal kosten]],"")</f>
        <v/>
      </c>
      <c r="CF122" s="158" t="str">
        <f>IF(Tbl.Kosten[[#This Row],[WPnr.]]=CF$7,Tbl.Kosten[[#This Row],[Totaal kosten]],"")</f>
        <v/>
      </c>
      <c r="CG122" s="158" t="str">
        <f>IF(Tbl.Kosten[[#This Row],[WPnr.]]=CG$7,Tbl.Kosten[[#This Row],[Totaal kosten]],"")</f>
        <v/>
      </c>
      <c r="CH122" s="158" t="str">
        <f>IF(Tbl.Kosten[[#This Row],[WPnr.]]=CH$7,Tbl.Kosten[[#This Row],[Totaal kosten]],"")</f>
        <v/>
      </c>
      <c r="CI122" s="158" t="str">
        <f>IF(Tbl.Kosten[[#This Row],[WPnr.]]=CI$7,Tbl.Kosten[[#This Row],[Totaal kosten]],"")</f>
        <v/>
      </c>
      <c r="CJ122" s="158" t="str">
        <f>IF(Tbl.Kosten[[#This Row],[WPnr.]]=CJ$7,Tbl.Kosten[[#This Row],[Totaal kosten]],"")</f>
        <v/>
      </c>
      <c r="CK122" s="158" t="str">
        <f>IF(Tbl.Kosten[[#This Row],[WPnr.]]=CK$7,Tbl.Kosten[[#This Row],[Totaal kosten]],"")</f>
        <v/>
      </c>
      <c r="CL122" s="158" t="str">
        <f>IF(Tbl.Kosten[[#This Row],[WPnr.]]=CL$7,Tbl.Kosten[[#This Row],[Totaal kosten]],"")</f>
        <v/>
      </c>
      <c r="CM122" s="158" t="str">
        <f>IF(Tbl.Kosten[[#This Row],[WPnr.]]=CM$7,Tbl.Kosten[[#This Row],[Totaal kosten]],"")</f>
        <v/>
      </c>
      <c r="CN122" s="158" t="str">
        <f>IF(Tbl.Kosten[[#This Row],[WPnr.]]=CN$7,Tbl.Kosten[[#This Row],[Totaal kosten]],"")</f>
        <v/>
      </c>
      <c r="CO122" s="158" t="str">
        <f>IF(Tbl.Kosten[[#This Row],[WPnr.]]=CO$7,Tbl.Kosten[[#This Row],[Totaal kosten]],"")</f>
        <v/>
      </c>
      <c r="CP122" s="158" t="str">
        <f>IF(Tbl.Kosten[[#This Row],[WPnr.]]=CP$7,Tbl.Kosten[[#This Row],[Totaal kosten]],"")</f>
        <v/>
      </c>
      <c r="CQ122" s="158" t="str">
        <f>IF(Tbl.Kosten[[#This Row],[WPnr.]]=CQ$7,Tbl.Kosten[[#This Row],[Totaal kosten]],"")</f>
        <v/>
      </c>
      <c r="CR122" s="158" t="str">
        <f>IF(Tbl.Kosten[[#This Row],[WPnr.]]=CR$7,Tbl.Kosten[[#This Row],[Totaal kosten]],"")</f>
        <v/>
      </c>
      <c r="CS122" s="158" t="str">
        <f>IF(Tbl.Kosten[[#This Row],[WPnr.]]=CS$7,Tbl.Kosten[[#This Row],[Totaal kosten]],"")</f>
        <v/>
      </c>
      <c r="CT122" s="158" t="str">
        <f>IF(Tbl.Kosten[[#This Row],[WPnr.]]=CT$7,Tbl.Kosten[[#This Row],[Totaal kosten]],"")</f>
        <v/>
      </c>
      <c r="CU122" s="158" t="str">
        <f>IF(Tbl.Kosten[[#This Row],[WPnr.]]=CU$7,Tbl.Kosten[[#This Row],[Totaal kosten]],"")</f>
        <v/>
      </c>
      <c r="CV122" s="158" t="str">
        <f>IF(Tbl.Kosten[[#This Row],[WPnr.]]=CV$7,Tbl.Kosten[[#This Row],[Totaal kosten]],"")</f>
        <v/>
      </c>
      <c r="CW122" s="158" t="str">
        <f>IF(Tbl.Kosten[[#This Row],[WPnr.]]=CW$7,Tbl.Kosten[[#This Row],[Totaal kosten]],"")</f>
        <v/>
      </c>
      <c r="CX122" s="158" t="str">
        <f>IF(Tbl.Kosten[[#This Row],[WPnr.]]=CX$7,Tbl.Kosten[[#This Row],[Totaal kosten]],"")</f>
        <v/>
      </c>
      <c r="CY122" s="158" t="str">
        <f>IF(Tbl.Kosten[[#This Row],[WPnr.]]=CY$7,Tbl.Kosten[[#This Row],[Totaal kosten]],"")</f>
        <v/>
      </c>
      <c r="CZ122" s="158" t="str">
        <f>IF(Tbl.Kosten[[#This Row],[WPnr.]]=CZ$7,Tbl.Kosten[[#This Row],[Totaal kosten]],"")</f>
        <v/>
      </c>
      <c r="DA122" s="158" t="str">
        <f>IF(Tbl.Kosten[[#This Row],[WPnr.]]=DA$7,Tbl.Kosten[[#This Row],[Totaal kosten]],"")</f>
        <v/>
      </c>
      <c r="DB122" s="158" t="str">
        <f>IF(Tbl.Kosten[[#This Row],[WPnr.]]=DB$7,Tbl.Kosten[[#This Row],[Totaal kosten]],"")</f>
        <v/>
      </c>
      <c r="DC122" s="158" t="str">
        <f>IF(Tbl.Kosten[[#This Row],[WPnr.]]=DC$7,Tbl.Kosten[[#This Row],[Totaal kosten]],"")</f>
        <v/>
      </c>
      <c r="DD122" s="158" t="str">
        <f>IF(Tbl.Kosten[[#This Row],[WPnr.]]=DD$7,Tbl.Kosten[[#This Row],[Totaal kosten]],"")</f>
        <v/>
      </c>
      <c r="DE122" s="158" t="str">
        <f>IF(Tbl.Kosten[[#This Row],[WPnr.]]=DE$7,Tbl.Kosten[[#This Row],[Totaal kosten]],"")</f>
        <v/>
      </c>
      <c r="DF122" s="158" t="str">
        <f>IF(Tbl.Kosten[[#This Row],[WPnr.]]=DF$7,Tbl.Kosten[[#This Row],[Totaal kosten]],"")</f>
        <v/>
      </c>
      <c r="DG122" s="158" t="str">
        <f>IF(Tbl.Kosten[[#This Row],[WPnr.]]=DG$7,Tbl.Kosten[[#This Row],[Totaal kosten]],"")</f>
        <v/>
      </c>
      <c r="DH122" s="158" t="str">
        <f>IF(Tbl.Kosten[[#This Row],[WPnr.]]=DH$7,Tbl.Kosten[[#This Row],[Totaal kosten]],"")</f>
        <v/>
      </c>
      <c r="DI122" s="158" t="str">
        <f>IF(Tbl.Kosten[[#This Row],[WPnr.]]=DI$7,Tbl.Kosten[[#This Row],[Totaal kosten]],"")</f>
        <v/>
      </c>
      <c r="DJ122" s="158" t="str">
        <f>IF(Tbl.Kosten[[#This Row],[WPnr.]]=DJ$7,Tbl.Kosten[[#This Row],[Totaal kosten]],"")</f>
        <v/>
      </c>
      <c r="DK122" s="158" t="str">
        <f>IF(Tbl.Kosten[[#This Row],[WPnr.]]=DK$7,Tbl.Kosten[[#This Row],[Totaal kosten]],"")</f>
        <v/>
      </c>
      <c r="DL122" s="158" t="str">
        <f>IF(Tbl.Kosten[[#This Row],[WPnr.]]=DL$7,Tbl.Kosten[[#This Row],[Totaal kosten]],"")</f>
        <v/>
      </c>
      <c r="DM122" s="158" t="str">
        <f>IF(Tbl.Kosten[[#This Row],[WPnr.]]=DM$7,Tbl.Kosten[[#This Row],[Totaal kosten]],"")</f>
        <v/>
      </c>
      <c r="DN122" s="158" t="str">
        <f>IF(Tbl.Kosten[[#This Row],[WPnr.]]=DN$7,Tbl.Kosten[[#This Row],[Totaal kosten]],"")</f>
        <v/>
      </c>
      <c r="DO122" s="158" t="str">
        <f>IF(Tbl.Kosten[[#This Row],[WPnr.]]=DO$7,Tbl.Kosten[[#This Row],[Totaal kosten]],"")</f>
        <v/>
      </c>
      <c r="DP122" s="158" t="str">
        <f>IF(Tbl.Kosten[[#This Row],[WPnr.]]=DP$7,Tbl.Kosten[[#This Row],[Totaal kosten]],"")</f>
        <v/>
      </c>
      <c r="DQ122" s="158" t="str">
        <f>IF(Tbl.Kosten[[#This Row],[WPnr.]]=DQ$7,Tbl.Kosten[[#This Row],[Totaal kosten]],"")</f>
        <v/>
      </c>
      <c r="DR122" s="158" t="str">
        <f>IF(Tbl.Kosten[[#This Row],[WPnr.]]=DR$7,Tbl.Kosten[[#This Row],[Totaal kosten]],"")</f>
        <v/>
      </c>
      <c r="DS122" s="158" t="str">
        <f>IF(Tbl.Kosten[[#This Row],[WPnr.]]=DS$7,Tbl.Kosten[[#This Row],[Totaal kosten]],"")</f>
        <v/>
      </c>
      <c r="DT122" s="158" t="str">
        <f>IF(Tbl.Kosten[[#This Row],[WPnr.]]=DT$7,Tbl.Kosten[[#This Row],[Totaal kosten]],"")</f>
        <v/>
      </c>
      <c r="DU122" s="158" t="str">
        <f>IF(Tbl.Kosten[[#This Row],[WPnr.]]=DU$7,Tbl.Kosten[[#This Row],[Totaal kosten]],"")</f>
        <v/>
      </c>
      <c r="DV122" s="158" t="str">
        <f>IF(Tbl.Kosten[[#This Row],[WPnr.]]=DV$7,Tbl.Kosten[[#This Row],[Totaal kosten]],"")</f>
        <v/>
      </c>
      <c r="DW122" s="160" t="str">
        <f>IFERROR(_xlfn.XLOOKUP(Tbl.Kosten[[#This Row],[Kostensoort]],Tbl.Kostensoorten[Kostensoorten],Tbl.Kostensoorten[KSnr.],"",0,1),"")</f>
        <v/>
      </c>
      <c r="DX122" s="160" t="str">
        <f>IF(Tbl.Kosten[[#This Row],[KSnr.]]=DX$7,Tbl.Kosten[[#This Row],[Totaal kosten]],"")</f>
        <v/>
      </c>
      <c r="DY122" s="160" t="str">
        <f>IF(Tbl.Kosten[[#This Row],[KSnr.]]=DY$7,Tbl.Kosten[[#This Row],[Totaal kosten]],"")</f>
        <v/>
      </c>
      <c r="DZ122" s="160" t="str">
        <f>IF(Tbl.Kosten[[#This Row],[KSnr.]]=DZ$7,Tbl.Kosten[[#This Row],[Totaal kosten]],"")</f>
        <v/>
      </c>
      <c r="EA122" s="160" t="str">
        <f>IF(Tbl.Kosten[[#This Row],[KSnr.]]=EA$7,Tbl.Kosten[[#This Row],[Totaal kosten]],"")</f>
        <v/>
      </c>
      <c r="EB122" s="160" t="str">
        <f>IF(Tbl.Kosten[[#This Row],[KSnr.]]=EB$7,Tbl.Kosten[[#This Row],[Totaal kosten]],"")</f>
        <v/>
      </c>
      <c r="EC122" s="160" t="str">
        <f>IF(Tbl.Kosten[[#This Row],[KSnr.]]=EC$7,Tbl.Kosten[[#This Row],[Totaal kosten]],"")</f>
        <v/>
      </c>
      <c r="ED122" s="160" t="str">
        <f>IF(Tbl.Kosten[[#This Row],[KSnr.]]=ED$7,Tbl.Kosten[[#This Row],[Totaal kosten]],"")</f>
        <v/>
      </c>
      <c r="EE122" s="160" t="str">
        <f>IF(Tbl.Kosten[[#This Row],[KSnr.]]=EE$7,Tbl.Kosten[[#This Row],[Totaal kosten]],"")</f>
        <v/>
      </c>
      <c r="EF122" s="160" t="str">
        <f>IF(Tbl.Kosten[[#This Row],[KSnr.]]=EF$7,Tbl.Kosten[[#This Row],[Totaal kosten]],"")</f>
        <v/>
      </c>
      <c r="EG122" s="160" t="str">
        <f>IF(Tbl.Kosten[[#This Row],[KSnr.]]=EG$7,Tbl.Kosten[[#This Row],[Totaal kosten]],"")</f>
        <v/>
      </c>
      <c r="EH122" s="160" t="str">
        <f>IF(Tbl.Kosten[[#This Row],[KSnr.]]=EH$7,Tbl.Kosten[[#This Row],[Totaal kosten]],"")</f>
        <v/>
      </c>
      <c r="EI122" s="160" t="str">
        <f>IF(Tbl.Kosten[[#This Row],[KSnr.]]=EI$7,Tbl.Kosten[[#This Row],[Totaal kosten]],"")</f>
        <v/>
      </c>
      <c r="EJ122" s="160" t="str">
        <f>IF(Tbl.Kosten[[#This Row],[KSnr.]]=EJ$7,Tbl.Kosten[[#This Row],[Totaal kosten]],"")</f>
        <v/>
      </c>
      <c r="EK122" s="160" t="str">
        <f>IF(Tbl.Kosten[[#This Row],[KSnr.]]=EK$7,Tbl.Kosten[[#This Row],[Totaal kosten]],"")</f>
        <v/>
      </c>
      <c r="EL122" s="160" t="str">
        <f>IF(Tbl.Kosten[[#This Row],[KSnr.]]=EL$7,Tbl.Kosten[[#This Row],[Totaal kosten]],"")</f>
        <v/>
      </c>
      <c r="EM122" s="160" t="str">
        <f>IF(Tbl.Kosten[[#This Row],[KSnr.]]=EM$7,Tbl.Kosten[[#This Row],[Totaal kosten]],"")</f>
        <v/>
      </c>
      <c r="EN122" s="160" t="str">
        <f>IF(Tbl.Kosten[[#This Row],[KSnr.]]=EN$7,Tbl.Kosten[[#This Row],[Totaal kosten]],"")</f>
        <v/>
      </c>
      <c r="EO122" s="160" t="str">
        <f>IF(Tbl.Kosten[[#This Row],[KSnr.]]=EO$7,Tbl.Kosten[[#This Row],[Totaal kosten]],"")</f>
        <v/>
      </c>
      <c r="EP122" s="160" t="str">
        <f>IF(Tbl.Kosten[[#This Row],[KSnr.]]=EP$7,Tbl.Kosten[[#This Row],[Totaal kosten]],"")</f>
        <v/>
      </c>
      <c r="EQ122" s="160" t="str">
        <f>IF(Tbl.Kosten[[#This Row],[KSnr.]]=EQ$7,Tbl.Kosten[[#This Row],[Totaal kosten]],"")</f>
        <v/>
      </c>
      <c r="ER122" s="154" t="str">
        <f>IFERROR(_xlfn.XLOOKUP(Tbl.Kosten[[#This Row],[Subsidieactiviteit]],Tbl.Subsidiehoogte[Subsidieactiviteit],Tbl.Subsidiehoogte[SAnr.],"",0,1),"")</f>
        <v/>
      </c>
      <c r="ES122" s="160" t="str">
        <f>IF(Tbl.Kosten[[#This Row],[Sanr.]]=ES$7,Tbl.Kosten[[#This Row],[Totaal kosten]],"")</f>
        <v/>
      </c>
      <c r="ET122" s="160" t="str">
        <f>IF(Tbl.Kosten[[#This Row],[Sanr.]]=ET$7,Tbl.Kosten[[#This Row],[Totaal kosten]],"")</f>
        <v/>
      </c>
      <c r="EU122" s="160" t="str">
        <f>IF(Tbl.Kosten[[#This Row],[Sanr.]]=EU$7,Tbl.Kosten[[#This Row],[Totaal kosten]],"")</f>
        <v/>
      </c>
      <c r="EV122" s="160" t="str">
        <f>IF(Tbl.Kosten[[#This Row],[Sanr.]]=EV$7,Tbl.Kosten[[#This Row],[Totaal kosten]],"")</f>
        <v/>
      </c>
      <c r="EW122" s="160" t="str">
        <f>IF(Tbl.Kosten[[#This Row],[Sanr.]]=EW$7,Tbl.Kosten[[#This Row],[Totaal kosten]],"")</f>
        <v/>
      </c>
      <c r="EX122" s="160" t="str">
        <f>IF(Tbl.Kosten[[#This Row],[Sanr.]]=EX$7,Tbl.Kosten[[#This Row],[Totaal kosten]],"")</f>
        <v/>
      </c>
      <c r="EY122" s="160" t="str">
        <f>IF(Tbl.Kosten[[#This Row],[Sanr.]]=EY$7,Tbl.Kosten[[#This Row],[Totaal kosten]],"")</f>
        <v/>
      </c>
      <c r="EZ122" s="160" t="str">
        <f>IF(Tbl.Kosten[[#This Row],[Sanr.]]=EZ$7,Tbl.Kosten[[#This Row],[Totaal kosten]],"")</f>
        <v/>
      </c>
      <c r="FA122" s="160" t="str">
        <f>IF(Tbl.Kosten[[#This Row],[Sanr.]]=FA$7,Tbl.Kosten[[#This Row],[Totaal kosten]],"")</f>
        <v/>
      </c>
      <c r="FB122" s="160" t="str">
        <f>IF(Tbl.Kosten[[#This Row],[Sanr.]]=FB$7,Tbl.Kosten[[#This Row],[Totaal kosten]],"")</f>
        <v/>
      </c>
      <c r="FC122" s="160" t="str">
        <f>IF(Tbl.Kosten[[#This Row],[Sanr.]]=FC$7,Tbl.Kosten[[#This Row],[Totaal kosten]],"")</f>
        <v/>
      </c>
      <c r="FD122" s="160" t="str">
        <f>IF(Tbl.Kosten[[#This Row],[Sanr.]]=FD$7,Tbl.Kosten[[#This Row],[Totaal kosten]],"")</f>
        <v/>
      </c>
      <c r="FE122" s="160" t="str">
        <f>IF(Tbl.Kosten[[#This Row],[Sanr.]]=FE$7,Tbl.Kosten[[#This Row],[Totaal kosten]],"")</f>
        <v/>
      </c>
      <c r="FF122" s="160" t="str">
        <f>IF(Tbl.Kosten[[#This Row],[Sanr.]]=FF$7,Tbl.Kosten[[#This Row],[Totaal kosten]],"")</f>
        <v/>
      </c>
      <c r="FG122" s="160" t="str">
        <f>IF(Tbl.Kosten[[#This Row],[Sanr.]]=FG$7,Tbl.Kosten[[#This Row],[Totaal kosten]],"")</f>
        <v/>
      </c>
      <c r="FH122" s="160" t="str">
        <f>IF(Tbl.Kosten[[#This Row],[Sanr.]]=FH$7,Tbl.Kosten[[#This Row],[Totaal kosten]],"")</f>
        <v/>
      </c>
      <c r="FI122" s="160" t="str">
        <f>IF(Tbl.Kosten[[#This Row],[Sanr.]]=FI$7,Tbl.Kosten[[#This Row],[Totaal kosten]],"")</f>
        <v/>
      </c>
      <c r="FJ122" s="160" t="str">
        <f>IF(Tbl.Kosten[[#This Row],[Sanr.]]=FJ$7,Tbl.Kosten[[#This Row],[Totaal kosten]],"")</f>
        <v/>
      </c>
      <c r="FK122" s="160" t="str">
        <f>IF(Tbl.Kosten[[#This Row],[Sanr.]]=FK$7,Tbl.Kosten[[#This Row],[Totaal kosten]],"")</f>
        <v/>
      </c>
      <c r="FL122" s="160" t="str">
        <f>IF(Tbl.Kosten[[#This Row],[Sanr.]]=FL$7,Tbl.Kosten[[#This Row],[Totaal kosten]],"")</f>
        <v/>
      </c>
      <c r="FM122" s="160" t="str">
        <f>IF(Tbl.Kosten[[#This Row],[Sanr.]]=FM$7,Tbl.Kosten[[#This Row],[Totaal kosten]],"")</f>
        <v/>
      </c>
      <c r="FN122" s="160" t="str">
        <f>IF(Tbl.Kosten[[#This Row],[Sanr.]]=FN$7,Tbl.Kosten[[#This Row],[Totaal kosten]],"")</f>
        <v/>
      </c>
      <c r="FO122" s="160" t="str">
        <f>IF(Tbl.Kosten[[#This Row],[Sanr.]]=FO$7,Tbl.Kosten[[#This Row],[Totaal kosten]],"")</f>
        <v/>
      </c>
      <c r="FP122" s="160" t="str">
        <f>IF(Tbl.Kosten[[#This Row],[Sanr.]]=FP$7,Tbl.Kosten[[#This Row],[Totaal kosten]],"")</f>
        <v/>
      </c>
      <c r="FQ122" s="160" t="str">
        <f>IF(Tbl.Kosten[[#This Row],[Sanr.]]=FQ$7,Tbl.Kosten[[#This Row],[Totaal kosten]],"")</f>
        <v/>
      </c>
      <c r="FR122" s="160" t="str">
        <f>IF(Tbl.Kosten[[#This Row],[Sanr.]]=FR$7,Tbl.Kosten[[#This Row],[Totaal kosten]],"")</f>
        <v/>
      </c>
      <c r="FS122" s="160" t="str">
        <f>IF(Tbl.Kosten[[#This Row],[Sanr.]]=FS$7,Tbl.Kosten[[#This Row],[Totaal kosten]],"")</f>
        <v/>
      </c>
      <c r="FT122" s="160" t="str">
        <f>IF(Tbl.Kosten[[#This Row],[Sanr.]]=FT$7,Tbl.Kosten[[#This Row],[Totaal kosten]],"")</f>
        <v/>
      </c>
      <c r="FU122" s="160" t="str">
        <f>IF(Tbl.Kosten[[#This Row],[Sanr.]]=FU$7,Tbl.Kosten[[#This Row],[Totaal kosten]],"")</f>
        <v/>
      </c>
      <c r="FV122" s="160" t="str">
        <f>IF(Tbl.Kosten[[#This Row],[Sanr.]]=FV$7,Tbl.Kosten[[#This Row],[Totaal kosten]],"")</f>
        <v/>
      </c>
      <c r="FW122" s="160" t="str">
        <f>IFERROR(_xlfn.XLOOKUP(Tbl.Kosten[[#This Row],[Activiteitencode]],Tbl.Activiteiten[Activiteitcode],Tbl.Activiteiten[Anr.],"",0,1),"")</f>
        <v/>
      </c>
      <c r="FX122" s="181" t="str">
        <f>_xlfn.CONCAT(Tbl.Kosten[[#This Row],[Pnr.]],Tbl.Kosten[[#This Row],[Sanr.]])</f>
        <v>P1</v>
      </c>
      <c r="FY122" s="160">
        <f>Tbl.Kosten[[#This Row],[Totaal kosten]]-Tbl.Kosten[[#This Row],[Subsidie]]</f>
        <v>0</v>
      </c>
      <c r="FZ122" s="160">
        <f>IF(Tbl.Kosten[[#This Row],[Pnr.]]=FZ$7,Tbl.Kosten[[#This Row],[Te financieren]],"")</f>
        <v>0</v>
      </c>
      <c r="GA122" s="160" t="str">
        <f>IF(Tbl.Kosten[[#This Row],[Pnr.]]=GA$7,Tbl.Kosten[[#This Row],[Te financieren]],"")</f>
        <v/>
      </c>
      <c r="GB122" s="160" t="str">
        <f>IF(Tbl.Kosten[[#This Row],[Pnr.]]=GB$7,Tbl.Kosten[[#This Row],[Te financieren]],"")</f>
        <v/>
      </c>
      <c r="GC122" s="160" t="str">
        <f>IF(Tbl.Kosten[[#This Row],[Pnr.]]=GC$7,Tbl.Kosten[[#This Row],[Te financieren]],"")</f>
        <v/>
      </c>
      <c r="GD122" s="160" t="str">
        <f>IF(Tbl.Kosten[[#This Row],[Pnr.]]=GD$7,Tbl.Kosten[[#This Row],[Te financieren]],"")</f>
        <v/>
      </c>
      <c r="GE122" s="160" t="str">
        <f>IF(Tbl.Kosten[[#This Row],[Pnr.]]=GE$7,Tbl.Kosten[[#This Row],[Te financieren]],"")</f>
        <v/>
      </c>
      <c r="GF122" s="160" t="str">
        <f>IF(Tbl.Kosten[[#This Row],[Pnr.]]=GF$7,Tbl.Kosten[[#This Row],[Te financieren]],"")</f>
        <v/>
      </c>
      <c r="GG122" s="160" t="str">
        <f>IF(Tbl.Kosten[[#This Row],[Pnr.]]=GG$7,Tbl.Kosten[[#This Row],[Te financieren]],"")</f>
        <v/>
      </c>
      <c r="GH122" s="160" t="str">
        <f>IF(Tbl.Kosten[[#This Row],[Pnr.]]=GH$7,Tbl.Kosten[[#This Row],[Te financieren]],"")</f>
        <v/>
      </c>
      <c r="GI122" s="160" t="str">
        <f>IF(Tbl.Kosten[[#This Row],[Pnr.]]=GI$7,Tbl.Kosten[[#This Row],[Te financieren]],"")</f>
        <v/>
      </c>
      <c r="GJ122" s="160" t="str">
        <f>IF(Tbl.Kosten[[#This Row],[Pnr.]]=GJ$7,Tbl.Kosten[[#This Row],[Te financieren]],"")</f>
        <v/>
      </c>
      <c r="GK122" s="160" t="str">
        <f>IF(Tbl.Kosten[[#This Row],[Pnr.]]=GK$7,Tbl.Kosten[[#This Row],[Te financieren]],"")</f>
        <v/>
      </c>
      <c r="GL122" s="160" t="str">
        <f>IF(Tbl.Kosten[[#This Row],[Pnr.]]=GL$7,Tbl.Kosten[[#This Row],[Te financieren]],"")</f>
        <v/>
      </c>
      <c r="GM122" s="160" t="str">
        <f>IF(Tbl.Kosten[[#This Row],[Pnr.]]=GM$7,Tbl.Kosten[[#This Row],[Te financieren]],"")</f>
        <v/>
      </c>
      <c r="GN122" s="160" t="str">
        <f>IF(Tbl.Kosten[[#This Row],[Pnr.]]=GN$7,Tbl.Kosten[[#This Row],[Te financieren]],"")</f>
        <v/>
      </c>
      <c r="GO122" s="160" t="str">
        <f>IF(Tbl.Kosten[[#This Row],[Pnr.]]=GO$7,Tbl.Kosten[[#This Row],[Te financieren]],"")</f>
        <v/>
      </c>
      <c r="GP122" s="160" t="str">
        <f>IF(Tbl.Kosten[[#This Row],[Pnr.]]=GP$7,Tbl.Kosten[[#This Row],[Te financieren]],"")</f>
        <v/>
      </c>
      <c r="GQ122" s="160" t="str">
        <f>IF(Tbl.Kosten[[#This Row],[Pnr.]]=GQ$7,Tbl.Kosten[[#This Row],[Te financieren]],"")</f>
        <v/>
      </c>
      <c r="GR122" s="160" t="str">
        <f>IF(Tbl.Kosten[[#This Row],[Pnr.]]=GR$7,Tbl.Kosten[[#This Row],[Te financieren]],"")</f>
        <v/>
      </c>
      <c r="GS122" s="160" t="str">
        <f>IF(Tbl.Kosten[[#This Row],[Pnr.]]=GS$7,Tbl.Kosten[[#This Row],[Te financieren]],"")</f>
        <v/>
      </c>
      <c r="GT122" s="160" t="str">
        <f>IF(Tbl.Kosten[[#This Row],[Pnr.]]=GT$7,Tbl.Kosten[[#This Row],[Te financieren]],"")</f>
        <v/>
      </c>
      <c r="GU122" s="160" t="str">
        <f>IF(Tbl.Kosten[[#This Row],[Pnr.]]=GU$7,Tbl.Kosten[[#This Row],[Te financieren]],"")</f>
        <v/>
      </c>
      <c r="GV122" s="160" t="str">
        <f>IF(Tbl.Kosten[[#This Row],[Pnr.]]=GV$7,Tbl.Kosten[[#This Row],[Te financieren]],"")</f>
        <v/>
      </c>
      <c r="GW122" s="160" t="str">
        <f>IF(Tbl.Kosten[[#This Row],[Pnr.]]=GW$7,Tbl.Kosten[[#This Row],[Te financieren]],"")</f>
        <v/>
      </c>
      <c r="GX122" s="160" t="str">
        <f>IF(Tbl.Kosten[[#This Row],[Pnr.]]=GX$7,Tbl.Kosten[[#This Row],[Te financieren]],"")</f>
        <v/>
      </c>
      <c r="GY122" s="160" t="str">
        <f>IF(Tbl.Kosten[[#This Row],[Pnr.]]=GY$7,Tbl.Kosten[[#This Row],[Te financieren]],"")</f>
        <v/>
      </c>
      <c r="GZ122" s="160" t="str">
        <f>IF(Tbl.Kosten[[#This Row],[Pnr.]]=GZ$7,Tbl.Kosten[[#This Row],[Te financieren]],"")</f>
        <v/>
      </c>
      <c r="HA122" s="160" t="str">
        <f>IF(Tbl.Kosten[[#This Row],[Pnr.]]=HA$7,Tbl.Kosten[[#This Row],[Te financieren]],"")</f>
        <v/>
      </c>
      <c r="HB122" s="160" t="str">
        <f>IF(Tbl.Kosten[[#This Row],[Pnr.]]=HB$7,Tbl.Kosten[[#This Row],[Te financieren]],"")</f>
        <v/>
      </c>
      <c r="HC122" s="160" t="str">
        <f>IF(Tbl.Kosten[[#This Row],[Pnr.]]=HC$7,Tbl.Kosten[[#This Row],[Te financieren]],"")</f>
        <v/>
      </c>
      <c r="HD122" s="160" t="str">
        <f>IF(Tbl.Kosten[[#This Row],[Pnr.]]=HD$7,Tbl.Kosten[[#This Row],[Te financieren]],"")</f>
        <v/>
      </c>
      <c r="HE122" s="160" t="str">
        <f>IF(Tbl.Kosten[[#This Row],[Pnr.]]=HE$7,Tbl.Kosten[[#This Row],[Te financieren]],"")</f>
        <v/>
      </c>
      <c r="HF122" s="160" t="str">
        <f>IF(Tbl.Kosten[[#This Row],[Pnr.]]=HF$7,Tbl.Kosten[[#This Row],[Te financieren]],"")</f>
        <v/>
      </c>
      <c r="HG122" s="160" t="str">
        <f>IF(Tbl.Kosten[[#This Row],[Pnr.]]=HG$7,Tbl.Kosten[[#This Row],[Te financieren]],"")</f>
        <v/>
      </c>
      <c r="HH122" s="160" t="str">
        <f>IF(Tbl.Kosten[[#This Row],[Pnr.]]=HH$7,Tbl.Kosten[[#This Row],[Te financieren]],"")</f>
        <v/>
      </c>
      <c r="HI122" s="160" t="str">
        <f>IF(Tbl.Kosten[[#This Row],[Pnr.]]=HI$7,Tbl.Kosten[[#This Row],[Te financieren]],"")</f>
        <v/>
      </c>
      <c r="HJ122" s="160" t="str">
        <f>IF(Tbl.Kosten[[#This Row],[Pnr.]]=HJ$7,Tbl.Kosten[[#This Row],[Te financieren]],"")</f>
        <v/>
      </c>
      <c r="HK122" s="160" t="str">
        <f>IF(Tbl.Kosten[[#This Row],[Pnr.]]=HK$7,Tbl.Kosten[[#This Row],[Te financieren]],"")</f>
        <v/>
      </c>
      <c r="HL122" s="160" t="str">
        <f>IF(Tbl.Kosten[[#This Row],[Pnr.]]=HL$7,Tbl.Kosten[[#This Row],[Te financieren]],"")</f>
        <v/>
      </c>
      <c r="HM122" s="160" t="str">
        <f>IF(Tbl.Kosten[[#This Row],[Pnr.]]=HM$7,Tbl.Kosten[[#This Row],[Te financieren]],"")</f>
        <v/>
      </c>
      <c r="HN122" s="160" t="str">
        <f>IF(Tbl.Kosten[[#This Row],[Pnr.]]=HN$7,Tbl.Kosten[[#This Row],[Te financieren]],"")</f>
        <v/>
      </c>
      <c r="HO122" s="160" t="str">
        <f>IF(Tbl.Kosten[[#This Row],[Pnr.]]=HO$7,Tbl.Kosten[[#This Row],[Te financieren]],"")</f>
        <v/>
      </c>
      <c r="HP122" s="160" t="str">
        <f>IF(Tbl.Kosten[[#This Row],[Pnr.]]=HP$7,Tbl.Kosten[[#This Row],[Te financieren]],"")</f>
        <v/>
      </c>
      <c r="HQ122" s="160" t="str">
        <f>IF(Tbl.Kosten[[#This Row],[Pnr.]]=HQ$7,Tbl.Kosten[[#This Row],[Te financieren]],"")</f>
        <v/>
      </c>
      <c r="HR122" s="160" t="str">
        <f>IF(Tbl.Kosten[[#This Row],[Pnr.]]=HR$7,Tbl.Kosten[[#This Row],[Te financieren]],"")</f>
        <v/>
      </c>
      <c r="HS122" s="160" t="str">
        <f>IF(Tbl.Kosten[[#This Row],[Pnr.]]=HS$7,Tbl.Kosten[[#This Row],[Te financieren]],"")</f>
        <v/>
      </c>
      <c r="HT122" s="160" t="str">
        <f>IF(Tbl.Kosten[[#This Row],[Pnr.]]=HT$7,Tbl.Kosten[[#This Row],[Te financieren]],"")</f>
        <v/>
      </c>
      <c r="HU122" s="160" t="str">
        <f>IF(Tbl.Kosten[[#This Row],[Pnr.]]=HU$7,Tbl.Kosten[[#This Row],[Te financieren]],"")</f>
        <v/>
      </c>
      <c r="HV122" s="160" t="str">
        <f>IF(Tbl.Kosten[[#This Row],[Pnr.]]=HV$7,Tbl.Kosten[[#This Row],[Te financieren]],"")</f>
        <v/>
      </c>
      <c r="HW122" s="160" t="str">
        <f>IF(Tbl.Kosten[[#This Row],[Pnr.]]=HW$7,Tbl.Kosten[[#This Row],[Te financieren]],"")</f>
        <v/>
      </c>
    </row>
    <row r="123" spans="2:231" x14ac:dyDescent="0.3">
      <c r="B123" s="144"/>
      <c r="C123" s="147"/>
      <c r="D123" s="146"/>
      <c r="E123" s="147"/>
      <c r="F123" s="145"/>
      <c r="G123" s="11" t="str">
        <f>IF(Tbl.Kosten[[#This Row],[Medewerker e/o 
functie]]&lt;&gt;"",_xlfn.XLOOKUP(Tbl.Kosten[[#This Row],[Medewerker e/o 
functie]],Tbl.Uurtarief[Medewerker en/of functie],Tbl.Uurtarief[Uurtarief],"",0,1),"")</f>
        <v/>
      </c>
      <c r="H123" s="121">
        <f>IFERROR(Tbl.Kosten[[#This Row],[Uren]]*Tbl.Kosten[[#This Row],[Uurtarief]],0)</f>
        <v>0</v>
      </c>
      <c r="I123" s="119" t="str">
        <f>IF(Tbl.Kosten[[#This Row],[Subtotaal uren]]&lt;&gt;0,_xlfn.XLOOKUP(Tbl.Kosten[[#This Row],[Medewerker e/o 
functie]],Tbl.Uurtarief[Medewerker en/of functie],Tbl.Uurtarief[Kostensoort arbeid],"",0,1),"")</f>
        <v/>
      </c>
      <c r="J123" s="147"/>
      <c r="K123" s="145"/>
      <c r="L123" s="149" t="str">
        <f>IF(Tbl.Kosten[[#This Row],[Activum]]&lt;&gt;"",_xlfn.XLOOKUP(Tbl.Kosten[[#This Row],[Activum]],Tbl.Afschrijvingskosten[Activum],Tbl.Afschrijvingskosten[Tarief per afschrijvings-eenheid],"",0,1),"")</f>
        <v/>
      </c>
      <c r="M123" s="122">
        <f>IFERROR(Tbl.Kosten[[#This Row],[Een-
heden]]*Tbl.Kosten[[#This Row],[Afschrijvings-
tarief]],0)</f>
        <v>0</v>
      </c>
      <c r="N123" s="122" t="str">
        <f>IF(Tbl.Kosten[[#This Row],[Subtotaal afschrijving]]&lt;&gt;0,Lijsten!A121,"")</f>
        <v/>
      </c>
      <c r="O123" s="150"/>
      <c r="P123" s="145"/>
      <c r="Q123" s="148"/>
      <c r="R123" s="122">
        <f>IFERROR(Tbl.Kosten[[#This Row],[Aantal]]*Tbl.Kosten[[#This Row],[Tarief]],0)</f>
        <v>0</v>
      </c>
      <c r="S123" s="8">
        <f>IFERROR(Tbl.Kosten[[#This Row],[Subtotaal overige kosten]]+Tbl.Kosten[[#This Row],[Subtotaal uren]]+Tbl.Kosten[[#This Row],[Subtotaal afschrijving]],0)</f>
        <v>0</v>
      </c>
      <c r="T123" s="8">
        <f>IFERROR(Tbl.Kosten[[#This Row],[Totaal kosten]]*Tbl.Kosten[[#This Row],[Subsidie%]],0)</f>
        <v>0</v>
      </c>
      <c r="U123" s="4" t="str" cm="1">
        <f t="array" ref="U123">IFERROR(_xlfn.IFS(Tbl.Kosten[[#This Row],[Subtotaal uren]]&lt;&gt;0,Tbl.Kosten[[#This Row],[Kostensoort arbeid]],Tbl.Kosten[[#This Row],[Subtotaal afschrijving]]&lt;&gt;0,Tbl.Kosten[[#This Row],[Kostensoort afschrijving]],Tbl.Kosten[[#This Row],[Subtotaal overige kosten]]&lt;&gt;0,Tbl.Kosten[[#This Row],[Kostensoort overig]]),"")</f>
        <v/>
      </c>
      <c r="V123" s="4" t="str">
        <f>IFERROR(_xlfn.XLOOKUP(Tbl.Kosten[[#This Row],[Activiteitencode]],Tbl.Activiteiten[Activiteitcode],Tbl.Activiteiten[Werkpakketcode],"",0,1),"")</f>
        <v/>
      </c>
      <c r="W123" s="4" t="str">
        <f>IFERROR(_xlfn.XLOOKUP(Tbl.Kosten[[#This Row],[Werkpakketcode]],Tbl.Werkpakketten[Werkpakketcode],Tbl.Werkpakketten[Subsidiabele activiteit],"",0,1),"")</f>
        <v/>
      </c>
      <c r="X123" s="12">
        <f>IFERROR(_xlfn.XLOOKUP(Tbl.Kosten[[#This Row],[Sanr.]],Tbl.Subsidiehoogte[SAnr.],Tbl.Subsidiehoogte[Sub. Percentage],0,0,1),0)</f>
        <v>0</v>
      </c>
      <c r="Y123" s="154" t="str">
        <f>IFERROR(_xlfn.XLOOKUP(Tbl.Kosten[[#This Row],[Partnercode]],Tbl.Projectpartners[Partnercode],Tbl.Projectpartners[PNr.],"",0,1),"")</f>
        <v>P1</v>
      </c>
      <c r="Z123" s="158">
        <f>IF(Tbl.Kosten[[#This Row],[Pnr.]]=Z$7,Tbl.Kosten[[#This Row],[Totaal kosten]],"")</f>
        <v>0</v>
      </c>
      <c r="AA123" s="158" t="str">
        <f>IF(Tbl.Kosten[[#This Row],[Pnr.]]=AA$7,Tbl.Kosten[[#This Row],[Totaal kosten]],"")</f>
        <v/>
      </c>
      <c r="AB123" s="158" t="str">
        <f>IF(Tbl.Kosten[[#This Row],[Pnr.]]=AB$7,Tbl.Kosten[[#This Row],[Totaal kosten]],"")</f>
        <v/>
      </c>
      <c r="AC123" s="158" t="str">
        <f>IF(Tbl.Kosten[[#This Row],[Pnr.]]=AC$7,Tbl.Kosten[[#This Row],[Totaal kosten]],"")</f>
        <v/>
      </c>
      <c r="AD123" s="158" t="str">
        <f>IF(Tbl.Kosten[[#This Row],[Pnr.]]=AD$7,Tbl.Kosten[[#This Row],[Totaal kosten]],"")</f>
        <v/>
      </c>
      <c r="AE123" s="158" t="str">
        <f>IF(Tbl.Kosten[[#This Row],[Pnr.]]=AE$7,Tbl.Kosten[[#This Row],[Totaal kosten]],"")</f>
        <v/>
      </c>
      <c r="AF123" s="158" t="str">
        <f>IF(Tbl.Kosten[[#This Row],[Pnr.]]=AF$7,Tbl.Kosten[[#This Row],[Totaal kosten]],"")</f>
        <v/>
      </c>
      <c r="AG123" s="158" t="str">
        <f>IF(Tbl.Kosten[[#This Row],[Pnr.]]=AG$7,Tbl.Kosten[[#This Row],[Totaal kosten]],"")</f>
        <v/>
      </c>
      <c r="AH123" s="158" t="str">
        <f>IF(Tbl.Kosten[[#This Row],[Pnr.]]=AH$7,Tbl.Kosten[[#This Row],[Totaal kosten]],"")</f>
        <v/>
      </c>
      <c r="AI123" s="158" t="str">
        <f>IF(Tbl.Kosten[[#This Row],[Pnr.]]=AI$7,Tbl.Kosten[[#This Row],[Totaal kosten]],"")</f>
        <v/>
      </c>
      <c r="AJ123" s="158" t="str">
        <f>IF(Tbl.Kosten[[#This Row],[Pnr.]]=AJ$7,Tbl.Kosten[[#This Row],[Totaal kosten]],"")</f>
        <v/>
      </c>
      <c r="AK123" s="158" t="str">
        <f>IF(Tbl.Kosten[[#This Row],[Pnr.]]=AK$7,Tbl.Kosten[[#This Row],[Totaal kosten]],"")</f>
        <v/>
      </c>
      <c r="AL123" s="158" t="str">
        <f>IF(Tbl.Kosten[[#This Row],[Pnr.]]=AL$7,Tbl.Kosten[[#This Row],[Totaal kosten]],"")</f>
        <v/>
      </c>
      <c r="AM123" s="158" t="str">
        <f>IF(Tbl.Kosten[[#This Row],[Pnr.]]=AM$7,Tbl.Kosten[[#This Row],[Totaal kosten]],"")</f>
        <v/>
      </c>
      <c r="AN123" s="158" t="str">
        <f>IF(Tbl.Kosten[[#This Row],[Pnr.]]=AN$7,Tbl.Kosten[[#This Row],[Totaal kosten]],"")</f>
        <v/>
      </c>
      <c r="AO123" s="158" t="str">
        <f>IF(Tbl.Kosten[[#This Row],[Pnr.]]=AO$7,Tbl.Kosten[[#This Row],[Totaal kosten]],"")</f>
        <v/>
      </c>
      <c r="AP123" s="158" t="str">
        <f>IF(Tbl.Kosten[[#This Row],[Pnr.]]=AP$7,Tbl.Kosten[[#This Row],[Totaal kosten]],"")</f>
        <v/>
      </c>
      <c r="AQ123" s="158" t="str">
        <f>IF(Tbl.Kosten[[#This Row],[Pnr.]]=AQ$7,Tbl.Kosten[[#This Row],[Totaal kosten]],"")</f>
        <v/>
      </c>
      <c r="AR123" s="158" t="str">
        <f>IF(Tbl.Kosten[[#This Row],[Pnr.]]=AR$7,Tbl.Kosten[[#This Row],[Totaal kosten]],"")</f>
        <v/>
      </c>
      <c r="AS123" s="158" t="str">
        <f>IF(Tbl.Kosten[[#This Row],[Pnr.]]=AS$7,Tbl.Kosten[[#This Row],[Totaal kosten]],"")</f>
        <v/>
      </c>
      <c r="AT123" s="158" t="str">
        <f>IF(Tbl.Kosten[[#This Row],[Pnr.]]=AT$7,Tbl.Kosten[[#This Row],[Totaal kosten]],"")</f>
        <v/>
      </c>
      <c r="AU123" s="158" t="str">
        <f>IF(Tbl.Kosten[[#This Row],[Pnr.]]=AU$7,Tbl.Kosten[[#This Row],[Totaal kosten]],"")</f>
        <v/>
      </c>
      <c r="AV123" s="158" t="str">
        <f>IF(Tbl.Kosten[[#This Row],[Pnr.]]=AV$7,Tbl.Kosten[[#This Row],[Totaal kosten]],"")</f>
        <v/>
      </c>
      <c r="AW123" s="158" t="str">
        <f>IF(Tbl.Kosten[[#This Row],[Pnr.]]=AW$7,Tbl.Kosten[[#This Row],[Totaal kosten]],"")</f>
        <v/>
      </c>
      <c r="AX123" s="158" t="str">
        <f>IF(Tbl.Kosten[[#This Row],[Pnr.]]=AX$7,Tbl.Kosten[[#This Row],[Totaal kosten]],"")</f>
        <v/>
      </c>
      <c r="AY123" s="158" t="str">
        <f>IF(Tbl.Kosten[[#This Row],[Pnr.]]=AY$7,Tbl.Kosten[[#This Row],[Totaal kosten]],"")</f>
        <v/>
      </c>
      <c r="AZ123" s="158" t="str">
        <f>IF(Tbl.Kosten[[#This Row],[Pnr.]]=AZ$7,Tbl.Kosten[[#This Row],[Totaal kosten]],"")</f>
        <v/>
      </c>
      <c r="BA123" s="158" t="str">
        <f>IF(Tbl.Kosten[[#This Row],[Pnr.]]=BA$7,Tbl.Kosten[[#This Row],[Totaal kosten]],"")</f>
        <v/>
      </c>
      <c r="BB123" s="158" t="str">
        <f>IF(Tbl.Kosten[[#This Row],[Pnr.]]=BB$7,Tbl.Kosten[[#This Row],[Totaal kosten]],"")</f>
        <v/>
      </c>
      <c r="BC123" s="158" t="str">
        <f>IF(Tbl.Kosten[[#This Row],[Pnr.]]=BC$7,Tbl.Kosten[[#This Row],[Totaal kosten]],"")</f>
        <v/>
      </c>
      <c r="BD123" s="158" t="str">
        <f>IF(Tbl.Kosten[[#This Row],[Pnr.]]=BD$7,Tbl.Kosten[[#This Row],[Totaal kosten]],"")</f>
        <v/>
      </c>
      <c r="BE123" s="158" t="str">
        <f>IF(Tbl.Kosten[[#This Row],[Pnr.]]=BE$7,Tbl.Kosten[[#This Row],[Totaal kosten]],"")</f>
        <v/>
      </c>
      <c r="BF123" s="158" t="str">
        <f>IF(Tbl.Kosten[[#This Row],[Pnr.]]=BF$7,Tbl.Kosten[[#This Row],[Totaal kosten]],"")</f>
        <v/>
      </c>
      <c r="BG123" s="158" t="str">
        <f>IF(Tbl.Kosten[[#This Row],[Pnr.]]=BG$7,Tbl.Kosten[[#This Row],[Totaal kosten]],"")</f>
        <v/>
      </c>
      <c r="BH123" s="158" t="str">
        <f>IF(Tbl.Kosten[[#This Row],[Pnr.]]=BH$7,Tbl.Kosten[[#This Row],[Totaal kosten]],"")</f>
        <v/>
      </c>
      <c r="BI123" s="158" t="str">
        <f>IF(Tbl.Kosten[[#This Row],[Pnr.]]=BI$7,Tbl.Kosten[[#This Row],[Totaal kosten]],"")</f>
        <v/>
      </c>
      <c r="BJ123" s="158" t="str">
        <f>IF(Tbl.Kosten[[#This Row],[Pnr.]]=BJ$7,Tbl.Kosten[[#This Row],[Totaal kosten]],"")</f>
        <v/>
      </c>
      <c r="BK123" s="158" t="str">
        <f>IF(Tbl.Kosten[[#This Row],[Pnr.]]=BK$7,Tbl.Kosten[[#This Row],[Totaal kosten]],"")</f>
        <v/>
      </c>
      <c r="BL123" s="158" t="str">
        <f>IF(Tbl.Kosten[[#This Row],[Pnr.]]=BL$7,Tbl.Kosten[[#This Row],[Totaal kosten]],"")</f>
        <v/>
      </c>
      <c r="BM123" s="158" t="str">
        <f>IF(Tbl.Kosten[[#This Row],[Pnr.]]=BM$7,Tbl.Kosten[[#This Row],[Totaal kosten]],"")</f>
        <v/>
      </c>
      <c r="BN123" s="158" t="str">
        <f>IF(Tbl.Kosten[[#This Row],[Pnr.]]=BN$7,Tbl.Kosten[[#This Row],[Totaal kosten]],"")</f>
        <v/>
      </c>
      <c r="BO123" s="158" t="str">
        <f>IF(Tbl.Kosten[[#This Row],[Pnr.]]=BO$7,Tbl.Kosten[[#This Row],[Totaal kosten]],"")</f>
        <v/>
      </c>
      <c r="BP123" s="158" t="str">
        <f>IF(Tbl.Kosten[[#This Row],[Pnr.]]=BP$7,Tbl.Kosten[[#This Row],[Totaal kosten]],"")</f>
        <v/>
      </c>
      <c r="BQ123" s="158" t="str">
        <f>IF(Tbl.Kosten[[#This Row],[Pnr.]]=BQ$7,Tbl.Kosten[[#This Row],[Totaal kosten]],"")</f>
        <v/>
      </c>
      <c r="BR123" s="158" t="str">
        <f>IF(Tbl.Kosten[[#This Row],[Pnr.]]=BR$7,Tbl.Kosten[[#This Row],[Totaal kosten]],"")</f>
        <v/>
      </c>
      <c r="BS123" s="158" t="str">
        <f>IF(Tbl.Kosten[[#This Row],[Pnr.]]=BS$7,Tbl.Kosten[[#This Row],[Totaal kosten]],"")</f>
        <v/>
      </c>
      <c r="BT123" s="158" t="str">
        <f>IF(Tbl.Kosten[[#This Row],[Pnr.]]=BT$7,Tbl.Kosten[[#This Row],[Totaal kosten]],"")</f>
        <v/>
      </c>
      <c r="BU123" s="158" t="str">
        <f>IF(Tbl.Kosten[[#This Row],[Pnr.]]=BU$7,Tbl.Kosten[[#This Row],[Totaal kosten]],"")</f>
        <v/>
      </c>
      <c r="BV123" s="158" t="str">
        <f>IF(Tbl.Kosten[[#This Row],[Pnr.]]=BV$7,Tbl.Kosten[[#This Row],[Totaal kosten]],"")</f>
        <v/>
      </c>
      <c r="BW123" s="158" t="str">
        <f>IF(Tbl.Kosten[[#This Row],[Pnr.]]=BW$7,Tbl.Kosten[[#This Row],[Totaal kosten]],"")</f>
        <v/>
      </c>
      <c r="BX123" s="158" t="str">
        <f>IFERROR(_xlfn.XLOOKUP(Tbl.Kosten[[#This Row],[Werkpakketcode]],Tbl.Werkpakketten[Werkpakketcode],Tbl.Werkpakketten[WPnr.],"",0,1),"")</f>
        <v/>
      </c>
      <c r="BY123" s="158" t="str">
        <f>IF(Tbl.Kosten[[#This Row],[WPnr.]]=BY$7,Tbl.Kosten[[#This Row],[Totaal kosten]],"")</f>
        <v/>
      </c>
      <c r="BZ123" s="158" t="str">
        <f>IF(Tbl.Kosten[[#This Row],[WPnr.]]=BZ$7,Tbl.Kosten[[#This Row],[Totaal kosten]],"")</f>
        <v/>
      </c>
      <c r="CA123" s="158" t="str">
        <f>IF(Tbl.Kosten[[#This Row],[WPnr.]]=CA$7,Tbl.Kosten[[#This Row],[Totaal kosten]],"")</f>
        <v/>
      </c>
      <c r="CB123" s="158" t="str">
        <f>IF(Tbl.Kosten[[#This Row],[WPnr.]]=CB$7,Tbl.Kosten[[#This Row],[Totaal kosten]],"")</f>
        <v/>
      </c>
      <c r="CC123" s="158" t="str">
        <f>IF(Tbl.Kosten[[#This Row],[WPnr.]]=CC$7,Tbl.Kosten[[#This Row],[Totaal kosten]],"")</f>
        <v/>
      </c>
      <c r="CD123" s="158" t="str">
        <f>IF(Tbl.Kosten[[#This Row],[WPnr.]]=CD$7,Tbl.Kosten[[#This Row],[Totaal kosten]],"")</f>
        <v/>
      </c>
      <c r="CE123" s="158" t="str">
        <f>IF(Tbl.Kosten[[#This Row],[WPnr.]]=CE$7,Tbl.Kosten[[#This Row],[Totaal kosten]],"")</f>
        <v/>
      </c>
      <c r="CF123" s="158" t="str">
        <f>IF(Tbl.Kosten[[#This Row],[WPnr.]]=CF$7,Tbl.Kosten[[#This Row],[Totaal kosten]],"")</f>
        <v/>
      </c>
      <c r="CG123" s="158" t="str">
        <f>IF(Tbl.Kosten[[#This Row],[WPnr.]]=CG$7,Tbl.Kosten[[#This Row],[Totaal kosten]],"")</f>
        <v/>
      </c>
      <c r="CH123" s="158" t="str">
        <f>IF(Tbl.Kosten[[#This Row],[WPnr.]]=CH$7,Tbl.Kosten[[#This Row],[Totaal kosten]],"")</f>
        <v/>
      </c>
      <c r="CI123" s="158" t="str">
        <f>IF(Tbl.Kosten[[#This Row],[WPnr.]]=CI$7,Tbl.Kosten[[#This Row],[Totaal kosten]],"")</f>
        <v/>
      </c>
      <c r="CJ123" s="158" t="str">
        <f>IF(Tbl.Kosten[[#This Row],[WPnr.]]=CJ$7,Tbl.Kosten[[#This Row],[Totaal kosten]],"")</f>
        <v/>
      </c>
      <c r="CK123" s="158" t="str">
        <f>IF(Tbl.Kosten[[#This Row],[WPnr.]]=CK$7,Tbl.Kosten[[#This Row],[Totaal kosten]],"")</f>
        <v/>
      </c>
      <c r="CL123" s="158" t="str">
        <f>IF(Tbl.Kosten[[#This Row],[WPnr.]]=CL$7,Tbl.Kosten[[#This Row],[Totaal kosten]],"")</f>
        <v/>
      </c>
      <c r="CM123" s="158" t="str">
        <f>IF(Tbl.Kosten[[#This Row],[WPnr.]]=CM$7,Tbl.Kosten[[#This Row],[Totaal kosten]],"")</f>
        <v/>
      </c>
      <c r="CN123" s="158" t="str">
        <f>IF(Tbl.Kosten[[#This Row],[WPnr.]]=CN$7,Tbl.Kosten[[#This Row],[Totaal kosten]],"")</f>
        <v/>
      </c>
      <c r="CO123" s="158" t="str">
        <f>IF(Tbl.Kosten[[#This Row],[WPnr.]]=CO$7,Tbl.Kosten[[#This Row],[Totaal kosten]],"")</f>
        <v/>
      </c>
      <c r="CP123" s="158" t="str">
        <f>IF(Tbl.Kosten[[#This Row],[WPnr.]]=CP$7,Tbl.Kosten[[#This Row],[Totaal kosten]],"")</f>
        <v/>
      </c>
      <c r="CQ123" s="158" t="str">
        <f>IF(Tbl.Kosten[[#This Row],[WPnr.]]=CQ$7,Tbl.Kosten[[#This Row],[Totaal kosten]],"")</f>
        <v/>
      </c>
      <c r="CR123" s="158" t="str">
        <f>IF(Tbl.Kosten[[#This Row],[WPnr.]]=CR$7,Tbl.Kosten[[#This Row],[Totaal kosten]],"")</f>
        <v/>
      </c>
      <c r="CS123" s="158" t="str">
        <f>IF(Tbl.Kosten[[#This Row],[WPnr.]]=CS$7,Tbl.Kosten[[#This Row],[Totaal kosten]],"")</f>
        <v/>
      </c>
      <c r="CT123" s="158" t="str">
        <f>IF(Tbl.Kosten[[#This Row],[WPnr.]]=CT$7,Tbl.Kosten[[#This Row],[Totaal kosten]],"")</f>
        <v/>
      </c>
      <c r="CU123" s="158" t="str">
        <f>IF(Tbl.Kosten[[#This Row],[WPnr.]]=CU$7,Tbl.Kosten[[#This Row],[Totaal kosten]],"")</f>
        <v/>
      </c>
      <c r="CV123" s="158" t="str">
        <f>IF(Tbl.Kosten[[#This Row],[WPnr.]]=CV$7,Tbl.Kosten[[#This Row],[Totaal kosten]],"")</f>
        <v/>
      </c>
      <c r="CW123" s="158" t="str">
        <f>IF(Tbl.Kosten[[#This Row],[WPnr.]]=CW$7,Tbl.Kosten[[#This Row],[Totaal kosten]],"")</f>
        <v/>
      </c>
      <c r="CX123" s="158" t="str">
        <f>IF(Tbl.Kosten[[#This Row],[WPnr.]]=CX$7,Tbl.Kosten[[#This Row],[Totaal kosten]],"")</f>
        <v/>
      </c>
      <c r="CY123" s="158" t="str">
        <f>IF(Tbl.Kosten[[#This Row],[WPnr.]]=CY$7,Tbl.Kosten[[#This Row],[Totaal kosten]],"")</f>
        <v/>
      </c>
      <c r="CZ123" s="158" t="str">
        <f>IF(Tbl.Kosten[[#This Row],[WPnr.]]=CZ$7,Tbl.Kosten[[#This Row],[Totaal kosten]],"")</f>
        <v/>
      </c>
      <c r="DA123" s="158" t="str">
        <f>IF(Tbl.Kosten[[#This Row],[WPnr.]]=DA$7,Tbl.Kosten[[#This Row],[Totaal kosten]],"")</f>
        <v/>
      </c>
      <c r="DB123" s="158" t="str">
        <f>IF(Tbl.Kosten[[#This Row],[WPnr.]]=DB$7,Tbl.Kosten[[#This Row],[Totaal kosten]],"")</f>
        <v/>
      </c>
      <c r="DC123" s="158" t="str">
        <f>IF(Tbl.Kosten[[#This Row],[WPnr.]]=DC$7,Tbl.Kosten[[#This Row],[Totaal kosten]],"")</f>
        <v/>
      </c>
      <c r="DD123" s="158" t="str">
        <f>IF(Tbl.Kosten[[#This Row],[WPnr.]]=DD$7,Tbl.Kosten[[#This Row],[Totaal kosten]],"")</f>
        <v/>
      </c>
      <c r="DE123" s="158" t="str">
        <f>IF(Tbl.Kosten[[#This Row],[WPnr.]]=DE$7,Tbl.Kosten[[#This Row],[Totaal kosten]],"")</f>
        <v/>
      </c>
      <c r="DF123" s="158" t="str">
        <f>IF(Tbl.Kosten[[#This Row],[WPnr.]]=DF$7,Tbl.Kosten[[#This Row],[Totaal kosten]],"")</f>
        <v/>
      </c>
      <c r="DG123" s="158" t="str">
        <f>IF(Tbl.Kosten[[#This Row],[WPnr.]]=DG$7,Tbl.Kosten[[#This Row],[Totaal kosten]],"")</f>
        <v/>
      </c>
      <c r="DH123" s="158" t="str">
        <f>IF(Tbl.Kosten[[#This Row],[WPnr.]]=DH$7,Tbl.Kosten[[#This Row],[Totaal kosten]],"")</f>
        <v/>
      </c>
      <c r="DI123" s="158" t="str">
        <f>IF(Tbl.Kosten[[#This Row],[WPnr.]]=DI$7,Tbl.Kosten[[#This Row],[Totaal kosten]],"")</f>
        <v/>
      </c>
      <c r="DJ123" s="158" t="str">
        <f>IF(Tbl.Kosten[[#This Row],[WPnr.]]=DJ$7,Tbl.Kosten[[#This Row],[Totaal kosten]],"")</f>
        <v/>
      </c>
      <c r="DK123" s="158" t="str">
        <f>IF(Tbl.Kosten[[#This Row],[WPnr.]]=DK$7,Tbl.Kosten[[#This Row],[Totaal kosten]],"")</f>
        <v/>
      </c>
      <c r="DL123" s="158" t="str">
        <f>IF(Tbl.Kosten[[#This Row],[WPnr.]]=DL$7,Tbl.Kosten[[#This Row],[Totaal kosten]],"")</f>
        <v/>
      </c>
      <c r="DM123" s="158" t="str">
        <f>IF(Tbl.Kosten[[#This Row],[WPnr.]]=DM$7,Tbl.Kosten[[#This Row],[Totaal kosten]],"")</f>
        <v/>
      </c>
      <c r="DN123" s="158" t="str">
        <f>IF(Tbl.Kosten[[#This Row],[WPnr.]]=DN$7,Tbl.Kosten[[#This Row],[Totaal kosten]],"")</f>
        <v/>
      </c>
      <c r="DO123" s="158" t="str">
        <f>IF(Tbl.Kosten[[#This Row],[WPnr.]]=DO$7,Tbl.Kosten[[#This Row],[Totaal kosten]],"")</f>
        <v/>
      </c>
      <c r="DP123" s="158" t="str">
        <f>IF(Tbl.Kosten[[#This Row],[WPnr.]]=DP$7,Tbl.Kosten[[#This Row],[Totaal kosten]],"")</f>
        <v/>
      </c>
      <c r="DQ123" s="158" t="str">
        <f>IF(Tbl.Kosten[[#This Row],[WPnr.]]=DQ$7,Tbl.Kosten[[#This Row],[Totaal kosten]],"")</f>
        <v/>
      </c>
      <c r="DR123" s="158" t="str">
        <f>IF(Tbl.Kosten[[#This Row],[WPnr.]]=DR$7,Tbl.Kosten[[#This Row],[Totaal kosten]],"")</f>
        <v/>
      </c>
      <c r="DS123" s="158" t="str">
        <f>IF(Tbl.Kosten[[#This Row],[WPnr.]]=DS$7,Tbl.Kosten[[#This Row],[Totaal kosten]],"")</f>
        <v/>
      </c>
      <c r="DT123" s="158" t="str">
        <f>IF(Tbl.Kosten[[#This Row],[WPnr.]]=DT$7,Tbl.Kosten[[#This Row],[Totaal kosten]],"")</f>
        <v/>
      </c>
      <c r="DU123" s="158" t="str">
        <f>IF(Tbl.Kosten[[#This Row],[WPnr.]]=DU$7,Tbl.Kosten[[#This Row],[Totaal kosten]],"")</f>
        <v/>
      </c>
      <c r="DV123" s="158" t="str">
        <f>IF(Tbl.Kosten[[#This Row],[WPnr.]]=DV$7,Tbl.Kosten[[#This Row],[Totaal kosten]],"")</f>
        <v/>
      </c>
      <c r="DW123" s="160" t="str">
        <f>IFERROR(_xlfn.XLOOKUP(Tbl.Kosten[[#This Row],[Kostensoort]],Tbl.Kostensoorten[Kostensoorten],Tbl.Kostensoorten[KSnr.],"",0,1),"")</f>
        <v/>
      </c>
      <c r="DX123" s="160" t="str">
        <f>IF(Tbl.Kosten[[#This Row],[KSnr.]]=DX$7,Tbl.Kosten[[#This Row],[Totaal kosten]],"")</f>
        <v/>
      </c>
      <c r="DY123" s="160" t="str">
        <f>IF(Tbl.Kosten[[#This Row],[KSnr.]]=DY$7,Tbl.Kosten[[#This Row],[Totaal kosten]],"")</f>
        <v/>
      </c>
      <c r="DZ123" s="160" t="str">
        <f>IF(Tbl.Kosten[[#This Row],[KSnr.]]=DZ$7,Tbl.Kosten[[#This Row],[Totaal kosten]],"")</f>
        <v/>
      </c>
      <c r="EA123" s="160" t="str">
        <f>IF(Tbl.Kosten[[#This Row],[KSnr.]]=EA$7,Tbl.Kosten[[#This Row],[Totaal kosten]],"")</f>
        <v/>
      </c>
      <c r="EB123" s="160" t="str">
        <f>IF(Tbl.Kosten[[#This Row],[KSnr.]]=EB$7,Tbl.Kosten[[#This Row],[Totaal kosten]],"")</f>
        <v/>
      </c>
      <c r="EC123" s="160" t="str">
        <f>IF(Tbl.Kosten[[#This Row],[KSnr.]]=EC$7,Tbl.Kosten[[#This Row],[Totaal kosten]],"")</f>
        <v/>
      </c>
      <c r="ED123" s="160" t="str">
        <f>IF(Tbl.Kosten[[#This Row],[KSnr.]]=ED$7,Tbl.Kosten[[#This Row],[Totaal kosten]],"")</f>
        <v/>
      </c>
      <c r="EE123" s="160" t="str">
        <f>IF(Tbl.Kosten[[#This Row],[KSnr.]]=EE$7,Tbl.Kosten[[#This Row],[Totaal kosten]],"")</f>
        <v/>
      </c>
      <c r="EF123" s="160" t="str">
        <f>IF(Tbl.Kosten[[#This Row],[KSnr.]]=EF$7,Tbl.Kosten[[#This Row],[Totaal kosten]],"")</f>
        <v/>
      </c>
      <c r="EG123" s="160" t="str">
        <f>IF(Tbl.Kosten[[#This Row],[KSnr.]]=EG$7,Tbl.Kosten[[#This Row],[Totaal kosten]],"")</f>
        <v/>
      </c>
      <c r="EH123" s="160" t="str">
        <f>IF(Tbl.Kosten[[#This Row],[KSnr.]]=EH$7,Tbl.Kosten[[#This Row],[Totaal kosten]],"")</f>
        <v/>
      </c>
      <c r="EI123" s="160" t="str">
        <f>IF(Tbl.Kosten[[#This Row],[KSnr.]]=EI$7,Tbl.Kosten[[#This Row],[Totaal kosten]],"")</f>
        <v/>
      </c>
      <c r="EJ123" s="160" t="str">
        <f>IF(Tbl.Kosten[[#This Row],[KSnr.]]=EJ$7,Tbl.Kosten[[#This Row],[Totaal kosten]],"")</f>
        <v/>
      </c>
      <c r="EK123" s="160" t="str">
        <f>IF(Tbl.Kosten[[#This Row],[KSnr.]]=EK$7,Tbl.Kosten[[#This Row],[Totaal kosten]],"")</f>
        <v/>
      </c>
      <c r="EL123" s="160" t="str">
        <f>IF(Tbl.Kosten[[#This Row],[KSnr.]]=EL$7,Tbl.Kosten[[#This Row],[Totaal kosten]],"")</f>
        <v/>
      </c>
      <c r="EM123" s="160" t="str">
        <f>IF(Tbl.Kosten[[#This Row],[KSnr.]]=EM$7,Tbl.Kosten[[#This Row],[Totaal kosten]],"")</f>
        <v/>
      </c>
      <c r="EN123" s="160" t="str">
        <f>IF(Tbl.Kosten[[#This Row],[KSnr.]]=EN$7,Tbl.Kosten[[#This Row],[Totaal kosten]],"")</f>
        <v/>
      </c>
      <c r="EO123" s="160" t="str">
        <f>IF(Tbl.Kosten[[#This Row],[KSnr.]]=EO$7,Tbl.Kosten[[#This Row],[Totaal kosten]],"")</f>
        <v/>
      </c>
      <c r="EP123" s="160" t="str">
        <f>IF(Tbl.Kosten[[#This Row],[KSnr.]]=EP$7,Tbl.Kosten[[#This Row],[Totaal kosten]],"")</f>
        <v/>
      </c>
      <c r="EQ123" s="160" t="str">
        <f>IF(Tbl.Kosten[[#This Row],[KSnr.]]=EQ$7,Tbl.Kosten[[#This Row],[Totaal kosten]],"")</f>
        <v/>
      </c>
      <c r="ER123" s="154" t="str">
        <f>IFERROR(_xlfn.XLOOKUP(Tbl.Kosten[[#This Row],[Subsidieactiviteit]],Tbl.Subsidiehoogte[Subsidieactiviteit],Tbl.Subsidiehoogte[SAnr.],"",0,1),"")</f>
        <v/>
      </c>
      <c r="ES123" s="160" t="str">
        <f>IF(Tbl.Kosten[[#This Row],[Sanr.]]=ES$7,Tbl.Kosten[[#This Row],[Totaal kosten]],"")</f>
        <v/>
      </c>
      <c r="ET123" s="160" t="str">
        <f>IF(Tbl.Kosten[[#This Row],[Sanr.]]=ET$7,Tbl.Kosten[[#This Row],[Totaal kosten]],"")</f>
        <v/>
      </c>
      <c r="EU123" s="160" t="str">
        <f>IF(Tbl.Kosten[[#This Row],[Sanr.]]=EU$7,Tbl.Kosten[[#This Row],[Totaal kosten]],"")</f>
        <v/>
      </c>
      <c r="EV123" s="160" t="str">
        <f>IF(Tbl.Kosten[[#This Row],[Sanr.]]=EV$7,Tbl.Kosten[[#This Row],[Totaal kosten]],"")</f>
        <v/>
      </c>
      <c r="EW123" s="160" t="str">
        <f>IF(Tbl.Kosten[[#This Row],[Sanr.]]=EW$7,Tbl.Kosten[[#This Row],[Totaal kosten]],"")</f>
        <v/>
      </c>
      <c r="EX123" s="160" t="str">
        <f>IF(Tbl.Kosten[[#This Row],[Sanr.]]=EX$7,Tbl.Kosten[[#This Row],[Totaal kosten]],"")</f>
        <v/>
      </c>
      <c r="EY123" s="160" t="str">
        <f>IF(Tbl.Kosten[[#This Row],[Sanr.]]=EY$7,Tbl.Kosten[[#This Row],[Totaal kosten]],"")</f>
        <v/>
      </c>
      <c r="EZ123" s="160" t="str">
        <f>IF(Tbl.Kosten[[#This Row],[Sanr.]]=EZ$7,Tbl.Kosten[[#This Row],[Totaal kosten]],"")</f>
        <v/>
      </c>
      <c r="FA123" s="160" t="str">
        <f>IF(Tbl.Kosten[[#This Row],[Sanr.]]=FA$7,Tbl.Kosten[[#This Row],[Totaal kosten]],"")</f>
        <v/>
      </c>
      <c r="FB123" s="160" t="str">
        <f>IF(Tbl.Kosten[[#This Row],[Sanr.]]=FB$7,Tbl.Kosten[[#This Row],[Totaal kosten]],"")</f>
        <v/>
      </c>
      <c r="FC123" s="160" t="str">
        <f>IF(Tbl.Kosten[[#This Row],[Sanr.]]=FC$7,Tbl.Kosten[[#This Row],[Totaal kosten]],"")</f>
        <v/>
      </c>
      <c r="FD123" s="160" t="str">
        <f>IF(Tbl.Kosten[[#This Row],[Sanr.]]=FD$7,Tbl.Kosten[[#This Row],[Totaal kosten]],"")</f>
        <v/>
      </c>
      <c r="FE123" s="160" t="str">
        <f>IF(Tbl.Kosten[[#This Row],[Sanr.]]=FE$7,Tbl.Kosten[[#This Row],[Totaal kosten]],"")</f>
        <v/>
      </c>
      <c r="FF123" s="160" t="str">
        <f>IF(Tbl.Kosten[[#This Row],[Sanr.]]=FF$7,Tbl.Kosten[[#This Row],[Totaal kosten]],"")</f>
        <v/>
      </c>
      <c r="FG123" s="160" t="str">
        <f>IF(Tbl.Kosten[[#This Row],[Sanr.]]=FG$7,Tbl.Kosten[[#This Row],[Totaal kosten]],"")</f>
        <v/>
      </c>
      <c r="FH123" s="160" t="str">
        <f>IF(Tbl.Kosten[[#This Row],[Sanr.]]=FH$7,Tbl.Kosten[[#This Row],[Totaal kosten]],"")</f>
        <v/>
      </c>
      <c r="FI123" s="160" t="str">
        <f>IF(Tbl.Kosten[[#This Row],[Sanr.]]=FI$7,Tbl.Kosten[[#This Row],[Totaal kosten]],"")</f>
        <v/>
      </c>
      <c r="FJ123" s="160" t="str">
        <f>IF(Tbl.Kosten[[#This Row],[Sanr.]]=FJ$7,Tbl.Kosten[[#This Row],[Totaal kosten]],"")</f>
        <v/>
      </c>
      <c r="FK123" s="160" t="str">
        <f>IF(Tbl.Kosten[[#This Row],[Sanr.]]=FK$7,Tbl.Kosten[[#This Row],[Totaal kosten]],"")</f>
        <v/>
      </c>
      <c r="FL123" s="160" t="str">
        <f>IF(Tbl.Kosten[[#This Row],[Sanr.]]=FL$7,Tbl.Kosten[[#This Row],[Totaal kosten]],"")</f>
        <v/>
      </c>
      <c r="FM123" s="160" t="str">
        <f>IF(Tbl.Kosten[[#This Row],[Sanr.]]=FM$7,Tbl.Kosten[[#This Row],[Totaal kosten]],"")</f>
        <v/>
      </c>
      <c r="FN123" s="160" t="str">
        <f>IF(Tbl.Kosten[[#This Row],[Sanr.]]=FN$7,Tbl.Kosten[[#This Row],[Totaal kosten]],"")</f>
        <v/>
      </c>
      <c r="FO123" s="160" t="str">
        <f>IF(Tbl.Kosten[[#This Row],[Sanr.]]=FO$7,Tbl.Kosten[[#This Row],[Totaal kosten]],"")</f>
        <v/>
      </c>
      <c r="FP123" s="160" t="str">
        <f>IF(Tbl.Kosten[[#This Row],[Sanr.]]=FP$7,Tbl.Kosten[[#This Row],[Totaal kosten]],"")</f>
        <v/>
      </c>
      <c r="FQ123" s="160" t="str">
        <f>IF(Tbl.Kosten[[#This Row],[Sanr.]]=FQ$7,Tbl.Kosten[[#This Row],[Totaal kosten]],"")</f>
        <v/>
      </c>
      <c r="FR123" s="160" t="str">
        <f>IF(Tbl.Kosten[[#This Row],[Sanr.]]=FR$7,Tbl.Kosten[[#This Row],[Totaal kosten]],"")</f>
        <v/>
      </c>
      <c r="FS123" s="160" t="str">
        <f>IF(Tbl.Kosten[[#This Row],[Sanr.]]=FS$7,Tbl.Kosten[[#This Row],[Totaal kosten]],"")</f>
        <v/>
      </c>
      <c r="FT123" s="160" t="str">
        <f>IF(Tbl.Kosten[[#This Row],[Sanr.]]=FT$7,Tbl.Kosten[[#This Row],[Totaal kosten]],"")</f>
        <v/>
      </c>
      <c r="FU123" s="160" t="str">
        <f>IF(Tbl.Kosten[[#This Row],[Sanr.]]=FU$7,Tbl.Kosten[[#This Row],[Totaal kosten]],"")</f>
        <v/>
      </c>
      <c r="FV123" s="160" t="str">
        <f>IF(Tbl.Kosten[[#This Row],[Sanr.]]=FV$7,Tbl.Kosten[[#This Row],[Totaal kosten]],"")</f>
        <v/>
      </c>
      <c r="FW123" s="160" t="str">
        <f>IFERROR(_xlfn.XLOOKUP(Tbl.Kosten[[#This Row],[Activiteitencode]],Tbl.Activiteiten[Activiteitcode],Tbl.Activiteiten[Anr.],"",0,1),"")</f>
        <v/>
      </c>
      <c r="FX123" s="181" t="str">
        <f>_xlfn.CONCAT(Tbl.Kosten[[#This Row],[Pnr.]],Tbl.Kosten[[#This Row],[Sanr.]])</f>
        <v>P1</v>
      </c>
      <c r="FY123" s="160">
        <f>Tbl.Kosten[[#This Row],[Totaal kosten]]-Tbl.Kosten[[#This Row],[Subsidie]]</f>
        <v>0</v>
      </c>
      <c r="FZ123" s="160">
        <f>IF(Tbl.Kosten[[#This Row],[Pnr.]]=FZ$7,Tbl.Kosten[[#This Row],[Te financieren]],"")</f>
        <v>0</v>
      </c>
      <c r="GA123" s="160" t="str">
        <f>IF(Tbl.Kosten[[#This Row],[Pnr.]]=GA$7,Tbl.Kosten[[#This Row],[Te financieren]],"")</f>
        <v/>
      </c>
      <c r="GB123" s="160" t="str">
        <f>IF(Tbl.Kosten[[#This Row],[Pnr.]]=GB$7,Tbl.Kosten[[#This Row],[Te financieren]],"")</f>
        <v/>
      </c>
      <c r="GC123" s="160" t="str">
        <f>IF(Tbl.Kosten[[#This Row],[Pnr.]]=GC$7,Tbl.Kosten[[#This Row],[Te financieren]],"")</f>
        <v/>
      </c>
      <c r="GD123" s="160" t="str">
        <f>IF(Tbl.Kosten[[#This Row],[Pnr.]]=GD$7,Tbl.Kosten[[#This Row],[Te financieren]],"")</f>
        <v/>
      </c>
      <c r="GE123" s="160" t="str">
        <f>IF(Tbl.Kosten[[#This Row],[Pnr.]]=GE$7,Tbl.Kosten[[#This Row],[Te financieren]],"")</f>
        <v/>
      </c>
      <c r="GF123" s="160" t="str">
        <f>IF(Tbl.Kosten[[#This Row],[Pnr.]]=GF$7,Tbl.Kosten[[#This Row],[Te financieren]],"")</f>
        <v/>
      </c>
      <c r="GG123" s="160" t="str">
        <f>IF(Tbl.Kosten[[#This Row],[Pnr.]]=GG$7,Tbl.Kosten[[#This Row],[Te financieren]],"")</f>
        <v/>
      </c>
      <c r="GH123" s="160" t="str">
        <f>IF(Tbl.Kosten[[#This Row],[Pnr.]]=GH$7,Tbl.Kosten[[#This Row],[Te financieren]],"")</f>
        <v/>
      </c>
      <c r="GI123" s="160" t="str">
        <f>IF(Tbl.Kosten[[#This Row],[Pnr.]]=GI$7,Tbl.Kosten[[#This Row],[Te financieren]],"")</f>
        <v/>
      </c>
      <c r="GJ123" s="160" t="str">
        <f>IF(Tbl.Kosten[[#This Row],[Pnr.]]=GJ$7,Tbl.Kosten[[#This Row],[Te financieren]],"")</f>
        <v/>
      </c>
      <c r="GK123" s="160" t="str">
        <f>IF(Tbl.Kosten[[#This Row],[Pnr.]]=GK$7,Tbl.Kosten[[#This Row],[Te financieren]],"")</f>
        <v/>
      </c>
      <c r="GL123" s="160" t="str">
        <f>IF(Tbl.Kosten[[#This Row],[Pnr.]]=GL$7,Tbl.Kosten[[#This Row],[Te financieren]],"")</f>
        <v/>
      </c>
      <c r="GM123" s="160" t="str">
        <f>IF(Tbl.Kosten[[#This Row],[Pnr.]]=GM$7,Tbl.Kosten[[#This Row],[Te financieren]],"")</f>
        <v/>
      </c>
      <c r="GN123" s="160" t="str">
        <f>IF(Tbl.Kosten[[#This Row],[Pnr.]]=GN$7,Tbl.Kosten[[#This Row],[Te financieren]],"")</f>
        <v/>
      </c>
      <c r="GO123" s="160" t="str">
        <f>IF(Tbl.Kosten[[#This Row],[Pnr.]]=GO$7,Tbl.Kosten[[#This Row],[Te financieren]],"")</f>
        <v/>
      </c>
      <c r="GP123" s="160" t="str">
        <f>IF(Tbl.Kosten[[#This Row],[Pnr.]]=GP$7,Tbl.Kosten[[#This Row],[Te financieren]],"")</f>
        <v/>
      </c>
      <c r="GQ123" s="160" t="str">
        <f>IF(Tbl.Kosten[[#This Row],[Pnr.]]=GQ$7,Tbl.Kosten[[#This Row],[Te financieren]],"")</f>
        <v/>
      </c>
      <c r="GR123" s="160" t="str">
        <f>IF(Tbl.Kosten[[#This Row],[Pnr.]]=GR$7,Tbl.Kosten[[#This Row],[Te financieren]],"")</f>
        <v/>
      </c>
      <c r="GS123" s="160" t="str">
        <f>IF(Tbl.Kosten[[#This Row],[Pnr.]]=GS$7,Tbl.Kosten[[#This Row],[Te financieren]],"")</f>
        <v/>
      </c>
      <c r="GT123" s="160" t="str">
        <f>IF(Tbl.Kosten[[#This Row],[Pnr.]]=GT$7,Tbl.Kosten[[#This Row],[Te financieren]],"")</f>
        <v/>
      </c>
      <c r="GU123" s="160" t="str">
        <f>IF(Tbl.Kosten[[#This Row],[Pnr.]]=GU$7,Tbl.Kosten[[#This Row],[Te financieren]],"")</f>
        <v/>
      </c>
      <c r="GV123" s="160" t="str">
        <f>IF(Tbl.Kosten[[#This Row],[Pnr.]]=GV$7,Tbl.Kosten[[#This Row],[Te financieren]],"")</f>
        <v/>
      </c>
      <c r="GW123" s="160" t="str">
        <f>IF(Tbl.Kosten[[#This Row],[Pnr.]]=GW$7,Tbl.Kosten[[#This Row],[Te financieren]],"")</f>
        <v/>
      </c>
      <c r="GX123" s="160" t="str">
        <f>IF(Tbl.Kosten[[#This Row],[Pnr.]]=GX$7,Tbl.Kosten[[#This Row],[Te financieren]],"")</f>
        <v/>
      </c>
      <c r="GY123" s="160" t="str">
        <f>IF(Tbl.Kosten[[#This Row],[Pnr.]]=GY$7,Tbl.Kosten[[#This Row],[Te financieren]],"")</f>
        <v/>
      </c>
      <c r="GZ123" s="160" t="str">
        <f>IF(Tbl.Kosten[[#This Row],[Pnr.]]=GZ$7,Tbl.Kosten[[#This Row],[Te financieren]],"")</f>
        <v/>
      </c>
      <c r="HA123" s="160" t="str">
        <f>IF(Tbl.Kosten[[#This Row],[Pnr.]]=HA$7,Tbl.Kosten[[#This Row],[Te financieren]],"")</f>
        <v/>
      </c>
      <c r="HB123" s="160" t="str">
        <f>IF(Tbl.Kosten[[#This Row],[Pnr.]]=HB$7,Tbl.Kosten[[#This Row],[Te financieren]],"")</f>
        <v/>
      </c>
      <c r="HC123" s="160" t="str">
        <f>IF(Tbl.Kosten[[#This Row],[Pnr.]]=HC$7,Tbl.Kosten[[#This Row],[Te financieren]],"")</f>
        <v/>
      </c>
      <c r="HD123" s="160" t="str">
        <f>IF(Tbl.Kosten[[#This Row],[Pnr.]]=HD$7,Tbl.Kosten[[#This Row],[Te financieren]],"")</f>
        <v/>
      </c>
      <c r="HE123" s="160" t="str">
        <f>IF(Tbl.Kosten[[#This Row],[Pnr.]]=HE$7,Tbl.Kosten[[#This Row],[Te financieren]],"")</f>
        <v/>
      </c>
      <c r="HF123" s="160" t="str">
        <f>IF(Tbl.Kosten[[#This Row],[Pnr.]]=HF$7,Tbl.Kosten[[#This Row],[Te financieren]],"")</f>
        <v/>
      </c>
      <c r="HG123" s="160" t="str">
        <f>IF(Tbl.Kosten[[#This Row],[Pnr.]]=HG$7,Tbl.Kosten[[#This Row],[Te financieren]],"")</f>
        <v/>
      </c>
      <c r="HH123" s="160" t="str">
        <f>IF(Tbl.Kosten[[#This Row],[Pnr.]]=HH$7,Tbl.Kosten[[#This Row],[Te financieren]],"")</f>
        <v/>
      </c>
      <c r="HI123" s="160" t="str">
        <f>IF(Tbl.Kosten[[#This Row],[Pnr.]]=HI$7,Tbl.Kosten[[#This Row],[Te financieren]],"")</f>
        <v/>
      </c>
      <c r="HJ123" s="160" t="str">
        <f>IF(Tbl.Kosten[[#This Row],[Pnr.]]=HJ$7,Tbl.Kosten[[#This Row],[Te financieren]],"")</f>
        <v/>
      </c>
      <c r="HK123" s="160" t="str">
        <f>IF(Tbl.Kosten[[#This Row],[Pnr.]]=HK$7,Tbl.Kosten[[#This Row],[Te financieren]],"")</f>
        <v/>
      </c>
      <c r="HL123" s="160" t="str">
        <f>IF(Tbl.Kosten[[#This Row],[Pnr.]]=HL$7,Tbl.Kosten[[#This Row],[Te financieren]],"")</f>
        <v/>
      </c>
      <c r="HM123" s="160" t="str">
        <f>IF(Tbl.Kosten[[#This Row],[Pnr.]]=HM$7,Tbl.Kosten[[#This Row],[Te financieren]],"")</f>
        <v/>
      </c>
      <c r="HN123" s="160" t="str">
        <f>IF(Tbl.Kosten[[#This Row],[Pnr.]]=HN$7,Tbl.Kosten[[#This Row],[Te financieren]],"")</f>
        <v/>
      </c>
      <c r="HO123" s="160" t="str">
        <f>IF(Tbl.Kosten[[#This Row],[Pnr.]]=HO$7,Tbl.Kosten[[#This Row],[Te financieren]],"")</f>
        <v/>
      </c>
      <c r="HP123" s="160" t="str">
        <f>IF(Tbl.Kosten[[#This Row],[Pnr.]]=HP$7,Tbl.Kosten[[#This Row],[Te financieren]],"")</f>
        <v/>
      </c>
      <c r="HQ123" s="160" t="str">
        <f>IF(Tbl.Kosten[[#This Row],[Pnr.]]=HQ$7,Tbl.Kosten[[#This Row],[Te financieren]],"")</f>
        <v/>
      </c>
      <c r="HR123" s="160" t="str">
        <f>IF(Tbl.Kosten[[#This Row],[Pnr.]]=HR$7,Tbl.Kosten[[#This Row],[Te financieren]],"")</f>
        <v/>
      </c>
      <c r="HS123" s="160" t="str">
        <f>IF(Tbl.Kosten[[#This Row],[Pnr.]]=HS$7,Tbl.Kosten[[#This Row],[Te financieren]],"")</f>
        <v/>
      </c>
      <c r="HT123" s="160" t="str">
        <f>IF(Tbl.Kosten[[#This Row],[Pnr.]]=HT$7,Tbl.Kosten[[#This Row],[Te financieren]],"")</f>
        <v/>
      </c>
      <c r="HU123" s="160" t="str">
        <f>IF(Tbl.Kosten[[#This Row],[Pnr.]]=HU$7,Tbl.Kosten[[#This Row],[Te financieren]],"")</f>
        <v/>
      </c>
      <c r="HV123" s="160" t="str">
        <f>IF(Tbl.Kosten[[#This Row],[Pnr.]]=HV$7,Tbl.Kosten[[#This Row],[Te financieren]],"")</f>
        <v/>
      </c>
      <c r="HW123" s="160" t="str">
        <f>IF(Tbl.Kosten[[#This Row],[Pnr.]]=HW$7,Tbl.Kosten[[#This Row],[Te financieren]],"")</f>
        <v/>
      </c>
    </row>
    <row r="124" spans="2:231" x14ac:dyDescent="0.3">
      <c r="B124" s="144"/>
      <c r="C124" s="147"/>
      <c r="D124" s="146"/>
      <c r="E124" s="147"/>
      <c r="F124" s="145"/>
      <c r="G124" s="11" t="str">
        <f>IF(Tbl.Kosten[[#This Row],[Medewerker e/o 
functie]]&lt;&gt;"",_xlfn.XLOOKUP(Tbl.Kosten[[#This Row],[Medewerker e/o 
functie]],Tbl.Uurtarief[Medewerker en/of functie],Tbl.Uurtarief[Uurtarief],"",0,1),"")</f>
        <v/>
      </c>
      <c r="H124" s="121">
        <f>IFERROR(Tbl.Kosten[[#This Row],[Uren]]*Tbl.Kosten[[#This Row],[Uurtarief]],0)</f>
        <v>0</v>
      </c>
      <c r="I124" s="119" t="str">
        <f>IF(Tbl.Kosten[[#This Row],[Subtotaal uren]]&lt;&gt;0,_xlfn.XLOOKUP(Tbl.Kosten[[#This Row],[Medewerker e/o 
functie]],Tbl.Uurtarief[Medewerker en/of functie],Tbl.Uurtarief[Kostensoort arbeid],"",0,1),"")</f>
        <v/>
      </c>
      <c r="J124" s="147"/>
      <c r="K124" s="145"/>
      <c r="L124" s="149" t="str">
        <f>IF(Tbl.Kosten[[#This Row],[Activum]]&lt;&gt;"",_xlfn.XLOOKUP(Tbl.Kosten[[#This Row],[Activum]],Tbl.Afschrijvingskosten[Activum],Tbl.Afschrijvingskosten[Tarief per afschrijvings-eenheid],"",0,1),"")</f>
        <v/>
      </c>
      <c r="M124" s="122">
        <f>IFERROR(Tbl.Kosten[[#This Row],[Een-
heden]]*Tbl.Kosten[[#This Row],[Afschrijvings-
tarief]],0)</f>
        <v>0</v>
      </c>
      <c r="N124" s="122" t="str">
        <f>IF(Tbl.Kosten[[#This Row],[Subtotaal afschrijving]]&lt;&gt;0,Lijsten!A122,"")</f>
        <v/>
      </c>
      <c r="O124" s="150"/>
      <c r="P124" s="145"/>
      <c r="Q124" s="148"/>
      <c r="R124" s="122">
        <f>IFERROR(Tbl.Kosten[[#This Row],[Aantal]]*Tbl.Kosten[[#This Row],[Tarief]],0)</f>
        <v>0</v>
      </c>
      <c r="S124" s="8">
        <f>IFERROR(Tbl.Kosten[[#This Row],[Subtotaal overige kosten]]+Tbl.Kosten[[#This Row],[Subtotaal uren]]+Tbl.Kosten[[#This Row],[Subtotaal afschrijving]],0)</f>
        <v>0</v>
      </c>
      <c r="T124" s="8">
        <f>IFERROR(Tbl.Kosten[[#This Row],[Totaal kosten]]*Tbl.Kosten[[#This Row],[Subsidie%]],0)</f>
        <v>0</v>
      </c>
      <c r="U124" s="4" t="str" cm="1">
        <f t="array" ref="U124">IFERROR(_xlfn.IFS(Tbl.Kosten[[#This Row],[Subtotaal uren]]&lt;&gt;0,Tbl.Kosten[[#This Row],[Kostensoort arbeid]],Tbl.Kosten[[#This Row],[Subtotaal afschrijving]]&lt;&gt;0,Tbl.Kosten[[#This Row],[Kostensoort afschrijving]],Tbl.Kosten[[#This Row],[Subtotaal overige kosten]]&lt;&gt;0,Tbl.Kosten[[#This Row],[Kostensoort overig]]),"")</f>
        <v/>
      </c>
      <c r="V124" s="4" t="str">
        <f>IFERROR(_xlfn.XLOOKUP(Tbl.Kosten[[#This Row],[Activiteitencode]],Tbl.Activiteiten[Activiteitcode],Tbl.Activiteiten[Werkpakketcode],"",0,1),"")</f>
        <v/>
      </c>
      <c r="W124" s="4" t="str">
        <f>IFERROR(_xlfn.XLOOKUP(Tbl.Kosten[[#This Row],[Werkpakketcode]],Tbl.Werkpakketten[Werkpakketcode],Tbl.Werkpakketten[Subsidiabele activiteit],"",0,1),"")</f>
        <v/>
      </c>
      <c r="X124" s="12">
        <f>IFERROR(_xlfn.XLOOKUP(Tbl.Kosten[[#This Row],[Sanr.]],Tbl.Subsidiehoogte[SAnr.],Tbl.Subsidiehoogte[Sub. Percentage],0,0,1),0)</f>
        <v>0</v>
      </c>
      <c r="Y124" s="154" t="str">
        <f>IFERROR(_xlfn.XLOOKUP(Tbl.Kosten[[#This Row],[Partnercode]],Tbl.Projectpartners[Partnercode],Tbl.Projectpartners[PNr.],"",0,1),"")</f>
        <v>P1</v>
      </c>
      <c r="Z124" s="158">
        <f>IF(Tbl.Kosten[[#This Row],[Pnr.]]=Z$7,Tbl.Kosten[[#This Row],[Totaal kosten]],"")</f>
        <v>0</v>
      </c>
      <c r="AA124" s="158" t="str">
        <f>IF(Tbl.Kosten[[#This Row],[Pnr.]]=AA$7,Tbl.Kosten[[#This Row],[Totaal kosten]],"")</f>
        <v/>
      </c>
      <c r="AB124" s="158" t="str">
        <f>IF(Tbl.Kosten[[#This Row],[Pnr.]]=AB$7,Tbl.Kosten[[#This Row],[Totaal kosten]],"")</f>
        <v/>
      </c>
      <c r="AC124" s="158" t="str">
        <f>IF(Tbl.Kosten[[#This Row],[Pnr.]]=AC$7,Tbl.Kosten[[#This Row],[Totaal kosten]],"")</f>
        <v/>
      </c>
      <c r="AD124" s="158" t="str">
        <f>IF(Tbl.Kosten[[#This Row],[Pnr.]]=AD$7,Tbl.Kosten[[#This Row],[Totaal kosten]],"")</f>
        <v/>
      </c>
      <c r="AE124" s="158" t="str">
        <f>IF(Tbl.Kosten[[#This Row],[Pnr.]]=AE$7,Tbl.Kosten[[#This Row],[Totaal kosten]],"")</f>
        <v/>
      </c>
      <c r="AF124" s="158" t="str">
        <f>IF(Tbl.Kosten[[#This Row],[Pnr.]]=AF$7,Tbl.Kosten[[#This Row],[Totaal kosten]],"")</f>
        <v/>
      </c>
      <c r="AG124" s="158" t="str">
        <f>IF(Tbl.Kosten[[#This Row],[Pnr.]]=AG$7,Tbl.Kosten[[#This Row],[Totaal kosten]],"")</f>
        <v/>
      </c>
      <c r="AH124" s="158" t="str">
        <f>IF(Tbl.Kosten[[#This Row],[Pnr.]]=AH$7,Tbl.Kosten[[#This Row],[Totaal kosten]],"")</f>
        <v/>
      </c>
      <c r="AI124" s="158" t="str">
        <f>IF(Tbl.Kosten[[#This Row],[Pnr.]]=AI$7,Tbl.Kosten[[#This Row],[Totaal kosten]],"")</f>
        <v/>
      </c>
      <c r="AJ124" s="158" t="str">
        <f>IF(Tbl.Kosten[[#This Row],[Pnr.]]=AJ$7,Tbl.Kosten[[#This Row],[Totaal kosten]],"")</f>
        <v/>
      </c>
      <c r="AK124" s="158" t="str">
        <f>IF(Tbl.Kosten[[#This Row],[Pnr.]]=AK$7,Tbl.Kosten[[#This Row],[Totaal kosten]],"")</f>
        <v/>
      </c>
      <c r="AL124" s="158" t="str">
        <f>IF(Tbl.Kosten[[#This Row],[Pnr.]]=AL$7,Tbl.Kosten[[#This Row],[Totaal kosten]],"")</f>
        <v/>
      </c>
      <c r="AM124" s="158" t="str">
        <f>IF(Tbl.Kosten[[#This Row],[Pnr.]]=AM$7,Tbl.Kosten[[#This Row],[Totaal kosten]],"")</f>
        <v/>
      </c>
      <c r="AN124" s="158" t="str">
        <f>IF(Tbl.Kosten[[#This Row],[Pnr.]]=AN$7,Tbl.Kosten[[#This Row],[Totaal kosten]],"")</f>
        <v/>
      </c>
      <c r="AO124" s="158" t="str">
        <f>IF(Tbl.Kosten[[#This Row],[Pnr.]]=AO$7,Tbl.Kosten[[#This Row],[Totaal kosten]],"")</f>
        <v/>
      </c>
      <c r="AP124" s="158" t="str">
        <f>IF(Tbl.Kosten[[#This Row],[Pnr.]]=AP$7,Tbl.Kosten[[#This Row],[Totaal kosten]],"")</f>
        <v/>
      </c>
      <c r="AQ124" s="158" t="str">
        <f>IF(Tbl.Kosten[[#This Row],[Pnr.]]=AQ$7,Tbl.Kosten[[#This Row],[Totaal kosten]],"")</f>
        <v/>
      </c>
      <c r="AR124" s="158" t="str">
        <f>IF(Tbl.Kosten[[#This Row],[Pnr.]]=AR$7,Tbl.Kosten[[#This Row],[Totaal kosten]],"")</f>
        <v/>
      </c>
      <c r="AS124" s="158" t="str">
        <f>IF(Tbl.Kosten[[#This Row],[Pnr.]]=AS$7,Tbl.Kosten[[#This Row],[Totaal kosten]],"")</f>
        <v/>
      </c>
      <c r="AT124" s="158" t="str">
        <f>IF(Tbl.Kosten[[#This Row],[Pnr.]]=AT$7,Tbl.Kosten[[#This Row],[Totaal kosten]],"")</f>
        <v/>
      </c>
      <c r="AU124" s="158" t="str">
        <f>IF(Tbl.Kosten[[#This Row],[Pnr.]]=AU$7,Tbl.Kosten[[#This Row],[Totaal kosten]],"")</f>
        <v/>
      </c>
      <c r="AV124" s="158" t="str">
        <f>IF(Tbl.Kosten[[#This Row],[Pnr.]]=AV$7,Tbl.Kosten[[#This Row],[Totaal kosten]],"")</f>
        <v/>
      </c>
      <c r="AW124" s="158" t="str">
        <f>IF(Tbl.Kosten[[#This Row],[Pnr.]]=AW$7,Tbl.Kosten[[#This Row],[Totaal kosten]],"")</f>
        <v/>
      </c>
      <c r="AX124" s="158" t="str">
        <f>IF(Tbl.Kosten[[#This Row],[Pnr.]]=AX$7,Tbl.Kosten[[#This Row],[Totaal kosten]],"")</f>
        <v/>
      </c>
      <c r="AY124" s="158" t="str">
        <f>IF(Tbl.Kosten[[#This Row],[Pnr.]]=AY$7,Tbl.Kosten[[#This Row],[Totaal kosten]],"")</f>
        <v/>
      </c>
      <c r="AZ124" s="158" t="str">
        <f>IF(Tbl.Kosten[[#This Row],[Pnr.]]=AZ$7,Tbl.Kosten[[#This Row],[Totaal kosten]],"")</f>
        <v/>
      </c>
      <c r="BA124" s="158" t="str">
        <f>IF(Tbl.Kosten[[#This Row],[Pnr.]]=BA$7,Tbl.Kosten[[#This Row],[Totaal kosten]],"")</f>
        <v/>
      </c>
      <c r="BB124" s="158" t="str">
        <f>IF(Tbl.Kosten[[#This Row],[Pnr.]]=BB$7,Tbl.Kosten[[#This Row],[Totaal kosten]],"")</f>
        <v/>
      </c>
      <c r="BC124" s="158" t="str">
        <f>IF(Tbl.Kosten[[#This Row],[Pnr.]]=BC$7,Tbl.Kosten[[#This Row],[Totaal kosten]],"")</f>
        <v/>
      </c>
      <c r="BD124" s="158" t="str">
        <f>IF(Tbl.Kosten[[#This Row],[Pnr.]]=BD$7,Tbl.Kosten[[#This Row],[Totaal kosten]],"")</f>
        <v/>
      </c>
      <c r="BE124" s="158" t="str">
        <f>IF(Tbl.Kosten[[#This Row],[Pnr.]]=BE$7,Tbl.Kosten[[#This Row],[Totaal kosten]],"")</f>
        <v/>
      </c>
      <c r="BF124" s="158" t="str">
        <f>IF(Tbl.Kosten[[#This Row],[Pnr.]]=BF$7,Tbl.Kosten[[#This Row],[Totaal kosten]],"")</f>
        <v/>
      </c>
      <c r="BG124" s="158" t="str">
        <f>IF(Tbl.Kosten[[#This Row],[Pnr.]]=BG$7,Tbl.Kosten[[#This Row],[Totaal kosten]],"")</f>
        <v/>
      </c>
      <c r="BH124" s="158" t="str">
        <f>IF(Tbl.Kosten[[#This Row],[Pnr.]]=BH$7,Tbl.Kosten[[#This Row],[Totaal kosten]],"")</f>
        <v/>
      </c>
      <c r="BI124" s="158" t="str">
        <f>IF(Tbl.Kosten[[#This Row],[Pnr.]]=BI$7,Tbl.Kosten[[#This Row],[Totaal kosten]],"")</f>
        <v/>
      </c>
      <c r="BJ124" s="158" t="str">
        <f>IF(Tbl.Kosten[[#This Row],[Pnr.]]=BJ$7,Tbl.Kosten[[#This Row],[Totaal kosten]],"")</f>
        <v/>
      </c>
      <c r="BK124" s="158" t="str">
        <f>IF(Tbl.Kosten[[#This Row],[Pnr.]]=BK$7,Tbl.Kosten[[#This Row],[Totaal kosten]],"")</f>
        <v/>
      </c>
      <c r="BL124" s="158" t="str">
        <f>IF(Tbl.Kosten[[#This Row],[Pnr.]]=BL$7,Tbl.Kosten[[#This Row],[Totaal kosten]],"")</f>
        <v/>
      </c>
      <c r="BM124" s="158" t="str">
        <f>IF(Tbl.Kosten[[#This Row],[Pnr.]]=BM$7,Tbl.Kosten[[#This Row],[Totaal kosten]],"")</f>
        <v/>
      </c>
      <c r="BN124" s="158" t="str">
        <f>IF(Tbl.Kosten[[#This Row],[Pnr.]]=BN$7,Tbl.Kosten[[#This Row],[Totaal kosten]],"")</f>
        <v/>
      </c>
      <c r="BO124" s="158" t="str">
        <f>IF(Tbl.Kosten[[#This Row],[Pnr.]]=BO$7,Tbl.Kosten[[#This Row],[Totaal kosten]],"")</f>
        <v/>
      </c>
      <c r="BP124" s="158" t="str">
        <f>IF(Tbl.Kosten[[#This Row],[Pnr.]]=BP$7,Tbl.Kosten[[#This Row],[Totaal kosten]],"")</f>
        <v/>
      </c>
      <c r="BQ124" s="158" t="str">
        <f>IF(Tbl.Kosten[[#This Row],[Pnr.]]=BQ$7,Tbl.Kosten[[#This Row],[Totaal kosten]],"")</f>
        <v/>
      </c>
      <c r="BR124" s="158" t="str">
        <f>IF(Tbl.Kosten[[#This Row],[Pnr.]]=BR$7,Tbl.Kosten[[#This Row],[Totaal kosten]],"")</f>
        <v/>
      </c>
      <c r="BS124" s="158" t="str">
        <f>IF(Tbl.Kosten[[#This Row],[Pnr.]]=BS$7,Tbl.Kosten[[#This Row],[Totaal kosten]],"")</f>
        <v/>
      </c>
      <c r="BT124" s="158" t="str">
        <f>IF(Tbl.Kosten[[#This Row],[Pnr.]]=BT$7,Tbl.Kosten[[#This Row],[Totaal kosten]],"")</f>
        <v/>
      </c>
      <c r="BU124" s="158" t="str">
        <f>IF(Tbl.Kosten[[#This Row],[Pnr.]]=BU$7,Tbl.Kosten[[#This Row],[Totaal kosten]],"")</f>
        <v/>
      </c>
      <c r="BV124" s="158" t="str">
        <f>IF(Tbl.Kosten[[#This Row],[Pnr.]]=BV$7,Tbl.Kosten[[#This Row],[Totaal kosten]],"")</f>
        <v/>
      </c>
      <c r="BW124" s="158" t="str">
        <f>IF(Tbl.Kosten[[#This Row],[Pnr.]]=BW$7,Tbl.Kosten[[#This Row],[Totaal kosten]],"")</f>
        <v/>
      </c>
      <c r="BX124" s="158" t="str">
        <f>IFERROR(_xlfn.XLOOKUP(Tbl.Kosten[[#This Row],[Werkpakketcode]],Tbl.Werkpakketten[Werkpakketcode],Tbl.Werkpakketten[WPnr.],"",0,1),"")</f>
        <v/>
      </c>
      <c r="BY124" s="158" t="str">
        <f>IF(Tbl.Kosten[[#This Row],[WPnr.]]=BY$7,Tbl.Kosten[[#This Row],[Totaal kosten]],"")</f>
        <v/>
      </c>
      <c r="BZ124" s="158" t="str">
        <f>IF(Tbl.Kosten[[#This Row],[WPnr.]]=BZ$7,Tbl.Kosten[[#This Row],[Totaal kosten]],"")</f>
        <v/>
      </c>
      <c r="CA124" s="158" t="str">
        <f>IF(Tbl.Kosten[[#This Row],[WPnr.]]=CA$7,Tbl.Kosten[[#This Row],[Totaal kosten]],"")</f>
        <v/>
      </c>
      <c r="CB124" s="158" t="str">
        <f>IF(Tbl.Kosten[[#This Row],[WPnr.]]=CB$7,Tbl.Kosten[[#This Row],[Totaal kosten]],"")</f>
        <v/>
      </c>
      <c r="CC124" s="158" t="str">
        <f>IF(Tbl.Kosten[[#This Row],[WPnr.]]=CC$7,Tbl.Kosten[[#This Row],[Totaal kosten]],"")</f>
        <v/>
      </c>
      <c r="CD124" s="158" t="str">
        <f>IF(Tbl.Kosten[[#This Row],[WPnr.]]=CD$7,Tbl.Kosten[[#This Row],[Totaal kosten]],"")</f>
        <v/>
      </c>
      <c r="CE124" s="158" t="str">
        <f>IF(Tbl.Kosten[[#This Row],[WPnr.]]=CE$7,Tbl.Kosten[[#This Row],[Totaal kosten]],"")</f>
        <v/>
      </c>
      <c r="CF124" s="158" t="str">
        <f>IF(Tbl.Kosten[[#This Row],[WPnr.]]=CF$7,Tbl.Kosten[[#This Row],[Totaal kosten]],"")</f>
        <v/>
      </c>
      <c r="CG124" s="158" t="str">
        <f>IF(Tbl.Kosten[[#This Row],[WPnr.]]=CG$7,Tbl.Kosten[[#This Row],[Totaal kosten]],"")</f>
        <v/>
      </c>
      <c r="CH124" s="158" t="str">
        <f>IF(Tbl.Kosten[[#This Row],[WPnr.]]=CH$7,Tbl.Kosten[[#This Row],[Totaal kosten]],"")</f>
        <v/>
      </c>
      <c r="CI124" s="158" t="str">
        <f>IF(Tbl.Kosten[[#This Row],[WPnr.]]=CI$7,Tbl.Kosten[[#This Row],[Totaal kosten]],"")</f>
        <v/>
      </c>
      <c r="CJ124" s="158" t="str">
        <f>IF(Tbl.Kosten[[#This Row],[WPnr.]]=CJ$7,Tbl.Kosten[[#This Row],[Totaal kosten]],"")</f>
        <v/>
      </c>
      <c r="CK124" s="158" t="str">
        <f>IF(Tbl.Kosten[[#This Row],[WPnr.]]=CK$7,Tbl.Kosten[[#This Row],[Totaal kosten]],"")</f>
        <v/>
      </c>
      <c r="CL124" s="158" t="str">
        <f>IF(Tbl.Kosten[[#This Row],[WPnr.]]=CL$7,Tbl.Kosten[[#This Row],[Totaal kosten]],"")</f>
        <v/>
      </c>
      <c r="CM124" s="158" t="str">
        <f>IF(Tbl.Kosten[[#This Row],[WPnr.]]=CM$7,Tbl.Kosten[[#This Row],[Totaal kosten]],"")</f>
        <v/>
      </c>
      <c r="CN124" s="158" t="str">
        <f>IF(Tbl.Kosten[[#This Row],[WPnr.]]=CN$7,Tbl.Kosten[[#This Row],[Totaal kosten]],"")</f>
        <v/>
      </c>
      <c r="CO124" s="158" t="str">
        <f>IF(Tbl.Kosten[[#This Row],[WPnr.]]=CO$7,Tbl.Kosten[[#This Row],[Totaal kosten]],"")</f>
        <v/>
      </c>
      <c r="CP124" s="158" t="str">
        <f>IF(Tbl.Kosten[[#This Row],[WPnr.]]=CP$7,Tbl.Kosten[[#This Row],[Totaal kosten]],"")</f>
        <v/>
      </c>
      <c r="CQ124" s="158" t="str">
        <f>IF(Tbl.Kosten[[#This Row],[WPnr.]]=CQ$7,Tbl.Kosten[[#This Row],[Totaal kosten]],"")</f>
        <v/>
      </c>
      <c r="CR124" s="158" t="str">
        <f>IF(Tbl.Kosten[[#This Row],[WPnr.]]=CR$7,Tbl.Kosten[[#This Row],[Totaal kosten]],"")</f>
        <v/>
      </c>
      <c r="CS124" s="158" t="str">
        <f>IF(Tbl.Kosten[[#This Row],[WPnr.]]=CS$7,Tbl.Kosten[[#This Row],[Totaal kosten]],"")</f>
        <v/>
      </c>
      <c r="CT124" s="158" t="str">
        <f>IF(Tbl.Kosten[[#This Row],[WPnr.]]=CT$7,Tbl.Kosten[[#This Row],[Totaal kosten]],"")</f>
        <v/>
      </c>
      <c r="CU124" s="158" t="str">
        <f>IF(Tbl.Kosten[[#This Row],[WPnr.]]=CU$7,Tbl.Kosten[[#This Row],[Totaal kosten]],"")</f>
        <v/>
      </c>
      <c r="CV124" s="158" t="str">
        <f>IF(Tbl.Kosten[[#This Row],[WPnr.]]=CV$7,Tbl.Kosten[[#This Row],[Totaal kosten]],"")</f>
        <v/>
      </c>
      <c r="CW124" s="158" t="str">
        <f>IF(Tbl.Kosten[[#This Row],[WPnr.]]=CW$7,Tbl.Kosten[[#This Row],[Totaal kosten]],"")</f>
        <v/>
      </c>
      <c r="CX124" s="158" t="str">
        <f>IF(Tbl.Kosten[[#This Row],[WPnr.]]=CX$7,Tbl.Kosten[[#This Row],[Totaal kosten]],"")</f>
        <v/>
      </c>
      <c r="CY124" s="158" t="str">
        <f>IF(Tbl.Kosten[[#This Row],[WPnr.]]=CY$7,Tbl.Kosten[[#This Row],[Totaal kosten]],"")</f>
        <v/>
      </c>
      <c r="CZ124" s="158" t="str">
        <f>IF(Tbl.Kosten[[#This Row],[WPnr.]]=CZ$7,Tbl.Kosten[[#This Row],[Totaal kosten]],"")</f>
        <v/>
      </c>
      <c r="DA124" s="158" t="str">
        <f>IF(Tbl.Kosten[[#This Row],[WPnr.]]=DA$7,Tbl.Kosten[[#This Row],[Totaal kosten]],"")</f>
        <v/>
      </c>
      <c r="DB124" s="158" t="str">
        <f>IF(Tbl.Kosten[[#This Row],[WPnr.]]=DB$7,Tbl.Kosten[[#This Row],[Totaal kosten]],"")</f>
        <v/>
      </c>
      <c r="DC124" s="158" t="str">
        <f>IF(Tbl.Kosten[[#This Row],[WPnr.]]=DC$7,Tbl.Kosten[[#This Row],[Totaal kosten]],"")</f>
        <v/>
      </c>
      <c r="DD124" s="158" t="str">
        <f>IF(Tbl.Kosten[[#This Row],[WPnr.]]=DD$7,Tbl.Kosten[[#This Row],[Totaal kosten]],"")</f>
        <v/>
      </c>
      <c r="DE124" s="158" t="str">
        <f>IF(Tbl.Kosten[[#This Row],[WPnr.]]=DE$7,Tbl.Kosten[[#This Row],[Totaal kosten]],"")</f>
        <v/>
      </c>
      <c r="DF124" s="158" t="str">
        <f>IF(Tbl.Kosten[[#This Row],[WPnr.]]=DF$7,Tbl.Kosten[[#This Row],[Totaal kosten]],"")</f>
        <v/>
      </c>
      <c r="DG124" s="158" t="str">
        <f>IF(Tbl.Kosten[[#This Row],[WPnr.]]=DG$7,Tbl.Kosten[[#This Row],[Totaal kosten]],"")</f>
        <v/>
      </c>
      <c r="DH124" s="158" t="str">
        <f>IF(Tbl.Kosten[[#This Row],[WPnr.]]=DH$7,Tbl.Kosten[[#This Row],[Totaal kosten]],"")</f>
        <v/>
      </c>
      <c r="DI124" s="158" t="str">
        <f>IF(Tbl.Kosten[[#This Row],[WPnr.]]=DI$7,Tbl.Kosten[[#This Row],[Totaal kosten]],"")</f>
        <v/>
      </c>
      <c r="DJ124" s="158" t="str">
        <f>IF(Tbl.Kosten[[#This Row],[WPnr.]]=DJ$7,Tbl.Kosten[[#This Row],[Totaal kosten]],"")</f>
        <v/>
      </c>
      <c r="DK124" s="158" t="str">
        <f>IF(Tbl.Kosten[[#This Row],[WPnr.]]=DK$7,Tbl.Kosten[[#This Row],[Totaal kosten]],"")</f>
        <v/>
      </c>
      <c r="DL124" s="158" t="str">
        <f>IF(Tbl.Kosten[[#This Row],[WPnr.]]=DL$7,Tbl.Kosten[[#This Row],[Totaal kosten]],"")</f>
        <v/>
      </c>
      <c r="DM124" s="158" t="str">
        <f>IF(Tbl.Kosten[[#This Row],[WPnr.]]=DM$7,Tbl.Kosten[[#This Row],[Totaal kosten]],"")</f>
        <v/>
      </c>
      <c r="DN124" s="158" t="str">
        <f>IF(Tbl.Kosten[[#This Row],[WPnr.]]=DN$7,Tbl.Kosten[[#This Row],[Totaal kosten]],"")</f>
        <v/>
      </c>
      <c r="DO124" s="158" t="str">
        <f>IF(Tbl.Kosten[[#This Row],[WPnr.]]=DO$7,Tbl.Kosten[[#This Row],[Totaal kosten]],"")</f>
        <v/>
      </c>
      <c r="DP124" s="158" t="str">
        <f>IF(Tbl.Kosten[[#This Row],[WPnr.]]=DP$7,Tbl.Kosten[[#This Row],[Totaal kosten]],"")</f>
        <v/>
      </c>
      <c r="DQ124" s="158" t="str">
        <f>IF(Tbl.Kosten[[#This Row],[WPnr.]]=DQ$7,Tbl.Kosten[[#This Row],[Totaal kosten]],"")</f>
        <v/>
      </c>
      <c r="DR124" s="158" t="str">
        <f>IF(Tbl.Kosten[[#This Row],[WPnr.]]=DR$7,Tbl.Kosten[[#This Row],[Totaal kosten]],"")</f>
        <v/>
      </c>
      <c r="DS124" s="158" t="str">
        <f>IF(Tbl.Kosten[[#This Row],[WPnr.]]=DS$7,Tbl.Kosten[[#This Row],[Totaal kosten]],"")</f>
        <v/>
      </c>
      <c r="DT124" s="158" t="str">
        <f>IF(Tbl.Kosten[[#This Row],[WPnr.]]=DT$7,Tbl.Kosten[[#This Row],[Totaal kosten]],"")</f>
        <v/>
      </c>
      <c r="DU124" s="158" t="str">
        <f>IF(Tbl.Kosten[[#This Row],[WPnr.]]=DU$7,Tbl.Kosten[[#This Row],[Totaal kosten]],"")</f>
        <v/>
      </c>
      <c r="DV124" s="158" t="str">
        <f>IF(Tbl.Kosten[[#This Row],[WPnr.]]=DV$7,Tbl.Kosten[[#This Row],[Totaal kosten]],"")</f>
        <v/>
      </c>
      <c r="DW124" s="160" t="str">
        <f>IFERROR(_xlfn.XLOOKUP(Tbl.Kosten[[#This Row],[Kostensoort]],Tbl.Kostensoorten[Kostensoorten],Tbl.Kostensoorten[KSnr.],"",0,1),"")</f>
        <v/>
      </c>
      <c r="DX124" s="160" t="str">
        <f>IF(Tbl.Kosten[[#This Row],[KSnr.]]=DX$7,Tbl.Kosten[[#This Row],[Totaal kosten]],"")</f>
        <v/>
      </c>
      <c r="DY124" s="160" t="str">
        <f>IF(Tbl.Kosten[[#This Row],[KSnr.]]=DY$7,Tbl.Kosten[[#This Row],[Totaal kosten]],"")</f>
        <v/>
      </c>
      <c r="DZ124" s="160" t="str">
        <f>IF(Tbl.Kosten[[#This Row],[KSnr.]]=DZ$7,Tbl.Kosten[[#This Row],[Totaal kosten]],"")</f>
        <v/>
      </c>
      <c r="EA124" s="160" t="str">
        <f>IF(Tbl.Kosten[[#This Row],[KSnr.]]=EA$7,Tbl.Kosten[[#This Row],[Totaal kosten]],"")</f>
        <v/>
      </c>
      <c r="EB124" s="160" t="str">
        <f>IF(Tbl.Kosten[[#This Row],[KSnr.]]=EB$7,Tbl.Kosten[[#This Row],[Totaal kosten]],"")</f>
        <v/>
      </c>
      <c r="EC124" s="160" t="str">
        <f>IF(Tbl.Kosten[[#This Row],[KSnr.]]=EC$7,Tbl.Kosten[[#This Row],[Totaal kosten]],"")</f>
        <v/>
      </c>
      <c r="ED124" s="160" t="str">
        <f>IF(Tbl.Kosten[[#This Row],[KSnr.]]=ED$7,Tbl.Kosten[[#This Row],[Totaal kosten]],"")</f>
        <v/>
      </c>
      <c r="EE124" s="160" t="str">
        <f>IF(Tbl.Kosten[[#This Row],[KSnr.]]=EE$7,Tbl.Kosten[[#This Row],[Totaal kosten]],"")</f>
        <v/>
      </c>
      <c r="EF124" s="160" t="str">
        <f>IF(Tbl.Kosten[[#This Row],[KSnr.]]=EF$7,Tbl.Kosten[[#This Row],[Totaal kosten]],"")</f>
        <v/>
      </c>
      <c r="EG124" s="160" t="str">
        <f>IF(Tbl.Kosten[[#This Row],[KSnr.]]=EG$7,Tbl.Kosten[[#This Row],[Totaal kosten]],"")</f>
        <v/>
      </c>
      <c r="EH124" s="160" t="str">
        <f>IF(Tbl.Kosten[[#This Row],[KSnr.]]=EH$7,Tbl.Kosten[[#This Row],[Totaal kosten]],"")</f>
        <v/>
      </c>
      <c r="EI124" s="160" t="str">
        <f>IF(Tbl.Kosten[[#This Row],[KSnr.]]=EI$7,Tbl.Kosten[[#This Row],[Totaal kosten]],"")</f>
        <v/>
      </c>
      <c r="EJ124" s="160" t="str">
        <f>IF(Tbl.Kosten[[#This Row],[KSnr.]]=EJ$7,Tbl.Kosten[[#This Row],[Totaal kosten]],"")</f>
        <v/>
      </c>
      <c r="EK124" s="160" t="str">
        <f>IF(Tbl.Kosten[[#This Row],[KSnr.]]=EK$7,Tbl.Kosten[[#This Row],[Totaal kosten]],"")</f>
        <v/>
      </c>
      <c r="EL124" s="160" t="str">
        <f>IF(Tbl.Kosten[[#This Row],[KSnr.]]=EL$7,Tbl.Kosten[[#This Row],[Totaal kosten]],"")</f>
        <v/>
      </c>
      <c r="EM124" s="160" t="str">
        <f>IF(Tbl.Kosten[[#This Row],[KSnr.]]=EM$7,Tbl.Kosten[[#This Row],[Totaal kosten]],"")</f>
        <v/>
      </c>
      <c r="EN124" s="160" t="str">
        <f>IF(Tbl.Kosten[[#This Row],[KSnr.]]=EN$7,Tbl.Kosten[[#This Row],[Totaal kosten]],"")</f>
        <v/>
      </c>
      <c r="EO124" s="160" t="str">
        <f>IF(Tbl.Kosten[[#This Row],[KSnr.]]=EO$7,Tbl.Kosten[[#This Row],[Totaal kosten]],"")</f>
        <v/>
      </c>
      <c r="EP124" s="160" t="str">
        <f>IF(Tbl.Kosten[[#This Row],[KSnr.]]=EP$7,Tbl.Kosten[[#This Row],[Totaal kosten]],"")</f>
        <v/>
      </c>
      <c r="EQ124" s="160" t="str">
        <f>IF(Tbl.Kosten[[#This Row],[KSnr.]]=EQ$7,Tbl.Kosten[[#This Row],[Totaal kosten]],"")</f>
        <v/>
      </c>
      <c r="ER124" s="154" t="str">
        <f>IFERROR(_xlfn.XLOOKUP(Tbl.Kosten[[#This Row],[Subsidieactiviteit]],Tbl.Subsidiehoogte[Subsidieactiviteit],Tbl.Subsidiehoogte[SAnr.],"",0,1),"")</f>
        <v/>
      </c>
      <c r="ES124" s="160" t="str">
        <f>IF(Tbl.Kosten[[#This Row],[Sanr.]]=ES$7,Tbl.Kosten[[#This Row],[Totaal kosten]],"")</f>
        <v/>
      </c>
      <c r="ET124" s="160" t="str">
        <f>IF(Tbl.Kosten[[#This Row],[Sanr.]]=ET$7,Tbl.Kosten[[#This Row],[Totaal kosten]],"")</f>
        <v/>
      </c>
      <c r="EU124" s="160" t="str">
        <f>IF(Tbl.Kosten[[#This Row],[Sanr.]]=EU$7,Tbl.Kosten[[#This Row],[Totaal kosten]],"")</f>
        <v/>
      </c>
      <c r="EV124" s="160" t="str">
        <f>IF(Tbl.Kosten[[#This Row],[Sanr.]]=EV$7,Tbl.Kosten[[#This Row],[Totaal kosten]],"")</f>
        <v/>
      </c>
      <c r="EW124" s="160" t="str">
        <f>IF(Tbl.Kosten[[#This Row],[Sanr.]]=EW$7,Tbl.Kosten[[#This Row],[Totaal kosten]],"")</f>
        <v/>
      </c>
      <c r="EX124" s="160" t="str">
        <f>IF(Tbl.Kosten[[#This Row],[Sanr.]]=EX$7,Tbl.Kosten[[#This Row],[Totaal kosten]],"")</f>
        <v/>
      </c>
      <c r="EY124" s="160" t="str">
        <f>IF(Tbl.Kosten[[#This Row],[Sanr.]]=EY$7,Tbl.Kosten[[#This Row],[Totaal kosten]],"")</f>
        <v/>
      </c>
      <c r="EZ124" s="160" t="str">
        <f>IF(Tbl.Kosten[[#This Row],[Sanr.]]=EZ$7,Tbl.Kosten[[#This Row],[Totaal kosten]],"")</f>
        <v/>
      </c>
      <c r="FA124" s="160" t="str">
        <f>IF(Tbl.Kosten[[#This Row],[Sanr.]]=FA$7,Tbl.Kosten[[#This Row],[Totaal kosten]],"")</f>
        <v/>
      </c>
      <c r="FB124" s="160" t="str">
        <f>IF(Tbl.Kosten[[#This Row],[Sanr.]]=FB$7,Tbl.Kosten[[#This Row],[Totaal kosten]],"")</f>
        <v/>
      </c>
      <c r="FC124" s="160" t="str">
        <f>IF(Tbl.Kosten[[#This Row],[Sanr.]]=FC$7,Tbl.Kosten[[#This Row],[Totaal kosten]],"")</f>
        <v/>
      </c>
      <c r="FD124" s="160" t="str">
        <f>IF(Tbl.Kosten[[#This Row],[Sanr.]]=FD$7,Tbl.Kosten[[#This Row],[Totaal kosten]],"")</f>
        <v/>
      </c>
      <c r="FE124" s="160" t="str">
        <f>IF(Tbl.Kosten[[#This Row],[Sanr.]]=FE$7,Tbl.Kosten[[#This Row],[Totaal kosten]],"")</f>
        <v/>
      </c>
      <c r="FF124" s="160" t="str">
        <f>IF(Tbl.Kosten[[#This Row],[Sanr.]]=FF$7,Tbl.Kosten[[#This Row],[Totaal kosten]],"")</f>
        <v/>
      </c>
      <c r="FG124" s="160" t="str">
        <f>IF(Tbl.Kosten[[#This Row],[Sanr.]]=FG$7,Tbl.Kosten[[#This Row],[Totaal kosten]],"")</f>
        <v/>
      </c>
      <c r="FH124" s="160" t="str">
        <f>IF(Tbl.Kosten[[#This Row],[Sanr.]]=FH$7,Tbl.Kosten[[#This Row],[Totaal kosten]],"")</f>
        <v/>
      </c>
      <c r="FI124" s="160" t="str">
        <f>IF(Tbl.Kosten[[#This Row],[Sanr.]]=FI$7,Tbl.Kosten[[#This Row],[Totaal kosten]],"")</f>
        <v/>
      </c>
      <c r="FJ124" s="160" t="str">
        <f>IF(Tbl.Kosten[[#This Row],[Sanr.]]=FJ$7,Tbl.Kosten[[#This Row],[Totaal kosten]],"")</f>
        <v/>
      </c>
      <c r="FK124" s="160" t="str">
        <f>IF(Tbl.Kosten[[#This Row],[Sanr.]]=FK$7,Tbl.Kosten[[#This Row],[Totaal kosten]],"")</f>
        <v/>
      </c>
      <c r="FL124" s="160" t="str">
        <f>IF(Tbl.Kosten[[#This Row],[Sanr.]]=FL$7,Tbl.Kosten[[#This Row],[Totaal kosten]],"")</f>
        <v/>
      </c>
      <c r="FM124" s="160" t="str">
        <f>IF(Tbl.Kosten[[#This Row],[Sanr.]]=FM$7,Tbl.Kosten[[#This Row],[Totaal kosten]],"")</f>
        <v/>
      </c>
      <c r="FN124" s="160" t="str">
        <f>IF(Tbl.Kosten[[#This Row],[Sanr.]]=FN$7,Tbl.Kosten[[#This Row],[Totaal kosten]],"")</f>
        <v/>
      </c>
      <c r="FO124" s="160" t="str">
        <f>IF(Tbl.Kosten[[#This Row],[Sanr.]]=FO$7,Tbl.Kosten[[#This Row],[Totaal kosten]],"")</f>
        <v/>
      </c>
      <c r="FP124" s="160" t="str">
        <f>IF(Tbl.Kosten[[#This Row],[Sanr.]]=FP$7,Tbl.Kosten[[#This Row],[Totaal kosten]],"")</f>
        <v/>
      </c>
      <c r="FQ124" s="160" t="str">
        <f>IF(Tbl.Kosten[[#This Row],[Sanr.]]=FQ$7,Tbl.Kosten[[#This Row],[Totaal kosten]],"")</f>
        <v/>
      </c>
      <c r="FR124" s="160" t="str">
        <f>IF(Tbl.Kosten[[#This Row],[Sanr.]]=FR$7,Tbl.Kosten[[#This Row],[Totaal kosten]],"")</f>
        <v/>
      </c>
      <c r="FS124" s="160" t="str">
        <f>IF(Tbl.Kosten[[#This Row],[Sanr.]]=FS$7,Tbl.Kosten[[#This Row],[Totaal kosten]],"")</f>
        <v/>
      </c>
      <c r="FT124" s="160" t="str">
        <f>IF(Tbl.Kosten[[#This Row],[Sanr.]]=FT$7,Tbl.Kosten[[#This Row],[Totaal kosten]],"")</f>
        <v/>
      </c>
      <c r="FU124" s="160" t="str">
        <f>IF(Tbl.Kosten[[#This Row],[Sanr.]]=FU$7,Tbl.Kosten[[#This Row],[Totaal kosten]],"")</f>
        <v/>
      </c>
      <c r="FV124" s="160" t="str">
        <f>IF(Tbl.Kosten[[#This Row],[Sanr.]]=FV$7,Tbl.Kosten[[#This Row],[Totaal kosten]],"")</f>
        <v/>
      </c>
      <c r="FW124" s="160" t="str">
        <f>IFERROR(_xlfn.XLOOKUP(Tbl.Kosten[[#This Row],[Activiteitencode]],Tbl.Activiteiten[Activiteitcode],Tbl.Activiteiten[Anr.],"",0,1),"")</f>
        <v/>
      </c>
      <c r="FX124" s="181" t="str">
        <f>_xlfn.CONCAT(Tbl.Kosten[[#This Row],[Pnr.]],Tbl.Kosten[[#This Row],[Sanr.]])</f>
        <v>P1</v>
      </c>
      <c r="FY124" s="160">
        <f>Tbl.Kosten[[#This Row],[Totaal kosten]]-Tbl.Kosten[[#This Row],[Subsidie]]</f>
        <v>0</v>
      </c>
      <c r="FZ124" s="160">
        <f>IF(Tbl.Kosten[[#This Row],[Pnr.]]=FZ$7,Tbl.Kosten[[#This Row],[Te financieren]],"")</f>
        <v>0</v>
      </c>
      <c r="GA124" s="160" t="str">
        <f>IF(Tbl.Kosten[[#This Row],[Pnr.]]=GA$7,Tbl.Kosten[[#This Row],[Te financieren]],"")</f>
        <v/>
      </c>
      <c r="GB124" s="160" t="str">
        <f>IF(Tbl.Kosten[[#This Row],[Pnr.]]=GB$7,Tbl.Kosten[[#This Row],[Te financieren]],"")</f>
        <v/>
      </c>
      <c r="GC124" s="160" t="str">
        <f>IF(Tbl.Kosten[[#This Row],[Pnr.]]=GC$7,Tbl.Kosten[[#This Row],[Te financieren]],"")</f>
        <v/>
      </c>
      <c r="GD124" s="160" t="str">
        <f>IF(Tbl.Kosten[[#This Row],[Pnr.]]=GD$7,Tbl.Kosten[[#This Row],[Te financieren]],"")</f>
        <v/>
      </c>
      <c r="GE124" s="160" t="str">
        <f>IF(Tbl.Kosten[[#This Row],[Pnr.]]=GE$7,Tbl.Kosten[[#This Row],[Te financieren]],"")</f>
        <v/>
      </c>
      <c r="GF124" s="160" t="str">
        <f>IF(Tbl.Kosten[[#This Row],[Pnr.]]=GF$7,Tbl.Kosten[[#This Row],[Te financieren]],"")</f>
        <v/>
      </c>
      <c r="GG124" s="160" t="str">
        <f>IF(Tbl.Kosten[[#This Row],[Pnr.]]=GG$7,Tbl.Kosten[[#This Row],[Te financieren]],"")</f>
        <v/>
      </c>
      <c r="GH124" s="160" t="str">
        <f>IF(Tbl.Kosten[[#This Row],[Pnr.]]=GH$7,Tbl.Kosten[[#This Row],[Te financieren]],"")</f>
        <v/>
      </c>
      <c r="GI124" s="160" t="str">
        <f>IF(Tbl.Kosten[[#This Row],[Pnr.]]=GI$7,Tbl.Kosten[[#This Row],[Te financieren]],"")</f>
        <v/>
      </c>
      <c r="GJ124" s="160" t="str">
        <f>IF(Tbl.Kosten[[#This Row],[Pnr.]]=GJ$7,Tbl.Kosten[[#This Row],[Te financieren]],"")</f>
        <v/>
      </c>
      <c r="GK124" s="160" t="str">
        <f>IF(Tbl.Kosten[[#This Row],[Pnr.]]=GK$7,Tbl.Kosten[[#This Row],[Te financieren]],"")</f>
        <v/>
      </c>
      <c r="GL124" s="160" t="str">
        <f>IF(Tbl.Kosten[[#This Row],[Pnr.]]=GL$7,Tbl.Kosten[[#This Row],[Te financieren]],"")</f>
        <v/>
      </c>
      <c r="GM124" s="160" t="str">
        <f>IF(Tbl.Kosten[[#This Row],[Pnr.]]=GM$7,Tbl.Kosten[[#This Row],[Te financieren]],"")</f>
        <v/>
      </c>
      <c r="GN124" s="160" t="str">
        <f>IF(Tbl.Kosten[[#This Row],[Pnr.]]=GN$7,Tbl.Kosten[[#This Row],[Te financieren]],"")</f>
        <v/>
      </c>
      <c r="GO124" s="160" t="str">
        <f>IF(Tbl.Kosten[[#This Row],[Pnr.]]=GO$7,Tbl.Kosten[[#This Row],[Te financieren]],"")</f>
        <v/>
      </c>
      <c r="GP124" s="160" t="str">
        <f>IF(Tbl.Kosten[[#This Row],[Pnr.]]=GP$7,Tbl.Kosten[[#This Row],[Te financieren]],"")</f>
        <v/>
      </c>
      <c r="GQ124" s="160" t="str">
        <f>IF(Tbl.Kosten[[#This Row],[Pnr.]]=GQ$7,Tbl.Kosten[[#This Row],[Te financieren]],"")</f>
        <v/>
      </c>
      <c r="GR124" s="160" t="str">
        <f>IF(Tbl.Kosten[[#This Row],[Pnr.]]=GR$7,Tbl.Kosten[[#This Row],[Te financieren]],"")</f>
        <v/>
      </c>
      <c r="GS124" s="160" t="str">
        <f>IF(Tbl.Kosten[[#This Row],[Pnr.]]=GS$7,Tbl.Kosten[[#This Row],[Te financieren]],"")</f>
        <v/>
      </c>
      <c r="GT124" s="160" t="str">
        <f>IF(Tbl.Kosten[[#This Row],[Pnr.]]=GT$7,Tbl.Kosten[[#This Row],[Te financieren]],"")</f>
        <v/>
      </c>
      <c r="GU124" s="160" t="str">
        <f>IF(Tbl.Kosten[[#This Row],[Pnr.]]=GU$7,Tbl.Kosten[[#This Row],[Te financieren]],"")</f>
        <v/>
      </c>
      <c r="GV124" s="160" t="str">
        <f>IF(Tbl.Kosten[[#This Row],[Pnr.]]=GV$7,Tbl.Kosten[[#This Row],[Te financieren]],"")</f>
        <v/>
      </c>
      <c r="GW124" s="160" t="str">
        <f>IF(Tbl.Kosten[[#This Row],[Pnr.]]=GW$7,Tbl.Kosten[[#This Row],[Te financieren]],"")</f>
        <v/>
      </c>
      <c r="GX124" s="160" t="str">
        <f>IF(Tbl.Kosten[[#This Row],[Pnr.]]=GX$7,Tbl.Kosten[[#This Row],[Te financieren]],"")</f>
        <v/>
      </c>
      <c r="GY124" s="160" t="str">
        <f>IF(Tbl.Kosten[[#This Row],[Pnr.]]=GY$7,Tbl.Kosten[[#This Row],[Te financieren]],"")</f>
        <v/>
      </c>
      <c r="GZ124" s="160" t="str">
        <f>IF(Tbl.Kosten[[#This Row],[Pnr.]]=GZ$7,Tbl.Kosten[[#This Row],[Te financieren]],"")</f>
        <v/>
      </c>
      <c r="HA124" s="160" t="str">
        <f>IF(Tbl.Kosten[[#This Row],[Pnr.]]=HA$7,Tbl.Kosten[[#This Row],[Te financieren]],"")</f>
        <v/>
      </c>
      <c r="HB124" s="160" t="str">
        <f>IF(Tbl.Kosten[[#This Row],[Pnr.]]=HB$7,Tbl.Kosten[[#This Row],[Te financieren]],"")</f>
        <v/>
      </c>
      <c r="HC124" s="160" t="str">
        <f>IF(Tbl.Kosten[[#This Row],[Pnr.]]=HC$7,Tbl.Kosten[[#This Row],[Te financieren]],"")</f>
        <v/>
      </c>
      <c r="HD124" s="160" t="str">
        <f>IF(Tbl.Kosten[[#This Row],[Pnr.]]=HD$7,Tbl.Kosten[[#This Row],[Te financieren]],"")</f>
        <v/>
      </c>
      <c r="HE124" s="160" t="str">
        <f>IF(Tbl.Kosten[[#This Row],[Pnr.]]=HE$7,Tbl.Kosten[[#This Row],[Te financieren]],"")</f>
        <v/>
      </c>
      <c r="HF124" s="160" t="str">
        <f>IF(Tbl.Kosten[[#This Row],[Pnr.]]=HF$7,Tbl.Kosten[[#This Row],[Te financieren]],"")</f>
        <v/>
      </c>
      <c r="HG124" s="160" t="str">
        <f>IF(Tbl.Kosten[[#This Row],[Pnr.]]=HG$7,Tbl.Kosten[[#This Row],[Te financieren]],"")</f>
        <v/>
      </c>
      <c r="HH124" s="160" t="str">
        <f>IF(Tbl.Kosten[[#This Row],[Pnr.]]=HH$7,Tbl.Kosten[[#This Row],[Te financieren]],"")</f>
        <v/>
      </c>
      <c r="HI124" s="160" t="str">
        <f>IF(Tbl.Kosten[[#This Row],[Pnr.]]=HI$7,Tbl.Kosten[[#This Row],[Te financieren]],"")</f>
        <v/>
      </c>
      <c r="HJ124" s="160" t="str">
        <f>IF(Tbl.Kosten[[#This Row],[Pnr.]]=HJ$7,Tbl.Kosten[[#This Row],[Te financieren]],"")</f>
        <v/>
      </c>
      <c r="HK124" s="160" t="str">
        <f>IF(Tbl.Kosten[[#This Row],[Pnr.]]=HK$7,Tbl.Kosten[[#This Row],[Te financieren]],"")</f>
        <v/>
      </c>
      <c r="HL124" s="160" t="str">
        <f>IF(Tbl.Kosten[[#This Row],[Pnr.]]=HL$7,Tbl.Kosten[[#This Row],[Te financieren]],"")</f>
        <v/>
      </c>
      <c r="HM124" s="160" t="str">
        <f>IF(Tbl.Kosten[[#This Row],[Pnr.]]=HM$7,Tbl.Kosten[[#This Row],[Te financieren]],"")</f>
        <v/>
      </c>
      <c r="HN124" s="160" t="str">
        <f>IF(Tbl.Kosten[[#This Row],[Pnr.]]=HN$7,Tbl.Kosten[[#This Row],[Te financieren]],"")</f>
        <v/>
      </c>
      <c r="HO124" s="160" t="str">
        <f>IF(Tbl.Kosten[[#This Row],[Pnr.]]=HO$7,Tbl.Kosten[[#This Row],[Te financieren]],"")</f>
        <v/>
      </c>
      <c r="HP124" s="160" t="str">
        <f>IF(Tbl.Kosten[[#This Row],[Pnr.]]=HP$7,Tbl.Kosten[[#This Row],[Te financieren]],"")</f>
        <v/>
      </c>
      <c r="HQ124" s="160" t="str">
        <f>IF(Tbl.Kosten[[#This Row],[Pnr.]]=HQ$7,Tbl.Kosten[[#This Row],[Te financieren]],"")</f>
        <v/>
      </c>
      <c r="HR124" s="160" t="str">
        <f>IF(Tbl.Kosten[[#This Row],[Pnr.]]=HR$7,Tbl.Kosten[[#This Row],[Te financieren]],"")</f>
        <v/>
      </c>
      <c r="HS124" s="160" t="str">
        <f>IF(Tbl.Kosten[[#This Row],[Pnr.]]=HS$7,Tbl.Kosten[[#This Row],[Te financieren]],"")</f>
        <v/>
      </c>
      <c r="HT124" s="160" t="str">
        <f>IF(Tbl.Kosten[[#This Row],[Pnr.]]=HT$7,Tbl.Kosten[[#This Row],[Te financieren]],"")</f>
        <v/>
      </c>
      <c r="HU124" s="160" t="str">
        <f>IF(Tbl.Kosten[[#This Row],[Pnr.]]=HU$7,Tbl.Kosten[[#This Row],[Te financieren]],"")</f>
        <v/>
      </c>
      <c r="HV124" s="160" t="str">
        <f>IF(Tbl.Kosten[[#This Row],[Pnr.]]=HV$7,Tbl.Kosten[[#This Row],[Te financieren]],"")</f>
        <v/>
      </c>
      <c r="HW124" s="160" t="str">
        <f>IF(Tbl.Kosten[[#This Row],[Pnr.]]=HW$7,Tbl.Kosten[[#This Row],[Te financieren]],"")</f>
        <v/>
      </c>
    </row>
    <row r="125" spans="2:231" x14ac:dyDescent="0.3">
      <c r="B125" s="144"/>
      <c r="C125" s="147"/>
      <c r="D125" s="146"/>
      <c r="E125" s="147"/>
      <c r="F125" s="145"/>
      <c r="G125" s="11" t="str">
        <f>IF(Tbl.Kosten[[#This Row],[Medewerker e/o 
functie]]&lt;&gt;"",_xlfn.XLOOKUP(Tbl.Kosten[[#This Row],[Medewerker e/o 
functie]],Tbl.Uurtarief[Medewerker en/of functie],Tbl.Uurtarief[Uurtarief],"",0,1),"")</f>
        <v/>
      </c>
      <c r="H125" s="121">
        <f>IFERROR(Tbl.Kosten[[#This Row],[Uren]]*Tbl.Kosten[[#This Row],[Uurtarief]],0)</f>
        <v>0</v>
      </c>
      <c r="I125" s="119" t="str">
        <f>IF(Tbl.Kosten[[#This Row],[Subtotaal uren]]&lt;&gt;0,_xlfn.XLOOKUP(Tbl.Kosten[[#This Row],[Medewerker e/o 
functie]],Tbl.Uurtarief[Medewerker en/of functie],Tbl.Uurtarief[Kostensoort arbeid],"",0,1),"")</f>
        <v/>
      </c>
      <c r="J125" s="147"/>
      <c r="K125" s="145"/>
      <c r="L125" s="149" t="str">
        <f>IF(Tbl.Kosten[[#This Row],[Activum]]&lt;&gt;"",_xlfn.XLOOKUP(Tbl.Kosten[[#This Row],[Activum]],Tbl.Afschrijvingskosten[Activum],Tbl.Afschrijvingskosten[Tarief per afschrijvings-eenheid],"",0,1),"")</f>
        <v/>
      </c>
      <c r="M125" s="122">
        <f>IFERROR(Tbl.Kosten[[#This Row],[Een-
heden]]*Tbl.Kosten[[#This Row],[Afschrijvings-
tarief]],0)</f>
        <v>0</v>
      </c>
      <c r="N125" s="122" t="str">
        <f>IF(Tbl.Kosten[[#This Row],[Subtotaal afschrijving]]&lt;&gt;0,Lijsten!A123,"")</f>
        <v/>
      </c>
      <c r="O125" s="150"/>
      <c r="P125" s="145"/>
      <c r="Q125" s="148"/>
      <c r="R125" s="122">
        <f>IFERROR(Tbl.Kosten[[#This Row],[Aantal]]*Tbl.Kosten[[#This Row],[Tarief]],0)</f>
        <v>0</v>
      </c>
      <c r="S125" s="8">
        <f>IFERROR(Tbl.Kosten[[#This Row],[Subtotaal overige kosten]]+Tbl.Kosten[[#This Row],[Subtotaal uren]]+Tbl.Kosten[[#This Row],[Subtotaal afschrijving]],0)</f>
        <v>0</v>
      </c>
      <c r="T125" s="8">
        <f>IFERROR(Tbl.Kosten[[#This Row],[Totaal kosten]]*Tbl.Kosten[[#This Row],[Subsidie%]],0)</f>
        <v>0</v>
      </c>
      <c r="U125" s="4" t="str" cm="1">
        <f t="array" ref="U125">IFERROR(_xlfn.IFS(Tbl.Kosten[[#This Row],[Subtotaal uren]]&lt;&gt;0,Tbl.Kosten[[#This Row],[Kostensoort arbeid]],Tbl.Kosten[[#This Row],[Subtotaal afschrijving]]&lt;&gt;0,Tbl.Kosten[[#This Row],[Kostensoort afschrijving]],Tbl.Kosten[[#This Row],[Subtotaal overige kosten]]&lt;&gt;0,Tbl.Kosten[[#This Row],[Kostensoort overig]]),"")</f>
        <v/>
      </c>
      <c r="V125" s="4" t="str">
        <f>IFERROR(_xlfn.XLOOKUP(Tbl.Kosten[[#This Row],[Activiteitencode]],Tbl.Activiteiten[Activiteitcode],Tbl.Activiteiten[Werkpakketcode],"",0,1),"")</f>
        <v/>
      </c>
      <c r="W125" s="4" t="str">
        <f>IFERROR(_xlfn.XLOOKUP(Tbl.Kosten[[#This Row],[Werkpakketcode]],Tbl.Werkpakketten[Werkpakketcode],Tbl.Werkpakketten[Subsidiabele activiteit],"",0,1),"")</f>
        <v/>
      </c>
      <c r="X125" s="12">
        <f>IFERROR(_xlfn.XLOOKUP(Tbl.Kosten[[#This Row],[Sanr.]],Tbl.Subsidiehoogte[SAnr.],Tbl.Subsidiehoogte[Sub. Percentage],0,0,1),0)</f>
        <v>0</v>
      </c>
      <c r="Y125" s="154" t="str">
        <f>IFERROR(_xlfn.XLOOKUP(Tbl.Kosten[[#This Row],[Partnercode]],Tbl.Projectpartners[Partnercode],Tbl.Projectpartners[PNr.],"",0,1),"")</f>
        <v>P1</v>
      </c>
      <c r="Z125" s="158">
        <f>IF(Tbl.Kosten[[#This Row],[Pnr.]]=Z$7,Tbl.Kosten[[#This Row],[Totaal kosten]],"")</f>
        <v>0</v>
      </c>
      <c r="AA125" s="158" t="str">
        <f>IF(Tbl.Kosten[[#This Row],[Pnr.]]=AA$7,Tbl.Kosten[[#This Row],[Totaal kosten]],"")</f>
        <v/>
      </c>
      <c r="AB125" s="158" t="str">
        <f>IF(Tbl.Kosten[[#This Row],[Pnr.]]=AB$7,Tbl.Kosten[[#This Row],[Totaal kosten]],"")</f>
        <v/>
      </c>
      <c r="AC125" s="158" t="str">
        <f>IF(Tbl.Kosten[[#This Row],[Pnr.]]=AC$7,Tbl.Kosten[[#This Row],[Totaal kosten]],"")</f>
        <v/>
      </c>
      <c r="AD125" s="158" t="str">
        <f>IF(Tbl.Kosten[[#This Row],[Pnr.]]=AD$7,Tbl.Kosten[[#This Row],[Totaal kosten]],"")</f>
        <v/>
      </c>
      <c r="AE125" s="158" t="str">
        <f>IF(Tbl.Kosten[[#This Row],[Pnr.]]=AE$7,Tbl.Kosten[[#This Row],[Totaal kosten]],"")</f>
        <v/>
      </c>
      <c r="AF125" s="158" t="str">
        <f>IF(Tbl.Kosten[[#This Row],[Pnr.]]=AF$7,Tbl.Kosten[[#This Row],[Totaal kosten]],"")</f>
        <v/>
      </c>
      <c r="AG125" s="158" t="str">
        <f>IF(Tbl.Kosten[[#This Row],[Pnr.]]=AG$7,Tbl.Kosten[[#This Row],[Totaal kosten]],"")</f>
        <v/>
      </c>
      <c r="AH125" s="158" t="str">
        <f>IF(Tbl.Kosten[[#This Row],[Pnr.]]=AH$7,Tbl.Kosten[[#This Row],[Totaal kosten]],"")</f>
        <v/>
      </c>
      <c r="AI125" s="158" t="str">
        <f>IF(Tbl.Kosten[[#This Row],[Pnr.]]=AI$7,Tbl.Kosten[[#This Row],[Totaal kosten]],"")</f>
        <v/>
      </c>
      <c r="AJ125" s="158" t="str">
        <f>IF(Tbl.Kosten[[#This Row],[Pnr.]]=AJ$7,Tbl.Kosten[[#This Row],[Totaal kosten]],"")</f>
        <v/>
      </c>
      <c r="AK125" s="158" t="str">
        <f>IF(Tbl.Kosten[[#This Row],[Pnr.]]=AK$7,Tbl.Kosten[[#This Row],[Totaal kosten]],"")</f>
        <v/>
      </c>
      <c r="AL125" s="158" t="str">
        <f>IF(Tbl.Kosten[[#This Row],[Pnr.]]=AL$7,Tbl.Kosten[[#This Row],[Totaal kosten]],"")</f>
        <v/>
      </c>
      <c r="AM125" s="158" t="str">
        <f>IF(Tbl.Kosten[[#This Row],[Pnr.]]=AM$7,Tbl.Kosten[[#This Row],[Totaal kosten]],"")</f>
        <v/>
      </c>
      <c r="AN125" s="158" t="str">
        <f>IF(Tbl.Kosten[[#This Row],[Pnr.]]=AN$7,Tbl.Kosten[[#This Row],[Totaal kosten]],"")</f>
        <v/>
      </c>
      <c r="AO125" s="158" t="str">
        <f>IF(Tbl.Kosten[[#This Row],[Pnr.]]=AO$7,Tbl.Kosten[[#This Row],[Totaal kosten]],"")</f>
        <v/>
      </c>
      <c r="AP125" s="158" t="str">
        <f>IF(Tbl.Kosten[[#This Row],[Pnr.]]=AP$7,Tbl.Kosten[[#This Row],[Totaal kosten]],"")</f>
        <v/>
      </c>
      <c r="AQ125" s="158" t="str">
        <f>IF(Tbl.Kosten[[#This Row],[Pnr.]]=AQ$7,Tbl.Kosten[[#This Row],[Totaal kosten]],"")</f>
        <v/>
      </c>
      <c r="AR125" s="158" t="str">
        <f>IF(Tbl.Kosten[[#This Row],[Pnr.]]=AR$7,Tbl.Kosten[[#This Row],[Totaal kosten]],"")</f>
        <v/>
      </c>
      <c r="AS125" s="158" t="str">
        <f>IF(Tbl.Kosten[[#This Row],[Pnr.]]=AS$7,Tbl.Kosten[[#This Row],[Totaal kosten]],"")</f>
        <v/>
      </c>
      <c r="AT125" s="158" t="str">
        <f>IF(Tbl.Kosten[[#This Row],[Pnr.]]=AT$7,Tbl.Kosten[[#This Row],[Totaal kosten]],"")</f>
        <v/>
      </c>
      <c r="AU125" s="158" t="str">
        <f>IF(Tbl.Kosten[[#This Row],[Pnr.]]=AU$7,Tbl.Kosten[[#This Row],[Totaal kosten]],"")</f>
        <v/>
      </c>
      <c r="AV125" s="158" t="str">
        <f>IF(Tbl.Kosten[[#This Row],[Pnr.]]=AV$7,Tbl.Kosten[[#This Row],[Totaal kosten]],"")</f>
        <v/>
      </c>
      <c r="AW125" s="158" t="str">
        <f>IF(Tbl.Kosten[[#This Row],[Pnr.]]=AW$7,Tbl.Kosten[[#This Row],[Totaal kosten]],"")</f>
        <v/>
      </c>
      <c r="AX125" s="158" t="str">
        <f>IF(Tbl.Kosten[[#This Row],[Pnr.]]=AX$7,Tbl.Kosten[[#This Row],[Totaal kosten]],"")</f>
        <v/>
      </c>
      <c r="AY125" s="158" t="str">
        <f>IF(Tbl.Kosten[[#This Row],[Pnr.]]=AY$7,Tbl.Kosten[[#This Row],[Totaal kosten]],"")</f>
        <v/>
      </c>
      <c r="AZ125" s="158" t="str">
        <f>IF(Tbl.Kosten[[#This Row],[Pnr.]]=AZ$7,Tbl.Kosten[[#This Row],[Totaal kosten]],"")</f>
        <v/>
      </c>
      <c r="BA125" s="158" t="str">
        <f>IF(Tbl.Kosten[[#This Row],[Pnr.]]=BA$7,Tbl.Kosten[[#This Row],[Totaal kosten]],"")</f>
        <v/>
      </c>
      <c r="BB125" s="158" t="str">
        <f>IF(Tbl.Kosten[[#This Row],[Pnr.]]=BB$7,Tbl.Kosten[[#This Row],[Totaal kosten]],"")</f>
        <v/>
      </c>
      <c r="BC125" s="158" t="str">
        <f>IF(Tbl.Kosten[[#This Row],[Pnr.]]=BC$7,Tbl.Kosten[[#This Row],[Totaal kosten]],"")</f>
        <v/>
      </c>
      <c r="BD125" s="158" t="str">
        <f>IF(Tbl.Kosten[[#This Row],[Pnr.]]=BD$7,Tbl.Kosten[[#This Row],[Totaal kosten]],"")</f>
        <v/>
      </c>
      <c r="BE125" s="158" t="str">
        <f>IF(Tbl.Kosten[[#This Row],[Pnr.]]=BE$7,Tbl.Kosten[[#This Row],[Totaal kosten]],"")</f>
        <v/>
      </c>
      <c r="BF125" s="158" t="str">
        <f>IF(Tbl.Kosten[[#This Row],[Pnr.]]=BF$7,Tbl.Kosten[[#This Row],[Totaal kosten]],"")</f>
        <v/>
      </c>
      <c r="BG125" s="158" t="str">
        <f>IF(Tbl.Kosten[[#This Row],[Pnr.]]=BG$7,Tbl.Kosten[[#This Row],[Totaal kosten]],"")</f>
        <v/>
      </c>
      <c r="BH125" s="158" t="str">
        <f>IF(Tbl.Kosten[[#This Row],[Pnr.]]=BH$7,Tbl.Kosten[[#This Row],[Totaal kosten]],"")</f>
        <v/>
      </c>
      <c r="BI125" s="158" t="str">
        <f>IF(Tbl.Kosten[[#This Row],[Pnr.]]=BI$7,Tbl.Kosten[[#This Row],[Totaal kosten]],"")</f>
        <v/>
      </c>
      <c r="BJ125" s="158" t="str">
        <f>IF(Tbl.Kosten[[#This Row],[Pnr.]]=BJ$7,Tbl.Kosten[[#This Row],[Totaal kosten]],"")</f>
        <v/>
      </c>
      <c r="BK125" s="158" t="str">
        <f>IF(Tbl.Kosten[[#This Row],[Pnr.]]=BK$7,Tbl.Kosten[[#This Row],[Totaal kosten]],"")</f>
        <v/>
      </c>
      <c r="BL125" s="158" t="str">
        <f>IF(Tbl.Kosten[[#This Row],[Pnr.]]=BL$7,Tbl.Kosten[[#This Row],[Totaal kosten]],"")</f>
        <v/>
      </c>
      <c r="BM125" s="158" t="str">
        <f>IF(Tbl.Kosten[[#This Row],[Pnr.]]=BM$7,Tbl.Kosten[[#This Row],[Totaal kosten]],"")</f>
        <v/>
      </c>
      <c r="BN125" s="158" t="str">
        <f>IF(Tbl.Kosten[[#This Row],[Pnr.]]=BN$7,Tbl.Kosten[[#This Row],[Totaal kosten]],"")</f>
        <v/>
      </c>
      <c r="BO125" s="158" t="str">
        <f>IF(Tbl.Kosten[[#This Row],[Pnr.]]=BO$7,Tbl.Kosten[[#This Row],[Totaal kosten]],"")</f>
        <v/>
      </c>
      <c r="BP125" s="158" t="str">
        <f>IF(Tbl.Kosten[[#This Row],[Pnr.]]=BP$7,Tbl.Kosten[[#This Row],[Totaal kosten]],"")</f>
        <v/>
      </c>
      <c r="BQ125" s="158" t="str">
        <f>IF(Tbl.Kosten[[#This Row],[Pnr.]]=BQ$7,Tbl.Kosten[[#This Row],[Totaal kosten]],"")</f>
        <v/>
      </c>
      <c r="BR125" s="158" t="str">
        <f>IF(Tbl.Kosten[[#This Row],[Pnr.]]=BR$7,Tbl.Kosten[[#This Row],[Totaal kosten]],"")</f>
        <v/>
      </c>
      <c r="BS125" s="158" t="str">
        <f>IF(Tbl.Kosten[[#This Row],[Pnr.]]=BS$7,Tbl.Kosten[[#This Row],[Totaal kosten]],"")</f>
        <v/>
      </c>
      <c r="BT125" s="158" t="str">
        <f>IF(Tbl.Kosten[[#This Row],[Pnr.]]=BT$7,Tbl.Kosten[[#This Row],[Totaal kosten]],"")</f>
        <v/>
      </c>
      <c r="BU125" s="158" t="str">
        <f>IF(Tbl.Kosten[[#This Row],[Pnr.]]=BU$7,Tbl.Kosten[[#This Row],[Totaal kosten]],"")</f>
        <v/>
      </c>
      <c r="BV125" s="158" t="str">
        <f>IF(Tbl.Kosten[[#This Row],[Pnr.]]=BV$7,Tbl.Kosten[[#This Row],[Totaal kosten]],"")</f>
        <v/>
      </c>
      <c r="BW125" s="158" t="str">
        <f>IF(Tbl.Kosten[[#This Row],[Pnr.]]=BW$7,Tbl.Kosten[[#This Row],[Totaal kosten]],"")</f>
        <v/>
      </c>
      <c r="BX125" s="158" t="str">
        <f>IFERROR(_xlfn.XLOOKUP(Tbl.Kosten[[#This Row],[Werkpakketcode]],Tbl.Werkpakketten[Werkpakketcode],Tbl.Werkpakketten[WPnr.],"",0,1),"")</f>
        <v/>
      </c>
      <c r="BY125" s="158" t="str">
        <f>IF(Tbl.Kosten[[#This Row],[WPnr.]]=BY$7,Tbl.Kosten[[#This Row],[Totaal kosten]],"")</f>
        <v/>
      </c>
      <c r="BZ125" s="158" t="str">
        <f>IF(Tbl.Kosten[[#This Row],[WPnr.]]=BZ$7,Tbl.Kosten[[#This Row],[Totaal kosten]],"")</f>
        <v/>
      </c>
      <c r="CA125" s="158" t="str">
        <f>IF(Tbl.Kosten[[#This Row],[WPnr.]]=CA$7,Tbl.Kosten[[#This Row],[Totaal kosten]],"")</f>
        <v/>
      </c>
      <c r="CB125" s="158" t="str">
        <f>IF(Tbl.Kosten[[#This Row],[WPnr.]]=CB$7,Tbl.Kosten[[#This Row],[Totaal kosten]],"")</f>
        <v/>
      </c>
      <c r="CC125" s="158" t="str">
        <f>IF(Tbl.Kosten[[#This Row],[WPnr.]]=CC$7,Tbl.Kosten[[#This Row],[Totaal kosten]],"")</f>
        <v/>
      </c>
      <c r="CD125" s="158" t="str">
        <f>IF(Tbl.Kosten[[#This Row],[WPnr.]]=CD$7,Tbl.Kosten[[#This Row],[Totaal kosten]],"")</f>
        <v/>
      </c>
      <c r="CE125" s="158" t="str">
        <f>IF(Tbl.Kosten[[#This Row],[WPnr.]]=CE$7,Tbl.Kosten[[#This Row],[Totaal kosten]],"")</f>
        <v/>
      </c>
      <c r="CF125" s="158" t="str">
        <f>IF(Tbl.Kosten[[#This Row],[WPnr.]]=CF$7,Tbl.Kosten[[#This Row],[Totaal kosten]],"")</f>
        <v/>
      </c>
      <c r="CG125" s="158" t="str">
        <f>IF(Tbl.Kosten[[#This Row],[WPnr.]]=CG$7,Tbl.Kosten[[#This Row],[Totaal kosten]],"")</f>
        <v/>
      </c>
      <c r="CH125" s="158" t="str">
        <f>IF(Tbl.Kosten[[#This Row],[WPnr.]]=CH$7,Tbl.Kosten[[#This Row],[Totaal kosten]],"")</f>
        <v/>
      </c>
      <c r="CI125" s="158" t="str">
        <f>IF(Tbl.Kosten[[#This Row],[WPnr.]]=CI$7,Tbl.Kosten[[#This Row],[Totaal kosten]],"")</f>
        <v/>
      </c>
      <c r="CJ125" s="158" t="str">
        <f>IF(Tbl.Kosten[[#This Row],[WPnr.]]=CJ$7,Tbl.Kosten[[#This Row],[Totaal kosten]],"")</f>
        <v/>
      </c>
      <c r="CK125" s="158" t="str">
        <f>IF(Tbl.Kosten[[#This Row],[WPnr.]]=CK$7,Tbl.Kosten[[#This Row],[Totaal kosten]],"")</f>
        <v/>
      </c>
      <c r="CL125" s="158" t="str">
        <f>IF(Tbl.Kosten[[#This Row],[WPnr.]]=CL$7,Tbl.Kosten[[#This Row],[Totaal kosten]],"")</f>
        <v/>
      </c>
      <c r="CM125" s="158" t="str">
        <f>IF(Tbl.Kosten[[#This Row],[WPnr.]]=CM$7,Tbl.Kosten[[#This Row],[Totaal kosten]],"")</f>
        <v/>
      </c>
      <c r="CN125" s="158" t="str">
        <f>IF(Tbl.Kosten[[#This Row],[WPnr.]]=CN$7,Tbl.Kosten[[#This Row],[Totaal kosten]],"")</f>
        <v/>
      </c>
      <c r="CO125" s="158" t="str">
        <f>IF(Tbl.Kosten[[#This Row],[WPnr.]]=CO$7,Tbl.Kosten[[#This Row],[Totaal kosten]],"")</f>
        <v/>
      </c>
      <c r="CP125" s="158" t="str">
        <f>IF(Tbl.Kosten[[#This Row],[WPnr.]]=CP$7,Tbl.Kosten[[#This Row],[Totaal kosten]],"")</f>
        <v/>
      </c>
      <c r="CQ125" s="158" t="str">
        <f>IF(Tbl.Kosten[[#This Row],[WPnr.]]=CQ$7,Tbl.Kosten[[#This Row],[Totaal kosten]],"")</f>
        <v/>
      </c>
      <c r="CR125" s="158" t="str">
        <f>IF(Tbl.Kosten[[#This Row],[WPnr.]]=CR$7,Tbl.Kosten[[#This Row],[Totaal kosten]],"")</f>
        <v/>
      </c>
      <c r="CS125" s="158" t="str">
        <f>IF(Tbl.Kosten[[#This Row],[WPnr.]]=CS$7,Tbl.Kosten[[#This Row],[Totaal kosten]],"")</f>
        <v/>
      </c>
      <c r="CT125" s="158" t="str">
        <f>IF(Tbl.Kosten[[#This Row],[WPnr.]]=CT$7,Tbl.Kosten[[#This Row],[Totaal kosten]],"")</f>
        <v/>
      </c>
      <c r="CU125" s="158" t="str">
        <f>IF(Tbl.Kosten[[#This Row],[WPnr.]]=CU$7,Tbl.Kosten[[#This Row],[Totaal kosten]],"")</f>
        <v/>
      </c>
      <c r="CV125" s="158" t="str">
        <f>IF(Tbl.Kosten[[#This Row],[WPnr.]]=CV$7,Tbl.Kosten[[#This Row],[Totaal kosten]],"")</f>
        <v/>
      </c>
      <c r="CW125" s="158" t="str">
        <f>IF(Tbl.Kosten[[#This Row],[WPnr.]]=CW$7,Tbl.Kosten[[#This Row],[Totaal kosten]],"")</f>
        <v/>
      </c>
      <c r="CX125" s="158" t="str">
        <f>IF(Tbl.Kosten[[#This Row],[WPnr.]]=CX$7,Tbl.Kosten[[#This Row],[Totaal kosten]],"")</f>
        <v/>
      </c>
      <c r="CY125" s="158" t="str">
        <f>IF(Tbl.Kosten[[#This Row],[WPnr.]]=CY$7,Tbl.Kosten[[#This Row],[Totaal kosten]],"")</f>
        <v/>
      </c>
      <c r="CZ125" s="158" t="str">
        <f>IF(Tbl.Kosten[[#This Row],[WPnr.]]=CZ$7,Tbl.Kosten[[#This Row],[Totaal kosten]],"")</f>
        <v/>
      </c>
      <c r="DA125" s="158" t="str">
        <f>IF(Tbl.Kosten[[#This Row],[WPnr.]]=DA$7,Tbl.Kosten[[#This Row],[Totaal kosten]],"")</f>
        <v/>
      </c>
      <c r="DB125" s="158" t="str">
        <f>IF(Tbl.Kosten[[#This Row],[WPnr.]]=DB$7,Tbl.Kosten[[#This Row],[Totaal kosten]],"")</f>
        <v/>
      </c>
      <c r="DC125" s="158" t="str">
        <f>IF(Tbl.Kosten[[#This Row],[WPnr.]]=DC$7,Tbl.Kosten[[#This Row],[Totaal kosten]],"")</f>
        <v/>
      </c>
      <c r="DD125" s="158" t="str">
        <f>IF(Tbl.Kosten[[#This Row],[WPnr.]]=DD$7,Tbl.Kosten[[#This Row],[Totaal kosten]],"")</f>
        <v/>
      </c>
      <c r="DE125" s="158" t="str">
        <f>IF(Tbl.Kosten[[#This Row],[WPnr.]]=DE$7,Tbl.Kosten[[#This Row],[Totaal kosten]],"")</f>
        <v/>
      </c>
      <c r="DF125" s="158" t="str">
        <f>IF(Tbl.Kosten[[#This Row],[WPnr.]]=DF$7,Tbl.Kosten[[#This Row],[Totaal kosten]],"")</f>
        <v/>
      </c>
      <c r="DG125" s="158" t="str">
        <f>IF(Tbl.Kosten[[#This Row],[WPnr.]]=DG$7,Tbl.Kosten[[#This Row],[Totaal kosten]],"")</f>
        <v/>
      </c>
      <c r="DH125" s="158" t="str">
        <f>IF(Tbl.Kosten[[#This Row],[WPnr.]]=DH$7,Tbl.Kosten[[#This Row],[Totaal kosten]],"")</f>
        <v/>
      </c>
      <c r="DI125" s="158" t="str">
        <f>IF(Tbl.Kosten[[#This Row],[WPnr.]]=DI$7,Tbl.Kosten[[#This Row],[Totaal kosten]],"")</f>
        <v/>
      </c>
      <c r="DJ125" s="158" t="str">
        <f>IF(Tbl.Kosten[[#This Row],[WPnr.]]=DJ$7,Tbl.Kosten[[#This Row],[Totaal kosten]],"")</f>
        <v/>
      </c>
      <c r="DK125" s="158" t="str">
        <f>IF(Tbl.Kosten[[#This Row],[WPnr.]]=DK$7,Tbl.Kosten[[#This Row],[Totaal kosten]],"")</f>
        <v/>
      </c>
      <c r="DL125" s="158" t="str">
        <f>IF(Tbl.Kosten[[#This Row],[WPnr.]]=DL$7,Tbl.Kosten[[#This Row],[Totaal kosten]],"")</f>
        <v/>
      </c>
      <c r="DM125" s="158" t="str">
        <f>IF(Tbl.Kosten[[#This Row],[WPnr.]]=DM$7,Tbl.Kosten[[#This Row],[Totaal kosten]],"")</f>
        <v/>
      </c>
      <c r="DN125" s="158" t="str">
        <f>IF(Tbl.Kosten[[#This Row],[WPnr.]]=DN$7,Tbl.Kosten[[#This Row],[Totaal kosten]],"")</f>
        <v/>
      </c>
      <c r="DO125" s="158" t="str">
        <f>IF(Tbl.Kosten[[#This Row],[WPnr.]]=DO$7,Tbl.Kosten[[#This Row],[Totaal kosten]],"")</f>
        <v/>
      </c>
      <c r="DP125" s="158" t="str">
        <f>IF(Tbl.Kosten[[#This Row],[WPnr.]]=DP$7,Tbl.Kosten[[#This Row],[Totaal kosten]],"")</f>
        <v/>
      </c>
      <c r="DQ125" s="158" t="str">
        <f>IF(Tbl.Kosten[[#This Row],[WPnr.]]=DQ$7,Tbl.Kosten[[#This Row],[Totaal kosten]],"")</f>
        <v/>
      </c>
      <c r="DR125" s="158" t="str">
        <f>IF(Tbl.Kosten[[#This Row],[WPnr.]]=DR$7,Tbl.Kosten[[#This Row],[Totaal kosten]],"")</f>
        <v/>
      </c>
      <c r="DS125" s="158" t="str">
        <f>IF(Tbl.Kosten[[#This Row],[WPnr.]]=DS$7,Tbl.Kosten[[#This Row],[Totaal kosten]],"")</f>
        <v/>
      </c>
      <c r="DT125" s="158" t="str">
        <f>IF(Tbl.Kosten[[#This Row],[WPnr.]]=DT$7,Tbl.Kosten[[#This Row],[Totaal kosten]],"")</f>
        <v/>
      </c>
      <c r="DU125" s="158" t="str">
        <f>IF(Tbl.Kosten[[#This Row],[WPnr.]]=DU$7,Tbl.Kosten[[#This Row],[Totaal kosten]],"")</f>
        <v/>
      </c>
      <c r="DV125" s="158" t="str">
        <f>IF(Tbl.Kosten[[#This Row],[WPnr.]]=DV$7,Tbl.Kosten[[#This Row],[Totaal kosten]],"")</f>
        <v/>
      </c>
      <c r="DW125" s="160" t="str">
        <f>IFERROR(_xlfn.XLOOKUP(Tbl.Kosten[[#This Row],[Kostensoort]],Tbl.Kostensoorten[Kostensoorten],Tbl.Kostensoorten[KSnr.],"",0,1),"")</f>
        <v/>
      </c>
      <c r="DX125" s="160" t="str">
        <f>IF(Tbl.Kosten[[#This Row],[KSnr.]]=DX$7,Tbl.Kosten[[#This Row],[Totaal kosten]],"")</f>
        <v/>
      </c>
      <c r="DY125" s="160" t="str">
        <f>IF(Tbl.Kosten[[#This Row],[KSnr.]]=DY$7,Tbl.Kosten[[#This Row],[Totaal kosten]],"")</f>
        <v/>
      </c>
      <c r="DZ125" s="160" t="str">
        <f>IF(Tbl.Kosten[[#This Row],[KSnr.]]=DZ$7,Tbl.Kosten[[#This Row],[Totaal kosten]],"")</f>
        <v/>
      </c>
      <c r="EA125" s="160" t="str">
        <f>IF(Tbl.Kosten[[#This Row],[KSnr.]]=EA$7,Tbl.Kosten[[#This Row],[Totaal kosten]],"")</f>
        <v/>
      </c>
      <c r="EB125" s="160" t="str">
        <f>IF(Tbl.Kosten[[#This Row],[KSnr.]]=EB$7,Tbl.Kosten[[#This Row],[Totaal kosten]],"")</f>
        <v/>
      </c>
      <c r="EC125" s="160" t="str">
        <f>IF(Tbl.Kosten[[#This Row],[KSnr.]]=EC$7,Tbl.Kosten[[#This Row],[Totaal kosten]],"")</f>
        <v/>
      </c>
      <c r="ED125" s="160" t="str">
        <f>IF(Tbl.Kosten[[#This Row],[KSnr.]]=ED$7,Tbl.Kosten[[#This Row],[Totaal kosten]],"")</f>
        <v/>
      </c>
      <c r="EE125" s="160" t="str">
        <f>IF(Tbl.Kosten[[#This Row],[KSnr.]]=EE$7,Tbl.Kosten[[#This Row],[Totaal kosten]],"")</f>
        <v/>
      </c>
      <c r="EF125" s="160" t="str">
        <f>IF(Tbl.Kosten[[#This Row],[KSnr.]]=EF$7,Tbl.Kosten[[#This Row],[Totaal kosten]],"")</f>
        <v/>
      </c>
      <c r="EG125" s="160" t="str">
        <f>IF(Tbl.Kosten[[#This Row],[KSnr.]]=EG$7,Tbl.Kosten[[#This Row],[Totaal kosten]],"")</f>
        <v/>
      </c>
      <c r="EH125" s="160" t="str">
        <f>IF(Tbl.Kosten[[#This Row],[KSnr.]]=EH$7,Tbl.Kosten[[#This Row],[Totaal kosten]],"")</f>
        <v/>
      </c>
      <c r="EI125" s="160" t="str">
        <f>IF(Tbl.Kosten[[#This Row],[KSnr.]]=EI$7,Tbl.Kosten[[#This Row],[Totaal kosten]],"")</f>
        <v/>
      </c>
      <c r="EJ125" s="160" t="str">
        <f>IF(Tbl.Kosten[[#This Row],[KSnr.]]=EJ$7,Tbl.Kosten[[#This Row],[Totaal kosten]],"")</f>
        <v/>
      </c>
      <c r="EK125" s="160" t="str">
        <f>IF(Tbl.Kosten[[#This Row],[KSnr.]]=EK$7,Tbl.Kosten[[#This Row],[Totaal kosten]],"")</f>
        <v/>
      </c>
      <c r="EL125" s="160" t="str">
        <f>IF(Tbl.Kosten[[#This Row],[KSnr.]]=EL$7,Tbl.Kosten[[#This Row],[Totaal kosten]],"")</f>
        <v/>
      </c>
      <c r="EM125" s="160" t="str">
        <f>IF(Tbl.Kosten[[#This Row],[KSnr.]]=EM$7,Tbl.Kosten[[#This Row],[Totaal kosten]],"")</f>
        <v/>
      </c>
      <c r="EN125" s="160" t="str">
        <f>IF(Tbl.Kosten[[#This Row],[KSnr.]]=EN$7,Tbl.Kosten[[#This Row],[Totaal kosten]],"")</f>
        <v/>
      </c>
      <c r="EO125" s="160" t="str">
        <f>IF(Tbl.Kosten[[#This Row],[KSnr.]]=EO$7,Tbl.Kosten[[#This Row],[Totaal kosten]],"")</f>
        <v/>
      </c>
      <c r="EP125" s="160" t="str">
        <f>IF(Tbl.Kosten[[#This Row],[KSnr.]]=EP$7,Tbl.Kosten[[#This Row],[Totaal kosten]],"")</f>
        <v/>
      </c>
      <c r="EQ125" s="160" t="str">
        <f>IF(Tbl.Kosten[[#This Row],[KSnr.]]=EQ$7,Tbl.Kosten[[#This Row],[Totaal kosten]],"")</f>
        <v/>
      </c>
      <c r="ER125" s="154" t="str">
        <f>IFERROR(_xlfn.XLOOKUP(Tbl.Kosten[[#This Row],[Subsidieactiviteit]],Tbl.Subsidiehoogte[Subsidieactiviteit],Tbl.Subsidiehoogte[SAnr.],"",0,1),"")</f>
        <v/>
      </c>
      <c r="ES125" s="160" t="str">
        <f>IF(Tbl.Kosten[[#This Row],[Sanr.]]=ES$7,Tbl.Kosten[[#This Row],[Totaal kosten]],"")</f>
        <v/>
      </c>
      <c r="ET125" s="160" t="str">
        <f>IF(Tbl.Kosten[[#This Row],[Sanr.]]=ET$7,Tbl.Kosten[[#This Row],[Totaal kosten]],"")</f>
        <v/>
      </c>
      <c r="EU125" s="160" t="str">
        <f>IF(Tbl.Kosten[[#This Row],[Sanr.]]=EU$7,Tbl.Kosten[[#This Row],[Totaal kosten]],"")</f>
        <v/>
      </c>
      <c r="EV125" s="160" t="str">
        <f>IF(Tbl.Kosten[[#This Row],[Sanr.]]=EV$7,Tbl.Kosten[[#This Row],[Totaal kosten]],"")</f>
        <v/>
      </c>
      <c r="EW125" s="160" t="str">
        <f>IF(Tbl.Kosten[[#This Row],[Sanr.]]=EW$7,Tbl.Kosten[[#This Row],[Totaal kosten]],"")</f>
        <v/>
      </c>
      <c r="EX125" s="160" t="str">
        <f>IF(Tbl.Kosten[[#This Row],[Sanr.]]=EX$7,Tbl.Kosten[[#This Row],[Totaal kosten]],"")</f>
        <v/>
      </c>
      <c r="EY125" s="160" t="str">
        <f>IF(Tbl.Kosten[[#This Row],[Sanr.]]=EY$7,Tbl.Kosten[[#This Row],[Totaal kosten]],"")</f>
        <v/>
      </c>
      <c r="EZ125" s="160" t="str">
        <f>IF(Tbl.Kosten[[#This Row],[Sanr.]]=EZ$7,Tbl.Kosten[[#This Row],[Totaal kosten]],"")</f>
        <v/>
      </c>
      <c r="FA125" s="160" t="str">
        <f>IF(Tbl.Kosten[[#This Row],[Sanr.]]=FA$7,Tbl.Kosten[[#This Row],[Totaal kosten]],"")</f>
        <v/>
      </c>
      <c r="FB125" s="160" t="str">
        <f>IF(Tbl.Kosten[[#This Row],[Sanr.]]=FB$7,Tbl.Kosten[[#This Row],[Totaal kosten]],"")</f>
        <v/>
      </c>
      <c r="FC125" s="160" t="str">
        <f>IF(Tbl.Kosten[[#This Row],[Sanr.]]=FC$7,Tbl.Kosten[[#This Row],[Totaal kosten]],"")</f>
        <v/>
      </c>
      <c r="FD125" s="160" t="str">
        <f>IF(Tbl.Kosten[[#This Row],[Sanr.]]=FD$7,Tbl.Kosten[[#This Row],[Totaal kosten]],"")</f>
        <v/>
      </c>
      <c r="FE125" s="160" t="str">
        <f>IF(Tbl.Kosten[[#This Row],[Sanr.]]=FE$7,Tbl.Kosten[[#This Row],[Totaal kosten]],"")</f>
        <v/>
      </c>
      <c r="FF125" s="160" t="str">
        <f>IF(Tbl.Kosten[[#This Row],[Sanr.]]=FF$7,Tbl.Kosten[[#This Row],[Totaal kosten]],"")</f>
        <v/>
      </c>
      <c r="FG125" s="160" t="str">
        <f>IF(Tbl.Kosten[[#This Row],[Sanr.]]=FG$7,Tbl.Kosten[[#This Row],[Totaal kosten]],"")</f>
        <v/>
      </c>
      <c r="FH125" s="160" t="str">
        <f>IF(Tbl.Kosten[[#This Row],[Sanr.]]=FH$7,Tbl.Kosten[[#This Row],[Totaal kosten]],"")</f>
        <v/>
      </c>
      <c r="FI125" s="160" t="str">
        <f>IF(Tbl.Kosten[[#This Row],[Sanr.]]=FI$7,Tbl.Kosten[[#This Row],[Totaal kosten]],"")</f>
        <v/>
      </c>
      <c r="FJ125" s="160" t="str">
        <f>IF(Tbl.Kosten[[#This Row],[Sanr.]]=FJ$7,Tbl.Kosten[[#This Row],[Totaal kosten]],"")</f>
        <v/>
      </c>
      <c r="FK125" s="160" t="str">
        <f>IF(Tbl.Kosten[[#This Row],[Sanr.]]=FK$7,Tbl.Kosten[[#This Row],[Totaal kosten]],"")</f>
        <v/>
      </c>
      <c r="FL125" s="160" t="str">
        <f>IF(Tbl.Kosten[[#This Row],[Sanr.]]=FL$7,Tbl.Kosten[[#This Row],[Totaal kosten]],"")</f>
        <v/>
      </c>
      <c r="FM125" s="160" t="str">
        <f>IF(Tbl.Kosten[[#This Row],[Sanr.]]=FM$7,Tbl.Kosten[[#This Row],[Totaal kosten]],"")</f>
        <v/>
      </c>
      <c r="FN125" s="160" t="str">
        <f>IF(Tbl.Kosten[[#This Row],[Sanr.]]=FN$7,Tbl.Kosten[[#This Row],[Totaal kosten]],"")</f>
        <v/>
      </c>
      <c r="FO125" s="160" t="str">
        <f>IF(Tbl.Kosten[[#This Row],[Sanr.]]=FO$7,Tbl.Kosten[[#This Row],[Totaal kosten]],"")</f>
        <v/>
      </c>
      <c r="FP125" s="160" t="str">
        <f>IF(Tbl.Kosten[[#This Row],[Sanr.]]=FP$7,Tbl.Kosten[[#This Row],[Totaal kosten]],"")</f>
        <v/>
      </c>
      <c r="FQ125" s="160" t="str">
        <f>IF(Tbl.Kosten[[#This Row],[Sanr.]]=FQ$7,Tbl.Kosten[[#This Row],[Totaal kosten]],"")</f>
        <v/>
      </c>
      <c r="FR125" s="160" t="str">
        <f>IF(Tbl.Kosten[[#This Row],[Sanr.]]=FR$7,Tbl.Kosten[[#This Row],[Totaal kosten]],"")</f>
        <v/>
      </c>
      <c r="FS125" s="160" t="str">
        <f>IF(Tbl.Kosten[[#This Row],[Sanr.]]=FS$7,Tbl.Kosten[[#This Row],[Totaal kosten]],"")</f>
        <v/>
      </c>
      <c r="FT125" s="160" t="str">
        <f>IF(Tbl.Kosten[[#This Row],[Sanr.]]=FT$7,Tbl.Kosten[[#This Row],[Totaal kosten]],"")</f>
        <v/>
      </c>
      <c r="FU125" s="160" t="str">
        <f>IF(Tbl.Kosten[[#This Row],[Sanr.]]=FU$7,Tbl.Kosten[[#This Row],[Totaal kosten]],"")</f>
        <v/>
      </c>
      <c r="FV125" s="160" t="str">
        <f>IF(Tbl.Kosten[[#This Row],[Sanr.]]=FV$7,Tbl.Kosten[[#This Row],[Totaal kosten]],"")</f>
        <v/>
      </c>
      <c r="FW125" s="160" t="str">
        <f>IFERROR(_xlfn.XLOOKUP(Tbl.Kosten[[#This Row],[Activiteitencode]],Tbl.Activiteiten[Activiteitcode],Tbl.Activiteiten[Anr.],"",0,1),"")</f>
        <v/>
      </c>
      <c r="FX125" s="181" t="str">
        <f>_xlfn.CONCAT(Tbl.Kosten[[#This Row],[Pnr.]],Tbl.Kosten[[#This Row],[Sanr.]])</f>
        <v>P1</v>
      </c>
      <c r="FY125" s="160">
        <f>Tbl.Kosten[[#This Row],[Totaal kosten]]-Tbl.Kosten[[#This Row],[Subsidie]]</f>
        <v>0</v>
      </c>
      <c r="FZ125" s="160">
        <f>IF(Tbl.Kosten[[#This Row],[Pnr.]]=FZ$7,Tbl.Kosten[[#This Row],[Te financieren]],"")</f>
        <v>0</v>
      </c>
      <c r="GA125" s="160" t="str">
        <f>IF(Tbl.Kosten[[#This Row],[Pnr.]]=GA$7,Tbl.Kosten[[#This Row],[Te financieren]],"")</f>
        <v/>
      </c>
      <c r="GB125" s="160" t="str">
        <f>IF(Tbl.Kosten[[#This Row],[Pnr.]]=GB$7,Tbl.Kosten[[#This Row],[Te financieren]],"")</f>
        <v/>
      </c>
      <c r="GC125" s="160" t="str">
        <f>IF(Tbl.Kosten[[#This Row],[Pnr.]]=GC$7,Tbl.Kosten[[#This Row],[Te financieren]],"")</f>
        <v/>
      </c>
      <c r="GD125" s="160" t="str">
        <f>IF(Tbl.Kosten[[#This Row],[Pnr.]]=GD$7,Tbl.Kosten[[#This Row],[Te financieren]],"")</f>
        <v/>
      </c>
      <c r="GE125" s="160" t="str">
        <f>IF(Tbl.Kosten[[#This Row],[Pnr.]]=GE$7,Tbl.Kosten[[#This Row],[Te financieren]],"")</f>
        <v/>
      </c>
      <c r="GF125" s="160" t="str">
        <f>IF(Tbl.Kosten[[#This Row],[Pnr.]]=GF$7,Tbl.Kosten[[#This Row],[Te financieren]],"")</f>
        <v/>
      </c>
      <c r="GG125" s="160" t="str">
        <f>IF(Tbl.Kosten[[#This Row],[Pnr.]]=GG$7,Tbl.Kosten[[#This Row],[Te financieren]],"")</f>
        <v/>
      </c>
      <c r="GH125" s="160" t="str">
        <f>IF(Tbl.Kosten[[#This Row],[Pnr.]]=GH$7,Tbl.Kosten[[#This Row],[Te financieren]],"")</f>
        <v/>
      </c>
      <c r="GI125" s="160" t="str">
        <f>IF(Tbl.Kosten[[#This Row],[Pnr.]]=GI$7,Tbl.Kosten[[#This Row],[Te financieren]],"")</f>
        <v/>
      </c>
      <c r="GJ125" s="160" t="str">
        <f>IF(Tbl.Kosten[[#This Row],[Pnr.]]=GJ$7,Tbl.Kosten[[#This Row],[Te financieren]],"")</f>
        <v/>
      </c>
      <c r="GK125" s="160" t="str">
        <f>IF(Tbl.Kosten[[#This Row],[Pnr.]]=GK$7,Tbl.Kosten[[#This Row],[Te financieren]],"")</f>
        <v/>
      </c>
      <c r="GL125" s="160" t="str">
        <f>IF(Tbl.Kosten[[#This Row],[Pnr.]]=GL$7,Tbl.Kosten[[#This Row],[Te financieren]],"")</f>
        <v/>
      </c>
      <c r="GM125" s="160" t="str">
        <f>IF(Tbl.Kosten[[#This Row],[Pnr.]]=GM$7,Tbl.Kosten[[#This Row],[Te financieren]],"")</f>
        <v/>
      </c>
      <c r="GN125" s="160" t="str">
        <f>IF(Tbl.Kosten[[#This Row],[Pnr.]]=GN$7,Tbl.Kosten[[#This Row],[Te financieren]],"")</f>
        <v/>
      </c>
      <c r="GO125" s="160" t="str">
        <f>IF(Tbl.Kosten[[#This Row],[Pnr.]]=GO$7,Tbl.Kosten[[#This Row],[Te financieren]],"")</f>
        <v/>
      </c>
      <c r="GP125" s="160" t="str">
        <f>IF(Tbl.Kosten[[#This Row],[Pnr.]]=GP$7,Tbl.Kosten[[#This Row],[Te financieren]],"")</f>
        <v/>
      </c>
      <c r="GQ125" s="160" t="str">
        <f>IF(Tbl.Kosten[[#This Row],[Pnr.]]=GQ$7,Tbl.Kosten[[#This Row],[Te financieren]],"")</f>
        <v/>
      </c>
      <c r="GR125" s="160" t="str">
        <f>IF(Tbl.Kosten[[#This Row],[Pnr.]]=GR$7,Tbl.Kosten[[#This Row],[Te financieren]],"")</f>
        <v/>
      </c>
      <c r="GS125" s="160" t="str">
        <f>IF(Tbl.Kosten[[#This Row],[Pnr.]]=GS$7,Tbl.Kosten[[#This Row],[Te financieren]],"")</f>
        <v/>
      </c>
      <c r="GT125" s="160" t="str">
        <f>IF(Tbl.Kosten[[#This Row],[Pnr.]]=GT$7,Tbl.Kosten[[#This Row],[Te financieren]],"")</f>
        <v/>
      </c>
      <c r="GU125" s="160" t="str">
        <f>IF(Tbl.Kosten[[#This Row],[Pnr.]]=GU$7,Tbl.Kosten[[#This Row],[Te financieren]],"")</f>
        <v/>
      </c>
      <c r="GV125" s="160" t="str">
        <f>IF(Tbl.Kosten[[#This Row],[Pnr.]]=GV$7,Tbl.Kosten[[#This Row],[Te financieren]],"")</f>
        <v/>
      </c>
      <c r="GW125" s="160" t="str">
        <f>IF(Tbl.Kosten[[#This Row],[Pnr.]]=GW$7,Tbl.Kosten[[#This Row],[Te financieren]],"")</f>
        <v/>
      </c>
      <c r="GX125" s="160" t="str">
        <f>IF(Tbl.Kosten[[#This Row],[Pnr.]]=GX$7,Tbl.Kosten[[#This Row],[Te financieren]],"")</f>
        <v/>
      </c>
      <c r="GY125" s="160" t="str">
        <f>IF(Tbl.Kosten[[#This Row],[Pnr.]]=GY$7,Tbl.Kosten[[#This Row],[Te financieren]],"")</f>
        <v/>
      </c>
      <c r="GZ125" s="160" t="str">
        <f>IF(Tbl.Kosten[[#This Row],[Pnr.]]=GZ$7,Tbl.Kosten[[#This Row],[Te financieren]],"")</f>
        <v/>
      </c>
      <c r="HA125" s="160" t="str">
        <f>IF(Tbl.Kosten[[#This Row],[Pnr.]]=HA$7,Tbl.Kosten[[#This Row],[Te financieren]],"")</f>
        <v/>
      </c>
      <c r="HB125" s="160" t="str">
        <f>IF(Tbl.Kosten[[#This Row],[Pnr.]]=HB$7,Tbl.Kosten[[#This Row],[Te financieren]],"")</f>
        <v/>
      </c>
      <c r="HC125" s="160" t="str">
        <f>IF(Tbl.Kosten[[#This Row],[Pnr.]]=HC$7,Tbl.Kosten[[#This Row],[Te financieren]],"")</f>
        <v/>
      </c>
      <c r="HD125" s="160" t="str">
        <f>IF(Tbl.Kosten[[#This Row],[Pnr.]]=HD$7,Tbl.Kosten[[#This Row],[Te financieren]],"")</f>
        <v/>
      </c>
      <c r="HE125" s="160" t="str">
        <f>IF(Tbl.Kosten[[#This Row],[Pnr.]]=HE$7,Tbl.Kosten[[#This Row],[Te financieren]],"")</f>
        <v/>
      </c>
      <c r="HF125" s="160" t="str">
        <f>IF(Tbl.Kosten[[#This Row],[Pnr.]]=HF$7,Tbl.Kosten[[#This Row],[Te financieren]],"")</f>
        <v/>
      </c>
      <c r="HG125" s="160" t="str">
        <f>IF(Tbl.Kosten[[#This Row],[Pnr.]]=HG$7,Tbl.Kosten[[#This Row],[Te financieren]],"")</f>
        <v/>
      </c>
      <c r="HH125" s="160" t="str">
        <f>IF(Tbl.Kosten[[#This Row],[Pnr.]]=HH$7,Tbl.Kosten[[#This Row],[Te financieren]],"")</f>
        <v/>
      </c>
      <c r="HI125" s="160" t="str">
        <f>IF(Tbl.Kosten[[#This Row],[Pnr.]]=HI$7,Tbl.Kosten[[#This Row],[Te financieren]],"")</f>
        <v/>
      </c>
      <c r="HJ125" s="160" t="str">
        <f>IF(Tbl.Kosten[[#This Row],[Pnr.]]=HJ$7,Tbl.Kosten[[#This Row],[Te financieren]],"")</f>
        <v/>
      </c>
      <c r="HK125" s="160" t="str">
        <f>IF(Tbl.Kosten[[#This Row],[Pnr.]]=HK$7,Tbl.Kosten[[#This Row],[Te financieren]],"")</f>
        <v/>
      </c>
      <c r="HL125" s="160" t="str">
        <f>IF(Tbl.Kosten[[#This Row],[Pnr.]]=HL$7,Tbl.Kosten[[#This Row],[Te financieren]],"")</f>
        <v/>
      </c>
      <c r="HM125" s="160" t="str">
        <f>IF(Tbl.Kosten[[#This Row],[Pnr.]]=HM$7,Tbl.Kosten[[#This Row],[Te financieren]],"")</f>
        <v/>
      </c>
      <c r="HN125" s="160" t="str">
        <f>IF(Tbl.Kosten[[#This Row],[Pnr.]]=HN$7,Tbl.Kosten[[#This Row],[Te financieren]],"")</f>
        <v/>
      </c>
      <c r="HO125" s="160" t="str">
        <f>IF(Tbl.Kosten[[#This Row],[Pnr.]]=HO$7,Tbl.Kosten[[#This Row],[Te financieren]],"")</f>
        <v/>
      </c>
      <c r="HP125" s="160" t="str">
        <f>IF(Tbl.Kosten[[#This Row],[Pnr.]]=HP$7,Tbl.Kosten[[#This Row],[Te financieren]],"")</f>
        <v/>
      </c>
      <c r="HQ125" s="160" t="str">
        <f>IF(Tbl.Kosten[[#This Row],[Pnr.]]=HQ$7,Tbl.Kosten[[#This Row],[Te financieren]],"")</f>
        <v/>
      </c>
      <c r="HR125" s="160" t="str">
        <f>IF(Tbl.Kosten[[#This Row],[Pnr.]]=HR$7,Tbl.Kosten[[#This Row],[Te financieren]],"")</f>
        <v/>
      </c>
      <c r="HS125" s="160" t="str">
        <f>IF(Tbl.Kosten[[#This Row],[Pnr.]]=HS$7,Tbl.Kosten[[#This Row],[Te financieren]],"")</f>
        <v/>
      </c>
      <c r="HT125" s="160" t="str">
        <f>IF(Tbl.Kosten[[#This Row],[Pnr.]]=HT$7,Tbl.Kosten[[#This Row],[Te financieren]],"")</f>
        <v/>
      </c>
      <c r="HU125" s="160" t="str">
        <f>IF(Tbl.Kosten[[#This Row],[Pnr.]]=HU$7,Tbl.Kosten[[#This Row],[Te financieren]],"")</f>
        <v/>
      </c>
      <c r="HV125" s="160" t="str">
        <f>IF(Tbl.Kosten[[#This Row],[Pnr.]]=HV$7,Tbl.Kosten[[#This Row],[Te financieren]],"")</f>
        <v/>
      </c>
      <c r="HW125" s="160" t="str">
        <f>IF(Tbl.Kosten[[#This Row],[Pnr.]]=HW$7,Tbl.Kosten[[#This Row],[Te financieren]],"")</f>
        <v/>
      </c>
    </row>
    <row r="126" spans="2:231" x14ac:dyDescent="0.3">
      <c r="B126" s="144"/>
      <c r="C126" s="147"/>
      <c r="D126" s="146"/>
      <c r="E126" s="147"/>
      <c r="F126" s="145"/>
      <c r="G126" s="11" t="str">
        <f>IF(Tbl.Kosten[[#This Row],[Medewerker e/o 
functie]]&lt;&gt;"",_xlfn.XLOOKUP(Tbl.Kosten[[#This Row],[Medewerker e/o 
functie]],Tbl.Uurtarief[Medewerker en/of functie],Tbl.Uurtarief[Uurtarief],"",0,1),"")</f>
        <v/>
      </c>
      <c r="H126" s="121">
        <f>IFERROR(Tbl.Kosten[[#This Row],[Uren]]*Tbl.Kosten[[#This Row],[Uurtarief]],0)</f>
        <v>0</v>
      </c>
      <c r="I126" s="119" t="str">
        <f>IF(Tbl.Kosten[[#This Row],[Subtotaal uren]]&lt;&gt;0,_xlfn.XLOOKUP(Tbl.Kosten[[#This Row],[Medewerker e/o 
functie]],Tbl.Uurtarief[Medewerker en/of functie],Tbl.Uurtarief[Kostensoort arbeid],"",0,1),"")</f>
        <v/>
      </c>
      <c r="J126" s="147"/>
      <c r="K126" s="145"/>
      <c r="L126" s="149" t="str">
        <f>IF(Tbl.Kosten[[#This Row],[Activum]]&lt;&gt;"",_xlfn.XLOOKUP(Tbl.Kosten[[#This Row],[Activum]],Tbl.Afschrijvingskosten[Activum],Tbl.Afschrijvingskosten[Tarief per afschrijvings-eenheid],"",0,1),"")</f>
        <v/>
      </c>
      <c r="M126" s="122">
        <f>IFERROR(Tbl.Kosten[[#This Row],[Een-
heden]]*Tbl.Kosten[[#This Row],[Afschrijvings-
tarief]],0)</f>
        <v>0</v>
      </c>
      <c r="N126" s="122" t="str">
        <f>IF(Tbl.Kosten[[#This Row],[Subtotaal afschrijving]]&lt;&gt;0,Lijsten!A124,"")</f>
        <v/>
      </c>
      <c r="O126" s="150"/>
      <c r="P126" s="145"/>
      <c r="Q126" s="148"/>
      <c r="R126" s="122">
        <f>IFERROR(Tbl.Kosten[[#This Row],[Aantal]]*Tbl.Kosten[[#This Row],[Tarief]],0)</f>
        <v>0</v>
      </c>
      <c r="S126" s="8">
        <f>IFERROR(Tbl.Kosten[[#This Row],[Subtotaal overige kosten]]+Tbl.Kosten[[#This Row],[Subtotaal uren]]+Tbl.Kosten[[#This Row],[Subtotaal afschrijving]],0)</f>
        <v>0</v>
      </c>
      <c r="T126" s="8">
        <f>IFERROR(Tbl.Kosten[[#This Row],[Totaal kosten]]*Tbl.Kosten[[#This Row],[Subsidie%]],0)</f>
        <v>0</v>
      </c>
      <c r="U126" s="4" t="str" cm="1">
        <f t="array" ref="U126">IFERROR(_xlfn.IFS(Tbl.Kosten[[#This Row],[Subtotaal uren]]&lt;&gt;0,Tbl.Kosten[[#This Row],[Kostensoort arbeid]],Tbl.Kosten[[#This Row],[Subtotaal afschrijving]]&lt;&gt;0,Tbl.Kosten[[#This Row],[Kostensoort afschrijving]],Tbl.Kosten[[#This Row],[Subtotaal overige kosten]]&lt;&gt;0,Tbl.Kosten[[#This Row],[Kostensoort overig]]),"")</f>
        <v/>
      </c>
      <c r="V126" s="4" t="str">
        <f>IFERROR(_xlfn.XLOOKUP(Tbl.Kosten[[#This Row],[Activiteitencode]],Tbl.Activiteiten[Activiteitcode],Tbl.Activiteiten[Werkpakketcode],"",0,1),"")</f>
        <v/>
      </c>
      <c r="W126" s="4" t="str">
        <f>IFERROR(_xlfn.XLOOKUP(Tbl.Kosten[[#This Row],[Werkpakketcode]],Tbl.Werkpakketten[Werkpakketcode],Tbl.Werkpakketten[Subsidiabele activiteit],"",0,1),"")</f>
        <v/>
      </c>
      <c r="X126" s="12">
        <f>IFERROR(_xlfn.XLOOKUP(Tbl.Kosten[[#This Row],[Sanr.]],Tbl.Subsidiehoogte[SAnr.],Tbl.Subsidiehoogte[Sub. Percentage],0,0,1),0)</f>
        <v>0</v>
      </c>
      <c r="Y126" s="154" t="str">
        <f>IFERROR(_xlfn.XLOOKUP(Tbl.Kosten[[#This Row],[Partnercode]],Tbl.Projectpartners[Partnercode],Tbl.Projectpartners[PNr.],"",0,1),"")</f>
        <v>P1</v>
      </c>
      <c r="Z126" s="158">
        <f>IF(Tbl.Kosten[[#This Row],[Pnr.]]=Z$7,Tbl.Kosten[[#This Row],[Totaal kosten]],"")</f>
        <v>0</v>
      </c>
      <c r="AA126" s="158" t="str">
        <f>IF(Tbl.Kosten[[#This Row],[Pnr.]]=AA$7,Tbl.Kosten[[#This Row],[Totaal kosten]],"")</f>
        <v/>
      </c>
      <c r="AB126" s="158" t="str">
        <f>IF(Tbl.Kosten[[#This Row],[Pnr.]]=AB$7,Tbl.Kosten[[#This Row],[Totaal kosten]],"")</f>
        <v/>
      </c>
      <c r="AC126" s="158" t="str">
        <f>IF(Tbl.Kosten[[#This Row],[Pnr.]]=AC$7,Tbl.Kosten[[#This Row],[Totaal kosten]],"")</f>
        <v/>
      </c>
      <c r="AD126" s="158" t="str">
        <f>IF(Tbl.Kosten[[#This Row],[Pnr.]]=AD$7,Tbl.Kosten[[#This Row],[Totaal kosten]],"")</f>
        <v/>
      </c>
      <c r="AE126" s="158" t="str">
        <f>IF(Tbl.Kosten[[#This Row],[Pnr.]]=AE$7,Tbl.Kosten[[#This Row],[Totaal kosten]],"")</f>
        <v/>
      </c>
      <c r="AF126" s="158" t="str">
        <f>IF(Tbl.Kosten[[#This Row],[Pnr.]]=AF$7,Tbl.Kosten[[#This Row],[Totaal kosten]],"")</f>
        <v/>
      </c>
      <c r="AG126" s="158" t="str">
        <f>IF(Tbl.Kosten[[#This Row],[Pnr.]]=AG$7,Tbl.Kosten[[#This Row],[Totaal kosten]],"")</f>
        <v/>
      </c>
      <c r="AH126" s="158" t="str">
        <f>IF(Tbl.Kosten[[#This Row],[Pnr.]]=AH$7,Tbl.Kosten[[#This Row],[Totaal kosten]],"")</f>
        <v/>
      </c>
      <c r="AI126" s="158" t="str">
        <f>IF(Tbl.Kosten[[#This Row],[Pnr.]]=AI$7,Tbl.Kosten[[#This Row],[Totaal kosten]],"")</f>
        <v/>
      </c>
      <c r="AJ126" s="158" t="str">
        <f>IF(Tbl.Kosten[[#This Row],[Pnr.]]=AJ$7,Tbl.Kosten[[#This Row],[Totaal kosten]],"")</f>
        <v/>
      </c>
      <c r="AK126" s="158" t="str">
        <f>IF(Tbl.Kosten[[#This Row],[Pnr.]]=AK$7,Tbl.Kosten[[#This Row],[Totaal kosten]],"")</f>
        <v/>
      </c>
      <c r="AL126" s="158" t="str">
        <f>IF(Tbl.Kosten[[#This Row],[Pnr.]]=AL$7,Tbl.Kosten[[#This Row],[Totaal kosten]],"")</f>
        <v/>
      </c>
      <c r="AM126" s="158" t="str">
        <f>IF(Tbl.Kosten[[#This Row],[Pnr.]]=AM$7,Tbl.Kosten[[#This Row],[Totaal kosten]],"")</f>
        <v/>
      </c>
      <c r="AN126" s="158" t="str">
        <f>IF(Tbl.Kosten[[#This Row],[Pnr.]]=AN$7,Tbl.Kosten[[#This Row],[Totaal kosten]],"")</f>
        <v/>
      </c>
      <c r="AO126" s="158" t="str">
        <f>IF(Tbl.Kosten[[#This Row],[Pnr.]]=AO$7,Tbl.Kosten[[#This Row],[Totaal kosten]],"")</f>
        <v/>
      </c>
      <c r="AP126" s="158" t="str">
        <f>IF(Tbl.Kosten[[#This Row],[Pnr.]]=AP$7,Tbl.Kosten[[#This Row],[Totaal kosten]],"")</f>
        <v/>
      </c>
      <c r="AQ126" s="158" t="str">
        <f>IF(Tbl.Kosten[[#This Row],[Pnr.]]=AQ$7,Tbl.Kosten[[#This Row],[Totaal kosten]],"")</f>
        <v/>
      </c>
      <c r="AR126" s="158" t="str">
        <f>IF(Tbl.Kosten[[#This Row],[Pnr.]]=AR$7,Tbl.Kosten[[#This Row],[Totaal kosten]],"")</f>
        <v/>
      </c>
      <c r="AS126" s="158" t="str">
        <f>IF(Tbl.Kosten[[#This Row],[Pnr.]]=AS$7,Tbl.Kosten[[#This Row],[Totaal kosten]],"")</f>
        <v/>
      </c>
      <c r="AT126" s="158" t="str">
        <f>IF(Tbl.Kosten[[#This Row],[Pnr.]]=AT$7,Tbl.Kosten[[#This Row],[Totaal kosten]],"")</f>
        <v/>
      </c>
      <c r="AU126" s="158" t="str">
        <f>IF(Tbl.Kosten[[#This Row],[Pnr.]]=AU$7,Tbl.Kosten[[#This Row],[Totaal kosten]],"")</f>
        <v/>
      </c>
      <c r="AV126" s="158" t="str">
        <f>IF(Tbl.Kosten[[#This Row],[Pnr.]]=AV$7,Tbl.Kosten[[#This Row],[Totaal kosten]],"")</f>
        <v/>
      </c>
      <c r="AW126" s="158" t="str">
        <f>IF(Tbl.Kosten[[#This Row],[Pnr.]]=AW$7,Tbl.Kosten[[#This Row],[Totaal kosten]],"")</f>
        <v/>
      </c>
      <c r="AX126" s="158" t="str">
        <f>IF(Tbl.Kosten[[#This Row],[Pnr.]]=AX$7,Tbl.Kosten[[#This Row],[Totaal kosten]],"")</f>
        <v/>
      </c>
      <c r="AY126" s="158" t="str">
        <f>IF(Tbl.Kosten[[#This Row],[Pnr.]]=AY$7,Tbl.Kosten[[#This Row],[Totaal kosten]],"")</f>
        <v/>
      </c>
      <c r="AZ126" s="158" t="str">
        <f>IF(Tbl.Kosten[[#This Row],[Pnr.]]=AZ$7,Tbl.Kosten[[#This Row],[Totaal kosten]],"")</f>
        <v/>
      </c>
      <c r="BA126" s="158" t="str">
        <f>IF(Tbl.Kosten[[#This Row],[Pnr.]]=BA$7,Tbl.Kosten[[#This Row],[Totaal kosten]],"")</f>
        <v/>
      </c>
      <c r="BB126" s="158" t="str">
        <f>IF(Tbl.Kosten[[#This Row],[Pnr.]]=BB$7,Tbl.Kosten[[#This Row],[Totaal kosten]],"")</f>
        <v/>
      </c>
      <c r="BC126" s="158" t="str">
        <f>IF(Tbl.Kosten[[#This Row],[Pnr.]]=BC$7,Tbl.Kosten[[#This Row],[Totaal kosten]],"")</f>
        <v/>
      </c>
      <c r="BD126" s="158" t="str">
        <f>IF(Tbl.Kosten[[#This Row],[Pnr.]]=BD$7,Tbl.Kosten[[#This Row],[Totaal kosten]],"")</f>
        <v/>
      </c>
      <c r="BE126" s="158" t="str">
        <f>IF(Tbl.Kosten[[#This Row],[Pnr.]]=BE$7,Tbl.Kosten[[#This Row],[Totaal kosten]],"")</f>
        <v/>
      </c>
      <c r="BF126" s="158" t="str">
        <f>IF(Tbl.Kosten[[#This Row],[Pnr.]]=BF$7,Tbl.Kosten[[#This Row],[Totaal kosten]],"")</f>
        <v/>
      </c>
      <c r="BG126" s="158" t="str">
        <f>IF(Tbl.Kosten[[#This Row],[Pnr.]]=BG$7,Tbl.Kosten[[#This Row],[Totaal kosten]],"")</f>
        <v/>
      </c>
      <c r="BH126" s="158" t="str">
        <f>IF(Tbl.Kosten[[#This Row],[Pnr.]]=BH$7,Tbl.Kosten[[#This Row],[Totaal kosten]],"")</f>
        <v/>
      </c>
      <c r="BI126" s="158" t="str">
        <f>IF(Tbl.Kosten[[#This Row],[Pnr.]]=BI$7,Tbl.Kosten[[#This Row],[Totaal kosten]],"")</f>
        <v/>
      </c>
      <c r="BJ126" s="158" t="str">
        <f>IF(Tbl.Kosten[[#This Row],[Pnr.]]=BJ$7,Tbl.Kosten[[#This Row],[Totaal kosten]],"")</f>
        <v/>
      </c>
      <c r="BK126" s="158" t="str">
        <f>IF(Tbl.Kosten[[#This Row],[Pnr.]]=BK$7,Tbl.Kosten[[#This Row],[Totaal kosten]],"")</f>
        <v/>
      </c>
      <c r="BL126" s="158" t="str">
        <f>IF(Tbl.Kosten[[#This Row],[Pnr.]]=BL$7,Tbl.Kosten[[#This Row],[Totaal kosten]],"")</f>
        <v/>
      </c>
      <c r="BM126" s="158" t="str">
        <f>IF(Tbl.Kosten[[#This Row],[Pnr.]]=BM$7,Tbl.Kosten[[#This Row],[Totaal kosten]],"")</f>
        <v/>
      </c>
      <c r="BN126" s="158" t="str">
        <f>IF(Tbl.Kosten[[#This Row],[Pnr.]]=BN$7,Tbl.Kosten[[#This Row],[Totaal kosten]],"")</f>
        <v/>
      </c>
      <c r="BO126" s="158" t="str">
        <f>IF(Tbl.Kosten[[#This Row],[Pnr.]]=BO$7,Tbl.Kosten[[#This Row],[Totaal kosten]],"")</f>
        <v/>
      </c>
      <c r="BP126" s="158" t="str">
        <f>IF(Tbl.Kosten[[#This Row],[Pnr.]]=BP$7,Tbl.Kosten[[#This Row],[Totaal kosten]],"")</f>
        <v/>
      </c>
      <c r="BQ126" s="158" t="str">
        <f>IF(Tbl.Kosten[[#This Row],[Pnr.]]=BQ$7,Tbl.Kosten[[#This Row],[Totaal kosten]],"")</f>
        <v/>
      </c>
      <c r="BR126" s="158" t="str">
        <f>IF(Tbl.Kosten[[#This Row],[Pnr.]]=BR$7,Tbl.Kosten[[#This Row],[Totaal kosten]],"")</f>
        <v/>
      </c>
      <c r="BS126" s="158" t="str">
        <f>IF(Tbl.Kosten[[#This Row],[Pnr.]]=BS$7,Tbl.Kosten[[#This Row],[Totaal kosten]],"")</f>
        <v/>
      </c>
      <c r="BT126" s="158" t="str">
        <f>IF(Tbl.Kosten[[#This Row],[Pnr.]]=BT$7,Tbl.Kosten[[#This Row],[Totaal kosten]],"")</f>
        <v/>
      </c>
      <c r="BU126" s="158" t="str">
        <f>IF(Tbl.Kosten[[#This Row],[Pnr.]]=BU$7,Tbl.Kosten[[#This Row],[Totaal kosten]],"")</f>
        <v/>
      </c>
      <c r="BV126" s="158" t="str">
        <f>IF(Tbl.Kosten[[#This Row],[Pnr.]]=BV$7,Tbl.Kosten[[#This Row],[Totaal kosten]],"")</f>
        <v/>
      </c>
      <c r="BW126" s="158" t="str">
        <f>IF(Tbl.Kosten[[#This Row],[Pnr.]]=BW$7,Tbl.Kosten[[#This Row],[Totaal kosten]],"")</f>
        <v/>
      </c>
      <c r="BX126" s="158" t="str">
        <f>IFERROR(_xlfn.XLOOKUP(Tbl.Kosten[[#This Row],[Werkpakketcode]],Tbl.Werkpakketten[Werkpakketcode],Tbl.Werkpakketten[WPnr.],"",0,1),"")</f>
        <v/>
      </c>
      <c r="BY126" s="158" t="str">
        <f>IF(Tbl.Kosten[[#This Row],[WPnr.]]=BY$7,Tbl.Kosten[[#This Row],[Totaal kosten]],"")</f>
        <v/>
      </c>
      <c r="BZ126" s="158" t="str">
        <f>IF(Tbl.Kosten[[#This Row],[WPnr.]]=BZ$7,Tbl.Kosten[[#This Row],[Totaal kosten]],"")</f>
        <v/>
      </c>
      <c r="CA126" s="158" t="str">
        <f>IF(Tbl.Kosten[[#This Row],[WPnr.]]=CA$7,Tbl.Kosten[[#This Row],[Totaal kosten]],"")</f>
        <v/>
      </c>
      <c r="CB126" s="158" t="str">
        <f>IF(Tbl.Kosten[[#This Row],[WPnr.]]=CB$7,Tbl.Kosten[[#This Row],[Totaal kosten]],"")</f>
        <v/>
      </c>
      <c r="CC126" s="158" t="str">
        <f>IF(Tbl.Kosten[[#This Row],[WPnr.]]=CC$7,Tbl.Kosten[[#This Row],[Totaal kosten]],"")</f>
        <v/>
      </c>
      <c r="CD126" s="158" t="str">
        <f>IF(Tbl.Kosten[[#This Row],[WPnr.]]=CD$7,Tbl.Kosten[[#This Row],[Totaal kosten]],"")</f>
        <v/>
      </c>
      <c r="CE126" s="158" t="str">
        <f>IF(Tbl.Kosten[[#This Row],[WPnr.]]=CE$7,Tbl.Kosten[[#This Row],[Totaal kosten]],"")</f>
        <v/>
      </c>
      <c r="CF126" s="158" t="str">
        <f>IF(Tbl.Kosten[[#This Row],[WPnr.]]=CF$7,Tbl.Kosten[[#This Row],[Totaal kosten]],"")</f>
        <v/>
      </c>
      <c r="CG126" s="158" t="str">
        <f>IF(Tbl.Kosten[[#This Row],[WPnr.]]=CG$7,Tbl.Kosten[[#This Row],[Totaal kosten]],"")</f>
        <v/>
      </c>
      <c r="CH126" s="158" t="str">
        <f>IF(Tbl.Kosten[[#This Row],[WPnr.]]=CH$7,Tbl.Kosten[[#This Row],[Totaal kosten]],"")</f>
        <v/>
      </c>
      <c r="CI126" s="158" t="str">
        <f>IF(Tbl.Kosten[[#This Row],[WPnr.]]=CI$7,Tbl.Kosten[[#This Row],[Totaal kosten]],"")</f>
        <v/>
      </c>
      <c r="CJ126" s="158" t="str">
        <f>IF(Tbl.Kosten[[#This Row],[WPnr.]]=CJ$7,Tbl.Kosten[[#This Row],[Totaal kosten]],"")</f>
        <v/>
      </c>
      <c r="CK126" s="158" t="str">
        <f>IF(Tbl.Kosten[[#This Row],[WPnr.]]=CK$7,Tbl.Kosten[[#This Row],[Totaal kosten]],"")</f>
        <v/>
      </c>
      <c r="CL126" s="158" t="str">
        <f>IF(Tbl.Kosten[[#This Row],[WPnr.]]=CL$7,Tbl.Kosten[[#This Row],[Totaal kosten]],"")</f>
        <v/>
      </c>
      <c r="CM126" s="158" t="str">
        <f>IF(Tbl.Kosten[[#This Row],[WPnr.]]=CM$7,Tbl.Kosten[[#This Row],[Totaal kosten]],"")</f>
        <v/>
      </c>
      <c r="CN126" s="158" t="str">
        <f>IF(Tbl.Kosten[[#This Row],[WPnr.]]=CN$7,Tbl.Kosten[[#This Row],[Totaal kosten]],"")</f>
        <v/>
      </c>
      <c r="CO126" s="158" t="str">
        <f>IF(Tbl.Kosten[[#This Row],[WPnr.]]=CO$7,Tbl.Kosten[[#This Row],[Totaal kosten]],"")</f>
        <v/>
      </c>
      <c r="CP126" s="158" t="str">
        <f>IF(Tbl.Kosten[[#This Row],[WPnr.]]=CP$7,Tbl.Kosten[[#This Row],[Totaal kosten]],"")</f>
        <v/>
      </c>
      <c r="CQ126" s="158" t="str">
        <f>IF(Tbl.Kosten[[#This Row],[WPnr.]]=CQ$7,Tbl.Kosten[[#This Row],[Totaal kosten]],"")</f>
        <v/>
      </c>
      <c r="CR126" s="158" t="str">
        <f>IF(Tbl.Kosten[[#This Row],[WPnr.]]=CR$7,Tbl.Kosten[[#This Row],[Totaal kosten]],"")</f>
        <v/>
      </c>
      <c r="CS126" s="158" t="str">
        <f>IF(Tbl.Kosten[[#This Row],[WPnr.]]=CS$7,Tbl.Kosten[[#This Row],[Totaal kosten]],"")</f>
        <v/>
      </c>
      <c r="CT126" s="158" t="str">
        <f>IF(Tbl.Kosten[[#This Row],[WPnr.]]=CT$7,Tbl.Kosten[[#This Row],[Totaal kosten]],"")</f>
        <v/>
      </c>
      <c r="CU126" s="158" t="str">
        <f>IF(Tbl.Kosten[[#This Row],[WPnr.]]=CU$7,Tbl.Kosten[[#This Row],[Totaal kosten]],"")</f>
        <v/>
      </c>
      <c r="CV126" s="158" t="str">
        <f>IF(Tbl.Kosten[[#This Row],[WPnr.]]=CV$7,Tbl.Kosten[[#This Row],[Totaal kosten]],"")</f>
        <v/>
      </c>
      <c r="CW126" s="158" t="str">
        <f>IF(Tbl.Kosten[[#This Row],[WPnr.]]=CW$7,Tbl.Kosten[[#This Row],[Totaal kosten]],"")</f>
        <v/>
      </c>
      <c r="CX126" s="158" t="str">
        <f>IF(Tbl.Kosten[[#This Row],[WPnr.]]=CX$7,Tbl.Kosten[[#This Row],[Totaal kosten]],"")</f>
        <v/>
      </c>
      <c r="CY126" s="158" t="str">
        <f>IF(Tbl.Kosten[[#This Row],[WPnr.]]=CY$7,Tbl.Kosten[[#This Row],[Totaal kosten]],"")</f>
        <v/>
      </c>
      <c r="CZ126" s="158" t="str">
        <f>IF(Tbl.Kosten[[#This Row],[WPnr.]]=CZ$7,Tbl.Kosten[[#This Row],[Totaal kosten]],"")</f>
        <v/>
      </c>
      <c r="DA126" s="158" t="str">
        <f>IF(Tbl.Kosten[[#This Row],[WPnr.]]=DA$7,Tbl.Kosten[[#This Row],[Totaal kosten]],"")</f>
        <v/>
      </c>
      <c r="DB126" s="158" t="str">
        <f>IF(Tbl.Kosten[[#This Row],[WPnr.]]=DB$7,Tbl.Kosten[[#This Row],[Totaal kosten]],"")</f>
        <v/>
      </c>
      <c r="DC126" s="158" t="str">
        <f>IF(Tbl.Kosten[[#This Row],[WPnr.]]=DC$7,Tbl.Kosten[[#This Row],[Totaal kosten]],"")</f>
        <v/>
      </c>
      <c r="DD126" s="158" t="str">
        <f>IF(Tbl.Kosten[[#This Row],[WPnr.]]=DD$7,Tbl.Kosten[[#This Row],[Totaal kosten]],"")</f>
        <v/>
      </c>
      <c r="DE126" s="158" t="str">
        <f>IF(Tbl.Kosten[[#This Row],[WPnr.]]=DE$7,Tbl.Kosten[[#This Row],[Totaal kosten]],"")</f>
        <v/>
      </c>
      <c r="DF126" s="158" t="str">
        <f>IF(Tbl.Kosten[[#This Row],[WPnr.]]=DF$7,Tbl.Kosten[[#This Row],[Totaal kosten]],"")</f>
        <v/>
      </c>
      <c r="DG126" s="158" t="str">
        <f>IF(Tbl.Kosten[[#This Row],[WPnr.]]=DG$7,Tbl.Kosten[[#This Row],[Totaal kosten]],"")</f>
        <v/>
      </c>
      <c r="DH126" s="158" t="str">
        <f>IF(Tbl.Kosten[[#This Row],[WPnr.]]=DH$7,Tbl.Kosten[[#This Row],[Totaal kosten]],"")</f>
        <v/>
      </c>
      <c r="DI126" s="158" t="str">
        <f>IF(Tbl.Kosten[[#This Row],[WPnr.]]=DI$7,Tbl.Kosten[[#This Row],[Totaal kosten]],"")</f>
        <v/>
      </c>
      <c r="DJ126" s="158" t="str">
        <f>IF(Tbl.Kosten[[#This Row],[WPnr.]]=DJ$7,Tbl.Kosten[[#This Row],[Totaal kosten]],"")</f>
        <v/>
      </c>
      <c r="DK126" s="158" t="str">
        <f>IF(Tbl.Kosten[[#This Row],[WPnr.]]=DK$7,Tbl.Kosten[[#This Row],[Totaal kosten]],"")</f>
        <v/>
      </c>
      <c r="DL126" s="158" t="str">
        <f>IF(Tbl.Kosten[[#This Row],[WPnr.]]=DL$7,Tbl.Kosten[[#This Row],[Totaal kosten]],"")</f>
        <v/>
      </c>
      <c r="DM126" s="158" t="str">
        <f>IF(Tbl.Kosten[[#This Row],[WPnr.]]=DM$7,Tbl.Kosten[[#This Row],[Totaal kosten]],"")</f>
        <v/>
      </c>
      <c r="DN126" s="158" t="str">
        <f>IF(Tbl.Kosten[[#This Row],[WPnr.]]=DN$7,Tbl.Kosten[[#This Row],[Totaal kosten]],"")</f>
        <v/>
      </c>
      <c r="DO126" s="158" t="str">
        <f>IF(Tbl.Kosten[[#This Row],[WPnr.]]=DO$7,Tbl.Kosten[[#This Row],[Totaal kosten]],"")</f>
        <v/>
      </c>
      <c r="DP126" s="158" t="str">
        <f>IF(Tbl.Kosten[[#This Row],[WPnr.]]=DP$7,Tbl.Kosten[[#This Row],[Totaal kosten]],"")</f>
        <v/>
      </c>
      <c r="DQ126" s="158" t="str">
        <f>IF(Tbl.Kosten[[#This Row],[WPnr.]]=DQ$7,Tbl.Kosten[[#This Row],[Totaal kosten]],"")</f>
        <v/>
      </c>
      <c r="DR126" s="158" t="str">
        <f>IF(Tbl.Kosten[[#This Row],[WPnr.]]=DR$7,Tbl.Kosten[[#This Row],[Totaal kosten]],"")</f>
        <v/>
      </c>
      <c r="DS126" s="158" t="str">
        <f>IF(Tbl.Kosten[[#This Row],[WPnr.]]=DS$7,Tbl.Kosten[[#This Row],[Totaal kosten]],"")</f>
        <v/>
      </c>
      <c r="DT126" s="158" t="str">
        <f>IF(Tbl.Kosten[[#This Row],[WPnr.]]=DT$7,Tbl.Kosten[[#This Row],[Totaal kosten]],"")</f>
        <v/>
      </c>
      <c r="DU126" s="158" t="str">
        <f>IF(Tbl.Kosten[[#This Row],[WPnr.]]=DU$7,Tbl.Kosten[[#This Row],[Totaal kosten]],"")</f>
        <v/>
      </c>
      <c r="DV126" s="158" t="str">
        <f>IF(Tbl.Kosten[[#This Row],[WPnr.]]=DV$7,Tbl.Kosten[[#This Row],[Totaal kosten]],"")</f>
        <v/>
      </c>
      <c r="DW126" s="160" t="str">
        <f>IFERROR(_xlfn.XLOOKUP(Tbl.Kosten[[#This Row],[Kostensoort]],Tbl.Kostensoorten[Kostensoorten],Tbl.Kostensoorten[KSnr.],"",0,1),"")</f>
        <v/>
      </c>
      <c r="DX126" s="160" t="str">
        <f>IF(Tbl.Kosten[[#This Row],[KSnr.]]=DX$7,Tbl.Kosten[[#This Row],[Totaal kosten]],"")</f>
        <v/>
      </c>
      <c r="DY126" s="160" t="str">
        <f>IF(Tbl.Kosten[[#This Row],[KSnr.]]=DY$7,Tbl.Kosten[[#This Row],[Totaal kosten]],"")</f>
        <v/>
      </c>
      <c r="DZ126" s="160" t="str">
        <f>IF(Tbl.Kosten[[#This Row],[KSnr.]]=DZ$7,Tbl.Kosten[[#This Row],[Totaal kosten]],"")</f>
        <v/>
      </c>
      <c r="EA126" s="160" t="str">
        <f>IF(Tbl.Kosten[[#This Row],[KSnr.]]=EA$7,Tbl.Kosten[[#This Row],[Totaal kosten]],"")</f>
        <v/>
      </c>
      <c r="EB126" s="160" t="str">
        <f>IF(Tbl.Kosten[[#This Row],[KSnr.]]=EB$7,Tbl.Kosten[[#This Row],[Totaal kosten]],"")</f>
        <v/>
      </c>
      <c r="EC126" s="160" t="str">
        <f>IF(Tbl.Kosten[[#This Row],[KSnr.]]=EC$7,Tbl.Kosten[[#This Row],[Totaal kosten]],"")</f>
        <v/>
      </c>
      <c r="ED126" s="160" t="str">
        <f>IF(Tbl.Kosten[[#This Row],[KSnr.]]=ED$7,Tbl.Kosten[[#This Row],[Totaal kosten]],"")</f>
        <v/>
      </c>
      <c r="EE126" s="160" t="str">
        <f>IF(Tbl.Kosten[[#This Row],[KSnr.]]=EE$7,Tbl.Kosten[[#This Row],[Totaal kosten]],"")</f>
        <v/>
      </c>
      <c r="EF126" s="160" t="str">
        <f>IF(Tbl.Kosten[[#This Row],[KSnr.]]=EF$7,Tbl.Kosten[[#This Row],[Totaal kosten]],"")</f>
        <v/>
      </c>
      <c r="EG126" s="160" t="str">
        <f>IF(Tbl.Kosten[[#This Row],[KSnr.]]=EG$7,Tbl.Kosten[[#This Row],[Totaal kosten]],"")</f>
        <v/>
      </c>
      <c r="EH126" s="160" t="str">
        <f>IF(Tbl.Kosten[[#This Row],[KSnr.]]=EH$7,Tbl.Kosten[[#This Row],[Totaal kosten]],"")</f>
        <v/>
      </c>
      <c r="EI126" s="160" t="str">
        <f>IF(Tbl.Kosten[[#This Row],[KSnr.]]=EI$7,Tbl.Kosten[[#This Row],[Totaal kosten]],"")</f>
        <v/>
      </c>
      <c r="EJ126" s="160" t="str">
        <f>IF(Tbl.Kosten[[#This Row],[KSnr.]]=EJ$7,Tbl.Kosten[[#This Row],[Totaal kosten]],"")</f>
        <v/>
      </c>
      <c r="EK126" s="160" t="str">
        <f>IF(Tbl.Kosten[[#This Row],[KSnr.]]=EK$7,Tbl.Kosten[[#This Row],[Totaal kosten]],"")</f>
        <v/>
      </c>
      <c r="EL126" s="160" t="str">
        <f>IF(Tbl.Kosten[[#This Row],[KSnr.]]=EL$7,Tbl.Kosten[[#This Row],[Totaal kosten]],"")</f>
        <v/>
      </c>
      <c r="EM126" s="160" t="str">
        <f>IF(Tbl.Kosten[[#This Row],[KSnr.]]=EM$7,Tbl.Kosten[[#This Row],[Totaal kosten]],"")</f>
        <v/>
      </c>
      <c r="EN126" s="160" t="str">
        <f>IF(Tbl.Kosten[[#This Row],[KSnr.]]=EN$7,Tbl.Kosten[[#This Row],[Totaal kosten]],"")</f>
        <v/>
      </c>
      <c r="EO126" s="160" t="str">
        <f>IF(Tbl.Kosten[[#This Row],[KSnr.]]=EO$7,Tbl.Kosten[[#This Row],[Totaal kosten]],"")</f>
        <v/>
      </c>
      <c r="EP126" s="160" t="str">
        <f>IF(Tbl.Kosten[[#This Row],[KSnr.]]=EP$7,Tbl.Kosten[[#This Row],[Totaal kosten]],"")</f>
        <v/>
      </c>
      <c r="EQ126" s="160" t="str">
        <f>IF(Tbl.Kosten[[#This Row],[KSnr.]]=EQ$7,Tbl.Kosten[[#This Row],[Totaal kosten]],"")</f>
        <v/>
      </c>
      <c r="ER126" s="154" t="str">
        <f>IFERROR(_xlfn.XLOOKUP(Tbl.Kosten[[#This Row],[Subsidieactiviteit]],Tbl.Subsidiehoogte[Subsidieactiviteit],Tbl.Subsidiehoogte[SAnr.],"",0,1),"")</f>
        <v/>
      </c>
      <c r="ES126" s="160" t="str">
        <f>IF(Tbl.Kosten[[#This Row],[Sanr.]]=ES$7,Tbl.Kosten[[#This Row],[Totaal kosten]],"")</f>
        <v/>
      </c>
      <c r="ET126" s="160" t="str">
        <f>IF(Tbl.Kosten[[#This Row],[Sanr.]]=ET$7,Tbl.Kosten[[#This Row],[Totaal kosten]],"")</f>
        <v/>
      </c>
      <c r="EU126" s="160" t="str">
        <f>IF(Tbl.Kosten[[#This Row],[Sanr.]]=EU$7,Tbl.Kosten[[#This Row],[Totaal kosten]],"")</f>
        <v/>
      </c>
      <c r="EV126" s="160" t="str">
        <f>IF(Tbl.Kosten[[#This Row],[Sanr.]]=EV$7,Tbl.Kosten[[#This Row],[Totaal kosten]],"")</f>
        <v/>
      </c>
      <c r="EW126" s="160" t="str">
        <f>IF(Tbl.Kosten[[#This Row],[Sanr.]]=EW$7,Tbl.Kosten[[#This Row],[Totaal kosten]],"")</f>
        <v/>
      </c>
      <c r="EX126" s="160" t="str">
        <f>IF(Tbl.Kosten[[#This Row],[Sanr.]]=EX$7,Tbl.Kosten[[#This Row],[Totaal kosten]],"")</f>
        <v/>
      </c>
      <c r="EY126" s="160" t="str">
        <f>IF(Tbl.Kosten[[#This Row],[Sanr.]]=EY$7,Tbl.Kosten[[#This Row],[Totaal kosten]],"")</f>
        <v/>
      </c>
      <c r="EZ126" s="160" t="str">
        <f>IF(Tbl.Kosten[[#This Row],[Sanr.]]=EZ$7,Tbl.Kosten[[#This Row],[Totaal kosten]],"")</f>
        <v/>
      </c>
      <c r="FA126" s="160" t="str">
        <f>IF(Tbl.Kosten[[#This Row],[Sanr.]]=FA$7,Tbl.Kosten[[#This Row],[Totaal kosten]],"")</f>
        <v/>
      </c>
      <c r="FB126" s="160" t="str">
        <f>IF(Tbl.Kosten[[#This Row],[Sanr.]]=FB$7,Tbl.Kosten[[#This Row],[Totaal kosten]],"")</f>
        <v/>
      </c>
      <c r="FC126" s="160" t="str">
        <f>IF(Tbl.Kosten[[#This Row],[Sanr.]]=FC$7,Tbl.Kosten[[#This Row],[Totaal kosten]],"")</f>
        <v/>
      </c>
      <c r="FD126" s="160" t="str">
        <f>IF(Tbl.Kosten[[#This Row],[Sanr.]]=FD$7,Tbl.Kosten[[#This Row],[Totaal kosten]],"")</f>
        <v/>
      </c>
      <c r="FE126" s="160" t="str">
        <f>IF(Tbl.Kosten[[#This Row],[Sanr.]]=FE$7,Tbl.Kosten[[#This Row],[Totaal kosten]],"")</f>
        <v/>
      </c>
      <c r="FF126" s="160" t="str">
        <f>IF(Tbl.Kosten[[#This Row],[Sanr.]]=FF$7,Tbl.Kosten[[#This Row],[Totaal kosten]],"")</f>
        <v/>
      </c>
      <c r="FG126" s="160" t="str">
        <f>IF(Tbl.Kosten[[#This Row],[Sanr.]]=FG$7,Tbl.Kosten[[#This Row],[Totaal kosten]],"")</f>
        <v/>
      </c>
      <c r="FH126" s="160" t="str">
        <f>IF(Tbl.Kosten[[#This Row],[Sanr.]]=FH$7,Tbl.Kosten[[#This Row],[Totaal kosten]],"")</f>
        <v/>
      </c>
      <c r="FI126" s="160" t="str">
        <f>IF(Tbl.Kosten[[#This Row],[Sanr.]]=FI$7,Tbl.Kosten[[#This Row],[Totaal kosten]],"")</f>
        <v/>
      </c>
      <c r="FJ126" s="160" t="str">
        <f>IF(Tbl.Kosten[[#This Row],[Sanr.]]=FJ$7,Tbl.Kosten[[#This Row],[Totaal kosten]],"")</f>
        <v/>
      </c>
      <c r="FK126" s="160" t="str">
        <f>IF(Tbl.Kosten[[#This Row],[Sanr.]]=FK$7,Tbl.Kosten[[#This Row],[Totaal kosten]],"")</f>
        <v/>
      </c>
      <c r="FL126" s="160" t="str">
        <f>IF(Tbl.Kosten[[#This Row],[Sanr.]]=FL$7,Tbl.Kosten[[#This Row],[Totaal kosten]],"")</f>
        <v/>
      </c>
      <c r="FM126" s="160" t="str">
        <f>IF(Tbl.Kosten[[#This Row],[Sanr.]]=FM$7,Tbl.Kosten[[#This Row],[Totaal kosten]],"")</f>
        <v/>
      </c>
      <c r="FN126" s="160" t="str">
        <f>IF(Tbl.Kosten[[#This Row],[Sanr.]]=FN$7,Tbl.Kosten[[#This Row],[Totaal kosten]],"")</f>
        <v/>
      </c>
      <c r="FO126" s="160" t="str">
        <f>IF(Tbl.Kosten[[#This Row],[Sanr.]]=FO$7,Tbl.Kosten[[#This Row],[Totaal kosten]],"")</f>
        <v/>
      </c>
      <c r="FP126" s="160" t="str">
        <f>IF(Tbl.Kosten[[#This Row],[Sanr.]]=FP$7,Tbl.Kosten[[#This Row],[Totaal kosten]],"")</f>
        <v/>
      </c>
      <c r="FQ126" s="160" t="str">
        <f>IF(Tbl.Kosten[[#This Row],[Sanr.]]=FQ$7,Tbl.Kosten[[#This Row],[Totaal kosten]],"")</f>
        <v/>
      </c>
      <c r="FR126" s="160" t="str">
        <f>IF(Tbl.Kosten[[#This Row],[Sanr.]]=FR$7,Tbl.Kosten[[#This Row],[Totaal kosten]],"")</f>
        <v/>
      </c>
      <c r="FS126" s="160" t="str">
        <f>IF(Tbl.Kosten[[#This Row],[Sanr.]]=FS$7,Tbl.Kosten[[#This Row],[Totaal kosten]],"")</f>
        <v/>
      </c>
      <c r="FT126" s="160" t="str">
        <f>IF(Tbl.Kosten[[#This Row],[Sanr.]]=FT$7,Tbl.Kosten[[#This Row],[Totaal kosten]],"")</f>
        <v/>
      </c>
      <c r="FU126" s="160" t="str">
        <f>IF(Tbl.Kosten[[#This Row],[Sanr.]]=FU$7,Tbl.Kosten[[#This Row],[Totaal kosten]],"")</f>
        <v/>
      </c>
      <c r="FV126" s="160" t="str">
        <f>IF(Tbl.Kosten[[#This Row],[Sanr.]]=FV$7,Tbl.Kosten[[#This Row],[Totaal kosten]],"")</f>
        <v/>
      </c>
      <c r="FW126" s="160" t="str">
        <f>IFERROR(_xlfn.XLOOKUP(Tbl.Kosten[[#This Row],[Activiteitencode]],Tbl.Activiteiten[Activiteitcode],Tbl.Activiteiten[Anr.],"",0,1),"")</f>
        <v/>
      </c>
      <c r="FX126" s="181" t="str">
        <f>_xlfn.CONCAT(Tbl.Kosten[[#This Row],[Pnr.]],Tbl.Kosten[[#This Row],[Sanr.]])</f>
        <v>P1</v>
      </c>
      <c r="FY126" s="160">
        <f>Tbl.Kosten[[#This Row],[Totaal kosten]]-Tbl.Kosten[[#This Row],[Subsidie]]</f>
        <v>0</v>
      </c>
      <c r="FZ126" s="160">
        <f>IF(Tbl.Kosten[[#This Row],[Pnr.]]=FZ$7,Tbl.Kosten[[#This Row],[Te financieren]],"")</f>
        <v>0</v>
      </c>
      <c r="GA126" s="160" t="str">
        <f>IF(Tbl.Kosten[[#This Row],[Pnr.]]=GA$7,Tbl.Kosten[[#This Row],[Te financieren]],"")</f>
        <v/>
      </c>
      <c r="GB126" s="160" t="str">
        <f>IF(Tbl.Kosten[[#This Row],[Pnr.]]=GB$7,Tbl.Kosten[[#This Row],[Te financieren]],"")</f>
        <v/>
      </c>
      <c r="GC126" s="160" t="str">
        <f>IF(Tbl.Kosten[[#This Row],[Pnr.]]=GC$7,Tbl.Kosten[[#This Row],[Te financieren]],"")</f>
        <v/>
      </c>
      <c r="GD126" s="160" t="str">
        <f>IF(Tbl.Kosten[[#This Row],[Pnr.]]=GD$7,Tbl.Kosten[[#This Row],[Te financieren]],"")</f>
        <v/>
      </c>
      <c r="GE126" s="160" t="str">
        <f>IF(Tbl.Kosten[[#This Row],[Pnr.]]=GE$7,Tbl.Kosten[[#This Row],[Te financieren]],"")</f>
        <v/>
      </c>
      <c r="GF126" s="160" t="str">
        <f>IF(Tbl.Kosten[[#This Row],[Pnr.]]=GF$7,Tbl.Kosten[[#This Row],[Te financieren]],"")</f>
        <v/>
      </c>
      <c r="GG126" s="160" t="str">
        <f>IF(Tbl.Kosten[[#This Row],[Pnr.]]=GG$7,Tbl.Kosten[[#This Row],[Te financieren]],"")</f>
        <v/>
      </c>
      <c r="GH126" s="160" t="str">
        <f>IF(Tbl.Kosten[[#This Row],[Pnr.]]=GH$7,Tbl.Kosten[[#This Row],[Te financieren]],"")</f>
        <v/>
      </c>
      <c r="GI126" s="160" t="str">
        <f>IF(Tbl.Kosten[[#This Row],[Pnr.]]=GI$7,Tbl.Kosten[[#This Row],[Te financieren]],"")</f>
        <v/>
      </c>
      <c r="GJ126" s="160" t="str">
        <f>IF(Tbl.Kosten[[#This Row],[Pnr.]]=GJ$7,Tbl.Kosten[[#This Row],[Te financieren]],"")</f>
        <v/>
      </c>
      <c r="GK126" s="160" t="str">
        <f>IF(Tbl.Kosten[[#This Row],[Pnr.]]=GK$7,Tbl.Kosten[[#This Row],[Te financieren]],"")</f>
        <v/>
      </c>
      <c r="GL126" s="160" t="str">
        <f>IF(Tbl.Kosten[[#This Row],[Pnr.]]=GL$7,Tbl.Kosten[[#This Row],[Te financieren]],"")</f>
        <v/>
      </c>
      <c r="GM126" s="160" t="str">
        <f>IF(Tbl.Kosten[[#This Row],[Pnr.]]=GM$7,Tbl.Kosten[[#This Row],[Te financieren]],"")</f>
        <v/>
      </c>
      <c r="GN126" s="160" t="str">
        <f>IF(Tbl.Kosten[[#This Row],[Pnr.]]=GN$7,Tbl.Kosten[[#This Row],[Te financieren]],"")</f>
        <v/>
      </c>
      <c r="GO126" s="160" t="str">
        <f>IF(Tbl.Kosten[[#This Row],[Pnr.]]=GO$7,Tbl.Kosten[[#This Row],[Te financieren]],"")</f>
        <v/>
      </c>
      <c r="GP126" s="160" t="str">
        <f>IF(Tbl.Kosten[[#This Row],[Pnr.]]=GP$7,Tbl.Kosten[[#This Row],[Te financieren]],"")</f>
        <v/>
      </c>
      <c r="GQ126" s="160" t="str">
        <f>IF(Tbl.Kosten[[#This Row],[Pnr.]]=GQ$7,Tbl.Kosten[[#This Row],[Te financieren]],"")</f>
        <v/>
      </c>
      <c r="GR126" s="160" t="str">
        <f>IF(Tbl.Kosten[[#This Row],[Pnr.]]=GR$7,Tbl.Kosten[[#This Row],[Te financieren]],"")</f>
        <v/>
      </c>
      <c r="GS126" s="160" t="str">
        <f>IF(Tbl.Kosten[[#This Row],[Pnr.]]=GS$7,Tbl.Kosten[[#This Row],[Te financieren]],"")</f>
        <v/>
      </c>
      <c r="GT126" s="160" t="str">
        <f>IF(Tbl.Kosten[[#This Row],[Pnr.]]=GT$7,Tbl.Kosten[[#This Row],[Te financieren]],"")</f>
        <v/>
      </c>
      <c r="GU126" s="160" t="str">
        <f>IF(Tbl.Kosten[[#This Row],[Pnr.]]=GU$7,Tbl.Kosten[[#This Row],[Te financieren]],"")</f>
        <v/>
      </c>
      <c r="GV126" s="160" t="str">
        <f>IF(Tbl.Kosten[[#This Row],[Pnr.]]=GV$7,Tbl.Kosten[[#This Row],[Te financieren]],"")</f>
        <v/>
      </c>
      <c r="GW126" s="160" t="str">
        <f>IF(Tbl.Kosten[[#This Row],[Pnr.]]=GW$7,Tbl.Kosten[[#This Row],[Te financieren]],"")</f>
        <v/>
      </c>
      <c r="GX126" s="160" t="str">
        <f>IF(Tbl.Kosten[[#This Row],[Pnr.]]=GX$7,Tbl.Kosten[[#This Row],[Te financieren]],"")</f>
        <v/>
      </c>
      <c r="GY126" s="160" t="str">
        <f>IF(Tbl.Kosten[[#This Row],[Pnr.]]=GY$7,Tbl.Kosten[[#This Row],[Te financieren]],"")</f>
        <v/>
      </c>
      <c r="GZ126" s="160" t="str">
        <f>IF(Tbl.Kosten[[#This Row],[Pnr.]]=GZ$7,Tbl.Kosten[[#This Row],[Te financieren]],"")</f>
        <v/>
      </c>
      <c r="HA126" s="160" t="str">
        <f>IF(Tbl.Kosten[[#This Row],[Pnr.]]=HA$7,Tbl.Kosten[[#This Row],[Te financieren]],"")</f>
        <v/>
      </c>
      <c r="HB126" s="160" t="str">
        <f>IF(Tbl.Kosten[[#This Row],[Pnr.]]=HB$7,Tbl.Kosten[[#This Row],[Te financieren]],"")</f>
        <v/>
      </c>
      <c r="HC126" s="160" t="str">
        <f>IF(Tbl.Kosten[[#This Row],[Pnr.]]=HC$7,Tbl.Kosten[[#This Row],[Te financieren]],"")</f>
        <v/>
      </c>
      <c r="HD126" s="160" t="str">
        <f>IF(Tbl.Kosten[[#This Row],[Pnr.]]=HD$7,Tbl.Kosten[[#This Row],[Te financieren]],"")</f>
        <v/>
      </c>
      <c r="HE126" s="160" t="str">
        <f>IF(Tbl.Kosten[[#This Row],[Pnr.]]=HE$7,Tbl.Kosten[[#This Row],[Te financieren]],"")</f>
        <v/>
      </c>
      <c r="HF126" s="160" t="str">
        <f>IF(Tbl.Kosten[[#This Row],[Pnr.]]=HF$7,Tbl.Kosten[[#This Row],[Te financieren]],"")</f>
        <v/>
      </c>
      <c r="HG126" s="160" t="str">
        <f>IF(Tbl.Kosten[[#This Row],[Pnr.]]=HG$7,Tbl.Kosten[[#This Row],[Te financieren]],"")</f>
        <v/>
      </c>
      <c r="HH126" s="160" t="str">
        <f>IF(Tbl.Kosten[[#This Row],[Pnr.]]=HH$7,Tbl.Kosten[[#This Row],[Te financieren]],"")</f>
        <v/>
      </c>
      <c r="HI126" s="160" t="str">
        <f>IF(Tbl.Kosten[[#This Row],[Pnr.]]=HI$7,Tbl.Kosten[[#This Row],[Te financieren]],"")</f>
        <v/>
      </c>
      <c r="HJ126" s="160" t="str">
        <f>IF(Tbl.Kosten[[#This Row],[Pnr.]]=HJ$7,Tbl.Kosten[[#This Row],[Te financieren]],"")</f>
        <v/>
      </c>
      <c r="HK126" s="160" t="str">
        <f>IF(Tbl.Kosten[[#This Row],[Pnr.]]=HK$7,Tbl.Kosten[[#This Row],[Te financieren]],"")</f>
        <v/>
      </c>
      <c r="HL126" s="160" t="str">
        <f>IF(Tbl.Kosten[[#This Row],[Pnr.]]=HL$7,Tbl.Kosten[[#This Row],[Te financieren]],"")</f>
        <v/>
      </c>
      <c r="HM126" s="160" t="str">
        <f>IF(Tbl.Kosten[[#This Row],[Pnr.]]=HM$7,Tbl.Kosten[[#This Row],[Te financieren]],"")</f>
        <v/>
      </c>
      <c r="HN126" s="160" t="str">
        <f>IF(Tbl.Kosten[[#This Row],[Pnr.]]=HN$7,Tbl.Kosten[[#This Row],[Te financieren]],"")</f>
        <v/>
      </c>
      <c r="HO126" s="160" t="str">
        <f>IF(Tbl.Kosten[[#This Row],[Pnr.]]=HO$7,Tbl.Kosten[[#This Row],[Te financieren]],"")</f>
        <v/>
      </c>
      <c r="HP126" s="160" t="str">
        <f>IF(Tbl.Kosten[[#This Row],[Pnr.]]=HP$7,Tbl.Kosten[[#This Row],[Te financieren]],"")</f>
        <v/>
      </c>
      <c r="HQ126" s="160" t="str">
        <f>IF(Tbl.Kosten[[#This Row],[Pnr.]]=HQ$7,Tbl.Kosten[[#This Row],[Te financieren]],"")</f>
        <v/>
      </c>
      <c r="HR126" s="160" t="str">
        <f>IF(Tbl.Kosten[[#This Row],[Pnr.]]=HR$7,Tbl.Kosten[[#This Row],[Te financieren]],"")</f>
        <v/>
      </c>
      <c r="HS126" s="160" t="str">
        <f>IF(Tbl.Kosten[[#This Row],[Pnr.]]=HS$7,Tbl.Kosten[[#This Row],[Te financieren]],"")</f>
        <v/>
      </c>
      <c r="HT126" s="160" t="str">
        <f>IF(Tbl.Kosten[[#This Row],[Pnr.]]=HT$7,Tbl.Kosten[[#This Row],[Te financieren]],"")</f>
        <v/>
      </c>
      <c r="HU126" s="160" t="str">
        <f>IF(Tbl.Kosten[[#This Row],[Pnr.]]=HU$7,Tbl.Kosten[[#This Row],[Te financieren]],"")</f>
        <v/>
      </c>
      <c r="HV126" s="160" t="str">
        <f>IF(Tbl.Kosten[[#This Row],[Pnr.]]=HV$7,Tbl.Kosten[[#This Row],[Te financieren]],"")</f>
        <v/>
      </c>
      <c r="HW126" s="160" t="str">
        <f>IF(Tbl.Kosten[[#This Row],[Pnr.]]=HW$7,Tbl.Kosten[[#This Row],[Te financieren]],"")</f>
        <v/>
      </c>
    </row>
    <row r="127" spans="2:231" x14ac:dyDescent="0.3">
      <c r="B127" s="144"/>
      <c r="C127" s="147"/>
      <c r="D127" s="146"/>
      <c r="E127" s="147"/>
      <c r="F127" s="145"/>
      <c r="G127" s="11" t="str">
        <f>IF(Tbl.Kosten[[#This Row],[Medewerker e/o 
functie]]&lt;&gt;"",_xlfn.XLOOKUP(Tbl.Kosten[[#This Row],[Medewerker e/o 
functie]],Tbl.Uurtarief[Medewerker en/of functie],Tbl.Uurtarief[Uurtarief],"",0,1),"")</f>
        <v/>
      </c>
      <c r="H127" s="121">
        <f>IFERROR(Tbl.Kosten[[#This Row],[Uren]]*Tbl.Kosten[[#This Row],[Uurtarief]],0)</f>
        <v>0</v>
      </c>
      <c r="I127" s="119" t="str">
        <f>IF(Tbl.Kosten[[#This Row],[Subtotaal uren]]&lt;&gt;0,_xlfn.XLOOKUP(Tbl.Kosten[[#This Row],[Medewerker e/o 
functie]],Tbl.Uurtarief[Medewerker en/of functie],Tbl.Uurtarief[Kostensoort arbeid],"",0,1),"")</f>
        <v/>
      </c>
      <c r="J127" s="147"/>
      <c r="K127" s="145"/>
      <c r="L127" s="149" t="str">
        <f>IF(Tbl.Kosten[[#This Row],[Activum]]&lt;&gt;"",_xlfn.XLOOKUP(Tbl.Kosten[[#This Row],[Activum]],Tbl.Afschrijvingskosten[Activum],Tbl.Afschrijvingskosten[Tarief per afschrijvings-eenheid],"",0,1),"")</f>
        <v/>
      </c>
      <c r="M127" s="122">
        <f>IFERROR(Tbl.Kosten[[#This Row],[Een-
heden]]*Tbl.Kosten[[#This Row],[Afschrijvings-
tarief]],0)</f>
        <v>0</v>
      </c>
      <c r="N127" s="122" t="str">
        <f>IF(Tbl.Kosten[[#This Row],[Subtotaal afschrijving]]&lt;&gt;0,Lijsten!A125,"")</f>
        <v/>
      </c>
      <c r="O127" s="150"/>
      <c r="P127" s="145"/>
      <c r="Q127" s="148"/>
      <c r="R127" s="122">
        <f>IFERROR(Tbl.Kosten[[#This Row],[Aantal]]*Tbl.Kosten[[#This Row],[Tarief]],0)</f>
        <v>0</v>
      </c>
      <c r="S127" s="8">
        <f>IFERROR(Tbl.Kosten[[#This Row],[Subtotaal overige kosten]]+Tbl.Kosten[[#This Row],[Subtotaal uren]]+Tbl.Kosten[[#This Row],[Subtotaal afschrijving]],0)</f>
        <v>0</v>
      </c>
      <c r="T127" s="8">
        <f>IFERROR(Tbl.Kosten[[#This Row],[Totaal kosten]]*Tbl.Kosten[[#This Row],[Subsidie%]],0)</f>
        <v>0</v>
      </c>
      <c r="U127" s="4" t="str" cm="1">
        <f t="array" ref="U127">IFERROR(_xlfn.IFS(Tbl.Kosten[[#This Row],[Subtotaal uren]]&lt;&gt;0,Tbl.Kosten[[#This Row],[Kostensoort arbeid]],Tbl.Kosten[[#This Row],[Subtotaal afschrijving]]&lt;&gt;0,Tbl.Kosten[[#This Row],[Kostensoort afschrijving]],Tbl.Kosten[[#This Row],[Subtotaal overige kosten]]&lt;&gt;0,Tbl.Kosten[[#This Row],[Kostensoort overig]]),"")</f>
        <v/>
      </c>
      <c r="V127" s="4" t="str">
        <f>IFERROR(_xlfn.XLOOKUP(Tbl.Kosten[[#This Row],[Activiteitencode]],Tbl.Activiteiten[Activiteitcode],Tbl.Activiteiten[Werkpakketcode],"",0,1),"")</f>
        <v/>
      </c>
      <c r="W127" s="4" t="str">
        <f>IFERROR(_xlfn.XLOOKUP(Tbl.Kosten[[#This Row],[Werkpakketcode]],Tbl.Werkpakketten[Werkpakketcode],Tbl.Werkpakketten[Subsidiabele activiteit],"",0,1),"")</f>
        <v/>
      </c>
      <c r="X127" s="12">
        <f>IFERROR(_xlfn.XLOOKUP(Tbl.Kosten[[#This Row],[Sanr.]],Tbl.Subsidiehoogte[SAnr.],Tbl.Subsidiehoogte[Sub. Percentage],0,0,1),0)</f>
        <v>0</v>
      </c>
      <c r="Y127" s="154" t="str">
        <f>IFERROR(_xlfn.XLOOKUP(Tbl.Kosten[[#This Row],[Partnercode]],Tbl.Projectpartners[Partnercode],Tbl.Projectpartners[PNr.],"",0,1),"")</f>
        <v>P1</v>
      </c>
      <c r="Z127" s="158">
        <f>IF(Tbl.Kosten[[#This Row],[Pnr.]]=Z$7,Tbl.Kosten[[#This Row],[Totaal kosten]],"")</f>
        <v>0</v>
      </c>
      <c r="AA127" s="158" t="str">
        <f>IF(Tbl.Kosten[[#This Row],[Pnr.]]=AA$7,Tbl.Kosten[[#This Row],[Totaal kosten]],"")</f>
        <v/>
      </c>
      <c r="AB127" s="158" t="str">
        <f>IF(Tbl.Kosten[[#This Row],[Pnr.]]=AB$7,Tbl.Kosten[[#This Row],[Totaal kosten]],"")</f>
        <v/>
      </c>
      <c r="AC127" s="158" t="str">
        <f>IF(Tbl.Kosten[[#This Row],[Pnr.]]=AC$7,Tbl.Kosten[[#This Row],[Totaal kosten]],"")</f>
        <v/>
      </c>
      <c r="AD127" s="158" t="str">
        <f>IF(Tbl.Kosten[[#This Row],[Pnr.]]=AD$7,Tbl.Kosten[[#This Row],[Totaal kosten]],"")</f>
        <v/>
      </c>
      <c r="AE127" s="158" t="str">
        <f>IF(Tbl.Kosten[[#This Row],[Pnr.]]=AE$7,Tbl.Kosten[[#This Row],[Totaal kosten]],"")</f>
        <v/>
      </c>
      <c r="AF127" s="158" t="str">
        <f>IF(Tbl.Kosten[[#This Row],[Pnr.]]=AF$7,Tbl.Kosten[[#This Row],[Totaal kosten]],"")</f>
        <v/>
      </c>
      <c r="AG127" s="158" t="str">
        <f>IF(Tbl.Kosten[[#This Row],[Pnr.]]=AG$7,Tbl.Kosten[[#This Row],[Totaal kosten]],"")</f>
        <v/>
      </c>
      <c r="AH127" s="158" t="str">
        <f>IF(Tbl.Kosten[[#This Row],[Pnr.]]=AH$7,Tbl.Kosten[[#This Row],[Totaal kosten]],"")</f>
        <v/>
      </c>
      <c r="AI127" s="158" t="str">
        <f>IF(Tbl.Kosten[[#This Row],[Pnr.]]=AI$7,Tbl.Kosten[[#This Row],[Totaal kosten]],"")</f>
        <v/>
      </c>
      <c r="AJ127" s="158" t="str">
        <f>IF(Tbl.Kosten[[#This Row],[Pnr.]]=AJ$7,Tbl.Kosten[[#This Row],[Totaal kosten]],"")</f>
        <v/>
      </c>
      <c r="AK127" s="158" t="str">
        <f>IF(Tbl.Kosten[[#This Row],[Pnr.]]=AK$7,Tbl.Kosten[[#This Row],[Totaal kosten]],"")</f>
        <v/>
      </c>
      <c r="AL127" s="158" t="str">
        <f>IF(Tbl.Kosten[[#This Row],[Pnr.]]=AL$7,Tbl.Kosten[[#This Row],[Totaal kosten]],"")</f>
        <v/>
      </c>
      <c r="AM127" s="158" t="str">
        <f>IF(Tbl.Kosten[[#This Row],[Pnr.]]=AM$7,Tbl.Kosten[[#This Row],[Totaal kosten]],"")</f>
        <v/>
      </c>
      <c r="AN127" s="158" t="str">
        <f>IF(Tbl.Kosten[[#This Row],[Pnr.]]=AN$7,Tbl.Kosten[[#This Row],[Totaal kosten]],"")</f>
        <v/>
      </c>
      <c r="AO127" s="158" t="str">
        <f>IF(Tbl.Kosten[[#This Row],[Pnr.]]=AO$7,Tbl.Kosten[[#This Row],[Totaal kosten]],"")</f>
        <v/>
      </c>
      <c r="AP127" s="158" t="str">
        <f>IF(Tbl.Kosten[[#This Row],[Pnr.]]=AP$7,Tbl.Kosten[[#This Row],[Totaal kosten]],"")</f>
        <v/>
      </c>
      <c r="AQ127" s="158" t="str">
        <f>IF(Tbl.Kosten[[#This Row],[Pnr.]]=AQ$7,Tbl.Kosten[[#This Row],[Totaal kosten]],"")</f>
        <v/>
      </c>
      <c r="AR127" s="158" t="str">
        <f>IF(Tbl.Kosten[[#This Row],[Pnr.]]=AR$7,Tbl.Kosten[[#This Row],[Totaal kosten]],"")</f>
        <v/>
      </c>
      <c r="AS127" s="158" t="str">
        <f>IF(Tbl.Kosten[[#This Row],[Pnr.]]=AS$7,Tbl.Kosten[[#This Row],[Totaal kosten]],"")</f>
        <v/>
      </c>
      <c r="AT127" s="158" t="str">
        <f>IF(Tbl.Kosten[[#This Row],[Pnr.]]=AT$7,Tbl.Kosten[[#This Row],[Totaal kosten]],"")</f>
        <v/>
      </c>
      <c r="AU127" s="158" t="str">
        <f>IF(Tbl.Kosten[[#This Row],[Pnr.]]=AU$7,Tbl.Kosten[[#This Row],[Totaal kosten]],"")</f>
        <v/>
      </c>
      <c r="AV127" s="158" t="str">
        <f>IF(Tbl.Kosten[[#This Row],[Pnr.]]=AV$7,Tbl.Kosten[[#This Row],[Totaal kosten]],"")</f>
        <v/>
      </c>
      <c r="AW127" s="158" t="str">
        <f>IF(Tbl.Kosten[[#This Row],[Pnr.]]=AW$7,Tbl.Kosten[[#This Row],[Totaal kosten]],"")</f>
        <v/>
      </c>
      <c r="AX127" s="158" t="str">
        <f>IF(Tbl.Kosten[[#This Row],[Pnr.]]=AX$7,Tbl.Kosten[[#This Row],[Totaal kosten]],"")</f>
        <v/>
      </c>
      <c r="AY127" s="158" t="str">
        <f>IF(Tbl.Kosten[[#This Row],[Pnr.]]=AY$7,Tbl.Kosten[[#This Row],[Totaal kosten]],"")</f>
        <v/>
      </c>
      <c r="AZ127" s="158" t="str">
        <f>IF(Tbl.Kosten[[#This Row],[Pnr.]]=AZ$7,Tbl.Kosten[[#This Row],[Totaal kosten]],"")</f>
        <v/>
      </c>
      <c r="BA127" s="158" t="str">
        <f>IF(Tbl.Kosten[[#This Row],[Pnr.]]=BA$7,Tbl.Kosten[[#This Row],[Totaal kosten]],"")</f>
        <v/>
      </c>
      <c r="BB127" s="158" t="str">
        <f>IF(Tbl.Kosten[[#This Row],[Pnr.]]=BB$7,Tbl.Kosten[[#This Row],[Totaal kosten]],"")</f>
        <v/>
      </c>
      <c r="BC127" s="158" t="str">
        <f>IF(Tbl.Kosten[[#This Row],[Pnr.]]=BC$7,Tbl.Kosten[[#This Row],[Totaal kosten]],"")</f>
        <v/>
      </c>
      <c r="BD127" s="158" t="str">
        <f>IF(Tbl.Kosten[[#This Row],[Pnr.]]=BD$7,Tbl.Kosten[[#This Row],[Totaal kosten]],"")</f>
        <v/>
      </c>
      <c r="BE127" s="158" t="str">
        <f>IF(Tbl.Kosten[[#This Row],[Pnr.]]=BE$7,Tbl.Kosten[[#This Row],[Totaal kosten]],"")</f>
        <v/>
      </c>
      <c r="BF127" s="158" t="str">
        <f>IF(Tbl.Kosten[[#This Row],[Pnr.]]=BF$7,Tbl.Kosten[[#This Row],[Totaal kosten]],"")</f>
        <v/>
      </c>
      <c r="BG127" s="158" t="str">
        <f>IF(Tbl.Kosten[[#This Row],[Pnr.]]=BG$7,Tbl.Kosten[[#This Row],[Totaal kosten]],"")</f>
        <v/>
      </c>
      <c r="BH127" s="158" t="str">
        <f>IF(Tbl.Kosten[[#This Row],[Pnr.]]=BH$7,Tbl.Kosten[[#This Row],[Totaal kosten]],"")</f>
        <v/>
      </c>
      <c r="BI127" s="158" t="str">
        <f>IF(Tbl.Kosten[[#This Row],[Pnr.]]=BI$7,Tbl.Kosten[[#This Row],[Totaal kosten]],"")</f>
        <v/>
      </c>
      <c r="BJ127" s="158" t="str">
        <f>IF(Tbl.Kosten[[#This Row],[Pnr.]]=BJ$7,Tbl.Kosten[[#This Row],[Totaal kosten]],"")</f>
        <v/>
      </c>
      <c r="BK127" s="158" t="str">
        <f>IF(Tbl.Kosten[[#This Row],[Pnr.]]=BK$7,Tbl.Kosten[[#This Row],[Totaal kosten]],"")</f>
        <v/>
      </c>
      <c r="BL127" s="158" t="str">
        <f>IF(Tbl.Kosten[[#This Row],[Pnr.]]=BL$7,Tbl.Kosten[[#This Row],[Totaal kosten]],"")</f>
        <v/>
      </c>
      <c r="BM127" s="158" t="str">
        <f>IF(Tbl.Kosten[[#This Row],[Pnr.]]=BM$7,Tbl.Kosten[[#This Row],[Totaal kosten]],"")</f>
        <v/>
      </c>
      <c r="BN127" s="158" t="str">
        <f>IF(Tbl.Kosten[[#This Row],[Pnr.]]=BN$7,Tbl.Kosten[[#This Row],[Totaal kosten]],"")</f>
        <v/>
      </c>
      <c r="BO127" s="158" t="str">
        <f>IF(Tbl.Kosten[[#This Row],[Pnr.]]=BO$7,Tbl.Kosten[[#This Row],[Totaal kosten]],"")</f>
        <v/>
      </c>
      <c r="BP127" s="158" t="str">
        <f>IF(Tbl.Kosten[[#This Row],[Pnr.]]=BP$7,Tbl.Kosten[[#This Row],[Totaal kosten]],"")</f>
        <v/>
      </c>
      <c r="BQ127" s="158" t="str">
        <f>IF(Tbl.Kosten[[#This Row],[Pnr.]]=BQ$7,Tbl.Kosten[[#This Row],[Totaal kosten]],"")</f>
        <v/>
      </c>
      <c r="BR127" s="158" t="str">
        <f>IF(Tbl.Kosten[[#This Row],[Pnr.]]=BR$7,Tbl.Kosten[[#This Row],[Totaal kosten]],"")</f>
        <v/>
      </c>
      <c r="BS127" s="158" t="str">
        <f>IF(Tbl.Kosten[[#This Row],[Pnr.]]=BS$7,Tbl.Kosten[[#This Row],[Totaal kosten]],"")</f>
        <v/>
      </c>
      <c r="BT127" s="158" t="str">
        <f>IF(Tbl.Kosten[[#This Row],[Pnr.]]=BT$7,Tbl.Kosten[[#This Row],[Totaal kosten]],"")</f>
        <v/>
      </c>
      <c r="BU127" s="158" t="str">
        <f>IF(Tbl.Kosten[[#This Row],[Pnr.]]=BU$7,Tbl.Kosten[[#This Row],[Totaal kosten]],"")</f>
        <v/>
      </c>
      <c r="BV127" s="158" t="str">
        <f>IF(Tbl.Kosten[[#This Row],[Pnr.]]=BV$7,Tbl.Kosten[[#This Row],[Totaal kosten]],"")</f>
        <v/>
      </c>
      <c r="BW127" s="158" t="str">
        <f>IF(Tbl.Kosten[[#This Row],[Pnr.]]=BW$7,Tbl.Kosten[[#This Row],[Totaal kosten]],"")</f>
        <v/>
      </c>
      <c r="BX127" s="158" t="str">
        <f>IFERROR(_xlfn.XLOOKUP(Tbl.Kosten[[#This Row],[Werkpakketcode]],Tbl.Werkpakketten[Werkpakketcode],Tbl.Werkpakketten[WPnr.],"",0,1),"")</f>
        <v/>
      </c>
      <c r="BY127" s="158" t="str">
        <f>IF(Tbl.Kosten[[#This Row],[WPnr.]]=BY$7,Tbl.Kosten[[#This Row],[Totaal kosten]],"")</f>
        <v/>
      </c>
      <c r="BZ127" s="158" t="str">
        <f>IF(Tbl.Kosten[[#This Row],[WPnr.]]=BZ$7,Tbl.Kosten[[#This Row],[Totaal kosten]],"")</f>
        <v/>
      </c>
      <c r="CA127" s="158" t="str">
        <f>IF(Tbl.Kosten[[#This Row],[WPnr.]]=CA$7,Tbl.Kosten[[#This Row],[Totaal kosten]],"")</f>
        <v/>
      </c>
      <c r="CB127" s="158" t="str">
        <f>IF(Tbl.Kosten[[#This Row],[WPnr.]]=CB$7,Tbl.Kosten[[#This Row],[Totaal kosten]],"")</f>
        <v/>
      </c>
      <c r="CC127" s="158" t="str">
        <f>IF(Tbl.Kosten[[#This Row],[WPnr.]]=CC$7,Tbl.Kosten[[#This Row],[Totaal kosten]],"")</f>
        <v/>
      </c>
      <c r="CD127" s="158" t="str">
        <f>IF(Tbl.Kosten[[#This Row],[WPnr.]]=CD$7,Tbl.Kosten[[#This Row],[Totaal kosten]],"")</f>
        <v/>
      </c>
      <c r="CE127" s="158" t="str">
        <f>IF(Tbl.Kosten[[#This Row],[WPnr.]]=CE$7,Tbl.Kosten[[#This Row],[Totaal kosten]],"")</f>
        <v/>
      </c>
      <c r="CF127" s="158" t="str">
        <f>IF(Tbl.Kosten[[#This Row],[WPnr.]]=CF$7,Tbl.Kosten[[#This Row],[Totaal kosten]],"")</f>
        <v/>
      </c>
      <c r="CG127" s="158" t="str">
        <f>IF(Tbl.Kosten[[#This Row],[WPnr.]]=CG$7,Tbl.Kosten[[#This Row],[Totaal kosten]],"")</f>
        <v/>
      </c>
      <c r="CH127" s="158" t="str">
        <f>IF(Tbl.Kosten[[#This Row],[WPnr.]]=CH$7,Tbl.Kosten[[#This Row],[Totaal kosten]],"")</f>
        <v/>
      </c>
      <c r="CI127" s="158" t="str">
        <f>IF(Tbl.Kosten[[#This Row],[WPnr.]]=CI$7,Tbl.Kosten[[#This Row],[Totaal kosten]],"")</f>
        <v/>
      </c>
      <c r="CJ127" s="158" t="str">
        <f>IF(Tbl.Kosten[[#This Row],[WPnr.]]=CJ$7,Tbl.Kosten[[#This Row],[Totaal kosten]],"")</f>
        <v/>
      </c>
      <c r="CK127" s="158" t="str">
        <f>IF(Tbl.Kosten[[#This Row],[WPnr.]]=CK$7,Tbl.Kosten[[#This Row],[Totaal kosten]],"")</f>
        <v/>
      </c>
      <c r="CL127" s="158" t="str">
        <f>IF(Tbl.Kosten[[#This Row],[WPnr.]]=CL$7,Tbl.Kosten[[#This Row],[Totaal kosten]],"")</f>
        <v/>
      </c>
      <c r="CM127" s="158" t="str">
        <f>IF(Tbl.Kosten[[#This Row],[WPnr.]]=CM$7,Tbl.Kosten[[#This Row],[Totaal kosten]],"")</f>
        <v/>
      </c>
      <c r="CN127" s="158" t="str">
        <f>IF(Tbl.Kosten[[#This Row],[WPnr.]]=CN$7,Tbl.Kosten[[#This Row],[Totaal kosten]],"")</f>
        <v/>
      </c>
      <c r="CO127" s="158" t="str">
        <f>IF(Tbl.Kosten[[#This Row],[WPnr.]]=CO$7,Tbl.Kosten[[#This Row],[Totaal kosten]],"")</f>
        <v/>
      </c>
      <c r="CP127" s="158" t="str">
        <f>IF(Tbl.Kosten[[#This Row],[WPnr.]]=CP$7,Tbl.Kosten[[#This Row],[Totaal kosten]],"")</f>
        <v/>
      </c>
      <c r="CQ127" s="158" t="str">
        <f>IF(Tbl.Kosten[[#This Row],[WPnr.]]=CQ$7,Tbl.Kosten[[#This Row],[Totaal kosten]],"")</f>
        <v/>
      </c>
      <c r="CR127" s="158" t="str">
        <f>IF(Tbl.Kosten[[#This Row],[WPnr.]]=CR$7,Tbl.Kosten[[#This Row],[Totaal kosten]],"")</f>
        <v/>
      </c>
      <c r="CS127" s="158" t="str">
        <f>IF(Tbl.Kosten[[#This Row],[WPnr.]]=CS$7,Tbl.Kosten[[#This Row],[Totaal kosten]],"")</f>
        <v/>
      </c>
      <c r="CT127" s="158" t="str">
        <f>IF(Tbl.Kosten[[#This Row],[WPnr.]]=CT$7,Tbl.Kosten[[#This Row],[Totaal kosten]],"")</f>
        <v/>
      </c>
      <c r="CU127" s="158" t="str">
        <f>IF(Tbl.Kosten[[#This Row],[WPnr.]]=CU$7,Tbl.Kosten[[#This Row],[Totaal kosten]],"")</f>
        <v/>
      </c>
      <c r="CV127" s="158" t="str">
        <f>IF(Tbl.Kosten[[#This Row],[WPnr.]]=CV$7,Tbl.Kosten[[#This Row],[Totaal kosten]],"")</f>
        <v/>
      </c>
      <c r="CW127" s="158" t="str">
        <f>IF(Tbl.Kosten[[#This Row],[WPnr.]]=CW$7,Tbl.Kosten[[#This Row],[Totaal kosten]],"")</f>
        <v/>
      </c>
      <c r="CX127" s="158" t="str">
        <f>IF(Tbl.Kosten[[#This Row],[WPnr.]]=CX$7,Tbl.Kosten[[#This Row],[Totaal kosten]],"")</f>
        <v/>
      </c>
      <c r="CY127" s="158" t="str">
        <f>IF(Tbl.Kosten[[#This Row],[WPnr.]]=CY$7,Tbl.Kosten[[#This Row],[Totaal kosten]],"")</f>
        <v/>
      </c>
      <c r="CZ127" s="158" t="str">
        <f>IF(Tbl.Kosten[[#This Row],[WPnr.]]=CZ$7,Tbl.Kosten[[#This Row],[Totaal kosten]],"")</f>
        <v/>
      </c>
      <c r="DA127" s="158" t="str">
        <f>IF(Tbl.Kosten[[#This Row],[WPnr.]]=DA$7,Tbl.Kosten[[#This Row],[Totaal kosten]],"")</f>
        <v/>
      </c>
      <c r="DB127" s="158" t="str">
        <f>IF(Tbl.Kosten[[#This Row],[WPnr.]]=DB$7,Tbl.Kosten[[#This Row],[Totaal kosten]],"")</f>
        <v/>
      </c>
      <c r="DC127" s="158" t="str">
        <f>IF(Tbl.Kosten[[#This Row],[WPnr.]]=DC$7,Tbl.Kosten[[#This Row],[Totaal kosten]],"")</f>
        <v/>
      </c>
      <c r="DD127" s="158" t="str">
        <f>IF(Tbl.Kosten[[#This Row],[WPnr.]]=DD$7,Tbl.Kosten[[#This Row],[Totaal kosten]],"")</f>
        <v/>
      </c>
      <c r="DE127" s="158" t="str">
        <f>IF(Tbl.Kosten[[#This Row],[WPnr.]]=DE$7,Tbl.Kosten[[#This Row],[Totaal kosten]],"")</f>
        <v/>
      </c>
      <c r="DF127" s="158" t="str">
        <f>IF(Tbl.Kosten[[#This Row],[WPnr.]]=DF$7,Tbl.Kosten[[#This Row],[Totaal kosten]],"")</f>
        <v/>
      </c>
      <c r="DG127" s="158" t="str">
        <f>IF(Tbl.Kosten[[#This Row],[WPnr.]]=DG$7,Tbl.Kosten[[#This Row],[Totaal kosten]],"")</f>
        <v/>
      </c>
      <c r="DH127" s="158" t="str">
        <f>IF(Tbl.Kosten[[#This Row],[WPnr.]]=DH$7,Tbl.Kosten[[#This Row],[Totaal kosten]],"")</f>
        <v/>
      </c>
      <c r="DI127" s="158" t="str">
        <f>IF(Tbl.Kosten[[#This Row],[WPnr.]]=DI$7,Tbl.Kosten[[#This Row],[Totaal kosten]],"")</f>
        <v/>
      </c>
      <c r="DJ127" s="158" t="str">
        <f>IF(Tbl.Kosten[[#This Row],[WPnr.]]=DJ$7,Tbl.Kosten[[#This Row],[Totaal kosten]],"")</f>
        <v/>
      </c>
      <c r="DK127" s="158" t="str">
        <f>IF(Tbl.Kosten[[#This Row],[WPnr.]]=DK$7,Tbl.Kosten[[#This Row],[Totaal kosten]],"")</f>
        <v/>
      </c>
      <c r="DL127" s="158" t="str">
        <f>IF(Tbl.Kosten[[#This Row],[WPnr.]]=DL$7,Tbl.Kosten[[#This Row],[Totaal kosten]],"")</f>
        <v/>
      </c>
      <c r="DM127" s="158" t="str">
        <f>IF(Tbl.Kosten[[#This Row],[WPnr.]]=DM$7,Tbl.Kosten[[#This Row],[Totaal kosten]],"")</f>
        <v/>
      </c>
      <c r="DN127" s="158" t="str">
        <f>IF(Tbl.Kosten[[#This Row],[WPnr.]]=DN$7,Tbl.Kosten[[#This Row],[Totaal kosten]],"")</f>
        <v/>
      </c>
      <c r="DO127" s="158" t="str">
        <f>IF(Tbl.Kosten[[#This Row],[WPnr.]]=DO$7,Tbl.Kosten[[#This Row],[Totaal kosten]],"")</f>
        <v/>
      </c>
      <c r="DP127" s="158" t="str">
        <f>IF(Tbl.Kosten[[#This Row],[WPnr.]]=DP$7,Tbl.Kosten[[#This Row],[Totaal kosten]],"")</f>
        <v/>
      </c>
      <c r="DQ127" s="158" t="str">
        <f>IF(Tbl.Kosten[[#This Row],[WPnr.]]=DQ$7,Tbl.Kosten[[#This Row],[Totaal kosten]],"")</f>
        <v/>
      </c>
      <c r="DR127" s="158" t="str">
        <f>IF(Tbl.Kosten[[#This Row],[WPnr.]]=DR$7,Tbl.Kosten[[#This Row],[Totaal kosten]],"")</f>
        <v/>
      </c>
      <c r="DS127" s="158" t="str">
        <f>IF(Tbl.Kosten[[#This Row],[WPnr.]]=DS$7,Tbl.Kosten[[#This Row],[Totaal kosten]],"")</f>
        <v/>
      </c>
      <c r="DT127" s="158" t="str">
        <f>IF(Tbl.Kosten[[#This Row],[WPnr.]]=DT$7,Tbl.Kosten[[#This Row],[Totaal kosten]],"")</f>
        <v/>
      </c>
      <c r="DU127" s="158" t="str">
        <f>IF(Tbl.Kosten[[#This Row],[WPnr.]]=DU$7,Tbl.Kosten[[#This Row],[Totaal kosten]],"")</f>
        <v/>
      </c>
      <c r="DV127" s="158" t="str">
        <f>IF(Tbl.Kosten[[#This Row],[WPnr.]]=DV$7,Tbl.Kosten[[#This Row],[Totaal kosten]],"")</f>
        <v/>
      </c>
      <c r="DW127" s="160" t="str">
        <f>IFERROR(_xlfn.XLOOKUP(Tbl.Kosten[[#This Row],[Kostensoort]],Tbl.Kostensoorten[Kostensoorten],Tbl.Kostensoorten[KSnr.],"",0,1),"")</f>
        <v/>
      </c>
      <c r="DX127" s="160" t="str">
        <f>IF(Tbl.Kosten[[#This Row],[KSnr.]]=DX$7,Tbl.Kosten[[#This Row],[Totaal kosten]],"")</f>
        <v/>
      </c>
      <c r="DY127" s="160" t="str">
        <f>IF(Tbl.Kosten[[#This Row],[KSnr.]]=DY$7,Tbl.Kosten[[#This Row],[Totaal kosten]],"")</f>
        <v/>
      </c>
      <c r="DZ127" s="160" t="str">
        <f>IF(Tbl.Kosten[[#This Row],[KSnr.]]=DZ$7,Tbl.Kosten[[#This Row],[Totaal kosten]],"")</f>
        <v/>
      </c>
      <c r="EA127" s="160" t="str">
        <f>IF(Tbl.Kosten[[#This Row],[KSnr.]]=EA$7,Tbl.Kosten[[#This Row],[Totaal kosten]],"")</f>
        <v/>
      </c>
      <c r="EB127" s="160" t="str">
        <f>IF(Tbl.Kosten[[#This Row],[KSnr.]]=EB$7,Tbl.Kosten[[#This Row],[Totaal kosten]],"")</f>
        <v/>
      </c>
      <c r="EC127" s="160" t="str">
        <f>IF(Tbl.Kosten[[#This Row],[KSnr.]]=EC$7,Tbl.Kosten[[#This Row],[Totaal kosten]],"")</f>
        <v/>
      </c>
      <c r="ED127" s="160" t="str">
        <f>IF(Tbl.Kosten[[#This Row],[KSnr.]]=ED$7,Tbl.Kosten[[#This Row],[Totaal kosten]],"")</f>
        <v/>
      </c>
      <c r="EE127" s="160" t="str">
        <f>IF(Tbl.Kosten[[#This Row],[KSnr.]]=EE$7,Tbl.Kosten[[#This Row],[Totaal kosten]],"")</f>
        <v/>
      </c>
      <c r="EF127" s="160" t="str">
        <f>IF(Tbl.Kosten[[#This Row],[KSnr.]]=EF$7,Tbl.Kosten[[#This Row],[Totaal kosten]],"")</f>
        <v/>
      </c>
      <c r="EG127" s="160" t="str">
        <f>IF(Tbl.Kosten[[#This Row],[KSnr.]]=EG$7,Tbl.Kosten[[#This Row],[Totaal kosten]],"")</f>
        <v/>
      </c>
      <c r="EH127" s="160" t="str">
        <f>IF(Tbl.Kosten[[#This Row],[KSnr.]]=EH$7,Tbl.Kosten[[#This Row],[Totaal kosten]],"")</f>
        <v/>
      </c>
      <c r="EI127" s="160" t="str">
        <f>IF(Tbl.Kosten[[#This Row],[KSnr.]]=EI$7,Tbl.Kosten[[#This Row],[Totaal kosten]],"")</f>
        <v/>
      </c>
      <c r="EJ127" s="160" t="str">
        <f>IF(Tbl.Kosten[[#This Row],[KSnr.]]=EJ$7,Tbl.Kosten[[#This Row],[Totaal kosten]],"")</f>
        <v/>
      </c>
      <c r="EK127" s="160" t="str">
        <f>IF(Tbl.Kosten[[#This Row],[KSnr.]]=EK$7,Tbl.Kosten[[#This Row],[Totaal kosten]],"")</f>
        <v/>
      </c>
      <c r="EL127" s="160" t="str">
        <f>IF(Tbl.Kosten[[#This Row],[KSnr.]]=EL$7,Tbl.Kosten[[#This Row],[Totaal kosten]],"")</f>
        <v/>
      </c>
      <c r="EM127" s="160" t="str">
        <f>IF(Tbl.Kosten[[#This Row],[KSnr.]]=EM$7,Tbl.Kosten[[#This Row],[Totaal kosten]],"")</f>
        <v/>
      </c>
      <c r="EN127" s="160" t="str">
        <f>IF(Tbl.Kosten[[#This Row],[KSnr.]]=EN$7,Tbl.Kosten[[#This Row],[Totaal kosten]],"")</f>
        <v/>
      </c>
      <c r="EO127" s="160" t="str">
        <f>IF(Tbl.Kosten[[#This Row],[KSnr.]]=EO$7,Tbl.Kosten[[#This Row],[Totaal kosten]],"")</f>
        <v/>
      </c>
      <c r="EP127" s="160" t="str">
        <f>IF(Tbl.Kosten[[#This Row],[KSnr.]]=EP$7,Tbl.Kosten[[#This Row],[Totaal kosten]],"")</f>
        <v/>
      </c>
      <c r="EQ127" s="160" t="str">
        <f>IF(Tbl.Kosten[[#This Row],[KSnr.]]=EQ$7,Tbl.Kosten[[#This Row],[Totaal kosten]],"")</f>
        <v/>
      </c>
      <c r="ER127" s="154" t="str">
        <f>IFERROR(_xlfn.XLOOKUP(Tbl.Kosten[[#This Row],[Subsidieactiviteit]],Tbl.Subsidiehoogte[Subsidieactiviteit],Tbl.Subsidiehoogte[SAnr.],"",0,1),"")</f>
        <v/>
      </c>
      <c r="ES127" s="160" t="str">
        <f>IF(Tbl.Kosten[[#This Row],[Sanr.]]=ES$7,Tbl.Kosten[[#This Row],[Totaal kosten]],"")</f>
        <v/>
      </c>
      <c r="ET127" s="160" t="str">
        <f>IF(Tbl.Kosten[[#This Row],[Sanr.]]=ET$7,Tbl.Kosten[[#This Row],[Totaal kosten]],"")</f>
        <v/>
      </c>
      <c r="EU127" s="160" t="str">
        <f>IF(Tbl.Kosten[[#This Row],[Sanr.]]=EU$7,Tbl.Kosten[[#This Row],[Totaal kosten]],"")</f>
        <v/>
      </c>
      <c r="EV127" s="160" t="str">
        <f>IF(Tbl.Kosten[[#This Row],[Sanr.]]=EV$7,Tbl.Kosten[[#This Row],[Totaal kosten]],"")</f>
        <v/>
      </c>
      <c r="EW127" s="160" t="str">
        <f>IF(Tbl.Kosten[[#This Row],[Sanr.]]=EW$7,Tbl.Kosten[[#This Row],[Totaal kosten]],"")</f>
        <v/>
      </c>
      <c r="EX127" s="160" t="str">
        <f>IF(Tbl.Kosten[[#This Row],[Sanr.]]=EX$7,Tbl.Kosten[[#This Row],[Totaal kosten]],"")</f>
        <v/>
      </c>
      <c r="EY127" s="160" t="str">
        <f>IF(Tbl.Kosten[[#This Row],[Sanr.]]=EY$7,Tbl.Kosten[[#This Row],[Totaal kosten]],"")</f>
        <v/>
      </c>
      <c r="EZ127" s="160" t="str">
        <f>IF(Tbl.Kosten[[#This Row],[Sanr.]]=EZ$7,Tbl.Kosten[[#This Row],[Totaal kosten]],"")</f>
        <v/>
      </c>
      <c r="FA127" s="160" t="str">
        <f>IF(Tbl.Kosten[[#This Row],[Sanr.]]=FA$7,Tbl.Kosten[[#This Row],[Totaal kosten]],"")</f>
        <v/>
      </c>
      <c r="FB127" s="160" t="str">
        <f>IF(Tbl.Kosten[[#This Row],[Sanr.]]=FB$7,Tbl.Kosten[[#This Row],[Totaal kosten]],"")</f>
        <v/>
      </c>
      <c r="FC127" s="160" t="str">
        <f>IF(Tbl.Kosten[[#This Row],[Sanr.]]=FC$7,Tbl.Kosten[[#This Row],[Totaal kosten]],"")</f>
        <v/>
      </c>
      <c r="FD127" s="160" t="str">
        <f>IF(Tbl.Kosten[[#This Row],[Sanr.]]=FD$7,Tbl.Kosten[[#This Row],[Totaal kosten]],"")</f>
        <v/>
      </c>
      <c r="FE127" s="160" t="str">
        <f>IF(Tbl.Kosten[[#This Row],[Sanr.]]=FE$7,Tbl.Kosten[[#This Row],[Totaal kosten]],"")</f>
        <v/>
      </c>
      <c r="FF127" s="160" t="str">
        <f>IF(Tbl.Kosten[[#This Row],[Sanr.]]=FF$7,Tbl.Kosten[[#This Row],[Totaal kosten]],"")</f>
        <v/>
      </c>
      <c r="FG127" s="160" t="str">
        <f>IF(Tbl.Kosten[[#This Row],[Sanr.]]=FG$7,Tbl.Kosten[[#This Row],[Totaal kosten]],"")</f>
        <v/>
      </c>
      <c r="FH127" s="160" t="str">
        <f>IF(Tbl.Kosten[[#This Row],[Sanr.]]=FH$7,Tbl.Kosten[[#This Row],[Totaal kosten]],"")</f>
        <v/>
      </c>
      <c r="FI127" s="160" t="str">
        <f>IF(Tbl.Kosten[[#This Row],[Sanr.]]=FI$7,Tbl.Kosten[[#This Row],[Totaal kosten]],"")</f>
        <v/>
      </c>
      <c r="FJ127" s="160" t="str">
        <f>IF(Tbl.Kosten[[#This Row],[Sanr.]]=FJ$7,Tbl.Kosten[[#This Row],[Totaal kosten]],"")</f>
        <v/>
      </c>
      <c r="FK127" s="160" t="str">
        <f>IF(Tbl.Kosten[[#This Row],[Sanr.]]=FK$7,Tbl.Kosten[[#This Row],[Totaal kosten]],"")</f>
        <v/>
      </c>
      <c r="FL127" s="160" t="str">
        <f>IF(Tbl.Kosten[[#This Row],[Sanr.]]=FL$7,Tbl.Kosten[[#This Row],[Totaal kosten]],"")</f>
        <v/>
      </c>
      <c r="FM127" s="160" t="str">
        <f>IF(Tbl.Kosten[[#This Row],[Sanr.]]=FM$7,Tbl.Kosten[[#This Row],[Totaal kosten]],"")</f>
        <v/>
      </c>
      <c r="FN127" s="160" t="str">
        <f>IF(Tbl.Kosten[[#This Row],[Sanr.]]=FN$7,Tbl.Kosten[[#This Row],[Totaal kosten]],"")</f>
        <v/>
      </c>
      <c r="FO127" s="160" t="str">
        <f>IF(Tbl.Kosten[[#This Row],[Sanr.]]=FO$7,Tbl.Kosten[[#This Row],[Totaal kosten]],"")</f>
        <v/>
      </c>
      <c r="FP127" s="160" t="str">
        <f>IF(Tbl.Kosten[[#This Row],[Sanr.]]=FP$7,Tbl.Kosten[[#This Row],[Totaal kosten]],"")</f>
        <v/>
      </c>
      <c r="FQ127" s="160" t="str">
        <f>IF(Tbl.Kosten[[#This Row],[Sanr.]]=FQ$7,Tbl.Kosten[[#This Row],[Totaal kosten]],"")</f>
        <v/>
      </c>
      <c r="FR127" s="160" t="str">
        <f>IF(Tbl.Kosten[[#This Row],[Sanr.]]=FR$7,Tbl.Kosten[[#This Row],[Totaal kosten]],"")</f>
        <v/>
      </c>
      <c r="FS127" s="160" t="str">
        <f>IF(Tbl.Kosten[[#This Row],[Sanr.]]=FS$7,Tbl.Kosten[[#This Row],[Totaal kosten]],"")</f>
        <v/>
      </c>
      <c r="FT127" s="160" t="str">
        <f>IF(Tbl.Kosten[[#This Row],[Sanr.]]=FT$7,Tbl.Kosten[[#This Row],[Totaal kosten]],"")</f>
        <v/>
      </c>
      <c r="FU127" s="160" t="str">
        <f>IF(Tbl.Kosten[[#This Row],[Sanr.]]=FU$7,Tbl.Kosten[[#This Row],[Totaal kosten]],"")</f>
        <v/>
      </c>
      <c r="FV127" s="160" t="str">
        <f>IF(Tbl.Kosten[[#This Row],[Sanr.]]=FV$7,Tbl.Kosten[[#This Row],[Totaal kosten]],"")</f>
        <v/>
      </c>
      <c r="FW127" s="160" t="str">
        <f>IFERROR(_xlfn.XLOOKUP(Tbl.Kosten[[#This Row],[Activiteitencode]],Tbl.Activiteiten[Activiteitcode],Tbl.Activiteiten[Anr.],"",0,1),"")</f>
        <v/>
      </c>
      <c r="FX127" s="181" t="str">
        <f>_xlfn.CONCAT(Tbl.Kosten[[#This Row],[Pnr.]],Tbl.Kosten[[#This Row],[Sanr.]])</f>
        <v>P1</v>
      </c>
      <c r="FY127" s="160">
        <f>Tbl.Kosten[[#This Row],[Totaal kosten]]-Tbl.Kosten[[#This Row],[Subsidie]]</f>
        <v>0</v>
      </c>
      <c r="FZ127" s="160">
        <f>IF(Tbl.Kosten[[#This Row],[Pnr.]]=FZ$7,Tbl.Kosten[[#This Row],[Te financieren]],"")</f>
        <v>0</v>
      </c>
      <c r="GA127" s="160" t="str">
        <f>IF(Tbl.Kosten[[#This Row],[Pnr.]]=GA$7,Tbl.Kosten[[#This Row],[Te financieren]],"")</f>
        <v/>
      </c>
      <c r="GB127" s="160" t="str">
        <f>IF(Tbl.Kosten[[#This Row],[Pnr.]]=GB$7,Tbl.Kosten[[#This Row],[Te financieren]],"")</f>
        <v/>
      </c>
      <c r="GC127" s="160" t="str">
        <f>IF(Tbl.Kosten[[#This Row],[Pnr.]]=GC$7,Tbl.Kosten[[#This Row],[Te financieren]],"")</f>
        <v/>
      </c>
      <c r="GD127" s="160" t="str">
        <f>IF(Tbl.Kosten[[#This Row],[Pnr.]]=GD$7,Tbl.Kosten[[#This Row],[Te financieren]],"")</f>
        <v/>
      </c>
      <c r="GE127" s="160" t="str">
        <f>IF(Tbl.Kosten[[#This Row],[Pnr.]]=GE$7,Tbl.Kosten[[#This Row],[Te financieren]],"")</f>
        <v/>
      </c>
      <c r="GF127" s="160" t="str">
        <f>IF(Tbl.Kosten[[#This Row],[Pnr.]]=GF$7,Tbl.Kosten[[#This Row],[Te financieren]],"")</f>
        <v/>
      </c>
      <c r="GG127" s="160" t="str">
        <f>IF(Tbl.Kosten[[#This Row],[Pnr.]]=GG$7,Tbl.Kosten[[#This Row],[Te financieren]],"")</f>
        <v/>
      </c>
      <c r="GH127" s="160" t="str">
        <f>IF(Tbl.Kosten[[#This Row],[Pnr.]]=GH$7,Tbl.Kosten[[#This Row],[Te financieren]],"")</f>
        <v/>
      </c>
      <c r="GI127" s="160" t="str">
        <f>IF(Tbl.Kosten[[#This Row],[Pnr.]]=GI$7,Tbl.Kosten[[#This Row],[Te financieren]],"")</f>
        <v/>
      </c>
      <c r="GJ127" s="160" t="str">
        <f>IF(Tbl.Kosten[[#This Row],[Pnr.]]=GJ$7,Tbl.Kosten[[#This Row],[Te financieren]],"")</f>
        <v/>
      </c>
      <c r="GK127" s="160" t="str">
        <f>IF(Tbl.Kosten[[#This Row],[Pnr.]]=GK$7,Tbl.Kosten[[#This Row],[Te financieren]],"")</f>
        <v/>
      </c>
      <c r="GL127" s="160" t="str">
        <f>IF(Tbl.Kosten[[#This Row],[Pnr.]]=GL$7,Tbl.Kosten[[#This Row],[Te financieren]],"")</f>
        <v/>
      </c>
      <c r="GM127" s="160" t="str">
        <f>IF(Tbl.Kosten[[#This Row],[Pnr.]]=GM$7,Tbl.Kosten[[#This Row],[Te financieren]],"")</f>
        <v/>
      </c>
      <c r="GN127" s="160" t="str">
        <f>IF(Tbl.Kosten[[#This Row],[Pnr.]]=GN$7,Tbl.Kosten[[#This Row],[Te financieren]],"")</f>
        <v/>
      </c>
      <c r="GO127" s="160" t="str">
        <f>IF(Tbl.Kosten[[#This Row],[Pnr.]]=GO$7,Tbl.Kosten[[#This Row],[Te financieren]],"")</f>
        <v/>
      </c>
      <c r="GP127" s="160" t="str">
        <f>IF(Tbl.Kosten[[#This Row],[Pnr.]]=GP$7,Tbl.Kosten[[#This Row],[Te financieren]],"")</f>
        <v/>
      </c>
      <c r="GQ127" s="160" t="str">
        <f>IF(Tbl.Kosten[[#This Row],[Pnr.]]=GQ$7,Tbl.Kosten[[#This Row],[Te financieren]],"")</f>
        <v/>
      </c>
      <c r="GR127" s="160" t="str">
        <f>IF(Tbl.Kosten[[#This Row],[Pnr.]]=GR$7,Tbl.Kosten[[#This Row],[Te financieren]],"")</f>
        <v/>
      </c>
      <c r="GS127" s="160" t="str">
        <f>IF(Tbl.Kosten[[#This Row],[Pnr.]]=GS$7,Tbl.Kosten[[#This Row],[Te financieren]],"")</f>
        <v/>
      </c>
      <c r="GT127" s="160" t="str">
        <f>IF(Tbl.Kosten[[#This Row],[Pnr.]]=GT$7,Tbl.Kosten[[#This Row],[Te financieren]],"")</f>
        <v/>
      </c>
      <c r="GU127" s="160" t="str">
        <f>IF(Tbl.Kosten[[#This Row],[Pnr.]]=GU$7,Tbl.Kosten[[#This Row],[Te financieren]],"")</f>
        <v/>
      </c>
      <c r="GV127" s="160" t="str">
        <f>IF(Tbl.Kosten[[#This Row],[Pnr.]]=GV$7,Tbl.Kosten[[#This Row],[Te financieren]],"")</f>
        <v/>
      </c>
      <c r="GW127" s="160" t="str">
        <f>IF(Tbl.Kosten[[#This Row],[Pnr.]]=GW$7,Tbl.Kosten[[#This Row],[Te financieren]],"")</f>
        <v/>
      </c>
      <c r="GX127" s="160" t="str">
        <f>IF(Tbl.Kosten[[#This Row],[Pnr.]]=GX$7,Tbl.Kosten[[#This Row],[Te financieren]],"")</f>
        <v/>
      </c>
      <c r="GY127" s="160" t="str">
        <f>IF(Tbl.Kosten[[#This Row],[Pnr.]]=GY$7,Tbl.Kosten[[#This Row],[Te financieren]],"")</f>
        <v/>
      </c>
      <c r="GZ127" s="160" t="str">
        <f>IF(Tbl.Kosten[[#This Row],[Pnr.]]=GZ$7,Tbl.Kosten[[#This Row],[Te financieren]],"")</f>
        <v/>
      </c>
      <c r="HA127" s="160" t="str">
        <f>IF(Tbl.Kosten[[#This Row],[Pnr.]]=HA$7,Tbl.Kosten[[#This Row],[Te financieren]],"")</f>
        <v/>
      </c>
      <c r="HB127" s="160" t="str">
        <f>IF(Tbl.Kosten[[#This Row],[Pnr.]]=HB$7,Tbl.Kosten[[#This Row],[Te financieren]],"")</f>
        <v/>
      </c>
      <c r="HC127" s="160" t="str">
        <f>IF(Tbl.Kosten[[#This Row],[Pnr.]]=HC$7,Tbl.Kosten[[#This Row],[Te financieren]],"")</f>
        <v/>
      </c>
      <c r="HD127" s="160" t="str">
        <f>IF(Tbl.Kosten[[#This Row],[Pnr.]]=HD$7,Tbl.Kosten[[#This Row],[Te financieren]],"")</f>
        <v/>
      </c>
      <c r="HE127" s="160" t="str">
        <f>IF(Tbl.Kosten[[#This Row],[Pnr.]]=HE$7,Tbl.Kosten[[#This Row],[Te financieren]],"")</f>
        <v/>
      </c>
      <c r="HF127" s="160" t="str">
        <f>IF(Tbl.Kosten[[#This Row],[Pnr.]]=HF$7,Tbl.Kosten[[#This Row],[Te financieren]],"")</f>
        <v/>
      </c>
      <c r="HG127" s="160" t="str">
        <f>IF(Tbl.Kosten[[#This Row],[Pnr.]]=HG$7,Tbl.Kosten[[#This Row],[Te financieren]],"")</f>
        <v/>
      </c>
      <c r="HH127" s="160" t="str">
        <f>IF(Tbl.Kosten[[#This Row],[Pnr.]]=HH$7,Tbl.Kosten[[#This Row],[Te financieren]],"")</f>
        <v/>
      </c>
      <c r="HI127" s="160" t="str">
        <f>IF(Tbl.Kosten[[#This Row],[Pnr.]]=HI$7,Tbl.Kosten[[#This Row],[Te financieren]],"")</f>
        <v/>
      </c>
      <c r="HJ127" s="160" t="str">
        <f>IF(Tbl.Kosten[[#This Row],[Pnr.]]=HJ$7,Tbl.Kosten[[#This Row],[Te financieren]],"")</f>
        <v/>
      </c>
      <c r="HK127" s="160" t="str">
        <f>IF(Tbl.Kosten[[#This Row],[Pnr.]]=HK$7,Tbl.Kosten[[#This Row],[Te financieren]],"")</f>
        <v/>
      </c>
      <c r="HL127" s="160" t="str">
        <f>IF(Tbl.Kosten[[#This Row],[Pnr.]]=HL$7,Tbl.Kosten[[#This Row],[Te financieren]],"")</f>
        <v/>
      </c>
      <c r="HM127" s="160" t="str">
        <f>IF(Tbl.Kosten[[#This Row],[Pnr.]]=HM$7,Tbl.Kosten[[#This Row],[Te financieren]],"")</f>
        <v/>
      </c>
      <c r="HN127" s="160" t="str">
        <f>IF(Tbl.Kosten[[#This Row],[Pnr.]]=HN$7,Tbl.Kosten[[#This Row],[Te financieren]],"")</f>
        <v/>
      </c>
      <c r="HO127" s="160" t="str">
        <f>IF(Tbl.Kosten[[#This Row],[Pnr.]]=HO$7,Tbl.Kosten[[#This Row],[Te financieren]],"")</f>
        <v/>
      </c>
      <c r="HP127" s="160" t="str">
        <f>IF(Tbl.Kosten[[#This Row],[Pnr.]]=HP$7,Tbl.Kosten[[#This Row],[Te financieren]],"")</f>
        <v/>
      </c>
      <c r="HQ127" s="160" t="str">
        <f>IF(Tbl.Kosten[[#This Row],[Pnr.]]=HQ$7,Tbl.Kosten[[#This Row],[Te financieren]],"")</f>
        <v/>
      </c>
      <c r="HR127" s="160" t="str">
        <f>IF(Tbl.Kosten[[#This Row],[Pnr.]]=HR$7,Tbl.Kosten[[#This Row],[Te financieren]],"")</f>
        <v/>
      </c>
      <c r="HS127" s="160" t="str">
        <f>IF(Tbl.Kosten[[#This Row],[Pnr.]]=HS$7,Tbl.Kosten[[#This Row],[Te financieren]],"")</f>
        <v/>
      </c>
      <c r="HT127" s="160" t="str">
        <f>IF(Tbl.Kosten[[#This Row],[Pnr.]]=HT$7,Tbl.Kosten[[#This Row],[Te financieren]],"")</f>
        <v/>
      </c>
      <c r="HU127" s="160" t="str">
        <f>IF(Tbl.Kosten[[#This Row],[Pnr.]]=HU$7,Tbl.Kosten[[#This Row],[Te financieren]],"")</f>
        <v/>
      </c>
      <c r="HV127" s="160" t="str">
        <f>IF(Tbl.Kosten[[#This Row],[Pnr.]]=HV$7,Tbl.Kosten[[#This Row],[Te financieren]],"")</f>
        <v/>
      </c>
      <c r="HW127" s="160" t="str">
        <f>IF(Tbl.Kosten[[#This Row],[Pnr.]]=HW$7,Tbl.Kosten[[#This Row],[Te financieren]],"")</f>
        <v/>
      </c>
    </row>
    <row r="128" spans="2:231" x14ac:dyDescent="0.3">
      <c r="B128" s="144"/>
      <c r="C128" s="147"/>
      <c r="D128" s="146"/>
      <c r="E128" s="147"/>
      <c r="F128" s="145"/>
      <c r="G128" s="11" t="str">
        <f>IF(Tbl.Kosten[[#This Row],[Medewerker e/o 
functie]]&lt;&gt;"",_xlfn.XLOOKUP(Tbl.Kosten[[#This Row],[Medewerker e/o 
functie]],Tbl.Uurtarief[Medewerker en/of functie],Tbl.Uurtarief[Uurtarief],"",0,1),"")</f>
        <v/>
      </c>
      <c r="H128" s="121">
        <f>IFERROR(Tbl.Kosten[[#This Row],[Uren]]*Tbl.Kosten[[#This Row],[Uurtarief]],0)</f>
        <v>0</v>
      </c>
      <c r="I128" s="119" t="str">
        <f>IF(Tbl.Kosten[[#This Row],[Subtotaal uren]]&lt;&gt;0,_xlfn.XLOOKUP(Tbl.Kosten[[#This Row],[Medewerker e/o 
functie]],Tbl.Uurtarief[Medewerker en/of functie],Tbl.Uurtarief[Kostensoort arbeid],"",0,1),"")</f>
        <v/>
      </c>
      <c r="J128" s="147"/>
      <c r="K128" s="145"/>
      <c r="L128" s="149" t="str">
        <f>IF(Tbl.Kosten[[#This Row],[Activum]]&lt;&gt;"",_xlfn.XLOOKUP(Tbl.Kosten[[#This Row],[Activum]],Tbl.Afschrijvingskosten[Activum],Tbl.Afschrijvingskosten[Tarief per afschrijvings-eenheid],"",0,1),"")</f>
        <v/>
      </c>
      <c r="M128" s="122">
        <f>IFERROR(Tbl.Kosten[[#This Row],[Een-
heden]]*Tbl.Kosten[[#This Row],[Afschrijvings-
tarief]],0)</f>
        <v>0</v>
      </c>
      <c r="N128" s="122" t="str">
        <f>IF(Tbl.Kosten[[#This Row],[Subtotaal afschrijving]]&lt;&gt;0,Lijsten!A126,"")</f>
        <v/>
      </c>
      <c r="O128" s="150"/>
      <c r="P128" s="145"/>
      <c r="Q128" s="148"/>
      <c r="R128" s="122">
        <f>IFERROR(Tbl.Kosten[[#This Row],[Aantal]]*Tbl.Kosten[[#This Row],[Tarief]],0)</f>
        <v>0</v>
      </c>
      <c r="S128" s="8">
        <f>IFERROR(Tbl.Kosten[[#This Row],[Subtotaal overige kosten]]+Tbl.Kosten[[#This Row],[Subtotaal uren]]+Tbl.Kosten[[#This Row],[Subtotaal afschrijving]],0)</f>
        <v>0</v>
      </c>
      <c r="T128" s="8">
        <f>IFERROR(Tbl.Kosten[[#This Row],[Totaal kosten]]*Tbl.Kosten[[#This Row],[Subsidie%]],0)</f>
        <v>0</v>
      </c>
      <c r="U128" s="4" t="str" cm="1">
        <f t="array" ref="U128">IFERROR(_xlfn.IFS(Tbl.Kosten[[#This Row],[Subtotaal uren]]&lt;&gt;0,Tbl.Kosten[[#This Row],[Kostensoort arbeid]],Tbl.Kosten[[#This Row],[Subtotaal afschrijving]]&lt;&gt;0,Tbl.Kosten[[#This Row],[Kostensoort afschrijving]],Tbl.Kosten[[#This Row],[Subtotaal overige kosten]]&lt;&gt;0,Tbl.Kosten[[#This Row],[Kostensoort overig]]),"")</f>
        <v/>
      </c>
      <c r="V128" s="4" t="str">
        <f>IFERROR(_xlfn.XLOOKUP(Tbl.Kosten[[#This Row],[Activiteitencode]],Tbl.Activiteiten[Activiteitcode],Tbl.Activiteiten[Werkpakketcode],"",0,1),"")</f>
        <v/>
      </c>
      <c r="W128" s="4" t="str">
        <f>IFERROR(_xlfn.XLOOKUP(Tbl.Kosten[[#This Row],[Werkpakketcode]],Tbl.Werkpakketten[Werkpakketcode],Tbl.Werkpakketten[Subsidiabele activiteit],"",0,1),"")</f>
        <v/>
      </c>
      <c r="X128" s="12">
        <f>IFERROR(_xlfn.XLOOKUP(Tbl.Kosten[[#This Row],[Sanr.]],Tbl.Subsidiehoogte[SAnr.],Tbl.Subsidiehoogte[Sub. Percentage],0,0,1),0)</f>
        <v>0</v>
      </c>
      <c r="Y128" s="154" t="str">
        <f>IFERROR(_xlfn.XLOOKUP(Tbl.Kosten[[#This Row],[Partnercode]],Tbl.Projectpartners[Partnercode],Tbl.Projectpartners[PNr.],"",0,1),"")</f>
        <v>P1</v>
      </c>
      <c r="Z128" s="158">
        <f>IF(Tbl.Kosten[[#This Row],[Pnr.]]=Z$7,Tbl.Kosten[[#This Row],[Totaal kosten]],"")</f>
        <v>0</v>
      </c>
      <c r="AA128" s="158" t="str">
        <f>IF(Tbl.Kosten[[#This Row],[Pnr.]]=AA$7,Tbl.Kosten[[#This Row],[Totaal kosten]],"")</f>
        <v/>
      </c>
      <c r="AB128" s="158" t="str">
        <f>IF(Tbl.Kosten[[#This Row],[Pnr.]]=AB$7,Tbl.Kosten[[#This Row],[Totaal kosten]],"")</f>
        <v/>
      </c>
      <c r="AC128" s="158" t="str">
        <f>IF(Tbl.Kosten[[#This Row],[Pnr.]]=AC$7,Tbl.Kosten[[#This Row],[Totaal kosten]],"")</f>
        <v/>
      </c>
      <c r="AD128" s="158" t="str">
        <f>IF(Tbl.Kosten[[#This Row],[Pnr.]]=AD$7,Tbl.Kosten[[#This Row],[Totaal kosten]],"")</f>
        <v/>
      </c>
      <c r="AE128" s="158" t="str">
        <f>IF(Tbl.Kosten[[#This Row],[Pnr.]]=AE$7,Tbl.Kosten[[#This Row],[Totaal kosten]],"")</f>
        <v/>
      </c>
      <c r="AF128" s="158" t="str">
        <f>IF(Tbl.Kosten[[#This Row],[Pnr.]]=AF$7,Tbl.Kosten[[#This Row],[Totaal kosten]],"")</f>
        <v/>
      </c>
      <c r="AG128" s="158" t="str">
        <f>IF(Tbl.Kosten[[#This Row],[Pnr.]]=AG$7,Tbl.Kosten[[#This Row],[Totaal kosten]],"")</f>
        <v/>
      </c>
      <c r="AH128" s="158" t="str">
        <f>IF(Tbl.Kosten[[#This Row],[Pnr.]]=AH$7,Tbl.Kosten[[#This Row],[Totaal kosten]],"")</f>
        <v/>
      </c>
      <c r="AI128" s="158" t="str">
        <f>IF(Tbl.Kosten[[#This Row],[Pnr.]]=AI$7,Tbl.Kosten[[#This Row],[Totaal kosten]],"")</f>
        <v/>
      </c>
      <c r="AJ128" s="158" t="str">
        <f>IF(Tbl.Kosten[[#This Row],[Pnr.]]=AJ$7,Tbl.Kosten[[#This Row],[Totaal kosten]],"")</f>
        <v/>
      </c>
      <c r="AK128" s="158" t="str">
        <f>IF(Tbl.Kosten[[#This Row],[Pnr.]]=AK$7,Tbl.Kosten[[#This Row],[Totaal kosten]],"")</f>
        <v/>
      </c>
      <c r="AL128" s="158" t="str">
        <f>IF(Tbl.Kosten[[#This Row],[Pnr.]]=AL$7,Tbl.Kosten[[#This Row],[Totaal kosten]],"")</f>
        <v/>
      </c>
      <c r="AM128" s="158" t="str">
        <f>IF(Tbl.Kosten[[#This Row],[Pnr.]]=AM$7,Tbl.Kosten[[#This Row],[Totaal kosten]],"")</f>
        <v/>
      </c>
      <c r="AN128" s="158" t="str">
        <f>IF(Tbl.Kosten[[#This Row],[Pnr.]]=AN$7,Tbl.Kosten[[#This Row],[Totaal kosten]],"")</f>
        <v/>
      </c>
      <c r="AO128" s="158" t="str">
        <f>IF(Tbl.Kosten[[#This Row],[Pnr.]]=AO$7,Tbl.Kosten[[#This Row],[Totaal kosten]],"")</f>
        <v/>
      </c>
      <c r="AP128" s="158" t="str">
        <f>IF(Tbl.Kosten[[#This Row],[Pnr.]]=AP$7,Tbl.Kosten[[#This Row],[Totaal kosten]],"")</f>
        <v/>
      </c>
      <c r="AQ128" s="158" t="str">
        <f>IF(Tbl.Kosten[[#This Row],[Pnr.]]=AQ$7,Tbl.Kosten[[#This Row],[Totaal kosten]],"")</f>
        <v/>
      </c>
      <c r="AR128" s="158" t="str">
        <f>IF(Tbl.Kosten[[#This Row],[Pnr.]]=AR$7,Tbl.Kosten[[#This Row],[Totaal kosten]],"")</f>
        <v/>
      </c>
      <c r="AS128" s="158" t="str">
        <f>IF(Tbl.Kosten[[#This Row],[Pnr.]]=AS$7,Tbl.Kosten[[#This Row],[Totaal kosten]],"")</f>
        <v/>
      </c>
      <c r="AT128" s="158" t="str">
        <f>IF(Tbl.Kosten[[#This Row],[Pnr.]]=AT$7,Tbl.Kosten[[#This Row],[Totaal kosten]],"")</f>
        <v/>
      </c>
      <c r="AU128" s="158" t="str">
        <f>IF(Tbl.Kosten[[#This Row],[Pnr.]]=AU$7,Tbl.Kosten[[#This Row],[Totaal kosten]],"")</f>
        <v/>
      </c>
      <c r="AV128" s="158" t="str">
        <f>IF(Tbl.Kosten[[#This Row],[Pnr.]]=AV$7,Tbl.Kosten[[#This Row],[Totaal kosten]],"")</f>
        <v/>
      </c>
      <c r="AW128" s="158" t="str">
        <f>IF(Tbl.Kosten[[#This Row],[Pnr.]]=AW$7,Tbl.Kosten[[#This Row],[Totaal kosten]],"")</f>
        <v/>
      </c>
      <c r="AX128" s="158" t="str">
        <f>IF(Tbl.Kosten[[#This Row],[Pnr.]]=AX$7,Tbl.Kosten[[#This Row],[Totaal kosten]],"")</f>
        <v/>
      </c>
      <c r="AY128" s="158" t="str">
        <f>IF(Tbl.Kosten[[#This Row],[Pnr.]]=AY$7,Tbl.Kosten[[#This Row],[Totaal kosten]],"")</f>
        <v/>
      </c>
      <c r="AZ128" s="158" t="str">
        <f>IF(Tbl.Kosten[[#This Row],[Pnr.]]=AZ$7,Tbl.Kosten[[#This Row],[Totaal kosten]],"")</f>
        <v/>
      </c>
      <c r="BA128" s="158" t="str">
        <f>IF(Tbl.Kosten[[#This Row],[Pnr.]]=BA$7,Tbl.Kosten[[#This Row],[Totaal kosten]],"")</f>
        <v/>
      </c>
      <c r="BB128" s="158" t="str">
        <f>IF(Tbl.Kosten[[#This Row],[Pnr.]]=BB$7,Tbl.Kosten[[#This Row],[Totaal kosten]],"")</f>
        <v/>
      </c>
      <c r="BC128" s="158" t="str">
        <f>IF(Tbl.Kosten[[#This Row],[Pnr.]]=BC$7,Tbl.Kosten[[#This Row],[Totaal kosten]],"")</f>
        <v/>
      </c>
      <c r="BD128" s="158" t="str">
        <f>IF(Tbl.Kosten[[#This Row],[Pnr.]]=BD$7,Tbl.Kosten[[#This Row],[Totaal kosten]],"")</f>
        <v/>
      </c>
      <c r="BE128" s="158" t="str">
        <f>IF(Tbl.Kosten[[#This Row],[Pnr.]]=BE$7,Tbl.Kosten[[#This Row],[Totaal kosten]],"")</f>
        <v/>
      </c>
      <c r="BF128" s="158" t="str">
        <f>IF(Tbl.Kosten[[#This Row],[Pnr.]]=BF$7,Tbl.Kosten[[#This Row],[Totaal kosten]],"")</f>
        <v/>
      </c>
      <c r="BG128" s="158" t="str">
        <f>IF(Tbl.Kosten[[#This Row],[Pnr.]]=BG$7,Tbl.Kosten[[#This Row],[Totaal kosten]],"")</f>
        <v/>
      </c>
      <c r="BH128" s="158" t="str">
        <f>IF(Tbl.Kosten[[#This Row],[Pnr.]]=BH$7,Tbl.Kosten[[#This Row],[Totaal kosten]],"")</f>
        <v/>
      </c>
      <c r="BI128" s="158" t="str">
        <f>IF(Tbl.Kosten[[#This Row],[Pnr.]]=BI$7,Tbl.Kosten[[#This Row],[Totaal kosten]],"")</f>
        <v/>
      </c>
      <c r="BJ128" s="158" t="str">
        <f>IF(Tbl.Kosten[[#This Row],[Pnr.]]=BJ$7,Tbl.Kosten[[#This Row],[Totaal kosten]],"")</f>
        <v/>
      </c>
      <c r="BK128" s="158" t="str">
        <f>IF(Tbl.Kosten[[#This Row],[Pnr.]]=BK$7,Tbl.Kosten[[#This Row],[Totaal kosten]],"")</f>
        <v/>
      </c>
      <c r="BL128" s="158" t="str">
        <f>IF(Tbl.Kosten[[#This Row],[Pnr.]]=BL$7,Tbl.Kosten[[#This Row],[Totaal kosten]],"")</f>
        <v/>
      </c>
      <c r="BM128" s="158" t="str">
        <f>IF(Tbl.Kosten[[#This Row],[Pnr.]]=BM$7,Tbl.Kosten[[#This Row],[Totaal kosten]],"")</f>
        <v/>
      </c>
      <c r="BN128" s="158" t="str">
        <f>IF(Tbl.Kosten[[#This Row],[Pnr.]]=BN$7,Tbl.Kosten[[#This Row],[Totaal kosten]],"")</f>
        <v/>
      </c>
      <c r="BO128" s="158" t="str">
        <f>IF(Tbl.Kosten[[#This Row],[Pnr.]]=BO$7,Tbl.Kosten[[#This Row],[Totaal kosten]],"")</f>
        <v/>
      </c>
      <c r="BP128" s="158" t="str">
        <f>IF(Tbl.Kosten[[#This Row],[Pnr.]]=BP$7,Tbl.Kosten[[#This Row],[Totaal kosten]],"")</f>
        <v/>
      </c>
      <c r="BQ128" s="158" t="str">
        <f>IF(Tbl.Kosten[[#This Row],[Pnr.]]=BQ$7,Tbl.Kosten[[#This Row],[Totaal kosten]],"")</f>
        <v/>
      </c>
      <c r="BR128" s="158" t="str">
        <f>IF(Tbl.Kosten[[#This Row],[Pnr.]]=BR$7,Tbl.Kosten[[#This Row],[Totaal kosten]],"")</f>
        <v/>
      </c>
      <c r="BS128" s="158" t="str">
        <f>IF(Tbl.Kosten[[#This Row],[Pnr.]]=BS$7,Tbl.Kosten[[#This Row],[Totaal kosten]],"")</f>
        <v/>
      </c>
      <c r="BT128" s="158" t="str">
        <f>IF(Tbl.Kosten[[#This Row],[Pnr.]]=BT$7,Tbl.Kosten[[#This Row],[Totaal kosten]],"")</f>
        <v/>
      </c>
      <c r="BU128" s="158" t="str">
        <f>IF(Tbl.Kosten[[#This Row],[Pnr.]]=BU$7,Tbl.Kosten[[#This Row],[Totaal kosten]],"")</f>
        <v/>
      </c>
      <c r="BV128" s="158" t="str">
        <f>IF(Tbl.Kosten[[#This Row],[Pnr.]]=BV$7,Tbl.Kosten[[#This Row],[Totaal kosten]],"")</f>
        <v/>
      </c>
      <c r="BW128" s="158" t="str">
        <f>IF(Tbl.Kosten[[#This Row],[Pnr.]]=BW$7,Tbl.Kosten[[#This Row],[Totaal kosten]],"")</f>
        <v/>
      </c>
      <c r="BX128" s="158" t="str">
        <f>IFERROR(_xlfn.XLOOKUP(Tbl.Kosten[[#This Row],[Werkpakketcode]],Tbl.Werkpakketten[Werkpakketcode],Tbl.Werkpakketten[WPnr.],"",0,1),"")</f>
        <v/>
      </c>
      <c r="BY128" s="158" t="str">
        <f>IF(Tbl.Kosten[[#This Row],[WPnr.]]=BY$7,Tbl.Kosten[[#This Row],[Totaal kosten]],"")</f>
        <v/>
      </c>
      <c r="BZ128" s="158" t="str">
        <f>IF(Tbl.Kosten[[#This Row],[WPnr.]]=BZ$7,Tbl.Kosten[[#This Row],[Totaal kosten]],"")</f>
        <v/>
      </c>
      <c r="CA128" s="158" t="str">
        <f>IF(Tbl.Kosten[[#This Row],[WPnr.]]=CA$7,Tbl.Kosten[[#This Row],[Totaal kosten]],"")</f>
        <v/>
      </c>
      <c r="CB128" s="158" t="str">
        <f>IF(Tbl.Kosten[[#This Row],[WPnr.]]=CB$7,Tbl.Kosten[[#This Row],[Totaal kosten]],"")</f>
        <v/>
      </c>
      <c r="CC128" s="158" t="str">
        <f>IF(Tbl.Kosten[[#This Row],[WPnr.]]=CC$7,Tbl.Kosten[[#This Row],[Totaal kosten]],"")</f>
        <v/>
      </c>
      <c r="CD128" s="158" t="str">
        <f>IF(Tbl.Kosten[[#This Row],[WPnr.]]=CD$7,Tbl.Kosten[[#This Row],[Totaal kosten]],"")</f>
        <v/>
      </c>
      <c r="CE128" s="158" t="str">
        <f>IF(Tbl.Kosten[[#This Row],[WPnr.]]=CE$7,Tbl.Kosten[[#This Row],[Totaal kosten]],"")</f>
        <v/>
      </c>
      <c r="CF128" s="158" t="str">
        <f>IF(Tbl.Kosten[[#This Row],[WPnr.]]=CF$7,Tbl.Kosten[[#This Row],[Totaal kosten]],"")</f>
        <v/>
      </c>
      <c r="CG128" s="158" t="str">
        <f>IF(Tbl.Kosten[[#This Row],[WPnr.]]=CG$7,Tbl.Kosten[[#This Row],[Totaal kosten]],"")</f>
        <v/>
      </c>
      <c r="CH128" s="158" t="str">
        <f>IF(Tbl.Kosten[[#This Row],[WPnr.]]=CH$7,Tbl.Kosten[[#This Row],[Totaal kosten]],"")</f>
        <v/>
      </c>
      <c r="CI128" s="158" t="str">
        <f>IF(Tbl.Kosten[[#This Row],[WPnr.]]=CI$7,Tbl.Kosten[[#This Row],[Totaal kosten]],"")</f>
        <v/>
      </c>
      <c r="CJ128" s="158" t="str">
        <f>IF(Tbl.Kosten[[#This Row],[WPnr.]]=CJ$7,Tbl.Kosten[[#This Row],[Totaal kosten]],"")</f>
        <v/>
      </c>
      <c r="CK128" s="158" t="str">
        <f>IF(Tbl.Kosten[[#This Row],[WPnr.]]=CK$7,Tbl.Kosten[[#This Row],[Totaal kosten]],"")</f>
        <v/>
      </c>
      <c r="CL128" s="158" t="str">
        <f>IF(Tbl.Kosten[[#This Row],[WPnr.]]=CL$7,Tbl.Kosten[[#This Row],[Totaal kosten]],"")</f>
        <v/>
      </c>
      <c r="CM128" s="158" t="str">
        <f>IF(Tbl.Kosten[[#This Row],[WPnr.]]=CM$7,Tbl.Kosten[[#This Row],[Totaal kosten]],"")</f>
        <v/>
      </c>
      <c r="CN128" s="158" t="str">
        <f>IF(Tbl.Kosten[[#This Row],[WPnr.]]=CN$7,Tbl.Kosten[[#This Row],[Totaal kosten]],"")</f>
        <v/>
      </c>
      <c r="CO128" s="158" t="str">
        <f>IF(Tbl.Kosten[[#This Row],[WPnr.]]=CO$7,Tbl.Kosten[[#This Row],[Totaal kosten]],"")</f>
        <v/>
      </c>
      <c r="CP128" s="158" t="str">
        <f>IF(Tbl.Kosten[[#This Row],[WPnr.]]=CP$7,Tbl.Kosten[[#This Row],[Totaal kosten]],"")</f>
        <v/>
      </c>
      <c r="CQ128" s="158" t="str">
        <f>IF(Tbl.Kosten[[#This Row],[WPnr.]]=CQ$7,Tbl.Kosten[[#This Row],[Totaal kosten]],"")</f>
        <v/>
      </c>
      <c r="CR128" s="158" t="str">
        <f>IF(Tbl.Kosten[[#This Row],[WPnr.]]=CR$7,Tbl.Kosten[[#This Row],[Totaal kosten]],"")</f>
        <v/>
      </c>
      <c r="CS128" s="158" t="str">
        <f>IF(Tbl.Kosten[[#This Row],[WPnr.]]=CS$7,Tbl.Kosten[[#This Row],[Totaal kosten]],"")</f>
        <v/>
      </c>
      <c r="CT128" s="158" t="str">
        <f>IF(Tbl.Kosten[[#This Row],[WPnr.]]=CT$7,Tbl.Kosten[[#This Row],[Totaal kosten]],"")</f>
        <v/>
      </c>
      <c r="CU128" s="158" t="str">
        <f>IF(Tbl.Kosten[[#This Row],[WPnr.]]=CU$7,Tbl.Kosten[[#This Row],[Totaal kosten]],"")</f>
        <v/>
      </c>
      <c r="CV128" s="158" t="str">
        <f>IF(Tbl.Kosten[[#This Row],[WPnr.]]=CV$7,Tbl.Kosten[[#This Row],[Totaal kosten]],"")</f>
        <v/>
      </c>
      <c r="CW128" s="158" t="str">
        <f>IF(Tbl.Kosten[[#This Row],[WPnr.]]=CW$7,Tbl.Kosten[[#This Row],[Totaal kosten]],"")</f>
        <v/>
      </c>
      <c r="CX128" s="158" t="str">
        <f>IF(Tbl.Kosten[[#This Row],[WPnr.]]=CX$7,Tbl.Kosten[[#This Row],[Totaal kosten]],"")</f>
        <v/>
      </c>
      <c r="CY128" s="158" t="str">
        <f>IF(Tbl.Kosten[[#This Row],[WPnr.]]=CY$7,Tbl.Kosten[[#This Row],[Totaal kosten]],"")</f>
        <v/>
      </c>
      <c r="CZ128" s="158" t="str">
        <f>IF(Tbl.Kosten[[#This Row],[WPnr.]]=CZ$7,Tbl.Kosten[[#This Row],[Totaal kosten]],"")</f>
        <v/>
      </c>
      <c r="DA128" s="158" t="str">
        <f>IF(Tbl.Kosten[[#This Row],[WPnr.]]=DA$7,Tbl.Kosten[[#This Row],[Totaal kosten]],"")</f>
        <v/>
      </c>
      <c r="DB128" s="158" t="str">
        <f>IF(Tbl.Kosten[[#This Row],[WPnr.]]=DB$7,Tbl.Kosten[[#This Row],[Totaal kosten]],"")</f>
        <v/>
      </c>
      <c r="DC128" s="158" t="str">
        <f>IF(Tbl.Kosten[[#This Row],[WPnr.]]=DC$7,Tbl.Kosten[[#This Row],[Totaal kosten]],"")</f>
        <v/>
      </c>
      <c r="DD128" s="158" t="str">
        <f>IF(Tbl.Kosten[[#This Row],[WPnr.]]=DD$7,Tbl.Kosten[[#This Row],[Totaal kosten]],"")</f>
        <v/>
      </c>
      <c r="DE128" s="158" t="str">
        <f>IF(Tbl.Kosten[[#This Row],[WPnr.]]=DE$7,Tbl.Kosten[[#This Row],[Totaal kosten]],"")</f>
        <v/>
      </c>
      <c r="DF128" s="158" t="str">
        <f>IF(Tbl.Kosten[[#This Row],[WPnr.]]=DF$7,Tbl.Kosten[[#This Row],[Totaal kosten]],"")</f>
        <v/>
      </c>
      <c r="DG128" s="158" t="str">
        <f>IF(Tbl.Kosten[[#This Row],[WPnr.]]=DG$7,Tbl.Kosten[[#This Row],[Totaal kosten]],"")</f>
        <v/>
      </c>
      <c r="DH128" s="158" t="str">
        <f>IF(Tbl.Kosten[[#This Row],[WPnr.]]=DH$7,Tbl.Kosten[[#This Row],[Totaal kosten]],"")</f>
        <v/>
      </c>
      <c r="DI128" s="158" t="str">
        <f>IF(Tbl.Kosten[[#This Row],[WPnr.]]=DI$7,Tbl.Kosten[[#This Row],[Totaal kosten]],"")</f>
        <v/>
      </c>
      <c r="DJ128" s="158" t="str">
        <f>IF(Tbl.Kosten[[#This Row],[WPnr.]]=DJ$7,Tbl.Kosten[[#This Row],[Totaal kosten]],"")</f>
        <v/>
      </c>
      <c r="DK128" s="158" t="str">
        <f>IF(Tbl.Kosten[[#This Row],[WPnr.]]=DK$7,Tbl.Kosten[[#This Row],[Totaal kosten]],"")</f>
        <v/>
      </c>
      <c r="DL128" s="158" t="str">
        <f>IF(Tbl.Kosten[[#This Row],[WPnr.]]=DL$7,Tbl.Kosten[[#This Row],[Totaal kosten]],"")</f>
        <v/>
      </c>
      <c r="DM128" s="158" t="str">
        <f>IF(Tbl.Kosten[[#This Row],[WPnr.]]=DM$7,Tbl.Kosten[[#This Row],[Totaal kosten]],"")</f>
        <v/>
      </c>
      <c r="DN128" s="158" t="str">
        <f>IF(Tbl.Kosten[[#This Row],[WPnr.]]=DN$7,Tbl.Kosten[[#This Row],[Totaal kosten]],"")</f>
        <v/>
      </c>
      <c r="DO128" s="158" t="str">
        <f>IF(Tbl.Kosten[[#This Row],[WPnr.]]=DO$7,Tbl.Kosten[[#This Row],[Totaal kosten]],"")</f>
        <v/>
      </c>
      <c r="DP128" s="158" t="str">
        <f>IF(Tbl.Kosten[[#This Row],[WPnr.]]=DP$7,Tbl.Kosten[[#This Row],[Totaal kosten]],"")</f>
        <v/>
      </c>
      <c r="DQ128" s="158" t="str">
        <f>IF(Tbl.Kosten[[#This Row],[WPnr.]]=DQ$7,Tbl.Kosten[[#This Row],[Totaal kosten]],"")</f>
        <v/>
      </c>
      <c r="DR128" s="158" t="str">
        <f>IF(Tbl.Kosten[[#This Row],[WPnr.]]=DR$7,Tbl.Kosten[[#This Row],[Totaal kosten]],"")</f>
        <v/>
      </c>
      <c r="DS128" s="158" t="str">
        <f>IF(Tbl.Kosten[[#This Row],[WPnr.]]=DS$7,Tbl.Kosten[[#This Row],[Totaal kosten]],"")</f>
        <v/>
      </c>
      <c r="DT128" s="158" t="str">
        <f>IF(Tbl.Kosten[[#This Row],[WPnr.]]=DT$7,Tbl.Kosten[[#This Row],[Totaal kosten]],"")</f>
        <v/>
      </c>
      <c r="DU128" s="158" t="str">
        <f>IF(Tbl.Kosten[[#This Row],[WPnr.]]=DU$7,Tbl.Kosten[[#This Row],[Totaal kosten]],"")</f>
        <v/>
      </c>
      <c r="DV128" s="158" t="str">
        <f>IF(Tbl.Kosten[[#This Row],[WPnr.]]=DV$7,Tbl.Kosten[[#This Row],[Totaal kosten]],"")</f>
        <v/>
      </c>
      <c r="DW128" s="160" t="str">
        <f>IFERROR(_xlfn.XLOOKUP(Tbl.Kosten[[#This Row],[Kostensoort]],Tbl.Kostensoorten[Kostensoorten],Tbl.Kostensoorten[KSnr.],"",0,1),"")</f>
        <v/>
      </c>
      <c r="DX128" s="160" t="str">
        <f>IF(Tbl.Kosten[[#This Row],[KSnr.]]=DX$7,Tbl.Kosten[[#This Row],[Totaal kosten]],"")</f>
        <v/>
      </c>
      <c r="DY128" s="160" t="str">
        <f>IF(Tbl.Kosten[[#This Row],[KSnr.]]=DY$7,Tbl.Kosten[[#This Row],[Totaal kosten]],"")</f>
        <v/>
      </c>
      <c r="DZ128" s="160" t="str">
        <f>IF(Tbl.Kosten[[#This Row],[KSnr.]]=DZ$7,Tbl.Kosten[[#This Row],[Totaal kosten]],"")</f>
        <v/>
      </c>
      <c r="EA128" s="160" t="str">
        <f>IF(Tbl.Kosten[[#This Row],[KSnr.]]=EA$7,Tbl.Kosten[[#This Row],[Totaal kosten]],"")</f>
        <v/>
      </c>
      <c r="EB128" s="160" t="str">
        <f>IF(Tbl.Kosten[[#This Row],[KSnr.]]=EB$7,Tbl.Kosten[[#This Row],[Totaal kosten]],"")</f>
        <v/>
      </c>
      <c r="EC128" s="160" t="str">
        <f>IF(Tbl.Kosten[[#This Row],[KSnr.]]=EC$7,Tbl.Kosten[[#This Row],[Totaal kosten]],"")</f>
        <v/>
      </c>
      <c r="ED128" s="160" t="str">
        <f>IF(Tbl.Kosten[[#This Row],[KSnr.]]=ED$7,Tbl.Kosten[[#This Row],[Totaal kosten]],"")</f>
        <v/>
      </c>
      <c r="EE128" s="160" t="str">
        <f>IF(Tbl.Kosten[[#This Row],[KSnr.]]=EE$7,Tbl.Kosten[[#This Row],[Totaal kosten]],"")</f>
        <v/>
      </c>
      <c r="EF128" s="160" t="str">
        <f>IF(Tbl.Kosten[[#This Row],[KSnr.]]=EF$7,Tbl.Kosten[[#This Row],[Totaal kosten]],"")</f>
        <v/>
      </c>
      <c r="EG128" s="160" t="str">
        <f>IF(Tbl.Kosten[[#This Row],[KSnr.]]=EG$7,Tbl.Kosten[[#This Row],[Totaal kosten]],"")</f>
        <v/>
      </c>
      <c r="EH128" s="160" t="str">
        <f>IF(Tbl.Kosten[[#This Row],[KSnr.]]=EH$7,Tbl.Kosten[[#This Row],[Totaal kosten]],"")</f>
        <v/>
      </c>
      <c r="EI128" s="160" t="str">
        <f>IF(Tbl.Kosten[[#This Row],[KSnr.]]=EI$7,Tbl.Kosten[[#This Row],[Totaal kosten]],"")</f>
        <v/>
      </c>
      <c r="EJ128" s="160" t="str">
        <f>IF(Tbl.Kosten[[#This Row],[KSnr.]]=EJ$7,Tbl.Kosten[[#This Row],[Totaal kosten]],"")</f>
        <v/>
      </c>
      <c r="EK128" s="160" t="str">
        <f>IF(Tbl.Kosten[[#This Row],[KSnr.]]=EK$7,Tbl.Kosten[[#This Row],[Totaal kosten]],"")</f>
        <v/>
      </c>
      <c r="EL128" s="160" t="str">
        <f>IF(Tbl.Kosten[[#This Row],[KSnr.]]=EL$7,Tbl.Kosten[[#This Row],[Totaal kosten]],"")</f>
        <v/>
      </c>
      <c r="EM128" s="160" t="str">
        <f>IF(Tbl.Kosten[[#This Row],[KSnr.]]=EM$7,Tbl.Kosten[[#This Row],[Totaal kosten]],"")</f>
        <v/>
      </c>
      <c r="EN128" s="160" t="str">
        <f>IF(Tbl.Kosten[[#This Row],[KSnr.]]=EN$7,Tbl.Kosten[[#This Row],[Totaal kosten]],"")</f>
        <v/>
      </c>
      <c r="EO128" s="160" t="str">
        <f>IF(Tbl.Kosten[[#This Row],[KSnr.]]=EO$7,Tbl.Kosten[[#This Row],[Totaal kosten]],"")</f>
        <v/>
      </c>
      <c r="EP128" s="160" t="str">
        <f>IF(Tbl.Kosten[[#This Row],[KSnr.]]=EP$7,Tbl.Kosten[[#This Row],[Totaal kosten]],"")</f>
        <v/>
      </c>
      <c r="EQ128" s="160" t="str">
        <f>IF(Tbl.Kosten[[#This Row],[KSnr.]]=EQ$7,Tbl.Kosten[[#This Row],[Totaal kosten]],"")</f>
        <v/>
      </c>
      <c r="ER128" s="154" t="str">
        <f>IFERROR(_xlfn.XLOOKUP(Tbl.Kosten[[#This Row],[Subsidieactiviteit]],Tbl.Subsidiehoogte[Subsidieactiviteit],Tbl.Subsidiehoogte[SAnr.],"",0,1),"")</f>
        <v/>
      </c>
      <c r="ES128" s="160" t="str">
        <f>IF(Tbl.Kosten[[#This Row],[Sanr.]]=ES$7,Tbl.Kosten[[#This Row],[Totaal kosten]],"")</f>
        <v/>
      </c>
      <c r="ET128" s="160" t="str">
        <f>IF(Tbl.Kosten[[#This Row],[Sanr.]]=ET$7,Tbl.Kosten[[#This Row],[Totaal kosten]],"")</f>
        <v/>
      </c>
      <c r="EU128" s="160" t="str">
        <f>IF(Tbl.Kosten[[#This Row],[Sanr.]]=EU$7,Tbl.Kosten[[#This Row],[Totaal kosten]],"")</f>
        <v/>
      </c>
      <c r="EV128" s="160" t="str">
        <f>IF(Tbl.Kosten[[#This Row],[Sanr.]]=EV$7,Tbl.Kosten[[#This Row],[Totaal kosten]],"")</f>
        <v/>
      </c>
      <c r="EW128" s="160" t="str">
        <f>IF(Tbl.Kosten[[#This Row],[Sanr.]]=EW$7,Tbl.Kosten[[#This Row],[Totaal kosten]],"")</f>
        <v/>
      </c>
      <c r="EX128" s="160" t="str">
        <f>IF(Tbl.Kosten[[#This Row],[Sanr.]]=EX$7,Tbl.Kosten[[#This Row],[Totaal kosten]],"")</f>
        <v/>
      </c>
      <c r="EY128" s="160" t="str">
        <f>IF(Tbl.Kosten[[#This Row],[Sanr.]]=EY$7,Tbl.Kosten[[#This Row],[Totaal kosten]],"")</f>
        <v/>
      </c>
      <c r="EZ128" s="160" t="str">
        <f>IF(Tbl.Kosten[[#This Row],[Sanr.]]=EZ$7,Tbl.Kosten[[#This Row],[Totaal kosten]],"")</f>
        <v/>
      </c>
      <c r="FA128" s="160" t="str">
        <f>IF(Tbl.Kosten[[#This Row],[Sanr.]]=FA$7,Tbl.Kosten[[#This Row],[Totaal kosten]],"")</f>
        <v/>
      </c>
      <c r="FB128" s="160" t="str">
        <f>IF(Tbl.Kosten[[#This Row],[Sanr.]]=FB$7,Tbl.Kosten[[#This Row],[Totaal kosten]],"")</f>
        <v/>
      </c>
      <c r="FC128" s="160" t="str">
        <f>IF(Tbl.Kosten[[#This Row],[Sanr.]]=FC$7,Tbl.Kosten[[#This Row],[Totaal kosten]],"")</f>
        <v/>
      </c>
      <c r="FD128" s="160" t="str">
        <f>IF(Tbl.Kosten[[#This Row],[Sanr.]]=FD$7,Tbl.Kosten[[#This Row],[Totaal kosten]],"")</f>
        <v/>
      </c>
      <c r="FE128" s="160" t="str">
        <f>IF(Tbl.Kosten[[#This Row],[Sanr.]]=FE$7,Tbl.Kosten[[#This Row],[Totaal kosten]],"")</f>
        <v/>
      </c>
      <c r="FF128" s="160" t="str">
        <f>IF(Tbl.Kosten[[#This Row],[Sanr.]]=FF$7,Tbl.Kosten[[#This Row],[Totaal kosten]],"")</f>
        <v/>
      </c>
      <c r="FG128" s="160" t="str">
        <f>IF(Tbl.Kosten[[#This Row],[Sanr.]]=FG$7,Tbl.Kosten[[#This Row],[Totaal kosten]],"")</f>
        <v/>
      </c>
      <c r="FH128" s="160" t="str">
        <f>IF(Tbl.Kosten[[#This Row],[Sanr.]]=FH$7,Tbl.Kosten[[#This Row],[Totaal kosten]],"")</f>
        <v/>
      </c>
      <c r="FI128" s="160" t="str">
        <f>IF(Tbl.Kosten[[#This Row],[Sanr.]]=FI$7,Tbl.Kosten[[#This Row],[Totaal kosten]],"")</f>
        <v/>
      </c>
      <c r="FJ128" s="160" t="str">
        <f>IF(Tbl.Kosten[[#This Row],[Sanr.]]=FJ$7,Tbl.Kosten[[#This Row],[Totaal kosten]],"")</f>
        <v/>
      </c>
      <c r="FK128" s="160" t="str">
        <f>IF(Tbl.Kosten[[#This Row],[Sanr.]]=FK$7,Tbl.Kosten[[#This Row],[Totaal kosten]],"")</f>
        <v/>
      </c>
      <c r="FL128" s="160" t="str">
        <f>IF(Tbl.Kosten[[#This Row],[Sanr.]]=FL$7,Tbl.Kosten[[#This Row],[Totaal kosten]],"")</f>
        <v/>
      </c>
      <c r="FM128" s="160" t="str">
        <f>IF(Tbl.Kosten[[#This Row],[Sanr.]]=FM$7,Tbl.Kosten[[#This Row],[Totaal kosten]],"")</f>
        <v/>
      </c>
      <c r="FN128" s="160" t="str">
        <f>IF(Tbl.Kosten[[#This Row],[Sanr.]]=FN$7,Tbl.Kosten[[#This Row],[Totaal kosten]],"")</f>
        <v/>
      </c>
      <c r="FO128" s="160" t="str">
        <f>IF(Tbl.Kosten[[#This Row],[Sanr.]]=FO$7,Tbl.Kosten[[#This Row],[Totaal kosten]],"")</f>
        <v/>
      </c>
      <c r="FP128" s="160" t="str">
        <f>IF(Tbl.Kosten[[#This Row],[Sanr.]]=FP$7,Tbl.Kosten[[#This Row],[Totaal kosten]],"")</f>
        <v/>
      </c>
      <c r="FQ128" s="160" t="str">
        <f>IF(Tbl.Kosten[[#This Row],[Sanr.]]=FQ$7,Tbl.Kosten[[#This Row],[Totaal kosten]],"")</f>
        <v/>
      </c>
      <c r="FR128" s="160" t="str">
        <f>IF(Tbl.Kosten[[#This Row],[Sanr.]]=FR$7,Tbl.Kosten[[#This Row],[Totaal kosten]],"")</f>
        <v/>
      </c>
      <c r="FS128" s="160" t="str">
        <f>IF(Tbl.Kosten[[#This Row],[Sanr.]]=FS$7,Tbl.Kosten[[#This Row],[Totaal kosten]],"")</f>
        <v/>
      </c>
      <c r="FT128" s="160" t="str">
        <f>IF(Tbl.Kosten[[#This Row],[Sanr.]]=FT$7,Tbl.Kosten[[#This Row],[Totaal kosten]],"")</f>
        <v/>
      </c>
      <c r="FU128" s="160" t="str">
        <f>IF(Tbl.Kosten[[#This Row],[Sanr.]]=FU$7,Tbl.Kosten[[#This Row],[Totaal kosten]],"")</f>
        <v/>
      </c>
      <c r="FV128" s="160" t="str">
        <f>IF(Tbl.Kosten[[#This Row],[Sanr.]]=FV$7,Tbl.Kosten[[#This Row],[Totaal kosten]],"")</f>
        <v/>
      </c>
      <c r="FW128" s="160" t="str">
        <f>IFERROR(_xlfn.XLOOKUP(Tbl.Kosten[[#This Row],[Activiteitencode]],Tbl.Activiteiten[Activiteitcode],Tbl.Activiteiten[Anr.],"",0,1),"")</f>
        <v/>
      </c>
      <c r="FX128" s="181" t="str">
        <f>_xlfn.CONCAT(Tbl.Kosten[[#This Row],[Pnr.]],Tbl.Kosten[[#This Row],[Sanr.]])</f>
        <v>P1</v>
      </c>
      <c r="FY128" s="160">
        <f>Tbl.Kosten[[#This Row],[Totaal kosten]]-Tbl.Kosten[[#This Row],[Subsidie]]</f>
        <v>0</v>
      </c>
      <c r="FZ128" s="160">
        <f>IF(Tbl.Kosten[[#This Row],[Pnr.]]=FZ$7,Tbl.Kosten[[#This Row],[Te financieren]],"")</f>
        <v>0</v>
      </c>
      <c r="GA128" s="160" t="str">
        <f>IF(Tbl.Kosten[[#This Row],[Pnr.]]=GA$7,Tbl.Kosten[[#This Row],[Te financieren]],"")</f>
        <v/>
      </c>
      <c r="GB128" s="160" t="str">
        <f>IF(Tbl.Kosten[[#This Row],[Pnr.]]=GB$7,Tbl.Kosten[[#This Row],[Te financieren]],"")</f>
        <v/>
      </c>
      <c r="GC128" s="160" t="str">
        <f>IF(Tbl.Kosten[[#This Row],[Pnr.]]=GC$7,Tbl.Kosten[[#This Row],[Te financieren]],"")</f>
        <v/>
      </c>
      <c r="GD128" s="160" t="str">
        <f>IF(Tbl.Kosten[[#This Row],[Pnr.]]=GD$7,Tbl.Kosten[[#This Row],[Te financieren]],"")</f>
        <v/>
      </c>
      <c r="GE128" s="160" t="str">
        <f>IF(Tbl.Kosten[[#This Row],[Pnr.]]=GE$7,Tbl.Kosten[[#This Row],[Te financieren]],"")</f>
        <v/>
      </c>
      <c r="GF128" s="160" t="str">
        <f>IF(Tbl.Kosten[[#This Row],[Pnr.]]=GF$7,Tbl.Kosten[[#This Row],[Te financieren]],"")</f>
        <v/>
      </c>
      <c r="GG128" s="160" t="str">
        <f>IF(Tbl.Kosten[[#This Row],[Pnr.]]=GG$7,Tbl.Kosten[[#This Row],[Te financieren]],"")</f>
        <v/>
      </c>
      <c r="GH128" s="160" t="str">
        <f>IF(Tbl.Kosten[[#This Row],[Pnr.]]=GH$7,Tbl.Kosten[[#This Row],[Te financieren]],"")</f>
        <v/>
      </c>
      <c r="GI128" s="160" t="str">
        <f>IF(Tbl.Kosten[[#This Row],[Pnr.]]=GI$7,Tbl.Kosten[[#This Row],[Te financieren]],"")</f>
        <v/>
      </c>
      <c r="GJ128" s="160" t="str">
        <f>IF(Tbl.Kosten[[#This Row],[Pnr.]]=GJ$7,Tbl.Kosten[[#This Row],[Te financieren]],"")</f>
        <v/>
      </c>
      <c r="GK128" s="160" t="str">
        <f>IF(Tbl.Kosten[[#This Row],[Pnr.]]=GK$7,Tbl.Kosten[[#This Row],[Te financieren]],"")</f>
        <v/>
      </c>
      <c r="GL128" s="160" t="str">
        <f>IF(Tbl.Kosten[[#This Row],[Pnr.]]=GL$7,Tbl.Kosten[[#This Row],[Te financieren]],"")</f>
        <v/>
      </c>
      <c r="GM128" s="160" t="str">
        <f>IF(Tbl.Kosten[[#This Row],[Pnr.]]=GM$7,Tbl.Kosten[[#This Row],[Te financieren]],"")</f>
        <v/>
      </c>
      <c r="GN128" s="160" t="str">
        <f>IF(Tbl.Kosten[[#This Row],[Pnr.]]=GN$7,Tbl.Kosten[[#This Row],[Te financieren]],"")</f>
        <v/>
      </c>
      <c r="GO128" s="160" t="str">
        <f>IF(Tbl.Kosten[[#This Row],[Pnr.]]=GO$7,Tbl.Kosten[[#This Row],[Te financieren]],"")</f>
        <v/>
      </c>
      <c r="GP128" s="160" t="str">
        <f>IF(Tbl.Kosten[[#This Row],[Pnr.]]=GP$7,Tbl.Kosten[[#This Row],[Te financieren]],"")</f>
        <v/>
      </c>
      <c r="GQ128" s="160" t="str">
        <f>IF(Tbl.Kosten[[#This Row],[Pnr.]]=GQ$7,Tbl.Kosten[[#This Row],[Te financieren]],"")</f>
        <v/>
      </c>
      <c r="GR128" s="160" t="str">
        <f>IF(Tbl.Kosten[[#This Row],[Pnr.]]=GR$7,Tbl.Kosten[[#This Row],[Te financieren]],"")</f>
        <v/>
      </c>
      <c r="GS128" s="160" t="str">
        <f>IF(Tbl.Kosten[[#This Row],[Pnr.]]=GS$7,Tbl.Kosten[[#This Row],[Te financieren]],"")</f>
        <v/>
      </c>
      <c r="GT128" s="160" t="str">
        <f>IF(Tbl.Kosten[[#This Row],[Pnr.]]=GT$7,Tbl.Kosten[[#This Row],[Te financieren]],"")</f>
        <v/>
      </c>
      <c r="GU128" s="160" t="str">
        <f>IF(Tbl.Kosten[[#This Row],[Pnr.]]=GU$7,Tbl.Kosten[[#This Row],[Te financieren]],"")</f>
        <v/>
      </c>
      <c r="GV128" s="160" t="str">
        <f>IF(Tbl.Kosten[[#This Row],[Pnr.]]=GV$7,Tbl.Kosten[[#This Row],[Te financieren]],"")</f>
        <v/>
      </c>
      <c r="GW128" s="160" t="str">
        <f>IF(Tbl.Kosten[[#This Row],[Pnr.]]=GW$7,Tbl.Kosten[[#This Row],[Te financieren]],"")</f>
        <v/>
      </c>
      <c r="GX128" s="160" t="str">
        <f>IF(Tbl.Kosten[[#This Row],[Pnr.]]=GX$7,Tbl.Kosten[[#This Row],[Te financieren]],"")</f>
        <v/>
      </c>
      <c r="GY128" s="160" t="str">
        <f>IF(Tbl.Kosten[[#This Row],[Pnr.]]=GY$7,Tbl.Kosten[[#This Row],[Te financieren]],"")</f>
        <v/>
      </c>
      <c r="GZ128" s="160" t="str">
        <f>IF(Tbl.Kosten[[#This Row],[Pnr.]]=GZ$7,Tbl.Kosten[[#This Row],[Te financieren]],"")</f>
        <v/>
      </c>
      <c r="HA128" s="160" t="str">
        <f>IF(Tbl.Kosten[[#This Row],[Pnr.]]=HA$7,Tbl.Kosten[[#This Row],[Te financieren]],"")</f>
        <v/>
      </c>
      <c r="HB128" s="160" t="str">
        <f>IF(Tbl.Kosten[[#This Row],[Pnr.]]=HB$7,Tbl.Kosten[[#This Row],[Te financieren]],"")</f>
        <v/>
      </c>
      <c r="HC128" s="160" t="str">
        <f>IF(Tbl.Kosten[[#This Row],[Pnr.]]=HC$7,Tbl.Kosten[[#This Row],[Te financieren]],"")</f>
        <v/>
      </c>
      <c r="HD128" s="160" t="str">
        <f>IF(Tbl.Kosten[[#This Row],[Pnr.]]=HD$7,Tbl.Kosten[[#This Row],[Te financieren]],"")</f>
        <v/>
      </c>
      <c r="HE128" s="160" t="str">
        <f>IF(Tbl.Kosten[[#This Row],[Pnr.]]=HE$7,Tbl.Kosten[[#This Row],[Te financieren]],"")</f>
        <v/>
      </c>
      <c r="HF128" s="160" t="str">
        <f>IF(Tbl.Kosten[[#This Row],[Pnr.]]=HF$7,Tbl.Kosten[[#This Row],[Te financieren]],"")</f>
        <v/>
      </c>
      <c r="HG128" s="160" t="str">
        <f>IF(Tbl.Kosten[[#This Row],[Pnr.]]=HG$7,Tbl.Kosten[[#This Row],[Te financieren]],"")</f>
        <v/>
      </c>
      <c r="HH128" s="160" t="str">
        <f>IF(Tbl.Kosten[[#This Row],[Pnr.]]=HH$7,Tbl.Kosten[[#This Row],[Te financieren]],"")</f>
        <v/>
      </c>
      <c r="HI128" s="160" t="str">
        <f>IF(Tbl.Kosten[[#This Row],[Pnr.]]=HI$7,Tbl.Kosten[[#This Row],[Te financieren]],"")</f>
        <v/>
      </c>
      <c r="HJ128" s="160" t="str">
        <f>IF(Tbl.Kosten[[#This Row],[Pnr.]]=HJ$7,Tbl.Kosten[[#This Row],[Te financieren]],"")</f>
        <v/>
      </c>
      <c r="HK128" s="160" t="str">
        <f>IF(Tbl.Kosten[[#This Row],[Pnr.]]=HK$7,Tbl.Kosten[[#This Row],[Te financieren]],"")</f>
        <v/>
      </c>
      <c r="HL128" s="160" t="str">
        <f>IF(Tbl.Kosten[[#This Row],[Pnr.]]=HL$7,Tbl.Kosten[[#This Row],[Te financieren]],"")</f>
        <v/>
      </c>
      <c r="HM128" s="160" t="str">
        <f>IF(Tbl.Kosten[[#This Row],[Pnr.]]=HM$7,Tbl.Kosten[[#This Row],[Te financieren]],"")</f>
        <v/>
      </c>
      <c r="HN128" s="160" t="str">
        <f>IF(Tbl.Kosten[[#This Row],[Pnr.]]=HN$7,Tbl.Kosten[[#This Row],[Te financieren]],"")</f>
        <v/>
      </c>
      <c r="HO128" s="160" t="str">
        <f>IF(Tbl.Kosten[[#This Row],[Pnr.]]=HO$7,Tbl.Kosten[[#This Row],[Te financieren]],"")</f>
        <v/>
      </c>
      <c r="HP128" s="160" t="str">
        <f>IF(Tbl.Kosten[[#This Row],[Pnr.]]=HP$7,Tbl.Kosten[[#This Row],[Te financieren]],"")</f>
        <v/>
      </c>
      <c r="HQ128" s="160" t="str">
        <f>IF(Tbl.Kosten[[#This Row],[Pnr.]]=HQ$7,Tbl.Kosten[[#This Row],[Te financieren]],"")</f>
        <v/>
      </c>
      <c r="HR128" s="160" t="str">
        <f>IF(Tbl.Kosten[[#This Row],[Pnr.]]=HR$7,Tbl.Kosten[[#This Row],[Te financieren]],"")</f>
        <v/>
      </c>
      <c r="HS128" s="160" t="str">
        <f>IF(Tbl.Kosten[[#This Row],[Pnr.]]=HS$7,Tbl.Kosten[[#This Row],[Te financieren]],"")</f>
        <v/>
      </c>
      <c r="HT128" s="160" t="str">
        <f>IF(Tbl.Kosten[[#This Row],[Pnr.]]=HT$7,Tbl.Kosten[[#This Row],[Te financieren]],"")</f>
        <v/>
      </c>
      <c r="HU128" s="160" t="str">
        <f>IF(Tbl.Kosten[[#This Row],[Pnr.]]=HU$7,Tbl.Kosten[[#This Row],[Te financieren]],"")</f>
        <v/>
      </c>
      <c r="HV128" s="160" t="str">
        <f>IF(Tbl.Kosten[[#This Row],[Pnr.]]=HV$7,Tbl.Kosten[[#This Row],[Te financieren]],"")</f>
        <v/>
      </c>
      <c r="HW128" s="160" t="str">
        <f>IF(Tbl.Kosten[[#This Row],[Pnr.]]=HW$7,Tbl.Kosten[[#This Row],[Te financieren]],"")</f>
        <v/>
      </c>
    </row>
    <row r="129" spans="2:231" x14ac:dyDescent="0.3">
      <c r="B129" s="144"/>
      <c r="C129" s="147"/>
      <c r="D129" s="146"/>
      <c r="E129" s="147"/>
      <c r="F129" s="145"/>
      <c r="G129" s="11" t="str">
        <f>IF(Tbl.Kosten[[#This Row],[Medewerker e/o 
functie]]&lt;&gt;"",_xlfn.XLOOKUP(Tbl.Kosten[[#This Row],[Medewerker e/o 
functie]],Tbl.Uurtarief[Medewerker en/of functie],Tbl.Uurtarief[Uurtarief],"",0,1),"")</f>
        <v/>
      </c>
      <c r="H129" s="121">
        <f>IFERROR(Tbl.Kosten[[#This Row],[Uren]]*Tbl.Kosten[[#This Row],[Uurtarief]],0)</f>
        <v>0</v>
      </c>
      <c r="I129" s="119" t="str">
        <f>IF(Tbl.Kosten[[#This Row],[Subtotaal uren]]&lt;&gt;0,_xlfn.XLOOKUP(Tbl.Kosten[[#This Row],[Medewerker e/o 
functie]],Tbl.Uurtarief[Medewerker en/of functie],Tbl.Uurtarief[Kostensoort arbeid],"",0,1),"")</f>
        <v/>
      </c>
      <c r="J129" s="147"/>
      <c r="K129" s="145"/>
      <c r="L129" s="149" t="str">
        <f>IF(Tbl.Kosten[[#This Row],[Activum]]&lt;&gt;"",_xlfn.XLOOKUP(Tbl.Kosten[[#This Row],[Activum]],Tbl.Afschrijvingskosten[Activum],Tbl.Afschrijvingskosten[Tarief per afschrijvings-eenheid],"",0,1),"")</f>
        <v/>
      </c>
      <c r="M129" s="122">
        <f>IFERROR(Tbl.Kosten[[#This Row],[Een-
heden]]*Tbl.Kosten[[#This Row],[Afschrijvings-
tarief]],0)</f>
        <v>0</v>
      </c>
      <c r="N129" s="122" t="str">
        <f>IF(Tbl.Kosten[[#This Row],[Subtotaal afschrijving]]&lt;&gt;0,Lijsten!A127,"")</f>
        <v/>
      </c>
      <c r="O129" s="150"/>
      <c r="P129" s="145"/>
      <c r="Q129" s="148"/>
      <c r="R129" s="122">
        <f>IFERROR(Tbl.Kosten[[#This Row],[Aantal]]*Tbl.Kosten[[#This Row],[Tarief]],0)</f>
        <v>0</v>
      </c>
      <c r="S129" s="8">
        <f>IFERROR(Tbl.Kosten[[#This Row],[Subtotaal overige kosten]]+Tbl.Kosten[[#This Row],[Subtotaal uren]]+Tbl.Kosten[[#This Row],[Subtotaal afschrijving]],0)</f>
        <v>0</v>
      </c>
      <c r="T129" s="8">
        <f>IFERROR(Tbl.Kosten[[#This Row],[Totaal kosten]]*Tbl.Kosten[[#This Row],[Subsidie%]],0)</f>
        <v>0</v>
      </c>
      <c r="U129" s="4" t="str" cm="1">
        <f t="array" ref="U129">IFERROR(_xlfn.IFS(Tbl.Kosten[[#This Row],[Subtotaal uren]]&lt;&gt;0,Tbl.Kosten[[#This Row],[Kostensoort arbeid]],Tbl.Kosten[[#This Row],[Subtotaal afschrijving]]&lt;&gt;0,Tbl.Kosten[[#This Row],[Kostensoort afschrijving]],Tbl.Kosten[[#This Row],[Subtotaal overige kosten]]&lt;&gt;0,Tbl.Kosten[[#This Row],[Kostensoort overig]]),"")</f>
        <v/>
      </c>
      <c r="V129" s="4" t="str">
        <f>IFERROR(_xlfn.XLOOKUP(Tbl.Kosten[[#This Row],[Activiteitencode]],Tbl.Activiteiten[Activiteitcode],Tbl.Activiteiten[Werkpakketcode],"",0,1),"")</f>
        <v/>
      </c>
      <c r="W129" s="4" t="str">
        <f>IFERROR(_xlfn.XLOOKUP(Tbl.Kosten[[#This Row],[Werkpakketcode]],Tbl.Werkpakketten[Werkpakketcode],Tbl.Werkpakketten[Subsidiabele activiteit],"",0,1),"")</f>
        <v/>
      </c>
      <c r="X129" s="12">
        <f>IFERROR(_xlfn.XLOOKUP(Tbl.Kosten[[#This Row],[Sanr.]],Tbl.Subsidiehoogte[SAnr.],Tbl.Subsidiehoogte[Sub. Percentage],0,0,1),0)</f>
        <v>0</v>
      </c>
      <c r="Y129" s="154" t="str">
        <f>IFERROR(_xlfn.XLOOKUP(Tbl.Kosten[[#This Row],[Partnercode]],Tbl.Projectpartners[Partnercode],Tbl.Projectpartners[PNr.],"",0,1),"")</f>
        <v>P1</v>
      </c>
      <c r="Z129" s="158">
        <f>IF(Tbl.Kosten[[#This Row],[Pnr.]]=Z$7,Tbl.Kosten[[#This Row],[Totaal kosten]],"")</f>
        <v>0</v>
      </c>
      <c r="AA129" s="158" t="str">
        <f>IF(Tbl.Kosten[[#This Row],[Pnr.]]=AA$7,Tbl.Kosten[[#This Row],[Totaal kosten]],"")</f>
        <v/>
      </c>
      <c r="AB129" s="158" t="str">
        <f>IF(Tbl.Kosten[[#This Row],[Pnr.]]=AB$7,Tbl.Kosten[[#This Row],[Totaal kosten]],"")</f>
        <v/>
      </c>
      <c r="AC129" s="158" t="str">
        <f>IF(Tbl.Kosten[[#This Row],[Pnr.]]=AC$7,Tbl.Kosten[[#This Row],[Totaal kosten]],"")</f>
        <v/>
      </c>
      <c r="AD129" s="158" t="str">
        <f>IF(Tbl.Kosten[[#This Row],[Pnr.]]=AD$7,Tbl.Kosten[[#This Row],[Totaal kosten]],"")</f>
        <v/>
      </c>
      <c r="AE129" s="158" t="str">
        <f>IF(Tbl.Kosten[[#This Row],[Pnr.]]=AE$7,Tbl.Kosten[[#This Row],[Totaal kosten]],"")</f>
        <v/>
      </c>
      <c r="AF129" s="158" t="str">
        <f>IF(Tbl.Kosten[[#This Row],[Pnr.]]=AF$7,Tbl.Kosten[[#This Row],[Totaal kosten]],"")</f>
        <v/>
      </c>
      <c r="AG129" s="158" t="str">
        <f>IF(Tbl.Kosten[[#This Row],[Pnr.]]=AG$7,Tbl.Kosten[[#This Row],[Totaal kosten]],"")</f>
        <v/>
      </c>
      <c r="AH129" s="158" t="str">
        <f>IF(Tbl.Kosten[[#This Row],[Pnr.]]=AH$7,Tbl.Kosten[[#This Row],[Totaal kosten]],"")</f>
        <v/>
      </c>
      <c r="AI129" s="158" t="str">
        <f>IF(Tbl.Kosten[[#This Row],[Pnr.]]=AI$7,Tbl.Kosten[[#This Row],[Totaal kosten]],"")</f>
        <v/>
      </c>
      <c r="AJ129" s="158" t="str">
        <f>IF(Tbl.Kosten[[#This Row],[Pnr.]]=AJ$7,Tbl.Kosten[[#This Row],[Totaal kosten]],"")</f>
        <v/>
      </c>
      <c r="AK129" s="158" t="str">
        <f>IF(Tbl.Kosten[[#This Row],[Pnr.]]=AK$7,Tbl.Kosten[[#This Row],[Totaal kosten]],"")</f>
        <v/>
      </c>
      <c r="AL129" s="158" t="str">
        <f>IF(Tbl.Kosten[[#This Row],[Pnr.]]=AL$7,Tbl.Kosten[[#This Row],[Totaal kosten]],"")</f>
        <v/>
      </c>
      <c r="AM129" s="158" t="str">
        <f>IF(Tbl.Kosten[[#This Row],[Pnr.]]=AM$7,Tbl.Kosten[[#This Row],[Totaal kosten]],"")</f>
        <v/>
      </c>
      <c r="AN129" s="158" t="str">
        <f>IF(Tbl.Kosten[[#This Row],[Pnr.]]=AN$7,Tbl.Kosten[[#This Row],[Totaal kosten]],"")</f>
        <v/>
      </c>
      <c r="AO129" s="158" t="str">
        <f>IF(Tbl.Kosten[[#This Row],[Pnr.]]=AO$7,Tbl.Kosten[[#This Row],[Totaal kosten]],"")</f>
        <v/>
      </c>
      <c r="AP129" s="158" t="str">
        <f>IF(Tbl.Kosten[[#This Row],[Pnr.]]=AP$7,Tbl.Kosten[[#This Row],[Totaal kosten]],"")</f>
        <v/>
      </c>
      <c r="AQ129" s="158" t="str">
        <f>IF(Tbl.Kosten[[#This Row],[Pnr.]]=AQ$7,Tbl.Kosten[[#This Row],[Totaal kosten]],"")</f>
        <v/>
      </c>
      <c r="AR129" s="158" t="str">
        <f>IF(Tbl.Kosten[[#This Row],[Pnr.]]=AR$7,Tbl.Kosten[[#This Row],[Totaal kosten]],"")</f>
        <v/>
      </c>
      <c r="AS129" s="158" t="str">
        <f>IF(Tbl.Kosten[[#This Row],[Pnr.]]=AS$7,Tbl.Kosten[[#This Row],[Totaal kosten]],"")</f>
        <v/>
      </c>
      <c r="AT129" s="158" t="str">
        <f>IF(Tbl.Kosten[[#This Row],[Pnr.]]=AT$7,Tbl.Kosten[[#This Row],[Totaal kosten]],"")</f>
        <v/>
      </c>
      <c r="AU129" s="158" t="str">
        <f>IF(Tbl.Kosten[[#This Row],[Pnr.]]=AU$7,Tbl.Kosten[[#This Row],[Totaal kosten]],"")</f>
        <v/>
      </c>
      <c r="AV129" s="158" t="str">
        <f>IF(Tbl.Kosten[[#This Row],[Pnr.]]=AV$7,Tbl.Kosten[[#This Row],[Totaal kosten]],"")</f>
        <v/>
      </c>
      <c r="AW129" s="158" t="str">
        <f>IF(Tbl.Kosten[[#This Row],[Pnr.]]=AW$7,Tbl.Kosten[[#This Row],[Totaal kosten]],"")</f>
        <v/>
      </c>
      <c r="AX129" s="158" t="str">
        <f>IF(Tbl.Kosten[[#This Row],[Pnr.]]=AX$7,Tbl.Kosten[[#This Row],[Totaal kosten]],"")</f>
        <v/>
      </c>
      <c r="AY129" s="158" t="str">
        <f>IF(Tbl.Kosten[[#This Row],[Pnr.]]=AY$7,Tbl.Kosten[[#This Row],[Totaal kosten]],"")</f>
        <v/>
      </c>
      <c r="AZ129" s="158" t="str">
        <f>IF(Tbl.Kosten[[#This Row],[Pnr.]]=AZ$7,Tbl.Kosten[[#This Row],[Totaal kosten]],"")</f>
        <v/>
      </c>
      <c r="BA129" s="158" t="str">
        <f>IF(Tbl.Kosten[[#This Row],[Pnr.]]=BA$7,Tbl.Kosten[[#This Row],[Totaal kosten]],"")</f>
        <v/>
      </c>
      <c r="BB129" s="158" t="str">
        <f>IF(Tbl.Kosten[[#This Row],[Pnr.]]=BB$7,Tbl.Kosten[[#This Row],[Totaal kosten]],"")</f>
        <v/>
      </c>
      <c r="BC129" s="158" t="str">
        <f>IF(Tbl.Kosten[[#This Row],[Pnr.]]=BC$7,Tbl.Kosten[[#This Row],[Totaal kosten]],"")</f>
        <v/>
      </c>
      <c r="BD129" s="158" t="str">
        <f>IF(Tbl.Kosten[[#This Row],[Pnr.]]=BD$7,Tbl.Kosten[[#This Row],[Totaal kosten]],"")</f>
        <v/>
      </c>
      <c r="BE129" s="158" t="str">
        <f>IF(Tbl.Kosten[[#This Row],[Pnr.]]=BE$7,Tbl.Kosten[[#This Row],[Totaal kosten]],"")</f>
        <v/>
      </c>
      <c r="BF129" s="158" t="str">
        <f>IF(Tbl.Kosten[[#This Row],[Pnr.]]=BF$7,Tbl.Kosten[[#This Row],[Totaal kosten]],"")</f>
        <v/>
      </c>
      <c r="BG129" s="158" t="str">
        <f>IF(Tbl.Kosten[[#This Row],[Pnr.]]=BG$7,Tbl.Kosten[[#This Row],[Totaal kosten]],"")</f>
        <v/>
      </c>
      <c r="BH129" s="158" t="str">
        <f>IF(Tbl.Kosten[[#This Row],[Pnr.]]=BH$7,Tbl.Kosten[[#This Row],[Totaal kosten]],"")</f>
        <v/>
      </c>
      <c r="BI129" s="158" t="str">
        <f>IF(Tbl.Kosten[[#This Row],[Pnr.]]=BI$7,Tbl.Kosten[[#This Row],[Totaal kosten]],"")</f>
        <v/>
      </c>
      <c r="BJ129" s="158" t="str">
        <f>IF(Tbl.Kosten[[#This Row],[Pnr.]]=BJ$7,Tbl.Kosten[[#This Row],[Totaal kosten]],"")</f>
        <v/>
      </c>
      <c r="BK129" s="158" t="str">
        <f>IF(Tbl.Kosten[[#This Row],[Pnr.]]=BK$7,Tbl.Kosten[[#This Row],[Totaal kosten]],"")</f>
        <v/>
      </c>
      <c r="BL129" s="158" t="str">
        <f>IF(Tbl.Kosten[[#This Row],[Pnr.]]=BL$7,Tbl.Kosten[[#This Row],[Totaal kosten]],"")</f>
        <v/>
      </c>
      <c r="BM129" s="158" t="str">
        <f>IF(Tbl.Kosten[[#This Row],[Pnr.]]=BM$7,Tbl.Kosten[[#This Row],[Totaal kosten]],"")</f>
        <v/>
      </c>
      <c r="BN129" s="158" t="str">
        <f>IF(Tbl.Kosten[[#This Row],[Pnr.]]=BN$7,Tbl.Kosten[[#This Row],[Totaal kosten]],"")</f>
        <v/>
      </c>
      <c r="BO129" s="158" t="str">
        <f>IF(Tbl.Kosten[[#This Row],[Pnr.]]=BO$7,Tbl.Kosten[[#This Row],[Totaal kosten]],"")</f>
        <v/>
      </c>
      <c r="BP129" s="158" t="str">
        <f>IF(Tbl.Kosten[[#This Row],[Pnr.]]=BP$7,Tbl.Kosten[[#This Row],[Totaal kosten]],"")</f>
        <v/>
      </c>
      <c r="BQ129" s="158" t="str">
        <f>IF(Tbl.Kosten[[#This Row],[Pnr.]]=BQ$7,Tbl.Kosten[[#This Row],[Totaal kosten]],"")</f>
        <v/>
      </c>
      <c r="BR129" s="158" t="str">
        <f>IF(Tbl.Kosten[[#This Row],[Pnr.]]=BR$7,Tbl.Kosten[[#This Row],[Totaal kosten]],"")</f>
        <v/>
      </c>
      <c r="BS129" s="158" t="str">
        <f>IF(Tbl.Kosten[[#This Row],[Pnr.]]=BS$7,Tbl.Kosten[[#This Row],[Totaal kosten]],"")</f>
        <v/>
      </c>
      <c r="BT129" s="158" t="str">
        <f>IF(Tbl.Kosten[[#This Row],[Pnr.]]=BT$7,Tbl.Kosten[[#This Row],[Totaal kosten]],"")</f>
        <v/>
      </c>
      <c r="BU129" s="158" t="str">
        <f>IF(Tbl.Kosten[[#This Row],[Pnr.]]=BU$7,Tbl.Kosten[[#This Row],[Totaal kosten]],"")</f>
        <v/>
      </c>
      <c r="BV129" s="158" t="str">
        <f>IF(Tbl.Kosten[[#This Row],[Pnr.]]=BV$7,Tbl.Kosten[[#This Row],[Totaal kosten]],"")</f>
        <v/>
      </c>
      <c r="BW129" s="158" t="str">
        <f>IF(Tbl.Kosten[[#This Row],[Pnr.]]=BW$7,Tbl.Kosten[[#This Row],[Totaal kosten]],"")</f>
        <v/>
      </c>
      <c r="BX129" s="158" t="str">
        <f>IFERROR(_xlfn.XLOOKUP(Tbl.Kosten[[#This Row],[Werkpakketcode]],Tbl.Werkpakketten[Werkpakketcode],Tbl.Werkpakketten[WPnr.],"",0,1),"")</f>
        <v/>
      </c>
      <c r="BY129" s="158" t="str">
        <f>IF(Tbl.Kosten[[#This Row],[WPnr.]]=BY$7,Tbl.Kosten[[#This Row],[Totaal kosten]],"")</f>
        <v/>
      </c>
      <c r="BZ129" s="158" t="str">
        <f>IF(Tbl.Kosten[[#This Row],[WPnr.]]=BZ$7,Tbl.Kosten[[#This Row],[Totaal kosten]],"")</f>
        <v/>
      </c>
      <c r="CA129" s="158" t="str">
        <f>IF(Tbl.Kosten[[#This Row],[WPnr.]]=CA$7,Tbl.Kosten[[#This Row],[Totaal kosten]],"")</f>
        <v/>
      </c>
      <c r="CB129" s="158" t="str">
        <f>IF(Tbl.Kosten[[#This Row],[WPnr.]]=CB$7,Tbl.Kosten[[#This Row],[Totaal kosten]],"")</f>
        <v/>
      </c>
      <c r="CC129" s="158" t="str">
        <f>IF(Tbl.Kosten[[#This Row],[WPnr.]]=CC$7,Tbl.Kosten[[#This Row],[Totaal kosten]],"")</f>
        <v/>
      </c>
      <c r="CD129" s="158" t="str">
        <f>IF(Tbl.Kosten[[#This Row],[WPnr.]]=CD$7,Tbl.Kosten[[#This Row],[Totaal kosten]],"")</f>
        <v/>
      </c>
      <c r="CE129" s="158" t="str">
        <f>IF(Tbl.Kosten[[#This Row],[WPnr.]]=CE$7,Tbl.Kosten[[#This Row],[Totaal kosten]],"")</f>
        <v/>
      </c>
      <c r="CF129" s="158" t="str">
        <f>IF(Tbl.Kosten[[#This Row],[WPnr.]]=CF$7,Tbl.Kosten[[#This Row],[Totaal kosten]],"")</f>
        <v/>
      </c>
      <c r="CG129" s="158" t="str">
        <f>IF(Tbl.Kosten[[#This Row],[WPnr.]]=CG$7,Tbl.Kosten[[#This Row],[Totaal kosten]],"")</f>
        <v/>
      </c>
      <c r="CH129" s="158" t="str">
        <f>IF(Tbl.Kosten[[#This Row],[WPnr.]]=CH$7,Tbl.Kosten[[#This Row],[Totaal kosten]],"")</f>
        <v/>
      </c>
      <c r="CI129" s="158" t="str">
        <f>IF(Tbl.Kosten[[#This Row],[WPnr.]]=CI$7,Tbl.Kosten[[#This Row],[Totaal kosten]],"")</f>
        <v/>
      </c>
      <c r="CJ129" s="158" t="str">
        <f>IF(Tbl.Kosten[[#This Row],[WPnr.]]=CJ$7,Tbl.Kosten[[#This Row],[Totaal kosten]],"")</f>
        <v/>
      </c>
      <c r="CK129" s="158" t="str">
        <f>IF(Tbl.Kosten[[#This Row],[WPnr.]]=CK$7,Tbl.Kosten[[#This Row],[Totaal kosten]],"")</f>
        <v/>
      </c>
      <c r="CL129" s="158" t="str">
        <f>IF(Tbl.Kosten[[#This Row],[WPnr.]]=CL$7,Tbl.Kosten[[#This Row],[Totaal kosten]],"")</f>
        <v/>
      </c>
      <c r="CM129" s="158" t="str">
        <f>IF(Tbl.Kosten[[#This Row],[WPnr.]]=CM$7,Tbl.Kosten[[#This Row],[Totaal kosten]],"")</f>
        <v/>
      </c>
      <c r="CN129" s="158" t="str">
        <f>IF(Tbl.Kosten[[#This Row],[WPnr.]]=CN$7,Tbl.Kosten[[#This Row],[Totaal kosten]],"")</f>
        <v/>
      </c>
      <c r="CO129" s="158" t="str">
        <f>IF(Tbl.Kosten[[#This Row],[WPnr.]]=CO$7,Tbl.Kosten[[#This Row],[Totaal kosten]],"")</f>
        <v/>
      </c>
      <c r="CP129" s="158" t="str">
        <f>IF(Tbl.Kosten[[#This Row],[WPnr.]]=CP$7,Tbl.Kosten[[#This Row],[Totaal kosten]],"")</f>
        <v/>
      </c>
      <c r="CQ129" s="158" t="str">
        <f>IF(Tbl.Kosten[[#This Row],[WPnr.]]=CQ$7,Tbl.Kosten[[#This Row],[Totaal kosten]],"")</f>
        <v/>
      </c>
      <c r="CR129" s="158" t="str">
        <f>IF(Tbl.Kosten[[#This Row],[WPnr.]]=CR$7,Tbl.Kosten[[#This Row],[Totaal kosten]],"")</f>
        <v/>
      </c>
      <c r="CS129" s="158" t="str">
        <f>IF(Tbl.Kosten[[#This Row],[WPnr.]]=CS$7,Tbl.Kosten[[#This Row],[Totaal kosten]],"")</f>
        <v/>
      </c>
      <c r="CT129" s="158" t="str">
        <f>IF(Tbl.Kosten[[#This Row],[WPnr.]]=CT$7,Tbl.Kosten[[#This Row],[Totaal kosten]],"")</f>
        <v/>
      </c>
      <c r="CU129" s="158" t="str">
        <f>IF(Tbl.Kosten[[#This Row],[WPnr.]]=CU$7,Tbl.Kosten[[#This Row],[Totaal kosten]],"")</f>
        <v/>
      </c>
      <c r="CV129" s="158" t="str">
        <f>IF(Tbl.Kosten[[#This Row],[WPnr.]]=CV$7,Tbl.Kosten[[#This Row],[Totaal kosten]],"")</f>
        <v/>
      </c>
      <c r="CW129" s="158" t="str">
        <f>IF(Tbl.Kosten[[#This Row],[WPnr.]]=CW$7,Tbl.Kosten[[#This Row],[Totaal kosten]],"")</f>
        <v/>
      </c>
      <c r="CX129" s="158" t="str">
        <f>IF(Tbl.Kosten[[#This Row],[WPnr.]]=CX$7,Tbl.Kosten[[#This Row],[Totaal kosten]],"")</f>
        <v/>
      </c>
      <c r="CY129" s="158" t="str">
        <f>IF(Tbl.Kosten[[#This Row],[WPnr.]]=CY$7,Tbl.Kosten[[#This Row],[Totaal kosten]],"")</f>
        <v/>
      </c>
      <c r="CZ129" s="158" t="str">
        <f>IF(Tbl.Kosten[[#This Row],[WPnr.]]=CZ$7,Tbl.Kosten[[#This Row],[Totaal kosten]],"")</f>
        <v/>
      </c>
      <c r="DA129" s="158" t="str">
        <f>IF(Tbl.Kosten[[#This Row],[WPnr.]]=DA$7,Tbl.Kosten[[#This Row],[Totaal kosten]],"")</f>
        <v/>
      </c>
      <c r="DB129" s="158" t="str">
        <f>IF(Tbl.Kosten[[#This Row],[WPnr.]]=DB$7,Tbl.Kosten[[#This Row],[Totaal kosten]],"")</f>
        <v/>
      </c>
      <c r="DC129" s="158" t="str">
        <f>IF(Tbl.Kosten[[#This Row],[WPnr.]]=DC$7,Tbl.Kosten[[#This Row],[Totaal kosten]],"")</f>
        <v/>
      </c>
      <c r="DD129" s="158" t="str">
        <f>IF(Tbl.Kosten[[#This Row],[WPnr.]]=DD$7,Tbl.Kosten[[#This Row],[Totaal kosten]],"")</f>
        <v/>
      </c>
      <c r="DE129" s="158" t="str">
        <f>IF(Tbl.Kosten[[#This Row],[WPnr.]]=DE$7,Tbl.Kosten[[#This Row],[Totaal kosten]],"")</f>
        <v/>
      </c>
      <c r="DF129" s="158" t="str">
        <f>IF(Tbl.Kosten[[#This Row],[WPnr.]]=DF$7,Tbl.Kosten[[#This Row],[Totaal kosten]],"")</f>
        <v/>
      </c>
      <c r="DG129" s="158" t="str">
        <f>IF(Tbl.Kosten[[#This Row],[WPnr.]]=DG$7,Tbl.Kosten[[#This Row],[Totaal kosten]],"")</f>
        <v/>
      </c>
      <c r="DH129" s="158" t="str">
        <f>IF(Tbl.Kosten[[#This Row],[WPnr.]]=DH$7,Tbl.Kosten[[#This Row],[Totaal kosten]],"")</f>
        <v/>
      </c>
      <c r="DI129" s="158" t="str">
        <f>IF(Tbl.Kosten[[#This Row],[WPnr.]]=DI$7,Tbl.Kosten[[#This Row],[Totaal kosten]],"")</f>
        <v/>
      </c>
      <c r="DJ129" s="158" t="str">
        <f>IF(Tbl.Kosten[[#This Row],[WPnr.]]=DJ$7,Tbl.Kosten[[#This Row],[Totaal kosten]],"")</f>
        <v/>
      </c>
      <c r="DK129" s="158" t="str">
        <f>IF(Tbl.Kosten[[#This Row],[WPnr.]]=DK$7,Tbl.Kosten[[#This Row],[Totaal kosten]],"")</f>
        <v/>
      </c>
      <c r="DL129" s="158" t="str">
        <f>IF(Tbl.Kosten[[#This Row],[WPnr.]]=DL$7,Tbl.Kosten[[#This Row],[Totaal kosten]],"")</f>
        <v/>
      </c>
      <c r="DM129" s="158" t="str">
        <f>IF(Tbl.Kosten[[#This Row],[WPnr.]]=DM$7,Tbl.Kosten[[#This Row],[Totaal kosten]],"")</f>
        <v/>
      </c>
      <c r="DN129" s="158" t="str">
        <f>IF(Tbl.Kosten[[#This Row],[WPnr.]]=DN$7,Tbl.Kosten[[#This Row],[Totaal kosten]],"")</f>
        <v/>
      </c>
      <c r="DO129" s="158" t="str">
        <f>IF(Tbl.Kosten[[#This Row],[WPnr.]]=DO$7,Tbl.Kosten[[#This Row],[Totaal kosten]],"")</f>
        <v/>
      </c>
      <c r="DP129" s="158" t="str">
        <f>IF(Tbl.Kosten[[#This Row],[WPnr.]]=DP$7,Tbl.Kosten[[#This Row],[Totaal kosten]],"")</f>
        <v/>
      </c>
      <c r="DQ129" s="158" t="str">
        <f>IF(Tbl.Kosten[[#This Row],[WPnr.]]=DQ$7,Tbl.Kosten[[#This Row],[Totaal kosten]],"")</f>
        <v/>
      </c>
      <c r="DR129" s="158" t="str">
        <f>IF(Tbl.Kosten[[#This Row],[WPnr.]]=DR$7,Tbl.Kosten[[#This Row],[Totaal kosten]],"")</f>
        <v/>
      </c>
      <c r="DS129" s="158" t="str">
        <f>IF(Tbl.Kosten[[#This Row],[WPnr.]]=DS$7,Tbl.Kosten[[#This Row],[Totaal kosten]],"")</f>
        <v/>
      </c>
      <c r="DT129" s="158" t="str">
        <f>IF(Tbl.Kosten[[#This Row],[WPnr.]]=DT$7,Tbl.Kosten[[#This Row],[Totaal kosten]],"")</f>
        <v/>
      </c>
      <c r="DU129" s="158" t="str">
        <f>IF(Tbl.Kosten[[#This Row],[WPnr.]]=DU$7,Tbl.Kosten[[#This Row],[Totaal kosten]],"")</f>
        <v/>
      </c>
      <c r="DV129" s="158" t="str">
        <f>IF(Tbl.Kosten[[#This Row],[WPnr.]]=DV$7,Tbl.Kosten[[#This Row],[Totaal kosten]],"")</f>
        <v/>
      </c>
      <c r="DW129" s="160" t="str">
        <f>IFERROR(_xlfn.XLOOKUP(Tbl.Kosten[[#This Row],[Kostensoort]],Tbl.Kostensoorten[Kostensoorten],Tbl.Kostensoorten[KSnr.],"",0,1),"")</f>
        <v/>
      </c>
      <c r="DX129" s="160" t="str">
        <f>IF(Tbl.Kosten[[#This Row],[KSnr.]]=DX$7,Tbl.Kosten[[#This Row],[Totaal kosten]],"")</f>
        <v/>
      </c>
      <c r="DY129" s="160" t="str">
        <f>IF(Tbl.Kosten[[#This Row],[KSnr.]]=DY$7,Tbl.Kosten[[#This Row],[Totaal kosten]],"")</f>
        <v/>
      </c>
      <c r="DZ129" s="160" t="str">
        <f>IF(Tbl.Kosten[[#This Row],[KSnr.]]=DZ$7,Tbl.Kosten[[#This Row],[Totaal kosten]],"")</f>
        <v/>
      </c>
      <c r="EA129" s="160" t="str">
        <f>IF(Tbl.Kosten[[#This Row],[KSnr.]]=EA$7,Tbl.Kosten[[#This Row],[Totaal kosten]],"")</f>
        <v/>
      </c>
      <c r="EB129" s="160" t="str">
        <f>IF(Tbl.Kosten[[#This Row],[KSnr.]]=EB$7,Tbl.Kosten[[#This Row],[Totaal kosten]],"")</f>
        <v/>
      </c>
      <c r="EC129" s="160" t="str">
        <f>IF(Tbl.Kosten[[#This Row],[KSnr.]]=EC$7,Tbl.Kosten[[#This Row],[Totaal kosten]],"")</f>
        <v/>
      </c>
      <c r="ED129" s="160" t="str">
        <f>IF(Tbl.Kosten[[#This Row],[KSnr.]]=ED$7,Tbl.Kosten[[#This Row],[Totaal kosten]],"")</f>
        <v/>
      </c>
      <c r="EE129" s="160" t="str">
        <f>IF(Tbl.Kosten[[#This Row],[KSnr.]]=EE$7,Tbl.Kosten[[#This Row],[Totaal kosten]],"")</f>
        <v/>
      </c>
      <c r="EF129" s="160" t="str">
        <f>IF(Tbl.Kosten[[#This Row],[KSnr.]]=EF$7,Tbl.Kosten[[#This Row],[Totaal kosten]],"")</f>
        <v/>
      </c>
      <c r="EG129" s="160" t="str">
        <f>IF(Tbl.Kosten[[#This Row],[KSnr.]]=EG$7,Tbl.Kosten[[#This Row],[Totaal kosten]],"")</f>
        <v/>
      </c>
      <c r="EH129" s="160" t="str">
        <f>IF(Tbl.Kosten[[#This Row],[KSnr.]]=EH$7,Tbl.Kosten[[#This Row],[Totaal kosten]],"")</f>
        <v/>
      </c>
      <c r="EI129" s="160" t="str">
        <f>IF(Tbl.Kosten[[#This Row],[KSnr.]]=EI$7,Tbl.Kosten[[#This Row],[Totaal kosten]],"")</f>
        <v/>
      </c>
      <c r="EJ129" s="160" t="str">
        <f>IF(Tbl.Kosten[[#This Row],[KSnr.]]=EJ$7,Tbl.Kosten[[#This Row],[Totaal kosten]],"")</f>
        <v/>
      </c>
      <c r="EK129" s="160" t="str">
        <f>IF(Tbl.Kosten[[#This Row],[KSnr.]]=EK$7,Tbl.Kosten[[#This Row],[Totaal kosten]],"")</f>
        <v/>
      </c>
      <c r="EL129" s="160" t="str">
        <f>IF(Tbl.Kosten[[#This Row],[KSnr.]]=EL$7,Tbl.Kosten[[#This Row],[Totaal kosten]],"")</f>
        <v/>
      </c>
      <c r="EM129" s="160" t="str">
        <f>IF(Tbl.Kosten[[#This Row],[KSnr.]]=EM$7,Tbl.Kosten[[#This Row],[Totaal kosten]],"")</f>
        <v/>
      </c>
      <c r="EN129" s="160" t="str">
        <f>IF(Tbl.Kosten[[#This Row],[KSnr.]]=EN$7,Tbl.Kosten[[#This Row],[Totaal kosten]],"")</f>
        <v/>
      </c>
      <c r="EO129" s="160" t="str">
        <f>IF(Tbl.Kosten[[#This Row],[KSnr.]]=EO$7,Tbl.Kosten[[#This Row],[Totaal kosten]],"")</f>
        <v/>
      </c>
      <c r="EP129" s="160" t="str">
        <f>IF(Tbl.Kosten[[#This Row],[KSnr.]]=EP$7,Tbl.Kosten[[#This Row],[Totaal kosten]],"")</f>
        <v/>
      </c>
      <c r="EQ129" s="160" t="str">
        <f>IF(Tbl.Kosten[[#This Row],[KSnr.]]=EQ$7,Tbl.Kosten[[#This Row],[Totaal kosten]],"")</f>
        <v/>
      </c>
      <c r="ER129" s="154" t="str">
        <f>IFERROR(_xlfn.XLOOKUP(Tbl.Kosten[[#This Row],[Subsidieactiviteit]],Tbl.Subsidiehoogte[Subsidieactiviteit],Tbl.Subsidiehoogte[SAnr.],"",0,1),"")</f>
        <v/>
      </c>
      <c r="ES129" s="160" t="str">
        <f>IF(Tbl.Kosten[[#This Row],[Sanr.]]=ES$7,Tbl.Kosten[[#This Row],[Totaal kosten]],"")</f>
        <v/>
      </c>
      <c r="ET129" s="160" t="str">
        <f>IF(Tbl.Kosten[[#This Row],[Sanr.]]=ET$7,Tbl.Kosten[[#This Row],[Totaal kosten]],"")</f>
        <v/>
      </c>
      <c r="EU129" s="160" t="str">
        <f>IF(Tbl.Kosten[[#This Row],[Sanr.]]=EU$7,Tbl.Kosten[[#This Row],[Totaal kosten]],"")</f>
        <v/>
      </c>
      <c r="EV129" s="160" t="str">
        <f>IF(Tbl.Kosten[[#This Row],[Sanr.]]=EV$7,Tbl.Kosten[[#This Row],[Totaal kosten]],"")</f>
        <v/>
      </c>
      <c r="EW129" s="160" t="str">
        <f>IF(Tbl.Kosten[[#This Row],[Sanr.]]=EW$7,Tbl.Kosten[[#This Row],[Totaal kosten]],"")</f>
        <v/>
      </c>
      <c r="EX129" s="160" t="str">
        <f>IF(Tbl.Kosten[[#This Row],[Sanr.]]=EX$7,Tbl.Kosten[[#This Row],[Totaal kosten]],"")</f>
        <v/>
      </c>
      <c r="EY129" s="160" t="str">
        <f>IF(Tbl.Kosten[[#This Row],[Sanr.]]=EY$7,Tbl.Kosten[[#This Row],[Totaal kosten]],"")</f>
        <v/>
      </c>
      <c r="EZ129" s="160" t="str">
        <f>IF(Tbl.Kosten[[#This Row],[Sanr.]]=EZ$7,Tbl.Kosten[[#This Row],[Totaal kosten]],"")</f>
        <v/>
      </c>
      <c r="FA129" s="160" t="str">
        <f>IF(Tbl.Kosten[[#This Row],[Sanr.]]=FA$7,Tbl.Kosten[[#This Row],[Totaal kosten]],"")</f>
        <v/>
      </c>
      <c r="FB129" s="160" t="str">
        <f>IF(Tbl.Kosten[[#This Row],[Sanr.]]=FB$7,Tbl.Kosten[[#This Row],[Totaal kosten]],"")</f>
        <v/>
      </c>
      <c r="FC129" s="160" t="str">
        <f>IF(Tbl.Kosten[[#This Row],[Sanr.]]=FC$7,Tbl.Kosten[[#This Row],[Totaal kosten]],"")</f>
        <v/>
      </c>
      <c r="FD129" s="160" t="str">
        <f>IF(Tbl.Kosten[[#This Row],[Sanr.]]=FD$7,Tbl.Kosten[[#This Row],[Totaal kosten]],"")</f>
        <v/>
      </c>
      <c r="FE129" s="160" t="str">
        <f>IF(Tbl.Kosten[[#This Row],[Sanr.]]=FE$7,Tbl.Kosten[[#This Row],[Totaal kosten]],"")</f>
        <v/>
      </c>
      <c r="FF129" s="160" t="str">
        <f>IF(Tbl.Kosten[[#This Row],[Sanr.]]=FF$7,Tbl.Kosten[[#This Row],[Totaal kosten]],"")</f>
        <v/>
      </c>
      <c r="FG129" s="160" t="str">
        <f>IF(Tbl.Kosten[[#This Row],[Sanr.]]=FG$7,Tbl.Kosten[[#This Row],[Totaal kosten]],"")</f>
        <v/>
      </c>
      <c r="FH129" s="160" t="str">
        <f>IF(Tbl.Kosten[[#This Row],[Sanr.]]=FH$7,Tbl.Kosten[[#This Row],[Totaal kosten]],"")</f>
        <v/>
      </c>
      <c r="FI129" s="160" t="str">
        <f>IF(Tbl.Kosten[[#This Row],[Sanr.]]=FI$7,Tbl.Kosten[[#This Row],[Totaal kosten]],"")</f>
        <v/>
      </c>
      <c r="FJ129" s="160" t="str">
        <f>IF(Tbl.Kosten[[#This Row],[Sanr.]]=FJ$7,Tbl.Kosten[[#This Row],[Totaal kosten]],"")</f>
        <v/>
      </c>
      <c r="FK129" s="160" t="str">
        <f>IF(Tbl.Kosten[[#This Row],[Sanr.]]=FK$7,Tbl.Kosten[[#This Row],[Totaal kosten]],"")</f>
        <v/>
      </c>
      <c r="FL129" s="160" t="str">
        <f>IF(Tbl.Kosten[[#This Row],[Sanr.]]=FL$7,Tbl.Kosten[[#This Row],[Totaal kosten]],"")</f>
        <v/>
      </c>
      <c r="FM129" s="160" t="str">
        <f>IF(Tbl.Kosten[[#This Row],[Sanr.]]=FM$7,Tbl.Kosten[[#This Row],[Totaal kosten]],"")</f>
        <v/>
      </c>
      <c r="FN129" s="160" t="str">
        <f>IF(Tbl.Kosten[[#This Row],[Sanr.]]=FN$7,Tbl.Kosten[[#This Row],[Totaal kosten]],"")</f>
        <v/>
      </c>
      <c r="FO129" s="160" t="str">
        <f>IF(Tbl.Kosten[[#This Row],[Sanr.]]=FO$7,Tbl.Kosten[[#This Row],[Totaal kosten]],"")</f>
        <v/>
      </c>
      <c r="FP129" s="160" t="str">
        <f>IF(Tbl.Kosten[[#This Row],[Sanr.]]=FP$7,Tbl.Kosten[[#This Row],[Totaal kosten]],"")</f>
        <v/>
      </c>
      <c r="FQ129" s="160" t="str">
        <f>IF(Tbl.Kosten[[#This Row],[Sanr.]]=FQ$7,Tbl.Kosten[[#This Row],[Totaal kosten]],"")</f>
        <v/>
      </c>
      <c r="FR129" s="160" t="str">
        <f>IF(Tbl.Kosten[[#This Row],[Sanr.]]=FR$7,Tbl.Kosten[[#This Row],[Totaal kosten]],"")</f>
        <v/>
      </c>
      <c r="FS129" s="160" t="str">
        <f>IF(Tbl.Kosten[[#This Row],[Sanr.]]=FS$7,Tbl.Kosten[[#This Row],[Totaal kosten]],"")</f>
        <v/>
      </c>
      <c r="FT129" s="160" t="str">
        <f>IF(Tbl.Kosten[[#This Row],[Sanr.]]=FT$7,Tbl.Kosten[[#This Row],[Totaal kosten]],"")</f>
        <v/>
      </c>
      <c r="FU129" s="160" t="str">
        <f>IF(Tbl.Kosten[[#This Row],[Sanr.]]=FU$7,Tbl.Kosten[[#This Row],[Totaal kosten]],"")</f>
        <v/>
      </c>
      <c r="FV129" s="160" t="str">
        <f>IF(Tbl.Kosten[[#This Row],[Sanr.]]=FV$7,Tbl.Kosten[[#This Row],[Totaal kosten]],"")</f>
        <v/>
      </c>
      <c r="FW129" s="160" t="str">
        <f>IFERROR(_xlfn.XLOOKUP(Tbl.Kosten[[#This Row],[Activiteitencode]],Tbl.Activiteiten[Activiteitcode],Tbl.Activiteiten[Anr.],"",0,1),"")</f>
        <v/>
      </c>
      <c r="FX129" s="181" t="str">
        <f>_xlfn.CONCAT(Tbl.Kosten[[#This Row],[Pnr.]],Tbl.Kosten[[#This Row],[Sanr.]])</f>
        <v>P1</v>
      </c>
      <c r="FY129" s="160">
        <f>Tbl.Kosten[[#This Row],[Totaal kosten]]-Tbl.Kosten[[#This Row],[Subsidie]]</f>
        <v>0</v>
      </c>
      <c r="FZ129" s="160">
        <f>IF(Tbl.Kosten[[#This Row],[Pnr.]]=FZ$7,Tbl.Kosten[[#This Row],[Te financieren]],"")</f>
        <v>0</v>
      </c>
      <c r="GA129" s="160" t="str">
        <f>IF(Tbl.Kosten[[#This Row],[Pnr.]]=GA$7,Tbl.Kosten[[#This Row],[Te financieren]],"")</f>
        <v/>
      </c>
      <c r="GB129" s="160" t="str">
        <f>IF(Tbl.Kosten[[#This Row],[Pnr.]]=GB$7,Tbl.Kosten[[#This Row],[Te financieren]],"")</f>
        <v/>
      </c>
      <c r="GC129" s="160" t="str">
        <f>IF(Tbl.Kosten[[#This Row],[Pnr.]]=GC$7,Tbl.Kosten[[#This Row],[Te financieren]],"")</f>
        <v/>
      </c>
      <c r="GD129" s="160" t="str">
        <f>IF(Tbl.Kosten[[#This Row],[Pnr.]]=GD$7,Tbl.Kosten[[#This Row],[Te financieren]],"")</f>
        <v/>
      </c>
      <c r="GE129" s="160" t="str">
        <f>IF(Tbl.Kosten[[#This Row],[Pnr.]]=GE$7,Tbl.Kosten[[#This Row],[Te financieren]],"")</f>
        <v/>
      </c>
      <c r="GF129" s="160" t="str">
        <f>IF(Tbl.Kosten[[#This Row],[Pnr.]]=GF$7,Tbl.Kosten[[#This Row],[Te financieren]],"")</f>
        <v/>
      </c>
      <c r="GG129" s="160" t="str">
        <f>IF(Tbl.Kosten[[#This Row],[Pnr.]]=GG$7,Tbl.Kosten[[#This Row],[Te financieren]],"")</f>
        <v/>
      </c>
      <c r="GH129" s="160" t="str">
        <f>IF(Tbl.Kosten[[#This Row],[Pnr.]]=GH$7,Tbl.Kosten[[#This Row],[Te financieren]],"")</f>
        <v/>
      </c>
      <c r="GI129" s="160" t="str">
        <f>IF(Tbl.Kosten[[#This Row],[Pnr.]]=GI$7,Tbl.Kosten[[#This Row],[Te financieren]],"")</f>
        <v/>
      </c>
      <c r="GJ129" s="160" t="str">
        <f>IF(Tbl.Kosten[[#This Row],[Pnr.]]=GJ$7,Tbl.Kosten[[#This Row],[Te financieren]],"")</f>
        <v/>
      </c>
      <c r="GK129" s="160" t="str">
        <f>IF(Tbl.Kosten[[#This Row],[Pnr.]]=GK$7,Tbl.Kosten[[#This Row],[Te financieren]],"")</f>
        <v/>
      </c>
      <c r="GL129" s="160" t="str">
        <f>IF(Tbl.Kosten[[#This Row],[Pnr.]]=GL$7,Tbl.Kosten[[#This Row],[Te financieren]],"")</f>
        <v/>
      </c>
      <c r="GM129" s="160" t="str">
        <f>IF(Tbl.Kosten[[#This Row],[Pnr.]]=GM$7,Tbl.Kosten[[#This Row],[Te financieren]],"")</f>
        <v/>
      </c>
      <c r="GN129" s="160" t="str">
        <f>IF(Tbl.Kosten[[#This Row],[Pnr.]]=GN$7,Tbl.Kosten[[#This Row],[Te financieren]],"")</f>
        <v/>
      </c>
      <c r="GO129" s="160" t="str">
        <f>IF(Tbl.Kosten[[#This Row],[Pnr.]]=GO$7,Tbl.Kosten[[#This Row],[Te financieren]],"")</f>
        <v/>
      </c>
      <c r="GP129" s="160" t="str">
        <f>IF(Tbl.Kosten[[#This Row],[Pnr.]]=GP$7,Tbl.Kosten[[#This Row],[Te financieren]],"")</f>
        <v/>
      </c>
      <c r="GQ129" s="160" t="str">
        <f>IF(Tbl.Kosten[[#This Row],[Pnr.]]=GQ$7,Tbl.Kosten[[#This Row],[Te financieren]],"")</f>
        <v/>
      </c>
      <c r="GR129" s="160" t="str">
        <f>IF(Tbl.Kosten[[#This Row],[Pnr.]]=GR$7,Tbl.Kosten[[#This Row],[Te financieren]],"")</f>
        <v/>
      </c>
      <c r="GS129" s="160" t="str">
        <f>IF(Tbl.Kosten[[#This Row],[Pnr.]]=GS$7,Tbl.Kosten[[#This Row],[Te financieren]],"")</f>
        <v/>
      </c>
      <c r="GT129" s="160" t="str">
        <f>IF(Tbl.Kosten[[#This Row],[Pnr.]]=GT$7,Tbl.Kosten[[#This Row],[Te financieren]],"")</f>
        <v/>
      </c>
      <c r="GU129" s="160" t="str">
        <f>IF(Tbl.Kosten[[#This Row],[Pnr.]]=GU$7,Tbl.Kosten[[#This Row],[Te financieren]],"")</f>
        <v/>
      </c>
      <c r="GV129" s="160" t="str">
        <f>IF(Tbl.Kosten[[#This Row],[Pnr.]]=GV$7,Tbl.Kosten[[#This Row],[Te financieren]],"")</f>
        <v/>
      </c>
      <c r="GW129" s="160" t="str">
        <f>IF(Tbl.Kosten[[#This Row],[Pnr.]]=GW$7,Tbl.Kosten[[#This Row],[Te financieren]],"")</f>
        <v/>
      </c>
      <c r="GX129" s="160" t="str">
        <f>IF(Tbl.Kosten[[#This Row],[Pnr.]]=GX$7,Tbl.Kosten[[#This Row],[Te financieren]],"")</f>
        <v/>
      </c>
      <c r="GY129" s="160" t="str">
        <f>IF(Tbl.Kosten[[#This Row],[Pnr.]]=GY$7,Tbl.Kosten[[#This Row],[Te financieren]],"")</f>
        <v/>
      </c>
      <c r="GZ129" s="160" t="str">
        <f>IF(Tbl.Kosten[[#This Row],[Pnr.]]=GZ$7,Tbl.Kosten[[#This Row],[Te financieren]],"")</f>
        <v/>
      </c>
      <c r="HA129" s="160" t="str">
        <f>IF(Tbl.Kosten[[#This Row],[Pnr.]]=HA$7,Tbl.Kosten[[#This Row],[Te financieren]],"")</f>
        <v/>
      </c>
      <c r="HB129" s="160" t="str">
        <f>IF(Tbl.Kosten[[#This Row],[Pnr.]]=HB$7,Tbl.Kosten[[#This Row],[Te financieren]],"")</f>
        <v/>
      </c>
      <c r="HC129" s="160" t="str">
        <f>IF(Tbl.Kosten[[#This Row],[Pnr.]]=HC$7,Tbl.Kosten[[#This Row],[Te financieren]],"")</f>
        <v/>
      </c>
      <c r="HD129" s="160" t="str">
        <f>IF(Tbl.Kosten[[#This Row],[Pnr.]]=HD$7,Tbl.Kosten[[#This Row],[Te financieren]],"")</f>
        <v/>
      </c>
      <c r="HE129" s="160" t="str">
        <f>IF(Tbl.Kosten[[#This Row],[Pnr.]]=HE$7,Tbl.Kosten[[#This Row],[Te financieren]],"")</f>
        <v/>
      </c>
      <c r="HF129" s="160" t="str">
        <f>IF(Tbl.Kosten[[#This Row],[Pnr.]]=HF$7,Tbl.Kosten[[#This Row],[Te financieren]],"")</f>
        <v/>
      </c>
      <c r="HG129" s="160" t="str">
        <f>IF(Tbl.Kosten[[#This Row],[Pnr.]]=HG$7,Tbl.Kosten[[#This Row],[Te financieren]],"")</f>
        <v/>
      </c>
      <c r="HH129" s="160" t="str">
        <f>IF(Tbl.Kosten[[#This Row],[Pnr.]]=HH$7,Tbl.Kosten[[#This Row],[Te financieren]],"")</f>
        <v/>
      </c>
      <c r="HI129" s="160" t="str">
        <f>IF(Tbl.Kosten[[#This Row],[Pnr.]]=HI$7,Tbl.Kosten[[#This Row],[Te financieren]],"")</f>
        <v/>
      </c>
      <c r="HJ129" s="160" t="str">
        <f>IF(Tbl.Kosten[[#This Row],[Pnr.]]=HJ$7,Tbl.Kosten[[#This Row],[Te financieren]],"")</f>
        <v/>
      </c>
      <c r="HK129" s="160" t="str">
        <f>IF(Tbl.Kosten[[#This Row],[Pnr.]]=HK$7,Tbl.Kosten[[#This Row],[Te financieren]],"")</f>
        <v/>
      </c>
      <c r="HL129" s="160" t="str">
        <f>IF(Tbl.Kosten[[#This Row],[Pnr.]]=HL$7,Tbl.Kosten[[#This Row],[Te financieren]],"")</f>
        <v/>
      </c>
      <c r="HM129" s="160" t="str">
        <f>IF(Tbl.Kosten[[#This Row],[Pnr.]]=HM$7,Tbl.Kosten[[#This Row],[Te financieren]],"")</f>
        <v/>
      </c>
      <c r="HN129" s="160" t="str">
        <f>IF(Tbl.Kosten[[#This Row],[Pnr.]]=HN$7,Tbl.Kosten[[#This Row],[Te financieren]],"")</f>
        <v/>
      </c>
      <c r="HO129" s="160" t="str">
        <f>IF(Tbl.Kosten[[#This Row],[Pnr.]]=HO$7,Tbl.Kosten[[#This Row],[Te financieren]],"")</f>
        <v/>
      </c>
      <c r="HP129" s="160" t="str">
        <f>IF(Tbl.Kosten[[#This Row],[Pnr.]]=HP$7,Tbl.Kosten[[#This Row],[Te financieren]],"")</f>
        <v/>
      </c>
      <c r="HQ129" s="160" t="str">
        <f>IF(Tbl.Kosten[[#This Row],[Pnr.]]=HQ$7,Tbl.Kosten[[#This Row],[Te financieren]],"")</f>
        <v/>
      </c>
      <c r="HR129" s="160" t="str">
        <f>IF(Tbl.Kosten[[#This Row],[Pnr.]]=HR$7,Tbl.Kosten[[#This Row],[Te financieren]],"")</f>
        <v/>
      </c>
      <c r="HS129" s="160" t="str">
        <f>IF(Tbl.Kosten[[#This Row],[Pnr.]]=HS$7,Tbl.Kosten[[#This Row],[Te financieren]],"")</f>
        <v/>
      </c>
      <c r="HT129" s="160" t="str">
        <f>IF(Tbl.Kosten[[#This Row],[Pnr.]]=HT$7,Tbl.Kosten[[#This Row],[Te financieren]],"")</f>
        <v/>
      </c>
      <c r="HU129" s="160" t="str">
        <f>IF(Tbl.Kosten[[#This Row],[Pnr.]]=HU$7,Tbl.Kosten[[#This Row],[Te financieren]],"")</f>
        <v/>
      </c>
      <c r="HV129" s="160" t="str">
        <f>IF(Tbl.Kosten[[#This Row],[Pnr.]]=HV$7,Tbl.Kosten[[#This Row],[Te financieren]],"")</f>
        <v/>
      </c>
      <c r="HW129" s="160" t="str">
        <f>IF(Tbl.Kosten[[#This Row],[Pnr.]]=HW$7,Tbl.Kosten[[#This Row],[Te financieren]],"")</f>
        <v/>
      </c>
    </row>
    <row r="130" spans="2:231" x14ac:dyDescent="0.3">
      <c r="B130" s="144"/>
      <c r="C130" s="147"/>
      <c r="D130" s="146"/>
      <c r="E130" s="147"/>
      <c r="F130" s="145"/>
      <c r="G130" s="11" t="str">
        <f>IF(Tbl.Kosten[[#This Row],[Medewerker e/o 
functie]]&lt;&gt;"",_xlfn.XLOOKUP(Tbl.Kosten[[#This Row],[Medewerker e/o 
functie]],Tbl.Uurtarief[Medewerker en/of functie],Tbl.Uurtarief[Uurtarief],"",0,1),"")</f>
        <v/>
      </c>
      <c r="H130" s="121">
        <f>IFERROR(Tbl.Kosten[[#This Row],[Uren]]*Tbl.Kosten[[#This Row],[Uurtarief]],0)</f>
        <v>0</v>
      </c>
      <c r="I130" s="119" t="str">
        <f>IF(Tbl.Kosten[[#This Row],[Subtotaal uren]]&lt;&gt;0,_xlfn.XLOOKUP(Tbl.Kosten[[#This Row],[Medewerker e/o 
functie]],Tbl.Uurtarief[Medewerker en/of functie],Tbl.Uurtarief[Kostensoort arbeid],"",0,1),"")</f>
        <v/>
      </c>
      <c r="J130" s="147"/>
      <c r="K130" s="145"/>
      <c r="L130" s="149" t="str">
        <f>IF(Tbl.Kosten[[#This Row],[Activum]]&lt;&gt;"",_xlfn.XLOOKUP(Tbl.Kosten[[#This Row],[Activum]],Tbl.Afschrijvingskosten[Activum],Tbl.Afschrijvingskosten[Tarief per afschrijvings-eenheid],"",0,1),"")</f>
        <v/>
      </c>
      <c r="M130" s="122">
        <f>IFERROR(Tbl.Kosten[[#This Row],[Een-
heden]]*Tbl.Kosten[[#This Row],[Afschrijvings-
tarief]],0)</f>
        <v>0</v>
      </c>
      <c r="N130" s="122" t="str">
        <f>IF(Tbl.Kosten[[#This Row],[Subtotaal afschrijving]]&lt;&gt;0,Lijsten!A128,"")</f>
        <v/>
      </c>
      <c r="O130" s="150"/>
      <c r="P130" s="145"/>
      <c r="Q130" s="148"/>
      <c r="R130" s="122">
        <f>IFERROR(Tbl.Kosten[[#This Row],[Aantal]]*Tbl.Kosten[[#This Row],[Tarief]],0)</f>
        <v>0</v>
      </c>
      <c r="S130" s="8">
        <f>IFERROR(Tbl.Kosten[[#This Row],[Subtotaal overige kosten]]+Tbl.Kosten[[#This Row],[Subtotaal uren]]+Tbl.Kosten[[#This Row],[Subtotaal afschrijving]],0)</f>
        <v>0</v>
      </c>
      <c r="T130" s="8">
        <f>IFERROR(Tbl.Kosten[[#This Row],[Totaal kosten]]*Tbl.Kosten[[#This Row],[Subsidie%]],0)</f>
        <v>0</v>
      </c>
      <c r="U130" s="4" t="str" cm="1">
        <f t="array" ref="U130">IFERROR(_xlfn.IFS(Tbl.Kosten[[#This Row],[Subtotaal uren]]&lt;&gt;0,Tbl.Kosten[[#This Row],[Kostensoort arbeid]],Tbl.Kosten[[#This Row],[Subtotaal afschrijving]]&lt;&gt;0,Tbl.Kosten[[#This Row],[Kostensoort afschrijving]],Tbl.Kosten[[#This Row],[Subtotaal overige kosten]]&lt;&gt;0,Tbl.Kosten[[#This Row],[Kostensoort overig]]),"")</f>
        <v/>
      </c>
      <c r="V130" s="4" t="str">
        <f>IFERROR(_xlfn.XLOOKUP(Tbl.Kosten[[#This Row],[Activiteitencode]],Tbl.Activiteiten[Activiteitcode],Tbl.Activiteiten[Werkpakketcode],"",0,1),"")</f>
        <v/>
      </c>
      <c r="W130" s="4" t="str">
        <f>IFERROR(_xlfn.XLOOKUP(Tbl.Kosten[[#This Row],[Werkpakketcode]],Tbl.Werkpakketten[Werkpakketcode],Tbl.Werkpakketten[Subsidiabele activiteit],"",0,1),"")</f>
        <v/>
      </c>
      <c r="X130" s="12">
        <f>IFERROR(_xlfn.XLOOKUP(Tbl.Kosten[[#This Row],[Sanr.]],Tbl.Subsidiehoogte[SAnr.],Tbl.Subsidiehoogte[Sub. Percentage],0,0,1),0)</f>
        <v>0</v>
      </c>
      <c r="Y130" s="154" t="str">
        <f>IFERROR(_xlfn.XLOOKUP(Tbl.Kosten[[#This Row],[Partnercode]],Tbl.Projectpartners[Partnercode],Tbl.Projectpartners[PNr.],"",0,1),"")</f>
        <v>P1</v>
      </c>
      <c r="Z130" s="158">
        <f>IF(Tbl.Kosten[[#This Row],[Pnr.]]=Z$7,Tbl.Kosten[[#This Row],[Totaal kosten]],"")</f>
        <v>0</v>
      </c>
      <c r="AA130" s="158" t="str">
        <f>IF(Tbl.Kosten[[#This Row],[Pnr.]]=AA$7,Tbl.Kosten[[#This Row],[Totaal kosten]],"")</f>
        <v/>
      </c>
      <c r="AB130" s="158" t="str">
        <f>IF(Tbl.Kosten[[#This Row],[Pnr.]]=AB$7,Tbl.Kosten[[#This Row],[Totaal kosten]],"")</f>
        <v/>
      </c>
      <c r="AC130" s="158" t="str">
        <f>IF(Tbl.Kosten[[#This Row],[Pnr.]]=AC$7,Tbl.Kosten[[#This Row],[Totaal kosten]],"")</f>
        <v/>
      </c>
      <c r="AD130" s="158" t="str">
        <f>IF(Tbl.Kosten[[#This Row],[Pnr.]]=AD$7,Tbl.Kosten[[#This Row],[Totaal kosten]],"")</f>
        <v/>
      </c>
      <c r="AE130" s="158" t="str">
        <f>IF(Tbl.Kosten[[#This Row],[Pnr.]]=AE$7,Tbl.Kosten[[#This Row],[Totaal kosten]],"")</f>
        <v/>
      </c>
      <c r="AF130" s="158" t="str">
        <f>IF(Tbl.Kosten[[#This Row],[Pnr.]]=AF$7,Tbl.Kosten[[#This Row],[Totaal kosten]],"")</f>
        <v/>
      </c>
      <c r="AG130" s="158" t="str">
        <f>IF(Tbl.Kosten[[#This Row],[Pnr.]]=AG$7,Tbl.Kosten[[#This Row],[Totaal kosten]],"")</f>
        <v/>
      </c>
      <c r="AH130" s="158" t="str">
        <f>IF(Tbl.Kosten[[#This Row],[Pnr.]]=AH$7,Tbl.Kosten[[#This Row],[Totaal kosten]],"")</f>
        <v/>
      </c>
      <c r="AI130" s="158" t="str">
        <f>IF(Tbl.Kosten[[#This Row],[Pnr.]]=AI$7,Tbl.Kosten[[#This Row],[Totaal kosten]],"")</f>
        <v/>
      </c>
      <c r="AJ130" s="158" t="str">
        <f>IF(Tbl.Kosten[[#This Row],[Pnr.]]=AJ$7,Tbl.Kosten[[#This Row],[Totaal kosten]],"")</f>
        <v/>
      </c>
      <c r="AK130" s="158" t="str">
        <f>IF(Tbl.Kosten[[#This Row],[Pnr.]]=AK$7,Tbl.Kosten[[#This Row],[Totaal kosten]],"")</f>
        <v/>
      </c>
      <c r="AL130" s="158" t="str">
        <f>IF(Tbl.Kosten[[#This Row],[Pnr.]]=AL$7,Tbl.Kosten[[#This Row],[Totaal kosten]],"")</f>
        <v/>
      </c>
      <c r="AM130" s="158" t="str">
        <f>IF(Tbl.Kosten[[#This Row],[Pnr.]]=AM$7,Tbl.Kosten[[#This Row],[Totaal kosten]],"")</f>
        <v/>
      </c>
      <c r="AN130" s="158" t="str">
        <f>IF(Tbl.Kosten[[#This Row],[Pnr.]]=AN$7,Tbl.Kosten[[#This Row],[Totaal kosten]],"")</f>
        <v/>
      </c>
      <c r="AO130" s="158" t="str">
        <f>IF(Tbl.Kosten[[#This Row],[Pnr.]]=AO$7,Tbl.Kosten[[#This Row],[Totaal kosten]],"")</f>
        <v/>
      </c>
      <c r="AP130" s="158" t="str">
        <f>IF(Tbl.Kosten[[#This Row],[Pnr.]]=AP$7,Tbl.Kosten[[#This Row],[Totaal kosten]],"")</f>
        <v/>
      </c>
      <c r="AQ130" s="158" t="str">
        <f>IF(Tbl.Kosten[[#This Row],[Pnr.]]=AQ$7,Tbl.Kosten[[#This Row],[Totaal kosten]],"")</f>
        <v/>
      </c>
      <c r="AR130" s="158" t="str">
        <f>IF(Tbl.Kosten[[#This Row],[Pnr.]]=AR$7,Tbl.Kosten[[#This Row],[Totaal kosten]],"")</f>
        <v/>
      </c>
      <c r="AS130" s="158" t="str">
        <f>IF(Tbl.Kosten[[#This Row],[Pnr.]]=AS$7,Tbl.Kosten[[#This Row],[Totaal kosten]],"")</f>
        <v/>
      </c>
      <c r="AT130" s="158" t="str">
        <f>IF(Tbl.Kosten[[#This Row],[Pnr.]]=AT$7,Tbl.Kosten[[#This Row],[Totaal kosten]],"")</f>
        <v/>
      </c>
      <c r="AU130" s="158" t="str">
        <f>IF(Tbl.Kosten[[#This Row],[Pnr.]]=AU$7,Tbl.Kosten[[#This Row],[Totaal kosten]],"")</f>
        <v/>
      </c>
      <c r="AV130" s="158" t="str">
        <f>IF(Tbl.Kosten[[#This Row],[Pnr.]]=AV$7,Tbl.Kosten[[#This Row],[Totaal kosten]],"")</f>
        <v/>
      </c>
      <c r="AW130" s="158" t="str">
        <f>IF(Tbl.Kosten[[#This Row],[Pnr.]]=AW$7,Tbl.Kosten[[#This Row],[Totaal kosten]],"")</f>
        <v/>
      </c>
      <c r="AX130" s="158" t="str">
        <f>IF(Tbl.Kosten[[#This Row],[Pnr.]]=AX$7,Tbl.Kosten[[#This Row],[Totaal kosten]],"")</f>
        <v/>
      </c>
      <c r="AY130" s="158" t="str">
        <f>IF(Tbl.Kosten[[#This Row],[Pnr.]]=AY$7,Tbl.Kosten[[#This Row],[Totaal kosten]],"")</f>
        <v/>
      </c>
      <c r="AZ130" s="158" t="str">
        <f>IF(Tbl.Kosten[[#This Row],[Pnr.]]=AZ$7,Tbl.Kosten[[#This Row],[Totaal kosten]],"")</f>
        <v/>
      </c>
      <c r="BA130" s="158" t="str">
        <f>IF(Tbl.Kosten[[#This Row],[Pnr.]]=BA$7,Tbl.Kosten[[#This Row],[Totaal kosten]],"")</f>
        <v/>
      </c>
      <c r="BB130" s="158" t="str">
        <f>IF(Tbl.Kosten[[#This Row],[Pnr.]]=BB$7,Tbl.Kosten[[#This Row],[Totaal kosten]],"")</f>
        <v/>
      </c>
      <c r="BC130" s="158" t="str">
        <f>IF(Tbl.Kosten[[#This Row],[Pnr.]]=BC$7,Tbl.Kosten[[#This Row],[Totaal kosten]],"")</f>
        <v/>
      </c>
      <c r="BD130" s="158" t="str">
        <f>IF(Tbl.Kosten[[#This Row],[Pnr.]]=BD$7,Tbl.Kosten[[#This Row],[Totaal kosten]],"")</f>
        <v/>
      </c>
      <c r="BE130" s="158" t="str">
        <f>IF(Tbl.Kosten[[#This Row],[Pnr.]]=BE$7,Tbl.Kosten[[#This Row],[Totaal kosten]],"")</f>
        <v/>
      </c>
      <c r="BF130" s="158" t="str">
        <f>IF(Tbl.Kosten[[#This Row],[Pnr.]]=BF$7,Tbl.Kosten[[#This Row],[Totaal kosten]],"")</f>
        <v/>
      </c>
      <c r="BG130" s="158" t="str">
        <f>IF(Tbl.Kosten[[#This Row],[Pnr.]]=BG$7,Tbl.Kosten[[#This Row],[Totaal kosten]],"")</f>
        <v/>
      </c>
      <c r="BH130" s="158" t="str">
        <f>IF(Tbl.Kosten[[#This Row],[Pnr.]]=BH$7,Tbl.Kosten[[#This Row],[Totaal kosten]],"")</f>
        <v/>
      </c>
      <c r="BI130" s="158" t="str">
        <f>IF(Tbl.Kosten[[#This Row],[Pnr.]]=BI$7,Tbl.Kosten[[#This Row],[Totaal kosten]],"")</f>
        <v/>
      </c>
      <c r="BJ130" s="158" t="str">
        <f>IF(Tbl.Kosten[[#This Row],[Pnr.]]=BJ$7,Tbl.Kosten[[#This Row],[Totaal kosten]],"")</f>
        <v/>
      </c>
      <c r="BK130" s="158" t="str">
        <f>IF(Tbl.Kosten[[#This Row],[Pnr.]]=BK$7,Tbl.Kosten[[#This Row],[Totaal kosten]],"")</f>
        <v/>
      </c>
      <c r="BL130" s="158" t="str">
        <f>IF(Tbl.Kosten[[#This Row],[Pnr.]]=BL$7,Tbl.Kosten[[#This Row],[Totaal kosten]],"")</f>
        <v/>
      </c>
      <c r="BM130" s="158" t="str">
        <f>IF(Tbl.Kosten[[#This Row],[Pnr.]]=BM$7,Tbl.Kosten[[#This Row],[Totaal kosten]],"")</f>
        <v/>
      </c>
      <c r="BN130" s="158" t="str">
        <f>IF(Tbl.Kosten[[#This Row],[Pnr.]]=BN$7,Tbl.Kosten[[#This Row],[Totaal kosten]],"")</f>
        <v/>
      </c>
      <c r="BO130" s="158" t="str">
        <f>IF(Tbl.Kosten[[#This Row],[Pnr.]]=BO$7,Tbl.Kosten[[#This Row],[Totaal kosten]],"")</f>
        <v/>
      </c>
      <c r="BP130" s="158" t="str">
        <f>IF(Tbl.Kosten[[#This Row],[Pnr.]]=BP$7,Tbl.Kosten[[#This Row],[Totaal kosten]],"")</f>
        <v/>
      </c>
      <c r="BQ130" s="158" t="str">
        <f>IF(Tbl.Kosten[[#This Row],[Pnr.]]=BQ$7,Tbl.Kosten[[#This Row],[Totaal kosten]],"")</f>
        <v/>
      </c>
      <c r="BR130" s="158" t="str">
        <f>IF(Tbl.Kosten[[#This Row],[Pnr.]]=BR$7,Tbl.Kosten[[#This Row],[Totaal kosten]],"")</f>
        <v/>
      </c>
      <c r="BS130" s="158" t="str">
        <f>IF(Tbl.Kosten[[#This Row],[Pnr.]]=BS$7,Tbl.Kosten[[#This Row],[Totaal kosten]],"")</f>
        <v/>
      </c>
      <c r="BT130" s="158" t="str">
        <f>IF(Tbl.Kosten[[#This Row],[Pnr.]]=BT$7,Tbl.Kosten[[#This Row],[Totaal kosten]],"")</f>
        <v/>
      </c>
      <c r="BU130" s="158" t="str">
        <f>IF(Tbl.Kosten[[#This Row],[Pnr.]]=BU$7,Tbl.Kosten[[#This Row],[Totaal kosten]],"")</f>
        <v/>
      </c>
      <c r="BV130" s="158" t="str">
        <f>IF(Tbl.Kosten[[#This Row],[Pnr.]]=BV$7,Tbl.Kosten[[#This Row],[Totaal kosten]],"")</f>
        <v/>
      </c>
      <c r="BW130" s="158" t="str">
        <f>IF(Tbl.Kosten[[#This Row],[Pnr.]]=BW$7,Tbl.Kosten[[#This Row],[Totaal kosten]],"")</f>
        <v/>
      </c>
      <c r="BX130" s="158" t="str">
        <f>IFERROR(_xlfn.XLOOKUP(Tbl.Kosten[[#This Row],[Werkpakketcode]],Tbl.Werkpakketten[Werkpakketcode],Tbl.Werkpakketten[WPnr.],"",0,1),"")</f>
        <v/>
      </c>
      <c r="BY130" s="158" t="str">
        <f>IF(Tbl.Kosten[[#This Row],[WPnr.]]=BY$7,Tbl.Kosten[[#This Row],[Totaal kosten]],"")</f>
        <v/>
      </c>
      <c r="BZ130" s="158" t="str">
        <f>IF(Tbl.Kosten[[#This Row],[WPnr.]]=BZ$7,Tbl.Kosten[[#This Row],[Totaal kosten]],"")</f>
        <v/>
      </c>
      <c r="CA130" s="158" t="str">
        <f>IF(Tbl.Kosten[[#This Row],[WPnr.]]=CA$7,Tbl.Kosten[[#This Row],[Totaal kosten]],"")</f>
        <v/>
      </c>
      <c r="CB130" s="158" t="str">
        <f>IF(Tbl.Kosten[[#This Row],[WPnr.]]=CB$7,Tbl.Kosten[[#This Row],[Totaal kosten]],"")</f>
        <v/>
      </c>
      <c r="CC130" s="158" t="str">
        <f>IF(Tbl.Kosten[[#This Row],[WPnr.]]=CC$7,Tbl.Kosten[[#This Row],[Totaal kosten]],"")</f>
        <v/>
      </c>
      <c r="CD130" s="158" t="str">
        <f>IF(Tbl.Kosten[[#This Row],[WPnr.]]=CD$7,Tbl.Kosten[[#This Row],[Totaal kosten]],"")</f>
        <v/>
      </c>
      <c r="CE130" s="158" t="str">
        <f>IF(Tbl.Kosten[[#This Row],[WPnr.]]=CE$7,Tbl.Kosten[[#This Row],[Totaal kosten]],"")</f>
        <v/>
      </c>
      <c r="CF130" s="158" t="str">
        <f>IF(Tbl.Kosten[[#This Row],[WPnr.]]=CF$7,Tbl.Kosten[[#This Row],[Totaal kosten]],"")</f>
        <v/>
      </c>
      <c r="CG130" s="158" t="str">
        <f>IF(Tbl.Kosten[[#This Row],[WPnr.]]=CG$7,Tbl.Kosten[[#This Row],[Totaal kosten]],"")</f>
        <v/>
      </c>
      <c r="CH130" s="158" t="str">
        <f>IF(Tbl.Kosten[[#This Row],[WPnr.]]=CH$7,Tbl.Kosten[[#This Row],[Totaal kosten]],"")</f>
        <v/>
      </c>
      <c r="CI130" s="158" t="str">
        <f>IF(Tbl.Kosten[[#This Row],[WPnr.]]=CI$7,Tbl.Kosten[[#This Row],[Totaal kosten]],"")</f>
        <v/>
      </c>
      <c r="CJ130" s="158" t="str">
        <f>IF(Tbl.Kosten[[#This Row],[WPnr.]]=CJ$7,Tbl.Kosten[[#This Row],[Totaal kosten]],"")</f>
        <v/>
      </c>
      <c r="CK130" s="158" t="str">
        <f>IF(Tbl.Kosten[[#This Row],[WPnr.]]=CK$7,Tbl.Kosten[[#This Row],[Totaal kosten]],"")</f>
        <v/>
      </c>
      <c r="CL130" s="158" t="str">
        <f>IF(Tbl.Kosten[[#This Row],[WPnr.]]=CL$7,Tbl.Kosten[[#This Row],[Totaal kosten]],"")</f>
        <v/>
      </c>
      <c r="CM130" s="158" t="str">
        <f>IF(Tbl.Kosten[[#This Row],[WPnr.]]=CM$7,Tbl.Kosten[[#This Row],[Totaal kosten]],"")</f>
        <v/>
      </c>
      <c r="CN130" s="158" t="str">
        <f>IF(Tbl.Kosten[[#This Row],[WPnr.]]=CN$7,Tbl.Kosten[[#This Row],[Totaal kosten]],"")</f>
        <v/>
      </c>
      <c r="CO130" s="158" t="str">
        <f>IF(Tbl.Kosten[[#This Row],[WPnr.]]=CO$7,Tbl.Kosten[[#This Row],[Totaal kosten]],"")</f>
        <v/>
      </c>
      <c r="CP130" s="158" t="str">
        <f>IF(Tbl.Kosten[[#This Row],[WPnr.]]=CP$7,Tbl.Kosten[[#This Row],[Totaal kosten]],"")</f>
        <v/>
      </c>
      <c r="CQ130" s="158" t="str">
        <f>IF(Tbl.Kosten[[#This Row],[WPnr.]]=CQ$7,Tbl.Kosten[[#This Row],[Totaal kosten]],"")</f>
        <v/>
      </c>
      <c r="CR130" s="158" t="str">
        <f>IF(Tbl.Kosten[[#This Row],[WPnr.]]=CR$7,Tbl.Kosten[[#This Row],[Totaal kosten]],"")</f>
        <v/>
      </c>
      <c r="CS130" s="158" t="str">
        <f>IF(Tbl.Kosten[[#This Row],[WPnr.]]=CS$7,Tbl.Kosten[[#This Row],[Totaal kosten]],"")</f>
        <v/>
      </c>
      <c r="CT130" s="158" t="str">
        <f>IF(Tbl.Kosten[[#This Row],[WPnr.]]=CT$7,Tbl.Kosten[[#This Row],[Totaal kosten]],"")</f>
        <v/>
      </c>
      <c r="CU130" s="158" t="str">
        <f>IF(Tbl.Kosten[[#This Row],[WPnr.]]=CU$7,Tbl.Kosten[[#This Row],[Totaal kosten]],"")</f>
        <v/>
      </c>
      <c r="CV130" s="158" t="str">
        <f>IF(Tbl.Kosten[[#This Row],[WPnr.]]=CV$7,Tbl.Kosten[[#This Row],[Totaal kosten]],"")</f>
        <v/>
      </c>
      <c r="CW130" s="158" t="str">
        <f>IF(Tbl.Kosten[[#This Row],[WPnr.]]=CW$7,Tbl.Kosten[[#This Row],[Totaal kosten]],"")</f>
        <v/>
      </c>
      <c r="CX130" s="158" t="str">
        <f>IF(Tbl.Kosten[[#This Row],[WPnr.]]=CX$7,Tbl.Kosten[[#This Row],[Totaal kosten]],"")</f>
        <v/>
      </c>
      <c r="CY130" s="158" t="str">
        <f>IF(Tbl.Kosten[[#This Row],[WPnr.]]=CY$7,Tbl.Kosten[[#This Row],[Totaal kosten]],"")</f>
        <v/>
      </c>
      <c r="CZ130" s="158" t="str">
        <f>IF(Tbl.Kosten[[#This Row],[WPnr.]]=CZ$7,Tbl.Kosten[[#This Row],[Totaal kosten]],"")</f>
        <v/>
      </c>
      <c r="DA130" s="158" t="str">
        <f>IF(Tbl.Kosten[[#This Row],[WPnr.]]=DA$7,Tbl.Kosten[[#This Row],[Totaal kosten]],"")</f>
        <v/>
      </c>
      <c r="DB130" s="158" t="str">
        <f>IF(Tbl.Kosten[[#This Row],[WPnr.]]=DB$7,Tbl.Kosten[[#This Row],[Totaal kosten]],"")</f>
        <v/>
      </c>
      <c r="DC130" s="158" t="str">
        <f>IF(Tbl.Kosten[[#This Row],[WPnr.]]=DC$7,Tbl.Kosten[[#This Row],[Totaal kosten]],"")</f>
        <v/>
      </c>
      <c r="DD130" s="158" t="str">
        <f>IF(Tbl.Kosten[[#This Row],[WPnr.]]=DD$7,Tbl.Kosten[[#This Row],[Totaal kosten]],"")</f>
        <v/>
      </c>
      <c r="DE130" s="158" t="str">
        <f>IF(Tbl.Kosten[[#This Row],[WPnr.]]=DE$7,Tbl.Kosten[[#This Row],[Totaal kosten]],"")</f>
        <v/>
      </c>
      <c r="DF130" s="158" t="str">
        <f>IF(Tbl.Kosten[[#This Row],[WPnr.]]=DF$7,Tbl.Kosten[[#This Row],[Totaal kosten]],"")</f>
        <v/>
      </c>
      <c r="DG130" s="158" t="str">
        <f>IF(Tbl.Kosten[[#This Row],[WPnr.]]=DG$7,Tbl.Kosten[[#This Row],[Totaal kosten]],"")</f>
        <v/>
      </c>
      <c r="DH130" s="158" t="str">
        <f>IF(Tbl.Kosten[[#This Row],[WPnr.]]=DH$7,Tbl.Kosten[[#This Row],[Totaal kosten]],"")</f>
        <v/>
      </c>
      <c r="DI130" s="158" t="str">
        <f>IF(Tbl.Kosten[[#This Row],[WPnr.]]=DI$7,Tbl.Kosten[[#This Row],[Totaal kosten]],"")</f>
        <v/>
      </c>
      <c r="DJ130" s="158" t="str">
        <f>IF(Tbl.Kosten[[#This Row],[WPnr.]]=DJ$7,Tbl.Kosten[[#This Row],[Totaal kosten]],"")</f>
        <v/>
      </c>
      <c r="DK130" s="158" t="str">
        <f>IF(Tbl.Kosten[[#This Row],[WPnr.]]=DK$7,Tbl.Kosten[[#This Row],[Totaal kosten]],"")</f>
        <v/>
      </c>
      <c r="DL130" s="158" t="str">
        <f>IF(Tbl.Kosten[[#This Row],[WPnr.]]=DL$7,Tbl.Kosten[[#This Row],[Totaal kosten]],"")</f>
        <v/>
      </c>
      <c r="DM130" s="158" t="str">
        <f>IF(Tbl.Kosten[[#This Row],[WPnr.]]=DM$7,Tbl.Kosten[[#This Row],[Totaal kosten]],"")</f>
        <v/>
      </c>
      <c r="DN130" s="158" t="str">
        <f>IF(Tbl.Kosten[[#This Row],[WPnr.]]=DN$7,Tbl.Kosten[[#This Row],[Totaal kosten]],"")</f>
        <v/>
      </c>
      <c r="DO130" s="158" t="str">
        <f>IF(Tbl.Kosten[[#This Row],[WPnr.]]=DO$7,Tbl.Kosten[[#This Row],[Totaal kosten]],"")</f>
        <v/>
      </c>
      <c r="DP130" s="158" t="str">
        <f>IF(Tbl.Kosten[[#This Row],[WPnr.]]=DP$7,Tbl.Kosten[[#This Row],[Totaal kosten]],"")</f>
        <v/>
      </c>
      <c r="DQ130" s="158" t="str">
        <f>IF(Tbl.Kosten[[#This Row],[WPnr.]]=DQ$7,Tbl.Kosten[[#This Row],[Totaal kosten]],"")</f>
        <v/>
      </c>
      <c r="DR130" s="158" t="str">
        <f>IF(Tbl.Kosten[[#This Row],[WPnr.]]=DR$7,Tbl.Kosten[[#This Row],[Totaal kosten]],"")</f>
        <v/>
      </c>
      <c r="DS130" s="158" t="str">
        <f>IF(Tbl.Kosten[[#This Row],[WPnr.]]=DS$7,Tbl.Kosten[[#This Row],[Totaal kosten]],"")</f>
        <v/>
      </c>
      <c r="DT130" s="158" t="str">
        <f>IF(Tbl.Kosten[[#This Row],[WPnr.]]=DT$7,Tbl.Kosten[[#This Row],[Totaal kosten]],"")</f>
        <v/>
      </c>
      <c r="DU130" s="158" t="str">
        <f>IF(Tbl.Kosten[[#This Row],[WPnr.]]=DU$7,Tbl.Kosten[[#This Row],[Totaal kosten]],"")</f>
        <v/>
      </c>
      <c r="DV130" s="158" t="str">
        <f>IF(Tbl.Kosten[[#This Row],[WPnr.]]=DV$7,Tbl.Kosten[[#This Row],[Totaal kosten]],"")</f>
        <v/>
      </c>
      <c r="DW130" s="160" t="str">
        <f>IFERROR(_xlfn.XLOOKUP(Tbl.Kosten[[#This Row],[Kostensoort]],Tbl.Kostensoorten[Kostensoorten],Tbl.Kostensoorten[KSnr.],"",0,1),"")</f>
        <v/>
      </c>
      <c r="DX130" s="160" t="str">
        <f>IF(Tbl.Kosten[[#This Row],[KSnr.]]=DX$7,Tbl.Kosten[[#This Row],[Totaal kosten]],"")</f>
        <v/>
      </c>
      <c r="DY130" s="160" t="str">
        <f>IF(Tbl.Kosten[[#This Row],[KSnr.]]=DY$7,Tbl.Kosten[[#This Row],[Totaal kosten]],"")</f>
        <v/>
      </c>
      <c r="DZ130" s="160" t="str">
        <f>IF(Tbl.Kosten[[#This Row],[KSnr.]]=DZ$7,Tbl.Kosten[[#This Row],[Totaal kosten]],"")</f>
        <v/>
      </c>
      <c r="EA130" s="160" t="str">
        <f>IF(Tbl.Kosten[[#This Row],[KSnr.]]=EA$7,Tbl.Kosten[[#This Row],[Totaal kosten]],"")</f>
        <v/>
      </c>
      <c r="EB130" s="160" t="str">
        <f>IF(Tbl.Kosten[[#This Row],[KSnr.]]=EB$7,Tbl.Kosten[[#This Row],[Totaal kosten]],"")</f>
        <v/>
      </c>
      <c r="EC130" s="160" t="str">
        <f>IF(Tbl.Kosten[[#This Row],[KSnr.]]=EC$7,Tbl.Kosten[[#This Row],[Totaal kosten]],"")</f>
        <v/>
      </c>
      <c r="ED130" s="160" t="str">
        <f>IF(Tbl.Kosten[[#This Row],[KSnr.]]=ED$7,Tbl.Kosten[[#This Row],[Totaal kosten]],"")</f>
        <v/>
      </c>
      <c r="EE130" s="160" t="str">
        <f>IF(Tbl.Kosten[[#This Row],[KSnr.]]=EE$7,Tbl.Kosten[[#This Row],[Totaal kosten]],"")</f>
        <v/>
      </c>
      <c r="EF130" s="160" t="str">
        <f>IF(Tbl.Kosten[[#This Row],[KSnr.]]=EF$7,Tbl.Kosten[[#This Row],[Totaal kosten]],"")</f>
        <v/>
      </c>
      <c r="EG130" s="160" t="str">
        <f>IF(Tbl.Kosten[[#This Row],[KSnr.]]=EG$7,Tbl.Kosten[[#This Row],[Totaal kosten]],"")</f>
        <v/>
      </c>
      <c r="EH130" s="160" t="str">
        <f>IF(Tbl.Kosten[[#This Row],[KSnr.]]=EH$7,Tbl.Kosten[[#This Row],[Totaal kosten]],"")</f>
        <v/>
      </c>
      <c r="EI130" s="160" t="str">
        <f>IF(Tbl.Kosten[[#This Row],[KSnr.]]=EI$7,Tbl.Kosten[[#This Row],[Totaal kosten]],"")</f>
        <v/>
      </c>
      <c r="EJ130" s="160" t="str">
        <f>IF(Tbl.Kosten[[#This Row],[KSnr.]]=EJ$7,Tbl.Kosten[[#This Row],[Totaal kosten]],"")</f>
        <v/>
      </c>
      <c r="EK130" s="160" t="str">
        <f>IF(Tbl.Kosten[[#This Row],[KSnr.]]=EK$7,Tbl.Kosten[[#This Row],[Totaal kosten]],"")</f>
        <v/>
      </c>
      <c r="EL130" s="160" t="str">
        <f>IF(Tbl.Kosten[[#This Row],[KSnr.]]=EL$7,Tbl.Kosten[[#This Row],[Totaal kosten]],"")</f>
        <v/>
      </c>
      <c r="EM130" s="160" t="str">
        <f>IF(Tbl.Kosten[[#This Row],[KSnr.]]=EM$7,Tbl.Kosten[[#This Row],[Totaal kosten]],"")</f>
        <v/>
      </c>
      <c r="EN130" s="160" t="str">
        <f>IF(Tbl.Kosten[[#This Row],[KSnr.]]=EN$7,Tbl.Kosten[[#This Row],[Totaal kosten]],"")</f>
        <v/>
      </c>
      <c r="EO130" s="160" t="str">
        <f>IF(Tbl.Kosten[[#This Row],[KSnr.]]=EO$7,Tbl.Kosten[[#This Row],[Totaal kosten]],"")</f>
        <v/>
      </c>
      <c r="EP130" s="160" t="str">
        <f>IF(Tbl.Kosten[[#This Row],[KSnr.]]=EP$7,Tbl.Kosten[[#This Row],[Totaal kosten]],"")</f>
        <v/>
      </c>
      <c r="EQ130" s="160" t="str">
        <f>IF(Tbl.Kosten[[#This Row],[KSnr.]]=EQ$7,Tbl.Kosten[[#This Row],[Totaal kosten]],"")</f>
        <v/>
      </c>
      <c r="ER130" s="154" t="str">
        <f>IFERROR(_xlfn.XLOOKUP(Tbl.Kosten[[#This Row],[Subsidieactiviteit]],Tbl.Subsidiehoogte[Subsidieactiviteit],Tbl.Subsidiehoogte[SAnr.],"",0,1),"")</f>
        <v/>
      </c>
      <c r="ES130" s="160" t="str">
        <f>IF(Tbl.Kosten[[#This Row],[Sanr.]]=ES$7,Tbl.Kosten[[#This Row],[Totaal kosten]],"")</f>
        <v/>
      </c>
      <c r="ET130" s="160" t="str">
        <f>IF(Tbl.Kosten[[#This Row],[Sanr.]]=ET$7,Tbl.Kosten[[#This Row],[Totaal kosten]],"")</f>
        <v/>
      </c>
      <c r="EU130" s="160" t="str">
        <f>IF(Tbl.Kosten[[#This Row],[Sanr.]]=EU$7,Tbl.Kosten[[#This Row],[Totaal kosten]],"")</f>
        <v/>
      </c>
      <c r="EV130" s="160" t="str">
        <f>IF(Tbl.Kosten[[#This Row],[Sanr.]]=EV$7,Tbl.Kosten[[#This Row],[Totaal kosten]],"")</f>
        <v/>
      </c>
      <c r="EW130" s="160" t="str">
        <f>IF(Tbl.Kosten[[#This Row],[Sanr.]]=EW$7,Tbl.Kosten[[#This Row],[Totaal kosten]],"")</f>
        <v/>
      </c>
      <c r="EX130" s="160" t="str">
        <f>IF(Tbl.Kosten[[#This Row],[Sanr.]]=EX$7,Tbl.Kosten[[#This Row],[Totaal kosten]],"")</f>
        <v/>
      </c>
      <c r="EY130" s="160" t="str">
        <f>IF(Tbl.Kosten[[#This Row],[Sanr.]]=EY$7,Tbl.Kosten[[#This Row],[Totaal kosten]],"")</f>
        <v/>
      </c>
      <c r="EZ130" s="160" t="str">
        <f>IF(Tbl.Kosten[[#This Row],[Sanr.]]=EZ$7,Tbl.Kosten[[#This Row],[Totaal kosten]],"")</f>
        <v/>
      </c>
      <c r="FA130" s="160" t="str">
        <f>IF(Tbl.Kosten[[#This Row],[Sanr.]]=FA$7,Tbl.Kosten[[#This Row],[Totaal kosten]],"")</f>
        <v/>
      </c>
      <c r="FB130" s="160" t="str">
        <f>IF(Tbl.Kosten[[#This Row],[Sanr.]]=FB$7,Tbl.Kosten[[#This Row],[Totaal kosten]],"")</f>
        <v/>
      </c>
      <c r="FC130" s="160" t="str">
        <f>IF(Tbl.Kosten[[#This Row],[Sanr.]]=FC$7,Tbl.Kosten[[#This Row],[Totaal kosten]],"")</f>
        <v/>
      </c>
      <c r="FD130" s="160" t="str">
        <f>IF(Tbl.Kosten[[#This Row],[Sanr.]]=FD$7,Tbl.Kosten[[#This Row],[Totaal kosten]],"")</f>
        <v/>
      </c>
      <c r="FE130" s="160" t="str">
        <f>IF(Tbl.Kosten[[#This Row],[Sanr.]]=FE$7,Tbl.Kosten[[#This Row],[Totaal kosten]],"")</f>
        <v/>
      </c>
      <c r="FF130" s="160" t="str">
        <f>IF(Tbl.Kosten[[#This Row],[Sanr.]]=FF$7,Tbl.Kosten[[#This Row],[Totaal kosten]],"")</f>
        <v/>
      </c>
      <c r="FG130" s="160" t="str">
        <f>IF(Tbl.Kosten[[#This Row],[Sanr.]]=FG$7,Tbl.Kosten[[#This Row],[Totaal kosten]],"")</f>
        <v/>
      </c>
      <c r="FH130" s="160" t="str">
        <f>IF(Tbl.Kosten[[#This Row],[Sanr.]]=FH$7,Tbl.Kosten[[#This Row],[Totaal kosten]],"")</f>
        <v/>
      </c>
      <c r="FI130" s="160" t="str">
        <f>IF(Tbl.Kosten[[#This Row],[Sanr.]]=FI$7,Tbl.Kosten[[#This Row],[Totaal kosten]],"")</f>
        <v/>
      </c>
      <c r="FJ130" s="160" t="str">
        <f>IF(Tbl.Kosten[[#This Row],[Sanr.]]=FJ$7,Tbl.Kosten[[#This Row],[Totaal kosten]],"")</f>
        <v/>
      </c>
      <c r="FK130" s="160" t="str">
        <f>IF(Tbl.Kosten[[#This Row],[Sanr.]]=FK$7,Tbl.Kosten[[#This Row],[Totaal kosten]],"")</f>
        <v/>
      </c>
      <c r="FL130" s="160" t="str">
        <f>IF(Tbl.Kosten[[#This Row],[Sanr.]]=FL$7,Tbl.Kosten[[#This Row],[Totaal kosten]],"")</f>
        <v/>
      </c>
      <c r="FM130" s="160" t="str">
        <f>IF(Tbl.Kosten[[#This Row],[Sanr.]]=FM$7,Tbl.Kosten[[#This Row],[Totaal kosten]],"")</f>
        <v/>
      </c>
      <c r="FN130" s="160" t="str">
        <f>IF(Tbl.Kosten[[#This Row],[Sanr.]]=FN$7,Tbl.Kosten[[#This Row],[Totaal kosten]],"")</f>
        <v/>
      </c>
      <c r="FO130" s="160" t="str">
        <f>IF(Tbl.Kosten[[#This Row],[Sanr.]]=FO$7,Tbl.Kosten[[#This Row],[Totaal kosten]],"")</f>
        <v/>
      </c>
      <c r="FP130" s="160" t="str">
        <f>IF(Tbl.Kosten[[#This Row],[Sanr.]]=FP$7,Tbl.Kosten[[#This Row],[Totaal kosten]],"")</f>
        <v/>
      </c>
      <c r="FQ130" s="160" t="str">
        <f>IF(Tbl.Kosten[[#This Row],[Sanr.]]=FQ$7,Tbl.Kosten[[#This Row],[Totaal kosten]],"")</f>
        <v/>
      </c>
      <c r="FR130" s="160" t="str">
        <f>IF(Tbl.Kosten[[#This Row],[Sanr.]]=FR$7,Tbl.Kosten[[#This Row],[Totaal kosten]],"")</f>
        <v/>
      </c>
      <c r="FS130" s="160" t="str">
        <f>IF(Tbl.Kosten[[#This Row],[Sanr.]]=FS$7,Tbl.Kosten[[#This Row],[Totaal kosten]],"")</f>
        <v/>
      </c>
      <c r="FT130" s="160" t="str">
        <f>IF(Tbl.Kosten[[#This Row],[Sanr.]]=FT$7,Tbl.Kosten[[#This Row],[Totaal kosten]],"")</f>
        <v/>
      </c>
      <c r="FU130" s="160" t="str">
        <f>IF(Tbl.Kosten[[#This Row],[Sanr.]]=FU$7,Tbl.Kosten[[#This Row],[Totaal kosten]],"")</f>
        <v/>
      </c>
      <c r="FV130" s="160" t="str">
        <f>IF(Tbl.Kosten[[#This Row],[Sanr.]]=FV$7,Tbl.Kosten[[#This Row],[Totaal kosten]],"")</f>
        <v/>
      </c>
      <c r="FW130" s="160" t="str">
        <f>IFERROR(_xlfn.XLOOKUP(Tbl.Kosten[[#This Row],[Activiteitencode]],Tbl.Activiteiten[Activiteitcode],Tbl.Activiteiten[Anr.],"",0,1),"")</f>
        <v/>
      </c>
      <c r="FX130" s="181" t="str">
        <f>_xlfn.CONCAT(Tbl.Kosten[[#This Row],[Pnr.]],Tbl.Kosten[[#This Row],[Sanr.]])</f>
        <v>P1</v>
      </c>
      <c r="FY130" s="160">
        <f>Tbl.Kosten[[#This Row],[Totaal kosten]]-Tbl.Kosten[[#This Row],[Subsidie]]</f>
        <v>0</v>
      </c>
      <c r="FZ130" s="160">
        <f>IF(Tbl.Kosten[[#This Row],[Pnr.]]=FZ$7,Tbl.Kosten[[#This Row],[Te financieren]],"")</f>
        <v>0</v>
      </c>
      <c r="GA130" s="160" t="str">
        <f>IF(Tbl.Kosten[[#This Row],[Pnr.]]=GA$7,Tbl.Kosten[[#This Row],[Te financieren]],"")</f>
        <v/>
      </c>
      <c r="GB130" s="160" t="str">
        <f>IF(Tbl.Kosten[[#This Row],[Pnr.]]=GB$7,Tbl.Kosten[[#This Row],[Te financieren]],"")</f>
        <v/>
      </c>
      <c r="GC130" s="160" t="str">
        <f>IF(Tbl.Kosten[[#This Row],[Pnr.]]=GC$7,Tbl.Kosten[[#This Row],[Te financieren]],"")</f>
        <v/>
      </c>
      <c r="GD130" s="160" t="str">
        <f>IF(Tbl.Kosten[[#This Row],[Pnr.]]=GD$7,Tbl.Kosten[[#This Row],[Te financieren]],"")</f>
        <v/>
      </c>
      <c r="GE130" s="160" t="str">
        <f>IF(Tbl.Kosten[[#This Row],[Pnr.]]=GE$7,Tbl.Kosten[[#This Row],[Te financieren]],"")</f>
        <v/>
      </c>
      <c r="GF130" s="160" t="str">
        <f>IF(Tbl.Kosten[[#This Row],[Pnr.]]=GF$7,Tbl.Kosten[[#This Row],[Te financieren]],"")</f>
        <v/>
      </c>
      <c r="GG130" s="160" t="str">
        <f>IF(Tbl.Kosten[[#This Row],[Pnr.]]=GG$7,Tbl.Kosten[[#This Row],[Te financieren]],"")</f>
        <v/>
      </c>
      <c r="GH130" s="160" t="str">
        <f>IF(Tbl.Kosten[[#This Row],[Pnr.]]=GH$7,Tbl.Kosten[[#This Row],[Te financieren]],"")</f>
        <v/>
      </c>
      <c r="GI130" s="160" t="str">
        <f>IF(Tbl.Kosten[[#This Row],[Pnr.]]=GI$7,Tbl.Kosten[[#This Row],[Te financieren]],"")</f>
        <v/>
      </c>
      <c r="GJ130" s="160" t="str">
        <f>IF(Tbl.Kosten[[#This Row],[Pnr.]]=GJ$7,Tbl.Kosten[[#This Row],[Te financieren]],"")</f>
        <v/>
      </c>
      <c r="GK130" s="160" t="str">
        <f>IF(Tbl.Kosten[[#This Row],[Pnr.]]=GK$7,Tbl.Kosten[[#This Row],[Te financieren]],"")</f>
        <v/>
      </c>
      <c r="GL130" s="160" t="str">
        <f>IF(Tbl.Kosten[[#This Row],[Pnr.]]=GL$7,Tbl.Kosten[[#This Row],[Te financieren]],"")</f>
        <v/>
      </c>
      <c r="GM130" s="160" t="str">
        <f>IF(Tbl.Kosten[[#This Row],[Pnr.]]=GM$7,Tbl.Kosten[[#This Row],[Te financieren]],"")</f>
        <v/>
      </c>
      <c r="GN130" s="160" t="str">
        <f>IF(Tbl.Kosten[[#This Row],[Pnr.]]=GN$7,Tbl.Kosten[[#This Row],[Te financieren]],"")</f>
        <v/>
      </c>
      <c r="GO130" s="160" t="str">
        <f>IF(Tbl.Kosten[[#This Row],[Pnr.]]=GO$7,Tbl.Kosten[[#This Row],[Te financieren]],"")</f>
        <v/>
      </c>
      <c r="GP130" s="160" t="str">
        <f>IF(Tbl.Kosten[[#This Row],[Pnr.]]=GP$7,Tbl.Kosten[[#This Row],[Te financieren]],"")</f>
        <v/>
      </c>
      <c r="GQ130" s="160" t="str">
        <f>IF(Tbl.Kosten[[#This Row],[Pnr.]]=GQ$7,Tbl.Kosten[[#This Row],[Te financieren]],"")</f>
        <v/>
      </c>
      <c r="GR130" s="160" t="str">
        <f>IF(Tbl.Kosten[[#This Row],[Pnr.]]=GR$7,Tbl.Kosten[[#This Row],[Te financieren]],"")</f>
        <v/>
      </c>
      <c r="GS130" s="160" t="str">
        <f>IF(Tbl.Kosten[[#This Row],[Pnr.]]=GS$7,Tbl.Kosten[[#This Row],[Te financieren]],"")</f>
        <v/>
      </c>
      <c r="GT130" s="160" t="str">
        <f>IF(Tbl.Kosten[[#This Row],[Pnr.]]=GT$7,Tbl.Kosten[[#This Row],[Te financieren]],"")</f>
        <v/>
      </c>
      <c r="GU130" s="160" t="str">
        <f>IF(Tbl.Kosten[[#This Row],[Pnr.]]=GU$7,Tbl.Kosten[[#This Row],[Te financieren]],"")</f>
        <v/>
      </c>
      <c r="GV130" s="160" t="str">
        <f>IF(Tbl.Kosten[[#This Row],[Pnr.]]=GV$7,Tbl.Kosten[[#This Row],[Te financieren]],"")</f>
        <v/>
      </c>
      <c r="GW130" s="160" t="str">
        <f>IF(Tbl.Kosten[[#This Row],[Pnr.]]=GW$7,Tbl.Kosten[[#This Row],[Te financieren]],"")</f>
        <v/>
      </c>
      <c r="GX130" s="160" t="str">
        <f>IF(Tbl.Kosten[[#This Row],[Pnr.]]=GX$7,Tbl.Kosten[[#This Row],[Te financieren]],"")</f>
        <v/>
      </c>
      <c r="GY130" s="160" t="str">
        <f>IF(Tbl.Kosten[[#This Row],[Pnr.]]=GY$7,Tbl.Kosten[[#This Row],[Te financieren]],"")</f>
        <v/>
      </c>
      <c r="GZ130" s="160" t="str">
        <f>IF(Tbl.Kosten[[#This Row],[Pnr.]]=GZ$7,Tbl.Kosten[[#This Row],[Te financieren]],"")</f>
        <v/>
      </c>
      <c r="HA130" s="160" t="str">
        <f>IF(Tbl.Kosten[[#This Row],[Pnr.]]=HA$7,Tbl.Kosten[[#This Row],[Te financieren]],"")</f>
        <v/>
      </c>
      <c r="HB130" s="160" t="str">
        <f>IF(Tbl.Kosten[[#This Row],[Pnr.]]=HB$7,Tbl.Kosten[[#This Row],[Te financieren]],"")</f>
        <v/>
      </c>
      <c r="HC130" s="160" t="str">
        <f>IF(Tbl.Kosten[[#This Row],[Pnr.]]=HC$7,Tbl.Kosten[[#This Row],[Te financieren]],"")</f>
        <v/>
      </c>
      <c r="HD130" s="160" t="str">
        <f>IF(Tbl.Kosten[[#This Row],[Pnr.]]=HD$7,Tbl.Kosten[[#This Row],[Te financieren]],"")</f>
        <v/>
      </c>
      <c r="HE130" s="160" t="str">
        <f>IF(Tbl.Kosten[[#This Row],[Pnr.]]=HE$7,Tbl.Kosten[[#This Row],[Te financieren]],"")</f>
        <v/>
      </c>
      <c r="HF130" s="160" t="str">
        <f>IF(Tbl.Kosten[[#This Row],[Pnr.]]=HF$7,Tbl.Kosten[[#This Row],[Te financieren]],"")</f>
        <v/>
      </c>
      <c r="HG130" s="160" t="str">
        <f>IF(Tbl.Kosten[[#This Row],[Pnr.]]=HG$7,Tbl.Kosten[[#This Row],[Te financieren]],"")</f>
        <v/>
      </c>
      <c r="HH130" s="160" t="str">
        <f>IF(Tbl.Kosten[[#This Row],[Pnr.]]=HH$7,Tbl.Kosten[[#This Row],[Te financieren]],"")</f>
        <v/>
      </c>
      <c r="HI130" s="160" t="str">
        <f>IF(Tbl.Kosten[[#This Row],[Pnr.]]=HI$7,Tbl.Kosten[[#This Row],[Te financieren]],"")</f>
        <v/>
      </c>
      <c r="HJ130" s="160" t="str">
        <f>IF(Tbl.Kosten[[#This Row],[Pnr.]]=HJ$7,Tbl.Kosten[[#This Row],[Te financieren]],"")</f>
        <v/>
      </c>
      <c r="HK130" s="160" t="str">
        <f>IF(Tbl.Kosten[[#This Row],[Pnr.]]=HK$7,Tbl.Kosten[[#This Row],[Te financieren]],"")</f>
        <v/>
      </c>
      <c r="HL130" s="160" t="str">
        <f>IF(Tbl.Kosten[[#This Row],[Pnr.]]=HL$7,Tbl.Kosten[[#This Row],[Te financieren]],"")</f>
        <v/>
      </c>
      <c r="HM130" s="160" t="str">
        <f>IF(Tbl.Kosten[[#This Row],[Pnr.]]=HM$7,Tbl.Kosten[[#This Row],[Te financieren]],"")</f>
        <v/>
      </c>
      <c r="HN130" s="160" t="str">
        <f>IF(Tbl.Kosten[[#This Row],[Pnr.]]=HN$7,Tbl.Kosten[[#This Row],[Te financieren]],"")</f>
        <v/>
      </c>
      <c r="HO130" s="160" t="str">
        <f>IF(Tbl.Kosten[[#This Row],[Pnr.]]=HO$7,Tbl.Kosten[[#This Row],[Te financieren]],"")</f>
        <v/>
      </c>
      <c r="HP130" s="160" t="str">
        <f>IF(Tbl.Kosten[[#This Row],[Pnr.]]=HP$7,Tbl.Kosten[[#This Row],[Te financieren]],"")</f>
        <v/>
      </c>
      <c r="HQ130" s="160" t="str">
        <f>IF(Tbl.Kosten[[#This Row],[Pnr.]]=HQ$7,Tbl.Kosten[[#This Row],[Te financieren]],"")</f>
        <v/>
      </c>
      <c r="HR130" s="160" t="str">
        <f>IF(Tbl.Kosten[[#This Row],[Pnr.]]=HR$7,Tbl.Kosten[[#This Row],[Te financieren]],"")</f>
        <v/>
      </c>
      <c r="HS130" s="160" t="str">
        <f>IF(Tbl.Kosten[[#This Row],[Pnr.]]=HS$7,Tbl.Kosten[[#This Row],[Te financieren]],"")</f>
        <v/>
      </c>
      <c r="HT130" s="160" t="str">
        <f>IF(Tbl.Kosten[[#This Row],[Pnr.]]=HT$7,Tbl.Kosten[[#This Row],[Te financieren]],"")</f>
        <v/>
      </c>
      <c r="HU130" s="160" t="str">
        <f>IF(Tbl.Kosten[[#This Row],[Pnr.]]=HU$7,Tbl.Kosten[[#This Row],[Te financieren]],"")</f>
        <v/>
      </c>
      <c r="HV130" s="160" t="str">
        <f>IF(Tbl.Kosten[[#This Row],[Pnr.]]=HV$7,Tbl.Kosten[[#This Row],[Te financieren]],"")</f>
        <v/>
      </c>
      <c r="HW130" s="160" t="str">
        <f>IF(Tbl.Kosten[[#This Row],[Pnr.]]=HW$7,Tbl.Kosten[[#This Row],[Te financieren]],"")</f>
        <v/>
      </c>
    </row>
    <row r="131" spans="2:231" x14ac:dyDescent="0.3">
      <c r="B131" s="144"/>
      <c r="C131" s="147"/>
      <c r="D131" s="146"/>
      <c r="E131" s="147"/>
      <c r="F131" s="145"/>
      <c r="G131" s="11" t="str">
        <f>IF(Tbl.Kosten[[#This Row],[Medewerker e/o 
functie]]&lt;&gt;"",_xlfn.XLOOKUP(Tbl.Kosten[[#This Row],[Medewerker e/o 
functie]],Tbl.Uurtarief[Medewerker en/of functie],Tbl.Uurtarief[Uurtarief],"",0,1),"")</f>
        <v/>
      </c>
      <c r="H131" s="121">
        <f>IFERROR(Tbl.Kosten[[#This Row],[Uren]]*Tbl.Kosten[[#This Row],[Uurtarief]],0)</f>
        <v>0</v>
      </c>
      <c r="I131" s="119" t="str">
        <f>IF(Tbl.Kosten[[#This Row],[Subtotaal uren]]&lt;&gt;0,_xlfn.XLOOKUP(Tbl.Kosten[[#This Row],[Medewerker e/o 
functie]],Tbl.Uurtarief[Medewerker en/of functie],Tbl.Uurtarief[Kostensoort arbeid],"",0,1),"")</f>
        <v/>
      </c>
      <c r="J131" s="147"/>
      <c r="K131" s="145"/>
      <c r="L131" s="149" t="str">
        <f>IF(Tbl.Kosten[[#This Row],[Activum]]&lt;&gt;"",_xlfn.XLOOKUP(Tbl.Kosten[[#This Row],[Activum]],Tbl.Afschrijvingskosten[Activum],Tbl.Afschrijvingskosten[Tarief per afschrijvings-eenheid],"",0,1),"")</f>
        <v/>
      </c>
      <c r="M131" s="122">
        <f>IFERROR(Tbl.Kosten[[#This Row],[Een-
heden]]*Tbl.Kosten[[#This Row],[Afschrijvings-
tarief]],0)</f>
        <v>0</v>
      </c>
      <c r="N131" s="122" t="str">
        <f>IF(Tbl.Kosten[[#This Row],[Subtotaal afschrijving]]&lt;&gt;0,Lijsten!A129,"")</f>
        <v/>
      </c>
      <c r="O131" s="150"/>
      <c r="P131" s="145"/>
      <c r="Q131" s="148"/>
      <c r="R131" s="122">
        <f>IFERROR(Tbl.Kosten[[#This Row],[Aantal]]*Tbl.Kosten[[#This Row],[Tarief]],0)</f>
        <v>0</v>
      </c>
      <c r="S131" s="8">
        <f>IFERROR(Tbl.Kosten[[#This Row],[Subtotaal overige kosten]]+Tbl.Kosten[[#This Row],[Subtotaal uren]]+Tbl.Kosten[[#This Row],[Subtotaal afschrijving]],0)</f>
        <v>0</v>
      </c>
      <c r="T131" s="8">
        <f>IFERROR(Tbl.Kosten[[#This Row],[Totaal kosten]]*Tbl.Kosten[[#This Row],[Subsidie%]],0)</f>
        <v>0</v>
      </c>
      <c r="U131" s="4" t="str" cm="1">
        <f t="array" ref="U131">IFERROR(_xlfn.IFS(Tbl.Kosten[[#This Row],[Subtotaal uren]]&lt;&gt;0,Tbl.Kosten[[#This Row],[Kostensoort arbeid]],Tbl.Kosten[[#This Row],[Subtotaal afschrijving]]&lt;&gt;0,Tbl.Kosten[[#This Row],[Kostensoort afschrijving]],Tbl.Kosten[[#This Row],[Subtotaal overige kosten]]&lt;&gt;0,Tbl.Kosten[[#This Row],[Kostensoort overig]]),"")</f>
        <v/>
      </c>
      <c r="V131" s="4" t="str">
        <f>IFERROR(_xlfn.XLOOKUP(Tbl.Kosten[[#This Row],[Activiteitencode]],Tbl.Activiteiten[Activiteitcode],Tbl.Activiteiten[Werkpakketcode],"",0,1),"")</f>
        <v/>
      </c>
      <c r="W131" s="4" t="str">
        <f>IFERROR(_xlfn.XLOOKUP(Tbl.Kosten[[#This Row],[Werkpakketcode]],Tbl.Werkpakketten[Werkpakketcode],Tbl.Werkpakketten[Subsidiabele activiteit],"",0,1),"")</f>
        <v/>
      </c>
      <c r="X131" s="12">
        <f>IFERROR(_xlfn.XLOOKUP(Tbl.Kosten[[#This Row],[Sanr.]],Tbl.Subsidiehoogte[SAnr.],Tbl.Subsidiehoogte[Sub. Percentage],0,0,1),0)</f>
        <v>0</v>
      </c>
      <c r="Y131" s="154" t="str">
        <f>IFERROR(_xlfn.XLOOKUP(Tbl.Kosten[[#This Row],[Partnercode]],Tbl.Projectpartners[Partnercode],Tbl.Projectpartners[PNr.],"",0,1),"")</f>
        <v>P1</v>
      </c>
      <c r="Z131" s="158">
        <f>IF(Tbl.Kosten[[#This Row],[Pnr.]]=Z$7,Tbl.Kosten[[#This Row],[Totaal kosten]],"")</f>
        <v>0</v>
      </c>
      <c r="AA131" s="158" t="str">
        <f>IF(Tbl.Kosten[[#This Row],[Pnr.]]=AA$7,Tbl.Kosten[[#This Row],[Totaal kosten]],"")</f>
        <v/>
      </c>
      <c r="AB131" s="158" t="str">
        <f>IF(Tbl.Kosten[[#This Row],[Pnr.]]=AB$7,Tbl.Kosten[[#This Row],[Totaal kosten]],"")</f>
        <v/>
      </c>
      <c r="AC131" s="158" t="str">
        <f>IF(Tbl.Kosten[[#This Row],[Pnr.]]=AC$7,Tbl.Kosten[[#This Row],[Totaal kosten]],"")</f>
        <v/>
      </c>
      <c r="AD131" s="158" t="str">
        <f>IF(Tbl.Kosten[[#This Row],[Pnr.]]=AD$7,Tbl.Kosten[[#This Row],[Totaal kosten]],"")</f>
        <v/>
      </c>
      <c r="AE131" s="158" t="str">
        <f>IF(Tbl.Kosten[[#This Row],[Pnr.]]=AE$7,Tbl.Kosten[[#This Row],[Totaal kosten]],"")</f>
        <v/>
      </c>
      <c r="AF131" s="158" t="str">
        <f>IF(Tbl.Kosten[[#This Row],[Pnr.]]=AF$7,Tbl.Kosten[[#This Row],[Totaal kosten]],"")</f>
        <v/>
      </c>
      <c r="AG131" s="158" t="str">
        <f>IF(Tbl.Kosten[[#This Row],[Pnr.]]=AG$7,Tbl.Kosten[[#This Row],[Totaal kosten]],"")</f>
        <v/>
      </c>
      <c r="AH131" s="158" t="str">
        <f>IF(Tbl.Kosten[[#This Row],[Pnr.]]=AH$7,Tbl.Kosten[[#This Row],[Totaal kosten]],"")</f>
        <v/>
      </c>
      <c r="AI131" s="158" t="str">
        <f>IF(Tbl.Kosten[[#This Row],[Pnr.]]=AI$7,Tbl.Kosten[[#This Row],[Totaal kosten]],"")</f>
        <v/>
      </c>
      <c r="AJ131" s="158" t="str">
        <f>IF(Tbl.Kosten[[#This Row],[Pnr.]]=AJ$7,Tbl.Kosten[[#This Row],[Totaal kosten]],"")</f>
        <v/>
      </c>
      <c r="AK131" s="158" t="str">
        <f>IF(Tbl.Kosten[[#This Row],[Pnr.]]=AK$7,Tbl.Kosten[[#This Row],[Totaal kosten]],"")</f>
        <v/>
      </c>
      <c r="AL131" s="158" t="str">
        <f>IF(Tbl.Kosten[[#This Row],[Pnr.]]=AL$7,Tbl.Kosten[[#This Row],[Totaal kosten]],"")</f>
        <v/>
      </c>
      <c r="AM131" s="158" t="str">
        <f>IF(Tbl.Kosten[[#This Row],[Pnr.]]=AM$7,Tbl.Kosten[[#This Row],[Totaal kosten]],"")</f>
        <v/>
      </c>
      <c r="AN131" s="158" t="str">
        <f>IF(Tbl.Kosten[[#This Row],[Pnr.]]=AN$7,Tbl.Kosten[[#This Row],[Totaal kosten]],"")</f>
        <v/>
      </c>
      <c r="AO131" s="158" t="str">
        <f>IF(Tbl.Kosten[[#This Row],[Pnr.]]=AO$7,Tbl.Kosten[[#This Row],[Totaal kosten]],"")</f>
        <v/>
      </c>
      <c r="AP131" s="158" t="str">
        <f>IF(Tbl.Kosten[[#This Row],[Pnr.]]=AP$7,Tbl.Kosten[[#This Row],[Totaal kosten]],"")</f>
        <v/>
      </c>
      <c r="AQ131" s="158" t="str">
        <f>IF(Tbl.Kosten[[#This Row],[Pnr.]]=AQ$7,Tbl.Kosten[[#This Row],[Totaal kosten]],"")</f>
        <v/>
      </c>
      <c r="AR131" s="158" t="str">
        <f>IF(Tbl.Kosten[[#This Row],[Pnr.]]=AR$7,Tbl.Kosten[[#This Row],[Totaal kosten]],"")</f>
        <v/>
      </c>
      <c r="AS131" s="158" t="str">
        <f>IF(Tbl.Kosten[[#This Row],[Pnr.]]=AS$7,Tbl.Kosten[[#This Row],[Totaal kosten]],"")</f>
        <v/>
      </c>
      <c r="AT131" s="158" t="str">
        <f>IF(Tbl.Kosten[[#This Row],[Pnr.]]=AT$7,Tbl.Kosten[[#This Row],[Totaal kosten]],"")</f>
        <v/>
      </c>
      <c r="AU131" s="158" t="str">
        <f>IF(Tbl.Kosten[[#This Row],[Pnr.]]=AU$7,Tbl.Kosten[[#This Row],[Totaal kosten]],"")</f>
        <v/>
      </c>
      <c r="AV131" s="158" t="str">
        <f>IF(Tbl.Kosten[[#This Row],[Pnr.]]=AV$7,Tbl.Kosten[[#This Row],[Totaal kosten]],"")</f>
        <v/>
      </c>
      <c r="AW131" s="158" t="str">
        <f>IF(Tbl.Kosten[[#This Row],[Pnr.]]=AW$7,Tbl.Kosten[[#This Row],[Totaal kosten]],"")</f>
        <v/>
      </c>
      <c r="AX131" s="158" t="str">
        <f>IF(Tbl.Kosten[[#This Row],[Pnr.]]=AX$7,Tbl.Kosten[[#This Row],[Totaal kosten]],"")</f>
        <v/>
      </c>
      <c r="AY131" s="158" t="str">
        <f>IF(Tbl.Kosten[[#This Row],[Pnr.]]=AY$7,Tbl.Kosten[[#This Row],[Totaal kosten]],"")</f>
        <v/>
      </c>
      <c r="AZ131" s="158" t="str">
        <f>IF(Tbl.Kosten[[#This Row],[Pnr.]]=AZ$7,Tbl.Kosten[[#This Row],[Totaal kosten]],"")</f>
        <v/>
      </c>
      <c r="BA131" s="158" t="str">
        <f>IF(Tbl.Kosten[[#This Row],[Pnr.]]=BA$7,Tbl.Kosten[[#This Row],[Totaal kosten]],"")</f>
        <v/>
      </c>
      <c r="BB131" s="158" t="str">
        <f>IF(Tbl.Kosten[[#This Row],[Pnr.]]=BB$7,Tbl.Kosten[[#This Row],[Totaal kosten]],"")</f>
        <v/>
      </c>
      <c r="BC131" s="158" t="str">
        <f>IF(Tbl.Kosten[[#This Row],[Pnr.]]=BC$7,Tbl.Kosten[[#This Row],[Totaal kosten]],"")</f>
        <v/>
      </c>
      <c r="BD131" s="158" t="str">
        <f>IF(Tbl.Kosten[[#This Row],[Pnr.]]=BD$7,Tbl.Kosten[[#This Row],[Totaal kosten]],"")</f>
        <v/>
      </c>
      <c r="BE131" s="158" t="str">
        <f>IF(Tbl.Kosten[[#This Row],[Pnr.]]=BE$7,Tbl.Kosten[[#This Row],[Totaal kosten]],"")</f>
        <v/>
      </c>
      <c r="BF131" s="158" t="str">
        <f>IF(Tbl.Kosten[[#This Row],[Pnr.]]=BF$7,Tbl.Kosten[[#This Row],[Totaal kosten]],"")</f>
        <v/>
      </c>
      <c r="BG131" s="158" t="str">
        <f>IF(Tbl.Kosten[[#This Row],[Pnr.]]=BG$7,Tbl.Kosten[[#This Row],[Totaal kosten]],"")</f>
        <v/>
      </c>
      <c r="BH131" s="158" t="str">
        <f>IF(Tbl.Kosten[[#This Row],[Pnr.]]=BH$7,Tbl.Kosten[[#This Row],[Totaal kosten]],"")</f>
        <v/>
      </c>
      <c r="BI131" s="158" t="str">
        <f>IF(Tbl.Kosten[[#This Row],[Pnr.]]=BI$7,Tbl.Kosten[[#This Row],[Totaal kosten]],"")</f>
        <v/>
      </c>
      <c r="BJ131" s="158" t="str">
        <f>IF(Tbl.Kosten[[#This Row],[Pnr.]]=BJ$7,Tbl.Kosten[[#This Row],[Totaal kosten]],"")</f>
        <v/>
      </c>
      <c r="BK131" s="158" t="str">
        <f>IF(Tbl.Kosten[[#This Row],[Pnr.]]=BK$7,Tbl.Kosten[[#This Row],[Totaal kosten]],"")</f>
        <v/>
      </c>
      <c r="BL131" s="158" t="str">
        <f>IF(Tbl.Kosten[[#This Row],[Pnr.]]=BL$7,Tbl.Kosten[[#This Row],[Totaal kosten]],"")</f>
        <v/>
      </c>
      <c r="BM131" s="158" t="str">
        <f>IF(Tbl.Kosten[[#This Row],[Pnr.]]=BM$7,Tbl.Kosten[[#This Row],[Totaal kosten]],"")</f>
        <v/>
      </c>
      <c r="BN131" s="158" t="str">
        <f>IF(Tbl.Kosten[[#This Row],[Pnr.]]=BN$7,Tbl.Kosten[[#This Row],[Totaal kosten]],"")</f>
        <v/>
      </c>
      <c r="BO131" s="158" t="str">
        <f>IF(Tbl.Kosten[[#This Row],[Pnr.]]=BO$7,Tbl.Kosten[[#This Row],[Totaal kosten]],"")</f>
        <v/>
      </c>
      <c r="BP131" s="158" t="str">
        <f>IF(Tbl.Kosten[[#This Row],[Pnr.]]=BP$7,Tbl.Kosten[[#This Row],[Totaal kosten]],"")</f>
        <v/>
      </c>
      <c r="BQ131" s="158" t="str">
        <f>IF(Tbl.Kosten[[#This Row],[Pnr.]]=BQ$7,Tbl.Kosten[[#This Row],[Totaal kosten]],"")</f>
        <v/>
      </c>
      <c r="BR131" s="158" t="str">
        <f>IF(Tbl.Kosten[[#This Row],[Pnr.]]=BR$7,Tbl.Kosten[[#This Row],[Totaal kosten]],"")</f>
        <v/>
      </c>
      <c r="BS131" s="158" t="str">
        <f>IF(Tbl.Kosten[[#This Row],[Pnr.]]=BS$7,Tbl.Kosten[[#This Row],[Totaal kosten]],"")</f>
        <v/>
      </c>
      <c r="BT131" s="158" t="str">
        <f>IF(Tbl.Kosten[[#This Row],[Pnr.]]=BT$7,Tbl.Kosten[[#This Row],[Totaal kosten]],"")</f>
        <v/>
      </c>
      <c r="BU131" s="158" t="str">
        <f>IF(Tbl.Kosten[[#This Row],[Pnr.]]=BU$7,Tbl.Kosten[[#This Row],[Totaal kosten]],"")</f>
        <v/>
      </c>
      <c r="BV131" s="158" t="str">
        <f>IF(Tbl.Kosten[[#This Row],[Pnr.]]=BV$7,Tbl.Kosten[[#This Row],[Totaal kosten]],"")</f>
        <v/>
      </c>
      <c r="BW131" s="158" t="str">
        <f>IF(Tbl.Kosten[[#This Row],[Pnr.]]=BW$7,Tbl.Kosten[[#This Row],[Totaal kosten]],"")</f>
        <v/>
      </c>
      <c r="BX131" s="158" t="str">
        <f>IFERROR(_xlfn.XLOOKUP(Tbl.Kosten[[#This Row],[Werkpakketcode]],Tbl.Werkpakketten[Werkpakketcode],Tbl.Werkpakketten[WPnr.],"",0,1),"")</f>
        <v/>
      </c>
      <c r="BY131" s="158" t="str">
        <f>IF(Tbl.Kosten[[#This Row],[WPnr.]]=BY$7,Tbl.Kosten[[#This Row],[Totaal kosten]],"")</f>
        <v/>
      </c>
      <c r="BZ131" s="158" t="str">
        <f>IF(Tbl.Kosten[[#This Row],[WPnr.]]=BZ$7,Tbl.Kosten[[#This Row],[Totaal kosten]],"")</f>
        <v/>
      </c>
      <c r="CA131" s="158" t="str">
        <f>IF(Tbl.Kosten[[#This Row],[WPnr.]]=CA$7,Tbl.Kosten[[#This Row],[Totaal kosten]],"")</f>
        <v/>
      </c>
      <c r="CB131" s="158" t="str">
        <f>IF(Tbl.Kosten[[#This Row],[WPnr.]]=CB$7,Tbl.Kosten[[#This Row],[Totaal kosten]],"")</f>
        <v/>
      </c>
      <c r="CC131" s="158" t="str">
        <f>IF(Tbl.Kosten[[#This Row],[WPnr.]]=CC$7,Tbl.Kosten[[#This Row],[Totaal kosten]],"")</f>
        <v/>
      </c>
      <c r="CD131" s="158" t="str">
        <f>IF(Tbl.Kosten[[#This Row],[WPnr.]]=CD$7,Tbl.Kosten[[#This Row],[Totaal kosten]],"")</f>
        <v/>
      </c>
      <c r="CE131" s="158" t="str">
        <f>IF(Tbl.Kosten[[#This Row],[WPnr.]]=CE$7,Tbl.Kosten[[#This Row],[Totaal kosten]],"")</f>
        <v/>
      </c>
      <c r="CF131" s="158" t="str">
        <f>IF(Tbl.Kosten[[#This Row],[WPnr.]]=CF$7,Tbl.Kosten[[#This Row],[Totaal kosten]],"")</f>
        <v/>
      </c>
      <c r="CG131" s="158" t="str">
        <f>IF(Tbl.Kosten[[#This Row],[WPnr.]]=CG$7,Tbl.Kosten[[#This Row],[Totaal kosten]],"")</f>
        <v/>
      </c>
      <c r="CH131" s="158" t="str">
        <f>IF(Tbl.Kosten[[#This Row],[WPnr.]]=CH$7,Tbl.Kosten[[#This Row],[Totaal kosten]],"")</f>
        <v/>
      </c>
      <c r="CI131" s="158" t="str">
        <f>IF(Tbl.Kosten[[#This Row],[WPnr.]]=CI$7,Tbl.Kosten[[#This Row],[Totaal kosten]],"")</f>
        <v/>
      </c>
      <c r="CJ131" s="158" t="str">
        <f>IF(Tbl.Kosten[[#This Row],[WPnr.]]=CJ$7,Tbl.Kosten[[#This Row],[Totaal kosten]],"")</f>
        <v/>
      </c>
      <c r="CK131" s="158" t="str">
        <f>IF(Tbl.Kosten[[#This Row],[WPnr.]]=CK$7,Tbl.Kosten[[#This Row],[Totaal kosten]],"")</f>
        <v/>
      </c>
      <c r="CL131" s="158" t="str">
        <f>IF(Tbl.Kosten[[#This Row],[WPnr.]]=CL$7,Tbl.Kosten[[#This Row],[Totaal kosten]],"")</f>
        <v/>
      </c>
      <c r="CM131" s="158" t="str">
        <f>IF(Tbl.Kosten[[#This Row],[WPnr.]]=CM$7,Tbl.Kosten[[#This Row],[Totaal kosten]],"")</f>
        <v/>
      </c>
      <c r="CN131" s="158" t="str">
        <f>IF(Tbl.Kosten[[#This Row],[WPnr.]]=CN$7,Tbl.Kosten[[#This Row],[Totaal kosten]],"")</f>
        <v/>
      </c>
      <c r="CO131" s="158" t="str">
        <f>IF(Tbl.Kosten[[#This Row],[WPnr.]]=CO$7,Tbl.Kosten[[#This Row],[Totaal kosten]],"")</f>
        <v/>
      </c>
      <c r="CP131" s="158" t="str">
        <f>IF(Tbl.Kosten[[#This Row],[WPnr.]]=CP$7,Tbl.Kosten[[#This Row],[Totaal kosten]],"")</f>
        <v/>
      </c>
      <c r="CQ131" s="158" t="str">
        <f>IF(Tbl.Kosten[[#This Row],[WPnr.]]=CQ$7,Tbl.Kosten[[#This Row],[Totaal kosten]],"")</f>
        <v/>
      </c>
      <c r="CR131" s="158" t="str">
        <f>IF(Tbl.Kosten[[#This Row],[WPnr.]]=CR$7,Tbl.Kosten[[#This Row],[Totaal kosten]],"")</f>
        <v/>
      </c>
      <c r="CS131" s="158" t="str">
        <f>IF(Tbl.Kosten[[#This Row],[WPnr.]]=CS$7,Tbl.Kosten[[#This Row],[Totaal kosten]],"")</f>
        <v/>
      </c>
      <c r="CT131" s="158" t="str">
        <f>IF(Tbl.Kosten[[#This Row],[WPnr.]]=CT$7,Tbl.Kosten[[#This Row],[Totaal kosten]],"")</f>
        <v/>
      </c>
      <c r="CU131" s="158" t="str">
        <f>IF(Tbl.Kosten[[#This Row],[WPnr.]]=CU$7,Tbl.Kosten[[#This Row],[Totaal kosten]],"")</f>
        <v/>
      </c>
      <c r="CV131" s="158" t="str">
        <f>IF(Tbl.Kosten[[#This Row],[WPnr.]]=CV$7,Tbl.Kosten[[#This Row],[Totaal kosten]],"")</f>
        <v/>
      </c>
      <c r="CW131" s="158" t="str">
        <f>IF(Tbl.Kosten[[#This Row],[WPnr.]]=CW$7,Tbl.Kosten[[#This Row],[Totaal kosten]],"")</f>
        <v/>
      </c>
      <c r="CX131" s="158" t="str">
        <f>IF(Tbl.Kosten[[#This Row],[WPnr.]]=CX$7,Tbl.Kosten[[#This Row],[Totaal kosten]],"")</f>
        <v/>
      </c>
      <c r="CY131" s="158" t="str">
        <f>IF(Tbl.Kosten[[#This Row],[WPnr.]]=CY$7,Tbl.Kosten[[#This Row],[Totaal kosten]],"")</f>
        <v/>
      </c>
      <c r="CZ131" s="158" t="str">
        <f>IF(Tbl.Kosten[[#This Row],[WPnr.]]=CZ$7,Tbl.Kosten[[#This Row],[Totaal kosten]],"")</f>
        <v/>
      </c>
      <c r="DA131" s="158" t="str">
        <f>IF(Tbl.Kosten[[#This Row],[WPnr.]]=DA$7,Tbl.Kosten[[#This Row],[Totaal kosten]],"")</f>
        <v/>
      </c>
      <c r="DB131" s="158" t="str">
        <f>IF(Tbl.Kosten[[#This Row],[WPnr.]]=DB$7,Tbl.Kosten[[#This Row],[Totaal kosten]],"")</f>
        <v/>
      </c>
      <c r="DC131" s="158" t="str">
        <f>IF(Tbl.Kosten[[#This Row],[WPnr.]]=DC$7,Tbl.Kosten[[#This Row],[Totaal kosten]],"")</f>
        <v/>
      </c>
      <c r="DD131" s="158" t="str">
        <f>IF(Tbl.Kosten[[#This Row],[WPnr.]]=DD$7,Tbl.Kosten[[#This Row],[Totaal kosten]],"")</f>
        <v/>
      </c>
      <c r="DE131" s="158" t="str">
        <f>IF(Tbl.Kosten[[#This Row],[WPnr.]]=DE$7,Tbl.Kosten[[#This Row],[Totaal kosten]],"")</f>
        <v/>
      </c>
      <c r="DF131" s="158" t="str">
        <f>IF(Tbl.Kosten[[#This Row],[WPnr.]]=DF$7,Tbl.Kosten[[#This Row],[Totaal kosten]],"")</f>
        <v/>
      </c>
      <c r="DG131" s="158" t="str">
        <f>IF(Tbl.Kosten[[#This Row],[WPnr.]]=DG$7,Tbl.Kosten[[#This Row],[Totaal kosten]],"")</f>
        <v/>
      </c>
      <c r="DH131" s="158" t="str">
        <f>IF(Tbl.Kosten[[#This Row],[WPnr.]]=DH$7,Tbl.Kosten[[#This Row],[Totaal kosten]],"")</f>
        <v/>
      </c>
      <c r="DI131" s="158" t="str">
        <f>IF(Tbl.Kosten[[#This Row],[WPnr.]]=DI$7,Tbl.Kosten[[#This Row],[Totaal kosten]],"")</f>
        <v/>
      </c>
      <c r="DJ131" s="158" t="str">
        <f>IF(Tbl.Kosten[[#This Row],[WPnr.]]=DJ$7,Tbl.Kosten[[#This Row],[Totaal kosten]],"")</f>
        <v/>
      </c>
      <c r="DK131" s="158" t="str">
        <f>IF(Tbl.Kosten[[#This Row],[WPnr.]]=DK$7,Tbl.Kosten[[#This Row],[Totaal kosten]],"")</f>
        <v/>
      </c>
      <c r="DL131" s="158" t="str">
        <f>IF(Tbl.Kosten[[#This Row],[WPnr.]]=DL$7,Tbl.Kosten[[#This Row],[Totaal kosten]],"")</f>
        <v/>
      </c>
      <c r="DM131" s="158" t="str">
        <f>IF(Tbl.Kosten[[#This Row],[WPnr.]]=DM$7,Tbl.Kosten[[#This Row],[Totaal kosten]],"")</f>
        <v/>
      </c>
      <c r="DN131" s="158" t="str">
        <f>IF(Tbl.Kosten[[#This Row],[WPnr.]]=DN$7,Tbl.Kosten[[#This Row],[Totaal kosten]],"")</f>
        <v/>
      </c>
      <c r="DO131" s="158" t="str">
        <f>IF(Tbl.Kosten[[#This Row],[WPnr.]]=DO$7,Tbl.Kosten[[#This Row],[Totaal kosten]],"")</f>
        <v/>
      </c>
      <c r="DP131" s="158" t="str">
        <f>IF(Tbl.Kosten[[#This Row],[WPnr.]]=DP$7,Tbl.Kosten[[#This Row],[Totaal kosten]],"")</f>
        <v/>
      </c>
      <c r="DQ131" s="158" t="str">
        <f>IF(Tbl.Kosten[[#This Row],[WPnr.]]=DQ$7,Tbl.Kosten[[#This Row],[Totaal kosten]],"")</f>
        <v/>
      </c>
      <c r="DR131" s="158" t="str">
        <f>IF(Tbl.Kosten[[#This Row],[WPnr.]]=DR$7,Tbl.Kosten[[#This Row],[Totaal kosten]],"")</f>
        <v/>
      </c>
      <c r="DS131" s="158" t="str">
        <f>IF(Tbl.Kosten[[#This Row],[WPnr.]]=DS$7,Tbl.Kosten[[#This Row],[Totaal kosten]],"")</f>
        <v/>
      </c>
      <c r="DT131" s="158" t="str">
        <f>IF(Tbl.Kosten[[#This Row],[WPnr.]]=DT$7,Tbl.Kosten[[#This Row],[Totaal kosten]],"")</f>
        <v/>
      </c>
      <c r="DU131" s="158" t="str">
        <f>IF(Tbl.Kosten[[#This Row],[WPnr.]]=DU$7,Tbl.Kosten[[#This Row],[Totaal kosten]],"")</f>
        <v/>
      </c>
      <c r="DV131" s="158" t="str">
        <f>IF(Tbl.Kosten[[#This Row],[WPnr.]]=DV$7,Tbl.Kosten[[#This Row],[Totaal kosten]],"")</f>
        <v/>
      </c>
      <c r="DW131" s="160" t="str">
        <f>IFERROR(_xlfn.XLOOKUP(Tbl.Kosten[[#This Row],[Kostensoort]],Tbl.Kostensoorten[Kostensoorten],Tbl.Kostensoorten[KSnr.],"",0,1),"")</f>
        <v/>
      </c>
      <c r="DX131" s="160" t="str">
        <f>IF(Tbl.Kosten[[#This Row],[KSnr.]]=DX$7,Tbl.Kosten[[#This Row],[Totaal kosten]],"")</f>
        <v/>
      </c>
      <c r="DY131" s="160" t="str">
        <f>IF(Tbl.Kosten[[#This Row],[KSnr.]]=DY$7,Tbl.Kosten[[#This Row],[Totaal kosten]],"")</f>
        <v/>
      </c>
      <c r="DZ131" s="160" t="str">
        <f>IF(Tbl.Kosten[[#This Row],[KSnr.]]=DZ$7,Tbl.Kosten[[#This Row],[Totaal kosten]],"")</f>
        <v/>
      </c>
      <c r="EA131" s="160" t="str">
        <f>IF(Tbl.Kosten[[#This Row],[KSnr.]]=EA$7,Tbl.Kosten[[#This Row],[Totaal kosten]],"")</f>
        <v/>
      </c>
      <c r="EB131" s="160" t="str">
        <f>IF(Tbl.Kosten[[#This Row],[KSnr.]]=EB$7,Tbl.Kosten[[#This Row],[Totaal kosten]],"")</f>
        <v/>
      </c>
      <c r="EC131" s="160" t="str">
        <f>IF(Tbl.Kosten[[#This Row],[KSnr.]]=EC$7,Tbl.Kosten[[#This Row],[Totaal kosten]],"")</f>
        <v/>
      </c>
      <c r="ED131" s="160" t="str">
        <f>IF(Tbl.Kosten[[#This Row],[KSnr.]]=ED$7,Tbl.Kosten[[#This Row],[Totaal kosten]],"")</f>
        <v/>
      </c>
      <c r="EE131" s="160" t="str">
        <f>IF(Tbl.Kosten[[#This Row],[KSnr.]]=EE$7,Tbl.Kosten[[#This Row],[Totaal kosten]],"")</f>
        <v/>
      </c>
      <c r="EF131" s="160" t="str">
        <f>IF(Tbl.Kosten[[#This Row],[KSnr.]]=EF$7,Tbl.Kosten[[#This Row],[Totaal kosten]],"")</f>
        <v/>
      </c>
      <c r="EG131" s="160" t="str">
        <f>IF(Tbl.Kosten[[#This Row],[KSnr.]]=EG$7,Tbl.Kosten[[#This Row],[Totaal kosten]],"")</f>
        <v/>
      </c>
      <c r="EH131" s="160" t="str">
        <f>IF(Tbl.Kosten[[#This Row],[KSnr.]]=EH$7,Tbl.Kosten[[#This Row],[Totaal kosten]],"")</f>
        <v/>
      </c>
      <c r="EI131" s="160" t="str">
        <f>IF(Tbl.Kosten[[#This Row],[KSnr.]]=EI$7,Tbl.Kosten[[#This Row],[Totaal kosten]],"")</f>
        <v/>
      </c>
      <c r="EJ131" s="160" t="str">
        <f>IF(Tbl.Kosten[[#This Row],[KSnr.]]=EJ$7,Tbl.Kosten[[#This Row],[Totaal kosten]],"")</f>
        <v/>
      </c>
      <c r="EK131" s="160" t="str">
        <f>IF(Tbl.Kosten[[#This Row],[KSnr.]]=EK$7,Tbl.Kosten[[#This Row],[Totaal kosten]],"")</f>
        <v/>
      </c>
      <c r="EL131" s="160" t="str">
        <f>IF(Tbl.Kosten[[#This Row],[KSnr.]]=EL$7,Tbl.Kosten[[#This Row],[Totaal kosten]],"")</f>
        <v/>
      </c>
      <c r="EM131" s="160" t="str">
        <f>IF(Tbl.Kosten[[#This Row],[KSnr.]]=EM$7,Tbl.Kosten[[#This Row],[Totaal kosten]],"")</f>
        <v/>
      </c>
      <c r="EN131" s="160" t="str">
        <f>IF(Tbl.Kosten[[#This Row],[KSnr.]]=EN$7,Tbl.Kosten[[#This Row],[Totaal kosten]],"")</f>
        <v/>
      </c>
      <c r="EO131" s="160" t="str">
        <f>IF(Tbl.Kosten[[#This Row],[KSnr.]]=EO$7,Tbl.Kosten[[#This Row],[Totaal kosten]],"")</f>
        <v/>
      </c>
      <c r="EP131" s="160" t="str">
        <f>IF(Tbl.Kosten[[#This Row],[KSnr.]]=EP$7,Tbl.Kosten[[#This Row],[Totaal kosten]],"")</f>
        <v/>
      </c>
      <c r="EQ131" s="160" t="str">
        <f>IF(Tbl.Kosten[[#This Row],[KSnr.]]=EQ$7,Tbl.Kosten[[#This Row],[Totaal kosten]],"")</f>
        <v/>
      </c>
      <c r="ER131" s="154" t="str">
        <f>IFERROR(_xlfn.XLOOKUP(Tbl.Kosten[[#This Row],[Subsidieactiviteit]],Tbl.Subsidiehoogte[Subsidieactiviteit],Tbl.Subsidiehoogte[SAnr.],"",0,1),"")</f>
        <v/>
      </c>
      <c r="ES131" s="160" t="str">
        <f>IF(Tbl.Kosten[[#This Row],[Sanr.]]=ES$7,Tbl.Kosten[[#This Row],[Totaal kosten]],"")</f>
        <v/>
      </c>
      <c r="ET131" s="160" t="str">
        <f>IF(Tbl.Kosten[[#This Row],[Sanr.]]=ET$7,Tbl.Kosten[[#This Row],[Totaal kosten]],"")</f>
        <v/>
      </c>
      <c r="EU131" s="160" t="str">
        <f>IF(Tbl.Kosten[[#This Row],[Sanr.]]=EU$7,Tbl.Kosten[[#This Row],[Totaal kosten]],"")</f>
        <v/>
      </c>
      <c r="EV131" s="160" t="str">
        <f>IF(Tbl.Kosten[[#This Row],[Sanr.]]=EV$7,Tbl.Kosten[[#This Row],[Totaal kosten]],"")</f>
        <v/>
      </c>
      <c r="EW131" s="160" t="str">
        <f>IF(Tbl.Kosten[[#This Row],[Sanr.]]=EW$7,Tbl.Kosten[[#This Row],[Totaal kosten]],"")</f>
        <v/>
      </c>
      <c r="EX131" s="160" t="str">
        <f>IF(Tbl.Kosten[[#This Row],[Sanr.]]=EX$7,Tbl.Kosten[[#This Row],[Totaal kosten]],"")</f>
        <v/>
      </c>
      <c r="EY131" s="160" t="str">
        <f>IF(Tbl.Kosten[[#This Row],[Sanr.]]=EY$7,Tbl.Kosten[[#This Row],[Totaal kosten]],"")</f>
        <v/>
      </c>
      <c r="EZ131" s="160" t="str">
        <f>IF(Tbl.Kosten[[#This Row],[Sanr.]]=EZ$7,Tbl.Kosten[[#This Row],[Totaal kosten]],"")</f>
        <v/>
      </c>
      <c r="FA131" s="160" t="str">
        <f>IF(Tbl.Kosten[[#This Row],[Sanr.]]=FA$7,Tbl.Kosten[[#This Row],[Totaal kosten]],"")</f>
        <v/>
      </c>
      <c r="FB131" s="160" t="str">
        <f>IF(Tbl.Kosten[[#This Row],[Sanr.]]=FB$7,Tbl.Kosten[[#This Row],[Totaal kosten]],"")</f>
        <v/>
      </c>
      <c r="FC131" s="160" t="str">
        <f>IF(Tbl.Kosten[[#This Row],[Sanr.]]=FC$7,Tbl.Kosten[[#This Row],[Totaal kosten]],"")</f>
        <v/>
      </c>
      <c r="FD131" s="160" t="str">
        <f>IF(Tbl.Kosten[[#This Row],[Sanr.]]=FD$7,Tbl.Kosten[[#This Row],[Totaal kosten]],"")</f>
        <v/>
      </c>
      <c r="FE131" s="160" t="str">
        <f>IF(Tbl.Kosten[[#This Row],[Sanr.]]=FE$7,Tbl.Kosten[[#This Row],[Totaal kosten]],"")</f>
        <v/>
      </c>
      <c r="FF131" s="160" t="str">
        <f>IF(Tbl.Kosten[[#This Row],[Sanr.]]=FF$7,Tbl.Kosten[[#This Row],[Totaal kosten]],"")</f>
        <v/>
      </c>
      <c r="FG131" s="160" t="str">
        <f>IF(Tbl.Kosten[[#This Row],[Sanr.]]=FG$7,Tbl.Kosten[[#This Row],[Totaal kosten]],"")</f>
        <v/>
      </c>
      <c r="FH131" s="160" t="str">
        <f>IF(Tbl.Kosten[[#This Row],[Sanr.]]=FH$7,Tbl.Kosten[[#This Row],[Totaal kosten]],"")</f>
        <v/>
      </c>
      <c r="FI131" s="160" t="str">
        <f>IF(Tbl.Kosten[[#This Row],[Sanr.]]=FI$7,Tbl.Kosten[[#This Row],[Totaal kosten]],"")</f>
        <v/>
      </c>
      <c r="FJ131" s="160" t="str">
        <f>IF(Tbl.Kosten[[#This Row],[Sanr.]]=FJ$7,Tbl.Kosten[[#This Row],[Totaal kosten]],"")</f>
        <v/>
      </c>
      <c r="FK131" s="160" t="str">
        <f>IF(Tbl.Kosten[[#This Row],[Sanr.]]=FK$7,Tbl.Kosten[[#This Row],[Totaal kosten]],"")</f>
        <v/>
      </c>
      <c r="FL131" s="160" t="str">
        <f>IF(Tbl.Kosten[[#This Row],[Sanr.]]=FL$7,Tbl.Kosten[[#This Row],[Totaal kosten]],"")</f>
        <v/>
      </c>
      <c r="FM131" s="160" t="str">
        <f>IF(Tbl.Kosten[[#This Row],[Sanr.]]=FM$7,Tbl.Kosten[[#This Row],[Totaal kosten]],"")</f>
        <v/>
      </c>
      <c r="FN131" s="160" t="str">
        <f>IF(Tbl.Kosten[[#This Row],[Sanr.]]=FN$7,Tbl.Kosten[[#This Row],[Totaal kosten]],"")</f>
        <v/>
      </c>
      <c r="FO131" s="160" t="str">
        <f>IF(Tbl.Kosten[[#This Row],[Sanr.]]=FO$7,Tbl.Kosten[[#This Row],[Totaal kosten]],"")</f>
        <v/>
      </c>
      <c r="FP131" s="160" t="str">
        <f>IF(Tbl.Kosten[[#This Row],[Sanr.]]=FP$7,Tbl.Kosten[[#This Row],[Totaal kosten]],"")</f>
        <v/>
      </c>
      <c r="FQ131" s="160" t="str">
        <f>IF(Tbl.Kosten[[#This Row],[Sanr.]]=FQ$7,Tbl.Kosten[[#This Row],[Totaal kosten]],"")</f>
        <v/>
      </c>
      <c r="FR131" s="160" t="str">
        <f>IF(Tbl.Kosten[[#This Row],[Sanr.]]=FR$7,Tbl.Kosten[[#This Row],[Totaal kosten]],"")</f>
        <v/>
      </c>
      <c r="FS131" s="160" t="str">
        <f>IF(Tbl.Kosten[[#This Row],[Sanr.]]=FS$7,Tbl.Kosten[[#This Row],[Totaal kosten]],"")</f>
        <v/>
      </c>
      <c r="FT131" s="160" t="str">
        <f>IF(Tbl.Kosten[[#This Row],[Sanr.]]=FT$7,Tbl.Kosten[[#This Row],[Totaal kosten]],"")</f>
        <v/>
      </c>
      <c r="FU131" s="160" t="str">
        <f>IF(Tbl.Kosten[[#This Row],[Sanr.]]=FU$7,Tbl.Kosten[[#This Row],[Totaal kosten]],"")</f>
        <v/>
      </c>
      <c r="FV131" s="160" t="str">
        <f>IF(Tbl.Kosten[[#This Row],[Sanr.]]=FV$7,Tbl.Kosten[[#This Row],[Totaal kosten]],"")</f>
        <v/>
      </c>
      <c r="FW131" s="160" t="str">
        <f>IFERROR(_xlfn.XLOOKUP(Tbl.Kosten[[#This Row],[Activiteitencode]],Tbl.Activiteiten[Activiteitcode],Tbl.Activiteiten[Anr.],"",0,1),"")</f>
        <v/>
      </c>
      <c r="FX131" s="181" t="str">
        <f>_xlfn.CONCAT(Tbl.Kosten[[#This Row],[Pnr.]],Tbl.Kosten[[#This Row],[Sanr.]])</f>
        <v>P1</v>
      </c>
      <c r="FY131" s="160">
        <f>Tbl.Kosten[[#This Row],[Totaal kosten]]-Tbl.Kosten[[#This Row],[Subsidie]]</f>
        <v>0</v>
      </c>
      <c r="FZ131" s="160">
        <f>IF(Tbl.Kosten[[#This Row],[Pnr.]]=FZ$7,Tbl.Kosten[[#This Row],[Te financieren]],"")</f>
        <v>0</v>
      </c>
      <c r="GA131" s="160" t="str">
        <f>IF(Tbl.Kosten[[#This Row],[Pnr.]]=GA$7,Tbl.Kosten[[#This Row],[Te financieren]],"")</f>
        <v/>
      </c>
      <c r="GB131" s="160" t="str">
        <f>IF(Tbl.Kosten[[#This Row],[Pnr.]]=GB$7,Tbl.Kosten[[#This Row],[Te financieren]],"")</f>
        <v/>
      </c>
      <c r="GC131" s="160" t="str">
        <f>IF(Tbl.Kosten[[#This Row],[Pnr.]]=GC$7,Tbl.Kosten[[#This Row],[Te financieren]],"")</f>
        <v/>
      </c>
      <c r="GD131" s="160" t="str">
        <f>IF(Tbl.Kosten[[#This Row],[Pnr.]]=GD$7,Tbl.Kosten[[#This Row],[Te financieren]],"")</f>
        <v/>
      </c>
      <c r="GE131" s="160" t="str">
        <f>IF(Tbl.Kosten[[#This Row],[Pnr.]]=GE$7,Tbl.Kosten[[#This Row],[Te financieren]],"")</f>
        <v/>
      </c>
      <c r="GF131" s="160" t="str">
        <f>IF(Tbl.Kosten[[#This Row],[Pnr.]]=GF$7,Tbl.Kosten[[#This Row],[Te financieren]],"")</f>
        <v/>
      </c>
      <c r="GG131" s="160" t="str">
        <f>IF(Tbl.Kosten[[#This Row],[Pnr.]]=GG$7,Tbl.Kosten[[#This Row],[Te financieren]],"")</f>
        <v/>
      </c>
      <c r="GH131" s="160" t="str">
        <f>IF(Tbl.Kosten[[#This Row],[Pnr.]]=GH$7,Tbl.Kosten[[#This Row],[Te financieren]],"")</f>
        <v/>
      </c>
      <c r="GI131" s="160" t="str">
        <f>IF(Tbl.Kosten[[#This Row],[Pnr.]]=GI$7,Tbl.Kosten[[#This Row],[Te financieren]],"")</f>
        <v/>
      </c>
      <c r="GJ131" s="160" t="str">
        <f>IF(Tbl.Kosten[[#This Row],[Pnr.]]=GJ$7,Tbl.Kosten[[#This Row],[Te financieren]],"")</f>
        <v/>
      </c>
      <c r="GK131" s="160" t="str">
        <f>IF(Tbl.Kosten[[#This Row],[Pnr.]]=GK$7,Tbl.Kosten[[#This Row],[Te financieren]],"")</f>
        <v/>
      </c>
      <c r="GL131" s="160" t="str">
        <f>IF(Tbl.Kosten[[#This Row],[Pnr.]]=GL$7,Tbl.Kosten[[#This Row],[Te financieren]],"")</f>
        <v/>
      </c>
      <c r="GM131" s="160" t="str">
        <f>IF(Tbl.Kosten[[#This Row],[Pnr.]]=GM$7,Tbl.Kosten[[#This Row],[Te financieren]],"")</f>
        <v/>
      </c>
      <c r="GN131" s="160" t="str">
        <f>IF(Tbl.Kosten[[#This Row],[Pnr.]]=GN$7,Tbl.Kosten[[#This Row],[Te financieren]],"")</f>
        <v/>
      </c>
      <c r="GO131" s="160" t="str">
        <f>IF(Tbl.Kosten[[#This Row],[Pnr.]]=GO$7,Tbl.Kosten[[#This Row],[Te financieren]],"")</f>
        <v/>
      </c>
      <c r="GP131" s="160" t="str">
        <f>IF(Tbl.Kosten[[#This Row],[Pnr.]]=GP$7,Tbl.Kosten[[#This Row],[Te financieren]],"")</f>
        <v/>
      </c>
      <c r="GQ131" s="160" t="str">
        <f>IF(Tbl.Kosten[[#This Row],[Pnr.]]=GQ$7,Tbl.Kosten[[#This Row],[Te financieren]],"")</f>
        <v/>
      </c>
      <c r="GR131" s="160" t="str">
        <f>IF(Tbl.Kosten[[#This Row],[Pnr.]]=GR$7,Tbl.Kosten[[#This Row],[Te financieren]],"")</f>
        <v/>
      </c>
      <c r="GS131" s="160" t="str">
        <f>IF(Tbl.Kosten[[#This Row],[Pnr.]]=GS$7,Tbl.Kosten[[#This Row],[Te financieren]],"")</f>
        <v/>
      </c>
      <c r="GT131" s="160" t="str">
        <f>IF(Tbl.Kosten[[#This Row],[Pnr.]]=GT$7,Tbl.Kosten[[#This Row],[Te financieren]],"")</f>
        <v/>
      </c>
      <c r="GU131" s="160" t="str">
        <f>IF(Tbl.Kosten[[#This Row],[Pnr.]]=GU$7,Tbl.Kosten[[#This Row],[Te financieren]],"")</f>
        <v/>
      </c>
      <c r="GV131" s="160" t="str">
        <f>IF(Tbl.Kosten[[#This Row],[Pnr.]]=GV$7,Tbl.Kosten[[#This Row],[Te financieren]],"")</f>
        <v/>
      </c>
      <c r="GW131" s="160" t="str">
        <f>IF(Tbl.Kosten[[#This Row],[Pnr.]]=GW$7,Tbl.Kosten[[#This Row],[Te financieren]],"")</f>
        <v/>
      </c>
      <c r="GX131" s="160" t="str">
        <f>IF(Tbl.Kosten[[#This Row],[Pnr.]]=GX$7,Tbl.Kosten[[#This Row],[Te financieren]],"")</f>
        <v/>
      </c>
      <c r="GY131" s="160" t="str">
        <f>IF(Tbl.Kosten[[#This Row],[Pnr.]]=GY$7,Tbl.Kosten[[#This Row],[Te financieren]],"")</f>
        <v/>
      </c>
      <c r="GZ131" s="160" t="str">
        <f>IF(Tbl.Kosten[[#This Row],[Pnr.]]=GZ$7,Tbl.Kosten[[#This Row],[Te financieren]],"")</f>
        <v/>
      </c>
      <c r="HA131" s="160" t="str">
        <f>IF(Tbl.Kosten[[#This Row],[Pnr.]]=HA$7,Tbl.Kosten[[#This Row],[Te financieren]],"")</f>
        <v/>
      </c>
      <c r="HB131" s="160" t="str">
        <f>IF(Tbl.Kosten[[#This Row],[Pnr.]]=HB$7,Tbl.Kosten[[#This Row],[Te financieren]],"")</f>
        <v/>
      </c>
      <c r="HC131" s="160" t="str">
        <f>IF(Tbl.Kosten[[#This Row],[Pnr.]]=HC$7,Tbl.Kosten[[#This Row],[Te financieren]],"")</f>
        <v/>
      </c>
      <c r="HD131" s="160" t="str">
        <f>IF(Tbl.Kosten[[#This Row],[Pnr.]]=HD$7,Tbl.Kosten[[#This Row],[Te financieren]],"")</f>
        <v/>
      </c>
      <c r="HE131" s="160" t="str">
        <f>IF(Tbl.Kosten[[#This Row],[Pnr.]]=HE$7,Tbl.Kosten[[#This Row],[Te financieren]],"")</f>
        <v/>
      </c>
      <c r="HF131" s="160" t="str">
        <f>IF(Tbl.Kosten[[#This Row],[Pnr.]]=HF$7,Tbl.Kosten[[#This Row],[Te financieren]],"")</f>
        <v/>
      </c>
      <c r="HG131" s="160" t="str">
        <f>IF(Tbl.Kosten[[#This Row],[Pnr.]]=HG$7,Tbl.Kosten[[#This Row],[Te financieren]],"")</f>
        <v/>
      </c>
      <c r="HH131" s="160" t="str">
        <f>IF(Tbl.Kosten[[#This Row],[Pnr.]]=HH$7,Tbl.Kosten[[#This Row],[Te financieren]],"")</f>
        <v/>
      </c>
      <c r="HI131" s="160" t="str">
        <f>IF(Tbl.Kosten[[#This Row],[Pnr.]]=HI$7,Tbl.Kosten[[#This Row],[Te financieren]],"")</f>
        <v/>
      </c>
      <c r="HJ131" s="160" t="str">
        <f>IF(Tbl.Kosten[[#This Row],[Pnr.]]=HJ$7,Tbl.Kosten[[#This Row],[Te financieren]],"")</f>
        <v/>
      </c>
      <c r="HK131" s="160" t="str">
        <f>IF(Tbl.Kosten[[#This Row],[Pnr.]]=HK$7,Tbl.Kosten[[#This Row],[Te financieren]],"")</f>
        <v/>
      </c>
      <c r="HL131" s="160" t="str">
        <f>IF(Tbl.Kosten[[#This Row],[Pnr.]]=HL$7,Tbl.Kosten[[#This Row],[Te financieren]],"")</f>
        <v/>
      </c>
      <c r="HM131" s="160" t="str">
        <f>IF(Tbl.Kosten[[#This Row],[Pnr.]]=HM$7,Tbl.Kosten[[#This Row],[Te financieren]],"")</f>
        <v/>
      </c>
      <c r="HN131" s="160" t="str">
        <f>IF(Tbl.Kosten[[#This Row],[Pnr.]]=HN$7,Tbl.Kosten[[#This Row],[Te financieren]],"")</f>
        <v/>
      </c>
      <c r="HO131" s="160" t="str">
        <f>IF(Tbl.Kosten[[#This Row],[Pnr.]]=HO$7,Tbl.Kosten[[#This Row],[Te financieren]],"")</f>
        <v/>
      </c>
      <c r="HP131" s="160" t="str">
        <f>IF(Tbl.Kosten[[#This Row],[Pnr.]]=HP$7,Tbl.Kosten[[#This Row],[Te financieren]],"")</f>
        <v/>
      </c>
      <c r="HQ131" s="160" t="str">
        <f>IF(Tbl.Kosten[[#This Row],[Pnr.]]=HQ$7,Tbl.Kosten[[#This Row],[Te financieren]],"")</f>
        <v/>
      </c>
      <c r="HR131" s="160" t="str">
        <f>IF(Tbl.Kosten[[#This Row],[Pnr.]]=HR$7,Tbl.Kosten[[#This Row],[Te financieren]],"")</f>
        <v/>
      </c>
      <c r="HS131" s="160" t="str">
        <f>IF(Tbl.Kosten[[#This Row],[Pnr.]]=HS$7,Tbl.Kosten[[#This Row],[Te financieren]],"")</f>
        <v/>
      </c>
      <c r="HT131" s="160" t="str">
        <f>IF(Tbl.Kosten[[#This Row],[Pnr.]]=HT$7,Tbl.Kosten[[#This Row],[Te financieren]],"")</f>
        <v/>
      </c>
      <c r="HU131" s="160" t="str">
        <f>IF(Tbl.Kosten[[#This Row],[Pnr.]]=HU$7,Tbl.Kosten[[#This Row],[Te financieren]],"")</f>
        <v/>
      </c>
      <c r="HV131" s="160" t="str">
        <f>IF(Tbl.Kosten[[#This Row],[Pnr.]]=HV$7,Tbl.Kosten[[#This Row],[Te financieren]],"")</f>
        <v/>
      </c>
      <c r="HW131" s="160" t="str">
        <f>IF(Tbl.Kosten[[#This Row],[Pnr.]]=HW$7,Tbl.Kosten[[#This Row],[Te financieren]],"")</f>
        <v/>
      </c>
    </row>
    <row r="132" spans="2:231" x14ac:dyDescent="0.3">
      <c r="B132" s="144"/>
      <c r="C132" s="147"/>
      <c r="D132" s="146"/>
      <c r="E132" s="147"/>
      <c r="F132" s="145"/>
      <c r="G132" s="11" t="str">
        <f>IF(Tbl.Kosten[[#This Row],[Medewerker e/o 
functie]]&lt;&gt;"",_xlfn.XLOOKUP(Tbl.Kosten[[#This Row],[Medewerker e/o 
functie]],Tbl.Uurtarief[Medewerker en/of functie],Tbl.Uurtarief[Uurtarief],"",0,1),"")</f>
        <v/>
      </c>
      <c r="H132" s="121">
        <f>IFERROR(Tbl.Kosten[[#This Row],[Uren]]*Tbl.Kosten[[#This Row],[Uurtarief]],0)</f>
        <v>0</v>
      </c>
      <c r="I132" s="119" t="str">
        <f>IF(Tbl.Kosten[[#This Row],[Subtotaal uren]]&lt;&gt;0,_xlfn.XLOOKUP(Tbl.Kosten[[#This Row],[Medewerker e/o 
functie]],Tbl.Uurtarief[Medewerker en/of functie],Tbl.Uurtarief[Kostensoort arbeid],"",0,1),"")</f>
        <v/>
      </c>
      <c r="J132" s="147"/>
      <c r="K132" s="145"/>
      <c r="L132" s="149" t="str">
        <f>IF(Tbl.Kosten[[#This Row],[Activum]]&lt;&gt;"",_xlfn.XLOOKUP(Tbl.Kosten[[#This Row],[Activum]],Tbl.Afschrijvingskosten[Activum],Tbl.Afschrijvingskosten[Tarief per afschrijvings-eenheid],"",0,1),"")</f>
        <v/>
      </c>
      <c r="M132" s="122">
        <f>IFERROR(Tbl.Kosten[[#This Row],[Een-
heden]]*Tbl.Kosten[[#This Row],[Afschrijvings-
tarief]],0)</f>
        <v>0</v>
      </c>
      <c r="N132" s="122" t="str">
        <f>IF(Tbl.Kosten[[#This Row],[Subtotaal afschrijving]]&lt;&gt;0,Lijsten!A130,"")</f>
        <v/>
      </c>
      <c r="O132" s="150"/>
      <c r="P132" s="145"/>
      <c r="Q132" s="148"/>
      <c r="R132" s="122">
        <f>IFERROR(Tbl.Kosten[[#This Row],[Aantal]]*Tbl.Kosten[[#This Row],[Tarief]],0)</f>
        <v>0</v>
      </c>
      <c r="S132" s="8">
        <f>IFERROR(Tbl.Kosten[[#This Row],[Subtotaal overige kosten]]+Tbl.Kosten[[#This Row],[Subtotaal uren]]+Tbl.Kosten[[#This Row],[Subtotaal afschrijving]],0)</f>
        <v>0</v>
      </c>
      <c r="T132" s="8">
        <f>IFERROR(Tbl.Kosten[[#This Row],[Totaal kosten]]*Tbl.Kosten[[#This Row],[Subsidie%]],0)</f>
        <v>0</v>
      </c>
      <c r="U132" s="4" t="str" cm="1">
        <f t="array" ref="U132">IFERROR(_xlfn.IFS(Tbl.Kosten[[#This Row],[Subtotaal uren]]&lt;&gt;0,Tbl.Kosten[[#This Row],[Kostensoort arbeid]],Tbl.Kosten[[#This Row],[Subtotaal afschrijving]]&lt;&gt;0,Tbl.Kosten[[#This Row],[Kostensoort afschrijving]],Tbl.Kosten[[#This Row],[Subtotaal overige kosten]]&lt;&gt;0,Tbl.Kosten[[#This Row],[Kostensoort overig]]),"")</f>
        <v/>
      </c>
      <c r="V132" s="4" t="str">
        <f>IFERROR(_xlfn.XLOOKUP(Tbl.Kosten[[#This Row],[Activiteitencode]],Tbl.Activiteiten[Activiteitcode],Tbl.Activiteiten[Werkpakketcode],"",0,1),"")</f>
        <v/>
      </c>
      <c r="W132" s="4" t="str">
        <f>IFERROR(_xlfn.XLOOKUP(Tbl.Kosten[[#This Row],[Werkpakketcode]],Tbl.Werkpakketten[Werkpakketcode],Tbl.Werkpakketten[Subsidiabele activiteit],"",0,1),"")</f>
        <v/>
      </c>
      <c r="X132" s="12">
        <f>IFERROR(_xlfn.XLOOKUP(Tbl.Kosten[[#This Row],[Sanr.]],Tbl.Subsidiehoogte[SAnr.],Tbl.Subsidiehoogte[Sub. Percentage],0,0,1),0)</f>
        <v>0</v>
      </c>
      <c r="Y132" s="154" t="str">
        <f>IFERROR(_xlfn.XLOOKUP(Tbl.Kosten[[#This Row],[Partnercode]],Tbl.Projectpartners[Partnercode],Tbl.Projectpartners[PNr.],"",0,1),"")</f>
        <v>P1</v>
      </c>
      <c r="Z132" s="158">
        <f>IF(Tbl.Kosten[[#This Row],[Pnr.]]=Z$7,Tbl.Kosten[[#This Row],[Totaal kosten]],"")</f>
        <v>0</v>
      </c>
      <c r="AA132" s="158" t="str">
        <f>IF(Tbl.Kosten[[#This Row],[Pnr.]]=AA$7,Tbl.Kosten[[#This Row],[Totaal kosten]],"")</f>
        <v/>
      </c>
      <c r="AB132" s="158" t="str">
        <f>IF(Tbl.Kosten[[#This Row],[Pnr.]]=AB$7,Tbl.Kosten[[#This Row],[Totaal kosten]],"")</f>
        <v/>
      </c>
      <c r="AC132" s="158" t="str">
        <f>IF(Tbl.Kosten[[#This Row],[Pnr.]]=AC$7,Tbl.Kosten[[#This Row],[Totaal kosten]],"")</f>
        <v/>
      </c>
      <c r="AD132" s="158" t="str">
        <f>IF(Tbl.Kosten[[#This Row],[Pnr.]]=AD$7,Tbl.Kosten[[#This Row],[Totaal kosten]],"")</f>
        <v/>
      </c>
      <c r="AE132" s="158" t="str">
        <f>IF(Tbl.Kosten[[#This Row],[Pnr.]]=AE$7,Tbl.Kosten[[#This Row],[Totaal kosten]],"")</f>
        <v/>
      </c>
      <c r="AF132" s="158" t="str">
        <f>IF(Tbl.Kosten[[#This Row],[Pnr.]]=AF$7,Tbl.Kosten[[#This Row],[Totaal kosten]],"")</f>
        <v/>
      </c>
      <c r="AG132" s="158" t="str">
        <f>IF(Tbl.Kosten[[#This Row],[Pnr.]]=AG$7,Tbl.Kosten[[#This Row],[Totaal kosten]],"")</f>
        <v/>
      </c>
      <c r="AH132" s="158" t="str">
        <f>IF(Tbl.Kosten[[#This Row],[Pnr.]]=AH$7,Tbl.Kosten[[#This Row],[Totaal kosten]],"")</f>
        <v/>
      </c>
      <c r="AI132" s="158" t="str">
        <f>IF(Tbl.Kosten[[#This Row],[Pnr.]]=AI$7,Tbl.Kosten[[#This Row],[Totaal kosten]],"")</f>
        <v/>
      </c>
      <c r="AJ132" s="158" t="str">
        <f>IF(Tbl.Kosten[[#This Row],[Pnr.]]=AJ$7,Tbl.Kosten[[#This Row],[Totaal kosten]],"")</f>
        <v/>
      </c>
      <c r="AK132" s="158" t="str">
        <f>IF(Tbl.Kosten[[#This Row],[Pnr.]]=AK$7,Tbl.Kosten[[#This Row],[Totaal kosten]],"")</f>
        <v/>
      </c>
      <c r="AL132" s="158" t="str">
        <f>IF(Tbl.Kosten[[#This Row],[Pnr.]]=AL$7,Tbl.Kosten[[#This Row],[Totaal kosten]],"")</f>
        <v/>
      </c>
      <c r="AM132" s="158" t="str">
        <f>IF(Tbl.Kosten[[#This Row],[Pnr.]]=AM$7,Tbl.Kosten[[#This Row],[Totaal kosten]],"")</f>
        <v/>
      </c>
      <c r="AN132" s="158" t="str">
        <f>IF(Tbl.Kosten[[#This Row],[Pnr.]]=AN$7,Tbl.Kosten[[#This Row],[Totaal kosten]],"")</f>
        <v/>
      </c>
      <c r="AO132" s="158" t="str">
        <f>IF(Tbl.Kosten[[#This Row],[Pnr.]]=AO$7,Tbl.Kosten[[#This Row],[Totaal kosten]],"")</f>
        <v/>
      </c>
      <c r="AP132" s="158" t="str">
        <f>IF(Tbl.Kosten[[#This Row],[Pnr.]]=AP$7,Tbl.Kosten[[#This Row],[Totaal kosten]],"")</f>
        <v/>
      </c>
      <c r="AQ132" s="158" t="str">
        <f>IF(Tbl.Kosten[[#This Row],[Pnr.]]=AQ$7,Tbl.Kosten[[#This Row],[Totaal kosten]],"")</f>
        <v/>
      </c>
      <c r="AR132" s="158" t="str">
        <f>IF(Tbl.Kosten[[#This Row],[Pnr.]]=AR$7,Tbl.Kosten[[#This Row],[Totaal kosten]],"")</f>
        <v/>
      </c>
      <c r="AS132" s="158" t="str">
        <f>IF(Tbl.Kosten[[#This Row],[Pnr.]]=AS$7,Tbl.Kosten[[#This Row],[Totaal kosten]],"")</f>
        <v/>
      </c>
      <c r="AT132" s="158" t="str">
        <f>IF(Tbl.Kosten[[#This Row],[Pnr.]]=AT$7,Tbl.Kosten[[#This Row],[Totaal kosten]],"")</f>
        <v/>
      </c>
      <c r="AU132" s="158" t="str">
        <f>IF(Tbl.Kosten[[#This Row],[Pnr.]]=AU$7,Tbl.Kosten[[#This Row],[Totaal kosten]],"")</f>
        <v/>
      </c>
      <c r="AV132" s="158" t="str">
        <f>IF(Tbl.Kosten[[#This Row],[Pnr.]]=AV$7,Tbl.Kosten[[#This Row],[Totaal kosten]],"")</f>
        <v/>
      </c>
      <c r="AW132" s="158" t="str">
        <f>IF(Tbl.Kosten[[#This Row],[Pnr.]]=AW$7,Tbl.Kosten[[#This Row],[Totaal kosten]],"")</f>
        <v/>
      </c>
      <c r="AX132" s="158" t="str">
        <f>IF(Tbl.Kosten[[#This Row],[Pnr.]]=AX$7,Tbl.Kosten[[#This Row],[Totaal kosten]],"")</f>
        <v/>
      </c>
      <c r="AY132" s="158" t="str">
        <f>IF(Tbl.Kosten[[#This Row],[Pnr.]]=AY$7,Tbl.Kosten[[#This Row],[Totaal kosten]],"")</f>
        <v/>
      </c>
      <c r="AZ132" s="158" t="str">
        <f>IF(Tbl.Kosten[[#This Row],[Pnr.]]=AZ$7,Tbl.Kosten[[#This Row],[Totaal kosten]],"")</f>
        <v/>
      </c>
      <c r="BA132" s="158" t="str">
        <f>IF(Tbl.Kosten[[#This Row],[Pnr.]]=BA$7,Tbl.Kosten[[#This Row],[Totaal kosten]],"")</f>
        <v/>
      </c>
      <c r="BB132" s="158" t="str">
        <f>IF(Tbl.Kosten[[#This Row],[Pnr.]]=BB$7,Tbl.Kosten[[#This Row],[Totaal kosten]],"")</f>
        <v/>
      </c>
      <c r="BC132" s="158" t="str">
        <f>IF(Tbl.Kosten[[#This Row],[Pnr.]]=BC$7,Tbl.Kosten[[#This Row],[Totaal kosten]],"")</f>
        <v/>
      </c>
      <c r="BD132" s="158" t="str">
        <f>IF(Tbl.Kosten[[#This Row],[Pnr.]]=BD$7,Tbl.Kosten[[#This Row],[Totaal kosten]],"")</f>
        <v/>
      </c>
      <c r="BE132" s="158" t="str">
        <f>IF(Tbl.Kosten[[#This Row],[Pnr.]]=BE$7,Tbl.Kosten[[#This Row],[Totaal kosten]],"")</f>
        <v/>
      </c>
      <c r="BF132" s="158" t="str">
        <f>IF(Tbl.Kosten[[#This Row],[Pnr.]]=BF$7,Tbl.Kosten[[#This Row],[Totaal kosten]],"")</f>
        <v/>
      </c>
      <c r="BG132" s="158" t="str">
        <f>IF(Tbl.Kosten[[#This Row],[Pnr.]]=BG$7,Tbl.Kosten[[#This Row],[Totaal kosten]],"")</f>
        <v/>
      </c>
      <c r="BH132" s="158" t="str">
        <f>IF(Tbl.Kosten[[#This Row],[Pnr.]]=BH$7,Tbl.Kosten[[#This Row],[Totaal kosten]],"")</f>
        <v/>
      </c>
      <c r="BI132" s="158" t="str">
        <f>IF(Tbl.Kosten[[#This Row],[Pnr.]]=BI$7,Tbl.Kosten[[#This Row],[Totaal kosten]],"")</f>
        <v/>
      </c>
      <c r="BJ132" s="158" t="str">
        <f>IF(Tbl.Kosten[[#This Row],[Pnr.]]=BJ$7,Tbl.Kosten[[#This Row],[Totaal kosten]],"")</f>
        <v/>
      </c>
      <c r="BK132" s="158" t="str">
        <f>IF(Tbl.Kosten[[#This Row],[Pnr.]]=BK$7,Tbl.Kosten[[#This Row],[Totaal kosten]],"")</f>
        <v/>
      </c>
      <c r="BL132" s="158" t="str">
        <f>IF(Tbl.Kosten[[#This Row],[Pnr.]]=BL$7,Tbl.Kosten[[#This Row],[Totaal kosten]],"")</f>
        <v/>
      </c>
      <c r="BM132" s="158" t="str">
        <f>IF(Tbl.Kosten[[#This Row],[Pnr.]]=BM$7,Tbl.Kosten[[#This Row],[Totaal kosten]],"")</f>
        <v/>
      </c>
      <c r="BN132" s="158" t="str">
        <f>IF(Tbl.Kosten[[#This Row],[Pnr.]]=BN$7,Tbl.Kosten[[#This Row],[Totaal kosten]],"")</f>
        <v/>
      </c>
      <c r="BO132" s="158" t="str">
        <f>IF(Tbl.Kosten[[#This Row],[Pnr.]]=BO$7,Tbl.Kosten[[#This Row],[Totaal kosten]],"")</f>
        <v/>
      </c>
      <c r="BP132" s="158" t="str">
        <f>IF(Tbl.Kosten[[#This Row],[Pnr.]]=BP$7,Tbl.Kosten[[#This Row],[Totaal kosten]],"")</f>
        <v/>
      </c>
      <c r="BQ132" s="158" t="str">
        <f>IF(Tbl.Kosten[[#This Row],[Pnr.]]=BQ$7,Tbl.Kosten[[#This Row],[Totaal kosten]],"")</f>
        <v/>
      </c>
      <c r="BR132" s="158" t="str">
        <f>IF(Tbl.Kosten[[#This Row],[Pnr.]]=BR$7,Tbl.Kosten[[#This Row],[Totaal kosten]],"")</f>
        <v/>
      </c>
      <c r="BS132" s="158" t="str">
        <f>IF(Tbl.Kosten[[#This Row],[Pnr.]]=BS$7,Tbl.Kosten[[#This Row],[Totaal kosten]],"")</f>
        <v/>
      </c>
      <c r="BT132" s="158" t="str">
        <f>IF(Tbl.Kosten[[#This Row],[Pnr.]]=BT$7,Tbl.Kosten[[#This Row],[Totaal kosten]],"")</f>
        <v/>
      </c>
      <c r="BU132" s="158" t="str">
        <f>IF(Tbl.Kosten[[#This Row],[Pnr.]]=BU$7,Tbl.Kosten[[#This Row],[Totaal kosten]],"")</f>
        <v/>
      </c>
      <c r="BV132" s="158" t="str">
        <f>IF(Tbl.Kosten[[#This Row],[Pnr.]]=BV$7,Tbl.Kosten[[#This Row],[Totaal kosten]],"")</f>
        <v/>
      </c>
      <c r="BW132" s="158" t="str">
        <f>IF(Tbl.Kosten[[#This Row],[Pnr.]]=BW$7,Tbl.Kosten[[#This Row],[Totaal kosten]],"")</f>
        <v/>
      </c>
      <c r="BX132" s="158" t="str">
        <f>IFERROR(_xlfn.XLOOKUP(Tbl.Kosten[[#This Row],[Werkpakketcode]],Tbl.Werkpakketten[Werkpakketcode],Tbl.Werkpakketten[WPnr.],"",0,1),"")</f>
        <v/>
      </c>
      <c r="BY132" s="158" t="str">
        <f>IF(Tbl.Kosten[[#This Row],[WPnr.]]=BY$7,Tbl.Kosten[[#This Row],[Totaal kosten]],"")</f>
        <v/>
      </c>
      <c r="BZ132" s="158" t="str">
        <f>IF(Tbl.Kosten[[#This Row],[WPnr.]]=BZ$7,Tbl.Kosten[[#This Row],[Totaal kosten]],"")</f>
        <v/>
      </c>
      <c r="CA132" s="158" t="str">
        <f>IF(Tbl.Kosten[[#This Row],[WPnr.]]=CA$7,Tbl.Kosten[[#This Row],[Totaal kosten]],"")</f>
        <v/>
      </c>
      <c r="CB132" s="158" t="str">
        <f>IF(Tbl.Kosten[[#This Row],[WPnr.]]=CB$7,Tbl.Kosten[[#This Row],[Totaal kosten]],"")</f>
        <v/>
      </c>
      <c r="CC132" s="158" t="str">
        <f>IF(Tbl.Kosten[[#This Row],[WPnr.]]=CC$7,Tbl.Kosten[[#This Row],[Totaal kosten]],"")</f>
        <v/>
      </c>
      <c r="CD132" s="158" t="str">
        <f>IF(Tbl.Kosten[[#This Row],[WPnr.]]=CD$7,Tbl.Kosten[[#This Row],[Totaal kosten]],"")</f>
        <v/>
      </c>
      <c r="CE132" s="158" t="str">
        <f>IF(Tbl.Kosten[[#This Row],[WPnr.]]=CE$7,Tbl.Kosten[[#This Row],[Totaal kosten]],"")</f>
        <v/>
      </c>
      <c r="CF132" s="158" t="str">
        <f>IF(Tbl.Kosten[[#This Row],[WPnr.]]=CF$7,Tbl.Kosten[[#This Row],[Totaal kosten]],"")</f>
        <v/>
      </c>
      <c r="CG132" s="158" t="str">
        <f>IF(Tbl.Kosten[[#This Row],[WPnr.]]=CG$7,Tbl.Kosten[[#This Row],[Totaal kosten]],"")</f>
        <v/>
      </c>
      <c r="CH132" s="158" t="str">
        <f>IF(Tbl.Kosten[[#This Row],[WPnr.]]=CH$7,Tbl.Kosten[[#This Row],[Totaal kosten]],"")</f>
        <v/>
      </c>
      <c r="CI132" s="158" t="str">
        <f>IF(Tbl.Kosten[[#This Row],[WPnr.]]=CI$7,Tbl.Kosten[[#This Row],[Totaal kosten]],"")</f>
        <v/>
      </c>
      <c r="CJ132" s="158" t="str">
        <f>IF(Tbl.Kosten[[#This Row],[WPnr.]]=CJ$7,Tbl.Kosten[[#This Row],[Totaal kosten]],"")</f>
        <v/>
      </c>
      <c r="CK132" s="158" t="str">
        <f>IF(Tbl.Kosten[[#This Row],[WPnr.]]=CK$7,Tbl.Kosten[[#This Row],[Totaal kosten]],"")</f>
        <v/>
      </c>
      <c r="CL132" s="158" t="str">
        <f>IF(Tbl.Kosten[[#This Row],[WPnr.]]=CL$7,Tbl.Kosten[[#This Row],[Totaal kosten]],"")</f>
        <v/>
      </c>
      <c r="CM132" s="158" t="str">
        <f>IF(Tbl.Kosten[[#This Row],[WPnr.]]=CM$7,Tbl.Kosten[[#This Row],[Totaal kosten]],"")</f>
        <v/>
      </c>
      <c r="CN132" s="158" t="str">
        <f>IF(Tbl.Kosten[[#This Row],[WPnr.]]=CN$7,Tbl.Kosten[[#This Row],[Totaal kosten]],"")</f>
        <v/>
      </c>
      <c r="CO132" s="158" t="str">
        <f>IF(Tbl.Kosten[[#This Row],[WPnr.]]=CO$7,Tbl.Kosten[[#This Row],[Totaal kosten]],"")</f>
        <v/>
      </c>
      <c r="CP132" s="158" t="str">
        <f>IF(Tbl.Kosten[[#This Row],[WPnr.]]=CP$7,Tbl.Kosten[[#This Row],[Totaal kosten]],"")</f>
        <v/>
      </c>
      <c r="CQ132" s="158" t="str">
        <f>IF(Tbl.Kosten[[#This Row],[WPnr.]]=CQ$7,Tbl.Kosten[[#This Row],[Totaal kosten]],"")</f>
        <v/>
      </c>
      <c r="CR132" s="158" t="str">
        <f>IF(Tbl.Kosten[[#This Row],[WPnr.]]=CR$7,Tbl.Kosten[[#This Row],[Totaal kosten]],"")</f>
        <v/>
      </c>
      <c r="CS132" s="158" t="str">
        <f>IF(Tbl.Kosten[[#This Row],[WPnr.]]=CS$7,Tbl.Kosten[[#This Row],[Totaal kosten]],"")</f>
        <v/>
      </c>
      <c r="CT132" s="158" t="str">
        <f>IF(Tbl.Kosten[[#This Row],[WPnr.]]=CT$7,Tbl.Kosten[[#This Row],[Totaal kosten]],"")</f>
        <v/>
      </c>
      <c r="CU132" s="158" t="str">
        <f>IF(Tbl.Kosten[[#This Row],[WPnr.]]=CU$7,Tbl.Kosten[[#This Row],[Totaal kosten]],"")</f>
        <v/>
      </c>
      <c r="CV132" s="158" t="str">
        <f>IF(Tbl.Kosten[[#This Row],[WPnr.]]=CV$7,Tbl.Kosten[[#This Row],[Totaal kosten]],"")</f>
        <v/>
      </c>
      <c r="CW132" s="158" t="str">
        <f>IF(Tbl.Kosten[[#This Row],[WPnr.]]=CW$7,Tbl.Kosten[[#This Row],[Totaal kosten]],"")</f>
        <v/>
      </c>
      <c r="CX132" s="158" t="str">
        <f>IF(Tbl.Kosten[[#This Row],[WPnr.]]=CX$7,Tbl.Kosten[[#This Row],[Totaal kosten]],"")</f>
        <v/>
      </c>
      <c r="CY132" s="158" t="str">
        <f>IF(Tbl.Kosten[[#This Row],[WPnr.]]=CY$7,Tbl.Kosten[[#This Row],[Totaal kosten]],"")</f>
        <v/>
      </c>
      <c r="CZ132" s="158" t="str">
        <f>IF(Tbl.Kosten[[#This Row],[WPnr.]]=CZ$7,Tbl.Kosten[[#This Row],[Totaal kosten]],"")</f>
        <v/>
      </c>
      <c r="DA132" s="158" t="str">
        <f>IF(Tbl.Kosten[[#This Row],[WPnr.]]=DA$7,Tbl.Kosten[[#This Row],[Totaal kosten]],"")</f>
        <v/>
      </c>
      <c r="DB132" s="158" t="str">
        <f>IF(Tbl.Kosten[[#This Row],[WPnr.]]=DB$7,Tbl.Kosten[[#This Row],[Totaal kosten]],"")</f>
        <v/>
      </c>
      <c r="DC132" s="158" t="str">
        <f>IF(Tbl.Kosten[[#This Row],[WPnr.]]=DC$7,Tbl.Kosten[[#This Row],[Totaal kosten]],"")</f>
        <v/>
      </c>
      <c r="DD132" s="158" t="str">
        <f>IF(Tbl.Kosten[[#This Row],[WPnr.]]=DD$7,Tbl.Kosten[[#This Row],[Totaal kosten]],"")</f>
        <v/>
      </c>
      <c r="DE132" s="158" t="str">
        <f>IF(Tbl.Kosten[[#This Row],[WPnr.]]=DE$7,Tbl.Kosten[[#This Row],[Totaal kosten]],"")</f>
        <v/>
      </c>
      <c r="DF132" s="158" t="str">
        <f>IF(Tbl.Kosten[[#This Row],[WPnr.]]=DF$7,Tbl.Kosten[[#This Row],[Totaal kosten]],"")</f>
        <v/>
      </c>
      <c r="DG132" s="158" t="str">
        <f>IF(Tbl.Kosten[[#This Row],[WPnr.]]=DG$7,Tbl.Kosten[[#This Row],[Totaal kosten]],"")</f>
        <v/>
      </c>
      <c r="DH132" s="158" t="str">
        <f>IF(Tbl.Kosten[[#This Row],[WPnr.]]=DH$7,Tbl.Kosten[[#This Row],[Totaal kosten]],"")</f>
        <v/>
      </c>
      <c r="DI132" s="158" t="str">
        <f>IF(Tbl.Kosten[[#This Row],[WPnr.]]=DI$7,Tbl.Kosten[[#This Row],[Totaal kosten]],"")</f>
        <v/>
      </c>
      <c r="DJ132" s="158" t="str">
        <f>IF(Tbl.Kosten[[#This Row],[WPnr.]]=DJ$7,Tbl.Kosten[[#This Row],[Totaal kosten]],"")</f>
        <v/>
      </c>
      <c r="DK132" s="158" t="str">
        <f>IF(Tbl.Kosten[[#This Row],[WPnr.]]=DK$7,Tbl.Kosten[[#This Row],[Totaal kosten]],"")</f>
        <v/>
      </c>
      <c r="DL132" s="158" t="str">
        <f>IF(Tbl.Kosten[[#This Row],[WPnr.]]=DL$7,Tbl.Kosten[[#This Row],[Totaal kosten]],"")</f>
        <v/>
      </c>
      <c r="DM132" s="158" t="str">
        <f>IF(Tbl.Kosten[[#This Row],[WPnr.]]=DM$7,Tbl.Kosten[[#This Row],[Totaal kosten]],"")</f>
        <v/>
      </c>
      <c r="DN132" s="158" t="str">
        <f>IF(Tbl.Kosten[[#This Row],[WPnr.]]=DN$7,Tbl.Kosten[[#This Row],[Totaal kosten]],"")</f>
        <v/>
      </c>
      <c r="DO132" s="158" t="str">
        <f>IF(Tbl.Kosten[[#This Row],[WPnr.]]=DO$7,Tbl.Kosten[[#This Row],[Totaal kosten]],"")</f>
        <v/>
      </c>
      <c r="DP132" s="158" t="str">
        <f>IF(Tbl.Kosten[[#This Row],[WPnr.]]=DP$7,Tbl.Kosten[[#This Row],[Totaal kosten]],"")</f>
        <v/>
      </c>
      <c r="DQ132" s="158" t="str">
        <f>IF(Tbl.Kosten[[#This Row],[WPnr.]]=DQ$7,Tbl.Kosten[[#This Row],[Totaal kosten]],"")</f>
        <v/>
      </c>
      <c r="DR132" s="158" t="str">
        <f>IF(Tbl.Kosten[[#This Row],[WPnr.]]=DR$7,Tbl.Kosten[[#This Row],[Totaal kosten]],"")</f>
        <v/>
      </c>
      <c r="DS132" s="158" t="str">
        <f>IF(Tbl.Kosten[[#This Row],[WPnr.]]=DS$7,Tbl.Kosten[[#This Row],[Totaal kosten]],"")</f>
        <v/>
      </c>
      <c r="DT132" s="158" t="str">
        <f>IF(Tbl.Kosten[[#This Row],[WPnr.]]=DT$7,Tbl.Kosten[[#This Row],[Totaal kosten]],"")</f>
        <v/>
      </c>
      <c r="DU132" s="158" t="str">
        <f>IF(Tbl.Kosten[[#This Row],[WPnr.]]=DU$7,Tbl.Kosten[[#This Row],[Totaal kosten]],"")</f>
        <v/>
      </c>
      <c r="DV132" s="158" t="str">
        <f>IF(Tbl.Kosten[[#This Row],[WPnr.]]=DV$7,Tbl.Kosten[[#This Row],[Totaal kosten]],"")</f>
        <v/>
      </c>
      <c r="DW132" s="160" t="str">
        <f>IFERROR(_xlfn.XLOOKUP(Tbl.Kosten[[#This Row],[Kostensoort]],Tbl.Kostensoorten[Kostensoorten],Tbl.Kostensoorten[KSnr.],"",0,1),"")</f>
        <v/>
      </c>
      <c r="DX132" s="160" t="str">
        <f>IF(Tbl.Kosten[[#This Row],[KSnr.]]=DX$7,Tbl.Kosten[[#This Row],[Totaal kosten]],"")</f>
        <v/>
      </c>
      <c r="DY132" s="160" t="str">
        <f>IF(Tbl.Kosten[[#This Row],[KSnr.]]=DY$7,Tbl.Kosten[[#This Row],[Totaal kosten]],"")</f>
        <v/>
      </c>
      <c r="DZ132" s="160" t="str">
        <f>IF(Tbl.Kosten[[#This Row],[KSnr.]]=DZ$7,Tbl.Kosten[[#This Row],[Totaal kosten]],"")</f>
        <v/>
      </c>
      <c r="EA132" s="160" t="str">
        <f>IF(Tbl.Kosten[[#This Row],[KSnr.]]=EA$7,Tbl.Kosten[[#This Row],[Totaal kosten]],"")</f>
        <v/>
      </c>
      <c r="EB132" s="160" t="str">
        <f>IF(Tbl.Kosten[[#This Row],[KSnr.]]=EB$7,Tbl.Kosten[[#This Row],[Totaal kosten]],"")</f>
        <v/>
      </c>
      <c r="EC132" s="160" t="str">
        <f>IF(Tbl.Kosten[[#This Row],[KSnr.]]=EC$7,Tbl.Kosten[[#This Row],[Totaal kosten]],"")</f>
        <v/>
      </c>
      <c r="ED132" s="160" t="str">
        <f>IF(Tbl.Kosten[[#This Row],[KSnr.]]=ED$7,Tbl.Kosten[[#This Row],[Totaal kosten]],"")</f>
        <v/>
      </c>
      <c r="EE132" s="160" t="str">
        <f>IF(Tbl.Kosten[[#This Row],[KSnr.]]=EE$7,Tbl.Kosten[[#This Row],[Totaal kosten]],"")</f>
        <v/>
      </c>
      <c r="EF132" s="160" t="str">
        <f>IF(Tbl.Kosten[[#This Row],[KSnr.]]=EF$7,Tbl.Kosten[[#This Row],[Totaal kosten]],"")</f>
        <v/>
      </c>
      <c r="EG132" s="160" t="str">
        <f>IF(Tbl.Kosten[[#This Row],[KSnr.]]=EG$7,Tbl.Kosten[[#This Row],[Totaal kosten]],"")</f>
        <v/>
      </c>
      <c r="EH132" s="160" t="str">
        <f>IF(Tbl.Kosten[[#This Row],[KSnr.]]=EH$7,Tbl.Kosten[[#This Row],[Totaal kosten]],"")</f>
        <v/>
      </c>
      <c r="EI132" s="160" t="str">
        <f>IF(Tbl.Kosten[[#This Row],[KSnr.]]=EI$7,Tbl.Kosten[[#This Row],[Totaal kosten]],"")</f>
        <v/>
      </c>
      <c r="EJ132" s="160" t="str">
        <f>IF(Tbl.Kosten[[#This Row],[KSnr.]]=EJ$7,Tbl.Kosten[[#This Row],[Totaal kosten]],"")</f>
        <v/>
      </c>
      <c r="EK132" s="160" t="str">
        <f>IF(Tbl.Kosten[[#This Row],[KSnr.]]=EK$7,Tbl.Kosten[[#This Row],[Totaal kosten]],"")</f>
        <v/>
      </c>
      <c r="EL132" s="160" t="str">
        <f>IF(Tbl.Kosten[[#This Row],[KSnr.]]=EL$7,Tbl.Kosten[[#This Row],[Totaal kosten]],"")</f>
        <v/>
      </c>
      <c r="EM132" s="160" t="str">
        <f>IF(Tbl.Kosten[[#This Row],[KSnr.]]=EM$7,Tbl.Kosten[[#This Row],[Totaal kosten]],"")</f>
        <v/>
      </c>
      <c r="EN132" s="160" t="str">
        <f>IF(Tbl.Kosten[[#This Row],[KSnr.]]=EN$7,Tbl.Kosten[[#This Row],[Totaal kosten]],"")</f>
        <v/>
      </c>
      <c r="EO132" s="160" t="str">
        <f>IF(Tbl.Kosten[[#This Row],[KSnr.]]=EO$7,Tbl.Kosten[[#This Row],[Totaal kosten]],"")</f>
        <v/>
      </c>
      <c r="EP132" s="160" t="str">
        <f>IF(Tbl.Kosten[[#This Row],[KSnr.]]=EP$7,Tbl.Kosten[[#This Row],[Totaal kosten]],"")</f>
        <v/>
      </c>
      <c r="EQ132" s="160" t="str">
        <f>IF(Tbl.Kosten[[#This Row],[KSnr.]]=EQ$7,Tbl.Kosten[[#This Row],[Totaal kosten]],"")</f>
        <v/>
      </c>
      <c r="ER132" s="154" t="str">
        <f>IFERROR(_xlfn.XLOOKUP(Tbl.Kosten[[#This Row],[Subsidieactiviteit]],Tbl.Subsidiehoogte[Subsidieactiviteit],Tbl.Subsidiehoogte[SAnr.],"",0,1),"")</f>
        <v/>
      </c>
      <c r="ES132" s="160" t="str">
        <f>IF(Tbl.Kosten[[#This Row],[Sanr.]]=ES$7,Tbl.Kosten[[#This Row],[Totaal kosten]],"")</f>
        <v/>
      </c>
      <c r="ET132" s="160" t="str">
        <f>IF(Tbl.Kosten[[#This Row],[Sanr.]]=ET$7,Tbl.Kosten[[#This Row],[Totaal kosten]],"")</f>
        <v/>
      </c>
      <c r="EU132" s="160" t="str">
        <f>IF(Tbl.Kosten[[#This Row],[Sanr.]]=EU$7,Tbl.Kosten[[#This Row],[Totaal kosten]],"")</f>
        <v/>
      </c>
      <c r="EV132" s="160" t="str">
        <f>IF(Tbl.Kosten[[#This Row],[Sanr.]]=EV$7,Tbl.Kosten[[#This Row],[Totaal kosten]],"")</f>
        <v/>
      </c>
      <c r="EW132" s="160" t="str">
        <f>IF(Tbl.Kosten[[#This Row],[Sanr.]]=EW$7,Tbl.Kosten[[#This Row],[Totaal kosten]],"")</f>
        <v/>
      </c>
      <c r="EX132" s="160" t="str">
        <f>IF(Tbl.Kosten[[#This Row],[Sanr.]]=EX$7,Tbl.Kosten[[#This Row],[Totaal kosten]],"")</f>
        <v/>
      </c>
      <c r="EY132" s="160" t="str">
        <f>IF(Tbl.Kosten[[#This Row],[Sanr.]]=EY$7,Tbl.Kosten[[#This Row],[Totaal kosten]],"")</f>
        <v/>
      </c>
      <c r="EZ132" s="160" t="str">
        <f>IF(Tbl.Kosten[[#This Row],[Sanr.]]=EZ$7,Tbl.Kosten[[#This Row],[Totaal kosten]],"")</f>
        <v/>
      </c>
      <c r="FA132" s="160" t="str">
        <f>IF(Tbl.Kosten[[#This Row],[Sanr.]]=FA$7,Tbl.Kosten[[#This Row],[Totaal kosten]],"")</f>
        <v/>
      </c>
      <c r="FB132" s="160" t="str">
        <f>IF(Tbl.Kosten[[#This Row],[Sanr.]]=FB$7,Tbl.Kosten[[#This Row],[Totaal kosten]],"")</f>
        <v/>
      </c>
      <c r="FC132" s="160" t="str">
        <f>IF(Tbl.Kosten[[#This Row],[Sanr.]]=FC$7,Tbl.Kosten[[#This Row],[Totaal kosten]],"")</f>
        <v/>
      </c>
      <c r="FD132" s="160" t="str">
        <f>IF(Tbl.Kosten[[#This Row],[Sanr.]]=FD$7,Tbl.Kosten[[#This Row],[Totaal kosten]],"")</f>
        <v/>
      </c>
      <c r="FE132" s="160" t="str">
        <f>IF(Tbl.Kosten[[#This Row],[Sanr.]]=FE$7,Tbl.Kosten[[#This Row],[Totaal kosten]],"")</f>
        <v/>
      </c>
      <c r="FF132" s="160" t="str">
        <f>IF(Tbl.Kosten[[#This Row],[Sanr.]]=FF$7,Tbl.Kosten[[#This Row],[Totaal kosten]],"")</f>
        <v/>
      </c>
      <c r="FG132" s="160" t="str">
        <f>IF(Tbl.Kosten[[#This Row],[Sanr.]]=FG$7,Tbl.Kosten[[#This Row],[Totaal kosten]],"")</f>
        <v/>
      </c>
      <c r="FH132" s="160" t="str">
        <f>IF(Tbl.Kosten[[#This Row],[Sanr.]]=FH$7,Tbl.Kosten[[#This Row],[Totaal kosten]],"")</f>
        <v/>
      </c>
      <c r="FI132" s="160" t="str">
        <f>IF(Tbl.Kosten[[#This Row],[Sanr.]]=FI$7,Tbl.Kosten[[#This Row],[Totaal kosten]],"")</f>
        <v/>
      </c>
      <c r="FJ132" s="160" t="str">
        <f>IF(Tbl.Kosten[[#This Row],[Sanr.]]=FJ$7,Tbl.Kosten[[#This Row],[Totaal kosten]],"")</f>
        <v/>
      </c>
      <c r="FK132" s="160" t="str">
        <f>IF(Tbl.Kosten[[#This Row],[Sanr.]]=FK$7,Tbl.Kosten[[#This Row],[Totaal kosten]],"")</f>
        <v/>
      </c>
      <c r="FL132" s="160" t="str">
        <f>IF(Tbl.Kosten[[#This Row],[Sanr.]]=FL$7,Tbl.Kosten[[#This Row],[Totaal kosten]],"")</f>
        <v/>
      </c>
      <c r="FM132" s="160" t="str">
        <f>IF(Tbl.Kosten[[#This Row],[Sanr.]]=FM$7,Tbl.Kosten[[#This Row],[Totaal kosten]],"")</f>
        <v/>
      </c>
      <c r="FN132" s="160" t="str">
        <f>IF(Tbl.Kosten[[#This Row],[Sanr.]]=FN$7,Tbl.Kosten[[#This Row],[Totaal kosten]],"")</f>
        <v/>
      </c>
      <c r="FO132" s="160" t="str">
        <f>IF(Tbl.Kosten[[#This Row],[Sanr.]]=FO$7,Tbl.Kosten[[#This Row],[Totaal kosten]],"")</f>
        <v/>
      </c>
      <c r="FP132" s="160" t="str">
        <f>IF(Tbl.Kosten[[#This Row],[Sanr.]]=FP$7,Tbl.Kosten[[#This Row],[Totaal kosten]],"")</f>
        <v/>
      </c>
      <c r="FQ132" s="160" t="str">
        <f>IF(Tbl.Kosten[[#This Row],[Sanr.]]=FQ$7,Tbl.Kosten[[#This Row],[Totaal kosten]],"")</f>
        <v/>
      </c>
      <c r="FR132" s="160" t="str">
        <f>IF(Tbl.Kosten[[#This Row],[Sanr.]]=FR$7,Tbl.Kosten[[#This Row],[Totaal kosten]],"")</f>
        <v/>
      </c>
      <c r="FS132" s="160" t="str">
        <f>IF(Tbl.Kosten[[#This Row],[Sanr.]]=FS$7,Tbl.Kosten[[#This Row],[Totaal kosten]],"")</f>
        <v/>
      </c>
      <c r="FT132" s="160" t="str">
        <f>IF(Tbl.Kosten[[#This Row],[Sanr.]]=FT$7,Tbl.Kosten[[#This Row],[Totaal kosten]],"")</f>
        <v/>
      </c>
      <c r="FU132" s="160" t="str">
        <f>IF(Tbl.Kosten[[#This Row],[Sanr.]]=FU$7,Tbl.Kosten[[#This Row],[Totaal kosten]],"")</f>
        <v/>
      </c>
      <c r="FV132" s="160" t="str">
        <f>IF(Tbl.Kosten[[#This Row],[Sanr.]]=FV$7,Tbl.Kosten[[#This Row],[Totaal kosten]],"")</f>
        <v/>
      </c>
      <c r="FW132" s="160" t="str">
        <f>IFERROR(_xlfn.XLOOKUP(Tbl.Kosten[[#This Row],[Activiteitencode]],Tbl.Activiteiten[Activiteitcode],Tbl.Activiteiten[Anr.],"",0,1),"")</f>
        <v/>
      </c>
      <c r="FX132" s="181" t="str">
        <f>_xlfn.CONCAT(Tbl.Kosten[[#This Row],[Pnr.]],Tbl.Kosten[[#This Row],[Sanr.]])</f>
        <v>P1</v>
      </c>
      <c r="FY132" s="160">
        <f>Tbl.Kosten[[#This Row],[Totaal kosten]]-Tbl.Kosten[[#This Row],[Subsidie]]</f>
        <v>0</v>
      </c>
      <c r="FZ132" s="160">
        <f>IF(Tbl.Kosten[[#This Row],[Pnr.]]=FZ$7,Tbl.Kosten[[#This Row],[Te financieren]],"")</f>
        <v>0</v>
      </c>
      <c r="GA132" s="160" t="str">
        <f>IF(Tbl.Kosten[[#This Row],[Pnr.]]=GA$7,Tbl.Kosten[[#This Row],[Te financieren]],"")</f>
        <v/>
      </c>
      <c r="GB132" s="160" t="str">
        <f>IF(Tbl.Kosten[[#This Row],[Pnr.]]=GB$7,Tbl.Kosten[[#This Row],[Te financieren]],"")</f>
        <v/>
      </c>
      <c r="GC132" s="160" t="str">
        <f>IF(Tbl.Kosten[[#This Row],[Pnr.]]=GC$7,Tbl.Kosten[[#This Row],[Te financieren]],"")</f>
        <v/>
      </c>
      <c r="GD132" s="160" t="str">
        <f>IF(Tbl.Kosten[[#This Row],[Pnr.]]=GD$7,Tbl.Kosten[[#This Row],[Te financieren]],"")</f>
        <v/>
      </c>
      <c r="GE132" s="160" t="str">
        <f>IF(Tbl.Kosten[[#This Row],[Pnr.]]=GE$7,Tbl.Kosten[[#This Row],[Te financieren]],"")</f>
        <v/>
      </c>
      <c r="GF132" s="160" t="str">
        <f>IF(Tbl.Kosten[[#This Row],[Pnr.]]=GF$7,Tbl.Kosten[[#This Row],[Te financieren]],"")</f>
        <v/>
      </c>
      <c r="GG132" s="160" t="str">
        <f>IF(Tbl.Kosten[[#This Row],[Pnr.]]=GG$7,Tbl.Kosten[[#This Row],[Te financieren]],"")</f>
        <v/>
      </c>
      <c r="GH132" s="160" t="str">
        <f>IF(Tbl.Kosten[[#This Row],[Pnr.]]=GH$7,Tbl.Kosten[[#This Row],[Te financieren]],"")</f>
        <v/>
      </c>
      <c r="GI132" s="160" t="str">
        <f>IF(Tbl.Kosten[[#This Row],[Pnr.]]=GI$7,Tbl.Kosten[[#This Row],[Te financieren]],"")</f>
        <v/>
      </c>
      <c r="GJ132" s="160" t="str">
        <f>IF(Tbl.Kosten[[#This Row],[Pnr.]]=GJ$7,Tbl.Kosten[[#This Row],[Te financieren]],"")</f>
        <v/>
      </c>
      <c r="GK132" s="160" t="str">
        <f>IF(Tbl.Kosten[[#This Row],[Pnr.]]=GK$7,Tbl.Kosten[[#This Row],[Te financieren]],"")</f>
        <v/>
      </c>
      <c r="GL132" s="160" t="str">
        <f>IF(Tbl.Kosten[[#This Row],[Pnr.]]=GL$7,Tbl.Kosten[[#This Row],[Te financieren]],"")</f>
        <v/>
      </c>
      <c r="GM132" s="160" t="str">
        <f>IF(Tbl.Kosten[[#This Row],[Pnr.]]=GM$7,Tbl.Kosten[[#This Row],[Te financieren]],"")</f>
        <v/>
      </c>
      <c r="GN132" s="160" t="str">
        <f>IF(Tbl.Kosten[[#This Row],[Pnr.]]=GN$7,Tbl.Kosten[[#This Row],[Te financieren]],"")</f>
        <v/>
      </c>
      <c r="GO132" s="160" t="str">
        <f>IF(Tbl.Kosten[[#This Row],[Pnr.]]=GO$7,Tbl.Kosten[[#This Row],[Te financieren]],"")</f>
        <v/>
      </c>
      <c r="GP132" s="160" t="str">
        <f>IF(Tbl.Kosten[[#This Row],[Pnr.]]=GP$7,Tbl.Kosten[[#This Row],[Te financieren]],"")</f>
        <v/>
      </c>
      <c r="GQ132" s="160" t="str">
        <f>IF(Tbl.Kosten[[#This Row],[Pnr.]]=GQ$7,Tbl.Kosten[[#This Row],[Te financieren]],"")</f>
        <v/>
      </c>
      <c r="GR132" s="160" t="str">
        <f>IF(Tbl.Kosten[[#This Row],[Pnr.]]=GR$7,Tbl.Kosten[[#This Row],[Te financieren]],"")</f>
        <v/>
      </c>
      <c r="GS132" s="160" t="str">
        <f>IF(Tbl.Kosten[[#This Row],[Pnr.]]=GS$7,Tbl.Kosten[[#This Row],[Te financieren]],"")</f>
        <v/>
      </c>
      <c r="GT132" s="160" t="str">
        <f>IF(Tbl.Kosten[[#This Row],[Pnr.]]=GT$7,Tbl.Kosten[[#This Row],[Te financieren]],"")</f>
        <v/>
      </c>
      <c r="GU132" s="160" t="str">
        <f>IF(Tbl.Kosten[[#This Row],[Pnr.]]=GU$7,Tbl.Kosten[[#This Row],[Te financieren]],"")</f>
        <v/>
      </c>
      <c r="GV132" s="160" t="str">
        <f>IF(Tbl.Kosten[[#This Row],[Pnr.]]=GV$7,Tbl.Kosten[[#This Row],[Te financieren]],"")</f>
        <v/>
      </c>
      <c r="GW132" s="160" t="str">
        <f>IF(Tbl.Kosten[[#This Row],[Pnr.]]=GW$7,Tbl.Kosten[[#This Row],[Te financieren]],"")</f>
        <v/>
      </c>
      <c r="GX132" s="160" t="str">
        <f>IF(Tbl.Kosten[[#This Row],[Pnr.]]=GX$7,Tbl.Kosten[[#This Row],[Te financieren]],"")</f>
        <v/>
      </c>
      <c r="GY132" s="160" t="str">
        <f>IF(Tbl.Kosten[[#This Row],[Pnr.]]=GY$7,Tbl.Kosten[[#This Row],[Te financieren]],"")</f>
        <v/>
      </c>
      <c r="GZ132" s="160" t="str">
        <f>IF(Tbl.Kosten[[#This Row],[Pnr.]]=GZ$7,Tbl.Kosten[[#This Row],[Te financieren]],"")</f>
        <v/>
      </c>
      <c r="HA132" s="160" t="str">
        <f>IF(Tbl.Kosten[[#This Row],[Pnr.]]=HA$7,Tbl.Kosten[[#This Row],[Te financieren]],"")</f>
        <v/>
      </c>
      <c r="HB132" s="160" t="str">
        <f>IF(Tbl.Kosten[[#This Row],[Pnr.]]=HB$7,Tbl.Kosten[[#This Row],[Te financieren]],"")</f>
        <v/>
      </c>
      <c r="HC132" s="160" t="str">
        <f>IF(Tbl.Kosten[[#This Row],[Pnr.]]=HC$7,Tbl.Kosten[[#This Row],[Te financieren]],"")</f>
        <v/>
      </c>
      <c r="HD132" s="160" t="str">
        <f>IF(Tbl.Kosten[[#This Row],[Pnr.]]=HD$7,Tbl.Kosten[[#This Row],[Te financieren]],"")</f>
        <v/>
      </c>
      <c r="HE132" s="160" t="str">
        <f>IF(Tbl.Kosten[[#This Row],[Pnr.]]=HE$7,Tbl.Kosten[[#This Row],[Te financieren]],"")</f>
        <v/>
      </c>
      <c r="HF132" s="160" t="str">
        <f>IF(Tbl.Kosten[[#This Row],[Pnr.]]=HF$7,Tbl.Kosten[[#This Row],[Te financieren]],"")</f>
        <v/>
      </c>
      <c r="HG132" s="160" t="str">
        <f>IF(Tbl.Kosten[[#This Row],[Pnr.]]=HG$7,Tbl.Kosten[[#This Row],[Te financieren]],"")</f>
        <v/>
      </c>
      <c r="HH132" s="160" t="str">
        <f>IF(Tbl.Kosten[[#This Row],[Pnr.]]=HH$7,Tbl.Kosten[[#This Row],[Te financieren]],"")</f>
        <v/>
      </c>
      <c r="HI132" s="160" t="str">
        <f>IF(Tbl.Kosten[[#This Row],[Pnr.]]=HI$7,Tbl.Kosten[[#This Row],[Te financieren]],"")</f>
        <v/>
      </c>
      <c r="HJ132" s="160" t="str">
        <f>IF(Tbl.Kosten[[#This Row],[Pnr.]]=HJ$7,Tbl.Kosten[[#This Row],[Te financieren]],"")</f>
        <v/>
      </c>
      <c r="HK132" s="160" t="str">
        <f>IF(Tbl.Kosten[[#This Row],[Pnr.]]=HK$7,Tbl.Kosten[[#This Row],[Te financieren]],"")</f>
        <v/>
      </c>
      <c r="HL132" s="160" t="str">
        <f>IF(Tbl.Kosten[[#This Row],[Pnr.]]=HL$7,Tbl.Kosten[[#This Row],[Te financieren]],"")</f>
        <v/>
      </c>
      <c r="HM132" s="160" t="str">
        <f>IF(Tbl.Kosten[[#This Row],[Pnr.]]=HM$7,Tbl.Kosten[[#This Row],[Te financieren]],"")</f>
        <v/>
      </c>
      <c r="HN132" s="160" t="str">
        <f>IF(Tbl.Kosten[[#This Row],[Pnr.]]=HN$7,Tbl.Kosten[[#This Row],[Te financieren]],"")</f>
        <v/>
      </c>
      <c r="HO132" s="160" t="str">
        <f>IF(Tbl.Kosten[[#This Row],[Pnr.]]=HO$7,Tbl.Kosten[[#This Row],[Te financieren]],"")</f>
        <v/>
      </c>
      <c r="HP132" s="160" t="str">
        <f>IF(Tbl.Kosten[[#This Row],[Pnr.]]=HP$7,Tbl.Kosten[[#This Row],[Te financieren]],"")</f>
        <v/>
      </c>
      <c r="HQ132" s="160" t="str">
        <f>IF(Tbl.Kosten[[#This Row],[Pnr.]]=HQ$7,Tbl.Kosten[[#This Row],[Te financieren]],"")</f>
        <v/>
      </c>
      <c r="HR132" s="160" t="str">
        <f>IF(Tbl.Kosten[[#This Row],[Pnr.]]=HR$7,Tbl.Kosten[[#This Row],[Te financieren]],"")</f>
        <v/>
      </c>
      <c r="HS132" s="160" t="str">
        <f>IF(Tbl.Kosten[[#This Row],[Pnr.]]=HS$7,Tbl.Kosten[[#This Row],[Te financieren]],"")</f>
        <v/>
      </c>
      <c r="HT132" s="160" t="str">
        <f>IF(Tbl.Kosten[[#This Row],[Pnr.]]=HT$7,Tbl.Kosten[[#This Row],[Te financieren]],"")</f>
        <v/>
      </c>
      <c r="HU132" s="160" t="str">
        <f>IF(Tbl.Kosten[[#This Row],[Pnr.]]=HU$7,Tbl.Kosten[[#This Row],[Te financieren]],"")</f>
        <v/>
      </c>
      <c r="HV132" s="160" t="str">
        <f>IF(Tbl.Kosten[[#This Row],[Pnr.]]=HV$7,Tbl.Kosten[[#This Row],[Te financieren]],"")</f>
        <v/>
      </c>
      <c r="HW132" s="160" t="str">
        <f>IF(Tbl.Kosten[[#This Row],[Pnr.]]=HW$7,Tbl.Kosten[[#This Row],[Te financieren]],"")</f>
        <v/>
      </c>
    </row>
    <row r="133" spans="2:231" x14ac:dyDescent="0.3">
      <c r="B133" s="144"/>
      <c r="C133" s="147"/>
      <c r="D133" s="146"/>
      <c r="E133" s="147"/>
      <c r="F133" s="145"/>
      <c r="G133" s="11" t="str">
        <f>IF(Tbl.Kosten[[#This Row],[Medewerker e/o 
functie]]&lt;&gt;"",_xlfn.XLOOKUP(Tbl.Kosten[[#This Row],[Medewerker e/o 
functie]],Tbl.Uurtarief[Medewerker en/of functie],Tbl.Uurtarief[Uurtarief],"",0,1),"")</f>
        <v/>
      </c>
      <c r="H133" s="121">
        <f>IFERROR(Tbl.Kosten[[#This Row],[Uren]]*Tbl.Kosten[[#This Row],[Uurtarief]],0)</f>
        <v>0</v>
      </c>
      <c r="I133" s="119" t="str">
        <f>IF(Tbl.Kosten[[#This Row],[Subtotaal uren]]&lt;&gt;0,_xlfn.XLOOKUP(Tbl.Kosten[[#This Row],[Medewerker e/o 
functie]],Tbl.Uurtarief[Medewerker en/of functie],Tbl.Uurtarief[Kostensoort arbeid],"",0,1),"")</f>
        <v/>
      </c>
      <c r="J133" s="147"/>
      <c r="K133" s="145"/>
      <c r="L133" s="149" t="str">
        <f>IF(Tbl.Kosten[[#This Row],[Activum]]&lt;&gt;"",_xlfn.XLOOKUP(Tbl.Kosten[[#This Row],[Activum]],Tbl.Afschrijvingskosten[Activum],Tbl.Afschrijvingskosten[Tarief per afschrijvings-eenheid],"",0,1),"")</f>
        <v/>
      </c>
      <c r="M133" s="122">
        <f>IFERROR(Tbl.Kosten[[#This Row],[Een-
heden]]*Tbl.Kosten[[#This Row],[Afschrijvings-
tarief]],0)</f>
        <v>0</v>
      </c>
      <c r="N133" s="122" t="str">
        <f>IF(Tbl.Kosten[[#This Row],[Subtotaal afschrijving]]&lt;&gt;0,Lijsten!A131,"")</f>
        <v/>
      </c>
      <c r="O133" s="150"/>
      <c r="P133" s="145"/>
      <c r="Q133" s="148"/>
      <c r="R133" s="122">
        <f>IFERROR(Tbl.Kosten[[#This Row],[Aantal]]*Tbl.Kosten[[#This Row],[Tarief]],0)</f>
        <v>0</v>
      </c>
      <c r="S133" s="8">
        <f>IFERROR(Tbl.Kosten[[#This Row],[Subtotaal overige kosten]]+Tbl.Kosten[[#This Row],[Subtotaal uren]]+Tbl.Kosten[[#This Row],[Subtotaal afschrijving]],0)</f>
        <v>0</v>
      </c>
      <c r="T133" s="8">
        <f>IFERROR(Tbl.Kosten[[#This Row],[Totaal kosten]]*Tbl.Kosten[[#This Row],[Subsidie%]],0)</f>
        <v>0</v>
      </c>
      <c r="U133" s="4" t="str" cm="1">
        <f t="array" ref="U133">IFERROR(_xlfn.IFS(Tbl.Kosten[[#This Row],[Subtotaal uren]]&lt;&gt;0,Tbl.Kosten[[#This Row],[Kostensoort arbeid]],Tbl.Kosten[[#This Row],[Subtotaal afschrijving]]&lt;&gt;0,Tbl.Kosten[[#This Row],[Kostensoort afschrijving]],Tbl.Kosten[[#This Row],[Subtotaal overige kosten]]&lt;&gt;0,Tbl.Kosten[[#This Row],[Kostensoort overig]]),"")</f>
        <v/>
      </c>
      <c r="V133" s="4" t="str">
        <f>IFERROR(_xlfn.XLOOKUP(Tbl.Kosten[[#This Row],[Activiteitencode]],Tbl.Activiteiten[Activiteitcode],Tbl.Activiteiten[Werkpakketcode],"",0,1),"")</f>
        <v/>
      </c>
      <c r="W133" s="4" t="str">
        <f>IFERROR(_xlfn.XLOOKUP(Tbl.Kosten[[#This Row],[Werkpakketcode]],Tbl.Werkpakketten[Werkpakketcode],Tbl.Werkpakketten[Subsidiabele activiteit],"",0,1),"")</f>
        <v/>
      </c>
      <c r="X133" s="12">
        <f>IFERROR(_xlfn.XLOOKUP(Tbl.Kosten[[#This Row],[Sanr.]],Tbl.Subsidiehoogte[SAnr.],Tbl.Subsidiehoogte[Sub. Percentage],0,0,1),0)</f>
        <v>0</v>
      </c>
      <c r="Y133" s="154" t="str">
        <f>IFERROR(_xlfn.XLOOKUP(Tbl.Kosten[[#This Row],[Partnercode]],Tbl.Projectpartners[Partnercode],Tbl.Projectpartners[PNr.],"",0,1),"")</f>
        <v>P1</v>
      </c>
      <c r="Z133" s="158">
        <f>IF(Tbl.Kosten[[#This Row],[Pnr.]]=Z$7,Tbl.Kosten[[#This Row],[Totaal kosten]],"")</f>
        <v>0</v>
      </c>
      <c r="AA133" s="158" t="str">
        <f>IF(Tbl.Kosten[[#This Row],[Pnr.]]=AA$7,Tbl.Kosten[[#This Row],[Totaal kosten]],"")</f>
        <v/>
      </c>
      <c r="AB133" s="158" t="str">
        <f>IF(Tbl.Kosten[[#This Row],[Pnr.]]=AB$7,Tbl.Kosten[[#This Row],[Totaal kosten]],"")</f>
        <v/>
      </c>
      <c r="AC133" s="158" t="str">
        <f>IF(Tbl.Kosten[[#This Row],[Pnr.]]=AC$7,Tbl.Kosten[[#This Row],[Totaal kosten]],"")</f>
        <v/>
      </c>
      <c r="AD133" s="158" t="str">
        <f>IF(Tbl.Kosten[[#This Row],[Pnr.]]=AD$7,Tbl.Kosten[[#This Row],[Totaal kosten]],"")</f>
        <v/>
      </c>
      <c r="AE133" s="158" t="str">
        <f>IF(Tbl.Kosten[[#This Row],[Pnr.]]=AE$7,Tbl.Kosten[[#This Row],[Totaal kosten]],"")</f>
        <v/>
      </c>
      <c r="AF133" s="158" t="str">
        <f>IF(Tbl.Kosten[[#This Row],[Pnr.]]=AF$7,Tbl.Kosten[[#This Row],[Totaal kosten]],"")</f>
        <v/>
      </c>
      <c r="AG133" s="158" t="str">
        <f>IF(Tbl.Kosten[[#This Row],[Pnr.]]=AG$7,Tbl.Kosten[[#This Row],[Totaal kosten]],"")</f>
        <v/>
      </c>
      <c r="AH133" s="158" t="str">
        <f>IF(Tbl.Kosten[[#This Row],[Pnr.]]=AH$7,Tbl.Kosten[[#This Row],[Totaal kosten]],"")</f>
        <v/>
      </c>
      <c r="AI133" s="158" t="str">
        <f>IF(Tbl.Kosten[[#This Row],[Pnr.]]=AI$7,Tbl.Kosten[[#This Row],[Totaal kosten]],"")</f>
        <v/>
      </c>
      <c r="AJ133" s="158" t="str">
        <f>IF(Tbl.Kosten[[#This Row],[Pnr.]]=AJ$7,Tbl.Kosten[[#This Row],[Totaal kosten]],"")</f>
        <v/>
      </c>
      <c r="AK133" s="158" t="str">
        <f>IF(Tbl.Kosten[[#This Row],[Pnr.]]=AK$7,Tbl.Kosten[[#This Row],[Totaal kosten]],"")</f>
        <v/>
      </c>
      <c r="AL133" s="158" t="str">
        <f>IF(Tbl.Kosten[[#This Row],[Pnr.]]=AL$7,Tbl.Kosten[[#This Row],[Totaal kosten]],"")</f>
        <v/>
      </c>
      <c r="AM133" s="158" t="str">
        <f>IF(Tbl.Kosten[[#This Row],[Pnr.]]=AM$7,Tbl.Kosten[[#This Row],[Totaal kosten]],"")</f>
        <v/>
      </c>
      <c r="AN133" s="158" t="str">
        <f>IF(Tbl.Kosten[[#This Row],[Pnr.]]=AN$7,Tbl.Kosten[[#This Row],[Totaal kosten]],"")</f>
        <v/>
      </c>
      <c r="AO133" s="158" t="str">
        <f>IF(Tbl.Kosten[[#This Row],[Pnr.]]=AO$7,Tbl.Kosten[[#This Row],[Totaal kosten]],"")</f>
        <v/>
      </c>
      <c r="AP133" s="158" t="str">
        <f>IF(Tbl.Kosten[[#This Row],[Pnr.]]=AP$7,Tbl.Kosten[[#This Row],[Totaal kosten]],"")</f>
        <v/>
      </c>
      <c r="AQ133" s="158" t="str">
        <f>IF(Tbl.Kosten[[#This Row],[Pnr.]]=AQ$7,Tbl.Kosten[[#This Row],[Totaal kosten]],"")</f>
        <v/>
      </c>
      <c r="AR133" s="158" t="str">
        <f>IF(Tbl.Kosten[[#This Row],[Pnr.]]=AR$7,Tbl.Kosten[[#This Row],[Totaal kosten]],"")</f>
        <v/>
      </c>
      <c r="AS133" s="158" t="str">
        <f>IF(Tbl.Kosten[[#This Row],[Pnr.]]=AS$7,Tbl.Kosten[[#This Row],[Totaal kosten]],"")</f>
        <v/>
      </c>
      <c r="AT133" s="158" t="str">
        <f>IF(Tbl.Kosten[[#This Row],[Pnr.]]=AT$7,Tbl.Kosten[[#This Row],[Totaal kosten]],"")</f>
        <v/>
      </c>
      <c r="AU133" s="158" t="str">
        <f>IF(Tbl.Kosten[[#This Row],[Pnr.]]=AU$7,Tbl.Kosten[[#This Row],[Totaal kosten]],"")</f>
        <v/>
      </c>
      <c r="AV133" s="158" t="str">
        <f>IF(Tbl.Kosten[[#This Row],[Pnr.]]=AV$7,Tbl.Kosten[[#This Row],[Totaal kosten]],"")</f>
        <v/>
      </c>
      <c r="AW133" s="158" t="str">
        <f>IF(Tbl.Kosten[[#This Row],[Pnr.]]=AW$7,Tbl.Kosten[[#This Row],[Totaal kosten]],"")</f>
        <v/>
      </c>
      <c r="AX133" s="158" t="str">
        <f>IF(Tbl.Kosten[[#This Row],[Pnr.]]=AX$7,Tbl.Kosten[[#This Row],[Totaal kosten]],"")</f>
        <v/>
      </c>
      <c r="AY133" s="158" t="str">
        <f>IF(Tbl.Kosten[[#This Row],[Pnr.]]=AY$7,Tbl.Kosten[[#This Row],[Totaal kosten]],"")</f>
        <v/>
      </c>
      <c r="AZ133" s="158" t="str">
        <f>IF(Tbl.Kosten[[#This Row],[Pnr.]]=AZ$7,Tbl.Kosten[[#This Row],[Totaal kosten]],"")</f>
        <v/>
      </c>
      <c r="BA133" s="158" t="str">
        <f>IF(Tbl.Kosten[[#This Row],[Pnr.]]=BA$7,Tbl.Kosten[[#This Row],[Totaal kosten]],"")</f>
        <v/>
      </c>
      <c r="BB133" s="158" t="str">
        <f>IF(Tbl.Kosten[[#This Row],[Pnr.]]=BB$7,Tbl.Kosten[[#This Row],[Totaal kosten]],"")</f>
        <v/>
      </c>
      <c r="BC133" s="158" t="str">
        <f>IF(Tbl.Kosten[[#This Row],[Pnr.]]=BC$7,Tbl.Kosten[[#This Row],[Totaal kosten]],"")</f>
        <v/>
      </c>
      <c r="BD133" s="158" t="str">
        <f>IF(Tbl.Kosten[[#This Row],[Pnr.]]=BD$7,Tbl.Kosten[[#This Row],[Totaal kosten]],"")</f>
        <v/>
      </c>
      <c r="BE133" s="158" t="str">
        <f>IF(Tbl.Kosten[[#This Row],[Pnr.]]=BE$7,Tbl.Kosten[[#This Row],[Totaal kosten]],"")</f>
        <v/>
      </c>
      <c r="BF133" s="158" t="str">
        <f>IF(Tbl.Kosten[[#This Row],[Pnr.]]=BF$7,Tbl.Kosten[[#This Row],[Totaal kosten]],"")</f>
        <v/>
      </c>
      <c r="BG133" s="158" t="str">
        <f>IF(Tbl.Kosten[[#This Row],[Pnr.]]=BG$7,Tbl.Kosten[[#This Row],[Totaal kosten]],"")</f>
        <v/>
      </c>
      <c r="BH133" s="158" t="str">
        <f>IF(Tbl.Kosten[[#This Row],[Pnr.]]=BH$7,Tbl.Kosten[[#This Row],[Totaal kosten]],"")</f>
        <v/>
      </c>
      <c r="BI133" s="158" t="str">
        <f>IF(Tbl.Kosten[[#This Row],[Pnr.]]=BI$7,Tbl.Kosten[[#This Row],[Totaal kosten]],"")</f>
        <v/>
      </c>
      <c r="BJ133" s="158" t="str">
        <f>IF(Tbl.Kosten[[#This Row],[Pnr.]]=BJ$7,Tbl.Kosten[[#This Row],[Totaal kosten]],"")</f>
        <v/>
      </c>
      <c r="BK133" s="158" t="str">
        <f>IF(Tbl.Kosten[[#This Row],[Pnr.]]=BK$7,Tbl.Kosten[[#This Row],[Totaal kosten]],"")</f>
        <v/>
      </c>
      <c r="BL133" s="158" t="str">
        <f>IF(Tbl.Kosten[[#This Row],[Pnr.]]=BL$7,Tbl.Kosten[[#This Row],[Totaal kosten]],"")</f>
        <v/>
      </c>
      <c r="BM133" s="158" t="str">
        <f>IF(Tbl.Kosten[[#This Row],[Pnr.]]=BM$7,Tbl.Kosten[[#This Row],[Totaal kosten]],"")</f>
        <v/>
      </c>
      <c r="BN133" s="158" t="str">
        <f>IF(Tbl.Kosten[[#This Row],[Pnr.]]=BN$7,Tbl.Kosten[[#This Row],[Totaal kosten]],"")</f>
        <v/>
      </c>
      <c r="BO133" s="158" t="str">
        <f>IF(Tbl.Kosten[[#This Row],[Pnr.]]=BO$7,Tbl.Kosten[[#This Row],[Totaal kosten]],"")</f>
        <v/>
      </c>
      <c r="BP133" s="158" t="str">
        <f>IF(Tbl.Kosten[[#This Row],[Pnr.]]=BP$7,Tbl.Kosten[[#This Row],[Totaal kosten]],"")</f>
        <v/>
      </c>
      <c r="BQ133" s="158" t="str">
        <f>IF(Tbl.Kosten[[#This Row],[Pnr.]]=BQ$7,Tbl.Kosten[[#This Row],[Totaal kosten]],"")</f>
        <v/>
      </c>
      <c r="BR133" s="158" t="str">
        <f>IF(Tbl.Kosten[[#This Row],[Pnr.]]=BR$7,Tbl.Kosten[[#This Row],[Totaal kosten]],"")</f>
        <v/>
      </c>
      <c r="BS133" s="158" t="str">
        <f>IF(Tbl.Kosten[[#This Row],[Pnr.]]=BS$7,Tbl.Kosten[[#This Row],[Totaal kosten]],"")</f>
        <v/>
      </c>
      <c r="BT133" s="158" t="str">
        <f>IF(Tbl.Kosten[[#This Row],[Pnr.]]=BT$7,Tbl.Kosten[[#This Row],[Totaal kosten]],"")</f>
        <v/>
      </c>
      <c r="BU133" s="158" t="str">
        <f>IF(Tbl.Kosten[[#This Row],[Pnr.]]=BU$7,Tbl.Kosten[[#This Row],[Totaal kosten]],"")</f>
        <v/>
      </c>
      <c r="BV133" s="158" t="str">
        <f>IF(Tbl.Kosten[[#This Row],[Pnr.]]=BV$7,Tbl.Kosten[[#This Row],[Totaal kosten]],"")</f>
        <v/>
      </c>
      <c r="BW133" s="158" t="str">
        <f>IF(Tbl.Kosten[[#This Row],[Pnr.]]=BW$7,Tbl.Kosten[[#This Row],[Totaal kosten]],"")</f>
        <v/>
      </c>
      <c r="BX133" s="158" t="str">
        <f>IFERROR(_xlfn.XLOOKUP(Tbl.Kosten[[#This Row],[Werkpakketcode]],Tbl.Werkpakketten[Werkpakketcode],Tbl.Werkpakketten[WPnr.],"",0,1),"")</f>
        <v/>
      </c>
      <c r="BY133" s="158" t="str">
        <f>IF(Tbl.Kosten[[#This Row],[WPnr.]]=BY$7,Tbl.Kosten[[#This Row],[Totaal kosten]],"")</f>
        <v/>
      </c>
      <c r="BZ133" s="158" t="str">
        <f>IF(Tbl.Kosten[[#This Row],[WPnr.]]=BZ$7,Tbl.Kosten[[#This Row],[Totaal kosten]],"")</f>
        <v/>
      </c>
      <c r="CA133" s="158" t="str">
        <f>IF(Tbl.Kosten[[#This Row],[WPnr.]]=CA$7,Tbl.Kosten[[#This Row],[Totaal kosten]],"")</f>
        <v/>
      </c>
      <c r="CB133" s="158" t="str">
        <f>IF(Tbl.Kosten[[#This Row],[WPnr.]]=CB$7,Tbl.Kosten[[#This Row],[Totaal kosten]],"")</f>
        <v/>
      </c>
      <c r="CC133" s="158" t="str">
        <f>IF(Tbl.Kosten[[#This Row],[WPnr.]]=CC$7,Tbl.Kosten[[#This Row],[Totaal kosten]],"")</f>
        <v/>
      </c>
      <c r="CD133" s="158" t="str">
        <f>IF(Tbl.Kosten[[#This Row],[WPnr.]]=CD$7,Tbl.Kosten[[#This Row],[Totaal kosten]],"")</f>
        <v/>
      </c>
      <c r="CE133" s="158" t="str">
        <f>IF(Tbl.Kosten[[#This Row],[WPnr.]]=CE$7,Tbl.Kosten[[#This Row],[Totaal kosten]],"")</f>
        <v/>
      </c>
      <c r="CF133" s="158" t="str">
        <f>IF(Tbl.Kosten[[#This Row],[WPnr.]]=CF$7,Tbl.Kosten[[#This Row],[Totaal kosten]],"")</f>
        <v/>
      </c>
      <c r="CG133" s="158" t="str">
        <f>IF(Tbl.Kosten[[#This Row],[WPnr.]]=CG$7,Tbl.Kosten[[#This Row],[Totaal kosten]],"")</f>
        <v/>
      </c>
      <c r="CH133" s="158" t="str">
        <f>IF(Tbl.Kosten[[#This Row],[WPnr.]]=CH$7,Tbl.Kosten[[#This Row],[Totaal kosten]],"")</f>
        <v/>
      </c>
      <c r="CI133" s="158" t="str">
        <f>IF(Tbl.Kosten[[#This Row],[WPnr.]]=CI$7,Tbl.Kosten[[#This Row],[Totaal kosten]],"")</f>
        <v/>
      </c>
      <c r="CJ133" s="158" t="str">
        <f>IF(Tbl.Kosten[[#This Row],[WPnr.]]=CJ$7,Tbl.Kosten[[#This Row],[Totaal kosten]],"")</f>
        <v/>
      </c>
      <c r="CK133" s="158" t="str">
        <f>IF(Tbl.Kosten[[#This Row],[WPnr.]]=CK$7,Tbl.Kosten[[#This Row],[Totaal kosten]],"")</f>
        <v/>
      </c>
      <c r="CL133" s="158" t="str">
        <f>IF(Tbl.Kosten[[#This Row],[WPnr.]]=CL$7,Tbl.Kosten[[#This Row],[Totaal kosten]],"")</f>
        <v/>
      </c>
      <c r="CM133" s="158" t="str">
        <f>IF(Tbl.Kosten[[#This Row],[WPnr.]]=CM$7,Tbl.Kosten[[#This Row],[Totaal kosten]],"")</f>
        <v/>
      </c>
      <c r="CN133" s="158" t="str">
        <f>IF(Tbl.Kosten[[#This Row],[WPnr.]]=CN$7,Tbl.Kosten[[#This Row],[Totaal kosten]],"")</f>
        <v/>
      </c>
      <c r="CO133" s="158" t="str">
        <f>IF(Tbl.Kosten[[#This Row],[WPnr.]]=CO$7,Tbl.Kosten[[#This Row],[Totaal kosten]],"")</f>
        <v/>
      </c>
      <c r="CP133" s="158" t="str">
        <f>IF(Tbl.Kosten[[#This Row],[WPnr.]]=CP$7,Tbl.Kosten[[#This Row],[Totaal kosten]],"")</f>
        <v/>
      </c>
      <c r="CQ133" s="158" t="str">
        <f>IF(Tbl.Kosten[[#This Row],[WPnr.]]=CQ$7,Tbl.Kosten[[#This Row],[Totaal kosten]],"")</f>
        <v/>
      </c>
      <c r="CR133" s="158" t="str">
        <f>IF(Tbl.Kosten[[#This Row],[WPnr.]]=CR$7,Tbl.Kosten[[#This Row],[Totaal kosten]],"")</f>
        <v/>
      </c>
      <c r="CS133" s="158" t="str">
        <f>IF(Tbl.Kosten[[#This Row],[WPnr.]]=CS$7,Tbl.Kosten[[#This Row],[Totaal kosten]],"")</f>
        <v/>
      </c>
      <c r="CT133" s="158" t="str">
        <f>IF(Tbl.Kosten[[#This Row],[WPnr.]]=CT$7,Tbl.Kosten[[#This Row],[Totaal kosten]],"")</f>
        <v/>
      </c>
      <c r="CU133" s="158" t="str">
        <f>IF(Tbl.Kosten[[#This Row],[WPnr.]]=CU$7,Tbl.Kosten[[#This Row],[Totaal kosten]],"")</f>
        <v/>
      </c>
      <c r="CV133" s="158" t="str">
        <f>IF(Tbl.Kosten[[#This Row],[WPnr.]]=CV$7,Tbl.Kosten[[#This Row],[Totaal kosten]],"")</f>
        <v/>
      </c>
      <c r="CW133" s="158" t="str">
        <f>IF(Tbl.Kosten[[#This Row],[WPnr.]]=CW$7,Tbl.Kosten[[#This Row],[Totaal kosten]],"")</f>
        <v/>
      </c>
      <c r="CX133" s="158" t="str">
        <f>IF(Tbl.Kosten[[#This Row],[WPnr.]]=CX$7,Tbl.Kosten[[#This Row],[Totaal kosten]],"")</f>
        <v/>
      </c>
      <c r="CY133" s="158" t="str">
        <f>IF(Tbl.Kosten[[#This Row],[WPnr.]]=CY$7,Tbl.Kosten[[#This Row],[Totaal kosten]],"")</f>
        <v/>
      </c>
      <c r="CZ133" s="158" t="str">
        <f>IF(Tbl.Kosten[[#This Row],[WPnr.]]=CZ$7,Tbl.Kosten[[#This Row],[Totaal kosten]],"")</f>
        <v/>
      </c>
      <c r="DA133" s="158" t="str">
        <f>IF(Tbl.Kosten[[#This Row],[WPnr.]]=DA$7,Tbl.Kosten[[#This Row],[Totaal kosten]],"")</f>
        <v/>
      </c>
      <c r="DB133" s="158" t="str">
        <f>IF(Tbl.Kosten[[#This Row],[WPnr.]]=DB$7,Tbl.Kosten[[#This Row],[Totaal kosten]],"")</f>
        <v/>
      </c>
      <c r="DC133" s="158" t="str">
        <f>IF(Tbl.Kosten[[#This Row],[WPnr.]]=DC$7,Tbl.Kosten[[#This Row],[Totaal kosten]],"")</f>
        <v/>
      </c>
      <c r="DD133" s="158" t="str">
        <f>IF(Tbl.Kosten[[#This Row],[WPnr.]]=DD$7,Tbl.Kosten[[#This Row],[Totaal kosten]],"")</f>
        <v/>
      </c>
      <c r="DE133" s="158" t="str">
        <f>IF(Tbl.Kosten[[#This Row],[WPnr.]]=DE$7,Tbl.Kosten[[#This Row],[Totaal kosten]],"")</f>
        <v/>
      </c>
      <c r="DF133" s="158" t="str">
        <f>IF(Tbl.Kosten[[#This Row],[WPnr.]]=DF$7,Tbl.Kosten[[#This Row],[Totaal kosten]],"")</f>
        <v/>
      </c>
      <c r="DG133" s="158" t="str">
        <f>IF(Tbl.Kosten[[#This Row],[WPnr.]]=DG$7,Tbl.Kosten[[#This Row],[Totaal kosten]],"")</f>
        <v/>
      </c>
      <c r="DH133" s="158" t="str">
        <f>IF(Tbl.Kosten[[#This Row],[WPnr.]]=DH$7,Tbl.Kosten[[#This Row],[Totaal kosten]],"")</f>
        <v/>
      </c>
      <c r="DI133" s="158" t="str">
        <f>IF(Tbl.Kosten[[#This Row],[WPnr.]]=DI$7,Tbl.Kosten[[#This Row],[Totaal kosten]],"")</f>
        <v/>
      </c>
      <c r="DJ133" s="158" t="str">
        <f>IF(Tbl.Kosten[[#This Row],[WPnr.]]=DJ$7,Tbl.Kosten[[#This Row],[Totaal kosten]],"")</f>
        <v/>
      </c>
      <c r="DK133" s="158" t="str">
        <f>IF(Tbl.Kosten[[#This Row],[WPnr.]]=DK$7,Tbl.Kosten[[#This Row],[Totaal kosten]],"")</f>
        <v/>
      </c>
      <c r="DL133" s="158" t="str">
        <f>IF(Tbl.Kosten[[#This Row],[WPnr.]]=DL$7,Tbl.Kosten[[#This Row],[Totaal kosten]],"")</f>
        <v/>
      </c>
      <c r="DM133" s="158" t="str">
        <f>IF(Tbl.Kosten[[#This Row],[WPnr.]]=DM$7,Tbl.Kosten[[#This Row],[Totaal kosten]],"")</f>
        <v/>
      </c>
      <c r="DN133" s="158" t="str">
        <f>IF(Tbl.Kosten[[#This Row],[WPnr.]]=DN$7,Tbl.Kosten[[#This Row],[Totaal kosten]],"")</f>
        <v/>
      </c>
      <c r="DO133" s="158" t="str">
        <f>IF(Tbl.Kosten[[#This Row],[WPnr.]]=DO$7,Tbl.Kosten[[#This Row],[Totaal kosten]],"")</f>
        <v/>
      </c>
      <c r="DP133" s="158" t="str">
        <f>IF(Tbl.Kosten[[#This Row],[WPnr.]]=DP$7,Tbl.Kosten[[#This Row],[Totaal kosten]],"")</f>
        <v/>
      </c>
      <c r="DQ133" s="158" t="str">
        <f>IF(Tbl.Kosten[[#This Row],[WPnr.]]=DQ$7,Tbl.Kosten[[#This Row],[Totaal kosten]],"")</f>
        <v/>
      </c>
      <c r="DR133" s="158" t="str">
        <f>IF(Tbl.Kosten[[#This Row],[WPnr.]]=DR$7,Tbl.Kosten[[#This Row],[Totaal kosten]],"")</f>
        <v/>
      </c>
      <c r="DS133" s="158" t="str">
        <f>IF(Tbl.Kosten[[#This Row],[WPnr.]]=DS$7,Tbl.Kosten[[#This Row],[Totaal kosten]],"")</f>
        <v/>
      </c>
      <c r="DT133" s="158" t="str">
        <f>IF(Tbl.Kosten[[#This Row],[WPnr.]]=DT$7,Tbl.Kosten[[#This Row],[Totaal kosten]],"")</f>
        <v/>
      </c>
      <c r="DU133" s="158" t="str">
        <f>IF(Tbl.Kosten[[#This Row],[WPnr.]]=DU$7,Tbl.Kosten[[#This Row],[Totaal kosten]],"")</f>
        <v/>
      </c>
      <c r="DV133" s="158" t="str">
        <f>IF(Tbl.Kosten[[#This Row],[WPnr.]]=DV$7,Tbl.Kosten[[#This Row],[Totaal kosten]],"")</f>
        <v/>
      </c>
      <c r="DW133" s="160" t="str">
        <f>IFERROR(_xlfn.XLOOKUP(Tbl.Kosten[[#This Row],[Kostensoort]],Tbl.Kostensoorten[Kostensoorten],Tbl.Kostensoorten[KSnr.],"",0,1),"")</f>
        <v/>
      </c>
      <c r="DX133" s="160" t="str">
        <f>IF(Tbl.Kosten[[#This Row],[KSnr.]]=DX$7,Tbl.Kosten[[#This Row],[Totaal kosten]],"")</f>
        <v/>
      </c>
      <c r="DY133" s="160" t="str">
        <f>IF(Tbl.Kosten[[#This Row],[KSnr.]]=DY$7,Tbl.Kosten[[#This Row],[Totaal kosten]],"")</f>
        <v/>
      </c>
      <c r="DZ133" s="160" t="str">
        <f>IF(Tbl.Kosten[[#This Row],[KSnr.]]=DZ$7,Tbl.Kosten[[#This Row],[Totaal kosten]],"")</f>
        <v/>
      </c>
      <c r="EA133" s="160" t="str">
        <f>IF(Tbl.Kosten[[#This Row],[KSnr.]]=EA$7,Tbl.Kosten[[#This Row],[Totaal kosten]],"")</f>
        <v/>
      </c>
      <c r="EB133" s="160" t="str">
        <f>IF(Tbl.Kosten[[#This Row],[KSnr.]]=EB$7,Tbl.Kosten[[#This Row],[Totaal kosten]],"")</f>
        <v/>
      </c>
      <c r="EC133" s="160" t="str">
        <f>IF(Tbl.Kosten[[#This Row],[KSnr.]]=EC$7,Tbl.Kosten[[#This Row],[Totaal kosten]],"")</f>
        <v/>
      </c>
      <c r="ED133" s="160" t="str">
        <f>IF(Tbl.Kosten[[#This Row],[KSnr.]]=ED$7,Tbl.Kosten[[#This Row],[Totaal kosten]],"")</f>
        <v/>
      </c>
      <c r="EE133" s="160" t="str">
        <f>IF(Tbl.Kosten[[#This Row],[KSnr.]]=EE$7,Tbl.Kosten[[#This Row],[Totaal kosten]],"")</f>
        <v/>
      </c>
      <c r="EF133" s="160" t="str">
        <f>IF(Tbl.Kosten[[#This Row],[KSnr.]]=EF$7,Tbl.Kosten[[#This Row],[Totaal kosten]],"")</f>
        <v/>
      </c>
      <c r="EG133" s="160" t="str">
        <f>IF(Tbl.Kosten[[#This Row],[KSnr.]]=EG$7,Tbl.Kosten[[#This Row],[Totaal kosten]],"")</f>
        <v/>
      </c>
      <c r="EH133" s="160" t="str">
        <f>IF(Tbl.Kosten[[#This Row],[KSnr.]]=EH$7,Tbl.Kosten[[#This Row],[Totaal kosten]],"")</f>
        <v/>
      </c>
      <c r="EI133" s="160" t="str">
        <f>IF(Tbl.Kosten[[#This Row],[KSnr.]]=EI$7,Tbl.Kosten[[#This Row],[Totaal kosten]],"")</f>
        <v/>
      </c>
      <c r="EJ133" s="160" t="str">
        <f>IF(Tbl.Kosten[[#This Row],[KSnr.]]=EJ$7,Tbl.Kosten[[#This Row],[Totaal kosten]],"")</f>
        <v/>
      </c>
      <c r="EK133" s="160" t="str">
        <f>IF(Tbl.Kosten[[#This Row],[KSnr.]]=EK$7,Tbl.Kosten[[#This Row],[Totaal kosten]],"")</f>
        <v/>
      </c>
      <c r="EL133" s="160" t="str">
        <f>IF(Tbl.Kosten[[#This Row],[KSnr.]]=EL$7,Tbl.Kosten[[#This Row],[Totaal kosten]],"")</f>
        <v/>
      </c>
      <c r="EM133" s="160" t="str">
        <f>IF(Tbl.Kosten[[#This Row],[KSnr.]]=EM$7,Tbl.Kosten[[#This Row],[Totaal kosten]],"")</f>
        <v/>
      </c>
      <c r="EN133" s="160" t="str">
        <f>IF(Tbl.Kosten[[#This Row],[KSnr.]]=EN$7,Tbl.Kosten[[#This Row],[Totaal kosten]],"")</f>
        <v/>
      </c>
      <c r="EO133" s="160" t="str">
        <f>IF(Tbl.Kosten[[#This Row],[KSnr.]]=EO$7,Tbl.Kosten[[#This Row],[Totaal kosten]],"")</f>
        <v/>
      </c>
      <c r="EP133" s="160" t="str">
        <f>IF(Tbl.Kosten[[#This Row],[KSnr.]]=EP$7,Tbl.Kosten[[#This Row],[Totaal kosten]],"")</f>
        <v/>
      </c>
      <c r="EQ133" s="160" t="str">
        <f>IF(Tbl.Kosten[[#This Row],[KSnr.]]=EQ$7,Tbl.Kosten[[#This Row],[Totaal kosten]],"")</f>
        <v/>
      </c>
      <c r="ER133" s="154" t="str">
        <f>IFERROR(_xlfn.XLOOKUP(Tbl.Kosten[[#This Row],[Subsidieactiviteit]],Tbl.Subsidiehoogte[Subsidieactiviteit],Tbl.Subsidiehoogte[SAnr.],"",0,1),"")</f>
        <v/>
      </c>
      <c r="ES133" s="160" t="str">
        <f>IF(Tbl.Kosten[[#This Row],[Sanr.]]=ES$7,Tbl.Kosten[[#This Row],[Totaal kosten]],"")</f>
        <v/>
      </c>
      <c r="ET133" s="160" t="str">
        <f>IF(Tbl.Kosten[[#This Row],[Sanr.]]=ET$7,Tbl.Kosten[[#This Row],[Totaal kosten]],"")</f>
        <v/>
      </c>
      <c r="EU133" s="160" t="str">
        <f>IF(Tbl.Kosten[[#This Row],[Sanr.]]=EU$7,Tbl.Kosten[[#This Row],[Totaal kosten]],"")</f>
        <v/>
      </c>
      <c r="EV133" s="160" t="str">
        <f>IF(Tbl.Kosten[[#This Row],[Sanr.]]=EV$7,Tbl.Kosten[[#This Row],[Totaal kosten]],"")</f>
        <v/>
      </c>
      <c r="EW133" s="160" t="str">
        <f>IF(Tbl.Kosten[[#This Row],[Sanr.]]=EW$7,Tbl.Kosten[[#This Row],[Totaal kosten]],"")</f>
        <v/>
      </c>
      <c r="EX133" s="160" t="str">
        <f>IF(Tbl.Kosten[[#This Row],[Sanr.]]=EX$7,Tbl.Kosten[[#This Row],[Totaal kosten]],"")</f>
        <v/>
      </c>
      <c r="EY133" s="160" t="str">
        <f>IF(Tbl.Kosten[[#This Row],[Sanr.]]=EY$7,Tbl.Kosten[[#This Row],[Totaal kosten]],"")</f>
        <v/>
      </c>
      <c r="EZ133" s="160" t="str">
        <f>IF(Tbl.Kosten[[#This Row],[Sanr.]]=EZ$7,Tbl.Kosten[[#This Row],[Totaal kosten]],"")</f>
        <v/>
      </c>
      <c r="FA133" s="160" t="str">
        <f>IF(Tbl.Kosten[[#This Row],[Sanr.]]=FA$7,Tbl.Kosten[[#This Row],[Totaal kosten]],"")</f>
        <v/>
      </c>
      <c r="FB133" s="160" t="str">
        <f>IF(Tbl.Kosten[[#This Row],[Sanr.]]=FB$7,Tbl.Kosten[[#This Row],[Totaal kosten]],"")</f>
        <v/>
      </c>
      <c r="FC133" s="160" t="str">
        <f>IF(Tbl.Kosten[[#This Row],[Sanr.]]=FC$7,Tbl.Kosten[[#This Row],[Totaal kosten]],"")</f>
        <v/>
      </c>
      <c r="FD133" s="160" t="str">
        <f>IF(Tbl.Kosten[[#This Row],[Sanr.]]=FD$7,Tbl.Kosten[[#This Row],[Totaal kosten]],"")</f>
        <v/>
      </c>
      <c r="FE133" s="160" t="str">
        <f>IF(Tbl.Kosten[[#This Row],[Sanr.]]=FE$7,Tbl.Kosten[[#This Row],[Totaal kosten]],"")</f>
        <v/>
      </c>
      <c r="FF133" s="160" t="str">
        <f>IF(Tbl.Kosten[[#This Row],[Sanr.]]=FF$7,Tbl.Kosten[[#This Row],[Totaal kosten]],"")</f>
        <v/>
      </c>
      <c r="FG133" s="160" t="str">
        <f>IF(Tbl.Kosten[[#This Row],[Sanr.]]=FG$7,Tbl.Kosten[[#This Row],[Totaal kosten]],"")</f>
        <v/>
      </c>
      <c r="FH133" s="160" t="str">
        <f>IF(Tbl.Kosten[[#This Row],[Sanr.]]=FH$7,Tbl.Kosten[[#This Row],[Totaal kosten]],"")</f>
        <v/>
      </c>
      <c r="FI133" s="160" t="str">
        <f>IF(Tbl.Kosten[[#This Row],[Sanr.]]=FI$7,Tbl.Kosten[[#This Row],[Totaal kosten]],"")</f>
        <v/>
      </c>
      <c r="FJ133" s="160" t="str">
        <f>IF(Tbl.Kosten[[#This Row],[Sanr.]]=FJ$7,Tbl.Kosten[[#This Row],[Totaal kosten]],"")</f>
        <v/>
      </c>
      <c r="FK133" s="160" t="str">
        <f>IF(Tbl.Kosten[[#This Row],[Sanr.]]=FK$7,Tbl.Kosten[[#This Row],[Totaal kosten]],"")</f>
        <v/>
      </c>
      <c r="FL133" s="160" t="str">
        <f>IF(Tbl.Kosten[[#This Row],[Sanr.]]=FL$7,Tbl.Kosten[[#This Row],[Totaal kosten]],"")</f>
        <v/>
      </c>
      <c r="FM133" s="160" t="str">
        <f>IF(Tbl.Kosten[[#This Row],[Sanr.]]=FM$7,Tbl.Kosten[[#This Row],[Totaal kosten]],"")</f>
        <v/>
      </c>
      <c r="FN133" s="160" t="str">
        <f>IF(Tbl.Kosten[[#This Row],[Sanr.]]=FN$7,Tbl.Kosten[[#This Row],[Totaal kosten]],"")</f>
        <v/>
      </c>
      <c r="FO133" s="160" t="str">
        <f>IF(Tbl.Kosten[[#This Row],[Sanr.]]=FO$7,Tbl.Kosten[[#This Row],[Totaal kosten]],"")</f>
        <v/>
      </c>
      <c r="FP133" s="160" t="str">
        <f>IF(Tbl.Kosten[[#This Row],[Sanr.]]=FP$7,Tbl.Kosten[[#This Row],[Totaal kosten]],"")</f>
        <v/>
      </c>
      <c r="FQ133" s="160" t="str">
        <f>IF(Tbl.Kosten[[#This Row],[Sanr.]]=FQ$7,Tbl.Kosten[[#This Row],[Totaal kosten]],"")</f>
        <v/>
      </c>
      <c r="FR133" s="160" t="str">
        <f>IF(Tbl.Kosten[[#This Row],[Sanr.]]=FR$7,Tbl.Kosten[[#This Row],[Totaal kosten]],"")</f>
        <v/>
      </c>
      <c r="FS133" s="160" t="str">
        <f>IF(Tbl.Kosten[[#This Row],[Sanr.]]=FS$7,Tbl.Kosten[[#This Row],[Totaal kosten]],"")</f>
        <v/>
      </c>
      <c r="FT133" s="160" t="str">
        <f>IF(Tbl.Kosten[[#This Row],[Sanr.]]=FT$7,Tbl.Kosten[[#This Row],[Totaal kosten]],"")</f>
        <v/>
      </c>
      <c r="FU133" s="160" t="str">
        <f>IF(Tbl.Kosten[[#This Row],[Sanr.]]=FU$7,Tbl.Kosten[[#This Row],[Totaal kosten]],"")</f>
        <v/>
      </c>
      <c r="FV133" s="160" t="str">
        <f>IF(Tbl.Kosten[[#This Row],[Sanr.]]=FV$7,Tbl.Kosten[[#This Row],[Totaal kosten]],"")</f>
        <v/>
      </c>
      <c r="FW133" s="160" t="str">
        <f>IFERROR(_xlfn.XLOOKUP(Tbl.Kosten[[#This Row],[Activiteitencode]],Tbl.Activiteiten[Activiteitcode],Tbl.Activiteiten[Anr.],"",0,1),"")</f>
        <v/>
      </c>
      <c r="FX133" s="181" t="str">
        <f>_xlfn.CONCAT(Tbl.Kosten[[#This Row],[Pnr.]],Tbl.Kosten[[#This Row],[Sanr.]])</f>
        <v>P1</v>
      </c>
      <c r="FY133" s="160">
        <f>Tbl.Kosten[[#This Row],[Totaal kosten]]-Tbl.Kosten[[#This Row],[Subsidie]]</f>
        <v>0</v>
      </c>
      <c r="FZ133" s="160">
        <f>IF(Tbl.Kosten[[#This Row],[Pnr.]]=FZ$7,Tbl.Kosten[[#This Row],[Te financieren]],"")</f>
        <v>0</v>
      </c>
      <c r="GA133" s="160" t="str">
        <f>IF(Tbl.Kosten[[#This Row],[Pnr.]]=GA$7,Tbl.Kosten[[#This Row],[Te financieren]],"")</f>
        <v/>
      </c>
      <c r="GB133" s="160" t="str">
        <f>IF(Tbl.Kosten[[#This Row],[Pnr.]]=GB$7,Tbl.Kosten[[#This Row],[Te financieren]],"")</f>
        <v/>
      </c>
      <c r="GC133" s="160" t="str">
        <f>IF(Tbl.Kosten[[#This Row],[Pnr.]]=GC$7,Tbl.Kosten[[#This Row],[Te financieren]],"")</f>
        <v/>
      </c>
      <c r="GD133" s="160" t="str">
        <f>IF(Tbl.Kosten[[#This Row],[Pnr.]]=GD$7,Tbl.Kosten[[#This Row],[Te financieren]],"")</f>
        <v/>
      </c>
      <c r="GE133" s="160" t="str">
        <f>IF(Tbl.Kosten[[#This Row],[Pnr.]]=GE$7,Tbl.Kosten[[#This Row],[Te financieren]],"")</f>
        <v/>
      </c>
      <c r="GF133" s="160" t="str">
        <f>IF(Tbl.Kosten[[#This Row],[Pnr.]]=GF$7,Tbl.Kosten[[#This Row],[Te financieren]],"")</f>
        <v/>
      </c>
      <c r="GG133" s="160" t="str">
        <f>IF(Tbl.Kosten[[#This Row],[Pnr.]]=GG$7,Tbl.Kosten[[#This Row],[Te financieren]],"")</f>
        <v/>
      </c>
      <c r="GH133" s="160" t="str">
        <f>IF(Tbl.Kosten[[#This Row],[Pnr.]]=GH$7,Tbl.Kosten[[#This Row],[Te financieren]],"")</f>
        <v/>
      </c>
      <c r="GI133" s="160" t="str">
        <f>IF(Tbl.Kosten[[#This Row],[Pnr.]]=GI$7,Tbl.Kosten[[#This Row],[Te financieren]],"")</f>
        <v/>
      </c>
      <c r="GJ133" s="160" t="str">
        <f>IF(Tbl.Kosten[[#This Row],[Pnr.]]=GJ$7,Tbl.Kosten[[#This Row],[Te financieren]],"")</f>
        <v/>
      </c>
      <c r="GK133" s="160" t="str">
        <f>IF(Tbl.Kosten[[#This Row],[Pnr.]]=GK$7,Tbl.Kosten[[#This Row],[Te financieren]],"")</f>
        <v/>
      </c>
      <c r="GL133" s="160" t="str">
        <f>IF(Tbl.Kosten[[#This Row],[Pnr.]]=GL$7,Tbl.Kosten[[#This Row],[Te financieren]],"")</f>
        <v/>
      </c>
      <c r="GM133" s="160" t="str">
        <f>IF(Tbl.Kosten[[#This Row],[Pnr.]]=GM$7,Tbl.Kosten[[#This Row],[Te financieren]],"")</f>
        <v/>
      </c>
      <c r="GN133" s="160" t="str">
        <f>IF(Tbl.Kosten[[#This Row],[Pnr.]]=GN$7,Tbl.Kosten[[#This Row],[Te financieren]],"")</f>
        <v/>
      </c>
      <c r="GO133" s="160" t="str">
        <f>IF(Tbl.Kosten[[#This Row],[Pnr.]]=GO$7,Tbl.Kosten[[#This Row],[Te financieren]],"")</f>
        <v/>
      </c>
      <c r="GP133" s="160" t="str">
        <f>IF(Tbl.Kosten[[#This Row],[Pnr.]]=GP$7,Tbl.Kosten[[#This Row],[Te financieren]],"")</f>
        <v/>
      </c>
      <c r="GQ133" s="160" t="str">
        <f>IF(Tbl.Kosten[[#This Row],[Pnr.]]=GQ$7,Tbl.Kosten[[#This Row],[Te financieren]],"")</f>
        <v/>
      </c>
      <c r="GR133" s="160" t="str">
        <f>IF(Tbl.Kosten[[#This Row],[Pnr.]]=GR$7,Tbl.Kosten[[#This Row],[Te financieren]],"")</f>
        <v/>
      </c>
      <c r="GS133" s="160" t="str">
        <f>IF(Tbl.Kosten[[#This Row],[Pnr.]]=GS$7,Tbl.Kosten[[#This Row],[Te financieren]],"")</f>
        <v/>
      </c>
      <c r="GT133" s="160" t="str">
        <f>IF(Tbl.Kosten[[#This Row],[Pnr.]]=GT$7,Tbl.Kosten[[#This Row],[Te financieren]],"")</f>
        <v/>
      </c>
      <c r="GU133" s="160" t="str">
        <f>IF(Tbl.Kosten[[#This Row],[Pnr.]]=GU$7,Tbl.Kosten[[#This Row],[Te financieren]],"")</f>
        <v/>
      </c>
      <c r="GV133" s="160" t="str">
        <f>IF(Tbl.Kosten[[#This Row],[Pnr.]]=GV$7,Tbl.Kosten[[#This Row],[Te financieren]],"")</f>
        <v/>
      </c>
      <c r="GW133" s="160" t="str">
        <f>IF(Tbl.Kosten[[#This Row],[Pnr.]]=GW$7,Tbl.Kosten[[#This Row],[Te financieren]],"")</f>
        <v/>
      </c>
      <c r="GX133" s="160" t="str">
        <f>IF(Tbl.Kosten[[#This Row],[Pnr.]]=GX$7,Tbl.Kosten[[#This Row],[Te financieren]],"")</f>
        <v/>
      </c>
      <c r="GY133" s="160" t="str">
        <f>IF(Tbl.Kosten[[#This Row],[Pnr.]]=GY$7,Tbl.Kosten[[#This Row],[Te financieren]],"")</f>
        <v/>
      </c>
      <c r="GZ133" s="160" t="str">
        <f>IF(Tbl.Kosten[[#This Row],[Pnr.]]=GZ$7,Tbl.Kosten[[#This Row],[Te financieren]],"")</f>
        <v/>
      </c>
      <c r="HA133" s="160" t="str">
        <f>IF(Tbl.Kosten[[#This Row],[Pnr.]]=HA$7,Tbl.Kosten[[#This Row],[Te financieren]],"")</f>
        <v/>
      </c>
      <c r="HB133" s="160" t="str">
        <f>IF(Tbl.Kosten[[#This Row],[Pnr.]]=HB$7,Tbl.Kosten[[#This Row],[Te financieren]],"")</f>
        <v/>
      </c>
      <c r="HC133" s="160" t="str">
        <f>IF(Tbl.Kosten[[#This Row],[Pnr.]]=HC$7,Tbl.Kosten[[#This Row],[Te financieren]],"")</f>
        <v/>
      </c>
      <c r="HD133" s="160" t="str">
        <f>IF(Tbl.Kosten[[#This Row],[Pnr.]]=HD$7,Tbl.Kosten[[#This Row],[Te financieren]],"")</f>
        <v/>
      </c>
      <c r="HE133" s="160" t="str">
        <f>IF(Tbl.Kosten[[#This Row],[Pnr.]]=HE$7,Tbl.Kosten[[#This Row],[Te financieren]],"")</f>
        <v/>
      </c>
      <c r="HF133" s="160" t="str">
        <f>IF(Tbl.Kosten[[#This Row],[Pnr.]]=HF$7,Tbl.Kosten[[#This Row],[Te financieren]],"")</f>
        <v/>
      </c>
      <c r="HG133" s="160" t="str">
        <f>IF(Tbl.Kosten[[#This Row],[Pnr.]]=HG$7,Tbl.Kosten[[#This Row],[Te financieren]],"")</f>
        <v/>
      </c>
      <c r="HH133" s="160" t="str">
        <f>IF(Tbl.Kosten[[#This Row],[Pnr.]]=HH$7,Tbl.Kosten[[#This Row],[Te financieren]],"")</f>
        <v/>
      </c>
      <c r="HI133" s="160" t="str">
        <f>IF(Tbl.Kosten[[#This Row],[Pnr.]]=HI$7,Tbl.Kosten[[#This Row],[Te financieren]],"")</f>
        <v/>
      </c>
      <c r="HJ133" s="160" t="str">
        <f>IF(Tbl.Kosten[[#This Row],[Pnr.]]=HJ$7,Tbl.Kosten[[#This Row],[Te financieren]],"")</f>
        <v/>
      </c>
      <c r="HK133" s="160" t="str">
        <f>IF(Tbl.Kosten[[#This Row],[Pnr.]]=HK$7,Tbl.Kosten[[#This Row],[Te financieren]],"")</f>
        <v/>
      </c>
      <c r="HL133" s="160" t="str">
        <f>IF(Tbl.Kosten[[#This Row],[Pnr.]]=HL$7,Tbl.Kosten[[#This Row],[Te financieren]],"")</f>
        <v/>
      </c>
      <c r="HM133" s="160" t="str">
        <f>IF(Tbl.Kosten[[#This Row],[Pnr.]]=HM$7,Tbl.Kosten[[#This Row],[Te financieren]],"")</f>
        <v/>
      </c>
      <c r="HN133" s="160" t="str">
        <f>IF(Tbl.Kosten[[#This Row],[Pnr.]]=HN$7,Tbl.Kosten[[#This Row],[Te financieren]],"")</f>
        <v/>
      </c>
      <c r="HO133" s="160" t="str">
        <f>IF(Tbl.Kosten[[#This Row],[Pnr.]]=HO$7,Tbl.Kosten[[#This Row],[Te financieren]],"")</f>
        <v/>
      </c>
      <c r="HP133" s="160" t="str">
        <f>IF(Tbl.Kosten[[#This Row],[Pnr.]]=HP$7,Tbl.Kosten[[#This Row],[Te financieren]],"")</f>
        <v/>
      </c>
      <c r="HQ133" s="160" t="str">
        <f>IF(Tbl.Kosten[[#This Row],[Pnr.]]=HQ$7,Tbl.Kosten[[#This Row],[Te financieren]],"")</f>
        <v/>
      </c>
      <c r="HR133" s="160" t="str">
        <f>IF(Tbl.Kosten[[#This Row],[Pnr.]]=HR$7,Tbl.Kosten[[#This Row],[Te financieren]],"")</f>
        <v/>
      </c>
      <c r="HS133" s="160" t="str">
        <f>IF(Tbl.Kosten[[#This Row],[Pnr.]]=HS$7,Tbl.Kosten[[#This Row],[Te financieren]],"")</f>
        <v/>
      </c>
      <c r="HT133" s="160" t="str">
        <f>IF(Tbl.Kosten[[#This Row],[Pnr.]]=HT$7,Tbl.Kosten[[#This Row],[Te financieren]],"")</f>
        <v/>
      </c>
      <c r="HU133" s="160" t="str">
        <f>IF(Tbl.Kosten[[#This Row],[Pnr.]]=HU$7,Tbl.Kosten[[#This Row],[Te financieren]],"")</f>
        <v/>
      </c>
      <c r="HV133" s="160" t="str">
        <f>IF(Tbl.Kosten[[#This Row],[Pnr.]]=HV$7,Tbl.Kosten[[#This Row],[Te financieren]],"")</f>
        <v/>
      </c>
      <c r="HW133" s="160" t="str">
        <f>IF(Tbl.Kosten[[#This Row],[Pnr.]]=HW$7,Tbl.Kosten[[#This Row],[Te financieren]],"")</f>
        <v/>
      </c>
    </row>
    <row r="134" spans="2:231" x14ac:dyDescent="0.3">
      <c r="B134" s="144"/>
      <c r="C134" s="147"/>
      <c r="D134" s="146"/>
      <c r="E134" s="147"/>
      <c r="F134" s="145"/>
      <c r="G134" s="11" t="str">
        <f>IF(Tbl.Kosten[[#This Row],[Medewerker e/o 
functie]]&lt;&gt;"",_xlfn.XLOOKUP(Tbl.Kosten[[#This Row],[Medewerker e/o 
functie]],Tbl.Uurtarief[Medewerker en/of functie],Tbl.Uurtarief[Uurtarief],"",0,1),"")</f>
        <v/>
      </c>
      <c r="H134" s="121">
        <f>IFERROR(Tbl.Kosten[[#This Row],[Uren]]*Tbl.Kosten[[#This Row],[Uurtarief]],0)</f>
        <v>0</v>
      </c>
      <c r="I134" s="119" t="str">
        <f>IF(Tbl.Kosten[[#This Row],[Subtotaal uren]]&lt;&gt;0,_xlfn.XLOOKUP(Tbl.Kosten[[#This Row],[Medewerker e/o 
functie]],Tbl.Uurtarief[Medewerker en/of functie],Tbl.Uurtarief[Kostensoort arbeid],"",0,1),"")</f>
        <v/>
      </c>
      <c r="J134" s="147"/>
      <c r="K134" s="145"/>
      <c r="L134" s="149" t="str">
        <f>IF(Tbl.Kosten[[#This Row],[Activum]]&lt;&gt;"",_xlfn.XLOOKUP(Tbl.Kosten[[#This Row],[Activum]],Tbl.Afschrijvingskosten[Activum],Tbl.Afschrijvingskosten[Tarief per afschrijvings-eenheid],"",0,1),"")</f>
        <v/>
      </c>
      <c r="M134" s="122">
        <f>IFERROR(Tbl.Kosten[[#This Row],[Een-
heden]]*Tbl.Kosten[[#This Row],[Afschrijvings-
tarief]],0)</f>
        <v>0</v>
      </c>
      <c r="N134" s="122" t="str">
        <f>IF(Tbl.Kosten[[#This Row],[Subtotaal afschrijving]]&lt;&gt;0,Lijsten!A132,"")</f>
        <v/>
      </c>
      <c r="O134" s="150"/>
      <c r="P134" s="145"/>
      <c r="Q134" s="148"/>
      <c r="R134" s="122">
        <f>IFERROR(Tbl.Kosten[[#This Row],[Aantal]]*Tbl.Kosten[[#This Row],[Tarief]],0)</f>
        <v>0</v>
      </c>
      <c r="S134" s="8">
        <f>IFERROR(Tbl.Kosten[[#This Row],[Subtotaal overige kosten]]+Tbl.Kosten[[#This Row],[Subtotaal uren]]+Tbl.Kosten[[#This Row],[Subtotaal afschrijving]],0)</f>
        <v>0</v>
      </c>
      <c r="T134" s="8">
        <f>IFERROR(Tbl.Kosten[[#This Row],[Totaal kosten]]*Tbl.Kosten[[#This Row],[Subsidie%]],0)</f>
        <v>0</v>
      </c>
      <c r="U134" s="4" t="str" cm="1">
        <f t="array" ref="U134">IFERROR(_xlfn.IFS(Tbl.Kosten[[#This Row],[Subtotaal uren]]&lt;&gt;0,Tbl.Kosten[[#This Row],[Kostensoort arbeid]],Tbl.Kosten[[#This Row],[Subtotaal afschrijving]]&lt;&gt;0,Tbl.Kosten[[#This Row],[Kostensoort afschrijving]],Tbl.Kosten[[#This Row],[Subtotaal overige kosten]]&lt;&gt;0,Tbl.Kosten[[#This Row],[Kostensoort overig]]),"")</f>
        <v/>
      </c>
      <c r="V134" s="4" t="str">
        <f>IFERROR(_xlfn.XLOOKUP(Tbl.Kosten[[#This Row],[Activiteitencode]],Tbl.Activiteiten[Activiteitcode],Tbl.Activiteiten[Werkpakketcode],"",0,1),"")</f>
        <v/>
      </c>
      <c r="W134" s="4" t="str">
        <f>IFERROR(_xlfn.XLOOKUP(Tbl.Kosten[[#This Row],[Werkpakketcode]],Tbl.Werkpakketten[Werkpakketcode],Tbl.Werkpakketten[Subsidiabele activiteit],"",0,1),"")</f>
        <v/>
      </c>
      <c r="X134" s="12">
        <f>IFERROR(_xlfn.XLOOKUP(Tbl.Kosten[[#This Row],[Sanr.]],Tbl.Subsidiehoogte[SAnr.],Tbl.Subsidiehoogte[Sub. Percentage],0,0,1),0)</f>
        <v>0</v>
      </c>
      <c r="Y134" s="154" t="str">
        <f>IFERROR(_xlfn.XLOOKUP(Tbl.Kosten[[#This Row],[Partnercode]],Tbl.Projectpartners[Partnercode],Tbl.Projectpartners[PNr.],"",0,1),"")</f>
        <v>P1</v>
      </c>
      <c r="Z134" s="158">
        <f>IF(Tbl.Kosten[[#This Row],[Pnr.]]=Z$7,Tbl.Kosten[[#This Row],[Totaal kosten]],"")</f>
        <v>0</v>
      </c>
      <c r="AA134" s="158" t="str">
        <f>IF(Tbl.Kosten[[#This Row],[Pnr.]]=AA$7,Tbl.Kosten[[#This Row],[Totaal kosten]],"")</f>
        <v/>
      </c>
      <c r="AB134" s="158" t="str">
        <f>IF(Tbl.Kosten[[#This Row],[Pnr.]]=AB$7,Tbl.Kosten[[#This Row],[Totaal kosten]],"")</f>
        <v/>
      </c>
      <c r="AC134" s="158" t="str">
        <f>IF(Tbl.Kosten[[#This Row],[Pnr.]]=AC$7,Tbl.Kosten[[#This Row],[Totaal kosten]],"")</f>
        <v/>
      </c>
      <c r="AD134" s="158" t="str">
        <f>IF(Tbl.Kosten[[#This Row],[Pnr.]]=AD$7,Tbl.Kosten[[#This Row],[Totaal kosten]],"")</f>
        <v/>
      </c>
      <c r="AE134" s="158" t="str">
        <f>IF(Tbl.Kosten[[#This Row],[Pnr.]]=AE$7,Tbl.Kosten[[#This Row],[Totaal kosten]],"")</f>
        <v/>
      </c>
      <c r="AF134" s="158" t="str">
        <f>IF(Tbl.Kosten[[#This Row],[Pnr.]]=AF$7,Tbl.Kosten[[#This Row],[Totaal kosten]],"")</f>
        <v/>
      </c>
      <c r="AG134" s="158" t="str">
        <f>IF(Tbl.Kosten[[#This Row],[Pnr.]]=AG$7,Tbl.Kosten[[#This Row],[Totaal kosten]],"")</f>
        <v/>
      </c>
      <c r="AH134" s="158" t="str">
        <f>IF(Tbl.Kosten[[#This Row],[Pnr.]]=AH$7,Tbl.Kosten[[#This Row],[Totaal kosten]],"")</f>
        <v/>
      </c>
      <c r="AI134" s="158" t="str">
        <f>IF(Tbl.Kosten[[#This Row],[Pnr.]]=AI$7,Tbl.Kosten[[#This Row],[Totaal kosten]],"")</f>
        <v/>
      </c>
      <c r="AJ134" s="158" t="str">
        <f>IF(Tbl.Kosten[[#This Row],[Pnr.]]=AJ$7,Tbl.Kosten[[#This Row],[Totaal kosten]],"")</f>
        <v/>
      </c>
      <c r="AK134" s="158" t="str">
        <f>IF(Tbl.Kosten[[#This Row],[Pnr.]]=AK$7,Tbl.Kosten[[#This Row],[Totaal kosten]],"")</f>
        <v/>
      </c>
      <c r="AL134" s="158" t="str">
        <f>IF(Tbl.Kosten[[#This Row],[Pnr.]]=AL$7,Tbl.Kosten[[#This Row],[Totaal kosten]],"")</f>
        <v/>
      </c>
      <c r="AM134" s="158" t="str">
        <f>IF(Tbl.Kosten[[#This Row],[Pnr.]]=AM$7,Tbl.Kosten[[#This Row],[Totaal kosten]],"")</f>
        <v/>
      </c>
      <c r="AN134" s="158" t="str">
        <f>IF(Tbl.Kosten[[#This Row],[Pnr.]]=AN$7,Tbl.Kosten[[#This Row],[Totaal kosten]],"")</f>
        <v/>
      </c>
      <c r="AO134" s="158" t="str">
        <f>IF(Tbl.Kosten[[#This Row],[Pnr.]]=AO$7,Tbl.Kosten[[#This Row],[Totaal kosten]],"")</f>
        <v/>
      </c>
      <c r="AP134" s="158" t="str">
        <f>IF(Tbl.Kosten[[#This Row],[Pnr.]]=AP$7,Tbl.Kosten[[#This Row],[Totaal kosten]],"")</f>
        <v/>
      </c>
      <c r="AQ134" s="158" t="str">
        <f>IF(Tbl.Kosten[[#This Row],[Pnr.]]=AQ$7,Tbl.Kosten[[#This Row],[Totaal kosten]],"")</f>
        <v/>
      </c>
      <c r="AR134" s="158" t="str">
        <f>IF(Tbl.Kosten[[#This Row],[Pnr.]]=AR$7,Tbl.Kosten[[#This Row],[Totaal kosten]],"")</f>
        <v/>
      </c>
      <c r="AS134" s="158" t="str">
        <f>IF(Tbl.Kosten[[#This Row],[Pnr.]]=AS$7,Tbl.Kosten[[#This Row],[Totaal kosten]],"")</f>
        <v/>
      </c>
      <c r="AT134" s="158" t="str">
        <f>IF(Tbl.Kosten[[#This Row],[Pnr.]]=AT$7,Tbl.Kosten[[#This Row],[Totaal kosten]],"")</f>
        <v/>
      </c>
      <c r="AU134" s="158" t="str">
        <f>IF(Tbl.Kosten[[#This Row],[Pnr.]]=AU$7,Tbl.Kosten[[#This Row],[Totaal kosten]],"")</f>
        <v/>
      </c>
      <c r="AV134" s="158" t="str">
        <f>IF(Tbl.Kosten[[#This Row],[Pnr.]]=AV$7,Tbl.Kosten[[#This Row],[Totaal kosten]],"")</f>
        <v/>
      </c>
      <c r="AW134" s="158" t="str">
        <f>IF(Tbl.Kosten[[#This Row],[Pnr.]]=AW$7,Tbl.Kosten[[#This Row],[Totaal kosten]],"")</f>
        <v/>
      </c>
      <c r="AX134" s="158" t="str">
        <f>IF(Tbl.Kosten[[#This Row],[Pnr.]]=AX$7,Tbl.Kosten[[#This Row],[Totaal kosten]],"")</f>
        <v/>
      </c>
      <c r="AY134" s="158" t="str">
        <f>IF(Tbl.Kosten[[#This Row],[Pnr.]]=AY$7,Tbl.Kosten[[#This Row],[Totaal kosten]],"")</f>
        <v/>
      </c>
      <c r="AZ134" s="158" t="str">
        <f>IF(Tbl.Kosten[[#This Row],[Pnr.]]=AZ$7,Tbl.Kosten[[#This Row],[Totaal kosten]],"")</f>
        <v/>
      </c>
      <c r="BA134" s="158" t="str">
        <f>IF(Tbl.Kosten[[#This Row],[Pnr.]]=BA$7,Tbl.Kosten[[#This Row],[Totaal kosten]],"")</f>
        <v/>
      </c>
      <c r="BB134" s="158" t="str">
        <f>IF(Tbl.Kosten[[#This Row],[Pnr.]]=BB$7,Tbl.Kosten[[#This Row],[Totaal kosten]],"")</f>
        <v/>
      </c>
      <c r="BC134" s="158" t="str">
        <f>IF(Tbl.Kosten[[#This Row],[Pnr.]]=BC$7,Tbl.Kosten[[#This Row],[Totaal kosten]],"")</f>
        <v/>
      </c>
      <c r="BD134" s="158" t="str">
        <f>IF(Tbl.Kosten[[#This Row],[Pnr.]]=BD$7,Tbl.Kosten[[#This Row],[Totaal kosten]],"")</f>
        <v/>
      </c>
      <c r="BE134" s="158" t="str">
        <f>IF(Tbl.Kosten[[#This Row],[Pnr.]]=BE$7,Tbl.Kosten[[#This Row],[Totaal kosten]],"")</f>
        <v/>
      </c>
      <c r="BF134" s="158" t="str">
        <f>IF(Tbl.Kosten[[#This Row],[Pnr.]]=BF$7,Tbl.Kosten[[#This Row],[Totaal kosten]],"")</f>
        <v/>
      </c>
      <c r="BG134" s="158" t="str">
        <f>IF(Tbl.Kosten[[#This Row],[Pnr.]]=BG$7,Tbl.Kosten[[#This Row],[Totaal kosten]],"")</f>
        <v/>
      </c>
      <c r="BH134" s="158" t="str">
        <f>IF(Tbl.Kosten[[#This Row],[Pnr.]]=BH$7,Tbl.Kosten[[#This Row],[Totaal kosten]],"")</f>
        <v/>
      </c>
      <c r="BI134" s="158" t="str">
        <f>IF(Tbl.Kosten[[#This Row],[Pnr.]]=BI$7,Tbl.Kosten[[#This Row],[Totaal kosten]],"")</f>
        <v/>
      </c>
      <c r="BJ134" s="158" t="str">
        <f>IF(Tbl.Kosten[[#This Row],[Pnr.]]=BJ$7,Tbl.Kosten[[#This Row],[Totaal kosten]],"")</f>
        <v/>
      </c>
      <c r="BK134" s="158" t="str">
        <f>IF(Tbl.Kosten[[#This Row],[Pnr.]]=BK$7,Tbl.Kosten[[#This Row],[Totaal kosten]],"")</f>
        <v/>
      </c>
      <c r="BL134" s="158" t="str">
        <f>IF(Tbl.Kosten[[#This Row],[Pnr.]]=BL$7,Tbl.Kosten[[#This Row],[Totaal kosten]],"")</f>
        <v/>
      </c>
      <c r="BM134" s="158" t="str">
        <f>IF(Tbl.Kosten[[#This Row],[Pnr.]]=BM$7,Tbl.Kosten[[#This Row],[Totaal kosten]],"")</f>
        <v/>
      </c>
      <c r="BN134" s="158" t="str">
        <f>IF(Tbl.Kosten[[#This Row],[Pnr.]]=BN$7,Tbl.Kosten[[#This Row],[Totaal kosten]],"")</f>
        <v/>
      </c>
      <c r="BO134" s="158" t="str">
        <f>IF(Tbl.Kosten[[#This Row],[Pnr.]]=BO$7,Tbl.Kosten[[#This Row],[Totaal kosten]],"")</f>
        <v/>
      </c>
      <c r="BP134" s="158" t="str">
        <f>IF(Tbl.Kosten[[#This Row],[Pnr.]]=BP$7,Tbl.Kosten[[#This Row],[Totaal kosten]],"")</f>
        <v/>
      </c>
      <c r="BQ134" s="158" t="str">
        <f>IF(Tbl.Kosten[[#This Row],[Pnr.]]=BQ$7,Tbl.Kosten[[#This Row],[Totaal kosten]],"")</f>
        <v/>
      </c>
      <c r="BR134" s="158" t="str">
        <f>IF(Tbl.Kosten[[#This Row],[Pnr.]]=BR$7,Tbl.Kosten[[#This Row],[Totaal kosten]],"")</f>
        <v/>
      </c>
      <c r="BS134" s="158" t="str">
        <f>IF(Tbl.Kosten[[#This Row],[Pnr.]]=BS$7,Tbl.Kosten[[#This Row],[Totaal kosten]],"")</f>
        <v/>
      </c>
      <c r="BT134" s="158" t="str">
        <f>IF(Tbl.Kosten[[#This Row],[Pnr.]]=BT$7,Tbl.Kosten[[#This Row],[Totaal kosten]],"")</f>
        <v/>
      </c>
      <c r="BU134" s="158" t="str">
        <f>IF(Tbl.Kosten[[#This Row],[Pnr.]]=BU$7,Tbl.Kosten[[#This Row],[Totaal kosten]],"")</f>
        <v/>
      </c>
      <c r="BV134" s="158" t="str">
        <f>IF(Tbl.Kosten[[#This Row],[Pnr.]]=BV$7,Tbl.Kosten[[#This Row],[Totaal kosten]],"")</f>
        <v/>
      </c>
      <c r="BW134" s="158" t="str">
        <f>IF(Tbl.Kosten[[#This Row],[Pnr.]]=BW$7,Tbl.Kosten[[#This Row],[Totaal kosten]],"")</f>
        <v/>
      </c>
      <c r="BX134" s="158" t="str">
        <f>IFERROR(_xlfn.XLOOKUP(Tbl.Kosten[[#This Row],[Werkpakketcode]],Tbl.Werkpakketten[Werkpakketcode],Tbl.Werkpakketten[WPnr.],"",0,1),"")</f>
        <v/>
      </c>
      <c r="BY134" s="158" t="str">
        <f>IF(Tbl.Kosten[[#This Row],[WPnr.]]=BY$7,Tbl.Kosten[[#This Row],[Totaal kosten]],"")</f>
        <v/>
      </c>
      <c r="BZ134" s="158" t="str">
        <f>IF(Tbl.Kosten[[#This Row],[WPnr.]]=BZ$7,Tbl.Kosten[[#This Row],[Totaal kosten]],"")</f>
        <v/>
      </c>
      <c r="CA134" s="158" t="str">
        <f>IF(Tbl.Kosten[[#This Row],[WPnr.]]=CA$7,Tbl.Kosten[[#This Row],[Totaal kosten]],"")</f>
        <v/>
      </c>
      <c r="CB134" s="158" t="str">
        <f>IF(Tbl.Kosten[[#This Row],[WPnr.]]=CB$7,Tbl.Kosten[[#This Row],[Totaal kosten]],"")</f>
        <v/>
      </c>
      <c r="CC134" s="158" t="str">
        <f>IF(Tbl.Kosten[[#This Row],[WPnr.]]=CC$7,Tbl.Kosten[[#This Row],[Totaal kosten]],"")</f>
        <v/>
      </c>
      <c r="CD134" s="158" t="str">
        <f>IF(Tbl.Kosten[[#This Row],[WPnr.]]=CD$7,Tbl.Kosten[[#This Row],[Totaal kosten]],"")</f>
        <v/>
      </c>
      <c r="CE134" s="158" t="str">
        <f>IF(Tbl.Kosten[[#This Row],[WPnr.]]=CE$7,Tbl.Kosten[[#This Row],[Totaal kosten]],"")</f>
        <v/>
      </c>
      <c r="CF134" s="158" t="str">
        <f>IF(Tbl.Kosten[[#This Row],[WPnr.]]=CF$7,Tbl.Kosten[[#This Row],[Totaal kosten]],"")</f>
        <v/>
      </c>
      <c r="CG134" s="158" t="str">
        <f>IF(Tbl.Kosten[[#This Row],[WPnr.]]=CG$7,Tbl.Kosten[[#This Row],[Totaal kosten]],"")</f>
        <v/>
      </c>
      <c r="CH134" s="158" t="str">
        <f>IF(Tbl.Kosten[[#This Row],[WPnr.]]=CH$7,Tbl.Kosten[[#This Row],[Totaal kosten]],"")</f>
        <v/>
      </c>
      <c r="CI134" s="158" t="str">
        <f>IF(Tbl.Kosten[[#This Row],[WPnr.]]=CI$7,Tbl.Kosten[[#This Row],[Totaal kosten]],"")</f>
        <v/>
      </c>
      <c r="CJ134" s="158" t="str">
        <f>IF(Tbl.Kosten[[#This Row],[WPnr.]]=CJ$7,Tbl.Kosten[[#This Row],[Totaal kosten]],"")</f>
        <v/>
      </c>
      <c r="CK134" s="158" t="str">
        <f>IF(Tbl.Kosten[[#This Row],[WPnr.]]=CK$7,Tbl.Kosten[[#This Row],[Totaal kosten]],"")</f>
        <v/>
      </c>
      <c r="CL134" s="158" t="str">
        <f>IF(Tbl.Kosten[[#This Row],[WPnr.]]=CL$7,Tbl.Kosten[[#This Row],[Totaal kosten]],"")</f>
        <v/>
      </c>
      <c r="CM134" s="158" t="str">
        <f>IF(Tbl.Kosten[[#This Row],[WPnr.]]=CM$7,Tbl.Kosten[[#This Row],[Totaal kosten]],"")</f>
        <v/>
      </c>
      <c r="CN134" s="158" t="str">
        <f>IF(Tbl.Kosten[[#This Row],[WPnr.]]=CN$7,Tbl.Kosten[[#This Row],[Totaal kosten]],"")</f>
        <v/>
      </c>
      <c r="CO134" s="158" t="str">
        <f>IF(Tbl.Kosten[[#This Row],[WPnr.]]=CO$7,Tbl.Kosten[[#This Row],[Totaal kosten]],"")</f>
        <v/>
      </c>
      <c r="CP134" s="158" t="str">
        <f>IF(Tbl.Kosten[[#This Row],[WPnr.]]=CP$7,Tbl.Kosten[[#This Row],[Totaal kosten]],"")</f>
        <v/>
      </c>
      <c r="CQ134" s="158" t="str">
        <f>IF(Tbl.Kosten[[#This Row],[WPnr.]]=CQ$7,Tbl.Kosten[[#This Row],[Totaal kosten]],"")</f>
        <v/>
      </c>
      <c r="CR134" s="158" t="str">
        <f>IF(Tbl.Kosten[[#This Row],[WPnr.]]=CR$7,Tbl.Kosten[[#This Row],[Totaal kosten]],"")</f>
        <v/>
      </c>
      <c r="CS134" s="158" t="str">
        <f>IF(Tbl.Kosten[[#This Row],[WPnr.]]=CS$7,Tbl.Kosten[[#This Row],[Totaal kosten]],"")</f>
        <v/>
      </c>
      <c r="CT134" s="158" t="str">
        <f>IF(Tbl.Kosten[[#This Row],[WPnr.]]=CT$7,Tbl.Kosten[[#This Row],[Totaal kosten]],"")</f>
        <v/>
      </c>
      <c r="CU134" s="158" t="str">
        <f>IF(Tbl.Kosten[[#This Row],[WPnr.]]=CU$7,Tbl.Kosten[[#This Row],[Totaal kosten]],"")</f>
        <v/>
      </c>
      <c r="CV134" s="158" t="str">
        <f>IF(Tbl.Kosten[[#This Row],[WPnr.]]=CV$7,Tbl.Kosten[[#This Row],[Totaal kosten]],"")</f>
        <v/>
      </c>
      <c r="CW134" s="158" t="str">
        <f>IF(Tbl.Kosten[[#This Row],[WPnr.]]=CW$7,Tbl.Kosten[[#This Row],[Totaal kosten]],"")</f>
        <v/>
      </c>
      <c r="CX134" s="158" t="str">
        <f>IF(Tbl.Kosten[[#This Row],[WPnr.]]=CX$7,Tbl.Kosten[[#This Row],[Totaal kosten]],"")</f>
        <v/>
      </c>
      <c r="CY134" s="158" t="str">
        <f>IF(Tbl.Kosten[[#This Row],[WPnr.]]=CY$7,Tbl.Kosten[[#This Row],[Totaal kosten]],"")</f>
        <v/>
      </c>
      <c r="CZ134" s="158" t="str">
        <f>IF(Tbl.Kosten[[#This Row],[WPnr.]]=CZ$7,Tbl.Kosten[[#This Row],[Totaal kosten]],"")</f>
        <v/>
      </c>
      <c r="DA134" s="158" t="str">
        <f>IF(Tbl.Kosten[[#This Row],[WPnr.]]=DA$7,Tbl.Kosten[[#This Row],[Totaal kosten]],"")</f>
        <v/>
      </c>
      <c r="DB134" s="158" t="str">
        <f>IF(Tbl.Kosten[[#This Row],[WPnr.]]=DB$7,Tbl.Kosten[[#This Row],[Totaal kosten]],"")</f>
        <v/>
      </c>
      <c r="DC134" s="158" t="str">
        <f>IF(Tbl.Kosten[[#This Row],[WPnr.]]=DC$7,Tbl.Kosten[[#This Row],[Totaal kosten]],"")</f>
        <v/>
      </c>
      <c r="DD134" s="158" t="str">
        <f>IF(Tbl.Kosten[[#This Row],[WPnr.]]=DD$7,Tbl.Kosten[[#This Row],[Totaal kosten]],"")</f>
        <v/>
      </c>
      <c r="DE134" s="158" t="str">
        <f>IF(Tbl.Kosten[[#This Row],[WPnr.]]=DE$7,Tbl.Kosten[[#This Row],[Totaal kosten]],"")</f>
        <v/>
      </c>
      <c r="DF134" s="158" t="str">
        <f>IF(Tbl.Kosten[[#This Row],[WPnr.]]=DF$7,Tbl.Kosten[[#This Row],[Totaal kosten]],"")</f>
        <v/>
      </c>
      <c r="DG134" s="158" t="str">
        <f>IF(Tbl.Kosten[[#This Row],[WPnr.]]=DG$7,Tbl.Kosten[[#This Row],[Totaal kosten]],"")</f>
        <v/>
      </c>
      <c r="DH134" s="158" t="str">
        <f>IF(Tbl.Kosten[[#This Row],[WPnr.]]=DH$7,Tbl.Kosten[[#This Row],[Totaal kosten]],"")</f>
        <v/>
      </c>
      <c r="DI134" s="158" t="str">
        <f>IF(Tbl.Kosten[[#This Row],[WPnr.]]=DI$7,Tbl.Kosten[[#This Row],[Totaal kosten]],"")</f>
        <v/>
      </c>
      <c r="DJ134" s="158" t="str">
        <f>IF(Tbl.Kosten[[#This Row],[WPnr.]]=DJ$7,Tbl.Kosten[[#This Row],[Totaal kosten]],"")</f>
        <v/>
      </c>
      <c r="DK134" s="158" t="str">
        <f>IF(Tbl.Kosten[[#This Row],[WPnr.]]=DK$7,Tbl.Kosten[[#This Row],[Totaal kosten]],"")</f>
        <v/>
      </c>
      <c r="DL134" s="158" t="str">
        <f>IF(Tbl.Kosten[[#This Row],[WPnr.]]=DL$7,Tbl.Kosten[[#This Row],[Totaal kosten]],"")</f>
        <v/>
      </c>
      <c r="DM134" s="158" t="str">
        <f>IF(Tbl.Kosten[[#This Row],[WPnr.]]=DM$7,Tbl.Kosten[[#This Row],[Totaal kosten]],"")</f>
        <v/>
      </c>
      <c r="DN134" s="158" t="str">
        <f>IF(Tbl.Kosten[[#This Row],[WPnr.]]=DN$7,Tbl.Kosten[[#This Row],[Totaal kosten]],"")</f>
        <v/>
      </c>
      <c r="DO134" s="158" t="str">
        <f>IF(Tbl.Kosten[[#This Row],[WPnr.]]=DO$7,Tbl.Kosten[[#This Row],[Totaal kosten]],"")</f>
        <v/>
      </c>
      <c r="DP134" s="158" t="str">
        <f>IF(Tbl.Kosten[[#This Row],[WPnr.]]=DP$7,Tbl.Kosten[[#This Row],[Totaal kosten]],"")</f>
        <v/>
      </c>
      <c r="DQ134" s="158" t="str">
        <f>IF(Tbl.Kosten[[#This Row],[WPnr.]]=DQ$7,Tbl.Kosten[[#This Row],[Totaal kosten]],"")</f>
        <v/>
      </c>
      <c r="DR134" s="158" t="str">
        <f>IF(Tbl.Kosten[[#This Row],[WPnr.]]=DR$7,Tbl.Kosten[[#This Row],[Totaal kosten]],"")</f>
        <v/>
      </c>
      <c r="DS134" s="158" t="str">
        <f>IF(Tbl.Kosten[[#This Row],[WPnr.]]=DS$7,Tbl.Kosten[[#This Row],[Totaal kosten]],"")</f>
        <v/>
      </c>
      <c r="DT134" s="158" t="str">
        <f>IF(Tbl.Kosten[[#This Row],[WPnr.]]=DT$7,Tbl.Kosten[[#This Row],[Totaal kosten]],"")</f>
        <v/>
      </c>
      <c r="DU134" s="158" t="str">
        <f>IF(Tbl.Kosten[[#This Row],[WPnr.]]=DU$7,Tbl.Kosten[[#This Row],[Totaal kosten]],"")</f>
        <v/>
      </c>
      <c r="DV134" s="158" t="str">
        <f>IF(Tbl.Kosten[[#This Row],[WPnr.]]=DV$7,Tbl.Kosten[[#This Row],[Totaal kosten]],"")</f>
        <v/>
      </c>
      <c r="DW134" s="160" t="str">
        <f>IFERROR(_xlfn.XLOOKUP(Tbl.Kosten[[#This Row],[Kostensoort]],Tbl.Kostensoorten[Kostensoorten],Tbl.Kostensoorten[KSnr.],"",0,1),"")</f>
        <v/>
      </c>
      <c r="DX134" s="160" t="str">
        <f>IF(Tbl.Kosten[[#This Row],[KSnr.]]=DX$7,Tbl.Kosten[[#This Row],[Totaal kosten]],"")</f>
        <v/>
      </c>
      <c r="DY134" s="160" t="str">
        <f>IF(Tbl.Kosten[[#This Row],[KSnr.]]=DY$7,Tbl.Kosten[[#This Row],[Totaal kosten]],"")</f>
        <v/>
      </c>
      <c r="DZ134" s="160" t="str">
        <f>IF(Tbl.Kosten[[#This Row],[KSnr.]]=DZ$7,Tbl.Kosten[[#This Row],[Totaal kosten]],"")</f>
        <v/>
      </c>
      <c r="EA134" s="160" t="str">
        <f>IF(Tbl.Kosten[[#This Row],[KSnr.]]=EA$7,Tbl.Kosten[[#This Row],[Totaal kosten]],"")</f>
        <v/>
      </c>
      <c r="EB134" s="160" t="str">
        <f>IF(Tbl.Kosten[[#This Row],[KSnr.]]=EB$7,Tbl.Kosten[[#This Row],[Totaal kosten]],"")</f>
        <v/>
      </c>
      <c r="EC134" s="160" t="str">
        <f>IF(Tbl.Kosten[[#This Row],[KSnr.]]=EC$7,Tbl.Kosten[[#This Row],[Totaal kosten]],"")</f>
        <v/>
      </c>
      <c r="ED134" s="160" t="str">
        <f>IF(Tbl.Kosten[[#This Row],[KSnr.]]=ED$7,Tbl.Kosten[[#This Row],[Totaal kosten]],"")</f>
        <v/>
      </c>
      <c r="EE134" s="160" t="str">
        <f>IF(Tbl.Kosten[[#This Row],[KSnr.]]=EE$7,Tbl.Kosten[[#This Row],[Totaal kosten]],"")</f>
        <v/>
      </c>
      <c r="EF134" s="160" t="str">
        <f>IF(Tbl.Kosten[[#This Row],[KSnr.]]=EF$7,Tbl.Kosten[[#This Row],[Totaal kosten]],"")</f>
        <v/>
      </c>
      <c r="EG134" s="160" t="str">
        <f>IF(Tbl.Kosten[[#This Row],[KSnr.]]=EG$7,Tbl.Kosten[[#This Row],[Totaal kosten]],"")</f>
        <v/>
      </c>
      <c r="EH134" s="160" t="str">
        <f>IF(Tbl.Kosten[[#This Row],[KSnr.]]=EH$7,Tbl.Kosten[[#This Row],[Totaal kosten]],"")</f>
        <v/>
      </c>
      <c r="EI134" s="160" t="str">
        <f>IF(Tbl.Kosten[[#This Row],[KSnr.]]=EI$7,Tbl.Kosten[[#This Row],[Totaal kosten]],"")</f>
        <v/>
      </c>
      <c r="EJ134" s="160" t="str">
        <f>IF(Tbl.Kosten[[#This Row],[KSnr.]]=EJ$7,Tbl.Kosten[[#This Row],[Totaal kosten]],"")</f>
        <v/>
      </c>
      <c r="EK134" s="160" t="str">
        <f>IF(Tbl.Kosten[[#This Row],[KSnr.]]=EK$7,Tbl.Kosten[[#This Row],[Totaal kosten]],"")</f>
        <v/>
      </c>
      <c r="EL134" s="160" t="str">
        <f>IF(Tbl.Kosten[[#This Row],[KSnr.]]=EL$7,Tbl.Kosten[[#This Row],[Totaal kosten]],"")</f>
        <v/>
      </c>
      <c r="EM134" s="160" t="str">
        <f>IF(Tbl.Kosten[[#This Row],[KSnr.]]=EM$7,Tbl.Kosten[[#This Row],[Totaal kosten]],"")</f>
        <v/>
      </c>
      <c r="EN134" s="160" t="str">
        <f>IF(Tbl.Kosten[[#This Row],[KSnr.]]=EN$7,Tbl.Kosten[[#This Row],[Totaal kosten]],"")</f>
        <v/>
      </c>
      <c r="EO134" s="160" t="str">
        <f>IF(Tbl.Kosten[[#This Row],[KSnr.]]=EO$7,Tbl.Kosten[[#This Row],[Totaal kosten]],"")</f>
        <v/>
      </c>
      <c r="EP134" s="160" t="str">
        <f>IF(Tbl.Kosten[[#This Row],[KSnr.]]=EP$7,Tbl.Kosten[[#This Row],[Totaal kosten]],"")</f>
        <v/>
      </c>
      <c r="EQ134" s="160" t="str">
        <f>IF(Tbl.Kosten[[#This Row],[KSnr.]]=EQ$7,Tbl.Kosten[[#This Row],[Totaal kosten]],"")</f>
        <v/>
      </c>
      <c r="ER134" s="154" t="str">
        <f>IFERROR(_xlfn.XLOOKUP(Tbl.Kosten[[#This Row],[Subsidieactiviteit]],Tbl.Subsidiehoogte[Subsidieactiviteit],Tbl.Subsidiehoogte[SAnr.],"",0,1),"")</f>
        <v/>
      </c>
      <c r="ES134" s="160" t="str">
        <f>IF(Tbl.Kosten[[#This Row],[Sanr.]]=ES$7,Tbl.Kosten[[#This Row],[Totaal kosten]],"")</f>
        <v/>
      </c>
      <c r="ET134" s="160" t="str">
        <f>IF(Tbl.Kosten[[#This Row],[Sanr.]]=ET$7,Tbl.Kosten[[#This Row],[Totaal kosten]],"")</f>
        <v/>
      </c>
      <c r="EU134" s="160" t="str">
        <f>IF(Tbl.Kosten[[#This Row],[Sanr.]]=EU$7,Tbl.Kosten[[#This Row],[Totaal kosten]],"")</f>
        <v/>
      </c>
      <c r="EV134" s="160" t="str">
        <f>IF(Tbl.Kosten[[#This Row],[Sanr.]]=EV$7,Tbl.Kosten[[#This Row],[Totaal kosten]],"")</f>
        <v/>
      </c>
      <c r="EW134" s="160" t="str">
        <f>IF(Tbl.Kosten[[#This Row],[Sanr.]]=EW$7,Tbl.Kosten[[#This Row],[Totaal kosten]],"")</f>
        <v/>
      </c>
      <c r="EX134" s="160" t="str">
        <f>IF(Tbl.Kosten[[#This Row],[Sanr.]]=EX$7,Tbl.Kosten[[#This Row],[Totaal kosten]],"")</f>
        <v/>
      </c>
      <c r="EY134" s="160" t="str">
        <f>IF(Tbl.Kosten[[#This Row],[Sanr.]]=EY$7,Tbl.Kosten[[#This Row],[Totaal kosten]],"")</f>
        <v/>
      </c>
      <c r="EZ134" s="160" t="str">
        <f>IF(Tbl.Kosten[[#This Row],[Sanr.]]=EZ$7,Tbl.Kosten[[#This Row],[Totaal kosten]],"")</f>
        <v/>
      </c>
      <c r="FA134" s="160" t="str">
        <f>IF(Tbl.Kosten[[#This Row],[Sanr.]]=FA$7,Tbl.Kosten[[#This Row],[Totaal kosten]],"")</f>
        <v/>
      </c>
      <c r="FB134" s="160" t="str">
        <f>IF(Tbl.Kosten[[#This Row],[Sanr.]]=FB$7,Tbl.Kosten[[#This Row],[Totaal kosten]],"")</f>
        <v/>
      </c>
      <c r="FC134" s="160" t="str">
        <f>IF(Tbl.Kosten[[#This Row],[Sanr.]]=FC$7,Tbl.Kosten[[#This Row],[Totaal kosten]],"")</f>
        <v/>
      </c>
      <c r="FD134" s="160" t="str">
        <f>IF(Tbl.Kosten[[#This Row],[Sanr.]]=FD$7,Tbl.Kosten[[#This Row],[Totaal kosten]],"")</f>
        <v/>
      </c>
      <c r="FE134" s="160" t="str">
        <f>IF(Tbl.Kosten[[#This Row],[Sanr.]]=FE$7,Tbl.Kosten[[#This Row],[Totaal kosten]],"")</f>
        <v/>
      </c>
      <c r="FF134" s="160" t="str">
        <f>IF(Tbl.Kosten[[#This Row],[Sanr.]]=FF$7,Tbl.Kosten[[#This Row],[Totaal kosten]],"")</f>
        <v/>
      </c>
      <c r="FG134" s="160" t="str">
        <f>IF(Tbl.Kosten[[#This Row],[Sanr.]]=FG$7,Tbl.Kosten[[#This Row],[Totaal kosten]],"")</f>
        <v/>
      </c>
      <c r="FH134" s="160" t="str">
        <f>IF(Tbl.Kosten[[#This Row],[Sanr.]]=FH$7,Tbl.Kosten[[#This Row],[Totaal kosten]],"")</f>
        <v/>
      </c>
      <c r="FI134" s="160" t="str">
        <f>IF(Tbl.Kosten[[#This Row],[Sanr.]]=FI$7,Tbl.Kosten[[#This Row],[Totaal kosten]],"")</f>
        <v/>
      </c>
      <c r="FJ134" s="160" t="str">
        <f>IF(Tbl.Kosten[[#This Row],[Sanr.]]=FJ$7,Tbl.Kosten[[#This Row],[Totaal kosten]],"")</f>
        <v/>
      </c>
      <c r="FK134" s="160" t="str">
        <f>IF(Tbl.Kosten[[#This Row],[Sanr.]]=FK$7,Tbl.Kosten[[#This Row],[Totaal kosten]],"")</f>
        <v/>
      </c>
      <c r="FL134" s="160" t="str">
        <f>IF(Tbl.Kosten[[#This Row],[Sanr.]]=FL$7,Tbl.Kosten[[#This Row],[Totaal kosten]],"")</f>
        <v/>
      </c>
      <c r="FM134" s="160" t="str">
        <f>IF(Tbl.Kosten[[#This Row],[Sanr.]]=FM$7,Tbl.Kosten[[#This Row],[Totaal kosten]],"")</f>
        <v/>
      </c>
      <c r="FN134" s="160" t="str">
        <f>IF(Tbl.Kosten[[#This Row],[Sanr.]]=FN$7,Tbl.Kosten[[#This Row],[Totaal kosten]],"")</f>
        <v/>
      </c>
      <c r="FO134" s="160" t="str">
        <f>IF(Tbl.Kosten[[#This Row],[Sanr.]]=FO$7,Tbl.Kosten[[#This Row],[Totaal kosten]],"")</f>
        <v/>
      </c>
      <c r="FP134" s="160" t="str">
        <f>IF(Tbl.Kosten[[#This Row],[Sanr.]]=FP$7,Tbl.Kosten[[#This Row],[Totaal kosten]],"")</f>
        <v/>
      </c>
      <c r="FQ134" s="160" t="str">
        <f>IF(Tbl.Kosten[[#This Row],[Sanr.]]=FQ$7,Tbl.Kosten[[#This Row],[Totaal kosten]],"")</f>
        <v/>
      </c>
      <c r="FR134" s="160" t="str">
        <f>IF(Tbl.Kosten[[#This Row],[Sanr.]]=FR$7,Tbl.Kosten[[#This Row],[Totaal kosten]],"")</f>
        <v/>
      </c>
      <c r="FS134" s="160" t="str">
        <f>IF(Tbl.Kosten[[#This Row],[Sanr.]]=FS$7,Tbl.Kosten[[#This Row],[Totaal kosten]],"")</f>
        <v/>
      </c>
      <c r="FT134" s="160" t="str">
        <f>IF(Tbl.Kosten[[#This Row],[Sanr.]]=FT$7,Tbl.Kosten[[#This Row],[Totaal kosten]],"")</f>
        <v/>
      </c>
      <c r="FU134" s="160" t="str">
        <f>IF(Tbl.Kosten[[#This Row],[Sanr.]]=FU$7,Tbl.Kosten[[#This Row],[Totaal kosten]],"")</f>
        <v/>
      </c>
      <c r="FV134" s="160" t="str">
        <f>IF(Tbl.Kosten[[#This Row],[Sanr.]]=FV$7,Tbl.Kosten[[#This Row],[Totaal kosten]],"")</f>
        <v/>
      </c>
      <c r="FW134" s="160" t="str">
        <f>IFERROR(_xlfn.XLOOKUP(Tbl.Kosten[[#This Row],[Activiteitencode]],Tbl.Activiteiten[Activiteitcode],Tbl.Activiteiten[Anr.],"",0,1),"")</f>
        <v/>
      </c>
      <c r="FX134" s="181" t="str">
        <f>_xlfn.CONCAT(Tbl.Kosten[[#This Row],[Pnr.]],Tbl.Kosten[[#This Row],[Sanr.]])</f>
        <v>P1</v>
      </c>
      <c r="FY134" s="160">
        <f>Tbl.Kosten[[#This Row],[Totaal kosten]]-Tbl.Kosten[[#This Row],[Subsidie]]</f>
        <v>0</v>
      </c>
      <c r="FZ134" s="160">
        <f>IF(Tbl.Kosten[[#This Row],[Pnr.]]=FZ$7,Tbl.Kosten[[#This Row],[Te financieren]],"")</f>
        <v>0</v>
      </c>
      <c r="GA134" s="160" t="str">
        <f>IF(Tbl.Kosten[[#This Row],[Pnr.]]=GA$7,Tbl.Kosten[[#This Row],[Te financieren]],"")</f>
        <v/>
      </c>
      <c r="GB134" s="160" t="str">
        <f>IF(Tbl.Kosten[[#This Row],[Pnr.]]=GB$7,Tbl.Kosten[[#This Row],[Te financieren]],"")</f>
        <v/>
      </c>
      <c r="GC134" s="160" t="str">
        <f>IF(Tbl.Kosten[[#This Row],[Pnr.]]=GC$7,Tbl.Kosten[[#This Row],[Te financieren]],"")</f>
        <v/>
      </c>
      <c r="GD134" s="160" t="str">
        <f>IF(Tbl.Kosten[[#This Row],[Pnr.]]=GD$7,Tbl.Kosten[[#This Row],[Te financieren]],"")</f>
        <v/>
      </c>
      <c r="GE134" s="160" t="str">
        <f>IF(Tbl.Kosten[[#This Row],[Pnr.]]=GE$7,Tbl.Kosten[[#This Row],[Te financieren]],"")</f>
        <v/>
      </c>
      <c r="GF134" s="160" t="str">
        <f>IF(Tbl.Kosten[[#This Row],[Pnr.]]=GF$7,Tbl.Kosten[[#This Row],[Te financieren]],"")</f>
        <v/>
      </c>
      <c r="GG134" s="160" t="str">
        <f>IF(Tbl.Kosten[[#This Row],[Pnr.]]=GG$7,Tbl.Kosten[[#This Row],[Te financieren]],"")</f>
        <v/>
      </c>
      <c r="GH134" s="160" t="str">
        <f>IF(Tbl.Kosten[[#This Row],[Pnr.]]=GH$7,Tbl.Kosten[[#This Row],[Te financieren]],"")</f>
        <v/>
      </c>
      <c r="GI134" s="160" t="str">
        <f>IF(Tbl.Kosten[[#This Row],[Pnr.]]=GI$7,Tbl.Kosten[[#This Row],[Te financieren]],"")</f>
        <v/>
      </c>
      <c r="GJ134" s="160" t="str">
        <f>IF(Tbl.Kosten[[#This Row],[Pnr.]]=GJ$7,Tbl.Kosten[[#This Row],[Te financieren]],"")</f>
        <v/>
      </c>
      <c r="GK134" s="160" t="str">
        <f>IF(Tbl.Kosten[[#This Row],[Pnr.]]=GK$7,Tbl.Kosten[[#This Row],[Te financieren]],"")</f>
        <v/>
      </c>
      <c r="GL134" s="160" t="str">
        <f>IF(Tbl.Kosten[[#This Row],[Pnr.]]=GL$7,Tbl.Kosten[[#This Row],[Te financieren]],"")</f>
        <v/>
      </c>
      <c r="GM134" s="160" t="str">
        <f>IF(Tbl.Kosten[[#This Row],[Pnr.]]=GM$7,Tbl.Kosten[[#This Row],[Te financieren]],"")</f>
        <v/>
      </c>
      <c r="GN134" s="160" t="str">
        <f>IF(Tbl.Kosten[[#This Row],[Pnr.]]=GN$7,Tbl.Kosten[[#This Row],[Te financieren]],"")</f>
        <v/>
      </c>
      <c r="GO134" s="160" t="str">
        <f>IF(Tbl.Kosten[[#This Row],[Pnr.]]=GO$7,Tbl.Kosten[[#This Row],[Te financieren]],"")</f>
        <v/>
      </c>
      <c r="GP134" s="160" t="str">
        <f>IF(Tbl.Kosten[[#This Row],[Pnr.]]=GP$7,Tbl.Kosten[[#This Row],[Te financieren]],"")</f>
        <v/>
      </c>
      <c r="GQ134" s="160" t="str">
        <f>IF(Tbl.Kosten[[#This Row],[Pnr.]]=GQ$7,Tbl.Kosten[[#This Row],[Te financieren]],"")</f>
        <v/>
      </c>
      <c r="GR134" s="160" t="str">
        <f>IF(Tbl.Kosten[[#This Row],[Pnr.]]=GR$7,Tbl.Kosten[[#This Row],[Te financieren]],"")</f>
        <v/>
      </c>
      <c r="GS134" s="160" t="str">
        <f>IF(Tbl.Kosten[[#This Row],[Pnr.]]=GS$7,Tbl.Kosten[[#This Row],[Te financieren]],"")</f>
        <v/>
      </c>
      <c r="GT134" s="160" t="str">
        <f>IF(Tbl.Kosten[[#This Row],[Pnr.]]=GT$7,Tbl.Kosten[[#This Row],[Te financieren]],"")</f>
        <v/>
      </c>
      <c r="GU134" s="160" t="str">
        <f>IF(Tbl.Kosten[[#This Row],[Pnr.]]=GU$7,Tbl.Kosten[[#This Row],[Te financieren]],"")</f>
        <v/>
      </c>
      <c r="GV134" s="160" t="str">
        <f>IF(Tbl.Kosten[[#This Row],[Pnr.]]=GV$7,Tbl.Kosten[[#This Row],[Te financieren]],"")</f>
        <v/>
      </c>
      <c r="GW134" s="160" t="str">
        <f>IF(Tbl.Kosten[[#This Row],[Pnr.]]=GW$7,Tbl.Kosten[[#This Row],[Te financieren]],"")</f>
        <v/>
      </c>
      <c r="GX134" s="160" t="str">
        <f>IF(Tbl.Kosten[[#This Row],[Pnr.]]=GX$7,Tbl.Kosten[[#This Row],[Te financieren]],"")</f>
        <v/>
      </c>
      <c r="GY134" s="160" t="str">
        <f>IF(Tbl.Kosten[[#This Row],[Pnr.]]=GY$7,Tbl.Kosten[[#This Row],[Te financieren]],"")</f>
        <v/>
      </c>
      <c r="GZ134" s="160" t="str">
        <f>IF(Tbl.Kosten[[#This Row],[Pnr.]]=GZ$7,Tbl.Kosten[[#This Row],[Te financieren]],"")</f>
        <v/>
      </c>
      <c r="HA134" s="160" t="str">
        <f>IF(Tbl.Kosten[[#This Row],[Pnr.]]=HA$7,Tbl.Kosten[[#This Row],[Te financieren]],"")</f>
        <v/>
      </c>
      <c r="HB134" s="160" t="str">
        <f>IF(Tbl.Kosten[[#This Row],[Pnr.]]=HB$7,Tbl.Kosten[[#This Row],[Te financieren]],"")</f>
        <v/>
      </c>
      <c r="HC134" s="160" t="str">
        <f>IF(Tbl.Kosten[[#This Row],[Pnr.]]=HC$7,Tbl.Kosten[[#This Row],[Te financieren]],"")</f>
        <v/>
      </c>
      <c r="HD134" s="160" t="str">
        <f>IF(Tbl.Kosten[[#This Row],[Pnr.]]=HD$7,Tbl.Kosten[[#This Row],[Te financieren]],"")</f>
        <v/>
      </c>
      <c r="HE134" s="160" t="str">
        <f>IF(Tbl.Kosten[[#This Row],[Pnr.]]=HE$7,Tbl.Kosten[[#This Row],[Te financieren]],"")</f>
        <v/>
      </c>
      <c r="HF134" s="160" t="str">
        <f>IF(Tbl.Kosten[[#This Row],[Pnr.]]=HF$7,Tbl.Kosten[[#This Row],[Te financieren]],"")</f>
        <v/>
      </c>
      <c r="HG134" s="160" t="str">
        <f>IF(Tbl.Kosten[[#This Row],[Pnr.]]=HG$7,Tbl.Kosten[[#This Row],[Te financieren]],"")</f>
        <v/>
      </c>
      <c r="HH134" s="160" t="str">
        <f>IF(Tbl.Kosten[[#This Row],[Pnr.]]=HH$7,Tbl.Kosten[[#This Row],[Te financieren]],"")</f>
        <v/>
      </c>
      <c r="HI134" s="160" t="str">
        <f>IF(Tbl.Kosten[[#This Row],[Pnr.]]=HI$7,Tbl.Kosten[[#This Row],[Te financieren]],"")</f>
        <v/>
      </c>
      <c r="HJ134" s="160" t="str">
        <f>IF(Tbl.Kosten[[#This Row],[Pnr.]]=HJ$7,Tbl.Kosten[[#This Row],[Te financieren]],"")</f>
        <v/>
      </c>
      <c r="HK134" s="160" t="str">
        <f>IF(Tbl.Kosten[[#This Row],[Pnr.]]=HK$7,Tbl.Kosten[[#This Row],[Te financieren]],"")</f>
        <v/>
      </c>
      <c r="HL134" s="160" t="str">
        <f>IF(Tbl.Kosten[[#This Row],[Pnr.]]=HL$7,Tbl.Kosten[[#This Row],[Te financieren]],"")</f>
        <v/>
      </c>
      <c r="HM134" s="160" t="str">
        <f>IF(Tbl.Kosten[[#This Row],[Pnr.]]=HM$7,Tbl.Kosten[[#This Row],[Te financieren]],"")</f>
        <v/>
      </c>
      <c r="HN134" s="160" t="str">
        <f>IF(Tbl.Kosten[[#This Row],[Pnr.]]=HN$7,Tbl.Kosten[[#This Row],[Te financieren]],"")</f>
        <v/>
      </c>
      <c r="HO134" s="160" t="str">
        <f>IF(Tbl.Kosten[[#This Row],[Pnr.]]=HO$7,Tbl.Kosten[[#This Row],[Te financieren]],"")</f>
        <v/>
      </c>
      <c r="HP134" s="160" t="str">
        <f>IF(Tbl.Kosten[[#This Row],[Pnr.]]=HP$7,Tbl.Kosten[[#This Row],[Te financieren]],"")</f>
        <v/>
      </c>
      <c r="HQ134" s="160" t="str">
        <f>IF(Tbl.Kosten[[#This Row],[Pnr.]]=HQ$7,Tbl.Kosten[[#This Row],[Te financieren]],"")</f>
        <v/>
      </c>
      <c r="HR134" s="160" t="str">
        <f>IF(Tbl.Kosten[[#This Row],[Pnr.]]=HR$7,Tbl.Kosten[[#This Row],[Te financieren]],"")</f>
        <v/>
      </c>
      <c r="HS134" s="160" t="str">
        <f>IF(Tbl.Kosten[[#This Row],[Pnr.]]=HS$7,Tbl.Kosten[[#This Row],[Te financieren]],"")</f>
        <v/>
      </c>
      <c r="HT134" s="160" t="str">
        <f>IF(Tbl.Kosten[[#This Row],[Pnr.]]=HT$7,Tbl.Kosten[[#This Row],[Te financieren]],"")</f>
        <v/>
      </c>
      <c r="HU134" s="160" t="str">
        <f>IF(Tbl.Kosten[[#This Row],[Pnr.]]=HU$7,Tbl.Kosten[[#This Row],[Te financieren]],"")</f>
        <v/>
      </c>
      <c r="HV134" s="160" t="str">
        <f>IF(Tbl.Kosten[[#This Row],[Pnr.]]=HV$7,Tbl.Kosten[[#This Row],[Te financieren]],"")</f>
        <v/>
      </c>
      <c r="HW134" s="160" t="str">
        <f>IF(Tbl.Kosten[[#This Row],[Pnr.]]=HW$7,Tbl.Kosten[[#This Row],[Te financieren]],"")</f>
        <v/>
      </c>
    </row>
    <row r="135" spans="2:231" x14ac:dyDescent="0.3">
      <c r="B135" s="144"/>
      <c r="C135" s="147"/>
      <c r="D135" s="146"/>
      <c r="E135" s="147"/>
      <c r="F135" s="145"/>
      <c r="G135" s="11" t="str">
        <f>IF(Tbl.Kosten[[#This Row],[Medewerker e/o 
functie]]&lt;&gt;"",_xlfn.XLOOKUP(Tbl.Kosten[[#This Row],[Medewerker e/o 
functie]],Tbl.Uurtarief[Medewerker en/of functie],Tbl.Uurtarief[Uurtarief],"",0,1),"")</f>
        <v/>
      </c>
      <c r="H135" s="121">
        <f>IFERROR(Tbl.Kosten[[#This Row],[Uren]]*Tbl.Kosten[[#This Row],[Uurtarief]],0)</f>
        <v>0</v>
      </c>
      <c r="I135" s="119" t="str">
        <f>IF(Tbl.Kosten[[#This Row],[Subtotaal uren]]&lt;&gt;0,_xlfn.XLOOKUP(Tbl.Kosten[[#This Row],[Medewerker e/o 
functie]],Tbl.Uurtarief[Medewerker en/of functie],Tbl.Uurtarief[Kostensoort arbeid],"",0,1),"")</f>
        <v/>
      </c>
      <c r="J135" s="147"/>
      <c r="K135" s="145"/>
      <c r="L135" s="149" t="str">
        <f>IF(Tbl.Kosten[[#This Row],[Activum]]&lt;&gt;"",_xlfn.XLOOKUP(Tbl.Kosten[[#This Row],[Activum]],Tbl.Afschrijvingskosten[Activum],Tbl.Afschrijvingskosten[Tarief per afschrijvings-eenheid],"",0,1),"")</f>
        <v/>
      </c>
      <c r="M135" s="122">
        <f>IFERROR(Tbl.Kosten[[#This Row],[Een-
heden]]*Tbl.Kosten[[#This Row],[Afschrijvings-
tarief]],0)</f>
        <v>0</v>
      </c>
      <c r="N135" s="122" t="str">
        <f>IF(Tbl.Kosten[[#This Row],[Subtotaal afschrijving]]&lt;&gt;0,Lijsten!A133,"")</f>
        <v/>
      </c>
      <c r="O135" s="150"/>
      <c r="P135" s="145"/>
      <c r="Q135" s="148"/>
      <c r="R135" s="122">
        <f>IFERROR(Tbl.Kosten[[#This Row],[Aantal]]*Tbl.Kosten[[#This Row],[Tarief]],0)</f>
        <v>0</v>
      </c>
      <c r="S135" s="8">
        <f>IFERROR(Tbl.Kosten[[#This Row],[Subtotaal overige kosten]]+Tbl.Kosten[[#This Row],[Subtotaal uren]]+Tbl.Kosten[[#This Row],[Subtotaal afschrijving]],0)</f>
        <v>0</v>
      </c>
      <c r="T135" s="8">
        <f>IFERROR(Tbl.Kosten[[#This Row],[Totaal kosten]]*Tbl.Kosten[[#This Row],[Subsidie%]],0)</f>
        <v>0</v>
      </c>
      <c r="U135" s="4" t="str" cm="1">
        <f t="array" ref="U135">IFERROR(_xlfn.IFS(Tbl.Kosten[[#This Row],[Subtotaal uren]]&lt;&gt;0,Tbl.Kosten[[#This Row],[Kostensoort arbeid]],Tbl.Kosten[[#This Row],[Subtotaal afschrijving]]&lt;&gt;0,Tbl.Kosten[[#This Row],[Kostensoort afschrijving]],Tbl.Kosten[[#This Row],[Subtotaal overige kosten]]&lt;&gt;0,Tbl.Kosten[[#This Row],[Kostensoort overig]]),"")</f>
        <v/>
      </c>
      <c r="V135" s="4" t="str">
        <f>IFERROR(_xlfn.XLOOKUP(Tbl.Kosten[[#This Row],[Activiteitencode]],Tbl.Activiteiten[Activiteitcode],Tbl.Activiteiten[Werkpakketcode],"",0,1),"")</f>
        <v/>
      </c>
      <c r="W135" s="4" t="str">
        <f>IFERROR(_xlfn.XLOOKUP(Tbl.Kosten[[#This Row],[Werkpakketcode]],Tbl.Werkpakketten[Werkpakketcode],Tbl.Werkpakketten[Subsidiabele activiteit],"",0,1),"")</f>
        <v/>
      </c>
      <c r="X135" s="12">
        <f>IFERROR(_xlfn.XLOOKUP(Tbl.Kosten[[#This Row],[Sanr.]],Tbl.Subsidiehoogte[SAnr.],Tbl.Subsidiehoogte[Sub. Percentage],0,0,1),0)</f>
        <v>0</v>
      </c>
      <c r="Y135" s="154" t="str">
        <f>IFERROR(_xlfn.XLOOKUP(Tbl.Kosten[[#This Row],[Partnercode]],Tbl.Projectpartners[Partnercode],Tbl.Projectpartners[PNr.],"",0,1),"")</f>
        <v>P1</v>
      </c>
      <c r="Z135" s="158">
        <f>IF(Tbl.Kosten[[#This Row],[Pnr.]]=Z$7,Tbl.Kosten[[#This Row],[Totaal kosten]],"")</f>
        <v>0</v>
      </c>
      <c r="AA135" s="158" t="str">
        <f>IF(Tbl.Kosten[[#This Row],[Pnr.]]=AA$7,Tbl.Kosten[[#This Row],[Totaal kosten]],"")</f>
        <v/>
      </c>
      <c r="AB135" s="158" t="str">
        <f>IF(Tbl.Kosten[[#This Row],[Pnr.]]=AB$7,Tbl.Kosten[[#This Row],[Totaal kosten]],"")</f>
        <v/>
      </c>
      <c r="AC135" s="158" t="str">
        <f>IF(Tbl.Kosten[[#This Row],[Pnr.]]=AC$7,Tbl.Kosten[[#This Row],[Totaal kosten]],"")</f>
        <v/>
      </c>
      <c r="AD135" s="158" t="str">
        <f>IF(Tbl.Kosten[[#This Row],[Pnr.]]=AD$7,Tbl.Kosten[[#This Row],[Totaal kosten]],"")</f>
        <v/>
      </c>
      <c r="AE135" s="158" t="str">
        <f>IF(Tbl.Kosten[[#This Row],[Pnr.]]=AE$7,Tbl.Kosten[[#This Row],[Totaal kosten]],"")</f>
        <v/>
      </c>
      <c r="AF135" s="158" t="str">
        <f>IF(Tbl.Kosten[[#This Row],[Pnr.]]=AF$7,Tbl.Kosten[[#This Row],[Totaal kosten]],"")</f>
        <v/>
      </c>
      <c r="AG135" s="158" t="str">
        <f>IF(Tbl.Kosten[[#This Row],[Pnr.]]=AG$7,Tbl.Kosten[[#This Row],[Totaal kosten]],"")</f>
        <v/>
      </c>
      <c r="AH135" s="158" t="str">
        <f>IF(Tbl.Kosten[[#This Row],[Pnr.]]=AH$7,Tbl.Kosten[[#This Row],[Totaal kosten]],"")</f>
        <v/>
      </c>
      <c r="AI135" s="158" t="str">
        <f>IF(Tbl.Kosten[[#This Row],[Pnr.]]=AI$7,Tbl.Kosten[[#This Row],[Totaal kosten]],"")</f>
        <v/>
      </c>
      <c r="AJ135" s="158" t="str">
        <f>IF(Tbl.Kosten[[#This Row],[Pnr.]]=AJ$7,Tbl.Kosten[[#This Row],[Totaal kosten]],"")</f>
        <v/>
      </c>
      <c r="AK135" s="158" t="str">
        <f>IF(Tbl.Kosten[[#This Row],[Pnr.]]=AK$7,Tbl.Kosten[[#This Row],[Totaal kosten]],"")</f>
        <v/>
      </c>
      <c r="AL135" s="158" t="str">
        <f>IF(Tbl.Kosten[[#This Row],[Pnr.]]=AL$7,Tbl.Kosten[[#This Row],[Totaal kosten]],"")</f>
        <v/>
      </c>
      <c r="AM135" s="158" t="str">
        <f>IF(Tbl.Kosten[[#This Row],[Pnr.]]=AM$7,Tbl.Kosten[[#This Row],[Totaal kosten]],"")</f>
        <v/>
      </c>
      <c r="AN135" s="158" t="str">
        <f>IF(Tbl.Kosten[[#This Row],[Pnr.]]=AN$7,Tbl.Kosten[[#This Row],[Totaal kosten]],"")</f>
        <v/>
      </c>
      <c r="AO135" s="158" t="str">
        <f>IF(Tbl.Kosten[[#This Row],[Pnr.]]=AO$7,Tbl.Kosten[[#This Row],[Totaal kosten]],"")</f>
        <v/>
      </c>
      <c r="AP135" s="158" t="str">
        <f>IF(Tbl.Kosten[[#This Row],[Pnr.]]=AP$7,Tbl.Kosten[[#This Row],[Totaal kosten]],"")</f>
        <v/>
      </c>
      <c r="AQ135" s="158" t="str">
        <f>IF(Tbl.Kosten[[#This Row],[Pnr.]]=AQ$7,Tbl.Kosten[[#This Row],[Totaal kosten]],"")</f>
        <v/>
      </c>
      <c r="AR135" s="158" t="str">
        <f>IF(Tbl.Kosten[[#This Row],[Pnr.]]=AR$7,Tbl.Kosten[[#This Row],[Totaal kosten]],"")</f>
        <v/>
      </c>
      <c r="AS135" s="158" t="str">
        <f>IF(Tbl.Kosten[[#This Row],[Pnr.]]=AS$7,Tbl.Kosten[[#This Row],[Totaal kosten]],"")</f>
        <v/>
      </c>
      <c r="AT135" s="158" t="str">
        <f>IF(Tbl.Kosten[[#This Row],[Pnr.]]=AT$7,Tbl.Kosten[[#This Row],[Totaal kosten]],"")</f>
        <v/>
      </c>
      <c r="AU135" s="158" t="str">
        <f>IF(Tbl.Kosten[[#This Row],[Pnr.]]=AU$7,Tbl.Kosten[[#This Row],[Totaal kosten]],"")</f>
        <v/>
      </c>
      <c r="AV135" s="158" t="str">
        <f>IF(Tbl.Kosten[[#This Row],[Pnr.]]=AV$7,Tbl.Kosten[[#This Row],[Totaal kosten]],"")</f>
        <v/>
      </c>
      <c r="AW135" s="158" t="str">
        <f>IF(Tbl.Kosten[[#This Row],[Pnr.]]=AW$7,Tbl.Kosten[[#This Row],[Totaal kosten]],"")</f>
        <v/>
      </c>
      <c r="AX135" s="158" t="str">
        <f>IF(Tbl.Kosten[[#This Row],[Pnr.]]=AX$7,Tbl.Kosten[[#This Row],[Totaal kosten]],"")</f>
        <v/>
      </c>
      <c r="AY135" s="158" t="str">
        <f>IF(Tbl.Kosten[[#This Row],[Pnr.]]=AY$7,Tbl.Kosten[[#This Row],[Totaal kosten]],"")</f>
        <v/>
      </c>
      <c r="AZ135" s="158" t="str">
        <f>IF(Tbl.Kosten[[#This Row],[Pnr.]]=AZ$7,Tbl.Kosten[[#This Row],[Totaal kosten]],"")</f>
        <v/>
      </c>
      <c r="BA135" s="158" t="str">
        <f>IF(Tbl.Kosten[[#This Row],[Pnr.]]=BA$7,Tbl.Kosten[[#This Row],[Totaal kosten]],"")</f>
        <v/>
      </c>
      <c r="BB135" s="158" t="str">
        <f>IF(Tbl.Kosten[[#This Row],[Pnr.]]=BB$7,Tbl.Kosten[[#This Row],[Totaal kosten]],"")</f>
        <v/>
      </c>
      <c r="BC135" s="158" t="str">
        <f>IF(Tbl.Kosten[[#This Row],[Pnr.]]=BC$7,Tbl.Kosten[[#This Row],[Totaal kosten]],"")</f>
        <v/>
      </c>
      <c r="BD135" s="158" t="str">
        <f>IF(Tbl.Kosten[[#This Row],[Pnr.]]=BD$7,Tbl.Kosten[[#This Row],[Totaal kosten]],"")</f>
        <v/>
      </c>
      <c r="BE135" s="158" t="str">
        <f>IF(Tbl.Kosten[[#This Row],[Pnr.]]=BE$7,Tbl.Kosten[[#This Row],[Totaal kosten]],"")</f>
        <v/>
      </c>
      <c r="BF135" s="158" t="str">
        <f>IF(Tbl.Kosten[[#This Row],[Pnr.]]=BF$7,Tbl.Kosten[[#This Row],[Totaal kosten]],"")</f>
        <v/>
      </c>
      <c r="BG135" s="158" t="str">
        <f>IF(Tbl.Kosten[[#This Row],[Pnr.]]=BG$7,Tbl.Kosten[[#This Row],[Totaal kosten]],"")</f>
        <v/>
      </c>
      <c r="BH135" s="158" t="str">
        <f>IF(Tbl.Kosten[[#This Row],[Pnr.]]=BH$7,Tbl.Kosten[[#This Row],[Totaal kosten]],"")</f>
        <v/>
      </c>
      <c r="BI135" s="158" t="str">
        <f>IF(Tbl.Kosten[[#This Row],[Pnr.]]=BI$7,Tbl.Kosten[[#This Row],[Totaal kosten]],"")</f>
        <v/>
      </c>
      <c r="BJ135" s="158" t="str">
        <f>IF(Tbl.Kosten[[#This Row],[Pnr.]]=BJ$7,Tbl.Kosten[[#This Row],[Totaal kosten]],"")</f>
        <v/>
      </c>
      <c r="BK135" s="158" t="str">
        <f>IF(Tbl.Kosten[[#This Row],[Pnr.]]=BK$7,Tbl.Kosten[[#This Row],[Totaal kosten]],"")</f>
        <v/>
      </c>
      <c r="BL135" s="158" t="str">
        <f>IF(Tbl.Kosten[[#This Row],[Pnr.]]=BL$7,Tbl.Kosten[[#This Row],[Totaal kosten]],"")</f>
        <v/>
      </c>
      <c r="BM135" s="158" t="str">
        <f>IF(Tbl.Kosten[[#This Row],[Pnr.]]=BM$7,Tbl.Kosten[[#This Row],[Totaal kosten]],"")</f>
        <v/>
      </c>
      <c r="BN135" s="158" t="str">
        <f>IF(Tbl.Kosten[[#This Row],[Pnr.]]=BN$7,Tbl.Kosten[[#This Row],[Totaal kosten]],"")</f>
        <v/>
      </c>
      <c r="BO135" s="158" t="str">
        <f>IF(Tbl.Kosten[[#This Row],[Pnr.]]=BO$7,Tbl.Kosten[[#This Row],[Totaal kosten]],"")</f>
        <v/>
      </c>
      <c r="BP135" s="158" t="str">
        <f>IF(Tbl.Kosten[[#This Row],[Pnr.]]=BP$7,Tbl.Kosten[[#This Row],[Totaal kosten]],"")</f>
        <v/>
      </c>
      <c r="BQ135" s="158" t="str">
        <f>IF(Tbl.Kosten[[#This Row],[Pnr.]]=BQ$7,Tbl.Kosten[[#This Row],[Totaal kosten]],"")</f>
        <v/>
      </c>
      <c r="BR135" s="158" t="str">
        <f>IF(Tbl.Kosten[[#This Row],[Pnr.]]=BR$7,Tbl.Kosten[[#This Row],[Totaal kosten]],"")</f>
        <v/>
      </c>
      <c r="BS135" s="158" t="str">
        <f>IF(Tbl.Kosten[[#This Row],[Pnr.]]=BS$7,Tbl.Kosten[[#This Row],[Totaal kosten]],"")</f>
        <v/>
      </c>
      <c r="BT135" s="158" t="str">
        <f>IF(Tbl.Kosten[[#This Row],[Pnr.]]=BT$7,Tbl.Kosten[[#This Row],[Totaal kosten]],"")</f>
        <v/>
      </c>
      <c r="BU135" s="158" t="str">
        <f>IF(Tbl.Kosten[[#This Row],[Pnr.]]=BU$7,Tbl.Kosten[[#This Row],[Totaal kosten]],"")</f>
        <v/>
      </c>
      <c r="BV135" s="158" t="str">
        <f>IF(Tbl.Kosten[[#This Row],[Pnr.]]=BV$7,Tbl.Kosten[[#This Row],[Totaal kosten]],"")</f>
        <v/>
      </c>
      <c r="BW135" s="158" t="str">
        <f>IF(Tbl.Kosten[[#This Row],[Pnr.]]=BW$7,Tbl.Kosten[[#This Row],[Totaal kosten]],"")</f>
        <v/>
      </c>
      <c r="BX135" s="158" t="str">
        <f>IFERROR(_xlfn.XLOOKUP(Tbl.Kosten[[#This Row],[Werkpakketcode]],Tbl.Werkpakketten[Werkpakketcode],Tbl.Werkpakketten[WPnr.],"",0,1),"")</f>
        <v/>
      </c>
      <c r="BY135" s="158" t="str">
        <f>IF(Tbl.Kosten[[#This Row],[WPnr.]]=BY$7,Tbl.Kosten[[#This Row],[Totaal kosten]],"")</f>
        <v/>
      </c>
      <c r="BZ135" s="158" t="str">
        <f>IF(Tbl.Kosten[[#This Row],[WPnr.]]=BZ$7,Tbl.Kosten[[#This Row],[Totaal kosten]],"")</f>
        <v/>
      </c>
      <c r="CA135" s="158" t="str">
        <f>IF(Tbl.Kosten[[#This Row],[WPnr.]]=CA$7,Tbl.Kosten[[#This Row],[Totaal kosten]],"")</f>
        <v/>
      </c>
      <c r="CB135" s="158" t="str">
        <f>IF(Tbl.Kosten[[#This Row],[WPnr.]]=CB$7,Tbl.Kosten[[#This Row],[Totaal kosten]],"")</f>
        <v/>
      </c>
      <c r="CC135" s="158" t="str">
        <f>IF(Tbl.Kosten[[#This Row],[WPnr.]]=CC$7,Tbl.Kosten[[#This Row],[Totaal kosten]],"")</f>
        <v/>
      </c>
      <c r="CD135" s="158" t="str">
        <f>IF(Tbl.Kosten[[#This Row],[WPnr.]]=CD$7,Tbl.Kosten[[#This Row],[Totaal kosten]],"")</f>
        <v/>
      </c>
      <c r="CE135" s="158" t="str">
        <f>IF(Tbl.Kosten[[#This Row],[WPnr.]]=CE$7,Tbl.Kosten[[#This Row],[Totaal kosten]],"")</f>
        <v/>
      </c>
      <c r="CF135" s="158" t="str">
        <f>IF(Tbl.Kosten[[#This Row],[WPnr.]]=CF$7,Tbl.Kosten[[#This Row],[Totaal kosten]],"")</f>
        <v/>
      </c>
      <c r="CG135" s="158" t="str">
        <f>IF(Tbl.Kosten[[#This Row],[WPnr.]]=CG$7,Tbl.Kosten[[#This Row],[Totaal kosten]],"")</f>
        <v/>
      </c>
      <c r="CH135" s="158" t="str">
        <f>IF(Tbl.Kosten[[#This Row],[WPnr.]]=CH$7,Tbl.Kosten[[#This Row],[Totaal kosten]],"")</f>
        <v/>
      </c>
      <c r="CI135" s="158" t="str">
        <f>IF(Tbl.Kosten[[#This Row],[WPnr.]]=CI$7,Tbl.Kosten[[#This Row],[Totaal kosten]],"")</f>
        <v/>
      </c>
      <c r="CJ135" s="158" t="str">
        <f>IF(Tbl.Kosten[[#This Row],[WPnr.]]=CJ$7,Tbl.Kosten[[#This Row],[Totaal kosten]],"")</f>
        <v/>
      </c>
      <c r="CK135" s="158" t="str">
        <f>IF(Tbl.Kosten[[#This Row],[WPnr.]]=CK$7,Tbl.Kosten[[#This Row],[Totaal kosten]],"")</f>
        <v/>
      </c>
      <c r="CL135" s="158" t="str">
        <f>IF(Tbl.Kosten[[#This Row],[WPnr.]]=CL$7,Tbl.Kosten[[#This Row],[Totaal kosten]],"")</f>
        <v/>
      </c>
      <c r="CM135" s="158" t="str">
        <f>IF(Tbl.Kosten[[#This Row],[WPnr.]]=CM$7,Tbl.Kosten[[#This Row],[Totaal kosten]],"")</f>
        <v/>
      </c>
      <c r="CN135" s="158" t="str">
        <f>IF(Tbl.Kosten[[#This Row],[WPnr.]]=CN$7,Tbl.Kosten[[#This Row],[Totaal kosten]],"")</f>
        <v/>
      </c>
      <c r="CO135" s="158" t="str">
        <f>IF(Tbl.Kosten[[#This Row],[WPnr.]]=CO$7,Tbl.Kosten[[#This Row],[Totaal kosten]],"")</f>
        <v/>
      </c>
      <c r="CP135" s="158" t="str">
        <f>IF(Tbl.Kosten[[#This Row],[WPnr.]]=CP$7,Tbl.Kosten[[#This Row],[Totaal kosten]],"")</f>
        <v/>
      </c>
      <c r="CQ135" s="158" t="str">
        <f>IF(Tbl.Kosten[[#This Row],[WPnr.]]=CQ$7,Tbl.Kosten[[#This Row],[Totaal kosten]],"")</f>
        <v/>
      </c>
      <c r="CR135" s="158" t="str">
        <f>IF(Tbl.Kosten[[#This Row],[WPnr.]]=CR$7,Tbl.Kosten[[#This Row],[Totaal kosten]],"")</f>
        <v/>
      </c>
      <c r="CS135" s="158" t="str">
        <f>IF(Tbl.Kosten[[#This Row],[WPnr.]]=CS$7,Tbl.Kosten[[#This Row],[Totaal kosten]],"")</f>
        <v/>
      </c>
      <c r="CT135" s="158" t="str">
        <f>IF(Tbl.Kosten[[#This Row],[WPnr.]]=CT$7,Tbl.Kosten[[#This Row],[Totaal kosten]],"")</f>
        <v/>
      </c>
      <c r="CU135" s="158" t="str">
        <f>IF(Tbl.Kosten[[#This Row],[WPnr.]]=CU$7,Tbl.Kosten[[#This Row],[Totaal kosten]],"")</f>
        <v/>
      </c>
      <c r="CV135" s="158" t="str">
        <f>IF(Tbl.Kosten[[#This Row],[WPnr.]]=CV$7,Tbl.Kosten[[#This Row],[Totaal kosten]],"")</f>
        <v/>
      </c>
      <c r="CW135" s="158" t="str">
        <f>IF(Tbl.Kosten[[#This Row],[WPnr.]]=CW$7,Tbl.Kosten[[#This Row],[Totaal kosten]],"")</f>
        <v/>
      </c>
      <c r="CX135" s="158" t="str">
        <f>IF(Tbl.Kosten[[#This Row],[WPnr.]]=CX$7,Tbl.Kosten[[#This Row],[Totaal kosten]],"")</f>
        <v/>
      </c>
      <c r="CY135" s="158" t="str">
        <f>IF(Tbl.Kosten[[#This Row],[WPnr.]]=CY$7,Tbl.Kosten[[#This Row],[Totaal kosten]],"")</f>
        <v/>
      </c>
      <c r="CZ135" s="158" t="str">
        <f>IF(Tbl.Kosten[[#This Row],[WPnr.]]=CZ$7,Tbl.Kosten[[#This Row],[Totaal kosten]],"")</f>
        <v/>
      </c>
      <c r="DA135" s="158" t="str">
        <f>IF(Tbl.Kosten[[#This Row],[WPnr.]]=DA$7,Tbl.Kosten[[#This Row],[Totaal kosten]],"")</f>
        <v/>
      </c>
      <c r="DB135" s="158" t="str">
        <f>IF(Tbl.Kosten[[#This Row],[WPnr.]]=DB$7,Tbl.Kosten[[#This Row],[Totaal kosten]],"")</f>
        <v/>
      </c>
      <c r="DC135" s="158" t="str">
        <f>IF(Tbl.Kosten[[#This Row],[WPnr.]]=DC$7,Tbl.Kosten[[#This Row],[Totaal kosten]],"")</f>
        <v/>
      </c>
      <c r="DD135" s="158" t="str">
        <f>IF(Tbl.Kosten[[#This Row],[WPnr.]]=DD$7,Tbl.Kosten[[#This Row],[Totaal kosten]],"")</f>
        <v/>
      </c>
      <c r="DE135" s="158" t="str">
        <f>IF(Tbl.Kosten[[#This Row],[WPnr.]]=DE$7,Tbl.Kosten[[#This Row],[Totaal kosten]],"")</f>
        <v/>
      </c>
      <c r="DF135" s="158" t="str">
        <f>IF(Tbl.Kosten[[#This Row],[WPnr.]]=DF$7,Tbl.Kosten[[#This Row],[Totaal kosten]],"")</f>
        <v/>
      </c>
      <c r="DG135" s="158" t="str">
        <f>IF(Tbl.Kosten[[#This Row],[WPnr.]]=DG$7,Tbl.Kosten[[#This Row],[Totaal kosten]],"")</f>
        <v/>
      </c>
      <c r="DH135" s="158" t="str">
        <f>IF(Tbl.Kosten[[#This Row],[WPnr.]]=DH$7,Tbl.Kosten[[#This Row],[Totaal kosten]],"")</f>
        <v/>
      </c>
      <c r="DI135" s="158" t="str">
        <f>IF(Tbl.Kosten[[#This Row],[WPnr.]]=DI$7,Tbl.Kosten[[#This Row],[Totaal kosten]],"")</f>
        <v/>
      </c>
      <c r="DJ135" s="158" t="str">
        <f>IF(Tbl.Kosten[[#This Row],[WPnr.]]=DJ$7,Tbl.Kosten[[#This Row],[Totaal kosten]],"")</f>
        <v/>
      </c>
      <c r="DK135" s="158" t="str">
        <f>IF(Tbl.Kosten[[#This Row],[WPnr.]]=DK$7,Tbl.Kosten[[#This Row],[Totaal kosten]],"")</f>
        <v/>
      </c>
      <c r="DL135" s="158" t="str">
        <f>IF(Tbl.Kosten[[#This Row],[WPnr.]]=DL$7,Tbl.Kosten[[#This Row],[Totaal kosten]],"")</f>
        <v/>
      </c>
      <c r="DM135" s="158" t="str">
        <f>IF(Tbl.Kosten[[#This Row],[WPnr.]]=DM$7,Tbl.Kosten[[#This Row],[Totaal kosten]],"")</f>
        <v/>
      </c>
      <c r="DN135" s="158" t="str">
        <f>IF(Tbl.Kosten[[#This Row],[WPnr.]]=DN$7,Tbl.Kosten[[#This Row],[Totaal kosten]],"")</f>
        <v/>
      </c>
      <c r="DO135" s="158" t="str">
        <f>IF(Tbl.Kosten[[#This Row],[WPnr.]]=DO$7,Tbl.Kosten[[#This Row],[Totaal kosten]],"")</f>
        <v/>
      </c>
      <c r="DP135" s="158" t="str">
        <f>IF(Tbl.Kosten[[#This Row],[WPnr.]]=DP$7,Tbl.Kosten[[#This Row],[Totaal kosten]],"")</f>
        <v/>
      </c>
      <c r="DQ135" s="158" t="str">
        <f>IF(Tbl.Kosten[[#This Row],[WPnr.]]=DQ$7,Tbl.Kosten[[#This Row],[Totaal kosten]],"")</f>
        <v/>
      </c>
      <c r="DR135" s="158" t="str">
        <f>IF(Tbl.Kosten[[#This Row],[WPnr.]]=DR$7,Tbl.Kosten[[#This Row],[Totaal kosten]],"")</f>
        <v/>
      </c>
      <c r="DS135" s="158" t="str">
        <f>IF(Tbl.Kosten[[#This Row],[WPnr.]]=DS$7,Tbl.Kosten[[#This Row],[Totaal kosten]],"")</f>
        <v/>
      </c>
      <c r="DT135" s="158" t="str">
        <f>IF(Tbl.Kosten[[#This Row],[WPnr.]]=DT$7,Tbl.Kosten[[#This Row],[Totaal kosten]],"")</f>
        <v/>
      </c>
      <c r="DU135" s="158" t="str">
        <f>IF(Tbl.Kosten[[#This Row],[WPnr.]]=DU$7,Tbl.Kosten[[#This Row],[Totaal kosten]],"")</f>
        <v/>
      </c>
      <c r="DV135" s="158" t="str">
        <f>IF(Tbl.Kosten[[#This Row],[WPnr.]]=DV$7,Tbl.Kosten[[#This Row],[Totaal kosten]],"")</f>
        <v/>
      </c>
      <c r="DW135" s="160" t="str">
        <f>IFERROR(_xlfn.XLOOKUP(Tbl.Kosten[[#This Row],[Kostensoort]],Tbl.Kostensoorten[Kostensoorten],Tbl.Kostensoorten[KSnr.],"",0,1),"")</f>
        <v/>
      </c>
      <c r="DX135" s="160" t="str">
        <f>IF(Tbl.Kosten[[#This Row],[KSnr.]]=DX$7,Tbl.Kosten[[#This Row],[Totaal kosten]],"")</f>
        <v/>
      </c>
      <c r="DY135" s="160" t="str">
        <f>IF(Tbl.Kosten[[#This Row],[KSnr.]]=DY$7,Tbl.Kosten[[#This Row],[Totaal kosten]],"")</f>
        <v/>
      </c>
      <c r="DZ135" s="160" t="str">
        <f>IF(Tbl.Kosten[[#This Row],[KSnr.]]=DZ$7,Tbl.Kosten[[#This Row],[Totaal kosten]],"")</f>
        <v/>
      </c>
      <c r="EA135" s="160" t="str">
        <f>IF(Tbl.Kosten[[#This Row],[KSnr.]]=EA$7,Tbl.Kosten[[#This Row],[Totaal kosten]],"")</f>
        <v/>
      </c>
      <c r="EB135" s="160" t="str">
        <f>IF(Tbl.Kosten[[#This Row],[KSnr.]]=EB$7,Tbl.Kosten[[#This Row],[Totaal kosten]],"")</f>
        <v/>
      </c>
      <c r="EC135" s="160" t="str">
        <f>IF(Tbl.Kosten[[#This Row],[KSnr.]]=EC$7,Tbl.Kosten[[#This Row],[Totaal kosten]],"")</f>
        <v/>
      </c>
      <c r="ED135" s="160" t="str">
        <f>IF(Tbl.Kosten[[#This Row],[KSnr.]]=ED$7,Tbl.Kosten[[#This Row],[Totaal kosten]],"")</f>
        <v/>
      </c>
      <c r="EE135" s="160" t="str">
        <f>IF(Tbl.Kosten[[#This Row],[KSnr.]]=EE$7,Tbl.Kosten[[#This Row],[Totaal kosten]],"")</f>
        <v/>
      </c>
      <c r="EF135" s="160" t="str">
        <f>IF(Tbl.Kosten[[#This Row],[KSnr.]]=EF$7,Tbl.Kosten[[#This Row],[Totaal kosten]],"")</f>
        <v/>
      </c>
      <c r="EG135" s="160" t="str">
        <f>IF(Tbl.Kosten[[#This Row],[KSnr.]]=EG$7,Tbl.Kosten[[#This Row],[Totaal kosten]],"")</f>
        <v/>
      </c>
      <c r="EH135" s="160" t="str">
        <f>IF(Tbl.Kosten[[#This Row],[KSnr.]]=EH$7,Tbl.Kosten[[#This Row],[Totaal kosten]],"")</f>
        <v/>
      </c>
      <c r="EI135" s="160" t="str">
        <f>IF(Tbl.Kosten[[#This Row],[KSnr.]]=EI$7,Tbl.Kosten[[#This Row],[Totaal kosten]],"")</f>
        <v/>
      </c>
      <c r="EJ135" s="160" t="str">
        <f>IF(Tbl.Kosten[[#This Row],[KSnr.]]=EJ$7,Tbl.Kosten[[#This Row],[Totaal kosten]],"")</f>
        <v/>
      </c>
      <c r="EK135" s="160" t="str">
        <f>IF(Tbl.Kosten[[#This Row],[KSnr.]]=EK$7,Tbl.Kosten[[#This Row],[Totaal kosten]],"")</f>
        <v/>
      </c>
      <c r="EL135" s="160" t="str">
        <f>IF(Tbl.Kosten[[#This Row],[KSnr.]]=EL$7,Tbl.Kosten[[#This Row],[Totaal kosten]],"")</f>
        <v/>
      </c>
      <c r="EM135" s="160" t="str">
        <f>IF(Tbl.Kosten[[#This Row],[KSnr.]]=EM$7,Tbl.Kosten[[#This Row],[Totaal kosten]],"")</f>
        <v/>
      </c>
      <c r="EN135" s="160" t="str">
        <f>IF(Tbl.Kosten[[#This Row],[KSnr.]]=EN$7,Tbl.Kosten[[#This Row],[Totaal kosten]],"")</f>
        <v/>
      </c>
      <c r="EO135" s="160" t="str">
        <f>IF(Tbl.Kosten[[#This Row],[KSnr.]]=EO$7,Tbl.Kosten[[#This Row],[Totaal kosten]],"")</f>
        <v/>
      </c>
      <c r="EP135" s="160" t="str">
        <f>IF(Tbl.Kosten[[#This Row],[KSnr.]]=EP$7,Tbl.Kosten[[#This Row],[Totaal kosten]],"")</f>
        <v/>
      </c>
      <c r="EQ135" s="160" t="str">
        <f>IF(Tbl.Kosten[[#This Row],[KSnr.]]=EQ$7,Tbl.Kosten[[#This Row],[Totaal kosten]],"")</f>
        <v/>
      </c>
      <c r="ER135" s="154" t="str">
        <f>IFERROR(_xlfn.XLOOKUP(Tbl.Kosten[[#This Row],[Subsidieactiviteit]],Tbl.Subsidiehoogte[Subsidieactiviteit],Tbl.Subsidiehoogte[SAnr.],"",0,1),"")</f>
        <v/>
      </c>
      <c r="ES135" s="160" t="str">
        <f>IF(Tbl.Kosten[[#This Row],[Sanr.]]=ES$7,Tbl.Kosten[[#This Row],[Totaal kosten]],"")</f>
        <v/>
      </c>
      <c r="ET135" s="160" t="str">
        <f>IF(Tbl.Kosten[[#This Row],[Sanr.]]=ET$7,Tbl.Kosten[[#This Row],[Totaal kosten]],"")</f>
        <v/>
      </c>
      <c r="EU135" s="160" t="str">
        <f>IF(Tbl.Kosten[[#This Row],[Sanr.]]=EU$7,Tbl.Kosten[[#This Row],[Totaal kosten]],"")</f>
        <v/>
      </c>
      <c r="EV135" s="160" t="str">
        <f>IF(Tbl.Kosten[[#This Row],[Sanr.]]=EV$7,Tbl.Kosten[[#This Row],[Totaal kosten]],"")</f>
        <v/>
      </c>
      <c r="EW135" s="160" t="str">
        <f>IF(Tbl.Kosten[[#This Row],[Sanr.]]=EW$7,Tbl.Kosten[[#This Row],[Totaal kosten]],"")</f>
        <v/>
      </c>
      <c r="EX135" s="160" t="str">
        <f>IF(Tbl.Kosten[[#This Row],[Sanr.]]=EX$7,Tbl.Kosten[[#This Row],[Totaal kosten]],"")</f>
        <v/>
      </c>
      <c r="EY135" s="160" t="str">
        <f>IF(Tbl.Kosten[[#This Row],[Sanr.]]=EY$7,Tbl.Kosten[[#This Row],[Totaal kosten]],"")</f>
        <v/>
      </c>
      <c r="EZ135" s="160" t="str">
        <f>IF(Tbl.Kosten[[#This Row],[Sanr.]]=EZ$7,Tbl.Kosten[[#This Row],[Totaal kosten]],"")</f>
        <v/>
      </c>
      <c r="FA135" s="160" t="str">
        <f>IF(Tbl.Kosten[[#This Row],[Sanr.]]=FA$7,Tbl.Kosten[[#This Row],[Totaal kosten]],"")</f>
        <v/>
      </c>
      <c r="FB135" s="160" t="str">
        <f>IF(Tbl.Kosten[[#This Row],[Sanr.]]=FB$7,Tbl.Kosten[[#This Row],[Totaal kosten]],"")</f>
        <v/>
      </c>
      <c r="FC135" s="160" t="str">
        <f>IF(Tbl.Kosten[[#This Row],[Sanr.]]=FC$7,Tbl.Kosten[[#This Row],[Totaal kosten]],"")</f>
        <v/>
      </c>
      <c r="FD135" s="160" t="str">
        <f>IF(Tbl.Kosten[[#This Row],[Sanr.]]=FD$7,Tbl.Kosten[[#This Row],[Totaal kosten]],"")</f>
        <v/>
      </c>
      <c r="FE135" s="160" t="str">
        <f>IF(Tbl.Kosten[[#This Row],[Sanr.]]=FE$7,Tbl.Kosten[[#This Row],[Totaal kosten]],"")</f>
        <v/>
      </c>
      <c r="FF135" s="160" t="str">
        <f>IF(Tbl.Kosten[[#This Row],[Sanr.]]=FF$7,Tbl.Kosten[[#This Row],[Totaal kosten]],"")</f>
        <v/>
      </c>
      <c r="FG135" s="160" t="str">
        <f>IF(Tbl.Kosten[[#This Row],[Sanr.]]=FG$7,Tbl.Kosten[[#This Row],[Totaal kosten]],"")</f>
        <v/>
      </c>
      <c r="FH135" s="160" t="str">
        <f>IF(Tbl.Kosten[[#This Row],[Sanr.]]=FH$7,Tbl.Kosten[[#This Row],[Totaal kosten]],"")</f>
        <v/>
      </c>
      <c r="FI135" s="160" t="str">
        <f>IF(Tbl.Kosten[[#This Row],[Sanr.]]=FI$7,Tbl.Kosten[[#This Row],[Totaal kosten]],"")</f>
        <v/>
      </c>
      <c r="FJ135" s="160" t="str">
        <f>IF(Tbl.Kosten[[#This Row],[Sanr.]]=FJ$7,Tbl.Kosten[[#This Row],[Totaal kosten]],"")</f>
        <v/>
      </c>
      <c r="FK135" s="160" t="str">
        <f>IF(Tbl.Kosten[[#This Row],[Sanr.]]=FK$7,Tbl.Kosten[[#This Row],[Totaal kosten]],"")</f>
        <v/>
      </c>
      <c r="FL135" s="160" t="str">
        <f>IF(Tbl.Kosten[[#This Row],[Sanr.]]=FL$7,Tbl.Kosten[[#This Row],[Totaal kosten]],"")</f>
        <v/>
      </c>
      <c r="FM135" s="160" t="str">
        <f>IF(Tbl.Kosten[[#This Row],[Sanr.]]=FM$7,Tbl.Kosten[[#This Row],[Totaal kosten]],"")</f>
        <v/>
      </c>
      <c r="FN135" s="160" t="str">
        <f>IF(Tbl.Kosten[[#This Row],[Sanr.]]=FN$7,Tbl.Kosten[[#This Row],[Totaal kosten]],"")</f>
        <v/>
      </c>
      <c r="FO135" s="160" t="str">
        <f>IF(Tbl.Kosten[[#This Row],[Sanr.]]=FO$7,Tbl.Kosten[[#This Row],[Totaal kosten]],"")</f>
        <v/>
      </c>
      <c r="FP135" s="160" t="str">
        <f>IF(Tbl.Kosten[[#This Row],[Sanr.]]=FP$7,Tbl.Kosten[[#This Row],[Totaal kosten]],"")</f>
        <v/>
      </c>
      <c r="FQ135" s="160" t="str">
        <f>IF(Tbl.Kosten[[#This Row],[Sanr.]]=FQ$7,Tbl.Kosten[[#This Row],[Totaal kosten]],"")</f>
        <v/>
      </c>
      <c r="FR135" s="160" t="str">
        <f>IF(Tbl.Kosten[[#This Row],[Sanr.]]=FR$7,Tbl.Kosten[[#This Row],[Totaal kosten]],"")</f>
        <v/>
      </c>
      <c r="FS135" s="160" t="str">
        <f>IF(Tbl.Kosten[[#This Row],[Sanr.]]=FS$7,Tbl.Kosten[[#This Row],[Totaal kosten]],"")</f>
        <v/>
      </c>
      <c r="FT135" s="160" t="str">
        <f>IF(Tbl.Kosten[[#This Row],[Sanr.]]=FT$7,Tbl.Kosten[[#This Row],[Totaal kosten]],"")</f>
        <v/>
      </c>
      <c r="FU135" s="160" t="str">
        <f>IF(Tbl.Kosten[[#This Row],[Sanr.]]=FU$7,Tbl.Kosten[[#This Row],[Totaal kosten]],"")</f>
        <v/>
      </c>
      <c r="FV135" s="160" t="str">
        <f>IF(Tbl.Kosten[[#This Row],[Sanr.]]=FV$7,Tbl.Kosten[[#This Row],[Totaal kosten]],"")</f>
        <v/>
      </c>
      <c r="FW135" s="160" t="str">
        <f>IFERROR(_xlfn.XLOOKUP(Tbl.Kosten[[#This Row],[Activiteitencode]],Tbl.Activiteiten[Activiteitcode],Tbl.Activiteiten[Anr.],"",0,1),"")</f>
        <v/>
      </c>
      <c r="FX135" s="181" t="str">
        <f>_xlfn.CONCAT(Tbl.Kosten[[#This Row],[Pnr.]],Tbl.Kosten[[#This Row],[Sanr.]])</f>
        <v>P1</v>
      </c>
      <c r="FY135" s="160">
        <f>Tbl.Kosten[[#This Row],[Totaal kosten]]-Tbl.Kosten[[#This Row],[Subsidie]]</f>
        <v>0</v>
      </c>
      <c r="FZ135" s="160">
        <f>IF(Tbl.Kosten[[#This Row],[Pnr.]]=FZ$7,Tbl.Kosten[[#This Row],[Te financieren]],"")</f>
        <v>0</v>
      </c>
      <c r="GA135" s="160" t="str">
        <f>IF(Tbl.Kosten[[#This Row],[Pnr.]]=GA$7,Tbl.Kosten[[#This Row],[Te financieren]],"")</f>
        <v/>
      </c>
      <c r="GB135" s="160" t="str">
        <f>IF(Tbl.Kosten[[#This Row],[Pnr.]]=GB$7,Tbl.Kosten[[#This Row],[Te financieren]],"")</f>
        <v/>
      </c>
      <c r="GC135" s="160" t="str">
        <f>IF(Tbl.Kosten[[#This Row],[Pnr.]]=GC$7,Tbl.Kosten[[#This Row],[Te financieren]],"")</f>
        <v/>
      </c>
      <c r="GD135" s="160" t="str">
        <f>IF(Tbl.Kosten[[#This Row],[Pnr.]]=GD$7,Tbl.Kosten[[#This Row],[Te financieren]],"")</f>
        <v/>
      </c>
      <c r="GE135" s="160" t="str">
        <f>IF(Tbl.Kosten[[#This Row],[Pnr.]]=GE$7,Tbl.Kosten[[#This Row],[Te financieren]],"")</f>
        <v/>
      </c>
      <c r="GF135" s="160" t="str">
        <f>IF(Tbl.Kosten[[#This Row],[Pnr.]]=GF$7,Tbl.Kosten[[#This Row],[Te financieren]],"")</f>
        <v/>
      </c>
      <c r="GG135" s="160" t="str">
        <f>IF(Tbl.Kosten[[#This Row],[Pnr.]]=GG$7,Tbl.Kosten[[#This Row],[Te financieren]],"")</f>
        <v/>
      </c>
      <c r="GH135" s="160" t="str">
        <f>IF(Tbl.Kosten[[#This Row],[Pnr.]]=GH$7,Tbl.Kosten[[#This Row],[Te financieren]],"")</f>
        <v/>
      </c>
      <c r="GI135" s="160" t="str">
        <f>IF(Tbl.Kosten[[#This Row],[Pnr.]]=GI$7,Tbl.Kosten[[#This Row],[Te financieren]],"")</f>
        <v/>
      </c>
      <c r="GJ135" s="160" t="str">
        <f>IF(Tbl.Kosten[[#This Row],[Pnr.]]=GJ$7,Tbl.Kosten[[#This Row],[Te financieren]],"")</f>
        <v/>
      </c>
      <c r="GK135" s="160" t="str">
        <f>IF(Tbl.Kosten[[#This Row],[Pnr.]]=GK$7,Tbl.Kosten[[#This Row],[Te financieren]],"")</f>
        <v/>
      </c>
      <c r="GL135" s="160" t="str">
        <f>IF(Tbl.Kosten[[#This Row],[Pnr.]]=GL$7,Tbl.Kosten[[#This Row],[Te financieren]],"")</f>
        <v/>
      </c>
      <c r="GM135" s="160" t="str">
        <f>IF(Tbl.Kosten[[#This Row],[Pnr.]]=GM$7,Tbl.Kosten[[#This Row],[Te financieren]],"")</f>
        <v/>
      </c>
      <c r="GN135" s="160" t="str">
        <f>IF(Tbl.Kosten[[#This Row],[Pnr.]]=GN$7,Tbl.Kosten[[#This Row],[Te financieren]],"")</f>
        <v/>
      </c>
      <c r="GO135" s="160" t="str">
        <f>IF(Tbl.Kosten[[#This Row],[Pnr.]]=GO$7,Tbl.Kosten[[#This Row],[Te financieren]],"")</f>
        <v/>
      </c>
      <c r="GP135" s="160" t="str">
        <f>IF(Tbl.Kosten[[#This Row],[Pnr.]]=GP$7,Tbl.Kosten[[#This Row],[Te financieren]],"")</f>
        <v/>
      </c>
      <c r="GQ135" s="160" t="str">
        <f>IF(Tbl.Kosten[[#This Row],[Pnr.]]=GQ$7,Tbl.Kosten[[#This Row],[Te financieren]],"")</f>
        <v/>
      </c>
      <c r="GR135" s="160" t="str">
        <f>IF(Tbl.Kosten[[#This Row],[Pnr.]]=GR$7,Tbl.Kosten[[#This Row],[Te financieren]],"")</f>
        <v/>
      </c>
      <c r="GS135" s="160" t="str">
        <f>IF(Tbl.Kosten[[#This Row],[Pnr.]]=GS$7,Tbl.Kosten[[#This Row],[Te financieren]],"")</f>
        <v/>
      </c>
      <c r="GT135" s="160" t="str">
        <f>IF(Tbl.Kosten[[#This Row],[Pnr.]]=GT$7,Tbl.Kosten[[#This Row],[Te financieren]],"")</f>
        <v/>
      </c>
      <c r="GU135" s="160" t="str">
        <f>IF(Tbl.Kosten[[#This Row],[Pnr.]]=GU$7,Tbl.Kosten[[#This Row],[Te financieren]],"")</f>
        <v/>
      </c>
      <c r="GV135" s="160" t="str">
        <f>IF(Tbl.Kosten[[#This Row],[Pnr.]]=GV$7,Tbl.Kosten[[#This Row],[Te financieren]],"")</f>
        <v/>
      </c>
      <c r="GW135" s="160" t="str">
        <f>IF(Tbl.Kosten[[#This Row],[Pnr.]]=GW$7,Tbl.Kosten[[#This Row],[Te financieren]],"")</f>
        <v/>
      </c>
      <c r="GX135" s="160" t="str">
        <f>IF(Tbl.Kosten[[#This Row],[Pnr.]]=GX$7,Tbl.Kosten[[#This Row],[Te financieren]],"")</f>
        <v/>
      </c>
      <c r="GY135" s="160" t="str">
        <f>IF(Tbl.Kosten[[#This Row],[Pnr.]]=GY$7,Tbl.Kosten[[#This Row],[Te financieren]],"")</f>
        <v/>
      </c>
      <c r="GZ135" s="160" t="str">
        <f>IF(Tbl.Kosten[[#This Row],[Pnr.]]=GZ$7,Tbl.Kosten[[#This Row],[Te financieren]],"")</f>
        <v/>
      </c>
      <c r="HA135" s="160" t="str">
        <f>IF(Tbl.Kosten[[#This Row],[Pnr.]]=HA$7,Tbl.Kosten[[#This Row],[Te financieren]],"")</f>
        <v/>
      </c>
      <c r="HB135" s="160" t="str">
        <f>IF(Tbl.Kosten[[#This Row],[Pnr.]]=HB$7,Tbl.Kosten[[#This Row],[Te financieren]],"")</f>
        <v/>
      </c>
      <c r="HC135" s="160" t="str">
        <f>IF(Tbl.Kosten[[#This Row],[Pnr.]]=HC$7,Tbl.Kosten[[#This Row],[Te financieren]],"")</f>
        <v/>
      </c>
      <c r="HD135" s="160" t="str">
        <f>IF(Tbl.Kosten[[#This Row],[Pnr.]]=HD$7,Tbl.Kosten[[#This Row],[Te financieren]],"")</f>
        <v/>
      </c>
      <c r="HE135" s="160" t="str">
        <f>IF(Tbl.Kosten[[#This Row],[Pnr.]]=HE$7,Tbl.Kosten[[#This Row],[Te financieren]],"")</f>
        <v/>
      </c>
      <c r="HF135" s="160" t="str">
        <f>IF(Tbl.Kosten[[#This Row],[Pnr.]]=HF$7,Tbl.Kosten[[#This Row],[Te financieren]],"")</f>
        <v/>
      </c>
      <c r="HG135" s="160" t="str">
        <f>IF(Tbl.Kosten[[#This Row],[Pnr.]]=HG$7,Tbl.Kosten[[#This Row],[Te financieren]],"")</f>
        <v/>
      </c>
      <c r="HH135" s="160" t="str">
        <f>IF(Tbl.Kosten[[#This Row],[Pnr.]]=HH$7,Tbl.Kosten[[#This Row],[Te financieren]],"")</f>
        <v/>
      </c>
      <c r="HI135" s="160" t="str">
        <f>IF(Tbl.Kosten[[#This Row],[Pnr.]]=HI$7,Tbl.Kosten[[#This Row],[Te financieren]],"")</f>
        <v/>
      </c>
      <c r="HJ135" s="160" t="str">
        <f>IF(Tbl.Kosten[[#This Row],[Pnr.]]=HJ$7,Tbl.Kosten[[#This Row],[Te financieren]],"")</f>
        <v/>
      </c>
      <c r="HK135" s="160" t="str">
        <f>IF(Tbl.Kosten[[#This Row],[Pnr.]]=HK$7,Tbl.Kosten[[#This Row],[Te financieren]],"")</f>
        <v/>
      </c>
      <c r="HL135" s="160" t="str">
        <f>IF(Tbl.Kosten[[#This Row],[Pnr.]]=HL$7,Tbl.Kosten[[#This Row],[Te financieren]],"")</f>
        <v/>
      </c>
      <c r="HM135" s="160" t="str">
        <f>IF(Tbl.Kosten[[#This Row],[Pnr.]]=HM$7,Tbl.Kosten[[#This Row],[Te financieren]],"")</f>
        <v/>
      </c>
      <c r="HN135" s="160" t="str">
        <f>IF(Tbl.Kosten[[#This Row],[Pnr.]]=HN$7,Tbl.Kosten[[#This Row],[Te financieren]],"")</f>
        <v/>
      </c>
      <c r="HO135" s="160" t="str">
        <f>IF(Tbl.Kosten[[#This Row],[Pnr.]]=HO$7,Tbl.Kosten[[#This Row],[Te financieren]],"")</f>
        <v/>
      </c>
      <c r="HP135" s="160" t="str">
        <f>IF(Tbl.Kosten[[#This Row],[Pnr.]]=HP$7,Tbl.Kosten[[#This Row],[Te financieren]],"")</f>
        <v/>
      </c>
      <c r="HQ135" s="160" t="str">
        <f>IF(Tbl.Kosten[[#This Row],[Pnr.]]=HQ$7,Tbl.Kosten[[#This Row],[Te financieren]],"")</f>
        <v/>
      </c>
      <c r="HR135" s="160" t="str">
        <f>IF(Tbl.Kosten[[#This Row],[Pnr.]]=HR$7,Tbl.Kosten[[#This Row],[Te financieren]],"")</f>
        <v/>
      </c>
      <c r="HS135" s="160" t="str">
        <f>IF(Tbl.Kosten[[#This Row],[Pnr.]]=HS$7,Tbl.Kosten[[#This Row],[Te financieren]],"")</f>
        <v/>
      </c>
      <c r="HT135" s="160" t="str">
        <f>IF(Tbl.Kosten[[#This Row],[Pnr.]]=HT$7,Tbl.Kosten[[#This Row],[Te financieren]],"")</f>
        <v/>
      </c>
      <c r="HU135" s="160" t="str">
        <f>IF(Tbl.Kosten[[#This Row],[Pnr.]]=HU$7,Tbl.Kosten[[#This Row],[Te financieren]],"")</f>
        <v/>
      </c>
      <c r="HV135" s="160" t="str">
        <f>IF(Tbl.Kosten[[#This Row],[Pnr.]]=HV$7,Tbl.Kosten[[#This Row],[Te financieren]],"")</f>
        <v/>
      </c>
      <c r="HW135" s="160" t="str">
        <f>IF(Tbl.Kosten[[#This Row],[Pnr.]]=HW$7,Tbl.Kosten[[#This Row],[Te financieren]],"")</f>
        <v/>
      </c>
    </row>
    <row r="136" spans="2:231" x14ac:dyDescent="0.3">
      <c r="B136" s="144"/>
      <c r="C136" s="147"/>
      <c r="D136" s="146"/>
      <c r="E136" s="147"/>
      <c r="F136" s="145"/>
      <c r="G136" s="11" t="str">
        <f>IF(Tbl.Kosten[[#This Row],[Medewerker e/o 
functie]]&lt;&gt;"",_xlfn.XLOOKUP(Tbl.Kosten[[#This Row],[Medewerker e/o 
functie]],Tbl.Uurtarief[Medewerker en/of functie],Tbl.Uurtarief[Uurtarief],"",0,1),"")</f>
        <v/>
      </c>
      <c r="H136" s="121">
        <f>IFERROR(Tbl.Kosten[[#This Row],[Uren]]*Tbl.Kosten[[#This Row],[Uurtarief]],0)</f>
        <v>0</v>
      </c>
      <c r="I136" s="119" t="str">
        <f>IF(Tbl.Kosten[[#This Row],[Subtotaal uren]]&lt;&gt;0,_xlfn.XLOOKUP(Tbl.Kosten[[#This Row],[Medewerker e/o 
functie]],Tbl.Uurtarief[Medewerker en/of functie],Tbl.Uurtarief[Kostensoort arbeid],"",0,1),"")</f>
        <v/>
      </c>
      <c r="J136" s="147"/>
      <c r="K136" s="145"/>
      <c r="L136" s="149" t="str">
        <f>IF(Tbl.Kosten[[#This Row],[Activum]]&lt;&gt;"",_xlfn.XLOOKUP(Tbl.Kosten[[#This Row],[Activum]],Tbl.Afschrijvingskosten[Activum],Tbl.Afschrijvingskosten[Tarief per afschrijvings-eenheid],"",0,1),"")</f>
        <v/>
      </c>
      <c r="M136" s="122">
        <f>IFERROR(Tbl.Kosten[[#This Row],[Een-
heden]]*Tbl.Kosten[[#This Row],[Afschrijvings-
tarief]],0)</f>
        <v>0</v>
      </c>
      <c r="N136" s="122" t="str">
        <f>IF(Tbl.Kosten[[#This Row],[Subtotaal afschrijving]]&lt;&gt;0,Lijsten!A134,"")</f>
        <v/>
      </c>
      <c r="O136" s="150"/>
      <c r="P136" s="145"/>
      <c r="Q136" s="148"/>
      <c r="R136" s="122">
        <f>IFERROR(Tbl.Kosten[[#This Row],[Aantal]]*Tbl.Kosten[[#This Row],[Tarief]],0)</f>
        <v>0</v>
      </c>
      <c r="S136" s="8">
        <f>IFERROR(Tbl.Kosten[[#This Row],[Subtotaal overige kosten]]+Tbl.Kosten[[#This Row],[Subtotaal uren]]+Tbl.Kosten[[#This Row],[Subtotaal afschrijving]],0)</f>
        <v>0</v>
      </c>
      <c r="T136" s="8">
        <f>IFERROR(Tbl.Kosten[[#This Row],[Totaal kosten]]*Tbl.Kosten[[#This Row],[Subsidie%]],0)</f>
        <v>0</v>
      </c>
      <c r="U136" s="4" t="str" cm="1">
        <f t="array" ref="U136">IFERROR(_xlfn.IFS(Tbl.Kosten[[#This Row],[Subtotaal uren]]&lt;&gt;0,Tbl.Kosten[[#This Row],[Kostensoort arbeid]],Tbl.Kosten[[#This Row],[Subtotaal afschrijving]]&lt;&gt;0,Tbl.Kosten[[#This Row],[Kostensoort afschrijving]],Tbl.Kosten[[#This Row],[Subtotaal overige kosten]]&lt;&gt;0,Tbl.Kosten[[#This Row],[Kostensoort overig]]),"")</f>
        <v/>
      </c>
      <c r="V136" s="4" t="str">
        <f>IFERROR(_xlfn.XLOOKUP(Tbl.Kosten[[#This Row],[Activiteitencode]],Tbl.Activiteiten[Activiteitcode],Tbl.Activiteiten[Werkpakketcode],"",0,1),"")</f>
        <v/>
      </c>
      <c r="W136" s="4" t="str">
        <f>IFERROR(_xlfn.XLOOKUP(Tbl.Kosten[[#This Row],[Werkpakketcode]],Tbl.Werkpakketten[Werkpakketcode],Tbl.Werkpakketten[Subsidiabele activiteit],"",0,1),"")</f>
        <v/>
      </c>
      <c r="X136" s="12">
        <f>IFERROR(_xlfn.XLOOKUP(Tbl.Kosten[[#This Row],[Sanr.]],Tbl.Subsidiehoogte[SAnr.],Tbl.Subsidiehoogte[Sub. Percentage],0,0,1),0)</f>
        <v>0</v>
      </c>
      <c r="Y136" s="154" t="str">
        <f>IFERROR(_xlfn.XLOOKUP(Tbl.Kosten[[#This Row],[Partnercode]],Tbl.Projectpartners[Partnercode],Tbl.Projectpartners[PNr.],"",0,1),"")</f>
        <v>P1</v>
      </c>
      <c r="Z136" s="158">
        <f>IF(Tbl.Kosten[[#This Row],[Pnr.]]=Z$7,Tbl.Kosten[[#This Row],[Totaal kosten]],"")</f>
        <v>0</v>
      </c>
      <c r="AA136" s="158" t="str">
        <f>IF(Tbl.Kosten[[#This Row],[Pnr.]]=AA$7,Tbl.Kosten[[#This Row],[Totaal kosten]],"")</f>
        <v/>
      </c>
      <c r="AB136" s="158" t="str">
        <f>IF(Tbl.Kosten[[#This Row],[Pnr.]]=AB$7,Tbl.Kosten[[#This Row],[Totaal kosten]],"")</f>
        <v/>
      </c>
      <c r="AC136" s="158" t="str">
        <f>IF(Tbl.Kosten[[#This Row],[Pnr.]]=AC$7,Tbl.Kosten[[#This Row],[Totaal kosten]],"")</f>
        <v/>
      </c>
      <c r="AD136" s="158" t="str">
        <f>IF(Tbl.Kosten[[#This Row],[Pnr.]]=AD$7,Tbl.Kosten[[#This Row],[Totaal kosten]],"")</f>
        <v/>
      </c>
      <c r="AE136" s="158" t="str">
        <f>IF(Tbl.Kosten[[#This Row],[Pnr.]]=AE$7,Tbl.Kosten[[#This Row],[Totaal kosten]],"")</f>
        <v/>
      </c>
      <c r="AF136" s="158" t="str">
        <f>IF(Tbl.Kosten[[#This Row],[Pnr.]]=AF$7,Tbl.Kosten[[#This Row],[Totaal kosten]],"")</f>
        <v/>
      </c>
      <c r="AG136" s="158" t="str">
        <f>IF(Tbl.Kosten[[#This Row],[Pnr.]]=AG$7,Tbl.Kosten[[#This Row],[Totaal kosten]],"")</f>
        <v/>
      </c>
      <c r="AH136" s="158" t="str">
        <f>IF(Tbl.Kosten[[#This Row],[Pnr.]]=AH$7,Tbl.Kosten[[#This Row],[Totaal kosten]],"")</f>
        <v/>
      </c>
      <c r="AI136" s="158" t="str">
        <f>IF(Tbl.Kosten[[#This Row],[Pnr.]]=AI$7,Tbl.Kosten[[#This Row],[Totaal kosten]],"")</f>
        <v/>
      </c>
      <c r="AJ136" s="158" t="str">
        <f>IF(Tbl.Kosten[[#This Row],[Pnr.]]=AJ$7,Tbl.Kosten[[#This Row],[Totaal kosten]],"")</f>
        <v/>
      </c>
      <c r="AK136" s="158" t="str">
        <f>IF(Tbl.Kosten[[#This Row],[Pnr.]]=AK$7,Tbl.Kosten[[#This Row],[Totaal kosten]],"")</f>
        <v/>
      </c>
      <c r="AL136" s="158" t="str">
        <f>IF(Tbl.Kosten[[#This Row],[Pnr.]]=AL$7,Tbl.Kosten[[#This Row],[Totaal kosten]],"")</f>
        <v/>
      </c>
      <c r="AM136" s="158" t="str">
        <f>IF(Tbl.Kosten[[#This Row],[Pnr.]]=AM$7,Tbl.Kosten[[#This Row],[Totaal kosten]],"")</f>
        <v/>
      </c>
      <c r="AN136" s="158" t="str">
        <f>IF(Tbl.Kosten[[#This Row],[Pnr.]]=AN$7,Tbl.Kosten[[#This Row],[Totaal kosten]],"")</f>
        <v/>
      </c>
      <c r="AO136" s="158" t="str">
        <f>IF(Tbl.Kosten[[#This Row],[Pnr.]]=AO$7,Tbl.Kosten[[#This Row],[Totaal kosten]],"")</f>
        <v/>
      </c>
      <c r="AP136" s="158" t="str">
        <f>IF(Tbl.Kosten[[#This Row],[Pnr.]]=AP$7,Tbl.Kosten[[#This Row],[Totaal kosten]],"")</f>
        <v/>
      </c>
      <c r="AQ136" s="158" t="str">
        <f>IF(Tbl.Kosten[[#This Row],[Pnr.]]=AQ$7,Tbl.Kosten[[#This Row],[Totaal kosten]],"")</f>
        <v/>
      </c>
      <c r="AR136" s="158" t="str">
        <f>IF(Tbl.Kosten[[#This Row],[Pnr.]]=AR$7,Tbl.Kosten[[#This Row],[Totaal kosten]],"")</f>
        <v/>
      </c>
      <c r="AS136" s="158" t="str">
        <f>IF(Tbl.Kosten[[#This Row],[Pnr.]]=AS$7,Tbl.Kosten[[#This Row],[Totaal kosten]],"")</f>
        <v/>
      </c>
      <c r="AT136" s="158" t="str">
        <f>IF(Tbl.Kosten[[#This Row],[Pnr.]]=AT$7,Tbl.Kosten[[#This Row],[Totaal kosten]],"")</f>
        <v/>
      </c>
      <c r="AU136" s="158" t="str">
        <f>IF(Tbl.Kosten[[#This Row],[Pnr.]]=AU$7,Tbl.Kosten[[#This Row],[Totaal kosten]],"")</f>
        <v/>
      </c>
      <c r="AV136" s="158" t="str">
        <f>IF(Tbl.Kosten[[#This Row],[Pnr.]]=AV$7,Tbl.Kosten[[#This Row],[Totaal kosten]],"")</f>
        <v/>
      </c>
      <c r="AW136" s="158" t="str">
        <f>IF(Tbl.Kosten[[#This Row],[Pnr.]]=AW$7,Tbl.Kosten[[#This Row],[Totaal kosten]],"")</f>
        <v/>
      </c>
      <c r="AX136" s="158" t="str">
        <f>IF(Tbl.Kosten[[#This Row],[Pnr.]]=AX$7,Tbl.Kosten[[#This Row],[Totaal kosten]],"")</f>
        <v/>
      </c>
      <c r="AY136" s="158" t="str">
        <f>IF(Tbl.Kosten[[#This Row],[Pnr.]]=AY$7,Tbl.Kosten[[#This Row],[Totaal kosten]],"")</f>
        <v/>
      </c>
      <c r="AZ136" s="158" t="str">
        <f>IF(Tbl.Kosten[[#This Row],[Pnr.]]=AZ$7,Tbl.Kosten[[#This Row],[Totaal kosten]],"")</f>
        <v/>
      </c>
      <c r="BA136" s="158" t="str">
        <f>IF(Tbl.Kosten[[#This Row],[Pnr.]]=BA$7,Tbl.Kosten[[#This Row],[Totaal kosten]],"")</f>
        <v/>
      </c>
      <c r="BB136" s="158" t="str">
        <f>IF(Tbl.Kosten[[#This Row],[Pnr.]]=BB$7,Tbl.Kosten[[#This Row],[Totaal kosten]],"")</f>
        <v/>
      </c>
      <c r="BC136" s="158" t="str">
        <f>IF(Tbl.Kosten[[#This Row],[Pnr.]]=BC$7,Tbl.Kosten[[#This Row],[Totaal kosten]],"")</f>
        <v/>
      </c>
      <c r="BD136" s="158" t="str">
        <f>IF(Tbl.Kosten[[#This Row],[Pnr.]]=BD$7,Tbl.Kosten[[#This Row],[Totaal kosten]],"")</f>
        <v/>
      </c>
      <c r="BE136" s="158" t="str">
        <f>IF(Tbl.Kosten[[#This Row],[Pnr.]]=BE$7,Tbl.Kosten[[#This Row],[Totaal kosten]],"")</f>
        <v/>
      </c>
      <c r="BF136" s="158" t="str">
        <f>IF(Tbl.Kosten[[#This Row],[Pnr.]]=BF$7,Tbl.Kosten[[#This Row],[Totaal kosten]],"")</f>
        <v/>
      </c>
      <c r="BG136" s="158" t="str">
        <f>IF(Tbl.Kosten[[#This Row],[Pnr.]]=BG$7,Tbl.Kosten[[#This Row],[Totaal kosten]],"")</f>
        <v/>
      </c>
      <c r="BH136" s="158" t="str">
        <f>IF(Tbl.Kosten[[#This Row],[Pnr.]]=BH$7,Tbl.Kosten[[#This Row],[Totaal kosten]],"")</f>
        <v/>
      </c>
      <c r="BI136" s="158" t="str">
        <f>IF(Tbl.Kosten[[#This Row],[Pnr.]]=BI$7,Tbl.Kosten[[#This Row],[Totaal kosten]],"")</f>
        <v/>
      </c>
      <c r="BJ136" s="158" t="str">
        <f>IF(Tbl.Kosten[[#This Row],[Pnr.]]=BJ$7,Tbl.Kosten[[#This Row],[Totaal kosten]],"")</f>
        <v/>
      </c>
      <c r="BK136" s="158" t="str">
        <f>IF(Tbl.Kosten[[#This Row],[Pnr.]]=BK$7,Tbl.Kosten[[#This Row],[Totaal kosten]],"")</f>
        <v/>
      </c>
      <c r="BL136" s="158" t="str">
        <f>IF(Tbl.Kosten[[#This Row],[Pnr.]]=BL$7,Tbl.Kosten[[#This Row],[Totaal kosten]],"")</f>
        <v/>
      </c>
      <c r="BM136" s="158" t="str">
        <f>IF(Tbl.Kosten[[#This Row],[Pnr.]]=BM$7,Tbl.Kosten[[#This Row],[Totaal kosten]],"")</f>
        <v/>
      </c>
      <c r="BN136" s="158" t="str">
        <f>IF(Tbl.Kosten[[#This Row],[Pnr.]]=BN$7,Tbl.Kosten[[#This Row],[Totaal kosten]],"")</f>
        <v/>
      </c>
      <c r="BO136" s="158" t="str">
        <f>IF(Tbl.Kosten[[#This Row],[Pnr.]]=BO$7,Tbl.Kosten[[#This Row],[Totaal kosten]],"")</f>
        <v/>
      </c>
      <c r="BP136" s="158" t="str">
        <f>IF(Tbl.Kosten[[#This Row],[Pnr.]]=BP$7,Tbl.Kosten[[#This Row],[Totaal kosten]],"")</f>
        <v/>
      </c>
      <c r="BQ136" s="158" t="str">
        <f>IF(Tbl.Kosten[[#This Row],[Pnr.]]=BQ$7,Tbl.Kosten[[#This Row],[Totaal kosten]],"")</f>
        <v/>
      </c>
      <c r="BR136" s="158" t="str">
        <f>IF(Tbl.Kosten[[#This Row],[Pnr.]]=BR$7,Tbl.Kosten[[#This Row],[Totaal kosten]],"")</f>
        <v/>
      </c>
      <c r="BS136" s="158" t="str">
        <f>IF(Tbl.Kosten[[#This Row],[Pnr.]]=BS$7,Tbl.Kosten[[#This Row],[Totaal kosten]],"")</f>
        <v/>
      </c>
      <c r="BT136" s="158" t="str">
        <f>IF(Tbl.Kosten[[#This Row],[Pnr.]]=BT$7,Tbl.Kosten[[#This Row],[Totaal kosten]],"")</f>
        <v/>
      </c>
      <c r="BU136" s="158" t="str">
        <f>IF(Tbl.Kosten[[#This Row],[Pnr.]]=BU$7,Tbl.Kosten[[#This Row],[Totaal kosten]],"")</f>
        <v/>
      </c>
      <c r="BV136" s="158" t="str">
        <f>IF(Tbl.Kosten[[#This Row],[Pnr.]]=BV$7,Tbl.Kosten[[#This Row],[Totaal kosten]],"")</f>
        <v/>
      </c>
      <c r="BW136" s="158" t="str">
        <f>IF(Tbl.Kosten[[#This Row],[Pnr.]]=BW$7,Tbl.Kosten[[#This Row],[Totaal kosten]],"")</f>
        <v/>
      </c>
      <c r="BX136" s="158" t="str">
        <f>IFERROR(_xlfn.XLOOKUP(Tbl.Kosten[[#This Row],[Werkpakketcode]],Tbl.Werkpakketten[Werkpakketcode],Tbl.Werkpakketten[WPnr.],"",0,1),"")</f>
        <v/>
      </c>
      <c r="BY136" s="158" t="str">
        <f>IF(Tbl.Kosten[[#This Row],[WPnr.]]=BY$7,Tbl.Kosten[[#This Row],[Totaal kosten]],"")</f>
        <v/>
      </c>
      <c r="BZ136" s="158" t="str">
        <f>IF(Tbl.Kosten[[#This Row],[WPnr.]]=BZ$7,Tbl.Kosten[[#This Row],[Totaal kosten]],"")</f>
        <v/>
      </c>
      <c r="CA136" s="158" t="str">
        <f>IF(Tbl.Kosten[[#This Row],[WPnr.]]=CA$7,Tbl.Kosten[[#This Row],[Totaal kosten]],"")</f>
        <v/>
      </c>
      <c r="CB136" s="158" t="str">
        <f>IF(Tbl.Kosten[[#This Row],[WPnr.]]=CB$7,Tbl.Kosten[[#This Row],[Totaal kosten]],"")</f>
        <v/>
      </c>
      <c r="CC136" s="158" t="str">
        <f>IF(Tbl.Kosten[[#This Row],[WPnr.]]=CC$7,Tbl.Kosten[[#This Row],[Totaal kosten]],"")</f>
        <v/>
      </c>
      <c r="CD136" s="158" t="str">
        <f>IF(Tbl.Kosten[[#This Row],[WPnr.]]=CD$7,Tbl.Kosten[[#This Row],[Totaal kosten]],"")</f>
        <v/>
      </c>
      <c r="CE136" s="158" t="str">
        <f>IF(Tbl.Kosten[[#This Row],[WPnr.]]=CE$7,Tbl.Kosten[[#This Row],[Totaal kosten]],"")</f>
        <v/>
      </c>
      <c r="CF136" s="158" t="str">
        <f>IF(Tbl.Kosten[[#This Row],[WPnr.]]=CF$7,Tbl.Kosten[[#This Row],[Totaal kosten]],"")</f>
        <v/>
      </c>
      <c r="CG136" s="158" t="str">
        <f>IF(Tbl.Kosten[[#This Row],[WPnr.]]=CG$7,Tbl.Kosten[[#This Row],[Totaal kosten]],"")</f>
        <v/>
      </c>
      <c r="CH136" s="158" t="str">
        <f>IF(Tbl.Kosten[[#This Row],[WPnr.]]=CH$7,Tbl.Kosten[[#This Row],[Totaal kosten]],"")</f>
        <v/>
      </c>
      <c r="CI136" s="158" t="str">
        <f>IF(Tbl.Kosten[[#This Row],[WPnr.]]=CI$7,Tbl.Kosten[[#This Row],[Totaal kosten]],"")</f>
        <v/>
      </c>
      <c r="CJ136" s="158" t="str">
        <f>IF(Tbl.Kosten[[#This Row],[WPnr.]]=CJ$7,Tbl.Kosten[[#This Row],[Totaal kosten]],"")</f>
        <v/>
      </c>
      <c r="CK136" s="158" t="str">
        <f>IF(Tbl.Kosten[[#This Row],[WPnr.]]=CK$7,Tbl.Kosten[[#This Row],[Totaal kosten]],"")</f>
        <v/>
      </c>
      <c r="CL136" s="158" t="str">
        <f>IF(Tbl.Kosten[[#This Row],[WPnr.]]=CL$7,Tbl.Kosten[[#This Row],[Totaal kosten]],"")</f>
        <v/>
      </c>
      <c r="CM136" s="158" t="str">
        <f>IF(Tbl.Kosten[[#This Row],[WPnr.]]=CM$7,Tbl.Kosten[[#This Row],[Totaal kosten]],"")</f>
        <v/>
      </c>
      <c r="CN136" s="158" t="str">
        <f>IF(Tbl.Kosten[[#This Row],[WPnr.]]=CN$7,Tbl.Kosten[[#This Row],[Totaal kosten]],"")</f>
        <v/>
      </c>
      <c r="CO136" s="158" t="str">
        <f>IF(Tbl.Kosten[[#This Row],[WPnr.]]=CO$7,Tbl.Kosten[[#This Row],[Totaal kosten]],"")</f>
        <v/>
      </c>
      <c r="CP136" s="158" t="str">
        <f>IF(Tbl.Kosten[[#This Row],[WPnr.]]=CP$7,Tbl.Kosten[[#This Row],[Totaal kosten]],"")</f>
        <v/>
      </c>
      <c r="CQ136" s="158" t="str">
        <f>IF(Tbl.Kosten[[#This Row],[WPnr.]]=CQ$7,Tbl.Kosten[[#This Row],[Totaal kosten]],"")</f>
        <v/>
      </c>
      <c r="CR136" s="158" t="str">
        <f>IF(Tbl.Kosten[[#This Row],[WPnr.]]=CR$7,Tbl.Kosten[[#This Row],[Totaal kosten]],"")</f>
        <v/>
      </c>
      <c r="CS136" s="158" t="str">
        <f>IF(Tbl.Kosten[[#This Row],[WPnr.]]=CS$7,Tbl.Kosten[[#This Row],[Totaal kosten]],"")</f>
        <v/>
      </c>
      <c r="CT136" s="158" t="str">
        <f>IF(Tbl.Kosten[[#This Row],[WPnr.]]=CT$7,Tbl.Kosten[[#This Row],[Totaal kosten]],"")</f>
        <v/>
      </c>
      <c r="CU136" s="158" t="str">
        <f>IF(Tbl.Kosten[[#This Row],[WPnr.]]=CU$7,Tbl.Kosten[[#This Row],[Totaal kosten]],"")</f>
        <v/>
      </c>
      <c r="CV136" s="158" t="str">
        <f>IF(Tbl.Kosten[[#This Row],[WPnr.]]=CV$7,Tbl.Kosten[[#This Row],[Totaal kosten]],"")</f>
        <v/>
      </c>
      <c r="CW136" s="158" t="str">
        <f>IF(Tbl.Kosten[[#This Row],[WPnr.]]=CW$7,Tbl.Kosten[[#This Row],[Totaal kosten]],"")</f>
        <v/>
      </c>
      <c r="CX136" s="158" t="str">
        <f>IF(Tbl.Kosten[[#This Row],[WPnr.]]=CX$7,Tbl.Kosten[[#This Row],[Totaal kosten]],"")</f>
        <v/>
      </c>
      <c r="CY136" s="158" t="str">
        <f>IF(Tbl.Kosten[[#This Row],[WPnr.]]=CY$7,Tbl.Kosten[[#This Row],[Totaal kosten]],"")</f>
        <v/>
      </c>
      <c r="CZ136" s="158" t="str">
        <f>IF(Tbl.Kosten[[#This Row],[WPnr.]]=CZ$7,Tbl.Kosten[[#This Row],[Totaal kosten]],"")</f>
        <v/>
      </c>
      <c r="DA136" s="158" t="str">
        <f>IF(Tbl.Kosten[[#This Row],[WPnr.]]=DA$7,Tbl.Kosten[[#This Row],[Totaal kosten]],"")</f>
        <v/>
      </c>
      <c r="DB136" s="158" t="str">
        <f>IF(Tbl.Kosten[[#This Row],[WPnr.]]=DB$7,Tbl.Kosten[[#This Row],[Totaal kosten]],"")</f>
        <v/>
      </c>
      <c r="DC136" s="158" t="str">
        <f>IF(Tbl.Kosten[[#This Row],[WPnr.]]=DC$7,Tbl.Kosten[[#This Row],[Totaal kosten]],"")</f>
        <v/>
      </c>
      <c r="DD136" s="158" t="str">
        <f>IF(Tbl.Kosten[[#This Row],[WPnr.]]=DD$7,Tbl.Kosten[[#This Row],[Totaal kosten]],"")</f>
        <v/>
      </c>
      <c r="DE136" s="158" t="str">
        <f>IF(Tbl.Kosten[[#This Row],[WPnr.]]=DE$7,Tbl.Kosten[[#This Row],[Totaal kosten]],"")</f>
        <v/>
      </c>
      <c r="DF136" s="158" t="str">
        <f>IF(Tbl.Kosten[[#This Row],[WPnr.]]=DF$7,Tbl.Kosten[[#This Row],[Totaal kosten]],"")</f>
        <v/>
      </c>
      <c r="DG136" s="158" t="str">
        <f>IF(Tbl.Kosten[[#This Row],[WPnr.]]=DG$7,Tbl.Kosten[[#This Row],[Totaal kosten]],"")</f>
        <v/>
      </c>
      <c r="DH136" s="158" t="str">
        <f>IF(Tbl.Kosten[[#This Row],[WPnr.]]=DH$7,Tbl.Kosten[[#This Row],[Totaal kosten]],"")</f>
        <v/>
      </c>
      <c r="DI136" s="158" t="str">
        <f>IF(Tbl.Kosten[[#This Row],[WPnr.]]=DI$7,Tbl.Kosten[[#This Row],[Totaal kosten]],"")</f>
        <v/>
      </c>
      <c r="DJ136" s="158" t="str">
        <f>IF(Tbl.Kosten[[#This Row],[WPnr.]]=DJ$7,Tbl.Kosten[[#This Row],[Totaal kosten]],"")</f>
        <v/>
      </c>
      <c r="DK136" s="158" t="str">
        <f>IF(Tbl.Kosten[[#This Row],[WPnr.]]=DK$7,Tbl.Kosten[[#This Row],[Totaal kosten]],"")</f>
        <v/>
      </c>
      <c r="DL136" s="158" t="str">
        <f>IF(Tbl.Kosten[[#This Row],[WPnr.]]=DL$7,Tbl.Kosten[[#This Row],[Totaal kosten]],"")</f>
        <v/>
      </c>
      <c r="DM136" s="158" t="str">
        <f>IF(Tbl.Kosten[[#This Row],[WPnr.]]=DM$7,Tbl.Kosten[[#This Row],[Totaal kosten]],"")</f>
        <v/>
      </c>
      <c r="DN136" s="158" t="str">
        <f>IF(Tbl.Kosten[[#This Row],[WPnr.]]=DN$7,Tbl.Kosten[[#This Row],[Totaal kosten]],"")</f>
        <v/>
      </c>
      <c r="DO136" s="158" t="str">
        <f>IF(Tbl.Kosten[[#This Row],[WPnr.]]=DO$7,Tbl.Kosten[[#This Row],[Totaal kosten]],"")</f>
        <v/>
      </c>
      <c r="DP136" s="158" t="str">
        <f>IF(Tbl.Kosten[[#This Row],[WPnr.]]=DP$7,Tbl.Kosten[[#This Row],[Totaal kosten]],"")</f>
        <v/>
      </c>
      <c r="DQ136" s="158" t="str">
        <f>IF(Tbl.Kosten[[#This Row],[WPnr.]]=DQ$7,Tbl.Kosten[[#This Row],[Totaal kosten]],"")</f>
        <v/>
      </c>
      <c r="DR136" s="158" t="str">
        <f>IF(Tbl.Kosten[[#This Row],[WPnr.]]=DR$7,Tbl.Kosten[[#This Row],[Totaal kosten]],"")</f>
        <v/>
      </c>
      <c r="DS136" s="158" t="str">
        <f>IF(Tbl.Kosten[[#This Row],[WPnr.]]=DS$7,Tbl.Kosten[[#This Row],[Totaal kosten]],"")</f>
        <v/>
      </c>
      <c r="DT136" s="158" t="str">
        <f>IF(Tbl.Kosten[[#This Row],[WPnr.]]=DT$7,Tbl.Kosten[[#This Row],[Totaal kosten]],"")</f>
        <v/>
      </c>
      <c r="DU136" s="158" t="str">
        <f>IF(Tbl.Kosten[[#This Row],[WPnr.]]=DU$7,Tbl.Kosten[[#This Row],[Totaal kosten]],"")</f>
        <v/>
      </c>
      <c r="DV136" s="158" t="str">
        <f>IF(Tbl.Kosten[[#This Row],[WPnr.]]=DV$7,Tbl.Kosten[[#This Row],[Totaal kosten]],"")</f>
        <v/>
      </c>
      <c r="DW136" s="160" t="str">
        <f>IFERROR(_xlfn.XLOOKUP(Tbl.Kosten[[#This Row],[Kostensoort]],Tbl.Kostensoorten[Kostensoorten],Tbl.Kostensoorten[KSnr.],"",0,1),"")</f>
        <v/>
      </c>
      <c r="DX136" s="160" t="str">
        <f>IF(Tbl.Kosten[[#This Row],[KSnr.]]=DX$7,Tbl.Kosten[[#This Row],[Totaal kosten]],"")</f>
        <v/>
      </c>
      <c r="DY136" s="160" t="str">
        <f>IF(Tbl.Kosten[[#This Row],[KSnr.]]=DY$7,Tbl.Kosten[[#This Row],[Totaal kosten]],"")</f>
        <v/>
      </c>
      <c r="DZ136" s="160" t="str">
        <f>IF(Tbl.Kosten[[#This Row],[KSnr.]]=DZ$7,Tbl.Kosten[[#This Row],[Totaal kosten]],"")</f>
        <v/>
      </c>
      <c r="EA136" s="160" t="str">
        <f>IF(Tbl.Kosten[[#This Row],[KSnr.]]=EA$7,Tbl.Kosten[[#This Row],[Totaal kosten]],"")</f>
        <v/>
      </c>
      <c r="EB136" s="160" t="str">
        <f>IF(Tbl.Kosten[[#This Row],[KSnr.]]=EB$7,Tbl.Kosten[[#This Row],[Totaal kosten]],"")</f>
        <v/>
      </c>
      <c r="EC136" s="160" t="str">
        <f>IF(Tbl.Kosten[[#This Row],[KSnr.]]=EC$7,Tbl.Kosten[[#This Row],[Totaal kosten]],"")</f>
        <v/>
      </c>
      <c r="ED136" s="160" t="str">
        <f>IF(Tbl.Kosten[[#This Row],[KSnr.]]=ED$7,Tbl.Kosten[[#This Row],[Totaal kosten]],"")</f>
        <v/>
      </c>
      <c r="EE136" s="160" t="str">
        <f>IF(Tbl.Kosten[[#This Row],[KSnr.]]=EE$7,Tbl.Kosten[[#This Row],[Totaal kosten]],"")</f>
        <v/>
      </c>
      <c r="EF136" s="160" t="str">
        <f>IF(Tbl.Kosten[[#This Row],[KSnr.]]=EF$7,Tbl.Kosten[[#This Row],[Totaal kosten]],"")</f>
        <v/>
      </c>
      <c r="EG136" s="160" t="str">
        <f>IF(Tbl.Kosten[[#This Row],[KSnr.]]=EG$7,Tbl.Kosten[[#This Row],[Totaal kosten]],"")</f>
        <v/>
      </c>
      <c r="EH136" s="160" t="str">
        <f>IF(Tbl.Kosten[[#This Row],[KSnr.]]=EH$7,Tbl.Kosten[[#This Row],[Totaal kosten]],"")</f>
        <v/>
      </c>
      <c r="EI136" s="160" t="str">
        <f>IF(Tbl.Kosten[[#This Row],[KSnr.]]=EI$7,Tbl.Kosten[[#This Row],[Totaal kosten]],"")</f>
        <v/>
      </c>
      <c r="EJ136" s="160" t="str">
        <f>IF(Tbl.Kosten[[#This Row],[KSnr.]]=EJ$7,Tbl.Kosten[[#This Row],[Totaal kosten]],"")</f>
        <v/>
      </c>
      <c r="EK136" s="160" t="str">
        <f>IF(Tbl.Kosten[[#This Row],[KSnr.]]=EK$7,Tbl.Kosten[[#This Row],[Totaal kosten]],"")</f>
        <v/>
      </c>
      <c r="EL136" s="160" t="str">
        <f>IF(Tbl.Kosten[[#This Row],[KSnr.]]=EL$7,Tbl.Kosten[[#This Row],[Totaal kosten]],"")</f>
        <v/>
      </c>
      <c r="EM136" s="160" t="str">
        <f>IF(Tbl.Kosten[[#This Row],[KSnr.]]=EM$7,Tbl.Kosten[[#This Row],[Totaal kosten]],"")</f>
        <v/>
      </c>
      <c r="EN136" s="160" t="str">
        <f>IF(Tbl.Kosten[[#This Row],[KSnr.]]=EN$7,Tbl.Kosten[[#This Row],[Totaal kosten]],"")</f>
        <v/>
      </c>
      <c r="EO136" s="160" t="str">
        <f>IF(Tbl.Kosten[[#This Row],[KSnr.]]=EO$7,Tbl.Kosten[[#This Row],[Totaal kosten]],"")</f>
        <v/>
      </c>
      <c r="EP136" s="160" t="str">
        <f>IF(Tbl.Kosten[[#This Row],[KSnr.]]=EP$7,Tbl.Kosten[[#This Row],[Totaal kosten]],"")</f>
        <v/>
      </c>
      <c r="EQ136" s="160" t="str">
        <f>IF(Tbl.Kosten[[#This Row],[KSnr.]]=EQ$7,Tbl.Kosten[[#This Row],[Totaal kosten]],"")</f>
        <v/>
      </c>
      <c r="ER136" s="154" t="str">
        <f>IFERROR(_xlfn.XLOOKUP(Tbl.Kosten[[#This Row],[Subsidieactiviteit]],Tbl.Subsidiehoogte[Subsidieactiviteit],Tbl.Subsidiehoogte[SAnr.],"",0,1),"")</f>
        <v/>
      </c>
      <c r="ES136" s="160" t="str">
        <f>IF(Tbl.Kosten[[#This Row],[Sanr.]]=ES$7,Tbl.Kosten[[#This Row],[Totaal kosten]],"")</f>
        <v/>
      </c>
      <c r="ET136" s="160" t="str">
        <f>IF(Tbl.Kosten[[#This Row],[Sanr.]]=ET$7,Tbl.Kosten[[#This Row],[Totaal kosten]],"")</f>
        <v/>
      </c>
      <c r="EU136" s="160" t="str">
        <f>IF(Tbl.Kosten[[#This Row],[Sanr.]]=EU$7,Tbl.Kosten[[#This Row],[Totaal kosten]],"")</f>
        <v/>
      </c>
      <c r="EV136" s="160" t="str">
        <f>IF(Tbl.Kosten[[#This Row],[Sanr.]]=EV$7,Tbl.Kosten[[#This Row],[Totaal kosten]],"")</f>
        <v/>
      </c>
      <c r="EW136" s="160" t="str">
        <f>IF(Tbl.Kosten[[#This Row],[Sanr.]]=EW$7,Tbl.Kosten[[#This Row],[Totaal kosten]],"")</f>
        <v/>
      </c>
      <c r="EX136" s="160" t="str">
        <f>IF(Tbl.Kosten[[#This Row],[Sanr.]]=EX$7,Tbl.Kosten[[#This Row],[Totaal kosten]],"")</f>
        <v/>
      </c>
      <c r="EY136" s="160" t="str">
        <f>IF(Tbl.Kosten[[#This Row],[Sanr.]]=EY$7,Tbl.Kosten[[#This Row],[Totaal kosten]],"")</f>
        <v/>
      </c>
      <c r="EZ136" s="160" t="str">
        <f>IF(Tbl.Kosten[[#This Row],[Sanr.]]=EZ$7,Tbl.Kosten[[#This Row],[Totaal kosten]],"")</f>
        <v/>
      </c>
      <c r="FA136" s="160" t="str">
        <f>IF(Tbl.Kosten[[#This Row],[Sanr.]]=FA$7,Tbl.Kosten[[#This Row],[Totaal kosten]],"")</f>
        <v/>
      </c>
      <c r="FB136" s="160" t="str">
        <f>IF(Tbl.Kosten[[#This Row],[Sanr.]]=FB$7,Tbl.Kosten[[#This Row],[Totaal kosten]],"")</f>
        <v/>
      </c>
      <c r="FC136" s="160" t="str">
        <f>IF(Tbl.Kosten[[#This Row],[Sanr.]]=FC$7,Tbl.Kosten[[#This Row],[Totaal kosten]],"")</f>
        <v/>
      </c>
      <c r="FD136" s="160" t="str">
        <f>IF(Tbl.Kosten[[#This Row],[Sanr.]]=FD$7,Tbl.Kosten[[#This Row],[Totaal kosten]],"")</f>
        <v/>
      </c>
      <c r="FE136" s="160" t="str">
        <f>IF(Tbl.Kosten[[#This Row],[Sanr.]]=FE$7,Tbl.Kosten[[#This Row],[Totaal kosten]],"")</f>
        <v/>
      </c>
      <c r="FF136" s="160" t="str">
        <f>IF(Tbl.Kosten[[#This Row],[Sanr.]]=FF$7,Tbl.Kosten[[#This Row],[Totaal kosten]],"")</f>
        <v/>
      </c>
      <c r="FG136" s="160" t="str">
        <f>IF(Tbl.Kosten[[#This Row],[Sanr.]]=FG$7,Tbl.Kosten[[#This Row],[Totaal kosten]],"")</f>
        <v/>
      </c>
      <c r="FH136" s="160" t="str">
        <f>IF(Tbl.Kosten[[#This Row],[Sanr.]]=FH$7,Tbl.Kosten[[#This Row],[Totaal kosten]],"")</f>
        <v/>
      </c>
      <c r="FI136" s="160" t="str">
        <f>IF(Tbl.Kosten[[#This Row],[Sanr.]]=FI$7,Tbl.Kosten[[#This Row],[Totaal kosten]],"")</f>
        <v/>
      </c>
      <c r="FJ136" s="160" t="str">
        <f>IF(Tbl.Kosten[[#This Row],[Sanr.]]=FJ$7,Tbl.Kosten[[#This Row],[Totaal kosten]],"")</f>
        <v/>
      </c>
      <c r="FK136" s="160" t="str">
        <f>IF(Tbl.Kosten[[#This Row],[Sanr.]]=FK$7,Tbl.Kosten[[#This Row],[Totaal kosten]],"")</f>
        <v/>
      </c>
      <c r="FL136" s="160" t="str">
        <f>IF(Tbl.Kosten[[#This Row],[Sanr.]]=FL$7,Tbl.Kosten[[#This Row],[Totaal kosten]],"")</f>
        <v/>
      </c>
      <c r="FM136" s="160" t="str">
        <f>IF(Tbl.Kosten[[#This Row],[Sanr.]]=FM$7,Tbl.Kosten[[#This Row],[Totaal kosten]],"")</f>
        <v/>
      </c>
      <c r="FN136" s="160" t="str">
        <f>IF(Tbl.Kosten[[#This Row],[Sanr.]]=FN$7,Tbl.Kosten[[#This Row],[Totaal kosten]],"")</f>
        <v/>
      </c>
      <c r="FO136" s="160" t="str">
        <f>IF(Tbl.Kosten[[#This Row],[Sanr.]]=FO$7,Tbl.Kosten[[#This Row],[Totaal kosten]],"")</f>
        <v/>
      </c>
      <c r="FP136" s="160" t="str">
        <f>IF(Tbl.Kosten[[#This Row],[Sanr.]]=FP$7,Tbl.Kosten[[#This Row],[Totaal kosten]],"")</f>
        <v/>
      </c>
      <c r="FQ136" s="160" t="str">
        <f>IF(Tbl.Kosten[[#This Row],[Sanr.]]=FQ$7,Tbl.Kosten[[#This Row],[Totaal kosten]],"")</f>
        <v/>
      </c>
      <c r="FR136" s="160" t="str">
        <f>IF(Tbl.Kosten[[#This Row],[Sanr.]]=FR$7,Tbl.Kosten[[#This Row],[Totaal kosten]],"")</f>
        <v/>
      </c>
      <c r="FS136" s="160" t="str">
        <f>IF(Tbl.Kosten[[#This Row],[Sanr.]]=FS$7,Tbl.Kosten[[#This Row],[Totaal kosten]],"")</f>
        <v/>
      </c>
      <c r="FT136" s="160" t="str">
        <f>IF(Tbl.Kosten[[#This Row],[Sanr.]]=FT$7,Tbl.Kosten[[#This Row],[Totaal kosten]],"")</f>
        <v/>
      </c>
      <c r="FU136" s="160" t="str">
        <f>IF(Tbl.Kosten[[#This Row],[Sanr.]]=FU$7,Tbl.Kosten[[#This Row],[Totaal kosten]],"")</f>
        <v/>
      </c>
      <c r="FV136" s="160" t="str">
        <f>IF(Tbl.Kosten[[#This Row],[Sanr.]]=FV$7,Tbl.Kosten[[#This Row],[Totaal kosten]],"")</f>
        <v/>
      </c>
      <c r="FW136" s="160" t="str">
        <f>IFERROR(_xlfn.XLOOKUP(Tbl.Kosten[[#This Row],[Activiteitencode]],Tbl.Activiteiten[Activiteitcode],Tbl.Activiteiten[Anr.],"",0,1),"")</f>
        <v/>
      </c>
      <c r="FX136" s="181" t="str">
        <f>_xlfn.CONCAT(Tbl.Kosten[[#This Row],[Pnr.]],Tbl.Kosten[[#This Row],[Sanr.]])</f>
        <v>P1</v>
      </c>
      <c r="FY136" s="160">
        <f>Tbl.Kosten[[#This Row],[Totaal kosten]]-Tbl.Kosten[[#This Row],[Subsidie]]</f>
        <v>0</v>
      </c>
      <c r="FZ136" s="160">
        <f>IF(Tbl.Kosten[[#This Row],[Pnr.]]=FZ$7,Tbl.Kosten[[#This Row],[Te financieren]],"")</f>
        <v>0</v>
      </c>
      <c r="GA136" s="160" t="str">
        <f>IF(Tbl.Kosten[[#This Row],[Pnr.]]=GA$7,Tbl.Kosten[[#This Row],[Te financieren]],"")</f>
        <v/>
      </c>
      <c r="GB136" s="160" t="str">
        <f>IF(Tbl.Kosten[[#This Row],[Pnr.]]=GB$7,Tbl.Kosten[[#This Row],[Te financieren]],"")</f>
        <v/>
      </c>
      <c r="GC136" s="160" t="str">
        <f>IF(Tbl.Kosten[[#This Row],[Pnr.]]=GC$7,Tbl.Kosten[[#This Row],[Te financieren]],"")</f>
        <v/>
      </c>
      <c r="GD136" s="160" t="str">
        <f>IF(Tbl.Kosten[[#This Row],[Pnr.]]=GD$7,Tbl.Kosten[[#This Row],[Te financieren]],"")</f>
        <v/>
      </c>
      <c r="GE136" s="160" t="str">
        <f>IF(Tbl.Kosten[[#This Row],[Pnr.]]=GE$7,Tbl.Kosten[[#This Row],[Te financieren]],"")</f>
        <v/>
      </c>
      <c r="GF136" s="160" t="str">
        <f>IF(Tbl.Kosten[[#This Row],[Pnr.]]=GF$7,Tbl.Kosten[[#This Row],[Te financieren]],"")</f>
        <v/>
      </c>
      <c r="GG136" s="160" t="str">
        <f>IF(Tbl.Kosten[[#This Row],[Pnr.]]=GG$7,Tbl.Kosten[[#This Row],[Te financieren]],"")</f>
        <v/>
      </c>
      <c r="GH136" s="160" t="str">
        <f>IF(Tbl.Kosten[[#This Row],[Pnr.]]=GH$7,Tbl.Kosten[[#This Row],[Te financieren]],"")</f>
        <v/>
      </c>
      <c r="GI136" s="160" t="str">
        <f>IF(Tbl.Kosten[[#This Row],[Pnr.]]=GI$7,Tbl.Kosten[[#This Row],[Te financieren]],"")</f>
        <v/>
      </c>
      <c r="GJ136" s="160" t="str">
        <f>IF(Tbl.Kosten[[#This Row],[Pnr.]]=GJ$7,Tbl.Kosten[[#This Row],[Te financieren]],"")</f>
        <v/>
      </c>
      <c r="GK136" s="160" t="str">
        <f>IF(Tbl.Kosten[[#This Row],[Pnr.]]=GK$7,Tbl.Kosten[[#This Row],[Te financieren]],"")</f>
        <v/>
      </c>
      <c r="GL136" s="160" t="str">
        <f>IF(Tbl.Kosten[[#This Row],[Pnr.]]=GL$7,Tbl.Kosten[[#This Row],[Te financieren]],"")</f>
        <v/>
      </c>
      <c r="GM136" s="160" t="str">
        <f>IF(Tbl.Kosten[[#This Row],[Pnr.]]=GM$7,Tbl.Kosten[[#This Row],[Te financieren]],"")</f>
        <v/>
      </c>
      <c r="GN136" s="160" t="str">
        <f>IF(Tbl.Kosten[[#This Row],[Pnr.]]=GN$7,Tbl.Kosten[[#This Row],[Te financieren]],"")</f>
        <v/>
      </c>
      <c r="GO136" s="160" t="str">
        <f>IF(Tbl.Kosten[[#This Row],[Pnr.]]=GO$7,Tbl.Kosten[[#This Row],[Te financieren]],"")</f>
        <v/>
      </c>
      <c r="GP136" s="160" t="str">
        <f>IF(Tbl.Kosten[[#This Row],[Pnr.]]=GP$7,Tbl.Kosten[[#This Row],[Te financieren]],"")</f>
        <v/>
      </c>
      <c r="GQ136" s="160" t="str">
        <f>IF(Tbl.Kosten[[#This Row],[Pnr.]]=GQ$7,Tbl.Kosten[[#This Row],[Te financieren]],"")</f>
        <v/>
      </c>
      <c r="GR136" s="160" t="str">
        <f>IF(Tbl.Kosten[[#This Row],[Pnr.]]=GR$7,Tbl.Kosten[[#This Row],[Te financieren]],"")</f>
        <v/>
      </c>
      <c r="GS136" s="160" t="str">
        <f>IF(Tbl.Kosten[[#This Row],[Pnr.]]=GS$7,Tbl.Kosten[[#This Row],[Te financieren]],"")</f>
        <v/>
      </c>
      <c r="GT136" s="160" t="str">
        <f>IF(Tbl.Kosten[[#This Row],[Pnr.]]=GT$7,Tbl.Kosten[[#This Row],[Te financieren]],"")</f>
        <v/>
      </c>
      <c r="GU136" s="160" t="str">
        <f>IF(Tbl.Kosten[[#This Row],[Pnr.]]=GU$7,Tbl.Kosten[[#This Row],[Te financieren]],"")</f>
        <v/>
      </c>
      <c r="GV136" s="160" t="str">
        <f>IF(Tbl.Kosten[[#This Row],[Pnr.]]=GV$7,Tbl.Kosten[[#This Row],[Te financieren]],"")</f>
        <v/>
      </c>
      <c r="GW136" s="160" t="str">
        <f>IF(Tbl.Kosten[[#This Row],[Pnr.]]=GW$7,Tbl.Kosten[[#This Row],[Te financieren]],"")</f>
        <v/>
      </c>
      <c r="GX136" s="160" t="str">
        <f>IF(Tbl.Kosten[[#This Row],[Pnr.]]=GX$7,Tbl.Kosten[[#This Row],[Te financieren]],"")</f>
        <v/>
      </c>
      <c r="GY136" s="160" t="str">
        <f>IF(Tbl.Kosten[[#This Row],[Pnr.]]=GY$7,Tbl.Kosten[[#This Row],[Te financieren]],"")</f>
        <v/>
      </c>
      <c r="GZ136" s="160" t="str">
        <f>IF(Tbl.Kosten[[#This Row],[Pnr.]]=GZ$7,Tbl.Kosten[[#This Row],[Te financieren]],"")</f>
        <v/>
      </c>
      <c r="HA136" s="160" t="str">
        <f>IF(Tbl.Kosten[[#This Row],[Pnr.]]=HA$7,Tbl.Kosten[[#This Row],[Te financieren]],"")</f>
        <v/>
      </c>
      <c r="HB136" s="160" t="str">
        <f>IF(Tbl.Kosten[[#This Row],[Pnr.]]=HB$7,Tbl.Kosten[[#This Row],[Te financieren]],"")</f>
        <v/>
      </c>
      <c r="HC136" s="160" t="str">
        <f>IF(Tbl.Kosten[[#This Row],[Pnr.]]=HC$7,Tbl.Kosten[[#This Row],[Te financieren]],"")</f>
        <v/>
      </c>
      <c r="HD136" s="160" t="str">
        <f>IF(Tbl.Kosten[[#This Row],[Pnr.]]=HD$7,Tbl.Kosten[[#This Row],[Te financieren]],"")</f>
        <v/>
      </c>
      <c r="HE136" s="160" t="str">
        <f>IF(Tbl.Kosten[[#This Row],[Pnr.]]=HE$7,Tbl.Kosten[[#This Row],[Te financieren]],"")</f>
        <v/>
      </c>
      <c r="HF136" s="160" t="str">
        <f>IF(Tbl.Kosten[[#This Row],[Pnr.]]=HF$7,Tbl.Kosten[[#This Row],[Te financieren]],"")</f>
        <v/>
      </c>
      <c r="HG136" s="160" t="str">
        <f>IF(Tbl.Kosten[[#This Row],[Pnr.]]=HG$7,Tbl.Kosten[[#This Row],[Te financieren]],"")</f>
        <v/>
      </c>
      <c r="HH136" s="160" t="str">
        <f>IF(Tbl.Kosten[[#This Row],[Pnr.]]=HH$7,Tbl.Kosten[[#This Row],[Te financieren]],"")</f>
        <v/>
      </c>
      <c r="HI136" s="160" t="str">
        <f>IF(Tbl.Kosten[[#This Row],[Pnr.]]=HI$7,Tbl.Kosten[[#This Row],[Te financieren]],"")</f>
        <v/>
      </c>
      <c r="HJ136" s="160" t="str">
        <f>IF(Tbl.Kosten[[#This Row],[Pnr.]]=HJ$7,Tbl.Kosten[[#This Row],[Te financieren]],"")</f>
        <v/>
      </c>
      <c r="HK136" s="160" t="str">
        <f>IF(Tbl.Kosten[[#This Row],[Pnr.]]=HK$7,Tbl.Kosten[[#This Row],[Te financieren]],"")</f>
        <v/>
      </c>
      <c r="HL136" s="160" t="str">
        <f>IF(Tbl.Kosten[[#This Row],[Pnr.]]=HL$7,Tbl.Kosten[[#This Row],[Te financieren]],"")</f>
        <v/>
      </c>
      <c r="HM136" s="160" t="str">
        <f>IF(Tbl.Kosten[[#This Row],[Pnr.]]=HM$7,Tbl.Kosten[[#This Row],[Te financieren]],"")</f>
        <v/>
      </c>
      <c r="HN136" s="160" t="str">
        <f>IF(Tbl.Kosten[[#This Row],[Pnr.]]=HN$7,Tbl.Kosten[[#This Row],[Te financieren]],"")</f>
        <v/>
      </c>
      <c r="HO136" s="160" t="str">
        <f>IF(Tbl.Kosten[[#This Row],[Pnr.]]=HO$7,Tbl.Kosten[[#This Row],[Te financieren]],"")</f>
        <v/>
      </c>
      <c r="HP136" s="160" t="str">
        <f>IF(Tbl.Kosten[[#This Row],[Pnr.]]=HP$7,Tbl.Kosten[[#This Row],[Te financieren]],"")</f>
        <v/>
      </c>
      <c r="HQ136" s="160" t="str">
        <f>IF(Tbl.Kosten[[#This Row],[Pnr.]]=HQ$7,Tbl.Kosten[[#This Row],[Te financieren]],"")</f>
        <v/>
      </c>
      <c r="HR136" s="160" t="str">
        <f>IF(Tbl.Kosten[[#This Row],[Pnr.]]=HR$7,Tbl.Kosten[[#This Row],[Te financieren]],"")</f>
        <v/>
      </c>
      <c r="HS136" s="160" t="str">
        <f>IF(Tbl.Kosten[[#This Row],[Pnr.]]=HS$7,Tbl.Kosten[[#This Row],[Te financieren]],"")</f>
        <v/>
      </c>
      <c r="HT136" s="160" t="str">
        <f>IF(Tbl.Kosten[[#This Row],[Pnr.]]=HT$7,Tbl.Kosten[[#This Row],[Te financieren]],"")</f>
        <v/>
      </c>
      <c r="HU136" s="160" t="str">
        <f>IF(Tbl.Kosten[[#This Row],[Pnr.]]=HU$7,Tbl.Kosten[[#This Row],[Te financieren]],"")</f>
        <v/>
      </c>
      <c r="HV136" s="160" t="str">
        <f>IF(Tbl.Kosten[[#This Row],[Pnr.]]=HV$7,Tbl.Kosten[[#This Row],[Te financieren]],"")</f>
        <v/>
      </c>
      <c r="HW136" s="160" t="str">
        <f>IF(Tbl.Kosten[[#This Row],[Pnr.]]=HW$7,Tbl.Kosten[[#This Row],[Te financieren]],"")</f>
        <v/>
      </c>
    </row>
    <row r="137" spans="2:231" x14ac:dyDescent="0.3">
      <c r="B137" s="144"/>
      <c r="C137" s="147"/>
      <c r="D137" s="146"/>
      <c r="E137" s="147"/>
      <c r="F137" s="145"/>
      <c r="G137" s="11" t="str">
        <f>IF(Tbl.Kosten[[#This Row],[Medewerker e/o 
functie]]&lt;&gt;"",_xlfn.XLOOKUP(Tbl.Kosten[[#This Row],[Medewerker e/o 
functie]],Tbl.Uurtarief[Medewerker en/of functie],Tbl.Uurtarief[Uurtarief],"",0,1),"")</f>
        <v/>
      </c>
      <c r="H137" s="121">
        <f>IFERROR(Tbl.Kosten[[#This Row],[Uren]]*Tbl.Kosten[[#This Row],[Uurtarief]],0)</f>
        <v>0</v>
      </c>
      <c r="I137" s="119" t="str">
        <f>IF(Tbl.Kosten[[#This Row],[Subtotaal uren]]&lt;&gt;0,_xlfn.XLOOKUP(Tbl.Kosten[[#This Row],[Medewerker e/o 
functie]],Tbl.Uurtarief[Medewerker en/of functie],Tbl.Uurtarief[Kostensoort arbeid],"",0,1),"")</f>
        <v/>
      </c>
      <c r="J137" s="147"/>
      <c r="K137" s="145"/>
      <c r="L137" s="149" t="str">
        <f>IF(Tbl.Kosten[[#This Row],[Activum]]&lt;&gt;"",_xlfn.XLOOKUP(Tbl.Kosten[[#This Row],[Activum]],Tbl.Afschrijvingskosten[Activum],Tbl.Afschrijvingskosten[Tarief per afschrijvings-eenheid],"",0,1),"")</f>
        <v/>
      </c>
      <c r="M137" s="122">
        <f>IFERROR(Tbl.Kosten[[#This Row],[Een-
heden]]*Tbl.Kosten[[#This Row],[Afschrijvings-
tarief]],0)</f>
        <v>0</v>
      </c>
      <c r="N137" s="122" t="str">
        <f>IF(Tbl.Kosten[[#This Row],[Subtotaal afschrijving]]&lt;&gt;0,Lijsten!A135,"")</f>
        <v/>
      </c>
      <c r="O137" s="150"/>
      <c r="P137" s="145"/>
      <c r="Q137" s="148"/>
      <c r="R137" s="122">
        <f>IFERROR(Tbl.Kosten[[#This Row],[Aantal]]*Tbl.Kosten[[#This Row],[Tarief]],0)</f>
        <v>0</v>
      </c>
      <c r="S137" s="8">
        <f>IFERROR(Tbl.Kosten[[#This Row],[Subtotaal overige kosten]]+Tbl.Kosten[[#This Row],[Subtotaal uren]]+Tbl.Kosten[[#This Row],[Subtotaal afschrijving]],0)</f>
        <v>0</v>
      </c>
      <c r="T137" s="8">
        <f>IFERROR(Tbl.Kosten[[#This Row],[Totaal kosten]]*Tbl.Kosten[[#This Row],[Subsidie%]],0)</f>
        <v>0</v>
      </c>
      <c r="U137" s="4" t="str" cm="1">
        <f t="array" ref="U137">IFERROR(_xlfn.IFS(Tbl.Kosten[[#This Row],[Subtotaal uren]]&lt;&gt;0,Tbl.Kosten[[#This Row],[Kostensoort arbeid]],Tbl.Kosten[[#This Row],[Subtotaal afschrijving]]&lt;&gt;0,Tbl.Kosten[[#This Row],[Kostensoort afschrijving]],Tbl.Kosten[[#This Row],[Subtotaal overige kosten]]&lt;&gt;0,Tbl.Kosten[[#This Row],[Kostensoort overig]]),"")</f>
        <v/>
      </c>
      <c r="V137" s="4" t="str">
        <f>IFERROR(_xlfn.XLOOKUP(Tbl.Kosten[[#This Row],[Activiteitencode]],Tbl.Activiteiten[Activiteitcode],Tbl.Activiteiten[Werkpakketcode],"",0,1),"")</f>
        <v/>
      </c>
      <c r="W137" s="4" t="str">
        <f>IFERROR(_xlfn.XLOOKUP(Tbl.Kosten[[#This Row],[Werkpakketcode]],Tbl.Werkpakketten[Werkpakketcode],Tbl.Werkpakketten[Subsidiabele activiteit],"",0,1),"")</f>
        <v/>
      </c>
      <c r="X137" s="12">
        <f>IFERROR(_xlfn.XLOOKUP(Tbl.Kosten[[#This Row],[Sanr.]],Tbl.Subsidiehoogte[SAnr.],Tbl.Subsidiehoogte[Sub. Percentage],0,0,1),0)</f>
        <v>0</v>
      </c>
      <c r="Y137" s="154" t="str">
        <f>IFERROR(_xlfn.XLOOKUP(Tbl.Kosten[[#This Row],[Partnercode]],Tbl.Projectpartners[Partnercode],Tbl.Projectpartners[PNr.],"",0,1),"")</f>
        <v>P1</v>
      </c>
      <c r="Z137" s="158">
        <f>IF(Tbl.Kosten[[#This Row],[Pnr.]]=Z$7,Tbl.Kosten[[#This Row],[Totaal kosten]],"")</f>
        <v>0</v>
      </c>
      <c r="AA137" s="158" t="str">
        <f>IF(Tbl.Kosten[[#This Row],[Pnr.]]=AA$7,Tbl.Kosten[[#This Row],[Totaal kosten]],"")</f>
        <v/>
      </c>
      <c r="AB137" s="158" t="str">
        <f>IF(Tbl.Kosten[[#This Row],[Pnr.]]=AB$7,Tbl.Kosten[[#This Row],[Totaal kosten]],"")</f>
        <v/>
      </c>
      <c r="AC137" s="158" t="str">
        <f>IF(Tbl.Kosten[[#This Row],[Pnr.]]=AC$7,Tbl.Kosten[[#This Row],[Totaal kosten]],"")</f>
        <v/>
      </c>
      <c r="AD137" s="158" t="str">
        <f>IF(Tbl.Kosten[[#This Row],[Pnr.]]=AD$7,Tbl.Kosten[[#This Row],[Totaal kosten]],"")</f>
        <v/>
      </c>
      <c r="AE137" s="158" t="str">
        <f>IF(Tbl.Kosten[[#This Row],[Pnr.]]=AE$7,Tbl.Kosten[[#This Row],[Totaal kosten]],"")</f>
        <v/>
      </c>
      <c r="AF137" s="158" t="str">
        <f>IF(Tbl.Kosten[[#This Row],[Pnr.]]=AF$7,Tbl.Kosten[[#This Row],[Totaal kosten]],"")</f>
        <v/>
      </c>
      <c r="AG137" s="158" t="str">
        <f>IF(Tbl.Kosten[[#This Row],[Pnr.]]=AG$7,Tbl.Kosten[[#This Row],[Totaal kosten]],"")</f>
        <v/>
      </c>
      <c r="AH137" s="158" t="str">
        <f>IF(Tbl.Kosten[[#This Row],[Pnr.]]=AH$7,Tbl.Kosten[[#This Row],[Totaal kosten]],"")</f>
        <v/>
      </c>
      <c r="AI137" s="158" t="str">
        <f>IF(Tbl.Kosten[[#This Row],[Pnr.]]=AI$7,Tbl.Kosten[[#This Row],[Totaal kosten]],"")</f>
        <v/>
      </c>
      <c r="AJ137" s="158" t="str">
        <f>IF(Tbl.Kosten[[#This Row],[Pnr.]]=AJ$7,Tbl.Kosten[[#This Row],[Totaal kosten]],"")</f>
        <v/>
      </c>
      <c r="AK137" s="158" t="str">
        <f>IF(Tbl.Kosten[[#This Row],[Pnr.]]=AK$7,Tbl.Kosten[[#This Row],[Totaal kosten]],"")</f>
        <v/>
      </c>
      <c r="AL137" s="158" t="str">
        <f>IF(Tbl.Kosten[[#This Row],[Pnr.]]=AL$7,Tbl.Kosten[[#This Row],[Totaal kosten]],"")</f>
        <v/>
      </c>
      <c r="AM137" s="158" t="str">
        <f>IF(Tbl.Kosten[[#This Row],[Pnr.]]=AM$7,Tbl.Kosten[[#This Row],[Totaal kosten]],"")</f>
        <v/>
      </c>
      <c r="AN137" s="158" t="str">
        <f>IF(Tbl.Kosten[[#This Row],[Pnr.]]=AN$7,Tbl.Kosten[[#This Row],[Totaal kosten]],"")</f>
        <v/>
      </c>
      <c r="AO137" s="158" t="str">
        <f>IF(Tbl.Kosten[[#This Row],[Pnr.]]=AO$7,Tbl.Kosten[[#This Row],[Totaal kosten]],"")</f>
        <v/>
      </c>
      <c r="AP137" s="158" t="str">
        <f>IF(Tbl.Kosten[[#This Row],[Pnr.]]=AP$7,Tbl.Kosten[[#This Row],[Totaal kosten]],"")</f>
        <v/>
      </c>
      <c r="AQ137" s="158" t="str">
        <f>IF(Tbl.Kosten[[#This Row],[Pnr.]]=AQ$7,Tbl.Kosten[[#This Row],[Totaal kosten]],"")</f>
        <v/>
      </c>
      <c r="AR137" s="158" t="str">
        <f>IF(Tbl.Kosten[[#This Row],[Pnr.]]=AR$7,Tbl.Kosten[[#This Row],[Totaal kosten]],"")</f>
        <v/>
      </c>
      <c r="AS137" s="158" t="str">
        <f>IF(Tbl.Kosten[[#This Row],[Pnr.]]=AS$7,Tbl.Kosten[[#This Row],[Totaal kosten]],"")</f>
        <v/>
      </c>
      <c r="AT137" s="158" t="str">
        <f>IF(Tbl.Kosten[[#This Row],[Pnr.]]=AT$7,Tbl.Kosten[[#This Row],[Totaal kosten]],"")</f>
        <v/>
      </c>
      <c r="AU137" s="158" t="str">
        <f>IF(Tbl.Kosten[[#This Row],[Pnr.]]=AU$7,Tbl.Kosten[[#This Row],[Totaal kosten]],"")</f>
        <v/>
      </c>
      <c r="AV137" s="158" t="str">
        <f>IF(Tbl.Kosten[[#This Row],[Pnr.]]=AV$7,Tbl.Kosten[[#This Row],[Totaal kosten]],"")</f>
        <v/>
      </c>
      <c r="AW137" s="158" t="str">
        <f>IF(Tbl.Kosten[[#This Row],[Pnr.]]=AW$7,Tbl.Kosten[[#This Row],[Totaal kosten]],"")</f>
        <v/>
      </c>
      <c r="AX137" s="158" t="str">
        <f>IF(Tbl.Kosten[[#This Row],[Pnr.]]=AX$7,Tbl.Kosten[[#This Row],[Totaal kosten]],"")</f>
        <v/>
      </c>
      <c r="AY137" s="158" t="str">
        <f>IF(Tbl.Kosten[[#This Row],[Pnr.]]=AY$7,Tbl.Kosten[[#This Row],[Totaal kosten]],"")</f>
        <v/>
      </c>
      <c r="AZ137" s="158" t="str">
        <f>IF(Tbl.Kosten[[#This Row],[Pnr.]]=AZ$7,Tbl.Kosten[[#This Row],[Totaal kosten]],"")</f>
        <v/>
      </c>
      <c r="BA137" s="158" t="str">
        <f>IF(Tbl.Kosten[[#This Row],[Pnr.]]=BA$7,Tbl.Kosten[[#This Row],[Totaal kosten]],"")</f>
        <v/>
      </c>
      <c r="BB137" s="158" t="str">
        <f>IF(Tbl.Kosten[[#This Row],[Pnr.]]=BB$7,Tbl.Kosten[[#This Row],[Totaal kosten]],"")</f>
        <v/>
      </c>
      <c r="BC137" s="158" t="str">
        <f>IF(Tbl.Kosten[[#This Row],[Pnr.]]=BC$7,Tbl.Kosten[[#This Row],[Totaal kosten]],"")</f>
        <v/>
      </c>
      <c r="BD137" s="158" t="str">
        <f>IF(Tbl.Kosten[[#This Row],[Pnr.]]=BD$7,Tbl.Kosten[[#This Row],[Totaal kosten]],"")</f>
        <v/>
      </c>
      <c r="BE137" s="158" t="str">
        <f>IF(Tbl.Kosten[[#This Row],[Pnr.]]=BE$7,Tbl.Kosten[[#This Row],[Totaal kosten]],"")</f>
        <v/>
      </c>
      <c r="BF137" s="158" t="str">
        <f>IF(Tbl.Kosten[[#This Row],[Pnr.]]=BF$7,Tbl.Kosten[[#This Row],[Totaal kosten]],"")</f>
        <v/>
      </c>
      <c r="BG137" s="158" t="str">
        <f>IF(Tbl.Kosten[[#This Row],[Pnr.]]=BG$7,Tbl.Kosten[[#This Row],[Totaal kosten]],"")</f>
        <v/>
      </c>
      <c r="BH137" s="158" t="str">
        <f>IF(Tbl.Kosten[[#This Row],[Pnr.]]=BH$7,Tbl.Kosten[[#This Row],[Totaal kosten]],"")</f>
        <v/>
      </c>
      <c r="BI137" s="158" t="str">
        <f>IF(Tbl.Kosten[[#This Row],[Pnr.]]=BI$7,Tbl.Kosten[[#This Row],[Totaal kosten]],"")</f>
        <v/>
      </c>
      <c r="BJ137" s="158" t="str">
        <f>IF(Tbl.Kosten[[#This Row],[Pnr.]]=BJ$7,Tbl.Kosten[[#This Row],[Totaal kosten]],"")</f>
        <v/>
      </c>
      <c r="BK137" s="158" t="str">
        <f>IF(Tbl.Kosten[[#This Row],[Pnr.]]=BK$7,Tbl.Kosten[[#This Row],[Totaal kosten]],"")</f>
        <v/>
      </c>
      <c r="BL137" s="158" t="str">
        <f>IF(Tbl.Kosten[[#This Row],[Pnr.]]=BL$7,Tbl.Kosten[[#This Row],[Totaal kosten]],"")</f>
        <v/>
      </c>
      <c r="BM137" s="158" t="str">
        <f>IF(Tbl.Kosten[[#This Row],[Pnr.]]=BM$7,Tbl.Kosten[[#This Row],[Totaal kosten]],"")</f>
        <v/>
      </c>
      <c r="BN137" s="158" t="str">
        <f>IF(Tbl.Kosten[[#This Row],[Pnr.]]=BN$7,Tbl.Kosten[[#This Row],[Totaal kosten]],"")</f>
        <v/>
      </c>
      <c r="BO137" s="158" t="str">
        <f>IF(Tbl.Kosten[[#This Row],[Pnr.]]=BO$7,Tbl.Kosten[[#This Row],[Totaal kosten]],"")</f>
        <v/>
      </c>
      <c r="BP137" s="158" t="str">
        <f>IF(Tbl.Kosten[[#This Row],[Pnr.]]=BP$7,Tbl.Kosten[[#This Row],[Totaal kosten]],"")</f>
        <v/>
      </c>
      <c r="BQ137" s="158" t="str">
        <f>IF(Tbl.Kosten[[#This Row],[Pnr.]]=BQ$7,Tbl.Kosten[[#This Row],[Totaal kosten]],"")</f>
        <v/>
      </c>
      <c r="BR137" s="158" t="str">
        <f>IF(Tbl.Kosten[[#This Row],[Pnr.]]=BR$7,Tbl.Kosten[[#This Row],[Totaal kosten]],"")</f>
        <v/>
      </c>
      <c r="BS137" s="158" t="str">
        <f>IF(Tbl.Kosten[[#This Row],[Pnr.]]=BS$7,Tbl.Kosten[[#This Row],[Totaal kosten]],"")</f>
        <v/>
      </c>
      <c r="BT137" s="158" t="str">
        <f>IF(Tbl.Kosten[[#This Row],[Pnr.]]=BT$7,Tbl.Kosten[[#This Row],[Totaal kosten]],"")</f>
        <v/>
      </c>
      <c r="BU137" s="158" t="str">
        <f>IF(Tbl.Kosten[[#This Row],[Pnr.]]=BU$7,Tbl.Kosten[[#This Row],[Totaal kosten]],"")</f>
        <v/>
      </c>
      <c r="BV137" s="158" t="str">
        <f>IF(Tbl.Kosten[[#This Row],[Pnr.]]=BV$7,Tbl.Kosten[[#This Row],[Totaal kosten]],"")</f>
        <v/>
      </c>
      <c r="BW137" s="158" t="str">
        <f>IF(Tbl.Kosten[[#This Row],[Pnr.]]=BW$7,Tbl.Kosten[[#This Row],[Totaal kosten]],"")</f>
        <v/>
      </c>
      <c r="BX137" s="158" t="str">
        <f>IFERROR(_xlfn.XLOOKUP(Tbl.Kosten[[#This Row],[Werkpakketcode]],Tbl.Werkpakketten[Werkpakketcode],Tbl.Werkpakketten[WPnr.],"",0,1),"")</f>
        <v/>
      </c>
      <c r="BY137" s="158" t="str">
        <f>IF(Tbl.Kosten[[#This Row],[WPnr.]]=BY$7,Tbl.Kosten[[#This Row],[Totaal kosten]],"")</f>
        <v/>
      </c>
      <c r="BZ137" s="158" t="str">
        <f>IF(Tbl.Kosten[[#This Row],[WPnr.]]=BZ$7,Tbl.Kosten[[#This Row],[Totaal kosten]],"")</f>
        <v/>
      </c>
      <c r="CA137" s="158" t="str">
        <f>IF(Tbl.Kosten[[#This Row],[WPnr.]]=CA$7,Tbl.Kosten[[#This Row],[Totaal kosten]],"")</f>
        <v/>
      </c>
      <c r="CB137" s="158" t="str">
        <f>IF(Tbl.Kosten[[#This Row],[WPnr.]]=CB$7,Tbl.Kosten[[#This Row],[Totaal kosten]],"")</f>
        <v/>
      </c>
      <c r="CC137" s="158" t="str">
        <f>IF(Tbl.Kosten[[#This Row],[WPnr.]]=CC$7,Tbl.Kosten[[#This Row],[Totaal kosten]],"")</f>
        <v/>
      </c>
      <c r="CD137" s="158" t="str">
        <f>IF(Tbl.Kosten[[#This Row],[WPnr.]]=CD$7,Tbl.Kosten[[#This Row],[Totaal kosten]],"")</f>
        <v/>
      </c>
      <c r="CE137" s="158" t="str">
        <f>IF(Tbl.Kosten[[#This Row],[WPnr.]]=CE$7,Tbl.Kosten[[#This Row],[Totaal kosten]],"")</f>
        <v/>
      </c>
      <c r="CF137" s="158" t="str">
        <f>IF(Tbl.Kosten[[#This Row],[WPnr.]]=CF$7,Tbl.Kosten[[#This Row],[Totaal kosten]],"")</f>
        <v/>
      </c>
      <c r="CG137" s="158" t="str">
        <f>IF(Tbl.Kosten[[#This Row],[WPnr.]]=CG$7,Tbl.Kosten[[#This Row],[Totaal kosten]],"")</f>
        <v/>
      </c>
      <c r="CH137" s="158" t="str">
        <f>IF(Tbl.Kosten[[#This Row],[WPnr.]]=CH$7,Tbl.Kosten[[#This Row],[Totaal kosten]],"")</f>
        <v/>
      </c>
      <c r="CI137" s="158" t="str">
        <f>IF(Tbl.Kosten[[#This Row],[WPnr.]]=CI$7,Tbl.Kosten[[#This Row],[Totaal kosten]],"")</f>
        <v/>
      </c>
      <c r="CJ137" s="158" t="str">
        <f>IF(Tbl.Kosten[[#This Row],[WPnr.]]=CJ$7,Tbl.Kosten[[#This Row],[Totaal kosten]],"")</f>
        <v/>
      </c>
      <c r="CK137" s="158" t="str">
        <f>IF(Tbl.Kosten[[#This Row],[WPnr.]]=CK$7,Tbl.Kosten[[#This Row],[Totaal kosten]],"")</f>
        <v/>
      </c>
      <c r="CL137" s="158" t="str">
        <f>IF(Tbl.Kosten[[#This Row],[WPnr.]]=CL$7,Tbl.Kosten[[#This Row],[Totaal kosten]],"")</f>
        <v/>
      </c>
      <c r="CM137" s="158" t="str">
        <f>IF(Tbl.Kosten[[#This Row],[WPnr.]]=CM$7,Tbl.Kosten[[#This Row],[Totaal kosten]],"")</f>
        <v/>
      </c>
      <c r="CN137" s="158" t="str">
        <f>IF(Tbl.Kosten[[#This Row],[WPnr.]]=CN$7,Tbl.Kosten[[#This Row],[Totaal kosten]],"")</f>
        <v/>
      </c>
      <c r="CO137" s="158" t="str">
        <f>IF(Tbl.Kosten[[#This Row],[WPnr.]]=CO$7,Tbl.Kosten[[#This Row],[Totaal kosten]],"")</f>
        <v/>
      </c>
      <c r="CP137" s="158" t="str">
        <f>IF(Tbl.Kosten[[#This Row],[WPnr.]]=CP$7,Tbl.Kosten[[#This Row],[Totaal kosten]],"")</f>
        <v/>
      </c>
      <c r="CQ137" s="158" t="str">
        <f>IF(Tbl.Kosten[[#This Row],[WPnr.]]=CQ$7,Tbl.Kosten[[#This Row],[Totaal kosten]],"")</f>
        <v/>
      </c>
      <c r="CR137" s="158" t="str">
        <f>IF(Tbl.Kosten[[#This Row],[WPnr.]]=CR$7,Tbl.Kosten[[#This Row],[Totaal kosten]],"")</f>
        <v/>
      </c>
      <c r="CS137" s="158" t="str">
        <f>IF(Tbl.Kosten[[#This Row],[WPnr.]]=CS$7,Tbl.Kosten[[#This Row],[Totaal kosten]],"")</f>
        <v/>
      </c>
      <c r="CT137" s="158" t="str">
        <f>IF(Tbl.Kosten[[#This Row],[WPnr.]]=CT$7,Tbl.Kosten[[#This Row],[Totaal kosten]],"")</f>
        <v/>
      </c>
      <c r="CU137" s="158" t="str">
        <f>IF(Tbl.Kosten[[#This Row],[WPnr.]]=CU$7,Tbl.Kosten[[#This Row],[Totaal kosten]],"")</f>
        <v/>
      </c>
      <c r="CV137" s="158" t="str">
        <f>IF(Tbl.Kosten[[#This Row],[WPnr.]]=CV$7,Tbl.Kosten[[#This Row],[Totaal kosten]],"")</f>
        <v/>
      </c>
      <c r="CW137" s="158" t="str">
        <f>IF(Tbl.Kosten[[#This Row],[WPnr.]]=CW$7,Tbl.Kosten[[#This Row],[Totaal kosten]],"")</f>
        <v/>
      </c>
      <c r="CX137" s="158" t="str">
        <f>IF(Tbl.Kosten[[#This Row],[WPnr.]]=CX$7,Tbl.Kosten[[#This Row],[Totaal kosten]],"")</f>
        <v/>
      </c>
      <c r="CY137" s="158" t="str">
        <f>IF(Tbl.Kosten[[#This Row],[WPnr.]]=CY$7,Tbl.Kosten[[#This Row],[Totaal kosten]],"")</f>
        <v/>
      </c>
      <c r="CZ137" s="158" t="str">
        <f>IF(Tbl.Kosten[[#This Row],[WPnr.]]=CZ$7,Tbl.Kosten[[#This Row],[Totaal kosten]],"")</f>
        <v/>
      </c>
      <c r="DA137" s="158" t="str">
        <f>IF(Tbl.Kosten[[#This Row],[WPnr.]]=DA$7,Tbl.Kosten[[#This Row],[Totaal kosten]],"")</f>
        <v/>
      </c>
      <c r="DB137" s="158" t="str">
        <f>IF(Tbl.Kosten[[#This Row],[WPnr.]]=DB$7,Tbl.Kosten[[#This Row],[Totaal kosten]],"")</f>
        <v/>
      </c>
      <c r="DC137" s="158" t="str">
        <f>IF(Tbl.Kosten[[#This Row],[WPnr.]]=DC$7,Tbl.Kosten[[#This Row],[Totaal kosten]],"")</f>
        <v/>
      </c>
      <c r="DD137" s="158" t="str">
        <f>IF(Tbl.Kosten[[#This Row],[WPnr.]]=DD$7,Tbl.Kosten[[#This Row],[Totaal kosten]],"")</f>
        <v/>
      </c>
      <c r="DE137" s="158" t="str">
        <f>IF(Tbl.Kosten[[#This Row],[WPnr.]]=DE$7,Tbl.Kosten[[#This Row],[Totaal kosten]],"")</f>
        <v/>
      </c>
      <c r="DF137" s="158" t="str">
        <f>IF(Tbl.Kosten[[#This Row],[WPnr.]]=DF$7,Tbl.Kosten[[#This Row],[Totaal kosten]],"")</f>
        <v/>
      </c>
      <c r="DG137" s="158" t="str">
        <f>IF(Tbl.Kosten[[#This Row],[WPnr.]]=DG$7,Tbl.Kosten[[#This Row],[Totaal kosten]],"")</f>
        <v/>
      </c>
      <c r="DH137" s="158" t="str">
        <f>IF(Tbl.Kosten[[#This Row],[WPnr.]]=DH$7,Tbl.Kosten[[#This Row],[Totaal kosten]],"")</f>
        <v/>
      </c>
      <c r="DI137" s="158" t="str">
        <f>IF(Tbl.Kosten[[#This Row],[WPnr.]]=DI$7,Tbl.Kosten[[#This Row],[Totaal kosten]],"")</f>
        <v/>
      </c>
      <c r="DJ137" s="158" t="str">
        <f>IF(Tbl.Kosten[[#This Row],[WPnr.]]=DJ$7,Tbl.Kosten[[#This Row],[Totaal kosten]],"")</f>
        <v/>
      </c>
      <c r="DK137" s="158" t="str">
        <f>IF(Tbl.Kosten[[#This Row],[WPnr.]]=DK$7,Tbl.Kosten[[#This Row],[Totaal kosten]],"")</f>
        <v/>
      </c>
      <c r="DL137" s="158" t="str">
        <f>IF(Tbl.Kosten[[#This Row],[WPnr.]]=DL$7,Tbl.Kosten[[#This Row],[Totaal kosten]],"")</f>
        <v/>
      </c>
      <c r="DM137" s="158" t="str">
        <f>IF(Tbl.Kosten[[#This Row],[WPnr.]]=DM$7,Tbl.Kosten[[#This Row],[Totaal kosten]],"")</f>
        <v/>
      </c>
      <c r="DN137" s="158" t="str">
        <f>IF(Tbl.Kosten[[#This Row],[WPnr.]]=DN$7,Tbl.Kosten[[#This Row],[Totaal kosten]],"")</f>
        <v/>
      </c>
      <c r="DO137" s="158" t="str">
        <f>IF(Tbl.Kosten[[#This Row],[WPnr.]]=DO$7,Tbl.Kosten[[#This Row],[Totaal kosten]],"")</f>
        <v/>
      </c>
      <c r="DP137" s="158" t="str">
        <f>IF(Tbl.Kosten[[#This Row],[WPnr.]]=DP$7,Tbl.Kosten[[#This Row],[Totaal kosten]],"")</f>
        <v/>
      </c>
      <c r="DQ137" s="158" t="str">
        <f>IF(Tbl.Kosten[[#This Row],[WPnr.]]=DQ$7,Tbl.Kosten[[#This Row],[Totaal kosten]],"")</f>
        <v/>
      </c>
      <c r="DR137" s="158" t="str">
        <f>IF(Tbl.Kosten[[#This Row],[WPnr.]]=DR$7,Tbl.Kosten[[#This Row],[Totaal kosten]],"")</f>
        <v/>
      </c>
      <c r="DS137" s="158" t="str">
        <f>IF(Tbl.Kosten[[#This Row],[WPnr.]]=DS$7,Tbl.Kosten[[#This Row],[Totaal kosten]],"")</f>
        <v/>
      </c>
      <c r="DT137" s="158" t="str">
        <f>IF(Tbl.Kosten[[#This Row],[WPnr.]]=DT$7,Tbl.Kosten[[#This Row],[Totaal kosten]],"")</f>
        <v/>
      </c>
      <c r="DU137" s="158" t="str">
        <f>IF(Tbl.Kosten[[#This Row],[WPnr.]]=DU$7,Tbl.Kosten[[#This Row],[Totaal kosten]],"")</f>
        <v/>
      </c>
      <c r="DV137" s="158" t="str">
        <f>IF(Tbl.Kosten[[#This Row],[WPnr.]]=DV$7,Tbl.Kosten[[#This Row],[Totaal kosten]],"")</f>
        <v/>
      </c>
      <c r="DW137" s="160" t="str">
        <f>IFERROR(_xlfn.XLOOKUP(Tbl.Kosten[[#This Row],[Kostensoort]],Tbl.Kostensoorten[Kostensoorten],Tbl.Kostensoorten[KSnr.],"",0,1),"")</f>
        <v/>
      </c>
      <c r="DX137" s="160" t="str">
        <f>IF(Tbl.Kosten[[#This Row],[KSnr.]]=DX$7,Tbl.Kosten[[#This Row],[Totaal kosten]],"")</f>
        <v/>
      </c>
      <c r="DY137" s="160" t="str">
        <f>IF(Tbl.Kosten[[#This Row],[KSnr.]]=DY$7,Tbl.Kosten[[#This Row],[Totaal kosten]],"")</f>
        <v/>
      </c>
      <c r="DZ137" s="160" t="str">
        <f>IF(Tbl.Kosten[[#This Row],[KSnr.]]=DZ$7,Tbl.Kosten[[#This Row],[Totaal kosten]],"")</f>
        <v/>
      </c>
      <c r="EA137" s="160" t="str">
        <f>IF(Tbl.Kosten[[#This Row],[KSnr.]]=EA$7,Tbl.Kosten[[#This Row],[Totaal kosten]],"")</f>
        <v/>
      </c>
      <c r="EB137" s="160" t="str">
        <f>IF(Tbl.Kosten[[#This Row],[KSnr.]]=EB$7,Tbl.Kosten[[#This Row],[Totaal kosten]],"")</f>
        <v/>
      </c>
      <c r="EC137" s="160" t="str">
        <f>IF(Tbl.Kosten[[#This Row],[KSnr.]]=EC$7,Tbl.Kosten[[#This Row],[Totaal kosten]],"")</f>
        <v/>
      </c>
      <c r="ED137" s="160" t="str">
        <f>IF(Tbl.Kosten[[#This Row],[KSnr.]]=ED$7,Tbl.Kosten[[#This Row],[Totaal kosten]],"")</f>
        <v/>
      </c>
      <c r="EE137" s="160" t="str">
        <f>IF(Tbl.Kosten[[#This Row],[KSnr.]]=EE$7,Tbl.Kosten[[#This Row],[Totaal kosten]],"")</f>
        <v/>
      </c>
      <c r="EF137" s="160" t="str">
        <f>IF(Tbl.Kosten[[#This Row],[KSnr.]]=EF$7,Tbl.Kosten[[#This Row],[Totaal kosten]],"")</f>
        <v/>
      </c>
      <c r="EG137" s="160" t="str">
        <f>IF(Tbl.Kosten[[#This Row],[KSnr.]]=EG$7,Tbl.Kosten[[#This Row],[Totaal kosten]],"")</f>
        <v/>
      </c>
      <c r="EH137" s="160" t="str">
        <f>IF(Tbl.Kosten[[#This Row],[KSnr.]]=EH$7,Tbl.Kosten[[#This Row],[Totaal kosten]],"")</f>
        <v/>
      </c>
      <c r="EI137" s="160" t="str">
        <f>IF(Tbl.Kosten[[#This Row],[KSnr.]]=EI$7,Tbl.Kosten[[#This Row],[Totaal kosten]],"")</f>
        <v/>
      </c>
      <c r="EJ137" s="160" t="str">
        <f>IF(Tbl.Kosten[[#This Row],[KSnr.]]=EJ$7,Tbl.Kosten[[#This Row],[Totaal kosten]],"")</f>
        <v/>
      </c>
      <c r="EK137" s="160" t="str">
        <f>IF(Tbl.Kosten[[#This Row],[KSnr.]]=EK$7,Tbl.Kosten[[#This Row],[Totaal kosten]],"")</f>
        <v/>
      </c>
      <c r="EL137" s="160" t="str">
        <f>IF(Tbl.Kosten[[#This Row],[KSnr.]]=EL$7,Tbl.Kosten[[#This Row],[Totaal kosten]],"")</f>
        <v/>
      </c>
      <c r="EM137" s="160" t="str">
        <f>IF(Tbl.Kosten[[#This Row],[KSnr.]]=EM$7,Tbl.Kosten[[#This Row],[Totaal kosten]],"")</f>
        <v/>
      </c>
      <c r="EN137" s="160" t="str">
        <f>IF(Tbl.Kosten[[#This Row],[KSnr.]]=EN$7,Tbl.Kosten[[#This Row],[Totaal kosten]],"")</f>
        <v/>
      </c>
      <c r="EO137" s="160" t="str">
        <f>IF(Tbl.Kosten[[#This Row],[KSnr.]]=EO$7,Tbl.Kosten[[#This Row],[Totaal kosten]],"")</f>
        <v/>
      </c>
      <c r="EP137" s="160" t="str">
        <f>IF(Tbl.Kosten[[#This Row],[KSnr.]]=EP$7,Tbl.Kosten[[#This Row],[Totaal kosten]],"")</f>
        <v/>
      </c>
      <c r="EQ137" s="160" t="str">
        <f>IF(Tbl.Kosten[[#This Row],[KSnr.]]=EQ$7,Tbl.Kosten[[#This Row],[Totaal kosten]],"")</f>
        <v/>
      </c>
      <c r="ER137" s="154" t="str">
        <f>IFERROR(_xlfn.XLOOKUP(Tbl.Kosten[[#This Row],[Subsidieactiviteit]],Tbl.Subsidiehoogte[Subsidieactiviteit],Tbl.Subsidiehoogte[SAnr.],"",0,1),"")</f>
        <v/>
      </c>
      <c r="ES137" s="160" t="str">
        <f>IF(Tbl.Kosten[[#This Row],[Sanr.]]=ES$7,Tbl.Kosten[[#This Row],[Totaal kosten]],"")</f>
        <v/>
      </c>
      <c r="ET137" s="160" t="str">
        <f>IF(Tbl.Kosten[[#This Row],[Sanr.]]=ET$7,Tbl.Kosten[[#This Row],[Totaal kosten]],"")</f>
        <v/>
      </c>
      <c r="EU137" s="160" t="str">
        <f>IF(Tbl.Kosten[[#This Row],[Sanr.]]=EU$7,Tbl.Kosten[[#This Row],[Totaal kosten]],"")</f>
        <v/>
      </c>
      <c r="EV137" s="160" t="str">
        <f>IF(Tbl.Kosten[[#This Row],[Sanr.]]=EV$7,Tbl.Kosten[[#This Row],[Totaal kosten]],"")</f>
        <v/>
      </c>
      <c r="EW137" s="160" t="str">
        <f>IF(Tbl.Kosten[[#This Row],[Sanr.]]=EW$7,Tbl.Kosten[[#This Row],[Totaal kosten]],"")</f>
        <v/>
      </c>
      <c r="EX137" s="160" t="str">
        <f>IF(Tbl.Kosten[[#This Row],[Sanr.]]=EX$7,Tbl.Kosten[[#This Row],[Totaal kosten]],"")</f>
        <v/>
      </c>
      <c r="EY137" s="160" t="str">
        <f>IF(Tbl.Kosten[[#This Row],[Sanr.]]=EY$7,Tbl.Kosten[[#This Row],[Totaal kosten]],"")</f>
        <v/>
      </c>
      <c r="EZ137" s="160" t="str">
        <f>IF(Tbl.Kosten[[#This Row],[Sanr.]]=EZ$7,Tbl.Kosten[[#This Row],[Totaal kosten]],"")</f>
        <v/>
      </c>
      <c r="FA137" s="160" t="str">
        <f>IF(Tbl.Kosten[[#This Row],[Sanr.]]=FA$7,Tbl.Kosten[[#This Row],[Totaal kosten]],"")</f>
        <v/>
      </c>
      <c r="FB137" s="160" t="str">
        <f>IF(Tbl.Kosten[[#This Row],[Sanr.]]=FB$7,Tbl.Kosten[[#This Row],[Totaal kosten]],"")</f>
        <v/>
      </c>
      <c r="FC137" s="160" t="str">
        <f>IF(Tbl.Kosten[[#This Row],[Sanr.]]=FC$7,Tbl.Kosten[[#This Row],[Totaal kosten]],"")</f>
        <v/>
      </c>
      <c r="FD137" s="160" t="str">
        <f>IF(Tbl.Kosten[[#This Row],[Sanr.]]=FD$7,Tbl.Kosten[[#This Row],[Totaal kosten]],"")</f>
        <v/>
      </c>
      <c r="FE137" s="160" t="str">
        <f>IF(Tbl.Kosten[[#This Row],[Sanr.]]=FE$7,Tbl.Kosten[[#This Row],[Totaal kosten]],"")</f>
        <v/>
      </c>
      <c r="FF137" s="160" t="str">
        <f>IF(Tbl.Kosten[[#This Row],[Sanr.]]=FF$7,Tbl.Kosten[[#This Row],[Totaal kosten]],"")</f>
        <v/>
      </c>
      <c r="FG137" s="160" t="str">
        <f>IF(Tbl.Kosten[[#This Row],[Sanr.]]=FG$7,Tbl.Kosten[[#This Row],[Totaal kosten]],"")</f>
        <v/>
      </c>
      <c r="FH137" s="160" t="str">
        <f>IF(Tbl.Kosten[[#This Row],[Sanr.]]=FH$7,Tbl.Kosten[[#This Row],[Totaal kosten]],"")</f>
        <v/>
      </c>
      <c r="FI137" s="160" t="str">
        <f>IF(Tbl.Kosten[[#This Row],[Sanr.]]=FI$7,Tbl.Kosten[[#This Row],[Totaal kosten]],"")</f>
        <v/>
      </c>
      <c r="FJ137" s="160" t="str">
        <f>IF(Tbl.Kosten[[#This Row],[Sanr.]]=FJ$7,Tbl.Kosten[[#This Row],[Totaal kosten]],"")</f>
        <v/>
      </c>
      <c r="FK137" s="160" t="str">
        <f>IF(Tbl.Kosten[[#This Row],[Sanr.]]=FK$7,Tbl.Kosten[[#This Row],[Totaal kosten]],"")</f>
        <v/>
      </c>
      <c r="FL137" s="160" t="str">
        <f>IF(Tbl.Kosten[[#This Row],[Sanr.]]=FL$7,Tbl.Kosten[[#This Row],[Totaal kosten]],"")</f>
        <v/>
      </c>
      <c r="FM137" s="160" t="str">
        <f>IF(Tbl.Kosten[[#This Row],[Sanr.]]=FM$7,Tbl.Kosten[[#This Row],[Totaal kosten]],"")</f>
        <v/>
      </c>
      <c r="FN137" s="160" t="str">
        <f>IF(Tbl.Kosten[[#This Row],[Sanr.]]=FN$7,Tbl.Kosten[[#This Row],[Totaal kosten]],"")</f>
        <v/>
      </c>
      <c r="FO137" s="160" t="str">
        <f>IF(Tbl.Kosten[[#This Row],[Sanr.]]=FO$7,Tbl.Kosten[[#This Row],[Totaal kosten]],"")</f>
        <v/>
      </c>
      <c r="FP137" s="160" t="str">
        <f>IF(Tbl.Kosten[[#This Row],[Sanr.]]=FP$7,Tbl.Kosten[[#This Row],[Totaal kosten]],"")</f>
        <v/>
      </c>
      <c r="FQ137" s="160" t="str">
        <f>IF(Tbl.Kosten[[#This Row],[Sanr.]]=FQ$7,Tbl.Kosten[[#This Row],[Totaal kosten]],"")</f>
        <v/>
      </c>
      <c r="FR137" s="160" t="str">
        <f>IF(Tbl.Kosten[[#This Row],[Sanr.]]=FR$7,Tbl.Kosten[[#This Row],[Totaal kosten]],"")</f>
        <v/>
      </c>
      <c r="FS137" s="160" t="str">
        <f>IF(Tbl.Kosten[[#This Row],[Sanr.]]=FS$7,Tbl.Kosten[[#This Row],[Totaal kosten]],"")</f>
        <v/>
      </c>
      <c r="FT137" s="160" t="str">
        <f>IF(Tbl.Kosten[[#This Row],[Sanr.]]=FT$7,Tbl.Kosten[[#This Row],[Totaal kosten]],"")</f>
        <v/>
      </c>
      <c r="FU137" s="160" t="str">
        <f>IF(Tbl.Kosten[[#This Row],[Sanr.]]=FU$7,Tbl.Kosten[[#This Row],[Totaal kosten]],"")</f>
        <v/>
      </c>
      <c r="FV137" s="160" t="str">
        <f>IF(Tbl.Kosten[[#This Row],[Sanr.]]=FV$7,Tbl.Kosten[[#This Row],[Totaal kosten]],"")</f>
        <v/>
      </c>
      <c r="FW137" s="160" t="str">
        <f>IFERROR(_xlfn.XLOOKUP(Tbl.Kosten[[#This Row],[Activiteitencode]],Tbl.Activiteiten[Activiteitcode],Tbl.Activiteiten[Anr.],"",0,1),"")</f>
        <v/>
      </c>
      <c r="FX137" s="181" t="str">
        <f>_xlfn.CONCAT(Tbl.Kosten[[#This Row],[Pnr.]],Tbl.Kosten[[#This Row],[Sanr.]])</f>
        <v>P1</v>
      </c>
      <c r="FY137" s="160">
        <f>Tbl.Kosten[[#This Row],[Totaal kosten]]-Tbl.Kosten[[#This Row],[Subsidie]]</f>
        <v>0</v>
      </c>
      <c r="FZ137" s="160">
        <f>IF(Tbl.Kosten[[#This Row],[Pnr.]]=FZ$7,Tbl.Kosten[[#This Row],[Te financieren]],"")</f>
        <v>0</v>
      </c>
      <c r="GA137" s="160" t="str">
        <f>IF(Tbl.Kosten[[#This Row],[Pnr.]]=GA$7,Tbl.Kosten[[#This Row],[Te financieren]],"")</f>
        <v/>
      </c>
      <c r="GB137" s="160" t="str">
        <f>IF(Tbl.Kosten[[#This Row],[Pnr.]]=GB$7,Tbl.Kosten[[#This Row],[Te financieren]],"")</f>
        <v/>
      </c>
      <c r="GC137" s="160" t="str">
        <f>IF(Tbl.Kosten[[#This Row],[Pnr.]]=GC$7,Tbl.Kosten[[#This Row],[Te financieren]],"")</f>
        <v/>
      </c>
      <c r="GD137" s="160" t="str">
        <f>IF(Tbl.Kosten[[#This Row],[Pnr.]]=GD$7,Tbl.Kosten[[#This Row],[Te financieren]],"")</f>
        <v/>
      </c>
      <c r="GE137" s="160" t="str">
        <f>IF(Tbl.Kosten[[#This Row],[Pnr.]]=GE$7,Tbl.Kosten[[#This Row],[Te financieren]],"")</f>
        <v/>
      </c>
      <c r="GF137" s="160" t="str">
        <f>IF(Tbl.Kosten[[#This Row],[Pnr.]]=GF$7,Tbl.Kosten[[#This Row],[Te financieren]],"")</f>
        <v/>
      </c>
      <c r="GG137" s="160" t="str">
        <f>IF(Tbl.Kosten[[#This Row],[Pnr.]]=GG$7,Tbl.Kosten[[#This Row],[Te financieren]],"")</f>
        <v/>
      </c>
      <c r="GH137" s="160" t="str">
        <f>IF(Tbl.Kosten[[#This Row],[Pnr.]]=GH$7,Tbl.Kosten[[#This Row],[Te financieren]],"")</f>
        <v/>
      </c>
      <c r="GI137" s="160" t="str">
        <f>IF(Tbl.Kosten[[#This Row],[Pnr.]]=GI$7,Tbl.Kosten[[#This Row],[Te financieren]],"")</f>
        <v/>
      </c>
      <c r="GJ137" s="160" t="str">
        <f>IF(Tbl.Kosten[[#This Row],[Pnr.]]=GJ$7,Tbl.Kosten[[#This Row],[Te financieren]],"")</f>
        <v/>
      </c>
      <c r="GK137" s="160" t="str">
        <f>IF(Tbl.Kosten[[#This Row],[Pnr.]]=GK$7,Tbl.Kosten[[#This Row],[Te financieren]],"")</f>
        <v/>
      </c>
      <c r="GL137" s="160" t="str">
        <f>IF(Tbl.Kosten[[#This Row],[Pnr.]]=GL$7,Tbl.Kosten[[#This Row],[Te financieren]],"")</f>
        <v/>
      </c>
      <c r="GM137" s="160" t="str">
        <f>IF(Tbl.Kosten[[#This Row],[Pnr.]]=GM$7,Tbl.Kosten[[#This Row],[Te financieren]],"")</f>
        <v/>
      </c>
      <c r="GN137" s="160" t="str">
        <f>IF(Tbl.Kosten[[#This Row],[Pnr.]]=GN$7,Tbl.Kosten[[#This Row],[Te financieren]],"")</f>
        <v/>
      </c>
      <c r="GO137" s="160" t="str">
        <f>IF(Tbl.Kosten[[#This Row],[Pnr.]]=GO$7,Tbl.Kosten[[#This Row],[Te financieren]],"")</f>
        <v/>
      </c>
      <c r="GP137" s="160" t="str">
        <f>IF(Tbl.Kosten[[#This Row],[Pnr.]]=GP$7,Tbl.Kosten[[#This Row],[Te financieren]],"")</f>
        <v/>
      </c>
      <c r="GQ137" s="160" t="str">
        <f>IF(Tbl.Kosten[[#This Row],[Pnr.]]=GQ$7,Tbl.Kosten[[#This Row],[Te financieren]],"")</f>
        <v/>
      </c>
      <c r="GR137" s="160" t="str">
        <f>IF(Tbl.Kosten[[#This Row],[Pnr.]]=GR$7,Tbl.Kosten[[#This Row],[Te financieren]],"")</f>
        <v/>
      </c>
      <c r="GS137" s="160" t="str">
        <f>IF(Tbl.Kosten[[#This Row],[Pnr.]]=GS$7,Tbl.Kosten[[#This Row],[Te financieren]],"")</f>
        <v/>
      </c>
      <c r="GT137" s="160" t="str">
        <f>IF(Tbl.Kosten[[#This Row],[Pnr.]]=GT$7,Tbl.Kosten[[#This Row],[Te financieren]],"")</f>
        <v/>
      </c>
      <c r="GU137" s="160" t="str">
        <f>IF(Tbl.Kosten[[#This Row],[Pnr.]]=GU$7,Tbl.Kosten[[#This Row],[Te financieren]],"")</f>
        <v/>
      </c>
      <c r="GV137" s="160" t="str">
        <f>IF(Tbl.Kosten[[#This Row],[Pnr.]]=GV$7,Tbl.Kosten[[#This Row],[Te financieren]],"")</f>
        <v/>
      </c>
      <c r="GW137" s="160" t="str">
        <f>IF(Tbl.Kosten[[#This Row],[Pnr.]]=GW$7,Tbl.Kosten[[#This Row],[Te financieren]],"")</f>
        <v/>
      </c>
      <c r="GX137" s="160" t="str">
        <f>IF(Tbl.Kosten[[#This Row],[Pnr.]]=GX$7,Tbl.Kosten[[#This Row],[Te financieren]],"")</f>
        <v/>
      </c>
      <c r="GY137" s="160" t="str">
        <f>IF(Tbl.Kosten[[#This Row],[Pnr.]]=GY$7,Tbl.Kosten[[#This Row],[Te financieren]],"")</f>
        <v/>
      </c>
      <c r="GZ137" s="160" t="str">
        <f>IF(Tbl.Kosten[[#This Row],[Pnr.]]=GZ$7,Tbl.Kosten[[#This Row],[Te financieren]],"")</f>
        <v/>
      </c>
      <c r="HA137" s="160" t="str">
        <f>IF(Tbl.Kosten[[#This Row],[Pnr.]]=HA$7,Tbl.Kosten[[#This Row],[Te financieren]],"")</f>
        <v/>
      </c>
      <c r="HB137" s="160" t="str">
        <f>IF(Tbl.Kosten[[#This Row],[Pnr.]]=HB$7,Tbl.Kosten[[#This Row],[Te financieren]],"")</f>
        <v/>
      </c>
      <c r="HC137" s="160" t="str">
        <f>IF(Tbl.Kosten[[#This Row],[Pnr.]]=HC$7,Tbl.Kosten[[#This Row],[Te financieren]],"")</f>
        <v/>
      </c>
      <c r="HD137" s="160" t="str">
        <f>IF(Tbl.Kosten[[#This Row],[Pnr.]]=HD$7,Tbl.Kosten[[#This Row],[Te financieren]],"")</f>
        <v/>
      </c>
      <c r="HE137" s="160" t="str">
        <f>IF(Tbl.Kosten[[#This Row],[Pnr.]]=HE$7,Tbl.Kosten[[#This Row],[Te financieren]],"")</f>
        <v/>
      </c>
      <c r="HF137" s="160" t="str">
        <f>IF(Tbl.Kosten[[#This Row],[Pnr.]]=HF$7,Tbl.Kosten[[#This Row],[Te financieren]],"")</f>
        <v/>
      </c>
      <c r="HG137" s="160" t="str">
        <f>IF(Tbl.Kosten[[#This Row],[Pnr.]]=HG$7,Tbl.Kosten[[#This Row],[Te financieren]],"")</f>
        <v/>
      </c>
      <c r="HH137" s="160" t="str">
        <f>IF(Tbl.Kosten[[#This Row],[Pnr.]]=HH$7,Tbl.Kosten[[#This Row],[Te financieren]],"")</f>
        <v/>
      </c>
      <c r="HI137" s="160" t="str">
        <f>IF(Tbl.Kosten[[#This Row],[Pnr.]]=HI$7,Tbl.Kosten[[#This Row],[Te financieren]],"")</f>
        <v/>
      </c>
      <c r="HJ137" s="160" t="str">
        <f>IF(Tbl.Kosten[[#This Row],[Pnr.]]=HJ$7,Tbl.Kosten[[#This Row],[Te financieren]],"")</f>
        <v/>
      </c>
      <c r="HK137" s="160" t="str">
        <f>IF(Tbl.Kosten[[#This Row],[Pnr.]]=HK$7,Tbl.Kosten[[#This Row],[Te financieren]],"")</f>
        <v/>
      </c>
      <c r="HL137" s="160" t="str">
        <f>IF(Tbl.Kosten[[#This Row],[Pnr.]]=HL$7,Tbl.Kosten[[#This Row],[Te financieren]],"")</f>
        <v/>
      </c>
      <c r="HM137" s="160" t="str">
        <f>IF(Tbl.Kosten[[#This Row],[Pnr.]]=HM$7,Tbl.Kosten[[#This Row],[Te financieren]],"")</f>
        <v/>
      </c>
      <c r="HN137" s="160" t="str">
        <f>IF(Tbl.Kosten[[#This Row],[Pnr.]]=HN$7,Tbl.Kosten[[#This Row],[Te financieren]],"")</f>
        <v/>
      </c>
      <c r="HO137" s="160" t="str">
        <f>IF(Tbl.Kosten[[#This Row],[Pnr.]]=HO$7,Tbl.Kosten[[#This Row],[Te financieren]],"")</f>
        <v/>
      </c>
      <c r="HP137" s="160" t="str">
        <f>IF(Tbl.Kosten[[#This Row],[Pnr.]]=HP$7,Tbl.Kosten[[#This Row],[Te financieren]],"")</f>
        <v/>
      </c>
      <c r="HQ137" s="160" t="str">
        <f>IF(Tbl.Kosten[[#This Row],[Pnr.]]=HQ$7,Tbl.Kosten[[#This Row],[Te financieren]],"")</f>
        <v/>
      </c>
      <c r="HR137" s="160" t="str">
        <f>IF(Tbl.Kosten[[#This Row],[Pnr.]]=HR$7,Tbl.Kosten[[#This Row],[Te financieren]],"")</f>
        <v/>
      </c>
      <c r="HS137" s="160" t="str">
        <f>IF(Tbl.Kosten[[#This Row],[Pnr.]]=HS$7,Tbl.Kosten[[#This Row],[Te financieren]],"")</f>
        <v/>
      </c>
      <c r="HT137" s="160" t="str">
        <f>IF(Tbl.Kosten[[#This Row],[Pnr.]]=HT$7,Tbl.Kosten[[#This Row],[Te financieren]],"")</f>
        <v/>
      </c>
      <c r="HU137" s="160" t="str">
        <f>IF(Tbl.Kosten[[#This Row],[Pnr.]]=HU$7,Tbl.Kosten[[#This Row],[Te financieren]],"")</f>
        <v/>
      </c>
      <c r="HV137" s="160" t="str">
        <f>IF(Tbl.Kosten[[#This Row],[Pnr.]]=HV$7,Tbl.Kosten[[#This Row],[Te financieren]],"")</f>
        <v/>
      </c>
      <c r="HW137" s="160" t="str">
        <f>IF(Tbl.Kosten[[#This Row],[Pnr.]]=HW$7,Tbl.Kosten[[#This Row],[Te financieren]],"")</f>
        <v/>
      </c>
    </row>
    <row r="138" spans="2:231" x14ac:dyDescent="0.3">
      <c r="B138" s="144"/>
      <c r="C138" s="147"/>
      <c r="D138" s="146"/>
      <c r="E138" s="147"/>
      <c r="F138" s="145"/>
      <c r="G138" s="11" t="str">
        <f>IF(Tbl.Kosten[[#This Row],[Medewerker e/o 
functie]]&lt;&gt;"",_xlfn.XLOOKUP(Tbl.Kosten[[#This Row],[Medewerker e/o 
functie]],Tbl.Uurtarief[Medewerker en/of functie],Tbl.Uurtarief[Uurtarief],"",0,1),"")</f>
        <v/>
      </c>
      <c r="H138" s="121">
        <f>IFERROR(Tbl.Kosten[[#This Row],[Uren]]*Tbl.Kosten[[#This Row],[Uurtarief]],0)</f>
        <v>0</v>
      </c>
      <c r="I138" s="119" t="str">
        <f>IF(Tbl.Kosten[[#This Row],[Subtotaal uren]]&lt;&gt;0,_xlfn.XLOOKUP(Tbl.Kosten[[#This Row],[Medewerker e/o 
functie]],Tbl.Uurtarief[Medewerker en/of functie],Tbl.Uurtarief[Kostensoort arbeid],"",0,1),"")</f>
        <v/>
      </c>
      <c r="J138" s="147"/>
      <c r="K138" s="145"/>
      <c r="L138" s="149" t="str">
        <f>IF(Tbl.Kosten[[#This Row],[Activum]]&lt;&gt;"",_xlfn.XLOOKUP(Tbl.Kosten[[#This Row],[Activum]],Tbl.Afschrijvingskosten[Activum],Tbl.Afschrijvingskosten[Tarief per afschrijvings-eenheid],"",0,1),"")</f>
        <v/>
      </c>
      <c r="M138" s="122">
        <f>IFERROR(Tbl.Kosten[[#This Row],[Een-
heden]]*Tbl.Kosten[[#This Row],[Afschrijvings-
tarief]],0)</f>
        <v>0</v>
      </c>
      <c r="N138" s="122" t="str">
        <f>IF(Tbl.Kosten[[#This Row],[Subtotaal afschrijving]]&lt;&gt;0,Lijsten!A136,"")</f>
        <v/>
      </c>
      <c r="O138" s="150"/>
      <c r="P138" s="145"/>
      <c r="Q138" s="148"/>
      <c r="R138" s="122">
        <f>IFERROR(Tbl.Kosten[[#This Row],[Aantal]]*Tbl.Kosten[[#This Row],[Tarief]],0)</f>
        <v>0</v>
      </c>
      <c r="S138" s="8">
        <f>IFERROR(Tbl.Kosten[[#This Row],[Subtotaal overige kosten]]+Tbl.Kosten[[#This Row],[Subtotaal uren]]+Tbl.Kosten[[#This Row],[Subtotaal afschrijving]],0)</f>
        <v>0</v>
      </c>
      <c r="T138" s="8">
        <f>IFERROR(Tbl.Kosten[[#This Row],[Totaal kosten]]*Tbl.Kosten[[#This Row],[Subsidie%]],0)</f>
        <v>0</v>
      </c>
      <c r="U138" s="4" t="str" cm="1">
        <f t="array" ref="U138">IFERROR(_xlfn.IFS(Tbl.Kosten[[#This Row],[Subtotaal uren]]&lt;&gt;0,Tbl.Kosten[[#This Row],[Kostensoort arbeid]],Tbl.Kosten[[#This Row],[Subtotaal afschrijving]]&lt;&gt;0,Tbl.Kosten[[#This Row],[Kostensoort afschrijving]],Tbl.Kosten[[#This Row],[Subtotaal overige kosten]]&lt;&gt;0,Tbl.Kosten[[#This Row],[Kostensoort overig]]),"")</f>
        <v/>
      </c>
      <c r="V138" s="4" t="str">
        <f>IFERROR(_xlfn.XLOOKUP(Tbl.Kosten[[#This Row],[Activiteitencode]],Tbl.Activiteiten[Activiteitcode],Tbl.Activiteiten[Werkpakketcode],"",0,1),"")</f>
        <v/>
      </c>
      <c r="W138" s="4" t="str">
        <f>IFERROR(_xlfn.XLOOKUP(Tbl.Kosten[[#This Row],[Werkpakketcode]],Tbl.Werkpakketten[Werkpakketcode],Tbl.Werkpakketten[Subsidiabele activiteit],"",0,1),"")</f>
        <v/>
      </c>
      <c r="X138" s="12">
        <f>IFERROR(_xlfn.XLOOKUP(Tbl.Kosten[[#This Row],[Sanr.]],Tbl.Subsidiehoogte[SAnr.],Tbl.Subsidiehoogte[Sub. Percentage],0,0,1),0)</f>
        <v>0</v>
      </c>
      <c r="Y138" s="154" t="str">
        <f>IFERROR(_xlfn.XLOOKUP(Tbl.Kosten[[#This Row],[Partnercode]],Tbl.Projectpartners[Partnercode],Tbl.Projectpartners[PNr.],"",0,1),"")</f>
        <v>P1</v>
      </c>
      <c r="Z138" s="158">
        <f>IF(Tbl.Kosten[[#This Row],[Pnr.]]=Z$7,Tbl.Kosten[[#This Row],[Totaal kosten]],"")</f>
        <v>0</v>
      </c>
      <c r="AA138" s="158" t="str">
        <f>IF(Tbl.Kosten[[#This Row],[Pnr.]]=AA$7,Tbl.Kosten[[#This Row],[Totaal kosten]],"")</f>
        <v/>
      </c>
      <c r="AB138" s="158" t="str">
        <f>IF(Tbl.Kosten[[#This Row],[Pnr.]]=AB$7,Tbl.Kosten[[#This Row],[Totaal kosten]],"")</f>
        <v/>
      </c>
      <c r="AC138" s="158" t="str">
        <f>IF(Tbl.Kosten[[#This Row],[Pnr.]]=AC$7,Tbl.Kosten[[#This Row],[Totaal kosten]],"")</f>
        <v/>
      </c>
      <c r="AD138" s="158" t="str">
        <f>IF(Tbl.Kosten[[#This Row],[Pnr.]]=AD$7,Tbl.Kosten[[#This Row],[Totaal kosten]],"")</f>
        <v/>
      </c>
      <c r="AE138" s="158" t="str">
        <f>IF(Tbl.Kosten[[#This Row],[Pnr.]]=AE$7,Tbl.Kosten[[#This Row],[Totaal kosten]],"")</f>
        <v/>
      </c>
      <c r="AF138" s="158" t="str">
        <f>IF(Tbl.Kosten[[#This Row],[Pnr.]]=AF$7,Tbl.Kosten[[#This Row],[Totaal kosten]],"")</f>
        <v/>
      </c>
      <c r="AG138" s="158" t="str">
        <f>IF(Tbl.Kosten[[#This Row],[Pnr.]]=AG$7,Tbl.Kosten[[#This Row],[Totaal kosten]],"")</f>
        <v/>
      </c>
      <c r="AH138" s="158" t="str">
        <f>IF(Tbl.Kosten[[#This Row],[Pnr.]]=AH$7,Tbl.Kosten[[#This Row],[Totaal kosten]],"")</f>
        <v/>
      </c>
      <c r="AI138" s="158" t="str">
        <f>IF(Tbl.Kosten[[#This Row],[Pnr.]]=AI$7,Tbl.Kosten[[#This Row],[Totaal kosten]],"")</f>
        <v/>
      </c>
      <c r="AJ138" s="158" t="str">
        <f>IF(Tbl.Kosten[[#This Row],[Pnr.]]=AJ$7,Tbl.Kosten[[#This Row],[Totaal kosten]],"")</f>
        <v/>
      </c>
      <c r="AK138" s="158" t="str">
        <f>IF(Tbl.Kosten[[#This Row],[Pnr.]]=AK$7,Tbl.Kosten[[#This Row],[Totaal kosten]],"")</f>
        <v/>
      </c>
      <c r="AL138" s="158" t="str">
        <f>IF(Tbl.Kosten[[#This Row],[Pnr.]]=AL$7,Tbl.Kosten[[#This Row],[Totaal kosten]],"")</f>
        <v/>
      </c>
      <c r="AM138" s="158" t="str">
        <f>IF(Tbl.Kosten[[#This Row],[Pnr.]]=AM$7,Tbl.Kosten[[#This Row],[Totaal kosten]],"")</f>
        <v/>
      </c>
      <c r="AN138" s="158" t="str">
        <f>IF(Tbl.Kosten[[#This Row],[Pnr.]]=AN$7,Tbl.Kosten[[#This Row],[Totaal kosten]],"")</f>
        <v/>
      </c>
      <c r="AO138" s="158" t="str">
        <f>IF(Tbl.Kosten[[#This Row],[Pnr.]]=AO$7,Tbl.Kosten[[#This Row],[Totaal kosten]],"")</f>
        <v/>
      </c>
      <c r="AP138" s="158" t="str">
        <f>IF(Tbl.Kosten[[#This Row],[Pnr.]]=AP$7,Tbl.Kosten[[#This Row],[Totaal kosten]],"")</f>
        <v/>
      </c>
      <c r="AQ138" s="158" t="str">
        <f>IF(Tbl.Kosten[[#This Row],[Pnr.]]=AQ$7,Tbl.Kosten[[#This Row],[Totaal kosten]],"")</f>
        <v/>
      </c>
      <c r="AR138" s="158" t="str">
        <f>IF(Tbl.Kosten[[#This Row],[Pnr.]]=AR$7,Tbl.Kosten[[#This Row],[Totaal kosten]],"")</f>
        <v/>
      </c>
      <c r="AS138" s="158" t="str">
        <f>IF(Tbl.Kosten[[#This Row],[Pnr.]]=AS$7,Tbl.Kosten[[#This Row],[Totaal kosten]],"")</f>
        <v/>
      </c>
      <c r="AT138" s="158" t="str">
        <f>IF(Tbl.Kosten[[#This Row],[Pnr.]]=AT$7,Tbl.Kosten[[#This Row],[Totaal kosten]],"")</f>
        <v/>
      </c>
      <c r="AU138" s="158" t="str">
        <f>IF(Tbl.Kosten[[#This Row],[Pnr.]]=AU$7,Tbl.Kosten[[#This Row],[Totaal kosten]],"")</f>
        <v/>
      </c>
      <c r="AV138" s="158" t="str">
        <f>IF(Tbl.Kosten[[#This Row],[Pnr.]]=AV$7,Tbl.Kosten[[#This Row],[Totaal kosten]],"")</f>
        <v/>
      </c>
      <c r="AW138" s="158" t="str">
        <f>IF(Tbl.Kosten[[#This Row],[Pnr.]]=AW$7,Tbl.Kosten[[#This Row],[Totaal kosten]],"")</f>
        <v/>
      </c>
      <c r="AX138" s="158" t="str">
        <f>IF(Tbl.Kosten[[#This Row],[Pnr.]]=AX$7,Tbl.Kosten[[#This Row],[Totaal kosten]],"")</f>
        <v/>
      </c>
      <c r="AY138" s="158" t="str">
        <f>IF(Tbl.Kosten[[#This Row],[Pnr.]]=AY$7,Tbl.Kosten[[#This Row],[Totaal kosten]],"")</f>
        <v/>
      </c>
      <c r="AZ138" s="158" t="str">
        <f>IF(Tbl.Kosten[[#This Row],[Pnr.]]=AZ$7,Tbl.Kosten[[#This Row],[Totaal kosten]],"")</f>
        <v/>
      </c>
      <c r="BA138" s="158" t="str">
        <f>IF(Tbl.Kosten[[#This Row],[Pnr.]]=BA$7,Tbl.Kosten[[#This Row],[Totaal kosten]],"")</f>
        <v/>
      </c>
      <c r="BB138" s="158" t="str">
        <f>IF(Tbl.Kosten[[#This Row],[Pnr.]]=BB$7,Tbl.Kosten[[#This Row],[Totaal kosten]],"")</f>
        <v/>
      </c>
      <c r="BC138" s="158" t="str">
        <f>IF(Tbl.Kosten[[#This Row],[Pnr.]]=BC$7,Tbl.Kosten[[#This Row],[Totaal kosten]],"")</f>
        <v/>
      </c>
      <c r="BD138" s="158" t="str">
        <f>IF(Tbl.Kosten[[#This Row],[Pnr.]]=BD$7,Tbl.Kosten[[#This Row],[Totaal kosten]],"")</f>
        <v/>
      </c>
      <c r="BE138" s="158" t="str">
        <f>IF(Tbl.Kosten[[#This Row],[Pnr.]]=BE$7,Tbl.Kosten[[#This Row],[Totaal kosten]],"")</f>
        <v/>
      </c>
      <c r="BF138" s="158" t="str">
        <f>IF(Tbl.Kosten[[#This Row],[Pnr.]]=BF$7,Tbl.Kosten[[#This Row],[Totaal kosten]],"")</f>
        <v/>
      </c>
      <c r="BG138" s="158" t="str">
        <f>IF(Tbl.Kosten[[#This Row],[Pnr.]]=BG$7,Tbl.Kosten[[#This Row],[Totaal kosten]],"")</f>
        <v/>
      </c>
      <c r="BH138" s="158" t="str">
        <f>IF(Tbl.Kosten[[#This Row],[Pnr.]]=BH$7,Tbl.Kosten[[#This Row],[Totaal kosten]],"")</f>
        <v/>
      </c>
      <c r="BI138" s="158" t="str">
        <f>IF(Tbl.Kosten[[#This Row],[Pnr.]]=BI$7,Tbl.Kosten[[#This Row],[Totaal kosten]],"")</f>
        <v/>
      </c>
      <c r="BJ138" s="158" t="str">
        <f>IF(Tbl.Kosten[[#This Row],[Pnr.]]=BJ$7,Tbl.Kosten[[#This Row],[Totaal kosten]],"")</f>
        <v/>
      </c>
      <c r="BK138" s="158" t="str">
        <f>IF(Tbl.Kosten[[#This Row],[Pnr.]]=BK$7,Tbl.Kosten[[#This Row],[Totaal kosten]],"")</f>
        <v/>
      </c>
      <c r="BL138" s="158" t="str">
        <f>IF(Tbl.Kosten[[#This Row],[Pnr.]]=BL$7,Tbl.Kosten[[#This Row],[Totaal kosten]],"")</f>
        <v/>
      </c>
      <c r="BM138" s="158" t="str">
        <f>IF(Tbl.Kosten[[#This Row],[Pnr.]]=BM$7,Tbl.Kosten[[#This Row],[Totaal kosten]],"")</f>
        <v/>
      </c>
      <c r="BN138" s="158" t="str">
        <f>IF(Tbl.Kosten[[#This Row],[Pnr.]]=BN$7,Tbl.Kosten[[#This Row],[Totaal kosten]],"")</f>
        <v/>
      </c>
      <c r="BO138" s="158" t="str">
        <f>IF(Tbl.Kosten[[#This Row],[Pnr.]]=BO$7,Tbl.Kosten[[#This Row],[Totaal kosten]],"")</f>
        <v/>
      </c>
      <c r="BP138" s="158" t="str">
        <f>IF(Tbl.Kosten[[#This Row],[Pnr.]]=BP$7,Tbl.Kosten[[#This Row],[Totaal kosten]],"")</f>
        <v/>
      </c>
      <c r="BQ138" s="158" t="str">
        <f>IF(Tbl.Kosten[[#This Row],[Pnr.]]=BQ$7,Tbl.Kosten[[#This Row],[Totaal kosten]],"")</f>
        <v/>
      </c>
      <c r="BR138" s="158" t="str">
        <f>IF(Tbl.Kosten[[#This Row],[Pnr.]]=BR$7,Tbl.Kosten[[#This Row],[Totaal kosten]],"")</f>
        <v/>
      </c>
      <c r="BS138" s="158" t="str">
        <f>IF(Tbl.Kosten[[#This Row],[Pnr.]]=BS$7,Tbl.Kosten[[#This Row],[Totaal kosten]],"")</f>
        <v/>
      </c>
      <c r="BT138" s="158" t="str">
        <f>IF(Tbl.Kosten[[#This Row],[Pnr.]]=BT$7,Tbl.Kosten[[#This Row],[Totaal kosten]],"")</f>
        <v/>
      </c>
      <c r="BU138" s="158" t="str">
        <f>IF(Tbl.Kosten[[#This Row],[Pnr.]]=BU$7,Tbl.Kosten[[#This Row],[Totaal kosten]],"")</f>
        <v/>
      </c>
      <c r="BV138" s="158" t="str">
        <f>IF(Tbl.Kosten[[#This Row],[Pnr.]]=BV$7,Tbl.Kosten[[#This Row],[Totaal kosten]],"")</f>
        <v/>
      </c>
      <c r="BW138" s="158" t="str">
        <f>IF(Tbl.Kosten[[#This Row],[Pnr.]]=BW$7,Tbl.Kosten[[#This Row],[Totaal kosten]],"")</f>
        <v/>
      </c>
      <c r="BX138" s="158" t="str">
        <f>IFERROR(_xlfn.XLOOKUP(Tbl.Kosten[[#This Row],[Werkpakketcode]],Tbl.Werkpakketten[Werkpakketcode],Tbl.Werkpakketten[WPnr.],"",0,1),"")</f>
        <v/>
      </c>
      <c r="BY138" s="158" t="str">
        <f>IF(Tbl.Kosten[[#This Row],[WPnr.]]=BY$7,Tbl.Kosten[[#This Row],[Totaal kosten]],"")</f>
        <v/>
      </c>
      <c r="BZ138" s="158" t="str">
        <f>IF(Tbl.Kosten[[#This Row],[WPnr.]]=BZ$7,Tbl.Kosten[[#This Row],[Totaal kosten]],"")</f>
        <v/>
      </c>
      <c r="CA138" s="158" t="str">
        <f>IF(Tbl.Kosten[[#This Row],[WPnr.]]=CA$7,Tbl.Kosten[[#This Row],[Totaal kosten]],"")</f>
        <v/>
      </c>
      <c r="CB138" s="158" t="str">
        <f>IF(Tbl.Kosten[[#This Row],[WPnr.]]=CB$7,Tbl.Kosten[[#This Row],[Totaal kosten]],"")</f>
        <v/>
      </c>
      <c r="CC138" s="158" t="str">
        <f>IF(Tbl.Kosten[[#This Row],[WPnr.]]=CC$7,Tbl.Kosten[[#This Row],[Totaal kosten]],"")</f>
        <v/>
      </c>
      <c r="CD138" s="158" t="str">
        <f>IF(Tbl.Kosten[[#This Row],[WPnr.]]=CD$7,Tbl.Kosten[[#This Row],[Totaal kosten]],"")</f>
        <v/>
      </c>
      <c r="CE138" s="158" t="str">
        <f>IF(Tbl.Kosten[[#This Row],[WPnr.]]=CE$7,Tbl.Kosten[[#This Row],[Totaal kosten]],"")</f>
        <v/>
      </c>
      <c r="CF138" s="158" t="str">
        <f>IF(Tbl.Kosten[[#This Row],[WPnr.]]=CF$7,Tbl.Kosten[[#This Row],[Totaal kosten]],"")</f>
        <v/>
      </c>
      <c r="CG138" s="158" t="str">
        <f>IF(Tbl.Kosten[[#This Row],[WPnr.]]=CG$7,Tbl.Kosten[[#This Row],[Totaal kosten]],"")</f>
        <v/>
      </c>
      <c r="CH138" s="158" t="str">
        <f>IF(Tbl.Kosten[[#This Row],[WPnr.]]=CH$7,Tbl.Kosten[[#This Row],[Totaal kosten]],"")</f>
        <v/>
      </c>
      <c r="CI138" s="158" t="str">
        <f>IF(Tbl.Kosten[[#This Row],[WPnr.]]=CI$7,Tbl.Kosten[[#This Row],[Totaal kosten]],"")</f>
        <v/>
      </c>
      <c r="CJ138" s="158" t="str">
        <f>IF(Tbl.Kosten[[#This Row],[WPnr.]]=CJ$7,Tbl.Kosten[[#This Row],[Totaal kosten]],"")</f>
        <v/>
      </c>
      <c r="CK138" s="158" t="str">
        <f>IF(Tbl.Kosten[[#This Row],[WPnr.]]=CK$7,Tbl.Kosten[[#This Row],[Totaal kosten]],"")</f>
        <v/>
      </c>
      <c r="CL138" s="158" t="str">
        <f>IF(Tbl.Kosten[[#This Row],[WPnr.]]=CL$7,Tbl.Kosten[[#This Row],[Totaal kosten]],"")</f>
        <v/>
      </c>
      <c r="CM138" s="158" t="str">
        <f>IF(Tbl.Kosten[[#This Row],[WPnr.]]=CM$7,Tbl.Kosten[[#This Row],[Totaal kosten]],"")</f>
        <v/>
      </c>
      <c r="CN138" s="158" t="str">
        <f>IF(Tbl.Kosten[[#This Row],[WPnr.]]=CN$7,Tbl.Kosten[[#This Row],[Totaal kosten]],"")</f>
        <v/>
      </c>
      <c r="CO138" s="158" t="str">
        <f>IF(Tbl.Kosten[[#This Row],[WPnr.]]=CO$7,Tbl.Kosten[[#This Row],[Totaal kosten]],"")</f>
        <v/>
      </c>
      <c r="CP138" s="158" t="str">
        <f>IF(Tbl.Kosten[[#This Row],[WPnr.]]=CP$7,Tbl.Kosten[[#This Row],[Totaal kosten]],"")</f>
        <v/>
      </c>
      <c r="CQ138" s="158" t="str">
        <f>IF(Tbl.Kosten[[#This Row],[WPnr.]]=CQ$7,Tbl.Kosten[[#This Row],[Totaal kosten]],"")</f>
        <v/>
      </c>
      <c r="CR138" s="158" t="str">
        <f>IF(Tbl.Kosten[[#This Row],[WPnr.]]=CR$7,Tbl.Kosten[[#This Row],[Totaal kosten]],"")</f>
        <v/>
      </c>
      <c r="CS138" s="158" t="str">
        <f>IF(Tbl.Kosten[[#This Row],[WPnr.]]=CS$7,Tbl.Kosten[[#This Row],[Totaal kosten]],"")</f>
        <v/>
      </c>
      <c r="CT138" s="158" t="str">
        <f>IF(Tbl.Kosten[[#This Row],[WPnr.]]=CT$7,Tbl.Kosten[[#This Row],[Totaal kosten]],"")</f>
        <v/>
      </c>
      <c r="CU138" s="158" t="str">
        <f>IF(Tbl.Kosten[[#This Row],[WPnr.]]=CU$7,Tbl.Kosten[[#This Row],[Totaal kosten]],"")</f>
        <v/>
      </c>
      <c r="CV138" s="158" t="str">
        <f>IF(Tbl.Kosten[[#This Row],[WPnr.]]=CV$7,Tbl.Kosten[[#This Row],[Totaal kosten]],"")</f>
        <v/>
      </c>
      <c r="CW138" s="158" t="str">
        <f>IF(Tbl.Kosten[[#This Row],[WPnr.]]=CW$7,Tbl.Kosten[[#This Row],[Totaal kosten]],"")</f>
        <v/>
      </c>
      <c r="CX138" s="158" t="str">
        <f>IF(Tbl.Kosten[[#This Row],[WPnr.]]=CX$7,Tbl.Kosten[[#This Row],[Totaal kosten]],"")</f>
        <v/>
      </c>
      <c r="CY138" s="158" t="str">
        <f>IF(Tbl.Kosten[[#This Row],[WPnr.]]=CY$7,Tbl.Kosten[[#This Row],[Totaal kosten]],"")</f>
        <v/>
      </c>
      <c r="CZ138" s="158" t="str">
        <f>IF(Tbl.Kosten[[#This Row],[WPnr.]]=CZ$7,Tbl.Kosten[[#This Row],[Totaal kosten]],"")</f>
        <v/>
      </c>
      <c r="DA138" s="158" t="str">
        <f>IF(Tbl.Kosten[[#This Row],[WPnr.]]=DA$7,Tbl.Kosten[[#This Row],[Totaal kosten]],"")</f>
        <v/>
      </c>
      <c r="DB138" s="158" t="str">
        <f>IF(Tbl.Kosten[[#This Row],[WPnr.]]=DB$7,Tbl.Kosten[[#This Row],[Totaal kosten]],"")</f>
        <v/>
      </c>
      <c r="DC138" s="158" t="str">
        <f>IF(Tbl.Kosten[[#This Row],[WPnr.]]=DC$7,Tbl.Kosten[[#This Row],[Totaal kosten]],"")</f>
        <v/>
      </c>
      <c r="DD138" s="158" t="str">
        <f>IF(Tbl.Kosten[[#This Row],[WPnr.]]=DD$7,Tbl.Kosten[[#This Row],[Totaal kosten]],"")</f>
        <v/>
      </c>
      <c r="DE138" s="158" t="str">
        <f>IF(Tbl.Kosten[[#This Row],[WPnr.]]=DE$7,Tbl.Kosten[[#This Row],[Totaal kosten]],"")</f>
        <v/>
      </c>
      <c r="DF138" s="158" t="str">
        <f>IF(Tbl.Kosten[[#This Row],[WPnr.]]=DF$7,Tbl.Kosten[[#This Row],[Totaal kosten]],"")</f>
        <v/>
      </c>
      <c r="DG138" s="158" t="str">
        <f>IF(Tbl.Kosten[[#This Row],[WPnr.]]=DG$7,Tbl.Kosten[[#This Row],[Totaal kosten]],"")</f>
        <v/>
      </c>
      <c r="DH138" s="158" t="str">
        <f>IF(Tbl.Kosten[[#This Row],[WPnr.]]=DH$7,Tbl.Kosten[[#This Row],[Totaal kosten]],"")</f>
        <v/>
      </c>
      <c r="DI138" s="158" t="str">
        <f>IF(Tbl.Kosten[[#This Row],[WPnr.]]=DI$7,Tbl.Kosten[[#This Row],[Totaal kosten]],"")</f>
        <v/>
      </c>
      <c r="DJ138" s="158" t="str">
        <f>IF(Tbl.Kosten[[#This Row],[WPnr.]]=DJ$7,Tbl.Kosten[[#This Row],[Totaal kosten]],"")</f>
        <v/>
      </c>
      <c r="DK138" s="158" t="str">
        <f>IF(Tbl.Kosten[[#This Row],[WPnr.]]=DK$7,Tbl.Kosten[[#This Row],[Totaal kosten]],"")</f>
        <v/>
      </c>
      <c r="DL138" s="158" t="str">
        <f>IF(Tbl.Kosten[[#This Row],[WPnr.]]=DL$7,Tbl.Kosten[[#This Row],[Totaal kosten]],"")</f>
        <v/>
      </c>
      <c r="DM138" s="158" t="str">
        <f>IF(Tbl.Kosten[[#This Row],[WPnr.]]=DM$7,Tbl.Kosten[[#This Row],[Totaal kosten]],"")</f>
        <v/>
      </c>
      <c r="DN138" s="158" t="str">
        <f>IF(Tbl.Kosten[[#This Row],[WPnr.]]=DN$7,Tbl.Kosten[[#This Row],[Totaal kosten]],"")</f>
        <v/>
      </c>
      <c r="DO138" s="158" t="str">
        <f>IF(Tbl.Kosten[[#This Row],[WPnr.]]=DO$7,Tbl.Kosten[[#This Row],[Totaal kosten]],"")</f>
        <v/>
      </c>
      <c r="DP138" s="158" t="str">
        <f>IF(Tbl.Kosten[[#This Row],[WPnr.]]=DP$7,Tbl.Kosten[[#This Row],[Totaal kosten]],"")</f>
        <v/>
      </c>
      <c r="DQ138" s="158" t="str">
        <f>IF(Tbl.Kosten[[#This Row],[WPnr.]]=DQ$7,Tbl.Kosten[[#This Row],[Totaal kosten]],"")</f>
        <v/>
      </c>
      <c r="DR138" s="158" t="str">
        <f>IF(Tbl.Kosten[[#This Row],[WPnr.]]=DR$7,Tbl.Kosten[[#This Row],[Totaal kosten]],"")</f>
        <v/>
      </c>
      <c r="DS138" s="158" t="str">
        <f>IF(Tbl.Kosten[[#This Row],[WPnr.]]=DS$7,Tbl.Kosten[[#This Row],[Totaal kosten]],"")</f>
        <v/>
      </c>
      <c r="DT138" s="158" t="str">
        <f>IF(Tbl.Kosten[[#This Row],[WPnr.]]=DT$7,Tbl.Kosten[[#This Row],[Totaal kosten]],"")</f>
        <v/>
      </c>
      <c r="DU138" s="158" t="str">
        <f>IF(Tbl.Kosten[[#This Row],[WPnr.]]=DU$7,Tbl.Kosten[[#This Row],[Totaal kosten]],"")</f>
        <v/>
      </c>
      <c r="DV138" s="158" t="str">
        <f>IF(Tbl.Kosten[[#This Row],[WPnr.]]=DV$7,Tbl.Kosten[[#This Row],[Totaal kosten]],"")</f>
        <v/>
      </c>
      <c r="DW138" s="160" t="str">
        <f>IFERROR(_xlfn.XLOOKUP(Tbl.Kosten[[#This Row],[Kostensoort]],Tbl.Kostensoorten[Kostensoorten],Tbl.Kostensoorten[KSnr.],"",0,1),"")</f>
        <v/>
      </c>
      <c r="DX138" s="160" t="str">
        <f>IF(Tbl.Kosten[[#This Row],[KSnr.]]=DX$7,Tbl.Kosten[[#This Row],[Totaal kosten]],"")</f>
        <v/>
      </c>
      <c r="DY138" s="160" t="str">
        <f>IF(Tbl.Kosten[[#This Row],[KSnr.]]=DY$7,Tbl.Kosten[[#This Row],[Totaal kosten]],"")</f>
        <v/>
      </c>
      <c r="DZ138" s="160" t="str">
        <f>IF(Tbl.Kosten[[#This Row],[KSnr.]]=DZ$7,Tbl.Kosten[[#This Row],[Totaal kosten]],"")</f>
        <v/>
      </c>
      <c r="EA138" s="160" t="str">
        <f>IF(Tbl.Kosten[[#This Row],[KSnr.]]=EA$7,Tbl.Kosten[[#This Row],[Totaal kosten]],"")</f>
        <v/>
      </c>
      <c r="EB138" s="160" t="str">
        <f>IF(Tbl.Kosten[[#This Row],[KSnr.]]=EB$7,Tbl.Kosten[[#This Row],[Totaal kosten]],"")</f>
        <v/>
      </c>
      <c r="EC138" s="160" t="str">
        <f>IF(Tbl.Kosten[[#This Row],[KSnr.]]=EC$7,Tbl.Kosten[[#This Row],[Totaal kosten]],"")</f>
        <v/>
      </c>
      <c r="ED138" s="160" t="str">
        <f>IF(Tbl.Kosten[[#This Row],[KSnr.]]=ED$7,Tbl.Kosten[[#This Row],[Totaal kosten]],"")</f>
        <v/>
      </c>
      <c r="EE138" s="160" t="str">
        <f>IF(Tbl.Kosten[[#This Row],[KSnr.]]=EE$7,Tbl.Kosten[[#This Row],[Totaal kosten]],"")</f>
        <v/>
      </c>
      <c r="EF138" s="160" t="str">
        <f>IF(Tbl.Kosten[[#This Row],[KSnr.]]=EF$7,Tbl.Kosten[[#This Row],[Totaal kosten]],"")</f>
        <v/>
      </c>
      <c r="EG138" s="160" t="str">
        <f>IF(Tbl.Kosten[[#This Row],[KSnr.]]=EG$7,Tbl.Kosten[[#This Row],[Totaal kosten]],"")</f>
        <v/>
      </c>
      <c r="EH138" s="160" t="str">
        <f>IF(Tbl.Kosten[[#This Row],[KSnr.]]=EH$7,Tbl.Kosten[[#This Row],[Totaal kosten]],"")</f>
        <v/>
      </c>
      <c r="EI138" s="160" t="str">
        <f>IF(Tbl.Kosten[[#This Row],[KSnr.]]=EI$7,Tbl.Kosten[[#This Row],[Totaal kosten]],"")</f>
        <v/>
      </c>
      <c r="EJ138" s="160" t="str">
        <f>IF(Tbl.Kosten[[#This Row],[KSnr.]]=EJ$7,Tbl.Kosten[[#This Row],[Totaal kosten]],"")</f>
        <v/>
      </c>
      <c r="EK138" s="160" t="str">
        <f>IF(Tbl.Kosten[[#This Row],[KSnr.]]=EK$7,Tbl.Kosten[[#This Row],[Totaal kosten]],"")</f>
        <v/>
      </c>
      <c r="EL138" s="160" t="str">
        <f>IF(Tbl.Kosten[[#This Row],[KSnr.]]=EL$7,Tbl.Kosten[[#This Row],[Totaal kosten]],"")</f>
        <v/>
      </c>
      <c r="EM138" s="160" t="str">
        <f>IF(Tbl.Kosten[[#This Row],[KSnr.]]=EM$7,Tbl.Kosten[[#This Row],[Totaal kosten]],"")</f>
        <v/>
      </c>
      <c r="EN138" s="160" t="str">
        <f>IF(Tbl.Kosten[[#This Row],[KSnr.]]=EN$7,Tbl.Kosten[[#This Row],[Totaal kosten]],"")</f>
        <v/>
      </c>
      <c r="EO138" s="160" t="str">
        <f>IF(Tbl.Kosten[[#This Row],[KSnr.]]=EO$7,Tbl.Kosten[[#This Row],[Totaal kosten]],"")</f>
        <v/>
      </c>
      <c r="EP138" s="160" t="str">
        <f>IF(Tbl.Kosten[[#This Row],[KSnr.]]=EP$7,Tbl.Kosten[[#This Row],[Totaal kosten]],"")</f>
        <v/>
      </c>
      <c r="EQ138" s="160" t="str">
        <f>IF(Tbl.Kosten[[#This Row],[KSnr.]]=EQ$7,Tbl.Kosten[[#This Row],[Totaal kosten]],"")</f>
        <v/>
      </c>
      <c r="ER138" s="154" t="str">
        <f>IFERROR(_xlfn.XLOOKUP(Tbl.Kosten[[#This Row],[Subsidieactiviteit]],Tbl.Subsidiehoogte[Subsidieactiviteit],Tbl.Subsidiehoogte[SAnr.],"",0,1),"")</f>
        <v/>
      </c>
      <c r="ES138" s="160" t="str">
        <f>IF(Tbl.Kosten[[#This Row],[Sanr.]]=ES$7,Tbl.Kosten[[#This Row],[Totaal kosten]],"")</f>
        <v/>
      </c>
      <c r="ET138" s="160" t="str">
        <f>IF(Tbl.Kosten[[#This Row],[Sanr.]]=ET$7,Tbl.Kosten[[#This Row],[Totaal kosten]],"")</f>
        <v/>
      </c>
      <c r="EU138" s="160" t="str">
        <f>IF(Tbl.Kosten[[#This Row],[Sanr.]]=EU$7,Tbl.Kosten[[#This Row],[Totaal kosten]],"")</f>
        <v/>
      </c>
      <c r="EV138" s="160" t="str">
        <f>IF(Tbl.Kosten[[#This Row],[Sanr.]]=EV$7,Tbl.Kosten[[#This Row],[Totaal kosten]],"")</f>
        <v/>
      </c>
      <c r="EW138" s="160" t="str">
        <f>IF(Tbl.Kosten[[#This Row],[Sanr.]]=EW$7,Tbl.Kosten[[#This Row],[Totaal kosten]],"")</f>
        <v/>
      </c>
      <c r="EX138" s="160" t="str">
        <f>IF(Tbl.Kosten[[#This Row],[Sanr.]]=EX$7,Tbl.Kosten[[#This Row],[Totaal kosten]],"")</f>
        <v/>
      </c>
      <c r="EY138" s="160" t="str">
        <f>IF(Tbl.Kosten[[#This Row],[Sanr.]]=EY$7,Tbl.Kosten[[#This Row],[Totaal kosten]],"")</f>
        <v/>
      </c>
      <c r="EZ138" s="160" t="str">
        <f>IF(Tbl.Kosten[[#This Row],[Sanr.]]=EZ$7,Tbl.Kosten[[#This Row],[Totaal kosten]],"")</f>
        <v/>
      </c>
      <c r="FA138" s="160" t="str">
        <f>IF(Tbl.Kosten[[#This Row],[Sanr.]]=FA$7,Tbl.Kosten[[#This Row],[Totaal kosten]],"")</f>
        <v/>
      </c>
      <c r="FB138" s="160" t="str">
        <f>IF(Tbl.Kosten[[#This Row],[Sanr.]]=FB$7,Tbl.Kosten[[#This Row],[Totaal kosten]],"")</f>
        <v/>
      </c>
      <c r="FC138" s="160" t="str">
        <f>IF(Tbl.Kosten[[#This Row],[Sanr.]]=FC$7,Tbl.Kosten[[#This Row],[Totaal kosten]],"")</f>
        <v/>
      </c>
      <c r="FD138" s="160" t="str">
        <f>IF(Tbl.Kosten[[#This Row],[Sanr.]]=FD$7,Tbl.Kosten[[#This Row],[Totaal kosten]],"")</f>
        <v/>
      </c>
      <c r="FE138" s="160" t="str">
        <f>IF(Tbl.Kosten[[#This Row],[Sanr.]]=FE$7,Tbl.Kosten[[#This Row],[Totaal kosten]],"")</f>
        <v/>
      </c>
      <c r="FF138" s="160" t="str">
        <f>IF(Tbl.Kosten[[#This Row],[Sanr.]]=FF$7,Tbl.Kosten[[#This Row],[Totaal kosten]],"")</f>
        <v/>
      </c>
      <c r="FG138" s="160" t="str">
        <f>IF(Tbl.Kosten[[#This Row],[Sanr.]]=FG$7,Tbl.Kosten[[#This Row],[Totaal kosten]],"")</f>
        <v/>
      </c>
      <c r="FH138" s="160" t="str">
        <f>IF(Tbl.Kosten[[#This Row],[Sanr.]]=FH$7,Tbl.Kosten[[#This Row],[Totaal kosten]],"")</f>
        <v/>
      </c>
      <c r="FI138" s="160" t="str">
        <f>IF(Tbl.Kosten[[#This Row],[Sanr.]]=FI$7,Tbl.Kosten[[#This Row],[Totaal kosten]],"")</f>
        <v/>
      </c>
      <c r="FJ138" s="160" t="str">
        <f>IF(Tbl.Kosten[[#This Row],[Sanr.]]=FJ$7,Tbl.Kosten[[#This Row],[Totaal kosten]],"")</f>
        <v/>
      </c>
      <c r="FK138" s="160" t="str">
        <f>IF(Tbl.Kosten[[#This Row],[Sanr.]]=FK$7,Tbl.Kosten[[#This Row],[Totaal kosten]],"")</f>
        <v/>
      </c>
      <c r="FL138" s="160" t="str">
        <f>IF(Tbl.Kosten[[#This Row],[Sanr.]]=FL$7,Tbl.Kosten[[#This Row],[Totaal kosten]],"")</f>
        <v/>
      </c>
      <c r="FM138" s="160" t="str">
        <f>IF(Tbl.Kosten[[#This Row],[Sanr.]]=FM$7,Tbl.Kosten[[#This Row],[Totaal kosten]],"")</f>
        <v/>
      </c>
      <c r="FN138" s="160" t="str">
        <f>IF(Tbl.Kosten[[#This Row],[Sanr.]]=FN$7,Tbl.Kosten[[#This Row],[Totaal kosten]],"")</f>
        <v/>
      </c>
      <c r="FO138" s="160" t="str">
        <f>IF(Tbl.Kosten[[#This Row],[Sanr.]]=FO$7,Tbl.Kosten[[#This Row],[Totaal kosten]],"")</f>
        <v/>
      </c>
      <c r="FP138" s="160" t="str">
        <f>IF(Tbl.Kosten[[#This Row],[Sanr.]]=FP$7,Tbl.Kosten[[#This Row],[Totaal kosten]],"")</f>
        <v/>
      </c>
      <c r="FQ138" s="160" t="str">
        <f>IF(Tbl.Kosten[[#This Row],[Sanr.]]=FQ$7,Tbl.Kosten[[#This Row],[Totaal kosten]],"")</f>
        <v/>
      </c>
      <c r="FR138" s="160" t="str">
        <f>IF(Tbl.Kosten[[#This Row],[Sanr.]]=FR$7,Tbl.Kosten[[#This Row],[Totaal kosten]],"")</f>
        <v/>
      </c>
      <c r="FS138" s="160" t="str">
        <f>IF(Tbl.Kosten[[#This Row],[Sanr.]]=FS$7,Tbl.Kosten[[#This Row],[Totaal kosten]],"")</f>
        <v/>
      </c>
      <c r="FT138" s="160" t="str">
        <f>IF(Tbl.Kosten[[#This Row],[Sanr.]]=FT$7,Tbl.Kosten[[#This Row],[Totaal kosten]],"")</f>
        <v/>
      </c>
      <c r="FU138" s="160" t="str">
        <f>IF(Tbl.Kosten[[#This Row],[Sanr.]]=FU$7,Tbl.Kosten[[#This Row],[Totaal kosten]],"")</f>
        <v/>
      </c>
      <c r="FV138" s="160" t="str">
        <f>IF(Tbl.Kosten[[#This Row],[Sanr.]]=FV$7,Tbl.Kosten[[#This Row],[Totaal kosten]],"")</f>
        <v/>
      </c>
      <c r="FW138" s="160" t="str">
        <f>IFERROR(_xlfn.XLOOKUP(Tbl.Kosten[[#This Row],[Activiteitencode]],Tbl.Activiteiten[Activiteitcode],Tbl.Activiteiten[Anr.],"",0,1),"")</f>
        <v/>
      </c>
      <c r="FX138" s="181" t="str">
        <f>_xlfn.CONCAT(Tbl.Kosten[[#This Row],[Pnr.]],Tbl.Kosten[[#This Row],[Sanr.]])</f>
        <v>P1</v>
      </c>
      <c r="FY138" s="160">
        <f>Tbl.Kosten[[#This Row],[Totaal kosten]]-Tbl.Kosten[[#This Row],[Subsidie]]</f>
        <v>0</v>
      </c>
      <c r="FZ138" s="160">
        <f>IF(Tbl.Kosten[[#This Row],[Pnr.]]=FZ$7,Tbl.Kosten[[#This Row],[Te financieren]],"")</f>
        <v>0</v>
      </c>
      <c r="GA138" s="160" t="str">
        <f>IF(Tbl.Kosten[[#This Row],[Pnr.]]=GA$7,Tbl.Kosten[[#This Row],[Te financieren]],"")</f>
        <v/>
      </c>
      <c r="GB138" s="160" t="str">
        <f>IF(Tbl.Kosten[[#This Row],[Pnr.]]=GB$7,Tbl.Kosten[[#This Row],[Te financieren]],"")</f>
        <v/>
      </c>
      <c r="GC138" s="160" t="str">
        <f>IF(Tbl.Kosten[[#This Row],[Pnr.]]=GC$7,Tbl.Kosten[[#This Row],[Te financieren]],"")</f>
        <v/>
      </c>
      <c r="GD138" s="160" t="str">
        <f>IF(Tbl.Kosten[[#This Row],[Pnr.]]=GD$7,Tbl.Kosten[[#This Row],[Te financieren]],"")</f>
        <v/>
      </c>
      <c r="GE138" s="160" t="str">
        <f>IF(Tbl.Kosten[[#This Row],[Pnr.]]=GE$7,Tbl.Kosten[[#This Row],[Te financieren]],"")</f>
        <v/>
      </c>
      <c r="GF138" s="160" t="str">
        <f>IF(Tbl.Kosten[[#This Row],[Pnr.]]=GF$7,Tbl.Kosten[[#This Row],[Te financieren]],"")</f>
        <v/>
      </c>
      <c r="GG138" s="160" t="str">
        <f>IF(Tbl.Kosten[[#This Row],[Pnr.]]=GG$7,Tbl.Kosten[[#This Row],[Te financieren]],"")</f>
        <v/>
      </c>
      <c r="GH138" s="160" t="str">
        <f>IF(Tbl.Kosten[[#This Row],[Pnr.]]=GH$7,Tbl.Kosten[[#This Row],[Te financieren]],"")</f>
        <v/>
      </c>
      <c r="GI138" s="160" t="str">
        <f>IF(Tbl.Kosten[[#This Row],[Pnr.]]=GI$7,Tbl.Kosten[[#This Row],[Te financieren]],"")</f>
        <v/>
      </c>
      <c r="GJ138" s="160" t="str">
        <f>IF(Tbl.Kosten[[#This Row],[Pnr.]]=GJ$7,Tbl.Kosten[[#This Row],[Te financieren]],"")</f>
        <v/>
      </c>
      <c r="GK138" s="160" t="str">
        <f>IF(Tbl.Kosten[[#This Row],[Pnr.]]=GK$7,Tbl.Kosten[[#This Row],[Te financieren]],"")</f>
        <v/>
      </c>
      <c r="GL138" s="160" t="str">
        <f>IF(Tbl.Kosten[[#This Row],[Pnr.]]=GL$7,Tbl.Kosten[[#This Row],[Te financieren]],"")</f>
        <v/>
      </c>
      <c r="GM138" s="160" t="str">
        <f>IF(Tbl.Kosten[[#This Row],[Pnr.]]=GM$7,Tbl.Kosten[[#This Row],[Te financieren]],"")</f>
        <v/>
      </c>
      <c r="GN138" s="160" t="str">
        <f>IF(Tbl.Kosten[[#This Row],[Pnr.]]=GN$7,Tbl.Kosten[[#This Row],[Te financieren]],"")</f>
        <v/>
      </c>
      <c r="GO138" s="160" t="str">
        <f>IF(Tbl.Kosten[[#This Row],[Pnr.]]=GO$7,Tbl.Kosten[[#This Row],[Te financieren]],"")</f>
        <v/>
      </c>
      <c r="GP138" s="160" t="str">
        <f>IF(Tbl.Kosten[[#This Row],[Pnr.]]=GP$7,Tbl.Kosten[[#This Row],[Te financieren]],"")</f>
        <v/>
      </c>
      <c r="GQ138" s="160" t="str">
        <f>IF(Tbl.Kosten[[#This Row],[Pnr.]]=GQ$7,Tbl.Kosten[[#This Row],[Te financieren]],"")</f>
        <v/>
      </c>
      <c r="GR138" s="160" t="str">
        <f>IF(Tbl.Kosten[[#This Row],[Pnr.]]=GR$7,Tbl.Kosten[[#This Row],[Te financieren]],"")</f>
        <v/>
      </c>
      <c r="GS138" s="160" t="str">
        <f>IF(Tbl.Kosten[[#This Row],[Pnr.]]=GS$7,Tbl.Kosten[[#This Row],[Te financieren]],"")</f>
        <v/>
      </c>
      <c r="GT138" s="160" t="str">
        <f>IF(Tbl.Kosten[[#This Row],[Pnr.]]=GT$7,Tbl.Kosten[[#This Row],[Te financieren]],"")</f>
        <v/>
      </c>
      <c r="GU138" s="160" t="str">
        <f>IF(Tbl.Kosten[[#This Row],[Pnr.]]=GU$7,Tbl.Kosten[[#This Row],[Te financieren]],"")</f>
        <v/>
      </c>
      <c r="GV138" s="160" t="str">
        <f>IF(Tbl.Kosten[[#This Row],[Pnr.]]=GV$7,Tbl.Kosten[[#This Row],[Te financieren]],"")</f>
        <v/>
      </c>
      <c r="GW138" s="160" t="str">
        <f>IF(Tbl.Kosten[[#This Row],[Pnr.]]=GW$7,Tbl.Kosten[[#This Row],[Te financieren]],"")</f>
        <v/>
      </c>
      <c r="GX138" s="160" t="str">
        <f>IF(Tbl.Kosten[[#This Row],[Pnr.]]=GX$7,Tbl.Kosten[[#This Row],[Te financieren]],"")</f>
        <v/>
      </c>
      <c r="GY138" s="160" t="str">
        <f>IF(Tbl.Kosten[[#This Row],[Pnr.]]=GY$7,Tbl.Kosten[[#This Row],[Te financieren]],"")</f>
        <v/>
      </c>
      <c r="GZ138" s="160" t="str">
        <f>IF(Tbl.Kosten[[#This Row],[Pnr.]]=GZ$7,Tbl.Kosten[[#This Row],[Te financieren]],"")</f>
        <v/>
      </c>
      <c r="HA138" s="160" t="str">
        <f>IF(Tbl.Kosten[[#This Row],[Pnr.]]=HA$7,Tbl.Kosten[[#This Row],[Te financieren]],"")</f>
        <v/>
      </c>
      <c r="HB138" s="160" t="str">
        <f>IF(Tbl.Kosten[[#This Row],[Pnr.]]=HB$7,Tbl.Kosten[[#This Row],[Te financieren]],"")</f>
        <v/>
      </c>
      <c r="HC138" s="160" t="str">
        <f>IF(Tbl.Kosten[[#This Row],[Pnr.]]=HC$7,Tbl.Kosten[[#This Row],[Te financieren]],"")</f>
        <v/>
      </c>
      <c r="HD138" s="160" t="str">
        <f>IF(Tbl.Kosten[[#This Row],[Pnr.]]=HD$7,Tbl.Kosten[[#This Row],[Te financieren]],"")</f>
        <v/>
      </c>
      <c r="HE138" s="160" t="str">
        <f>IF(Tbl.Kosten[[#This Row],[Pnr.]]=HE$7,Tbl.Kosten[[#This Row],[Te financieren]],"")</f>
        <v/>
      </c>
      <c r="HF138" s="160" t="str">
        <f>IF(Tbl.Kosten[[#This Row],[Pnr.]]=HF$7,Tbl.Kosten[[#This Row],[Te financieren]],"")</f>
        <v/>
      </c>
      <c r="HG138" s="160" t="str">
        <f>IF(Tbl.Kosten[[#This Row],[Pnr.]]=HG$7,Tbl.Kosten[[#This Row],[Te financieren]],"")</f>
        <v/>
      </c>
      <c r="HH138" s="160" t="str">
        <f>IF(Tbl.Kosten[[#This Row],[Pnr.]]=HH$7,Tbl.Kosten[[#This Row],[Te financieren]],"")</f>
        <v/>
      </c>
      <c r="HI138" s="160" t="str">
        <f>IF(Tbl.Kosten[[#This Row],[Pnr.]]=HI$7,Tbl.Kosten[[#This Row],[Te financieren]],"")</f>
        <v/>
      </c>
      <c r="HJ138" s="160" t="str">
        <f>IF(Tbl.Kosten[[#This Row],[Pnr.]]=HJ$7,Tbl.Kosten[[#This Row],[Te financieren]],"")</f>
        <v/>
      </c>
      <c r="HK138" s="160" t="str">
        <f>IF(Tbl.Kosten[[#This Row],[Pnr.]]=HK$7,Tbl.Kosten[[#This Row],[Te financieren]],"")</f>
        <v/>
      </c>
      <c r="HL138" s="160" t="str">
        <f>IF(Tbl.Kosten[[#This Row],[Pnr.]]=HL$7,Tbl.Kosten[[#This Row],[Te financieren]],"")</f>
        <v/>
      </c>
      <c r="HM138" s="160" t="str">
        <f>IF(Tbl.Kosten[[#This Row],[Pnr.]]=HM$7,Tbl.Kosten[[#This Row],[Te financieren]],"")</f>
        <v/>
      </c>
      <c r="HN138" s="160" t="str">
        <f>IF(Tbl.Kosten[[#This Row],[Pnr.]]=HN$7,Tbl.Kosten[[#This Row],[Te financieren]],"")</f>
        <v/>
      </c>
      <c r="HO138" s="160" t="str">
        <f>IF(Tbl.Kosten[[#This Row],[Pnr.]]=HO$7,Tbl.Kosten[[#This Row],[Te financieren]],"")</f>
        <v/>
      </c>
      <c r="HP138" s="160" t="str">
        <f>IF(Tbl.Kosten[[#This Row],[Pnr.]]=HP$7,Tbl.Kosten[[#This Row],[Te financieren]],"")</f>
        <v/>
      </c>
      <c r="HQ138" s="160" t="str">
        <f>IF(Tbl.Kosten[[#This Row],[Pnr.]]=HQ$7,Tbl.Kosten[[#This Row],[Te financieren]],"")</f>
        <v/>
      </c>
      <c r="HR138" s="160" t="str">
        <f>IF(Tbl.Kosten[[#This Row],[Pnr.]]=HR$7,Tbl.Kosten[[#This Row],[Te financieren]],"")</f>
        <v/>
      </c>
      <c r="HS138" s="160" t="str">
        <f>IF(Tbl.Kosten[[#This Row],[Pnr.]]=HS$7,Tbl.Kosten[[#This Row],[Te financieren]],"")</f>
        <v/>
      </c>
      <c r="HT138" s="160" t="str">
        <f>IF(Tbl.Kosten[[#This Row],[Pnr.]]=HT$7,Tbl.Kosten[[#This Row],[Te financieren]],"")</f>
        <v/>
      </c>
      <c r="HU138" s="160" t="str">
        <f>IF(Tbl.Kosten[[#This Row],[Pnr.]]=HU$7,Tbl.Kosten[[#This Row],[Te financieren]],"")</f>
        <v/>
      </c>
      <c r="HV138" s="160" t="str">
        <f>IF(Tbl.Kosten[[#This Row],[Pnr.]]=HV$7,Tbl.Kosten[[#This Row],[Te financieren]],"")</f>
        <v/>
      </c>
      <c r="HW138" s="160" t="str">
        <f>IF(Tbl.Kosten[[#This Row],[Pnr.]]=HW$7,Tbl.Kosten[[#This Row],[Te financieren]],"")</f>
        <v/>
      </c>
    </row>
    <row r="139" spans="2:231" x14ac:dyDescent="0.3">
      <c r="B139" s="144"/>
      <c r="C139" s="147"/>
      <c r="D139" s="146"/>
      <c r="E139" s="147"/>
      <c r="F139" s="145"/>
      <c r="G139" s="11" t="str">
        <f>IF(Tbl.Kosten[[#This Row],[Medewerker e/o 
functie]]&lt;&gt;"",_xlfn.XLOOKUP(Tbl.Kosten[[#This Row],[Medewerker e/o 
functie]],Tbl.Uurtarief[Medewerker en/of functie],Tbl.Uurtarief[Uurtarief],"",0,1),"")</f>
        <v/>
      </c>
      <c r="H139" s="121">
        <f>IFERROR(Tbl.Kosten[[#This Row],[Uren]]*Tbl.Kosten[[#This Row],[Uurtarief]],0)</f>
        <v>0</v>
      </c>
      <c r="I139" s="119" t="str">
        <f>IF(Tbl.Kosten[[#This Row],[Subtotaal uren]]&lt;&gt;0,_xlfn.XLOOKUP(Tbl.Kosten[[#This Row],[Medewerker e/o 
functie]],Tbl.Uurtarief[Medewerker en/of functie],Tbl.Uurtarief[Kostensoort arbeid],"",0,1),"")</f>
        <v/>
      </c>
      <c r="J139" s="147"/>
      <c r="K139" s="145"/>
      <c r="L139" s="149" t="str">
        <f>IF(Tbl.Kosten[[#This Row],[Activum]]&lt;&gt;"",_xlfn.XLOOKUP(Tbl.Kosten[[#This Row],[Activum]],Tbl.Afschrijvingskosten[Activum],Tbl.Afschrijvingskosten[Tarief per afschrijvings-eenheid],"",0,1),"")</f>
        <v/>
      </c>
      <c r="M139" s="122">
        <f>IFERROR(Tbl.Kosten[[#This Row],[Een-
heden]]*Tbl.Kosten[[#This Row],[Afschrijvings-
tarief]],0)</f>
        <v>0</v>
      </c>
      <c r="N139" s="122" t="str">
        <f>IF(Tbl.Kosten[[#This Row],[Subtotaal afschrijving]]&lt;&gt;0,Lijsten!A137,"")</f>
        <v/>
      </c>
      <c r="O139" s="150"/>
      <c r="P139" s="145"/>
      <c r="Q139" s="148"/>
      <c r="R139" s="122">
        <f>IFERROR(Tbl.Kosten[[#This Row],[Aantal]]*Tbl.Kosten[[#This Row],[Tarief]],0)</f>
        <v>0</v>
      </c>
      <c r="S139" s="8">
        <f>IFERROR(Tbl.Kosten[[#This Row],[Subtotaal overige kosten]]+Tbl.Kosten[[#This Row],[Subtotaal uren]]+Tbl.Kosten[[#This Row],[Subtotaal afschrijving]],0)</f>
        <v>0</v>
      </c>
      <c r="T139" s="8">
        <f>IFERROR(Tbl.Kosten[[#This Row],[Totaal kosten]]*Tbl.Kosten[[#This Row],[Subsidie%]],0)</f>
        <v>0</v>
      </c>
      <c r="U139" s="4" t="str" cm="1">
        <f t="array" ref="U139">IFERROR(_xlfn.IFS(Tbl.Kosten[[#This Row],[Subtotaal uren]]&lt;&gt;0,Tbl.Kosten[[#This Row],[Kostensoort arbeid]],Tbl.Kosten[[#This Row],[Subtotaal afschrijving]]&lt;&gt;0,Tbl.Kosten[[#This Row],[Kostensoort afschrijving]],Tbl.Kosten[[#This Row],[Subtotaal overige kosten]]&lt;&gt;0,Tbl.Kosten[[#This Row],[Kostensoort overig]]),"")</f>
        <v/>
      </c>
      <c r="V139" s="4" t="str">
        <f>IFERROR(_xlfn.XLOOKUP(Tbl.Kosten[[#This Row],[Activiteitencode]],Tbl.Activiteiten[Activiteitcode],Tbl.Activiteiten[Werkpakketcode],"",0,1),"")</f>
        <v/>
      </c>
      <c r="W139" s="4" t="str">
        <f>IFERROR(_xlfn.XLOOKUP(Tbl.Kosten[[#This Row],[Werkpakketcode]],Tbl.Werkpakketten[Werkpakketcode],Tbl.Werkpakketten[Subsidiabele activiteit],"",0,1),"")</f>
        <v/>
      </c>
      <c r="X139" s="12">
        <f>IFERROR(_xlfn.XLOOKUP(Tbl.Kosten[[#This Row],[Sanr.]],Tbl.Subsidiehoogte[SAnr.],Tbl.Subsidiehoogte[Sub. Percentage],0,0,1),0)</f>
        <v>0</v>
      </c>
      <c r="Y139" s="154" t="str">
        <f>IFERROR(_xlfn.XLOOKUP(Tbl.Kosten[[#This Row],[Partnercode]],Tbl.Projectpartners[Partnercode],Tbl.Projectpartners[PNr.],"",0,1),"")</f>
        <v>P1</v>
      </c>
      <c r="Z139" s="158">
        <f>IF(Tbl.Kosten[[#This Row],[Pnr.]]=Z$7,Tbl.Kosten[[#This Row],[Totaal kosten]],"")</f>
        <v>0</v>
      </c>
      <c r="AA139" s="158" t="str">
        <f>IF(Tbl.Kosten[[#This Row],[Pnr.]]=AA$7,Tbl.Kosten[[#This Row],[Totaal kosten]],"")</f>
        <v/>
      </c>
      <c r="AB139" s="158" t="str">
        <f>IF(Tbl.Kosten[[#This Row],[Pnr.]]=AB$7,Tbl.Kosten[[#This Row],[Totaal kosten]],"")</f>
        <v/>
      </c>
      <c r="AC139" s="158" t="str">
        <f>IF(Tbl.Kosten[[#This Row],[Pnr.]]=AC$7,Tbl.Kosten[[#This Row],[Totaal kosten]],"")</f>
        <v/>
      </c>
      <c r="AD139" s="158" t="str">
        <f>IF(Tbl.Kosten[[#This Row],[Pnr.]]=AD$7,Tbl.Kosten[[#This Row],[Totaal kosten]],"")</f>
        <v/>
      </c>
      <c r="AE139" s="158" t="str">
        <f>IF(Tbl.Kosten[[#This Row],[Pnr.]]=AE$7,Tbl.Kosten[[#This Row],[Totaal kosten]],"")</f>
        <v/>
      </c>
      <c r="AF139" s="158" t="str">
        <f>IF(Tbl.Kosten[[#This Row],[Pnr.]]=AF$7,Tbl.Kosten[[#This Row],[Totaal kosten]],"")</f>
        <v/>
      </c>
      <c r="AG139" s="158" t="str">
        <f>IF(Tbl.Kosten[[#This Row],[Pnr.]]=AG$7,Tbl.Kosten[[#This Row],[Totaal kosten]],"")</f>
        <v/>
      </c>
      <c r="AH139" s="158" t="str">
        <f>IF(Tbl.Kosten[[#This Row],[Pnr.]]=AH$7,Tbl.Kosten[[#This Row],[Totaal kosten]],"")</f>
        <v/>
      </c>
      <c r="AI139" s="158" t="str">
        <f>IF(Tbl.Kosten[[#This Row],[Pnr.]]=AI$7,Tbl.Kosten[[#This Row],[Totaal kosten]],"")</f>
        <v/>
      </c>
      <c r="AJ139" s="158" t="str">
        <f>IF(Tbl.Kosten[[#This Row],[Pnr.]]=AJ$7,Tbl.Kosten[[#This Row],[Totaal kosten]],"")</f>
        <v/>
      </c>
      <c r="AK139" s="158" t="str">
        <f>IF(Tbl.Kosten[[#This Row],[Pnr.]]=AK$7,Tbl.Kosten[[#This Row],[Totaal kosten]],"")</f>
        <v/>
      </c>
      <c r="AL139" s="158" t="str">
        <f>IF(Tbl.Kosten[[#This Row],[Pnr.]]=AL$7,Tbl.Kosten[[#This Row],[Totaal kosten]],"")</f>
        <v/>
      </c>
      <c r="AM139" s="158" t="str">
        <f>IF(Tbl.Kosten[[#This Row],[Pnr.]]=AM$7,Tbl.Kosten[[#This Row],[Totaal kosten]],"")</f>
        <v/>
      </c>
      <c r="AN139" s="158" t="str">
        <f>IF(Tbl.Kosten[[#This Row],[Pnr.]]=AN$7,Tbl.Kosten[[#This Row],[Totaal kosten]],"")</f>
        <v/>
      </c>
      <c r="AO139" s="158" t="str">
        <f>IF(Tbl.Kosten[[#This Row],[Pnr.]]=AO$7,Tbl.Kosten[[#This Row],[Totaal kosten]],"")</f>
        <v/>
      </c>
      <c r="AP139" s="158" t="str">
        <f>IF(Tbl.Kosten[[#This Row],[Pnr.]]=AP$7,Tbl.Kosten[[#This Row],[Totaal kosten]],"")</f>
        <v/>
      </c>
      <c r="AQ139" s="158" t="str">
        <f>IF(Tbl.Kosten[[#This Row],[Pnr.]]=AQ$7,Tbl.Kosten[[#This Row],[Totaal kosten]],"")</f>
        <v/>
      </c>
      <c r="AR139" s="158" t="str">
        <f>IF(Tbl.Kosten[[#This Row],[Pnr.]]=AR$7,Tbl.Kosten[[#This Row],[Totaal kosten]],"")</f>
        <v/>
      </c>
      <c r="AS139" s="158" t="str">
        <f>IF(Tbl.Kosten[[#This Row],[Pnr.]]=AS$7,Tbl.Kosten[[#This Row],[Totaal kosten]],"")</f>
        <v/>
      </c>
      <c r="AT139" s="158" t="str">
        <f>IF(Tbl.Kosten[[#This Row],[Pnr.]]=AT$7,Tbl.Kosten[[#This Row],[Totaal kosten]],"")</f>
        <v/>
      </c>
      <c r="AU139" s="158" t="str">
        <f>IF(Tbl.Kosten[[#This Row],[Pnr.]]=AU$7,Tbl.Kosten[[#This Row],[Totaal kosten]],"")</f>
        <v/>
      </c>
      <c r="AV139" s="158" t="str">
        <f>IF(Tbl.Kosten[[#This Row],[Pnr.]]=AV$7,Tbl.Kosten[[#This Row],[Totaal kosten]],"")</f>
        <v/>
      </c>
      <c r="AW139" s="158" t="str">
        <f>IF(Tbl.Kosten[[#This Row],[Pnr.]]=AW$7,Tbl.Kosten[[#This Row],[Totaal kosten]],"")</f>
        <v/>
      </c>
      <c r="AX139" s="158" t="str">
        <f>IF(Tbl.Kosten[[#This Row],[Pnr.]]=AX$7,Tbl.Kosten[[#This Row],[Totaal kosten]],"")</f>
        <v/>
      </c>
      <c r="AY139" s="158" t="str">
        <f>IF(Tbl.Kosten[[#This Row],[Pnr.]]=AY$7,Tbl.Kosten[[#This Row],[Totaal kosten]],"")</f>
        <v/>
      </c>
      <c r="AZ139" s="158" t="str">
        <f>IF(Tbl.Kosten[[#This Row],[Pnr.]]=AZ$7,Tbl.Kosten[[#This Row],[Totaal kosten]],"")</f>
        <v/>
      </c>
      <c r="BA139" s="158" t="str">
        <f>IF(Tbl.Kosten[[#This Row],[Pnr.]]=BA$7,Tbl.Kosten[[#This Row],[Totaal kosten]],"")</f>
        <v/>
      </c>
      <c r="BB139" s="158" t="str">
        <f>IF(Tbl.Kosten[[#This Row],[Pnr.]]=BB$7,Tbl.Kosten[[#This Row],[Totaal kosten]],"")</f>
        <v/>
      </c>
      <c r="BC139" s="158" t="str">
        <f>IF(Tbl.Kosten[[#This Row],[Pnr.]]=BC$7,Tbl.Kosten[[#This Row],[Totaal kosten]],"")</f>
        <v/>
      </c>
      <c r="BD139" s="158" t="str">
        <f>IF(Tbl.Kosten[[#This Row],[Pnr.]]=BD$7,Tbl.Kosten[[#This Row],[Totaal kosten]],"")</f>
        <v/>
      </c>
      <c r="BE139" s="158" t="str">
        <f>IF(Tbl.Kosten[[#This Row],[Pnr.]]=BE$7,Tbl.Kosten[[#This Row],[Totaal kosten]],"")</f>
        <v/>
      </c>
      <c r="BF139" s="158" t="str">
        <f>IF(Tbl.Kosten[[#This Row],[Pnr.]]=BF$7,Tbl.Kosten[[#This Row],[Totaal kosten]],"")</f>
        <v/>
      </c>
      <c r="BG139" s="158" t="str">
        <f>IF(Tbl.Kosten[[#This Row],[Pnr.]]=BG$7,Tbl.Kosten[[#This Row],[Totaal kosten]],"")</f>
        <v/>
      </c>
      <c r="BH139" s="158" t="str">
        <f>IF(Tbl.Kosten[[#This Row],[Pnr.]]=BH$7,Tbl.Kosten[[#This Row],[Totaal kosten]],"")</f>
        <v/>
      </c>
      <c r="BI139" s="158" t="str">
        <f>IF(Tbl.Kosten[[#This Row],[Pnr.]]=BI$7,Tbl.Kosten[[#This Row],[Totaal kosten]],"")</f>
        <v/>
      </c>
      <c r="BJ139" s="158" t="str">
        <f>IF(Tbl.Kosten[[#This Row],[Pnr.]]=BJ$7,Tbl.Kosten[[#This Row],[Totaal kosten]],"")</f>
        <v/>
      </c>
      <c r="BK139" s="158" t="str">
        <f>IF(Tbl.Kosten[[#This Row],[Pnr.]]=BK$7,Tbl.Kosten[[#This Row],[Totaal kosten]],"")</f>
        <v/>
      </c>
      <c r="BL139" s="158" t="str">
        <f>IF(Tbl.Kosten[[#This Row],[Pnr.]]=BL$7,Tbl.Kosten[[#This Row],[Totaal kosten]],"")</f>
        <v/>
      </c>
      <c r="BM139" s="158" t="str">
        <f>IF(Tbl.Kosten[[#This Row],[Pnr.]]=BM$7,Tbl.Kosten[[#This Row],[Totaal kosten]],"")</f>
        <v/>
      </c>
      <c r="BN139" s="158" t="str">
        <f>IF(Tbl.Kosten[[#This Row],[Pnr.]]=BN$7,Tbl.Kosten[[#This Row],[Totaal kosten]],"")</f>
        <v/>
      </c>
      <c r="BO139" s="158" t="str">
        <f>IF(Tbl.Kosten[[#This Row],[Pnr.]]=BO$7,Tbl.Kosten[[#This Row],[Totaal kosten]],"")</f>
        <v/>
      </c>
      <c r="BP139" s="158" t="str">
        <f>IF(Tbl.Kosten[[#This Row],[Pnr.]]=BP$7,Tbl.Kosten[[#This Row],[Totaal kosten]],"")</f>
        <v/>
      </c>
      <c r="BQ139" s="158" t="str">
        <f>IF(Tbl.Kosten[[#This Row],[Pnr.]]=BQ$7,Tbl.Kosten[[#This Row],[Totaal kosten]],"")</f>
        <v/>
      </c>
      <c r="BR139" s="158" t="str">
        <f>IF(Tbl.Kosten[[#This Row],[Pnr.]]=BR$7,Tbl.Kosten[[#This Row],[Totaal kosten]],"")</f>
        <v/>
      </c>
      <c r="BS139" s="158" t="str">
        <f>IF(Tbl.Kosten[[#This Row],[Pnr.]]=BS$7,Tbl.Kosten[[#This Row],[Totaal kosten]],"")</f>
        <v/>
      </c>
      <c r="BT139" s="158" t="str">
        <f>IF(Tbl.Kosten[[#This Row],[Pnr.]]=BT$7,Tbl.Kosten[[#This Row],[Totaal kosten]],"")</f>
        <v/>
      </c>
      <c r="BU139" s="158" t="str">
        <f>IF(Tbl.Kosten[[#This Row],[Pnr.]]=BU$7,Tbl.Kosten[[#This Row],[Totaal kosten]],"")</f>
        <v/>
      </c>
      <c r="BV139" s="158" t="str">
        <f>IF(Tbl.Kosten[[#This Row],[Pnr.]]=BV$7,Tbl.Kosten[[#This Row],[Totaal kosten]],"")</f>
        <v/>
      </c>
      <c r="BW139" s="158" t="str">
        <f>IF(Tbl.Kosten[[#This Row],[Pnr.]]=BW$7,Tbl.Kosten[[#This Row],[Totaal kosten]],"")</f>
        <v/>
      </c>
      <c r="BX139" s="158" t="str">
        <f>IFERROR(_xlfn.XLOOKUP(Tbl.Kosten[[#This Row],[Werkpakketcode]],Tbl.Werkpakketten[Werkpakketcode],Tbl.Werkpakketten[WPnr.],"",0,1),"")</f>
        <v/>
      </c>
      <c r="BY139" s="158" t="str">
        <f>IF(Tbl.Kosten[[#This Row],[WPnr.]]=BY$7,Tbl.Kosten[[#This Row],[Totaal kosten]],"")</f>
        <v/>
      </c>
      <c r="BZ139" s="158" t="str">
        <f>IF(Tbl.Kosten[[#This Row],[WPnr.]]=BZ$7,Tbl.Kosten[[#This Row],[Totaal kosten]],"")</f>
        <v/>
      </c>
      <c r="CA139" s="158" t="str">
        <f>IF(Tbl.Kosten[[#This Row],[WPnr.]]=CA$7,Tbl.Kosten[[#This Row],[Totaal kosten]],"")</f>
        <v/>
      </c>
      <c r="CB139" s="158" t="str">
        <f>IF(Tbl.Kosten[[#This Row],[WPnr.]]=CB$7,Tbl.Kosten[[#This Row],[Totaal kosten]],"")</f>
        <v/>
      </c>
      <c r="CC139" s="158" t="str">
        <f>IF(Tbl.Kosten[[#This Row],[WPnr.]]=CC$7,Tbl.Kosten[[#This Row],[Totaal kosten]],"")</f>
        <v/>
      </c>
      <c r="CD139" s="158" t="str">
        <f>IF(Tbl.Kosten[[#This Row],[WPnr.]]=CD$7,Tbl.Kosten[[#This Row],[Totaal kosten]],"")</f>
        <v/>
      </c>
      <c r="CE139" s="158" t="str">
        <f>IF(Tbl.Kosten[[#This Row],[WPnr.]]=CE$7,Tbl.Kosten[[#This Row],[Totaal kosten]],"")</f>
        <v/>
      </c>
      <c r="CF139" s="158" t="str">
        <f>IF(Tbl.Kosten[[#This Row],[WPnr.]]=CF$7,Tbl.Kosten[[#This Row],[Totaal kosten]],"")</f>
        <v/>
      </c>
      <c r="CG139" s="158" t="str">
        <f>IF(Tbl.Kosten[[#This Row],[WPnr.]]=CG$7,Tbl.Kosten[[#This Row],[Totaal kosten]],"")</f>
        <v/>
      </c>
      <c r="CH139" s="158" t="str">
        <f>IF(Tbl.Kosten[[#This Row],[WPnr.]]=CH$7,Tbl.Kosten[[#This Row],[Totaal kosten]],"")</f>
        <v/>
      </c>
      <c r="CI139" s="158" t="str">
        <f>IF(Tbl.Kosten[[#This Row],[WPnr.]]=CI$7,Tbl.Kosten[[#This Row],[Totaal kosten]],"")</f>
        <v/>
      </c>
      <c r="CJ139" s="158" t="str">
        <f>IF(Tbl.Kosten[[#This Row],[WPnr.]]=CJ$7,Tbl.Kosten[[#This Row],[Totaal kosten]],"")</f>
        <v/>
      </c>
      <c r="CK139" s="158" t="str">
        <f>IF(Tbl.Kosten[[#This Row],[WPnr.]]=CK$7,Tbl.Kosten[[#This Row],[Totaal kosten]],"")</f>
        <v/>
      </c>
      <c r="CL139" s="158" t="str">
        <f>IF(Tbl.Kosten[[#This Row],[WPnr.]]=CL$7,Tbl.Kosten[[#This Row],[Totaal kosten]],"")</f>
        <v/>
      </c>
      <c r="CM139" s="158" t="str">
        <f>IF(Tbl.Kosten[[#This Row],[WPnr.]]=CM$7,Tbl.Kosten[[#This Row],[Totaal kosten]],"")</f>
        <v/>
      </c>
      <c r="CN139" s="158" t="str">
        <f>IF(Tbl.Kosten[[#This Row],[WPnr.]]=CN$7,Tbl.Kosten[[#This Row],[Totaal kosten]],"")</f>
        <v/>
      </c>
      <c r="CO139" s="158" t="str">
        <f>IF(Tbl.Kosten[[#This Row],[WPnr.]]=CO$7,Tbl.Kosten[[#This Row],[Totaal kosten]],"")</f>
        <v/>
      </c>
      <c r="CP139" s="158" t="str">
        <f>IF(Tbl.Kosten[[#This Row],[WPnr.]]=CP$7,Tbl.Kosten[[#This Row],[Totaal kosten]],"")</f>
        <v/>
      </c>
      <c r="CQ139" s="158" t="str">
        <f>IF(Tbl.Kosten[[#This Row],[WPnr.]]=CQ$7,Tbl.Kosten[[#This Row],[Totaal kosten]],"")</f>
        <v/>
      </c>
      <c r="CR139" s="158" t="str">
        <f>IF(Tbl.Kosten[[#This Row],[WPnr.]]=CR$7,Tbl.Kosten[[#This Row],[Totaal kosten]],"")</f>
        <v/>
      </c>
      <c r="CS139" s="158" t="str">
        <f>IF(Tbl.Kosten[[#This Row],[WPnr.]]=CS$7,Tbl.Kosten[[#This Row],[Totaal kosten]],"")</f>
        <v/>
      </c>
      <c r="CT139" s="158" t="str">
        <f>IF(Tbl.Kosten[[#This Row],[WPnr.]]=CT$7,Tbl.Kosten[[#This Row],[Totaal kosten]],"")</f>
        <v/>
      </c>
      <c r="CU139" s="158" t="str">
        <f>IF(Tbl.Kosten[[#This Row],[WPnr.]]=CU$7,Tbl.Kosten[[#This Row],[Totaal kosten]],"")</f>
        <v/>
      </c>
      <c r="CV139" s="158" t="str">
        <f>IF(Tbl.Kosten[[#This Row],[WPnr.]]=CV$7,Tbl.Kosten[[#This Row],[Totaal kosten]],"")</f>
        <v/>
      </c>
      <c r="CW139" s="158" t="str">
        <f>IF(Tbl.Kosten[[#This Row],[WPnr.]]=CW$7,Tbl.Kosten[[#This Row],[Totaal kosten]],"")</f>
        <v/>
      </c>
      <c r="CX139" s="158" t="str">
        <f>IF(Tbl.Kosten[[#This Row],[WPnr.]]=CX$7,Tbl.Kosten[[#This Row],[Totaal kosten]],"")</f>
        <v/>
      </c>
      <c r="CY139" s="158" t="str">
        <f>IF(Tbl.Kosten[[#This Row],[WPnr.]]=CY$7,Tbl.Kosten[[#This Row],[Totaal kosten]],"")</f>
        <v/>
      </c>
      <c r="CZ139" s="158" t="str">
        <f>IF(Tbl.Kosten[[#This Row],[WPnr.]]=CZ$7,Tbl.Kosten[[#This Row],[Totaal kosten]],"")</f>
        <v/>
      </c>
      <c r="DA139" s="158" t="str">
        <f>IF(Tbl.Kosten[[#This Row],[WPnr.]]=DA$7,Tbl.Kosten[[#This Row],[Totaal kosten]],"")</f>
        <v/>
      </c>
      <c r="DB139" s="158" t="str">
        <f>IF(Tbl.Kosten[[#This Row],[WPnr.]]=DB$7,Tbl.Kosten[[#This Row],[Totaal kosten]],"")</f>
        <v/>
      </c>
      <c r="DC139" s="158" t="str">
        <f>IF(Tbl.Kosten[[#This Row],[WPnr.]]=DC$7,Tbl.Kosten[[#This Row],[Totaal kosten]],"")</f>
        <v/>
      </c>
      <c r="DD139" s="158" t="str">
        <f>IF(Tbl.Kosten[[#This Row],[WPnr.]]=DD$7,Tbl.Kosten[[#This Row],[Totaal kosten]],"")</f>
        <v/>
      </c>
      <c r="DE139" s="158" t="str">
        <f>IF(Tbl.Kosten[[#This Row],[WPnr.]]=DE$7,Tbl.Kosten[[#This Row],[Totaal kosten]],"")</f>
        <v/>
      </c>
      <c r="DF139" s="158" t="str">
        <f>IF(Tbl.Kosten[[#This Row],[WPnr.]]=DF$7,Tbl.Kosten[[#This Row],[Totaal kosten]],"")</f>
        <v/>
      </c>
      <c r="DG139" s="158" t="str">
        <f>IF(Tbl.Kosten[[#This Row],[WPnr.]]=DG$7,Tbl.Kosten[[#This Row],[Totaal kosten]],"")</f>
        <v/>
      </c>
      <c r="DH139" s="158" t="str">
        <f>IF(Tbl.Kosten[[#This Row],[WPnr.]]=DH$7,Tbl.Kosten[[#This Row],[Totaal kosten]],"")</f>
        <v/>
      </c>
      <c r="DI139" s="158" t="str">
        <f>IF(Tbl.Kosten[[#This Row],[WPnr.]]=DI$7,Tbl.Kosten[[#This Row],[Totaal kosten]],"")</f>
        <v/>
      </c>
      <c r="DJ139" s="158" t="str">
        <f>IF(Tbl.Kosten[[#This Row],[WPnr.]]=DJ$7,Tbl.Kosten[[#This Row],[Totaal kosten]],"")</f>
        <v/>
      </c>
      <c r="DK139" s="158" t="str">
        <f>IF(Tbl.Kosten[[#This Row],[WPnr.]]=DK$7,Tbl.Kosten[[#This Row],[Totaal kosten]],"")</f>
        <v/>
      </c>
      <c r="DL139" s="158" t="str">
        <f>IF(Tbl.Kosten[[#This Row],[WPnr.]]=DL$7,Tbl.Kosten[[#This Row],[Totaal kosten]],"")</f>
        <v/>
      </c>
      <c r="DM139" s="158" t="str">
        <f>IF(Tbl.Kosten[[#This Row],[WPnr.]]=DM$7,Tbl.Kosten[[#This Row],[Totaal kosten]],"")</f>
        <v/>
      </c>
      <c r="DN139" s="158" t="str">
        <f>IF(Tbl.Kosten[[#This Row],[WPnr.]]=DN$7,Tbl.Kosten[[#This Row],[Totaal kosten]],"")</f>
        <v/>
      </c>
      <c r="DO139" s="158" t="str">
        <f>IF(Tbl.Kosten[[#This Row],[WPnr.]]=DO$7,Tbl.Kosten[[#This Row],[Totaal kosten]],"")</f>
        <v/>
      </c>
      <c r="DP139" s="158" t="str">
        <f>IF(Tbl.Kosten[[#This Row],[WPnr.]]=DP$7,Tbl.Kosten[[#This Row],[Totaal kosten]],"")</f>
        <v/>
      </c>
      <c r="DQ139" s="158" t="str">
        <f>IF(Tbl.Kosten[[#This Row],[WPnr.]]=DQ$7,Tbl.Kosten[[#This Row],[Totaal kosten]],"")</f>
        <v/>
      </c>
      <c r="DR139" s="158" t="str">
        <f>IF(Tbl.Kosten[[#This Row],[WPnr.]]=DR$7,Tbl.Kosten[[#This Row],[Totaal kosten]],"")</f>
        <v/>
      </c>
      <c r="DS139" s="158" t="str">
        <f>IF(Tbl.Kosten[[#This Row],[WPnr.]]=DS$7,Tbl.Kosten[[#This Row],[Totaal kosten]],"")</f>
        <v/>
      </c>
      <c r="DT139" s="158" t="str">
        <f>IF(Tbl.Kosten[[#This Row],[WPnr.]]=DT$7,Tbl.Kosten[[#This Row],[Totaal kosten]],"")</f>
        <v/>
      </c>
      <c r="DU139" s="158" t="str">
        <f>IF(Tbl.Kosten[[#This Row],[WPnr.]]=DU$7,Tbl.Kosten[[#This Row],[Totaal kosten]],"")</f>
        <v/>
      </c>
      <c r="DV139" s="158" t="str">
        <f>IF(Tbl.Kosten[[#This Row],[WPnr.]]=DV$7,Tbl.Kosten[[#This Row],[Totaal kosten]],"")</f>
        <v/>
      </c>
      <c r="DW139" s="160" t="str">
        <f>IFERROR(_xlfn.XLOOKUP(Tbl.Kosten[[#This Row],[Kostensoort]],Tbl.Kostensoorten[Kostensoorten],Tbl.Kostensoorten[KSnr.],"",0,1),"")</f>
        <v/>
      </c>
      <c r="DX139" s="160" t="str">
        <f>IF(Tbl.Kosten[[#This Row],[KSnr.]]=DX$7,Tbl.Kosten[[#This Row],[Totaal kosten]],"")</f>
        <v/>
      </c>
      <c r="DY139" s="160" t="str">
        <f>IF(Tbl.Kosten[[#This Row],[KSnr.]]=DY$7,Tbl.Kosten[[#This Row],[Totaal kosten]],"")</f>
        <v/>
      </c>
      <c r="DZ139" s="160" t="str">
        <f>IF(Tbl.Kosten[[#This Row],[KSnr.]]=DZ$7,Tbl.Kosten[[#This Row],[Totaal kosten]],"")</f>
        <v/>
      </c>
      <c r="EA139" s="160" t="str">
        <f>IF(Tbl.Kosten[[#This Row],[KSnr.]]=EA$7,Tbl.Kosten[[#This Row],[Totaal kosten]],"")</f>
        <v/>
      </c>
      <c r="EB139" s="160" t="str">
        <f>IF(Tbl.Kosten[[#This Row],[KSnr.]]=EB$7,Tbl.Kosten[[#This Row],[Totaal kosten]],"")</f>
        <v/>
      </c>
      <c r="EC139" s="160" t="str">
        <f>IF(Tbl.Kosten[[#This Row],[KSnr.]]=EC$7,Tbl.Kosten[[#This Row],[Totaal kosten]],"")</f>
        <v/>
      </c>
      <c r="ED139" s="160" t="str">
        <f>IF(Tbl.Kosten[[#This Row],[KSnr.]]=ED$7,Tbl.Kosten[[#This Row],[Totaal kosten]],"")</f>
        <v/>
      </c>
      <c r="EE139" s="160" t="str">
        <f>IF(Tbl.Kosten[[#This Row],[KSnr.]]=EE$7,Tbl.Kosten[[#This Row],[Totaal kosten]],"")</f>
        <v/>
      </c>
      <c r="EF139" s="160" t="str">
        <f>IF(Tbl.Kosten[[#This Row],[KSnr.]]=EF$7,Tbl.Kosten[[#This Row],[Totaal kosten]],"")</f>
        <v/>
      </c>
      <c r="EG139" s="160" t="str">
        <f>IF(Tbl.Kosten[[#This Row],[KSnr.]]=EG$7,Tbl.Kosten[[#This Row],[Totaal kosten]],"")</f>
        <v/>
      </c>
      <c r="EH139" s="160" t="str">
        <f>IF(Tbl.Kosten[[#This Row],[KSnr.]]=EH$7,Tbl.Kosten[[#This Row],[Totaal kosten]],"")</f>
        <v/>
      </c>
      <c r="EI139" s="160" t="str">
        <f>IF(Tbl.Kosten[[#This Row],[KSnr.]]=EI$7,Tbl.Kosten[[#This Row],[Totaal kosten]],"")</f>
        <v/>
      </c>
      <c r="EJ139" s="160" t="str">
        <f>IF(Tbl.Kosten[[#This Row],[KSnr.]]=EJ$7,Tbl.Kosten[[#This Row],[Totaal kosten]],"")</f>
        <v/>
      </c>
      <c r="EK139" s="160" t="str">
        <f>IF(Tbl.Kosten[[#This Row],[KSnr.]]=EK$7,Tbl.Kosten[[#This Row],[Totaal kosten]],"")</f>
        <v/>
      </c>
      <c r="EL139" s="160" t="str">
        <f>IF(Tbl.Kosten[[#This Row],[KSnr.]]=EL$7,Tbl.Kosten[[#This Row],[Totaal kosten]],"")</f>
        <v/>
      </c>
      <c r="EM139" s="160" t="str">
        <f>IF(Tbl.Kosten[[#This Row],[KSnr.]]=EM$7,Tbl.Kosten[[#This Row],[Totaal kosten]],"")</f>
        <v/>
      </c>
      <c r="EN139" s="160" t="str">
        <f>IF(Tbl.Kosten[[#This Row],[KSnr.]]=EN$7,Tbl.Kosten[[#This Row],[Totaal kosten]],"")</f>
        <v/>
      </c>
      <c r="EO139" s="160" t="str">
        <f>IF(Tbl.Kosten[[#This Row],[KSnr.]]=EO$7,Tbl.Kosten[[#This Row],[Totaal kosten]],"")</f>
        <v/>
      </c>
      <c r="EP139" s="160" t="str">
        <f>IF(Tbl.Kosten[[#This Row],[KSnr.]]=EP$7,Tbl.Kosten[[#This Row],[Totaal kosten]],"")</f>
        <v/>
      </c>
      <c r="EQ139" s="160" t="str">
        <f>IF(Tbl.Kosten[[#This Row],[KSnr.]]=EQ$7,Tbl.Kosten[[#This Row],[Totaal kosten]],"")</f>
        <v/>
      </c>
      <c r="ER139" s="154" t="str">
        <f>IFERROR(_xlfn.XLOOKUP(Tbl.Kosten[[#This Row],[Subsidieactiviteit]],Tbl.Subsidiehoogte[Subsidieactiviteit],Tbl.Subsidiehoogte[SAnr.],"",0,1),"")</f>
        <v/>
      </c>
      <c r="ES139" s="160" t="str">
        <f>IF(Tbl.Kosten[[#This Row],[Sanr.]]=ES$7,Tbl.Kosten[[#This Row],[Totaal kosten]],"")</f>
        <v/>
      </c>
      <c r="ET139" s="160" t="str">
        <f>IF(Tbl.Kosten[[#This Row],[Sanr.]]=ET$7,Tbl.Kosten[[#This Row],[Totaal kosten]],"")</f>
        <v/>
      </c>
      <c r="EU139" s="160" t="str">
        <f>IF(Tbl.Kosten[[#This Row],[Sanr.]]=EU$7,Tbl.Kosten[[#This Row],[Totaal kosten]],"")</f>
        <v/>
      </c>
      <c r="EV139" s="160" t="str">
        <f>IF(Tbl.Kosten[[#This Row],[Sanr.]]=EV$7,Tbl.Kosten[[#This Row],[Totaal kosten]],"")</f>
        <v/>
      </c>
      <c r="EW139" s="160" t="str">
        <f>IF(Tbl.Kosten[[#This Row],[Sanr.]]=EW$7,Tbl.Kosten[[#This Row],[Totaal kosten]],"")</f>
        <v/>
      </c>
      <c r="EX139" s="160" t="str">
        <f>IF(Tbl.Kosten[[#This Row],[Sanr.]]=EX$7,Tbl.Kosten[[#This Row],[Totaal kosten]],"")</f>
        <v/>
      </c>
      <c r="EY139" s="160" t="str">
        <f>IF(Tbl.Kosten[[#This Row],[Sanr.]]=EY$7,Tbl.Kosten[[#This Row],[Totaal kosten]],"")</f>
        <v/>
      </c>
      <c r="EZ139" s="160" t="str">
        <f>IF(Tbl.Kosten[[#This Row],[Sanr.]]=EZ$7,Tbl.Kosten[[#This Row],[Totaal kosten]],"")</f>
        <v/>
      </c>
      <c r="FA139" s="160" t="str">
        <f>IF(Tbl.Kosten[[#This Row],[Sanr.]]=FA$7,Tbl.Kosten[[#This Row],[Totaal kosten]],"")</f>
        <v/>
      </c>
      <c r="FB139" s="160" t="str">
        <f>IF(Tbl.Kosten[[#This Row],[Sanr.]]=FB$7,Tbl.Kosten[[#This Row],[Totaal kosten]],"")</f>
        <v/>
      </c>
      <c r="FC139" s="160" t="str">
        <f>IF(Tbl.Kosten[[#This Row],[Sanr.]]=FC$7,Tbl.Kosten[[#This Row],[Totaal kosten]],"")</f>
        <v/>
      </c>
      <c r="FD139" s="160" t="str">
        <f>IF(Tbl.Kosten[[#This Row],[Sanr.]]=FD$7,Tbl.Kosten[[#This Row],[Totaal kosten]],"")</f>
        <v/>
      </c>
      <c r="FE139" s="160" t="str">
        <f>IF(Tbl.Kosten[[#This Row],[Sanr.]]=FE$7,Tbl.Kosten[[#This Row],[Totaal kosten]],"")</f>
        <v/>
      </c>
      <c r="FF139" s="160" t="str">
        <f>IF(Tbl.Kosten[[#This Row],[Sanr.]]=FF$7,Tbl.Kosten[[#This Row],[Totaal kosten]],"")</f>
        <v/>
      </c>
      <c r="FG139" s="160" t="str">
        <f>IF(Tbl.Kosten[[#This Row],[Sanr.]]=FG$7,Tbl.Kosten[[#This Row],[Totaal kosten]],"")</f>
        <v/>
      </c>
      <c r="FH139" s="160" t="str">
        <f>IF(Tbl.Kosten[[#This Row],[Sanr.]]=FH$7,Tbl.Kosten[[#This Row],[Totaal kosten]],"")</f>
        <v/>
      </c>
      <c r="FI139" s="160" t="str">
        <f>IF(Tbl.Kosten[[#This Row],[Sanr.]]=FI$7,Tbl.Kosten[[#This Row],[Totaal kosten]],"")</f>
        <v/>
      </c>
      <c r="FJ139" s="160" t="str">
        <f>IF(Tbl.Kosten[[#This Row],[Sanr.]]=FJ$7,Tbl.Kosten[[#This Row],[Totaal kosten]],"")</f>
        <v/>
      </c>
      <c r="FK139" s="160" t="str">
        <f>IF(Tbl.Kosten[[#This Row],[Sanr.]]=FK$7,Tbl.Kosten[[#This Row],[Totaal kosten]],"")</f>
        <v/>
      </c>
      <c r="FL139" s="160" t="str">
        <f>IF(Tbl.Kosten[[#This Row],[Sanr.]]=FL$7,Tbl.Kosten[[#This Row],[Totaal kosten]],"")</f>
        <v/>
      </c>
      <c r="FM139" s="160" t="str">
        <f>IF(Tbl.Kosten[[#This Row],[Sanr.]]=FM$7,Tbl.Kosten[[#This Row],[Totaal kosten]],"")</f>
        <v/>
      </c>
      <c r="FN139" s="160" t="str">
        <f>IF(Tbl.Kosten[[#This Row],[Sanr.]]=FN$7,Tbl.Kosten[[#This Row],[Totaal kosten]],"")</f>
        <v/>
      </c>
      <c r="FO139" s="160" t="str">
        <f>IF(Tbl.Kosten[[#This Row],[Sanr.]]=FO$7,Tbl.Kosten[[#This Row],[Totaal kosten]],"")</f>
        <v/>
      </c>
      <c r="FP139" s="160" t="str">
        <f>IF(Tbl.Kosten[[#This Row],[Sanr.]]=FP$7,Tbl.Kosten[[#This Row],[Totaal kosten]],"")</f>
        <v/>
      </c>
      <c r="FQ139" s="160" t="str">
        <f>IF(Tbl.Kosten[[#This Row],[Sanr.]]=FQ$7,Tbl.Kosten[[#This Row],[Totaal kosten]],"")</f>
        <v/>
      </c>
      <c r="FR139" s="160" t="str">
        <f>IF(Tbl.Kosten[[#This Row],[Sanr.]]=FR$7,Tbl.Kosten[[#This Row],[Totaal kosten]],"")</f>
        <v/>
      </c>
      <c r="FS139" s="160" t="str">
        <f>IF(Tbl.Kosten[[#This Row],[Sanr.]]=FS$7,Tbl.Kosten[[#This Row],[Totaal kosten]],"")</f>
        <v/>
      </c>
      <c r="FT139" s="160" t="str">
        <f>IF(Tbl.Kosten[[#This Row],[Sanr.]]=FT$7,Tbl.Kosten[[#This Row],[Totaal kosten]],"")</f>
        <v/>
      </c>
      <c r="FU139" s="160" t="str">
        <f>IF(Tbl.Kosten[[#This Row],[Sanr.]]=FU$7,Tbl.Kosten[[#This Row],[Totaal kosten]],"")</f>
        <v/>
      </c>
      <c r="FV139" s="160" t="str">
        <f>IF(Tbl.Kosten[[#This Row],[Sanr.]]=FV$7,Tbl.Kosten[[#This Row],[Totaal kosten]],"")</f>
        <v/>
      </c>
      <c r="FW139" s="160" t="str">
        <f>IFERROR(_xlfn.XLOOKUP(Tbl.Kosten[[#This Row],[Activiteitencode]],Tbl.Activiteiten[Activiteitcode],Tbl.Activiteiten[Anr.],"",0,1),"")</f>
        <v/>
      </c>
      <c r="FX139" s="181" t="str">
        <f>_xlfn.CONCAT(Tbl.Kosten[[#This Row],[Pnr.]],Tbl.Kosten[[#This Row],[Sanr.]])</f>
        <v>P1</v>
      </c>
      <c r="FY139" s="160">
        <f>Tbl.Kosten[[#This Row],[Totaal kosten]]-Tbl.Kosten[[#This Row],[Subsidie]]</f>
        <v>0</v>
      </c>
      <c r="FZ139" s="160">
        <f>IF(Tbl.Kosten[[#This Row],[Pnr.]]=FZ$7,Tbl.Kosten[[#This Row],[Te financieren]],"")</f>
        <v>0</v>
      </c>
      <c r="GA139" s="160" t="str">
        <f>IF(Tbl.Kosten[[#This Row],[Pnr.]]=GA$7,Tbl.Kosten[[#This Row],[Te financieren]],"")</f>
        <v/>
      </c>
      <c r="GB139" s="160" t="str">
        <f>IF(Tbl.Kosten[[#This Row],[Pnr.]]=GB$7,Tbl.Kosten[[#This Row],[Te financieren]],"")</f>
        <v/>
      </c>
      <c r="GC139" s="160" t="str">
        <f>IF(Tbl.Kosten[[#This Row],[Pnr.]]=GC$7,Tbl.Kosten[[#This Row],[Te financieren]],"")</f>
        <v/>
      </c>
      <c r="GD139" s="160" t="str">
        <f>IF(Tbl.Kosten[[#This Row],[Pnr.]]=GD$7,Tbl.Kosten[[#This Row],[Te financieren]],"")</f>
        <v/>
      </c>
      <c r="GE139" s="160" t="str">
        <f>IF(Tbl.Kosten[[#This Row],[Pnr.]]=GE$7,Tbl.Kosten[[#This Row],[Te financieren]],"")</f>
        <v/>
      </c>
      <c r="GF139" s="160" t="str">
        <f>IF(Tbl.Kosten[[#This Row],[Pnr.]]=GF$7,Tbl.Kosten[[#This Row],[Te financieren]],"")</f>
        <v/>
      </c>
      <c r="GG139" s="160" t="str">
        <f>IF(Tbl.Kosten[[#This Row],[Pnr.]]=GG$7,Tbl.Kosten[[#This Row],[Te financieren]],"")</f>
        <v/>
      </c>
      <c r="GH139" s="160" t="str">
        <f>IF(Tbl.Kosten[[#This Row],[Pnr.]]=GH$7,Tbl.Kosten[[#This Row],[Te financieren]],"")</f>
        <v/>
      </c>
      <c r="GI139" s="160" t="str">
        <f>IF(Tbl.Kosten[[#This Row],[Pnr.]]=GI$7,Tbl.Kosten[[#This Row],[Te financieren]],"")</f>
        <v/>
      </c>
      <c r="GJ139" s="160" t="str">
        <f>IF(Tbl.Kosten[[#This Row],[Pnr.]]=GJ$7,Tbl.Kosten[[#This Row],[Te financieren]],"")</f>
        <v/>
      </c>
      <c r="GK139" s="160" t="str">
        <f>IF(Tbl.Kosten[[#This Row],[Pnr.]]=GK$7,Tbl.Kosten[[#This Row],[Te financieren]],"")</f>
        <v/>
      </c>
      <c r="GL139" s="160" t="str">
        <f>IF(Tbl.Kosten[[#This Row],[Pnr.]]=GL$7,Tbl.Kosten[[#This Row],[Te financieren]],"")</f>
        <v/>
      </c>
      <c r="GM139" s="160" t="str">
        <f>IF(Tbl.Kosten[[#This Row],[Pnr.]]=GM$7,Tbl.Kosten[[#This Row],[Te financieren]],"")</f>
        <v/>
      </c>
      <c r="GN139" s="160" t="str">
        <f>IF(Tbl.Kosten[[#This Row],[Pnr.]]=GN$7,Tbl.Kosten[[#This Row],[Te financieren]],"")</f>
        <v/>
      </c>
      <c r="GO139" s="160" t="str">
        <f>IF(Tbl.Kosten[[#This Row],[Pnr.]]=GO$7,Tbl.Kosten[[#This Row],[Te financieren]],"")</f>
        <v/>
      </c>
      <c r="GP139" s="160" t="str">
        <f>IF(Tbl.Kosten[[#This Row],[Pnr.]]=GP$7,Tbl.Kosten[[#This Row],[Te financieren]],"")</f>
        <v/>
      </c>
      <c r="GQ139" s="160" t="str">
        <f>IF(Tbl.Kosten[[#This Row],[Pnr.]]=GQ$7,Tbl.Kosten[[#This Row],[Te financieren]],"")</f>
        <v/>
      </c>
      <c r="GR139" s="160" t="str">
        <f>IF(Tbl.Kosten[[#This Row],[Pnr.]]=GR$7,Tbl.Kosten[[#This Row],[Te financieren]],"")</f>
        <v/>
      </c>
      <c r="GS139" s="160" t="str">
        <f>IF(Tbl.Kosten[[#This Row],[Pnr.]]=GS$7,Tbl.Kosten[[#This Row],[Te financieren]],"")</f>
        <v/>
      </c>
      <c r="GT139" s="160" t="str">
        <f>IF(Tbl.Kosten[[#This Row],[Pnr.]]=GT$7,Tbl.Kosten[[#This Row],[Te financieren]],"")</f>
        <v/>
      </c>
      <c r="GU139" s="160" t="str">
        <f>IF(Tbl.Kosten[[#This Row],[Pnr.]]=GU$7,Tbl.Kosten[[#This Row],[Te financieren]],"")</f>
        <v/>
      </c>
      <c r="GV139" s="160" t="str">
        <f>IF(Tbl.Kosten[[#This Row],[Pnr.]]=GV$7,Tbl.Kosten[[#This Row],[Te financieren]],"")</f>
        <v/>
      </c>
      <c r="GW139" s="160" t="str">
        <f>IF(Tbl.Kosten[[#This Row],[Pnr.]]=GW$7,Tbl.Kosten[[#This Row],[Te financieren]],"")</f>
        <v/>
      </c>
      <c r="GX139" s="160" t="str">
        <f>IF(Tbl.Kosten[[#This Row],[Pnr.]]=GX$7,Tbl.Kosten[[#This Row],[Te financieren]],"")</f>
        <v/>
      </c>
      <c r="GY139" s="160" t="str">
        <f>IF(Tbl.Kosten[[#This Row],[Pnr.]]=GY$7,Tbl.Kosten[[#This Row],[Te financieren]],"")</f>
        <v/>
      </c>
      <c r="GZ139" s="160" t="str">
        <f>IF(Tbl.Kosten[[#This Row],[Pnr.]]=GZ$7,Tbl.Kosten[[#This Row],[Te financieren]],"")</f>
        <v/>
      </c>
      <c r="HA139" s="160" t="str">
        <f>IF(Tbl.Kosten[[#This Row],[Pnr.]]=HA$7,Tbl.Kosten[[#This Row],[Te financieren]],"")</f>
        <v/>
      </c>
      <c r="HB139" s="160" t="str">
        <f>IF(Tbl.Kosten[[#This Row],[Pnr.]]=HB$7,Tbl.Kosten[[#This Row],[Te financieren]],"")</f>
        <v/>
      </c>
      <c r="HC139" s="160" t="str">
        <f>IF(Tbl.Kosten[[#This Row],[Pnr.]]=HC$7,Tbl.Kosten[[#This Row],[Te financieren]],"")</f>
        <v/>
      </c>
      <c r="HD139" s="160" t="str">
        <f>IF(Tbl.Kosten[[#This Row],[Pnr.]]=HD$7,Tbl.Kosten[[#This Row],[Te financieren]],"")</f>
        <v/>
      </c>
      <c r="HE139" s="160" t="str">
        <f>IF(Tbl.Kosten[[#This Row],[Pnr.]]=HE$7,Tbl.Kosten[[#This Row],[Te financieren]],"")</f>
        <v/>
      </c>
      <c r="HF139" s="160" t="str">
        <f>IF(Tbl.Kosten[[#This Row],[Pnr.]]=HF$7,Tbl.Kosten[[#This Row],[Te financieren]],"")</f>
        <v/>
      </c>
      <c r="HG139" s="160" t="str">
        <f>IF(Tbl.Kosten[[#This Row],[Pnr.]]=HG$7,Tbl.Kosten[[#This Row],[Te financieren]],"")</f>
        <v/>
      </c>
      <c r="HH139" s="160" t="str">
        <f>IF(Tbl.Kosten[[#This Row],[Pnr.]]=HH$7,Tbl.Kosten[[#This Row],[Te financieren]],"")</f>
        <v/>
      </c>
      <c r="HI139" s="160" t="str">
        <f>IF(Tbl.Kosten[[#This Row],[Pnr.]]=HI$7,Tbl.Kosten[[#This Row],[Te financieren]],"")</f>
        <v/>
      </c>
      <c r="HJ139" s="160" t="str">
        <f>IF(Tbl.Kosten[[#This Row],[Pnr.]]=HJ$7,Tbl.Kosten[[#This Row],[Te financieren]],"")</f>
        <v/>
      </c>
      <c r="HK139" s="160" t="str">
        <f>IF(Tbl.Kosten[[#This Row],[Pnr.]]=HK$7,Tbl.Kosten[[#This Row],[Te financieren]],"")</f>
        <v/>
      </c>
      <c r="HL139" s="160" t="str">
        <f>IF(Tbl.Kosten[[#This Row],[Pnr.]]=HL$7,Tbl.Kosten[[#This Row],[Te financieren]],"")</f>
        <v/>
      </c>
      <c r="HM139" s="160" t="str">
        <f>IF(Tbl.Kosten[[#This Row],[Pnr.]]=HM$7,Tbl.Kosten[[#This Row],[Te financieren]],"")</f>
        <v/>
      </c>
      <c r="HN139" s="160" t="str">
        <f>IF(Tbl.Kosten[[#This Row],[Pnr.]]=HN$7,Tbl.Kosten[[#This Row],[Te financieren]],"")</f>
        <v/>
      </c>
      <c r="HO139" s="160" t="str">
        <f>IF(Tbl.Kosten[[#This Row],[Pnr.]]=HO$7,Tbl.Kosten[[#This Row],[Te financieren]],"")</f>
        <v/>
      </c>
      <c r="HP139" s="160" t="str">
        <f>IF(Tbl.Kosten[[#This Row],[Pnr.]]=HP$7,Tbl.Kosten[[#This Row],[Te financieren]],"")</f>
        <v/>
      </c>
      <c r="HQ139" s="160" t="str">
        <f>IF(Tbl.Kosten[[#This Row],[Pnr.]]=HQ$7,Tbl.Kosten[[#This Row],[Te financieren]],"")</f>
        <v/>
      </c>
      <c r="HR139" s="160" t="str">
        <f>IF(Tbl.Kosten[[#This Row],[Pnr.]]=HR$7,Tbl.Kosten[[#This Row],[Te financieren]],"")</f>
        <v/>
      </c>
      <c r="HS139" s="160" t="str">
        <f>IF(Tbl.Kosten[[#This Row],[Pnr.]]=HS$7,Tbl.Kosten[[#This Row],[Te financieren]],"")</f>
        <v/>
      </c>
      <c r="HT139" s="160" t="str">
        <f>IF(Tbl.Kosten[[#This Row],[Pnr.]]=HT$7,Tbl.Kosten[[#This Row],[Te financieren]],"")</f>
        <v/>
      </c>
      <c r="HU139" s="160" t="str">
        <f>IF(Tbl.Kosten[[#This Row],[Pnr.]]=HU$7,Tbl.Kosten[[#This Row],[Te financieren]],"")</f>
        <v/>
      </c>
      <c r="HV139" s="160" t="str">
        <f>IF(Tbl.Kosten[[#This Row],[Pnr.]]=HV$7,Tbl.Kosten[[#This Row],[Te financieren]],"")</f>
        <v/>
      </c>
      <c r="HW139" s="160" t="str">
        <f>IF(Tbl.Kosten[[#This Row],[Pnr.]]=HW$7,Tbl.Kosten[[#This Row],[Te financieren]],"")</f>
        <v/>
      </c>
    </row>
    <row r="140" spans="2:231" x14ac:dyDescent="0.3">
      <c r="B140" s="144"/>
      <c r="C140" s="147"/>
      <c r="D140" s="146"/>
      <c r="E140" s="147"/>
      <c r="F140" s="145"/>
      <c r="G140" s="11" t="str">
        <f>IF(Tbl.Kosten[[#This Row],[Medewerker e/o 
functie]]&lt;&gt;"",_xlfn.XLOOKUP(Tbl.Kosten[[#This Row],[Medewerker e/o 
functie]],Tbl.Uurtarief[Medewerker en/of functie],Tbl.Uurtarief[Uurtarief],"",0,1),"")</f>
        <v/>
      </c>
      <c r="H140" s="121">
        <f>IFERROR(Tbl.Kosten[[#This Row],[Uren]]*Tbl.Kosten[[#This Row],[Uurtarief]],0)</f>
        <v>0</v>
      </c>
      <c r="I140" s="119" t="str">
        <f>IF(Tbl.Kosten[[#This Row],[Subtotaal uren]]&lt;&gt;0,_xlfn.XLOOKUP(Tbl.Kosten[[#This Row],[Medewerker e/o 
functie]],Tbl.Uurtarief[Medewerker en/of functie],Tbl.Uurtarief[Kostensoort arbeid],"",0,1),"")</f>
        <v/>
      </c>
      <c r="J140" s="147"/>
      <c r="K140" s="145"/>
      <c r="L140" s="149" t="str">
        <f>IF(Tbl.Kosten[[#This Row],[Activum]]&lt;&gt;"",_xlfn.XLOOKUP(Tbl.Kosten[[#This Row],[Activum]],Tbl.Afschrijvingskosten[Activum],Tbl.Afschrijvingskosten[Tarief per afschrijvings-eenheid],"",0,1),"")</f>
        <v/>
      </c>
      <c r="M140" s="122">
        <f>IFERROR(Tbl.Kosten[[#This Row],[Een-
heden]]*Tbl.Kosten[[#This Row],[Afschrijvings-
tarief]],0)</f>
        <v>0</v>
      </c>
      <c r="N140" s="122" t="str">
        <f>IF(Tbl.Kosten[[#This Row],[Subtotaal afschrijving]]&lt;&gt;0,Lijsten!A138,"")</f>
        <v/>
      </c>
      <c r="O140" s="150"/>
      <c r="P140" s="145"/>
      <c r="Q140" s="148"/>
      <c r="R140" s="122">
        <f>IFERROR(Tbl.Kosten[[#This Row],[Aantal]]*Tbl.Kosten[[#This Row],[Tarief]],0)</f>
        <v>0</v>
      </c>
      <c r="S140" s="8">
        <f>IFERROR(Tbl.Kosten[[#This Row],[Subtotaal overige kosten]]+Tbl.Kosten[[#This Row],[Subtotaal uren]]+Tbl.Kosten[[#This Row],[Subtotaal afschrijving]],0)</f>
        <v>0</v>
      </c>
      <c r="T140" s="8">
        <f>IFERROR(Tbl.Kosten[[#This Row],[Totaal kosten]]*Tbl.Kosten[[#This Row],[Subsidie%]],0)</f>
        <v>0</v>
      </c>
      <c r="U140" s="4" t="str" cm="1">
        <f t="array" ref="U140">IFERROR(_xlfn.IFS(Tbl.Kosten[[#This Row],[Subtotaal uren]]&lt;&gt;0,Tbl.Kosten[[#This Row],[Kostensoort arbeid]],Tbl.Kosten[[#This Row],[Subtotaal afschrijving]]&lt;&gt;0,Tbl.Kosten[[#This Row],[Kostensoort afschrijving]],Tbl.Kosten[[#This Row],[Subtotaal overige kosten]]&lt;&gt;0,Tbl.Kosten[[#This Row],[Kostensoort overig]]),"")</f>
        <v/>
      </c>
      <c r="V140" s="4" t="str">
        <f>IFERROR(_xlfn.XLOOKUP(Tbl.Kosten[[#This Row],[Activiteitencode]],Tbl.Activiteiten[Activiteitcode],Tbl.Activiteiten[Werkpakketcode],"",0,1),"")</f>
        <v/>
      </c>
      <c r="W140" s="4" t="str">
        <f>IFERROR(_xlfn.XLOOKUP(Tbl.Kosten[[#This Row],[Werkpakketcode]],Tbl.Werkpakketten[Werkpakketcode],Tbl.Werkpakketten[Subsidiabele activiteit],"",0,1),"")</f>
        <v/>
      </c>
      <c r="X140" s="12">
        <f>IFERROR(_xlfn.XLOOKUP(Tbl.Kosten[[#This Row],[Sanr.]],Tbl.Subsidiehoogte[SAnr.],Tbl.Subsidiehoogte[Sub. Percentage],0,0,1),0)</f>
        <v>0</v>
      </c>
      <c r="Y140" s="154" t="str">
        <f>IFERROR(_xlfn.XLOOKUP(Tbl.Kosten[[#This Row],[Partnercode]],Tbl.Projectpartners[Partnercode],Tbl.Projectpartners[PNr.],"",0,1),"")</f>
        <v>P1</v>
      </c>
      <c r="Z140" s="158">
        <f>IF(Tbl.Kosten[[#This Row],[Pnr.]]=Z$7,Tbl.Kosten[[#This Row],[Totaal kosten]],"")</f>
        <v>0</v>
      </c>
      <c r="AA140" s="158" t="str">
        <f>IF(Tbl.Kosten[[#This Row],[Pnr.]]=AA$7,Tbl.Kosten[[#This Row],[Totaal kosten]],"")</f>
        <v/>
      </c>
      <c r="AB140" s="158" t="str">
        <f>IF(Tbl.Kosten[[#This Row],[Pnr.]]=AB$7,Tbl.Kosten[[#This Row],[Totaal kosten]],"")</f>
        <v/>
      </c>
      <c r="AC140" s="158" t="str">
        <f>IF(Tbl.Kosten[[#This Row],[Pnr.]]=AC$7,Tbl.Kosten[[#This Row],[Totaal kosten]],"")</f>
        <v/>
      </c>
      <c r="AD140" s="158" t="str">
        <f>IF(Tbl.Kosten[[#This Row],[Pnr.]]=AD$7,Tbl.Kosten[[#This Row],[Totaal kosten]],"")</f>
        <v/>
      </c>
      <c r="AE140" s="158" t="str">
        <f>IF(Tbl.Kosten[[#This Row],[Pnr.]]=AE$7,Tbl.Kosten[[#This Row],[Totaal kosten]],"")</f>
        <v/>
      </c>
      <c r="AF140" s="158" t="str">
        <f>IF(Tbl.Kosten[[#This Row],[Pnr.]]=AF$7,Tbl.Kosten[[#This Row],[Totaal kosten]],"")</f>
        <v/>
      </c>
      <c r="AG140" s="158" t="str">
        <f>IF(Tbl.Kosten[[#This Row],[Pnr.]]=AG$7,Tbl.Kosten[[#This Row],[Totaal kosten]],"")</f>
        <v/>
      </c>
      <c r="AH140" s="158" t="str">
        <f>IF(Tbl.Kosten[[#This Row],[Pnr.]]=AH$7,Tbl.Kosten[[#This Row],[Totaal kosten]],"")</f>
        <v/>
      </c>
      <c r="AI140" s="158" t="str">
        <f>IF(Tbl.Kosten[[#This Row],[Pnr.]]=AI$7,Tbl.Kosten[[#This Row],[Totaal kosten]],"")</f>
        <v/>
      </c>
      <c r="AJ140" s="158" t="str">
        <f>IF(Tbl.Kosten[[#This Row],[Pnr.]]=AJ$7,Tbl.Kosten[[#This Row],[Totaal kosten]],"")</f>
        <v/>
      </c>
      <c r="AK140" s="158" t="str">
        <f>IF(Tbl.Kosten[[#This Row],[Pnr.]]=AK$7,Tbl.Kosten[[#This Row],[Totaal kosten]],"")</f>
        <v/>
      </c>
      <c r="AL140" s="158" t="str">
        <f>IF(Tbl.Kosten[[#This Row],[Pnr.]]=AL$7,Tbl.Kosten[[#This Row],[Totaal kosten]],"")</f>
        <v/>
      </c>
      <c r="AM140" s="158" t="str">
        <f>IF(Tbl.Kosten[[#This Row],[Pnr.]]=AM$7,Tbl.Kosten[[#This Row],[Totaal kosten]],"")</f>
        <v/>
      </c>
      <c r="AN140" s="158" t="str">
        <f>IF(Tbl.Kosten[[#This Row],[Pnr.]]=AN$7,Tbl.Kosten[[#This Row],[Totaal kosten]],"")</f>
        <v/>
      </c>
      <c r="AO140" s="158" t="str">
        <f>IF(Tbl.Kosten[[#This Row],[Pnr.]]=AO$7,Tbl.Kosten[[#This Row],[Totaal kosten]],"")</f>
        <v/>
      </c>
      <c r="AP140" s="158" t="str">
        <f>IF(Tbl.Kosten[[#This Row],[Pnr.]]=AP$7,Tbl.Kosten[[#This Row],[Totaal kosten]],"")</f>
        <v/>
      </c>
      <c r="AQ140" s="158" t="str">
        <f>IF(Tbl.Kosten[[#This Row],[Pnr.]]=AQ$7,Tbl.Kosten[[#This Row],[Totaal kosten]],"")</f>
        <v/>
      </c>
      <c r="AR140" s="158" t="str">
        <f>IF(Tbl.Kosten[[#This Row],[Pnr.]]=AR$7,Tbl.Kosten[[#This Row],[Totaal kosten]],"")</f>
        <v/>
      </c>
      <c r="AS140" s="158" t="str">
        <f>IF(Tbl.Kosten[[#This Row],[Pnr.]]=AS$7,Tbl.Kosten[[#This Row],[Totaal kosten]],"")</f>
        <v/>
      </c>
      <c r="AT140" s="158" t="str">
        <f>IF(Tbl.Kosten[[#This Row],[Pnr.]]=AT$7,Tbl.Kosten[[#This Row],[Totaal kosten]],"")</f>
        <v/>
      </c>
      <c r="AU140" s="158" t="str">
        <f>IF(Tbl.Kosten[[#This Row],[Pnr.]]=AU$7,Tbl.Kosten[[#This Row],[Totaal kosten]],"")</f>
        <v/>
      </c>
      <c r="AV140" s="158" t="str">
        <f>IF(Tbl.Kosten[[#This Row],[Pnr.]]=AV$7,Tbl.Kosten[[#This Row],[Totaal kosten]],"")</f>
        <v/>
      </c>
      <c r="AW140" s="158" t="str">
        <f>IF(Tbl.Kosten[[#This Row],[Pnr.]]=AW$7,Tbl.Kosten[[#This Row],[Totaal kosten]],"")</f>
        <v/>
      </c>
      <c r="AX140" s="158" t="str">
        <f>IF(Tbl.Kosten[[#This Row],[Pnr.]]=AX$7,Tbl.Kosten[[#This Row],[Totaal kosten]],"")</f>
        <v/>
      </c>
      <c r="AY140" s="158" t="str">
        <f>IF(Tbl.Kosten[[#This Row],[Pnr.]]=AY$7,Tbl.Kosten[[#This Row],[Totaal kosten]],"")</f>
        <v/>
      </c>
      <c r="AZ140" s="158" t="str">
        <f>IF(Tbl.Kosten[[#This Row],[Pnr.]]=AZ$7,Tbl.Kosten[[#This Row],[Totaal kosten]],"")</f>
        <v/>
      </c>
      <c r="BA140" s="158" t="str">
        <f>IF(Tbl.Kosten[[#This Row],[Pnr.]]=BA$7,Tbl.Kosten[[#This Row],[Totaal kosten]],"")</f>
        <v/>
      </c>
      <c r="BB140" s="158" t="str">
        <f>IF(Tbl.Kosten[[#This Row],[Pnr.]]=BB$7,Tbl.Kosten[[#This Row],[Totaal kosten]],"")</f>
        <v/>
      </c>
      <c r="BC140" s="158" t="str">
        <f>IF(Tbl.Kosten[[#This Row],[Pnr.]]=BC$7,Tbl.Kosten[[#This Row],[Totaal kosten]],"")</f>
        <v/>
      </c>
      <c r="BD140" s="158" t="str">
        <f>IF(Tbl.Kosten[[#This Row],[Pnr.]]=BD$7,Tbl.Kosten[[#This Row],[Totaal kosten]],"")</f>
        <v/>
      </c>
      <c r="BE140" s="158" t="str">
        <f>IF(Tbl.Kosten[[#This Row],[Pnr.]]=BE$7,Tbl.Kosten[[#This Row],[Totaal kosten]],"")</f>
        <v/>
      </c>
      <c r="BF140" s="158" t="str">
        <f>IF(Tbl.Kosten[[#This Row],[Pnr.]]=BF$7,Tbl.Kosten[[#This Row],[Totaal kosten]],"")</f>
        <v/>
      </c>
      <c r="BG140" s="158" t="str">
        <f>IF(Tbl.Kosten[[#This Row],[Pnr.]]=BG$7,Tbl.Kosten[[#This Row],[Totaal kosten]],"")</f>
        <v/>
      </c>
      <c r="BH140" s="158" t="str">
        <f>IF(Tbl.Kosten[[#This Row],[Pnr.]]=BH$7,Tbl.Kosten[[#This Row],[Totaal kosten]],"")</f>
        <v/>
      </c>
      <c r="BI140" s="158" t="str">
        <f>IF(Tbl.Kosten[[#This Row],[Pnr.]]=BI$7,Tbl.Kosten[[#This Row],[Totaal kosten]],"")</f>
        <v/>
      </c>
      <c r="BJ140" s="158" t="str">
        <f>IF(Tbl.Kosten[[#This Row],[Pnr.]]=BJ$7,Tbl.Kosten[[#This Row],[Totaal kosten]],"")</f>
        <v/>
      </c>
      <c r="BK140" s="158" t="str">
        <f>IF(Tbl.Kosten[[#This Row],[Pnr.]]=BK$7,Tbl.Kosten[[#This Row],[Totaal kosten]],"")</f>
        <v/>
      </c>
      <c r="BL140" s="158" t="str">
        <f>IF(Tbl.Kosten[[#This Row],[Pnr.]]=BL$7,Tbl.Kosten[[#This Row],[Totaal kosten]],"")</f>
        <v/>
      </c>
      <c r="BM140" s="158" t="str">
        <f>IF(Tbl.Kosten[[#This Row],[Pnr.]]=BM$7,Tbl.Kosten[[#This Row],[Totaal kosten]],"")</f>
        <v/>
      </c>
      <c r="BN140" s="158" t="str">
        <f>IF(Tbl.Kosten[[#This Row],[Pnr.]]=BN$7,Tbl.Kosten[[#This Row],[Totaal kosten]],"")</f>
        <v/>
      </c>
      <c r="BO140" s="158" t="str">
        <f>IF(Tbl.Kosten[[#This Row],[Pnr.]]=BO$7,Tbl.Kosten[[#This Row],[Totaal kosten]],"")</f>
        <v/>
      </c>
      <c r="BP140" s="158" t="str">
        <f>IF(Tbl.Kosten[[#This Row],[Pnr.]]=BP$7,Tbl.Kosten[[#This Row],[Totaal kosten]],"")</f>
        <v/>
      </c>
      <c r="BQ140" s="158" t="str">
        <f>IF(Tbl.Kosten[[#This Row],[Pnr.]]=BQ$7,Tbl.Kosten[[#This Row],[Totaal kosten]],"")</f>
        <v/>
      </c>
      <c r="BR140" s="158" t="str">
        <f>IF(Tbl.Kosten[[#This Row],[Pnr.]]=BR$7,Tbl.Kosten[[#This Row],[Totaal kosten]],"")</f>
        <v/>
      </c>
      <c r="BS140" s="158" t="str">
        <f>IF(Tbl.Kosten[[#This Row],[Pnr.]]=BS$7,Tbl.Kosten[[#This Row],[Totaal kosten]],"")</f>
        <v/>
      </c>
      <c r="BT140" s="158" t="str">
        <f>IF(Tbl.Kosten[[#This Row],[Pnr.]]=BT$7,Tbl.Kosten[[#This Row],[Totaal kosten]],"")</f>
        <v/>
      </c>
      <c r="BU140" s="158" t="str">
        <f>IF(Tbl.Kosten[[#This Row],[Pnr.]]=BU$7,Tbl.Kosten[[#This Row],[Totaal kosten]],"")</f>
        <v/>
      </c>
      <c r="BV140" s="158" t="str">
        <f>IF(Tbl.Kosten[[#This Row],[Pnr.]]=BV$7,Tbl.Kosten[[#This Row],[Totaal kosten]],"")</f>
        <v/>
      </c>
      <c r="BW140" s="158" t="str">
        <f>IF(Tbl.Kosten[[#This Row],[Pnr.]]=BW$7,Tbl.Kosten[[#This Row],[Totaal kosten]],"")</f>
        <v/>
      </c>
      <c r="BX140" s="158" t="str">
        <f>IFERROR(_xlfn.XLOOKUP(Tbl.Kosten[[#This Row],[Werkpakketcode]],Tbl.Werkpakketten[Werkpakketcode],Tbl.Werkpakketten[WPnr.],"",0,1),"")</f>
        <v/>
      </c>
      <c r="BY140" s="158" t="str">
        <f>IF(Tbl.Kosten[[#This Row],[WPnr.]]=BY$7,Tbl.Kosten[[#This Row],[Totaal kosten]],"")</f>
        <v/>
      </c>
      <c r="BZ140" s="158" t="str">
        <f>IF(Tbl.Kosten[[#This Row],[WPnr.]]=BZ$7,Tbl.Kosten[[#This Row],[Totaal kosten]],"")</f>
        <v/>
      </c>
      <c r="CA140" s="158" t="str">
        <f>IF(Tbl.Kosten[[#This Row],[WPnr.]]=CA$7,Tbl.Kosten[[#This Row],[Totaal kosten]],"")</f>
        <v/>
      </c>
      <c r="CB140" s="158" t="str">
        <f>IF(Tbl.Kosten[[#This Row],[WPnr.]]=CB$7,Tbl.Kosten[[#This Row],[Totaal kosten]],"")</f>
        <v/>
      </c>
      <c r="CC140" s="158" t="str">
        <f>IF(Tbl.Kosten[[#This Row],[WPnr.]]=CC$7,Tbl.Kosten[[#This Row],[Totaal kosten]],"")</f>
        <v/>
      </c>
      <c r="CD140" s="158" t="str">
        <f>IF(Tbl.Kosten[[#This Row],[WPnr.]]=CD$7,Tbl.Kosten[[#This Row],[Totaal kosten]],"")</f>
        <v/>
      </c>
      <c r="CE140" s="158" t="str">
        <f>IF(Tbl.Kosten[[#This Row],[WPnr.]]=CE$7,Tbl.Kosten[[#This Row],[Totaal kosten]],"")</f>
        <v/>
      </c>
      <c r="CF140" s="158" t="str">
        <f>IF(Tbl.Kosten[[#This Row],[WPnr.]]=CF$7,Tbl.Kosten[[#This Row],[Totaal kosten]],"")</f>
        <v/>
      </c>
      <c r="CG140" s="158" t="str">
        <f>IF(Tbl.Kosten[[#This Row],[WPnr.]]=CG$7,Tbl.Kosten[[#This Row],[Totaal kosten]],"")</f>
        <v/>
      </c>
      <c r="CH140" s="158" t="str">
        <f>IF(Tbl.Kosten[[#This Row],[WPnr.]]=CH$7,Tbl.Kosten[[#This Row],[Totaal kosten]],"")</f>
        <v/>
      </c>
      <c r="CI140" s="158" t="str">
        <f>IF(Tbl.Kosten[[#This Row],[WPnr.]]=CI$7,Tbl.Kosten[[#This Row],[Totaal kosten]],"")</f>
        <v/>
      </c>
      <c r="CJ140" s="158" t="str">
        <f>IF(Tbl.Kosten[[#This Row],[WPnr.]]=CJ$7,Tbl.Kosten[[#This Row],[Totaal kosten]],"")</f>
        <v/>
      </c>
      <c r="CK140" s="158" t="str">
        <f>IF(Tbl.Kosten[[#This Row],[WPnr.]]=CK$7,Tbl.Kosten[[#This Row],[Totaal kosten]],"")</f>
        <v/>
      </c>
      <c r="CL140" s="158" t="str">
        <f>IF(Tbl.Kosten[[#This Row],[WPnr.]]=CL$7,Tbl.Kosten[[#This Row],[Totaal kosten]],"")</f>
        <v/>
      </c>
      <c r="CM140" s="158" t="str">
        <f>IF(Tbl.Kosten[[#This Row],[WPnr.]]=CM$7,Tbl.Kosten[[#This Row],[Totaal kosten]],"")</f>
        <v/>
      </c>
      <c r="CN140" s="158" t="str">
        <f>IF(Tbl.Kosten[[#This Row],[WPnr.]]=CN$7,Tbl.Kosten[[#This Row],[Totaal kosten]],"")</f>
        <v/>
      </c>
      <c r="CO140" s="158" t="str">
        <f>IF(Tbl.Kosten[[#This Row],[WPnr.]]=CO$7,Tbl.Kosten[[#This Row],[Totaal kosten]],"")</f>
        <v/>
      </c>
      <c r="CP140" s="158" t="str">
        <f>IF(Tbl.Kosten[[#This Row],[WPnr.]]=CP$7,Tbl.Kosten[[#This Row],[Totaal kosten]],"")</f>
        <v/>
      </c>
      <c r="CQ140" s="158" t="str">
        <f>IF(Tbl.Kosten[[#This Row],[WPnr.]]=CQ$7,Tbl.Kosten[[#This Row],[Totaal kosten]],"")</f>
        <v/>
      </c>
      <c r="CR140" s="158" t="str">
        <f>IF(Tbl.Kosten[[#This Row],[WPnr.]]=CR$7,Tbl.Kosten[[#This Row],[Totaal kosten]],"")</f>
        <v/>
      </c>
      <c r="CS140" s="158" t="str">
        <f>IF(Tbl.Kosten[[#This Row],[WPnr.]]=CS$7,Tbl.Kosten[[#This Row],[Totaal kosten]],"")</f>
        <v/>
      </c>
      <c r="CT140" s="158" t="str">
        <f>IF(Tbl.Kosten[[#This Row],[WPnr.]]=CT$7,Tbl.Kosten[[#This Row],[Totaal kosten]],"")</f>
        <v/>
      </c>
      <c r="CU140" s="158" t="str">
        <f>IF(Tbl.Kosten[[#This Row],[WPnr.]]=CU$7,Tbl.Kosten[[#This Row],[Totaal kosten]],"")</f>
        <v/>
      </c>
      <c r="CV140" s="158" t="str">
        <f>IF(Tbl.Kosten[[#This Row],[WPnr.]]=CV$7,Tbl.Kosten[[#This Row],[Totaal kosten]],"")</f>
        <v/>
      </c>
      <c r="CW140" s="158" t="str">
        <f>IF(Tbl.Kosten[[#This Row],[WPnr.]]=CW$7,Tbl.Kosten[[#This Row],[Totaal kosten]],"")</f>
        <v/>
      </c>
      <c r="CX140" s="158" t="str">
        <f>IF(Tbl.Kosten[[#This Row],[WPnr.]]=CX$7,Tbl.Kosten[[#This Row],[Totaal kosten]],"")</f>
        <v/>
      </c>
      <c r="CY140" s="158" t="str">
        <f>IF(Tbl.Kosten[[#This Row],[WPnr.]]=CY$7,Tbl.Kosten[[#This Row],[Totaal kosten]],"")</f>
        <v/>
      </c>
      <c r="CZ140" s="158" t="str">
        <f>IF(Tbl.Kosten[[#This Row],[WPnr.]]=CZ$7,Tbl.Kosten[[#This Row],[Totaal kosten]],"")</f>
        <v/>
      </c>
      <c r="DA140" s="158" t="str">
        <f>IF(Tbl.Kosten[[#This Row],[WPnr.]]=DA$7,Tbl.Kosten[[#This Row],[Totaal kosten]],"")</f>
        <v/>
      </c>
      <c r="DB140" s="158" t="str">
        <f>IF(Tbl.Kosten[[#This Row],[WPnr.]]=DB$7,Tbl.Kosten[[#This Row],[Totaal kosten]],"")</f>
        <v/>
      </c>
      <c r="DC140" s="158" t="str">
        <f>IF(Tbl.Kosten[[#This Row],[WPnr.]]=DC$7,Tbl.Kosten[[#This Row],[Totaal kosten]],"")</f>
        <v/>
      </c>
      <c r="DD140" s="158" t="str">
        <f>IF(Tbl.Kosten[[#This Row],[WPnr.]]=DD$7,Tbl.Kosten[[#This Row],[Totaal kosten]],"")</f>
        <v/>
      </c>
      <c r="DE140" s="158" t="str">
        <f>IF(Tbl.Kosten[[#This Row],[WPnr.]]=DE$7,Tbl.Kosten[[#This Row],[Totaal kosten]],"")</f>
        <v/>
      </c>
      <c r="DF140" s="158" t="str">
        <f>IF(Tbl.Kosten[[#This Row],[WPnr.]]=DF$7,Tbl.Kosten[[#This Row],[Totaal kosten]],"")</f>
        <v/>
      </c>
      <c r="DG140" s="158" t="str">
        <f>IF(Tbl.Kosten[[#This Row],[WPnr.]]=DG$7,Tbl.Kosten[[#This Row],[Totaal kosten]],"")</f>
        <v/>
      </c>
      <c r="DH140" s="158" t="str">
        <f>IF(Tbl.Kosten[[#This Row],[WPnr.]]=DH$7,Tbl.Kosten[[#This Row],[Totaal kosten]],"")</f>
        <v/>
      </c>
      <c r="DI140" s="158" t="str">
        <f>IF(Tbl.Kosten[[#This Row],[WPnr.]]=DI$7,Tbl.Kosten[[#This Row],[Totaal kosten]],"")</f>
        <v/>
      </c>
      <c r="DJ140" s="158" t="str">
        <f>IF(Tbl.Kosten[[#This Row],[WPnr.]]=DJ$7,Tbl.Kosten[[#This Row],[Totaal kosten]],"")</f>
        <v/>
      </c>
      <c r="DK140" s="158" t="str">
        <f>IF(Tbl.Kosten[[#This Row],[WPnr.]]=DK$7,Tbl.Kosten[[#This Row],[Totaal kosten]],"")</f>
        <v/>
      </c>
      <c r="DL140" s="158" t="str">
        <f>IF(Tbl.Kosten[[#This Row],[WPnr.]]=DL$7,Tbl.Kosten[[#This Row],[Totaal kosten]],"")</f>
        <v/>
      </c>
      <c r="DM140" s="158" t="str">
        <f>IF(Tbl.Kosten[[#This Row],[WPnr.]]=DM$7,Tbl.Kosten[[#This Row],[Totaal kosten]],"")</f>
        <v/>
      </c>
      <c r="DN140" s="158" t="str">
        <f>IF(Tbl.Kosten[[#This Row],[WPnr.]]=DN$7,Tbl.Kosten[[#This Row],[Totaal kosten]],"")</f>
        <v/>
      </c>
      <c r="DO140" s="158" t="str">
        <f>IF(Tbl.Kosten[[#This Row],[WPnr.]]=DO$7,Tbl.Kosten[[#This Row],[Totaal kosten]],"")</f>
        <v/>
      </c>
      <c r="DP140" s="158" t="str">
        <f>IF(Tbl.Kosten[[#This Row],[WPnr.]]=DP$7,Tbl.Kosten[[#This Row],[Totaal kosten]],"")</f>
        <v/>
      </c>
      <c r="DQ140" s="158" t="str">
        <f>IF(Tbl.Kosten[[#This Row],[WPnr.]]=DQ$7,Tbl.Kosten[[#This Row],[Totaal kosten]],"")</f>
        <v/>
      </c>
      <c r="DR140" s="158" t="str">
        <f>IF(Tbl.Kosten[[#This Row],[WPnr.]]=DR$7,Tbl.Kosten[[#This Row],[Totaal kosten]],"")</f>
        <v/>
      </c>
      <c r="DS140" s="158" t="str">
        <f>IF(Tbl.Kosten[[#This Row],[WPnr.]]=DS$7,Tbl.Kosten[[#This Row],[Totaal kosten]],"")</f>
        <v/>
      </c>
      <c r="DT140" s="158" t="str">
        <f>IF(Tbl.Kosten[[#This Row],[WPnr.]]=DT$7,Tbl.Kosten[[#This Row],[Totaal kosten]],"")</f>
        <v/>
      </c>
      <c r="DU140" s="158" t="str">
        <f>IF(Tbl.Kosten[[#This Row],[WPnr.]]=DU$7,Tbl.Kosten[[#This Row],[Totaal kosten]],"")</f>
        <v/>
      </c>
      <c r="DV140" s="158" t="str">
        <f>IF(Tbl.Kosten[[#This Row],[WPnr.]]=DV$7,Tbl.Kosten[[#This Row],[Totaal kosten]],"")</f>
        <v/>
      </c>
      <c r="DW140" s="160" t="str">
        <f>IFERROR(_xlfn.XLOOKUP(Tbl.Kosten[[#This Row],[Kostensoort]],Tbl.Kostensoorten[Kostensoorten],Tbl.Kostensoorten[KSnr.],"",0,1),"")</f>
        <v/>
      </c>
      <c r="DX140" s="160" t="str">
        <f>IF(Tbl.Kosten[[#This Row],[KSnr.]]=DX$7,Tbl.Kosten[[#This Row],[Totaal kosten]],"")</f>
        <v/>
      </c>
      <c r="DY140" s="160" t="str">
        <f>IF(Tbl.Kosten[[#This Row],[KSnr.]]=DY$7,Tbl.Kosten[[#This Row],[Totaal kosten]],"")</f>
        <v/>
      </c>
      <c r="DZ140" s="160" t="str">
        <f>IF(Tbl.Kosten[[#This Row],[KSnr.]]=DZ$7,Tbl.Kosten[[#This Row],[Totaal kosten]],"")</f>
        <v/>
      </c>
      <c r="EA140" s="160" t="str">
        <f>IF(Tbl.Kosten[[#This Row],[KSnr.]]=EA$7,Tbl.Kosten[[#This Row],[Totaal kosten]],"")</f>
        <v/>
      </c>
      <c r="EB140" s="160" t="str">
        <f>IF(Tbl.Kosten[[#This Row],[KSnr.]]=EB$7,Tbl.Kosten[[#This Row],[Totaal kosten]],"")</f>
        <v/>
      </c>
      <c r="EC140" s="160" t="str">
        <f>IF(Tbl.Kosten[[#This Row],[KSnr.]]=EC$7,Tbl.Kosten[[#This Row],[Totaal kosten]],"")</f>
        <v/>
      </c>
      <c r="ED140" s="160" t="str">
        <f>IF(Tbl.Kosten[[#This Row],[KSnr.]]=ED$7,Tbl.Kosten[[#This Row],[Totaal kosten]],"")</f>
        <v/>
      </c>
      <c r="EE140" s="160" t="str">
        <f>IF(Tbl.Kosten[[#This Row],[KSnr.]]=EE$7,Tbl.Kosten[[#This Row],[Totaal kosten]],"")</f>
        <v/>
      </c>
      <c r="EF140" s="160" t="str">
        <f>IF(Tbl.Kosten[[#This Row],[KSnr.]]=EF$7,Tbl.Kosten[[#This Row],[Totaal kosten]],"")</f>
        <v/>
      </c>
      <c r="EG140" s="160" t="str">
        <f>IF(Tbl.Kosten[[#This Row],[KSnr.]]=EG$7,Tbl.Kosten[[#This Row],[Totaal kosten]],"")</f>
        <v/>
      </c>
      <c r="EH140" s="160" t="str">
        <f>IF(Tbl.Kosten[[#This Row],[KSnr.]]=EH$7,Tbl.Kosten[[#This Row],[Totaal kosten]],"")</f>
        <v/>
      </c>
      <c r="EI140" s="160" t="str">
        <f>IF(Tbl.Kosten[[#This Row],[KSnr.]]=EI$7,Tbl.Kosten[[#This Row],[Totaal kosten]],"")</f>
        <v/>
      </c>
      <c r="EJ140" s="160" t="str">
        <f>IF(Tbl.Kosten[[#This Row],[KSnr.]]=EJ$7,Tbl.Kosten[[#This Row],[Totaal kosten]],"")</f>
        <v/>
      </c>
      <c r="EK140" s="160" t="str">
        <f>IF(Tbl.Kosten[[#This Row],[KSnr.]]=EK$7,Tbl.Kosten[[#This Row],[Totaal kosten]],"")</f>
        <v/>
      </c>
      <c r="EL140" s="160" t="str">
        <f>IF(Tbl.Kosten[[#This Row],[KSnr.]]=EL$7,Tbl.Kosten[[#This Row],[Totaal kosten]],"")</f>
        <v/>
      </c>
      <c r="EM140" s="160" t="str">
        <f>IF(Tbl.Kosten[[#This Row],[KSnr.]]=EM$7,Tbl.Kosten[[#This Row],[Totaal kosten]],"")</f>
        <v/>
      </c>
      <c r="EN140" s="160" t="str">
        <f>IF(Tbl.Kosten[[#This Row],[KSnr.]]=EN$7,Tbl.Kosten[[#This Row],[Totaal kosten]],"")</f>
        <v/>
      </c>
      <c r="EO140" s="160" t="str">
        <f>IF(Tbl.Kosten[[#This Row],[KSnr.]]=EO$7,Tbl.Kosten[[#This Row],[Totaal kosten]],"")</f>
        <v/>
      </c>
      <c r="EP140" s="160" t="str">
        <f>IF(Tbl.Kosten[[#This Row],[KSnr.]]=EP$7,Tbl.Kosten[[#This Row],[Totaal kosten]],"")</f>
        <v/>
      </c>
      <c r="EQ140" s="160" t="str">
        <f>IF(Tbl.Kosten[[#This Row],[KSnr.]]=EQ$7,Tbl.Kosten[[#This Row],[Totaal kosten]],"")</f>
        <v/>
      </c>
      <c r="ER140" s="154" t="str">
        <f>IFERROR(_xlfn.XLOOKUP(Tbl.Kosten[[#This Row],[Subsidieactiviteit]],Tbl.Subsidiehoogte[Subsidieactiviteit],Tbl.Subsidiehoogte[SAnr.],"",0,1),"")</f>
        <v/>
      </c>
      <c r="ES140" s="160" t="str">
        <f>IF(Tbl.Kosten[[#This Row],[Sanr.]]=ES$7,Tbl.Kosten[[#This Row],[Totaal kosten]],"")</f>
        <v/>
      </c>
      <c r="ET140" s="160" t="str">
        <f>IF(Tbl.Kosten[[#This Row],[Sanr.]]=ET$7,Tbl.Kosten[[#This Row],[Totaal kosten]],"")</f>
        <v/>
      </c>
      <c r="EU140" s="160" t="str">
        <f>IF(Tbl.Kosten[[#This Row],[Sanr.]]=EU$7,Tbl.Kosten[[#This Row],[Totaal kosten]],"")</f>
        <v/>
      </c>
      <c r="EV140" s="160" t="str">
        <f>IF(Tbl.Kosten[[#This Row],[Sanr.]]=EV$7,Tbl.Kosten[[#This Row],[Totaal kosten]],"")</f>
        <v/>
      </c>
      <c r="EW140" s="160" t="str">
        <f>IF(Tbl.Kosten[[#This Row],[Sanr.]]=EW$7,Tbl.Kosten[[#This Row],[Totaal kosten]],"")</f>
        <v/>
      </c>
      <c r="EX140" s="160" t="str">
        <f>IF(Tbl.Kosten[[#This Row],[Sanr.]]=EX$7,Tbl.Kosten[[#This Row],[Totaal kosten]],"")</f>
        <v/>
      </c>
      <c r="EY140" s="160" t="str">
        <f>IF(Tbl.Kosten[[#This Row],[Sanr.]]=EY$7,Tbl.Kosten[[#This Row],[Totaal kosten]],"")</f>
        <v/>
      </c>
      <c r="EZ140" s="160" t="str">
        <f>IF(Tbl.Kosten[[#This Row],[Sanr.]]=EZ$7,Tbl.Kosten[[#This Row],[Totaal kosten]],"")</f>
        <v/>
      </c>
      <c r="FA140" s="160" t="str">
        <f>IF(Tbl.Kosten[[#This Row],[Sanr.]]=FA$7,Tbl.Kosten[[#This Row],[Totaal kosten]],"")</f>
        <v/>
      </c>
      <c r="FB140" s="160" t="str">
        <f>IF(Tbl.Kosten[[#This Row],[Sanr.]]=FB$7,Tbl.Kosten[[#This Row],[Totaal kosten]],"")</f>
        <v/>
      </c>
      <c r="FC140" s="160" t="str">
        <f>IF(Tbl.Kosten[[#This Row],[Sanr.]]=FC$7,Tbl.Kosten[[#This Row],[Totaal kosten]],"")</f>
        <v/>
      </c>
      <c r="FD140" s="160" t="str">
        <f>IF(Tbl.Kosten[[#This Row],[Sanr.]]=FD$7,Tbl.Kosten[[#This Row],[Totaal kosten]],"")</f>
        <v/>
      </c>
      <c r="FE140" s="160" t="str">
        <f>IF(Tbl.Kosten[[#This Row],[Sanr.]]=FE$7,Tbl.Kosten[[#This Row],[Totaal kosten]],"")</f>
        <v/>
      </c>
      <c r="FF140" s="160" t="str">
        <f>IF(Tbl.Kosten[[#This Row],[Sanr.]]=FF$7,Tbl.Kosten[[#This Row],[Totaal kosten]],"")</f>
        <v/>
      </c>
      <c r="FG140" s="160" t="str">
        <f>IF(Tbl.Kosten[[#This Row],[Sanr.]]=FG$7,Tbl.Kosten[[#This Row],[Totaal kosten]],"")</f>
        <v/>
      </c>
      <c r="FH140" s="160" t="str">
        <f>IF(Tbl.Kosten[[#This Row],[Sanr.]]=FH$7,Tbl.Kosten[[#This Row],[Totaal kosten]],"")</f>
        <v/>
      </c>
      <c r="FI140" s="160" t="str">
        <f>IF(Tbl.Kosten[[#This Row],[Sanr.]]=FI$7,Tbl.Kosten[[#This Row],[Totaal kosten]],"")</f>
        <v/>
      </c>
      <c r="FJ140" s="160" t="str">
        <f>IF(Tbl.Kosten[[#This Row],[Sanr.]]=FJ$7,Tbl.Kosten[[#This Row],[Totaal kosten]],"")</f>
        <v/>
      </c>
      <c r="FK140" s="160" t="str">
        <f>IF(Tbl.Kosten[[#This Row],[Sanr.]]=FK$7,Tbl.Kosten[[#This Row],[Totaal kosten]],"")</f>
        <v/>
      </c>
      <c r="FL140" s="160" t="str">
        <f>IF(Tbl.Kosten[[#This Row],[Sanr.]]=FL$7,Tbl.Kosten[[#This Row],[Totaal kosten]],"")</f>
        <v/>
      </c>
      <c r="FM140" s="160" t="str">
        <f>IF(Tbl.Kosten[[#This Row],[Sanr.]]=FM$7,Tbl.Kosten[[#This Row],[Totaal kosten]],"")</f>
        <v/>
      </c>
      <c r="FN140" s="160" t="str">
        <f>IF(Tbl.Kosten[[#This Row],[Sanr.]]=FN$7,Tbl.Kosten[[#This Row],[Totaal kosten]],"")</f>
        <v/>
      </c>
      <c r="FO140" s="160" t="str">
        <f>IF(Tbl.Kosten[[#This Row],[Sanr.]]=FO$7,Tbl.Kosten[[#This Row],[Totaal kosten]],"")</f>
        <v/>
      </c>
      <c r="FP140" s="160" t="str">
        <f>IF(Tbl.Kosten[[#This Row],[Sanr.]]=FP$7,Tbl.Kosten[[#This Row],[Totaal kosten]],"")</f>
        <v/>
      </c>
      <c r="FQ140" s="160" t="str">
        <f>IF(Tbl.Kosten[[#This Row],[Sanr.]]=FQ$7,Tbl.Kosten[[#This Row],[Totaal kosten]],"")</f>
        <v/>
      </c>
      <c r="FR140" s="160" t="str">
        <f>IF(Tbl.Kosten[[#This Row],[Sanr.]]=FR$7,Tbl.Kosten[[#This Row],[Totaal kosten]],"")</f>
        <v/>
      </c>
      <c r="FS140" s="160" t="str">
        <f>IF(Tbl.Kosten[[#This Row],[Sanr.]]=FS$7,Tbl.Kosten[[#This Row],[Totaal kosten]],"")</f>
        <v/>
      </c>
      <c r="FT140" s="160" t="str">
        <f>IF(Tbl.Kosten[[#This Row],[Sanr.]]=FT$7,Tbl.Kosten[[#This Row],[Totaal kosten]],"")</f>
        <v/>
      </c>
      <c r="FU140" s="160" t="str">
        <f>IF(Tbl.Kosten[[#This Row],[Sanr.]]=FU$7,Tbl.Kosten[[#This Row],[Totaal kosten]],"")</f>
        <v/>
      </c>
      <c r="FV140" s="160" t="str">
        <f>IF(Tbl.Kosten[[#This Row],[Sanr.]]=FV$7,Tbl.Kosten[[#This Row],[Totaal kosten]],"")</f>
        <v/>
      </c>
      <c r="FW140" s="160" t="str">
        <f>IFERROR(_xlfn.XLOOKUP(Tbl.Kosten[[#This Row],[Activiteitencode]],Tbl.Activiteiten[Activiteitcode],Tbl.Activiteiten[Anr.],"",0,1),"")</f>
        <v/>
      </c>
      <c r="FX140" s="181" t="str">
        <f>_xlfn.CONCAT(Tbl.Kosten[[#This Row],[Pnr.]],Tbl.Kosten[[#This Row],[Sanr.]])</f>
        <v>P1</v>
      </c>
      <c r="FY140" s="160">
        <f>Tbl.Kosten[[#This Row],[Totaal kosten]]-Tbl.Kosten[[#This Row],[Subsidie]]</f>
        <v>0</v>
      </c>
      <c r="FZ140" s="160">
        <f>IF(Tbl.Kosten[[#This Row],[Pnr.]]=FZ$7,Tbl.Kosten[[#This Row],[Te financieren]],"")</f>
        <v>0</v>
      </c>
      <c r="GA140" s="160" t="str">
        <f>IF(Tbl.Kosten[[#This Row],[Pnr.]]=GA$7,Tbl.Kosten[[#This Row],[Te financieren]],"")</f>
        <v/>
      </c>
      <c r="GB140" s="160" t="str">
        <f>IF(Tbl.Kosten[[#This Row],[Pnr.]]=GB$7,Tbl.Kosten[[#This Row],[Te financieren]],"")</f>
        <v/>
      </c>
      <c r="GC140" s="160" t="str">
        <f>IF(Tbl.Kosten[[#This Row],[Pnr.]]=GC$7,Tbl.Kosten[[#This Row],[Te financieren]],"")</f>
        <v/>
      </c>
      <c r="GD140" s="160" t="str">
        <f>IF(Tbl.Kosten[[#This Row],[Pnr.]]=GD$7,Tbl.Kosten[[#This Row],[Te financieren]],"")</f>
        <v/>
      </c>
      <c r="GE140" s="160" t="str">
        <f>IF(Tbl.Kosten[[#This Row],[Pnr.]]=GE$7,Tbl.Kosten[[#This Row],[Te financieren]],"")</f>
        <v/>
      </c>
      <c r="GF140" s="160" t="str">
        <f>IF(Tbl.Kosten[[#This Row],[Pnr.]]=GF$7,Tbl.Kosten[[#This Row],[Te financieren]],"")</f>
        <v/>
      </c>
      <c r="GG140" s="160" t="str">
        <f>IF(Tbl.Kosten[[#This Row],[Pnr.]]=GG$7,Tbl.Kosten[[#This Row],[Te financieren]],"")</f>
        <v/>
      </c>
      <c r="GH140" s="160" t="str">
        <f>IF(Tbl.Kosten[[#This Row],[Pnr.]]=GH$7,Tbl.Kosten[[#This Row],[Te financieren]],"")</f>
        <v/>
      </c>
      <c r="GI140" s="160" t="str">
        <f>IF(Tbl.Kosten[[#This Row],[Pnr.]]=GI$7,Tbl.Kosten[[#This Row],[Te financieren]],"")</f>
        <v/>
      </c>
      <c r="GJ140" s="160" t="str">
        <f>IF(Tbl.Kosten[[#This Row],[Pnr.]]=GJ$7,Tbl.Kosten[[#This Row],[Te financieren]],"")</f>
        <v/>
      </c>
      <c r="GK140" s="160" t="str">
        <f>IF(Tbl.Kosten[[#This Row],[Pnr.]]=GK$7,Tbl.Kosten[[#This Row],[Te financieren]],"")</f>
        <v/>
      </c>
      <c r="GL140" s="160" t="str">
        <f>IF(Tbl.Kosten[[#This Row],[Pnr.]]=GL$7,Tbl.Kosten[[#This Row],[Te financieren]],"")</f>
        <v/>
      </c>
      <c r="GM140" s="160" t="str">
        <f>IF(Tbl.Kosten[[#This Row],[Pnr.]]=GM$7,Tbl.Kosten[[#This Row],[Te financieren]],"")</f>
        <v/>
      </c>
      <c r="GN140" s="160" t="str">
        <f>IF(Tbl.Kosten[[#This Row],[Pnr.]]=GN$7,Tbl.Kosten[[#This Row],[Te financieren]],"")</f>
        <v/>
      </c>
      <c r="GO140" s="160" t="str">
        <f>IF(Tbl.Kosten[[#This Row],[Pnr.]]=GO$7,Tbl.Kosten[[#This Row],[Te financieren]],"")</f>
        <v/>
      </c>
      <c r="GP140" s="160" t="str">
        <f>IF(Tbl.Kosten[[#This Row],[Pnr.]]=GP$7,Tbl.Kosten[[#This Row],[Te financieren]],"")</f>
        <v/>
      </c>
      <c r="GQ140" s="160" t="str">
        <f>IF(Tbl.Kosten[[#This Row],[Pnr.]]=GQ$7,Tbl.Kosten[[#This Row],[Te financieren]],"")</f>
        <v/>
      </c>
      <c r="GR140" s="160" t="str">
        <f>IF(Tbl.Kosten[[#This Row],[Pnr.]]=GR$7,Tbl.Kosten[[#This Row],[Te financieren]],"")</f>
        <v/>
      </c>
      <c r="GS140" s="160" t="str">
        <f>IF(Tbl.Kosten[[#This Row],[Pnr.]]=GS$7,Tbl.Kosten[[#This Row],[Te financieren]],"")</f>
        <v/>
      </c>
      <c r="GT140" s="160" t="str">
        <f>IF(Tbl.Kosten[[#This Row],[Pnr.]]=GT$7,Tbl.Kosten[[#This Row],[Te financieren]],"")</f>
        <v/>
      </c>
      <c r="GU140" s="160" t="str">
        <f>IF(Tbl.Kosten[[#This Row],[Pnr.]]=GU$7,Tbl.Kosten[[#This Row],[Te financieren]],"")</f>
        <v/>
      </c>
      <c r="GV140" s="160" t="str">
        <f>IF(Tbl.Kosten[[#This Row],[Pnr.]]=GV$7,Tbl.Kosten[[#This Row],[Te financieren]],"")</f>
        <v/>
      </c>
      <c r="GW140" s="160" t="str">
        <f>IF(Tbl.Kosten[[#This Row],[Pnr.]]=GW$7,Tbl.Kosten[[#This Row],[Te financieren]],"")</f>
        <v/>
      </c>
      <c r="GX140" s="160" t="str">
        <f>IF(Tbl.Kosten[[#This Row],[Pnr.]]=GX$7,Tbl.Kosten[[#This Row],[Te financieren]],"")</f>
        <v/>
      </c>
      <c r="GY140" s="160" t="str">
        <f>IF(Tbl.Kosten[[#This Row],[Pnr.]]=GY$7,Tbl.Kosten[[#This Row],[Te financieren]],"")</f>
        <v/>
      </c>
      <c r="GZ140" s="160" t="str">
        <f>IF(Tbl.Kosten[[#This Row],[Pnr.]]=GZ$7,Tbl.Kosten[[#This Row],[Te financieren]],"")</f>
        <v/>
      </c>
      <c r="HA140" s="160" t="str">
        <f>IF(Tbl.Kosten[[#This Row],[Pnr.]]=HA$7,Tbl.Kosten[[#This Row],[Te financieren]],"")</f>
        <v/>
      </c>
      <c r="HB140" s="160" t="str">
        <f>IF(Tbl.Kosten[[#This Row],[Pnr.]]=HB$7,Tbl.Kosten[[#This Row],[Te financieren]],"")</f>
        <v/>
      </c>
      <c r="HC140" s="160" t="str">
        <f>IF(Tbl.Kosten[[#This Row],[Pnr.]]=HC$7,Tbl.Kosten[[#This Row],[Te financieren]],"")</f>
        <v/>
      </c>
      <c r="HD140" s="160" t="str">
        <f>IF(Tbl.Kosten[[#This Row],[Pnr.]]=HD$7,Tbl.Kosten[[#This Row],[Te financieren]],"")</f>
        <v/>
      </c>
      <c r="HE140" s="160" t="str">
        <f>IF(Tbl.Kosten[[#This Row],[Pnr.]]=HE$7,Tbl.Kosten[[#This Row],[Te financieren]],"")</f>
        <v/>
      </c>
      <c r="HF140" s="160" t="str">
        <f>IF(Tbl.Kosten[[#This Row],[Pnr.]]=HF$7,Tbl.Kosten[[#This Row],[Te financieren]],"")</f>
        <v/>
      </c>
      <c r="HG140" s="160" t="str">
        <f>IF(Tbl.Kosten[[#This Row],[Pnr.]]=HG$7,Tbl.Kosten[[#This Row],[Te financieren]],"")</f>
        <v/>
      </c>
      <c r="HH140" s="160" t="str">
        <f>IF(Tbl.Kosten[[#This Row],[Pnr.]]=HH$7,Tbl.Kosten[[#This Row],[Te financieren]],"")</f>
        <v/>
      </c>
      <c r="HI140" s="160" t="str">
        <f>IF(Tbl.Kosten[[#This Row],[Pnr.]]=HI$7,Tbl.Kosten[[#This Row],[Te financieren]],"")</f>
        <v/>
      </c>
      <c r="HJ140" s="160" t="str">
        <f>IF(Tbl.Kosten[[#This Row],[Pnr.]]=HJ$7,Tbl.Kosten[[#This Row],[Te financieren]],"")</f>
        <v/>
      </c>
      <c r="HK140" s="160" t="str">
        <f>IF(Tbl.Kosten[[#This Row],[Pnr.]]=HK$7,Tbl.Kosten[[#This Row],[Te financieren]],"")</f>
        <v/>
      </c>
      <c r="HL140" s="160" t="str">
        <f>IF(Tbl.Kosten[[#This Row],[Pnr.]]=HL$7,Tbl.Kosten[[#This Row],[Te financieren]],"")</f>
        <v/>
      </c>
      <c r="HM140" s="160" t="str">
        <f>IF(Tbl.Kosten[[#This Row],[Pnr.]]=HM$7,Tbl.Kosten[[#This Row],[Te financieren]],"")</f>
        <v/>
      </c>
      <c r="HN140" s="160" t="str">
        <f>IF(Tbl.Kosten[[#This Row],[Pnr.]]=HN$7,Tbl.Kosten[[#This Row],[Te financieren]],"")</f>
        <v/>
      </c>
      <c r="HO140" s="160" t="str">
        <f>IF(Tbl.Kosten[[#This Row],[Pnr.]]=HO$7,Tbl.Kosten[[#This Row],[Te financieren]],"")</f>
        <v/>
      </c>
      <c r="HP140" s="160" t="str">
        <f>IF(Tbl.Kosten[[#This Row],[Pnr.]]=HP$7,Tbl.Kosten[[#This Row],[Te financieren]],"")</f>
        <v/>
      </c>
      <c r="HQ140" s="160" t="str">
        <f>IF(Tbl.Kosten[[#This Row],[Pnr.]]=HQ$7,Tbl.Kosten[[#This Row],[Te financieren]],"")</f>
        <v/>
      </c>
      <c r="HR140" s="160" t="str">
        <f>IF(Tbl.Kosten[[#This Row],[Pnr.]]=HR$7,Tbl.Kosten[[#This Row],[Te financieren]],"")</f>
        <v/>
      </c>
      <c r="HS140" s="160" t="str">
        <f>IF(Tbl.Kosten[[#This Row],[Pnr.]]=HS$7,Tbl.Kosten[[#This Row],[Te financieren]],"")</f>
        <v/>
      </c>
      <c r="HT140" s="160" t="str">
        <f>IF(Tbl.Kosten[[#This Row],[Pnr.]]=HT$7,Tbl.Kosten[[#This Row],[Te financieren]],"")</f>
        <v/>
      </c>
      <c r="HU140" s="160" t="str">
        <f>IF(Tbl.Kosten[[#This Row],[Pnr.]]=HU$7,Tbl.Kosten[[#This Row],[Te financieren]],"")</f>
        <v/>
      </c>
      <c r="HV140" s="160" t="str">
        <f>IF(Tbl.Kosten[[#This Row],[Pnr.]]=HV$7,Tbl.Kosten[[#This Row],[Te financieren]],"")</f>
        <v/>
      </c>
      <c r="HW140" s="160" t="str">
        <f>IF(Tbl.Kosten[[#This Row],[Pnr.]]=HW$7,Tbl.Kosten[[#This Row],[Te financieren]],"")</f>
        <v/>
      </c>
    </row>
    <row r="141" spans="2:231" x14ac:dyDescent="0.3">
      <c r="B141" s="144"/>
      <c r="C141" s="147"/>
      <c r="D141" s="146"/>
      <c r="E141" s="147"/>
      <c r="F141" s="145"/>
      <c r="G141" s="11" t="str">
        <f>IF(Tbl.Kosten[[#This Row],[Medewerker e/o 
functie]]&lt;&gt;"",_xlfn.XLOOKUP(Tbl.Kosten[[#This Row],[Medewerker e/o 
functie]],Tbl.Uurtarief[Medewerker en/of functie],Tbl.Uurtarief[Uurtarief],"",0,1),"")</f>
        <v/>
      </c>
      <c r="H141" s="121">
        <f>IFERROR(Tbl.Kosten[[#This Row],[Uren]]*Tbl.Kosten[[#This Row],[Uurtarief]],0)</f>
        <v>0</v>
      </c>
      <c r="I141" s="119" t="str">
        <f>IF(Tbl.Kosten[[#This Row],[Subtotaal uren]]&lt;&gt;0,_xlfn.XLOOKUP(Tbl.Kosten[[#This Row],[Medewerker e/o 
functie]],Tbl.Uurtarief[Medewerker en/of functie],Tbl.Uurtarief[Kostensoort arbeid],"",0,1),"")</f>
        <v/>
      </c>
      <c r="J141" s="147"/>
      <c r="K141" s="145"/>
      <c r="L141" s="149" t="str">
        <f>IF(Tbl.Kosten[[#This Row],[Activum]]&lt;&gt;"",_xlfn.XLOOKUP(Tbl.Kosten[[#This Row],[Activum]],Tbl.Afschrijvingskosten[Activum],Tbl.Afschrijvingskosten[Tarief per afschrijvings-eenheid],"",0,1),"")</f>
        <v/>
      </c>
      <c r="M141" s="122">
        <f>IFERROR(Tbl.Kosten[[#This Row],[Een-
heden]]*Tbl.Kosten[[#This Row],[Afschrijvings-
tarief]],0)</f>
        <v>0</v>
      </c>
      <c r="N141" s="122" t="str">
        <f>IF(Tbl.Kosten[[#This Row],[Subtotaal afschrijving]]&lt;&gt;0,Lijsten!A139,"")</f>
        <v/>
      </c>
      <c r="O141" s="150"/>
      <c r="P141" s="145"/>
      <c r="Q141" s="148"/>
      <c r="R141" s="122">
        <f>IFERROR(Tbl.Kosten[[#This Row],[Aantal]]*Tbl.Kosten[[#This Row],[Tarief]],0)</f>
        <v>0</v>
      </c>
      <c r="S141" s="8">
        <f>IFERROR(Tbl.Kosten[[#This Row],[Subtotaal overige kosten]]+Tbl.Kosten[[#This Row],[Subtotaal uren]]+Tbl.Kosten[[#This Row],[Subtotaal afschrijving]],0)</f>
        <v>0</v>
      </c>
      <c r="T141" s="8">
        <f>IFERROR(Tbl.Kosten[[#This Row],[Totaal kosten]]*Tbl.Kosten[[#This Row],[Subsidie%]],0)</f>
        <v>0</v>
      </c>
      <c r="U141" s="4" t="str" cm="1">
        <f t="array" ref="U141">IFERROR(_xlfn.IFS(Tbl.Kosten[[#This Row],[Subtotaal uren]]&lt;&gt;0,Tbl.Kosten[[#This Row],[Kostensoort arbeid]],Tbl.Kosten[[#This Row],[Subtotaal afschrijving]]&lt;&gt;0,Tbl.Kosten[[#This Row],[Kostensoort afschrijving]],Tbl.Kosten[[#This Row],[Subtotaal overige kosten]]&lt;&gt;0,Tbl.Kosten[[#This Row],[Kostensoort overig]]),"")</f>
        <v/>
      </c>
      <c r="V141" s="4" t="str">
        <f>IFERROR(_xlfn.XLOOKUP(Tbl.Kosten[[#This Row],[Activiteitencode]],Tbl.Activiteiten[Activiteitcode],Tbl.Activiteiten[Werkpakketcode],"",0,1),"")</f>
        <v/>
      </c>
      <c r="W141" s="4" t="str">
        <f>IFERROR(_xlfn.XLOOKUP(Tbl.Kosten[[#This Row],[Werkpakketcode]],Tbl.Werkpakketten[Werkpakketcode],Tbl.Werkpakketten[Subsidiabele activiteit],"",0,1),"")</f>
        <v/>
      </c>
      <c r="X141" s="12">
        <f>IFERROR(_xlfn.XLOOKUP(Tbl.Kosten[[#This Row],[Sanr.]],Tbl.Subsidiehoogte[SAnr.],Tbl.Subsidiehoogte[Sub. Percentage],0,0,1),0)</f>
        <v>0</v>
      </c>
      <c r="Y141" s="154" t="str">
        <f>IFERROR(_xlfn.XLOOKUP(Tbl.Kosten[[#This Row],[Partnercode]],Tbl.Projectpartners[Partnercode],Tbl.Projectpartners[PNr.],"",0,1),"")</f>
        <v>P1</v>
      </c>
      <c r="Z141" s="158">
        <f>IF(Tbl.Kosten[[#This Row],[Pnr.]]=Z$7,Tbl.Kosten[[#This Row],[Totaal kosten]],"")</f>
        <v>0</v>
      </c>
      <c r="AA141" s="158" t="str">
        <f>IF(Tbl.Kosten[[#This Row],[Pnr.]]=AA$7,Tbl.Kosten[[#This Row],[Totaal kosten]],"")</f>
        <v/>
      </c>
      <c r="AB141" s="158" t="str">
        <f>IF(Tbl.Kosten[[#This Row],[Pnr.]]=AB$7,Tbl.Kosten[[#This Row],[Totaal kosten]],"")</f>
        <v/>
      </c>
      <c r="AC141" s="158" t="str">
        <f>IF(Tbl.Kosten[[#This Row],[Pnr.]]=AC$7,Tbl.Kosten[[#This Row],[Totaal kosten]],"")</f>
        <v/>
      </c>
      <c r="AD141" s="158" t="str">
        <f>IF(Tbl.Kosten[[#This Row],[Pnr.]]=AD$7,Tbl.Kosten[[#This Row],[Totaal kosten]],"")</f>
        <v/>
      </c>
      <c r="AE141" s="158" t="str">
        <f>IF(Tbl.Kosten[[#This Row],[Pnr.]]=AE$7,Tbl.Kosten[[#This Row],[Totaal kosten]],"")</f>
        <v/>
      </c>
      <c r="AF141" s="158" t="str">
        <f>IF(Tbl.Kosten[[#This Row],[Pnr.]]=AF$7,Tbl.Kosten[[#This Row],[Totaal kosten]],"")</f>
        <v/>
      </c>
      <c r="AG141" s="158" t="str">
        <f>IF(Tbl.Kosten[[#This Row],[Pnr.]]=AG$7,Tbl.Kosten[[#This Row],[Totaal kosten]],"")</f>
        <v/>
      </c>
      <c r="AH141" s="158" t="str">
        <f>IF(Tbl.Kosten[[#This Row],[Pnr.]]=AH$7,Tbl.Kosten[[#This Row],[Totaal kosten]],"")</f>
        <v/>
      </c>
      <c r="AI141" s="158" t="str">
        <f>IF(Tbl.Kosten[[#This Row],[Pnr.]]=AI$7,Tbl.Kosten[[#This Row],[Totaal kosten]],"")</f>
        <v/>
      </c>
      <c r="AJ141" s="158" t="str">
        <f>IF(Tbl.Kosten[[#This Row],[Pnr.]]=AJ$7,Tbl.Kosten[[#This Row],[Totaal kosten]],"")</f>
        <v/>
      </c>
      <c r="AK141" s="158" t="str">
        <f>IF(Tbl.Kosten[[#This Row],[Pnr.]]=AK$7,Tbl.Kosten[[#This Row],[Totaal kosten]],"")</f>
        <v/>
      </c>
      <c r="AL141" s="158" t="str">
        <f>IF(Tbl.Kosten[[#This Row],[Pnr.]]=AL$7,Tbl.Kosten[[#This Row],[Totaal kosten]],"")</f>
        <v/>
      </c>
      <c r="AM141" s="158" t="str">
        <f>IF(Tbl.Kosten[[#This Row],[Pnr.]]=AM$7,Tbl.Kosten[[#This Row],[Totaal kosten]],"")</f>
        <v/>
      </c>
      <c r="AN141" s="158" t="str">
        <f>IF(Tbl.Kosten[[#This Row],[Pnr.]]=AN$7,Tbl.Kosten[[#This Row],[Totaal kosten]],"")</f>
        <v/>
      </c>
      <c r="AO141" s="158" t="str">
        <f>IF(Tbl.Kosten[[#This Row],[Pnr.]]=AO$7,Tbl.Kosten[[#This Row],[Totaal kosten]],"")</f>
        <v/>
      </c>
      <c r="AP141" s="158" t="str">
        <f>IF(Tbl.Kosten[[#This Row],[Pnr.]]=AP$7,Tbl.Kosten[[#This Row],[Totaal kosten]],"")</f>
        <v/>
      </c>
      <c r="AQ141" s="158" t="str">
        <f>IF(Tbl.Kosten[[#This Row],[Pnr.]]=AQ$7,Tbl.Kosten[[#This Row],[Totaal kosten]],"")</f>
        <v/>
      </c>
      <c r="AR141" s="158" t="str">
        <f>IF(Tbl.Kosten[[#This Row],[Pnr.]]=AR$7,Tbl.Kosten[[#This Row],[Totaal kosten]],"")</f>
        <v/>
      </c>
      <c r="AS141" s="158" t="str">
        <f>IF(Tbl.Kosten[[#This Row],[Pnr.]]=AS$7,Tbl.Kosten[[#This Row],[Totaal kosten]],"")</f>
        <v/>
      </c>
      <c r="AT141" s="158" t="str">
        <f>IF(Tbl.Kosten[[#This Row],[Pnr.]]=AT$7,Tbl.Kosten[[#This Row],[Totaal kosten]],"")</f>
        <v/>
      </c>
      <c r="AU141" s="158" t="str">
        <f>IF(Tbl.Kosten[[#This Row],[Pnr.]]=AU$7,Tbl.Kosten[[#This Row],[Totaal kosten]],"")</f>
        <v/>
      </c>
      <c r="AV141" s="158" t="str">
        <f>IF(Tbl.Kosten[[#This Row],[Pnr.]]=AV$7,Tbl.Kosten[[#This Row],[Totaal kosten]],"")</f>
        <v/>
      </c>
      <c r="AW141" s="158" t="str">
        <f>IF(Tbl.Kosten[[#This Row],[Pnr.]]=AW$7,Tbl.Kosten[[#This Row],[Totaal kosten]],"")</f>
        <v/>
      </c>
      <c r="AX141" s="158" t="str">
        <f>IF(Tbl.Kosten[[#This Row],[Pnr.]]=AX$7,Tbl.Kosten[[#This Row],[Totaal kosten]],"")</f>
        <v/>
      </c>
      <c r="AY141" s="158" t="str">
        <f>IF(Tbl.Kosten[[#This Row],[Pnr.]]=AY$7,Tbl.Kosten[[#This Row],[Totaal kosten]],"")</f>
        <v/>
      </c>
      <c r="AZ141" s="158" t="str">
        <f>IF(Tbl.Kosten[[#This Row],[Pnr.]]=AZ$7,Tbl.Kosten[[#This Row],[Totaal kosten]],"")</f>
        <v/>
      </c>
      <c r="BA141" s="158" t="str">
        <f>IF(Tbl.Kosten[[#This Row],[Pnr.]]=BA$7,Tbl.Kosten[[#This Row],[Totaal kosten]],"")</f>
        <v/>
      </c>
      <c r="BB141" s="158" t="str">
        <f>IF(Tbl.Kosten[[#This Row],[Pnr.]]=BB$7,Tbl.Kosten[[#This Row],[Totaal kosten]],"")</f>
        <v/>
      </c>
      <c r="BC141" s="158" t="str">
        <f>IF(Tbl.Kosten[[#This Row],[Pnr.]]=BC$7,Tbl.Kosten[[#This Row],[Totaal kosten]],"")</f>
        <v/>
      </c>
      <c r="BD141" s="158" t="str">
        <f>IF(Tbl.Kosten[[#This Row],[Pnr.]]=BD$7,Tbl.Kosten[[#This Row],[Totaal kosten]],"")</f>
        <v/>
      </c>
      <c r="BE141" s="158" t="str">
        <f>IF(Tbl.Kosten[[#This Row],[Pnr.]]=BE$7,Tbl.Kosten[[#This Row],[Totaal kosten]],"")</f>
        <v/>
      </c>
      <c r="BF141" s="158" t="str">
        <f>IF(Tbl.Kosten[[#This Row],[Pnr.]]=BF$7,Tbl.Kosten[[#This Row],[Totaal kosten]],"")</f>
        <v/>
      </c>
      <c r="BG141" s="158" t="str">
        <f>IF(Tbl.Kosten[[#This Row],[Pnr.]]=BG$7,Tbl.Kosten[[#This Row],[Totaal kosten]],"")</f>
        <v/>
      </c>
      <c r="BH141" s="158" t="str">
        <f>IF(Tbl.Kosten[[#This Row],[Pnr.]]=BH$7,Tbl.Kosten[[#This Row],[Totaal kosten]],"")</f>
        <v/>
      </c>
      <c r="BI141" s="158" t="str">
        <f>IF(Tbl.Kosten[[#This Row],[Pnr.]]=BI$7,Tbl.Kosten[[#This Row],[Totaal kosten]],"")</f>
        <v/>
      </c>
      <c r="BJ141" s="158" t="str">
        <f>IF(Tbl.Kosten[[#This Row],[Pnr.]]=BJ$7,Tbl.Kosten[[#This Row],[Totaal kosten]],"")</f>
        <v/>
      </c>
      <c r="BK141" s="158" t="str">
        <f>IF(Tbl.Kosten[[#This Row],[Pnr.]]=BK$7,Tbl.Kosten[[#This Row],[Totaal kosten]],"")</f>
        <v/>
      </c>
      <c r="BL141" s="158" t="str">
        <f>IF(Tbl.Kosten[[#This Row],[Pnr.]]=BL$7,Tbl.Kosten[[#This Row],[Totaal kosten]],"")</f>
        <v/>
      </c>
      <c r="BM141" s="158" t="str">
        <f>IF(Tbl.Kosten[[#This Row],[Pnr.]]=BM$7,Tbl.Kosten[[#This Row],[Totaal kosten]],"")</f>
        <v/>
      </c>
      <c r="BN141" s="158" t="str">
        <f>IF(Tbl.Kosten[[#This Row],[Pnr.]]=BN$7,Tbl.Kosten[[#This Row],[Totaal kosten]],"")</f>
        <v/>
      </c>
      <c r="BO141" s="158" t="str">
        <f>IF(Tbl.Kosten[[#This Row],[Pnr.]]=BO$7,Tbl.Kosten[[#This Row],[Totaal kosten]],"")</f>
        <v/>
      </c>
      <c r="BP141" s="158" t="str">
        <f>IF(Tbl.Kosten[[#This Row],[Pnr.]]=BP$7,Tbl.Kosten[[#This Row],[Totaal kosten]],"")</f>
        <v/>
      </c>
      <c r="BQ141" s="158" t="str">
        <f>IF(Tbl.Kosten[[#This Row],[Pnr.]]=BQ$7,Tbl.Kosten[[#This Row],[Totaal kosten]],"")</f>
        <v/>
      </c>
      <c r="BR141" s="158" t="str">
        <f>IF(Tbl.Kosten[[#This Row],[Pnr.]]=BR$7,Tbl.Kosten[[#This Row],[Totaal kosten]],"")</f>
        <v/>
      </c>
      <c r="BS141" s="158" t="str">
        <f>IF(Tbl.Kosten[[#This Row],[Pnr.]]=BS$7,Tbl.Kosten[[#This Row],[Totaal kosten]],"")</f>
        <v/>
      </c>
      <c r="BT141" s="158" t="str">
        <f>IF(Tbl.Kosten[[#This Row],[Pnr.]]=BT$7,Tbl.Kosten[[#This Row],[Totaal kosten]],"")</f>
        <v/>
      </c>
      <c r="BU141" s="158" t="str">
        <f>IF(Tbl.Kosten[[#This Row],[Pnr.]]=BU$7,Tbl.Kosten[[#This Row],[Totaal kosten]],"")</f>
        <v/>
      </c>
      <c r="BV141" s="158" t="str">
        <f>IF(Tbl.Kosten[[#This Row],[Pnr.]]=BV$7,Tbl.Kosten[[#This Row],[Totaal kosten]],"")</f>
        <v/>
      </c>
      <c r="BW141" s="158" t="str">
        <f>IF(Tbl.Kosten[[#This Row],[Pnr.]]=BW$7,Tbl.Kosten[[#This Row],[Totaal kosten]],"")</f>
        <v/>
      </c>
      <c r="BX141" s="158" t="str">
        <f>IFERROR(_xlfn.XLOOKUP(Tbl.Kosten[[#This Row],[Werkpakketcode]],Tbl.Werkpakketten[Werkpakketcode],Tbl.Werkpakketten[WPnr.],"",0,1),"")</f>
        <v/>
      </c>
      <c r="BY141" s="158" t="str">
        <f>IF(Tbl.Kosten[[#This Row],[WPnr.]]=BY$7,Tbl.Kosten[[#This Row],[Totaal kosten]],"")</f>
        <v/>
      </c>
      <c r="BZ141" s="158" t="str">
        <f>IF(Tbl.Kosten[[#This Row],[WPnr.]]=BZ$7,Tbl.Kosten[[#This Row],[Totaal kosten]],"")</f>
        <v/>
      </c>
      <c r="CA141" s="158" t="str">
        <f>IF(Tbl.Kosten[[#This Row],[WPnr.]]=CA$7,Tbl.Kosten[[#This Row],[Totaal kosten]],"")</f>
        <v/>
      </c>
      <c r="CB141" s="158" t="str">
        <f>IF(Tbl.Kosten[[#This Row],[WPnr.]]=CB$7,Tbl.Kosten[[#This Row],[Totaal kosten]],"")</f>
        <v/>
      </c>
      <c r="CC141" s="158" t="str">
        <f>IF(Tbl.Kosten[[#This Row],[WPnr.]]=CC$7,Tbl.Kosten[[#This Row],[Totaal kosten]],"")</f>
        <v/>
      </c>
      <c r="CD141" s="158" t="str">
        <f>IF(Tbl.Kosten[[#This Row],[WPnr.]]=CD$7,Tbl.Kosten[[#This Row],[Totaal kosten]],"")</f>
        <v/>
      </c>
      <c r="CE141" s="158" t="str">
        <f>IF(Tbl.Kosten[[#This Row],[WPnr.]]=CE$7,Tbl.Kosten[[#This Row],[Totaal kosten]],"")</f>
        <v/>
      </c>
      <c r="CF141" s="158" t="str">
        <f>IF(Tbl.Kosten[[#This Row],[WPnr.]]=CF$7,Tbl.Kosten[[#This Row],[Totaal kosten]],"")</f>
        <v/>
      </c>
      <c r="CG141" s="158" t="str">
        <f>IF(Tbl.Kosten[[#This Row],[WPnr.]]=CG$7,Tbl.Kosten[[#This Row],[Totaal kosten]],"")</f>
        <v/>
      </c>
      <c r="CH141" s="158" t="str">
        <f>IF(Tbl.Kosten[[#This Row],[WPnr.]]=CH$7,Tbl.Kosten[[#This Row],[Totaal kosten]],"")</f>
        <v/>
      </c>
      <c r="CI141" s="158" t="str">
        <f>IF(Tbl.Kosten[[#This Row],[WPnr.]]=CI$7,Tbl.Kosten[[#This Row],[Totaal kosten]],"")</f>
        <v/>
      </c>
      <c r="CJ141" s="158" t="str">
        <f>IF(Tbl.Kosten[[#This Row],[WPnr.]]=CJ$7,Tbl.Kosten[[#This Row],[Totaal kosten]],"")</f>
        <v/>
      </c>
      <c r="CK141" s="158" t="str">
        <f>IF(Tbl.Kosten[[#This Row],[WPnr.]]=CK$7,Tbl.Kosten[[#This Row],[Totaal kosten]],"")</f>
        <v/>
      </c>
      <c r="CL141" s="158" t="str">
        <f>IF(Tbl.Kosten[[#This Row],[WPnr.]]=CL$7,Tbl.Kosten[[#This Row],[Totaal kosten]],"")</f>
        <v/>
      </c>
      <c r="CM141" s="158" t="str">
        <f>IF(Tbl.Kosten[[#This Row],[WPnr.]]=CM$7,Tbl.Kosten[[#This Row],[Totaal kosten]],"")</f>
        <v/>
      </c>
      <c r="CN141" s="158" t="str">
        <f>IF(Tbl.Kosten[[#This Row],[WPnr.]]=CN$7,Tbl.Kosten[[#This Row],[Totaal kosten]],"")</f>
        <v/>
      </c>
      <c r="CO141" s="158" t="str">
        <f>IF(Tbl.Kosten[[#This Row],[WPnr.]]=CO$7,Tbl.Kosten[[#This Row],[Totaal kosten]],"")</f>
        <v/>
      </c>
      <c r="CP141" s="158" t="str">
        <f>IF(Tbl.Kosten[[#This Row],[WPnr.]]=CP$7,Tbl.Kosten[[#This Row],[Totaal kosten]],"")</f>
        <v/>
      </c>
      <c r="CQ141" s="158" t="str">
        <f>IF(Tbl.Kosten[[#This Row],[WPnr.]]=CQ$7,Tbl.Kosten[[#This Row],[Totaal kosten]],"")</f>
        <v/>
      </c>
      <c r="CR141" s="158" t="str">
        <f>IF(Tbl.Kosten[[#This Row],[WPnr.]]=CR$7,Tbl.Kosten[[#This Row],[Totaal kosten]],"")</f>
        <v/>
      </c>
      <c r="CS141" s="158" t="str">
        <f>IF(Tbl.Kosten[[#This Row],[WPnr.]]=CS$7,Tbl.Kosten[[#This Row],[Totaal kosten]],"")</f>
        <v/>
      </c>
      <c r="CT141" s="158" t="str">
        <f>IF(Tbl.Kosten[[#This Row],[WPnr.]]=CT$7,Tbl.Kosten[[#This Row],[Totaal kosten]],"")</f>
        <v/>
      </c>
      <c r="CU141" s="158" t="str">
        <f>IF(Tbl.Kosten[[#This Row],[WPnr.]]=CU$7,Tbl.Kosten[[#This Row],[Totaal kosten]],"")</f>
        <v/>
      </c>
      <c r="CV141" s="158" t="str">
        <f>IF(Tbl.Kosten[[#This Row],[WPnr.]]=CV$7,Tbl.Kosten[[#This Row],[Totaal kosten]],"")</f>
        <v/>
      </c>
      <c r="CW141" s="158" t="str">
        <f>IF(Tbl.Kosten[[#This Row],[WPnr.]]=CW$7,Tbl.Kosten[[#This Row],[Totaal kosten]],"")</f>
        <v/>
      </c>
      <c r="CX141" s="158" t="str">
        <f>IF(Tbl.Kosten[[#This Row],[WPnr.]]=CX$7,Tbl.Kosten[[#This Row],[Totaal kosten]],"")</f>
        <v/>
      </c>
      <c r="CY141" s="158" t="str">
        <f>IF(Tbl.Kosten[[#This Row],[WPnr.]]=CY$7,Tbl.Kosten[[#This Row],[Totaal kosten]],"")</f>
        <v/>
      </c>
      <c r="CZ141" s="158" t="str">
        <f>IF(Tbl.Kosten[[#This Row],[WPnr.]]=CZ$7,Tbl.Kosten[[#This Row],[Totaal kosten]],"")</f>
        <v/>
      </c>
      <c r="DA141" s="158" t="str">
        <f>IF(Tbl.Kosten[[#This Row],[WPnr.]]=DA$7,Tbl.Kosten[[#This Row],[Totaal kosten]],"")</f>
        <v/>
      </c>
      <c r="DB141" s="158" t="str">
        <f>IF(Tbl.Kosten[[#This Row],[WPnr.]]=DB$7,Tbl.Kosten[[#This Row],[Totaal kosten]],"")</f>
        <v/>
      </c>
      <c r="DC141" s="158" t="str">
        <f>IF(Tbl.Kosten[[#This Row],[WPnr.]]=DC$7,Tbl.Kosten[[#This Row],[Totaal kosten]],"")</f>
        <v/>
      </c>
      <c r="DD141" s="158" t="str">
        <f>IF(Tbl.Kosten[[#This Row],[WPnr.]]=DD$7,Tbl.Kosten[[#This Row],[Totaal kosten]],"")</f>
        <v/>
      </c>
      <c r="DE141" s="158" t="str">
        <f>IF(Tbl.Kosten[[#This Row],[WPnr.]]=DE$7,Tbl.Kosten[[#This Row],[Totaal kosten]],"")</f>
        <v/>
      </c>
      <c r="DF141" s="158" t="str">
        <f>IF(Tbl.Kosten[[#This Row],[WPnr.]]=DF$7,Tbl.Kosten[[#This Row],[Totaal kosten]],"")</f>
        <v/>
      </c>
      <c r="DG141" s="158" t="str">
        <f>IF(Tbl.Kosten[[#This Row],[WPnr.]]=DG$7,Tbl.Kosten[[#This Row],[Totaal kosten]],"")</f>
        <v/>
      </c>
      <c r="DH141" s="158" t="str">
        <f>IF(Tbl.Kosten[[#This Row],[WPnr.]]=DH$7,Tbl.Kosten[[#This Row],[Totaal kosten]],"")</f>
        <v/>
      </c>
      <c r="DI141" s="158" t="str">
        <f>IF(Tbl.Kosten[[#This Row],[WPnr.]]=DI$7,Tbl.Kosten[[#This Row],[Totaal kosten]],"")</f>
        <v/>
      </c>
      <c r="DJ141" s="158" t="str">
        <f>IF(Tbl.Kosten[[#This Row],[WPnr.]]=DJ$7,Tbl.Kosten[[#This Row],[Totaal kosten]],"")</f>
        <v/>
      </c>
      <c r="DK141" s="158" t="str">
        <f>IF(Tbl.Kosten[[#This Row],[WPnr.]]=DK$7,Tbl.Kosten[[#This Row],[Totaal kosten]],"")</f>
        <v/>
      </c>
      <c r="DL141" s="158" t="str">
        <f>IF(Tbl.Kosten[[#This Row],[WPnr.]]=DL$7,Tbl.Kosten[[#This Row],[Totaal kosten]],"")</f>
        <v/>
      </c>
      <c r="DM141" s="158" t="str">
        <f>IF(Tbl.Kosten[[#This Row],[WPnr.]]=DM$7,Tbl.Kosten[[#This Row],[Totaal kosten]],"")</f>
        <v/>
      </c>
      <c r="DN141" s="158" t="str">
        <f>IF(Tbl.Kosten[[#This Row],[WPnr.]]=DN$7,Tbl.Kosten[[#This Row],[Totaal kosten]],"")</f>
        <v/>
      </c>
      <c r="DO141" s="158" t="str">
        <f>IF(Tbl.Kosten[[#This Row],[WPnr.]]=DO$7,Tbl.Kosten[[#This Row],[Totaal kosten]],"")</f>
        <v/>
      </c>
      <c r="DP141" s="158" t="str">
        <f>IF(Tbl.Kosten[[#This Row],[WPnr.]]=DP$7,Tbl.Kosten[[#This Row],[Totaal kosten]],"")</f>
        <v/>
      </c>
      <c r="DQ141" s="158" t="str">
        <f>IF(Tbl.Kosten[[#This Row],[WPnr.]]=DQ$7,Tbl.Kosten[[#This Row],[Totaal kosten]],"")</f>
        <v/>
      </c>
      <c r="DR141" s="158" t="str">
        <f>IF(Tbl.Kosten[[#This Row],[WPnr.]]=DR$7,Tbl.Kosten[[#This Row],[Totaal kosten]],"")</f>
        <v/>
      </c>
      <c r="DS141" s="158" t="str">
        <f>IF(Tbl.Kosten[[#This Row],[WPnr.]]=DS$7,Tbl.Kosten[[#This Row],[Totaal kosten]],"")</f>
        <v/>
      </c>
      <c r="DT141" s="158" t="str">
        <f>IF(Tbl.Kosten[[#This Row],[WPnr.]]=DT$7,Tbl.Kosten[[#This Row],[Totaal kosten]],"")</f>
        <v/>
      </c>
      <c r="DU141" s="158" t="str">
        <f>IF(Tbl.Kosten[[#This Row],[WPnr.]]=DU$7,Tbl.Kosten[[#This Row],[Totaal kosten]],"")</f>
        <v/>
      </c>
      <c r="DV141" s="158" t="str">
        <f>IF(Tbl.Kosten[[#This Row],[WPnr.]]=DV$7,Tbl.Kosten[[#This Row],[Totaal kosten]],"")</f>
        <v/>
      </c>
      <c r="DW141" s="160" t="str">
        <f>IFERROR(_xlfn.XLOOKUP(Tbl.Kosten[[#This Row],[Kostensoort]],Tbl.Kostensoorten[Kostensoorten],Tbl.Kostensoorten[KSnr.],"",0,1),"")</f>
        <v/>
      </c>
      <c r="DX141" s="160" t="str">
        <f>IF(Tbl.Kosten[[#This Row],[KSnr.]]=DX$7,Tbl.Kosten[[#This Row],[Totaal kosten]],"")</f>
        <v/>
      </c>
      <c r="DY141" s="160" t="str">
        <f>IF(Tbl.Kosten[[#This Row],[KSnr.]]=DY$7,Tbl.Kosten[[#This Row],[Totaal kosten]],"")</f>
        <v/>
      </c>
      <c r="DZ141" s="160" t="str">
        <f>IF(Tbl.Kosten[[#This Row],[KSnr.]]=DZ$7,Tbl.Kosten[[#This Row],[Totaal kosten]],"")</f>
        <v/>
      </c>
      <c r="EA141" s="160" t="str">
        <f>IF(Tbl.Kosten[[#This Row],[KSnr.]]=EA$7,Tbl.Kosten[[#This Row],[Totaal kosten]],"")</f>
        <v/>
      </c>
      <c r="EB141" s="160" t="str">
        <f>IF(Tbl.Kosten[[#This Row],[KSnr.]]=EB$7,Tbl.Kosten[[#This Row],[Totaal kosten]],"")</f>
        <v/>
      </c>
      <c r="EC141" s="160" t="str">
        <f>IF(Tbl.Kosten[[#This Row],[KSnr.]]=EC$7,Tbl.Kosten[[#This Row],[Totaal kosten]],"")</f>
        <v/>
      </c>
      <c r="ED141" s="160" t="str">
        <f>IF(Tbl.Kosten[[#This Row],[KSnr.]]=ED$7,Tbl.Kosten[[#This Row],[Totaal kosten]],"")</f>
        <v/>
      </c>
      <c r="EE141" s="160" t="str">
        <f>IF(Tbl.Kosten[[#This Row],[KSnr.]]=EE$7,Tbl.Kosten[[#This Row],[Totaal kosten]],"")</f>
        <v/>
      </c>
      <c r="EF141" s="160" t="str">
        <f>IF(Tbl.Kosten[[#This Row],[KSnr.]]=EF$7,Tbl.Kosten[[#This Row],[Totaal kosten]],"")</f>
        <v/>
      </c>
      <c r="EG141" s="160" t="str">
        <f>IF(Tbl.Kosten[[#This Row],[KSnr.]]=EG$7,Tbl.Kosten[[#This Row],[Totaal kosten]],"")</f>
        <v/>
      </c>
      <c r="EH141" s="160" t="str">
        <f>IF(Tbl.Kosten[[#This Row],[KSnr.]]=EH$7,Tbl.Kosten[[#This Row],[Totaal kosten]],"")</f>
        <v/>
      </c>
      <c r="EI141" s="160" t="str">
        <f>IF(Tbl.Kosten[[#This Row],[KSnr.]]=EI$7,Tbl.Kosten[[#This Row],[Totaal kosten]],"")</f>
        <v/>
      </c>
      <c r="EJ141" s="160" t="str">
        <f>IF(Tbl.Kosten[[#This Row],[KSnr.]]=EJ$7,Tbl.Kosten[[#This Row],[Totaal kosten]],"")</f>
        <v/>
      </c>
      <c r="EK141" s="160" t="str">
        <f>IF(Tbl.Kosten[[#This Row],[KSnr.]]=EK$7,Tbl.Kosten[[#This Row],[Totaal kosten]],"")</f>
        <v/>
      </c>
      <c r="EL141" s="160" t="str">
        <f>IF(Tbl.Kosten[[#This Row],[KSnr.]]=EL$7,Tbl.Kosten[[#This Row],[Totaal kosten]],"")</f>
        <v/>
      </c>
      <c r="EM141" s="160" t="str">
        <f>IF(Tbl.Kosten[[#This Row],[KSnr.]]=EM$7,Tbl.Kosten[[#This Row],[Totaal kosten]],"")</f>
        <v/>
      </c>
      <c r="EN141" s="160" t="str">
        <f>IF(Tbl.Kosten[[#This Row],[KSnr.]]=EN$7,Tbl.Kosten[[#This Row],[Totaal kosten]],"")</f>
        <v/>
      </c>
      <c r="EO141" s="160" t="str">
        <f>IF(Tbl.Kosten[[#This Row],[KSnr.]]=EO$7,Tbl.Kosten[[#This Row],[Totaal kosten]],"")</f>
        <v/>
      </c>
      <c r="EP141" s="160" t="str">
        <f>IF(Tbl.Kosten[[#This Row],[KSnr.]]=EP$7,Tbl.Kosten[[#This Row],[Totaal kosten]],"")</f>
        <v/>
      </c>
      <c r="EQ141" s="160" t="str">
        <f>IF(Tbl.Kosten[[#This Row],[KSnr.]]=EQ$7,Tbl.Kosten[[#This Row],[Totaal kosten]],"")</f>
        <v/>
      </c>
      <c r="ER141" s="154" t="str">
        <f>IFERROR(_xlfn.XLOOKUP(Tbl.Kosten[[#This Row],[Subsidieactiviteit]],Tbl.Subsidiehoogte[Subsidieactiviteit],Tbl.Subsidiehoogte[SAnr.],"",0,1),"")</f>
        <v/>
      </c>
      <c r="ES141" s="160" t="str">
        <f>IF(Tbl.Kosten[[#This Row],[Sanr.]]=ES$7,Tbl.Kosten[[#This Row],[Totaal kosten]],"")</f>
        <v/>
      </c>
      <c r="ET141" s="160" t="str">
        <f>IF(Tbl.Kosten[[#This Row],[Sanr.]]=ET$7,Tbl.Kosten[[#This Row],[Totaal kosten]],"")</f>
        <v/>
      </c>
      <c r="EU141" s="160" t="str">
        <f>IF(Tbl.Kosten[[#This Row],[Sanr.]]=EU$7,Tbl.Kosten[[#This Row],[Totaal kosten]],"")</f>
        <v/>
      </c>
      <c r="EV141" s="160" t="str">
        <f>IF(Tbl.Kosten[[#This Row],[Sanr.]]=EV$7,Tbl.Kosten[[#This Row],[Totaal kosten]],"")</f>
        <v/>
      </c>
      <c r="EW141" s="160" t="str">
        <f>IF(Tbl.Kosten[[#This Row],[Sanr.]]=EW$7,Tbl.Kosten[[#This Row],[Totaal kosten]],"")</f>
        <v/>
      </c>
      <c r="EX141" s="160" t="str">
        <f>IF(Tbl.Kosten[[#This Row],[Sanr.]]=EX$7,Tbl.Kosten[[#This Row],[Totaal kosten]],"")</f>
        <v/>
      </c>
      <c r="EY141" s="160" t="str">
        <f>IF(Tbl.Kosten[[#This Row],[Sanr.]]=EY$7,Tbl.Kosten[[#This Row],[Totaal kosten]],"")</f>
        <v/>
      </c>
      <c r="EZ141" s="160" t="str">
        <f>IF(Tbl.Kosten[[#This Row],[Sanr.]]=EZ$7,Tbl.Kosten[[#This Row],[Totaal kosten]],"")</f>
        <v/>
      </c>
      <c r="FA141" s="160" t="str">
        <f>IF(Tbl.Kosten[[#This Row],[Sanr.]]=FA$7,Tbl.Kosten[[#This Row],[Totaal kosten]],"")</f>
        <v/>
      </c>
      <c r="FB141" s="160" t="str">
        <f>IF(Tbl.Kosten[[#This Row],[Sanr.]]=FB$7,Tbl.Kosten[[#This Row],[Totaal kosten]],"")</f>
        <v/>
      </c>
      <c r="FC141" s="160" t="str">
        <f>IF(Tbl.Kosten[[#This Row],[Sanr.]]=FC$7,Tbl.Kosten[[#This Row],[Totaal kosten]],"")</f>
        <v/>
      </c>
      <c r="FD141" s="160" t="str">
        <f>IF(Tbl.Kosten[[#This Row],[Sanr.]]=FD$7,Tbl.Kosten[[#This Row],[Totaal kosten]],"")</f>
        <v/>
      </c>
      <c r="FE141" s="160" t="str">
        <f>IF(Tbl.Kosten[[#This Row],[Sanr.]]=FE$7,Tbl.Kosten[[#This Row],[Totaal kosten]],"")</f>
        <v/>
      </c>
      <c r="FF141" s="160" t="str">
        <f>IF(Tbl.Kosten[[#This Row],[Sanr.]]=FF$7,Tbl.Kosten[[#This Row],[Totaal kosten]],"")</f>
        <v/>
      </c>
      <c r="FG141" s="160" t="str">
        <f>IF(Tbl.Kosten[[#This Row],[Sanr.]]=FG$7,Tbl.Kosten[[#This Row],[Totaal kosten]],"")</f>
        <v/>
      </c>
      <c r="FH141" s="160" t="str">
        <f>IF(Tbl.Kosten[[#This Row],[Sanr.]]=FH$7,Tbl.Kosten[[#This Row],[Totaal kosten]],"")</f>
        <v/>
      </c>
      <c r="FI141" s="160" t="str">
        <f>IF(Tbl.Kosten[[#This Row],[Sanr.]]=FI$7,Tbl.Kosten[[#This Row],[Totaal kosten]],"")</f>
        <v/>
      </c>
      <c r="FJ141" s="160" t="str">
        <f>IF(Tbl.Kosten[[#This Row],[Sanr.]]=FJ$7,Tbl.Kosten[[#This Row],[Totaal kosten]],"")</f>
        <v/>
      </c>
      <c r="FK141" s="160" t="str">
        <f>IF(Tbl.Kosten[[#This Row],[Sanr.]]=FK$7,Tbl.Kosten[[#This Row],[Totaal kosten]],"")</f>
        <v/>
      </c>
      <c r="FL141" s="160" t="str">
        <f>IF(Tbl.Kosten[[#This Row],[Sanr.]]=FL$7,Tbl.Kosten[[#This Row],[Totaal kosten]],"")</f>
        <v/>
      </c>
      <c r="FM141" s="160" t="str">
        <f>IF(Tbl.Kosten[[#This Row],[Sanr.]]=FM$7,Tbl.Kosten[[#This Row],[Totaal kosten]],"")</f>
        <v/>
      </c>
      <c r="FN141" s="160" t="str">
        <f>IF(Tbl.Kosten[[#This Row],[Sanr.]]=FN$7,Tbl.Kosten[[#This Row],[Totaal kosten]],"")</f>
        <v/>
      </c>
      <c r="FO141" s="160" t="str">
        <f>IF(Tbl.Kosten[[#This Row],[Sanr.]]=FO$7,Tbl.Kosten[[#This Row],[Totaal kosten]],"")</f>
        <v/>
      </c>
      <c r="FP141" s="160" t="str">
        <f>IF(Tbl.Kosten[[#This Row],[Sanr.]]=FP$7,Tbl.Kosten[[#This Row],[Totaal kosten]],"")</f>
        <v/>
      </c>
      <c r="FQ141" s="160" t="str">
        <f>IF(Tbl.Kosten[[#This Row],[Sanr.]]=FQ$7,Tbl.Kosten[[#This Row],[Totaal kosten]],"")</f>
        <v/>
      </c>
      <c r="FR141" s="160" t="str">
        <f>IF(Tbl.Kosten[[#This Row],[Sanr.]]=FR$7,Tbl.Kosten[[#This Row],[Totaal kosten]],"")</f>
        <v/>
      </c>
      <c r="FS141" s="160" t="str">
        <f>IF(Tbl.Kosten[[#This Row],[Sanr.]]=FS$7,Tbl.Kosten[[#This Row],[Totaal kosten]],"")</f>
        <v/>
      </c>
      <c r="FT141" s="160" t="str">
        <f>IF(Tbl.Kosten[[#This Row],[Sanr.]]=FT$7,Tbl.Kosten[[#This Row],[Totaal kosten]],"")</f>
        <v/>
      </c>
      <c r="FU141" s="160" t="str">
        <f>IF(Tbl.Kosten[[#This Row],[Sanr.]]=FU$7,Tbl.Kosten[[#This Row],[Totaal kosten]],"")</f>
        <v/>
      </c>
      <c r="FV141" s="160" t="str">
        <f>IF(Tbl.Kosten[[#This Row],[Sanr.]]=FV$7,Tbl.Kosten[[#This Row],[Totaal kosten]],"")</f>
        <v/>
      </c>
      <c r="FW141" s="160" t="str">
        <f>IFERROR(_xlfn.XLOOKUP(Tbl.Kosten[[#This Row],[Activiteitencode]],Tbl.Activiteiten[Activiteitcode],Tbl.Activiteiten[Anr.],"",0,1),"")</f>
        <v/>
      </c>
      <c r="FX141" s="181" t="str">
        <f>_xlfn.CONCAT(Tbl.Kosten[[#This Row],[Pnr.]],Tbl.Kosten[[#This Row],[Sanr.]])</f>
        <v>P1</v>
      </c>
      <c r="FY141" s="160">
        <f>Tbl.Kosten[[#This Row],[Totaal kosten]]-Tbl.Kosten[[#This Row],[Subsidie]]</f>
        <v>0</v>
      </c>
      <c r="FZ141" s="160">
        <f>IF(Tbl.Kosten[[#This Row],[Pnr.]]=FZ$7,Tbl.Kosten[[#This Row],[Te financieren]],"")</f>
        <v>0</v>
      </c>
      <c r="GA141" s="160" t="str">
        <f>IF(Tbl.Kosten[[#This Row],[Pnr.]]=GA$7,Tbl.Kosten[[#This Row],[Te financieren]],"")</f>
        <v/>
      </c>
      <c r="GB141" s="160" t="str">
        <f>IF(Tbl.Kosten[[#This Row],[Pnr.]]=GB$7,Tbl.Kosten[[#This Row],[Te financieren]],"")</f>
        <v/>
      </c>
      <c r="GC141" s="160" t="str">
        <f>IF(Tbl.Kosten[[#This Row],[Pnr.]]=GC$7,Tbl.Kosten[[#This Row],[Te financieren]],"")</f>
        <v/>
      </c>
      <c r="GD141" s="160" t="str">
        <f>IF(Tbl.Kosten[[#This Row],[Pnr.]]=GD$7,Tbl.Kosten[[#This Row],[Te financieren]],"")</f>
        <v/>
      </c>
      <c r="GE141" s="160" t="str">
        <f>IF(Tbl.Kosten[[#This Row],[Pnr.]]=GE$7,Tbl.Kosten[[#This Row],[Te financieren]],"")</f>
        <v/>
      </c>
      <c r="GF141" s="160" t="str">
        <f>IF(Tbl.Kosten[[#This Row],[Pnr.]]=GF$7,Tbl.Kosten[[#This Row],[Te financieren]],"")</f>
        <v/>
      </c>
      <c r="GG141" s="160" t="str">
        <f>IF(Tbl.Kosten[[#This Row],[Pnr.]]=GG$7,Tbl.Kosten[[#This Row],[Te financieren]],"")</f>
        <v/>
      </c>
      <c r="GH141" s="160" t="str">
        <f>IF(Tbl.Kosten[[#This Row],[Pnr.]]=GH$7,Tbl.Kosten[[#This Row],[Te financieren]],"")</f>
        <v/>
      </c>
      <c r="GI141" s="160" t="str">
        <f>IF(Tbl.Kosten[[#This Row],[Pnr.]]=GI$7,Tbl.Kosten[[#This Row],[Te financieren]],"")</f>
        <v/>
      </c>
      <c r="GJ141" s="160" t="str">
        <f>IF(Tbl.Kosten[[#This Row],[Pnr.]]=GJ$7,Tbl.Kosten[[#This Row],[Te financieren]],"")</f>
        <v/>
      </c>
      <c r="GK141" s="160" t="str">
        <f>IF(Tbl.Kosten[[#This Row],[Pnr.]]=GK$7,Tbl.Kosten[[#This Row],[Te financieren]],"")</f>
        <v/>
      </c>
      <c r="GL141" s="160" t="str">
        <f>IF(Tbl.Kosten[[#This Row],[Pnr.]]=GL$7,Tbl.Kosten[[#This Row],[Te financieren]],"")</f>
        <v/>
      </c>
      <c r="GM141" s="160" t="str">
        <f>IF(Tbl.Kosten[[#This Row],[Pnr.]]=GM$7,Tbl.Kosten[[#This Row],[Te financieren]],"")</f>
        <v/>
      </c>
      <c r="GN141" s="160" t="str">
        <f>IF(Tbl.Kosten[[#This Row],[Pnr.]]=GN$7,Tbl.Kosten[[#This Row],[Te financieren]],"")</f>
        <v/>
      </c>
      <c r="GO141" s="160" t="str">
        <f>IF(Tbl.Kosten[[#This Row],[Pnr.]]=GO$7,Tbl.Kosten[[#This Row],[Te financieren]],"")</f>
        <v/>
      </c>
      <c r="GP141" s="160" t="str">
        <f>IF(Tbl.Kosten[[#This Row],[Pnr.]]=GP$7,Tbl.Kosten[[#This Row],[Te financieren]],"")</f>
        <v/>
      </c>
      <c r="GQ141" s="160" t="str">
        <f>IF(Tbl.Kosten[[#This Row],[Pnr.]]=GQ$7,Tbl.Kosten[[#This Row],[Te financieren]],"")</f>
        <v/>
      </c>
      <c r="GR141" s="160" t="str">
        <f>IF(Tbl.Kosten[[#This Row],[Pnr.]]=GR$7,Tbl.Kosten[[#This Row],[Te financieren]],"")</f>
        <v/>
      </c>
      <c r="GS141" s="160" t="str">
        <f>IF(Tbl.Kosten[[#This Row],[Pnr.]]=GS$7,Tbl.Kosten[[#This Row],[Te financieren]],"")</f>
        <v/>
      </c>
      <c r="GT141" s="160" t="str">
        <f>IF(Tbl.Kosten[[#This Row],[Pnr.]]=GT$7,Tbl.Kosten[[#This Row],[Te financieren]],"")</f>
        <v/>
      </c>
      <c r="GU141" s="160" t="str">
        <f>IF(Tbl.Kosten[[#This Row],[Pnr.]]=GU$7,Tbl.Kosten[[#This Row],[Te financieren]],"")</f>
        <v/>
      </c>
      <c r="GV141" s="160" t="str">
        <f>IF(Tbl.Kosten[[#This Row],[Pnr.]]=GV$7,Tbl.Kosten[[#This Row],[Te financieren]],"")</f>
        <v/>
      </c>
      <c r="GW141" s="160" t="str">
        <f>IF(Tbl.Kosten[[#This Row],[Pnr.]]=GW$7,Tbl.Kosten[[#This Row],[Te financieren]],"")</f>
        <v/>
      </c>
      <c r="GX141" s="160" t="str">
        <f>IF(Tbl.Kosten[[#This Row],[Pnr.]]=GX$7,Tbl.Kosten[[#This Row],[Te financieren]],"")</f>
        <v/>
      </c>
      <c r="GY141" s="160" t="str">
        <f>IF(Tbl.Kosten[[#This Row],[Pnr.]]=GY$7,Tbl.Kosten[[#This Row],[Te financieren]],"")</f>
        <v/>
      </c>
      <c r="GZ141" s="160" t="str">
        <f>IF(Tbl.Kosten[[#This Row],[Pnr.]]=GZ$7,Tbl.Kosten[[#This Row],[Te financieren]],"")</f>
        <v/>
      </c>
      <c r="HA141" s="160" t="str">
        <f>IF(Tbl.Kosten[[#This Row],[Pnr.]]=HA$7,Tbl.Kosten[[#This Row],[Te financieren]],"")</f>
        <v/>
      </c>
      <c r="HB141" s="160" t="str">
        <f>IF(Tbl.Kosten[[#This Row],[Pnr.]]=HB$7,Tbl.Kosten[[#This Row],[Te financieren]],"")</f>
        <v/>
      </c>
      <c r="HC141" s="160" t="str">
        <f>IF(Tbl.Kosten[[#This Row],[Pnr.]]=HC$7,Tbl.Kosten[[#This Row],[Te financieren]],"")</f>
        <v/>
      </c>
      <c r="HD141" s="160" t="str">
        <f>IF(Tbl.Kosten[[#This Row],[Pnr.]]=HD$7,Tbl.Kosten[[#This Row],[Te financieren]],"")</f>
        <v/>
      </c>
      <c r="HE141" s="160" t="str">
        <f>IF(Tbl.Kosten[[#This Row],[Pnr.]]=HE$7,Tbl.Kosten[[#This Row],[Te financieren]],"")</f>
        <v/>
      </c>
      <c r="HF141" s="160" t="str">
        <f>IF(Tbl.Kosten[[#This Row],[Pnr.]]=HF$7,Tbl.Kosten[[#This Row],[Te financieren]],"")</f>
        <v/>
      </c>
      <c r="HG141" s="160" t="str">
        <f>IF(Tbl.Kosten[[#This Row],[Pnr.]]=HG$7,Tbl.Kosten[[#This Row],[Te financieren]],"")</f>
        <v/>
      </c>
      <c r="HH141" s="160" t="str">
        <f>IF(Tbl.Kosten[[#This Row],[Pnr.]]=HH$7,Tbl.Kosten[[#This Row],[Te financieren]],"")</f>
        <v/>
      </c>
      <c r="HI141" s="160" t="str">
        <f>IF(Tbl.Kosten[[#This Row],[Pnr.]]=HI$7,Tbl.Kosten[[#This Row],[Te financieren]],"")</f>
        <v/>
      </c>
      <c r="HJ141" s="160" t="str">
        <f>IF(Tbl.Kosten[[#This Row],[Pnr.]]=HJ$7,Tbl.Kosten[[#This Row],[Te financieren]],"")</f>
        <v/>
      </c>
      <c r="HK141" s="160" t="str">
        <f>IF(Tbl.Kosten[[#This Row],[Pnr.]]=HK$7,Tbl.Kosten[[#This Row],[Te financieren]],"")</f>
        <v/>
      </c>
      <c r="HL141" s="160" t="str">
        <f>IF(Tbl.Kosten[[#This Row],[Pnr.]]=HL$7,Tbl.Kosten[[#This Row],[Te financieren]],"")</f>
        <v/>
      </c>
      <c r="HM141" s="160" t="str">
        <f>IF(Tbl.Kosten[[#This Row],[Pnr.]]=HM$7,Tbl.Kosten[[#This Row],[Te financieren]],"")</f>
        <v/>
      </c>
      <c r="HN141" s="160" t="str">
        <f>IF(Tbl.Kosten[[#This Row],[Pnr.]]=HN$7,Tbl.Kosten[[#This Row],[Te financieren]],"")</f>
        <v/>
      </c>
      <c r="HO141" s="160" t="str">
        <f>IF(Tbl.Kosten[[#This Row],[Pnr.]]=HO$7,Tbl.Kosten[[#This Row],[Te financieren]],"")</f>
        <v/>
      </c>
      <c r="HP141" s="160" t="str">
        <f>IF(Tbl.Kosten[[#This Row],[Pnr.]]=HP$7,Tbl.Kosten[[#This Row],[Te financieren]],"")</f>
        <v/>
      </c>
      <c r="HQ141" s="160" t="str">
        <f>IF(Tbl.Kosten[[#This Row],[Pnr.]]=HQ$7,Tbl.Kosten[[#This Row],[Te financieren]],"")</f>
        <v/>
      </c>
      <c r="HR141" s="160" t="str">
        <f>IF(Tbl.Kosten[[#This Row],[Pnr.]]=HR$7,Tbl.Kosten[[#This Row],[Te financieren]],"")</f>
        <v/>
      </c>
      <c r="HS141" s="160" t="str">
        <f>IF(Tbl.Kosten[[#This Row],[Pnr.]]=HS$7,Tbl.Kosten[[#This Row],[Te financieren]],"")</f>
        <v/>
      </c>
      <c r="HT141" s="160" t="str">
        <f>IF(Tbl.Kosten[[#This Row],[Pnr.]]=HT$7,Tbl.Kosten[[#This Row],[Te financieren]],"")</f>
        <v/>
      </c>
      <c r="HU141" s="160" t="str">
        <f>IF(Tbl.Kosten[[#This Row],[Pnr.]]=HU$7,Tbl.Kosten[[#This Row],[Te financieren]],"")</f>
        <v/>
      </c>
      <c r="HV141" s="160" t="str">
        <f>IF(Tbl.Kosten[[#This Row],[Pnr.]]=HV$7,Tbl.Kosten[[#This Row],[Te financieren]],"")</f>
        <v/>
      </c>
      <c r="HW141" s="160" t="str">
        <f>IF(Tbl.Kosten[[#This Row],[Pnr.]]=HW$7,Tbl.Kosten[[#This Row],[Te financieren]],"")</f>
        <v/>
      </c>
    </row>
    <row r="142" spans="2:231" x14ac:dyDescent="0.3">
      <c r="B142" s="144"/>
      <c r="C142" s="147"/>
      <c r="D142" s="146"/>
      <c r="E142" s="147"/>
      <c r="F142" s="145"/>
      <c r="G142" s="11" t="str">
        <f>IF(Tbl.Kosten[[#This Row],[Medewerker e/o 
functie]]&lt;&gt;"",_xlfn.XLOOKUP(Tbl.Kosten[[#This Row],[Medewerker e/o 
functie]],Tbl.Uurtarief[Medewerker en/of functie],Tbl.Uurtarief[Uurtarief],"",0,1),"")</f>
        <v/>
      </c>
      <c r="H142" s="121">
        <f>IFERROR(Tbl.Kosten[[#This Row],[Uren]]*Tbl.Kosten[[#This Row],[Uurtarief]],0)</f>
        <v>0</v>
      </c>
      <c r="I142" s="119" t="str">
        <f>IF(Tbl.Kosten[[#This Row],[Subtotaal uren]]&lt;&gt;0,_xlfn.XLOOKUP(Tbl.Kosten[[#This Row],[Medewerker e/o 
functie]],Tbl.Uurtarief[Medewerker en/of functie],Tbl.Uurtarief[Kostensoort arbeid],"",0,1),"")</f>
        <v/>
      </c>
      <c r="J142" s="147"/>
      <c r="K142" s="145"/>
      <c r="L142" s="149" t="str">
        <f>IF(Tbl.Kosten[[#This Row],[Activum]]&lt;&gt;"",_xlfn.XLOOKUP(Tbl.Kosten[[#This Row],[Activum]],Tbl.Afschrijvingskosten[Activum],Tbl.Afschrijvingskosten[Tarief per afschrijvings-eenheid],"",0,1),"")</f>
        <v/>
      </c>
      <c r="M142" s="122">
        <f>IFERROR(Tbl.Kosten[[#This Row],[Een-
heden]]*Tbl.Kosten[[#This Row],[Afschrijvings-
tarief]],0)</f>
        <v>0</v>
      </c>
      <c r="N142" s="122" t="str">
        <f>IF(Tbl.Kosten[[#This Row],[Subtotaal afschrijving]]&lt;&gt;0,Lijsten!A140,"")</f>
        <v/>
      </c>
      <c r="O142" s="150"/>
      <c r="P142" s="145"/>
      <c r="Q142" s="148"/>
      <c r="R142" s="122">
        <f>IFERROR(Tbl.Kosten[[#This Row],[Aantal]]*Tbl.Kosten[[#This Row],[Tarief]],0)</f>
        <v>0</v>
      </c>
      <c r="S142" s="8">
        <f>IFERROR(Tbl.Kosten[[#This Row],[Subtotaal overige kosten]]+Tbl.Kosten[[#This Row],[Subtotaal uren]]+Tbl.Kosten[[#This Row],[Subtotaal afschrijving]],0)</f>
        <v>0</v>
      </c>
      <c r="T142" s="8">
        <f>IFERROR(Tbl.Kosten[[#This Row],[Totaal kosten]]*Tbl.Kosten[[#This Row],[Subsidie%]],0)</f>
        <v>0</v>
      </c>
      <c r="U142" s="4" t="str" cm="1">
        <f t="array" ref="U142">IFERROR(_xlfn.IFS(Tbl.Kosten[[#This Row],[Subtotaal uren]]&lt;&gt;0,Tbl.Kosten[[#This Row],[Kostensoort arbeid]],Tbl.Kosten[[#This Row],[Subtotaal afschrijving]]&lt;&gt;0,Tbl.Kosten[[#This Row],[Kostensoort afschrijving]],Tbl.Kosten[[#This Row],[Subtotaal overige kosten]]&lt;&gt;0,Tbl.Kosten[[#This Row],[Kostensoort overig]]),"")</f>
        <v/>
      </c>
      <c r="V142" s="4" t="str">
        <f>IFERROR(_xlfn.XLOOKUP(Tbl.Kosten[[#This Row],[Activiteitencode]],Tbl.Activiteiten[Activiteitcode],Tbl.Activiteiten[Werkpakketcode],"",0,1),"")</f>
        <v/>
      </c>
      <c r="W142" s="4" t="str">
        <f>IFERROR(_xlfn.XLOOKUP(Tbl.Kosten[[#This Row],[Werkpakketcode]],Tbl.Werkpakketten[Werkpakketcode],Tbl.Werkpakketten[Subsidiabele activiteit],"",0,1),"")</f>
        <v/>
      </c>
      <c r="X142" s="12">
        <f>IFERROR(_xlfn.XLOOKUP(Tbl.Kosten[[#This Row],[Sanr.]],Tbl.Subsidiehoogte[SAnr.],Tbl.Subsidiehoogte[Sub. Percentage],0,0,1),0)</f>
        <v>0</v>
      </c>
      <c r="Y142" s="154" t="str">
        <f>IFERROR(_xlfn.XLOOKUP(Tbl.Kosten[[#This Row],[Partnercode]],Tbl.Projectpartners[Partnercode],Tbl.Projectpartners[PNr.],"",0,1),"")</f>
        <v>P1</v>
      </c>
      <c r="Z142" s="158">
        <f>IF(Tbl.Kosten[[#This Row],[Pnr.]]=Z$7,Tbl.Kosten[[#This Row],[Totaal kosten]],"")</f>
        <v>0</v>
      </c>
      <c r="AA142" s="158" t="str">
        <f>IF(Tbl.Kosten[[#This Row],[Pnr.]]=AA$7,Tbl.Kosten[[#This Row],[Totaal kosten]],"")</f>
        <v/>
      </c>
      <c r="AB142" s="158" t="str">
        <f>IF(Tbl.Kosten[[#This Row],[Pnr.]]=AB$7,Tbl.Kosten[[#This Row],[Totaal kosten]],"")</f>
        <v/>
      </c>
      <c r="AC142" s="158" t="str">
        <f>IF(Tbl.Kosten[[#This Row],[Pnr.]]=AC$7,Tbl.Kosten[[#This Row],[Totaal kosten]],"")</f>
        <v/>
      </c>
      <c r="AD142" s="158" t="str">
        <f>IF(Tbl.Kosten[[#This Row],[Pnr.]]=AD$7,Tbl.Kosten[[#This Row],[Totaal kosten]],"")</f>
        <v/>
      </c>
      <c r="AE142" s="158" t="str">
        <f>IF(Tbl.Kosten[[#This Row],[Pnr.]]=AE$7,Tbl.Kosten[[#This Row],[Totaal kosten]],"")</f>
        <v/>
      </c>
      <c r="AF142" s="158" t="str">
        <f>IF(Tbl.Kosten[[#This Row],[Pnr.]]=AF$7,Tbl.Kosten[[#This Row],[Totaal kosten]],"")</f>
        <v/>
      </c>
      <c r="AG142" s="158" t="str">
        <f>IF(Tbl.Kosten[[#This Row],[Pnr.]]=AG$7,Tbl.Kosten[[#This Row],[Totaal kosten]],"")</f>
        <v/>
      </c>
      <c r="AH142" s="158" t="str">
        <f>IF(Tbl.Kosten[[#This Row],[Pnr.]]=AH$7,Tbl.Kosten[[#This Row],[Totaal kosten]],"")</f>
        <v/>
      </c>
      <c r="AI142" s="158" t="str">
        <f>IF(Tbl.Kosten[[#This Row],[Pnr.]]=AI$7,Tbl.Kosten[[#This Row],[Totaal kosten]],"")</f>
        <v/>
      </c>
      <c r="AJ142" s="158" t="str">
        <f>IF(Tbl.Kosten[[#This Row],[Pnr.]]=AJ$7,Tbl.Kosten[[#This Row],[Totaal kosten]],"")</f>
        <v/>
      </c>
      <c r="AK142" s="158" t="str">
        <f>IF(Tbl.Kosten[[#This Row],[Pnr.]]=AK$7,Tbl.Kosten[[#This Row],[Totaal kosten]],"")</f>
        <v/>
      </c>
      <c r="AL142" s="158" t="str">
        <f>IF(Tbl.Kosten[[#This Row],[Pnr.]]=AL$7,Tbl.Kosten[[#This Row],[Totaal kosten]],"")</f>
        <v/>
      </c>
      <c r="AM142" s="158" t="str">
        <f>IF(Tbl.Kosten[[#This Row],[Pnr.]]=AM$7,Tbl.Kosten[[#This Row],[Totaal kosten]],"")</f>
        <v/>
      </c>
      <c r="AN142" s="158" t="str">
        <f>IF(Tbl.Kosten[[#This Row],[Pnr.]]=AN$7,Tbl.Kosten[[#This Row],[Totaal kosten]],"")</f>
        <v/>
      </c>
      <c r="AO142" s="158" t="str">
        <f>IF(Tbl.Kosten[[#This Row],[Pnr.]]=AO$7,Tbl.Kosten[[#This Row],[Totaal kosten]],"")</f>
        <v/>
      </c>
      <c r="AP142" s="158" t="str">
        <f>IF(Tbl.Kosten[[#This Row],[Pnr.]]=AP$7,Tbl.Kosten[[#This Row],[Totaal kosten]],"")</f>
        <v/>
      </c>
      <c r="AQ142" s="158" t="str">
        <f>IF(Tbl.Kosten[[#This Row],[Pnr.]]=AQ$7,Tbl.Kosten[[#This Row],[Totaal kosten]],"")</f>
        <v/>
      </c>
      <c r="AR142" s="158" t="str">
        <f>IF(Tbl.Kosten[[#This Row],[Pnr.]]=AR$7,Tbl.Kosten[[#This Row],[Totaal kosten]],"")</f>
        <v/>
      </c>
      <c r="AS142" s="158" t="str">
        <f>IF(Tbl.Kosten[[#This Row],[Pnr.]]=AS$7,Tbl.Kosten[[#This Row],[Totaal kosten]],"")</f>
        <v/>
      </c>
      <c r="AT142" s="158" t="str">
        <f>IF(Tbl.Kosten[[#This Row],[Pnr.]]=AT$7,Tbl.Kosten[[#This Row],[Totaal kosten]],"")</f>
        <v/>
      </c>
      <c r="AU142" s="158" t="str">
        <f>IF(Tbl.Kosten[[#This Row],[Pnr.]]=AU$7,Tbl.Kosten[[#This Row],[Totaal kosten]],"")</f>
        <v/>
      </c>
      <c r="AV142" s="158" t="str">
        <f>IF(Tbl.Kosten[[#This Row],[Pnr.]]=AV$7,Tbl.Kosten[[#This Row],[Totaal kosten]],"")</f>
        <v/>
      </c>
      <c r="AW142" s="158" t="str">
        <f>IF(Tbl.Kosten[[#This Row],[Pnr.]]=AW$7,Tbl.Kosten[[#This Row],[Totaal kosten]],"")</f>
        <v/>
      </c>
      <c r="AX142" s="158" t="str">
        <f>IF(Tbl.Kosten[[#This Row],[Pnr.]]=AX$7,Tbl.Kosten[[#This Row],[Totaal kosten]],"")</f>
        <v/>
      </c>
      <c r="AY142" s="158" t="str">
        <f>IF(Tbl.Kosten[[#This Row],[Pnr.]]=AY$7,Tbl.Kosten[[#This Row],[Totaal kosten]],"")</f>
        <v/>
      </c>
      <c r="AZ142" s="158" t="str">
        <f>IF(Tbl.Kosten[[#This Row],[Pnr.]]=AZ$7,Tbl.Kosten[[#This Row],[Totaal kosten]],"")</f>
        <v/>
      </c>
      <c r="BA142" s="158" t="str">
        <f>IF(Tbl.Kosten[[#This Row],[Pnr.]]=BA$7,Tbl.Kosten[[#This Row],[Totaal kosten]],"")</f>
        <v/>
      </c>
      <c r="BB142" s="158" t="str">
        <f>IF(Tbl.Kosten[[#This Row],[Pnr.]]=BB$7,Tbl.Kosten[[#This Row],[Totaal kosten]],"")</f>
        <v/>
      </c>
      <c r="BC142" s="158" t="str">
        <f>IF(Tbl.Kosten[[#This Row],[Pnr.]]=BC$7,Tbl.Kosten[[#This Row],[Totaal kosten]],"")</f>
        <v/>
      </c>
      <c r="BD142" s="158" t="str">
        <f>IF(Tbl.Kosten[[#This Row],[Pnr.]]=BD$7,Tbl.Kosten[[#This Row],[Totaal kosten]],"")</f>
        <v/>
      </c>
      <c r="BE142" s="158" t="str">
        <f>IF(Tbl.Kosten[[#This Row],[Pnr.]]=BE$7,Tbl.Kosten[[#This Row],[Totaal kosten]],"")</f>
        <v/>
      </c>
      <c r="BF142" s="158" t="str">
        <f>IF(Tbl.Kosten[[#This Row],[Pnr.]]=BF$7,Tbl.Kosten[[#This Row],[Totaal kosten]],"")</f>
        <v/>
      </c>
      <c r="BG142" s="158" t="str">
        <f>IF(Tbl.Kosten[[#This Row],[Pnr.]]=BG$7,Tbl.Kosten[[#This Row],[Totaal kosten]],"")</f>
        <v/>
      </c>
      <c r="BH142" s="158" t="str">
        <f>IF(Tbl.Kosten[[#This Row],[Pnr.]]=BH$7,Tbl.Kosten[[#This Row],[Totaal kosten]],"")</f>
        <v/>
      </c>
      <c r="BI142" s="158" t="str">
        <f>IF(Tbl.Kosten[[#This Row],[Pnr.]]=BI$7,Tbl.Kosten[[#This Row],[Totaal kosten]],"")</f>
        <v/>
      </c>
      <c r="BJ142" s="158" t="str">
        <f>IF(Tbl.Kosten[[#This Row],[Pnr.]]=BJ$7,Tbl.Kosten[[#This Row],[Totaal kosten]],"")</f>
        <v/>
      </c>
      <c r="BK142" s="158" t="str">
        <f>IF(Tbl.Kosten[[#This Row],[Pnr.]]=BK$7,Tbl.Kosten[[#This Row],[Totaal kosten]],"")</f>
        <v/>
      </c>
      <c r="BL142" s="158" t="str">
        <f>IF(Tbl.Kosten[[#This Row],[Pnr.]]=BL$7,Tbl.Kosten[[#This Row],[Totaal kosten]],"")</f>
        <v/>
      </c>
      <c r="BM142" s="158" t="str">
        <f>IF(Tbl.Kosten[[#This Row],[Pnr.]]=BM$7,Tbl.Kosten[[#This Row],[Totaal kosten]],"")</f>
        <v/>
      </c>
      <c r="BN142" s="158" t="str">
        <f>IF(Tbl.Kosten[[#This Row],[Pnr.]]=BN$7,Tbl.Kosten[[#This Row],[Totaal kosten]],"")</f>
        <v/>
      </c>
      <c r="BO142" s="158" t="str">
        <f>IF(Tbl.Kosten[[#This Row],[Pnr.]]=BO$7,Tbl.Kosten[[#This Row],[Totaal kosten]],"")</f>
        <v/>
      </c>
      <c r="BP142" s="158" t="str">
        <f>IF(Tbl.Kosten[[#This Row],[Pnr.]]=BP$7,Tbl.Kosten[[#This Row],[Totaal kosten]],"")</f>
        <v/>
      </c>
      <c r="BQ142" s="158" t="str">
        <f>IF(Tbl.Kosten[[#This Row],[Pnr.]]=BQ$7,Tbl.Kosten[[#This Row],[Totaal kosten]],"")</f>
        <v/>
      </c>
      <c r="BR142" s="158" t="str">
        <f>IF(Tbl.Kosten[[#This Row],[Pnr.]]=BR$7,Tbl.Kosten[[#This Row],[Totaal kosten]],"")</f>
        <v/>
      </c>
      <c r="BS142" s="158" t="str">
        <f>IF(Tbl.Kosten[[#This Row],[Pnr.]]=BS$7,Tbl.Kosten[[#This Row],[Totaal kosten]],"")</f>
        <v/>
      </c>
      <c r="BT142" s="158" t="str">
        <f>IF(Tbl.Kosten[[#This Row],[Pnr.]]=BT$7,Tbl.Kosten[[#This Row],[Totaal kosten]],"")</f>
        <v/>
      </c>
      <c r="BU142" s="158" t="str">
        <f>IF(Tbl.Kosten[[#This Row],[Pnr.]]=BU$7,Tbl.Kosten[[#This Row],[Totaal kosten]],"")</f>
        <v/>
      </c>
      <c r="BV142" s="158" t="str">
        <f>IF(Tbl.Kosten[[#This Row],[Pnr.]]=BV$7,Tbl.Kosten[[#This Row],[Totaal kosten]],"")</f>
        <v/>
      </c>
      <c r="BW142" s="158" t="str">
        <f>IF(Tbl.Kosten[[#This Row],[Pnr.]]=BW$7,Tbl.Kosten[[#This Row],[Totaal kosten]],"")</f>
        <v/>
      </c>
      <c r="BX142" s="158" t="str">
        <f>IFERROR(_xlfn.XLOOKUP(Tbl.Kosten[[#This Row],[Werkpakketcode]],Tbl.Werkpakketten[Werkpakketcode],Tbl.Werkpakketten[WPnr.],"",0,1),"")</f>
        <v/>
      </c>
      <c r="BY142" s="158" t="str">
        <f>IF(Tbl.Kosten[[#This Row],[WPnr.]]=BY$7,Tbl.Kosten[[#This Row],[Totaal kosten]],"")</f>
        <v/>
      </c>
      <c r="BZ142" s="158" t="str">
        <f>IF(Tbl.Kosten[[#This Row],[WPnr.]]=BZ$7,Tbl.Kosten[[#This Row],[Totaal kosten]],"")</f>
        <v/>
      </c>
      <c r="CA142" s="158" t="str">
        <f>IF(Tbl.Kosten[[#This Row],[WPnr.]]=CA$7,Tbl.Kosten[[#This Row],[Totaal kosten]],"")</f>
        <v/>
      </c>
      <c r="CB142" s="158" t="str">
        <f>IF(Tbl.Kosten[[#This Row],[WPnr.]]=CB$7,Tbl.Kosten[[#This Row],[Totaal kosten]],"")</f>
        <v/>
      </c>
      <c r="CC142" s="158" t="str">
        <f>IF(Tbl.Kosten[[#This Row],[WPnr.]]=CC$7,Tbl.Kosten[[#This Row],[Totaal kosten]],"")</f>
        <v/>
      </c>
      <c r="CD142" s="158" t="str">
        <f>IF(Tbl.Kosten[[#This Row],[WPnr.]]=CD$7,Tbl.Kosten[[#This Row],[Totaal kosten]],"")</f>
        <v/>
      </c>
      <c r="CE142" s="158" t="str">
        <f>IF(Tbl.Kosten[[#This Row],[WPnr.]]=CE$7,Tbl.Kosten[[#This Row],[Totaal kosten]],"")</f>
        <v/>
      </c>
      <c r="CF142" s="158" t="str">
        <f>IF(Tbl.Kosten[[#This Row],[WPnr.]]=CF$7,Tbl.Kosten[[#This Row],[Totaal kosten]],"")</f>
        <v/>
      </c>
      <c r="CG142" s="158" t="str">
        <f>IF(Tbl.Kosten[[#This Row],[WPnr.]]=CG$7,Tbl.Kosten[[#This Row],[Totaal kosten]],"")</f>
        <v/>
      </c>
      <c r="CH142" s="158" t="str">
        <f>IF(Tbl.Kosten[[#This Row],[WPnr.]]=CH$7,Tbl.Kosten[[#This Row],[Totaal kosten]],"")</f>
        <v/>
      </c>
      <c r="CI142" s="158" t="str">
        <f>IF(Tbl.Kosten[[#This Row],[WPnr.]]=CI$7,Tbl.Kosten[[#This Row],[Totaal kosten]],"")</f>
        <v/>
      </c>
      <c r="CJ142" s="158" t="str">
        <f>IF(Tbl.Kosten[[#This Row],[WPnr.]]=CJ$7,Tbl.Kosten[[#This Row],[Totaal kosten]],"")</f>
        <v/>
      </c>
      <c r="CK142" s="158" t="str">
        <f>IF(Tbl.Kosten[[#This Row],[WPnr.]]=CK$7,Tbl.Kosten[[#This Row],[Totaal kosten]],"")</f>
        <v/>
      </c>
      <c r="CL142" s="158" t="str">
        <f>IF(Tbl.Kosten[[#This Row],[WPnr.]]=CL$7,Tbl.Kosten[[#This Row],[Totaal kosten]],"")</f>
        <v/>
      </c>
      <c r="CM142" s="158" t="str">
        <f>IF(Tbl.Kosten[[#This Row],[WPnr.]]=CM$7,Tbl.Kosten[[#This Row],[Totaal kosten]],"")</f>
        <v/>
      </c>
      <c r="CN142" s="158" t="str">
        <f>IF(Tbl.Kosten[[#This Row],[WPnr.]]=CN$7,Tbl.Kosten[[#This Row],[Totaal kosten]],"")</f>
        <v/>
      </c>
      <c r="CO142" s="158" t="str">
        <f>IF(Tbl.Kosten[[#This Row],[WPnr.]]=CO$7,Tbl.Kosten[[#This Row],[Totaal kosten]],"")</f>
        <v/>
      </c>
      <c r="CP142" s="158" t="str">
        <f>IF(Tbl.Kosten[[#This Row],[WPnr.]]=CP$7,Tbl.Kosten[[#This Row],[Totaal kosten]],"")</f>
        <v/>
      </c>
      <c r="CQ142" s="158" t="str">
        <f>IF(Tbl.Kosten[[#This Row],[WPnr.]]=CQ$7,Tbl.Kosten[[#This Row],[Totaal kosten]],"")</f>
        <v/>
      </c>
      <c r="CR142" s="158" t="str">
        <f>IF(Tbl.Kosten[[#This Row],[WPnr.]]=CR$7,Tbl.Kosten[[#This Row],[Totaal kosten]],"")</f>
        <v/>
      </c>
      <c r="CS142" s="158" t="str">
        <f>IF(Tbl.Kosten[[#This Row],[WPnr.]]=CS$7,Tbl.Kosten[[#This Row],[Totaal kosten]],"")</f>
        <v/>
      </c>
      <c r="CT142" s="158" t="str">
        <f>IF(Tbl.Kosten[[#This Row],[WPnr.]]=CT$7,Tbl.Kosten[[#This Row],[Totaal kosten]],"")</f>
        <v/>
      </c>
      <c r="CU142" s="158" t="str">
        <f>IF(Tbl.Kosten[[#This Row],[WPnr.]]=CU$7,Tbl.Kosten[[#This Row],[Totaal kosten]],"")</f>
        <v/>
      </c>
      <c r="CV142" s="158" t="str">
        <f>IF(Tbl.Kosten[[#This Row],[WPnr.]]=CV$7,Tbl.Kosten[[#This Row],[Totaal kosten]],"")</f>
        <v/>
      </c>
      <c r="CW142" s="158" t="str">
        <f>IF(Tbl.Kosten[[#This Row],[WPnr.]]=CW$7,Tbl.Kosten[[#This Row],[Totaal kosten]],"")</f>
        <v/>
      </c>
      <c r="CX142" s="158" t="str">
        <f>IF(Tbl.Kosten[[#This Row],[WPnr.]]=CX$7,Tbl.Kosten[[#This Row],[Totaal kosten]],"")</f>
        <v/>
      </c>
      <c r="CY142" s="158" t="str">
        <f>IF(Tbl.Kosten[[#This Row],[WPnr.]]=CY$7,Tbl.Kosten[[#This Row],[Totaal kosten]],"")</f>
        <v/>
      </c>
      <c r="CZ142" s="158" t="str">
        <f>IF(Tbl.Kosten[[#This Row],[WPnr.]]=CZ$7,Tbl.Kosten[[#This Row],[Totaal kosten]],"")</f>
        <v/>
      </c>
      <c r="DA142" s="158" t="str">
        <f>IF(Tbl.Kosten[[#This Row],[WPnr.]]=DA$7,Tbl.Kosten[[#This Row],[Totaal kosten]],"")</f>
        <v/>
      </c>
      <c r="DB142" s="158" t="str">
        <f>IF(Tbl.Kosten[[#This Row],[WPnr.]]=DB$7,Tbl.Kosten[[#This Row],[Totaal kosten]],"")</f>
        <v/>
      </c>
      <c r="DC142" s="158" t="str">
        <f>IF(Tbl.Kosten[[#This Row],[WPnr.]]=DC$7,Tbl.Kosten[[#This Row],[Totaal kosten]],"")</f>
        <v/>
      </c>
      <c r="DD142" s="158" t="str">
        <f>IF(Tbl.Kosten[[#This Row],[WPnr.]]=DD$7,Tbl.Kosten[[#This Row],[Totaal kosten]],"")</f>
        <v/>
      </c>
      <c r="DE142" s="158" t="str">
        <f>IF(Tbl.Kosten[[#This Row],[WPnr.]]=DE$7,Tbl.Kosten[[#This Row],[Totaal kosten]],"")</f>
        <v/>
      </c>
      <c r="DF142" s="158" t="str">
        <f>IF(Tbl.Kosten[[#This Row],[WPnr.]]=DF$7,Tbl.Kosten[[#This Row],[Totaal kosten]],"")</f>
        <v/>
      </c>
      <c r="DG142" s="158" t="str">
        <f>IF(Tbl.Kosten[[#This Row],[WPnr.]]=DG$7,Tbl.Kosten[[#This Row],[Totaal kosten]],"")</f>
        <v/>
      </c>
      <c r="DH142" s="158" t="str">
        <f>IF(Tbl.Kosten[[#This Row],[WPnr.]]=DH$7,Tbl.Kosten[[#This Row],[Totaal kosten]],"")</f>
        <v/>
      </c>
      <c r="DI142" s="158" t="str">
        <f>IF(Tbl.Kosten[[#This Row],[WPnr.]]=DI$7,Tbl.Kosten[[#This Row],[Totaal kosten]],"")</f>
        <v/>
      </c>
      <c r="DJ142" s="158" t="str">
        <f>IF(Tbl.Kosten[[#This Row],[WPnr.]]=DJ$7,Tbl.Kosten[[#This Row],[Totaal kosten]],"")</f>
        <v/>
      </c>
      <c r="DK142" s="158" t="str">
        <f>IF(Tbl.Kosten[[#This Row],[WPnr.]]=DK$7,Tbl.Kosten[[#This Row],[Totaal kosten]],"")</f>
        <v/>
      </c>
      <c r="DL142" s="158" t="str">
        <f>IF(Tbl.Kosten[[#This Row],[WPnr.]]=DL$7,Tbl.Kosten[[#This Row],[Totaal kosten]],"")</f>
        <v/>
      </c>
      <c r="DM142" s="158" t="str">
        <f>IF(Tbl.Kosten[[#This Row],[WPnr.]]=DM$7,Tbl.Kosten[[#This Row],[Totaal kosten]],"")</f>
        <v/>
      </c>
      <c r="DN142" s="158" t="str">
        <f>IF(Tbl.Kosten[[#This Row],[WPnr.]]=DN$7,Tbl.Kosten[[#This Row],[Totaal kosten]],"")</f>
        <v/>
      </c>
      <c r="DO142" s="158" t="str">
        <f>IF(Tbl.Kosten[[#This Row],[WPnr.]]=DO$7,Tbl.Kosten[[#This Row],[Totaal kosten]],"")</f>
        <v/>
      </c>
      <c r="DP142" s="158" t="str">
        <f>IF(Tbl.Kosten[[#This Row],[WPnr.]]=DP$7,Tbl.Kosten[[#This Row],[Totaal kosten]],"")</f>
        <v/>
      </c>
      <c r="DQ142" s="158" t="str">
        <f>IF(Tbl.Kosten[[#This Row],[WPnr.]]=DQ$7,Tbl.Kosten[[#This Row],[Totaal kosten]],"")</f>
        <v/>
      </c>
      <c r="DR142" s="158" t="str">
        <f>IF(Tbl.Kosten[[#This Row],[WPnr.]]=DR$7,Tbl.Kosten[[#This Row],[Totaal kosten]],"")</f>
        <v/>
      </c>
      <c r="DS142" s="158" t="str">
        <f>IF(Tbl.Kosten[[#This Row],[WPnr.]]=DS$7,Tbl.Kosten[[#This Row],[Totaal kosten]],"")</f>
        <v/>
      </c>
      <c r="DT142" s="158" t="str">
        <f>IF(Tbl.Kosten[[#This Row],[WPnr.]]=DT$7,Tbl.Kosten[[#This Row],[Totaal kosten]],"")</f>
        <v/>
      </c>
      <c r="DU142" s="158" t="str">
        <f>IF(Tbl.Kosten[[#This Row],[WPnr.]]=DU$7,Tbl.Kosten[[#This Row],[Totaal kosten]],"")</f>
        <v/>
      </c>
      <c r="DV142" s="158" t="str">
        <f>IF(Tbl.Kosten[[#This Row],[WPnr.]]=DV$7,Tbl.Kosten[[#This Row],[Totaal kosten]],"")</f>
        <v/>
      </c>
      <c r="DW142" s="160" t="str">
        <f>IFERROR(_xlfn.XLOOKUP(Tbl.Kosten[[#This Row],[Kostensoort]],Tbl.Kostensoorten[Kostensoorten],Tbl.Kostensoorten[KSnr.],"",0,1),"")</f>
        <v/>
      </c>
      <c r="DX142" s="160" t="str">
        <f>IF(Tbl.Kosten[[#This Row],[KSnr.]]=DX$7,Tbl.Kosten[[#This Row],[Totaal kosten]],"")</f>
        <v/>
      </c>
      <c r="DY142" s="160" t="str">
        <f>IF(Tbl.Kosten[[#This Row],[KSnr.]]=DY$7,Tbl.Kosten[[#This Row],[Totaal kosten]],"")</f>
        <v/>
      </c>
      <c r="DZ142" s="160" t="str">
        <f>IF(Tbl.Kosten[[#This Row],[KSnr.]]=DZ$7,Tbl.Kosten[[#This Row],[Totaal kosten]],"")</f>
        <v/>
      </c>
      <c r="EA142" s="160" t="str">
        <f>IF(Tbl.Kosten[[#This Row],[KSnr.]]=EA$7,Tbl.Kosten[[#This Row],[Totaal kosten]],"")</f>
        <v/>
      </c>
      <c r="EB142" s="160" t="str">
        <f>IF(Tbl.Kosten[[#This Row],[KSnr.]]=EB$7,Tbl.Kosten[[#This Row],[Totaal kosten]],"")</f>
        <v/>
      </c>
      <c r="EC142" s="160" t="str">
        <f>IF(Tbl.Kosten[[#This Row],[KSnr.]]=EC$7,Tbl.Kosten[[#This Row],[Totaal kosten]],"")</f>
        <v/>
      </c>
      <c r="ED142" s="160" t="str">
        <f>IF(Tbl.Kosten[[#This Row],[KSnr.]]=ED$7,Tbl.Kosten[[#This Row],[Totaal kosten]],"")</f>
        <v/>
      </c>
      <c r="EE142" s="160" t="str">
        <f>IF(Tbl.Kosten[[#This Row],[KSnr.]]=EE$7,Tbl.Kosten[[#This Row],[Totaal kosten]],"")</f>
        <v/>
      </c>
      <c r="EF142" s="160" t="str">
        <f>IF(Tbl.Kosten[[#This Row],[KSnr.]]=EF$7,Tbl.Kosten[[#This Row],[Totaal kosten]],"")</f>
        <v/>
      </c>
      <c r="EG142" s="160" t="str">
        <f>IF(Tbl.Kosten[[#This Row],[KSnr.]]=EG$7,Tbl.Kosten[[#This Row],[Totaal kosten]],"")</f>
        <v/>
      </c>
      <c r="EH142" s="160" t="str">
        <f>IF(Tbl.Kosten[[#This Row],[KSnr.]]=EH$7,Tbl.Kosten[[#This Row],[Totaal kosten]],"")</f>
        <v/>
      </c>
      <c r="EI142" s="160" t="str">
        <f>IF(Tbl.Kosten[[#This Row],[KSnr.]]=EI$7,Tbl.Kosten[[#This Row],[Totaal kosten]],"")</f>
        <v/>
      </c>
      <c r="EJ142" s="160" t="str">
        <f>IF(Tbl.Kosten[[#This Row],[KSnr.]]=EJ$7,Tbl.Kosten[[#This Row],[Totaal kosten]],"")</f>
        <v/>
      </c>
      <c r="EK142" s="160" t="str">
        <f>IF(Tbl.Kosten[[#This Row],[KSnr.]]=EK$7,Tbl.Kosten[[#This Row],[Totaal kosten]],"")</f>
        <v/>
      </c>
      <c r="EL142" s="160" t="str">
        <f>IF(Tbl.Kosten[[#This Row],[KSnr.]]=EL$7,Tbl.Kosten[[#This Row],[Totaal kosten]],"")</f>
        <v/>
      </c>
      <c r="EM142" s="160" t="str">
        <f>IF(Tbl.Kosten[[#This Row],[KSnr.]]=EM$7,Tbl.Kosten[[#This Row],[Totaal kosten]],"")</f>
        <v/>
      </c>
      <c r="EN142" s="160" t="str">
        <f>IF(Tbl.Kosten[[#This Row],[KSnr.]]=EN$7,Tbl.Kosten[[#This Row],[Totaal kosten]],"")</f>
        <v/>
      </c>
      <c r="EO142" s="160" t="str">
        <f>IF(Tbl.Kosten[[#This Row],[KSnr.]]=EO$7,Tbl.Kosten[[#This Row],[Totaal kosten]],"")</f>
        <v/>
      </c>
      <c r="EP142" s="160" t="str">
        <f>IF(Tbl.Kosten[[#This Row],[KSnr.]]=EP$7,Tbl.Kosten[[#This Row],[Totaal kosten]],"")</f>
        <v/>
      </c>
      <c r="EQ142" s="160" t="str">
        <f>IF(Tbl.Kosten[[#This Row],[KSnr.]]=EQ$7,Tbl.Kosten[[#This Row],[Totaal kosten]],"")</f>
        <v/>
      </c>
      <c r="ER142" s="154" t="str">
        <f>IFERROR(_xlfn.XLOOKUP(Tbl.Kosten[[#This Row],[Subsidieactiviteit]],Tbl.Subsidiehoogte[Subsidieactiviteit],Tbl.Subsidiehoogte[SAnr.],"",0,1),"")</f>
        <v/>
      </c>
      <c r="ES142" s="160" t="str">
        <f>IF(Tbl.Kosten[[#This Row],[Sanr.]]=ES$7,Tbl.Kosten[[#This Row],[Totaal kosten]],"")</f>
        <v/>
      </c>
      <c r="ET142" s="160" t="str">
        <f>IF(Tbl.Kosten[[#This Row],[Sanr.]]=ET$7,Tbl.Kosten[[#This Row],[Totaal kosten]],"")</f>
        <v/>
      </c>
      <c r="EU142" s="160" t="str">
        <f>IF(Tbl.Kosten[[#This Row],[Sanr.]]=EU$7,Tbl.Kosten[[#This Row],[Totaal kosten]],"")</f>
        <v/>
      </c>
      <c r="EV142" s="160" t="str">
        <f>IF(Tbl.Kosten[[#This Row],[Sanr.]]=EV$7,Tbl.Kosten[[#This Row],[Totaal kosten]],"")</f>
        <v/>
      </c>
      <c r="EW142" s="160" t="str">
        <f>IF(Tbl.Kosten[[#This Row],[Sanr.]]=EW$7,Tbl.Kosten[[#This Row],[Totaal kosten]],"")</f>
        <v/>
      </c>
      <c r="EX142" s="160" t="str">
        <f>IF(Tbl.Kosten[[#This Row],[Sanr.]]=EX$7,Tbl.Kosten[[#This Row],[Totaal kosten]],"")</f>
        <v/>
      </c>
      <c r="EY142" s="160" t="str">
        <f>IF(Tbl.Kosten[[#This Row],[Sanr.]]=EY$7,Tbl.Kosten[[#This Row],[Totaal kosten]],"")</f>
        <v/>
      </c>
      <c r="EZ142" s="160" t="str">
        <f>IF(Tbl.Kosten[[#This Row],[Sanr.]]=EZ$7,Tbl.Kosten[[#This Row],[Totaal kosten]],"")</f>
        <v/>
      </c>
      <c r="FA142" s="160" t="str">
        <f>IF(Tbl.Kosten[[#This Row],[Sanr.]]=FA$7,Tbl.Kosten[[#This Row],[Totaal kosten]],"")</f>
        <v/>
      </c>
      <c r="FB142" s="160" t="str">
        <f>IF(Tbl.Kosten[[#This Row],[Sanr.]]=FB$7,Tbl.Kosten[[#This Row],[Totaal kosten]],"")</f>
        <v/>
      </c>
      <c r="FC142" s="160" t="str">
        <f>IF(Tbl.Kosten[[#This Row],[Sanr.]]=FC$7,Tbl.Kosten[[#This Row],[Totaal kosten]],"")</f>
        <v/>
      </c>
      <c r="FD142" s="160" t="str">
        <f>IF(Tbl.Kosten[[#This Row],[Sanr.]]=FD$7,Tbl.Kosten[[#This Row],[Totaal kosten]],"")</f>
        <v/>
      </c>
      <c r="FE142" s="160" t="str">
        <f>IF(Tbl.Kosten[[#This Row],[Sanr.]]=FE$7,Tbl.Kosten[[#This Row],[Totaal kosten]],"")</f>
        <v/>
      </c>
      <c r="FF142" s="160" t="str">
        <f>IF(Tbl.Kosten[[#This Row],[Sanr.]]=FF$7,Tbl.Kosten[[#This Row],[Totaal kosten]],"")</f>
        <v/>
      </c>
      <c r="FG142" s="160" t="str">
        <f>IF(Tbl.Kosten[[#This Row],[Sanr.]]=FG$7,Tbl.Kosten[[#This Row],[Totaal kosten]],"")</f>
        <v/>
      </c>
      <c r="FH142" s="160" t="str">
        <f>IF(Tbl.Kosten[[#This Row],[Sanr.]]=FH$7,Tbl.Kosten[[#This Row],[Totaal kosten]],"")</f>
        <v/>
      </c>
      <c r="FI142" s="160" t="str">
        <f>IF(Tbl.Kosten[[#This Row],[Sanr.]]=FI$7,Tbl.Kosten[[#This Row],[Totaal kosten]],"")</f>
        <v/>
      </c>
      <c r="FJ142" s="160" t="str">
        <f>IF(Tbl.Kosten[[#This Row],[Sanr.]]=FJ$7,Tbl.Kosten[[#This Row],[Totaal kosten]],"")</f>
        <v/>
      </c>
      <c r="FK142" s="160" t="str">
        <f>IF(Tbl.Kosten[[#This Row],[Sanr.]]=FK$7,Tbl.Kosten[[#This Row],[Totaal kosten]],"")</f>
        <v/>
      </c>
      <c r="FL142" s="160" t="str">
        <f>IF(Tbl.Kosten[[#This Row],[Sanr.]]=FL$7,Tbl.Kosten[[#This Row],[Totaal kosten]],"")</f>
        <v/>
      </c>
      <c r="FM142" s="160" t="str">
        <f>IF(Tbl.Kosten[[#This Row],[Sanr.]]=FM$7,Tbl.Kosten[[#This Row],[Totaal kosten]],"")</f>
        <v/>
      </c>
      <c r="FN142" s="160" t="str">
        <f>IF(Tbl.Kosten[[#This Row],[Sanr.]]=FN$7,Tbl.Kosten[[#This Row],[Totaal kosten]],"")</f>
        <v/>
      </c>
      <c r="FO142" s="160" t="str">
        <f>IF(Tbl.Kosten[[#This Row],[Sanr.]]=FO$7,Tbl.Kosten[[#This Row],[Totaal kosten]],"")</f>
        <v/>
      </c>
      <c r="FP142" s="160" t="str">
        <f>IF(Tbl.Kosten[[#This Row],[Sanr.]]=FP$7,Tbl.Kosten[[#This Row],[Totaal kosten]],"")</f>
        <v/>
      </c>
      <c r="FQ142" s="160" t="str">
        <f>IF(Tbl.Kosten[[#This Row],[Sanr.]]=FQ$7,Tbl.Kosten[[#This Row],[Totaal kosten]],"")</f>
        <v/>
      </c>
      <c r="FR142" s="160" t="str">
        <f>IF(Tbl.Kosten[[#This Row],[Sanr.]]=FR$7,Tbl.Kosten[[#This Row],[Totaal kosten]],"")</f>
        <v/>
      </c>
      <c r="FS142" s="160" t="str">
        <f>IF(Tbl.Kosten[[#This Row],[Sanr.]]=FS$7,Tbl.Kosten[[#This Row],[Totaal kosten]],"")</f>
        <v/>
      </c>
      <c r="FT142" s="160" t="str">
        <f>IF(Tbl.Kosten[[#This Row],[Sanr.]]=FT$7,Tbl.Kosten[[#This Row],[Totaal kosten]],"")</f>
        <v/>
      </c>
      <c r="FU142" s="160" t="str">
        <f>IF(Tbl.Kosten[[#This Row],[Sanr.]]=FU$7,Tbl.Kosten[[#This Row],[Totaal kosten]],"")</f>
        <v/>
      </c>
      <c r="FV142" s="160" t="str">
        <f>IF(Tbl.Kosten[[#This Row],[Sanr.]]=FV$7,Tbl.Kosten[[#This Row],[Totaal kosten]],"")</f>
        <v/>
      </c>
      <c r="FW142" s="160" t="str">
        <f>IFERROR(_xlfn.XLOOKUP(Tbl.Kosten[[#This Row],[Activiteitencode]],Tbl.Activiteiten[Activiteitcode],Tbl.Activiteiten[Anr.],"",0,1),"")</f>
        <v/>
      </c>
      <c r="FX142" s="181" t="str">
        <f>_xlfn.CONCAT(Tbl.Kosten[[#This Row],[Pnr.]],Tbl.Kosten[[#This Row],[Sanr.]])</f>
        <v>P1</v>
      </c>
      <c r="FY142" s="160">
        <f>Tbl.Kosten[[#This Row],[Totaal kosten]]-Tbl.Kosten[[#This Row],[Subsidie]]</f>
        <v>0</v>
      </c>
      <c r="FZ142" s="160">
        <f>IF(Tbl.Kosten[[#This Row],[Pnr.]]=FZ$7,Tbl.Kosten[[#This Row],[Te financieren]],"")</f>
        <v>0</v>
      </c>
      <c r="GA142" s="160" t="str">
        <f>IF(Tbl.Kosten[[#This Row],[Pnr.]]=GA$7,Tbl.Kosten[[#This Row],[Te financieren]],"")</f>
        <v/>
      </c>
      <c r="GB142" s="160" t="str">
        <f>IF(Tbl.Kosten[[#This Row],[Pnr.]]=GB$7,Tbl.Kosten[[#This Row],[Te financieren]],"")</f>
        <v/>
      </c>
      <c r="GC142" s="160" t="str">
        <f>IF(Tbl.Kosten[[#This Row],[Pnr.]]=GC$7,Tbl.Kosten[[#This Row],[Te financieren]],"")</f>
        <v/>
      </c>
      <c r="GD142" s="160" t="str">
        <f>IF(Tbl.Kosten[[#This Row],[Pnr.]]=GD$7,Tbl.Kosten[[#This Row],[Te financieren]],"")</f>
        <v/>
      </c>
      <c r="GE142" s="160" t="str">
        <f>IF(Tbl.Kosten[[#This Row],[Pnr.]]=GE$7,Tbl.Kosten[[#This Row],[Te financieren]],"")</f>
        <v/>
      </c>
      <c r="GF142" s="160" t="str">
        <f>IF(Tbl.Kosten[[#This Row],[Pnr.]]=GF$7,Tbl.Kosten[[#This Row],[Te financieren]],"")</f>
        <v/>
      </c>
      <c r="GG142" s="160" t="str">
        <f>IF(Tbl.Kosten[[#This Row],[Pnr.]]=GG$7,Tbl.Kosten[[#This Row],[Te financieren]],"")</f>
        <v/>
      </c>
      <c r="GH142" s="160" t="str">
        <f>IF(Tbl.Kosten[[#This Row],[Pnr.]]=GH$7,Tbl.Kosten[[#This Row],[Te financieren]],"")</f>
        <v/>
      </c>
      <c r="GI142" s="160" t="str">
        <f>IF(Tbl.Kosten[[#This Row],[Pnr.]]=GI$7,Tbl.Kosten[[#This Row],[Te financieren]],"")</f>
        <v/>
      </c>
      <c r="GJ142" s="160" t="str">
        <f>IF(Tbl.Kosten[[#This Row],[Pnr.]]=GJ$7,Tbl.Kosten[[#This Row],[Te financieren]],"")</f>
        <v/>
      </c>
      <c r="GK142" s="160" t="str">
        <f>IF(Tbl.Kosten[[#This Row],[Pnr.]]=GK$7,Tbl.Kosten[[#This Row],[Te financieren]],"")</f>
        <v/>
      </c>
      <c r="GL142" s="160" t="str">
        <f>IF(Tbl.Kosten[[#This Row],[Pnr.]]=GL$7,Tbl.Kosten[[#This Row],[Te financieren]],"")</f>
        <v/>
      </c>
      <c r="GM142" s="160" t="str">
        <f>IF(Tbl.Kosten[[#This Row],[Pnr.]]=GM$7,Tbl.Kosten[[#This Row],[Te financieren]],"")</f>
        <v/>
      </c>
      <c r="GN142" s="160" t="str">
        <f>IF(Tbl.Kosten[[#This Row],[Pnr.]]=GN$7,Tbl.Kosten[[#This Row],[Te financieren]],"")</f>
        <v/>
      </c>
      <c r="GO142" s="160" t="str">
        <f>IF(Tbl.Kosten[[#This Row],[Pnr.]]=GO$7,Tbl.Kosten[[#This Row],[Te financieren]],"")</f>
        <v/>
      </c>
      <c r="GP142" s="160" t="str">
        <f>IF(Tbl.Kosten[[#This Row],[Pnr.]]=GP$7,Tbl.Kosten[[#This Row],[Te financieren]],"")</f>
        <v/>
      </c>
      <c r="GQ142" s="160" t="str">
        <f>IF(Tbl.Kosten[[#This Row],[Pnr.]]=GQ$7,Tbl.Kosten[[#This Row],[Te financieren]],"")</f>
        <v/>
      </c>
      <c r="GR142" s="160" t="str">
        <f>IF(Tbl.Kosten[[#This Row],[Pnr.]]=GR$7,Tbl.Kosten[[#This Row],[Te financieren]],"")</f>
        <v/>
      </c>
      <c r="GS142" s="160" t="str">
        <f>IF(Tbl.Kosten[[#This Row],[Pnr.]]=GS$7,Tbl.Kosten[[#This Row],[Te financieren]],"")</f>
        <v/>
      </c>
      <c r="GT142" s="160" t="str">
        <f>IF(Tbl.Kosten[[#This Row],[Pnr.]]=GT$7,Tbl.Kosten[[#This Row],[Te financieren]],"")</f>
        <v/>
      </c>
      <c r="GU142" s="160" t="str">
        <f>IF(Tbl.Kosten[[#This Row],[Pnr.]]=GU$7,Tbl.Kosten[[#This Row],[Te financieren]],"")</f>
        <v/>
      </c>
      <c r="GV142" s="160" t="str">
        <f>IF(Tbl.Kosten[[#This Row],[Pnr.]]=GV$7,Tbl.Kosten[[#This Row],[Te financieren]],"")</f>
        <v/>
      </c>
      <c r="GW142" s="160" t="str">
        <f>IF(Tbl.Kosten[[#This Row],[Pnr.]]=GW$7,Tbl.Kosten[[#This Row],[Te financieren]],"")</f>
        <v/>
      </c>
      <c r="GX142" s="160" t="str">
        <f>IF(Tbl.Kosten[[#This Row],[Pnr.]]=GX$7,Tbl.Kosten[[#This Row],[Te financieren]],"")</f>
        <v/>
      </c>
      <c r="GY142" s="160" t="str">
        <f>IF(Tbl.Kosten[[#This Row],[Pnr.]]=GY$7,Tbl.Kosten[[#This Row],[Te financieren]],"")</f>
        <v/>
      </c>
      <c r="GZ142" s="160" t="str">
        <f>IF(Tbl.Kosten[[#This Row],[Pnr.]]=GZ$7,Tbl.Kosten[[#This Row],[Te financieren]],"")</f>
        <v/>
      </c>
      <c r="HA142" s="160" t="str">
        <f>IF(Tbl.Kosten[[#This Row],[Pnr.]]=HA$7,Tbl.Kosten[[#This Row],[Te financieren]],"")</f>
        <v/>
      </c>
      <c r="HB142" s="160" t="str">
        <f>IF(Tbl.Kosten[[#This Row],[Pnr.]]=HB$7,Tbl.Kosten[[#This Row],[Te financieren]],"")</f>
        <v/>
      </c>
      <c r="HC142" s="160" t="str">
        <f>IF(Tbl.Kosten[[#This Row],[Pnr.]]=HC$7,Tbl.Kosten[[#This Row],[Te financieren]],"")</f>
        <v/>
      </c>
      <c r="HD142" s="160" t="str">
        <f>IF(Tbl.Kosten[[#This Row],[Pnr.]]=HD$7,Tbl.Kosten[[#This Row],[Te financieren]],"")</f>
        <v/>
      </c>
      <c r="HE142" s="160" t="str">
        <f>IF(Tbl.Kosten[[#This Row],[Pnr.]]=HE$7,Tbl.Kosten[[#This Row],[Te financieren]],"")</f>
        <v/>
      </c>
      <c r="HF142" s="160" t="str">
        <f>IF(Tbl.Kosten[[#This Row],[Pnr.]]=HF$7,Tbl.Kosten[[#This Row],[Te financieren]],"")</f>
        <v/>
      </c>
      <c r="HG142" s="160" t="str">
        <f>IF(Tbl.Kosten[[#This Row],[Pnr.]]=HG$7,Tbl.Kosten[[#This Row],[Te financieren]],"")</f>
        <v/>
      </c>
      <c r="HH142" s="160" t="str">
        <f>IF(Tbl.Kosten[[#This Row],[Pnr.]]=HH$7,Tbl.Kosten[[#This Row],[Te financieren]],"")</f>
        <v/>
      </c>
      <c r="HI142" s="160" t="str">
        <f>IF(Tbl.Kosten[[#This Row],[Pnr.]]=HI$7,Tbl.Kosten[[#This Row],[Te financieren]],"")</f>
        <v/>
      </c>
      <c r="HJ142" s="160" t="str">
        <f>IF(Tbl.Kosten[[#This Row],[Pnr.]]=HJ$7,Tbl.Kosten[[#This Row],[Te financieren]],"")</f>
        <v/>
      </c>
      <c r="HK142" s="160" t="str">
        <f>IF(Tbl.Kosten[[#This Row],[Pnr.]]=HK$7,Tbl.Kosten[[#This Row],[Te financieren]],"")</f>
        <v/>
      </c>
      <c r="HL142" s="160" t="str">
        <f>IF(Tbl.Kosten[[#This Row],[Pnr.]]=HL$7,Tbl.Kosten[[#This Row],[Te financieren]],"")</f>
        <v/>
      </c>
      <c r="HM142" s="160" t="str">
        <f>IF(Tbl.Kosten[[#This Row],[Pnr.]]=HM$7,Tbl.Kosten[[#This Row],[Te financieren]],"")</f>
        <v/>
      </c>
      <c r="HN142" s="160" t="str">
        <f>IF(Tbl.Kosten[[#This Row],[Pnr.]]=HN$7,Tbl.Kosten[[#This Row],[Te financieren]],"")</f>
        <v/>
      </c>
      <c r="HO142" s="160" t="str">
        <f>IF(Tbl.Kosten[[#This Row],[Pnr.]]=HO$7,Tbl.Kosten[[#This Row],[Te financieren]],"")</f>
        <v/>
      </c>
      <c r="HP142" s="160" t="str">
        <f>IF(Tbl.Kosten[[#This Row],[Pnr.]]=HP$7,Tbl.Kosten[[#This Row],[Te financieren]],"")</f>
        <v/>
      </c>
      <c r="HQ142" s="160" t="str">
        <f>IF(Tbl.Kosten[[#This Row],[Pnr.]]=HQ$7,Tbl.Kosten[[#This Row],[Te financieren]],"")</f>
        <v/>
      </c>
      <c r="HR142" s="160" t="str">
        <f>IF(Tbl.Kosten[[#This Row],[Pnr.]]=HR$7,Tbl.Kosten[[#This Row],[Te financieren]],"")</f>
        <v/>
      </c>
      <c r="HS142" s="160" t="str">
        <f>IF(Tbl.Kosten[[#This Row],[Pnr.]]=HS$7,Tbl.Kosten[[#This Row],[Te financieren]],"")</f>
        <v/>
      </c>
      <c r="HT142" s="160" t="str">
        <f>IF(Tbl.Kosten[[#This Row],[Pnr.]]=HT$7,Tbl.Kosten[[#This Row],[Te financieren]],"")</f>
        <v/>
      </c>
      <c r="HU142" s="160" t="str">
        <f>IF(Tbl.Kosten[[#This Row],[Pnr.]]=HU$7,Tbl.Kosten[[#This Row],[Te financieren]],"")</f>
        <v/>
      </c>
      <c r="HV142" s="160" t="str">
        <f>IF(Tbl.Kosten[[#This Row],[Pnr.]]=HV$7,Tbl.Kosten[[#This Row],[Te financieren]],"")</f>
        <v/>
      </c>
      <c r="HW142" s="160" t="str">
        <f>IF(Tbl.Kosten[[#This Row],[Pnr.]]=HW$7,Tbl.Kosten[[#This Row],[Te financieren]],"")</f>
        <v/>
      </c>
    </row>
    <row r="143" spans="2:231" x14ac:dyDescent="0.3">
      <c r="B143" s="144"/>
      <c r="C143" s="147"/>
      <c r="D143" s="146"/>
      <c r="E143" s="147"/>
      <c r="F143" s="145"/>
      <c r="G143" s="11" t="str">
        <f>IF(Tbl.Kosten[[#This Row],[Medewerker e/o 
functie]]&lt;&gt;"",_xlfn.XLOOKUP(Tbl.Kosten[[#This Row],[Medewerker e/o 
functie]],Tbl.Uurtarief[Medewerker en/of functie],Tbl.Uurtarief[Uurtarief],"",0,1),"")</f>
        <v/>
      </c>
      <c r="H143" s="121">
        <f>IFERROR(Tbl.Kosten[[#This Row],[Uren]]*Tbl.Kosten[[#This Row],[Uurtarief]],0)</f>
        <v>0</v>
      </c>
      <c r="I143" s="119" t="str">
        <f>IF(Tbl.Kosten[[#This Row],[Subtotaal uren]]&lt;&gt;0,_xlfn.XLOOKUP(Tbl.Kosten[[#This Row],[Medewerker e/o 
functie]],Tbl.Uurtarief[Medewerker en/of functie],Tbl.Uurtarief[Kostensoort arbeid],"",0,1),"")</f>
        <v/>
      </c>
      <c r="J143" s="147"/>
      <c r="K143" s="145"/>
      <c r="L143" s="149" t="str">
        <f>IF(Tbl.Kosten[[#This Row],[Activum]]&lt;&gt;"",_xlfn.XLOOKUP(Tbl.Kosten[[#This Row],[Activum]],Tbl.Afschrijvingskosten[Activum],Tbl.Afschrijvingskosten[Tarief per afschrijvings-eenheid],"",0,1),"")</f>
        <v/>
      </c>
      <c r="M143" s="122">
        <f>IFERROR(Tbl.Kosten[[#This Row],[Een-
heden]]*Tbl.Kosten[[#This Row],[Afschrijvings-
tarief]],0)</f>
        <v>0</v>
      </c>
      <c r="N143" s="122" t="str">
        <f>IF(Tbl.Kosten[[#This Row],[Subtotaal afschrijving]]&lt;&gt;0,Lijsten!A141,"")</f>
        <v/>
      </c>
      <c r="O143" s="150"/>
      <c r="P143" s="145"/>
      <c r="Q143" s="148"/>
      <c r="R143" s="122">
        <f>IFERROR(Tbl.Kosten[[#This Row],[Aantal]]*Tbl.Kosten[[#This Row],[Tarief]],0)</f>
        <v>0</v>
      </c>
      <c r="S143" s="8">
        <f>IFERROR(Tbl.Kosten[[#This Row],[Subtotaal overige kosten]]+Tbl.Kosten[[#This Row],[Subtotaal uren]]+Tbl.Kosten[[#This Row],[Subtotaal afschrijving]],0)</f>
        <v>0</v>
      </c>
      <c r="T143" s="8">
        <f>IFERROR(Tbl.Kosten[[#This Row],[Totaal kosten]]*Tbl.Kosten[[#This Row],[Subsidie%]],0)</f>
        <v>0</v>
      </c>
      <c r="U143" s="4" t="str" cm="1">
        <f t="array" ref="U143">IFERROR(_xlfn.IFS(Tbl.Kosten[[#This Row],[Subtotaal uren]]&lt;&gt;0,Tbl.Kosten[[#This Row],[Kostensoort arbeid]],Tbl.Kosten[[#This Row],[Subtotaal afschrijving]]&lt;&gt;0,Tbl.Kosten[[#This Row],[Kostensoort afschrijving]],Tbl.Kosten[[#This Row],[Subtotaal overige kosten]]&lt;&gt;0,Tbl.Kosten[[#This Row],[Kostensoort overig]]),"")</f>
        <v/>
      </c>
      <c r="V143" s="4" t="str">
        <f>IFERROR(_xlfn.XLOOKUP(Tbl.Kosten[[#This Row],[Activiteitencode]],Tbl.Activiteiten[Activiteitcode],Tbl.Activiteiten[Werkpakketcode],"",0,1),"")</f>
        <v/>
      </c>
      <c r="W143" s="4" t="str">
        <f>IFERROR(_xlfn.XLOOKUP(Tbl.Kosten[[#This Row],[Werkpakketcode]],Tbl.Werkpakketten[Werkpakketcode],Tbl.Werkpakketten[Subsidiabele activiteit],"",0,1),"")</f>
        <v/>
      </c>
      <c r="X143" s="12">
        <f>IFERROR(_xlfn.XLOOKUP(Tbl.Kosten[[#This Row],[Sanr.]],Tbl.Subsidiehoogte[SAnr.],Tbl.Subsidiehoogte[Sub. Percentage],0,0,1),0)</f>
        <v>0</v>
      </c>
      <c r="Y143" s="154" t="str">
        <f>IFERROR(_xlfn.XLOOKUP(Tbl.Kosten[[#This Row],[Partnercode]],Tbl.Projectpartners[Partnercode],Tbl.Projectpartners[PNr.],"",0,1),"")</f>
        <v>P1</v>
      </c>
      <c r="Z143" s="158">
        <f>IF(Tbl.Kosten[[#This Row],[Pnr.]]=Z$7,Tbl.Kosten[[#This Row],[Totaal kosten]],"")</f>
        <v>0</v>
      </c>
      <c r="AA143" s="158" t="str">
        <f>IF(Tbl.Kosten[[#This Row],[Pnr.]]=AA$7,Tbl.Kosten[[#This Row],[Totaal kosten]],"")</f>
        <v/>
      </c>
      <c r="AB143" s="158" t="str">
        <f>IF(Tbl.Kosten[[#This Row],[Pnr.]]=AB$7,Tbl.Kosten[[#This Row],[Totaal kosten]],"")</f>
        <v/>
      </c>
      <c r="AC143" s="158" t="str">
        <f>IF(Tbl.Kosten[[#This Row],[Pnr.]]=AC$7,Tbl.Kosten[[#This Row],[Totaal kosten]],"")</f>
        <v/>
      </c>
      <c r="AD143" s="158" t="str">
        <f>IF(Tbl.Kosten[[#This Row],[Pnr.]]=AD$7,Tbl.Kosten[[#This Row],[Totaal kosten]],"")</f>
        <v/>
      </c>
      <c r="AE143" s="158" t="str">
        <f>IF(Tbl.Kosten[[#This Row],[Pnr.]]=AE$7,Tbl.Kosten[[#This Row],[Totaal kosten]],"")</f>
        <v/>
      </c>
      <c r="AF143" s="158" t="str">
        <f>IF(Tbl.Kosten[[#This Row],[Pnr.]]=AF$7,Tbl.Kosten[[#This Row],[Totaal kosten]],"")</f>
        <v/>
      </c>
      <c r="AG143" s="158" t="str">
        <f>IF(Tbl.Kosten[[#This Row],[Pnr.]]=AG$7,Tbl.Kosten[[#This Row],[Totaal kosten]],"")</f>
        <v/>
      </c>
      <c r="AH143" s="158" t="str">
        <f>IF(Tbl.Kosten[[#This Row],[Pnr.]]=AH$7,Tbl.Kosten[[#This Row],[Totaal kosten]],"")</f>
        <v/>
      </c>
      <c r="AI143" s="158" t="str">
        <f>IF(Tbl.Kosten[[#This Row],[Pnr.]]=AI$7,Tbl.Kosten[[#This Row],[Totaal kosten]],"")</f>
        <v/>
      </c>
      <c r="AJ143" s="158" t="str">
        <f>IF(Tbl.Kosten[[#This Row],[Pnr.]]=AJ$7,Tbl.Kosten[[#This Row],[Totaal kosten]],"")</f>
        <v/>
      </c>
      <c r="AK143" s="158" t="str">
        <f>IF(Tbl.Kosten[[#This Row],[Pnr.]]=AK$7,Tbl.Kosten[[#This Row],[Totaal kosten]],"")</f>
        <v/>
      </c>
      <c r="AL143" s="158" t="str">
        <f>IF(Tbl.Kosten[[#This Row],[Pnr.]]=AL$7,Tbl.Kosten[[#This Row],[Totaal kosten]],"")</f>
        <v/>
      </c>
      <c r="AM143" s="158" t="str">
        <f>IF(Tbl.Kosten[[#This Row],[Pnr.]]=AM$7,Tbl.Kosten[[#This Row],[Totaal kosten]],"")</f>
        <v/>
      </c>
      <c r="AN143" s="158" t="str">
        <f>IF(Tbl.Kosten[[#This Row],[Pnr.]]=AN$7,Tbl.Kosten[[#This Row],[Totaal kosten]],"")</f>
        <v/>
      </c>
      <c r="AO143" s="158" t="str">
        <f>IF(Tbl.Kosten[[#This Row],[Pnr.]]=AO$7,Tbl.Kosten[[#This Row],[Totaal kosten]],"")</f>
        <v/>
      </c>
      <c r="AP143" s="158" t="str">
        <f>IF(Tbl.Kosten[[#This Row],[Pnr.]]=AP$7,Tbl.Kosten[[#This Row],[Totaal kosten]],"")</f>
        <v/>
      </c>
      <c r="AQ143" s="158" t="str">
        <f>IF(Tbl.Kosten[[#This Row],[Pnr.]]=AQ$7,Tbl.Kosten[[#This Row],[Totaal kosten]],"")</f>
        <v/>
      </c>
      <c r="AR143" s="158" t="str">
        <f>IF(Tbl.Kosten[[#This Row],[Pnr.]]=AR$7,Tbl.Kosten[[#This Row],[Totaal kosten]],"")</f>
        <v/>
      </c>
      <c r="AS143" s="158" t="str">
        <f>IF(Tbl.Kosten[[#This Row],[Pnr.]]=AS$7,Tbl.Kosten[[#This Row],[Totaal kosten]],"")</f>
        <v/>
      </c>
      <c r="AT143" s="158" t="str">
        <f>IF(Tbl.Kosten[[#This Row],[Pnr.]]=AT$7,Tbl.Kosten[[#This Row],[Totaal kosten]],"")</f>
        <v/>
      </c>
      <c r="AU143" s="158" t="str">
        <f>IF(Tbl.Kosten[[#This Row],[Pnr.]]=AU$7,Tbl.Kosten[[#This Row],[Totaal kosten]],"")</f>
        <v/>
      </c>
      <c r="AV143" s="158" t="str">
        <f>IF(Tbl.Kosten[[#This Row],[Pnr.]]=AV$7,Tbl.Kosten[[#This Row],[Totaal kosten]],"")</f>
        <v/>
      </c>
      <c r="AW143" s="158" t="str">
        <f>IF(Tbl.Kosten[[#This Row],[Pnr.]]=AW$7,Tbl.Kosten[[#This Row],[Totaal kosten]],"")</f>
        <v/>
      </c>
      <c r="AX143" s="158" t="str">
        <f>IF(Tbl.Kosten[[#This Row],[Pnr.]]=AX$7,Tbl.Kosten[[#This Row],[Totaal kosten]],"")</f>
        <v/>
      </c>
      <c r="AY143" s="158" t="str">
        <f>IF(Tbl.Kosten[[#This Row],[Pnr.]]=AY$7,Tbl.Kosten[[#This Row],[Totaal kosten]],"")</f>
        <v/>
      </c>
      <c r="AZ143" s="158" t="str">
        <f>IF(Tbl.Kosten[[#This Row],[Pnr.]]=AZ$7,Tbl.Kosten[[#This Row],[Totaal kosten]],"")</f>
        <v/>
      </c>
      <c r="BA143" s="158" t="str">
        <f>IF(Tbl.Kosten[[#This Row],[Pnr.]]=BA$7,Tbl.Kosten[[#This Row],[Totaal kosten]],"")</f>
        <v/>
      </c>
      <c r="BB143" s="158" t="str">
        <f>IF(Tbl.Kosten[[#This Row],[Pnr.]]=BB$7,Tbl.Kosten[[#This Row],[Totaal kosten]],"")</f>
        <v/>
      </c>
      <c r="BC143" s="158" t="str">
        <f>IF(Tbl.Kosten[[#This Row],[Pnr.]]=BC$7,Tbl.Kosten[[#This Row],[Totaal kosten]],"")</f>
        <v/>
      </c>
      <c r="BD143" s="158" t="str">
        <f>IF(Tbl.Kosten[[#This Row],[Pnr.]]=BD$7,Tbl.Kosten[[#This Row],[Totaal kosten]],"")</f>
        <v/>
      </c>
      <c r="BE143" s="158" t="str">
        <f>IF(Tbl.Kosten[[#This Row],[Pnr.]]=BE$7,Tbl.Kosten[[#This Row],[Totaal kosten]],"")</f>
        <v/>
      </c>
      <c r="BF143" s="158" t="str">
        <f>IF(Tbl.Kosten[[#This Row],[Pnr.]]=BF$7,Tbl.Kosten[[#This Row],[Totaal kosten]],"")</f>
        <v/>
      </c>
      <c r="BG143" s="158" t="str">
        <f>IF(Tbl.Kosten[[#This Row],[Pnr.]]=BG$7,Tbl.Kosten[[#This Row],[Totaal kosten]],"")</f>
        <v/>
      </c>
      <c r="BH143" s="158" t="str">
        <f>IF(Tbl.Kosten[[#This Row],[Pnr.]]=BH$7,Tbl.Kosten[[#This Row],[Totaal kosten]],"")</f>
        <v/>
      </c>
      <c r="BI143" s="158" t="str">
        <f>IF(Tbl.Kosten[[#This Row],[Pnr.]]=BI$7,Tbl.Kosten[[#This Row],[Totaal kosten]],"")</f>
        <v/>
      </c>
      <c r="BJ143" s="158" t="str">
        <f>IF(Tbl.Kosten[[#This Row],[Pnr.]]=BJ$7,Tbl.Kosten[[#This Row],[Totaal kosten]],"")</f>
        <v/>
      </c>
      <c r="BK143" s="158" t="str">
        <f>IF(Tbl.Kosten[[#This Row],[Pnr.]]=BK$7,Tbl.Kosten[[#This Row],[Totaal kosten]],"")</f>
        <v/>
      </c>
      <c r="BL143" s="158" t="str">
        <f>IF(Tbl.Kosten[[#This Row],[Pnr.]]=BL$7,Tbl.Kosten[[#This Row],[Totaal kosten]],"")</f>
        <v/>
      </c>
      <c r="BM143" s="158" t="str">
        <f>IF(Tbl.Kosten[[#This Row],[Pnr.]]=BM$7,Tbl.Kosten[[#This Row],[Totaal kosten]],"")</f>
        <v/>
      </c>
      <c r="BN143" s="158" t="str">
        <f>IF(Tbl.Kosten[[#This Row],[Pnr.]]=BN$7,Tbl.Kosten[[#This Row],[Totaal kosten]],"")</f>
        <v/>
      </c>
      <c r="BO143" s="158" t="str">
        <f>IF(Tbl.Kosten[[#This Row],[Pnr.]]=BO$7,Tbl.Kosten[[#This Row],[Totaal kosten]],"")</f>
        <v/>
      </c>
      <c r="BP143" s="158" t="str">
        <f>IF(Tbl.Kosten[[#This Row],[Pnr.]]=BP$7,Tbl.Kosten[[#This Row],[Totaal kosten]],"")</f>
        <v/>
      </c>
      <c r="BQ143" s="158" t="str">
        <f>IF(Tbl.Kosten[[#This Row],[Pnr.]]=BQ$7,Tbl.Kosten[[#This Row],[Totaal kosten]],"")</f>
        <v/>
      </c>
      <c r="BR143" s="158" t="str">
        <f>IF(Tbl.Kosten[[#This Row],[Pnr.]]=BR$7,Tbl.Kosten[[#This Row],[Totaal kosten]],"")</f>
        <v/>
      </c>
      <c r="BS143" s="158" t="str">
        <f>IF(Tbl.Kosten[[#This Row],[Pnr.]]=BS$7,Tbl.Kosten[[#This Row],[Totaal kosten]],"")</f>
        <v/>
      </c>
      <c r="BT143" s="158" t="str">
        <f>IF(Tbl.Kosten[[#This Row],[Pnr.]]=BT$7,Tbl.Kosten[[#This Row],[Totaal kosten]],"")</f>
        <v/>
      </c>
      <c r="BU143" s="158" t="str">
        <f>IF(Tbl.Kosten[[#This Row],[Pnr.]]=BU$7,Tbl.Kosten[[#This Row],[Totaal kosten]],"")</f>
        <v/>
      </c>
      <c r="BV143" s="158" t="str">
        <f>IF(Tbl.Kosten[[#This Row],[Pnr.]]=BV$7,Tbl.Kosten[[#This Row],[Totaal kosten]],"")</f>
        <v/>
      </c>
      <c r="BW143" s="158" t="str">
        <f>IF(Tbl.Kosten[[#This Row],[Pnr.]]=BW$7,Tbl.Kosten[[#This Row],[Totaal kosten]],"")</f>
        <v/>
      </c>
      <c r="BX143" s="158" t="str">
        <f>IFERROR(_xlfn.XLOOKUP(Tbl.Kosten[[#This Row],[Werkpakketcode]],Tbl.Werkpakketten[Werkpakketcode],Tbl.Werkpakketten[WPnr.],"",0,1),"")</f>
        <v/>
      </c>
      <c r="BY143" s="158" t="str">
        <f>IF(Tbl.Kosten[[#This Row],[WPnr.]]=BY$7,Tbl.Kosten[[#This Row],[Totaal kosten]],"")</f>
        <v/>
      </c>
      <c r="BZ143" s="158" t="str">
        <f>IF(Tbl.Kosten[[#This Row],[WPnr.]]=BZ$7,Tbl.Kosten[[#This Row],[Totaal kosten]],"")</f>
        <v/>
      </c>
      <c r="CA143" s="158" t="str">
        <f>IF(Tbl.Kosten[[#This Row],[WPnr.]]=CA$7,Tbl.Kosten[[#This Row],[Totaal kosten]],"")</f>
        <v/>
      </c>
      <c r="CB143" s="158" t="str">
        <f>IF(Tbl.Kosten[[#This Row],[WPnr.]]=CB$7,Tbl.Kosten[[#This Row],[Totaal kosten]],"")</f>
        <v/>
      </c>
      <c r="CC143" s="158" t="str">
        <f>IF(Tbl.Kosten[[#This Row],[WPnr.]]=CC$7,Tbl.Kosten[[#This Row],[Totaal kosten]],"")</f>
        <v/>
      </c>
      <c r="CD143" s="158" t="str">
        <f>IF(Tbl.Kosten[[#This Row],[WPnr.]]=CD$7,Tbl.Kosten[[#This Row],[Totaal kosten]],"")</f>
        <v/>
      </c>
      <c r="CE143" s="158" t="str">
        <f>IF(Tbl.Kosten[[#This Row],[WPnr.]]=CE$7,Tbl.Kosten[[#This Row],[Totaal kosten]],"")</f>
        <v/>
      </c>
      <c r="CF143" s="158" t="str">
        <f>IF(Tbl.Kosten[[#This Row],[WPnr.]]=CF$7,Tbl.Kosten[[#This Row],[Totaal kosten]],"")</f>
        <v/>
      </c>
      <c r="CG143" s="158" t="str">
        <f>IF(Tbl.Kosten[[#This Row],[WPnr.]]=CG$7,Tbl.Kosten[[#This Row],[Totaal kosten]],"")</f>
        <v/>
      </c>
      <c r="CH143" s="158" t="str">
        <f>IF(Tbl.Kosten[[#This Row],[WPnr.]]=CH$7,Tbl.Kosten[[#This Row],[Totaal kosten]],"")</f>
        <v/>
      </c>
      <c r="CI143" s="158" t="str">
        <f>IF(Tbl.Kosten[[#This Row],[WPnr.]]=CI$7,Tbl.Kosten[[#This Row],[Totaal kosten]],"")</f>
        <v/>
      </c>
      <c r="CJ143" s="158" t="str">
        <f>IF(Tbl.Kosten[[#This Row],[WPnr.]]=CJ$7,Tbl.Kosten[[#This Row],[Totaal kosten]],"")</f>
        <v/>
      </c>
      <c r="CK143" s="158" t="str">
        <f>IF(Tbl.Kosten[[#This Row],[WPnr.]]=CK$7,Tbl.Kosten[[#This Row],[Totaal kosten]],"")</f>
        <v/>
      </c>
      <c r="CL143" s="158" t="str">
        <f>IF(Tbl.Kosten[[#This Row],[WPnr.]]=CL$7,Tbl.Kosten[[#This Row],[Totaal kosten]],"")</f>
        <v/>
      </c>
      <c r="CM143" s="158" t="str">
        <f>IF(Tbl.Kosten[[#This Row],[WPnr.]]=CM$7,Tbl.Kosten[[#This Row],[Totaal kosten]],"")</f>
        <v/>
      </c>
      <c r="CN143" s="158" t="str">
        <f>IF(Tbl.Kosten[[#This Row],[WPnr.]]=CN$7,Tbl.Kosten[[#This Row],[Totaal kosten]],"")</f>
        <v/>
      </c>
      <c r="CO143" s="158" t="str">
        <f>IF(Tbl.Kosten[[#This Row],[WPnr.]]=CO$7,Tbl.Kosten[[#This Row],[Totaal kosten]],"")</f>
        <v/>
      </c>
      <c r="CP143" s="158" t="str">
        <f>IF(Tbl.Kosten[[#This Row],[WPnr.]]=CP$7,Tbl.Kosten[[#This Row],[Totaal kosten]],"")</f>
        <v/>
      </c>
      <c r="CQ143" s="158" t="str">
        <f>IF(Tbl.Kosten[[#This Row],[WPnr.]]=CQ$7,Tbl.Kosten[[#This Row],[Totaal kosten]],"")</f>
        <v/>
      </c>
      <c r="CR143" s="158" t="str">
        <f>IF(Tbl.Kosten[[#This Row],[WPnr.]]=CR$7,Tbl.Kosten[[#This Row],[Totaal kosten]],"")</f>
        <v/>
      </c>
      <c r="CS143" s="158" t="str">
        <f>IF(Tbl.Kosten[[#This Row],[WPnr.]]=CS$7,Tbl.Kosten[[#This Row],[Totaal kosten]],"")</f>
        <v/>
      </c>
      <c r="CT143" s="158" t="str">
        <f>IF(Tbl.Kosten[[#This Row],[WPnr.]]=CT$7,Tbl.Kosten[[#This Row],[Totaal kosten]],"")</f>
        <v/>
      </c>
      <c r="CU143" s="158" t="str">
        <f>IF(Tbl.Kosten[[#This Row],[WPnr.]]=CU$7,Tbl.Kosten[[#This Row],[Totaal kosten]],"")</f>
        <v/>
      </c>
      <c r="CV143" s="158" t="str">
        <f>IF(Tbl.Kosten[[#This Row],[WPnr.]]=CV$7,Tbl.Kosten[[#This Row],[Totaal kosten]],"")</f>
        <v/>
      </c>
      <c r="CW143" s="158" t="str">
        <f>IF(Tbl.Kosten[[#This Row],[WPnr.]]=CW$7,Tbl.Kosten[[#This Row],[Totaal kosten]],"")</f>
        <v/>
      </c>
      <c r="CX143" s="158" t="str">
        <f>IF(Tbl.Kosten[[#This Row],[WPnr.]]=CX$7,Tbl.Kosten[[#This Row],[Totaal kosten]],"")</f>
        <v/>
      </c>
      <c r="CY143" s="158" t="str">
        <f>IF(Tbl.Kosten[[#This Row],[WPnr.]]=CY$7,Tbl.Kosten[[#This Row],[Totaal kosten]],"")</f>
        <v/>
      </c>
      <c r="CZ143" s="158" t="str">
        <f>IF(Tbl.Kosten[[#This Row],[WPnr.]]=CZ$7,Tbl.Kosten[[#This Row],[Totaal kosten]],"")</f>
        <v/>
      </c>
      <c r="DA143" s="158" t="str">
        <f>IF(Tbl.Kosten[[#This Row],[WPnr.]]=DA$7,Tbl.Kosten[[#This Row],[Totaal kosten]],"")</f>
        <v/>
      </c>
      <c r="DB143" s="158" t="str">
        <f>IF(Tbl.Kosten[[#This Row],[WPnr.]]=DB$7,Tbl.Kosten[[#This Row],[Totaal kosten]],"")</f>
        <v/>
      </c>
      <c r="DC143" s="158" t="str">
        <f>IF(Tbl.Kosten[[#This Row],[WPnr.]]=DC$7,Tbl.Kosten[[#This Row],[Totaal kosten]],"")</f>
        <v/>
      </c>
      <c r="DD143" s="158" t="str">
        <f>IF(Tbl.Kosten[[#This Row],[WPnr.]]=DD$7,Tbl.Kosten[[#This Row],[Totaal kosten]],"")</f>
        <v/>
      </c>
      <c r="DE143" s="158" t="str">
        <f>IF(Tbl.Kosten[[#This Row],[WPnr.]]=DE$7,Tbl.Kosten[[#This Row],[Totaal kosten]],"")</f>
        <v/>
      </c>
      <c r="DF143" s="158" t="str">
        <f>IF(Tbl.Kosten[[#This Row],[WPnr.]]=DF$7,Tbl.Kosten[[#This Row],[Totaal kosten]],"")</f>
        <v/>
      </c>
      <c r="DG143" s="158" t="str">
        <f>IF(Tbl.Kosten[[#This Row],[WPnr.]]=DG$7,Tbl.Kosten[[#This Row],[Totaal kosten]],"")</f>
        <v/>
      </c>
      <c r="DH143" s="158" t="str">
        <f>IF(Tbl.Kosten[[#This Row],[WPnr.]]=DH$7,Tbl.Kosten[[#This Row],[Totaal kosten]],"")</f>
        <v/>
      </c>
      <c r="DI143" s="158" t="str">
        <f>IF(Tbl.Kosten[[#This Row],[WPnr.]]=DI$7,Tbl.Kosten[[#This Row],[Totaal kosten]],"")</f>
        <v/>
      </c>
      <c r="DJ143" s="158" t="str">
        <f>IF(Tbl.Kosten[[#This Row],[WPnr.]]=DJ$7,Tbl.Kosten[[#This Row],[Totaal kosten]],"")</f>
        <v/>
      </c>
      <c r="DK143" s="158" t="str">
        <f>IF(Tbl.Kosten[[#This Row],[WPnr.]]=DK$7,Tbl.Kosten[[#This Row],[Totaal kosten]],"")</f>
        <v/>
      </c>
      <c r="DL143" s="158" t="str">
        <f>IF(Tbl.Kosten[[#This Row],[WPnr.]]=DL$7,Tbl.Kosten[[#This Row],[Totaal kosten]],"")</f>
        <v/>
      </c>
      <c r="DM143" s="158" t="str">
        <f>IF(Tbl.Kosten[[#This Row],[WPnr.]]=DM$7,Tbl.Kosten[[#This Row],[Totaal kosten]],"")</f>
        <v/>
      </c>
      <c r="DN143" s="158" t="str">
        <f>IF(Tbl.Kosten[[#This Row],[WPnr.]]=DN$7,Tbl.Kosten[[#This Row],[Totaal kosten]],"")</f>
        <v/>
      </c>
      <c r="DO143" s="158" t="str">
        <f>IF(Tbl.Kosten[[#This Row],[WPnr.]]=DO$7,Tbl.Kosten[[#This Row],[Totaal kosten]],"")</f>
        <v/>
      </c>
      <c r="DP143" s="158" t="str">
        <f>IF(Tbl.Kosten[[#This Row],[WPnr.]]=DP$7,Tbl.Kosten[[#This Row],[Totaal kosten]],"")</f>
        <v/>
      </c>
      <c r="DQ143" s="158" t="str">
        <f>IF(Tbl.Kosten[[#This Row],[WPnr.]]=DQ$7,Tbl.Kosten[[#This Row],[Totaal kosten]],"")</f>
        <v/>
      </c>
      <c r="DR143" s="158" t="str">
        <f>IF(Tbl.Kosten[[#This Row],[WPnr.]]=DR$7,Tbl.Kosten[[#This Row],[Totaal kosten]],"")</f>
        <v/>
      </c>
      <c r="DS143" s="158" t="str">
        <f>IF(Tbl.Kosten[[#This Row],[WPnr.]]=DS$7,Tbl.Kosten[[#This Row],[Totaal kosten]],"")</f>
        <v/>
      </c>
      <c r="DT143" s="158" t="str">
        <f>IF(Tbl.Kosten[[#This Row],[WPnr.]]=DT$7,Tbl.Kosten[[#This Row],[Totaal kosten]],"")</f>
        <v/>
      </c>
      <c r="DU143" s="158" t="str">
        <f>IF(Tbl.Kosten[[#This Row],[WPnr.]]=DU$7,Tbl.Kosten[[#This Row],[Totaal kosten]],"")</f>
        <v/>
      </c>
      <c r="DV143" s="158" t="str">
        <f>IF(Tbl.Kosten[[#This Row],[WPnr.]]=DV$7,Tbl.Kosten[[#This Row],[Totaal kosten]],"")</f>
        <v/>
      </c>
      <c r="DW143" s="160" t="str">
        <f>IFERROR(_xlfn.XLOOKUP(Tbl.Kosten[[#This Row],[Kostensoort]],Tbl.Kostensoorten[Kostensoorten],Tbl.Kostensoorten[KSnr.],"",0,1),"")</f>
        <v/>
      </c>
      <c r="DX143" s="160" t="str">
        <f>IF(Tbl.Kosten[[#This Row],[KSnr.]]=DX$7,Tbl.Kosten[[#This Row],[Totaal kosten]],"")</f>
        <v/>
      </c>
      <c r="DY143" s="160" t="str">
        <f>IF(Tbl.Kosten[[#This Row],[KSnr.]]=DY$7,Tbl.Kosten[[#This Row],[Totaal kosten]],"")</f>
        <v/>
      </c>
      <c r="DZ143" s="160" t="str">
        <f>IF(Tbl.Kosten[[#This Row],[KSnr.]]=DZ$7,Tbl.Kosten[[#This Row],[Totaal kosten]],"")</f>
        <v/>
      </c>
      <c r="EA143" s="160" t="str">
        <f>IF(Tbl.Kosten[[#This Row],[KSnr.]]=EA$7,Tbl.Kosten[[#This Row],[Totaal kosten]],"")</f>
        <v/>
      </c>
      <c r="EB143" s="160" t="str">
        <f>IF(Tbl.Kosten[[#This Row],[KSnr.]]=EB$7,Tbl.Kosten[[#This Row],[Totaal kosten]],"")</f>
        <v/>
      </c>
      <c r="EC143" s="160" t="str">
        <f>IF(Tbl.Kosten[[#This Row],[KSnr.]]=EC$7,Tbl.Kosten[[#This Row],[Totaal kosten]],"")</f>
        <v/>
      </c>
      <c r="ED143" s="160" t="str">
        <f>IF(Tbl.Kosten[[#This Row],[KSnr.]]=ED$7,Tbl.Kosten[[#This Row],[Totaal kosten]],"")</f>
        <v/>
      </c>
      <c r="EE143" s="160" t="str">
        <f>IF(Tbl.Kosten[[#This Row],[KSnr.]]=EE$7,Tbl.Kosten[[#This Row],[Totaal kosten]],"")</f>
        <v/>
      </c>
      <c r="EF143" s="160" t="str">
        <f>IF(Tbl.Kosten[[#This Row],[KSnr.]]=EF$7,Tbl.Kosten[[#This Row],[Totaal kosten]],"")</f>
        <v/>
      </c>
      <c r="EG143" s="160" t="str">
        <f>IF(Tbl.Kosten[[#This Row],[KSnr.]]=EG$7,Tbl.Kosten[[#This Row],[Totaal kosten]],"")</f>
        <v/>
      </c>
      <c r="EH143" s="160" t="str">
        <f>IF(Tbl.Kosten[[#This Row],[KSnr.]]=EH$7,Tbl.Kosten[[#This Row],[Totaal kosten]],"")</f>
        <v/>
      </c>
      <c r="EI143" s="160" t="str">
        <f>IF(Tbl.Kosten[[#This Row],[KSnr.]]=EI$7,Tbl.Kosten[[#This Row],[Totaal kosten]],"")</f>
        <v/>
      </c>
      <c r="EJ143" s="160" t="str">
        <f>IF(Tbl.Kosten[[#This Row],[KSnr.]]=EJ$7,Tbl.Kosten[[#This Row],[Totaal kosten]],"")</f>
        <v/>
      </c>
      <c r="EK143" s="160" t="str">
        <f>IF(Tbl.Kosten[[#This Row],[KSnr.]]=EK$7,Tbl.Kosten[[#This Row],[Totaal kosten]],"")</f>
        <v/>
      </c>
      <c r="EL143" s="160" t="str">
        <f>IF(Tbl.Kosten[[#This Row],[KSnr.]]=EL$7,Tbl.Kosten[[#This Row],[Totaal kosten]],"")</f>
        <v/>
      </c>
      <c r="EM143" s="160" t="str">
        <f>IF(Tbl.Kosten[[#This Row],[KSnr.]]=EM$7,Tbl.Kosten[[#This Row],[Totaal kosten]],"")</f>
        <v/>
      </c>
      <c r="EN143" s="160" t="str">
        <f>IF(Tbl.Kosten[[#This Row],[KSnr.]]=EN$7,Tbl.Kosten[[#This Row],[Totaal kosten]],"")</f>
        <v/>
      </c>
      <c r="EO143" s="160" t="str">
        <f>IF(Tbl.Kosten[[#This Row],[KSnr.]]=EO$7,Tbl.Kosten[[#This Row],[Totaal kosten]],"")</f>
        <v/>
      </c>
      <c r="EP143" s="160" t="str">
        <f>IF(Tbl.Kosten[[#This Row],[KSnr.]]=EP$7,Tbl.Kosten[[#This Row],[Totaal kosten]],"")</f>
        <v/>
      </c>
      <c r="EQ143" s="160" t="str">
        <f>IF(Tbl.Kosten[[#This Row],[KSnr.]]=EQ$7,Tbl.Kosten[[#This Row],[Totaal kosten]],"")</f>
        <v/>
      </c>
      <c r="ER143" s="154" t="str">
        <f>IFERROR(_xlfn.XLOOKUP(Tbl.Kosten[[#This Row],[Subsidieactiviteit]],Tbl.Subsidiehoogte[Subsidieactiviteit],Tbl.Subsidiehoogte[SAnr.],"",0,1),"")</f>
        <v/>
      </c>
      <c r="ES143" s="160" t="str">
        <f>IF(Tbl.Kosten[[#This Row],[Sanr.]]=ES$7,Tbl.Kosten[[#This Row],[Totaal kosten]],"")</f>
        <v/>
      </c>
      <c r="ET143" s="160" t="str">
        <f>IF(Tbl.Kosten[[#This Row],[Sanr.]]=ET$7,Tbl.Kosten[[#This Row],[Totaal kosten]],"")</f>
        <v/>
      </c>
      <c r="EU143" s="160" t="str">
        <f>IF(Tbl.Kosten[[#This Row],[Sanr.]]=EU$7,Tbl.Kosten[[#This Row],[Totaal kosten]],"")</f>
        <v/>
      </c>
      <c r="EV143" s="160" t="str">
        <f>IF(Tbl.Kosten[[#This Row],[Sanr.]]=EV$7,Tbl.Kosten[[#This Row],[Totaal kosten]],"")</f>
        <v/>
      </c>
      <c r="EW143" s="160" t="str">
        <f>IF(Tbl.Kosten[[#This Row],[Sanr.]]=EW$7,Tbl.Kosten[[#This Row],[Totaal kosten]],"")</f>
        <v/>
      </c>
      <c r="EX143" s="160" t="str">
        <f>IF(Tbl.Kosten[[#This Row],[Sanr.]]=EX$7,Tbl.Kosten[[#This Row],[Totaal kosten]],"")</f>
        <v/>
      </c>
      <c r="EY143" s="160" t="str">
        <f>IF(Tbl.Kosten[[#This Row],[Sanr.]]=EY$7,Tbl.Kosten[[#This Row],[Totaal kosten]],"")</f>
        <v/>
      </c>
      <c r="EZ143" s="160" t="str">
        <f>IF(Tbl.Kosten[[#This Row],[Sanr.]]=EZ$7,Tbl.Kosten[[#This Row],[Totaal kosten]],"")</f>
        <v/>
      </c>
      <c r="FA143" s="160" t="str">
        <f>IF(Tbl.Kosten[[#This Row],[Sanr.]]=FA$7,Tbl.Kosten[[#This Row],[Totaal kosten]],"")</f>
        <v/>
      </c>
      <c r="FB143" s="160" t="str">
        <f>IF(Tbl.Kosten[[#This Row],[Sanr.]]=FB$7,Tbl.Kosten[[#This Row],[Totaal kosten]],"")</f>
        <v/>
      </c>
      <c r="FC143" s="160" t="str">
        <f>IF(Tbl.Kosten[[#This Row],[Sanr.]]=FC$7,Tbl.Kosten[[#This Row],[Totaal kosten]],"")</f>
        <v/>
      </c>
      <c r="FD143" s="160" t="str">
        <f>IF(Tbl.Kosten[[#This Row],[Sanr.]]=FD$7,Tbl.Kosten[[#This Row],[Totaal kosten]],"")</f>
        <v/>
      </c>
      <c r="FE143" s="160" t="str">
        <f>IF(Tbl.Kosten[[#This Row],[Sanr.]]=FE$7,Tbl.Kosten[[#This Row],[Totaal kosten]],"")</f>
        <v/>
      </c>
      <c r="FF143" s="160" t="str">
        <f>IF(Tbl.Kosten[[#This Row],[Sanr.]]=FF$7,Tbl.Kosten[[#This Row],[Totaal kosten]],"")</f>
        <v/>
      </c>
      <c r="FG143" s="160" t="str">
        <f>IF(Tbl.Kosten[[#This Row],[Sanr.]]=FG$7,Tbl.Kosten[[#This Row],[Totaal kosten]],"")</f>
        <v/>
      </c>
      <c r="FH143" s="160" t="str">
        <f>IF(Tbl.Kosten[[#This Row],[Sanr.]]=FH$7,Tbl.Kosten[[#This Row],[Totaal kosten]],"")</f>
        <v/>
      </c>
      <c r="FI143" s="160" t="str">
        <f>IF(Tbl.Kosten[[#This Row],[Sanr.]]=FI$7,Tbl.Kosten[[#This Row],[Totaal kosten]],"")</f>
        <v/>
      </c>
      <c r="FJ143" s="160" t="str">
        <f>IF(Tbl.Kosten[[#This Row],[Sanr.]]=FJ$7,Tbl.Kosten[[#This Row],[Totaal kosten]],"")</f>
        <v/>
      </c>
      <c r="FK143" s="160" t="str">
        <f>IF(Tbl.Kosten[[#This Row],[Sanr.]]=FK$7,Tbl.Kosten[[#This Row],[Totaal kosten]],"")</f>
        <v/>
      </c>
      <c r="FL143" s="160" t="str">
        <f>IF(Tbl.Kosten[[#This Row],[Sanr.]]=FL$7,Tbl.Kosten[[#This Row],[Totaal kosten]],"")</f>
        <v/>
      </c>
      <c r="FM143" s="160" t="str">
        <f>IF(Tbl.Kosten[[#This Row],[Sanr.]]=FM$7,Tbl.Kosten[[#This Row],[Totaal kosten]],"")</f>
        <v/>
      </c>
      <c r="FN143" s="160" t="str">
        <f>IF(Tbl.Kosten[[#This Row],[Sanr.]]=FN$7,Tbl.Kosten[[#This Row],[Totaal kosten]],"")</f>
        <v/>
      </c>
      <c r="FO143" s="160" t="str">
        <f>IF(Tbl.Kosten[[#This Row],[Sanr.]]=FO$7,Tbl.Kosten[[#This Row],[Totaal kosten]],"")</f>
        <v/>
      </c>
      <c r="FP143" s="160" t="str">
        <f>IF(Tbl.Kosten[[#This Row],[Sanr.]]=FP$7,Tbl.Kosten[[#This Row],[Totaal kosten]],"")</f>
        <v/>
      </c>
      <c r="FQ143" s="160" t="str">
        <f>IF(Tbl.Kosten[[#This Row],[Sanr.]]=FQ$7,Tbl.Kosten[[#This Row],[Totaal kosten]],"")</f>
        <v/>
      </c>
      <c r="FR143" s="160" t="str">
        <f>IF(Tbl.Kosten[[#This Row],[Sanr.]]=FR$7,Tbl.Kosten[[#This Row],[Totaal kosten]],"")</f>
        <v/>
      </c>
      <c r="FS143" s="160" t="str">
        <f>IF(Tbl.Kosten[[#This Row],[Sanr.]]=FS$7,Tbl.Kosten[[#This Row],[Totaal kosten]],"")</f>
        <v/>
      </c>
      <c r="FT143" s="160" t="str">
        <f>IF(Tbl.Kosten[[#This Row],[Sanr.]]=FT$7,Tbl.Kosten[[#This Row],[Totaal kosten]],"")</f>
        <v/>
      </c>
      <c r="FU143" s="160" t="str">
        <f>IF(Tbl.Kosten[[#This Row],[Sanr.]]=FU$7,Tbl.Kosten[[#This Row],[Totaal kosten]],"")</f>
        <v/>
      </c>
      <c r="FV143" s="160" t="str">
        <f>IF(Tbl.Kosten[[#This Row],[Sanr.]]=FV$7,Tbl.Kosten[[#This Row],[Totaal kosten]],"")</f>
        <v/>
      </c>
      <c r="FW143" s="160" t="str">
        <f>IFERROR(_xlfn.XLOOKUP(Tbl.Kosten[[#This Row],[Activiteitencode]],Tbl.Activiteiten[Activiteitcode],Tbl.Activiteiten[Anr.],"",0,1),"")</f>
        <v/>
      </c>
      <c r="FX143" s="181" t="str">
        <f>_xlfn.CONCAT(Tbl.Kosten[[#This Row],[Pnr.]],Tbl.Kosten[[#This Row],[Sanr.]])</f>
        <v>P1</v>
      </c>
      <c r="FY143" s="160">
        <f>Tbl.Kosten[[#This Row],[Totaal kosten]]-Tbl.Kosten[[#This Row],[Subsidie]]</f>
        <v>0</v>
      </c>
      <c r="FZ143" s="160">
        <f>IF(Tbl.Kosten[[#This Row],[Pnr.]]=FZ$7,Tbl.Kosten[[#This Row],[Te financieren]],"")</f>
        <v>0</v>
      </c>
      <c r="GA143" s="160" t="str">
        <f>IF(Tbl.Kosten[[#This Row],[Pnr.]]=GA$7,Tbl.Kosten[[#This Row],[Te financieren]],"")</f>
        <v/>
      </c>
      <c r="GB143" s="160" t="str">
        <f>IF(Tbl.Kosten[[#This Row],[Pnr.]]=GB$7,Tbl.Kosten[[#This Row],[Te financieren]],"")</f>
        <v/>
      </c>
      <c r="GC143" s="160" t="str">
        <f>IF(Tbl.Kosten[[#This Row],[Pnr.]]=GC$7,Tbl.Kosten[[#This Row],[Te financieren]],"")</f>
        <v/>
      </c>
      <c r="GD143" s="160" t="str">
        <f>IF(Tbl.Kosten[[#This Row],[Pnr.]]=GD$7,Tbl.Kosten[[#This Row],[Te financieren]],"")</f>
        <v/>
      </c>
      <c r="GE143" s="160" t="str">
        <f>IF(Tbl.Kosten[[#This Row],[Pnr.]]=GE$7,Tbl.Kosten[[#This Row],[Te financieren]],"")</f>
        <v/>
      </c>
      <c r="GF143" s="160" t="str">
        <f>IF(Tbl.Kosten[[#This Row],[Pnr.]]=GF$7,Tbl.Kosten[[#This Row],[Te financieren]],"")</f>
        <v/>
      </c>
      <c r="GG143" s="160" t="str">
        <f>IF(Tbl.Kosten[[#This Row],[Pnr.]]=GG$7,Tbl.Kosten[[#This Row],[Te financieren]],"")</f>
        <v/>
      </c>
      <c r="GH143" s="160" t="str">
        <f>IF(Tbl.Kosten[[#This Row],[Pnr.]]=GH$7,Tbl.Kosten[[#This Row],[Te financieren]],"")</f>
        <v/>
      </c>
      <c r="GI143" s="160" t="str">
        <f>IF(Tbl.Kosten[[#This Row],[Pnr.]]=GI$7,Tbl.Kosten[[#This Row],[Te financieren]],"")</f>
        <v/>
      </c>
      <c r="GJ143" s="160" t="str">
        <f>IF(Tbl.Kosten[[#This Row],[Pnr.]]=GJ$7,Tbl.Kosten[[#This Row],[Te financieren]],"")</f>
        <v/>
      </c>
      <c r="GK143" s="160" t="str">
        <f>IF(Tbl.Kosten[[#This Row],[Pnr.]]=GK$7,Tbl.Kosten[[#This Row],[Te financieren]],"")</f>
        <v/>
      </c>
      <c r="GL143" s="160" t="str">
        <f>IF(Tbl.Kosten[[#This Row],[Pnr.]]=GL$7,Tbl.Kosten[[#This Row],[Te financieren]],"")</f>
        <v/>
      </c>
      <c r="GM143" s="160" t="str">
        <f>IF(Tbl.Kosten[[#This Row],[Pnr.]]=GM$7,Tbl.Kosten[[#This Row],[Te financieren]],"")</f>
        <v/>
      </c>
      <c r="GN143" s="160" t="str">
        <f>IF(Tbl.Kosten[[#This Row],[Pnr.]]=GN$7,Tbl.Kosten[[#This Row],[Te financieren]],"")</f>
        <v/>
      </c>
      <c r="GO143" s="160" t="str">
        <f>IF(Tbl.Kosten[[#This Row],[Pnr.]]=GO$7,Tbl.Kosten[[#This Row],[Te financieren]],"")</f>
        <v/>
      </c>
      <c r="GP143" s="160" t="str">
        <f>IF(Tbl.Kosten[[#This Row],[Pnr.]]=GP$7,Tbl.Kosten[[#This Row],[Te financieren]],"")</f>
        <v/>
      </c>
      <c r="GQ143" s="160" t="str">
        <f>IF(Tbl.Kosten[[#This Row],[Pnr.]]=GQ$7,Tbl.Kosten[[#This Row],[Te financieren]],"")</f>
        <v/>
      </c>
      <c r="GR143" s="160" t="str">
        <f>IF(Tbl.Kosten[[#This Row],[Pnr.]]=GR$7,Tbl.Kosten[[#This Row],[Te financieren]],"")</f>
        <v/>
      </c>
      <c r="GS143" s="160" t="str">
        <f>IF(Tbl.Kosten[[#This Row],[Pnr.]]=GS$7,Tbl.Kosten[[#This Row],[Te financieren]],"")</f>
        <v/>
      </c>
      <c r="GT143" s="160" t="str">
        <f>IF(Tbl.Kosten[[#This Row],[Pnr.]]=GT$7,Tbl.Kosten[[#This Row],[Te financieren]],"")</f>
        <v/>
      </c>
      <c r="GU143" s="160" t="str">
        <f>IF(Tbl.Kosten[[#This Row],[Pnr.]]=GU$7,Tbl.Kosten[[#This Row],[Te financieren]],"")</f>
        <v/>
      </c>
      <c r="GV143" s="160" t="str">
        <f>IF(Tbl.Kosten[[#This Row],[Pnr.]]=GV$7,Tbl.Kosten[[#This Row],[Te financieren]],"")</f>
        <v/>
      </c>
      <c r="GW143" s="160" t="str">
        <f>IF(Tbl.Kosten[[#This Row],[Pnr.]]=GW$7,Tbl.Kosten[[#This Row],[Te financieren]],"")</f>
        <v/>
      </c>
      <c r="GX143" s="160" t="str">
        <f>IF(Tbl.Kosten[[#This Row],[Pnr.]]=GX$7,Tbl.Kosten[[#This Row],[Te financieren]],"")</f>
        <v/>
      </c>
      <c r="GY143" s="160" t="str">
        <f>IF(Tbl.Kosten[[#This Row],[Pnr.]]=GY$7,Tbl.Kosten[[#This Row],[Te financieren]],"")</f>
        <v/>
      </c>
      <c r="GZ143" s="160" t="str">
        <f>IF(Tbl.Kosten[[#This Row],[Pnr.]]=GZ$7,Tbl.Kosten[[#This Row],[Te financieren]],"")</f>
        <v/>
      </c>
      <c r="HA143" s="160" t="str">
        <f>IF(Tbl.Kosten[[#This Row],[Pnr.]]=HA$7,Tbl.Kosten[[#This Row],[Te financieren]],"")</f>
        <v/>
      </c>
      <c r="HB143" s="160" t="str">
        <f>IF(Tbl.Kosten[[#This Row],[Pnr.]]=HB$7,Tbl.Kosten[[#This Row],[Te financieren]],"")</f>
        <v/>
      </c>
      <c r="HC143" s="160" t="str">
        <f>IF(Tbl.Kosten[[#This Row],[Pnr.]]=HC$7,Tbl.Kosten[[#This Row],[Te financieren]],"")</f>
        <v/>
      </c>
      <c r="HD143" s="160" t="str">
        <f>IF(Tbl.Kosten[[#This Row],[Pnr.]]=HD$7,Tbl.Kosten[[#This Row],[Te financieren]],"")</f>
        <v/>
      </c>
      <c r="HE143" s="160" t="str">
        <f>IF(Tbl.Kosten[[#This Row],[Pnr.]]=HE$7,Tbl.Kosten[[#This Row],[Te financieren]],"")</f>
        <v/>
      </c>
      <c r="HF143" s="160" t="str">
        <f>IF(Tbl.Kosten[[#This Row],[Pnr.]]=HF$7,Tbl.Kosten[[#This Row],[Te financieren]],"")</f>
        <v/>
      </c>
      <c r="HG143" s="160" t="str">
        <f>IF(Tbl.Kosten[[#This Row],[Pnr.]]=HG$7,Tbl.Kosten[[#This Row],[Te financieren]],"")</f>
        <v/>
      </c>
      <c r="HH143" s="160" t="str">
        <f>IF(Tbl.Kosten[[#This Row],[Pnr.]]=HH$7,Tbl.Kosten[[#This Row],[Te financieren]],"")</f>
        <v/>
      </c>
      <c r="HI143" s="160" t="str">
        <f>IF(Tbl.Kosten[[#This Row],[Pnr.]]=HI$7,Tbl.Kosten[[#This Row],[Te financieren]],"")</f>
        <v/>
      </c>
      <c r="HJ143" s="160" t="str">
        <f>IF(Tbl.Kosten[[#This Row],[Pnr.]]=HJ$7,Tbl.Kosten[[#This Row],[Te financieren]],"")</f>
        <v/>
      </c>
      <c r="HK143" s="160" t="str">
        <f>IF(Tbl.Kosten[[#This Row],[Pnr.]]=HK$7,Tbl.Kosten[[#This Row],[Te financieren]],"")</f>
        <v/>
      </c>
      <c r="HL143" s="160" t="str">
        <f>IF(Tbl.Kosten[[#This Row],[Pnr.]]=HL$7,Tbl.Kosten[[#This Row],[Te financieren]],"")</f>
        <v/>
      </c>
      <c r="HM143" s="160" t="str">
        <f>IF(Tbl.Kosten[[#This Row],[Pnr.]]=HM$7,Tbl.Kosten[[#This Row],[Te financieren]],"")</f>
        <v/>
      </c>
      <c r="HN143" s="160" t="str">
        <f>IF(Tbl.Kosten[[#This Row],[Pnr.]]=HN$7,Tbl.Kosten[[#This Row],[Te financieren]],"")</f>
        <v/>
      </c>
      <c r="HO143" s="160" t="str">
        <f>IF(Tbl.Kosten[[#This Row],[Pnr.]]=HO$7,Tbl.Kosten[[#This Row],[Te financieren]],"")</f>
        <v/>
      </c>
      <c r="HP143" s="160" t="str">
        <f>IF(Tbl.Kosten[[#This Row],[Pnr.]]=HP$7,Tbl.Kosten[[#This Row],[Te financieren]],"")</f>
        <v/>
      </c>
      <c r="HQ143" s="160" t="str">
        <f>IF(Tbl.Kosten[[#This Row],[Pnr.]]=HQ$7,Tbl.Kosten[[#This Row],[Te financieren]],"")</f>
        <v/>
      </c>
      <c r="HR143" s="160" t="str">
        <f>IF(Tbl.Kosten[[#This Row],[Pnr.]]=HR$7,Tbl.Kosten[[#This Row],[Te financieren]],"")</f>
        <v/>
      </c>
      <c r="HS143" s="160" t="str">
        <f>IF(Tbl.Kosten[[#This Row],[Pnr.]]=HS$7,Tbl.Kosten[[#This Row],[Te financieren]],"")</f>
        <v/>
      </c>
      <c r="HT143" s="160" t="str">
        <f>IF(Tbl.Kosten[[#This Row],[Pnr.]]=HT$7,Tbl.Kosten[[#This Row],[Te financieren]],"")</f>
        <v/>
      </c>
      <c r="HU143" s="160" t="str">
        <f>IF(Tbl.Kosten[[#This Row],[Pnr.]]=HU$7,Tbl.Kosten[[#This Row],[Te financieren]],"")</f>
        <v/>
      </c>
      <c r="HV143" s="160" t="str">
        <f>IF(Tbl.Kosten[[#This Row],[Pnr.]]=HV$7,Tbl.Kosten[[#This Row],[Te financieren]],"")</f>
        <v/>
      </c>
      <c r="HW143" s="160" t="str">
        <f>IF(Tbl.Kosten[[#This Row],[Pnr.]]=HW$7,Tbl.Kosten[[#This Row],[Te financieren]],"")</f>
        <v/>
      </c>
    </row>
    <row r="144" spans="2:231" x14ac:dyDescent="0.3">
      <c r="B144" s="144"/>
      <c r="C144" s="147"/>
      <c r="D144" s="146"/>
      <c r="E144" s="147"/>
      <c r="F144" s="145"/>
      <c r="G144" s="11" t="str">
        <f>IF(Tbl.Kosten[[#This Row],[Medewerker e/o 
functie]]&lt;&gt;"",_xlfn.XLOOKUP(Tbl.Kosten[[#This Row],[Medewerker e/o 
functie]],Tbl.Uurtarief[Medewerker en/of functie],Tbl.Uurtarief[Uurtarief],"",0,1),"")</f>
        <v/>
      </c>
      <c r="H144" s="121">
        <f>IFERROR(Tbl.Kosten[[#This Row],[Uren]]*Tbl.Kosten[[#This Row],[Uurtarief]],0)</f>
        <v>0</v>
      </c>
      <c r="I144" s="119" t="str">
        <f>IF(Tbl.Kosten[[#This Row],[Subtotaal uren]]&lt;&gt;0,_xlfn.XLOOKUP(Tbl.Kosten[[#This Row],[Medewerker e/o 
functie]],Tbl.Uurtarief[Medewerker en/of functie],Tbl.Uurtarief[Kostensoort arbeid],"",0,1),"")</f>
        <v/>
      </c>
      <c r="J144" s="147"/>
      <c r="K144" s="145"/>
      <c r="L144" s="149" t="str">
        <f>IF(Tbl.Kosten[[#This Row],[Activum]]&lt;&gt;"",_xlfn.XLOOKUP(Tbl.Kosten[[#This Row],[Activum]],Tbl.Afschrijvingskosten[Activum],Tbl.Afschrijvingskosten[Tarief per afschrijvings-eenheid],"",0,1),"")</f>
        <v/>
      </c>
      <c r="M144" s="122">
        <f>IFERROR(Tbl.Kosten[[#This Row],[Een-
heden]]*Tbl.Kosten[[#This Row],[Afschrijvings-
tarief]],0)</f>
        <v>0</v>
      </c>
      <c r="N144" s="122" t="str">
        <f>IF(Tbl.Kosten[[#This Row],[Subtotaal afschrijving]]&lt;&gt;0,Lijsten!A142,"")</f>
        <v/>
      </c>
      <c r="O144" s="150"/>
      <c r="P144" s="145"/>
      <c r="Q144" s="148"/>
      <c r="R144" s="122">
        <f>IFERROR(Tbl.Kosten[[#This Row],[Aantal]]*Tbl.Kosten[[#This Row],[Tarief]],0)</f>
        <v>0</v>
      </c>
      <c r="S144" s="8">
        <f>IFERROR(Tbl.Kosten[[#This Row],[Subtotaal overige kosten]]+Tbl.Kosten[[#This Row],[Subtotaal uren]]+Tbl.Kosten[[#This Row],[Subtotaal afschrijving]],0)</f>
        <v>0</v>
      </c>
      <c r="T144" s="8">
        <f>IFERROR(Tbl.Kosten[[#This Row],[Totaal kosten]]*Tbl.Kosten[[#This Row],[Subsidie%]],0)</f>
        <v>0</v>
      </c>
      <c r="U144" s="4" t="str" cm="1">
        <f t="array" ref="U144">IFERROR(_xlfn.IFS(Tbl.Kosten[[#This Row],[Subtotaal uren]]&lt;&gt;0,Tbl.Kosten[[#This Row],[Kostensoort arbeid]],Tbl.Kosten[[#This Row],[Subtotaal afschrijving]]&lt;&gt;0,Tbl.Kosten[[#This Row],[Kostensoort afschrijving]],Tbl.Kosten[[#This Row],[Subtotaal overige kosten]]&lt;&gt;0,Tbl.Kosten[[#This Row],[Kostensoort overig]]),"")</f>
        <v/>
      </c>
      <c r="V144" s="4" t="str">
        <f>IFERROR(_xlfn.XLOOKUP(Tbl.Kosten[[#This Row],[Activiteitencode]],Tbl.Activiteiten[Activiteitcode],Tbl.Activiteiten[Werkpakketcode],"",0,1),"")</f>
        <v/>
      </c>
      <c r="W144" s="4" t="str">
        <f>IFERROR(_xlfn.XLOOKUP(Tbl.Kosten[[#This Row],[Werkpakketcode]],Tbl.Werkpakketten[Werkpakketcode],Tbl.Werkpakketten[Subsidiabele activiteit],"",0,1),"")</f>
        <v/>
      </c>
      <c r="X144" s="12">
        <f>IFERROR(_xlfn.XLOOKUP(Tbl.Kosten[[#This Row],[Sanr.]],Tbl.Subsidiehoogte[SAnr.],Tbl.Subsidiehoogte[Sub. Percentage],0,0,1),0)</f>
        <v>0</v>
      </c>
      <c r="Y144" s="154" t="str">
        <f>IFERROR(_xlfn.XLOOKUP(Tbl.Kosten[[#This Row],[Partnercode]],Tbl.Projectpartners[Partnercode],Tbl.Projectpartners[PNr.],"",0,1),"")</f>
        <v>P1</v>
      </c>
      <c r="Z144" s="158">
        <f>IF(Tbl.Kosten[[#This Row],[Pnr.]]=Z$7,Tbl.Kosten[[#This Row],[Totaal kosten]],"")</f>
        <v>0</v>
      </c>
      <c r="AA144" s="158" t="str">
        <f>IF(Tbl.Kosten[[#This Row],[Pnr.]]=AA$7,Tbl.Kosten[[#This Row],[Totaal kosten]],"")</f>
        <v/>
      </c>
      <c r="AB144" s="158" t="str">
        <f>IF(Tbl.Kosten[[#This Row],[Pnr.]]=AB$7,Tbl.Kosten[[#This Row],[Totaal kosten]],"")</f>
        <v/>
      </c>
      <c r="AC144" s="158" t="str">
        <f>IF(Tbl.Kosten[[#This Row],[Pnr.]]=AC$7,Tbl.Kosten[[#This Row],[Totaal kosten]],"")</f>
        <v/>
      </c>
      <c r="AD144" s="158" t="str">
        <f>IF(Tbl.Kosten[[#This Row],[Pnr.]]=AD$7,Tbl.Kosten[[#This Row],[Totaal kosten]],"")</f>
        <v/>
      </c>
      <c r="AE144" s="158" t="str">
        <f>IF(Tbl.Kosten[[#This Row],[Pnr.]]=AE$7,Tbl.Kosten[[#This Row],[Totaal kosten]],"")</f>
        <v/>
      </c>
      <c r="AF144" s="158" t="str">
        <f>IF(Tbl.Kosten[[#This Row],[Pnr.]]=AF$7,Tbl.Kosten[[#This Row],[Totaal kosten]],"")</f>
        <v/>
      </c>
      <c r="AG144" s="158" t="str">
        <f>IF(Tbl.Kosten[[#This Row],[Pnr.]]=AG$7,Tbl.Kosten[[#This Row],[Totaal kosten]],"")</f>
        <v/>
      </c>
      <c r="AH144" s="158" t="str">
        <f>IF(Tbl.Kosten[[#This Row],[Pnr.]]=AH$7,Tbl.Kosten[[#This Row],[Totaal kosten]],"")</f>
        <v/>
      </c>
      <c r="AI144" s="158" t="str">
        <f>IF(Tbl.Kosten[[#This Row],[Pnr.]]=AI$7,Tbl.Kosten[[#This Row],[Totaal kosten]],"")</f>
        <v/>
      </c>
      <c r="AJ144" s="158" t="str">
        <f>IF(Tbl.Kosten[[#This Row],[Pnr.]]=AJ$7,Tbl.Kosten[[#This Row],[Totaal kosten]],"")</f>
        <v/>
      </c>
      <c r="AK144" s="158" t="str">
        <f>IF(Tbl.Kosten[[#This Row],[Pnr.]]=AK$7,Tbl.Kosten[[#This Row],[Totaal kosten]],"")</f>
        <v/>
      </c>
      <c r="AL144" s="158" t="str">
        <f>IF(Tbl.Kosten[[#This Row],[Pnr.]]=AL$7,Tbl.Kosten[[#This Row],[Totaal kosten]],"")</f>
        <v/>
      </c>
      <c r="AM144" s="158" t="str">
        <f>IF(Tbl.Kosten[[#This Row],[Pnr.]]=AM$7,Tbl.Kosten[[#This Row],[Totaal kosten]],"")</f>
        <v/>
      </c>
      <c r="AN144" s="158" t="str">
        <f>IF(Tbl.Kosten[[#This Row],[Pnr.]]=AN$7,Tbl.Kosten[[#This Row],[Totaal kosten]],"")</f>
        <v/>
      </c>
      <c r="AO144" s="158" t="str">
        <f>IF(Tbl.Kosten[[#This Row],[Pnr.]]=AO$7,Tbl.Kosten[[#This Row],[Totaal kosten]],"")</f>
        <v/>
      </c>
      <c r="AP144" s="158" t="str">
        <f>IF(Tbl.Kosten[[#This Row],[Pnr.]]=AP$7,Tbl.Kosten[[#This Row],[Totaal kosten]],"")</f>
        <v/>
      </c>
      <c r="AQ144" s="158" t="str">
        <f>IF(Tbl.Kosten[[#This Row],[Pnr.]]=AQ$7,Tbl.Kosten[[#This Row],[Totaal kosten]],"")</f>
        <v/>
      </c>
      <c r="AR144" s="158" t="str">
        <f>IF(Tbl.Kosten[[#This Row],[Pnr.]]=AR$7,Tbl.Kosten[[#This Row],[Totaal kosten]],"")</f>
        <v/>
      </c>
      <c r="AS144" s="158" t="str">
        <f>IF(Tbl.Kosten[[#This Row],[Pnr.]]=AS$7,Tbl.Kosten[[#This Row],[Totaal kosten]],"")</f>
        <v/>
      </c>
      <c r="AT144" s="158" t="str">
        <f>IF(Tbl.Kosten[[#This Row],[Pnr.]]=AT$7,Tbl.Kosten[[#This Row],[Totaal kosten]],"")</f>
        <v/>
      </c>
      <c r="AU144" s="158" t="str">
        <f>IF(Tbl.Kosten[[#This Row],[Pnr.]]=AU$7,Tbl.Kosten[[#This Row],[Totaal kosten]],"")</f>
        <v/>
      </c>
      <c r="AV144" s="158" t="str">
        <f>IF(Tbl.Kosten[[#This Row],[Pnr.]]=AV$7,Tbl.Kosten[[#This Row],[Totaal kosten]],"")</f>
        <v/>
      </c>
      <c r="AW144" s="158" t="str">
        <f>IF(Tbl.Kosten[[#This Row],[Pnr.]]=AW$7,Tbl.Kosten[[#This Row],[Totaal kosten]],"")</f>
        <v/>
      </c>
      <c r="AX144" s="158" t="str">
        <f>IF(Tbl.Kosten[[#This Row],[Pnr.]]=AX$7,Tbl.Kosten[[#This Row],[Totaal kosten]],"")</f>
        <v/>
      </c>
      <c r="AY144" s="158" t="str">
        <f>IF(Tbl.Kosten[[#This Row],[Pnr.]]=AY$7,Tbl.Kosten[[#This Row],[Totaal kosten]],"")</f>
        <v/>
      </c>
      <c r="AZ144" s="158" t="str">
        <f>IF(Tbl.Kosten[[#This Row],[Pnr.]]=AZ$7,Tbl.Kosten[[#This Row],[Totaal kosten]],"")</f>
        <v/>
      </c>
      <c r="BA144" s="158" t="str">
        <f>IF(Tbl.Kosten[[#This Row],[Pnr.]]=BA$7,Tbl.Kosten[[#This Row],[Totaal kosten]],"")</f>
        <v/>
      </c>
      <c r="BB144" s="158" t="str">
        <f>IF(Tbl.Kosten[[#This Row],[Pnr.]]=BB$7,Tbl.Kosten[[#This Row],[Totaal kosten]],"")</f>
        <v/>
      </c>
      <c r="BC144" s="158" t="str">
        <f>IF(Tbl.Kosten[[#This Row],[Pnr.]]=BC$7,Tbl.Kosten[[#This Row],[Totaal kosten]],"")</f>
        <v/>
      </c>
      <c r="BD144" s="158" t="str">
        <f>IF(Tbl.Kosten[[#This Row],[Pnr.]]=BD$7,Tbl.Kosten[[#This Row],[Totaal kosten]],"")</f>
        <v/>
      </c>
      <c r="BE144" s="158" t="str">
        <f>IF(Tbl.Kosten[[#This Row],[Pnr.]]=BE$7,Tbl.Kosten[[#This Row],[Totaal kosten]],"")</f>
        <v/>
      </c>
      <c r="BF144" s="158" t="str">
        <f>IF(Tbl.Kosten[[#This Row],[Pnr.]]=BF$7,Tbl.Kosten[[#This Row],[Totaal kosten]],"")</f>
        <v/>
      </c>
      <c r="BG144" s="158" t="str">
        <f>IF(Tbl.Kosten[[#This Row],[Pnr.]]=BG$7,Tbl.Kosten[[#This Row],[Totaal kosten]],"")</f>
        <v/>
      </c>
      <c r="BH144" s="158" t="str">
        <f>IF(Tbl.Kosten[[#This Row],[Pnr.]]=BH$7,Tbl.Kosten[[#This Row],[Totaal kosten]],"")</f>
        <v/>
      </c>
      <c r="BI144" s="158" t="str">
        <f>IF(Tbl.Kosten[[#This Row],[Pnr.]]=BI$7,Tbl.Kosten[[#This Row],[Totaal kosten]],"")</f>
        <v/>
      </c>
      <c r="BJ144" s="158" t="str">
        <f>IF(Tbl.Kosten[[#This Row],[Pnr.]]=BJ$7,Tbl.Kosten[[#This Row],[Totaal kosten]],"")</f>
        <v/>
      </c>
      <c r="BK144" s="158" t="str">
        <f>IF(Tbl.Kosten[[#This Row],[Pnr.]]=BK$7,Tbl.Kosten[[#This Row],[Totaal kosten]],"")</f>
        <v/>
      </c>
      <c r="BL144" s="158" t="str">
        <f>IF(Tbl.Kosten[[#This Row],[Pnr.]]=BL$7,Tbl.Kosten[[#This Row],[Totaal kosten]],"")</f>
        <v/>
      </c>
      <c r="BM144" s="158" t="str">
        <f>IF(Tbl.Kosten[[#This Row],[Pnr.]]=BM$7,Tbl.Kosten[[#This Row],[Totaal kosten]],"")</f>
        <v/>
      </c>
      <c r="BN144" s="158" t="str">
        <f>IF(Tbl.Kosten[[#This Row],[Pnr.]]=BN$7,Tbl.Kosten[[#This Row],[Totaal kosten]],"")</f>
        <v/>
      </c>
      <c r="BO144" s="158" t="str">
        <f>IF(Tbl.Kosten[[#This Row],[Pnr.]]=BO$7,Tbl.Kosten[[#This Row],[Totaal kosten]],"")</f>
        <v/>
      </c>
      <c r="BP144" s="158" t="str">
        <f>IF(Tbl.Kosten[[#This Row],[Pnr.]]=BP$7,Tbl.Kosten[[#This Row],[Totaal kosten]],"")</f>
        <v/>
      </c>
      <c r="BQ144" s="158" t="str">
        <f>IF(Tbl.Kosten[[#This Row],[Pnr.]]=BQ$7,Tbl.Kosten[[#This Row],[Totaal kosten]],"")</f>
        <v/>
      </c>
      <c r="BR144" s="158" t="str">
        <f>IF(Tbl.Kosten[[#This Row],[Pnr.]]=BR$7,Tbl.Kosten[[#This Row],[Totaal kosten]],"")</f>
        <v/>
      </c>
      <c r="BS144" s="158" t="str">
        <f>IF(Tbl.Kosten[[#This Row],[Pnr.]]=BS$7,Tbl.Kosten[[#This Row],[Totaal kosten]],"")</f>
        <v/>
      </c>
      <c r="BT144" s="158" t="str">
        <f>IF(Tbl.Kosten[[#This Row],[Pnr.]]=BT$7,Tbl.Kosten[[#This Row],[Totaal kosten]],"")</f>
        <v/>
      </c>
      <c r="BU144" s="158" t="str">
        <f>IF(Tbl.Kosten[[#This Row],[Pnr.]]=BU$7,Tbl.Kosten[[#This Row],[Totaal kosten]],"")</f>
        <v/>
      </c>
      <c r="BV144" s="158" t="str">
        <f>IF(Tbl.Kosten[[#This Row],[Pnr.]]=BV$7,Tbl.Kosten[[#This Row],[Totaal kosten]],"")</f>
        <v/>
      </c>
      <c r="BW144" s="158" t="str">
        <f>IF(Tbl.Kosten[[#This Row],[Pnr.]]=BW$7,Tbl.Kosten[[#This Row],[Totaal kosten]],"")</f>
        <v/>
      </c>
      <c r="BX144" s="158" t="str">
        <f>IFERROR(_xlfn.XLOOKUP(Tbl.Kosten[[#This Row],[Werkpakketcode]],Tbl.Werkpakketten[Werkpakketcode],Tbl.Werkpakketten[WPnr.],"",0,1),"")</f>
        <v/>
      </c>
      <c r="BY144" s="158" t="str">
        <f>IF(Tbl.Kosten[[#This Row],[WPnr.]]=BY$7,Tbl.Kosten[[#This Row],[Totaal kosten]],"")</f>
        <v/>
      </c>
      <c r="BZ144" s="158" t="str">
        <f>IF(Tbl.Kosten[[#This Row],[WPnr.]]=BZ$7,Tbl.Kosten[[#This Row],[Totaal kosten]],"")</f>
        <v/>
      </c>
      <c r="CA144" s="158" t="str">
        <f>IF(Tbl.Kosten[[#This Row],[WPnr.]]=CA$7,Tbl.Kosten[[#This Row],[Totaal kosten]],"")</f>
        <v/>
      </c>
      <c r="CB144" s="158" t="str">
        <f>IF(Tbl.Kosten[[#This Row],[WPnr.]]=CB$7,Tbl.Kosten[[#This Row],[Totaal kosten]],"")</f>
        <v/>
      </c>
      <c r="CC144" s="158" t="str">
        <f>IF(Tbl.Kosten[[#This Row],[WPnr.]]=CC$7,Tbl.Kosten[[#This Row],[Totaal kosten]],"")</f>
        <v/>
      </c>
      <c r="CD144" s="158" t="str">
        <f>IF(Tbl.Kosten[[#This Row],[WPnr.]]=CD$7,Tbl.Kosten[[#This Row],[Totaal kosten]],"")</f>
        <v/>
      </c>
      <c r="CE144" s="158" t="str">
        <f>IF(Tbl.Kosten[[#This Row],[WPnr.]]=CE$7,Tbl.Kosten[[#This Row],[Totaal kosten]],"")</f>
        <v/>
      </c>
      <c r="CF144" s="158" t="str">
        <f>IF(Tbl.Kosten[[#This Row],[WPnr.]]=CF$7,Tbl.Kosten[[#This Row],[Totaal kosten]],"")</f>
        <v/>
      </c>
      <c r="CG144" s="158" t="str">
        <f>IF(Tbl.Kosten[[#This Row],[WPnr.]]=CG$7,Tbl.Kosten[[#This Row],[Totaal kosten]],"")</f>
        <v/>
      </c>
      <c r="CH144" s="158" t="str">
        <f>IF(Tbl.Kosten[[#This Row],[WPnr.]]=CH$7,Tbl.Kosten[[#This Row],[Totaal kosten]],"")</f>
        <v/>
      </c>
      <c r="CI144" s="158" t="str">
        <f>IF(Tbl.Kosten[[#This Row],[WPnr.]]=CI$7,Tbl.Kosten[[#This Row],[Totaal kosten]],"")</f>
        <v/>
      </c>
      <c r="CJ144" s="158" t="str">
        <f>IF(Tbl.Kosten[[#This Row],[WPnr.]]=CJ$7,Tbl.Kosten[[#This Row],[Totaal kosten]],"")</f>
        <v/>
      </c>
      <c r="CK144" s="158" t="str">
        <f>IF(Tbl.Kosten[[#This Row],[WPnr.]]=CK$7,Tbl.Kosten[[#This Row],[Totaal kosten]],"")</f>
        <v/>
      </c>
      <c r="CL144" s="158" t="str">
        <f>IF(Tbl.Kosten[[#This Row],[WPnr.]]=CL$7,Tbl.Kosten[[#This Row],[Totaal kosten]],"")</f>
        <v/>
      </c>
      <c r="CM144" s="158" t="str">
        <f>IF(Tbl.Kosten[[#This Row],[WPnr.]]=CM$7,Tbl.Kosten[[#This Row],[Totaal kosten]],"")</f>
        <v/>
      </c>
      <c r="CN144" s="158" t="str">
        <f>IF(Tbl.Kosten[[#This Row],[WPnr.]]=CN$7,Tbl.Kosten[[#This Row],[Totaal kosten]],"")</f>
        <v/>
      </c>
      <c r="CO144" s="158" t="str">
        <f>IF(Tbl.Kosten[[#This Row],[WPnr.]]=CO$7,Tbl.Kosten[[#This Row],[Totaal kosten]],"")</f>
        <v/>
      </c>
      <c r="CP144" s="158" t="str">
        <f>IF(Tbl.Kosten[[#This Row],[WPnr.]]=CP$7,Tbl.Kosten[[#This Row],[Totaal kosten]],"")</f>
        <v/>
      </c>
      <c r="CQ144" s="158" t="str">
        <f>IF(Tbl.Kosten[[#This Row],[WPnr.]]=CQ$7,Tbl.Kosten[[#This Row],[Totaal kosten]],"")</f>
        <v/>
      </c>
      <c r="CR144" s="158" t="str">
        <f>IF(Tbl.Kosten[[#This Row],[WPnr.]]=CR$7,Tbl.Kosten[[#This Row],[Totaal kosten]],"")</f>
        <v/>
      </c>
      <c r="CS144" s="158" t="str">
        <f>IF(Tbl.Kosten[[#This Row],[WPnr.]]=CS$7,Tbl.Kosten[[#This Row],[Totaal kosten]],"")</f>
        <v/>
      </c>
      <c r="CT144" s="158" t="str">
        <f>IF(Tbl.Kosten[[#This Row],[WPnr.]]=CT$7,Tbl.Kosten[[#This Row],[Totaal kosten]],"")</f>
        <v/>
      </c>
      <c r="CU144" s="158" t="str">
        <f>IF(Tbl.Kosten[[#This Row],[WPnr.]]=CU$7,Tbl.Kosten[[#This Row],[Totaal kosten]],"")</f>
        <v/>
      </c>
      <c r="CV144" s="158" t="str">
        <f>IF(Tbl.Kosten[[#This Row],[WPnr.]]=CV$7,Tbl.Kosten[[#This Row],[Totaal kosten]],"")</f>
        <v/>
      </c>
      <c r="CW144" s="158" t="str">
        <f>IF(Tbl.Kosten[[#This Row],[WPnr.]]=CW$7,Tbl.Kosten[[#This Row],[Totaal kosten]],"")</f>
        <v/>
      </c>
      <c r="CX144" s="158" t="str">
        <f>IF(Tbl.Kosten[[#This Row],[WPnr.]]=CX$7,Tbl.Kosten[[#This Row],[Totaal kosten]],"")</f>
        <v/>
      </c>
      <c r="CY144" s="158" t="str">
        <f>IF(Tbl.Kosten[[#This Row],[WPnr.]]=CY$7,Tbl.Kosten[[#This Row],[Totaal kosten]],"")</f>
        <v/>
      </c>
      <c r="CZ144" s="158" t="str">
        <f>IF(Tbl.Kosten[[#This Row],[WPnr.]]=CZ$7,Tbl.Kosten[[#This Row],[Totaal kosten]],"")</f>
        <v/>
      </c>
      <c r="DA144" s="158" t="str">
        <f>IF(Tbl.Kosten[[#This Row],[WPnr.]]=DA$7,Tbl.Kosten[[#This Row],[Totaal kosten]],"")</f>
        <v/>
      </c>
      <c r="DB144" s="158" t="str">
        <f>IF(Tbl.Kosten[[#This Row],[WPnr.]]=DB$7,Tbl.Kosten[[#This Row],[Totaal kosten]],"")</f>
        <v/>
      </c>
      <c r="DC144" s="158" t="str">
        <f>IF(Tbl.Kosten[[#This Row],[WPnr.]]=DC$7,Tbl.Kosten[[#This Row],[Totaal kosten]],"")</f>
        <v/>
      </c>
      <c r="DD144" s="158" t="str">
        <f>IF(Tbl.Kosten[[#This Row],[WPnr.]]=DD$7,Tbl.Kosten[[#This Row],[Totaal kosten]],"")</f>
        <v/>
      </c>
      <c r="DE144" s="158" t="str">
        <f>IF(Tbl.Kosten[[#This Row],[WPnr.]]=DE$7,Tbl.Kosten[[#This Row],[Totaal kosten]],"")</f>
        <v/>
      </c>
      <c r="DF144" s="158" t="str">
        <f>IF(Tbl.Kosten[[#This Row],[WPnr.]]=DF$7,Tbl.Kosten[[#This Row],[Totaal kosten]],"")</f>
        <v/>
      </c>
      <c r="DG144" s="158" t="str">
        <f>IF(Tbl.Kosten[[#This Row],[WPnr.]]=DG$7,Tbl.Kosten[[#This Row],[Totaal kosten]],"")</f>
        <v/>
      </c>
      <c r="DH144" s="158" t="str">
        <f>IF(Tbl.Kosten[[#This Row],[WPnr.]]=DH$7,Tbl.Kosten[[#This Row],[Totaal kosten]],"")</f>
        <v/>
      </c>
      <c r="DI144" s="158" t="str">
        <f>IF(Tbl.Kosten[[#This Row],[WPnr.]]=DI$7,Tbl.Kosten[[#This Row],[Totaal kosten]],"")</f>
        <v/>
      </c>
      <c r="DJ144" s="158" t="str">
        <f>IF(Tbl.Kosten[[#This Row],[WPnr.]]=DJ$7,Tbl.Kosten[[#This Row],[Totaal kosten]],"")</f>
        <v/>
      </c>
      <c r="DK144" s="158" t="str">
        <f>IF(Tbl.Kosten[[#This Row],[WPnr.]]=DK$7,Tbl.Kosten[[#This Row],[Totaal kosten]],"")</f>
        <v/>
      </c>
      <c r="DL144" s="158" t="str">
        <f>IF(Tbl.Kosten[[#This Row],[WPnr.]]=DL$7,Tbl.Kosten[[#This Row],[Totaal kosten]],"")</f>
        <v/>
      </c>
      <c r="DM144" s="158" t="str">
        <f>IF(Tbl.Kosten[[#This Row],[WPnr.]]=DM$7,Tbl.Kosten[[#This Row],[Totaal kosten]],"")</f>
        <v/>
      </c>
      <c r="DN144" s="158" t="str">
        <f>IF(Tbl.Kosten[[#This Row],[WPnr.]]=DN$7,Tbl.Kosten[[#This Row],[Totaal kosten]],"")</f>
        <v/>
      </c>
      <c r="DO144" s="158" t="str">
        <f>IF(Tbl.Kosten[[#This Row],[WPnr.]]=DO$7,Tbl.Kosten[[#This Row],[Totaal kosten]],"")</f>
        <v/>
      </c>
      <c r="DP144" s="158" t="str">
        <f>IF(Tbl.Kosten[[#This Row],[WPnr.]]=DP$7,Tbl.Kosten[[#This Row],[Totaal kosten]],"")</f>
        <v/>
      </c>
      <c r="DQ144" s="158" t="str">
        <f>IF(Tbl.Kosten[[#This Row],[WPnr.]]=DQ$7,Tbl.Kosten[[#This Row],[Totaal kosten]],"")</f>
        <v/>
      </c>
      <c r="DR144" s="158" t="str">
        <f>IF(Tbl.Kosten[[#This Row],[WPnr.]]=DR$7,Tbl.Kosten[[#This Row],[Totaal kosten]],"")</f>
        <v/>
      </c>
      <c r="DS144" s="158" t="str">
        <f>IF(Tbl.Kosten[[#This Row],[WPnr.]]=DS$7,Tbl.Kosten[[#This Row],[Totaal kosten]],"")</f>
        <v/>
      </c>
      <c r="DT144" s="158" t="str">
        <f>IF(Tbl.Kosten[[#This Row],[WPnr.]]=DT$7,Tbl.Kosten[[#This Row],[Totaal kosten]],"")</f>
        <v/>
      </c>
      <c r="DU144" s="158" t="str">
        <f>IF(Tbl.Kosten[[#This Row],[WPnr.]]=DU$7,Tbl.Kosten[[#This Row],[Totaal kosten]],"")</f>
        <v/>
      </c>
      <c r="DV144" s="158" t="str">
        <f>IF(Tbl.Kosten[[#This Row],[WPnr.]]=DV$7,Tbl.Kosten[[#This Row],[Totaal kosten]],"")</f>
        <v/>
      </c>
      <c r="DW144" s="160" t="str">
        <f>IFERROR(_xlfn.XLOOKUP(Tbl.Kosten[[#This Row],[Kostensoort]],Tbl.Kostensoorten[Kostensoorten],Tbl.Kostensoorten[KSnr.],"",0,1),"")</f>
        <v/>
      </c>
      <c r="DX144" s="160" t="str">
        <f>IF(Tbl.Kosten[[#This Row],[KSnr.]]=DX$7,Tbl.Kosten[[#This Row],[Totaal kosten]],"")</f>
        <v/>
      </c>
      <c r="DY144" s="160" t="str">
        <f>IF(Tbl.Kosten[[#This Row],[KSnr.]]=DY$7,Tbl.Kosten[[#This Row],[Totaal kosten]],"")</f>
        <v/>
      </c>
      <c r="DZ144" s="160" t="str">
        <f>IF(Tbl.Kosten[[#This Row],[KSnr.]]=DZ$7,Tbl.Kosten[[#This Row],[Totaal kosten]],"")</f>
        <v/>
      </c>
      <c r="EA144" s="160" t="str">
        <f>IF(Tbl.Kosten[[#This Row],[KSnr.]]=EA$7,Tbl.Kosten[[#This Row],[Totaal kosten]],"")</f>
        <v/>
      </c>
      <c r="EB144" s="160" t="str">
        <f>IF(Tbl.Kosten[[#This Row],[KSnr.]]=EB$7,Tbl.Kosten[[#This Row],[Totaal kosten]],"")</f>
        <v/>
      </c>
      <c r="EC144" s="160" t="str">
        <f>IF(Tbl.Kosten[[#This Row],[KSnr.]]=EC$7,Tbl.Kosten[[#This Row],[Totaal kosten]],"")</f>
        <v/>
      </c>
      <c r="ED144" s="160" t="str">
        <f>IF(Tbl.Kosten[[#This Row],[KSnr.]]=ED$7,Tbl.Kosten[[#This Row],[Totaal kosten]],"")</f>
        <v/>
      </c>
      <c r="EE144" s="160" t="str">
        <f>IF(Tbl.Kosten[[#This Row],[KSnr.]]=EE$7,Tbl.Kosten[[#This Row],[Totaal kosten]],"")</f>
        <v/>
      </c>
      <c r="EF144" s="160" t="str">
        <f>IF(Tbl.Kosten[[#This Row],[KSnr.]]=EF$7,Tbl.Kosten[[#This Row],[Totaal kosten]],"")</f>
        <v/>
      </c>
      <c r="EG144" s="160" t="str">
        <f>IF(Tbl.Kosten[[#This Row],[KSnr.]]=EG$7,Tbl.Kosten[[#This Row],[Totaal kosten]],"")</f>
        <v/>
      </c>
      <c r="EH144" s="160" t="str">
        <f>IF(Tbl.Kosten[[#This Row],[KSnr.]]=EH$7,Tbl.Kosten[[#This Row],[Totaal kosten]],"")</f>
        <v/>
      </c>
      <c r="EI144" s="160" t="str">
        <f>IF(Tbl.Kosten[[#This Row],[KSnr.]]=EI$7,Tbl.Kosten[[#This Row],[Totaal kosten]],"")</f>
        <v/>
      </c>
      <c r="EJ144" s="160" t="str">
        <f>IF(Tbl.Kosten[[#This Row],[KSnr.]]=EJ$7,Tbl.Kosten[[#This Row],[Totaal kosten]],"")</f>
        <v/>
      </c>
      <c r="EK144" s="160" t="str">
        <f>IF(Tbl.Kosten[[#This Row],[KSnr.]]=EK$7,Tbl.Kosten[[#This Row],[Totaal kosten]],"")</f>
        <v/>
      </c>
      <c r="EL144" s="160" t="str">
        <f>IF(Tbl.Kosten[[#This Row],[KSnr.]]=EL$7,Tbl.Kosten[[#This Row],[Totaal kosten]],"")</f>
        <v/>
      </c>
      <c r="EM144" s="160" t="str">
        <f>IF(Tbl.Kosten[[#This Row],[KSnr.]]=EM$7,Tbl.Kosten[[#This Row],[Totaal kosten]],"")</f>
        <v/>
      </c>
      <c r="EN144" s="160" t="str">
        <f>IF(Tbl.Kosten[[#This Row],[KSnr.]]=EN$7,Tbl.Kosten[[#This Row],[Totaal kosten]],"")</f>
        <v/>
      </c>
      <c r="EO144" s="160" t="str">
        <f>IF(Tbl.Kosten[[#This Row],[KSnr.]]=EO$7,Tbl.Kosten[[#This Row],[Totaal kosten]],"")</f>
        <v/>
      </c>
      <c r="EP144" s="160" t="str">
        <f>IF(Tbl.Kosten[[#This Row],[KSnr.]]=EP$7,Tbl.Kosten[[#This Row],[Totaal kosten]],"")</f>
        <v/>
      </c>
      <c r="EQ144" s="160" t="str">
        <f>IF(Tbl.Kosten[[#This Row],[KSnr.]]=EQ$7,Tbl.Kosten[[#This Row],[Totaal kosten]],"")</f>
        <v/>
      </c>
      <c r="ER144" s="154" t="str">
        <f>IFERROR(_xlfn.XLOOKUP(Tbl.Kosten[[#This Row],[Subsidieactiviteit]],Tbl.Subsidiehoogte[Subsidieactiviteit],Tbl.Subsidiehoogte[SAnr.],"",0,1),"")</f>
        <v/>
      </c>
      <c r="ES144" s="160" t="str">
        <f>IF(Tbl.Kosten[[#This Row],[Sanr.]]=ES$7,Tbl.Kosten[[#This Row],[Totaal kosten]],"")</f>
        <v/>
      </c>
      <c r="ET144" s="160" t="str">
        <f>IF(Tbl.Kosten[[#This Row],[Sanr.]]=ET$7,Tbl.Kosten[[#This Row],[Totaal kosten]],"")</f>
        <v/>
      </c>
      <c r="EU144" s="160" t="str">
        <f>IF(Tbl.Kosten[[#This Row],[Sanr.]]=EU$7,Tbl.Kosten[[#This Row],[Totaal kosten]],"")</f>
        <v/>
      </c>
      <c r="EV144" s="160" t="str">
        <f>IF(Tbl.Kosten[[#This Row],[Sanr.]]=EV$7,Tbl.Kosten[[#This Row],[Totaal kosten]],"")</f>
        <v/>
      </c>
      <c r="EW144" s="160" t="str">
        <f>IF(Tbl.Kosten[[#This Row],[Sanr.]]=EW$7,Tbl.Kosten[[#This Row],[Totaal kosten]],"")</f>
        <v/>
      </c>
      <c r="EX144" s="160" t="str">
        <f>IF(Tbl.Kosten[[#This Row],[Sanr.]]=EX$7,Tbl.Kosten[[#This Row],[Totaal kosten]],"")</f>
        <v/>
      </c>
      <c r="EY144" s="160" t="str">
        <f>IF(Tbl.Kosten[[#This Row],[Sanr.]]=EY$7,Tbl.Kosten[[#This Row],[Totaal kosten]],"")</f>
        <v/>
      </c>
      <c r="EZ144" s="160" t="str">
        <f>IF(Tbl.Kosten[[#This Row],[Sanr.]]=EZ$7,Tbl.Kosten[[#This Row],[Totaal kosten]],"")</f>
        <v/>
      </c>
      <c r="FA144" s="160" t="str">
        <f>IF(Tbl.Kosten[[#This Row],[Sanr.]]=FA$7,Tbl.Kosten[[#This Row],[Totaal kosten]],"")</f>
        <v/>
      </c>
      <c r="FB144" s="160" t="str">
        <f>IF(Tbl.Kosten[[#This Row],[Sanr.]]=FB$7,Tbl.Kosten[[#This Row],[Totaal kosten]],"")</f>
        <v/>
      </c>
      <c r="FC144" s="160" t="str">
        <f>IF(Tbl.Kosten[[#This Row],[Sanr.]]=FC$7,Tbl.Kosten[[#This Row],[Totaal kosten]],"")</f>
        <v/>
      </c>
      <c r="FD144" s="160" t="str">
        <f>IF(Tbl.Kosten[[#This Row],[Sanr.]]=FD$7,Tbl.Kosten[[#This Row],[Totaal kosten]],"")</f>
        <v/>
      </c>
      <c r="FE144" s="160" t="str">
        <f>IF(Tbl.Kosten[[#This Row],[Sanr.]]=FE$7,Tbl.Kosten[[#This Row],[Totaal kosten]],"")</f>
        <v/>
      </c>
      <c r="FF144" s="160" t="str">
        <f>IF(Tbl.Kosten[[#This Row],[Sanr.]]=FF$7,Tbl.Kosten[[#This Row],[Totaal kosten]],"")</f>
        <v/>
      </c>
      <c r="FG144" s="160" t="str">
        <f>IF(Tbl.Kosten[[#This Row],[Sanr.]]=FG$7,Tbl.Kosten[[#This Row],[Totaal kosten]],"")</f>
        <v/>
      </c>
      <c r="FH144" s="160" t="str">
        <f>IF(Tbl.Kosten[[#This Row],[Sanr.]]=FH$7,Tbl.Kosten[[#This Row],[Totaal kosten]],"")</f>
        <v/>
      </c>
      <c r="FI144" s="160" t="str">
        <f>IF(Tbl.Kosten[[#This Row],[Sanr.]]=FI$7,Tbl.Kosten[[#This Row],[Totaal kosten]],"")</f>
        <v/>
      </c>
      <c r="FJ144" s="160" t="str">
        <f>IF(Tbl.Kosten[[#This Row],[Sanr.]]=FJ$7,Tbl.Kosten[[#This Row],[Totaal kosten]],"")</f>
        <v/>
      </c>
      <c r="FK144" s="160" t="str">
        <f>IF(Tbl.Kosten[[#This Row],[Sanr.]]=FK$7,Tbl.Kosten[[#This Row],[Totaal kosten]],"")</f>
        <v/>
      </c>
      <c r="FL144" s="160" t="str">
        <f>IF(Tbl.Kosten[[#This Row],[Sanr.]]=FL$7,Tbl.Kosten[[#This Row],[Totaal kosten]],"")</f>
        <v/>
      </c>
      <c r="FM144" s="160" t="str">
        <f>IF(Tbl.Kosten[[#This Row],[Sanr.]]=FM$7,Tbl.Kosten[[#This Row],[Totaal kosten]],"")</f>
        <v/>
      </c>
      <c r="FN144" s="160" t="str">
        <f>IF(Tbl.Kosten[[#This Row],[Sanr.]]=FN$7,Tbl.Kosten[[#This Row],[Totaal kosten]],"")</f>
        <v/>
      </c>
      <c r="FO144" s="160" t="str">
        <f>IF(Tbl.Kosten[[#This Row],[Sanr.]]=FO$7,Tbl.Kosten[[#This Row],[Totaal kosten]],"")</f>
        <v/>
      </c>
      <c r="FP144" s="160" t="str">
        <f>IF(Tbl.Kosten[[#This Row],[Sanr.]]=FP$7,Tbl.Kosten[[#This Row],[Totaal kosten]],"")</f>
        <v/>
      </c>
      <c r="FQ144" s="160" t="str">
        <f>IF(Tbl.Kosten[[#This Row],[Sanr.]]=FQ$7,Tbl.Kosten[[#This Row],[Totaal kosten]],"")</f>
        <v/>
      </c>
      <c r="FR144" s="160" t="str">
        <f>IF(Tbl.Kosten[[#This Row],[Sanr.]]=FR$7,Tbl.Kosten[[#This Row],[Totaal kosten]],"")</f>
        <v/>
      </c>
      <c r="FS144" s="160" t="str">
        <f>IF(Tbl.Kosten[[#This Row],[Sanr.]]=FS$7,Tbl.Kosten[[#This Row],[Totaal kosten]],"")</f>
        <v/>
      </c>
      <c r="FT144" s="160" t="str">
        <f>IF(Tbl.Kosten[[#This Row],[Sanr.]]=FT$7,Tbl.Kosten[[#This Row],[Totaal kosten]],"")</f>
        <v/>
      </c>
      <c r="FU144" s="160" t="str">
        <f>IF(Tbl.Kosten[[#This Row],[Sanr.]]=FU$7,Tbl.Kosten[[#This Row],[Totaal kosten]],"")</f>
        <v/>
      </c>
      <c r="FV144" s="160" t="str">
        <f>IF(Tbl.Kosten[[#This Row],[Sanr.]]=FV$7,Tbl.Kosten[[#This Row],[Totaal kosten]],"")</f>
        <v/>
      </c>
      <c r="FW144" s="160" t="str">
        <f>IFERROR(_xlfn.XLOOKUP(Tbl.Kosten[[#This Row],[Activiteitencode]],Tbl.Activiteiten[Activiteitcode],Tbl.Activiteiten[Anr.],"",0,1),"")</f>
        <v/>
      </c>
      <c r="FX144" s="181" t="str">
        <f>_xlfn.CONCAT(Tbl.Kosten[[#This Row],[Pnr.]],Tbl.Kosten[[#This Row],[Sanr.]])</f>
        <v>P1</v>
      </c>
      <c r="FY144" s="160">
        <f>Tbl.Kosten[[#This Row],[Totaal kosten]]-Tbl.Kosten[[#This Row],[Subsidie]]</f>
        <v>0</v>
      </c>
      <c r="FZ144" s="160">
        <f>IF(Tbl.Kosten[[#This Row],[Pnr.]]=FZ$7,Tbl.Kosten[[#This Row],[Te financieren]],"")</f>
        <v>0</v>
      </c>
      <c r="GA144" s="160" t="str">
        <f>IF(Tbl.Kosten[[#This Row],[Pnr.]]=GA$7,Tbl.Kosten[[#This Row],[Te financieren]],"")</f>
        <v/>
      </c>
      <c r="GB144" s="160" t="str">
        <f>IF(Tbl.Kosten[[#This Row],[Pnr.]]=GB$7,Tbl.Kosten[[#This Row],[Te financieren]],"")</f>
        <v/>
      </c>
      <c r="GC144" s="160" t="str">
        <f>IF(Tbl.Kosten[[#This Row],[Pnr.]]=GC$7,Tbl.Kosten[[#This Row],[Te financieren]],"")</f>
        <v/>
      </c>
      <c r="GD144" s="160" t="str">
        <f>IF(Tbl.Kosten[[#This Row],[Pnr.]]=GD$7,Tbl.Kosten[[#This Row],[Te financieren]],"")</f>
        <v/>
      </c>
      <c r="GE144" s="160" t="str">
        <f>IF(Tbl.Kosten[[#This Row],[Pnr.]]=GE$7,Tbl.Kosten[[#This Row],[Te financieren]],"")</f>
        <v/>
      </c>
      <c r="GF144" s="160" t="str">
        <f>IF(Tbl.Kosten[[#This Row],[Pnr.]]=GF$7,Tbl.Kosten[[#This Row],[Te financieren]],"")</f>
        <v/>
      </c>
      <c r="GG144" s="160" t="str">
        <f>IF(Tbl.Kosten[[#This Row],[Pnr.]]=GG$7,Tbl.Kosten[[#This Row],[Te financieren]],"")</f>
        <v/>
      </c>
      <c r="GH144" s="160" t="str">
        <f>IF(Tbl.Kosten[[#This Row],[Pnr.]]=GH$7,Tbl.Kosten[[#This Row],[Te financieren]],"")</f>
        <v/>
      </c>
      <c r="GI144" s="160" t="str">
        <f>IF(Tbl.Kosten[[#This Row],[Pnr.]]=GI$7,Tbl.Kosten[[#This Row],[Te financieren]],"")</f>
        <v/>
      </c>
      <c r="GJ144" s="160" t="str">
        <f>IF(Tbl.Kosten[[#This Row],[Pnr.]]=GJ$7,Tbl.Kosten[[#This Row],[Te financieren]],"")</f>
        <v/>
      </c>
      <c r="GK144" s="160" t="str">
        <f>IF(Tbl.Kosten[[#This Row],[Pnr.]]=GK$7,Tbl.Kosten[[#This Row],[Te financieren]],"")</f>
        <v/>
      </c>
      <c r="GL144" s="160" t="str">
        <f>IF(Tbl.Kosten[[#This Row],[Pnr.]]=GL$7,Tbl.Kosten[[#This Row],[Te financieren]],"")</f>
        <v/>
      </c>
      <c r="GM144" s="160" t="str">
        <f>IF(Tbl.Kosten[[#This Row],[Pnr.]]=GM$7,Tbl.Kosten[[#This Row],[Te financieren]],"")</f>
        <v/>
      </c>
      <c r="GN144" s="160" t="str">
        <f>IF(Tbl.Kosten[[#This Row],[Pnr.]]=GN$7,Tbl.Kosten[[#This Row],[Te financieren]],"")</f>
        <v/>
      </c>
      <c r="GO144" s="160" t="str">
        <f>IF(Tbl.Kosten[[#This Row],[Pnr.]]=GO$7,Tbl.Kosten[[#This Row],[Te financieren]],"")</f>
        <v/>
      </c>
      <c r="GP144" s="160" t="str">
        <f>IF(Tbl.Kosten[[#This Row],[Pnr.]]=GP$7,Tbl.Kosten[[#This Row],[Te financieren]],"")</f>
        <v/>
      </c>
      <c r="GQ144" s="160" t="str">
        <f>IF(Tbl.Kosten[[#This Row],[Pnr.]]=GQ$7,Tbl.Kosten[[#This Row],[Te financieren]],"")</f>
        <v/>
      </c>
      <c r="GR144" s="160" t="str">
        <f>IF(Tbl.Kosten[[#This Row],[Pnr.]]=GR$7,Tbl.Kosten[[#This Row],[Te financieren]],"")</f>
        <v/>
      </c>
      <c r="GS144" s="160" t="str">
        <f>IF(Tbl.Kosten[[#This Row],[Pnr.]]=GS$7,Tbl.Kosten[[#This Row],[Te financieren]],"")</f>
        <v/>
      </c>
      <c r="GT144" s="160" t="str">
        <f>IF(Tbl.Kosten[[#This Row],[Pnr.]]=GT$7,Tbl.Kosten[[#This Row],[Te financieren]],"")</f>
        <v/>
      </c>
      <c r="GU144" s="160" t="str">
        <f>IF(Tbl.Kosten[[#This Row],[Pnr.]]=GU$7,Tbl.Kosten[[#This Row],[Te financieren]],"")</f>
        <v/>
      </c>
      <c r="GV144" s="160" t="str">
        <f>IF(Tbl.Kosten[[#This Row],[Pnr.]]=GV$7,Tbl.Kosten[[#This Row],[Te financieren]],"")</f>
        <v/>
      </c>
      <c r="GW144" s="160" t="str">
        <f>IF(Tbl.Kosten[[#This Row],[Pnr.]]=GW$7,Tbl.Kosten[[#This Row],[Te financieren]],"")</f>
        <v/>
      </c>
      <c r="GX144" s="160" t="str">
        <f>IF(Tbl.Kosten[[#This Row],[Pnr.]]=GX$7,Tbl.Kosten[[#This Row],[Te financieren]],"")</f>
        <v/>
      </c>
      <c r="GY144" s="160" t="str">
        <f>IF(Tbl.Kosten[[#This Row],[Pnr.]]=GY$7,Tbl.Kosten[[#This Row],[Te financieren]],"")</f>
        <v/>
      </c>
      <c r="GZ144" s="160" t="str">
        <f>IF(Tbl.Kosten[[#This Row],[Pnr.]]=GZ$7,Tbl.Kosten[[#This Row],[Te financieren]],"")</f>
        <v/>
      </c>
      <c r="HA144" s="160" t="str">
        <f>IF(Tbl.Kosten[[#This Row],[Pnr.]]=HA$7,Tbl.Kosten[[#This Row],[Te financieren]],"")</f>
        <v/>
      </c>
      <c r="HB144" s="160" t="str">
        <f>IF(Tbl.Kosten[[#This Row],[Pnr.]]=HB$7,Tbl.Kosten[[#This Row],[Te financieren]],"")</f>
        <v/>
      </c>
      <c r="HC144" s="160" t="str">
        <f>IF(Tbl.Kosten[[#This Row],[Pnr.]]=HC$7,Tbl.Kosten[[#This Row],[Te financieren]],"")</f>
        <v/>
      </c>
      <c r="HD144" s="160" t="str">
        <f>IF(Tbl.Kosten[[#This Row],[Pnr.]]=HD$7,Tbl.Kosten[[#This Row],[Te financieren]],"")</f>
        <v/>
      </c>
      <c r="HE144" s="160" t="str">
        <f>IF(Tbl.Kosten[[#This Row],[Pnr.]]=HE$7,Tbl.Kosten[[#This Row],[Te financieren]],"")</f>
        <v/>
      </c>
      <c r="HF144" s="160" t="str">
        <f>IF(Tbl.Kosten[[#This Row],[Pnr.]]=HF$7,Tbl.Kosten[[#This Row],[Te financieren]],"")</f>
        <v/>
      </c>
      <c r="HG144" s="160" t="str">
        <f>IF(Tbl.Kosten[[#This Row],[Pnr.]]=HG$7,Tbl.Kosten[[#This Row],[Te financieren]],"")</f>
        <v/>
      </c>
      <c r="HH144" s="160" t="str">
        <f>IF(Tbl.Kosten[[#This Row],[Pnr.]]=HH$7,Tbl.Kosten[[#This Row],[Te financieren]],"")</f>
        <v/>
      </c>
      <c r="HI144" s="160" t="str">
        <f>IF(Tbl.Kosten[[#This Row],[Pnr.]]=HI$7,Tbl.Kosten[[#This Row],[Te financieren]],"")</f>
        <v/>
      </c>
      <c r="HJ144" s="160" t="str">
        <f>IF(Tbl.Kosten[[#This Row],[Pnr.]]=HJ$7,Tbl.Kosten[[#This Row],[Te financieren]],"")</f>
        <v/>
      </c>
      <c r="HK144" s="160" t="str">
        <f>IF(Tbl.Kosten[[#This Row],[Pnr.]]=HK$7,Tbl.Kosten[[#This Row],[Te financieren]],"")</f>
        <v/>
      </c>
      <c r="HL144" s="160" t="str">
        <f>IF(Tbl.Kosten[[#This Row],[Pnr.]]=HL$7,Tbl.Kosten[[#This Row],[Te financieren]],"")</f>
        <v/>
      </c>
      <c r="HM144" s="160" t="str">
        <f>IF(Tbl.Kosten[[#This Row],[Pnr.]]=HM$7,Tbl.Kosten[[#This Row],[Te financieren]],"")</f>
        <v/>
      </c>
      <c r="HN144" s="160" t="str">
        <f>IF(Tbl.Kosten[[#This Row],[Pnr.]]=HN$7,Tbl.Kosten[[#This Row],[Te financieren]],"")</f>
        <v/>
      </c>
      <c r="HO144" s="160" t="str">
        <f>IF(Tbl.Kosten[[#This Row],[Pnr.]]=HO$7,Tbl.Kosten[[#This Row],[Te financieren]],"")</f>
        <v/>
      </c>
      <c r="HP144" s="160" t="str">
        <f>IF(Tbl.Kosten[[#This Row],[Pnr.]]=HP$7,Tbl.Kosten[[#This Row],[Te financieren]],"")</f>
        <v/>
      </c>
      <c r="HQ144" s="160" t="str">
        <f>IF(Tbl.Kosten[[#This Row],[Pnr.]]=HQ$7,Tbl.Kosten[[#This Row],[Te financieren]],"")</f>
        <v/>
      </c>
      <c r="HR144" s="160" t="str">
        <f>IF(Tbl.Kosten[[#This Row],[Pnr.]]=HR$7,Tbl.Kosten[[#This Row],[Te financieren]],"")</f>
        <v/>
      </c>
      <c r="HS144" s="160" t="str">
        <f>IF(Tbl.Kosten[[#This Row],[Pnr.]]=HS$7,Tbl.Kosten[[#This Row],[Te financieren]],"")</f>
        <v/>
      </c>
      <c r="HT144" s="160" t="str">
        <f>IF(Tbl.Kosten[[#This Row],[Pnr.]]=HT$7,Tbl.Kosten[[#This Row],[Te financieren]],"")</f>
        <v/>
      </c>
      <c r="HU144" s="160" t="str">
        <f>IF(Tbl.Kosten[[#This Row],[Pnr.]]=HU$7,Tbl.Kosten[[#This Row],[Te financieren]],"")</f>
        <v/>
      </c>
      <c r="HV144" s="160" t="str">
        <f>IF(Tbl.Kosten[[#This Row],[Pnr.]]=HV$7,Tbl.Kosten[[#This Row],[Te financieren]],"")</f>
        <v/>
      </c>
      <c r="HW144" s="160" t="str">
        <f>IF(Tbl.Kosten[[#This Row],[Pnr.]]=HW$7,Tbl.Kosten[[#This Row],[Te financieren]],"")</f>
        <v/>
      </c>
    </row>
    <row r="145" spans="2:231" x14ac:dyDescent="0.3">
      <c r="B145" s="144"/>
      <c r="C145" s="147"/>
      <c r="D145" s="146"/>
      <c r="E145" s="147"/>
      <c r="F145" s="145"/>
      <c r="G145" s="11" t="str">
        <f>IF(Tbl.Kosten[[#This Row],[Medewerker e/o 
functie]]&lt;&gt;"",_xlfn.XLOOKUP(Tbl.Kosten[[#This Row],[Medewerker e/o 
functie]],Tbl.Uurtarief[Medewerker en/of functie],Tbl.Uurtarief[Uurtarief],"",0,1),"")</f>
        <v/>
      </c>
      <c r="H145" s="121">
        <f>IFERROR(Tbl.Kosten[[#This Row],[Uren]]*Tbl.Kosten[[#This Row],[Uurtarief]],0)</f>
        <v>0</v>
      </c>
      <c r="I145" s="119" t="str">
        <f>IF(Tbl.Kosten[[#This Row],[Subtotaal uren]]&lt;&gt;0,_xlfn.XLOOKUP(Tbl.Kosten[[#This Row],[Medewerker e/o 
functie]],Tbl.Uurtarief[Medewerker en/of functie],Tbl.Uurtarief[Kostensoort arbeid],"",0,1),"")</f>
        <v/>
      </c>
      <c r="J145" s="147"/>
      <c r="K145" s="145"/>
      <c r="L145" s="149" t="str">
        <f>IF(Tbl.Kosten[[#This Row],[Activum]]&lt;&gt;"",_xlfn.XLOOKUP(Tbl.Kosten[[#This Row],[Activum]],Tbl.Afschrijvingskosten[Activum],Tbl.Afschrijvingskosten[Tarief per afschrijvings-eenheid],"",0,1),"")</f>
        <v/>
      </c>
      <c r="M145" s="122">
        <f>IFERROR(Tbl.Kosten[[#This Row],[Een-
heden]]*Tbl.Kosten[[#This Row],[Afschrijvings-
tarief]],0)</f>
        <v>0</v>
      </c>
      <c r="N145" s="122" t="str">
        <f>IF(Tbl.Kosten[[#This Row],[Subtotaal afschrijving]]&lt;&gt;0,Lijsten!A143,"")</f>
        <v/>
      </c>
      <c r="O145" s="150"/>
      <c r="P145" s="145"/>
      <c r="Q145" s="148"/>
      <c r="R145" s="122">
        <f>IFERROR(Tbl.Kosten[[#This Row],[Aantal]]*Tbl.Kosten[[#This Row],[Tarief]],0)</f>
        <v>0</v>
      </c>
      <c r="S145" s="8">
        <f>IFERROR(Tbl.Kosten[[#This Row],[Subtotaal overige kosten]]+Tbl.Kosten[[#This Row],[Subtotaal uren]]+Tbl.Kosten[[#This Row],[Subtotaal afschrijving]],0)</f>
        <v>0</v>
      </c>
      <c r="T145" s="8">
        <f>IFERROR(Tbl.Kosten[[#This Row],[Totaal kosten]]*Tbl.Kosten[[#This Row],[Subsidie%]],0)</f>
        <v>0</v>
      </c>
      <c r="U145" s="4" t="str" cm="1">
        <f t="array" ref="U145">IFERROR(_xlfn.IFS(Tbl.Kosten[[#This Row],[Subtotaal uren]]&lt;&gt;0,Tbl.Kosten[[#This Row],[Kostensoort arbeid]],Tbl.Kosten[[#This Row],[Subtotaal afschrijving]]&lt;&gt;0,Tbl.Kosten[[#This Row],[Kostensoort afschrijving]],Tbl.Kosten[[#This Row],[Subtotaal overige kosten]]&lt;&gt;0,Tbl.Kosten[[#This Row],[Kostensoort overig]]),"")</f>
        <v/>
      </c>
      <c r="V145" s="4" t="str">
        <f>IFERROR(_xlfn.XLOOKUP(Tbl.Kosten[[#This Row],[Activiteitencode]],Tbl.Activiteiten[Activiteitcode],Tbl.Activiteiten[Werkpakketcode],"",0,1),"")</f>
        <v/>
      </c>
      <c r="W145" s="4" t="str">
        <f>IFERROR(_xlfn.XLOOKUP(Tbl.Kosten[[#This Row],[Werkpakketcode]],Tbl.Werkpakketten[Werkpakketcode],Tbl.Werkpakketten[Subsidiabele activiteit],"",0,1),"")</f>
        <v/>
      </c>
      <c r="X145" s="12">
        <f>IFERROR(_xlfn.XLOOKUP(Tbl.Kosten[[#This Row],[Sanr.]],Tbl.Subsidiehoogte[SAnr.],Tbl.Subsidiehoogte[Sub. Percentage],0,0,1),0)</f>
        <v>0</v>
      </c>
      <c r="Y145" s="154" t="str">
        <f>IFERROR(_xlfn.XLOOKUP(Tbl.Kosten[[#This Row],[Partnercode]],Tbl.Projectpartners[Partnercode],Tbl.Projectpartners[PNr.],"",0,1),"")</f>
        <v>P1</v>
      </c>
      <c r="Z145" s="158">
        <f>IF(Tbl.Kosten[[#This Row],[Pnr.]]=Z$7,Tbl.Kosten[[#This Row],[Totaal kosten]],"")</f>
        <v>0</v>
      </c>
      <c r="AA145" s="158" t="str">
        <f>IF(Tbl.Kosten[[#This Row],[Pnr.]]=AA$7,Tbl.Kosten[[#This Row],[Totaal kosten]],"")</f>
        <v/>
      </c>
      <c r="AB145" s="158" t="str">
        <f>IF(Tbl.Kosten[[#This Row],[Pnr.]]=AB$7,Tbl.Kosten[[#This Row],[Totaal kosten]],"")</f>
        <v/>
      </c>
      <c r="AC145" s="158" t="str">
        <f>IF(Tbl.Kosten[[#This Row],[Pnr.]]=AC$7,Tbl.Kosten[[#This Row],[Totaal kosten]],"")</f>
        <v/>
      </c>
      <c r="AD145" s="158" t="str">
        <f>IF(Tbl.Kosten[[#This Row],[Pnr.]]=AD$7,Tbl.Kosten[[#This Row],[Totaal kosten]],"")</f>
        <v/>
      </c>
      <c r="AE145" s="158" t="str">
        <f>IF(Tbl.Kosten[[#This Row],[Pnr.]]=AE$7,Tbl.Kosten[[#This Row],[Totaal kosten]],"")</f>
        <v/>
      </c>
      <c r="AF145" s="158" t="str">
        <f>IF(Tbl.Kosten[[#This Row],[Pnr.]]=AF$7,Tbl.Kosten[[#This Row],[Totaal kosten]],"")</f>
        <v/>
      </c>
      <c r="AG145" s="158" t="str">
        <f>IF(Tbl.Kosten[[#This Row],[Pnr.]]=AG$7,Tbl.Kosten[[#This Row],[Totaal kosten]],"")</f>
        <v/>
      </c>
      <c r="AH145" s="158" t="str">
        <f>IF(Tbl.Kosten[[#This Row],[Pnr.]]=AH$7,Tbl.Kosten[[#This Row],[Totaal kosten]],"")</f>
        <v/>
      </c>
      <c r="AI145" s="158" t="str">
        <f>IF(Tbl.Kosten[[#This Row],[Pnr.]]=AI$7,Tbl.Kosten[[#This Row],[Totaal kosten]],"")</f>
        <v/>
      </c>
      <c r="AJ145" s="158" t="str">
        <f>IF(Tbl.Kosten[[#This Row],[Pnr.]]=AJ$7,Tbl.Kosten[[#This Row],[Totaal kosten]],"")</f>
        <v/>
      </c>
      <c r="AK145" s="158" t="str">
        <f>IF(Tbl.Kosten[[#This Row],[Pnr.]]=AK$7,Tbl.Kosten[[#This Row],[Totaal kosten]],"")</f>
        <v/>
      </c>
      <c r="AL145" s="158" t="str">
        <f>IF(Tbl.Kosten[[#This Row],[Pnr.]]=AL$7,Tbl.Kosten[[#This Row],[Totaal kosten]],"")</f>
        <v/>
      </c>
      <c r="AM145" s="158" t="str">
        <f>IF(Tbl.Kosten[[#This Row],[Pnr.]]=AM$7,Tbl.Kosten[[#This Row],[Totaal kosten]],"")</f>
        <v/>
      </c>
      <c r="AN145" s="158" t="str">
        <f>IF(Tbl.Kosten[[#This Row],[Pnr.]]=AN$7,Tbl.Kosten[[#This Row],[Totaal kosten]],"")</f>
        <v/>
      </c>
      <c r="AO145" s="158" t="str">
        <f>IF(Tbl.Kosten[[#This Row],[Pnr.]]=AO$7,Tbl.Kosten[[#This Row],[Totaal kosten]],"")</f>
        <v/>
      </c>
      <c r="AP145" s="158" t="str">
        <f>IF(Tbl.Kosten[[#This Row],[Pnr.]]=AP$7,Tbl.Kosten[[#This Row],[Totaal kosten]],"")</f>
        <v/>
      </c>
      <c r="AQ145" s="158" t="str">
        <f>IF(Tbl.Kosten[[#This Row],[Pnr.]]=AQ$7,Tbl.Kosten[[#This Row],[Totaal kosten]],"")</f>
        <v/>
      </c>
      <c r="AR145" s="158" t="str">
        <f>IF(Tbl.Kosten[[#This Row],[Pnr.]]=AR$7,Tbl.Kosten[[#This Row],[Totaal kosten]],"")</f>
        <v/>
      </c>
      <c r="AS145" s="158" t="str">
        <f>IF(Tbl.Kosten[[#This Row],[Pnr.]]=AS$7,Tbl.Kosten[[#This Row],[Totaal kosten]],"")</f>
        <v/>
      </c>
      <c r="AT145" s="158" t="str">
        <f>IF(Tbl.Kosten[[#This Row],[Pnr.]]=AT$7,Tbl.Kosten[[#This Row],[Totaal kosten]],"")</f>
        <v/>
      </c>
      <c r="AU145" s="158" t="str">
        <f>IF(Tbl.Kosten[[#This Row],[Pnr.]]=AU$7,Tbl.Kosten[[#This Row],[Totaal kosten]],"")</f>
        <v/>
      </c>
      <c r="AV145" s="158" t="str">
        <f>IF(Tbl.Kosten[[#This Row],[Pnr.]]=AV$7,Tbl.Kosten[[#This Row],[Totaal kosten]],"")</f>
        <v/>
      </c>
      <c r="AW145" s="158" t="str">
        <f>IF(Tbl.Kosten[[#This Row],[Pnr.]]=AW$7,Tbl.Kosten[[#This Row],[Totaal kosten]],"")</f>
        <v/>
      </c>
      <c r="AX145" s="158" t="str">
        <f>IF(Tbl.Kosten[[#This Row],[Pnr.]]=AX$7,Tbl.Kosten[[#This Row],[Totaal kosten]],"")</f>
        <v/>
      </c>
      <c r="AY145" s="158" t="str">
        <f>IF(Tbl.Kosten[[#This Row],[Pnr.]]=AY$7,Tbl.Kosten[[#This Row],[Totaal kosten]],"")</f>
        <v/>
      </c>
      <c r="AZ145" s="158" t="str">
        <f>IF(Tbl.Kosten[[#This Row],[Pnr.]]=AZ$7,Tbl.Kosten[[#This Row],[Totaal kosten]],"")</f>
        <v/>
      </c>
      <c r="BA145" s="158" t="str">
        <f>IF(Tbl.Kosten[[#This Row],[Pnr.]]=BA$7,Tbl.Kosten[[#This Row],[Totaal kosten]],"")</f>
        <v/>
      </c>
      <c r="BB145" s="158" t="str">
        <f>IF(Tbl.Kosten[[#This Row],[Pnr.]]=BB$7,Tbl.Kosten[[#This Row],[Totaal kosten]],"")</f>
        <v/>
      </c>
      <c r="BC145" s="158" t="str">
        <f>IF(Tbl.Kosten[[#This Row],[Pnr.]]=BC$7,Tbl.Kosten[[#This Row],[Totaal kosten]],"")</f>
        <v/>
      </c>
      <c r="BD145" s="158" t="str">
        <f>IF(Tbl.Kosten[[#This Row],[Pnr.]]=BD$7,Tbl.Kosten[[#This Row],[Totaal kosten]],"")</f>
        <v/>
      </c>
      <c r="BE145" s="158" t="str">
        <f>IF(Tbl.Kosten[[#This Row],[Pnr.]]=BE$7,Tbl.Kosten[[#This Row],[Totaal kosten]],"")</f>
        <v/>
      </c>
      <c r="BF145" s="158" t="str">
        <f>IF(Tbl.Kosten[[#This Row],[Pnr.]]=BF$7,Tbl.Kosten[[#This Row],[Totaal kosten]],"")</f>
        <v/>
      </c>
      <c r="BG145" s="158" t="str">
        <f>IF(Tbl.Kosten[[#This Row],[Pnr.]]=BG$7,Tbl.Kosten[[#This Row],[Totaal kosten]],"")</f>
        <v/>
      </c>
      <c r="BH145" s="158" t="str">
        <f>IF(Tbl.Kosten[[#This Row],[Pnr.]]=BH$7,Tbl.Kosten[[#This Row],[Totaal kosten]],"")</f>
        <v/>
      </c>
      <c r="BI145" s="158" t="str">
        <f>IF(Tbl.Kosten[[#This Row],[Pnr.]]=BI$7,Tbl.Kosten[[#This Row],[Totaal kosten]],"")</f>
        <v/>
      </c>
      <c r="BJ145" s="158" t="str">
        <f>IF(Tbl.Kosten[[#This Row],[Pnr.]]=BJ$7,Tbl.Kosten[[#This Row],[Totaal kosten]],"")</f>
        <v/>
      </c>
      <c r="BK145" s="158" t="str">
        <f>IF(Tbl.Kosten[[#This Row],[Pnr.]]=BK$7,Tbl.Kosten[[#This Row],[Totaal kosten]],"")</f>
        <v/>
      </c>
      <c r="BL145" s="158" t="str">
        <f>IF(Tbl.Kosten[[#This Row],[Pnr.]]=BL$7,Tbl.Kosten[[#This Row],[Totaal kosten]],"")</f>
        <v/>
      </c>
      <c r="BM145" s="158" t="str">
        <f>IF(Tbl.Kosten[[#This Row],[Pnr.]]=BM$7,Tbl.Kosten[[#This Row],[Totaal kosten]],"")</f>
        <v/>
      </c>
      <c r="BN145" s="158" t="str">
        <f>IF(Tbl.Kosten[[#This Row],[Pnr.]]=BN$7,Tbl.Kosten[[#This Row],[Totaal kosten]],"")</f>
        <v/>
      </c>
      <c r="BO145" s="158" t="str">
        <f>IF(Tbl.Kosten[[#This Row],[Pnr.]]=BO$7,Tbl.Kosten[[#This Row],[Totaal kosten]],"")</f>
        <v/>
      </c>
      <c r="BP145" s="158" t="str">
        <f>IF(Tbl.Kosten[[#This Row],[Pnr.]]=BP$7,Tbl.Kosten[[#This Row],[Totaal kosten]],"")</f>
        <v/>
      </c>
      <c r="BQ145" s="158" t="str">
        <f>IF(Tbl.Kosten[[#This Row],[Pnr.]]=BQ$7,Tbl.Kosten[[#This Row],[Totaal kosten]],"")</f>
        <v/>
      </c>
      <c r="BR145" s="158" t="str">
        <f>IF(Tbl.Kosten[[#This Row],[Pnr.]]=BR$7,Tbl.Kosten[[#This Row],[Totaal kosten]],"")</f>
        <v/>
      </c>
      <c r="BS145" s="158" t="str">
        <f>IF(Tbl.Kosten[[#This Row],[Pnr.]]=BS$7,Tbl.Kosten[[#This Row],[Totaal kosten]],"")</f>
        <v/>
      </c>
      <c r="BT145" s="158" t="str">
        <f>IF(Tbl.Kosten[[#This Row],[Pnr.]]=BT$7,Tbl.Kosten[[#This Row],[Totaal kosten]],"")</f>
        <v/>
      </c>
      <c r="BU145" s="158" t="str">
        <f>IF(Tbl.Kosten[[#This Row],[Pnr.]]=BU$7,Tbl.Kosten[[#This Row],[Totaal kosten]],"")</f>
        <v/>
      </c>
      <c r="BV145" s="158" t="str">
        <f>IF(Tbl.Kosten[[#This Row],[Pnr.]]=BV$7,Tbl.Kosten[[#This Row],[Totaal kosten]],"")</f>
        <v/>
      </c>
      <c r="BW145" s="158" t="str">
        <f>IF(Tbl.Kosten[[#This Row],[Pnr.]]=BW$7,Tbl.Kosten[[#This Row],[Totaal kosten]],"")</f>
        <v/>
      </c>
      <c r="BX145" s="158" t="str">
        <f>IFERROR(_xlfn.XLOOKUP(Tbl.Kosten[[#This Row],[Werkpakketcode]],Tbl.Werkpakketten[Werkpakketcode],Tbl.Werkpakketten[WPnr.],"",0,1),"")</f>
        <v/>
      </c>
      <c r="BY145" s="158" t="str">
        <f>IF(Tbl.Kosten[[#This Row],[WPnr.]]=BY$7,Tbl.Kosten[[#This Row],[Totaal kosten]],"")</f>
        <v/>
      </c>
      <c r="BZ145" s="158" t="str">
        <f>IF(Tbl.Kosten[[#This Row],[WPnr.]]=BZ$7,Tbl.Kosten[[#This Row],[Totaal kosten]],"")</f>
        <v/>
      </c>
      <c r="CA145" s="158" t="str">
        <f>IF(Tbl.Kosten[[#This Row],[WPnr.]]=CA$7,Tbl.Kosten[[#This Row],[Totaal kosten]],"")</f>
        <v/>
      </c>
      <c r="CB145" s="158" t="str">
        <f>IF(Tbl.Kosten[[#This Row],[WPnr.]]=CB$7,Tbl.Kosten[[#This Row],[Totaal kosten]],"")</f>
        <v/>
      </c>
      <c r="CC145" s="158" t="str">
        <f>IF(Tbl.Kosten[[#This Row],[WPnr.]]=CC$7,Tbl.Kosten[[#This Row],[Totaal kosten]],"")</f>
        <v/>
      </c>
      <c r="CD145" s="158" t="str">
        <f>IF(Tbl.Kosten[[#This Row],[WPnr.]]=CD$7,Tbl.Kosten[[#This Row],[Totaal kosten]],"")</f>
        <v/>
      </c>
      <c r="CE145" s="158" t="str">
        <f>IF(Tbl.Kosten[[#This Row],[WPnr.]]=CE$7,Tbl.Kosten[[#This Row],[Totaal kosten]],"")</f>
        <v/>
      </c>
      <c r="CF145" s="158" t="str">
        <f>IF(Tbl.Kosten[[#This Row],[WPnr.]]=CF$7,Tbl.Kosten[[#This Row],[Totaal kosten]],"")</f>
        <v/>
      </c>
      <c r="CG145" s="158" t="str">
        <f>IF(Tbl.Kosten[[#This Row],[WPnr.]]=CG$7,Tbl.Kosten[[#This Row],[Totaal kosten]],"")</f>
        <v/>
      </c>
      <c r="CH145" s="158" t="str">
        <f>IF(Tbl.Kosten[[#This Row],[WPnr.]]=CH$7,Tbl.Kosten[[#This Row],[Totaal kosten]],"")</f>
        <v/>
      </c>
      <c r="CI145" s="158" t="str">
        <f>IF(Tbl.Kosten[[#This Row],[WPnr.]]=CI$7,Tbl.Kosten[[#This Row],[Totaal kosten]],"")</f>
        <v/>
      </c>
      <c r="CJ145" s="158" t="str">
        <f>IF(Tbl.Kosten[[#This Row],[WPnr.]]=CJ$7,Tbl.Kosten[[#This Row],[Totaal kosten]],"")</f>
        <v/>
      </c>
      <c r="CK145" s="158" t="str">
        <f>IF(Tbl.Kosten[[#This Row],[WPnr.]]=CK$7,Tbl.Kosten[[#This Row],[Totaal kosten]],"")</f>
        <v/>
      </c>
      <c r="CL145" s="158" t="str">
        <f>IF(Tbl.Kosten[[#This Row],[WPnr.]]=CL$7,Tbl.Kosten[[#This Row],[Totaal kosten]],"")</f>
        <v/>
      </c>
      <c r="CM145" s="158" t="str">
        <f>IF(Tbl.Kosten[[#This Row],[WPnr.]]=CM$7,Tbl.Kosten[[#This Row],[Totaal kosten]],"")</f>
        <v/>
      </c>
      <c r="CN145" s="158" t="str">
        <f>IF(Tbl.Kosten[[#This Row],[WPnr.]]=CN$7,Tbl.Kosten[[#This Row],[Totaal kosten]],"")</f>
        <v/>
      </c>
      <c r="CO145" s="158" t="str">
        <f>IF(Tbl.Kosten[[#This Row],[WPnr.]]=CO$7,Tbl.Kosten[[#This Row],[Totaal kosten]],"")</f>
        <v/>
      </c>
      <c r="CP145" s="158" t="str">
        <f>IF(Tbl.Kosten[[#This Row],[WPnr.]]=CP$7,Tbl.Kosten[[#This Row],[Totaal kosten]],"")</f>
        <v/>
      </c>
      <c r="CQ145" s="158" t="str">
        <f>IF(Tbl.Kosten[[#This Row],[WPnr.]]=CQ$7,Tbl.Kosten[[#This Row],[Totaal kosten]],"")</f>
        <v/>
      </c>
      <c r="CR145" s="158" t="str">
        <f>IF(Tbl.Kosten[[#This Row],[WPnr.]]=CR$7,Tbl.Kosten[[#This Row],[Totaal kosten]],"")</f>
        <v/>
      </c>
      <c r="CS145" s="158" t="str">
        <f>IF(Tbl.Kosten[[#This Row],[WPnr.]]=CS$7,Tbl.Kosten[[#This Row],[Totaal kosten]],"")</f>
        <v/>
      </c>
      <c r="CT145" s="158" t="str">
        <f>IF(Tbl.Kosten[[#This Row],[WPnr.]]=CT$7,Tbl.Kosten[[#This Row],[Totaal kosten]],"")</f>
        <v/>
      </c>
      <c r="CU145" s="158" t="str">
        <f>IF(Tbl.Kosten[[#This Row],[WPnr.]]=CU$7,Tbl.Kosten[[#This Row],[Totaal kosten]],"")</f>
        <v/>
      </c>
      <c r="CV145" s="158" t="str">
        <f>IF(Tbl.Kosten[[#This Row],[WPnr.]]=CV$7,Tbl.Kosten[[#This Row],[Totaal kosten]],"")</f>
        <v/>
      </c>
      <c r="CW145" s="158" t="str">
        <f>IF(Tbl.Kosten[[#This Row],[WPnr.]]=CW$7,Tbl.Kosten[[#This Row],[Totaal kosten]],"")</f>
        <v/>
      </c>
      <c r="CX145" s="158" t="str">
        <f>IF(Tbl.Kosten[[#This Row],[WPnr.]]=CX$7,Tbl.Kosten[[#This Row],[Totaal kosten]],"")</f>
        <v/>
      </c>
      <c r="CY145" s="158" t="str">
        <f>IF(Tbl.Kosten[[#This Row],[WPnr.]]=CY$7,Tbl.Kosten[[#This Row],[Totaal kosten]],"")</f>
        <v/>
      </c>
      <c r="CZ145" s="158" t="str">
        <f>IF(Tbl.Kosten[[#This Row],[WPnr.]]=CZ$7,Tbl.Kosten[[#This Row],[Totaal kosten]],"")</f>
        <v/>
      </c>
      <c r="DA145" s="158" t="str">
        <f>IF(Tbl.Kosten[[#This Row],[WPnr.]]=DA$7,Tbl.Kosten[[#This Row],[Totaal kosten]],"")</f>
        <v/>
      </c>
      <c r="DB145" s="158" t="str">
        <f>IF(Tbl.Kosten[[#This Row],[WPnr.]]=DB$7,Tbl.Kosten[[#This Row],[Totaal kosten]],"")</f>
        <v/>
      </c>
      <c r="DC145" s="158" t="str">
        <f>IF(Tbl.Kosten[[#This Row],[WPnr.]]=DC$7,Tbl.Kosten[[#This Row],[Totaal kosten]],"")</f>
        <v/>
      </c>
      <c r="DD145" s="158" t="str">
        <f>IF(Tbl.Kosten[[#This Row],[WPnr.]]=DD$7,Tbl.Kosten[[#This Row],[Totaal kosten]],"")</f>
        <v/>
      </c>
      <c r="DE145" s="158" t="str">
        <f>IF(Tbl.Kosten[[#This Row],[WPnr.]]=DE$7,Tbl.Kosten[[#This Row],[Totaal kosten]],"")</f>
        <v/>
      </c>
      <c r="DF145" s="158" t="str">
        <f>IF(Tbl.Kosten[[#This Row],[WPnr.]]=DF$7,Tbl.Kosten[[#This Row],[Totaal kosten]],"")</f>
        <v/>
      </c>
      <c r="DG145" s="158" t="str">
        <f>IF(Tbl.Kosten[[#This Row],[WPnr.]]=DG$7,Tbl.Kosten[[#This Row],[Totaal kosten]],"")</f>
        <v/>
      </c>
      <c r="DH145" s="158" t="str">
        <f>IF(Tbl.Kosten[[#This Row],[WPnr.]]=DH$7,Tbl.Kosten[[#This Row],[Totaal kosten]],"")</f>
        <v/>
      </c>
      <c r="DI145" s="158" t="str">
        <f>IF(Tbl.Kosten[[#This Row],[WPnr.]]=DI$7,Tbl.Kosten[[#This Row],[Totaal kosten]],"")</f>
        <v/>
      </c>
      <c r="DJ145" s="158" t="str">
        <f>IF(Tbl.Kosten[[#This Row],[WPnr.]]=DJ$7,Tbl.Kosten[[#This Row],[Totaal kosten]],"")</f>
        <v/>
      </c>
      <c r="DK145" s="158" t="str">
        <f>IF(Tbl.Kosten[[#This Row],[WPnr.]]=DK$7,Tbl.Kosten[[#This Row],[Totaal kosten]],"")</f>
        <v/>
      </c>
      <c r="DL145" s="158" t="str">
        <f>IF(Tbl.Kosten[[#This Row],[WPnr.]]=DL$7,Tbl.Kosten[[#This Row],[Totaal kosten]],"")</f>
        <v/>
      </c>
      <c r="DM145" s="158" t="str">
        <f>IF(Tbl.Kosten[[#This Row],[WPnr.]]=DM$7,Tbl.Kosten[[#This Row],[Totaal kosten]],"")</f>
        <v/>
      </c>
      <c r="DN145" s="158" t="str">
        <f>IF(Tbl.Kosten[[#This Row],[WPnr.]]=DN$7,Tbl.Kosten[[#This Row],[Totaal kosten]],"")</f>
        <v/>
      </c>
      <c r="DO145" s="158" t="str">
        <f>IF(Tbl.Kosten[[#This Row],[WPnr.]]=DO$7,Tbl.Kosten[[#This Row],[Totaal kosten]],"")</f>
        <v/>
      </c>
      <c r="DP145" s="158" t="str">
        <f>IF(Tbl.Kosten[[#This Row],[WPnr.]]=DP$7,Tbl.Kosten[[#This Row],[Totaal kosten]],"")</f>
        <v/>
      </c>
      <c r="DQ145" s="158" t="str">
        <f>IF(Tbl.Kosten[[#This Row],[WPnr.]]=DQ$7,Tbl.Kosten[[#This Row],[Totaal kosten]],"")</f>
        <v/>
      </c>
      <c r="DR145" s="158" t="str">
        <f>IF(Tbl.Kosten[[#This Row],[WPnr.]]=DR$7,Tbl.Kosten[[#This Row],[Totaal kosten]],"")</f>
        <v/>
      </c>
      <c r="DS145" s="158" t="str">
        <f>IF(Tbl.Kosten[[#This Row],[WPnr.]]=DS$7,Tbl.Kosten[[#This Row],[Totaal kosten]],"")</f>
        <v/>
      </c>
      <c r="DT145" s="158" t="str">
        <f>IF(Tbl.Kosten[[#This Row],[WPnr.]]=DT$7,Tbl.Kosten[[#This Row],[Totaal kosten]],"")</f>
        <v/>
      </c>
      <c r="DU145" s="158" t="str">
        <f>IF(Tbl.Kosten[[#This Row],[WPnr.]]=DU$7,Tbl.Kosten[[#This Row],[Totaal kosten]],"")</f>
        <v/>
      </c>
      <c r="DV145" s="158" t="str">
        <f>IF(Tbl.Kosten[[#This Row],[WPnr.]]=DV$7,Tbl.Kosten[[#This Row],[Totaal kosten]],"")</f>
        <v/>
      </c>
      <c r="DW145" s="160" t="str">
        <f>IFERROR(_xlfn.XLOOKUP(Tbl.Kosten[[#This Row],[Kostensoort]],Tbl.Kostensoorten[Kostensoorten],Tbl.Kostensoorten[KSnr.],"",0,1),"")</f>
        <v/>
      </c>
      <c r="DX145" s="160" t="str">
        <f>IF(Tbl.Kosten[[#This Row],[KSnr.]]=DX$7,Tbl.Kosten[[#This Row],[Totaal kosten]],"")</f>
        <v/>
      </c>
      <c r="DY145" s="160" t="str">
        <f>IF(Tbl.Kosten[[#This Row],[KSnr.]]=DY$7,Tbl.Kosten[[#This Row],[Totaal kosten]],"")</f>
        <v/>
      </c>
      <c r="DZ145" s="160" t="str">
        <f>IF(Tbl.Kosten[[#This Row],[KSnr.]]=DZ$7,Tbl.Kosten[[#This Row],[Totaal kosten]],"")</f>
        <v/>
      </c>
      <c r="EA145" s="160" t="str">
        <f>IF(Tbl.Kosten[[#This Row],[KSnr.]]=EA$7,Tbl.Kosten[[#This Row],[Totaal kosten]],"")</f>
        <v/>
      </c>
      <c r="EB145" s="160" t="str">
        <f>IF(Tbl.Kosten[[#This Row],[KSnr.]]=EB$7,Tbl.Kosten[[#This Row],[Totaal kosten]],"")</f>
        <v/>
      </c>
      <c r="EC145" s="160" t="str">
        <f>IF(Tbl.Kosten[[#This Row],[KSnr.]]=EC$7,Tbl.Kosten[[#This Row],[Totaal kosten]],"")</f>
        <v/>
      </c>
      <c r="ED145" s="160" t="str">
        <f>IF(Tbl.Kosten[[#This Row],[KSnr.]]=ED$7,Tbl.Kosten[[#This Row],[Totaal kosten]],"")</f>
        <v/>
      </c>
      <c r="EE145" s="160" t="str">
        <f>IF(Tbl.Kosten[[#This Row],[KSnr.]]=EE$7,Tbl.Kosten[[#This Row],[Totaal kosten]],"")</f>
        <v/>
      </c>
      <c r="EF145" s="160" t="str">
        <f>IF(Tbl.Kosten[[#This Row],[KSnr.]]=EF$7,Tbl.Kosten[[#This Row],[Totaal kosten]],"")</f>
        <v/>
      </c>
      <c r="EG145" s="160" t="str">
        <f>IF(Tbl.Kosten[[#This Row],[KSnr.]]=EG$7,Tbl.Kosten[[#This Row],[Totaal kosten]],"")</f>
        <v/>
      </c>
      <c r="EH145" s="160" t="str">
        <f>IF(Tbl.Kosten[[#This Row],[KSnr.]]=EH$7,Tbl.Kosten[[#This Row],[Totaal kosten]],"")</f>
        <v/>
      </c>
      <c r="EI145" s="160" t="str">
        <f>IF(Tbl.Kosten[[#This Row],[KSnr.]]=EI$7,Tbl.Kosten[[#This Row],[Totaal kosten]],"")</f>
        <v/>
      </c>
      <c r="EJ145" s="160" t="str">
        <f>IF(Tbl.Kosten[[#This Row],[KSnr.]]=EJ$7,Tbl.Kosten[[#This Row],[Totaal kosten]],"")</f>
        <v/>
      </c>
      <c r="EK145" s="160" t="str">
        <f>IF(Tbl.Kosten[[#This Row],[KSnr.]]=EK$7,Tbl.Kosten[[#This Row],[Totaal kosten]],"")</f>
        <v/>
      </c>
      <c r="EL145" s="160" t="str">
        <f>IF(Tbl.Kosten[[#This Row],[KSnr.]]=EL$7,Tbl.Kosten[[#This Row],[Totaal kosten]],"")</f>
        <v/>
      </c>
      <c r="EM145" s="160" t="str">
        <f>IF(Tbl.Kosten[[#This Row],[KSnr.]]=EM$7,Tbl.Kosten[[#This Row],[Totaal kosten]],"")</f>
        <v/>
      </c>
      <c r="EN145" s="160" t="str">
        <f>IF(Tbl.Kosten[[#This Row],[KSnr.]]=EN$7,Tbl.Kosten[[#This Row],[Totaal kosten]],"")</f>
        <v/>
      </c>
      <c r="EO145" s="160" t="str">
        <f>IF(Tbl.Kosten[[#This Row],[KSnr.]]=EO$7,Tbl.Kosten[[#This Row],[Totaal kosten]],"")</f>
        <v/>
      </c>
      <c r="EP145" s="160" t="str">
        <f>IF(Tbl.Kosten[[#This Row],[KSnr.]]=EP$7,Tbl.Kosten[[#This Row],[Totaal kosten]],"")</f>
        <v/>
      </c>
      <c r="EQ145" s="160" t="str">
        <f>IF(Tbl.Kosten[[#This Row],[KSnr.]]=EQ$7,Tbl.Kosten[[#This Row],[Totaal kosten]],"")</f>
        <v/>
      </c>
      <c r="ER145" s="154" t="str">
        <f>IFERROR(_xlfn.XLOOKUP(Tbl.Kosten[[#This Row],[Subsidieactiviteit]],Tbl.Subsidiehoogte[Subsidieactiviteit],Tbl.Subsidiehoogte[SAnr.],"",0,1),"")</f>
        <v/>
      </c>
      <c r="ES145" s="160" t="str">
        <f>IF(Tbl.Kosten[[#This Row],[Sanr.]]=ES$7,Tbl.Kosten[[#This Row],[Totaal kosten]],"")</f>
        <v/>
      </c>
      <c r="ET145" s="160" t="str">
        <f>IF(Tbl.Kosten[[#This Row],[Sanr.]]=ET$7,Tbl.Kosten[[#This Row],[Totaal kosten]],"")</f>
        <v/>
      </c>
      <c r="EU145" s="160" t="str">
        <f>IF(Tbl.Kosten[[#This Row],[Sanr.]]=EU$7,Tbl.Kosten[[#This Row],[Totaal kosten]],"")</f>
        <v/>
      </c>
      <c r="EV145" s="160" t="str">
        <f>IF(Tbl.Kosten[[#This Row],[Sanr.]]=EV$7,Tbl.Kosten[[#This Row],[Totaal kosten]],"")</f>
        <v/>
      </c>
      <c r="EW145" s="160" t="str">
        <f>IF(Tbl.Kosten[[#This Row],[Sanr.]]=EW$7,Tbl.Kosten[[#This Row],[Totaal kosten]],"")</f>
        <v/>
      </c>
      <c r="EX145" s="160" t="str">
        <f>IF(Tbl.Kosten[[#This Row],[Sanr.]]=EX$7,Tbl.Kosten[[#This Row],[Totaal kosten]],"")</f>
        <v/>
      </c>
      <c r="EY145" s="160" t="str">
        <f>IF(Tbl.Kosten[[#This Row],[Sanr.]]=EY$7,Tbl.Kosten[[#This Row],[Totaal kosten]],"")</f>
        <v/>
      </c>
      <c r="EZ145" s="160" t="str">
        <f>IF(Tbl.Kosten[[#This Row],[Sanr.]]=EZ$7,Tbl.Kosten[[#This Row],[Totaal kosten]],"")</f>
        <v/>
      </c>
      <c r="FA145" s="160" t="str">
        <f>IF(Tbl.Kosten[[#This Row],[Sanr.]]=FA$7,Tbl.Kosten[[#This Row],[Totaal kosten]],"")</f>
        <v/>
      </c>
      <c r="FB145" s="160" t="str">
        <f>IF(Tbl.Kosten[[#This Row],[Sanr.]]=FB$7,Tbl.Kosten[[#This Row],[Totaal kosten]],"")</f>
        <v/>
      </c>
      <c r="FC145" s="160" t="str">
        <f>IF(Tbl.Kosten[[#This Row],[Sanr.]]=FC$7,Tbl.Kosten[[#This Row],[Totaal kosten]],"")</f>
        <v/>
      </c>
      <c r="FD145" s="160" t="str">
        <f>IF(Tbl.Kosten[[#This Row],[Sanr.]]=FD$7,Tbl.Kosten[[#This Row],[Totaal kosten]],"")</f>
        <v/>
      </c>
      <c r="FE145" s="160" t="str">
        <f>IF(Tbl.Kosten[[#This Row],[Sanr.]]=FE$7,Tbl.Kosten[[#This Row],[Totaal kosten]],"")</f>
        <v/>
      </c>
      <c r="FF145" s="160" t="str">
        <f>IF(Tbl.Kosten[[#This Row],[Sanr.]]=FF$7,Tbl.Kosten[[#This Row],[Totaal kosten]],"")</f>
        <v/>
      </c>
      <c r="FG145" s="160" t="str">
        <f>IF(Tbl.Kosten[[#This Row],[Sanr.]]=FG$7,Tbl.Kosten[[#This Row],[Totaal kosten]],"")</f>
        <v/>
      </c>
      <c r="FH145" s="160" t="str">
        <f>IF(Tbl.Kosten[[#This Row],[Sanr.]]=FH$7,Tbl.Kosten[[#This Row],[Totaal kosten]],"")</f>
        <v/>
      </c>
      <c r="FI145" s="160" t="str">
        <f>IF(Tbl.Kosten[[#This Row],[Sanr.]]=FI$7,Tbl.Kosten[[#This Row],[Totaal kosten]],"")</f>
        <v/>
      </c>
      <c r="FJ145" s="160" t="str">
        <f>IF(Tbl.Kosten[[#This Row],[Sanr.]]=FJ$7,Tbl.Kosten[[#This Row],[Totaal kosten]],"")</f>
        <v/>
      </c>
      <c r="FK145" s="160" t="str">
        <f>IF(Tbl.Kosten[[#This Row],[Sanr.]]=FK$7,Tbl.Kosten[[#This Row],[Totaal kosten]],"")</f>
        <v/>
      </c>
      <c r="FL145" s="160" t="str">
        <f>IF(Tbl.Kosten[[#This Row],[Sanr.]]=FL$7,Tbl.Kosten[[#This Row],[Totaal kosten]],"")</f>
        <v/>
      </c>
      <c r="FM145" s="160" t="str">
        <f>IF(Tbl.Kosten[[#This Row],[Sanr.]]=FM$7,Tbl.Kosten[[#This Row],[Totaal kosten]],"")</f>
        <v/>
      </c>
      <c r="FN145" s="160" t="str">
        <f>IF(Tbl.Kosten[[#This Row],[Sanr.]]=FN$7,Tbl.Kosten[[#This Row],[Totaal kosten]],"")</f>
        <v/>
      </c>
      <c r="FO145" s="160" t="str">
        <f>IF(Tbl.Kosten[[#This Row],[Sanr.]]=FO$7,Tbl.Kosten[[#This Row],[Totaal kosten]],"")</f>
        <v/>
      </c>
      <c r="FP145" s="160" t="str">
        <f>IF(Tbl.Kosten[[#This Row],[Sanr.]]=FP$7,Tbl.Kosten[[#This Row],[Totaal kosten]],"")</f>
        <v/>
      </c>
      <c r="FQ145" s="160" t="str">
        <f>IF(Tbl.Kosten[[#This Row],[Sanr.]]=FQ$7,Tbl.Kosten[[#This Row],[Totaal kosten]],"")</f>
        <v/>
      </c>
      <c r="FR145" s="160" t="str">
        <f>IF(Tbl.Kosten[[#This Row],[Sanr.]]=FR$7,Tbl.Kosten[[#This Row],[Totaal kosten]],"")</f>
        <v/>
      </c>
      <c r="FS145" s="160" t="str">
        <f>IF(Tbl.Kosten[[#This Row],[Sanr.]]=FS$7,Tbl.Kosten[[#This Row],[Totaal kosten]],"")</f>
        <v/>
      </c>
      <c r="FT145" s="160" t="str">
        <f>IF(Tbl.Kosten[[#This Row],[Sanr.]]=FT$7,Tbl.Kosten[[#This Row],[Totaal kosten]],"")</f>
        <v/>
      </c>
      <c r="FU145" s="160" t="str">
        <f>IF(Tbl.Kosten[[#This Row],[Sanr.]]=FU$7,Tbl.Kosten[[#This Row],[Totaal kosten]],"")</f>
        <v/>
      </c>
      <c r="FV145" s="160" t="str">
        <f>IF(Tbl.Kosten[[#This Row],[Sanr.]]=FV$7,Tbl.Kosten[[#This Row],[Totaal kosten]],"")</f>
        <v/>
      </c>
      <c r="FW145" s="160" t="str">
        <f>IFERROR(_xlfn.XLOOKUP(Tbl.Kosten[[#This Row],[Activiteitencode]],Tbl.Activiteiten[Activiteitcode],Tbl.Activiteiten[Anr.],"",0,1),"")</f>
        <v/>
      </c>
      <c r="FX145" s="181" t="str">
        <f>_xlfn.CONCAT(Tbl.Kosten[[#This Row],[Pnr.]],Tbl.Kosten[[#This Row],[Sanr.]])</f>
        <v>P1</v>
      </c>
      <c r="FY145" s="160">
        <f>Tbl.Kosten[[#This Row],[Totaal kosten]]-Tbl.Kosten[[#This Row],[Subsidie]]</f>
        <v>0</v>
      </c>
      <c r="FZ145" s="160">
        <f>IF(Tbl.Kosten[[#This Row],[Pnr.]]=FZ$7,Tbl.Kosten[[#This Row],[Te financieren]],"")</f>
        <v>0</v>
      </c>
      <c r="GA145" s="160" t="str">
        <f>IF(Tbl.Kosten[[#This Row],[Pnr.]]=GA$7,Tbl.Kosten[[#This Row],[Te financieren]],"")</f>
        <v/>
      </c>
      <c r="GB145" s="160" t="str">
        <f>IF(Tbl.Kosten[[#This Row],[Pnr.]]=GB$7,Tbl.Kosten[[#This Row],[Te financieren]],"")</f>
        <v/>
      </c>
      <c r="GC145" s="160" t="str">
        <f>IF(Tbl.Kosten[[#This Row],[Pnr.]]=GC$7,Tbl.Kosten[[#This Row],[Te financieren]],"")</f>
        <v/>
      </c>
      <c r="GD145" s="160" t="str">
        <f>IF(Tbl.Kosten[[#This Row],[Pnr.]]=GD$7,Tbl.Kosten[[#This Row],[Te financieren]],"")</f>
        <v/>
      </c>
      <c r="GE145" s="160" t="str">
        <f>IF(Tbl.Kosten[[#This Row],[Pnr.]]=GE$7,Tbl.Kosten[[#This Row],[Te financieren]],"")</f>
        <v/>
      </c>
      <c r="GF145" s="160" t="str">
        <f>IF(Tbl.Kosten[[#This Row],[Pnr.]]=GF$7,Tbl.Kosten[[#This Row],[Te financieren]],"")</f>
        <v/>
      </c>
      <c r="GG145" s="160" t="str">
        <f>IF(Tbl.Kosten[[#This Row],[Pnr.]]=GG$7,Tbl.Kosten[[#This Row],[Te financieren]],"")</f>
        <v/>
      </c>
      <c r="GH145" s="160" t="str">
        <f>IF(Tbl.Kosten[[#This Row],[Pnr.]]=GH$7,Tbl.Kosten[[#This Row],[Te financieren]],"")</f>
        <v/>
      </c>
      <c r="GI145" s="160" t="str">
        <f>IF(Tbl.Kosten[[#This Row],[Pnr.]]=GI$7,Tbl.Kosten[[#This Row],[Te financieren]],"")</f>
        <v/>
      </c>
      <c r="GJ145" s="160" t="str">
        <f>IF(Tbl.Kosten[[#This Row],[Pnr.]]=GJ$7,Tbl.Kosten[[#This Row],[Te financieren]],"")</f>
        <v/>
      </c>
      <c r="GK145" s="160" t="str">
        <f>IF(Tbl.Kosten[[#This Row],[Pnr.]]=GK$7,Tbl.Kosten[[#This Row],[Te financieren]],"")</f>
        <v/>
      </c>
      <c r="GL145" s="160" t="str">
        <f>IF(Tbl.Kosten[[#This Row],[Pnr.]]=GL$7,Tbl.Kosten[[#This Row],[Te financieren]],"")</f>
        <v/>
      </c>
      <c r="GM145" s="160" t="str">
        <f>IF(Tbl.Kosten[[#This Row],[Pnr.]]=GM$7,Tbl.Kosten[[#This Row],[Te financieren]],"")</f>
        <v/>
      </c>
      <c r="GN145" s="160" t="str">
        <f>IF(Tbl.Kosten[[#This Row],[Pnr.]]=GN$7,Tbl.Kosten[[#This Row],[Te financieren]],"")</f>
        <v/>
      </c>
      <c r="GO145" s="160" t="str">
        <f>IF(Tbl.Kosten[[#This Row],[Pnr.]]=GO$7,Tbl.Kosten[[#This Row],[Te financieren]],"")</f>
        <v/>
      </c>
      <c r="GP145" s="160" t="str">
        <f>IF(Tbl.Kosten[[#This Row],[Pnr.]]=GP$7,Tbl.Kosten[[#This Row],[Te financieren]],"")</f>
        <v/>
      </c>
      <c r="GQ145" s="160" t="str">
        <f>IF(Tbl.Kosten[[#This Row],[Pnr.]]=GQ$7,Tbl.Kosten[[#This Row],[Te financieren]],"")</f>
        <v/>
      </c>
      <c r="GR145" s="160" t="str">
        <f>IF(Tbl.Kosten[[#This Row],[Pnr.]]=GR$7,Tbl.Kosten[[#This Row],[Te financieren]],"")</f>
        <v/>
      </c>
      <c r="GS145" s="160" t="str">
        <f>IF(Tbl.Kosten[[#This Row],[Pnr.]]=GS$7,Tbl.Kosten[[#This Row],[Te financieren]],"")</f>
        <v/>
      </c>
      <c r="GT145" s="160" t="str">
        <f>IF(Tbl.Kosten[[#This Row],[Pnr.]]=GT$7,Tbl.Kosten[[#This Row],[Te financieren]],"")</f>
        <v/>
      </c>
      <c r="GU145" s="160" t="str">
        <f>IF(Tbl.Kosten[[#This Row],[Pnr.]]=GU$7,Tbl.Kosten[[#This Row],[Te financieren]],"")</f>
        <v/>
      </c>
      <c r="GV145" s="160" t="str">
        <f>IF(Tbl.Kosten[[#This Row],[Pnr.]]=GV$7,Tbl.Kosten[[#This Row],[Te financieren]],"")</f>
        <v/>
      </c>
      <c r="GW145" s="160" t="str">
        <f>IF(Tbl.Kosten[[#This Row],[Pnr.]]=GW$7,Tbl.Kosten[[#This Row],[Te financieren]],"")</f>
        <v/>
      </c>
      <c r="GX145" s="160" t="str">
        <f>IF(Tbl.Kosten[[#This Row],[Pnr.]]=GX$7,Tbl.Kosten[[#This Row],[Te financieren]],"")</f>
        <v/>
      </c>
      <c r="GY145" s="160" t="str">
        <f>IF(Tbl.Kosten[[#This Row],[Pnr.]]=GY$7,Tbl.Kosten[[#This Row],[Te financieren]],"")</f>
        <v/>
      </c>
      <c r="GZ145" s="160" t="str">
        <f>IF(Tbl.Kosten[[#This Row],[Pnr.]]=GZ$7,Tbl.Kosten[[#This Row],[Te financieren]],"")</f>
        <v/>
      </c>
      <c r="HA145" s="160" t="str">
        <f>IF(Tbl.Kosten[[#This Row],[Pnr.]]=HA$7,Tbl.Kosten[[#This Row],[Te financieren]],"")</f>
        <v/>
      </c>
      <c r="HB145" s="160" t="str">
        <f>IF(Tbl.Kosten[[#This Row],[Pnr.]]=HB$7,Tbl.Kosten[[#This Row],[Te financieren]],"")</f>
        <v/>
      </c>
      <c r="HC145" s="160" t="str">
        <f>IF(Tbl.Kosten[[#This Row],[Pnr.]]=HC$7,Tbl.Kosten[[#This Row],[Te financieren]],"")</f>
        <v/>
      </c>
      <c r="HD145" s="160" t="str">
        <f>IF(Tbl.Kosten[[#This Row],[Pnr.]]=HD$7,Tbl.Kosten[[#This Row],[Te financieren]],"")</f>
        <v/>
      </c>
      <c r="HE145" s="160" t="str">
        <f>IF(Tbl.Kosten[[#This Row],[Pnr.]]=HE$7,Tbl.Kosten[[#This Row],[Te financieren]],"")</f>
        <v/>
      </c>
      <c r="HF145" s="160" t="str">
        <f>IF(Tbl.Kosten[[#This Row],[Pnr.]]=HF$7,Tbl.Kosten[[#This Row],[Te financieren]],"")</f>
        <v/>
      </c>
      <c r="HG145" s="160" t="str">
        <f>IF(Tbl.Kosten[[#This Row],[Pnr.]]=HG$7,Tbl.Kosten[[#This Row],[Te financieren]],"")</f>
        <v/>
      </c>
      <c r="HH145" s="160" t="str">
        <f>IF(Tbl.Kosten[[#This Row],[Pnr.]]=HH$7,Tbl.Kosten[[#This Row],[Te financieren]],"")</f>
        <v/>
      </c>
      <c r="HI145" s="160" t="str">
        <f>IF(Tbl.Kosten[[#This Row],[Pnr.]]=HI$7,Tbl.Kosten[[#This Row],[Te financieren]],"")</f>
        <v/>
      </c>
      <c r="HJ145" s="160" t="str">
        <f>IF(Tbl.Kosten[[#This Row],[Pnr.]]=HJ$7,Tbl.Kosten[[#This Row],[Te financieren]],"")</f>
        <v/>
      </c>
      <c r="HK145" s="160" t="str">
        <f>IF(Tbl.Kosten[[#This Row],[Pnr.]]=HK$7,Tbl.Kosten[[#This Row],[Te financieren]],"")</f>
        <v/>
      </c>
      <c r="HL145" s="160" t="str">
        <f>IF(Tbl.Kosten[[#This Row],[Pnr.]]=HL$7,Tbl.Kosten[[#This Row],[Te financieren]],"")</f>
        <v/>
      </c>
      <c r="HM145" s="160" t="str">
        <f>IF(Tbl.Kosten[[#This Row],[Pnr.]]=HM$7,Tbl.Kosten[[#This Row],[Te financieren]],"")</f>
        <v/>
      </c>
      <c r="HN145" s="160" t="str">
        <f>IF(Tbl.Kosten[[#This Row],[Pnr.]]=HN$7,Tbl.Kosten[[#This Row],[Te financieren]],"")</f>
        <v/>
      </c>
      <c r="HO145" s="160" t="str">
        <f>IF(Tbl.Kosten[[#This Row],[Pnr.]]=HO$7,Tbl.Kosten[[#This Row],[Te financieren]],"")</f>
        <v/>
      </c>
      <c r="HP145" s="160" t="str">
        <f>IF(Tbl.Kosten[[#This Row],[Pnr.]]=HP$7,Tbl.Kosten[[#This Row],[Te financieren]],"")</f>
        <v/>
      </c>
      <c r="HQ145" s="160" t="str">
        <f>IF(Tbl.Kosten[[#This Row],[Pnr.]]=HQ$7,Tbl.Kosten[[#This Row],[Te financieren]],"")</f>
        <v/>
      </c>
      <c r="HR145" s="160" t="str">
        <f>IF(Tbl.Kosten[[#This Row],[Pnr.]]=HR$7,Tbl.Kosten[[#This Row],[Te financieren]],"")</f>
        <v/>
      </c>
      <c r="HS145" s="160" t="str">
        <f>IF(Tbl.Kosten[[#This Row],[Pnr.]]=HS$7,Tbl.Kosten[[#This Row],[Te financieren]],"")</f>
        <v/>
      </c>
      <c r="HT145" s="160" t="str">
        <f>IF(Tbl.Kosten[[#This Row],[Pnr.]]=HT$7,Tbl.Kosten[[#This Row],[Te financieren]],"")</f>
        <v/>
      </c>
      <c r="HU145" s="160" t="str">
        <f>IF(Tbl.Kosten[[#This Row],[Pnr.]]=HU$7,Tbl.Kosten[[#This Row],[Te financieren]],"")</f>
        <v/>
      </c>
      <c r="HV145" s="160" t="str">
        <f>IF(Tbl.Kosten[[#This Row],[Pnr.]]=HV$7,Tbl.Kosten[[#This Row],[Te financieren]],"")</f>
        <v/>
      </c>
      <c r="HW145" s="160" t="str">
        <f>IF(Tbl.Kosten[[#This Row],[Pnr.]]=HW$7,Tbl.Kosten[[#This Row],[Te financieren]],"")</f>
        <v/>
      </c>
    </row>
    <row r="146" spans="2:231" x14ac:dyDescent="0.3">
      <c r="B146" s="144"/>
      <c r="C146" s="147"/>
      <c r="D146" s="146"/>
      <c r="E146" s="147"/>
      <c r="F146" s="145"/>
      <c r="G146" s="11" t="str">
        <f>IF(Tbl.Kosten[[#This Row],[Medewerker e/o 
functie]]&lt;&gt;"",_xlfn.XLOOKUP(Tbl.Kosten[[#This Row],[Medewerker e/o 
functie]],Tbl.Uurtarief[Medewerker en/of functie],Tbl.Uurtarief[Uurtarief],"",0,1),"")</f>
        <v/>
      </c>
      <c r="H146" s="121">
        <f>IFERROR(Tbl.Kosten[[#This Row],[Uren]]*Tbl.Kosten[[#This Row],[Uurtarief]],0)</f>
        <v>0</v>
      </c>
      <c r="I146" s="119" t="str">
        <f>IF(Tbl.Kosten[[#This Row],[Subtotaal uren]]&lt;&gt;0,_xlfn.XLOOKUP(Tbl.Kosten[[#This Row],[Medewerker e/o 
functie]],Tbl.Uurtarief[Medewerker en/of functie],Tbl.Uurtarief[Kostensoort arbeid],"",0,1),"")</f>
        <v/>
      </c>
      <c r="J146" s="147"/>
      <c r="K146" s="145"/>
      <c r="L146" s="149" t="str">
        <f>IF(Tbl.Kosten[[#This Row],[Activum]]&lt;&gt;"",_xlfn.XLOOKUP(Tbl.Kosten[[#This Row],[Activum]],Tbl.Afschrijvingskosten[Activum],Tbl.Afschrijvingskosten[Tarief per afschrijvings-eenheid],"",0,1),"")</f>
        <v/>
      </c>
      <c r="M146" s="122">
        <f>IFERROR(Tbl.Kosten[[#This Row],[Een-
heden]]*Tbl.Kosten[[#This Row],[Afschrijvings-
tarief]],0)</f>
        <v>0</v>
      </c>
      <c r="N146" s="122" t="str">
        <f>IF(Tbl.Kosten[[#This Row],[Subtotaal afschrijving]]&lt;&gt;0,Lijsten!A144,"")</f>
        <v/>
      </c>
      <c r="O146" s="150"/>
      <c r="P146" s="145"/>
      <c r="Q146" s="148"/>
      <c r="R146" s="122">
        <f>IFERROR(Tbl.Kosten[[#This Row],[Aantal]]*Tbl.Kosten[[#This Row],[Tarief]],0)</f>
        <v>0</v>
      </c>
      <c r="S146" s="8">
        <f>IFERROR(Tbl.Kosten[[#This Row],[Subtotaal overige kosten]]+Tbl.Kosten[[#This Row],[Subtotaal uren]]+Tbl.Kosten[[#This Row],[Subtotaal afschrijving]],0)</f>
        <v>0</v>
      </c>
      <c r="T146" s="8">
        <f>IFERROR(Tbl.Kosten[[#This Row],[Totaal kosten]]*Tbl.Kosten[[#This Row],[Subsidie%]],0)</f>
        <v>0</v>
      </c>
      <c r="U146" s="4" t="str" cm="1">
        <f t="array" ref="U146">IFERROR(_xlfn.IFS(Tbl.Kosten[[#This Row],[Subtotaal uren]]&lt;&gt;0,Tbl.Kosten[[#This Row],[Kostensoort arbeid]],Tbl.Kosten[[#This Row],[Subtotaal afschrijving]]&lt;&gt;0,Tbl.Kosten[[#This Row],[Kostensoort afschrijving]],Tbl.Kosten[[#This Row],[Subtotaal overige kosten]]&lt;&gt;0,Tbl.Kosten[[#This Row],[Kostensoort overig]]),"")</f>
        <v/>
      </c>
      <c r="V146" s="4" t="str">
        <f>IFERROR(_xlfn.XLOOKUP(Tbl.Kosten[[#This Row],[Activiteitencode]],Tbl.Activiteiten[Activiteitcode],Tbl.Activiteiten[Werkpakketcode],"",0,1),"")</f>
        <v/>
      </c>
      <c r="W146" s="4" t="str">
        <f>IFERROR(_xlfn.XLOOKUP(Tbl.Kosten[[#This Row],[Werkpakketcode]],Tbl.Werkpakketten[Werkpakketcode],Tbl.Werkpakketten[Subsidiabele activiteit],"",0,1),"")</f>
        <v/>
      </c>
      <c r="X146" s="12">
        <f>IFERROR(_xlfn.XLOOKUP(Tbl.Kosten[[#This Row],[Sanr.]],Tbl.Subsidiehoogte[SAnr.],Tbl.Subsidiehoogte[Sub. Percentage],0,0,1),0)</f>
        <v>0</v>
      </c>
      <c r="Y146" s="154" t="str">
        <f>IFERROR(_xlfn.XLOOKUP(Tbl.Kosten[[#This Row],[Partnercode]],Tbl.Projectpartners[Partnercode],Tbl.Projectpartners[PNr.],"",0,1),"")</f>
        <v>P1</v>
      </c>
      <c r="Z146" s="158">
        <f>IF(Tbl.Kosten[[#This Row],[Pnr.]]=Z$7,Tbl.Kosten[[#This Row],[Totaal kosten]],"")</f>
        <v>0</v>
      </c>
      <c r="AA146" s="158" t="str">
        <f>IF(Tbl.Kosten[[#This Row],[Pnr.]]=AA$7,Tbl.Kosten[[#This Row],[Totaal kosten]],"")</f>
        <v/>
      </c>
      <c r="AB146" s="158" t="str">
        <f>IF(Tbl.Kosten[[#This Row],[Pnr.]]=AB$7,Tbl.Kosten[[#This Row],[Totaal kosten]],"")</f>
        <v/>
      </c>
      <c r="AC146" s="158" t="str">
        <f>IF(Tbl.Kosten[[#This Row],[Pnr.]]=AC$7,Tbl.Kosten[[#This Row],[Totaal kosten]],"")</f>
        <v/>
      </c>
      <c r="AD146" s="158" t="str">
        <f>IF(Tbl.Kosten[[#This Row],[Pnr.]]=AD$7,Tbl.Kosten[[#This Row],[Totaal kosten]],"")</f>
        <v/>
      </c>
      <c r="AE146" s="158" t="str">
        <f>IF(Tbl.Kosten[[#This Row],[Pnr.]]=AE$7,Tbl.Kosten[[#This Row],[Totaal kosten]],"")</f>
        <v/>
      </c>
      <c r="AF146" s="158" t="str">
        <f>IF(Tbl.Kosten[[#This Row],[Pnr.]]=AF$7,Tbl.Kosten[[#This Row],[Totaal kosten]],"")</f>
        <v/>
      </c>
      <c r="AG146" s="158" t="str">
        <f>IF(Tbl.Kosten[[#This Row],[Pnr.]]=AG$7,Tbl.Kosten[[#This Row],[Totaal kosten]],"")</f>
        <v/>
      </c>
      <c r="AH146" s="158" t="str">
        <f>IF(Tbl.Kosten[[#This Row],[Pnr.]]=AH$7,Tbl.Kosten[[#This Row],[Totaal kosten]],"")</f>
        <v/>
      </c>
      <c r="AI146" s="158" t="str">
        <f>IF(Tbl.Kosten[[#This Row],[Pnr.]]=AI$7,Tbl.Kosten[[#This Row],[Totaal kosten]],"")</f>
        <v/>
      </c>
      <c r="AJ146" s="158" t="str">
        <f>IF(Tbl.Kosten[[#This Row],[Pnr.]]=AJ$7,Tbl.Kosten[[#This Row],[Totaal kosten]],"")</f>
        <v/>
      </c>
      <c r="AK146" s="158" t="str">
        <f>IF(Tbl.Kosten[[#This Row],[Pnr.]]=AK$7,Tbl.Kosten[[#This Row],[Totaal kosten]],"")</f>
        <v/>
      </c>
      <c r="AL146" s="158" t="str">
        <f>IF(Tbl.Kosten[[#This Row],[Pnr.]]=AL$7,Tbl.Kosten[[#This Row],[Totaal kosten]],"")</f>
        <v/>
      </c>
      <c r="AM146" s="158" t="str">
        <f>IF(Tbl.Kosten[[#This Row],[Pnr.]]=AM$7,Tbl.Kosten[[#This Row],[Totaal kosten]],"")</f>
        <v/>
      </c>
      <c r="AN146" s="158" t="str">
        <f>IF(Tbl.Kosten[[#This Row],[Pnr.]]=AN$7,Tbl.Kosten[[#This Row],[Totaal kosten]],"")</f>
        <v/>
      </c>
      <c r="AO146" s="158" t="str">
        <f>IF(Tbl.Kosten[[#This Row],[Pnr.]]=AO$7,Tbl.Kosten[[#This Row],[Totaal kosten]],"")</f>
        <v/>
      </c>
      <c r="AP146" s="158" t="str">
        <f>IF(Tbl.Kosten[[#This Row],[Pnr.]]=AP$7,Tbl.Kosten[[#This Row],[Totaal kosten]],"")</f>
        <v/>
      </c>
      <c r="AQ146" s="158" t="str">
        <f>IF(Tbl.Kosten[[#This Row],[Pnr.]]=AQ$7,Tbl.Kosten[[#This Row],[Totaal kosten]],"")</f>
        <v/>
      </c>
      <c r="AR146" s="158" t="str">
        <f>IF(Tbl.Kosten[[#This Row],[Pnr.]]=AR$7,Tbl.Kosten[[#This Row],[Totaal kosten]],"")</f>
        <v/>
      </c>
      <c r="AS146" s="158" t="str">
        <f>IF(Tbl.Kosten[[#This Row],[Pnr.]]=AS$7,Tbl.Kosten[[#This Row],[Totaal kosten]],"")</f>
        <v/>
      </c>
      <c r="AT146" s="158" t="str">
        <f>IF(Tbl.Kosten[[#This Row],[Pnr.]]=AT$7,Tbl.Kosten[[#This Row],[Totaal kosten]],"")</f>
        <v/>
      </c>
      <c r="AU146" s="158" t="str">
        <f>IF(Tbl.Kosten[[#This Row],[Pnr.]]=AU$7,Tbl.Kosten[[#This Row],[Totaal kosten]],"")</f>
        <v/>
      </c>
      <c r="AV146" s="158" t="str">
        <f>IF(Tbl.Kosten[[#This Row],[Pnr.]]=AV$7,Tbl.Kosten[[#This Row],[Totaal kosten]],"")</f>
        <v/>
      </c>
      <c r="AW146" s="158" t="str">
        <f>IF(Tbl.Kosten[[#This Row],[Pnr.]]=AW$7,Tbl.Kosten[[#This Row],[Totaal kosten]],"")</f>
        <v/>
      </c>
      <c r="AX146" s="158" t="str">
        <f>IF(Tbl.Kosten[[#This Row],[Pnr.]]=AX$7,Tbl.Kosten[[#This Row],[Totaal kosten]],"")</f>
        <v/>
      </c>
      <c r="AY146" s="158" t="str">
        <f>IF(Tbl.Kosten[[#This Row],[Pnr.]]=AY$7,Tbl.Kosten[[#This Row],[Totaal kosten]],"")</f>
        <v/>
      </c>
      <c r="AZ146" s="158" t="str">
        <f>IF(Tbl.Kosten[[#This Row],[Pnr.]]=AZ$7,Tbl.Kosten[[#This Row],[Totaal kosten]],"")</f>
        <v/>
      </c>
      <c r="BA146" s="158" t="str">
        <f>IF(Tbl.Kosten[[#This Row],[Pnr.]]=BA$7,Tbl.Kosten[[#This Row],[Totaal kosten]],"")</f>
        <v/>
      </c>
      <c r="BB146" s="158" t="str">
        <f>IF(Tbl.Kosten[[#This Row],[Pnr.]]=BB$7,Tbl.Kosten[[#This Row],[Totaal kosten]],"")</f>
        <v/>
      </c>
      <c r="BC146" s="158" t="str">
        <f>IF(Tbl.Kosten[[#This Row],[Pnr.]]=BC$7,Tbl.Kosten[[#This Row],[Totaal kosten]],"")</f>
        <v/>
      </c>
      <c r="BD146" s="158" t="str">
        <f>IF(Tbl.Kosten[[#This Row],[Pnr.]]=BD$7,Tbl.Kosten[[#This Row],[Totaal kosten]],"")</f>
        <v/>
      </c>
      <c r="BE146" s="158" t="str">
        <f>IF(Tbl.Kosten[[#This Row],[Pnr.]]=BE$7,Tbl.Kosten[[#This Row],[Totaal kosten]],"")</f>
        <v/>
      </c>
      <c r="BF146" s="158" t="str">
        <f>IF(Tbl.Kosten[[#This Row],[Pnr.]]=BF$7,Tbl.Kosten[[#This Row],[Totaal kosten]],"")</f>
        <v/>
      </c>
      <c r="BG146" s="158" t="str">
        <f>IF(Tbl.Kosten[[#This Row],[Pnr.]]=BG$7,Tbl.Kosten[[#This Row],[Totaal kosten]],"")</f>
        <v/>
      </c>
      <c r="BH146" s="158" t="str">
        <f>IF(Tbl.Kosten[[#This Row],[Pnr.]]=BH$7,Tbl.Kosten[[#This Row],[Totaal kosten]],"")</f>
        <v/>
      </c>
      <c r="BI146" s="158" t="str">
        <f>IF(Tbl.Kosten[[#This Row],[Pnr.]]=BI$7,Tbl.Kosten[[#This Row],[Totaal kosten]],"")</f>
        <v/>
      </c>
      <c r="BJ146" s="158" t="str">
        <f>IF(Tbl.Kosten[[#This Row],[Pnr.]]=BJ$7,Tbl.Kosten[[#This Row],[Totaal kosten]],"")</f>
        <v/>
      </c>
      <c r="BK146" s="158" t="str">
        <f>IF(Tbl.Kosten[[#This Row],[Pnr.]]=BK$7,Tbl.Kosten[[#This Row],[Totaal kosten]],"")</f>
        <v/>
      </c>
      <c r="BL146" s="158" t="str">
        <f>IF(Tbl.Kosten[[#This Row],[Pnr.]]=BL$7,Tbl.Kosten[[#This Row],[Totaal kosten]],"")</f>
        <v/>
      </c>
      <c r="BM146" s="158" t="str">
        <f>IF(Tbl.Kosten[[#This Row],[Pnr.]]=BM$7,Tbl.Kosten[[#This Row],[Totaal kosten]],"")</f>
        <v/>
      </c>
      <c r="BN146" s="158" t="str">
        <f>IF(Tbl.Kosten[[#This Row],[Pnr.]]=BN$7,Tbl.Kosten[[#This Row],[Totaal kosten]],"")</f>
        <v/>
      </c>
      <c r="BO146" s="158" t="str">
        <f>IF(Tbl.Kosten[[#This Row],[Pnr.]]=BO$7,Tbl.Kosten[[#This Row],[Totaal kosten]],"")</f>
        <v/>
      </c>
      <c r="BP146" s="158" t="str">
        <f>IF(Tbl.Kosten[[#This Row],[Pnr.]]=BP$7,Tbl.Kosten[[#This Row],[Totaal kosten]],"")</f>
        <v/>
      </c>
      <c r="BQ146" s="158" t="str">
        <f>IF(Tbl.Kosten[[#This Row],[Pnr.]]=BQ$7,Tbl.Kosten[[#This Row],[Totaal kosten]],"")</f>
        <v/>
      </c>
      <c r="BR146" s="158" t="str">
        <f>IF(Tbl.Kosten[[#This Row],[Pnr.]]=BR$7,Tbl.Kosten[[#This Row],[Totaal kosten]],"")</f>
        <v/>
      </c>
      <c r="BS146" s="158" t="str">
        <f>IF(Tbl.Kosten[[#This Row],[Pnr.]]=BS$7,Tbl.Kosten[[#This Row],[Totaal kosten]],"")</f>
        <v/>
      </c>
      <c r="BT146" s="158" t="str">
        <f>IF(Tbl.Kosten[[#This Row],[Pnr.]]=BT$7,Tbl.Kosten[[#This Row],[Totaal kosten]],"")</f>
        <v/>
      </c>
      <c r="BU146" s="158" t="str">
        <f>IF(Tbl.Kosten[[#This Row],[Pnr.]]=BU$7,Tbl.Kosten[[#This Row],[Totaal kosten]],"")</f>
        <v/>
      </c>
      <c r="BV146" s="158" t="str">
        <f>IF(Tbl.Kosten[[#This Row],[Pnr.]]=BV$7,Tbl.Kosten[[#This Row],[Totaal kosten]],"")</f>
        <v/>
      </c>
      <c r="BW146" s="158" t="str">
        <f>IF(Tbl.Kosten[[#This Row],[Pnr.]]=BW$7,Tbl.Kosten[[#This Row],[Totaal kosten]],"")</f>
        <v/>
      </c>
      <c r="BX146" s="158" t="str">
        <f>IFERROR(_xlfn.XLOOKUP(Tbl.Kosten[[#This Row],[Werkpakketcode]],Tbl.Werkpakketten[Werkpakketcode],Tbl.Werkpakketten[WPnr.],"",0,1),"")</f>
        <v/>
      </c>
      <c r="BY146" s="158" t="str">
        <f>IF(Tbl.Kosten[[#This Row],[WPnr.]]=BY$7,Tbl.Kosten[[#This Row],[Totaal kosten]],"")</f>
        <v/>
      </c>
      <c r="BZ146" s="158" t="str">
        <f>IF(Tbl.Kosten[[#This Row],[WPnr.]]=BZ$7,Tbl.Kosten[[#This Row],[Totaal kosten]],"")</f>
        <v/>
      </c>
      <c r="CA146" s="158" t="str">
        <f>IF(Tbl.Kosten[[#This Row],[WPnr.]]=CA$7,Tbl.Kosten[[#This Row],[Totaal kosten]],"")</f>
        <v/>
      </c>
      <c r="CB146" s="158" t="str">
        <f>IF(Tbl.Kosten[[#This Row],[WPnr.]]=CB$7,Tbl.Kosten[[#This Row],[Totaal kosten]],"")</f>
        <v/>
      </c>
      <c r="CC146" s="158" t="str">
        <f>IF(Tbl.Kosten[[#This Row],[WPnr.]]=CC$7,Tbl.Kosten[[#This Row],[Totaal kosten]],"")</f>
        <v/>
      </c>
      <c r="CD146" s="158" t="str">
        <f>IF(Tbl.Kosten[[#This Row],[WPnr.]]=CD$7,Tbl.Kosten[[#This Row],[Totaal kosten]],"")</f>
        <v/>
      </c>
      <c r="CE146" s="158" t="str">
        <f>IF(Tbl.Kosten[[#This Row],[WPnr.]]=CE$7,Tbl.Kosten[[#This Row],[Totaal kosten]],"")</f>
        <v/>
      </c>
      <c r="CF146" s="158" t="str">
        <f>IF(Tbl.Kosten[[#This Row],[WPnr.]]=CF$7,Tbl.Kosten[[#This Row],[Totaal kosten]],"")</f>
        <v/>
      </c>
      <c r="CG146" s="158" t="str">
        <f>IF(Tbl.Kosten[[#This Row],[WPnr.]]=CG$7,Tbl.Kosten[[#This Row],[Totaal kosten]],"")</f>
        <v/>
      </c>
      <c r="CH146" s="158" t="str">
        <f>IF(Tbl.Kosten[[#This Row],[WPnr.]]=CH$7,Tbl.Kosten[[#This Row],[Totaal kosten]],"")</f>
        <v/>
      </c>
      <c r="CI146" s="158" t="str">
        <f>IF(Tbl.Kosten[[#This Row],[WPnr.]]=CI$7,Tbl.Kosten[[#This Row],[Totaal kosten]],"")</f>
        <v/>
      </c>
      <c r="CJ146" s="158" t="str">
        <f>IF(Tbl.Kosten[[#This Row],[WPnr.]]=CJ$7,Tbl.Kosten[[#This Row],[Totaal kosten]],"")</f>
        <v/>
      </c>
      <c r="CK146" s="158" t="str">
        <f>IF(Tbl.Kosten[[#This Row],[WPnr.]]=CK$7,Tbl.Kosten[[#This Row],[Totaal kosten]],"")</f>
        <v/>
      </c>
      <c r="CL146" s="158" t="str">
        <f>IF(Tbl.Kosten[[#This Row],[WPnr.]]=CL$7,Tbl.Kosten[[#This Row],[Totaal kosten]],"")</f>
        <v/>
      </c>
      <c r="CM146" s="158" t="str">
        <f>IF(Tbl.Kosten[[#This Row],[WPnr.]]=CM$7,Tbl.Kosten[[#This Row],[Totaal kosten]],"")</f>
        <v/>
      </c>
      <c r="CN146" s="158" t="str">
        <f>IF(Tbl.Kosten[[#This Row],[WPnr.]]=CN$7,Tbl.Kosten[[#This Row],[Totaal kosten]],"")</f>
        <v/>
      </c>
      <c r="CO146" s="158" t="str">
        <f>IF(Tbl.Kosten[[#This Row],[WPnr.]]=CO$7,Tbl.Kosten[[#This Row],[Totaal kosten]],"")</f>
        <v/>
      </c>
      <c r="CP146" s="158" t="str">
        <f>IF(Tbl.Kosten[[#This Row],[WPnr.]]=CP$7,Tbl.Kosten[[#This Row],[Totaal kosten]],"")</f>
        <v/>
      </c>
      <c r="CQ146" s="158" t="str">
        <f>IF(Tbl.Kosten[[#This Row],[WPnr.]]=CQ$7,Tbl.Kosten[[#This Row],[Totaal kosten]],"")</f>
        <v/>
      </c>
      <c r="CR146" s="158" t="str">
        <f>IF(Tbl.Kosten[[#This Row],[WPnr.]]=CR$7,Tbl.Kosten[[#This Row],[Totaal kosten]],"")</f>
        <v/>
      </c>
      <c r="CS146" s="158" t="str">
        <f>IF(Tbl.Kosten[[#This Row],[WPnr.]]=CS$7,Tbl.Kosten[[#This Row],[Totaal kosten]],"")</f>
        <v/>
      </c>
      <c r="CT146" s="158" t="str">
        <f>IF(Tbl.Kosten[[#This Row],[WPnr.]]=CT$7,Tbl.Kosten[[#This Row],[Totaal kosten]],"")</f>
        <v/>
      </c>
      <c r="CU146" s="158" t="str">
        <f>IF(Tbl.Kosten[[#This Row],[WPnr.]]=CU$7,Tbl.Kosten[[#This Row],[Totaal kosten]],"")</f>
        <v/>
      </c>
      <c r="CV146" s="158" t="str">
        <f>IF(Tbl.Kosten[[#This Row],[WPnr.]]=CV$7,Tbl.Kosten[[#This Row],[Totaal kosten]],"")</f>
        <v/>
      </c>
      <c r="CW146" s="158" t="str">
        <f>IF(Tbl.Kosten[[#This Row],[WPnr.]]=CW$7,Tbl.Kosten[[#This Row],[Totaal kosten]],"")</f>
        <v/>
      </c>
      <c r="CX146" s="158" t="str">
        <f>IF(Tbl.Kosten[[#This Row],[WPnr.]]=CX$7,Tbl.Kosten[[#This Row],[Totaal kosten]],"")</f>
        <v/>
      </c>
      <c r="CY146" s="158" t="str">
        <f>IF(Tbl.Kosten[[#This Row],[WPnr.]]=CY$7,Tbl.Kosten[[#This Row],[Totaal kosten]],"")</f>
        <v/>
      </c>
      <c r="CZ146" s="158" t="str">
        <f>IF(Tbl.Kosten[[#This Row],[WPnr.]]=CZ$7,Tbl.Kosten[[#This Row],[Totaal kosten]],"")</f>
        <v/>
      </c>
      <c r="DA146" s="158" t="str">
        <f>IF(Tbl.Kosten[[#This Row],[WPnr.]]=DA$7,Tbl.Kosten[[#This Row],[Totaal kosten]],"")</f>
        <v/>
      </c>
      <c r="DB146" s="158" t="str">
        <f>IF(Tbl.Kosten[[#This Row],[WPnr.]]=DB$7,Tbl.Kosten[[#This Row],[Totaal kosten]],"")</f>
        <v/>
      </c>
      <c r="DC146" s="158" t="str">
        <f>IF(Tbl.Kosten[[#This Row],[WPnr.]]=DC$7,Tbl.Kosten[[#This Row],[Totaal kosten]],"")</f>
        <v/>
      </c>
      <c r="DD146" s="158" t="str">
        <f>IF(Tbl.Kosten[[#This Row],[WPnr.]]=DD$7,Tbl.Kosten[[#This Row],[Totaal kosten]],"")</f>
        <v/>
      </c>
      <c r="DE146" s="158" t="str">
        <f>IF(Tbl.Kosten[[#This Row],[WPnr.]]=DE$7,Tbl.Kosten[[#This Row],[Totaal kosten]],"")</f>
        <v/>
      </c>
      <c r="DF146" s="158" t="str">
        <f>IF(Tbl.Kosten[[#This Row],[WPnr.]]=DF$7,Tbl.Kosten[[#This Row],[Totaal kosten]],"")</f>
        <v/>
      </c>
      <c r="DG146" s="158" t="str">
        <f>IF(Tbl.Kosten[[#This Row],[WPnr.]]=DG$7,Tbl.Kosten[[#This Row],[Totaal kosten]],"")</f>
        <v/>
      </c>
      <c r="DH146" s="158" t="str">
        <f>IF(Tbl.Kosten[[#This Row],[WPnr.]]=DH$7,Tbl.Kosten[[#This Row],[Totaal kosten]],"")</f>
        <v/>
      </c>
      <c r="DI146" s="158" t="str">
        <f>IF(Tbl.Kosten[[#This Row],[WPnr.]]=DI$7,Tbl.Kosten[[#This Row],[Totaal kosten]],"")</f>
        <v/>
      </c>
      <c r="DJ146" s="158" t="str">
        <f>IF(Tbl.Kosten[[#This Row],[WPnr.]]=DJ$7,Tbl.Kosten[[#This Row],[Totaal kosten]],"")</f>
        <v/>
      </c>
      <c r="DK146" s="158" t="str">
        <f>IF(Tbl.Kosten[[#This Row],[WPnr.]]=DK$7,Tbl.Kosten[[#This Row],[Totaal kosten]],"")</f>
        <v/>
      </c>
      <c r="DL146" s="158" t="str">
        <f>IF(Tbl.Kosten[[#This Row],[WPnr.]]=DL$7,Tbl.Kosten[[#This Row],[Totaal kosten]],"")</f>
        <v/>
      </c>
      <c r="DM146" s="158" t="str">
        <f>IF(Tbl.Kosten[[#This Row],[WPnr.]]=DM$7,Tbl.Kosten[[#This Row],[Totaal kosten]],"")</f>
        <v/>
      </c>
      <c r="DN146" s="158" t="str">
        <f>IF(Tbl.Kosten[[#This Row],[WPnr.]]=DN$7,Tbl.Kosten[[#This Row],[Totaal kosten]],"")</f>
        <v/>
      </c>
      <c r="DO146" s="158" t="str">
        <f>IF(Tbl.Kosten[[#This Row],[WPnr.]]=DO$7,Tbl.Kosten[[#This Row],[Totaal kosten]],"")</f>
        <v/>
      </c>
      <c r="DP146" s="158" t="str">
        <f>IF(Tbl.Kosten[[#This Row],[WPnr.]]=DP$7,Tbl.Kosten[[#This Row],[Totaal kosten]],"")</f>
        <v/>
      </c>
      <c r="DQ146" s="158" t="str">
        <f>IF(Tbl.Kosten[[#This Row],[WPnr.]]=DQ$7,Tbl.Kosten[[#This Row],[Totaal kosten]],"")</f>
        <v/>
      </c>
      <c r="DR146" s="158" t="str">
        <f>IF(Tbl.Kosten[[#This Row],[WPnr.]]=DR$7,Tbl.Kosten[[#This Row],[Totaal kosten]],"")</f>
        <v/>
      </c>
      <c r="DS146" s="158" t="str">
        <f>IF(Tbl.Kosten[[#This Row],[WPnr.]]=DS$7,Tbl.Kosten[[#This Row],[Totaal kosten]],"")</f>
        <v/>
      </c>
      <c r="DT146" s="158" t="str">
        <f>IF(Tbl.Kosten[[#This Row],[WPnr.]]=DT$7,Tbl.Kosten[[#This Row],[Totaal kosten]],"")</f>
        <v/>
      </c>
      <c r="DU146" s="158" t="str">
        <f>IF(Tbl.Kosten[[#This Row],[WPnr.]]=DU$7,Tbl.Kosten[[#This Row],[Totaal kosten]],"")</f>
        <v/>
      </c>
      <c r="DV146" s="158" t="str">
        <f>IF(Tbl.Kosten[[#This Row],[WPnr.]]=DV$7,Tbl.Kosten[[#This Row],[Totaal kosten]],"")</f>
        <v/>
      </c>
      <c r="DW146" s="160" t="str">
        <f>IFERROR(_xlfn.XLOOKUP(Tbl.Kosten[[#This Row],[Kostensoort]],Tbl.Kostensoorten[Kostensoorten],Tbl.Kostensoorten[KSnr.],"",0,1),"")</f>
        <v/>
      </c>
      <c r="DX146" s="160" t="str">
        <f>IF(Tbl.Kosten[[#This Row],[KSnr.]]=DX$7,Tbl.Kosten[[#This Row],[Totaal kosten]],"")</f>
        <v/>
      </c>
      <c r="DY146" s="160" t="str">
        <f>IF(Tbl.Kosten[[#This Row],[KSnr.]]=DY$7,Tbl.Kosten[[#This Row],[Totaal kosten]],"")</f>
        <v/>
      </c>
      <c r="DZ146" s="160" t="str">
        <f>IF(Tbl.Kosten[[#This Row],[KSnr.]]=DZ$7,Tbl.Kosten[[#This Row],[Totaal kosten]],"")</f>
        <v/>
      </c>
      <c r="EA146" s="160" t="str">
        <f>IF(Tbl.Kosten[[#This Row],[KSnr.]]=EA$7,Tbl.Kosten[[#This Row],[Totaal kosten]],"")</f>
        <v/>
      </c>
      <c r="EB146" s="160" t="str">
        <f>IF(Tbl.Kosten[[#This Row],[KSnr.]]=EB$7,Tbl.Kosten[[#This Row],[Totaal kosten]],"")</f>
        <v/>
      </c>
      <c r="EC146" s="160" t="str">
        <f>IF(Tbl.Kosten[[#This Row],[KSnr.]]=EC$7,Tbl.Kosten[[#This Row],[Totaal kosten]],"")</f>
        <v/>
      </c>
      <c r="ED146" s="160" t="str">
        <f>IF(Tbl.Kosten[[#This Row],[KSnr.]]=ED$7,Tbl.Kosten[[#This Row],[Totaal kosten]],"")</f>
        <v/>
      </c>
      <c r="EE146" s="160" t="str">
        <f>IF(Tbl.Kosten[[#This Row],[KSnr.]]=EE$7,Tbl.Kosten[[#This Row],[Totaal kosten]],"")</f>
        <v/>
      </c>
      <c r="EF146" s="160" t="str">
        <f>IF(Tbl.Kosten[[#This Row],[KSnr.]]=EF$7,Tbl.Kosten[[#This Row],[Totaal kosten]],"")</f>
        <v/>
      </c>
      <c r="EG146" s="160" t="str">
        <f>IF(Tbl.Kosten[[#This Row],[KSnr.]]=EG$7,Tbl.Kosten[[#This Row],[Totaal kosten]],"")</f>
        <v/>
      </c>
      <c r="EH146" s="160" t="str">
        <f>IF(Tbl.Kosten[[#This Row],[KSnr.]]=EH$7,Tbl.Kosten[[#This Row],[Totaal kosten]],"")</f>
        <v/>
      </c>
      <c r="EI146" s="160" t="str">
        <f>IF(Tbl.Kosten[[#This Row],[KSnr.]]=EI$7,Tbl.Kosten[[#This Row],[Totaal kosten]],"")</f>
        <v/>
      </c>
      <c r="EJ146" s="160" t="str">
        <f>IF(Tbl.Kosten[[#This Row],[KSnr.]]=EJ$7,Tbl.Kosten[[#This Row],[Totaal kosten]],"")</f>
        <v/>
      </c>
      <c r="EK146" s="160" t="str">
        <f>IF(Tbl.Kosten[[#This Row],[KSnr.]]=EK$7,Tbl.Kosten[[#This Row],[Totaal kosten]],"")</f>
        <v/>
      </c>
      <c r="EL146" s="160" t="str">
        <f>IF(Tbl.Kosten[[#This Row],[KSnr.]]=EL$7,Tbl.Kosten[[#This Row],[Totaal kosten]],"")</f>
        <v/>
      </c>
      <c r="EM146" s="160" t="str">
        <f>IF(Tbl.Kosten[[#This Row],[KSnr.]]=EM$7,Tbl.Kosten[[#This Row],[Totaal kosten]],"")</f>
        <v/>
      </c>
      <c r="EN146" s="160" t="str">
        <f>IF(Tbl.Kosten[[#This Row],[KSnr.]]=EN$7,Tbl.Kosten[[#This Row],[Totaal kosten]],"")</f>
        <v/>
      </c>
      <c r="EO146" s="160" t="str">
        <f>IF(Tbl.Kosten[[#This Row],[KSnr.]]=EO$7,Tbl.Kosten[[#This Row],[Totaal kosten]],"")</f>
        <v/>
      </c>
      <c r="EP146" s="160" t="str">
        <f>IF(Tbl.Kosten[[#This Row],[KSnr.]]=EP$7,Tbl.Kosten[[#This Row],[Totaal kosten]],"")</f>
        <v/>
      </c>
      <c r="EQ146" s="160" t="str">
        <f>IF(Tbl.Kosten[[#This Row],[KSnr.]]=EQ$7,Tbl.Kosten[[#This Row],[Totaal kosten]],"")</f>
        <v/>
      </c>
      <c r="ER146" s="154" t="str">
        <f>IFERROR(_xlfn.XLOOKUP(Tbl.Kosten[[#This Row],[Subsidieactiviteit]],Tbl.Subsidiehoogte[Subsidieactiviteit],Tbl.Subsidiehoogte[SAnr.],"",0,1),"")</f>
        <v/>
      </c>
      <c r="ES146" s="160" t="str">
        <f>IF(Tbl.Kosten[[#This Row],[Sanr.]]=ES$7,Tbl.Kosten[[#This Row],[Totaal kosten]],"")</f>
        <v/>
      </c>
      <c r="ET146" s="160" t="str">
        <f>IF(Tbl.Kosten[[#This Row],[Sanr.]]=ET$7,Tbl.Kosten[[#This Row],[Totaal kosten]],"")</f>
        <v/>
      </c>
      <c r="EU146" s="160" t="str">
        <f>IF(Tbl.Kosten[[#This Row],[Sanr.]]=EU$7,Tbl.Kosten[[#This Row],[Totaal kosten]],"")</f>
        <v/>
      </c>
      <c r="EV146" s="160" t="str">
        <f>IF(Tbl.Kosten[[#This Row],[Sanr.]]=EV$7,Tbl.Kosten[[#This Row],[Totaal kosten]],"")</f>
        <v/>
      </c>
      <c r="EW146" s="160" t="str">
        <f>IF(Tbl.Kosten[[#This Row],[Sanr.]]=EW$7,Tbl.Kosten[[#This Row],[Totaal kosten]],"")</f>
        <v/>
      </c>
      <c r="EX146" s="160" t="str">
        <f>IF(Tbl.Kosten[[#This Row],[Sanr.]]=EX$7,Tbl.Kosten[[#This Row],[Totaal kosten]],"")</f>
        <v/>
      </c>
      <c r="EY146" s="160" t="str">
        <f>IF(Tbl.Kosten[[#This Row],[Sanr.]]=EY$7,Tbl.Kosten[[#This Row],[Totaal kosten]],"")</f>
        <v/>
      </c>
      <c r="EZ146" s="160" t="str">
        <f>IF(Tbl.Kosten[[#This Row],[Sanr.]]=EZ$7,Tbl.Kosten[[#This Row],[Totaal kosten]],"")</f>
        <v/>
      </c>
      <c r="FA146" s="160" t="str">
        <f>IF(Tbl.Kosten[[#This Row],[Sanr.]]=FA$7,Tbl.Kosten[[#This Row],[Totaal kosten]],"")</f>
        <v/>
      </c>
      <c r="FB146" s="160" t="str">
        <f>IF(Tbl.Kosten[[#This Row],[Sanr.]]=FB$7,Tbl.Kosten[[#This Row],[Totaal kosten]],"")</f>
        <v/>
      </c>
      <c r="FC146" s="160" t="str">
        <f>IF(Tbl.Kosten[[#This Row],[Sanr.]]=FC$7,Tbl.Kosten[[#This Row],[Totaal kosten]],"")</f>
        <v/>
      </c>
      <c r="FD146" s="160" t="str">
        <f>IF(Tbl.Kosten[[#This Row],[Sanr.]]=FD$7,Tbl.Kosten[[#This Row],[Totaal kosten]],"")</f>
        <v/>
      </c>
      <c r="FE146" s="160" t="str">
        <f>IF(Tbl.Kosten[[#This Row],[Sanr.]]=FE$7,Tbl.Kosten[[#This Row],[Totaal kosten]],"")</f>
        <v/>
      </c>
      <c r="FF146" s="160" t="str">
        <f>IF(Tbl.Kosten[[#This Row],[Sanr.]]=FF$7,Tbl.Kosten[[#This Row],[Totaal kosten]],"")</f>
        <v/>
      </c>
      <c r="FG146" s="160" t="str">
        <f>IF(Tbl.Kosten[[#This Row],[Sanr.]]=FG$7,Tbl.Kosten[[#This Row],[Totaal kosten]],"")</f>
        <v/>
      </c>
      <c r="FH146" s="160" t="str">
        <f>IF(Tbl.Kosten[[#This Row],[Sanr.]]=FH$7,Tbl.Kosten[[#This Row],[Totaal kosten]],"")</f>
        <v/>
      </c>
      <c r="FI146" s="160" t="str">
        <f>IF(Tbl.Kosten[[#This Row],[Sanr.]]=FI$7,Tbl.Kosten[[#This Row],[Totaal kosten]],"")</f>
        <v/>
      </c>
      <c r="FJ146" s="160" t="str">
        <f>IF(Tbl.Kosten[[#This Row],[Sanr.]]=FJ$7,Tbl.Kosten[[#This Row],[Totaal kosten]],"")</f>
        <v/>
      </c>
      <c r="FK146" s="160" t="str">
        <f>IF(Tbl.Kosten[[#This Row],[Sanr.]]=FK$7,Tbl.Kosten[[#This Row],[Totaal kosten]],"")</f>
        <v/>
      </c>
      <c r="FL146" s="160" t="str">
        <f>IF(Tbl.Kosten[[#This Row],[Sanr.]]=FL$7,Tbl.Kosten[[#This Row],[Totaal kosten]],"")</f>
        <v/>
      </c>
      <c r="FM146" s="160" t="str">
        <f>IF(Tbl.Kosten[[#This Row],[Sanr.]]=FM$7,Tbl.Kosten[[#This Row],[Totaal kosten]],"")</f>
        <v/>
      </c>
      <c r="FN146" s="160" t="str">
        <f>IF(Tbl.Kosten[[#This Row],[Sanr.]]=FN$7,Tbl.Kosten[[#This Row],[Totaal kosten]],"")</f>
        <v/>
      </c>
      <c r="FO146" s="160" t="str">
        <f>IF(Tbl.Kosten[[#This Row],[Sanr.]]=FO$7,Tbl.Kosten[[#This Row],[Totaal kosten]],"")</f>
        <v/>
      </c>
      <c r="FP146" s="160" t="str">
        <f>IF(Tbl.Kosten[[#This Row],[Sanr.]]=FP$7,Tbl.Kosten[[#This Row],[Totaal kosten]],"")</f>
        <v/>
      </c>
      <c r="FQ146" s="160" t="str">
        <f>IF(Tbl.Kosten[[#This Row],[Sanr.]]=FQ$7,Tbl.Kosten[[#This Row],[Totaal kosten]],"")</f>
        <v/>
      </c>
      <c r="FR146" s="160" t="str">
        <f>IF(Tbl.Kosten[[#This Row],[Sanr.]]=FR$7,Tbl.Kosten[[#This Row],[Totaal kosten]],"")</f>
        <v/>
      </c>
      <c r="FS146" s="160" t="str">
        <f>IF(Tbl.Kosten[[#This Row],[Sanr.]]=FS$7,Tbl.Kosten[[#This Row],[Totaal kosten]],"")</f>
        <v/>
      </c>
      <c r="FT146" s="160" t="str">
        <f>IF(Tbl.Kosten[[#This Row],[Sanr.]]=FT$7,Tbl.Kosten[[#This Row],[Totaal kosten]],"")</f>
        <v/>
      </c>
      <c r="FU146" s="160" t="str">
        <f>IF(Tbl.Kosten[[#This Row],[Sanr.]]=FU$7,Tbl.Kosten[[#This Row],[Totaal kosten]],"")</f>
        <v/>
      </c>
      <c r="FV146" s="160" t="str">
        <f>IF(Tbl.Kosten[[#This Row],[Sanr.]]=FV$7,Tbl.Kosten[[#This Row],[Totaal kosten]],"")</f>
        <v/>
      </c>
      <c r="FW146" s="160" t="str">
        <f>IFERROR(_xlfn.XLOOKUP(Tbl.Kosten[[#This Row],[Activiteitencode]],Tbl.Activiteiten[Activiteitcode],Tbl.Activiteiten[Anr.],"",0,1),"")</f>
        <v/>
      </c>
      <c r="FX146" s="181" t="str">
        <f>_xlfn.CONCAT(Tbl.Kosten[[#This Row],[Pnr.]],Tbl.Kosten[[#This Row],[Sanr.]])</f>
        <v>P1</v>
      </c>
      <c r="FY146" s="160">
        <f>Tbl.Kosten[[#This Row],[Totaal kosten]]-Tbl.Kosten[[#This Row],[Subsidie]]</f>
        <v>0</v>
      </c>
      <c r="FZ146" s="160">
        <f>IF(Tbl.Kosten[[#This Row],[Pnr.]]=FZ$7,Tbl.Kosten[[#This Row],[Te financieren]],"")</f>
        <v>0</v>
      </c>
      <c r="GA146" s="160" t="str">
        <f>IF(Tbl.Kosten[[#This Row],[Pnr.]]=GA$7,Tbl.Kosten[[#This Row],[Te financieren]],"")</f>
        <v/>
      </c>
      <c r="GB146" s="160" t="str">
        <f>IF(Tbl.Kosten[[#This Row],[Pnr.]]=GB$7,Tbl.Kosten[[#This Row],[Te financieren]],"")</f>
        <v/>
      </c>
      <c r="GC146" s="160" t="str">
        <f>IF(Tbl.Kosten[[#This Row],[Pnr.]]=GC$7,Tbl.Kosten[[#This Row],[Te financieren]],"")</f>
        <v/>
      </c>
      <c r="GD146" s="160" t="str">
        <f>IF(Tbl.Kosten[[#This Row],[Pnr.]]=GD$7,Tbl.Kosten[[#This Row],[Te financieren]],"")</f>
        <v/>
      </c>
      <c r="GE146" s="160" t="str">
        <f>IF(Tbl.Kosten[[#This Row],[Pnr.]]=GE$7,Tbl.Kosten[[#This Row],[Te financieren]],"")</f>
        <v/>
      </c>
      <c r="GF146" s="160" t="str">
        <f>IF(Tbl.Kosten[[#This Row],[Pnr.]]=GF$7,Tbl.Kosten[[#This Row],[Te financieren]],"")</f>
        <v/>
      </c>
      <c r="GG146" s="160" t="str">
        <f>IF(Tbl.Kosten[[#This Row],[Pnr.]]=GG$7,Tbl.Kosten[[#This Row],[Te financieren]],"")</f>
        <v/>
      </c>
      <c r="GH146" s="160" t="str">
        <f>IF(Tbl.Kosten[[#This Row],[Pnr.]]=GH$7,Tbl.Kosten[[#This Row],[Te financieren]],"")</f>
        <v/>
      </c>
      <c r="GI146" s="160" t="str">
        <f>IF(Tbl.Kosten[[#This Row],[Pnr.]]=GI$7,Tbl.Kosten[[#This Row],[Te financieren]],"")</f>
        <v/>
      </c>
      <c r="GJ146" s="160" t="str">
        <f>IF(Tbl.Kosten[[#This Row],[Pnr.]]=GJ$7,Tbl.Kosten[[#This Row],[Te financieren]],"")</f>
        <v/>
      </c>
      <c r="GK146" s="160" t="str">
        <f>IF(Tbl.Kosten[[#This Row],[Pnr.]]=GK$7,Tbl.Kosten[[#This Row],[Te financieren]],"")</f>
        <v/>
      </c>
      <c r="GL146" s="160" t="str">
        <f>IF(Tbl.Kosten[[#This Row],[Pnr.]]=GL$7,Tbl.Kosten[[#This Row],[Te financieren]],"")</f>
        <v/>
      </c>
      <c r="GM146" s="160" t="str">
        <f>IF(Tbl.Kosten[[#This Row],[Pnr.]]=GM$7,Tbl.Kosten[[#This Row],[Te financieren]],"")</f>
        <v/>
      </c>
      <c r="GN146" s="160" t="str">
        <f>IF(Tbl.Kosten[[#This Row],[Pnr.]]=GN$7,Tbl.Kosten[[#This Row],[Te financieren]],"")</f>
        <v/>
      </c>
      <c r="GO146" s="160" t="str">
        <f>IF(Tbl.Kosten[[#This Row],[Pnr.]]=GO$7,Tbl.Kosten[[#This Row],[Te financieren]],"")</f>
        <v/>
      </c>
      <c r="GP146" s="160" t="str">
        <f>IF(Tbl.Kosten[[#This Row],[Pnr.]]=GP$7,Tbl.Kosten[[#This Row],[Te financieren]],"")</f>
        <v/>
      </c>
      <c r="GQ146" s="160" t="str">
        <f>IF(Tbl.Kosten[[#This Row],[Pnr.]]=GQ$7,Tbl.Kosten[[#This Row],[Te financieren]],"")</f>
        <v/>
      </c>
      <c r="GR146" s="160" t="str">
        <f>IF(Tbl.Kosten[[#This Row],[Pnr.]]=GR$7,Tbl.Kosten[[#This Row],[Te financieren]],"")</f>
        <v/>
      </c>
      <c r="GS146" s="160" t="str">
        <f>IF(Tbl.Kosten[[#This Row],[Pnr.]]=GS$7,Tbl.Kosten[[#This Row],[Te financieren]],"")</f>
        <v/>
      </c>
      <c r="GT146" s="160" t="str">
        <f>IF(Tbl.Kosten[[#This Row],[Pnr.]]=GT$7,Tbl.Kosten[[#This Row],[Te financieren]],"")</f>
        <v/>
      </c>
      <c r="GU146" s="160" t="str">
        <f>IF(Tbl.Kosten[[#This Row],[Pnr.]]=GU$7,Tbl.Kosten[[#This Row],[Te financieren]],"")</f>
        <v/>
      </c>
      <c r="GV146" s="160" t="str">
        <f>IF(Tbl.Kosten[[#This Row],[Pnr.]]=GV$7,Tbl.Kosten[[#This Row],[Te financieren]],"")</f>
        <v/>
      </c>
      <c r="GW146" s="160" t="str">
        <f>IF(Tbl.Kosten[[#This Row],[Pnr.]]=GW$7,Tbl.Kosten[[#This Row],[Te financieren]],"")</f>
        <v/>
      </c>
      <c r="GX146" s="160" t="str">
        <f>IF(Tbl.Kosten[[#This Row],[Pnr.]]=GX$7,Tbl.Kosten[[#This Row],[Te financieren]],"")</f>
        <v/>
      </c>
      <c r="GY146" s="160" t="str">
        <f>IF(Tbl.Kosten[[#This Row],[Pnr.]]=GY$7,Tbl.Kosten[[#This Row],[Te financieren]],"")</f>
        <v/>
      </c>
      <c r="GZ146" s="160" t="str">
        <f>IF(Tbl.Kosten[[#This Row],[Pnr.]]=GZ$7,Tbl.Kosten[[#This Row],[Te financieren]],"")</f>
        <v/>
      </c>
      <c r="HA146" s="160" t="str">
        <f>IF(Tbl.Kosten[[#This Row],[Pnr.]]=HA$7,Tbl.Kosten[[#This Row],[Te financieren]],"")</f>
        <v/>
      </c>
      <c r="HB146" s="160" t="str">
        <f>IF(Tbl.Kosten[[#This Row],[Pnr.]]=HB$7,Tbl.Kosten[[#This Row],[Te financieren]],"")</f>
        <v/>
      </c>
      <c r="HC146" s="160" t="str">
        <f>IF(Tbl.Kosten[[#This Row],[Pnr.]]=HC$7,Tbl.Kosten[[#This Row],[Te financieren]],"")</f>
        <v/>
      </c>
      <c r="HD146" s="160" t="str">
        <f>IF(Tbl.Kosten[[#This Row],[Pnr.]]=HD$7,Tbl.Kosten[[#This Row],[Te financieren]],"")</f>
        <v/>
      </c>
      <c r="HE146" s="160" t="str">
        <f>IF(Tbl.Kosten[[#This Row],[Pnr.]]=HE$7,Tbl.Kosten[[#This Row],[Te financieren]],"")</f>
        <v/>
      </c>
      <c r="HF146" s="160" t="str">
        <f>IF(Tbl.Kosten[[#This Row],[Pnr.]]=HF$7,Tbl.Kosten[[#This Row],[Te financieren]],"")</f>
        <v/>
      </c>
      <c r="HG146" s="160" t="str">
        <f>IF(Tbl.Kosten[[#This Row],[Pnr.]]=HG$7,Tbl.Kosten[[#This Row],[Te financieren]],"")</f>
        <v/>
      </c>
      <c r="HH146" s="160" t="str">
        <f>IF(Tbl.Kosten[[#This Row],[Pnr.]]=HH$7,Tbl.Kosten[[#This Row],[Te financieren]],"")</f>
        <v/>
      </c>
      <c r="HI146" s="160" t="str">
        <f>IF(Tbl.Kosten[[#This Row],[Pnr.]]=HI$7,Tbl.Kosten[[#This Row],[Te financieren]],"")</f>
        <v/>
      </c>
      <c r="HJ146" s="160" t="str">
        <f>IF(Tbl.Kosten[[#This Row],[Pnr.]]=HJ$7,Tbl.Kosten[[#This Row],[Te financieren]],"")</f>
        <v/>
      </c>
      <c r="HK146" s="160" t="str">
        <f>IF(Tbl.Kosten[[#This Row],[Pnr.]]=HK$7,Tbl.Kosten[[#This Row],[Te financieren]],"")</f>
        <v/>
      </c>
      <c r="HL146" s="160" t="str">
        <f>IF(Tbl.Kosten[[#This Row],[Pnr.]]=HL$7,Tbl.Kosten[[#This Row],[Te financieren]],"")</f>
        <v/>
      </c>
      <c r="HM146" s="160" t="str">
        <f>IF(Tbl.Kosten[[#This Row],[Pnr.]]=HM$7,Tbl.Kosten[[#This Row],[Te financieren]],"")</f>
        <v/>
      </c>
      <c r="HN146" s="160" t="str">
        <f>IF(Tbl.Kosten[[#This Row],[Pnr.]]=HN$7,Tbl.Kosten[[#This Row],[Te financieren]],"")</f>
        <v/>
      </c>
      <c r="HO146" s="160" t="str">
        <f>IF(Tbl.Kosten[[#This Row],[Pnr.]]=HO$7,Tbl.Kosten[[#This Row],[Te financieren]],"")</f>
        <v/>
      </c>
      <c r="HP146" s="160" t="str">
        <f>IF(Tbl.Kosten[[#This Row],[Pnr.]]=HP$7,Tbl.Kosten[[#This Row],[Te financieren]],"")</f>
        <v/>
      </c>
      <c r="HQ146" s="160" t="str">
        <f>IF(Tbl.Kosten[[#This Row],[Pnr.]]=HQ$7,Tbl.Kosten[[#This Row],[Te financieren]],"")</f>
        <v/>
      </c>
      <c r="HR146" s="160" t="str">
        <f>IF(Tbl.Kosten[[#This Row],[Pnr.]]=HR$7,Tbl.Kosten[[#This Row],[Te financieren]],"")</f>
        <v/>
      </c>
      <c r="HS146" s="160" t="str">
        <f>IF(Tbl.Kosten[[#This Row],[Pnr.]]=HS$7,Tbl.Kosten[[#This Row],[Te financieren]],"")</f>
        <v/>
      </c>
      <c r="HT146" s="160" t="str">
        <f>IF(Tbl.Kosten[[#This Row],[Pnr.]]=HT$7,Tbl.Kosten[[#This Row],[Te financieren]],"")</f>
        <v/>
      </c>
      <c r="HU146" s="160" t="str">
        <f>IF(Tbl.Kosten[[#This Row],[Pnr.]]=HU$7,Tbl.Kosten[[#This Row],[Te financieren]],"")</f>
        <v/>
      </c>
      <c r="HV146" s="160" t="str">
        <f>IF(Tbl.Kosten[[#This Row],[Pnr.]]=HV$7,Tbl.Kosten[[#This Row],[Te financieren]],"")</f>
        <v/>
      </c>
      <c r="HW146" s="160" t="str">
        <f>IF(Tbl.Kosten[[#This Row],[Pnr.]]=HW$7,Tbl.Kosten[[#This Row],[Te financieren]],"")</f>
        <v/>
      </c>
    </row>
    <row r="147" spans="2:231" x14ac:dyDescent="0.3">
      <c r="B147" s="144"/>
      <c r="C147" s="147"/>
      <c r="D147" s="146"/>
      <c r="E147" s="147"/>
      <c r="F147" s="145"/>
      <c r="G147" s="11" t="str">
        <f>IF(Tbl.Kosten[[#This Row],[Medewerker e/o 
functie]]&lt;&gt;"",_xlfn.XLOOKUP(Tbl.Kosten[[#This Row],[Medewerker e/o 
functie]],Tbl.Uurtarief[Medewerker en/of functie],Tbl.Uurtarief[Uurtarief],"",0,1),"")</f>
        <v/>
      </c>
      <c r="H147" s="121">
        <f>IFERROR(Tbl.Kosten[[#This Row],[Uren]]*Tbl.Kosten[[#This Row],[Uurtarief]],0)</f>
        <v>0</v>
      </c>
      <c r="I147" s="119" t="str">
        <f>IF(Tbl.Kosten[[#This Row],[Subtotaal uren]]&lt;&gt;0,_xlfn.XLOOKUP(Tbl.Kosten[[#This Row],[Medewerker e/o 
functie]],Tbl.Uurtarief[Medewerker en/of functie],Tbl.Uurtarief[Kostensoort arbeid],"",0,1),"")</f>
        <v/>
      </c>
      <c r="J147" s="147"/>
      <c r="K147" s="145"/>
      <c r="L147" s="149" t="str">
        <f>IF(Tbl.Kosten[[#This Row],[Activum]]&lt;&gt;"",_xlfn.XLOOKUP(Tbl.Kosten[[#This Row],[Activum]],Tbl.Afschrijvingskosten[Activum],Tbl.Afschrijvingskosten[Tarief per afschrijvings-eenheid],"",0,1),"")</f>
        <v/>
      </c>
      <c r="M147" s="122">
        <f>IFERROR(Tbl.Kosten[[#This Row],[Een-
heden]]*Tbl.Kosten[[#This Row],[Afschrijvings-
tarief]],0)</f>
        <v>0</v>
      </c>
      <c r="N147" s="122" t="str">
        <f>IF(Tbl.Kosten[[#This Row],[Subtotaal afschrijving]]&lt;&gt;0,Lijsten!A145,"")</f>
        <v/>
      </c>
      <c r="O147" s="150"/>
      <c r="P147" s="145"/>
      <c r="Q147" s="148"/>
      <c r="R147" s="122">
        <f>IFERROR(Tbl.Kosten[[#This Row],[Aantal]]*Tbl.Kosten[[#This Row],[Tarief]],0)</f>
        <v>0</v>
      </c>
      <c r="S147" s="8">
        <f>IFERROR(Tbl.Kosten[[#This Row],[Subtotaal overige kosten]]+Tbl.Kosten[[#This Row],[Subtotaal uren]]+Tbl.Kosten[[#This Row],[Subtotaal afschrijving]],0)</f>
        <v>0</v>
      </c>
      <c r="T147" s="8">
        <f>IFERROR(Tbl.Kosten[[#This Row],[Totaal kosten]]*Tbl.Kosten[[#This Row],[Subsidie%]],0)</f>
        <v>0</v>
      </c>
      <c r="U147" s="4" t="str" cm="1">
        <f t="array" ref="U147">IFERROR(_xlfn.IFS(Tbl.Kosten[[#This Row],[Subtotaal uren]]&lt;&gt;0,Tbl.Kosten[[#This Row],[Kostensoort arbeid]],Tbl.Kosten[[#This Row],[Subtotaal afschrijving]]&lt;&gt;0,Tbl.Kosten[[#This Row],[Kostensoort afschrijving]],Tbl.Kosten[[#This Row],[Subtotaal overige kosten]]&lt;&gt;0,Tbl.Kosten[[#This Row],[Kostensoort overig]]),"")</f>
        <v/>
      </c>
      <c r="V147" s="4" t="str">
        <f>IFERROR(_xlfn.XLOOKUP(Tbl.Kosten[[#This Row],[Activiteitencode]],Tbl.Activiteiten[Activiteitcode],Tbl.Activiteiten[Werkpakketcode],"",0,1),"")</f>
        <v/>
      </c>
      <c r="W147" s="4" t="str">
        <f>IFERROR(_xlfn.XLOOKUP(Tbl.Kosten[[#This Row],[Werkpakketcode]],Tbl.Werkpakketten[Werkpakketcode],Tbl.Werkpakketten[Subsidiabele activiteit],"",0,1),"")</f>
        <v/>
      </c>
      <c r="X147" s="12">
        <f>IFERROR(_xlfn.XLOOKUP(Tbl.Kosten[[#This Row],[Sanr.]],Tbl.Subsidiehoogte[SAnr.],Tbl.Subsidiehoogte[Sub. Percentage],0,0,1),0)</f>
        <v>0</v>
      </c>
      <c r="Y147" s="154" t="str">
        <f>IFERROR(_xlfn.XLOOKUP(Tbl.Kosten[[#This Row],[Partnercode]],Tbl.Projectpartners[Partnercode],Tbl.Projectpartners[PNr.],"",0,1),"")</f>
        <v>P1</v>
      </c>
      <c r="Z147" s="158">
        <f>IF(Tbl.Kosten[[#This Row],[Pnr.]]=Z$7,Tbl.Kosten[[#This Row],[Totaal kosten]],"")</f>
        <v>0</v>
      </c>
      <c r="AA147" s="158" t="str">
        <f>IF(Tbl.Kosten[[#This Row],[Pnr.]]=AA$7,Tbl.Kosten[[#This Row],[Totaal kosten]],"")</f>
        <v/>
      </c>
      <c r="AB147" s="158" t="str">
        <f>IF(Tbl.Kosten[[#This Row],[Pnr.]]=AB$7,Tbl.Kosten[[#This Row],[Totaal kosten]],"")</f>
        <v/>
      </c>
      <c r="AC147" s="158" t="str">
        <f>IF(Tbl.Kosten[[#This Row],[Pnr.]]=AC$7,Tbl.Kosten[[#This Row],[Totaal kosten]],"")</f>
        <v/>
      </c>
      <c r="AD147" s="158" t="str">
        <f>IF(Tbl.Kosten[[#This Row],[Pnr.]]=AD$7,Tbl.Kosten[[#This Row],[Totaal kosten]],"")</f>
        <v/>
      </c>
      <c r="AE147" s="158" t="str">
        <f>IF(Tbl.Kosten[[#This Row],[Pnr.]]=AE$7,Tbl.Kosten[[#This Row],[Totaal kosten]],"")</f>
        <v/>
      </c>
      <c r="AF147" s="158" t="str">
        <f>IF(Tbl.Kosten[[#This Row],[Pnr.]]=AF$7,Tbl.Kosten[[#This Row],[Totaal kosten]],"")</f>
        <v/>
      </c>
      <c r="AG147" s="158" t="str">
        <f>IF(Tbl.Kosten[[#This Row],[Pnr.]]=AG$7,Tbl.Kosten[[#This Row],[Totaal kosten]],"")</f>
        <v/>
      </c>
      <c r="AH147" s="158" t="str">
        <f>IF(Tbl.Kosten[[#This Row],[Pnr.]]=AH$7,Tbl.Kosten[[#This Row],[Totaal kosten]],"")</f>
        <v/>
      </c>
      <c r="AI147" s="158" t="str">
        <f>IF(Tbl.Kosten[[#This Row],[Pnr.]]=AI$7,Tbl.Kosten[[#This Row],[Totaal kosten]],"")</f>
        <v/>
      </c>
      <c r="AJ147" s="158" t="str">
        <f>IF(Tbl.Kosten[[#This Row],[Pnr.]]=AJ$7,Tbl.Kosten[[#This Row],[Totaal kosten]],"")</f>
        <v/>
      </c>
      <c r="AK147" s="158" t="str">
        <f>IF(Tbl.Kosten[[#This Row],[Pnr.]]=AK$7,Tbl.Kosten[[#This Row],[Totaal kosten]],"")</f>
        <v/>
      </c>
      <c r="AL147" s="158" t="str">
        <f>IF(Tbl.Kosten[[#This Row],[Pnr.]]=AL$7,Tbl.Kosten[[#This Row],[Totaal kosten]],"")</f>
        <v/>
      </c>
      <c r="AM147" s="158" t="str">
        <f>IF(Tbl.Kosten[[#This Row],[Pnr.]]=AM$7,Tbl.Kosten[[#This Row],[Totaal kosten]],"")</f>
        <v/>
      </c>
      <c r="AN147" s="158" t="str">
        <f>IF(Tbl.Kosten[[#This Row],[Pnr.]]=AN$7,Tbl.Kosten[[#This Row],[Totaal kosten]],"")</f>
        <v/>
      </c>
      <c r="AO147" s="158" t="str">
        <f>IF(Tbl.Kosten[[#This Row],[Pnr.]]=AO$7,Tbl.Kosten[[#This Row],[Totaal kosten]],"")</f>
        <v/>
      </c>
      <c r="AP147" s="158" t="str">
        <f>IF(Tbl.Kosten[[#This Row],[Pnr.]]=AP$7,Tbl.Kosten[[#This Row],[Totaal kosten]],"")</f>
        <v/>
      </c>
      <c r="AQ147" s="158" t="str">
        <f>IF(Tbl.Kosten[[#This Row],[Pnr.]]=AQ$7,Tbl.Kosten[[#This Row],[Totaal kosten]],"")</f>
        <v/>
      </c>
      <c r="AR147" s="158" t="str">
        <f>IF(Tbl.Kosten[[#This Row],[Pnr.]]=AR$7,Tbl.Kosten[[#This Row],[Totaal kosten]],"")</f>
        <v/>
      </c>
      <c r="AS147" s="158" t="str">
        <f>IF(Tbl.Kosten[[#This Row],[Pnr.]]=AS$7,Tbl.Kosten[[#This Row],[Totaal kosten]],"")</f>
        <v/>
      </c>
      <c r="AT147" s="158" t="str">
        <f>IF(Tbl.Kosten[[#This Row],[Pnr.]]=AT$7,Tbl.Kosten[[#This Row],[Totaal kosten]],"")</f>
        <v/>
      </c>
      <c r="AU147" s="158" t="str">
        <f>IF(Tbl.Kosten[[#This Row],[Pnr.]]=AU$7,Tbl.Kosten[[#This Row],[Totaal kosten]],"")</f>
        <v/>
      </c>
      <c r="AV147" s="158" t="str">
        <f>IF(Tbl.Kosten[[#This Row],[Pnr.]]=AV$7,Tbl.Kosten[[#This Row],[Totaal kosten]],"")</f>
        <v/>
      </c>
      <c r="AW147" s="158" t="str">
        <f>IF(Tbl.Kosten[[#This Row],[Pnr.]]=AW$7,Tbl.Kosten[[#This Row],[Totaal kosten]],"")</f>
        <v/>
      </c>
      <c r="AX147" s="158" t="str">
        <f>IF(Tbl.Kosten[[#This Row],[Pnr.]]=AX$7,Tbl.Kosten[[#This Row],[Totaal kosten]],"")</f>
        <v/>
      </c>
      <c r="AY147" s="158" t="str">
        <f>IF(Tbl.Kosten[[#This Row],[Pnr.]]=AY$7,Tbl.Kosten[[#This Row],[Totaal kosten]],"")</f>
        <v/>
      </c>
      <c r="AZ147" s="158" t="str">
        <f>IF(Tbl.Kosten[[#This Row],[Pnr.]]=AZ$7,Tbl.Kosten[[#This Row],[Totaal kosten]],"")</f>
        <v/>
      </c>
      <c r="BA147" s="158" t="str">
        <f>IF(Tbl.Kosten[[#This Row],[Pnr.]]=BA$7,Tbl.Kosten[[#This Row],[Totaal kosten]],"")</f>
        <v/>
      </c>
      <c r="BB147" s="158" t="str">
        <f>IF(Tbl.Kosten[[#This Row],[Pnr.]]=BB$7,Tbl.Kosten[[#This Row],[Totaal kosten]],"")</f>
        <v/>
      </c>
      <c r="BC147" s="158" t="str">
        <f>IF(Tbl.Kosten[[#This Row],[Pnr.]]=BC$7,Tbl.Kosten[[#This Row],[Totaal kosten]],"")</f>
        <v/>
      </c>
      <c r="BD147" s="158" t="str">
        <f>IF(Tbl.Kosten[[#This Row],[Pnr.]]=BD$7,Tbl.Kosten[[#This Row],[Totaal kosten]],"")</f>
        <v/>
      </c>
      <c r="BE147" s="158" t="str">
        <f>IF(Tbl.Kosten[[#This Row],[Pnr.]]=BE$7,Tbl.Kosten[[#This Row],[Totaal kosten]],"")</f>
        <v/>
      </c>
      <c r="BF147" s="158" t="str">
        <f>IF(Tbl.Kosten[[#This Row],[Pnr.]]=BF$7,Tbl.Kosten[[#This Row],[Totaal kosten]],"")</f>
        <v/>
      </c>
      <c r="BG147" s="158" t="str">
        <f>IF(Tbl.Kosten[[#This Row],[Pnr.]]=BG$7,Tbl.Kosten[[#This Row],[Totaal kosten]],"")</f>
        <v/>
      </c>
      <c r="BH147" s="158" t="str">
        <f>IF(Tbl.Kosten[[#This Row],[Pnr.]]=BH$7,Tbl.Kosten[[#This Row],[Totaal kosten]],"")</f>
        <v/>
      </c>
      <c r="BI147" s="158" t="str">
        <f>IF(Tbl.Kosten[[#This Row],[Pnr.]]=BI$7,Tbl.Kosten[[#This Row],[Totaal kosten]],"")</f>
        <v/>
      </c>
      <c r="BJ147" s="158" t="str">
        <f>IF(Tbl.Kosten[[#This Row],[Pnr.]]=BJ$7,Tbl.Kosten[[#This Row],[Totaal kosten]],"")</f>
        <v/>
      </c>
      <c r="BK147" s="158" t="str">
        <f>IF(Tbl.Kosten[[#This Row],[Pnr.]]=BK$7,Tbl.Kosten[[#This Row],[Totaal kosten]],"")</f>
        <v/>
      </c>
      <c r="BL147" s="158" t="str">
        <f>IF(Tbl.Kosten[[#This Row],[Pnr.]]=BL$7,Tbl.Kosten[[#This Row],[Totaal kosten]],"")</f>
        <v/>
      </c>
      <c r="BM147" s="158" t="str">
        <f>IF(Tbl.Kosten[[#This Row],[Pnr.]]=BM$7,Tbl.Kosten[[#This Row],[Totaal kosten]],"")</f>
        <v/>
      </c>
      <c r="BN147" s="158" t="str">
        <f>IF(Tbl.Kosten[[#This Row],[Pnr.]]=BN$7,Tbl.Kosten[[#This Row],[Totaal kosten]],"")</f>
        <v/>
      </c>
      <c r="BO147" s="158" t="str">
        <f>IF(Tbl.Kosten[[#This Row],[Pnr.]]=BO$7,Tbl.Kosten[[#This Row],[Totaal kosten]],"")</f>
        <v/>
      </c>
      <c r="BP147" s="158" t="str">
        <f>IF(Tbl.Kosten[[#This Row],[Pnr.]]=BP$7,Tbl.Kosten[[#This Row],[Totaal kosten]],"")</f>
        <v/>
      </c>
      <c r="BQ147" s="158" t="str">
        <f>IF(Tbl.Kosten[[#This Row],[Pnr.]]=BQ$7,Tbl.Kosten[[#This Row],[Totaal kosten]],"")</f>
        <v/>
      </c>
      <c r="BR147" s="158" t="str">
        <f>IF(Tbl.Kosten[[#This Row],[Pnr.]]=BR$7,Tbl.Kosten[[#This Row],[Totaal kosten]],"")</f>
        <v/>
      </c>
      <c r="BS147" s="158" t="str">
        <f>IF(Tbl.Kosten[[#This Row],[Pnr.]]=BS$7,Tbl.Kosten[[#This Row],[Totaal kosten]],"")</f>
        <v/>
      </c>
      <c r="BT147" s="158" t="str">
        <f>IF(Tbl.Kosten[[#This Row],[Pnr.]]=BT$7,Tbl.Kosten[[#This Row],[Totaal kosten]],"")</f>
        <v/>
      </c>
      <c r="BU147" s="158" t="str">
        <f>IF(Tbl.Kosten[[#This Row],[Pnr.]]=BU$7,Tbl.Kosten[[#This Row],[Totaal kosten]],"")</f>
        <v/>
      </c>
      <c r="BV147" s="158" t="str">
        <f>IF(Tbl.Kosten[[#This Row],[Pnr.]]=BV$7,Tbl.Kosten[[#This Row],[Totaal kosten]],"")</f>
        <v/>
      </c>
      <c r="BW147" s="158" t="str">
        <f>IF(Tbl.Kosten[[#This Row],[Pnr.]]=BW$7,Tbl.Kosten[[#This Row],[Totaal kosten]],"")</f>
        <v/>
      </c>
      <c r="BX147" s="158" t="str">
        <f>IFERROR(_xlfn.XLOOKUP(Tbl.Kosten[[#This Row],[Werkpakketcode]],Tbl.Werkpakketten[Werkpakketcode],Tbl.Werkpakketten[WPnr.],"",0,1),"")</f>
        <v/>
      </c>
      <c r="BY147" s="158" t="str">
        <f>IF(Tbl.Kosten[[#This Row],[WPnr.]]=BY$7,Tbl.Kosten[[#This Row],[Totaal kosten]],"")</f>
        <v/>
      </c>
      <c r="BZ147" s="158" t="str">
        <f>IF(Tbl.Kosten[[#This Row],[WPnr.]]=BZ$7,Tbl.Kosten[[#This Row],[Totaal kosten]],"")</f>
        <v/>
      </c>
      <c r="CA147" s="158" t="str">
        <f>IF(Tbl.Kosten[[#This Row],[WPnr.]]=CA$7,Tbl.Kosten[[#This Row],[Totaal kosten]],"")</f>
        <v/>
      </c>
      <c r="CB147" s="158" t="str">
        <f>IF(Tbl.Kosten[[#This Row],[WPnr.]]=CB$7,Tbl.Kosten[[#This Row],[Totaal kosten]],"")</f>
        <v/>
      </c>
      <c r="CC147" s="158" t="str">
        <f>IF(Tbl.Kosten[[#This Row],[WPnr.]]=CC$7,Tbl.Kosten[[#This Row],[Totaal kosten]],"")</f>
        <v/>
      </c>
      <c r="CD147" s="158" t="str">
        <f>IF(Tbl.Kosten[[#This Row],[WPnr.]]=CD$7,Tbl.Kosten[[#This Row],[Totaal kosten]],"")</f>
        <v/>
      </c>
      <c r="CE147" s="158" t="str">
        <f>IF(Tbl.Kosten[[#This Row],[WPnr.]]=CE$7,Tbl.Kosten[[#This Row],[Totaal kosten]],"")</f>
        <v/>
      </c>
      <c r="CF147" s="158" t="str">
        <f>IF(Tbl.Kosten[[#This Row],[WPnr.]]=CF$7,Tbl.Kosten[[#This Row],[Totaal kosten]],"")</f>
        <v/>
      </c>
      <c r="CG147" s="158" t="str">
        <f>IF(Tbl.Kosten[[#This Row],[WPnr.]]=CG$7,Tbl.Kosten[[#This Row],[Totaal kosten]],"")</f>
        <v/>
      </c>
      <c r="CH147" s="158" t="str">
        <f>IF(Tbl.Kosten[[#This Row],[WPnr.]]=CH$7,Tbl.Kosten[[#This Row],[Totaal kosten]],"")</f>
        <v/>
      </c>
      <c r="CI147" s="158" t="str">
        <f>IF(Tbl.Kosten[[#This Row],[WPnr.]]=CI$7,Tbl.Kosten[[#This Row],[Totaal kosten]],"")</f>
        <v/>
      </c>
      <c r="CJ147" s="158" t="str">
        <f>IF(Tbl.Kosten[[#This Row],[WPnr.]]=CJ$7,Tbl.Kosten[[#This Row],[Totaal kosten]],"")</f>
        <v/>
      </c>
      <c r="CK147" s="158" t="str">
        <f>IF(Tbl.Kosten[[#This Row],[WPnr.]]=CK$7,Tbl.Kosten[[#This Row],[Totaal kosten]],"")</f>
        <v/>
      </c>
      <c r="CL147" s="158" t="str">
        <f>IF(Tbl.Kosten[[#This Row],[WPnr.]]=CL$7,Tbl.Kosten[[#This Row],[Totaal kosten]],"")</f>
        <v/>
      </c>
      <c r="CM147" s="158" t="str">
        <f>IF(Tbl.Kosten[[#This Row],[WPnr.]]=CM$7,Tbl.Kosten[[#This Row],[Totaal kosten]],"")</f>
        <v/>
      </c>
      <c r="CN147" s="158" t="str">
        <f>IF(Tbl.Kosten[[#This Row],[WPnr.]]=CN$7,Tbl.Kosten[[#This Row],[Totaal kosten]],"")</f>
        <v/>
      </c>
      <c r="CO147" s="158" t="str">
        <f>IF(Tbl.Kosten[[#This Row],[WPnr.]]=CO$7,Tbl.Kosten[[#This Row],[Totaal kosten]],"")</f>
        <v/>
      </c>
      <c r="CP147" s="158" t="str">
        <f>IF(Tbl.Kosten[[#This Row],[WPnr.]]=CP$7,Tbl.Kosten[[#This Row],[Totaal kosten]],"")</f>
        <v/>
      </c>
      <c r="CQ147" s="158" t="str">
        <f>IF(Tbl.Kosten[[#This Row],[WPnr.]]=CQ$7,Tbl.Kosten[[#This Row],[Totaal kosten]],"")</f>
        <v/>
      </c>
      <c r="CR147" s="158" t="str">
        <f>IF(Tbl.Kosten[[#This Row],[WPnr.]]=CR$7,Tbl.Kosten[[#This Row],[Totaal kosten]],"")</f>
        <v/>
      </c>
      <c r="CS147" s="158" t="str">
        <f>IF(Tbl.Kosten[[#This Row],[WPnr.]]=CS$7,Tbl.Kosten[[#This Row],[Totaal kosten]],"")</f>
        <v/>
      </c>
      <c r="CT147" s="158" t="str">
        <f>IF(Tbl.Kosten[[#This Row],[WPnr.]]=CT$7,Tbl.Kosten[[#This Row],[Totaal kosten]],"")</f>
        <v/>
      </c>
      <c r="CU147" s="158" t="str">
        <f>IF(Tbl.Kosten[[#This Row],[WPnr.]]=CU$7,Tbl.Kosten[[#This Row],[Totaal kosten]],"")</f>
        <v/>
      </c>
      <c r="CV147" s="158" t="str">
        <f>IF(Tbl.Kosten[[#This Row],[WPnr.]]=CV$7,Tbl.Kosten[[#This Row],[Totaal kosten]],"")</f>
        <v/>
      </c>
      <c r="CW147" s="158" t="str">
        <f>IF(Tbl.Kosten[[#This Row],[WPnr.]]=CW$7,Tbl.Kosten[[#This Row],[Totaal kosten]],"")</f>
        <v/>
      </c>
      <c r="CX147" s="158" t="str">
        <f>IF(Tbl.Kosten[[#This Row],[WPnr.]]=CX$7,Tbl.Kosten[[#This Row],[Totaal kosten]],"")</f>
        <v/>
      </c>
      <c r="CY147" s="158" t="str">
        <f>IF(Tbl.Kosten[[#This Row],[WPnr.]]=CY$7,Tbl.Kosten[[#This Row],[Totaal kosten]],"")</f>
        <v/>
      </c>
      <c r="CZ147" s="158" t="str">
        <f>IF(Tbl.Kosten[[#This Row],[WPnr.]]=CZ$7,Tbl.Kosten[[#This Row],[Totaal kosten]],"")</f>
        <v/>
      </c>
      <c r="DA147" s="158" t="str">
        <f>IF(Tbl.Kosten[[#This Row],[WPnr.]]=DA$7,Tbl.Kosten[[#This Row],[Totaal kosten]],"")</f>
        <v/>
      </c>
      <c r="DB147" s="158" t="str">
        <f>IF(Tbl.Kosten[[#This Row],[WPnr.]]=DB$7,Tbl.Kosten[[#This Row],[Totaal kosten]],"")</f>
        <v/>
      </c>
      <c r="DC147" s="158" t="str">
        <f>IF(Tbl.Kosten[[#This Row],[WPnr.]]=DC$7,Tbl.Kosten[[#This Row],[Totaal kosten]],"")</f>
        <v/>
      </c>
      <c r="DD147" s="158" t="str">
        <f>IF(Tbl.Kosten[[#This Row],[WPnr.]]=DD$7,Tbl.Kosten[[#This Row],[Totaal kosten]],"")</f>
        <v/>
      </c>
      <c r="DE147" s="158" t="str">
        <f>IF(Tbl.Kosten[[#This Row],[WPnr.]]=DE$7,Tbl.Kosten[[#This Row],[Totaal kosten]],"")</f>
        <v/>
      </c>
      <c r="DF147" s="158" t="str">
        <f>IF(Tbl.Kosten[[#This Row],[WPnr.]]=DF$7,Tbl.Kosten[[#This Row],[Totaal kosten]],"")</f>
        <v/>
      </c>
      <c r="DG147" s="158" t="str">
        <f>IF(Tbl.Kosten[[#This Row],[WPnr.]]=DG$7,Tbl.Kosten[[#This Row],[Totaal kosten]],"")</f>
        <v/>
      </c>
      <c r="DH147" s="158" t="str">
        <f>IF(Tbl.Kosten[[#This Row],[WPnr.]]=DH$7,Tbl.Kosten[[#This Row],[Totaal kosten]],"")</f>
        <v/>
      </c>
      <c r="DI147" s="158" t="str">
        <f>IF(Tbl.Kosten[[#This Row],[WPnr.]]=DI$7,Tbl.Kosten[[#This Row],[Totaal kosten]],"")</f>
        <v/>
      </c>
      <c r="DJ147" s="158" t="str">
        <f>IF(Tbl.Kosten[[#This Row],[WPnr.]]=DJ$7,Tbl.Kosten[[#This Row],[Totaal kosten]],"")</f>
        <v/>
      </c>
      <c r="DK147" s="158" t="str">
        <f>IF(Tbl.Kosten[[#This Row],[WPnr.]]=DK$7,Tbl.Kosten[[#This Row],[Totaal kosten]],"")</f>
        <v/>
      </c>
      <c r="DL147" s="158" t="str">
        <f>IF(Tbl.Kosten[[#This Row],[WPnr.]]=DL$7,Tbl.Kosten[[#This Row],[Totaal kosten]],"")</f>
        <v/>
      </c>
      <c r="DM147" s="158" t="str">
        <f>IF(Tbl.Kosten[[#This Row],[WPnr.]]=DM$7,Tbl.Kosten[[#This Row],[Totaal kosten]],"")</f>
        <v/>
      </c>
      <c r="DN147" s="158" t="str">
        <f>IF(Tbl.Kosten[[#This Row],[WPnr.]]=DN$7,Tbl.Kosten[[#This Row],[Totaal kosten]],"")</f>
        <v/>
      </c>
      <c r="DO147" s="158" t="str">
        <f>IF(Tbl.Kosten[[#This Row],[WPnr.]]=DO$7,Tbl.Kosten[[#This Row],[Totaal kosten]],"")</f>
        <v/>
      </c>
      <c r="DP147" s="158" t="str">
        <f>IF(Tbl.Kosten[[#This Row],[WPnr.]]=DP$7,Tbl.Kosten[[#This Row],[Totaal kosten]],"")</f>
        <v/>
      </c>
      <c r="DQ147" s="158" t="str">
        <f>IF(Tbl.Kosten[[#This Row],[WPnr.]]=DQ$7,Tbl.Kosten[[#This Row],[Totaal kosten]],"")</f>
        <v/>
      </c>
      <c r="DR147" s="158" t="str">
        <f>IF(Tbl.Kosten[[#This Row],[WPnr.]]=DR$7,Tbl.Kosten[[#This Row],[Totaal kosten]],"")</f>
        <v/>
      </c>
      <c r="DS147" s="158" t="str">
        <f>IF(Tbl.Kosten[[#This Row],[WPnr.]]=DS$7,Tbl.Kosten[[#This Row],[Totaal kosten]],"")</f>
        <v/>
      </c>
      <c r="DT147" s="158" t="str">
        <f>IF(Tbl.Kosten[[#This Row],[WPnr.]]=DT$7,Tbl.Kosten[[#This Row],[Totaal kosten]],"")</f>
        <v/>
      </c>
      <c r="DU147" s="158" t="str">
        <f>IF(Tbl.Kosten[[#This Row],[WPnr.]]=DU$7,Tbl.Kosten[[#This Row],[Totaal kosten]],"")</f>
        <v/>
      </c>
      <c r="DV147" s="158" t="str">
        <f>IF(Tbl.Kosten[[#This Row],[WPnr.]]=DV$7,Tbl.Kosten[[#This Row],[Totaal kosten]],"")</f>
        <v/>
      </c>
      <c r="DW147" s="160" t="str">
        <f>IFERROR(_xlfn.XLOOKUP(Tbl.Kosten[[#This Row],[Kostensoort]],Tbl.Kostensoorten[Kostensoorten],Tbl.Kostensoorten[KSnr.],"",0,1),"")</f>
        <v/>
      </c>
      <c r="DX147" s="160" t="str">
        <f>IF(Tbl.Kosten[[#This Row],[KSnr.]]=DX$7,Tbl.Kosten[[#This Row],[Totaal kosten]],"")</f>
        <v/>
      </c>
      <c r="DY147" s="160" t="str">
        <f>IF(Tbl.Kosten[[#This Row],[KSnr.]]=DY$7,Tbl.Kosten[[#This Row],[Totaal kosten]],"")</f>
        <v/>
      </c>
      <c r="DZ147" s="160" t="str">
        <f>IF(Tbl.Kosten[[#This Row],[KSnr.]]=DZ$7,Tbl.Kosten[[#This Row],[Totaal kosten]],"")</f>
        <v/>
      </c>
      <c r="EA147" s="160" t="str">
        <f>IF(Tbl.Kosten[[#This Row],[KSnr.]]=EA$7,Tbl.Kosten[[#This Row],[Totaal kosten]],"")</f>
        <v/>
      </c>
      <c r="EB147" s="160" t="str">
        <f>IF(Tbl.Kosten[[#This Row],[KSnr.]]=EB$7,Tbl.Kosten[[#This Row],[Totaal kosten]],"")</f>
        <v/>
      </c>
      <c r="EC147" s="160" t="str">
        <f>IF(Tbl.Kosten[[#This Row],[KSnr.]]=EC$7,Tbl.Kosten[[#This Row],[Totaal kosten]],"")</f>
        <v/>
      </c>
      <c r="ED147" s="160" t="str">
        <f>IF(Tbl.Kosten[[#This Row],[KSnr.]]=ED$7,Tbl.Kosten[[#This Row],[Totaal kosten]],"")</f>
        <v/>
      </c>
      <c r="EE147" s="160" t="str">
        <f>IF(Tbl.Kosten[[#This Row],[KSnr.]]=EE$7,Tbl.Kosten[[#This Row],[Totaal kosten]],"")</f>
        <v/>
      </c>
      <c r="EF147" s="160" t="str">
        <f>IF(Tbl.Kosten[[#This Row],[KSnr.]]=EF$7,Tbl.Kosten[[#This Row],[Totaal kosten]],"")</f>
        <v/>
      </c>
      <c r="EG147" s="160" t="str">
        <f>IF(Tbl.Kosten[[#This Row],[KSnr.]]=EG$7,Tbl.Kosten[[#This Row],[Totaal kosten]],"")</f>
        <v/>
      </c>
      <c r="EH147" s="160" t="str">
        <f>IF(Tbl.Kosten[[#This Row],[KSnr.]]=EH$7,Tbl.Kosten[[#This Row],[Totaal kosten]],"")</f>
        <v/>
      </c>
      <c r="EI147" s="160" t="str">
        <f>IF(Tbl.Kosten[[#This Row],[KSnr.]]=EI$7,Tbl.Kosten[[#This Row],[Totaal kosten]],"")</f>
        <v/>
      </c>
      <c r="EJ147" s="160" t="str">
        <f>IF(Tbl.Kosten[[#This Row],[KSnr.]]=EJ$7,Tbl.Kosten[[#This Row],[Totaal kosten]],"")</f>
        <v/>
      </c>
      <c r="EK147" s="160" t="str">
        <f>IF(Tbl.Kosten[[#This Row],[KSnr.]]=EK$7,Tbl.Kosten[[#This Row],[Totaal kosten]],"")</f>
        <v/>
      </c>
      <c r="EL147" s="160" t="str">
        <f>IF(Tbl.Kosten[[#This Row],[KSnr.]]=EL$7,Tbl.Kosten[[#This Row],[Totaal kosten]],"")</f>
        <v/>
      </c>
      <c r="EM147" s="160" t="str">
        <f>IF(Tbl.Kosten[[#This Row],[KSnr.]]=EM$7,Tbl.Kosten[[#This Row],[Totaal kosten]],"")</f>
        <v/>
      </c>
      <c r="EN147" s="160" t="str">
        <f>IF(Tbl.Kosten[[#This Row],[KSnr.]]=EN$7,Tbl.Kosten[[#This Row],[Totaal kosten]],"")</f>
        <v/>
      </c>
      <c r="EO147" s="160" t="str">
        <f>IF(Tbl.Kosten[[#This Row],[KSnr.]]=EO$7,Tbl.Kosten[[#This Row],[Totaal kosten]],"")</f>
        <v/>
      </c>
      <c r="EP147" s="160" t="str">
        <f>IF(Tbl.Kosten[[#This Row],[KSnr.]]=EP$7,Tbl.Kosten[[#This Row],[Totaal kosten]],"")</f>
        <v/>
      </c>
      <c r="EQ147" s="160" t="str">
        <f>IF(Tbl.Kosten[[#This Row],[KSnr.]]=EQ$7,Tbl.Kosten[[#This Row],[Totaal kosten]],"")</f>
        <v/>
      </c>
      <c r="ER147" s="154" t="str">
        <f>IFERROR(_xlfn.XLOOKUP(Tbl.Kosten[[#This Row],[Subsidieactiviteit]],Tbl.Subsidiehoogte[Subsidieactiviteit],Tbl.Subsidiehoogte[SAnr.],"",0,1),"")</f>
        <v/>
      </c>
      <c r="ES147" s="160" t="str">
        <f>IF(Tbl.Kosten[[#This Row],[Sanr.]]=ES$7,Tbl.Kosten[[#This Row],[Totaal kosten]],"")</f>
        <v/>
      </c>
      <c r="ET147" s="160" t="str">
        <f>IF(Tbl.Kosten[[#This Row],[Sanr.]]=ET$7,Tbl.Kosten[[#This Row],[Totaal kosten]],"")</f>
        <v/>
      </c>
      <c r="EU147" s="160" t="str">
        <f>IF(Tbl.Kosten[[#This Row],[Sanr.]]=EU$7,Tbl.Kosten[[#This Row],[Totaal kosten]],"")</f>
        <v/>
      </c>
      <c r="EV147" s="160" t="str">
        <f>IF(Tbl.Kosten[[#This Row],[Sanr.]]=EV$7,Tbl.Kosten[[#This Row],[Totaal kosten]],"")</f>
        <v/>
      </c>
      <c r="EW147" s="160" t="str">
        <f>IF(Tbl.Kosten[[#This Row],[Sanr.]]=EW$7,Tbl.Kosten[[#This Row],[Totaal kosten]],"")</f>
        <v/>
      </c>
      <c r="EX147" s="160" t="str">
        <f>IF(Tbl.Kosten[[#This Row],[Sanr.]]=EX$7,Tbl.Kosten[[#This Row],[Totaal kosten]],"")</f>
        <v/>
      </c>
      <c r="EY147" s="160" t="str">
        <f>IF(Tbl.Kosten[[#This Row],[Sanr.]]=EY$7,Tbl.Kosten[[#This Row],[Totaal kosten]],"")</f>
        <v/>
      </c>
      <c r="EZ147" s="160" t="str">
        <f>IF(Tbl.Kosten[[#This Row],[Sanr.]]=EZ$7,Tbl.Kosten[[#This Row],[Totaal kosten]],"")</f>
        <v/>
      </c>
      <c r="FA147" s="160" t="str">
        <f>IF(Tbl.Kosten[[#This Row],[Sanr.]]=FA$7,Tbl.Kosten[[#This Row],[Totaal kosten]],"")</f>
        <v/>
      </c>
      <c r="FB147" s="160" t="str">
        <f>IF(Tbl.Kosten[[#This Row],[Sanr.]]=FB$7,Tbl.Kosten[[#This Row],[Totaal kosten]],"")</f>
        <v/>
      </c>
      <c r="FC147" s="160" t="str">
        <f>IF(Tbl.Kosten[[#This Row],[Sanr.]]=FC$7,Tbl.Kosten[[#This Row],[Totaal kosten]],"")</f>
        <v/>
      </c>
      <c r="FD147" s="160" t="str">
        <f>IF(Tbl.Kosten[[#This Row],[Sanr.]]=FD$7,Tbl.Kosten[[#This Row],[Totaal kosten]],"")</f>
        <v/>
      </c>
      <c r="FE147" s="160" t="str">
        <f>IF(Tbl.Kosten[[#This Row],[Sanr.]]=FE$7,Tbl.Kosten[[#This Row],[Totaal kosten]],"")</f>
        <v/>
      </c>
      <c r="FF147" s="160" t="str">
        <f>IF(Tbl.Kosten[[#This Row],[Sanr.]]=FF$7,Tbl.Kosten[[#This Row],[Totaal kosten]],"")</f>
        <v/>
      </c>
      <c r="FG147" s="160" t="str">
        <f>IF(Tbl.Kosten[[#This Row],[Sanr.]]=FG$7,Tbl.Kosten[[#This Row],[Totaal kosten]],"")</f>
        <v/>
      </c>
      <c r="FH147" s="160" t="str">
        <f>IF(Tbl.Kosten[[#This Row],[Sanr.]]=FH$7,Tbl.Kosten[[#This Row],[Totaal kosten]],"")</f>
        <v/>
      </c>
      <c r="FI147" s="160" t="str">
        <f>IF(Tbl.Kosten[[#This Row],[Sanr.]]=FI$7,Tbl.Kosten[[#This Row],[Totaal kosten]],"")</f>
        <v/>
      </c>
      <c r="FJ147" s="160" t="str">
        <f>IF(Tbl.Kosten[[#This Row],[Sanr.]]=FJ$7,Tbl.Kosten[[#This Row],[Totaal kosten]],"")</f>
        <v/>
      </c>
      <c r="FK147" s="160" t="str">
        <f>IF(Tbl.Kosten[[#This Row],[Sanr.]]=FK$7,Tbl.Kosten[[#This Row],[Totaal kosten]],"")</f>
        <v/>
      </c>
      <c r="FL147" s="160" t="str">
        <f>IF(Tbl.Kosten[[#This Row],[Sanr.]]=FL$7,Tbl.Kosten[[#This Row],[Totaal kosten]],"")</f>
        <v/>
      </c>
      <c r="FM147" s="160" t="str">
        <f>IF(Tbl.Kosten[[#This Row],[Sanr.]]=FM$7,Tbl.Kosten[[#This Row],[Totaal kosten]],"")</f>
        <v/>
      </c>
      <c r="FN147" s="160" t="str">
        <f>IF(Tbl.Kosten[[#This Row],[Sanr.]]=FN$7,Tbl.Kosten[[#This Row],[Totaal kosten]],"")</f>
        <v/>
      </c>
      <c r="FO147" s="160" t="str">
        <f>IF(Tbl.Kosten[[#This Row],[Sanr.]]=FO$7,Tbl.Kosten[[#This Row],[Totaal kosten]],"")</f>
        <v/>
      </c>
      <c r="FP147" s="160" t="str">
        <f>IF(Tbl.Kosten[[#This Row],[Sanr.]]=FP$7,Tbl.Kosten[[#This Row],[Totaal kosten]],"")</f>
        <v/>
      </c>
      <c r="FQ147" s="160" t="str">
        <f>IF(Tbl.Kosten[[#This Row],[Sanr.]]=FQ$7,Tbl.Kosten[[#This Row],[Totaal kosten]],"")</f>
        <v/>
      </c>
      <c r="FR147" s="160" t="str">
        <f>IF(Tbl.Kosten[[#This Row],[Sanr.]]=FR$7,Tbl.Kosten[[#This Row],[Totaal kosten]],"")</f>
        <v/>
      </c>
      <c r="FS147" s="160" t="str">
        <f>IF(Tbl.Kosten[[#This Row],[Sanr.]]=FS$7,Tbl.Kosten[[#This Row],[Totaal kosten]],"")</f>
        <v/>
      </c>
      <c r="FT147" s="160" t="str">
        <f>IF(Tbl.Kosten[[#This Row],[Sanr.]]=FT$7,Tbl.Kosten[[#This Row],[Totaal kosten]],"")</f>
        <v/>
      </c>
      <c r="FU147" s="160" t="str">
        <f>IF(Tbl.Kosten[[#This Row],[Sanr.]]=FU$7,Tbl.Kosten[[#This Row],[Totaal kosten]],"")</f>
        <v/>
      </c>
      <c r="FV147" s="160" t="str">
        <f>IF(Tbl.Kosten[[#This Row],[Sanr.]]=FV$7,Tbl.Kosten[[#This Row],[Totaal kosten]],"")</f>
        <v/>
      </c>
      <c r="FW147" s="160" t="str">
        <f>IFERROR(_xlfn.XLOOKUP(Tbl.Kosten[[#This Row],[Activiteitencode]],Tbl.Activiteiten[Activiteitcode],Tbl.Activiteiten[Anr.],"",0,1),"")</f>
        <v/>
      </c>
      <c r="FX147" s="181" t="str">
        <f>_xlfn.CONCAT(Tbl.Kosten[[#This Row],[Pnr.]],Tbl.Kosten[[#This Row],[Sanr.]])</f>
        <v>P1</v>
      </c>
      <c r="FY147" s="160">
        <f>Tbl.Kosten[[#This Row],[Totaal kosten]]-Tbl.Kosten[[#This Row],[Subsidie]]</f>
        <v>0</v>
      </c>
      <c r="FZ147" s="160">
        <f>IF(Tbl.Kosten[[#This Row],[Pnr.]]=FZ$7,Tbl.Kosten[[#This Row],[Te financieren]],"")</f>
        <v>0</v>
      </c>
      <c r="GA147" s="160" t="str">
        <f>IF(Tbl.Kosten[[#This Row],[Pnr.]]=GA$7,Tbl.Kosten[[#This Row],[Te financieren]],"")</f>
        <v/>
      </c>
      <c r="GB147" s="160" t="str">
        <f>IF(Tbl.Kosten[[#This Row],[Pnr.]]=GB$7,Tbl.Kosten[[#This Row],[Te financieren]],"")</f>
        <v/>
      </c>
      <c r="GC147" s="160" t="str">
        <f>IF(Tbl.Kosten[[#This Row],[Pnr.]]=GC$7,Tbl.Kosten[[#This Row],[Te financieren]],"")</f>
        <v/>
      </c>
      <c r="GD147" s="160" t="str">
        <f>IF(Tbl.Kosten[[#This Row],[Pnr.]]=GD$7,Tbl.Kosten[[#This Row],[Te financieren]],"")</f>
        <v/>
      </c>
      <c r="GE147" s="160" t="str">
        <f>IF(Tbl.Kosten[[#This Row],[Pnr.]]=GE$7,Tbl.Kosten[[#This Row],[Te financieren]],"")</f>
        <v/>
      </c>
      <c r="GF147" s="160" t="str">
        <f>IF(Tbl.Kosten[[#This Row],[Pnr.]]=GF$7,Tbl.Kosten[[#This Row],[Te financieren]],"")</f>
        <v/>
      </c>
      <c r="GG147" s="160" t="str">
        <f>IF(Tbl.Kosten[[#This Row],[Pnr.]]=GG$7,Tbl.Kosten[[#This Row],[Te financieren]],"")</f>
        <v/>
      </c>
      <c r="GH147" s="160" t="str">
        <f>IF(Tbl.Kosten[[#This Row],[Pnr.]]=GH$7,Tbl.Kosten[[#This Row],[Te financieren]],"")</f>
        <v/>
      </c>
      <c r="GI147" s="160" t="str">
        <f>IF(Tbl.Kosten[[#This Row],[Pnr.]]=GI$7,Tbl.Kosten[[#This Row],[Te financieren]],"")</f>
        <v/>
      </c>
      <c r="GJ147" s="160" t="str">
        <f>IF(Tbl.Kosten[[#This Row],[Pnr.]]=GJ$7,Tbl.Kosten[[#This Row],[Te financieren]],"")</f>
        <v/>
      </c>
      <c r="GK147" s="160" t="str">
        <f>IF(Tbl.Kosten[[#This Row],[Pnr.]]=GK$7,Tbl.Kosten[[#This Row],[Te financieren]],"")</f>
        <v/>
      </c>
      <c r="GL147" s="160" t="str">
        <f>IF(Tbl.Kosten[[#This Row],[Pnr.]]=GL$7,Tbl.Kosten[[#This Row],[Te financieren]],"")</f>
        <v/>
      </c>
      <c r="GM147" s="160" t="str">
        <f>IF(Tbl.Kosten[[#This Row],[Pnr.]]=GM$7,Tbl.Kosten[[#This Row],[Te financieren]],"")</f>
        <v/>
      </c>
      <c r="GN147" s="160" t="str">
        <f>IF(Tbl.Kosten[[#This Row],[Pnr.]]=GN$7,Tbl.Kosten[[#This Row],[Te financieren]],"")</f>
        <v/>
      </c>
      <c r="GO147" s="160" t="str">
        <f>IF(Tbl.Kosten[[#This Row],[Pnr.]]=GO$7,Tbl.Kosten[[#This Row],[Te financieren]],"")</f>
        <v/>
      </c>
      <c r="GP147" s="160" t="str">
        <f>IF(Tbl.Kosten[[#This Row],[Pnr.]]=GP$7,Tbl.Kosten[[#This Row],[Te financieren]],"")</f>
        <v/>
      </c>
      <c r="GQ147" s="160" t="str">
        <f>IF(Tbl.Kosten[[#This Row],[Pnr.]]=GQ$7,Tbl.Kosten[[#This Row],[Te financieren]],"")</f>
        <v/>
      </c>
      <c r="GR147" s="160" t="str">
        <f>IF(Tbl.Kosten[[#This Row],[Pnr.]]=GR$7,Tbl.Kosten[[#This Row],[Te financieren]],"")</f>
        <v/>
      </c>
      <c r="GS147" s="160" t="str">
        <f>IF(Tbl.Kosten[[#This Row],[Pnr.]]=GS$7,Tbl.Kosten[[#This Row],[Te financieren]],"")</f>
        <v/>
      </c>
      <c r="GT147" s="160" t="str">
        <f>IF(Tbl.Kosten[[#This Row],[Pnr.]]=GT$7,Tbl.Kosten[[#This Row],[Te financieren]],"")</f>
        <v/>
      </c>
      <c r="GU147" s="160" t="str">
        <f>IF(Tbl.Kosten[[#This Row],[Pnr.]]=GU$7,Tbl.Kosten[[#This Row],[Te financieren]],"")</f>
        <v/>
      </c>
      <c r="GV147" s="160" t="str">
        <f>IF(Tbl.Kosten[[#This Row],[Pnr.]]=GV$7,Tbl.Kosten[[#This Row],[Te financieren]],"")</f>
        <v/>
      </c>
      <c r="GW147" s="160" t="str">
        <f>IF(Tbl.Kosten[[#This Row],[Pnr.]]=GW$7,Tbl.Kosten[[#This Row],[Te financieren]],"")</f>
        <v/>
      </c>
      <c r="GX147" s="160" t="str">
        <f>IF(Tbl.Kosten[[#This Row],[Pnr.]]=GX$7,Tbl.Kosten[[#This Row],[Te financieren]],"")</f>
        <v/>
      </c>
      <c r="GY147" s="160" t="str">
        <f>IF(Tbl.Kosten[[#This Row],[Pnr.]]=GY$7,Tbl.Kosten[[#This Row],[Te financieren]],"")</f>
        <v/>
      </c>
      <c r="GZ147" s="160" t="str">
        <f>IF(Tbl.Kosten[[#This Row],[Pnr.]]=GZ$7,Tbl.Kosten[[#This Row],[Te financieren]],"")</f>
        <v/>
      </c>
      <c r="HA147" s="160" t="str">
        <f>IF(Tbl.Kosten[[#This Row],[Pnr.]]=HA$7,Tbl.Kosten[[#This Row],[Te financieren]],"")</f>
        <v/>
      </c>
      <c r="HB147" s="160" t="str">
        <f>IF(Tbl.Kosten[[#This Row],[Pnr.]]=HB$7,Tbl.Kosten[[#This Row],[Te financieren]],"")</f>
        <v/>
      </c>
      <c r="HC147" s="160" t="str">
        <f>IF(Tbl.Kosten[[#This Row],[Pnr.]]=HC$7,Tbl.Kosten[[#This Row],[Te financieren]],"")</f>
        <v/>
      </c>
      <c r="HD147" s="160" t="str">
        <f>IF(Tbl.Kosten[[#This Row],[Pnr.]]=HD$7,Tbl.Kosten[[#This Row],[Te financieren]],"")</f>
        <v/>
      </c>
      <c r="HE147" s="160" t="str">
        <f>IF(Tbl.Kosten[[#This Row],[Pnr.]]=HE$7,Tbl.Kosten[[#This Row],[Te financieren]],"")</f>
        <v/>
      </c>
      <c r="HF147" s="160" t="str">
        <f>IF(Tbl.Kosten[[#This Row],[Pnr.]]=HF$7,Tbl.Kosten[[#This Row],[Te financieren]],"")</f>
        <v/>
      </c>
      <c r="HG147" s="160" t="str">
        <f>IF(Tbl.Kosten[[#This Row],[Pnr.]]=HG$7,Tbl.Kosten[[#This Row],[Te financieren]],"")</f>
        <v/>
      </c>
      <c r="HH147" s="160" t="str">
        <f>IF(Tbl.Kosten[[#This Row],[Pnr.]]=HH$7,Tbl.Kosten[[#This Row],[Te financieren]],"")</f>
        <v/>
      </c>
      <c r="HI147" s="160" t="str">
        <f>IF(Tbl.Kosten[[#This Row],[Pnr.]]=HI$7,Tbl.Kosten[[#This Row],[Te financieren]],"")</f>
        <v/>
      </c>
      <c r="HJ147" s="160" t="str">
        <f>IF(Tbl.Kosten[[#This Row],[Pnr.]]=HJ$7,Tbl.Kosten[[#This Row],[Te financieren]],"")</f>
        <v/>
      </c>
      <c r="HK147" s="160" t="str">
        <f>IF(Tbl.Kosten[[#This Row],[Pnr.]]=HK$7,Tbl.Kosten[[#This Row],[Te financieren]],"")</f>
        <v/>
      </c>
      <c r="HL147" s="160" t="str">
        <f>IF(Tbl.Kosten[[#This Row],[Pnr.]]=HL$7,Tbl.Kosten[[#This Row],[Te financieren]],"")</f>
        <v/>
      </c>
      <c r="HM147" s="160" t="str">
        <f>IF(Tbl.Kosten[[#This Row],[Pnr.]]=HM$7,Tbl.Kosten[[#This Row],[Te financieren]],"")</f>
        <v/>
      </c>
      <c r="HN147" s="160" t="str">
        <f>IF(Tbl.Kosten[[#This Row],[Pnr.]]=HN$7,Tbl.Kosten[[#This Row],[Te financieren]],"")</f>
        <v/>
      </c>
      <c r="HO147" s="160" t="str">
        <f>IF(Tbl.Kosten[[#This Row],[Pnr.]]=HO$7,Tbl.Kosten[[#This Row],[Te financieren]],"")</f>
        <v/>
      </c>
      <c r="HP147" s="160" t="str">
        <f>IF(Tbl.Kosten[[#This Row],[Pnr.]]=HP$7,Tbl.Kosten[[#This Row],[Te financieren]],"")</f>
        <v/>
      </c>
      <c r="HQ147" s="160" t="str">
        <f>IF(Tbl.Kosten[[#This Row],[Pnr.]]=HQ$7,Tbl.Kosten[[#This Row],[Te financieren]],"")</f>
        <v/>
      </c>
      <c r="HR147" s="160" t="str">
        <f>IF(Tbl.Kosten[[#This Row],[Pnr.]]=HR$7,Tbl.Kosten[[#This Row],[Te financieren]],"")</f>
        <v/>
      </c>
      <c r="HS147" s="160" t="str">
        <f>IF(Tbl.Kosten[[#This Row],[Pnr.]]=HS$7,Tbl.Kosten[[#This Row],[Te financieren]],"")</f>
        <v/>
      </c>
      <c r="HT147" s="160" t="str">
        <f>IF(Tbl.Kosten[[#This Row],[Pnr.]]=HT$7,Tbl.Kosten[[#This Row],[Te financieren]],"")</f>
        <v/>
      </c>
      <c r="HU147" s="160" t="str">
        <f>IF(Tbl.Kosten[[#This Row],[Pnr.]]=HU$7,Tbl.Kosten[[#This Row],[Te financieren]],"")</f>
        <v/>
      </c>
      <c r="HV147" s="160" t="str">
        <f>IF(Tbl.Kosten[[#This Row],[Pnr.]]=HV$7,Tbl.Kosten[[#This Row],[Te financieren]],"")</f>
        <v/>
      </c>
      <c r="HW147" s="160" t="str">
        <f>IF(Tbl.Kosten[[#This Row],[Pnr.]]=HW$7,Tbl.Kosten[[#This Row],[Te financieren]],"")</f>
        <v/>
      </c>
    </row>
    <row r="148" spans="2:231" x14ac:dyDescent="0.3">
      <c r="B148" s="144"/>
      <c r="C148" s="147"/>
      <c r="D148" s="146"/>
      <c r="E148" s="147"/>
      <c r="F148" s="145"/>
      <c r="G148" s="11" t="str">
        <f>IF(Tbl.Kosten[[#This Row],[Medewerker e/o 
functie]]&lt;&gt;"",_xlfn.XLOOKUP(Tbl.Kosten[[#This Row],[Medewerker e/o 
functie]],Tbl.Uurtarief[Medewerker en/of functie],Tbl.Uurtarief[Uurtarief],"",0,1),"")</f>
        <v/>
      </c>
      <c r="H148" s="121">
        <f>IFERROR(Tbl.Kosten[[#This Row],[Uren]]*Tbl.Kosten[[#This Row],[Uurtarief]],0)</f>
        <v>0</v>
      </c>
      <c r="I148" s="119" t="str">
        <f>IF(Tbl.Kosten[[#This Row],[Subtotaal uren]]&lt;&gt;0,_xlfn.XLOOKUP(Tbl.Kosten[[#This Row],[Medewerker e/o 
functie]],Tbl.Uurtarief[Medewerker en/of functie],Tbl.Uurtarief[Kostensoort arbeid],"",0,1),"")</f>
        <v/>
      </c>
      <c r="J148" s="147"/>
      <c r="K148" s="145"/>
      <c r="L148" s="149" t="str">
        <f>IF(Tbl.Kosten[[#This Row],[Activum]]&lt;&gt;"",_xlfn.XLOOKUP(Tbl.Kosten[[#This Row],[Activum]],Tbl.Afschrijvingskosten[Activum],Tbl.Afschrijvingskosten[Tarief per afschrijvings-eenheid],"",0,1),"")</f>
        <v/>
      </c>
      <c r="M148" s="122">
        <f>IFERROR(Tbl.Kosten[[#This Row],[Een-
heden]]*Tbl.Kosten[[#This Row],[Afschrijvings-
tarief]],0)</f>
        <v>0</v>
      </c>
      <c r="N148" s="122" t="str">
        <f>IF(Tbl.Kosten[[#This Row],[Subtotaal afschrijving]]&lt;&gt;0,Lijsten!A146,"")</f>
        <v/>
      </c>
      <c r="O148" s="150"/>
      <c r="P148" s="145"/>
      <c r="Q148" s="148"/>
      <c r="R148" s="122">
        <f>IFERROR(Tbl.Kosten[[#This Row],[Aantal]]*Tbl.Kosten[[#This Row],[Tarief]],0)</f>
        <v>0</v>
      </c>
      <c r="S148" s="8">
        <f>IFERROR(Tbl.Kosten[[#This Row],[Subtotaal overige kosten]]+Tbl.Kosten[[#This Row],[Subtotaal uren]]+Tbl.Kosten[[#This Row],[Subtotaal afschrijving]],0)</f>
        <v>0</v>
      </c>
      <c r="T148" s="8">
        <f>IFERROR(Tbl.Kosten[[#This Row],[Totaal kosten]]*Tbl.Kosten[[#This Row],[Subsidie%]],0)</f>
        <v>0</v>
      </c>
      <c r="U148" s="4" t="str" cm="1">
        <f t="array" ref="U148">IFERROR(_xlfn.IFS(Tbl.Kosten[[#This Row],[Subtotaal uren]]&lt;&gt;0,Tbl.Kosten[[#This Row],[Kostensoort arbeid]],Tbl.Kosten[[#This Row],[Subtotaal afschrijving]]&lt;&gt;0,Tbl.Kosten[[#This Row],[Kostensoort afschrijving]],Tbl.Kosten[[#This Row],[Subtotaal overige kosten]]&lt;&gt;0,Tbl.Kosten[[#This Row],[Kostensoort overig]]),"")</f>
        <v/>
      </c>
      <c r="V148" s="4" t="str">
        <f>IFERROR(_xlfn.XLOOKUP(Tbl.Kosten[[#This Row],[Activiteitencode]],Tbl.Activiteiten[Activiteitcode],Tbl.Activiteiten[Werkpakketcode],"",0,1),"")</f>
        <v/>
      </c>
      <c r="W148" s="4" t="str">
        <f>IFERROR(_xlfn.XLOOKUP(Tbl.Kosten[[#This Row],[Werkpakketcode]],Tbl.Werkpakketten[Werkpakketcode],Tbl.Werkpakketten[Subsidiabele activiteit],"",0,1),"")</f>
        <v/>
      </c>
      <c r="X148" s="12">
        <f>IFERROR(_xlfn.XLOOKUP(Tbl.Kosten[[#This Row],[Sanr.]],Tbl.Subsidiehoogte[SAnr.],Tbl.Subsidiehoogte[Sub. Percentage],0,0,1),0)</f>
        <v>0</v>
      </c>
      <c r="Y148" s="154" t="str">
        <f>IFERROR(_xlfn.XLOOKUP(Tbl.Kosten[[#This Row],[Partnercode]],Tbl.Projectpartners[Partnercode],Tbl.Projectpartners[PNr.],"",0,1),"")</f>
        <v>P1</v>
      </c>
      <c r="Z148" s="158">
        <f>IF(Tbl.Kosten[[#This Row],[Pnr.]]=Z$7,Tbl.Kosten[[#This Row],[Totaal kosten]],"")</f>
        <v>0</v>
      </c>
      <c r="AA148" s="158" t="str">
        <f>IF(Tbl.Kosten[[#This Row],[Pnr.]]=AA$7,Tbl.Kosten[[#This Row],[Totaal kosten]],"")</f>
        <v/>
      </c>
      <c r="AB148" s="158" t="str">
        <f>IF(Tbl.Kosten[[#This Row],[Pnr.]]=AB$7,Tbl.Kosten[[#This Row],[Totaal kosten]],"")</f>
        <v/>
      </c>
      <c r="AC148" s="158" t="str">
        <f>IF(Tbl.Kosten[[#This Row],[Pnr.]]=AC$7,Tbl.Kosten[[#This Row],[Totaal kosten]],"")</f>
        <v/>
      </c>
      <c r="AD148" s="158" t="str">
        <f>IF(Tbl.Kosten[[#This Row],[Pnr.]]=AD$7,Tbl.Kosten[[#This Row],[Totaal kosten]],"")</f>
        <v/>
      </c>
      <c r="AE148" s="158" t="str">
        <f>IF(Tbl.Kosten[[#This Row],[Pnr.]]=AE$7,Tbl.Kosten[[#This Row],[Totaal kosten]],"")</f>
        <v/>
      </c>
      <c r="AF148" s="158" t="str">
        <f>IF(Tbl.Kosten[[#This Row],[Pnr.]]=AF$7,Tbl.Kosten[[#This Row],[Totaal kosten]],"")</f>
        <v/>
      </c>
      <c r="AG148" s="158" t="str">
        <f>IF(Tbl.Kosten[[#This Row],[Pnr.]]=AG$7,Tbl.Kosten[[#This Row],[Totaal kosten]],"")</f>
        <v/>
      </c>
      <c r="AH148" s="158" t="str">
        <f>IF(Tbl.Kosten[[#This Row],[Pnr.]]=AH$7,Tbl.Kosten[[#This Row],[Totaal kosten]],"")</f>
        <v/>
      </c>
      <c r="AI148" s="158" t="str">
        <f>IF(Tbl.Kosten[[#This Row],[Pnr.]]=AI$7,Tbl.Kosten[[#This Row],[Totaal kosten]],"")</f>
        <v/>
      </c>
      <c r="AJ148" s="158" t="str">
        <f>IF(Tbl.Kosten[[#This Row],[Pnr.]]=AJ$7,Tbl.Kosten[[#This Row],[Totaal kosten]],"")</f>
        <v/>
      </c>
      <c r="AK148" s="158" t="str">
        <f>IF(Tbl.Kosten[[#This Row],[Pnr.]]=AK$7,Tbl.Kosten[[#This Row],[Totaal kosten]],"")</f>
        <v/>
      </c>
      <c r="AL148" s="158" t="str">
        <f>IF(Tbl.Kosten[[#This Row],[Pnr.]]=AL$7,Tbl.Kosten[[#This Row],[Totaal kosten]],"")</f>
        <v/>
      </c>
      <c r="AM148" s="158" t="str">
        <f>IF(Tbl.Kosten[[#This Row],[Pnr.]]=AM$7,Tbl.Kosten[[#This Row],[Totaal kosten]],"")</f>
        <v/>
      </c>
      <c r="AN148" s="158" t="str">
        <f>IF(Tbl.Kosten[[#This Row],[Pnr.]]=AN$7,Tbl.Kosten[[#This Row],[Totaal kosten]],"")</f>
        <v/>
      </c>
      <c r="AO148" s="158" t="str">
        <f>IF(Tbl.Kosten[[#This Row],[Pnr.]]=AO$7,Tbl.Kosten[[#This Row],[Totaal kosten]],"")</f>
        <v/>
      </c>
      <c r="AP148" s="158" t="str">
        <f>IF(Tbl.Kosten[[#This Row],[Pnr.]]=AP$7,Tbl.Kosten[[#This Row],[Totaal kosten]],"")</f>
        <v/>
      </c>
      <c r="AQ148" s="158" t="str">
        <f>IF(Tbl.Kosten[[#This Row],[Pnr.]]=AQ$7,Tbl.Kosten[[#This Row],[Totaal kosten]],"")</f>
        <v/>
      </c>
      <c r="AR148" s="158" t="str">
        <f>IF(Tbl.Kosten[[#This Row],[Pnr.]]=AR$7,Tbl.Kosten[[#This Row],[Totaal kosten]],"")</f>
        <v/>
      </c>
      <c r="AS148" s="158" t="str">
        <f>IF(Tbl.Kosten[[#This Row],[Pnr.]]=AS$7,Tbl.Kosten[[#This Row],[Totaal kosten]],"")</f>
        <v/>
      </c>
      <c r="AT148" s="158" t="str">
        <f>IF(Tbl.Kosten[[#This Row],[Pnr.]]=AT$7,Tbl.Kosten[[#This Row],[Totaal kosten]],"")</f>
        <v/>
      </c>
      <c r="AU148" s="158" t="str">
        <f>IF(Tbl.Kosten[[#This Row],[Pnr.]]=AU$7,Tbl.Kosten[[#This Row],[Totaal kosten]],"")</f>
        <v/>
      </c>
      <c r="AV148" s="158" t="str">
        <f>IF(Tbl.Kosten[[#This Row],[Pnr.]]=AV$7,Tbl.Kosten[[#This Row],[Totaal kosten]],"")</f>
        <v/>
      </c>
      <c r="AW148" s="158" t="str">
        <f>IF(Tbl.Kosten[[#This Row],[Pnr.]]=AW$7,Tbl.Kosten[[#This Row],[Totaal kosten]],"")</f>
        <v/>
      </c>
      <c r="AX148" s="158" t="str">
        <f>IF(Tbl.Kosten[[#This Row],[Pnr.]]=AX$7,Tbl.Kosten[[#This Row],[Totaal kosten]],"")</f>
        <v/>
      </c>
      <c r="AY148" s="158" t="str">
        <f>IF(Tbl.Kosten[[#This Row],[Pnr.]]=AY$7,Tbl.Kosten[[#This Row],[Totaal kosten]],"")</f>
        <v/>
      </c>
      <c r="AZ148" s="158" t="str">
        <f>IF(Tbl.Kosten[[#This Row],[Pnr.]]=AZ$7,Tbl.Kosten[[#This Row],[Totaal kosten]],"")</f>
        <v/>
      </c>
      <c r="BA148" s="158" t="str">
        <f>IF(Tbl.Kosten[[#This Row],[Pnr.]]=BA$7,Tbl.Kosten[[#This Row],[Totaal kosten]],"")</f>
        <v/>
      </c>
      <c r="BB148" s="158" t="str">
        <f>IF(Tbl.Kosten[[#This Row],[Pnr.]]=BB$7,Tbl.Kosten[[#This Row],[Totaal kosten]],"")</f>
        <v/>
      </c>
      <c r="BC148" s="158" t="str">
        <f>IF(Tbl.Kosten[[#This Row],[Pnr.]]=BC$7,Tbl.Kosten[[#This Row],[Totaal kosten]],"")</f>
        <v/>
      </c>
      <c r="BD148" s="158" t="str">
        <f>IF(Tbl.Kosten[[#This Row],[Pnr.]]=BD$7,Tbl.Kosten[[#This Row],[Totaal kosten]],"")</f>
        <v/>
      </c>
      <c r="BE148" s="158" t="str">
        <f>IF(Tbl.Kosten[[#This Row],[Pnr.]]=BE$7,Tbl.Kosten[[#This Row],[Totaal kosten]],"")</f>
        <v/>
      </c>
      <c r="BF148" s="158" t="str">
        <f>IF(Tbl.Kosten[[#This Row],[Pnr.]]=BF$7,Tbl.Kosten[[#This Row],[Totaal kosten]],"")</f>
        <v/>
      </c>
      <c r="BG148" s="158" t="str">
        <f>IF(Tbl.Kosten[[#This Row],[Pnr.]]=BG$7,Tbl.Kosten[[#This Row],[Totaal kosten]],"")</f>
        <v/>
      </c>
      <c r="BH148" s="158" t="str">
        <f>IF(Tbl.Kosten[[#This Row],[Pnr.]]=BH$7,Tbl.Kosten[[#This Row],[Totaal kosten]],"")</f>
        <v/>
      </c>
      <c r="BI148" s="158" t="str">
        <f>IF(Tbl.Kosten[[#This Row],[Pnr.]]=BI$7,Tbl.Kosten[[#This Row],[Totaal kosten]],"")</f>
        <v/>
      </c>
      <c r="BJ148" s="158" t="str">
        <f>IF(Tbl.Kosten[[#This Row],[Pnr.]]=BJ$7,Tbl.Kosten[[#This Row],[Totaal kosten]],"")</f>
        <v/>
      </c>
      <c r="BK148" s="158" t="str">
        <f>IF(Tbl.Kosten[[#This Row],[Pnr.]]=BK$7,Tbl.Kosten[[#This Row],[Totaal kosten]],"")</f>
        <v/>
      </c>
      <c r="BL148" s="158" t="str">
        <f>IF(Tbl.Kosten[[#This Row],[Pnr.]]=BL$7,Tbl.Kosten[[#This Row],[Totaal kosten]],"")</f>
        <v/>
      </c>
      <c r="BM148" s="158" t="str">
        <f>IF(Tbl.Kosten[[#This Row],[Pnr.]]=BM$7,Tbl.Kosten[[#This Row],[Totaal kosten]],"")</f>
        <v/>
      </c>
      <c r="BN148" s="158" t="str">
        <f>IF(Tbl.Kosten[[#This Row],[Pnr.]]=BN$7,Tbl.Kosten[[#This Row],[Totaal kosten]],"")</f>
        <v/>
      </c>
      <c r="BO148" s="158" t="str">
        <f>IF(Tbl.Kosten[[#This Row],[Pnr.]]=BO$7,Tbl.Kosten[[#This Row],[Totaal kosten]],"")</f>
        <v/>
      </c>
      <c r="BP148" s="158" t="str">
        <f>IF(Tbl.Kosten[[#This Row],[Pnr.]]=BP$7,Tbl.Kosten[[#This Row],[Totaal kosten]],"")</f>
        <v/>
      </c>
      <c r="BQ148" s="158" t="str">
        <f>IF(Tbl.Kosten[[#This Row],[Pnr.]]=BQ$7,Tbl.Kosten[[#This Row],[Totaal kosten]],"")</f>
        <v/>
      </c>
      <c r="BR148" s="158" t="str">
        <f>IF(Tbl.Kosten[[#This Row],[Pnr.]]=BR$7,Tbl.Kosten[[#This Row],[Totaal kosten]],"")</f>
        <v/>
      </c>
      <c r="BS148" s="158" t="str">
        <f>IF(Tbl.Kosten[[#This Row],[Pnr.]]=BS$7,Tbl.Kosten[[#This Row],[Totaal kosten]],"")</f>
        <v/>
      </c>
      <c r="BT148" s="158" t="str">
        <f>IF(Tbl.Kosten[[#This Row],[Pnr.]]=BT$7,Tbl.Kosten[[#This Row],[Totaal kosten]],"")</f>
        <v/>
      </c>
      <c r="BU148" s="158" t="str">
        <f>IF(Tbl.Kosten[[#This Row],[Pnr.]]=BU$7,Tbl.Kosten[[#This Row],[Totaal kosten]],"")</f>
        <v/>
      </c>
      <c r="BV148" s="158" t="str">
        <f>IF(Tbl.Kosten[[#This Row],[Pnr.]]=BV$7,Tbl.Kosten[[#This Row],[Totaal kosten]],"")</f>
        <v/>
      </c>
      <c r="BW148" s="158" t="str">
        <f>IF(Tbl.Kosten[[#This Row],[Pnr.]]=BW$7,Tbl.Kosten[[#This Row],[Totaal kosten]],"")</f>
        <v/>
      </c>
      <c r="BX148" s="158" t="str">
        <f>IFERROR(_xlfn.XLOOKUP(Tbl.Kosten[[#This Row],[Werkpakketcode]],Tbl.Werkpakketten[Werkpakketcode],Tbl.Werkpakketten[WPnr.],"",0,1),"")</f>
        <v/>
      </c>
      <c r="BY148" s="158" t="str">
        <f>IF(Tbl.Kosten[[#This Row],[WPnr.]]=BY$7,Tbl.Kosten[[#This Row],[Totaal kosten]],"")</f>
        <v/>
      </c>
      <c r="BZ148" s="158" t="str">
        <f>IF(Tbl.Kosten[[#This Row],[WPnr.]]=BZ$7,Tbl.Kosten[[#This Row],[Totaal kosten]],"")</f>
        <v/>
      </c>
      <c r="CA148" s="158" t="str">
        <f>IF(Tbl.Kosten[[#This Row],[WPnr.]]=CA$7,Tbl.Kosten[[#This Row],[Totaal kosten]],"")</f>
        <v/>
      </c>
      <c r="CB148" s="158" t="str">
        <f>IF(Tbl.Kosten[[#This Row],[WPnr.]]=CB$7,Tbl.Kosten[[#This Row],[Totaal kosten]],"")</f>
        <v/>
      </c>
      <c r="CC148" s="158" t="str">
        <f>IF(Tbl.Kosten[[#This Row],[WPnr.]]=CC$7,Tbl.Kosten[[#This Row],[Totaal kosten]],"")</f>
        <v/>
      </c>
      <c r="CD148" s="158" t="str">
        <f>IF(Tbl.Kosten[[#This Row],[WPnr.]]=CD$7,Tbl.Kosten[[#This Row],[Totaal kosten]],"")</f>
        <v/>
      </c>
      <c r="CE148" s="158" t="str">
        <f>IF(Tbl.Kosten[[#This Row],[WPnr.]]=CE$7,Tbl.Kosten[[#This Row],[Totaal kosten]],"")</f>
        <v/>
      </c>
      <c r="CF148" s="158" t="str">
        <f>IF(Tbl.Kosten[[#This Row],[WPnr.]]=CF$7,Tbl.Kosten[[#This Row],[Totaal kosten]],"")</f>
        <v/>
      </c>
      <c r="CG148" s="158" t="str">
        <f>IF(Tbl.Kosten[[#This Row],[WPnr.]]=CG$7,Tbl.Kosten[[#This Row],[Totaal kosten]],"")</f>
        <v/>
      </c>
      <c r="CH148" s="158" t="str">
        <f>IF(Tbl.Kosten[[#This Row],[WPnr.]]=CH$7,Tbl.Kosten[[#This Row],[Totaal kosten]],"")</f>
        <v/>
      </c>
      <c r="CI148" s="158" t="str">
        <f>IF(Tbl.Kosten[[#This Row],[WPnr.]]=CI$7,Tbl.Kosten[[#This Row],[Totaal kosten]],"")</f>
        <v/>
      </c>
      <c r="CJ148" s="158" t="str">
        <f>IF(Tbl.Kosten[[#This Row],[WPnr.]]=CJ$7,Tbl.Kosten[[#This Row],[Totaal kosten]],"")</f>
        <v/>
      </c>
      <c r="CK148" s="158" t="str">
        <f>IF(Tbl.Kosten[[#This Row],[WPnr.]]=CK$7,Tbl.Kosten[[#This Row],[Totaal kosten]],"")</f>
        <v/>
      </c>
      <c r="CL148" s="158" t="str">
        <f>IF(Tbl.Kosten[[#This Row],[WPnr.]]=CL$7,Tbl.Kosten[[#This Row],[Totaal kosten]],"")</f>
        <v/>
      </c>
      <c r="CM148" s="158" t="str">
        <f>IF(Tbl.Kosten[[#This Row],[WPnr.]]=CM$7,Tbl.Kosten[[#This Row],[Totaal kosten]],"")</f>
        <v/>
      </c>
      <c r="CN148" s="158" t="str">
        <f>IF(Tbl.Kosten[[#This Row],[WPnr.]]=CN$7,Tbl.Kosten[[#This Row],[Totaal kosten]],"")</f>
        <v/>
      </c>
      <c r="CO148" s="158" t="str">
        <f>IF(Tbl.Kosten[[#This Row],[WPnr.]]=CO$7,Tbl.Kosten[[#This Row],[Totaal kosten]],"")</f>
        <v/>
      </c>
      <c r="CP148" s="158" t="str">
        <f>IF(Tbl.Kosten[[#This Row],[WPnr.]]=CP$7,Tbl.Kosten[[#This Row],[Totaal kosten]],"")</f>
        <v/>
      </c>
      <c r="CQ148" s="158" t="str">
        <f>IF(Tbl.Kosten[[#This Row],[WPnr.]]=CQ$7,Tbl.Kosten[[#This Row],[Totaal kosten]],"")</f>
        <v/>
      </c>
      <c r="CR148" s="158" t="str">
        <f>IF(Tbl.Kosten[[#This Row],[WPnr.]]=CR$7,Tbl.Kosten[[#This Row],[Totaal kosten]],"")</f>
        <v/>
      </c>
      <c r="CS148" s="158" t="str">
        <f>IF(Tbl.Kosten[[#This Row],[WPnr.]]=CS$7,Tbl.Kosten[[#This Row],[Totaal kosten]],"")</f>
        <v/>
      </c>
      <c r="CT148" s="158" t="str">
        <f>IF(Tbl.Kosten[[#This Row],[WPnr.]]=CT$7,Tbl.Kosten[[#This Row],[Totaal kosten]],"")</f>
        <v/>
      </c>
      <c r="CU148" s="158" t="str">
        <f>IF(Tbl.Kosten[[#This Row],[WPnr.]]=CU$7,Tbl.Kosten[[#This Row],[Totaal kosten]],"")</f>
        <v/>
      </c>
      <c r="CV148" s="158" t="str">
        <f>IF(Tbl.Kosten[[#This Row],[WPnr.]]=CV$7,Tbl.Kosten[[#This Row],[Totaal kosten]],"")</f>
        <v/>
      </c>
      <c r="CW148" s="158" t="str">
        <f>IF(Tbl.Kosten[[#This Row],[WPnr.]]=CW$7,Tbl.Kosten[[#This Row],[Totaal kosten]],"")</f>
        <v/>
      </c>
      <c r="CX148" s="158" t="str">
        <f>IF(Tbl.Kosten[[#This Row],[WPnr.]]=CX$7,Tbl.Kosten[[#This Row],[Totaal kosten]],"")</f>
        <v/>
      </c>
      <c r="CY148" s="158" t="str">
        <f>IF(Tbl.Kosten[[#This Row],[WPnr.]]=CY$7,Tbl.Kosten[[#This Row],[Totaal kosten]],"")</f>
        <v/>
      </c>
      <c r="CZ148" s="158" t="str">
        <f>IF(Tbl.Kosten[[#This Row],[WPnr.]]=CZ$7,Tbl.Kosten[[#This Row],[Totaal kosten]],"")</f>
        <v/>
      </c>
      <c r="DA148" s="158" t="str">
        <f>IF(Tbl.Kosten[[#This Row],[WPnr.]]=DA$7,Tbl.Kosten[[#This Row],[Totaal kosten]],"")</f>
        <v/>
      </c>
      <c r="DB148" s="158" t="str">
        <f>IF(Tbl.Kosten[[#This Row],[WPnr.]]=DB$7,Tbl.Kosten[[#This Row],[Totaal kosten]],"")</f>
        <v/>
      </c>
      <c r="DC148" s="158" t="str">
        <f>IF(Tbl.Kosten[[#This Row],[WPnr.]]=DC$7,Tbl.Kosten[[#This Row],[Totaal kosten]],"")</f>
        <v/>
      </c>
      <c r="DD148" s="158" t="str">
        <f>IF(Tbl.Kosten[[#This Row],[WPnr.]]=DD$7,Tbl.Kosten[[#This Row],[Totaal kosten]],"")</f>
        <v/>
      </c>
      <c r="DE148" s="158" t="str">
        <f>IF(Tbl.Kosten[[#This Row],[WPnr.]]=DE$7,Tbl.Kosten[[#This Row],[Totaal kosten]],"")</f>
        <v/>
      </c>
      <c r="DF148" s="158" t="str">
        <f>IF(Tbl.Kosten[[#This Row],[WPnr.]]=DF$7,Tbl.Kosten[[#This Row],[Totaal kosten]],"")</f>
        <v/>
      </c>
      <c r="DG148" s="158" t="str">
        <f>IF(Tbl.Kosten[[#This Row],[WPnr.]]=DG$7,Tbl.Kosten[[#This Row],[Totaal kosten]],"")</f>
        <v/>
      </c>
      <c r="DH148" s="158" t="str">
        <f>IF(Tbl.Kosten[[#This Row],[WPnr.]]=DH$7,Tbl.Kosten[[#This Row],[Totaal kosten]],"")</f>
        <v/>
      </c>
      <c r="DI148" s="158" t="str">
        <f>IF(Tbl.Kosten[[#This Row],[WPnr.]]=DI$7,Tbl.Kosten[[#This Row],[Totaal kosten]],"")</f>
        <v/>
      </c>
      <c r="DJ148" s="158" t="str">
        <f>IF(Tbl.Kosten[[#This Row],[WPnr.]]=DJ$7,Tbl.Kosten[[#This Row],[Totaal kosten]],"")</f>
        <v/>
      </c>
      <c r="DK148" s="158" t="str">
        <f>IF(Tbl.Kosten[[#This Row],[WPnr.]]=DK$7,Tbl.Kosten[[#This Row],[Totaal kosten]],"")</f>
        <v/>
      </c>
      <c r="DL148" s="158" t="str">
        <f>IF(Tbl.Kosten[[#This Row],[WPnr.]]=DL$7,Tbl.Kosten[[#This Row],[Totaal kosten]],"")</f>
        <v/>
      </c>
      <c r="DM148" s="158" t="str">
        <f>IF(Tbl.Kosten[[#This Row],[WPnr.]]=DM$7,Tbl.Kosten[[#This Row],[Totaal kosten]],"")</f>
        <v/>
      </c>
      <c r="DN148" s="158" t="str">
        <f>IF(Tbl.Kosten[[#This Row],[WPnr.]]=DN$7,Tbl.Kosten[[#This Row],[Totaal kosten]],"")</f>
        <v/>
      </c>
      <c r="DO148" s="158" t="str">
        <f>IF(Tbl.Kosten[[#This Row],[WPnr.]]=DO$7,Tbl.Kosten[[#This Row],[Totaal kosten]],"")</f>
        <v/>
      </c>
      <c r="DP148" s="158" t="str">
        <f>IF(Tbl.Kosten[[#This Row],[WPnr.]]=DP$7,Tbl.Kosten[[#This Row],[Totaal kosten]],"")</f>
        <v/>
      </c>
      <c r="DQ148" s="158" t="str">
        <f>IF(Tbl.Kosten[[#This Row],[WPnr.]]=DQ$7,Tbl.Kosten[[#This Row],[Totaal kosten]],"")</f>
        <v/>
      </c>
      <c r="DR148" s="158" t="str">
        <f>IF(Tbl.Kosten[[#This Row],[WPnr.]]=DR$7,Tbl.Kosten[[#This Row],[Totaal kosten]],"")</f>
        <v/>
      </c>
      <c r="DS148" s="158" t="str">
        <f>IF(Tbl.Kosten[[#This Row],[WPnr.]]=DS$7,Tbl.Kosten[[#This Row],[Totaal kosten]],"")</f>
        <v/>
      </c>
      <c r="DT148" s="158" t="str">
        <f>IF(Tbl.Kosten[[#This Row],[WPnr.]]=DT$7,Tbl.Kosten[[#This Row],[Totaal kosten]],"")</f>
        <v/>
      </c>
      <c r="DU148" s="158" t="str">
        <f>IF(Tbl.Kosten[[#This Row],[WPnr.]]=DU$7,Tbl.Kosten[[#This Row],[Totaal kosten]],"")</f>
        <v/>
      </c>
      <c r="DV148" s="158" t="str">
        <f>IF(Tbl.Kosten[[#This Row],[WPnr.]]=DV$7,Tbl.Kosten[[#This Row],[Totaal kosten]],"")</f>
        <v/>
      </c>
      <c r="DW148" s="160" t="str">
        <f>IFERROR(_xlfn.XLOOKUP(Tbl.Kosten[[#This Row],[Kostensoort]],Tbl.Kostensoorten[Kostensoorten],Tbl.Kostensoorten[KSnr.],"",0,1),"")</f>
        <v/>
      </c>
      <c r="DX148" s="160" t="str">
        <f>IF(Tbl.Kosten[[#This Row],[KSnr.]]=DX$7,Tbl.Kosten[[#This Row],[Totaal kosten]],"")</f>
        <v/>
      </c>
      <c r="DY148" s="160" t="str">
        <f>IF(Tbl.Kosten[[#This Row],[KSnr.]]=DY$7,Tbl.Kosten[[#This Row],[Totaal kosten]],"")</f>
        <v/>
      </c>
      <c r="DZ148" s="160" t="str">
        <f>IF(Tbl.Kosten[[#This Row],[KSnr.]]=DZ$7,Tbl.Kosten[[#This Row],[Totaal kosten]],"")</f>
        <v/>
      </c>
      <c r="EA148" s="160" t="str">
        <f>IF(Tbl.Kosten[[#This Row],[KSnr.]]=EA$7,Tbl.Kosten[[#This Row],[Totaal kosten]],"")</f>
        <v/>
      </c>
      <c r="EB148" s="160" t="str">
        <f>IF(Tbl.Kosten[[#This Row],[KSnr.]]=EB$7,Tbl.Kosten[[#This Row],[Totaal kosten]],"")</f>
        <v/>
      </c>
      <c r="EC148" s="160" t="str">
        <f>IF(Tbl.Kosten[[#This Row],[KSnr.]]=EC$7,Tbl.Kosten[[#This Row],[Totaal kosten]],"")</f>
        <v/>
      </c>
      <c r="ED148" s="160" t="str">
        <f>IF(Tbl.Kosten[[#This Row],[KSnr.]]=ED$7,Tbl.Kosten[[#This Row],[Totaal kosten]],"")</f>
        <v/>
      </c>
      <c r="EE148" s="160" t="str">
        <f>IF(Tbl.Kosten[[#This Row],[KSnr.]]=EE$7,Tbl.Kosten[[#This Row],[Totaal kosten]],"")</f>
        <v/>
      </c>
      <c r="EF148" s="160" t="str">
        <f>IF(Tbl.Kosten[[#This Row],[KSnr.]]=EF$7,Tbl.Kosten[[#This Row],[Totaal kosten]],"")</f>
        <v/>
      </c>
      <c r="EG148" s="160" t="str">
        <f>IF(Tbl.Kosten[[#This Row],[KSnr.]]=EG$7,Tbl.Kosten[[#This Row],[Totaal kosten]],"")</f>
        <v/>
      </c>
      <c r="EH148" s="160" t="str">
        <f>IF(Tbl.Kosten[[#This Row],[KSnr.]]=EH$7,Tbl.Kosten[[#This Row],[Totaal kosten]],"")</f>
        <v/>
      </c>
      <c r="EI148" s="160" t="str">
        <f>IF(Tbl.Kosten[[#This Row],[KSnr.]]=EI$7,Tbl.Kosten[[#This Row],[Totaal kosten]],"")</f>
        <v/>
      </c>
      <c r="EJ148" s="160" t="str">
        <f>IF(Tbl.Kosten[[#This Row],[KSnr.]]=EJ$7,Tbl.Kosten[[#This Row],[Totaal kosten]],"")</f>
        <v/>
      </c>
      <c r="EK148" s="160" t="str">
        <f>IF(Tbl.Kosten[[#This Row],[KSnr.]]=EK$7,Tbl.Kosten[[#This Row],[Totaal kosten]],"")</f>
        <v/>
      </c>
      <c r="EL148" s="160" t="str">
        <f>IF(Tbl.Kosten[[#This Row],[KSnr.]]=EL$7,Tbl.Kosten[[#This Row],[Totaal kosten]],"")</f>
        <v/>
      </c>
      <c r="EM148" s="160" t="str">
        <f>IF(Tbl.Kosten[[#This Row],[KSnr.]]=EM$7,Tbl.Kosten[[#This Row],[Totaal kosten]],"")</f>
        <v/>
      </c>
      <c r="EN148" s="160" t="str">
        <f>IF(Tbl.Kosten[[#This Row],[KSnr.]]=EN$7,Tbl.Kosten[[#This Row],[Totaal kosten]],"")</f>
        <v/>
      </c>
      <c r="EO148" s="160" t="str">
        <f>IF(Tbl.Kosten[[#This Row],[KSnr.]]=EO$7,Tbl.Kosten[[#This Row],[Totaal kosten]],"")</f>
        <v/>
      </c>
      <c r="EP148" s="160" t="str">
        <f>IF(Tbl.Kosten[[#This Row],[KSnr.]]=EP$7,Tbl.Kosten[[#This Row],[Totaal kosten]],"")</f>
        <v/>
      </c>
      <c r="EQ148" s="160" t="str">
        <f>IF(Tbl.Kosten[[#This Row],[KSnr.]]=EQ$7,Tbl.Kosten[[#This Row],[Totaal kosten]],"")</f>
        <v/>
      </c>
      <c r="ER148" s="154" t="str">
        <f>IFERROR(_xlfn.XLOOKUP(Tbl.Kosten[[#This Row],[Subsidieactiviteit]],Tbl.Subsidiehoogte[Subsidieactiviteit],Tbl.Subsidiehoogte[SAnr.],"",0,1),"")</f>
        <v/>
      </c>
      <c r="ES148" s="160" t="str">
        <f>IF(Tbl.Kosten[[#This Row],[Sanr.]]=ES$7,Tbl.Kosten[[#This Row],[Totaal kosten]],"")</f>
        <v/>
      </c>
      <c r="ET148" s="160" t="str">
        <f>IF(Tbl.Kosten[[#This Row],[Sanr.]]=ET$7,Tbl.Kosten[[#This Row],[Totaal kosten]],"")</f>
        <v/>
      </c>
      <c r="EU148" s="160" t="str">
        <f>IF(Tbl.Kosten[[#This Row],[Sanr.]]=EU$7,Tbl.Kosten[[#This Row],[Totaal kosten]],"")</f>
        <v/>
      </c>
      <c r="EV148" s="160" t="str">
        <f>IF(Tbl.Kosten[[#This Row],[Sanr.]]=EV$7,Tbl.Kosten[[#This Row],[Totaal kosten]],"")</f>
        <v/>
      </c>
      <c r="EW148" s="160" t="str">
        <f>IF(Tbl.Kosten[[#This Row],[Sanr.]]=EW$7,Tbl.Kosten[[#This Row],[Totaal kosten]],"")</f>
        <v/>
      </c>
      <c r="EX148" s="160" t="str">
        <f>IF(Tbl.Kosten[[#This Row],[Sanr.]]=EX$7,Tbl.Kosten[[#This Row],[Totaal kosten]],"")</f>
        <v/>
      </c>
      <c r="EY148" s="160" t="str">
        <f>IF(Tbl.Kosten[[#This Row],[Sanr.]]=EY$7,Tbl.Kosten[[#This Row],[Totaal kosten]],"")</f>
        <v/>
      </c>
      <c r="EZ148" s="160" t="str">
        <f>IF(Tbl.Kosten[[#This Row],[Sanr.]]=EZ$7,Tbl.Kosten[[#This Row],[Totaal kosten]],"")</f>
        <v/>
      </c>
      <c r="FA148" s="160" t="str">
        <f>IF(Tbl.Kosten[[#This Row],[Sanr.]]=FA$7,Tbl.Kosten[[#This Row],[Totaal kosten]],"")</f>
        <v/>
      </c>
      <c r="FB148" s="160" t="str">
        <f>IF(Tbl.Kosten[[#This Row],[Sanr.]]=FB$7,Tbl.Kosten[[#This Row],[Totaal kosten]],"")</f>
        <v/>
      </c>
      <c r="FC148" s="160" t="str">
        <f>IF(Tbl.Kosten[[#This Row],[Sanr.]]=FC$7,Tbl.Kosten[[#This Row],[Totaal kosten]],"")</f>
        <v/>
      </c>
      <c r="FD148" s="160" t="str">
        <f>IF(Tbl.Kosten[[#This Row],[Sanr.]]=FD$7,Tbl.Kosten[[#This Row],[Totaal kosten]],"")</f>
        <v/>
      </c>
      <c r="FE148" s="160" t="str">
        <f>IF(Tbl.Kosten[[#This Row],[Sanr.]]=FE$7,Tbl.Kosten[[#This Row],[Totaal kosten]],"")</f>
        <v/>
      </c>
      <c r="FF148" s="160" t="str">
        <f>IF(Tbl.Kosten[[#This Row],[Sanr.]]=FF$7,Tbl.Kosten[[#This Row],[Totaal kosten]],"")</f>
        <v/>
      </c>
      <c r="FG148" s="160" t="str">
        <f>IF(Tbl.Kosten[[#This Row],[Sanr.]]=FG$7,Tbl.Kosten[[#This Row],[Totaal kosten]],"")</f>
        <v/>
      </c>
      <c r="FH148" s="160" t="str">
        <f>IF(Tbl.Kosten[[#This Row],[Sanr.]]=FH$7,Tbl.Kosten[[#This Row],[Totaal kosten]],"")</f>
        <v/>
      </c>
      <c r="FI148" s="160" t="str">
        <f>IF(Tbl.Kosten[[#This Row],[Sanr.]]=FI$7,Tbl.Kosten[[#This Row],[Totaal kosten]],"")</f>
        <v/>
      </c>
      <c r="FJ148" s="160" t="str">
        <f>IF(Tbl.Kosten[[#This Row],[Sanr.]]=FJ$7,Tbl.Kosten[[#This Row],[Totaal kosten]],"")</f>
        <v/>
      </c>
      <c r="FK148" s="160" t="str">
        <f>IF(Tbl.Kosten[[#This Row],[Sanr.]]=FK$7,Tbl.Kosten[[#This Row],[Totaal kosten]],"")</f>
        <v/>
      </c>
      <c r="FL148" s="160" t="str">
        <f>IF(Tbl.Kosten[[#This Row],[Sanr.]]=FL$7,Tbl.Kosten[[#This Row],[Totaal kosten]],"")</f>
        <v/>
      </c>
      <c r="FM148" s="160" t="str">
        <f>IF(Tbl.Kosten[[#This Row],[Sanr.]]=FM$7,Tbl.Kosten[[#This Row],[Totaal kosten]],"")</f>
        <v/>
      </c>
      <c r="FN148" s="160" t="str">
        <f>IF(Tbl.Kosten[[#This Row],[Sanr.]]=FN$7,Tbl.Kosten[[#This Row],[Totaal kosten]],"")</f>
        <v/>
      </c>
      <c r="FO148" s="160" t="str">
        <f>IF(Tbl.Kosten[[#This Row],[Sanr.]]=FO$7,Tbl.Kosten[[#This Row],[Totaal kosten]],"")</f>
        <v/>
      </c>
      <c r="FP148" s="160" t="str">
        <f>IF(Tbl.Kosten[[#This Row],[Sanr.]]=FP$7,Tbl.Kosten[[#This Row],[Totaal kosten]],"")</f>
        <v/>
      </c>
      <c r="FQ148" s="160" t="str">
        <f>IF(Tbl.Kosten[[#This Row],[Sanr.]]=FQ$7,Tbl.Kosten[[#This Row],[Totaal kosten]],"")</f>
        <v/>
      </c>
      <c r="FR148" s="160" t="str">
        <f>IF(Tbl.Kosten[[#This Row],[Sanr.]]=FR$7,Tbl.Kosten[[#This Row],[Totaal kosten]],"")</f>
        <v/>
      </c>
      <c r="FS148" s="160" t="str">
        <f>IF(Tbl.Kosten[[#This Row],[Sanr.]]=FS$7,Tbl.Kosten[[#This Row],[Totaal kosten]],"")</f>
        <v/>
      </c>
      <c r="FT148" s="160" t="str">
        <f>IF(Tbl.Kosten[[#This Row],[Sanr.]]=FT$7,Tbl.Kosten[[#This Row],[Totaal kosten]],"")</f>
        <v/>
      </c>
      <c r="FU148" s="160" t="str">
        <f>IF(Tbl.Kosten[[#This Row],[Sanr.]]=FU$7,Tbl.Kosten[[#This Row],[Totaal kosten]],"")</f>
        <v/>
      </c>
      <c r="FV148" s="160" t="str">
        <f>IF(Tbl.Kosten[[#This Row],[Sanr.]]=FV$7,Tbl.Kosten[[#This Row],[Totaal kosten]],"")</f>
        <v/>
      </c>
      <c r="FW148" s="160" t="str">
        <f>IFERROR(_xlfn.XLOOKUP(Tbl.Kosten[[#This Row],[Activiteitencode]],Tbl.Activiteiten[Activiteitcode],Tbl.Activiteiten[Anr.],"",0,1),"")</f>
        <v/>
      </c>
      <c r="FX148" s="181" t="str">
        <f>_xlfn.CONCAT(Tbl.Kosten[[#This Row],[Pnr.]],Tbl.Kosten[[#This Row],[Sanr.]])</f>
        <v>P1</v>
      </c>
      <c r="FY148" s="160">
        <f>Tbl.Kosten[[#This Row],[Totaal kosten]]-Tbl.Kosten[[#This Row],[Subsidie]]</f>
        <v>0</v>
      </c>
      <c r="FZ148" s="160">
        <f>IF(Tbl.Kosten[[#This Row],[Pnr.]]=FZ$7,Tbl.Kosten[[#This Row],[Te financieren]],"")</f>
        <v>0</v>
      </c>
      <c r="GA148" s="160" t="str">
        <f>IF(Tbl.Kosten[[#This Row],[Pnr.]]=GA$7,Tbl.Kosten[[#This Row],[Te financieren]],"")</f>
        <v/>
      </c>
      <c r="GB148" s="160" t="str">
        <f>IF(Tbl.Kosten[[#This Row],[Pnr.]]=GB$7,Tbl.Kosten[[#This Row],[Te financieren]],"")</f>
        <v/>
      </c>
      <c r="GC148" s="160" t="str">
        <f>IF(Tbl.Kosten[[#This Row],[Pnr.]]=GC$7,Tbl.Kosten[[#This Row],[Te financieren]],"")</f>
        <v/>
      </c>
      <c r="GD148" s="160" t="str">
        <f>IF(Tbl.Kosten[[#This Row],[Pnr.]]=GD$7,Tbl.Kosten[[#This Row],[Te financieren]],"")</f>
        <v/>
      </c>
      <c r="GE148" s="160" t="str">
        <f>IF(Tbl.Kosten[[#This Row],[Pnr.]]=GE$7,Tbl.Kosten[[#This Row],[Te financieren]],"")</f>
        <v/>
      </c>
      <c r="GF148" s="160" t="str">
        <f>IF(Tbl.Kosten[[#This Row],[Pnr.]]=GF$7,Tbl.Kosten[[#This Row],[Te financieren]],"")</f>
        <v/>
      </c>
      <c r="GG148" s="160" t="str">
        <f>IF(Tbl.Kosten[[#This Row],[Pnr.]]=GG$7,Tbl.Kosten[[#This Row],[Te financieren]],"")</f>
        <v/>
      </c>
      <c r="GH148" s="160" t="str">
        <f>IF(Tbl.Kosten[[#This Row],[Pnr.]]=GH$7,Tbl.Kosten[[#This Row],[Te financieren]],"")</f>
        <v/>
      </c>
      <c r="GI148" s="160" t="str">
        <f>IF(Tbl.Kosten[[#This Row],[Pnr.]]=GI$7,Tbl.Kosten[[#This Row],[Te financieren]],"")</f>
        <v/>
      </c>
      <c r="GJ148" s="160" t="str">
        <f>IF(Tbl.Kosten[[#This Row],[Pnr.]]=GJ$7,Tbl.Kosten[[#This Row],[Te financieren]],"")</f>
        <v/>
      </c>
      <c r="GK148" s="160" t="str">
        <f>IF(Tbl.Kosten[[#This Row],[Pnr.]]=GK$7,Tbl.Kosten[[#This Row],[Te financieren]],"")</f>
        <v/>
      </c>
      <c r="GL148" s="160" t="str">
        <f>IF(Tbl.Kosten[[#This Row],[Pnr.]]=GL$7,Tbl.Kosten[[#This Row],[Te financieren]],"")</f>
        <v/>
      </c>
      <c r="GM148" s="160" t="str">
        <f>IF(Tbl.Kosten[[#This Row],[Pnr.]]=GM$7,Tbl.Kosten[[#This Row],[Te financieren]],"")</f>
        <v/>
      </c>
      <c r="GN148" s="160" t="str">
        <f>IF(Tbl.Kosten[[#This Row],[Pnr.]]=GN$7,Tbl.Kosten[[#This Row],[Te financieren]],"")</f>
        <v/>
      </c>
      <c r="GO148" s="160" t="str">
        <f>IF(Tbl.Kosten[[#This Row],[Pnr.]]=GO$7,Tbl.Kosten[[#This Row],[Te financieren]],"")</f>
        <v/>
      </c>
      <c r="GP148" s="160" t="str">
        <f>IF(Tbl.Kosten[[#This Row],[Pnr.]]=GP$7,Tbl.Kosten[[#This Row],[Te financieren]],"")</f>
        <v/>
      </c>
      <c r="GQ148" s="160" t="str">
        <f>IF(Tbl.Kosten[[#This Row],[Pnr.]]=GQ$7,Tbl.Kosten[[#This Row],[Te financieren]],"")</f>
        <v/>
      </c>
      <c r="GR148" s="160" t="str">
        <f>IF(Tbl.Kosten[[#This Row],[Pnr.]]=GR$7,Tbl.Kosten[[#This Row],[Te financieren]],"")</f>
        <v/>
      </c>
      <c r="GS148" s="160" t="str">
        <f>IF(Tbl.Kosten[[#This Row],[Pnr.]]=GS$7,Tbl.Kosten[[#This Row],[Te financieren]],"")</f>
        <v/>
      </c>
      <c r="GT148" s="160" t="str">
        <f>IF(Tbl.Kosten[[#This Row],[Pnr.]]=GT$7,Tbl.Kosten[[#This Row],[Te financieren]],"")</f>
        <v/>
      </c>
      <c r="GU148" s="160" t="str">
        <f>IF(Tbl.Kosten[[#This Row],[Pnr.]]=GU$7,Tbl.Kosten[[#This Row],[Te financieren]],"")</f>
        <v/>
      </c>
      <c r="GV148" s="160" t="str">
        <f>IF(Tbl.Kosten[[#This Row],[Pnr.]]=GV$7,Tbl.Kosten[[#This Row],[Te financieren]],"")</f>
        <v/>
      </c>
      <c r="GW148" s="160" t="str">
        <f>IF(Tbl.Kosten[[#This Row],[Pnr.]]=GW$7,Tbl.Kosten[[#This Row],[Te financieren]],"")</f>
        <v/>
      </c>
      <c r="GX148" s="160" t="str">
        <f>IF(Tbl.Kosten[[#This Row],[Pnr.]]=GX$7,Tbl.Kosten[[#This Row],[Te financieren]],"")</f>
        <v/>
      </c>
      <c r="GY148" s="160" t="str">
        <f>IF(Tbl.Kosten[[#This Row],[Pnr.]]=GY$7,Tbl.Kosten[[#This Row],[Te financieren]],"")</f>
        <v/>
      </c>
      <c r="GZ148" s="160" t="str">
        <f>IF(Tbl.Kosten[[#This Row],[Pnr.]]=GZ$7,Tbl.Kosten[[#This Row],[Te financieren]],"")</f>
        <v/>
      </c>
      <c r="HA148" s="160" t="str">
        <f>IF(Tbl.Kosten[[#This Row],[Pnr.]]=HA$7,Tbl.Kosten[[#This Row],[Te financieren]],"")</f>
        <v/>
      </c>
      <c r="HB148" s="160" t="str">
        <f>IF(Tbl.Kosten[[#This Row],[Pnr.]]=HB$7,Tbl.Kosten[[#This Row],[Te financieren]],"")</f>
        <v/>
      </c>
      <c r="HC148" s="160" t="str">
        <f>IF(Tbl.Kosten[[#This Row],[Pnr.]]=HC$7,Tbl.Kosten[[#This Row],[Te financieren]],"")</f>
        <v/>
      </c>
      <c r="HD148" s="160" t="str">
        <f>IF(Tbl.Kosten[[#This Row],[Pnr.]]=HD$7,Tbl.Kosten[[#This Row],[Te financieren]],"")</f>
        <v/>
      </c>
      <c r="HE148" s="160" t="str">
        <f>IF(Tbl.Kosten[[#This Row],[Pnr.]]=HE$7,Tbl.Kosten[[#This Row],[Te financieren]],"")</f>
        <v/>
      </c>
      <c r="HF148" s="160" t="str">
        <f>IF(Tbl.Kosten[[#This Row],[Pnr.]]=HF$7,Tbl.Kosten[[#This Row],[Te financieren]],"")</f>
        <v/>
      </c>
      <c r="HG148" s="160" t="str">
        <f>IF(Tbl.Kosten[[#This Row],[Pnr.]]=HG$7,Tbl.Kosten[[#This Row],[Te financieren]],"")</f>
        <v/>
      </c>
      <c r="HH148" s="160" t="str">
        <f>IF(Tbl.Kosten[[#This Row],[Pnr.]]=HH$7,Tbl.Kosten[[#This Row],[Te financieren]],"")</f>
        <v/>
      </c>
      <c r="HI148" s="160" t="str">
        <f>IF(Tbl.Kosten[[#This Row],[Pnr.]]=HI$7,Tbl.Kosten[[#This Row],[Te financieren]],"")</f>
        <v/>
      </c>
      <c r="HJ148" s="160" t="str">
        <f>IF(Tbl.Kosten[[#This Row],[Pnr.]]=HJ$7,Tbl.Kosten[[#This Row],[Te financieren]],"")</f>
        <v/>
      </c>
      <c r="HK148" s="160" t="str">
        <f>IF(Tbl.Kosten[[#This Row],[Pnr.]]=HK$7,Tbl.Kosten[[#This Row],[Te financieren]],"")</f>
        <v/>
      </c>
      <c r="HL148" s="160" t="str">
        <f>IF(Tbl.Kosten[[#This Row],[Pnr.]]=HL$7,Tbl.Kosten[[#This Row],[Te financieren]],"")</f>
        <v/>
      </c>
      <c r="HM148" s="160" t="str">
        <f>IF(Tbl.Kosten[[#This Row],[Pnr.]]=HM$7,Tbl.Kosten[[#This Row],[Te financieren]],"")</f>
        <v/>
      </c>
      <c r="HN148" s="160" t="str">
        <f>IF(Tbl.Kosten[[#This Row],[Pnr.]]=HN$7,Tbl.Kosten[[#This Row],[Te financieren]],"")</f>
        <v/>
      </c>
      <c r="HO148" s="160" t="str">
        <f>IF(Tbl.Kosten[[#This Row],[Pnr.]]=HO$7,Tbl.Kosten[[#This Row],[Te financieren]],"")</f>
        <v/>
      </c>
      <c r="HP148" s="160" t="str">
        <f>IF(Tbl.Kosten[[#This Row],[Pnr.]]=HP$7,Tbl.Kosten[[#This Row],[Te financieren]],"")</f>
        <v/>
      </c>
      <c r="HQ148" s="160" t="str">
        <f>IF(Tbl.Kosten[[#This Row],[Pnr.]]=HQ$7,Tbl.Kosten[[#This Row],[Te financieren]],"")</f>
        <v/>
      </c>
      <c r="HR148" s="160" t="str">
        <f>IF(Tbl.Kosten[[#This Row],[Pnr.]]=HR$7,Tbl.Kosten[[#This Row],[Te financieren]],"")</f>
        <v/>
      </c>
      <c r="HS148" s="160" t="str">
        <f>IF(Tbl.Kosten[[#This Row],[Pnr.]]=HS$7,Tbl.Kosten[[#This Row],[Te financieren]],"")</f>
        <v/>
      </c>
      <c r="HT148" s="160" t="str">
        <f>IF(Tbl.Kosten[[#This Row],[Pnr.]]=HT$7,Tbl.Kosten[[#This Row],[Te financieren]],"")</f>
        <v/>
      </c>
      <c r="HU148" s="160" t="str">
        <f>IF(Tbl.Kosten[[#This Row],[Pnr.]]=HU$7,Tbl.Kosten[[#This Row],[Te financieren]],"")</f>
        <v/>
      </c>
      <c r="HV148" s="160" t="str">
        <f>IF(Tbl.Kosten[[#This Row],[Pnr.]]=HV$7,Tbl.Kosten[[#This Row],[Te financieren]],"")</f>
        <v/>
      </c>
      <c r="HW148" s="160" t="str">
        <f>IF(Tbl.Kosten[[#This Row],[Pnr.]]=HW$7,Tbl.Kosten[[#This Row],[Te financieren]],"")</f>
        <v/>
      </c>
    </row>
    <row r="149" spans="2:231" x14ac:dyDescent="0.3">
      <c r="B149" s="144"/>
      <c r="C149" s="147"/>
      <c r="D149" s="146"/>
      <c r="E149" s="147"/>
      <c r="F149" s="145"/>
      <c r="G149" s="11" t="str">
        <f>IF(Tbl.Kosten[[#This Row],[Medewerker e/o 
functie]]&lt;&gt;"",_xlfn.XLOOKUP(Tbl.Kosten[[#This Row],[Medewerker e/o 
functie]],Tbl.Uurtarief[Medewerker en/of functie],Tbl.Uurtarief[Uurtarief],"",0,1),"")</f>
        <v/>
      </c>
      <c r="H149" s="121">
        <f>IFERROR(Tbl.Kosten[[#This Row],[Uren]]*Tbl.Kosten[[#This Row],[Uurtarief]],0)</f>
        <v>0</v>
      </c>
      <c r="I149" s="119" t="str">
        <f>IF(Tbl.Kosten[[#This Row],[Subtotaal uren]]&lt;&gt;0,_xlfn.XLOOKUP(Tbl.Kosten[[#This Row],[Medewerker e/o 
functie]],Tbl.Uurtarief[Medewerker en/of functie],Tbl.Uurtarief[Kostensoort arbeid],"",0,1),"")</f>
        <v/>
      </c>
      <c r="J149" s="147"/>
      <c r="K149" s="145"/>
      <c r="L149" s="149" t="str">
        <f>IF(Tbl.Kosten[[#This Row],[Activum]]&lt;&gt;"",_xlfn.XLOOKUP(Tbl.Kosten[[#This Row],[Activum]],Tbl.Afschrijvingskosten[Activum],Tbl.Afschrijvingskosten[Tarief per afschrijvings-eenheid],"",0,1),"")</f>
        <v/>
      </c>
      <c r="M149" s="122">
        <f>IFERROR(Tbl.Kosten[[#This Row],[Een-
heden]]*Tbl.Kosten[[#This Row],[Afschrijvings-
tarief]],0)</f>
        <v>0</v>
      </c>
      <c r="N149" s="122" t="str">
        <f>IF(Tbl.Kosten[[#This Row],[Subtotaal afschrijving]]&lt;&gt;0,Lijsten!A147,"")</f>
        <v/>
      </c>
      <c r="O149" s="150"/>
      <c r="P149" s="145"/>
      <c r="Q149" s="148"/>
      <c r="R149" s="122">
        <f>IFERROR(Tbl.Kosten[[#This Row],[Aantal]]*Tbl.Kosten[[#This Row],[Tarief]],0)</f>
        <v>0</v>
      </c>
      <c r="S149" s="8">
        <f>IFERROR(Tbl.Kosten[[#This Row],[Subtotaal overige kosten]]+Tbl.Kosten[[#This Row],[Subtotaal uren]]+Tbl.Kosten[[#This Row],[Subtotaal afschrijving]],0)</f>
        <v>0</v>
      </c>
      <c r="T149" s="8">
        <f>IFERROR(Tbl.Kosten[[#This Row],[Totaal kosten]]*Tbl.Kosten[[#This Row],[Subsidie%]],0)</f>
        <v>0</v>
      </c>
      <c r="U149" s="4" t="str" cm="1">
        <f t="array" ref="U149">IFERROR(_xlfn.IFS(Tbl.Kosten[[#This Row],[Subtotaal uren]]&lt;&gt;0,Tbl.Kosten[[#This Row],[Kostensoort arbeid]],Tbl.Kosten[[#This Row],[Subtotaal afschrijving]]&lt;&gt;0,Tbl.Kosten[[#This Row],[Kostensoort afschrijving]],Tbl.Kosten[[#This Row],[Subtotaal overige kosten]]&lt;&gt;0,Tbl.Kosten[[#This Row],[Kostensoort overig]]),"")</f>
        <v/>
      </c>
      <c r="V149" s="4" t="str">
        <f>IFERROR(_xlfn.XLOOKUP(Tbl.Kosten[[#This Row],[Activiteitencode]],Tbl.Activiteiten[Activiteitcode],Tbl.Activiteiten[Werkpakketcode],"",0,1),"")</f>
        <v/>
      </c>
      <c r="W149" s="4" t="str">
        <f>IFERROR(_xlfn.XLOOKUP(Tbl.Kosten[[#This Row],[Werkpakketcode]],Tbl.Werkpakketten[Werkpakketcode],Tbl.Werkpakketten[Subsidiabele activiteit],"",0,1),"")</f>
        <v/>
      </c>
      <c r="X149" s="12">
        <f>IFERROR(_xlfn.XLOOKUP(Tbl.Kosten[[#This Row],[Sanr.]],Tbl.Subsidiehoogte[SAnr.],Tbl.Subsidiehoogte[Sub. Percentage],0,0,1),0)</f>
        <v>0</v>
      </c>
      <c r="Y149" s="154" t="str">
        <f>IFERROR(_xlfn.XLOOKUP(Tbl.Kosten[[#This Row],[Partnercode]],Tbl.Projectpartners[Partnercode],Tbl.Projectpartners[PNr.],"",0,1),"")</f>
        <v>P1</v>
      </c>
      <c r="Z149" s="158">
        <f>IF(Tbl.Kosten[[#This Row],[Pnr.]]=Z$7,Tbl.Kosten[[#This Row],[Totaal kosten]],"")</f>
        <v>0</v>
      </c>
      <c r="AA149" s="158" t="str">
        <f>IF(Tbl.Kosten[[#This Row],[Pnr.]]=AA$7,Tbl.Kosten[[#This Row],[Totaal kosten]],"")</f>
        <v/>
      </c>
      <c r="AB149" s="158" t="str">
        <f>IF(Tbl.Kosten[[#This Row],[Pnr.]]=AB$7,Tbl.Kosten[[#This Row],[Totaal kosten]],"")</f>
        <v/>
      </c>
      <c r="AC149" s="158" t="str">
        <f>IF(Tbl.Kosten[[#This Row],[Pnr.]]=AC$7,Tbl.Kosten[[#This Row],[Totaal kosten]],"")</f>
        <v/>
      </c>
      <c r="AD149" s="158" t="str">
        <f>IF(Tbl.Kosten[[#This Row],[Pnr.]]=AD$7,Tbl.Kosten[[#This Row],[Totaal kosten]],"")</f>
        <v/>
      </c>
      <c r="AE149" s="158" t="str">
        <f>IF(Tbl.Kosten[[#This Row],[Pnr.]]=AE$7,Tbl.Kosten[[#This Row],[Totaal kosten]],"")</f>
        <v/>
      </c>
      <c r="AF149" s="158" t="str">
        <f>IF(Tbl.Kosten[[#This Row],[Pnr.]]=AF$7,Tbl.Kosten[[#This Row],[Totaal kosten]],"")</f>
        <v/>
      </c>
      <c r="AG149" s="158" t="str">
        <f>IF(Tbl.Kosten[[#This Row],[Pnr.]]=AG$7,Tbl.Kosten[[#This Row],[Totaal kosten]],"")</f>
        <v/>
      </c>
      <c r="AH149" s="158" t="str">
        <f>IF(Tbl.Kosten[[#This Row],[Pnr.]]=AH$7,Tbl.Kosten[[#This Row],[Totaal kosten]],"")</f>
        <v/>
      </c>
      <c r="AI149" s="158" t="str">
        <f>IF(Tbl.Kosten[[#This Row],[Pnr.]]=AI$7,Tbl.Kosten[[#This Row],[Totaal kosten]],"")</f>
        <v/>
      </c>
      <c r="AJ149" s="158" t="str">
        <f>IF(Tbl.Kosten[[#This Row],[Pnr.]]=AJ$7,Tbl.Kosten[[#This Row],[Totaal kosten]],"")</f>
        <v/>
      </c>
      <c r="AK149" s="158" t="str">
        <f>IF(Tbl.Kosten[[#This Row],[Pnr.]]=AK$7,Tbl.Kosten[[#This Row],[Totaal kosten]],"")</f>
        <v/>
      </c>
      <c r="AL149" s="158" t="str">
        <f>IF(Tbl.Kosten[[#This Row],[Pnr.]]=AL$7,Tbl.Kosten[[#This Row],[Totaal kosten]],"")</f>
        <v/>
      </c>
      <c r="AM149" s="158" t="str">
        <f>IF(Tbl.Kosten[[#This Row],[Pnr.]]=AM$7,Tbl.Kosten[[#This Row],[Totaal kosten]],"")</f>
        <v/>
      </c>
      <c r="AN149" s="158" t="str">
        <f>IF(Tbl.Kosten[[#This Row],[Pnr.]]=AN$7,Tbl.Kosten[[#This Row],[Totaal kosten]],"")</f>
        <v/>
      </c>
      <c r="AO149" s="158" t="str">
        <f>IF(Tbl.Kosten[[#This Row],[Pnr.]]=AO$7,Tbl.Kosten[[#This Row],[Totaal kosten]],"")</f>
        <v/>
      </c>
      <c r="AP149" s="158" t="str">
        <f>IF(Tbl.Kosten[[#This Row],[Pnr.]]=AP$7,Tbl.Kosten[[#This Row],[Totaal kosten]],"")</f>
        <v/>
      </c>
      <c r="AQ149" s="158" t="str">
        <f>IF(Tbl.Kosten[[#This Row],[Pnr.]]=AQ$7,Tbl.Kosten[[#This Row],[Totaal kosten]],"")</f>
        <v/>
      </c>
      <c r="AR149" s="158" t="str">
        <f>IF(Tbl.Kosten[[#This Row],[Pnr.]]=AR$7,Tbl.Kosten[[#This Row],[Totaal kosten]],"")</f>
        <v/>
      </c>
      <c r="AS149" s="158" t="str">
        <f>IF(Tbl.Kosten[[#This Row],[Pnr.]]=AS$7,Tbl.Kosten[[#This Row],[Totaal kosten]],"")</f>
        <v/>
      </c>
      <c r="AT149" s="158" t="str">
        <f>IF(Tbl.Kosten[[#This Row],[Pnr.]]=AT$7,Tbl.Kosten[[#This Row],[Totaal kosten]],"")</f>
        <v/>
      </c>
      <c r="AU149" s="158" t="str">
        <f>IF(Tbl.Kosten[[#This Row],[Pnr.]]=AU$7,Tbl.Kosten[[#This Row],[Totaal kosten]],"")</f>
        <v/>
      </c>
      <c r="AV149" s="158" t="str">
        <f>IF(Tbl.Kosten[[#This Row],[Pnr.]]=AV$7,Tbl.Kosten[[#This Row],[Totaal kosten]],"")</f>
        <v/>
      </c>
      <c r="AW149" s="158" t="str">
        <f>IF(Tbl.Kosten[[#This Row],[Pnr.]]=AW$7,Tbl.Kosten[[#This Row],[Totaal kosten]],"")</f>
        <v/>
      </c>
      <c r="AX149" s="158" t="str">
        <f>IF(Tbl.Kosten[[#This Row],[Pnr.]]=AX$7,Tbl.Kosten[[#This Row],[Totaal kosten]],"")</f>
        <v/>
      </c>
      <c r="AY149" s="158" t="str">
        <f>IF(Tbl.Kosten[[#This Row],[Pnr.]]=AY$7,Tbl.Kosten[[#This Row],[Totaal kosten]],"")</f>
        <v/>
      </c>
      <c r="AZ149" s="158" t="str">
        <f>IF(Tbl.Kosten[[#This Row],[Pnr.]]=AZ$7,Tbl.Kosten[[#This Row],[Totaal kosten]],"")</f>
        <v/>
      </c>
      <c r="BA149" s="158" t="str">
        <f>IF(Tbl.Kosten[[#This Row],[Pnr.]]=BA$7,Tbl.Kosten[[#This Row],[Totaal kosten]],"")</f>
        <v/>
      </c>
      <c r="BB149" s="158" t="str">
        <f>IF(Tbl.Kosten[[#This Row],[Pnr.]]=BB$7,Tbl.Kosten[[#This Row],[Totaal kosten]],"")</f>
        <v/>
      </c>
      <c r="BC149" s="158" t="str">
        <f>IF(Tbl.Kosten[[#This Row],[Pnr.]]=BC$7,Tbl.Kosten[[#This Row],[Totaal kosten]],"")</f>
        <v/>
      </c>
      <c r="BD149" s="158" t="str">
        <f>IF(Tbl.Kosten[[#This Row],[Pnr.]]=BD$7,Tbl.Kosten[[#This Row],[Totaal kosten]],"")</f>
        <v/>
      </c>
      <c r="BE149" s="158" t="str">
        <f>IF(Tbl.Kosten[[#This Row],[Pnr.]]=BE$7,Tbl.Kosten[[#This Row],[Totaal kosten]],"")</f>
        <v/>
      </c>
      <c r="BF149" s="158" t="str">
        <f>IF(Tbl.Kosten[[#This Row],[Pnr.]]=BF$7,Tbl.Kosten[[#This Row],[Totaal kosten]],"")</f>
        <v/>
      </c>
      <c r="BG149" s="158" t="str">
        <f>IF(Tbl.Kosten[[#This Row],[Pnr.]]=BG$7,Tbl.Kosten[[#This Row],[Totaal kosten]],"")</f>
        <v/>
      </c>
      <c r="BH149" s="158" t="str">
        <f>IF(Tbl.Kosten[[#This Row],[Pnr.]]=BH$7,Tbl.Kosten[[#This Row],[Totaal kosten]],"")</f>
        <v/>
      </c>
      <c r="BI149" s="158" t="str">
        <f>IF(Tbl.Kosten[[#This Row],[Pnr.]]=BI$7,Tbl.Kosten[[#This Row],[Totaal kosten]],"")</f>
        <v/>
      </c>
      <c r="BJ149" s="158" t="str">
        <f>IF(Tbl.Kosten[[#This Row],[Pnr.]]=BJ$7,Tbl.Kosten[[#This Row],[Totaal kosten]],"")</f>
        <v/>
      </c>
      <c r="BK149" s="158" t="str">
        <f>IF(Tbl.Kosten[[#This Row],[Pnr.]]=BK$7,Tbl.Kosten[[#This Row],[Totaal kosten]],"")</f>
        <v/>
      </c>
      <c r="BL149" s="158" t="str">
        <f>IF(Tbl.Kosten[[#This Row],[Pnr.]]=BL$7,Tbl.Kosten[[#This Row],[Totaal kosten]],"")</f>
        <v/>
      </c>
      <c r="BM149" s="158" t="str">
        <f>IF(Tbl.Kosten[[#This Row],[Pnr.]]=BM$7,Tbl.Kosten[[#This Row],[Totaal kosten]],"")</f>
        <v/>
      </c>
      <c r="BN149" s="158" t="str">
        <f>IF(Tbl.Kosten[[#This Row],[Pnr.]]=BN$7,Tbl.Kosten[[#This Row],[Totaal kosten]],"")</f>
        <v/>
      </c>
      <c r="BO149" s="158" t="str">
        <f>IF(Tbl.Kosten[[#This Row],[Pnr.]]=BO$7,Tbl.Kosten[[#This Row],[Totaal kosten]],"")</f>
        <v/>
      </c>
      <c r="BP149" s="158" t="str">
        <f>IF(Tbl.Kosten[[#This Row],[Pnr.]]=BP$7,Tbl.Kosten[[#This Row],[Totaal kosten]],"")</f>
        <v/>
      </c>
      <c r="BQ149" s="158" t="str">
        <f>IF(Tbl.Kosten[[#This Row],[Pnr.]]=BQ$7,Tbl.Kosten[[#This Row],[Totaal kosten]],"")</f>
        <v/>
      </c>
      <c r="BR149" s="158" t="str">
        <f>IF(Tbl.Kosten[[#This Row],[Pnr.]]=BR$7,Tbl.Kosten[[#This Row],[Totaal kosten]],"")</f>
        <v/>
      </c>
      <c r="BS149" s="158" t="str">
        <f>IF(Tbl.Kosten[[#This Row],[Pnr.]]=BS$7,Tbl.Kosten[[#This Row],[Totaal kosten]],"")</f>
        <v/>
      </c>
      <c r="BT149" s="158" t="str">
        <f>IF(Tbl.Kosten[[#This Row],[Pnr.]]=BT$7,Tbl.Kosten[[#This Row],[Totaal kosten]],"")</f>
        <v/>
      </c>
      <c r="BU149" s="158" t="str">
        <f>IF(Tbl.Kosten[[#This Row],[Pnr.]]=BU$7,Tbl.Kosten[[#This Row],[Totaal kosten]],"")</f>
        <v/>
      </c>
      <c r="BV149" s="158" t="str">
        <f>IF(Tbl.Kosten[[#This Row],[Pnr.]]=BV$7,Tbl.Kosten[[#This Row],[Totaal kosten]],"")</f>
        <v/>
      </c>
      <c r="BW149" s="158" t="str">
        <f>IF(Tbl.Kosten[[#This Row],[Pnr.]]=BW$7,Tbl.Kosten[[#This Row],[Totaal kosten]],"")</f>
        <v/>
      </c>
      <c r="BX149" s="158" t="str">
        <f>IFERROR(_xlfn.XLOOKUP(Tbl.Kosten[[#This Row],[Werkpakketcode]],Tbl.Werkpakketten[Werkpakketcode],Tbl.Werkpakketten[WPnr.],"",0,1),"")</f>
        <v/>
      </c>
      <c r="BY149" s="158" t="str">
        <f>IF(Tbl.Kosten[[#This Row],[WPnr.]]=BY$7,Tbl.Kosten[[#This Row],[Totaal kosten]],"")</f>
        <v/>
      </c>
      <c r="BZ149" s="158" t="str">
        <f>IF(Tbl.Kosten[[#This Row],[WPnr.]]=BZ$7,Tbl.Kosten[[#This Row],[Totaal kosten]],"")</f>
        <v/>
      </c>
      <c r="CA149" s="158" t="str">
        <f>IF(Tbl.Kosten[[#This Row],[WPnr.]]=CA$7,Tbl.Kosten[[#This Row],[Totaal kosten]],"")</f>
        <v/>
      </c>
      <c r="CB149" s="158" t="str">
        <f>IF(Tbl.Kosten[[#This Row],[WPnr.]]=CB$7,Tbl.Kosten[[#This Row],[Totaal kosten]],"")</f>
        <v/>
      </c>
      <c r="CC149" s="158" t="str">
        <f>IF(Tbl.Kosten[[#This Row],[WPnr.]]=CC$7,Tbl.Kosten[[#This Row],[Totaal kosten]],"")</f>
        <v/>
      </c>
      <c r="CD149" s="158" t="str">
        <f>IF(Tbl.Kosten[[#This Row],[WPnr.]]=CD$7,Tbl.Kosten[[#This Row],[Totaal kosten]],"")</f>
        <v/>
      </c>
      <c r="CE149" s="158" t="str">
        <f>IF(Tbl.Kosten[[#This Row],[WPnr.]]=CE$7,Tbl.Kosten[[#This Row],[Totaal kosten]],"")</f>
        <v/>
      </c>
      <c r="CF149" s="158" t="str">
        <f>IF(Tbl.Kosten[[#This Row],[WPnr.]]=CF$7,Tbl.Kosten[[#This Row],[Totaal kosten]],"")</f>
        <v/>
      </c>
      <c r="CG149" s="158" t="str">
        <f>IF(Tbl.Kosten[[#This Row],[WPnr.]]=CG$7,Tbl.Kosten[[#This Row],[Totaal kosten]],"")</f>
        <v/>
      </c>
      <c r="CH149" s="158" t="str">
        <f>IF(Tbl.Kosten[[#This Row],[WPnr.]]=CH$7,Tbl.Kosten[[#This Row],[Totaal kosten]],"")</f>
        <v/>
      </c>
      <c r="CI149" s="158" t="str">
        <f>IF(Tbl.Kosten[[#This Row],[WPnr.]]=CI$7,Tbl.Kosten[[#This Row],[Totaal kosten]],"")</f>
        <v/>
      </c>
      <c r="CJ149" s="158" t="str">
        <f>IF(Tbl.Kosten[[#This Row],[WPnr.]]=CJ$7,Tbl.Kosten[[#This Row],[Totaal kosten]],"")</f>
        <v/>
      </c>
      <c r="CK149" s="158" t="str">
        <f>IF(Tbl.Kosten[[#This Row],[WPnr.]]=CK$7,Tbl.Kosten[[#This Row],[Totaal kosten]],"")</f>
        <v/>
      </c>
      <c r="CL149" s="158" t="str">
        <f>IF(Tbl.Kosten[[#This Row],[WPnr.]]=CL$7,Tbl.Kosten[[#This Row],[Totaal kosten]],"")</f>
        <v/>
      </c>
      <c r="CM149" s="158" t="str">
        <f>IF(Tbl.Kosten[[#This Row],[WPnr.]]=CM$7,Tbl.Kosten[[#This Row],[Totaal kosten]],"")</f>
        <v/>
      </c>
      <c r="CN149" s="158" t="str">
        <f>IF(Tbl.Kosten[[#This Row],[WPnr.]]=CN$7,Tbl.Kosten[[#This Row],[Totaal kosten]],"")</f>
        <v/>
      </c>
      <c r="CO149" s="158" t="str">
        <f>IF(Tbl.Kosten[[#This Row],[WPnr.]]=CO$7,Tbl.Kosten[[#This Row],[Totaal kosten]],"")</f>
        <v/>
      </c>
      <c r="CP149" s="158" t="str">
        <f>IF(Tbl.Kosten[[#This Row],[WPnr.]]=CP$7,Tbl.Kosten[[#This Row],[Totaal kosten]],"")</f>
        <v/>
      </c>
      <c r="CQ149" s="158" t="str">
        <f>IF(Tbl.Kosten[[#This Row],[WPnr.]]=CQ$7,Tbl.Kosten[[#This Row],[Totaal kosten]],"")</f>
        <v/>
      </c>
      <c r="CR149" s="158" t="str">
        <f>IF(Tbl.Kosten[[#This Row],[WPnr.]]=CR$7,Tbl.Kosten[[#This Row],[Totaal kosten]],"")</f>
        <v/>
      </c>
      <c r="CS149" s="158" t="str">
        <f>IF(Tbl.Kosten[[#This Row],[WPnr.]]=CS$7,Tbl.Kosten[[#This Row],[Totaal kosten]],"")</f>
        <v/>
      </c>
      <c r="CT149" s="158" t="str">
        <f>IF(Tbl.Kosten[[#This Row],[WPnr.]]=CT$7,Tbl.Kosten[[#This Row],[Totaal kosten]],"")</f>
        <v/>
      </c>
      <c r="CU149" s="158" t="str">
        <f>IF(Tbl.Kosten[[#This Row],[WPnr.]]=CU$7,Tbl.Kosten[[#This Row],[Totaal kosten]],"")</f>
        <v/>
      </c>
      <c r="CV149" s="158" t="str">
        <f>IF(Tbl.Kosten[[#This Row],[WPnr.]]=CV$7,Tbl.Kosten[[#This Row],[Totaal kosten]],"")</f>
        <v/>
      </c>
      <c r="CW149" s="158" t="str">
        <f>IF(Tbl.Kosten[[#This Row],[WPnr.]]=CW$7,Tbl.Kosten[[#This Row],[Totaal kosten]],"")</f>
        <v/>
      </c>
      <c r="CX149" s="158" t="str">
        <f>IF(Tbl.Kosten[[#This Row],[WPnr.]]=CX$7,Tbl.Kosten[[#This Row],[Totaal kosten]],"")</f>
        <v/>
      </c>
      <c r="CY149" s="158" t="str">
        <f>IF(Tbl.Kosten[[#This Row],[WPnr.]]=CY$7,Tbl.Kosten[[#This Row],[Totaal kosten]],"")</f>
        <v/>
      </c>
      <c r="CZ149" s="158" t="str">
        <f>IF(Tbl.Kosten[[#This Row],[WPnr.]]=CZ$7,Tbl.Kosten[[#This Row],[Totaal kosten]],"")</f>
        <v/>
      </c>
      <c r="DA149" s="158" t="str">
        <f>IF(Tbl.Kosten[[#This Row],[WPnr.]]=DA$7,Tbl.Kosten[[#This Row],[Totaal kosten]],"")</f>
        <v/>
      </c>
      <c r="DB149" s="158" t="str">
        <f>IF(Tbl.Kosten[[#This Row],[WPnr.]]=DB$7,Tbl.Kosten[[#This Row],[Totaal kosten]],"")</f>
        <v/>
      </c>
      <c r="DC149" s="158" t="str">
        <f>IF(Tbl.Kosten[[#This Row],[WPnr.]]=DC$7,Tbl.Kosten[[#This Row],[Totaal kosten]],"")</f>
        <v/>
      </c>
      <c r="DD149" s="158" t="str">
        <f>IF(Tbl.Kosten[[#This Row],[WPnr.]]=DD$7,Tbl.Kosten[[#This Row],[Totaal kosten]],"")</f>
        <v/>
      </c>
      <c r="DE149" s="158" t="str">
        <f>IF(Tbl.Kosten[[#This Row],[WPnr.]]=DE$7,Tbl.Kosten[[#This Row],[Totaal kosten]],"")</f>
        <v/>
      </c>
      <c r="DF149" s="158" t="str">
        <f>IF(Tbl.Kosten[[#This Row],[WPnr.]]=DF$7,Tbl.Kosten[[#This Row],[Totaal kosten]],"")</f>
        <v/>
      </c>
      <c r="DG149" s="158" t="str">
        <f>IF(Tbl.Kosten[[#This Row],[WPnr.]]=DG$7,Tbl.Kosten[[#This Row],[Totaal kosten]],"")</f>
        <v/>
      </c>
      <c r="DH149" s="158" t="str">
        <f>IF(Tbl.Kosten[[#This Row],[WPnr.]]=DH$7,Tbl.Kosten[[#This Row],[Totaal kosten]],"")</f>
        <v/>
      </c>
      <c r="DI149" s="158" t="str">
        <f>IF(Tbl.Kosten[[#This Row],[WPnr.]]=DI$7,Tbl.Kosten[[#This Row],[Totaal kosten]],"")</f>
        <v/>
      </c>
      <c r="DJ149" s="158" t="str">
        <f>IF(Tbl.Kosten[[#This Row],[WPnr.]]=DJ$7,Tbl.Kosten[[#This Row],[Totaal kosten]],"")</f>
        <v/>
      </c>
      <c r="DK149" s="158" t="str">
        <f>IF(Tbl.Kosten[[#This Row],[WPnr.]]=DK$7,Tbl.Kosten[[#This Row],[Totaal kosten]],"")</f>
        <v/>
      </c>
      <c r="DL149" s="158" t="str">
        <f>IF(Tbl.Kosten[[#This Row],[WPnr.]]=DL$7,Tbl.Kosten[[#This Row],[Totaal kosten]],"")</f>
        <v/>
      </c>
      <c r="DM149" s="158" t="str">
        <f>IF(Tbl.Kosten[[#This Row],[WPnr.]]=DM$7,Tbl.Kosten[[#This Row],[Totaal kosten]],"")</f>
        <v/>
      </c>
      <c r="DN149" s="158" t="str">
        <f>IF(Tbl.Kosten[[#This Row],[WPnr.]]=DN$7,Tbl.Kosten[[#This Row],[Totaal kosten]],"")</f>
        <v/>
      </c>
      <c r="DO149" s="158" t="str">
        <f>IF(Tbl.Kosten[[#This Row],[WPnr.]]=DO$7,Tbl.Kosten[[#This Row],[Totaal kosten]],"")</f>
        <v/>
      </c>
      <c r="DP149" s="158" t="str">
        <f>IF(Tbl.Kosten[[#This Row],[WPnr.]]=DP$7,Tbl.Kosten[[#This Row],[Totaal kosten]],"")</f>
        <v/>
      </c>
      <c r="DQ149" s="158" t="str">
        <f>IF(Tbl.Kosten[[#This Row],[WPnr.]]=DQ$7,Tbl.Kosten[[#This Row],[Totaal kosten]],"")</f>
        <v/>
      </c>
      <c r="DR149" s="158" t="str">
        <f>IF(Tbl.Kosten[[#This Row],[WPnr.]]=DR$7,Tbl.Kosten[[#This Row],[Totaal kosten]],"")</f>
        <v/>
      </c>
      <c r="DS149" s="158" t="str">
        <f>IF(Tbl.Kosten[[#This Row],[WPnr.]]=DS$7,Tbl.Kosten[[#This Row],[Totaal kosten]],"")</f>
        <v/>
      </c>
      <c r="DT149" s="158" t="str">
        <f>IF(Tbl.Kosten[[#This Row],[WPnr.]]=DT$7,Tbl.Kosten[[#This Row],[Totaal kosten]],"")</f>
        <v/>
      </c>
      <c r="DU149" s="158" t="str">
        <f>IF(Tbl.Kosten[[#This Row],[WPnr.]]=DU$7,Tbl.Kosten[[#This Row],[Totaal kosten]],"")</f>
        <v/>
      </c>
      <c r="DV149" s="158" t="str">
        <f>IF(Tbl.Kosten[[#This Row],[WPnr.]]=DV$7,Tbl.Kosten[[#This Row],[Totaal kosten]],"")</f>
        <v/>
      </c>
      <c r="DW149" s="160" t="str">
        <f>IFERROR(_xlfn.XLOOKUP(Tbl.Kosten[[#This Row],[Kostensoort]],Tbl.Kostensoorten[Kostensoorten],Tbl.Kostensoorten[KSnr.],"",0,1),"")</f>
        <v/>
      </c>
      <c r="DX149" s="160" t="str">
        <f>IF(Tbl.Kosten[[#This Row],[KSnr.]]=DX$7,Tbl.Kosten[[#This Row],[Totaal kosten]],"")</f>
        <v/>
      </c>
      <c r="DY149" s="160" t="str">
        <f>IF(Tbl.Kosten[[#This Row],[KSnr.]]=DY$7,Tbl.Kosten[[#This Row],[Totaal kosten]],"")</f>
        <v/>
      </c>
      <c r="DZ149" s="160" t="str">
        <f>IF(Tbl.Kosten[[#This Row],[KSnr.]]=DZ$7,Tbl.Kosten[[#This Row],[Totaal kosten]],"")</f>
        <v/>
      </c>
      <c r="EA149" s="160" t="str">
        <f>IF(Tbl.Kosten[[#This Row],[KSnr.]]=EA$7,Tbl.Kosten[[#This Row],[Totaal kosten]],"")</f>
        <v/>
      </c>
      <c r="EB149" s="160" t="str">
        <f>IF(Tbl.Kosten[[#This Row],[KSnr.]]=EB$7,Tbl.Kosten[[#This Row],[Totaal kosten]],"")</f>
        <v/>
      </c>
      <c r="EC149" s="160" t="str">
        <f>IF(Tbl.Kosten[[#This Row],[KSnr.]]=EC$7,Tbl.Kosten[[#This Row],[Totaal kosten]],"")</f>
        <v/>
      </c>
      <c r="ED149" s="160" t="str">
        <f>IF(Tbl.Kosten[[#This Row],[KSnr.]]=ED$7,Tbl.Kosten[[#This Row],[Totaal kosten]],"")</f>
        <v/>
      </c>
      <c r="EE149" s="160" t="str">
        <f>IF(Tbl.Kosten[[#This Row],[KSnr.]]=EE$7,Tbl.Kosten[[#This Row],[Totaal kosten]],"")</f>
        <v/>
      </c>
      <c r="EF149" s="160" t="str">
        <f>IF(Tbl.Kosten[[#This Row],[KSnr.]]=EF$7,Tbl.Kosten[[#This Row],[Totaal kosten]],"")</f>
        <v/>
      </c>
      <c r="EG149" s="160" t="str">
        <f>IF(Tbl.Kosten[[#This Row],[KSnr.]]=EG$7,Tbl.Kosten[[#This Row],[Totaal kosten]],"")</f>
        <v/>
      </c>
      <c r="EH149" s="160" t="str">
        <f>IF(Tbl.Kosten[[#This Row],[KSnr.]]=EH$7,Tbl.Kosten[[#This Row],[Totaal kosten]],"")</f>
        <v/>
      </c>
      <c r="EI149" s="160" t="str">
        <f>IF(Tbl.Kosten[[#This Row],[KSnr.]]=EI$7,Tbl.Kosten[[#This Row],[Totaal kosten]],"")</f>
        <v/>
      </c>
      <c r="EJ149" s="160" t="str">
        <f>IF(Tbl.Kosten[[#This Row],[KSnr.]]=EJ$7,Tbl.Kosten[[#This Row],[Totaal kosten]],"")</f>
        <v/>
      </c>
      <c r="EK149" s="160" t="str">
        <f>IF(Tbl.Kosten[[#This Row],[KSnr.]]=EK$7,Tbl.Kosten[[#This Row],[Totaal kosten]],"")</f>
        <v/>
      </c>
      <c r="EL149" s="160" t="str">
        <f>IF(Tbl.Kosten[[#This Row],[KSnr.]]=EL$7,Tbl.Kosten[[#This Row],[Totaal kosten]],"")</f>
        <v/>
      </c>
      <c r="EM149" s="160" t="str">
        <f>IF(Tbl.Kosten[[#This Row],[KSnr.]]=EM$7,Tbl.Kosten[[#This Row],[Totaal kosten]],"")</f>
        <v/>
      </c>
      <c r="EN149" s="160" t="str">
        <f>IF(Tbl.Kosten[[#This Row],[KSnr.]]=EN$7,Tbl.Kosten[[#This Row],[Totaal kosten]],"")</f>
        <v/>
      </c>
      <c r="EO149" s="160" t="str">
        <f>IF(Tbl.Kosten[[#This Row],[KSnr.]]=EO$7,Tbl.Kosten[[#This Row],[Totaal kosten]],"")</f>
        <v/>
      </c>
      <c r="EP149" s="160" t="str">
        <f>IF(Tbl.Kosten[[#This Row],[KSnr.]]=EP$7,Tbl.Kosten[[#This Row],[Totaal kosten]],"")</f>
        <v/>
      </c>
      <c r="EQ149" s="160" t="str">
        <f>IF(Tbl.Kosten[[#This Row],[KSnr.]]=EQ$7,Tbl.Kosten[[#This Row],[Totaal kosten]],"")</f>
        <v/>
      </c>
      <c r="ER149" s="154" t="str">
        <f>IFERROR(_xlfn.XLOOKUP(Tbl.Kosten[[#This Row],[Subsidieactiviteit]],Tbl.Subsidiehoogte[Subsidieactiviteit],Tbl.Subsidiehoogte[SAnr.],"",0,1),"")</f>
        <v/>
      </c>
      <c r="ES149" s="160" t="str">
        <f>IF(Tbl.Kosten[[#This Row],[Sanr.]]=ES$7,Tbl.Kosten[[#This Row],[Totaal kosten]],"")</f>
        <v/>
      </c>
      <c r="ET149" s="160" t="str">
        <f>IF(Tbl.Kosten[[#This Row],[Sanr.]]=ET$7,Tbl.Kosten[[#This Row],[Totaal kosten]],"")</f>
        <v/>
      </c>
      <c r="EU149" s="160" t="str">
        <f>IF(Tbl.Kosten[[#This Row],[Sanr.]]=EU$7,Tbl.Kosten[[#This Row],[Totaal kosten]],"")</f>
        <v/>
      </c>
      <c r="EV149" s="160" t="str">
        <f>IF(Tbl.Kosten[[#This Row],[Sanr.]]=EV$7,Tbl.Kosten[[#This Row],[Totaal kosten]],"")</f>
        <v/>
      </c>
      <c r="EW149" s="160" t="str">
        <f>IF(Tbl.Kosten[[#This Row],[Sanr.]]=EW$7,Tbl.Kosten[[#This Row],[Totaal kosten]],"")</f>
        <v/>
      </c>
      <c r="EX149" s="160" t="str">
        <f>IF(Tbl.Kosten[[#This Row],[Sanr.]]=EX$7,Tbl.Kosten[[#This Row],[Totaal kosten]],"")</f>
        <v/>
      </c>
      <c r="EY149" s="160" t="str">
        <f>IF(Tbl.Kosten[[#This Row],[Sanr.]]=EY$7,Tbl.Kosten[[#This Row],[Totaal kosten]],"")</f>
        <v/>
      </c>
      <c r="EZ149" s="160" t="str">
        <f>IF(Tbl.Kosten[[#This Row],[Sanr.]]=EZ$7,Tbl.Kosten[[#This Row],[Totaal kosten]],"")</f>
        <v/>
      </c>
      <c r="FA149" s="160" t="str">
        <f>IF(Tbl.Kosten[[#This Row],[Sanr.]]=FA$7,Tbl.Kosten[[#This Row],[Totaal kosten]],"")</f>
        <v/>
      </c>
      <c r="FB149" s="160" t="str">
        <f>IF(Tbl.Kosten[[#This Row],[Sanr.]]=FB$7,Tbl.Kosten[[#This Row],[Totaal kosten]],"")</f>
        <v/>
      </c>
      <c r="FC149" s="160" t="str">
        <f>IF(Tbl.Kosten[[#This Row],[Sanr.]]=FC$7,Tbl.Kosten[[#This Row],[Totaal kosten]],"")</f>
        <v/>
      </c>
      <c r="FD149" s="160" t="str">
        <f>IF(Tbl.Kosten[[#This Row],[Sanr.]]=FD$7,Tbl.Kosten[[#This Row],[Totaal kosten]],"")</f>
        <v/>
      </c>
      <c r="FE149" s="160" t="str">
        <f>IF(Tbl.Kosten[[#This Row],[Sanr.]]=FE$7,Tbl.Kosten[[#This Row],[Totaal kosten]],"")</f>
        <v/>
      </c>
      <c r="FF149" s="160" t="str">
        <f>IF(Tbl.Kosten[[#This Row],[Sanr.]]=FF$7,Tbl.Kosten[[#This Row],[Totaal kosten]],"")</f>
        <v/>
      </c>
      <c r="FG149" s="160" t="str">
        <f>IF(Tbl.Kosten[[#This Row],[Sanr.]]=FG$7,Tbl.Kosten[[#This Row],[Totaal kosten]],"")</f>
        <v/>
      </c>
      <c r="FH149" s="160" t="str">
        <f>IF(Tbl.Kosten[[#This Row],[Sanr.]]=FH$7,Tbl.Kosten[[#This Row],[Totaal kosten]],"")</f>
        <v/>
      </c>
      <c r="FI149" s="160" t="str">
        <f>IF(Tbl.Kosten[[#This Row],[Sanr.]]=FI$7,Tbl.Kosten[[#This Row],[Totaal kosten]],"")</f>
        <v/>
      </c>
      <c r="FJ149" s="160" t="str">
        <f>IF(Tbl.Kosten[[#This Row],[Sanr.]]=FJ$7,Tbl.Kosten[[#This Row],[Totaal kosten]],"")</f>
        <v/>
      </c>
      <c r="FK149" s="160" t="str">
        <f>IF(Tbl.Kosten[[#This Row],[Sanr.]]=FK$7,Tbl.Kosten[[#This Row],[Totaal kosten]],"")</f>
        <v/>
      </c>
      <c r="FL149" s="160" t="str">
        <f>IF(Tbl.Kosten[[#This Row],[Sanr.]]=FL$7,Tbl.Kosten[[#This Row],[Totaal kosten]],"")</f>
        <v/>
      </c>
      <c r="FM149" s="160" t="str">
        <f>IF(Tbl.Kosten[[#This Row],[Sanr.]]=FM$7,Tbl.Kosten[[#This Row],[Totaal kosten]],"")</f>
        <v/>
      </c>
      <c r="FN149" s="160" t="str">
        <f>IF(Tbl.Kosten[[#This Row],[Sanr.]]=FN$7,Tbl.Kosten[[#This Row],[Totaal kosten]],"")</f>
        <v/>
      </c>
      <c r="FO149" s="160" t="str">
        <f>IF(Tbl.Kosten[[#This Row],[Sanr.]]=FO$7,Tbl.Kosten[[#This Row],[Totaal kosten]],"")</f>
        <v/>
      </c>
      <c r="FP149" s="160" t="str">
        <f>IF(Tbl.Kosten[[#This Row],[Sanr.]]=FP$7,Tbl.Kosten[[#This Row],[Totaal kosten]],"")</f>
        <v/>
      </c>
      <c r="FQ149" s="160" t="str">
        <f>IF(Tbl.Kosten[[#This Row],[Sanr.]]=FQ$7,Tbl.Kosten[[#This Row],[Totaal kosten]],"")</f>
        <v/>
      </c>
      <c r="FR149" s="160" t="str">
        <f>IF(Tbl.Kosten[[#This Row],[Sanr.]]=FR$7,Tbl.Kosten[[#This Row],[Totaal kosten]],"")</f>
        <v/>
      </c>
      <c r="FS149" s="160" t="str">
        <f>IF(Tbl.Kosten[[#This Row],[Sanr.]]=FS$7,Tbl.Kosten[[#This Row],[Totaal kosten]],"")</f>
        <v/>
      </c>
      <c r="FT149" s="160" t="str">
        <f>IF(Tbl.Kosten[[#This Row],[Sanr.]]=FT$7,Tbl.Kosten[[#This Row],[Totaal kosten]],"")</f>
        <v/>
      </c>
      <c r="FU149" s="160" t="str">
        <f>IF(Tbl.Kosten[[#This Row],[Sanr.]]=FU$7,Tbl.Kosten[[#This Row],[Totaal kosten]],"")</f>
        <v/>
      </c>
      <c r="FV149" s="160" t="str">
        <f>IF(Tbl.Kosten[[#This Row],[Sanr.]]=FV$7,Tbl.Kosten[[#This Row],[Totaal kosten]],"")</f>
        <v/>
      </c>
      <c r="FW149" s="160" t="str">
        <f>IFERROR(_xlfn.XLOOKUP(Tbl.Kosten[[#This Row],[Activiteitencode]],Tbl.Activiteiten[Activiteitcode],Tbl.Activiteiten[Anr.],"",0,1),"")</f>
        <v/>
      </c>
      <c r="FX149" s="181" t="str">
        <f>_xlfn.CONCAT(Tbl.Kosten[[#This Row],[Pnr.]],Tbl.Kosten[[#This Row],[Sanr.]])</f>
        <v>P1</v>
      </c>
      <c r="FY149" s="160">
        <f>Tbl.Kosten[[#This Row],[Totaal kosten]]-Tbl.Kosten[[#This Row],[Subsidie]]</f>
        <v>0</v>
      </c>
      <c r="FZ149" s="160">
        <f>IF(Tbl.Kosten[[#This Row],[Pnr.]]=FZ$7,Tbl.Kosten[[#This Row],[Te financieren]],"")</f>
        <v>0</v>
      </c>
      <c r="GA149" s="160" t="str">
        <f>IF(Tbl.Kosten[[#This Row],[Pnr.]]=GA$7,Tbl.Kosten[[#This Row],[Te financieren]],"")</f>
        <v/>
      </c>
      <c r="GB149" s="160" t="str">
        <f>IF(Tbl.Kosten[[#This Row],[Pnr.]]=GB$7,Tbl.Kosten[[#This Row],[Te financieren]],"")</f>
        <v/>
      </c>
      <c r="GC149" s="160" t="str">
        <f>IF(Tbl.Kosten[[#This Row],[Pnr.]]=GC$7,Tbl.Kosten[[#This Row],[Te financieren]],"")</f>
        <v/>
      </c>
      <c r="GD149" s="160" t="str">
        <f>IF(Tbl.Kosten[[#This Row],[Pnr.]]=GD$7,Tbl.Kosten[[#This Row],[Te financieren]],"")</f>
        <v/>
      </c>
      <c r="GE149" s="160" t="str">
        <f>IF(Tbl.Kosten[[#This Row],[Pnr.]]=GE$7,Tbl.Kosten[[#This Row],[Te financieren]],"")</f>
        <v/>
      </c>
      <c r="GF149" s="160" t="str">
        <f>IF(Tbl.Kosten[[#This Row],[Pnr.]]=GF$7,Tbl.Kosten[[#This Row],[Te financieren]],"")</f>
        <v/>
      </c>
      <c r="GG149" s="160" t="str">
        <f>IF(Tbl.Kosten[[#This Row],[Pnr.]]=GG$7,Tbl.Kosten[[#This Row],[Te financieren]],"")</f>
        <v/>
      </c>
      <c r="GH149" s="160" t="str">
        <f>IF(Tbl.Kosten[[#This Row],[Pnr.]]=GH$7,Tbl.Kosten[[#This Row],[Te financieren]],"")</f>
        <v/>
      </c>
      <c r="GI149" s="160" t="str">
        <f>IF(Tbl.Kosten[[#This Row],[Pnr.]]=GI$7,Tbl.Kosten[[#This Row],[Te financieren]],"")</f>
        <v/>
      </c>
      <c r="GJ149" s="160" t="str">
        <f>IF(Tbl.Kosten[[#This Row],[Pnr.]]=GJ$7,Tbl.Kosten[[#This Row],[Te financieren]],"")</f>
        <v/>
      </c>
      <c r="GK149" s="160" t="str">
        <f>IF(Tbl.Kosten[[#This Row],[Pnr.]]=GK$7,Tbl.Kosten[[#This Row],[Te financieren]],"")</f>
        <v/>
      </c>
      <c r="GL149" s="160" t="str">
        <f>IF(Tbl.Kosten[[#This Row],[Pnr.]]=GL$7,Tbl.Kosten[[#This Row],[Te financieren]],"")</f>
        <v/>
      </c>
      <c r="GM149" s="160" t="str">
        <f>IF(Tbl.Kosten[[#This Row],[Pnr.]]=GM$7,Tbl.Kosten[[#This Row],[Te financieren]],"")</f>
        <v/>
      </c>
      <c r="GN149" s="160" t="str">
        <f>IF(Tbl.Kosten[[#This Row],[Pnr.]]=GN$7,Tbl.Kosten[[#This Row],[Te financieren]],"")</f>
        <v/>
      </c>
      <c r="GO149" s="160" t="str">
        <f>IF(Tbl.Kosten[[#This Row],[Pnr.]]=GO$7,Tbl.Kosten[[#This Row],[Te financieren]],"")</f>
        <v/>
      </c>
      <c r="GP149" s="160" t="str">
        <f>IF(Tbl.Kosten[[#This Row],[Pnr.]]=GP$7,Tbl.Kosten[[#This Row],[Te financieren]],"")</f>
        <v/>
      </c>
      <c r="GQ149" s="160" t="str">
        <f>IF(Tbl.Kosten[[#This Row],[Pnr.]]=GQ$7,Tbl.Kosten[[#This Row],[Te financieren]],"")</f>
        <v/>
      </c>
      <c r="GR149" s="160" t="str">
        <f>IF(Tbl.Kosten[[#This Row],[Pnr.]]=GR$7,Tbl.Kosten[[#This Row],[Te financieren]],"")</f>
        <v/>
      </c>
      <c r="GS149" s="160" t="str">
        <f>IF(Tbl.Kosten[[#This Row],[Pnr.]]=GS$7,Tbl.Kosten[[#This Row],[Te financieren]],"")</f>
        <v/>
      </c>
      <c r="GT149" s="160" t="str">
        <f>IF(Tbl.Kosten[[#This Row],[Pnr.]]=GT$7,Tbl.Kosten[[#This Row],[Te financieren]],"")</f>
        <v/>
      </c>
      <c r="GU149" s="160" t="str">
        <f>IF(Tbl.Kosten[[#This Row],[Pnr.]]=GU$7,Tbl.Kosten[[#This Row],[Te financieren]],"")</f>
        <v/>
      </c>
      <c r="GV149" s="160" t="str">
        <f>IF(Tbl.Kosten[[#This Row],[Pnr.]]=GV$7,Tbl.Kosten[[#This Row],[Te financieren]],"")</f>
        <v/>
      </c>
      <c r="GW149" s="160" t="str">
        <f>IF(Tbl.Kosten[[#This Row],[Pnr.]]=GW$7,Tbl.Kosten[[#This Row],[Te financieren]],"")</f>
        <v/>
      </c>
      <c r="GX149" s="160" t="str">
        <f>IF(Tbl.Kosten[[#This Row],[Pnr.]]=GX$7,Tbl.Kosten[[#This Row],[Te financieren]],"")</f>
        <v/>
      </c>
      <c r="GY149" s="160" t="str">
        <f>IF(Tbl.Kosten[[#This Row],[Pnr.]]=GY$7,Tbl.Kosten[[#This Row],[Te financieren]],"")</f>
        <v/>
      </c>
      <c r="GZ149" s="160" t="str">
        <f>IF(Tbl.Kosten[[#This Row],[Pnr.]]=GZ$7,Tbl.Kosten[[#This Row],[Te financieren]],"")</f>
        <v/>
      </c>
      <c r="HA149" s="160" t="str">
        <f>IF(Tbl.Kosten[[#This Row],[Pnr.]]=HA$7,Tbl.Kosten[[#This Row],[Te financieren]],"")</f>
        <v/>
      </c>
      <c r="HB149" s="160" t="str">
        <f>IF(Tbl.Kosten[[#This Row],[Pnr.]]=HB$7,Tbl.Kosten[[#This Row],[Te financieren]],"")</f>
        <v/>
      </c>
      <c r="HC149" s="160" t="str">
        <f>IF(Tbl.Kosten[[#This Row],[Pnr.]]=HC$7,Tbl.Kosten[[#This Row],[Te financieren]],"")</f>
        <v/>
      </c>
      <c r="HD149" s="160" t="str">
        <f>IF(Tbl.Kosten[[#This Row],[Pnr.]]=HD$7,Tbl.Kosten[[#This Row],[Te financieren]],"")</f>
        <v/>
      </c>
      <c r="HE149" s="160" t="str">
        <f>IF(Tbl.Kosten[[#This Row],[Pnr.]]=HE$7,Tbl.Kosten[[#This Row],[Te financieren]],"")</f>
        <v/>
      </c>
      <c r="HF149" s="160" t="str">
        <f>IF(Tbl.Kosten[[#This Row],[Pnr.]]=HF$7,Tbl.Kosten[[#This Row],[Te financieren]],"")</f>
        <v/>
      </c>
      <c r="HG149" s="160" t="str">
        <f>IF(Tbl.Kosten[[#This Row],[Pnr.]]=HG$7,Tbl.Kosten[[#This Row],[Te financieren]],"")</f>
        <v/>
      </c>
      <c r="HH149" s="160" t="str">
        <f>IF(Tbl.Kosten[[#This Row],[Pnr.]]=HH$7,Tbl.Kosten[[#This Row],[Te financieren]],"")</f>
        <v/>
      </c>
      <c r="HI149" s="160" t="str">
        <f>IF(Tbl.Kosten[[#This Row],[Pnr.]]=HI$7,Tbl.Kosten[[#This Row],[Te financieren]],"")</f>
        <v/>
      </c>
      <c r="HJ149" s="160" t="str">
        <f>IF(Tbl.Kosten[[#This Row],[Pnr.]]=HJ$7,Tbl.Kosten[[#This Row],[Te financieren]],"")</f>
        <v/>
      </c>
      <c r="HK149" s="160" t="str">
        <f>IF(Tbl.Kosten[[#This Row],[Pnr.]]=HK$7,Tbl.Kosten[[#This Row],[Te financieren]],"")</f>
        <v/>
      </c>
      <c r="HL149" s="160" t="str">
        <f>IF(Tbl.Kosten[[#This Row],[Pnr.]]=HL$7,Tbl.Kosten[[#This Row],[Te financieren]],"")</f>
        <v/>
      </c>
      <c r="HM149" s="160" t="str">
        <f>IF(Tbl.Kosten[[#This Row],[Pnr.]]=HM$7,Tbl.Kosten[[#This Row],[Te financieren]],"")</f>
        <v/>
      </c>
      <c r="HN149" s="160" t="str">
        <f>IF(Tbl.Kosten[[#This Row],[Pnr.]]=HN$7,Tbl.Kosten[[#This Row],[Te financieren]],"")</f>
        <v/>
      </c>
      <c r="HO149" s="160" t="str">
        <f>IF(Tbl.Kosten[[#This Row],[Pnr.]]=HO$7,Tbl.Kosten[[#This Row],[Te financieren]],"")</f>
        <v/>
      </c>
      <c r="HP149" s="160" t="str">
        <f>IF(Tbl.Kosten[[#This Row],[Pnr.]]=HP$7,Tbl.Kosten[[#This Row],[Te financieren]],"")</f>
        <v/>
      </c>
      <c r="HQ149" s="160" t="str">
        <f>IF(Tbl.Kosten[[#This Row],[Pnr.]]=HQ$7,Tbl.Kosten[[#This Row],[Te financieren]],"")</f>
        <v/>
      </c>
      <c r="HR149" s="160" t="str">
        <f>IF(Tbl.Kosten[[#This Row],[Pnr.]]=HR$7,Tbl.Kosten[[#This Row],[Te financieren]],"")</f>
        <v/>
      </c>
      <c r="HS149" s="160" t="str">
        <f>IF(Tbl.Kosten[[#This Row],[Pnr.]]=HS$7,Tbl.Kosten[[#This Row],[Te financieren]],"")</f>
        <v/>
      </c>
      <c r="HT149" s="160" t="str">
        <f>IF(Tbl.Kosten[[#This Row],[Pnr.]]=HT$7,Tbl.Kosten[[#This Row],[Te financieren]],"")</f>
        <v/>
      </c>
      <c r="HU149" s="160" t="str">
        <f>IF(Tbl.Kosten[[#This Row],[Pnr.]]=HU$7,Tbl.Kosten[[#This Row],[Te financieren]],"")</f>
        <v/>
      </c>
      <c r="HV149" s="160" t="str">
        <f>IF(Tbl.Kosten[[#This Row],[Pnr.]]=HV$7,Tbl.Kosten[[#This Row],[Te financieren]],"")</f>
        <v/>
      </c>
      <c r="HW149" s="160" t="str">
        <f>IF(Tbl.Kosten[[#This Row],[Pnr.]]=HW$7,Tbl.Kosten[[#This Row],[Te financieren]],"")</f>
        <v/>
      </c>
    </row>
    <row r="150" spans="2:231" x14ac:dyDescent="0.3">
      <c r="B150" s="144"/>
      <c r="C150" s="147"/>
      <c r="D150" s="146"/>
      <c r="E150" s="147"/>
      <c r="F150" s="145"/>
      <c r="G150" s="11" t="str">
        <f>IF(Tbl.Kosten[[#This Row],[Medewerker e/o 
functie]]&lt;&gt;"",_xlfn.XLOOKUP(Tbl.Kosten[[#This Row],[Medewerker e/o 
functie]],Tbl.Uurtarief[Medewerker en/of functie],Tbl.Uurtarief[Uurtarief],"",0,1),"")</f>
        <v/>
      </c>
      <c r="H150" s="121">
        <f>IFERROR(Tbl.Kosten[[#This Row],[Uren]]*Tbl.Kosten[[#This Row],[Uurtarief]],0)</f>
        <v>0</v>
      </c>
      <c r="I150" s="119" t="str">
        <f>IF(Tbl.Kosten[[#This Row],[Subtotaal uren]]&lt;&gt;0,_xlfn.XLOOKUP(Tbl.Kosten[[#This Row],[Medewerker e/o 
functie]],Tbl.Uurtarief[Medewerker en/of functie],Tbl.Uurtarief[Kostensoort arbeid],"",0,1),"")</f>
        <v/>
      </c>
      <c r="J150" s="147"/>
      <c r="K150" s="145"/>
      <c r="L150" s="149" t="str">
        <f>IF(Tbl.Kosten[[#This Row],[Activum]]&lt;&gt;"",_xlfn.XLOOKUP(Tbl.Kosten[[#This Row],[Activum]],Tbl.Afschrijvingskosten[Activum],Tbl.Afschrijvingskosten[Tarief per afschrijvings-eenheid],"",0,1),"")</f>
        <v/>
      </c>
      <c r="M150" s="122">
        <f>IFERROR(Tbl.Kosten[[#This Row],[Een-
heden]]*Tbl.Kosten[[#This Row],[Afschrijvings-
tarief]],0)</f>
        <v>0</v>
      </c>
      <c r="N150" s="122" t="str">
        <f>IF(Tbl.Kosten[[#This Row],[Subtotaal afschrijving]]&lt;&gt;0,Lijsten!A148,"")</f>
        <v/>
      </c>
      <c r="O150" s="150"/>
      <c r="P150" s="145"/>
      <c r="Q150" s="148"/>
      <c r="R150" s="122">
        <f>IFERROR(Tbl.Kosten[[#This Row],[Aantal]]*Tbl.Kosten[[#This Row],[Tarief]],0)</f>
        <v>0</v>
      </c>
      <c r="S150" s="8">
        <f>IFERROR(Tbl.Kosten[[#This Row],[Subtotaal overige kosten]]+Tbl.Kosten[[#This Row],[Subtotaal uren]]+Tbl.Kosten[[#This Row],[Subtotaal afschrijving]],0)</f>
        <v>0</v>
      </c>
      <c r="T150" s="8">
        <f>IFERROR(Tbl.Kosten[[#This Row],[Totaal kosten]]*Tbl.Kosten[[#This Row],[Subsidie%]],0)</f>
        <v>0</v>
      </c>
      <c r="U150" s="4" t="str" cm="1">
        <f t="array" ref="U150">IFERROR(_xlfn.IFS(Tbl.Kosten[[#This Row],[Subtotaal uren]]&lt;&gt;0,Tbl.Kosten[[#This Row],[Kostensoort arbeid]],Tbl.Kosten[[#This Row],[Subtotaal afschrijving]]&lt;&gt;0,Tbl.Kosten[[#This Row],[Kostensoort afschrijving]],Tbl.Kosten[[#This Row],[Subtotaal overige kosten]]&lt;&gt;0,Tbl.Kosten[[#This Row],[Kostensoort overig]]),"")</f>
        <v/>
      </c>
      <c r="V150" s="4" t="str">
        <f>IFERROR(_xlfn.XLOOKUP(Tbl.Kosten[[#This Row],[Activiteitencode]],Tbl.Activiteiten[Activiteitcode],Tbl.Activiteiten[Werkpakketcode],"",0,1),"")</f>
        <v/>
      </c>
      <c r="W150" s="4" t="str">
        <f>IFERROR(_xlfn.XLOOKUP(Tbl.Kosten[[#This Row],[Werkpakketcode]],Tbl.Werkpakketten[Werkpakketcode],Tbl.Werkpakketten[Subsidiabele activiteit],"",0,1),"")</f>
        <v/>
      </c>
      <c r="X150" s="12">
        <f>IFERROR(_xlfn.XLOOKUP(Tbl.Kosten[[#This Row],[Sanr.]],Tbl.Subsidiehoogte[SAnr.],Tbl.Subsidiehoogte[Sub. Percentage],0,0,1),0)</f>
        <v>0</v>
      </c>
      <c r="Y150" s="154" t="str">
        <f>IFERROR(_xlfn.XLOOKUP(Tbl.Kosten[[#This Row],[Partnercode]],Tbl.Projectpartners[Partnercode],Tbl.Projectpartners[PNr.],"",0,1),"")</f>
        <v>P1</v>
      </c>
      <c r="Z150" s="158">
        <f>IF(Tbl.Kosten[[#This Row],[Pnr.]]=Z$7,Tbl.Kosten[[#This Row],[Totaal kosten]],"")</f>
        <v>0</v>
      </c>
      <c r="AA150" s="158" t="str">
        <f>IF(Tbl.Kosten[[#This Row],[Pnr.]]=AA$7,Tbl.Kosten[[#This Row],[Totaal kosten]],"")</f>
        <v/>
      </c>
      <c r="AB150" s="158" t="str">
        <f>IF(Tbl.Kosten[[#This Row],[Pnr.]]=AB$7,Tbl.Kosten[[#This Row],[Totaal kosten]],"")</f>
        <v/>
      </c>
      <c r="AC150" s="158" t="str">
        <f>IF(Tbl.Kosten[[#This Row],[Pnr.]]=AC$7,Tbl.Kosten[[#This Row],[Totaal kosten]],"")</f>
        <v/>
      </c>
      <c r="AD150" s="158" t="str">
        <f>IF(Tbl.Kosten[[#This Row],[Pnr.]]=AD$7,Tbl.Kosten[[#This Row],[Totaal kosten]],"")</f>
        <v/>
      </c>
      <c r="AE150" s="158" t="str">
        <f>IF(Tbl.Kosten[[#This Row],[Pnr.]]=AE$7,Tbl.Kosten[[#This Row],[Totaal kosten]],"")</f>
        <v/>
      </c>
      <c r="AF150" s="158" t="str">
        <f>IF(Tbl.Kosten[[#This Row],[Pnr.]]=AF$7,Tbl.Kosten[[#This Row],[Totaal kosten]],"")</f>
        <v/>
      </c>
      <c r="AG150" s="158" t="str">
        <f>IF(Tbl.Kosten[[#This Row],[Pnr.]]=AG$7,Tbl.Kosten[[#This Row],[Totaal kosten]],"")</f>
        <v/>
      </c>
      <c r="AH150" s="158" t="str">
        <f>IF(Tbl.Kosten[[#This Row],[Pnr.]]=AH$7,Tbl.Kosten[[#This Row],[Totaal kosten]],"")</f>
        <v/>
      </c>
      <c r="AI150" s="158" t="str">
        <f>IF(Tbl.Kosten[[#This Row],[Pnr.]]=AI$7,Tbl.Kosten[[#This Row],[Totaal kosten]],"")</f>
        <v/>
      </c>
      <c r="AJ150" s="158" t="str">
        <f>IF(Tbl.Kosten[[#This Row],[Pnr.]]=AJ$7,Tbl.Kosten[[#This Row],[Totaal kosten]],"")</f>
        <v/>
      </c>
      <c r="AK150" s="158" t="str">
        <f>IF(Tbl.Kosten[[#This Row],[Pnr.]]=AK$7,Tbl.Kosten[[#This Row],[Totaal kosten]],"")</f>
        <v/>
      </c>
      <c r="AL150" s="158" t="str">
        <f>IF(Tbl.Kosten[[#This Row],[Pnr.]]=AL$7,Tbl.Kosten[[#This Row],[Totaal kosten]],"")</f>
        <v/>
      </c>
      <c r="AM150" s="158" t="str">
        <f>IF(Tbl.Kosten[[#This Row],[Pnr.]]=AM$7,Tbl.Kosten[[#This Row],[Totaal kosten]],"")</f>
        <v/>
      </c>
      <c r="AN150" s="158" t="str">
        <f>IF(Tbl.Kosten[[#This Row],[Pnr.]]=AN$7,Tbl.Kosten[[#This Row],[Totaal kosten]],"")</f>
        <v/>
      </c>
      <c r="AO150" s="158" t="str">
        <f>IF(Tbl.Kosten[[#This Row],[Pnr.]]=AO$7,Tbl.Kosten[[#This Row],[Totaal kosten]],"")</f>
        <v/>
      </c>
      <c r="AP150" s="158" t="str">
        <f>IF(Tbl.Kosten[[#This Row],[Pnr.]]=AP$7,Tbl.Kosten[[#This Row],[Totaal kosten]],"")</f>
        <v/>
      </c>
      <c r="AQ150" s="158" t="str">
        <f>IF(Tbl.Kosten[[#This Row],[Pnr.]]=AQ$7,Tbl.Kosten[[#This Row],[Totaal kosten]],"")</f>
        <v/>
      </c>
      <c r="AR150" s="158" t="str">
        <f>IF(Tbl.Kosten[[#This Row],[Pnr.]]=AR$7,Tbl.Kosten[[#This Row],[Totaal kosten]],"")</f>
        <v/>
      </c>
      <c r="AS150" s="158" t="str">
        <f>IF(Tbl.Kosten[[#This Row],[Pnr.]]=AS$7,Tbl.Kosten[[#This Row],[Totaal kosten]],"")</f>
        <v/>
      </c>
      <c r="AT150" s="158" t="str">
        <f>IF(Tbl.Kosten[[#This Row],[Pnr.]]=AT$7,Tbl.Kosten[[#This Row],[Totaal kosten]],"")</f>
        <v/>
      </c>
      <c r="AU150" s="158" t="str">
        <f>IF(Tbl.Kosten[[#This Row],[Pnr.]]=AU$7,Tbl.Kosten[[#This Row],[Totaal kosten]],"")</f>
        <v/>
      </c>
      <c r="AV150" s="158" t="str">
        <f>IF(Tbl.Kosten[[#This Row],[Pnr.]]=AV$7,Tbl.Kosten[[#This Row],[Totaal kosten]],"")</f>
        <v/>
      </c>
      <c r="AW150" s="158" t="str">
        <f>IF(Tbl.Kosten[[#This Row],[Pnr.]]=AW$7,Tbl.Kosten[[#This Row],[Totaal kosten]],"")</f>
        <v/>
      </c>
      <c r="AX150" s="158" t="str">
        <f>IF(Tbl.Kosten[[#This Row],[Pnr.]]=AX$7,Tbl.Kosten[[#This Row],[Totaal kosten]],"")</f>
        <v/>
      </c>
      <c r="AY150" s="158" t="str">
        <f>IF(Tbl.Kosten[[#This Row],[Pnr.]]=AY$7,Tbl.Kosten[[#This Row],[Totaal kosten]],"")</f>
        <v/>
      </c>
      <c r="AZ150" s="158" t="str">
        <f>IF(Tbl.Kosten[[#This Row],[Pnr.]]=AZ$7,Tbl.Kosten[[#This Row],[Totaal kosten]],"")</f>
        <v/>
      </c>
      <c r="BA150" s="158" t="str">
        <f>IF(Tbl.Kosten[[#This Row],[Pnr.]]=BA$7,Tbl.Kosten[[#This Row],[Totaal kosten]],"")</f>
        <v/>
      </c>
      <c r="BB150" s="158" t="str">
        <f>IF(Tbl.Kosten[[#This Row],[Pnr.]]=BB$7,Tbl.Kosten[[#This Row],[Totaal kosten]],"")</f>
        <v/>
      </c>
      <c r="BC150" s="158" t="str">
        <f>IF(Tbl.Kosten[[#This Row],[Pnr.]]=BC$7,Tbl.Kosten[[#This Row],[Totaal kosten]],"")</f>
        <v/>
      </c>
      <c r="BD150" s="158" t="str">
        <f>IF(Tbl.Kosten[[#This Row],[Pnr.]]=BD$7,Tbl.Kosten[[#This Row],[Totaal kosten]],"")</f>
        <v/>
      </c>
      <c r="BE150" s="158" t="str">
        <f>IF(Tbl.Kosten[[#This Row],[Pnr.]]=BE$7,Tbl.Kosten[[#This Row],[Totaal kosten]],"")</f>
        <v/>
      </c>
      <c r="BF150" s="158" t="str">
        <f>IF(Tbl.Kosten[[#This Row],[Pnr.]]=BF$7,Tbl.Kosten[[#This Row],[Totaal kosten]],"")</f>
        <v/>
      </c>
      <c r="BG150" s="158" t="str">
        <f>IF(Tbl.Kosten[[#This Row],[Pnr.]]=BG$7,Tbl.Kosten[[#This Row],[Totaal kosten]],"")</f>
        <v/>
      </c>
      <c r="BH150" s="158" t="str">
        <f>IF(Tbl.Kosten[[#This Row],[Pnr.]]=BH$7,Tbl.Kosten[[#This Row],[Totaal kosten]],"")</f>
        <v/>
      </c>
      <c r="BI150" s="158" t="str">
        <f>IF(Tbl.Kosten[[#This Row],[Pnr.]]=BI$7,Tbl.Kosten[[#This Row],[Totaal kosten]],"")</f>
        <v/>
      </c>
      <c r="BJ150" s="158" t="str">
        <f>IF(Tbl.Kosten[[#This Row],[Pnr.]]=BJ$7,Tbl.Kosten[[#This Row],[Totaal kosten]],"")</f>
        <v/>
      </c>
      <c r="BK150" s="158" t="str">
        <f>IF(Tbl.Kosten[[#This Row],[Pnr.]]=BK$7,Tbl.Kosten[[#This Row],[Totaal kosten]],"")</f>
        <v/>
      </c>
      <c r="BL150" s="158" t="str">
        <f>IF(Tbl.Kosten[[#This Row],[Pnr.]]=BL$7,Tbl.Kosten[[#This Row],[Totaal kosten]],"")</f>
        <v/>
      </c>
      <c r="BM150" s="158" t="str">
        <f>IF(Tbl.Kosten[[#This Row],[Pnr.]]=BM$7,Tbl.Kosten[[#This Row],[Totaal kosten]],"")</f>
        <v/>
      </c>
      <c r="BN150" s="158" t="str">
        <f>IF(Tbl.Kosten[[#This Row],[Pnr.]]=BN$7,Tbl.Kosten[[#This Row],[Totaal kosten]],"")</f>
        <v/>
      </c>
      <c r="BO150" s="158" t="str">
        <f>IF(Tbl.Kosten[[#This Row],[Pnr.]]=BO$7,Tbl.Kosten[[#This Row],[Totaal kosten]],"")</f>
        <v/>
      </c>
      <c r="BP150" s="158" t="str">
        <f>IF(Tbl.Kosten[[#This Row],[Pnr.]]=BP$7,Tbl.Kosten[[#This Row],[Totaal kosten]],"")</f>
        <v/>
      </c>
      <c r="BQ150" s="158" t="str">
        <f>IF(Tbl.Kosten[[#This Row],[Pnr.]]=BQ$7,Tbl.Kosten[[#This Row],[Totaal kosten]],"")</f>
        <v/>
      </c>
      <c r="BR150" s="158" t="str">
        <f>IF(Tbl.Kosten[[#This Row],[Pnr.]]=BR$7,Tbl.Kosten[[#This Row],[Totaal kosten]],"")</f>
        <v/>
      </c>
      <c r="BS150" s="158" t="str">
        <f>IF(Tbl.Kosten[[#This Row],[Pnr.]]=BS$7,Tbl.Kosten[[#This Row],[Totaal kosten]],"")</f>
        <v/>
      </c>
      <c r="BT150" s="158" t="str">
        <f>IF(Tbl.Kosten[[#This Row],[Pnr.]]=BT$7,Tbl.Kosten[[#This Row],[Totaal kosten]],"")</f>
        <v/>
      </c>
      <c r="BU150" s="158" t="str">
        <f>IF(Tbl.Kosten[[#This Row],[Pnr.]]=BU$7,Tbl.Kosten[[#This Row],[Totaal kosten]],"")</f>
        <v/>
      </c>
      <c r="BV150" s="158" t="str">
        <f>IF(Tbl.Kosten[[#This Row],[Pnr.]]=BV$7,Tbl.Kosten[[#This Row],[Totaal kosten]],"")</f>
        <v/>
      </c>
      <c r="BW150" s="158" t="str">
        <f>IF(Tbl.Kosten[[#This Row],[Pnr.]]=BW$7,Tbl.Kosten[[#This Row],[Totaal kosten]],"")</f>
        <v/>
      </c>
      <c r="BX150" s="158" t="str">
        <f>IFERROR(_xlfn.XLOOKUP(Tbl.Kosten[[#This Row],[Werkpakketcode]],Tbl.Werkpakketten[Werkpakketcode],Tbl.Werkpakketten[WPnr.],"",0,1),"")</f>
        <v/>
      </c>
      <c r="BY150" s="158" t="str">
        <f>IF(Tbl.Kosten[[#This Row],[WPnr.]]=BY$7,Tbl.Kosten[[#This Row],[Totaal kosten]],"")</f>
        <v/>
      </c>
      <c r="BZ150" s="158" t="str">
        <f>IF(Tbl.Kosten[[#This Row],[WPnr.]]=BZ$7,Tbl.Kosten[[#This Row],[Totaal kosten]],"")</f>
        <v/>
      </c>
      <c r="CA150" s="158" t="str">
        <f>IF(Tbl.Kosten[[#This Row],[WPnr.]]=CA$7,Tbl.Kosten[[#This Row],[Totaal kosten]],"")</f>
        <v/>
      </c>
      <c r="CB150" s="158" t="str">
        <f>IF(Tbl.Kosten[[#This Row],[WPnr.]]=CB$7,Tbl.Kosten[[#This Row],[Totaal kosten]],"")</f>
        <v/>
      </c>
      <c r="CC150" s="158" t="str">
        <f>IF(Tbl.Kosten[[#This Row],[WPnr.]]=CC$7,Tbl.Kosten[[#This Row],[Totaal kosten]],"")</f>
        <v/>
      </c>
      <c r="CD150" s="158" t="str">
        <f>IF(Tbl.Kosten[[#This Row],[WPnr.]]=CD$7,Tbl.Kosten[[#This Row],[Totaal kosten]],"")</f>
        <v/>
      </c>
      <c r="CE150" s="158" t="str">
        <f>IF(Tbl.Kosten[[#This Row],[WPnr.]]=CE$7,Tbl.Kosten[[#This Row],[Totaal kosten]],"")</f>
        <v/>
      </c>
      <c r="CF150" s="158" t="str">
        <f>IF(Tbl.Kosten[[#This Row],[WPnr.]]=CF$7,Tbl.Kosten[[#This Row],[Totaal kosten]],"")</f>
        <v/>
      </c>
      <c r="CG150" s="158" t="str">
        <f>IF(Tbl.Kosten[[#This Row],[WPnr.]]=CG$7,Tbl.Kosten[[#This Row],[Totaal kosten]],"")</f>
        <v/>
      </c>
      <c r="CH150" s="158" t="str">
        <f>IF(Tbl.Kosten[[#This Row],[WPnr.]]=CH$7,Tbl.Kosten[[#This Row],[Totaal kosten]],"")</f>
        <v/>
      </c>
      <c r="CI150" s="158" t="str">
        <f>IF(Tbl.Kosten[[#This Row],[WPnr.]]=CI$7,Tbl.Kosten[[#This Row],[Totaal kosten]],"")</f>
        <v/>
      </c>
      <c r="CJ150" s="158" t="str">
        <f>IF(Tbl.Kosten[[#This Row],[WPnr.]]=CJ$7,Tbl.Kosten[[#This Row],[Totaal kosten]],"")</f>
        <v/>
      </c>
      <c r="CK150" s="158" t="str">
        <f>IF(Tbl.Kosten[[#This Row],[WPnr.]]=CK$7,Tbl.Kosten[[#This Row],[Totaal kosten]],"")</f>
        <v/>
      </c>
      <c r="CL150" s="158" t="str">
        <f>IF(Tbl.Kosten[[#This Row],[WPnr.]]=CL$7,Tbl.Kosten[[#This Row],[Totaal kosten]],"")</f>
        <v/>
      </c>
      <c r="CM150" s="158" t="str">
        <f>IF(Tbl.Kosten[[#This Row],[WPnr.]]=CM$7,Tbl.Kosten[[#This Row],[Totaal kosten]],"")</f>
        <v/>
      </c>
      <c r="CN150" s="158" t="str">
        <f>IF(Tbl.Kosten[[#This Row],[WPnr.]]=CN$7,Tbl.Kosten[[#This Row],[Totaal kosten]],"")</f>
        <v/>
      </c>
      <c r="CO150" s="158" t="str">
        <f>IF(Tbl.Kosten[[#This Row],[WPnr.]]=CO$7,Tbl.Kosten[[#This Row],[Totaal kosten]],"")</f>
        <v/>
      </c>
      <c r="CP150" s="158" t="str">
        <f>IF(Tbl.Kosten[[#This Row],[WPnr.]]=CP$7,Tbl.Kosten[[#This Row],[Totaal kosten]],"")</f>
        <v/>
      </c>
      <c r="CQ150" s="158" t="str">
        <f>IF(Tbl.Kosten[[#This Row],[WPnr.]]=CQ$7,Tbl.Kosten[[#This Row],[Totaal kosten]],"")</f>
        <v/>
      </c>
      <c r="CR150" s="158" t="str">
        <f>IF(Tbl.Kosten[[#This Row],[WPnr.]]=CR$7,Tbl.Kosten[[#This Row],[Totaal kosten]],"")</f>
        <v/>
      </c>
      <c r="CS150" s="158" t="str">
        <f>IF(Tbl.Kosten[[#This Row],[WPnr.]]=CS$7,Tbl.Kosten[[#This Row],[Totaal kosten]],"")</f>
        <v/>
      </c>
      <c r="CT150" s="158" t="str">
        <f>IF(Tbl.Kosten[[#This Row],[WPnr.]]=CT$7,Tbl.Kosten[[#This Row],[Totaal kosten]],"")</f>
        <v/>
      </c>
      <c r="CU150" s="158" t="str">
        <f>IF(Tbl.Kosten[[#This Row],[WPnr.]]=CU$7,Tbl.Kosten[[#This Row],[Totaal kosten]],"")</f>
        <v/>
      </c>
      <c r="CV150" s="158" t="str">
        <f>IF(Tbl.Kosten[[#This Row],[WPnr.]]=CV$7,Tbl.Kosten[[#This Row],[Totaal kosten]],"")</f>
        <v/>
      </c>
      <c r="CW150" s="158" t="str">
        <f>IF(Tbl.Kosten[[#This Row],[WPnr.]]=CW$7,Tbl.Kosten[[#This Row],[Totaal kosten]],"")</f>
        <v/>
      </c>
      <c r="CX150" s="158" t="str">
        <f>IF(Tbl.Kosten[[#This Row],[WPnr.]]=CX$7,Tbl.Kosten[[#This Row],[Totaal kosten]],"")</f>
        <v/>
      </c>
      <c r="CY150" s="158" t="str">
        <f>IF(Tbl.Kosten[[#This Row],[WPnr.]]=CY$7,Tbl.Kosten[[#This Row],[Totaal kosten]],"")</f>
        <v/>
      </c>
      <c r="CZ150" s="158" t="str">
        <f>IF(Tbl.Kosten[[#This Row],[WPnr.]]=CZ$7,Tbl.Kosten[[#This Row],[Totaal kosten]],"")</f>
        <v/>
      </c>
      <c r="DA150" s="158" t="str">
        <f>IF(Tbl.Kosten[[#This Row],[WPnr.]]=DA$7,Tbl.Kosten[[#This Row],[Totaal kosten]],"")</f>
        <v/>
      </c>
      <c r="DB150" s="158" t="str">
        <f>IF(Tbl.Kosten[[#This Row],[WPnr.]]=DB$7,Tbl.Kosten[[#This Row],[Totaal kosten]],"")</f>
        <v/>
      </c>
      <c r="DC150" s="158" t="str">
        <f>IF(Tbl.Kosten[[#This Row],[WPnr.]]=DC$7,Tbl.Kosten[[#This Row],[Totaal kosten]],"")</f>
        <v/>
      </c>
      <c r="DD150" s="158" t="str">
        <f>IF(Tbl.Kosten[[#This Row],[WPnr.]]=DD$7,Tbl.Kosten[[#This Row],[Totaal kosten]],"")</f>
        <v/>
      </c>
      <c r="DE150" s="158" t="str">
        <f>IF(Tbl.Kosten[[#This Row],[WPnr.]]=DE$7,Tbl.Kosten[[#This Row],[Totaal kosten]],"")</f>
        <v/>
      </c>
      <c r="DF150" s="158" t="str">
        <f>IF(Tbl.Kosten[[#This Row],[WPnr.]]=DF$7,Tbl.Kosten[[#This Row],[Totaal kosten]],"")</f>
        <v/>
      </c>
      <c r="DG150" s="158" t="str">
        <f>IF(Tbl.Kosten[[#This Row],[WPnr.]]=DG$7,Tbl.Kosten[[#This Row],[Totaal kosten]],"")</f>
        <v/>
      </c>
      <c r="DH150" s="158" t="str">
        <f>IF(Tbl.Kosten[[#This Row],[WPnr.]]=DH$7,Tbl.Kosten[[#This Row],[Totaal kosten]],"")</f>
        <v/>
      </c>
      <c r="DI150" s="158" t="str">
        <f>IF(Tbl.Kosten[[#This Row],[WPnr.]]=DI$7,Tbl.Kosten[[#This Row],[Totaal kosten]],"")</f>
        <v/>
      </c>
      <c r="DJ150" s="158" t="str">
        <f>IF(Tbl.Kosten[[#This Row],[WPnr.]]=DJ$7,Tbl.Kosten[[#This Row],[Totaal kosten]],"")</f>
        <v/>
      </c>
      <c r="DK150" s="158" t="str">
        <f>IF(Tbl.Kosten[[#This Row],[WPnr.]]=DK$7,Tbl.Kosten[[#This Row],[Totaal kosten]],"")</f>
        <v/>
      </c>
      <c r="DL150" s="158" t="str">
        <f>IF(Tbl.Kosten[[#This Row],[WPnr.]]=DL$7,Tbl.Kosten[[#This Row],[Totaal kosten]],"")</f>
        <v/>
      </c>
      <c r="DM150" s="158" t="str">
        <f>IF(Tbl.Kosten[[#This Row],[WPnr.]]=DM$7,Tbl.Kosten[[#This Row],[Totaal kosten]],"")</f>
        <v/>
      </c>
      <c r="DN150" s="158" t="str">
        <f>IF(Tbl.Kosten[[#This Row],[WPnr.]]=DN$7,Tbl.Kosten[[#This Row],[Totaal kosten]],"")</f>
        <v/>
      </c>
      <c r="DO150" s="158" t="str">
        <f>IF(Tbl.Kosten[[#This Row],[WPnr.]]=DO$7,Tbl.Kosten[[#This Row],[Totaal kosten]],"")</f>
        <v/>
      </c>
      <c r="DP150" s="158" t="str">
        <f>IF(Tbl.Kosten[[#This Row],[WPnr.]]=DP$7,Tbl.Kosten[[#This Row],[Totaal kosten]],"")</f>
        <v/>
      </c>
      <c r="DQ150" s="158" t="str">
        <f>IF(Tbl.Kosten[[#This Row],[WPnr.]]=DQ$7,Tbl.Kosten[[#This Row],[Totaal kosten]],"")</f>
        <v/>
      </c>
      <c r="DR150" s="158" t="str">
        <f>IF(Tbl.Kosten[[#This Row],[WPnr.]]=DR$7,Tbl.Kosten[[#This Row],[Totaal kosten]],"")</f>
        <v/>
      </c>
      <c r="DS150" s="158" t="str">
        <f>IF(Tbl.Kosten[[#This Row],[WPnr.]]=DS$7,Tbl.Kosten[[#This Row],[Totaal kosten]],"")</f>
        <v/>
      </c>
      <c r="DT150" s="158" t="str">
        <f>IF(Tbl.Kosten[[#This Row],[WPnr.]]=DT$7,Tbl.Kosten[[#This Row],[Totaal kosten]],"")</f>
        <v/>
      </c>
      <c r="DU150" s="158" t="str">
        <f>IF(Tbl.Kosten[[#This Row],[WPnr.]]=DU$7,Tbl.Kosten[[#This Row],[Totaal kosten]],"")</f>
        <v/>
      </c>
      <c r="DV150" s="158" t="str">
        <f>IF(Tbl.Kosten[[#This Row],[WPnr.]]=DV$7,Tbl.Kosten[[#This Row],[Totaal kosten]],"")</f>
        <v/>
      </c>
      <c r="DW150" s="160" t="str">
        <f>IFERROR(_xlfn.XLOOKUP(Tbl.Kosten[[#This Row],[Kostensoort]],Tbl.Kostensoorten[Kostensoorten],Tbl.Kostensoorten[KSnr.],"",0,1),"")</f>
        <v/>
      </c>
      <c r="DX150" s="160" t="str">
        <f>IF(Tbl.Kosten[[#This Row],[KSnr.]]=DX$7,Tbl.Kosten[[#This Row],[Totaal kosten]],"")</f>
        <v/>
      </c>
      <c r="DY150" s="160" t="str">
        <f>IF(Tbl.Kosten[[#This Row],[KSnr.]]=DY$7,Tbl.Kosten[[#This Row],[Totaal kosten]],"")</f>
        <v/>
      </c>
      <c r="DZ150" s="160" t="str">
        <f>IF(Tbl.Kosten[[#This Row],[KSnr.]]=DZ$7,Tbl.Kosten[[#This Row],[Totaal kosten]],"")</f>
        <v/>
      </c>
      <c r="EA150" s="160" t="str">
        <f>IF(Tbl.Kosten[[#This Row],[KSnr.]]=EA$7,Tbl.Kosten[[#This Row],[Totaal kosten]],"")</f>
        <v/>
      </c>
      <c r="EB150" s="160" t="str">
        <f>IF(Tbl.Kosten[[#This Row],[KSnr.]]=EB$7,Tbl.Kosten[[#This Row],[Totaal kosten]],"")</f>
        <v/>
      </c>
      <c r="EC150" s="160" t="str">
        <f>IF(Tbl.Kosten[[#This Row],[KSnr.]]=EC$7,Tbl.Kosten[[#This Row],[Totaal kosten]],"")</f>
        <v/>
      </c>
      <c r="ED150" s="160" t="str">
        <f>IF(Tbl.Kosten[[#This Row],[KSnr.]]=ED$7,Tbl.Kosten[[#This Row],[Totaal kosten]],"")</f>
        <v/>
      </c>
      <c r="EE150" s="160" t="str">
        <f>IF(Tbl.Kosten[[#This Row],[KSnr.]]=EE$7,Tbl.Kosten[[#This Row],[Totaal kosten]],"")</f>
        <v/>
      </c>
      <c r="EF150" s="160" t="str">
        <f>IF(Tbl.Kosten[[#This Row],[KSnr.]]=EF$7,Tbl.Kosten[[#This Row],[Totaal kosten]],"")</f>
        <v/>
      </c>
      <c r="EG150" s="160" t="str">
        <f>IF(Tbl.Kosten[[#This Row],[KSnr.]]=EG$7,Tbl.Kosten[[#This Row],[Totaal kosten]],"")</f>
        <v/>
      </c>
      <c r="EH150" s="160" t="str">
        <f>IF(Tbl.Kosten[[#This Row],[KSnr.]]=EH$7,Tbl.Kosten[[#This Row],[Totaal kosten]],"")</f>
        <v/>
      </c>
      <c r="EI150" s="160" t="str">
        <f>IF(Tbl.Kosten[[#This Row],[KSnr.]]=EI$7,Tbl.Kosten[[#This Row],[Totaal kosten]],"")</f>
        <v/>
      </c>
      <c r="EJ150" s="160" t="str">
        <f>IF(Tbl.Kosten[[#This Row],[KSnr.]]=EJ$7,Tbl.Kosten[[#This Row],[Totaal kosten]],"")</f>
        <v/>
      </c>
      <c r="EK150" s="160" t="str">
        <f>IF(Tbl.Kosten[[#This Row],[KSnr.]]=EK$7,Tbl.Kosten[[#This Row],[Totaal kosten]],"")</f>
        <v/>
      </c>
      <c r="EL150" s="160" t="str">
        <f>IF(Tbl.Kosten[[#This Row],[KSnr.]]=EL$7,Tbl.Kosten[[#This Row],[Totaal kosten]],"")</f>
        <v/>
      </c>
      <c r="EM150" s="160" t="str">
        <f>IF(Tbl.Kosten[[#This Row],[KSnr.]]=EM$7,Tbl.Kosten[[#This Row],[Totaal kosten]],"")</f>
        <v/>
      </c>
      <c r="EN150" s="160" t="str">
        <f>IF(Tbl.Kosten[[#This Row],[KSnr.]]=EN$7,Tbl.Kosten[[#This Row],[Totaal kosten]],"")</f>
        <v/>
      </c>
      <c r="EO150" s="160" t="str">
        <f>IF(Tbl.Kosten[[#This Row],[KSnr.]]=EO$7,Tbl.Kosten[[#This Row],[Totaal kosten]],"")</f>
        <v/>
      </c>
      <c r="EP150" s="160" t="str">
        <f>IF(Tbl.Kosten[[#This Row],[KSnr.]]=EP$7,Tbl.Kosten[[#This Row],[Totaal kosten]],"")</f>
        <v/>
      </c>
      <c r="EQ150" s="160" t="str">
        <f>IF(Tbl.Kosten[[#This Row],[KSnr.]]=EQ$7,Tbl.Kosten[[#This Row],[Totaal kosten]],"")</f>
        <v/>
      </c>
      <c r="ER150" s="154" t="str">
        <f>IFERROR(_xlfn.XLOOKUP(Tbl.Kosten[[#This Row],[Subsidieactiviteit]],Tbl.Subsidiehoogte[Subsidieactiviteit],Tbl.Subsidiehoogte[SAnr.],"",0,1),"")</f>
        <v/>
      </c>
      <c r="ES150" s="160" t="str">
        <f>IF(Tbl.Kosten[[#This Row],[Sanr.]]=ES$7,Tbl.Kosten[[#This Row],[Totaal kosten]],"")</f>
        <v/>
      </c>
      <c r="ET150" s="160" t="str">
        <f>IF(Tbl.Kosten[[#This Row],[Sanr.]]=ET$7,Tbl.Kosten[[#This Row],[Totaal kosten]],"")</f>
        <v/>
      </c>
      <c r="EU150" s="160" t="str">
        <f>IF(Tbl.Kosten[[#This Row],[Sanr.]]=EU$7,Tbl.Kosten[[#This Row],[Totaal kosten]],"")</f>
        <v/>
      </c>
      <c r="EV150" s="160" t="str">
        <f>IF(Tbl.Kosten[[#This Row],[Sanr.]]=EV$7,Tbl.Kosten[[#This Row],[Totaal kosten]],"")</f>
        <v/>
      </c>
      <c r="EW150" s="160" t="str">
        <f>IF(Tbl.Kosten[[#This Row],[Sanr.]]=EW$7,Tbl.Kosten[[#This Row],[Totaal kosten]],"")</f>
        <v/>
      </c>
      <c r="EX150" s="160" t="str">
        <f>IF(Tbl.Kosten[[#This Row],[Sanr.]]=EX$7,Tbl.Kosten[[#This Row],[Totaal kosten]],"")</f>
        <v/>
      </c>
      <c r="EY150" s="160" t="str">
        <f>IF(Tbl.Kosten[[#This Row],[Sanr.]]=EY$7,Tbl.Kosten[[#This Row],[Totaal kosten]],"")</f>
        <v/>
      </c>
      <c r="EZ150" s="160" t="str">
        <f>IF(Tbl.Kosten[[#This Row],[Sanr.]]=EZ$7,Tbl.Kosten[[#This Row],[Totaal kosten]],"")</f>
        <v/>
      </c>
      <c r="FA150" s="160" t="str">
        <f>IF(Tbl.Kosten[[#This Row],[Sanr.]]=FA$7,Tbl.Kosten[[#This Row],[Totaal kosten]],"")</f>
        <v/>
      </c>
      <c r="FB150" s="160" t="str">
        <f>IF(Tbl.Kosten[[#This Row],[Sanr.]]=FB$7,Tbl.Kosten[[#This Row],[Totaal kosten]],"")</f>
        <v/>
      </c>
      <c r="FC150" s="160" t="str">
        <f>IF(Tbl.Kosten[[#This Row],[Sanr.]]=FC$7,Tbl.Kosten[[#This Row],[Totaal kosten]],"")</f>
        <v/>
      </c>
      <c r="FD150" s="160" t="str">
        <f>IF(Tbl.Kosten[[#This Row],[Sanr.]]=FD$7,Tbl.Kosten[[#This Row],[Totaal kosten]],"")</f>
        <v/>
      </c>
      <c r="FE150" s="160" t="str">
        <f>IF(Tbl.Kosten[[#This Row],[Sanr.]]=FE$7,Tbl.Kosten[[#This Row],[Totaal kosten]],"")</f>
        <v/>
      </c>
      <c r="FF150" s="160" t="str">
        <f>IF(Tbl.Kosten[[#This Row],[Sanr.]]=FF$7,Tbl.Kosten[[#This Row],[Totaal kosten]],"")</f>
        <v/>
      </c>
      <c r="FG150" s="160" t="str">
        <f>IF(Tbl.Kosten[[#This Row],[Sanr.]]=FG$7,Tbl.Kosten[[#This Row],[Totaal kosten]],"")</f>
        <v/>
      </c>
      <c r="FH150" s="160" t="str">
        <f>IF(Tbl.Kosten[[#This Row],[Sanr.]]=FH$7,Tbl.Kosten[[#This Row],[Totaal kosten]],"")</f>
        <v/>
      </c>
      <c r="FI150" s="160" t="str">
        <f>IF(Tbl.Kosten[[#This Row],[Sanr.]]=FI$7,Tbl.Kosten[[#This Row],[Totaal kosten]],"")</f>
        <v/>
      </c>
      <c r="FJ150" s="160" t="str">
        <f>IF(Tbl.Kosten[[#This Row],[Sanr.]]=FJ$7,Tbl.Kosten[[#This Row],[Totaal kosten]],"")</f>
        <v/>
      </c>
      <c r="FK150" s="160" t="str">
        <f>IF(Tbl.Kosten[[#This Row],[Sanr.]]=FK$7,Tbl.Kosten[[#This Row],[Totaal kosten]],"")</f>
        <v/>
      </c>
      <c r="FL150" s="160" t="str">
        <f>IF(Tbl.Kosten[[#This Row],[Sanr.]]=FL$7,Tbl.Kosten[[#This Row],[Totaal kosten]],"")</f>
        <v/>
      </c>
      <c r="FM150" s="160" t="str">
        <f>IF(Tbl.Kosten[[#This Row],[Sanr.]]=FM$7,Tbl.Kosten[[#This Row],[Totaal kosten]],"")</f>
        <v/>
      </c>
      <c r="FN150" s="160" t="str">
        <f>IF(Tbl.Kosten[[#This Row],[Sanr.]]=FN$7,Tbl.Kosten[[#This Row],[Totaal kosten]],"")</f>
        <v/>
      </c>
      <c r="FO150" s="160" t="str">
        <f>IF(Tbl.Kosten[[#This Row],[Sanr.]]=FO$7,Tbl.Kosten[[#This Row],[Totaal kosten]],"")</f>
        <v/>
      </c>
      <c r="FP150" s="160" t="str">
        <f>IF(Tbl.Kosten[[#This Row],[Sanr.]]=FP$7,Tbl.Kosten[[#This Row],[Totaal kosten]],"")</f>
        <v/>
      </c>
      <c r="FQ150" s="160" t="str">
        <f>IF(Tbl.Kosten[[#This Row],[Sanr.]]=FQ$7,Tbl.Kosten[[#This Row],[Totaal kosten]],"")</f>
        <v/>
      </c>
      <c r="FR150" s="160" t="str">
        <f>IF(Tbl.Kosten[[#This Row],[Sanr.]]=FR$7,Tbl.Kosten[[#This Row],[Totaal kosten]],"")</f>
        <v/>
      </c>
      <c r="FS150" s="160" t="str">
        <f>IF(Tbl.Kosten[[#This Row],[Sanr.]]=FS$7,Tbl.Kosten[[#This Row],[Totaal kosten]],"")</f>
        <v/>
      </c>
      <c r="FT150" s="160" t="str">
        <f>IF(Tbl.Kosten[[#This Row],[Sanr.]]=FT$7,Tbl.Kosten[[#This Row],[Totaal kosten]],"")</f>
        <v/>
      </c>
      <c r="FU150" s="160" t="str">
        <f>IF(Tbl.Kosten[[#This Row],[Sanr.]]=FU$7,Tbl.Kosten[[#This Row],[Totaal kosten]],"")</f>
        <v/>
      </c>
      <c r="FV150" s="160" t="str">
        <f>IF(Tbl.Kosten[[#This Row],[Sanr.]]=FV$7,Tbl.Kosten[[#This Row],[Totaal kosten]],"")</f>
        <v/>
      </c>
      <c r="FW150" s="160" t="str">
        <f>IFERROR(_xlfn.XLOOKUP(Tbl.Kosten[[#This Row],[Activiteitencode]],Tbl.Activiteiten[Activiteitcode],Tbl.Activiteiten[Anr.],"",0,1),"")</f>
        <v/>
      </c>
      <c r="FX150" s="181" t="str">
        <f>_xlfn.CONCAT(Tbl.Kosten[[#This Row],[Pnr.]],Tbl.Kosten[[#This Row],[Sanr.]])</f>
        <v>P1</v>
      </c>
      <c r="FY150" s="160">
        <f>Tbl.Kosten[[#This Row],[Totaal kosten]]-Tbl.Kosten[[#This Row],[Subsidie]]</f>
        <v>0</v>
      </c>
      <c r="FZ150" s="160">
        <f>IF(Tbl.Kosten[[#This Row],[Pnr.]]=FZ$7,Tbl.Kosten[[#This Row],[Te financieren]],"")</f>
        <v>0</v>
      </c>
      <c r="GA150" s="160" t="str">
        <f>IF(Tbl.Kosten[[#This Row],[Pnr.]]=GA$7,Tbl.Kosten[[#This Row],[Te financieren]],"")</f>
        <v/>
      </c>
      <c r="GB150" s="160" t="str">
        <f>IF(Tbl.Kosten[[#This Row],[Pnr.]]=GB$7,Tbl.Kosten[[#This Row],[Te financieren]],"")</f>
        <v/>
      </c>
      <c r="GC150" s="160" t="str">
        <f>IF(Tbl.Kosten[[#This Row],[Pnr.]]=GC$7,Tbl.Kosten[[#This Row],[Te financieren]],"")</f>
        <v/>
      </c>
      <c r="GD150" s="160" t="str">
        <f>IF(Tbl.Kosten[[#This Row],[Pnr.]]=GD$7,Tbl.Kosten[[#This Row],[Te financieren]],"")</f>
        <v/>
      </c>
      <c r="GE150" s="160" t="str">
        <f>IF(Tbl.Kosten[[#This Row],[Pnr.]]=GE$7,Tbl.Kosten[[#This Row],[Te financieren]],"")</f>
        <v/>
      </c>
      <c r="GF150" s="160" t="str">
        <f>IF(Tbl.Kosten[[#This Row],[Pnr.]]=GF$7,Tbl.Kosten[[#This Row],[Te financieren]],"")</f>
        <v/>
      </c>
      <c r="GG150" s="160" t="str">
        <f>IF(Tbl.Kosten[[#This Row],[Pnr.]]=GG$7,Tbl.Kosten[[#This Row],[Te financieren]],"")</f>
        <v/>
      </c>
      <c r="GH150" s="160" t="str">
        <f>IF(Tbl.Kosten[[#This Row],[Pnr.]]=GH$7,Tbl.Kosten[[#This Row],[Te financieren]],"")</f>
        <v/>
      </c>
      <c r="GI150" s="160" t="str">
        <f>IF(Tbl.Kosten[[#This Row],[Pnr.]]=GI$7,Tbl.Kosten[[#This Row],[Te financieren]],"")</f>
        <v/>
      </c>
      <c r="GJ150" s="160" t="str">
        <f>IF(Tbl.Kosten[[#This Row],[Pnr.]]=GJ$7,Tbl.Kosten[[#This Row],[Te financieren]],"")</f>
        <v/>
      </c>
      <c r="GK150" s="160" t="str">
        <f>IF(Tbl.Kosten[[#This Row],[Pnr.]]=GK$7,Tbl.Kosten[[#This Row],[Te financieren]],"")</f>
        <v/>
      </c>
      <c r="GL150" s="160" t="str">
        <f>IF(Tbl.Kosten[[#This Row],[Pnr.]]=GL$7,Tbl.Kosten[[#This Row],[Te financieren]],"")</f>
        <v/>
      </c>
      <c r="GM150" s="160" t="str">
        <f>IF(Tbl.Kosten[[#This Row],[Pnr.]]=GM$7,Tbl.Kosten[[#This Row],[Te financieren]],"")</f>
        <v/>
      </c>
      <c r="GN150" s="160" t="str">
        <f>IF(Tbl.Kosten[[#This Row],[Pnr.]]=GN$7,Tbl.Kosten[[#This Row],[Te financieren]],"")</f>
        <v/>
      </c>
      <c r="GO150" s="160" t="str">
        <f>IF(Tbl.Kosten[[#This Row],[Pnr.]]=GO$7,Tbl.Kosten[[#This Row],[Te financieren]],"")</f>
        <v/>
      </c>
      <c r="GP150" s="160" t="str">
        <f>IF(Tbl.Kosten[[#This Row],[Pnr.]]=GP$7,Tbl.Kosten[[#This Row],[Te financieren]],"")</f>
        <v/>
      </c>
      <c r="GQ150" s="160" t="str">
        <f>IF(Tbl.Kosten[[#This Row],[Pnr.]]=GQ$7,Tbl.Kosten[[#This Row],[Te financieren]],"")</f>
        <v/>
      </c>
      <c r="GR150" s="160" t="str">
        <f>IF(Tbl.Kosten[[#This Row],[Pnr.]]=GR$7,Tbl.Kosten[[#This Row],[Te financieren]],"")</f>
        <v/>
      </c>
      <c r="GS150" s="160" t="str">
        <f>IF(Tbl.Kosten[[#This Row],[Pnr.]]=GS$7,Tbl.Kosten[[#This Row],[Te financieren]],"")</f>
        <v/>
      </c>
      <c r="GT150" s="160" t="str">
        <f>IF(Tbl.Kosten[[#This Row],[Pnr.]]=GT$7,Tbl.Kosten[[#This Row],[Te financieren]],"")</f>
        <v/>
      </c>
      <c r="GU150" s="160" t="str">
        <f>IF(Tbl.Kosten[[#This Row],[Pnr.]]=GU$7,Tbl.Kosten[[#This Row],[Te financieren]],"")</f>
        <v/>
      </c>
      <c r="GV150" s="160" t="str">
        <f>IF(Tbl.Kosten[[#This Row],[Pnr.]]=GV$7,Tbl.Kosten[[#This Row],[Te financieren]],"")</f>
        <v/>
      </c>
      <c r="GW150" s="160" t="str">
        <f>IF(Tbl.Kosten[[#This Row],[Pnr.]]=GW$7,Tbl.Kosten[[#This Row],[Te financieren]],"")</f>
        <v/>
      </c>
      <c r="GX150" s="160" t="str">
        <f>IF(Tbl.Kosten[[#This Row],[Pnr.]]=GX$7,Tbl.Kosten[[#This Row],[Te financieren]],"")</f>
        <v/>
      </c>
      <c r="GY150" s="160" t="str">
        <f>IF(Tbl.Kosten[[#This Row],[Pnr.]]=GY$7,Tbl.Kosten[[#This Row],[Te financieren]],"")</f>
        <v/>
      </c>
      <c r="GZ150" s="160" t="str">
        <f>IF(Tbl.Kosten[[#This Row],[Pnr.]]=GZ$7,Tbl.Kosten[[#This Row],[Te financieren]],"")</f>
        <v/>
      </c>
      <c r="HA150" s="160" t="str">
        <f>IF(Tbl.Kosten[[#This Row],[Pnr.]]=HA$7,Tbl.Kosten[[#This Row],[Te financieren]],"")</f>
        <v/>
      </c>
      <c r="HB150" s="160" t="str">
        <f>IF(Tbl.Kosten[[#This Row],[Pnr.]]=HB$7,Tbl.Kosten[[#This Row],[Te financieren]],"")</f>
        <v/>
      </c>
      <c r="HC150" s="160" t="str">
        <f>IF(Tbl.Kosten[[#This Row],[Pnr.]]=HC$7,Tbl.Kosten[[#This Row],[Te financieren]],"")</f>
        <v/>
      </c>
      <c r="HD150" s="160" t="str">
        <f>IF(Tbl.Kosten[[#This Row],[Pnr.]]=HD$7,Tbl.Kosten[[#This Row],[Te financieren]],"")</f>
        <v/>
      </c>
      <c r="HE150" s="160" t="str">
        <f>IF(Tbl.Kosten[[#This Row],[Pnr.]]=HE$7,Tbl.Kosten[[#This Row],[Te financieren]],"")</f>
        <v/>
      </c>
      <c r="HF150" s="160" t="str">
        <f>IF(Tbl.Kosten[[#This Row],[Pnr.]]=HF$7,Tbl.Kosten[[#This Row],[Te financieren]],"")</f>
        <v/>
      </c>
      <c r="HG150" s="160" t="str">
        <f>IF(Tbl.Kosten[[#This Row],[Pnr.]]=HG$7,Tbl.Kosten[[#This Row],[Te financieren]],"")</f>
        <v/>
      </c>
      <c r="HH150" s="160" t="str">
        <f>IF(Tbl.Kosten[[#This Row],[Pnr.]]=HH$7,Tbl.Kosten[[#This Row],[Te financieren]],"")</f>
        <v/>
      </c>
      <c r="HI150" s="160" t="str">
        <f>IF(Tbl.Kosten[[#This Row],[Pnr.]]=HI$7,Tbl.Kosten[[#This Row],[Te financieren]],"")</f>
        <v/>
      </c>
      <c r="HJ150" s="160" t="str">
        <f>IF(Tbl.Kosten[[#This Row],[Pnr.]]=HJ$7,Tbl.Kosten[[#This Row],[Te financieren]],"")</f>
        <v/>
      </c>
      <c r="HK150" s="160" t="str">
        <f>IF(Tbl.Kosten[[#This Row],[Pnr.]]=HK$7,Tbl.Kosten[[#This Row],[Te financieren]],"")</f>
        <v/>
      </c>
      <c r="HL150" s="160" t="str">
        <f>IF(Tbl.Kosten[[#This Row],[Pnr.]]=HL$7,Tbl.Kosten[[#This Row],[Te financieren]],"")</f>
        <v/>
      </c>
      <c r="HM150" s="160" t="str">
        <f>IF(Tbl.Kosten[[#This Row],[Pnr.]]=HM$7,Tbl.Kosten[[#This Row],[Te financieren]],"")</f>
        <v/>
      </c>
      <c r="HN150" s="160" t="str">
        <f>IF(Tbl.Kosten[[#This Row],[Pnr.]]=HN$7,Tbl.Kosten[[#This Row],[Te financieren]],"")</f>
        <v/>
      </c>
      <c r="HO150" s="160" t="str">
        <f>IF(Tbl.Kosten[[#This Row],[Pnr.]]=HO$7,Tbl.Kosten[[#This Row],[Te financieren]],"")</f>
        <v/>
      </c>
      <c r="HP150" s="160" t="str">
        <f>IF(Tbl.Kosten[[#This Row],[Pnr.]]=HP$7,Tbl.Kosten[[#This Row],[Te financieren]],"")</f>
        <v/>
      </c>
      <c r="HQ150" s="160" t="str">
        <f>IF(Tbl.Kosten[[#This Row],[Pnr.]]=HQ$7,Tbl.Kosten[[#This Row],[Te financieren]],"")</f>
        <v/>
      </c>
      <c r="HR150" s="160" t="str">
        <f>IF(Tbl.Kosten[[#This Row],[Pnr.]]=HR$7,Tbl.Kosten[[#This Row],[Te financieren]],"")</f>
        <v/>
      </c>
      <c r="HS150" s="160" t="str">
        <f>IF(Tbl.Kosten[[#This Row],[Pnr.]]=HS$7,Tbl.Kosten[[#This Row],[Te financieren]],"")</f>
        <v/>
      </c>
      <c r="HT150" s="160" t="str">
        <f>IF(Tbl.Kosten[[#This Row],[Pnr.]]=HT$7,Tbl.Kosten[[#This Row],[Te financieren]],"")</f>
        <v/>
      </c>
      <c r="HU150" s="160" t="str">
        <f>IF(Tbl.Kosten[[#This Row],[Pnr.]]=HU$7,Tbl.Kosten[[#This Row],[Te financieren]],"")</f>
        <v/>
      </c>
      <c r="HV150" s="160" t="str">
        <f>IF(Tbl.Kosten[[#This Row],[Pnr.]]=HV$7,Tbl.Kosten[[#This Row],[Te financieren]],"")</f>
        <v/>
      </c>
      <c r="HW150" s="160" t="str">
        <f>IF(Tbl.Kosten[[#This Row],[Pnr.]]=HW$7,Tbl.Kosten[[#This Row],[Te financieren]],"")</f>
        <v/>
      </c>
    </row>
    <row r="151" spans="2:231" x14ac:dyDescent="0.3">
      <c r="B151" s="144"/>
      <c r="C151" s="147"/>
      <c r="D151" s="146"/>
      <c r="E151" s="147"/>
      <c r="F151" s="145"/>
      <c r="G151" s="11" t="str">
        <f>IF(Tbl.Kosten[[#This Row],[Medewerker e/o 
functie]]&lt;&gt;"",_xlfn.XLOOKUP(Tbl.Kosten[[#This Row],[Medewerker e/o 
functie]],Tbl.Uurtarief[Medewerker en/of functie],Tbl.Uurtarief[Uurtarief],"",0,1),"")</f>
        <v/>
      </c>
      <c r="H151" s="121">
        <f>IFERROR(Tbl.Kosten[[#This Row],[Uren]]*Tbl.Kosten[[#This Row],[Uurtarief]],0)</f>
        <v>0</v>
      </c>
      <c r="I151" s="119" t="str">
        <f>IF(Tbl.Kosten[[#This Row],[Subtotaal uren]]&lt;&gt;0,_xlfn.XLOOKUP(Tbl.Kosten[[#This Row],[Medewerker e/o 
functie]],Tbl.Uurtarief[Medewerker en/of functie],Tbl.Uurtarief[Kostensoort arbeid],"",0,1),"")</f>
        <v/>
      </c>
      <c r="J151" s="147"/>
      <c r="K151" s="145"/>
      <c r="L151" s="149" t="str">
        <f>IF(Tbl.Kosten[[#This Row],[Activum]]&lt;&gt;"",_xlfn.XLOOKUP(Tbl.Kosten[[#This Row],[Activum]],Tbl.Afschrijvingskosten[Activum],Tbl.Afschrijvingskosten[Tarief per afschrijvings-eenheid],"",0,1),"")</f>
        <v/>
      </c>
      <c r="M151" s="122">
        <f>IFERROR(Tbl.Kosten[[#This Row],[Een-
heden]]*Tbl.Kosten[[#This Row],[Afschrijvings-
tarief]],0)</f>
        <v>0</v>
      </c>
      <c r="N151" s="122" t="str">
        <f>IF(Tbl.Kosten[[#This Row],[Subtotaal afschrijving]]&lt;&gt;0,Lijsten!A149,"")</f>
        <v/>
      </c>
      <c r="O151" s="150"/>
      <c r="P151" s="145"/>
      <c r="Q151" s="148"/>
      <c r="R151" s="122">
        <f>IFERROR(Tbl.Kosten[[#This Row],[Aantal]]*Tbl.Kosten[[#This Row],[Tarief]],0)</f>
        <v>0</v>
      </c>
      <c r="S151" s="8">
        <f>IFERROR(Tbl.Kosten[[#This Row],[Subtotaal overige kosten]]+Tbl.Kosten[[#This Row],[Subtotaal uren]]+Tbl.Kosten[[#This Row],[Subtotaal afschrijving]],0)</f>
        <v>0</v>
      </c>
      <c r="T151" s="8">
        <f>IFERROR(Tbl.Kosten[[#This Row],[Totaal kosten]]*Tbl.Kosten[[#This Row],[Subsidie%]],0)</f>
        <v>0</v>
      </c>
      <c r="U151" s="4" t="str" cm="1">
        <f t="array" ref="U151">IFERROR(_xlfn.IFS(Tbl.Kosten[[#This Row],[Subtotaal uren]]&lt;&gt;0,Tbl.Kosten[[#This Row],[Kostensoort arbeid]],Tbl.Kosten[[#This Row],[Subtotaal afschrijving]]&lt;&gt;0,Tbl.Kosten[[#This Row],[Kostensoort afschrijving]],Tbl.Kosten[[#This Row],[Subtotaal overige kosten]]&lt;&gt;0,Tbl.Kosten[[#This Row],[Kostensoort overig]]),"")</f>
        <v/>
      </c>
      <c r="V151" s="4" t="str">
        <f>IFERROR(_xlfn.XLOOKUP(Tbl.Kosten[[#This Row],[Activiteitencode]],Tbl.Activiteiten[Activiteitcode],Tbl.Activiteiten[Werkpakketcode],"",0,1),"")</f>
        <v/>
      </c>
      <c r="W151" s="4" t="str">
        <f>IFERROR(_xlfn.XLOOKUP(Tbl.Kosten[[#This Row],[Werkpakketcode]],Tbl.Werkpakketten[Werkpakketcode],Tbl.Werkpakketten[Subsidiabele activiteit],"",0,1),"")</f>
        <v/>
      </c>
      <c r="X151" s="12">
        <f>IFERROR(_xlfn.XLOOKUP(Tbl.Kosten[[#This Row],[Sanr.]],Tbl.Subsidiehoogte[SAnr.],Tbl.Subsidiehoogte[Sub. Percentage],0,0,1),0)</f>
        <v>0</v>
      </c>
      <c r="Y151" s="154" t="str">
        <f>IFERROR(_xlfn.XLOOKUP(Tbl.Kosten[[#This Row],[Partnercode]],Tbl.Projectpartners[Partnercode],Tbl.Projectpartners[PNr.],"",0,1),"")</f>
        <v>P1</v>
      </c>
      <c r="Z151" s="158">
        <f>IF(Tbl.Kosten[[#This Row],[Pnr.]]=Z$7,Tbl.Kosten[[#This Row],[Totaal kosten]],"")</f>
        <v>0</v>
      </c>
      <c r="AA151" s="158" t="str">
        <f>IF(Tbl.Kosten[[#This Row],[Pnr.]]=AA$7,Tbl.Kosten[[#This Row],[Totaal kosten]],"")</f>
        <v/>
      </c>
      <c r="AB151" s="158" t="str">
        <f>IF(Tbl.Kosten[[#This Row],[Pnr.]]=AB$7,Tbl.Kosten[[#This Row],[Totaal kosten]],"")</f>
        <v/>
      </c>
      <c r="AC151" s="158" t="str">
        <f>IF(Tbl.Kosten[[#This Row],[Pnr.]]=AC$7,Tbl.Kosten[[#This Row],[Totaal kosten]],"")</f>
        <v/>
      </c>
      <c r="AD151" s="158" t="str">
        <f>IF(Tbl.Kosten[[#This Row],[Pnr.]]=AD$7,Tbl.Kosten[[#This Row],[Totaal kosten]],"")</f>
        <v/>
      </c>
      <c r="AE151" s="158" t="str">
        <f>IF(Tbl.Kosten[[#This Row],[Pnr.]]=AE$7,Tbl.Kosten[[#This Row],[Totaal kosten]],"")</f>
        <v/>
      </c>
      <c r="AF151" s="158" t="str">
        <f>IF(Tbl.Kosten[[#This Row],[Pnr.]]=AF$7,Tbl.Kosten[[#This Row],[Totaal kosten]],"")</f>
        <v/>
      </c>
      <c r="AG151" s="158" t="str">
        <f>IF(Tbl.Kosten[[#This Row],[Pnr.]]=AG$7,Tbl.Kosten[[#This Row],[Totaal kosten]],"")</f>
        <v/>
      </c>
      <c r="AH151" s="158" t="str">
        <f>IF(Tbl.Kosten[[#This Row],[Pnr.]]=AH$7,Tbl.Kosten[[#This Row],[Totaal kosten]],"")</f>
        <v/>
      </c>
      <c r="AI151" s="158" t="str">
        <f>IF(Tbl.Kosten[[#This Row],[Pnr.]]=AI$7,Tbl.Kosten[[#This Row],[Totaal kosten]],"")</f>
        <v/>
      </c>
      <c r="AJ151" s="158" t="str">
        <f>IF(Tbl.Kosten[[#This Row],[Pnr.]]=AJ$7,Tbl.Kosten[[#This Row],[Totaal kosten]],"")</f>
        <v/>
      </c>
      <c r="AK151" s="158" t="str">
        <f>IF(Tbl.Kosten[[#This Row],[Pnr.]]=AK$7,Tbl.Kosten[[#This Row],[Totaal kosten]],"")</f>
        <v/>
      </c>
      <c r="AL151" s="158" t="str">
        <f>IF(Tbl.Kosten[[#This Row],[Pnr.]]=AL$7,Tbl.Kosten[[#This Row],[Totaal kosten]],"")</f>
        <v/>
      </c>
      <c r="AM151" s="158" t="str">
        <f>IF(Tbl.Kosten[[#This Row],[Pnr.]]=AM$7,Tbl.Kosten[[#This Row],[Totaal kosten]],"")</f>
        <v/>
      </c>
      <c r="AN151" s="158" t="str">
        <f>IF(Tbl.Kosten[[#This Row],[Pnr.]]=AN$7,Tbl.Kosten[[#This Row],[Totaal kosten]],"")</f>
        <v/>
      </c>
      <c r="AO151" s="158" t="str">
        <f>IF(Tbl.Kosten[[#This Row],[Pnr.]]=AO$7,Tbl.Kosten[[#This Row],[Totaal kosten]],"")</f>
        <v/>
      </c>
      <c r="AP151" s="158" t="str">
        <f>IF(Tbl.Kosten[[#This Row],[Pnr.]]=AP$7,Tbl.Kosten[[#This Row],[Totaal kosten]],"")</f>
        <v/>
      </c>
      <c r="AQ151" s="158" t="str">
        <f>IF(Tbl.Kosten[[#This Row],[Pnr.]]=AQ$7,Tbl.Kosten[[#This Row],[Totaal kosten]],"")</f>
        <v/>
      </c>
      <c r="AR151" s="158" t="str">
        <f>IF(Tbl.Kosten[[#This Row],[Pnr.]]=AR$7,Tbl.Kosten[[#This Row],[Totaal kosten]],"")</f>
        <v/>
      </c>
      <c r="AS151" s="158" t="str">
        <f>IF(Tbl.Kosten[[#This Row],[Pnr.]]=AS$7,Tbl.Kosten[[#This Row],[Totaal kosten]],"")</f>
        <v/>
      </c>
      <c r="AT151" s="158" t="str">
        <f>IF(Tbl.Kosten[[#This Row],[Pnr.]]=AT$7,Tbl.Kosten[[#This Row],[Totaal kosten]],"")</f>
        <v/>
      </c>
      <c r="AU151" s="158" t="str">
        <f>IF(Tbl.Kosten[[#This Row],[Pnr.]]=AU$7,Tbl.Kosten[[#This Row],[Totaal kosten]],"")</f>
        <v/>
      </c>
      <c r="AV151" s="158" t="str">
        <f>IF(Tbl.Kosten[[#This Row],[Pnr.]]=AV$7,Tbl.Kosten[[#This Row],[Totaal kosten]],"")</f>
        <v/>
      </c>
      <c r="AW151" s="158" t="str">
        <f>IF(Tbl.Kosten[[#This Row],[Pnr.]]=AW$7,Tbl.Kosten[[#This Row],[Totaal kosten]],"")</f>
        <v/>
      </c>
      <c r="AX151" s="158" t="str">
        <f>IF(Tbl.Kosten[[#This Row],[Pnr.]]=AX$7,Tbl.Kosten[[#This Row],[Totaal kosten]],"")</f>
        <v/>
      </c>
      <c r="AY151" s="158" t="str">
        <f>IF(Tbl.Kosten[[#This Row],[Pnr.]]=AY$7,Tbl.Kosten[[#This Row],[Totaal kosten]],"")</f>
        <v/>
      </c>
      <c r="AZ151" s="158" t="str">
        <f>IF(Tbl.Kosten[[#This Row],[Pnr.]]=AZ$7,Tbl.Kosten[[#This Row],[Totaal kosten]],"")</f>
        <v/>
      </c>
      <c r="BA151" s="158" t="str">
        <f>IF(Tbl.Kosten[[#This Row],[Pnr.]]=BA$7,Tbl.Kosten[[#This Row],[Totaal kosten]],"")</f>
        <v/>
      </c>
      <c r="BB151" s="158" t="str">
        <f>IF(Tbl.Kosten[[#This Row],[Pnr.]]=BB$7,Tbl.Kosten[[#This Row],[Totaal kosten]],"")</f>
        <v/>
      </c>
      <c r="BC151" s="158" t="str">
        <f>IF(Tbl.Kosten[[#This Row],[Pnr.]]=BC$7,Tbl.Kosten[[#This Row],[Totaal kosten]],"")</f>
        <v/>
      </c>
      <c r="BD151" s="158" t="str">
        <f>IF(Tbl.Kosten[[#This Row],[Pnr.]]=BD$7,Tbl.Kosten[[#This Row],[Totaal kosten]],"")</f>
        <v/>
      </c>
      <c r="BE151" s="158" t="str">
        <f>IF(Tbl.Kosten[[#This Row],[Pnr.]]=BE$7,Tbl.Kosten[[#This Row],[Totaal kosten]],"")</f>
        <v/>
      </c>
      <c r="BF151" s="158" t="str">
        <f>IF(Tbl.Kosten[[#This Row],[Pnr.]]=BF$7,Tbl.Kosten[[#This Row],[Totaal kosten]],"")</f>
        <v/>
      </c>
      <c r="BG151" s="158" t="str">
        <f>IF(Tbl.Kosten[[#This Row],[Pnr.]]=BG$7,Tbl.Kosten[[#This Row],[Totaal kosten]],"")</f>
        <v/>
      </c>
      <c r="BH151" s="158" t="str">
        <f>IF(Tbl.Kosten[[#This Row],[Pnr.]]=BH$7,Tbl.Kosten[[#This Row],[Totaal kosten]],"")</f>
        <v/>
      </c>
      <c r="BI151" s="158" t="str">
        <f>IF(Tbl.Kosten[[#This Row],[Pnr.]]=BI$7,Tbl.Kosten[[#This Row],[Totaal kosten]],"")</f>
        <v/>
      </c>
      <c r="BJ151" s="158" t="str">
        <f>IF(Tbl.Kosten[[#This Row],[Pnr.]]=BJ$7,Tbl.Kosten[[#This Row],[Totaal kosten]],"")</f>
        <v/>
      </c>
      <c r="BK151" s="158" t="str">
        <f>IF(Tbl.Kosten[[#This Row],[Pnr.]]=BK$7,Tbl.Kosten[[#This Row],[Totaal kosten]],"")</f>
        <v/>
      </c>
      <c r="BL151" s="158" t="str">
        <f>IF(Tbl.Kosten[[#This Row],[Pnr.]]=BL$7,Tbl.Kosten[[#This Row],[Totaal kosten]],"")</f>
        <v/>
      </c>
      <c r="BM151" s="158" t="str">
        <f>IF(Tbl.Kosten[[#This Row],[Pnr.]]=BM$7,Tbl.Kosten[[#This Row],[Totaal kosten]],"")</f>
        <v/>
      </c>
      <c r="BN151" s="158" t="str">
        <f>IF(Tbl.Kosten[[#This Row],[Pnr.]]=BN$7,Tbl.Kosten[[#This Row],[Totaal kosten]],"")</f>
        <v/>
      </c>
      <c r="BO151" s="158" t="str">
        <f>IF(Tbl.Kosten[[#This Row],[Pnr.]]=BO$7,Tbl.Kosten[[#This Row],[Totaal kosten]],"")</f>
        <v/>
      </c>
      <c r="BP151" s="158" t="str">
        <f>IF(Tbl.Kosten[[#This Row],[Pnr.]]=BP$7,Tbl.Kosten[[#This Row],[Totaal kosten]],"")</f>
        <v/>
      </c>
      <c r="BQ151" s="158" t="str">
        <f>IF(Tbl.Kosten[[#This Row],[Pnr.]]=BQ$7,Tbl.Kosten[[#This Row],[Totaal kosten]],"")</f>
        <v/>
      </c>
      <c r="BR151" s="158" t="str">
        <f>IF(Tbl.Kosten[[#This Row],[Pnr.]]=BR$7,Tbl.Kosten[[#This Row],[Totaal kosten]],"")</f>
        <v/>
      </c>
      <c r="BS151" s="158" t="str">
        <f>IF(Tbl.Kosten[[#This Row],[Pnr.]]=BS$7,Tbl.Kosten[[#This Row],[Totaal kosten]],"")</f>
        <v/>
      </c>
      <c r="BT151" s="158" t="str">
        <f>IF(Tbl.Kosten[[#This Row],[Pnr.]]=BT$7,Tbl.Kosten[[#This Row],[Totaal kosten]],"")</f>
        <v/>
      </c>
      <c r="BU151" s="158" t="str">
        <f>IF(Tbl.Kosten[[#This Row],[Pnr.]]=BU$7,Tbl.Kosten[[#This Row],[Totaal kosten]],"")</f>
        <v/>
      </c>
      <c r="BV151" s="158" t="str">
        <f>IF(Tbl.Kosten[[#This Row],[Pnr.]]=BV$7,Tbl.Kosten[[#This Row],[Totaal kosten]],"")</f>
        <v/>
      </c>
      <c r="BW151" s="158" t="str">
        <f>IF(Tbl.Kosten[[#This Row],[Pnr.]]=BW$7,Tbl.Kosten[[#This Row],[Totaal kosten]],"")</f>
        <v/>
      </c>
      <c r="BX151" s="158" t="str">
        <f>IFERROR(_xlfn.XLOOKUP(Tbl.Kosten[[#This Row],[Werkpakketcode]],Tbl.Werkpakketten[Werkpakketcode],Tbl.Werkpakketten[WPnr.],"",0,1),"")</f>
        <v/>
      </c>
      <c r="BY151" s="158" t="str">
        <f>IF(Tbl.Kosten[[#This Row],[WPnr.]]=BY$7,Tbl.Kosten[[#This Row],[Totaal kosten]],"")</f>
        <v/>
      </c>
      <c r="BZ151" s="158" t="str">
        <f>IF(Tbl.Kosten[[#This Row],[WPnr.]]=BZ$7,Tbl.Kosten[[#This Row],[Totaal kosten]],"")</f>
        <v/>
      </c>
      <c r="CA151" s="158" t="str">
        <f>IF(Tbl.Kosten[[#This Row],[WPnr.]]=CA$7,Tbl.Kosten[[#This Row],[Totaal kosten]],"")</f>
        <v/>
      </c>
      <c r="CB151" s="158" t="str">
        <f>IF(Tbl.Kosten[[#This Row],[WPnr.]]=CB$7,Tbl.Kosten[[#This Row],[Totaal kosten]],"")</f>
        <v/>
      </c>
      <c r="CC151" s="158" t="str">
        <f>IF(Tbl.Kosten[[#This Row],[WPnr.]]=CC$7,Tbl.Kosten[[#This Row],[Totaal kosten]],"")</f>
        <v/>
      </c>
      <c r="CD151" s="158" t="str">
        <f>IF(Tbl.Kosten[[#This Row],[WPnr.]]=CD$7,Tbl.Kosten[[#This Row],[Totaal kosten]],"")</f>
        <v/>
      </c>
      <c r="CE151" s="158" t="str">
        <f>IF(Tbl.Kosten[[#This Row],[WPnr.]]=CE$7,Tbl.Kosten[[#This Row],[Totaal kosten]],"")</f>
        <v/>
      </c>
      <c r="CF151" s="158" t="str">
        <f>IF(Tbl.Kosten[[#This Row],[WPnr.]]=CF$7,Tbl.Kosten[[#This Row],[Totaal kosten]],"")</f>
        <v/>
      </c>
      <c r="CG151" s="158" t="str">
        <f>IF(Tbl.Kosten[[#This Row],[WPnr.]]=CG$7,Tbl.Kosten[[#This Row],[Totaal kosten]],"")</f>
        <v/>
      </c>
      <c r="CH151" s="158" t="str">
        <f>IF(Tbl.Kosten[[#This Row],[WPnr.]]=CH$7,Tbl.Kosten[[#This Row],[Totaal kosten]],"")</f>
        <v/>
      </c>
      <c r="CI151" s="158" t="str">
        <f>IF(Tbl.Kosten[[#This Row],[WPnr.]]=CI$7,Tbl.Kosten[[#This Row],[Totaal kosten]],"")</f>
        <v/>
      </c>
      <c r="CJ151" s="158" t="str">
        <f>IF(Tbl.Kosten[[#This Row],[WPnr.]]=CJ$7,Tbl.Kosten[[#This Row],[Totaal kosten]],"")</f>
        <v/>
      </c>
      <c r="CK151" s="158" t="str">
        <f>IF(Tbl.Kosten[[#This Row],[WPnr.]]=CK$7,Tbl.Kosten[[#This Row],[Totaal kosten]],"")</f>
        <v/>
      </c>
      <c r="CL151" s="158" t="str">
        <f>IF(Tbl.Kosten[[#This Row],[WPnr.]]=CL$7,Tbl.Kosten[[#This Row],[Totaal kosten]],"")</f>
        <v/>
      </c>
      <c r="CM151" s="158" t="str">
        <f>IF(Tbl.Kosten[[#This Row],[WPnr.]]=CM$7,Tbl.Kosten[[#This Row],[Totaal kosten]],"")</f>
        <v/>
      </c>
      <c r="CN151" s="158" t="str">
        <f>IF(Tbl.Kosten[[#This Row],[WPnr.]]=CN$7,Tbl.Kosten[[#This Row],[Totaal kosten]],"")</f>
        <v/>
      </c>
      <c r="CO151" s="158" t="str">
        <f>IF(Tbl.Kosten[[#This Row],[WPnr.]]=CO$7,Tbl.Kosten[[#This Row],[Totaal kosten]],"")</f>
        <v/>
      </c>
      <c r="CP151" s="158" t="str">
        <f>IF(Tbl.Kosten[[#This Row],[WPnr.]]=CP$7,Tbl.Kosten[[#This Row],[Totaal kosten]],"")</f>
        <v/>
      </c>
      <c r="CQ151" s="158" t="str">
        <f>IF(Tbl.Kosten[[#This Row],[WPnr.]]=CQ$7,Tbl.Kosten[[#This Row],[Totaal kosten]],"")</f>
        <v/>
      </c>
      <c r="CR151" s="158" t="str">
        <f>IF(Tbl.Kosten[[#This Row],[WPnr.]]=CR$7,Tbl.Kosten[[#This Row],[Totaal kosten]],"")</f>
        <v/>
      </c>
      <c r="CS151" s="158" t="str">
        <f>IF(Tbl.Kosten[[#This Row],[WPnr.]]=CS$7,Tbl.Kosten[[#This Row],[Totaal kosten]],"")</f>
        <v/>
      </c>
      <c r="CT151" s="158" t="str">
        <f>IF(Tbl.Kosten[[#This Row],[WPnr.]]=CT$7,Tbl.Kosten[[#This Row],[Totaal kosten]],"")</f>
        <v/>
      </c>
      <c r="CU151" s="158" t="str">
        <f>IF(Tbl.Kosten[[#This Row],[WPnr.]]=CU$7,Tbl.Kosten[[#This Row],[Totaal kosten]],"")</f>
        <v/>
      </c>
      <c r="CV151" s="158" t="str">
        <f>IF(Tbl.Kosten[[#This Row],[WPnr.]]=CV$7,Tbl.Kosten[[#This Row],[Totaal kosten]],"")</f>
        <v/>
      </c>
      <c r="CW151" s="158" t="str">
        <f>IF(Tbl.Kosten[[#This Row],[WPnr.]]=CW$7,Tbl.Kosten[[#This Row],[Totaal kosten]],"")</f>
        <v/>
      </c>
      <c r="CX151" s="158" t="str">
        <f>IF(Tbl.Kosten[[#This Row],[WPnr.]]=CX$7,Tbl.Kosten[[#This Row],[Totaal kosten]],"")</f>
        <v/>
      </c>
      <c r="CY151" s="158" t="str">
        <f>IF(Tbl.Kosten[[#This Row],[WPnr.]]=CY$7,Tbl.Kosten[[#This Row],[Totaal kosten]],"")</f>
        <v/>
      </c>
      <c r="CZ151" s="158" t="str">
        <f>IF(Tbl.Kosten[[#This Row],[WPnr.]]=CZ$7,Tbl.Kosten[[#This Row],[Totaal kosten]],"")</f>
        <v/>
      </c>
      <c r="DA151" s="158" t="str">
        <f>IF(Tbl.Kosten[[#This Row],[WPnr.]]=DA$7,Tbl.Kosten[[#This Row],[Totaal kosten]],"")</f>
        <v/>
      </c>
      <c r="DB151" s="158" t="str">
        <f>IF(Tbl.Kosten[[#This Row],[WPnr.]]=DB$7,Tbl.Kosten[[#This Row],[Totaal kosten]],"")</f>
        <v/>
      </c>
      <c r="DC151" s="158" t="str">
        <f>IF(Tbl.Kosten[[#This Row],[WPnr.]]=DC$7,Tbl.Kosten[[#This Row],[Totaal kosten]],"")</f>
        <v/>
      </c>
      <c r="DD151" s="158" t="str">
        <f>IF(Tbl.Kosten[[#This Row],[WPnr.]]=DD$7,Tbl.Kosten[[#This Row],[Totaal kosten]],"")</f>
        <v/>
      </c>
      <c r="DE151" s="158" t="str">
        <f>IF(Tbl.Kosten[[#This Row],[WPnr.]]=DE$7,Tbl.Kosten[[#This Row],[Totaal kosten]],"")</f>
        <v/>
      </c>
      <c r="DF151" s="158" t="str">
        <f>IF(Tbl.Kosten[[#This Row],[WPnr.]]=DF$7,Tbl.Kosten[[#This Row],[Totaal kosten]],"")</f>
        <v/>
      </c>
      <c r="DG151" s="158" t="str">
        <f>IF(Tbl.Kosten[[#This Row],[WPnr.]]=DG$7,Tbl.Kosten[[#This Row],[Totaal kosten]],"")</f>
        <v/>
      </c>
      <c r="DH151" s="158" t="str">
        <f>IF(Tbl.Kosten[[#This Row],[WPnr.]]=DH$7,Tbl.Kosten[[#This Row],[Totaal kosten]],"")</f>
        <v/>
      </c>
      <c r="DI151" s="158" t="str">
        <f>IF(Tbl.Kosten[[#This Row],[WPnr.]]=DI$7,Tbl.Kosten[[#This Row],[Totaal kosten]],"")</f>
        <v/>
      </c>
      <c r="DJ151" s="158" t="str">
        <f>IF(Tbl.Kosten[[#This Row],[WPnr.]]=DJ$7,Tbl.Kosten[[#This Row],[Totaal kosten]],"")</f>
        <v/>
      </c>
      <c r="DK151" s="158" t="str">
        <f>IF(Tbl.Kosten[[#This Row],[WPnr.]]=DK$7,Tbl.Kosten[[#This Row],[Totaal kosten]],"")</f>
        <v/>
      </c>
      <c r="DL151" s="158" t="str">
        <f>IF(Tbl.Kosten[[#This Row],[WPnr.]]=DL$7,Tbl.Kosten[[#This Row],[Totaal kosten]],"")</f>
        <v/>
      </c>
      <c r="DM151" s="158" t="str">
        <f>IF(Tbl.Kosten[[#This Row],[WPnr.]]=DM$7,Tbl.Kosten[[#This Row],[Totaal kosten]],"")</f>
        <v/>
      </c>
      <c r="DN151" s="158" t="str">
        <f>IF(Tbl.Kosten[[#This Row],[WPnr.]]=DN$7,Tbl.Kosten[[#This Row],[Totaal kosten]],"")</f>
        <v/>
      </c>
      <c r="DO151" s="158" t="str">
        <f>IF(Tbl.Kosten[[#This Row],[WPnr.]]=DO$7,Tbl.Kosten[[#This Row],[Totaal kosten]],"")</f>
        <v/>
      </c>
      <c r="DP151" s="158" t="str">
        <f>IF(Tbl.Kosten[[#This Row],[WPnr.]]=DP$7,Tbl.Kosten[[#This Row],[Totaal kosten]],"")</f>
        <v/>
      </c>
      <c r="DQ151" s="158" t="str">
        <f>IF(Tbl.Kosten[[#This Row],[WPnr.]]=DQ$7,Tbl.Kosten[[#This Row],[Totaal kosten]],"")</f>
        <v/>
      </c>
      <c r="DR151" s="158" t="str">
        <f>IF(Tbl.Kosten[[#This Row],[WPnr.]]=DR$7,Tbl.Kosten[[#This Row],[Totaal kosten]],"")</f>
        <v/>
      </c>
      <c r="DS151" s="158" t="str">
        <f>IF(Tbl.Kosten[[#This Row],[WPnr.]]=DS$7,Tbl.Kosten[[#This Row],[Totaal kosten]],"")</f>
        <v/>
      </c>
      <c r="DT151" s="158" t="str">
        <f>IF(Tbl.Kosten[[#This Row],[WPnr.]]=DT$7,Tbl.Kosten[[#This Row],[Totaal kosten]],"")</f>
        <v/>
      </c>
      <c r="DU151" s="158" t="str">
        <f>IF(Tbl.Kosten[[#This Row],[WPnr.]]=DU$7,Tbl.Kosten[[#This Row],[Totaal kosten]],"")</f>
        <v/>
      </c>
      <c r="DV151" s="158" t="str">
        <f>IF(Tbl.Kosten[[#This Row],[WPnr.]]=DV$7,Tbl.Kosten[[#This Row],[Totaal kosten]],"")</f>
        <v/>
      </c>
      <c r="DW151" s="160" t="str">
        <f>IFERROR(_xlfn.XLOOKUP(Tbl.Kosten[[#This Row],[Kostensoort]],Tbl.Kostensoorten[Kostensoorten],Tbl.Kostensoorten[KSnr.],"",0,1),"")</f>
        <v/>
      </c>
      <c r="DX151" s="160" t="str">
        <f>IF(Tbl.Kosten[[#This Row],[KSnr.]]=DX$7,Tbl.Kosten[[#This Row],[Totaal kosten]],"")</f>
        <v/>
      </c>
      <c r="DY151" s="160" t="str">
        <f>IF(Tbl.Kosten[[#This Row],[KSnr.]]=DY$7,Tbl.Kosten[[#This Row],[Totaal kosten]],"")</f>
        <v/>
      </c>
      <c r="DZ151" s="160" t="str">
        <f>IF(Tbl.Kosten[[#This Row],[KSnr.]]=DZ$7,Tbl.Kosten[[#This Row],[Totaal kosten]],"")</f>
        <v/>
      </c>
      <c r="EA151" s="160" t="str">
        <f>IF(Tbl.Kosten[[#This Row],[KSnr.]]=EA$7,Tbl.Kosten[[#This Row],[Totaal kosten]],"")</f>
        <v/>
      </c>
      <c r="EB151" s="160" t="str">
        <f>IF(Tbl.Kosten[[#This Row],[KSnr.]]=EB$7,Tbl.Kosten[[#This Row],[Totaal kosten]],"")</f>
        <v/>
      </c>
      <c r="EC151" s="160" t="str">
        <f>IF(Tbl.Kosten[[#This Row],[KSnr.]]=EC$7,Tbl.Kosten[[#This Row],[Totaal kosten]],"")</f>
        <v/>
      </c>
      <c r="ED151" s="160" t="str">
        <f>IF(Tbl.Kosten[[#This Row],[KSnr.]]=ED$7,Tbl.Kosten[[#This Row],[Totaal kosten]],"")</f>
        <v/>
      </c>
      <c r="EE151" s="160" t="str">
        <f>IF(Tbl.Kosten[[#This Row],[KSnr.]]=EE$7,Tbl.Kosten[[#This Row],[Totaal kosten]],"")</f>
        <v/>
      </c>
      <c r="EF151" s="160" t="str">
        <f>IF(Tbl.Kosten[[#This Row],[KSnr.]]=EF$7,Tbl.Kosten[[#This Row],[Totaal kosten]],"")</f>
        <v/>
      </c>
      <c r="EG151" s="160" t="str">
        <f>IF(Tbl.Kosten[[#This Row],[KSnr.]]=EG$7,Tbl.Kosten[[#This Row],[Totaal kosten]],"")</f>
        <v/>
      </c>
      <c r="EH151" s="160" t="str">
        <f>IF(Tbl.Kosten[[#This Row],[KSnr.]]=EH$7,Tbl.Kosten[[#This Row],[Totaal kosten]],"")</f>
        <v/>
      </c>
      <c r="EI151" s="160" t="str">
        <f>IF(Tbl.Kosten[[#This Row],[KSnr.]]=EI$7,Tbl.Kosten[[#This Row],[Totaal kosten]],"")</f>
        <v/>
      </c>
      <c r="EJ151" s="160" t="str">
        <f>IF(Tbl.Kosten[[#This Row],[KSnr.]]=EJ$7,Tbl.Kosten[[#This Row],[Totaal kosten]],"")</f>
        <v/>
      </c>
      <c r="EK151" s="160" t="str">
        <f>IF(Tbl.Kosten[[#This Row],[KSnr.]]=EK$7,Tbl.Kosten[[#This Row],[Totaal kosten]],"")</f>
        <v/>
      </c>
      <c r="EL151" s="160" t="str">
        <f>IF(Tbl.Kosten[[#This Row],[KSnr.]]=EL$7,Tbl.Kosten[[#This Row],[Totaal kosten]],"")</f>
        <v/>
      </c>
      <c r="EM151" s="160" t="str">
        <f>IF(Tbl.Kosten[[#This Row],[KSnr.]]=EM$7,Tbl.Kosten[[#This Row],[Totaal kosten]],"")</f>
        <v/>
      </c>
      <c r="EN151" s="160" t="str">
        <f>IF(Tbl.Kosten[[#This Row],[KSnr.]]=EN$7,Tbl.Kosten[[#This Row],[Totaal kosten]],"")</f>
        <v/>
      </c>
      <c r="EO151" s="160" t="str">
        <f>IF(Tbl.Kosten[[#This Row],[KSnr.]]=EO$7,Tbl.Kosten[[#This Row],[Totaal kosten]],"")</f>
        <v/>
      </c>
      <c r="EP151" s="160" t="str">
        <f>IF(Tbl.Kosten[[#This Row],[KSnr.]]=EP$7,Tbl.Kosten[[#This Row],[Totaal kosten]],"")</f>
        <v/>
      </c>
      <c r="EQ151" s="160" t="str">
        <f>IF(Tbl.Kosten[[#This Row],[KSnr.]]=EQ$7,Tbl.Kosten[[#This Row],[Totaal kosten]],"")</f>
        <v/>
      </c>
      <c r="ER151" s="154" t="str">
        <f>IFERROR(_xlfn.XLOOKUP(Tbl.Kosten[[#This Row],[Subsidieactiviteit]],Tbl.Subsidiehoogte[Subsidieactiviteit],Tbl.Subsidiehoogte[SAnr.],"",0,1),"")</f>
        <v/>
      </c>
      <c r="ES151" s="160" t="str">
        <f>IF(Tbl.Kosten[[#This Row],[Sanr.]]=ES$7,Tbl.Kosten[[#This Row],[Totaal kosten]],"")</f>
        <v/>
      </c>
      <c r="ET151" s="160" t="str">
        <f>IF(Tbl.Kosten[[#This Row],[Sanr.]]=ET$7,Tbl.Kosten[[#This Row],[Totaal kosten]],"")</f>
        <v/>
      </c>
      <c r="EU151" s="160" t="str">
        <f>IF(Tbl.Kosten[[#This Row],[Sanr.]]=EU$7,Tbl.Kosten[[#This Row],[Totaal kosten]],"")</f>
        <v/>
      </c>
      <c r="EV151" s="160" t="str">
        <f>IF(Tbl.Kosten[[#This Row],[Sanr.]]=EV$7,Tbl.Kosten[[#This Row],[Totaal kosten]],"")</f>
        <v/>
      </c>
      <c r="EW151" s="160" t="str">
        <f>IF(Tbl.Kosten[[#This Row],[Sanr.]]=EW$7,Tbl.Kosten[[#This Row],[Totaal kosten]],"")</f>
        <v/>
      </c>
      <c r="EX151" s="160" t="str">
        <f>IF(Tbl.Kosten[[#This Row],[Sanr.]]=EX$7,Tbl.Kosten[[#This Row],[Totaal kosten]],"")</f>
        <v/>
      </c>
      <c r="EY151" s="160" t="str">
        <f>IF(Tbl.Kosten[[#This Row],[Sanr.]]=EY$7,Tbl.Kosten[[#This Row],[Totaal kosten]],"")</f>
        <v/>
      </c>
      <c r="EZ151" s="160" t="str">
        <f>IF(Tbl.Kosten[[#This Row],[Sanr.]]=EZ$7,Tbl.Kosten[[#This Row],[Totaal kosten]],"")</f>
        <v/>
      </c>
      <c r="FA151" s="160" t="str">
        <f>IF(Tbl.Kosten[[#This Row],[Sanr.]]=FA$7,Tbl.Kosten[[#This Row],[Totaal kosten]],"")</f>
        <v/>
      </c>
      <c r="FB151" s="160" t="str">
        <f>IF(Tbl.Kosten[[#This Row],[Sanr.]]=FB$7,Tbl.Kosten[[#This Row],[Totaal kosten]],"")</f>
        <v/>
      </c>
      <c r="FC151" s="160" t="str">
        <f>IF(Tbl.Kosten[[#This Row],[Sanr.]]=FC$7,Tbl.Kosten[[#This Row],[Totaal kosten]],"")</f>
        <v/>
      </c>
      <c r="FD151" s="160" t="str">
        <f>IF(Tbl.Kosten[[#This Row],[Sanr.]]=FD$7,Tbl.Kosten[[#This Row],[Totaal kosten]],"")</f>
        <v/>
      </c>
      <c r="FE151" s="160" t="str">
        <f>IF(Tbl.Kosten[[#This Row],[Sanr.]]=FE$7,Tbl.Kosten[[#This Row],[Totaal kosten]],"")</f>
        <v/>
      </c>
      <c r="FF151" s="160" t="str">
        <f>IF(Tbl.Kosten[[#This Row],[Sanr.]]=FF$7,Tbl.Kosten[[#This Row],[Totaal kosten]],"")</f>
        <v/>
      </c>
      <c r="FG151" s="160" t="str">
        <f>IF(Tbl.Kosten[[#This Row],[Sanr.]]=FG$7,Tbl.Kosten[[#This Row],[Totaal kosten]],"")</f>
        <v/>
      </c>
      <c r="FH151" s="160" t="str">
        <f>IF(Tbl.Kosten[[#This Row],[Sanr.]]=FH$7,Tbl.Kosten[[#This Row],[Totaal kosten]],"")</f>
        <v/>
      </c>
      <c r="FI151" s="160" t="str">
        <f>IF(Tbl.Kosten[[#This Row],[Sanr.]]=FI$7,Tbl.Kosten[[#This Row],[Totaal kosten]],"")</f>
        <v/>
      </c>
      <c r="FJ151" s="160" t="str">
        <f>IF(Tbl.Kosten[[#This Row],[Sanr.]]=FJ$7,Tbl.Kosten[[#This Row],[Totaal kosten]],"")</f>
        <v/>
      </c>
      <c r="FK151" s="160" t="str">
        <f>IF(Tbl.Kosten[[#This Row],[Sanr.]]=FK$7,Tbl.Kosten[[#This Row],[Totaal kosten]],"")</f>
        <v/>
      </c>
      <c r="FL151" s="160" t="str">
        <f>IF(Tbl.Kosten[[#This Row],[Sanr.]]=FL$7,Tbl.Kosten[[#This Row],[Totaal kosten]],"")</f>
        <v/>
      </c>
      <c r="FM151" s="160" t="str">
        <f>IF(Tbl.Kosten[[#This Row],[Sanr.]]=FM$7,Tbl.Kosten[[#This Row],[Totaal kosten]],"")</f>
        <v/>
      </c>
      <c r="FN151" s="160" t="str">
        <f>IF(Tbl.Kosten[[#This Row],[Sanr.]]=FN$7,Tbl.Kosten[[#This Row],[Totaal kosten]],"")</f>
        <v/>
      </c>
      <c r="FO151" s="160" t="str">
        <f>IF(Tbl.Kosten[[#This Row],[Sanr.]]=FO$7,Tbl.Kosten[[#This Row],[Totaal kosten]],"")</f>
        <v/>
      </c>
      <c r="FP151" s="160" t="str">
        <f>IF(Tbl.Kosten[[#This Row],[Sanr.]]=FP$7,Tbl.Kosten[[#This Row],[Totaal kosten]],"")</f>
        <v/>
      </c>
      <c r="FQ151" s="160" t="str">
        <f>IF(Tbl.Kosten[[#This Row],[Sanr.]]=FQ$7,Tbl.Kosten[[#This Row],[Totaal kosten]],"")</f>
        <v/>
      </c>
      <c r="FR151" s="160" t="str">
        <f>IF(Tbl.Kosten[[#This Row],[Sanr.]]=FR$7,Tbl.Kosten[[#This Row],[Totaal kosten]],"")</f>
        <v/>
      </c>
      <c r="FS151" s="160" t="str">
        <f>IF(Tbl.Kosten[[#This Row],[Sanr.]]=FS$7,Tbl.Kosten[[#This Row],[Totaal kosten]],"")</f>
        <v/>
      </c>
      <c r="FT151" s="160" t="str">
        <f>IF(Tbl.Kosten[[#This Row],[Sanr.]]=FT$7,Tbl.Kosten[[#This Row],[Totaal kosten]],"")</f>
        <v/>
      </c>
      <c r="FU151" s="160" t="str">
        <f>IF(Tbl.Kosten[[#This Row],[Sanr.]]=FU$7,Tbl.Kosten[[#This Row],[Totaal kosten]],"")</f>
        <v/>
      </c>
      <c r="FV151" s="160" t="str">
        <f>IF(Tbl.Kosten[[#This Row],[Sanr.]]=FV$7,Tbl.Kosten[[#This Row],[Totaal kosten]],"")</f>
        <v/>
      </c>
      <c r="FW151" s="160" t="str">
        <f>IFERROR(_xlfn.XLOOKUP(Tbl.Kosten[[#This Row],[Activiteitencode]],Tbl.Activiteiten[Activiteitcode],Tbl.Activiteiten[Anr.],"",0,1),"")</f>
        <v/>
      </c>
      <c r="FX151" s="181" t="str">
        <f>_xlfn.CONCAT(Tbl.Kosten[[#This Row],[Pnr.]],Tbl.Kosten[[#This Row],[Sanr.]])</f>
        <v>P1</v>
      </c>
      <c r="FY151" s="160">
        <f>Tbl.Kosten[[#This Row],[Totaal kosten]]-Tbl.Kosten[[#This Row],[Subsidie]]</f>
        <v>0</v>
      </c>
      <c r="FZ151" s="160">
        <f>IF(Tbl.Kosten[[#This Row],[Pnr.]]=FZ$7,Tbl.Kosten[[#This Row],[Te financieren]],"")</f>
        <v>0</v>
      </c>
      <c r="GA151" s="160" t="str">
        <f>IF(Tbl.Kosten[[#This Row],[Pnr.]]=GA$7,Tbl.Kosten[[#This Row],[Te financieren]],"")</f>
        <v/>
      </c>
      <c r="GB151" s="160" t="str">
        <f>IF(Tbl.Kosten[[#This Row],[Pnr.]]=GB$7,Tbl.Kosten[[#This Row],[Te financieren]],"")</f>
        <v/>
      </c>
      <c r="GC151" s="160" t="str">
        <f>IF(Tbl.Kosten[[#This Row],[Pnr.]]=GC$7,Tbl.Kosten[[#This Row],[Te financieren]],"")</f>
        <v/>
      </c>
      <c r="GD151" s="160" t="str">
        <f>IF(Tbl.Kosten[[#This Row],[Pnr.]]=GD$7,Tbl.Kosten[[#This Row],[Te financieren]],"")</f>
        <v/>
      </c>
      <c r="GE151" s="160" t="str">
        <f>IF(Tbl.Kosten[[#This Row],[Pnr.]]=GE$7,Tbl.Kosten[[#This Row],[Te financieren]],"")</f>
        <v/>
      </c>
      <c r="GF151" s="160" t="str">
        <f>IF(Tbl.Kosten[[#This Row],[Pnr.]]=GF$7,Tbl.Kosten[[#This Row],[Te financieren]],"")</f>
        <v/>
      </c>
      <c r="GG151" s="160" t="str">
        <f>IF(Tbl.Kosten[[#This Row],[Pnr.]]=GG$7,Tbl.Kosten[[#This Row],[Te financieren]],"")</f>
        <v/>
      </c>
      <c r="GH151" s="160" t="str">
        <f>IF(Tbl.Kosten[[#This Row],[Pnr.]]=GH$7,Tbl.Kosten[[#This Row],[Te financieren]],"")</f>
        <v/>
      </c>
      <c r="GI151" s="160" t="str">
        <f>IF(Tbl.Kosten[[#This Row],[Pnr.]]=GI$7,Tbl.Kosten[[#This Row],[Te financieren]],"")</f>
        <v/>
      </c>
      <c r="GJ151" s="160" t="str">
        <f>IF(Tbl.Kosten[[#This Row],[Pnr.]]=GJ$7,Tbl.Kosten[[#This Row],[Te financieren]],"")</f>
        <v/>
      </c>
      <c r="GK151" s="160" t="str">
        <f>IF(Tbl.Kosten[[#This Row],[Pnr.]]=GK$7,Tbl.Kosten[[#This Row],[Te financieren]],"")</f>
        <v/>
      </c>
      <c r="GL151" s="160" t="str">
        <f>IF(Tbl.Kosten[[#This Row],[Pnr.]]=GL$7,Tbl.Kosten[[#This Row],[Te financieren]],"")</f>
        <v/>
      </c>
      <c r="GM151" s="160" t="str">
        <f>IF(Tbl.Kosten[[#This Row],[Pnr.]]=GM$7,Tbl.Kosten[[#This Row],[Te financieren]],"")</f>
        <v/>
      </c>
      <c r="GN151" s="160" t="str">
        <f>IF(Tbl.Kosten[[#This Row],[Pnr.]]=GN$7,Tbl.Kosten[[#This Row],[Te financieren]],"")</f>
        <v/>
      </c>
      <c r="GO151" s="160" t="str">
        <f>IF(Tbl.Kosten[[#This Row],[Pnr.]]=GO$7,Tbl.Kosten[[#This Row],[Te financieren]],"")</f>
        <v/>
      </c>
      <c r="GP151" s="160" t="str">
        <f>IF(Tbl.Kosten[[#This Row],[Pnr.]]=GP$7,Tbl.Kosten[[#This Row],[Te financieren]],"")</f>
        <v/>
      </c>
      <c r="GQ151" s="160" t="str">
        <f>IF(Tbl.Kosten[[#This Row],[Pnr.]]=GQ$7,Tbl.Kosten[[#This Row],[Te financieren]],"")</f>
        <v/>
      </c>
      <c r="GR151" s="160" t="str">
        <f>IF(Tbl.Kosten[[#This Row],[Pnr.]]=GR$7,Tbl.Kosten[[#This Row],[Te financieren]],"")</f>
        <v/>
      </c>
      <c r="GS151" s="160" t="str">
        <f>IF(Tbl.Kosten[[#This Row],[Pnr.]]=GS$7,Tbl.Kosten[[#This Row],[Te financieren]],"")</f>
        <v/>
      </c>
      <c r="GT151" s="160" t="str">
        <f>IF(Tbl.Kosten[[#This Row],[Pnr.]]=GT$7,Tbl.Kosten[[#This Row],[Te financieren]],"")</f>
        <v/>
      </c>
      <c r="GU151" s="160" t="str">
        <f>IF(Tbl.Kosten[[#This Row],[Pnr.]]=GU$7,Tbl.Kosten[[#This Row],[Te financieren]],"")</f>
        <v/>
      </c>
      <c r="GV151" s="160" t="str">
        <f>IF(Tbl.Kosten[[#This Row],[Pnr.]]=GV$7,Tbl.Kosten[[#This Row],[Te financieren]],"")</f>
        <v/>
      </c>
      <c r="GW151" s="160" t="str">
        <f>IF(Tbl.Kosten[[#This Row],[Pnr.]]=GW$7,Tbl.Kosten[[#This Row],[Te financieren]],"")</f>
        <v/>
      </c>
      <c r="GX151" s="160" t="str">
        <f>IF(Tbl.Kosten[[#This Row],[Pnr.]]=GX$7,Tbl.Kosten[[#This Row],[Te financieren]],"")</f>
        <v/>
      </c>
      <c r="GY151" s="160" t="str">
        <f>IF(Tbl.Kosten[[#This Row],[Pnr.]]=GY$7,Tbl.Kosten[[#This Row],[Te financieren]],"")</f>
        <v/>
      </c>
      <c r="GZ151" s="160" t="str">
        <f>IF(Tbl.Kosten[[#This Row],[Pnr.]]=GZ$7,Tbl.Kosten[[#This Row],[Te financieren]],"")</f>
        <v/>
      </c>
      <c r="HA151" s="160" t="str">
        <f>IF(Tbl.Kosten[[#This Row],[Pnr.]]=HA$7,Tbl.Kosten[[#This Row],[Te financieren]],"")</f>
        <v/>
      </c>
      <c r="HB151" s="160" t="str">
        <f>IF(Tbl.Kosten[[#This Row],[Pnr.]]=HB$7,Tbl.Kosten[[#This Row],[Te financieren]],"")</f>
        <v/>
      </c>
      <c r="HC151" s="160" t="str">
        <f>IF(Tbl.Kosten[[#This Row],[Pnr.]]=HC$7,Tbl.Kosten[[#This Row],[Te financieren]],"")</f>
        <v/>
      </c>
      <c r="HD151" s="160" t="str">
        <f>IF(Tbl.Kosten[[#This Row],[Pnr.]]=HD$7,Tbl.Kosten[[#This Row],[Te financieren]],"")</f>
        <v/>
      </c>
      <c r="HE151" s="160" t="str">
        <f>IF(Tbl.Kosten[[#This Row],[Pnr.]]=HE$7,Tbl.Kosten[[#This Row],[Te financieren]],"")</f>
        <v/>
      </c>
      <c r="HF151" s="160" t="str">
        <f>IF(Tbl.Kosten[[#This Row],[Pnr.]]=HF$7,Tbl.Kosten[[#This Row],[Te financieren]],"")</f>
        <v/>
      </c>
      <c r="HG151" s="160" t="str">
        <f>IF(Tbl.Kosten[[#This Row],[Pnr.]]=HG$7,Tbl.Kosten[[#This Row],[Te financieren]],"")</f>
        <v/>
      </c>
      <c r="HH151" s="160" t="str">
        <f>IF(Tbl.Kosten[[#This Row],[Pnr.]]=HH$7,Tbl.Kosten[[#This Row],[Te financieren]],"")</f>
        <v/>
      </c>
      <c r="HI151" s="160" t="str">
        <f>IF(Tbl.Kosten[[#This Row],[Pnr.]]=HI$7,Tbl.Kosten[[#This Row],[Te financieren]],"")</f>
        <v/>
      </c>
      <c r="HJ151" s="160" t="str">
        <f>IF(Tbl.Kosten[[#This Row],[Pnr.]]=HJ$7,Tbl.Kosten[[#This Row],[Te financieren]],"")</f>
        <v/>
      </c>
      <c r="HK151" s="160" t="str">
        <f>IF(Tbl.Kosten[[#This Row],[Pnr.]]=HK$7,Tbl.Kosten[[#This Row],[Te financieren]],"")</f>
        <v/>
      </c>
      <c r="HL151" s="160" t="str">
        <f>IF(Tbl.Kosten[[#This Row],[Pnr.]]=HL$7,Tbl.Kosten[[#This Row],[Te financieren]],"")</f>
        <v/>
      </c>
      <c r="HM151" s="160" t="str">
        <f>IF(Tbl.Kosten[[#This Row],[Pnr.]]=HM$7,Tbl.Kosten[[#This Row],[Te financieren]],"")</f>
        <v/>
      </c>
      <c r="HN151" s="160" t="str">
        <f>IF(Tbl.Kosten[[#This Row],[Pnr.]]=HN$7,Tbl.Kosten[[#This Row],[Te financieren]],"")</f>
        <v/>
      </c>
      <c r="HO151" s="160" t="str">
        <f>IF(Tbl.Kosten[[#This Row],[Pnr.]]=HO$7,Tbl.Kosten[[#This Row],[Te financieren]],"")</f>
        <v/>
      </c>
      <c r="HP151" s="160" t="str">
        <f>IF(Tbl.Kosten[[#This Row],[Pnr.]]=HP$7,Tbl.Kosten[[#This Row],[Te financieren]],"")</f>
        <v/>
      </c>
      <c r="HQ151" s="160" t="str">
        <f>IF(Tbl.Kosten[[#This Row],[Pnr.]]=HQ$7,Tbl.Kosten[[#This Row],[Te financieren]],"")</f>
        <v/>
      </c>
      <c r="HR151" s="160" t="str">
        <f>IF(Tbl.Kosten[[#This Row],[Pnr.]]=HR$7,Tbl.Kosten[[#This Row],[Te financieren]],"")</f>
        <v/>
      </c>
      <c r="HS151" s="160" t="str">
        <f>IF(Tbl.Kosten[[#This Row],[Pnr.]]=HS$7,Tbl.Kosten[[#This Row],[Te financieren]],"")</f>
        <v/>
      </c>
      <c r="HT151" s="160" t="str">
        <f>IF(Tbl.Kosten[[#This Row],[Pnr.]]=HT$7,Tbl.Kosten[[#This Row],[Te financieren]],"")</f>
        <v/>
      </c>
      <c r="HU151" s="160" t="str">
        <f>IF(Tbl.Kosten[[#This Row],[Pnr.]]=HU$7,Tbl.Kosten[[#This Row],[Te financieren]],"")</f>
        <v/>
      </c>
      <c r="HV151" s="160" t="str">
        <f>IF(Tbl.Kosten[[#This Row],[Pnr.]]=HV$7,Tbl.Kosten[[#This Row],[Te financieren]],"")</f>
        <v/>
      </c>
      <c r="HW151" s="160" t="str">
        <f>IF(Tbl.Kosten[[#This Row],[Pnr.]]=HW$7,Tbl.Kosten[[#This Row],[Te financieren]],"")</f>
        <v/>
      </c>
    </row>
    <row r="152" spans="2:231" x14ac:dyDescent="0.3">
      <c r="B152" s="144"/>
      <c r="C152" s="147"/>
      <c r="D152" s="146"/>
      <c r="E152" s="147"/>
      <c r="F152" s="145"/>
      <c r="G152" s="11" t="str">
        <f>IF(Tbl.Kosten[[#This Row],[Medewerker e/o 
functie]]&lt;&gt;"",_xlfn.XLOOKUP(Tbl.Kosten[[#This Row],[Medewerker e/o 
functie]],Tbl.Uurtarief[Medewerker en/of functie],Tbl.Uurtarief[Uurtarief],"",0,1),"")</f>
        <v/>
      </c>
      <c r="H152" s="121">
        <f>IFERROR(Tbl.Kosten[[#This Row],[Uren]]*Tbl.Kosten[[#This Row],[Uurtarief]],0)</f>
        <v>0</v>
      </c>
      <c r="I152" s="119" t="str">
        <f>IF(Tbl.Kosten[[#This Row],[Subtotaal uren]]&lt;&gt;0,_xlfn.XLOOKUP(Tbl.Kosten[[#This Row],[Medewerker e/o 
functie]],Tbl.Uurtarief[Medewerker en/of functie],Tbl.Uurtarief[Kostensoort arbeid],"",0,1),"")</f>
        <v/>
      </c>
      <c r="J152" s="147"/>
      <c r="K152" s="145"/>
      <c r="L152" s="149" t="str">
        <f>IF(Tbl.Kosten[[#This Row],[Activum]]&lt;&gt;"",_xlfn.XLOOKUP(Tbl.Kosten[[#This Row],[Activum]],Tbl.Afschrijvingskosten[Activum],Tbl.Afschrijvingskosten[Tarief per afschrijvings-eenheid],"",0,1),"")</f>
        <v/>
      </c>
      <c r="M152" s="122">
        <f>IFERROR(Tbl.Kosten[[#This Row],[Een-
heden]]*Tbl.Kosten[[#This Row],[Afschrijvings-
tarief]],0)</f>
        <v>0</v>
      </c>
      <c r="N152" s="122" t="str">
        <f>IF(Tbl.Kosten[[#This Row],[Subtotaal afschrijving]]&lt;&gt;0,Lijsten!A150,"")</f>
        <v/>
      </c>
      <c r="O152" s="150"/>
      <c r="P152" s="145"/>
      <c r="Q152" s="148"/>
      <c r="R152" s="122">
        <f>IFERROR(Tbl.Kosten[[#This Row],[Aantal]]*Tbl.Kosten[[#This Row],[Tarief]],0)</f>
        <v>0</v>
      </c>
      <c r="S152" s="8">
        <f>IFERROR(Tbl.Kosten[[#This Row],[Subtotaal overige kosten]]+Tbl.Kosten[[#This Row],[Subtotaal uren]]+Tbl.Kosten[[#This Row],[Subtotaal afschrijving]],0)</f>
        <v>0</v>
      </c>
      <c r="T152" s="8">
        <f>IFERROR(Tbl.Kosten[[#This Row],[Totaal kosten]]*Tbl.Kosten[[#This Row],[Subsidie%]],0)</f>
        <v>0</v>
      </c>
      <c r="U152" s="4" t="str" cm="1">
        <f t="array" ref="U152">IFERROR(_xlfn.IFS(Tbl.Kosten[[#This Row],[Subtotaal uren]]&lt;&gt;0,Tbl.Kosten[[#This Row],[Kostensoort arbeid]],Tbl.Kosten[[#This Row],[Subtotaal afschrijving]]&lt;&gt;0,Tbl.Kosten[[#This Row],[Kostensoort afschrijving]],Tbl.Kosten[[#This Row],[Subtotaal overige kosten]]&lt;&gt;0,Tbl.Kosten[[#This Row],[Kostensoort overig]]),"")</f>
        <v/>
      </c>
      <c r="V152" s="4" t="str">
        <f>IFERROR(_xlfn.XLOOKUP(Tbl.Kosten[[#This Row],[Activiteitencode]],Tbl.Activiteiten[Activiteitcode],Tbl.Activiteiten[Werkpakketcode],"",0,1),"")</f>
        <v/>
      </c>
      <c r="W152" s="4" t="str">
        <f>IFERROR(_xlfn.XLOOKUP(Tbl.Kosten[[#This Row],[Werkpakketcode]],Tbl.Werkpakketten[Werkpakketcode],Tbl.Werkpakketten[Subsidiabele activiteit],"",0,1),"")</f>
        <v/>
      </c>
      <c r="X152" s="12">
        <f>IFERROR(_xlfn.XLOOKUP(Tbl.Kosten[[#This Row],[Sanr.]],Tbl.Subsidiehoogte[SAnr.],Tbl.Subsidiehoogte[Sub. Percentage],0,0,1),0)</f>
        <v>0</v>
      </c>
      <c r="Y152" s="154" t="str">
        <f>IFERROR(_xlfn.XLOOKUP(Tbl.Kosten[[#This Row],[Partnercode]],Tbl.Projectpartners[Partnercode],Tbl.Projectpartners[PNr.],"",0,1),"")</f>
        <v>P1</v>
      </c>
      <c r="Z152" s="158">
        <f>IF(Tbl.Kosten[[#This Row],[Pnr.]]=Z$7,Tbl.Kosten[[#This Row],[Totaal kosten]],"")</f>
        <v>0</v>
      </c>
      <c r="AA152" s="158" t="str">
        <f>IF(Tbl.Kosten[[#This Row],[Pnr.]]=AA$7,Tbl.Kosten[[#This Row],[Totaal kosten]],"")</f>
        <v/>
      </c>
      <c r="AB152" s="158" t="str">
        <f>IF(Tbl.Kosten[[#This Row],[Pnr.]]=AB$7,Tbl.Kosten[[#This Row],[Totaal kosten]],"")</f>
        <v/>
      </c>
      <c r="AC152" s="158" t="str">
        <f>IF(Tbl.Kosten[[#This Row],[Pnr.]]=AC$7,Tbl.Kosten[[#This Row],[Totaal kosten]],"")</f>
        <v/>
      </c>
      <c r="AD152" s="158" t="str">
        <f>IF(Tbl.Kosten[[#This Row],[Pnr.]]=AD$7,Tbl.Kosten[[#This Row],[Totaal kosten]],"")</f>
        <v/>
      </c>
      <c r="AE152" s="158" t="str">
        <f>IF(Tbl.Kosten[[#This Row],[Pnr.]]=AE$7,Tbl.Kosten[[#This Row],[Totaal kosten]],"")</f>
        <v/>
      </c>
      <c r="AF152" s="158" t="str">
        <f>IF(Tbl.Kosten[[#This Row],[Pnr.]]=AF$7,Tbl.Kosten[[#This Row],[Totaal kosten]],"")</f>
        <v/>
      </c>
      <c r="AG152" s="158" t="str">
        <f>IF(Tbl.Kosten[[#This Row],[Pnr.]]=AG$7,Tbl.Kosten[[#This Row],[Totaal kosten]],"")</f>
        <v/>
      </c>
      <c r="AH152" s="158" t="str">
        <f>IF(Tbl.Kosten[[#This Row],[Pnr.]]=AH$7,Tbl.Kosten[[#This Row],[Totaal kosten]],"")</f>
        <v/>
      </c>
      <c r="AI152" s="158" t="str">
        <f>IF(Tbl.Kosten[[#This Row],[Pnr.]]=AI$7,Tbl.Kosten[[#This Row],[Totaal kosten]],"")</f>
        <v/>
      </c>
      <c r="AJ152" s="158" t="str">
        <f>IF(Tbl.Kosten[[#This Row],[Pnr.]]=AJ$7,Tbl.Kosten[[#This Row],[Totaal kosten]],"")</f>
        <v/>
      </c>
      <c r="AK152" s="158" t="str">
        <f>IF(Tbl.Kosten[[#This Row],[Pnr.]]=AK$7,Tbl.Kosten[[#This Row],[Totaal kosten]],"")</f>
        <v/>
      </c>
      <c r="AL152" s="158" t="str">
        <f>IF(Tbl.Kosten[[#This Row],[Pnr.]]=AL$7,Tbl.Kosten[[#This Row],[Totaal kosten]],"")</f>
        <v/>
      </c>
      <c r="AM152" s="158" t="str">
        <f>IF(Tbl.Kosten[[#This Row],[Pnr.]]=AM$7,Tbl.Kosten[[#This Row],[Totaal kosten]],"")</f>
        <v/>
      </c>
      <c r="AN152" s="158" t="str">
        <f>IF(Tbl.Kosten[[#This Row],[Pnr.]]=AN$7,Tbl.Kosten[[#This Row],[Totaal kosten]],"")</f>
        <v/>
      </c>
      <c r="AO152" s="158" t="str">
        <f>IF(Tbl.Kosten[[#This Row],[Pnr.]]=AO$7,Tbl.Kosten[[#This Row],[Totaal kosten]],"")</f>
        <v/>
      </c>
      <c r="AP152" s="158" t="str">
        <f>IF(Tbl.Kosten[[#This Row],[Pnr.]]=AP$7,Tbl.Kosten[[#This Row],[Totaal kosten]],"")</f>
        <v/>
      </c>
      <c r="AQ152" s="158" t="str">
        <f>IF(Tbl.Kosten[[#This Row],[Pnr.]]=AQ$7,Tbl.Kosten[[#This Row],[Totaal kosten]],"")</f>
        <v/>
      </c>
      <c r="AR152" s="158" t="str">
        <f>IF(Tbl.Kosten[[#This Row],[Pnr.]]=AR$7,Tbl.Kosten[[#This Row],[Totaal kosten]],"")</f>
        <v/>
      </c>
      <c r="AS152" s="158" t="str">
        <f>IF(Tbl.Kosten[[#This Row],[Pnr.]]=AS$7,Tbl.Kosten[[#This Row],[Totaal kosten]],"")</f>
        <v/>
      </c>
      <c r="AT152" s="158" t="str">
        <f>IF(Tbl.Kosten[[#This Row],[Pnr.]]=AT$7,Tbl.Kosten[[#This Row],[Totaal kosten]],"")</f>
        <v/>
      </c>
      <c r="AU152" s="158" t="str">
        <f>IF(Tbl.Kosten[[#This Row],[Pnr.]]=AU$7,Tbl.Kosten[[#This Row],[Totaal kosten]],"")</f>
        <v/>
      </c>
      <c r="AV152" s="158" t="str">
        <f>IF(Tbl.Kosten[[#This Row],[Pnr.]]=AV$7,Tbl.Kosten[[#This Row],[Totaal kosten]],"")</f>
        <v/>
      </c>
      <c r="AW152" s="158" t="str">
        <f>IF(Tbl.Kosten[[#This Row],[Pnr.]]=AW$7,Tbl.Kosten[[#This Row],[Totaal kosten]],"")</f>
        <v/>
      </c>
      <c r="AX152" s="158" t="str">
        <f>IF(Tbl.Kosten[[#This Row],[Pnr.]]=AX$7,Tbl.Kosten[[#This Row],[Totaal kosten]],"")</f>
        <v/>
      </c>
      <c r="AY152" s="158" t="str">
        <f>IF(Tbl.Kosten[[#This Row],[Pnr.]]=AY$7,Tbl.Kosten[[#This Row],[Totaal kosten]],"")</f>
        <v/>
      </c>
      <c r="AZ152" s="158" t="str">
        <f>IF(Tbl.Kosten[[#This Row],[Pnr.]]=AZ$7,Tbl.Kosten[[#This Row],[Totaal kosten]],"")</f>
        <v/>
      </c>
      <c r="BA152" s="158" t="str">
        <f>IF(Tbl.Kosten[[#This Row],[Pnr.]]=BA$7,Tbl.Kosten[[#This Row],[Totaal kosten]],"")</f>
        <v/>
      </c>
      <c r="BB152" s="158" t="str">
        <f>IF(Tbl.Kosten[[#This Row],[Pnr.]]=BB$7,Tbl.Kosten[[#This Row],[Totaal kosten]],"")</f>
        <v/>
      </c>
      <c r="BC152" s="158" t="str">
        <f>IF(Tbl.Kosten[[#This Row],[Pnr.]]=BC$7,Tbl.Kosten[[#This Row],[Totaal kosten]],"")</f>
        <v/>
      </c>
      <c r="BD152" s="158" t="str">
        <f>IF(Tbl.Kosten[[#This Row],[Pnr.]]=BD$7,Tbl.Kosten[[#This Row],[Totaal kosten]],"")</f>
        <v/>
      </c>
      <c r="BE152" s="158" t="str">
        <f>IF(Tbl.Kosten[[#This Row],[Pnr.]]=BE$7,Tbl.Kosten[[#This Row],[Totaal kosten]],"")</f>
        <v/>
      </c>
      <c r="BF152" s="158" t="str">
        <f>IF(Tbl.Kosten[[#This Row],[Pnr.]]=BF$7,Tbl.Kosten[[#This Row],[Totaal kosten]],"")</f>
        <v/>
      </c>
      <c r="BG152" s="158" t="str">
        <f>IF(Tbl.Kosten[[#This Row],[Pnr.]]=BG$7,Tbl.Kosten[[#This Row],[Totaal kosten]],"")</f>
        <v/>
      </c>
      <c r="BH152" s="158" t="str">
        <f>IF(Tbl.Kosten[[#This Row],[Pnr.]]=BH$7,Tbl.Kosten[[#This Row],[Totaal kosten]],"")</f>
        <v/>
      </c>
      <c r="BI152" s="158" t="str">
        <f>IF(Tbl.Kosten[[#This Row],[Pnr.]]=BI$7,Tbl.Kosten[[#This Row],[Totaal kosten]],"")</f>
        <v/>
      </c>
      <c r="BJ152" s="158" t="str">
        <f>IF(Tbl.Kosten[[#This Row],[Pnr.]]=BJ$7,Tbl.Kosten[[#This Row],[Totaal kosten]],"")</f>
        <v/>
      </c>
      <c r="BK152" s="158" t="str">
        <f>IF(Tbl.Kosten[[#This Row],[Pnr.]]=BK$7,Tbl.Kosten[[#This Row],[Totaal kosten]],"")</f>
        <v/>
      </c>
      <c r="BL152" s="158" t="str">
        <f>IF(Tbl.Kosten[[#This Row],[Pnr.]]=BL$7,Tbl.Kosten[[#This Row],[Totaal kosten]],"")</f>
        <v/>
      </c>
      <c r="BM152" s="158" t="str">
        <f>IF(Tbl.Kosten[[#This Row],[Pnr.]]=BM$7,Tbl.Kosten[[#This Row],[Totaal kosten]],"")</f>
        <v/>
      </c>
      <c r="BN152" s="158" t="str">
        <f>IF(Tbl.Kosten[[#This Row],[Pnr.]]=BN$7,Tbl.Kosten[[#This Row],[Totaal kosten]],"")</f>
        <v/>
      </c>
      <c r="BO152" s="158" t="str">
        <f>IF(Tbl.Kosten[[#This Row],[Pnr.]]=BO$7,Tbl.Kosten[[#This Row],[Totaal kosten]],"")</f>
        <v/>
      </c>
      <c r="BP152" s="158" t="str">
        <f>IF(Tbl.Kosten[[#This Row],[Pnr.]]=BP$7,Tbl.Kosten[[#This Row],[Totaal kosten]],"")</f>
        <v/>
      </c>
      <c r="BQ152" s="158" t="str">
        <f>IF(Tbl.Kosten[[#This Row],[Pnr.]]=BQ$7,Tbl.Kosten[[#This Row],[Totaal kosten]],"")</f>
        <v/>
      </c>
      <c r="BR152" s="158" t="str">
        <f>IF(Tbl.Kosten[[#This Row],[Pnr.]]=BR$7,Tbl.Kosten[[#This Row],[Totaal kosten]],"")</f>
        <v/>
      </c>
      <c r="BS152" s="158" t="str">
        <f>IF(Tbl.Kosten[[#This Row],[Pnr.]]=BS$7,Tbl.Kosten[[#This Row],[Totaal kosten]],"")</f>
        <v/>
      </c>
      <c r="BT152" s="158" t="str">
        <f>IF(Tbl.Kosten[[#This Row],[Pnr.]]=BT$7,Tbl.Kosten[[#This Row],[Totaal kosten]],"")</f>
        <v/>
      </c>
      <c r="BU152" s="158" t="str">
        <f>IF(Tbl.Kosten[[#This Row],[Pnr.]]=BU$7,Tbl.Kosten[[#This Row],[Totaal kosten]],"")</f>
        <v/>
      </c>
      <c r="BV152" s="158" t="str">
        <f>IF(Tbl.Kosten[[#This Row],[Pnr.]]=BV$7,Tbl.Kosten[[#This Row],[Totaal kosten]],"")</f>
        <v/>
      </c>
      <c r="BW152" s="158" t="str">
        <f>IF(Tbl.Kosten[[#This Row],[Pnr.]]=BW$7,Tbl.Kosten[[#This Row],[Totaal kosten]],"")</f>
        <v/>
      </c>
      <c r="BX152" s="158" t="str">
        <f>IFERROR(_xlfn.XLOOKUP(Tbl.Kosten[[#This Row],[Werkpakketcode]],Tbl.Werkpakketten[Werkpakketcode],Tbl.Werkpakketten[WPnr.],"",0,1),"")</f>
        <v/>
      </c>
      <c r="BY152" s="158" t="str">
        <f>IF(Tbl.Kosten[[#This Row],[WPnr.]]=BY$7,Tbl.Kosten[[#This Row],[Totaal kosten]],"")</f>
        <v/>
      </c>
      <c r="BZ152" s="158" t="str">
        <f>IF(Tbl.Kosten[[#This Row],[WPnr.]]=BZ$7,Tbl.Kosten[[#This Row],[Totaal kosten]],"")</f>
        <v/>
      </c>
      <c r="CA152" s="158" t="str">
        <f>IF(Tbl.Kosten[[#This Row],[WPnr.]]=CA$7,Tbl.Kosten[[#This Row],[Totaal kosten]],"")</f>
        <v/>
      </c>
      <c r="CB152" s="158" t="str">
        <f>IF(Tbl.Kosten[[#This Row],[WPnr.]]=CB$7,Tbl.Kosten[[#This Row],[Totaal kosten]],"")</f>
        <v/>
      </c>
      <c r="CC152" s="158" t="str">
        <f>IF(Tbl.Kosten[[#This Row],[WPnr.]]=CC$7,Tbl.Kosten[[#This Row],[Totaal kosten]],"")</f>
        <v/>
      </c>
      <c r="CD152" s="158" t="str">
        <f>IF(Tbl.Kosten[[#This Row],[WPnr.]]=CD$7,Tbl.Kosten[[#This Row],[Totaal kosten]],"")</f>
        <v/>
      </c>
      <c r="CE152" s="158" t="str">
        <f>IF(Tbl.Kosten[[#This Row],[WPnr.]]=CE$7,Tbl.Kosten[[#This Row],[Totaal kosten]],"")</f>
        <v/>
      </c>
      <c r="CF152" s="158" t="str">
        <f>IF(Tbl.Kosten[[#This Row],[WPnr.]]=CF$7,Tbl.Kosten[[#This Row],[Totaal kosten]],"")</f>
        <v/>
      </c>
      <c r="CG152" s="158" t="str">
        <f>IF(Tbl.Kosten[[#This Row],[WPnr.]]=CG$7,Tbl.Kosten[[#This Row],[Totaal kosten]],"")</f>
        <v/>
      </c>
      <c r="CH152" s="158" t="str">
        <f>IF(Tbl.Kosten[[#This Row],[WPnr.]]=CH$7,Tbl.Kosten[[#This Row],[Totaal kosten]],"")</f>
        <v/>
      </c>
      <c r="CI152" s="158" t="str">
        <f>IF(Tbl.Kosten[[#This Row],[WPnr.]]=CI$7,Tbl.Kosten[[#This Row],[Totaal kosten]],"")</f>
        <v/>
      </c>
      <c r="CJ152" s="158" t="str">
        <f>IF(Tbl.Kosten[[#This Row],[WPnr.]]=CJ$7,Tbl.Kosten[[#This Row],[Totaal kosten]],"")</f>
        <v/>
      </c>
      <c r="CK152" s="158" t="str">
        <f>IF(Tbl.Kosten[[#This Row],[WPnr.]]=CK$7,Tbl.Kosten[[#This Row],[Totaal kosten]],"")</f>
        <v/>
      </c>
      <c r="CL152" s="158" t="str">
        <f>IF(Tbl.Kosten[[#This Row],[WPnr.]]=CL$7,Tbl.Kosten[[#This Row],[Totaal kosten]],"")</f>
        <v/>
      </c>
      <c r="CM152" s="158" t="str">
        <f>IF(Tbl.Kosten[[#This Row],[WPnr.]]=CM$7,Tbl.Kosten[[#This Row],[Totaal kosten]],"")</f>
        <v/>
      </c>
      <c r="CN152" s="158" t="str">
        <f>IF(Tbl.Kosten[[#This Row],[WPnr.]]=CN$7,Tbl.Kosten[[#This Row],[Totaal kosten]],"")</f>
        <v/>
      </c>
      <c r="CO152" s="158" t="str">
        <f>IF(Tbl.Kosten[[#This Row],[WPnr.]]=CO$7,Tbl.Kosten[[#This Row],[Totaal kosten]],"")</f>
        <v/>
      </c>
      <c r="CP152" s="158" t="str">
        <f>IF(Tbl.Kosten[[#This Row],[WPnr.]]=CP$7,Tbl.Kosten[[#This Row],[Totaal kosten]],"")</f>
        <v/>
      </c>
      <c r="CQ152" s="158" t="str">
        <f>IF(Tbl.Kosten[[#This Row],[WPnr.]]=CQ$7,Tbl.Kosten[[#This Row],[Totaal kosten]],"")</f>
        <v/>
      </c>
      <c r="CR152" s="158" t="str">
        <f>IF(Tbl.Kosten[[#This Row],[WPnr.]]=CR$7,Tbl.Kosten[[#This Row],[Totaal kosten]],"")</f>
        <v/>
      </c>
      <c r="CS152" s="158" t="str">
        <f>IF(Tbl.Kosten[[#This Row],[WPnr.]]=CS$7,Tbl.Kosten[[#This Row],[Totaal kosten]],"")</f>
        <v/>
      </c>
      <c r="CT152" s="158" t="str">
        <f>IF(Tbl.Kosten[[#This Row],[WPnr.]]=CT$7,Tbl.Kosten[[#This Row],[Totaal kosten]],"")</f>
        <v/>
      </c>
      <c r="CU152" s="158" t="str">
        <f>IF(Tbl.Kosten[[#This Row],[WPnr.]]=CU$7,Tbl.Kosten[[#This Row],[Totaal kosten]],"")</f>
        <v/>
      </c>
      <c r="CV152" s="158" t="str">
        <f>IF(Tbl.Kosten[[#This Row],[WPnr.]]=CV$7,Tbl.Kosten[[#This Row],[Totaal kosten]],"")</f>
        <v/>
      </c>
      <c r="CW152" s="158" t="str">
        <f>IF(Tbl.Kosten[[#This Row],[WPnr.]]=CW$7,Tbl.Kosten[[#This Row],[Totaal kosten]],"")</f>
        <v/>
      </c>
      <c r="CX152" s="158" t="str">
        <f>IF(Tbl.Kosten[[#This Row],[WPnr.]]=CX$7,Tbl.Kosten[[#This Row],[Totaal kosten]],"")</f>
        <v/>
      </c>
      <c r="CY152" s="158" t="str">
        <f>IF(Tbl.Kosten[[#This Row],[WPnr.]]=CY$7,Tbl.Kosten[[#This Row],[Totaal kosten]],"")</f>
        <v/>
      </c>
      <c r="CZ152" s="158" t="str">
        <f>IF(Tbl.Kosten[[#This Row],[WPnr.]]=CZ$7,Tbl.Kosten[[#This Row],[Totaal kosten]],"")</f>
        <v/>
      </c>
      <c r="DA152" s="158" t="str">
        <f>IF(Tbl.Kosten[[#This Row],[WPnr.]]=DA$7,Tbl.Kosten[[#This Row],[Totaal kosten]],"")</f>
        <v/>
      </c>
      <c r="DB152" s="158" t="str">
        <f>IF(Tbl.Kosten[[#This Row],[WPnr.]]=DB$7,Tbl.Kosten[[#This Row],[Totaal kosten]],"")</f>
        <v/>
      </c>
      <c r="DC152" s="158" t="str">
        <f>IF(Tbl.Kosten[[#This Row],[WPnr.]]=DC$7,Tbl.Kosten[[#This Row],[Totaal kosten]],"")</f>
        <v/>
      </c>
      <c r="DD152" s="158" t="str">
        <f>IF(Tbl.Kosten[[#This Row],[WPnr.]]=DD$7,Tbl.Kosten[[#This Row],[Totaal kosten]],"")</f>
        <v/>
      </c>
      <c r="DE152" s="158" t="str">
        <f>IF(Tbl.Kosten[[#This Row],[WPnr.]]=DE$7,Tbl.Kosten[[#This Row],[Totaal kosten]],"")</f>
        <v/>
      </c>
      <c r="DF152" s="158" t="str">
        <f>IF(Tbl.Kosten[[#This Row],[WPnr.]]=DF$7,Tbl.Kosten[[#This Row],[Totaal kosten]],"")</f>
        <v/>
      </c>
      <c r="DG152" s="158" t="str">
        <f>IF(Tbl.Kosten[[#This Row],[WPnr.]]=DG$7,Tbl.Kosten[[#This Row],[Totaal kosten]],"")</f>
        <v/>
      </c>
      <c r="DH152" s="158" t="str">
        <f>IF(Tbl.Kosten[[#This Row],[WPnr.]]=DH$7,Tbl.Kosten[[#This Row],[Totaal kosten]],"")</f>
        <v/>
      </c>
      <c r="DI152" s="158" t="str">
        <f>IF(Tbl.Kosten[[#This Row],[WPnr.]]=DI$7,Tbl.Kosten[[#This Row],[Totaal kosten]],"")</f>
        <v/>
      </c>
      <c r="DJ152" s="158" t="str">
        <f>IF(Tbl.Kosten[[#This Row],[WPnr.]]=DJ$7,Tbl.Kosten[[#This Row],[Totaal kosten]],"")</f>
        <v/>
      </c>
      <c r="DK152" s="158" t="str">
        <f>IF(Tbl.Kosten[[#This Row],[WPnr.]]=DK$7,Tbl.Kosten[[#This Row],[Totaal kosten]],"")</f>
        <v/>
      </c>
      <c r="DL152" s="158" t="str">
        <f>IF(Tbl.Kosten[[#This Row],[WPnr.]]=DL$7,Tbl.Kosten[[#This Row],[Totaal kosten]],"")</f>
        <v/>
      </c>
      <c r="DM152" s="158" t="str">
        <f>IF(Tbl.Kosten[[#This Row],[WPnr.]]=DM$7,Tbl.Kosten[[#This Row],[Totaal kosten]],"")</f>
        <v/>
      </c>
      <c r="DN152" s="158" t="str">
        <f>IF(Tbl.Kosten[[#This Row],[WPnr.]]=DN$7,Tbl.Kosten[[#This Row],[Totaal kosten]],"")</f>
        <v/>
      </c>
      <c r="DO152" s="158" t="str">
        <f>IF(Tbl.Kosten[[#This Row],[WPnr.]]=DO$7,Tbl.Kosten[[#This Row],[Totaal kosten]],"")</f>
        <v/>
      </c>
      <c r="DP152" s="158" t="str">
        <f>IF(Tbl.Kosten[[#This Row],[WPnr.]]=DP$7,Tbl.Kosten[[#This Row],[Totaal kosten]],"")</f>
        <v/>
      </c>
      <c r="DQ152" s="158" t="str">
        <f>IF(Tbl.Kosten[[#This Row],[WPnr.]]=DQ$7,Tbl.Kosten[[#This Row],[Totaal kosten]],"")</f>
        <v/>
      </c>
      <c r="DR152" s="158" t="str">
        <f>IF(Tbl.Kosten[[#This Row],[WPnr.]]=DR$7,Tbl.Kosten[[#This Row],[Totaal kosten]],"")</f>
        <v/>
      </c>
      <c r="DS152" s="158" t="str">
        <f>IF(Tbl.Kosten[[#This Row],[WPnr.]]=DS$7,Tbl.Kosten[[#This Row],[Totaal kosten]],"")</f>
        <v/>
      </c>
      <c r="DT152" s="158" t="str">
        <f>IF(Tbl.Kosten[[#This Row],[WPnr.]]=DT$7,Tbl.Kosten[[#This Row],[Totaal kosten]],"")</f>
        <v/>
      </c>
      <c r="DU152" s="158" t="str">
        <f>IF(Tbl.Kosten[[#This Row],[WPnr.]]=DU$7,Tbl.Kosten[[#This Row],[Totaal kosten]],"")</f>
        <v/>
      </c>
      <c r="DV152" s="158" t="str">
        <f>IF(Tbl.Kosten[[#This Row],[WPnr.]]=DV$7,Tbl.Kosten[[#This Row],[Totaal kosten]],"")</f>
        <v/>
      </c>
      <c r="DW152" s="160" t="str">
        <f>IFERROR(_xlfn.XLOOKUP(Tbl.Kosten[[#This Row],[Kostensoort]],Tbl.Kostensoorten[Kostensoorten],Tbl.Kostensoorten[KSnr.],"",0,1),"")</f>
        <v/>
      </c>
      <c r="DX152" s="160" t="str">
        <f>IF(Tbl.Kosten[[#This Row],[KSnr.]]=DX$7,Tbl.Kosten[[#This Row],[Totaal kosten]],"")</f>
        <v/>
      </c>
      <c r="DY152" s="160" t="str">
        <f>IF(Tbl.Kosten[[#This Row],[KSnr.]]=DY$7,Tbl.Kosten[[#This Row],[Totaal kosten]],"")</f>
        <v/>
      </c>
      <c r="DZ152" s="160" t="str">
        <f>IF(Tbl.Kosten[[#This Row],[KSnr.]]=DZ$7,Tbl.Kosten[[#This Row],[Totaal kosten]],"")</f>
        <v/>
      </c>
      <c r="EA152" s="160" t="str">
        <f>IF(Tbl.Kosten[[#This Row],[KSnr.]]=EA$7,Tbl.Kosten[[#This Row],[Totaal kosten]],"")</f>
        <v/>
      </c>
      <c r="EB152" s="160" t="str">
        <f>IF(Tbl.Kosten[[#This Row],[KSnr.]]=EB$7,Tbl.Kosten[[#This Row],[Totaal kosten]],"")</f>
        <v/>
      </c>
      <c r="EC152" s="160" t="str">
        <f>IF(Tbl.Kosten[[#This Row],[KSnr.]]=EC$7,Tbl.Kosten[[#This Row],[Totaal kosten]],"")</f>
        <v/>
      </c>
      <c r="ED152" s="160" t="str">
        <f>IF(Tbl.Kosten[[#This Row],[KSnr.]]=ED$7,Tbl.Kosten[[#This Row],[Totaal kosten]],"")</f>
        <v/>
      </c>
      <c r="EE152" s="160" t="str">
        <f>IF(Tbl.Kosten[[#This Row],[KSnr.]]=EE$7,Tbl.Kosten[[#This Row],[Totaal kosten]],"")</f>
        <v/>
      </c>
      <c r="EF152" s="160" t="str">
        <f>IF(Tbl.Kosten[[#This Row],[KSnr.]]=EF$7,Tbl.Kosten[[#This Row],[Totaal kosten]],"")</f>
        <v/>
      </c>
      <c r="EG152" s="160" t="str">
        <f>IF(Tbl.Kosten[[#This Row],[KSnr.]]=EG$7,Tbl.Kosten[[#This Row],[Totaal kosten]],"")</f>
        <v/>
      </c>
      <c r="EH152" s="160" t="str">
        <f>IF(Tbl.Kosten[[#This Row],[KSnr.]]=EH$7,Tbl.Kosten[[#This Row],[Totaal kosten]],"")</f>
        <v/>
      </c>
      <c r="EI152" s="160" t="str">
        <f>IF(Tbl.Kosten[[#This Row],[KSnr.]]=EI$7,Tbl.Kosten[[#This Row],[Totaal kosten]],"")</f>
        <v/>
      </c>
      <c r="EJ152" s="160" t="str">
        <f>IF(Tbl.Kosten[[#This Row],[KSnr.]]=EJ$7,Tbl.Kosten[[#This Row],[Totaal kosten]],"")</f>
        <v/>
      </c>
      <c r="EK152" s="160" t="str">
        <f>IF(Tbl.Kosten[[#This Row],[KSnr.]]=EK$7,Tbl.Kosten[[#This Row],[Totaal kosten]],"")</f>
        <v/>
      </c>
      <c r="EL152" s="160" t="str">
        <f>IF(Tbl.Kosten[[#This Row],[KSnr.]]=EL$7,Tbl.Kosten[[#This Row],[Totaal kosten]],"")</f>
        <v/>
      </c>
      <c r="EM152" s="160" t="str">
        <f>IF(Tbl.Kosten[[#This Row],[KSnr.]]=EM$7,Tbl.Kosten[[#This Row],[Totaal kosten]],"")</f>
        <v/>
      </c>
      <c r="EN152" s="160" t="str">
        <f>IF(Tbl.Kosten[[#This Row],[KSnr.]]=EN$7,Tbl.Kosten[[#This Row],[Totaal kosten]],"")</f>
        <v/>
      </c>
      <c r="EO152" s="160" t="str">
        <f>IF(Tbl.Kosten[[#This Row],[KSnr.]]=EO$7,Tbl.Kosten[[#This Row],[Totaal kosten]],"")</f>
        <v/>
      </c>
      <c r="EP152" s="160" t="str">
        <f>IF(Tbl.Kosten[[#This Row],[KSnr.]]=EP$7,Tbl.Kosten[[#This Row],[Totaal kosten]],"")</f>
        <v/>
      </c>
      <c r="EQ152" s="160" t="str">
        <f>IF(Tbl.Kosten[[#This Row],[KSnr.]]=EQ$7,Tbl.Kosten[[#This Row],[Totaal kosten]],"")</f>
        <v/>
      </c>
      <c r="ER152" s="154" t="str">
        <f>IFERROR(_xlfn.XLOOKUP(Tbl.Kosten[[#This Row],[Subsidieactiviteit]],Tbl.Subsidiehoogte[Subsidieactiviteit],Tbl.Subsidiehoogte[SAnr.],"",0,1),"")</f>
        <v/>
      </c>
      <c r="ES152" s="160" t="str">
        <f>IF(Tbl.Kosten[[#This Row],[Sanr.]]=ES$7,Tbl.Kosten[[#This Row],[Totaal kosten]],"")</f>
        <v/>
      </c>
      <c r="ET152" s="160" t="str">
        <f>IF(Tbl.Kosten[[#This Row],[Sanr.]]=ET$7,Tbl.Kosten[[#This Row],[Totaal kosten]],"")</f>
        <v/>
      </c>
      <c r="EU152" s="160" t="str">
        <f>IF(Tbl.Kosten[[#This Row],[Sanr.]]=EU$7,Tbl.Kosten[[#This Row],[Totaal kosten]],"")</f>
        <v/>
      </c>
      <c r="EV152" s="160" t="str">
        <f>IF(Tbl.Kosten[[#This Row],[Sanr.]]=EV$7,Tbl.Kosten[[#This Row],[Totaal kosten]],"")</f>
        <v/>
      </c>
      <c r="EW152" s="160" t="str">
        <f>IF(Tbl.Kosten[[#This Row],[Sanr.]]=EW$7,Tbl.Kosten[[#This Row],[Totaal kosten]],"")</f>
        <v/>
      </c>
      <c r="EX152" s="160" t="str">
        <f>IF(Tbl.Kosten[[#This Row],[Sanr.]]=EX$7,Tbl.Kosten[[#This Row],[Totaal kosten]],"")</f>
        <v/>
      </c>
      <c r="EY152" s="160" t="str">
        <f>IF(Tbl.Kosten[[#This Row],[Sanr.]]=EY$7,Tbl.Kosten[[#This Row],[Totaal kosten]],"")</f>
        <v/>
      </c>
      <c r="EZ152" s="160" t="str">
        <f>IF(Tbl.Kosten[[#This Row],[Sanr.]]=EZ$7,Tbl.Kosten[[#This Row],[Totaal kosten]],"")</f>
        <v/>
      </c>
      <c r="FA152" s="160" t="str">
        <f>IF(Tbl.Kosten[[#This Row],[Sanr.]]=FA$7,Tbl.Kosten[[#This Row],[Totaal kosten]],"")</f>
        <v/>
      </c>
      <c r="FB152" s="160" t="str">
        <f>IF(Tbl.Kosten[[#This Row],[Sanr.]]=FB$7,Tbl.Kosten[[#This Row],[Totaal kosten]],"")</f>
        <v/>
      </c>
      <c r="FC152" s="160" t="str">
        <f>IF(Tbl.Kosten[[#This Row],[Sanr.]]=FC$7,Tbl.Kosten[[#This Row],[Totaal kosten]],"")</f>
        <v/>
      </c>
      <c r="FD152" s="160" t="str">
        <f>IF(Tbl.Kosten[[#This Row],[Sanr.]]=FD$7,Tbl.Kosten[[#This Row],[Totaal kosten]],"")</f>
        <v/>
      </c>
      <c r="FE152" s="160" t="str">
        <f>IF(Tbl.Kosten[[#This Row],[Sanr.]]=FE$7,Tbl.Kosten[[#This Row],[Totaal kosten]],"")</f>
        <v/>
      </c>
      <c r="FF152" s="160" t="str">
        <f>IF(Tbl.Kosten[[#This Row],[Sanr.]]=FF$7,Tbl.Kosten[[#This Row],[Totaal kosten]],"")</f>
        <v/>
      </c>
      <c r="FG152" s="160" t="str">
        <f>IF(Tbl.Kosten[[#This Row],[Sanr.]]=FG$7,Tbl.Kosten[[#This Row],[Totaal kosten]],"")</f>
        <v/>
      </c>
      <c r="FH152" s="160" t="str">
        <f>IF(Tbl.Kosten[[#This Row],[Sanr.]]=FH$7,Tbl.Kosten[[#This Row],[Totaal kosten]],"")</f>
        <v/>
      </c>
      <c r="FI152" s="160" t="str">
        <f>IF(Tbl.Kosten[[#This Row],[Sanr.]]=FI$7,Tbl.Kosten[[#This Row],[Totaal kosten]],"")</f>
        <v/>
      </c>
      <c r="FJ152" s="160" t="str">
        <f>IF(Tbl.Kosten[[#This Row],[Sanr.]]=FJ$7,Tbl.Kosten[[#This Row],[Totaal kosten]],"")</f>
        <v/>
      </c>
      <c r="FK152" s="160" t="str">
        <f>IF(Tbl.Kosten[[#This Row],[Sanr.]]=FK$7,Tbl.Kosten[[#This Row],[Totaal kosten]],"")</f>
        <v/>
      </c>
      <c r="FL152" s="160" t="str">
        <f>IF(Tbl.Kosten[[#This Row],[Sanr.]]=FL$7,Tbl.Kosten[[#This Row],[Totaal kosten]],"")</f>
        <v/>
      </c>
      <c r="FM152" s="160" t="str">
        <f>IF(Tbl.Kosten[[#This Row],[Sanr.]]=FM$7,Tbl.Kosten[[#This Row],[Totaal kosten]],"")</f>
        <v/>
      </c>
      <c r="FN152" s="160" t="str">
        <f>IF(Tbl.Kosten[[#This Row],[Sanr.]]=FN$7,Tbl.Kosten[[#This Row],[Totaal kosten]],"")</f>
        <v/>
      </c>
      <c r="FO152" s="160" t="str">
        <f>IF(Tbl.Kosten[[#This Row],[Sanr.]]=FO$7,Tbl.Kosten[[#This Row],[Totaal kosten]],"")</f>
        <v/>
      </c>
      <c r="FP152" s="160" t="str">
        <f>IF(Tbl.Kosten[[#This Row],[Sanr.]]=FP$7,Tbl.Kosten[[#This Row],[Totaal kosten]],"")</f>
        <v/>
      </c>
      <c r="FQ152" s="160" t="str">
        <f>IF(Tbl.Kosten[[#This Row],[Sanr.]]=FQ$7,Tbl.Kosten[[#This Row],[Totaal kosten]],"")</f>
        <v/>
      </c>
      <c r="FR152" s="160" t="str">
        <f>IF(Tbl.Kosten[[#This Row],[Sanr.]]=FR$7,Tbl.Kosten[[#This Row],[Totaal kosten]],"")</f>
        <v/>
      </c>
      <c r="FS152" s="160" t="str">
        <f>IF(Tbl.Kosten[[#This Row],[Sanr.]]=FS$7,Tbl.Kosten[[#This Row],[Totaal kosten]],"")</f>
        <v/>
      </c>
      <c r="FT152" s="160" t="str">
        <f>IF(Tbl.Kosten[[#This Row],[Sanr.]]=FT$7,Tbl.Kosten[[#This Row],[Totaal kosten]],"")</f>
        <v/>
      </c>
      <c r="FU152" s="160" t="str">
        <f>IF(Tbl.Kosten[[#This Row],[Sanr.]]=FU$7,Tbl.Kosten[[#This Row],[Totaal kosten]],"")</f>
        <v/>
      </c>
      <c r="FV152" s="160" t="str">
        <f>IF(Tbl.Kosten[[#This Row],[Sanr.]]=FV$7,Tbl.Kosten[[#This Row],[Totaal kosten]],"")</f>
        <v/>
      </c>
      <c r="FW152" s="160" t="str">
        <f>IFERROR(_xlfn.XLOOKUP(Tbl.Kosten[[#This Row],[Activiteitencode]],Tbl.Activiteiten[Activiteitcode],Tbl.Activiteiten[Anr.],"",0,1),"")</f>
        <v/>
      </c>
      <c r="FX152" s="181" t="str">
        <f>_xlfn.CONCAT(Tbl.Kosten[[#This Row],[Pnr.]],Tbl.Kosten[[#This Row],[Sanr.]])</f>
        <v>P1</v>
      </c>
      <c r="FY152" s="160">
        <f>Tbl.Kosten[[#This Row],[Totaal kosten]]-Tbl.Kosten[[#This Row],[Subsidie]]</f>
        <v>0</v>
      </c>
      <c r="FZ152" s="160">
        <f>IF(Tbl.Kosten[[#This Row],[Pnr.]]=FZ$7,Tbl.Kosten[[#This Row],[Te financieren]],"")</f>
        <v>0</v>
      </c>
      <c r="GA152" s="160" t="str">
        <f>IF(Tbl.Kosten[[#This Row],[Pnr.]]=GA$7,Tbl.Kosten[[#This Row],[Te financieren]],"")</f>
        <v/>
      </c>
      <c r="GB152" s="160" t="str">
        <f>IF(Tbl.Kosten[[#This Row],[Pnr.]]=GB$7,Tbl.Kosten[[#This Row],[Te financieren]],"")</f>
        <v/>
      </c>
      <c r="GC152" s="160" t="str">
        <f>IF(Tbl.Kosten[[#This Row],[Pnr.]]=GC$7,Tbl.Kosten[[#This Row],[Te financieren]],"")</f>
        <v/>
      </c>
      <c r="GD152" s="160" t="str">
        <f>IF(Tbl.Kosten[[#This Row],[Pnr.]]=GD$7,Tbl.Kosten[[#This Row],[Te financieren]],"")</f>
        <v/>
      </c>
      <c r="GE152" s="160" t="str">
        <f>IF(Tbl.Kosten[[#This Row],[Pnr.]]=GE$7,Tbl.Kosten[[#This Row],[Te financieren]],"")</f>
        <v/>
      </c>
      <c r="GF152" s="160" t="str">
        <f>IF(Tbl.Kosten[[#This Row],[Pnr.]]=GF$7,Tbl.Kosten[[#This Row],[Te financieren]],"")</f>
        <v/>
      </c>
      <c r="GG152" s="160" t="str">
        <f>IF(Tbl.Kosten[[#This Row],[Pnr.]]=GG$7,Tbl.Kosten[[#This Row],[Te financieren]],"")</f>
        <v/>
      </c>
      <c r="GH152" s="160" t="str">
        <f>IF(Tbl.Kosten[[#This Row],[Pnr.]]=GH$7,Tbl.Kosten[[#This Row],[Te financieren]],"")</f>
        <v/>
      </c>
      <c r="GI152" s="160" t="str">
        <f>IF(Tbl.Kosten[[#This Row],[Pnr.]]=GI$7,Tbl.Kosten[[#This Row],[Te financieren]],"")</f>
        <v/>
      </c>
      <c r="GJ152" s="160" t="str">
        <f>IF(Tbl.Kosten[[#This Row],[Pnr.]]=GJ$7,Tbl.Kosten[[#This Row],[Te financieren]],"")</f>
        <v/>
      </c>
      <c r="GK152" s="160" t="str">
        <f>IF(Tbl.Kosten[[#This Row],[Pnr.]]=GK$7,Tbl.Kosten[[#This Row],[Te financieren]],"")</f>
        <v/>
      </c>
      <c r="GL152" s="160" t="str">
        <f>IF(Tbl.Kosten[[#This Row],[Pnr.]]=GL$7,Tbl.Kosten[[#This Row],[Te financieren]],"")</f>
        <v/>
      </c>
      <c r="GM152" s="160" t="str">
        <f>IF(Tbl.Kosten[[#This Row],[Pnr.]]=GM$7,Tbl.Kosten[[#This Row],[Te financieren]],"")</f>
        <v/>
      </c>
      <c r="GN152" s="160" t="str">
        <f>IF(Tbl.Kosten[[#This Row],[Pnr.]]=GN$7,Tbl.Kosten[[#This Row],[Te financieren]],"")</f>
        <v/>
      </c>
      <c r="GO152" s="160" t="str">
        <f>IF(Tbl.Kosten[[#This Row],[Pnr.]]=GO$7,Tbl.Kosten[[#This Row],[Te financieren]],"")</f>
        <v/>
      </c>
      <c r="GP152" s="160" t="str">
        <f>IF(Tbl.Kosten[[#This Row],[Pnr.]]=GP$7,Tbl.Kosten[[#This Row],[Te financieren]],"")</f>
        <v/>
      </c>
      <c r="GQ152" s="160" t="str">
        <f>IF(Tbl.Kosten[[#This Row],[Pnr.]]=GQ$7,Tbl.Kosten[[#This Row],[Te financieren]],"")</f>
        <v/>
      </c>
      <c r="GR152" s="160" t="str">
        <f>IF(Tbl.Kosten[[#This Row],[Pnr.]]=GR$7,Tbl.Kosten[[#This Row],[Te financieren]],"")</f>
        <v/>
      </c>
      <c r="GS152" s="160" t="str">
        <f>IF(Tbl.Kosten[[#This Row],[Pnr.]]=GS$7,Tbl.Kosten[[#This Row],[Te financieren]],"")</f>
        <v/>
      </c>
      <c r="GT152" s="160" t="str">
        <f>IF(Tbl.Kosten[[#This Row],[Pnr.]]=GT$7,Tbl.Kosten[[#This Row],[Te financieren]],"")</f>
        <v/>
      </c>
      <c r="GU152" s="160" t="str">
        <f>IF(Tbl.Kosten[[#This Row],[Pnr.]]=GU$7,Tbl.Kosten[[#This Row],[Te financieren]],"")</f>
        <v/>
      </c>
      <c r="GV152" s="160" t="str">
        <f>IF(Tbl.Kosten[[#This Row],[Pnr.]]=GV$7,Tbl.Kosten[[#This Row],[Te financieren]],"")</f>
        <v/>
      </c>
      <c r="GW152" s="160" t="str">
        <f>IF(Tbl.Kosten[[#This Row],[Pnr.]]=GW$7,Tbl.Kosten[[#This Row],[Te financieren]],"")</f>
        <v/>
      </c>
      <c r="GX152" s="160" t="str">
        <f>IF(Tbl.Kosten[[#This Row],[Pnr.]]=GX$7,Tbl.Kosten[[#This Row],[Te financieren]],"")</f>
        <v/>
      </c>
      <c r="GY152" s="160" t="str">
        <f>IF(Tbl.Kosten[[#This Row],[Pnr.]]=GY$7,Tbl.Kosten[[#This Row],[Te financieren]],"")</f>
        <v/>
      </c>
      <c r="GZ152" s="160" t="str">
        <f>IF(Tbl.Kosten[[#This Row],[Pnr.]]=GZ$7,Tbl.Kosten[[#This Row],[Te financieren]],"")</f>
        <v/>
      </c>
      <c r="HA152" s="160" t="str">
        <f>IF(Tbl.Kosten[[#This Row],[Pnr.]]=HA$7,Tbl.Kosten[[#This Row],[Te financieren]],"")</f>
        <v/>
      </c>
      <c r="HB152" s="160" t="str">
        <f>IF(Tbl.Kosten[[#This Row],[Pnr.]]=HB$7,Tbl.Kosten[[#This Row],[Te financieren]],"")</f>
        <v/>
      </c>
      <c r="HC152" s="160" t="str">
        <f>IF(Tbl.Kosten[[#This Row],[Pnr.]]=HC$7,Tbl.Kosten[[#This Row],[Te financieren]],"")</f>
        <v/>
      </c>
      <c r="HD152" s="160" t="str">
        <f>IF(Tbl.Kosten[[#This Row],[Pnr.]]=HD$7,Tbl.Kosten[[#This Row],[Te financieren]],"")</f>
        <v/>
      </c>
      <c r="HE152" s="160" t="str">
        <f>IF(Tbl.Kosten[[#This Row],[Pnr.]]=HE$7,Tbl.Kosten[[#This Row],[Te financieren]],"")</f>
        <v/>
      </c>
      <c r="HF152" s="160" t="str">
        <f>IF(Tbl.Kosten[[#This Row],[Pnr.]]=HF$7,Tbl.Kosten[[#This Row],[Te financieren]],"")</f>
        <v/>
      </c>
      <c r="HG152" s="160" t="str">
        <f>IF(Tbl.Kosten[[#This Row],[Pnr.]]=HG$7,Tbl.Kosten[[#This Row],[Te financieren]],"")</f>
        <v/>
      </c>
      <c r="HH152" s="160" t="str">
        <f>IF(Tbl.Kosten[[#This Row],[Pnr.]]=HH$7,Tbl.Kosten[[#This Row],[Te financieren]],"")</f>
        <v/>
      </c>
      <c r="HI152" s="160" t="str">
        <f>IF(Tbl.Kosten[[#This Row],[Pnr.]]=HI$7,Tbl.Kosten[[#This Row],[Te financieren]],"")</f>
        <v/>
      </c>
      <c r="HJ152" s="160" t="str">
        <f>IF(Tbl.Kosten[[#This Row],[Pnr.]]=HJ$7,Tbl.Kosten[[#This Row],[Te financieren]],"")</f>
        <v/>
      </c>
      <c r="HK152" s="160" t="str">
        <f>IF(Tbl.Kosten[[#This Row],[Pnr.]]=HK$7,Tbl.Kosten[[#This Row],[Te financieren]],"")</f>
        <v/>
      </c>
      <c r="HL152" s="160" t="str">
        <f>IF(Tbl.Kosten[[#This Row],[Pnr.]]=HL$7,Tbl.Kosten[[#This Row],[Te financieren]],"")</f>
        <v/>
      </c>
      <c r="HM152" s="160" t="str">
        <f>IF(Tbl.Kosten[[#This Row],[Pnr.]]=HM$7,Tbl.Kosten[[#This Row],[Te financieren]],"")</f>
        <v/>
      </c>
      <c r="HN152" s="160" t="str">
        <f>IF(Tbl.Kosten[[#This Row],[Pnr.]]=HN$7,Tbl.Kosten[[#This Row],[Te financieren]],"")</f>
        <v/>
      </c>
      <c r="HO152" s="160" t="str">
        <f>IF(Tbl.Kosten[[#This Row],[Pnr.]]=HO$7,Tbl.Kosten[[#This Row],[Te financieren]],"")</f>
        <v/>
      </c>
      <c r="HP152" s="160" t="str">
        <f>IF(Tbl.Kosten[[#This Row],[Pnr.]]=HP$7,Tbl.Kosten[[#This Row],[Te financieren]],"")</f>
        <v/>
      </c>
      <c r="HQ152" s="160" t="str">
        <f>IF(Tbl.Kosten[[#This Row],[Pnr.]]=HQ$7,Tbl.Kosten[[#This Row],[Te financieren]],"")</f>
        <v/>
      </c>
      <c r="HR152" s="160" t="str">
        <f>IF(Tbl.Kosten[[#This Row],[Pnr.]]=HR$7,Tbl.Kosten[[#This Row],[Te financieren]],"")</f>
        <v/>
      </c>
      <c r="HS152" s="160" t="str">
        <f>IF(Tbl.Kosten[[#This Row],[Pnr.]]=HS$7,Tbl.Kosten[[#This Row],[Te financieren]],"")</f>
        <v/>
      </c>
      <c r="HT152" s="160" t="str">
        <f>IF(Tbl.Kosten[[#This Row],[Pnr.]]=HT$7,Tbl.Kosten[[#This Row],[Te financieren]],"")</f>
        <v/>
      </c>
      <c r="HU152" s="160" t="str">
        <f>IF(Tbl.Kosten[[#This Row],[Pnr.]]=HU$7,Tbl.Kosten[[#This Row],[Te financieren]],"")</f>
        <v/>
      </c>
      <c r="HV152" s="160" t="str">
        <f>IF(Tbl.Kosten[[#This Row],[Pnr.]]=HV$7,Tbl.Kosten[[#This Row],[Te financieren]],"")</f>
        <v/>
      </c>
      <c r="HW152" s="160" t="str">
        <f>IF(Tbl.Kosten[[#This Row],[Pnr.]]=HW$7,Tbl.Kosten[[#This Row],[Te financieren]],"")</f>
        <v/>
      </c>
    </row>
    <row r="153" spans="2:231" x14ac:dyDescent="0.3">
      <c r="B153" s="144"/>
      <c r="C153" s="147"/>
      <c r="D153" s="146"/>
      <c r="E153" s="147"/>
      <c r="F153" s="145"/>
      <c r="G153" s="11" t="str">
        <f>IF(Tbl.Kosten[[#This Row],[Medewerker e/o 
functie]]&lt;&gt;"",_xlfn.XLOOKUP(Tbl.Kosten[[#This Row],[Medewerker e/o 
functie]],Tbl.Uurtarief[Medewerker en/of functie],Tbl.Uurtarief[Uurtarief],"",0,1),"")</f>
        <v/>
      </c>
      <c r="H153" s="121">
        <f>IFERROR(Tbl.Kosten[[#This Row],[Uren]]*Tbl.Kosten[[#This Row],[Uurtarief]],0)</f>
        <v>0</v>
      </c>
      <c r="I153" s="119" t="str">
        <f>IF(Tbl.Kosten[[#This Row],[Subtotaal uren]]&lt;&gt;0,_xlfn.XLOOKUP(Tbl.Kosten[[#This Row],[Medewerker e/o 
functie]],Tbl.Uurtarief[Medewerker en/of functie],Tbl.Uurtarief[Kostensoort arbeid],"",0,1),"")</f>
        <v/>
      </c>
      <c r="J153" s="147"/>
      <c r="K153" s="145"/>
      <c r="L153" s="149" t="str">
        <f>IF(Tbl.Kosten[[#This Row],[Activum]]&lt;&gt;"",_xlfn.XLOOKUP(Tbl.Kosten[[#This Row],[Activum]],Tbl.Afschrijvingskosten[Activum],Tbl.Afschrijvingskosten[Tarief per afschrijvings-eenheid],"",0,1),"")</f>
        <v/>
      </c>
      <c r="M153" s="122">
        <f>IFERROR(Tbl.Kosten[[#This Row],[Een-
heden]]*Tbl.Kosten[[#This Row],[Afschrijvings-
tarief]],0)</f>
        <v>0</v>
      </c>
      <c r="N153" s="122" t="str">
        <f>IF(Tbl.Kosten[[#This Row],[Subtotaal afschrijving]]&lt;&gt;0,Lijsten!A151,"")</f>
        <v/>
      </c>
      <c r="O153" s="150"/>
      <c r="P153" s="145"/>
      <c r="Q153" s="148"/>
      <c r="R153" s="122">
        <f>IFERROR(Tbl.Kosten[[#This Row],[Aantal]]*Tbl.Kosten[[#This Row],[Tarief]],0)</f>
        <v>0</v>
      </c>
      <c r="S153" s="8">
        <f>IFERROR(Tbl.Kosten[[#This Row],[Subtotaal overige kosten]]+Tbl.Kosten[[#This Row],[Subtotaal uren]]+Tbl.Kosten[[#This Row],[Subtotaal afschrijving]],0)</f>
        <v>0</v>
      </c>
      <c r="T153" s="8">
        <f>IFERROR(Tbl.Kosten[[#This Row],[Totaal kosten]]*Tbl.Kosten[[#This Row],[Subsidie%]],0)</f>
        <v>0</v>
      </c>
      <c r="U153" s="4" t="str" cm="1">
        <f t="array" ref="U153">IFERROR(_xlfn.IFS(Tbl.Kosten[[#This Row],[Subtotaal uren]]&lt;&gt;0,Tbl.Kosten[[#This Row],[Kostensoort arbeid]],Tbl.Kosten[[#This Row],[Subtotaal afschrijving]]&lt;&gt;0,Tbl.Kosten[[#This Row],[Kostensoort afschrijving]],Tbl.Kosten[[#This Row],[Subtotaal overige kosten]]&lt;&gt;0,Tbl.Kosten[[#This Row],[Kostensoort overig]]),"")</f>
        <v/>
      </c>
      <c r="V153" s="4" t="str">
        <f>IFERROR(_xlfn.XLOOKUP(Tbl.Kosten[[#This Row],[Activiteitencode]],Tbl.Activiteiten[Activiteitcode],Tbl.Activiteiten[Werkpakketcode],"",0,1),"")</f>
        <v/>
      </c>
      <c r="W153" s="4" t="str">
        <f>IFERROR(_xlfn.XLOOKUP(Tbl.Kosten[[#This Row],[Werkpakketcode]],Tbl.Werkpakketten[Werkpakketcode],Tbl.Werkpakketten[Subsidiabele activiteit],"",0,1),"")</f>
        <v/>
      </c>
      <c r="X153" s="12">
        <f>IFERROR(_xlfn.XLOOKUP(Tbl.Kosten[[#This Row],[Sanr.]],Tbl.Subsidiehoogte[SAnr.],Tbl.Subsidiehoogte[Sub. Percentage],0,0,1),0)</f>
        <v>0</v>
      </c>
      <c r="Y153" s="154" t="str">
        <f>IFERROR(_xlfn.XLOOKUP(Tbl.Kosten[[#This Row],[Partnercode]],Tbl.Projectpartners[Partnercode],Tbl.Projectpartners[PNr.],"",0,1),"")</f>
        <v>P1</v>
      </c>
      <c r="Z153" s="158">
        <f>IF(Tbl.Kosten[[#This Row],[Pnr.]]=Z$7,Tbl.Kosten[[#This Row],[Totaal kosten]],"")</f>
        <v>0</v>
      </c>
      <c r="AA153" s="158" t="str">
        <f>IF(Tbl.Kosten[[#This Row],[Pnr.]]=AA$7,Tbl.Kosten[[#This Row],[Totaal kosten]],"")</f>
        <v/>
      </c>
      <c r="AB153" s="158" t="str">
        <f>IF(Tbl.Kosten[[#This Row],[Pnr.]]=AB$7,Tbl.Kosten[[#This Row],[Totaal kosten]],"")</f>
        <v/>
      </c>
      <c r="AC153" s="158" t="str">
        <f>IF(Tbl.Kosten[[#This Row],[Pnr.]]=AC$7,Tbl.Kosten[[#This Row],[Totaal kosten]],"")</f>
        <v/>
      </c>
      <c r="AD153" s="158" t="str">
        <f>IF(Tbl.Kosten[[#This Row],[Pnr.]]=AD$7,Tbl.Kosten[[#This Row],[Totaal kosten]],"")</f>
        <v/>
      </c>
      <c r="AE153" s="158" t="str">
        <f>IF(Tbl.Kosten[[#This Row],[Pnr.]]=AE$7,Tbl.Kosten[[#This Row],[Totaal kosten]],"")</f>
        <v/>
      </c>
      <c r="AF153" s="158" t="str">
        <f>IF(Tbl.Kosten[[#This Row],[Pnr.]]=AF$7,Tbl.Kosten[[#This Row],[Totaal kosten]],"")</f>
        <v/>
      </c>
      <c r="AG153" s="158" t="str">
        <f>IF(Tbl.Kosten[[#This Row],[Pnr.]]=AG$7,Tbl.Kosten[[#This Row],[Totaal kosten]],"")</f>
        <v/>
      </c>
      <c r="AH153" s="158" t="str">
        <f>IF(Tbl.Kosten[[#This Row],[Pnr.]]=AH$7,Tbl.Kosten[[#This Row],[Totaal kosten]],"")</f>
        <v/>
      </c>
      <c r="AI153" s="158" t="str">
        <f>IF(Tbl.Kosten[[#This Row],[Pnr.]]=AI$7,Tbl.Kosten[[#This Row],[Totaal kosten]],"")</f>
        <v/>
      </c>
      <c r="AJ153" s="158" t="str">
        <f>IF(Tbl.Kosten[[#This Row],[Pnr.]]=AJ$7,Tbl.Kosten[[#This Row],[Totaal kosten]],"")</f>
        <v/>
      </c>
      <c r="AK153" s="158" t="str">
        <f>IF(Tbl.Kosten[[#This Row],[Pnr.]]=AK$7,Tbl.Kosten[[#This Row],[Totaal kosten]],"")</f>
        <v/>
      </c>
      <c r="AL153" s="158" t="str">
        <f>IF(Tbl.Kosten[[#This Row],[Pnr.]]=AL$7,Tbl.Kosten[[#This Row],[Totaal kosten]],"")</f>
        <v/>
      </c>
      <c r="AM153" s="158" t="str">
        <f>IF(Tbl.Kosten[[#This Row],[Pnr.]]=AM$7,Tbl.Kosten[[#This Row],[Totaal kosten]],"")</f>
        <v/>
      </c>
      <c r="AN153" s="158" t="str">
        <f>IF(Tbl.Kosten[[#This Row],[Pnr.]]=AN$7,Tbl.Kosten[[#This Row],[Totaal kosten]],"")</f>
        <v/>
      </c>
      <c r="AO153" s="158" t="str">
        <f>IF(Tbl.Kosten[[#This Row],[Pnr.]]=AO$7,Tbl.Kosten[[#This Row],[Totaal kosten]],"")</f>
        <v/>
      </c>
      <c r="AP153" s="158" t="str">
        <f>IF(Tbl.Kosten[[#This Row],[Pnr.]]=AP$7,Tbl.Kosten[[#This Row],[Totaal kosten]],"")</f>
        <v/>
      </c>
      <c r="AQ153" s="158" t="str">
        <f>IF(Tbl.Kosten[[#This Row],[Pnr.]]=AQ$7,Tbl.Kosten[[#This Row],[Totaal kosten]],"")</f>
        <v/>
      </c>
      <c r="AR153" s="158" t="str">
        <f>IF(Tbl.Kosten[[#This Row],[Pnr.]]=AR$7,Tbl.Kosten[[#This Row],[Totaal kosten]],"")</f>
        <v/>
      </c>
      <c r="AS153" s="158" t="str">
        <f>IF(Tbl.Kosten[[#This Row],[Pnr.]]=AS$7,Tbl.Kosten[[#This Row],[Totaal kosten]],"")</f>
        <v/>
      </c>
      <c r="AT153" s="158" t="str">
        <f>IF(Tbl.Kosten[[#This Row],[Pnr.]]=AT$7,Tbl.Kosten[[#This Row],[Totaal kosten]],"")</f>
        <v/>
      </c>
      <c r="AU153" s="158" t="str">
        <f>IF(Tbl.Kosten[[#This Row],[Pnr.]]=AU$7,Tbl.Kosten[[#This Row],[Totaal kosten]],"")</f>
        <v/>
      </c>
      <c r="AV153" s="158" t="str">
        <f>IF(Tbl.Kosten[[#This Row],[Pnr.]]=AV$7,Tbl.Kosten[[#This Row],[Totaal kosten]],"")</f>
        <v/>
      </c>
      <c r="AW153" s="158" t="str">
        <f>IF(Tbl.Kosten[[#This Row],[Pnr.]]=AW$7,Tbl.Kosten[[#This Row],[Totaal kosten]],"")</f>
        <v/>
      </c>
      <c r="AX153" s="158" t="str">
        <f>IF(Tbl.Kosten[[#This Row],[Pnr.]]=AX$7,Tbl.Kosten[[#This Row],[Totaal kosten]],"")</f>
        <v/>
      </c>
      <c r="AY153" s="158" t="str">
        <f>IF(Tbl.Kosten[[#This Row],[Pnr.]]=AY$7,Tbl.Kosten[[#This Row],[Totaal kosten]],"")</f>
        <v/>
      </c>
      <c r="AZ153" s="158" t="str">
        <f>IF(Tbl.Kosten[[#This Row],[Pnr.]]=AZ$7,Tbl.Kosten[[#This Row],[Totaal kosten]],"")</f>
        <v/>
      </c>
      <c r="BA153" s="158" t="str">
        <f>IF(Tbl.Kosten[[#This Row],[Pnr.]]=BA$7,Tbl.Kosten[[#This Row],[Totaal kosten]],"")</f>
        <v/>
      </c>
      <c r="BB153" s="158" t="str">
        <f>IF(Tbl.Kosten[[#This Row],[Pnr.]]=BB$7,Tbl.Kosten[[#This Row],[Totaal kosten]],"")</f>
        <v/>
      </c>
      <c r="BC153" s="158" t="str">
        <f>IF(Tbl.Kosten[[#This Row],[Pnr.]]=BC$7,Tbl.Kosten[[#This Row],[Totaal kosten]],"")</f>
        <v/>
      </c>
      <c r="BD153" s="158" t="str">
        <f>IF(Tbl.Kosten[[#This Row],[Pnr.]]=BD$7,Tbl.Kosten[[#This Row],[Totaal kosten]],"")</f>
        <v/>
      </c>
      <c r="BE153" s="158" t="str">
        <f>IF(Tbl.Kosten[[#This Row],[Pnr.]]=BE$7,Tbl.Kosten[[#This Row],[Totaal kosten]],"")</f>
        <v/>
      </c>
      <c r="BF153" s="158" t="str">
        <f>IF(Tbl.Kosten[[#This Row],[Pnr.]]=BF$7,Tbl.Kosten[[#This Row],[Totaal kosten]],"")</f>
        <v/>
      </c>
      <c r="BG153" s="158" t="str">
        <f>IF(Tbl.Kosten[[#This Row],[Pnr.]]=BG$7,Tbl.Kosten[[#This Row],[Totaal kosten]],"")</f>
        <v/>
      </c>
      <c r="BH153" s="158" t="str">
        <f>IF(Tbl.Kosten[[#This Row],[Pnr.]]=BH$7,Tbl.Kosten[[#This Row],[Totaal kosten]],"")</f>
        <v/>
      </c>
      <c r="BI153" s="158" t="str">
        <f>IF(Tbl.Kosten[[#This Row],[Pnr.]]=BI$7,Tbl.Kosten[[#This Row],[Totaal kosten]],"")</f>
        <v/>
      </c>
      <c r="BJ153" s="158" t="str">
        <f>IF(Tbl.Kosten[[#This Row],[Pnr.]]=BJ$7,Tbl.Kosten[[#This Row],[Totaal kosten]],"")</f>
        <v/>
      </c>
      <c r="BK153" s="158" t="str">
        <f>IF(Tbl.Kosten[[#This Row],[Pnr.]]=BK$7,Tbl.Kosten[[#This Row],[Totaal kosten]],"")</f>
        <v/>
      </c>
      <c r="BL153" s="158" t="str">
        <f>IF(Tbl.Kosten[[#This Row],[Pnr.]]=BL$7,Tbl.Kosten[[#This Row],[Totaal kosten]],"")</f>
        <v/>
      </c>
      <c r="BM153" s="158" t="str">
        <f>IF(Tbl.Kosten[[#This Row],[Pnr.]]=BM$7,Tbl.Kosten[[#This Row],[Totaal kosten]],"")</f>
        <v/>
      </c>
      <c r="BN153" s="158" t="str">
        <f>IF(Tbl.Kosten[[#This Row],[Pnr.]]=BN$7,Tbl.Kosten[[#This Row],[Totaal kosten]],"")</f>
        <v/>
      </c>
      <c r="BO153" s="158" t="str">
        <f>IF(Tbl.Kosten[[#This Row],[Pnr.]]=BO$7,Tbl.Kosten[[#This Row],[Totaal kosten]],"")</f>
        <v/>
      </c>
      <c r="BP153" s="158" t="str">
        <f>IF(Tbl.Kosten[[#This Row],[Pnr.]]=BP$7,Tbl.Kosten[[#This Row],[Totaal kosten]],"")</f>
        <v/>
      </c>
      <c r="BQ153" s="158" t="str">
        <f>IF(Tbl.Kosten[[#This Row],[Pnr.]]=BQ$7,Tbl.Kosten[[#This Row],[Totaal kosten]],"")</f>
        <v/>
      </c>
      <c r="BR153" s="158" t="str">
        <f>IF(Tbl.Kosten[[#This Row],[Pnr.]]=BR$7,Tbl.Kosten[[#This Row],[Totaal kosten]],"")</f>
        <v/>
      </c>
      <c r="BS153" s="158" t="str">
        <f>IF(Tbl.Kosten[[#This Row],[Pnr.]]=BS$7,Tbl.Kosten[[#This Row],[Totaal kosten]],"")</f>
        <v/>
      </c>
      <c r="BT153" s="158" t="str">
        <f>IF(Tbl.Kosten[[#This Row],[Pnr.]]=BT$7,Tbl.Kosten[[#This Row],[Totaal kosten]],"")</f>
        <v/>
      </c>
      <c r="BU153" s="158" t="str">
        <f>IF(Tbl.Kosten[[#This Row],[Pnr.]]=BU$7,Tbl.Kosten[[#This Row],[Totaal kosten]],"")</f>
        <v/>
      </c>
      <c r="BV153" s="158" t="str">
        <f>IF(Tbl.Kosten[[#This Row],[Pnr.]]=BV$7,Tbl.Kosten[[#This Row],[Totaal kosten]],"")</f>
        <v/>
      </c>
      <c r="BW153" s="158" t="str">
        <f>IF(Tbl.Kosten[[#This Row],[Pnr.]]=BW$7,Tbl.Kosten[[#This Row],[Totaal kosten]],"")</f>
        <v/>
      </c>
      <c r="BX153" s="158" t="str">
        <f>IFERROR(_xlfn.XLOOKUP(Tbl.Kosten[[#This Row],[Werkpakketcode]],Tbl.Werkpakketten[Werkpakketcode],Tbl.Werkpakketten[WPnr.],"",0,1),"")</f>
        <v/>
      </c>
      <c r="BY153" s="158" t="str">
        <f>IF(Tbl.Kosten[[#This Row],[WPnr.]]=BY$7,Tbl.Kosten[[#This Row],[Totaal kosten]],"")</f>
        <v/>
      </c>
      <c r="BZ153" s="158" t="str">
        <f>IF(Tbl.Kosten[[#This Row],[WPnr.]]=BZ$7,Tbl.Kosten[[#This Row],[Totaal kosten]],"")</f>
        <v/>
      </c>
      <c r="CA153" s="158" t="str">
        <f>IF(Tbl.Kosten[[#This Row],[WPnr.]]=CA$7,Tbl.Kosten[[#This Row],[Totaal kosten]],"")</f>
        <v/>
      </c>
      <c r="CB153" s="158" t="str">
        <f>IF(Tbl.Kosten[[#This Row],[WPnr.]]=CB$7,Tbl.Kosten[[#This Row],[Totaal kosten]],"")</f>
        <v/>
      </c>
      <c r="CC153" s="158" t="str">
        <f>IF(Tbl.Kosten[[#This Row],[WPnr.]]=CC$7,Tbl.Kosten[[#This Row],[Totaal kosten]],"")</f>
        <v/>
      </c>
      <c r="CD153" s="158" t="str">
        <f>IF(Tbl.Kosten[[#This Row],[WPnr.]]=CD$7,Tbl.Kosten[[#This Row],[Totaal kosten]],"")</f>
        <v/>
      </c>
      <c r="CE153" s="158" t="str">
        <f>IF(Tbl.Kosten[[#This Row],[WPnr.]]=CE$7,Tbl.Kosten[[#This Row],[Totaal kosten]],"")</f>
        <v/>
      </c>
      <c r="CF153" s="158" t="str">
        <f>IF(Tbl.Kosten[[#This Row],[WPnr.]]=CF$7,Tbl.Kosten[[#This Row],[Totaal kosten]],"")</f>
        <v/>
      </c>
      <c r="CG153" s="158" t="str">
        <f>IF(Tbl.Kosten[[#This Row],[WPnr.]]=CG$7,Tbl.Kosten[[#This Row],[Totaal kosten]],"")</f>
        <v/>
      </c>
      <c r="CH153" s="158" t="str">
        <f>IF(Tbl.Kosten[[#This Row],[WPnr.]]=CH$7,Tbl.Kosten[[#This Row],[Totaal kosten]],"")</f>
        <v/>
      </c>
      <c r="CI153" s="158" t="str">
        <f>IF(Tbl.Kosten[[#This Row],[WPnr.]]=CI$7,Tbl.Kosten[[#This Row],[Totaal kosten]],"")</f>
        <v/>
      </c>
      <c r="CJ153" s="158" t="str">
        <f>IF(Tbl.Kosten[[#This Row],[WPnr.]]=CJ$7,Tbl.Kosten[[#This Row],[Totaal kosten]],"")</f>
        <v/>
      </c>
      <c r="CK153" s="158" t="str">
        <f>IF(Tbl.Kosten[[#This Row],[WPnr.]]=CK$7,Tbl.Kosten[[#This Row],[Totaal kosten]],"")</f>
        <v/>
      </c>
      <c r="CL153" s="158" t="str">
        <f>IF(Tbl.Kosten[[#This Row],[WPnr.]]=CL$7,Tbl.Kosten[[#This Row],[Totaal kosten]],"")</f>
        <v/>
      </c>
      <c r="CM153" s="158" t="str">
        <f>IF(Tbl.Kosten[[#This Row],[WPnr.]]=CM$7,Tbl.Kosten[[#This Row],[Totaal kosten]],"")</f>
        <v/>
      </c>
      <c r="CN153" s="158" t="str">
        <f>IF(Tbl.Kosten[[#This Row],[WPnr.]]=CN$7,Tbl.Kosten[[#This Row],[Totaal kosten]],"")</f>
        <v/>
      </c>
      <c r="CO153" s="158" t="str">
        <f>IF(Tbl.Kosten[[#This Row],[WPnr.]]=CO$7,Tbl.Kosten[[#This Row],[Totaal kosten]],"")</f>
        <v/>
      </c>
      <c r="CP153" s="158" t="str">
        <f>IF(Tbl.Kosten[[#This Row],[WPnr.]]=CP$7,Tbl.Kosten[[#This Row],[Totaal kosten]],"")</f>
        <v/>
      </c>
      <c r="CQ153" s="158" t="str">
        <f>IF(Tbl.Kosten[[#This Row],[WPnr.]]=CQ$7,Tbl.Kosten[[#This Row],[Totaal kosten]],"")</f>
        <v/>
      </c>
      <c r="CR153" s="158" t="str">
        <f>IF(Tbl.Kosten[[#This Row],[WPnr.]]=CR$7,Tbl.Kosten[[#This Row],[Totaal kosten]],"")</f>
        <v/>
      </c>
      <c r="CS153" s="158" t="str">
        <f>IF(Tbl.Kosten[[#This Row],[WPnr.]]=CS$7,Tbl.Kosten[[#This Row],[Totaal kosten]],"")</f>
        <v/>
      </c>
      <c r="CT153" s="158" t="str">
        <f>IF(Tbl.Kosten[[#This Row],[WPnr.]]=CT$7,Tbl.Kosten[[#This Row],[Totaal kosten]],"")</f>
        <v/>
      </c>
      <c r="CU153" s="158" t="str">
        <f>IF(Tbl.Kosten[[#This Row],[WPnr.]]=CU$7,Tbl.Kosten[[#This Row],[Totaal kosten]],"")</f>
        <v/>
      </c>
      <c r="CV153" s="158" t="str">
        <f>IF(Tbl.Kosten[[#This Row],[WPnr.]]=CV$7,Tbl.Kosten[[#This Row],[Totaal kosten]],"")</f>
        <v/>
      </c>
      <c r="CW153" s="158" t="str">
        <f>IF(Tbl.Kosten[[#This Row],[WPnr.]]=CW$7,Tbl.Kosten[[#This Row],[Totaal kosten]],"")</f>
        <v/>
      </c>
      <c r="CX153" s="158" t="str">
        <f>IF(Tbl.Kosten[[#This Row],[WPnr.]]=CX$7,Tbl.Kosten[[#This Row],[Totaal kosten]],"")</f>
        <v/>
      </c>
      <c r="CY153" s="158" t="str">
        <f>IF(Tbl.Kosten[[#This Row],[WPnr.]]=CY$7,Tbl.Kosten[[#This Row],[Totaal kosten]],"")</f>
        <v/>
      </c>
      <c r="CZ153" s="158" t="str">
        <f>IF(Tbl.Kosten[[#This Row],[WPnr.]]=CZ$7,Tbl.Kosten[[#This Row],[Totaal kosten]],"")</f>
        <v/>
      </c>
      <c r="DA153" s="158" t="str">
        <f>IF(Tbl.Kosten[[#This Row],[WPnr.]]=DA$7,Tbl.Kosten[[#This Row],[Totaal kosten]],"")</f>
        <v/>
      </c>
      <c r="DB153" s="158" t="str">
        <f>IF(Tbl.Kosten[[#This Row],[WPnr.]]=DB$7,Tbl.Kosten[[#This Row],[Totaal kosten]],"")</f>
        <v/>
      </c>
      <c r="DC153" s="158" t="str">
        <f>IF(Tbl.Kosten[[#This Row],[WPnr.]]=DC$7,Tbl.Kosten[[#This Row],[Totaal kosten]],"")</f>
        <v/>
      </c>
      <c r="DD153" s="158" t="str">
        <f>IF(Tbl.Kosten[[#This Row],[WPnr.]]=DD$7,Tbl.Kosten[[#This Row],[Totaal kosten]],"")</f>
        <v/>
      </c>
      <c r="DE153" s="158" t="str">
        <f>IF(Tbl.Kosten[[#This Row],[WPnr.]]=DE$7,Tbl.Kosten[[#This Row],[Totaal kosten]],"")</f>
        <v/>
      </c>
      <c r="DF153" s="158" t="str">
        <f>IF(Tbl.Kosten[[#This Row],[WPnr.]]=DF$7,Tbl.Kosten[[#This Row],[Totaal kosten]],"")</f>
        <v/>
      </c>
      <c r="DG153" s="158" t="str">
        <f>IF(Tbl.Kosten[[#This Row],[WPnr.]]=DG$7,Tbl.Kosten[[#This Row],[Totaal kosten]],"")</f>
        <v/>
      </c>
      <c r="DH153" s="158" t="str">
        <f>IF(Tbl.Kosten[[#This Row],[WPnr.]]=DH$7,Tbl.Kosten[[#This Row],[Totaal kosten]],"")</f>
        <v/>
      </c>
      <c r="DI153" s="158" t="str">
        <f>IF(Tbl.Kosten[[#This Row],[WPnr.]]=DI$7,Tbl.Kosten[[#This Row],[Totaal kosten]],"")</f>
        <v/>
      </c>
      <c r="DJ153" s="158" t="str">
        <f>IF(Tbl.Kosten[[#This Row],[WPnr.]]=DJ$7,Tbl.Kosten[[#This Row],[Totaal kosten]],"")</f>
        <v/>
      </c>
      <c r="DK153" s="158" t="str">
        <f>IF(Tbl.Kosten[[#This Row],[WPnr.]]=DK$7,Tbl.Kosten[[#This Row],[Totaal kosten]],"")</f>
        <v/>
      </c>
      <c r="DL153" s="158" t="str">
        <f>IF(Tbl.Kosten[[#This Row],[WPnr.]]=DL$7,Tbl.Kosten[[#This Row],[Totaal kosten]],"")</f>
        <v/>
      </c>
      <c r="DM153" s="158" t="str">
        <f>IF(Tbl.Kosten[[#This Row],[WPnr.]]=DM$7,Tbl.Kosten[[#This Row],[Totaal kosten]],"")</f>
        <v/>
      </c>
      <c r="DN153" s="158" t="str">
        <f>IF(Tbl.Kosten[[#This Row],[WPnr.]]=DN$7,Tbl.Kosten[[#This Row],[Totaal kosten]],"")</f>
        <v/>
      </c>
      <c r="DO153" s="158" t="str">
        <f>IF(Tbl.Kosten[[#This Row],[WPnr.]]=DO$7,Tbl.Kosten[[#This Row],[Totaal kosten]],"")</f>
        <v/>
      </c>
      <c r="DP153" s="158" t="str">
        <f>IF(Tbl.Kosten[[#This Row],[WPnr.]]=DP$7,Tbl.Kosten[[#This Row],[Totaal kosten]],"")</f>
        <v/>
      </c>
      <c r="DQ153" s="158" t="str">
        <f>IF(Tbl.Kosten[[#This Row],[WPnr.]]=DQ$7,Tbl.Kosten[[#This Row],[Totaal kosten]],"")</f>
        <v/>
      </c>
      <c r="DR153" s="158" t="str">
        <f>IF(Tbl.Kosten[[#This Row],[WPnr.]]=DR$7,Tbl.Kosten[[#This Row],[Totaal kosten]],"")</f>
        <v/>
      </c>
      <c r="DS153" s="158" t="str">
        <f>IF(Tbl.Kosten[[#This Row],[WPnr.]]=DS$7,Tbl.Kosten[[#This Row],[Totaal kosten]],"")</f>
        <v/>
      </c>
      <c r="DT153" s="158" t="str">
        <f>IF(Tbl.Kosten[[#This Row],[WPnr.]]=DT$7,Tbl.Kosten[[#This Row],[Totaal kosten]],"")</f>
        <v/>
      </c>
      <c r="DU153" s="158" t="str">
        <f>IF(Tbl.Kosten[[#This Row],[WPnr.]]=DU$7,Tbl.Kosten[[#This Row],[Totaal kosten]],"")</f>
        <v/>
      </c>
      <c r="DV153" s="158" t="str">
        <f>IF(Tbl.Kosten[[#This Row],[WPnr.]]=DV$7,Tbl.Kosten[[#This Row],[Totaal kosten]],"")</f>
        <v/>
      </c>
      <c r="DW153" s="160" t="str">
        <f>IFERROR(_xlfn.XLOOKUP(Tbl.Kosten[[#This Row],[Kostensoort]],Tbl.Kostensoorten[Kostensoorten],Tbl.Kostensoorten[KSnr.],"",0,1),"")</f>
        <v/>
      </c>
      <c r="DX153" s="160" t="str">
        <f>IF(Tbl.Kosten[[#This Row],[KSnr.]]=DX$7,Tbl.Kosten[[#This Row],[Totaal kosten]],"")</f>
        <v/>
      </c>
      <c r="DY153" s="160" t="str">
        <f>IF(Tbl.Kosten[[#This Row],[KSnr.]]=DY$7,Tbl.Kosten[[#This Row],[Totaal kosten]],"")</f>
        <v/>
      </c>
      <c r="DZ153" s="160" t="str">
        <f>IF(Tbl.Kosten[[#This Row],[KSnr.]]=DZ$7,Tbl.Kosten[[#This Row],[Totaal kosten]],"")</f>
        <v/>
      </c>
      <c r="EA153" s="160" t="str">
        <f>IF(Tbl.Kosten[[#This Row],[KSnr.]]=EA$7,Tbl.Kosten[[#This Row],[Totaal kosten]],"")</f>
        <v/>
      </c>
      <c r="EB153" s="160" t="str">
        <f>IF(Tbl.Kosten[[#This Row],[KSnr.]]=EB$7,Tbl.Kosten[[#This Row],[Totaal kosten]],"")</f>
        <v/>
      </c>
      <c r="EC153" s="160" t="str">
        <f>IF(Tbl.Kosten[[#This Row],[KSnr.]]=EC$7,Tbl.Kosten[[#This Row],[Totaal kosten]],"")</f>
        <v/>
      </c>
      <c r="ED153" s="160" t="str">
        <f>IF(Tbl.Kosten[[#This Row],[KSnr.]]=ED$7,Tbl.Kosten[[#This Row],[Totaal kosten]],"")</f>
        <v/>
      </c>
      <c r="EE153" s="160" t="str">
        <f>IF(Tbl.Kosten[[#This Row],[KSnr.]]=EE$7,Tbl.Kosten[[#This Row],[Totaal kosten]],"")</f>
        <v/>
      </c>
      <c r="EF153" s="160" t="str">
        <f>IF(Tbl.Kosten[[#This Row],[KSnr.]]=EF$7,Tbl.Kosten[[#This Row],[Totaal kosten]],"")</f>
        <v/>
      </c>
      <c r="EG153" s="160" t="str">
        <f>IF(Tbl.Kosten[[#This Row],[KSnr.]]=EG$7,Tbl.Kosten[[#This Row],[Totaal kosten]],"")</f>
        <v/>
      </c>
      <c r="EH153" s="160" t="str">
        <f>IF(Tbl.Kosten[[#This Row],[KSnr.]]=EH$7,Tbl.Kosten[[#This Row],[Totaal kosten]],"")</f>
        <v/>
      </c>
      <c r="EI153" s="160" t="str">
        <f>IF(Tbl.Kosten[[#This Row],[KSnr.]]=EI$7,Tbl.Kosten[[#This Row],[Totaal kosten]],"")</f>
        <v/>
      </c>
      <c r="EJ153" s="160" t="str">
        <f>IF(Tbl.Kosten[[#This Row],[KSnr.]]=EJ$7,Tbl.Kosten[[#This Row],[Totaal kosten]],"")</f>
        <v/>
      </c>
      <c r="EK153" s="160" t="str">
        <f>IF(Tbl.Kosten[[#This Row],[KSnr.]]=EK$7,Tbl.Kosten[[#This Row],[Totaal kosten]],"")</f>
        <v/>
      </c>
      <c r="EL153" s="160" t="str">
        <f>IF(Tbl.Kosten[[#This Row],[KSnr.]]=EL$7,Tbl.Kosten[[#This Row],[Totaal kosten]],"")</f>
        <v/>
      </c>
      <c r="EM153" s="160" t="str">
        <f>IF(Tbl.Kosten[[#This Row],[KSnr.]]=EM$7,Tbl.Kosten[[#This Row],[Totaal kosten]],"")</f>
        <v/>
      </c>
      <c r="EN153" s="160" t="str">
        <f>IF(Tbl.Kosten[[#This Row],[KSnr.]]=EN$7,Tbl.Kosten[[#This Row],[Totaal kosten]],"")</f>
        <v/>
      </c>
      <c r="EO153" s="160" t="str">
        <f>IF(Tbl.Kosten[[#This Row],[KSnr.]]=EO$7,Tbl.Kosten[[#This Row],[Totaal kosten]],"")</f>
        <v/>
      </c>
      <c r="EP153" s="160" t="str">
        <f>IF(Tbl.Kosten[[#This Row],[KSnr.]]=EP$7,Tbl.Kosten[[#This Row],[Totaal kosten]],"")</f>
        <v/>
      </c>
      <c r="EQ153" s="160" t="str">
        <f>IF(Tbl.Kosten[[#This Row],[KSnr.]]=EQ$7,Tbl.Kosten[[#This Row],[Totaal kosten]],"")</f>
        <v/>
      </c>
      <c r="ER153" s="154" t="str">
        <f>IFERROR(_xlfn.XLOOKUP(Tbl.Kosten[[#This Row],[Subsidieactiviteit]],Tbl.Subsidiehoogte[Subsidieactiviteit],Tbl.Subsidiehoogte[SAnr.],"",0,1),"")</f>
        <v/>
      </c>
      <c r="ES153" s="160" t="str">
        <f>IF(Tbl.Kosten[[#This Row],[Sanr.]]=ES$7,Tbl.Kosten[[#This Row],[Totaal kosten]],"")</f>
        <v/>
      </c>
      <c r="ET153" s="160" t="str">
        <f>IF(Tbl.Kosten[[#This Row],[Sanr.]]=ET$7,Tbl.Kosten[[#This Row],[Totaal kosten]],"")</f>
        <v/>
      </c>
      <c r="EU153" s="160" t="str">
        <f>IF(Tbl.Kosten[[#This Row],[Sanr.]]=EU$7,Tbl.Kosten[[#This Row],[Totaal kosten]],"")</f>
        <v/>
      </c>
      <c r="EV153" s="160" t="str">
        <f>IF(Tbl.Kosten[[#This Row],[Sanr.]]=EV$7,Tbl.Kosten[[#This Row],[Totaal kosten]],"")</f>
        <v/>
      </c>
      <c r="EW153" s="160" t="str">
        <f>IF(Tbl.Kosten[[#This Row],[Sanr.]]=EW$7,Tbl.Kosten[[#This Row],[Totaal kosten]],"")</f>
        <v/>
      </c>
      <c r="EX153" s="160" t="str">
        <f>IF(Tbl.Kosten[[#This Row],[Sanr.]]=EX$7,Tbl.Kosten[[#This Row],[Totaal kosten]],"")</f>
        <v/>
      </c>
      <c r="EY153" s="160" t="str">
        <f>IF(Tbl.Kosten[[#This Row],[Sanr.]]=EY$7,Tbl.Kosten[[#This Row],[Totaal kosten]],"")</f>
        <v/>
      </c>
      <c r="EZ153" s="160" t="str">
        <f>IF(Tbl.Kosten[[#This Row],[Sanr.]]=EZ$7,Tbl.Kosten[[#This Row],[Totaal kosten]],"")</f>
        <v/>
      </c>
      <c r="FA153" s="160" t="str">
        <f>IF(Tbl.Kosten[[#This Row],[Sanr.]]=FA$7,Tbl.Kosten[[#This Row],[Totaal kosten]],"")</f>
        <v/>
      </c>
      <c r="FB153" s="160" t="str">
        <f>IF(Tbl.Kosten[[#This Row],[Sanr.]]=FB$7,Tbl.Kosten[[#This Row],[Totaal kosten]],"")</f>
        <v/>
      </c>
      <c r="FC153" s="160" t="str">
        <f>IF(Tbl.Kosten[[#This Row],[Sanr.]]=FC$7,Tbl.Kosten[[#This Row],[Totaal kosten]],"")</f>
        <v/>
      </c>
      <c r="FD153" s="160" t="str">
        <f>IF(Tbl.Kosten[[#This Row],[Sanr.]]=FD$7,Tbl.Kosten[[#This Row],[Totaal kosten]],"")</f>
        <v/>
      </c>
      <c r="FE153" s="160" t="str">
        <f>IF(Tbl.Kosten[[#This Row],[Sanr.]]=FE$7,Tbl.Kosten[[#This Row],[Totaal kosten]],"")</f>
        <v/>
      </c>
      <c r="FF153" s="160" t="str">
        <f>IF(Tbl.Kosten[[#This Row],[Sanr.]]=FF$7,Tbl.Kosten[[#This Row],[Totaal kosten]],"")</f>
        <v/>
      </c>
      <c r="FG153" s="160" t="str">
        <f>IF(Tbl.Kosten[[#This Row],[Sanr.]]=FG$7,Tbl.Kosten[[#This Row],[Totaal kosten]],"")</f>
        <v/>
      </c>
      <c r="FH153" s="160" t="str">
        <f>IF(Tbl.Kosten[[#This Row],[Sanr.]]=FH$7,Tbl.Kosten[[#This Row],[Totaal kosten]],"")</f>
        <v/>
      </c>
      <c r="FI153" s="160" t="str">
        <f>IF(Tbl.Kosten[[#This Row],[Sanr.]]=FI$7,Tbl.Kosten[[#This Row],[Totaal kosten]],"")</f>
        <v/>
      </c>
      <c r="FJ153" s="160" t="str">
        <f>IF(Tbl.Kosten[[#This Row],[Sanr.]]=FJ$7,Tbl.Kosten[[#This Row],[Totaal kosten]],"")</f>
        <v/>
      </c>
      <c r="FK153" s="160" t="str">
        <f>IF(Tbl.Kosten[[#This Row],[Sanr.]]=FK$7,Tbl.Kosten[[#This Row],[Totaal kosten]],"")</f>
        <v/>
      </c>
      <c r="FL153" s="160" t="str">
        <f>IF(Tbl.Kosten[[#This Row],[Sanr.]]=FL$7,Tbl.Kosten[[#This Row],[Totaal kosten]],"")</f>
        <v/>
      </c>
      <c r="FM153" s="160" t="str">
        <f>IF(Tbl.Kosten[[#This Row],[Sanr.]]=FM$7,Tbl.Kosten[[#This Row],[Totaal kosten]],"")</f>
        <v/>
      </c>
      <c r="FN153" s="160" t="str">
        <f>IF(Tbl.Kosten[[#This Row],[Sanr.]]=FN$7,Tbl.Kosten[[#This Row],[Totaal kosten]],"")</f>
        <v/>
      </c>
      <c r="FO153" s="160" t="str">
        <f>IF(Tbl.Kosten[[#This Row],[Sanr.]]=FO$7,Tbl.Kosten[[#This Row],[Totaal kosten]],"")</f>
        <v/>
      </c>
      <c r="FP153" s="160" t="str">
        <f>IF(Tbl.Kosten[[#This Row],[Sanr.]]=FP$7,Tbl.Kosten[[#This Row],[Totaal kosten]],"")</f>
        <v/>
      </c>
      <c r="FQ153" s="160" t="str">
        <f>IF(Tbl.Kosten[[#This Row],[Sanr.]]=FQ$7,Tbl.Kosten[[#This Row],[Totaal kosten]],"")</f>
        <v/>
      </c>
      <c r="FR153" s="160" t="str">
        <f>IF(Tbl.Kosten[[#This Row],[Sanr.]]=FR$7,Tbl.Kosten[[#This Row],[Totaal kosten]],"")</f>
        <v/>
      </c>
      <c r="FS153" s="160" t="str">
        <f>IF(Tbl.Kosten[[#This Row],[Sanr.]]=FS$7,Tbl.Kosten[[#This Row],[Totaal kosten]],"")</f>
        <v/>
      </c>
      <c r="FT153" s="160" t="str">
        <f>IF(Tbl.Kosten[[#This Row],[Sanr.]]=FT$7,Tbl.Kosten[[#This Row],[Totaal kosten]],"")</f>
        <v/>
      </c>
      <c r="FU153" s="160" t="str">
        <f>IF(Tbl.Kosten[[#This Row],[Sanr.]]=FU$7,Tbl.Kosten[[#This Row],[Totaal kosten]],"")</f>
        <v/>
      </c>
      <c r="FV153" s="160" t="str">
        <f>IF(Tbl.Kosten[[#This Row],[Sanr.]]=FV$7,Tbl.Kosten[[#This Row],[Totaal kosten]],"")</f>
        <v/>
      </c>
      <c r="FW153" s="160" t="str">
        <f>IFERROR(_xlfn.XLOOKUP(Tbl.Kosten[[#This Row],[Activiteitencode]],Tbl.Activiteiten[Activiteitcode],Tbl.Activiteiten[Anr.],"",0,1),"")</f>
        <v/>
      </c>
      <c r="FX153" s="181" t="str">
        <f>_xlfn.CONCAT(Tbl.Kosten[[#This Row],[Pnr.]],Tbl.Kosten[[#This Row],[Sanr.]])</f>
        <v>P1</v>
      </c>
      <c r="FY153" s="160">
        <f>Tbl.Kosten[[#This Row],[Totaal kosten]]-Tbl.Kosten[[#This Row],[Subsidie]]</f>
        <v>0</v>
      </c>
      <c r="FZ153" s="160">
        <f>IF(Tbl.Kosten[[#This Row],[Pnr.]]=FZ$7,Tbl.Kosten[[#This Row],[Te financieren]],"")</f>
        <v>0</v>
      </c>
      <c r="GA153" s="160" t="str">
        <f>IF(Tbl.Kosten[[#This Row],[Pnr.]]=GA$7,Tbl.Kosten[[#This Row],[Te financieren]],"")</f>
        <v/>
      </c>
      <c r="GB153" s="160" t="str">
        <f>IF(Tbl.Kosten[[#This Row],[Pnr.]]=GB$7,Tbl.Kosten[[#This Row],[Te financieren]],"")</f>
        <v/>
      </c>
      <c r="GC153" s="160" t="str">
        <f>IF(Tbl.Kosten[[#This Row],[Pnr.]]=GC$7,Tbl.Kosten[[#This Row],[Te financieren]],"")</f>
        <v/>
      </c>
      <c r="GD153" s="160" t="str">
        <f>IF(Tbl.Kosten[[#This Row],[Pnr.]]=GD$7,Tbl.Kosten[[#This Row],[Te financieren]],"")</f>
        <v/>
      </c>
      <c r="GE153" s="160" t="str">
        <f>IF(Tbl.Kosten[[#This Row],[Pnr.]]=GE$7,Tbl.Kosten[[#This Row],[Te financieren]],"")</f>
        <v/>
      </c>
      <c r="GF153" s="160" t="str">
        <f>IF(Tbl.Kosten[[#This Row],[Pnr.]]=GF$7,Tbl.Kosten[[#This Row],[Te financieren]],"")</f>
        <v/>
      </c>
      <c r="GG153" s="160" t="str">
        <f>IF(Tbl.Kosten[[#This Row],[Pnr.]]=GG$7,Tbl.Kosten[[#This Row],[Te financieren]],"")</f>
        <v/>
      </c>
      <c r="GH153" s="160" t="str">
        <f>IF(Tbl.Kosten[[#This Row],[Pnr.]]=GH$7,Tbl.Kosten[[#This Row],[Te financieren]],"")</f>
        <v/>
      </c>
      <c r="GI153" s="160" t="str">
        <f>IF(Tbl.Kosten[[#This Row],[Pnr.]]=GI$7,Tbl.Kosten[[#This Row],[Te financieren]],"")</f>
        <v/>
      </c>
      <c r="GJ153" s="160" t="str">
        <f>IF(Tbl.Kosten[[#This Row],[Pnr.]]=GJ$7,Tbl.Kosten[[#This Row],[Te financieren]],"")</f>
        <v/>
      </c>
      <c r="GK153" s="160" t="str">
        <f>IF(Tbl.Kosten[[#This Row],[Pnr.]]=GK$7,Tbl.Kosten[[#This Row],[Te financieren]],"")</f>
        <v/>
      </c>
      <c r="GL153" s="160" t="str">
        <f>IF(Tbl.Kosten[[#This Row],[Pnr.]]=GL$7,Tbl.Kosten[[#This Row],[Te financieren]],"")</f>
        <v/>
      </c>
      <c r="GM153" s="160" t="str">
        <f>IF(Tbl.Kosten[[#This Row],[Pnr.]]=GM$7,Tbl.Kosten[[#This Row],[Te financieren]],"")</f>
        <v/>
      </c>
      <c r="GN153" s="160" t="str">
        <f>IF(Tbl.Kosten[[#This Row],[Pnr.]]=GN$7,Tbl.Kosten[[#This Row],[Te financieren]],"")</f>
        <v/>
      </c>
      <c r="GO153" s="160" t="str">
        <f>IF(Tbl.Kosten[[#This Row],[Pnr.]]=GO$7,Tbl.Kosten[[#This Row],[Te financieren]],"")</f>
        <v/>
      </c>
      <c r="GP153" s="160" t="str">
        <f>IF(Tbl.Kosten[[#This Row],[Pnr.]]=GP$7,Tbl.Kosten[[#This Row],[Te financieren]],"")</f>
        <v/>
      </c>
      <c r="GQ153" s="160" t="str">
        <f>IF(Tbl.Kosten[[#This Row],[Pnr.]]=GQ$7,Tbl.Kosten[[#This Row],[Te financieren]],"")</f>
        <v/>
      </c>
      <c r="GR153" s="160" t="str">
        <f>IF(Tbl.Kosten[[#This Row],[Pnr.]]=GR$7,Tbl.Kosten[[#This Row],[Te financieren]],"")</f>
        <v/>
      </c>
      <c r="GS153" s="160" t="str">
        <f>IF(Tbl.Kosten[[#This Row],[Pnr.]]=GS$7,Tbl.Kosten[[#This Row],[Te financieren]],"")</f>
        <v/>
      </c>
      <c r="GT153" s="160" t="str">
        <f>IF(Tbl.Kosten[[#This Row],[Pnr.]]=GT$7,Tbl.Kosten[[#This Row],[Te financieren]],"")</f>
        <v/>
      </c>
      <c r="GU153" s="160" t="str">
        <f>IF(Tbl.Kosten[[#This Row],[Pnr.]]=GU$7,Tbl.Kosten[[#This Row],[Te financieren]],"")</f>
        <v/>
      </c>
      <c r="GV153" s="160" t="str">
        <f>IF(Tbl.Kosten[[#This Row],[Pnr.]]=GV$7,Tbl.Kosten[[#This Row],[Te financieren]],"")</f>
        <v/>
      </c>
      <c r="GW153" s="160" t="str">
        <f>IF(Tbl.Kosten[[#This Row],[Pnr.]]=GW$7,Tbl.Kosten[[#This Row],[Te financieren]],"")</f>
        <v/>
      </c>
      <c r="GX153" s="160" t="str">
        <f>IF(Tbl.Kosten[[#This Row],[Pnr.]]=GX$7,Tbl.Kosten[[#This Row],[Te financieren]],"")</f>
        <v/>
      </c>
      <c r="GY153" s="160" t="str">
        <f>IF(Tbl.Kosten[[#This Row],[Pnr.]]=GY$7,Tbl.Kosten[[#This Row],[Te financieren]],"")</f>
        <v/>
      </c>
      <c r="GZ153" s="160" t="str">
        <f>IF(Tbl.Kosten[[#This Row],[Pnr.]]=GZ$7,Tbl.Kosten[[#This Row],[Te financieren]],"")</f>
        <v/>
      </c>
      <c r="HA153" s="160" t="str">
        <f>IF(Tbl.Kosten[[#This Row],[Pnr.]]=HA$7,Tbl.Kosten[[#This Row],[Te financieren]],"")</f>
        <v/>
      </c>
      <c r="HB153" s="160" t="str">
        <f>IF(Tbl.Kosten[[#This Row],[Pnr.]]=HB$7,Tbl.Kosten[[#This Row],[Te financieren]],"")</f>
        <v/>
      </c>
      <c r="HC153" s="160" t="str">
        <f>IF(Tbl.Kosten[[#This Row],[Pnr.]]=HC$7,Tbl.Kosten[[#This Row],[Te financieren]],"")</f>
        <v/>
      </c>
      <c r="HD153" s="160" t="str">
        <f>IF(Tbl.Kosten[[#This Row],[Pnr.]]=HD$7,Tbl.Kosten[[#This Row],[Te financieren]],"")</f>
        <v/>
      </c>
      <c r="HE153" s="160" t="str">
        <f>IF(Tbl.Kosten[[#This Row],[Pnr.]]=HE$7,Tbl.Kosten[[#This Row],[Te financieren]],"")</f>
        <v/>
      </c>
      <c r="HF153" s="160" t="str">
        <f>IF(Tbl.Kosten[[#This Row],[Pnr.]]=HF$7,Tbl.Kosten[[#This Row],[Te financieren]],"")</f>
        <v/>
      </c>
      <c r="HG153" s="160" t="str">
        <f>IF(Tbl.Kosten[[#This Row],[Pnr.]]=HG$7,Tbl.Kosten[[#This Row],[Te financieren]],"")</f>
        <v/>
      </c>
      <c r="HH153" s="160" t="str">
        <f>IF(Tbl.Kosten[[#This Row],[Pnr.]]=HH$7,Tbl.Kosten[[#This Row],[Te financieren]],"")</f>
        <v/>
      </c>
      <c r="HI153" s="160" t="str">
        <f>IF(Tbl.Kosten[[#This Row],[Pnr.]]=HI$7,Tbl.Kosten[[#This Row],[Te financieren]],"")</f>
        <v/>
      </c>
      <c r="HJ153" s="160" t="str">
        <f>IF(Tbl.Kosten[[#This Row],[Pnr.]]=HJ$7,Tbl.Kosten[[#This Row],[Te financieren]],"")</f>
        <v/>
      </c>
      <c r="HK153" s="160" t="str">
        <f>IF(Tbl.Kosten[[#This Row],[Pnr.]]=HK$7,Tbl.Kosten[[#This Row],[Te financieren]],"")</f>
        <v/>
      </c>
      <c r="HL153" s="160" t="str">
        <f>IF(Tbl.Kosten[[#This Row],[Pnr.]]=HL$7,Tbl.Kosten[[#This Row],[Te financieren]],"")</f>
        <v/>
      </c>
      <c r="HM153" s="160" t="str">
        <f>IF(Tbl.Kosten[[#This Row],[Pnr.]]=HM$7,Tbl.Kosten[[#This Row],[Te financieren]],"")</f>
        <v/>
      </c>
      <c r="HN153" s="160" t="str">
        <f>IF(Tbl.Kosten[[#This Row],[Pnr.]]=HN$7,Tbl.Kosten[[#This Row],[Te financieren]],"")</f>
        <v/>
      </c>
      <c r="HO153" s="160" t="str">
        <f>IF(Tbl.Kosten[[#This Row],[Pnr.]]=HO$7,Tbl.Kosten[[#This Row],[Te financieren]],"")</f>
        <v/>
      </c>
      <c r="HP153" s="160" t="str">
        <f>IF(Tbl.Kosten[[#This Row],[Pnr.]]=HP$7,Tbl.Kosten[[#This Row],[Te financieren]],"")</f>
        <v/>
      </c>
      <c r="HQ153" s="160" t="str">
        <f>IF(Tbl.Kosten[[#This Row],[Pnr.]]=HQ$7,Tbl.Kosten[[#This Row],[Te financieren]],"")</f>
        <v/>
      </c>
      <c r="HR153" s="160" t="str">
        <f>IF(Tbl.Kosten[[#This Row],[Pnr.]]=HR$7,Tbl.Kosten[[#This Row],[Te financieren]],"")</f>
        <v/>
      </c>
      <c r="HS153" s="160" t="str">
        <f>IF(Tbl.Kosten[[#This Row],[Pnr.]]=HS$7,Tbl.Kosten[[#This Row],[Te financieren]],"")</f>
        <v/>
      </c>
      <c r="HT153" s="160" t="str">
        <f>IF(Tbl.Kosten[[#This Row],[Pnr.]]=HT$7,Tbl.Kosten[[#This Row],[Te financieren]],"")</f>
        <v/>
      </c>
      <c r="HU153" s="160" t="str">
        <f>IF(Tbl.Kosten[[#This Row],[Pnr.]]=HU$7,Tbl.Kosten[[#This Row],[Te financieren]],"")</f>
        <v/>
      </c>
      <c r="HV153" s="160" t="str">
        <f>IF(Tbl.Kosten[[#This Row],[Pnr.]]=HV$7,Tbl.Kosten[[#This Row],[Te financieren]],"")</f>
        <v/>
      </c>
      <c r="HW153" s="160" t="str">
        <f>IF(Tbl.Kosten[[#This Row],[Pnr.]]=HW$7,Tbl.Kosten[[#This Row],[Te financieren]],"")</f>
        <v/>
      </c>
    </row>
    <row r="154" spans="2:231" x14ac:dyDescent="0.3">
      <c r="B154" s="144"/>
      <c r="C154" s="147"/>
      <c r="D154" s="146"/>
      <c r="E154" s="147"/>
      <c r="F154" s="145"/>
      <c r="G154" s="11" t="str">
        <f>IF(Tbl.Kosten[[#This Row],[Medewerker e/o 
functie]]&lt;&gt;"",_xlfn.XLOOKUP(Tbl.Kosten[[#This Row],[Medewerker e/o 
functie]],Tbl.Uurtarief[Medewerker en/of functie],Tbl.Uurtarief[Uurtarief],"",0,1),"")</f>
        <v/>
      </c>
      <c r="H154" s="121">
        <f>IFERROR(Tbl.Kosten[[#This Row],[Uren]]*Tbl.Kosten[[#This Row],[Uurtarief]],0)</f>
        <v>0</v>
      </c>
      <c r="I154" s="119" t="str">
        <f>IF(Tbl.Kosten[[#This Row],[Subtotaal uren]]&lt;&gt;0,_xlfn.XLOOKUP(Tbl.Kosten[[#This Row],[Medewerker e/o 
functie]],Tbl.Uurtarief[Medewerker en/of functie],Tbl.Uurtarief[Kostensoort arbeid],"",0,1),"")</f>
        <v/>
      </c>
      <c r="J154" s="147"/>
      <c r="K154" s="145"/>
      <c r="L154" s="149" t="str">
        <f>IF(Tbl.Kosten[[#This Row],[Activum]]&lt;&gt;"",_xlfn.XLOOKUP(Tbl.Kosten[[#This Row],[Activum]],Tbl.Afschrijvingskosten[Activum],Tbl.Afschrijvingskosten[Tarief per afschrijvings-eenheid],"",0,1),"")</f>
        <v/>
      </c>
      <c r="M154" s="122">
        <f>IFERROR(Tbl.Kosten[[#This Row],[Een-
heden]]*Tbl.Kosten[[#This Row],[Afschrijvings-
tarief]],0)</f>
        <v>0</v>
      </c>
      <c r="N154" s="122" t="str">
        <f>IF(Tbl.Kosten[[#This Row],[Subtotaal afschrijving]]&lt;&gt;0,Lijsten!A152,"")</f>
        <v/>
      </c>
      <c r="O154" s="150"/>
      <c r="P154" s="145"/>
      <c r="Q154" s="148"/>
      <c r="R154" s="122">
        <f>IFERROR(Tbl.Kosten[[#This Row],[Aantal]]*Tbl.Kosten[[#This Row],[Tarief]],0)</f>
        <v>0</v>
      </c>
      <c r="S154" s="8">
        <f>IFERROR(Tbl.Kosten[[#This Row],[Subtotaal overige kosten]]+Tbl.Kosten[[#This Row],[Subtotaal uren]]+Tbl.Kosten[[#This Row],[Subtotaal afschrijving]],0)</f>
        <v>0</v>
      </c>
      <c r="T154" s="8">
        <f>IFERROR(Tbl.Kosten[[#This Row],[Totaal kosten]]*Tbl.Kosten[[#This Row],[Subsidie%]],0)</f>
        <v>0</v>
      </c>
      <c r="U154" s="4" t="str" cm="1">
        <f t="array" ref="U154">IFERROR(_xlfn.IFS(Tbl.Kosten[[#This Row],[Subtotaal uren]]&lt;&gt;0,Tbl.Kosten[[#This Row],[Kostensoort arbeid]],Tbl.Kosten[[#This Row],[Subtotaal afschrijving]]&lt;&gt;0,Tbl.Kosten[[#This Row],[Kostensoort afschrijving]],Tbl.Kosten[[#This Row],[Subtotaal overige kosten]]&lt;&gt;0,Tbl.Kosten[[#This Row],[Kostensoort overig]]),"")</f>
        <v/>
      </c>
      <c r="V154" s="4" t="str">
        <f>IFERROR(_xlfn.XLOOKUP(Tbl.Kosten[[#This Row],[Activiteitencode]],Tbl.Activiteiten[Activiteitcode],Tbl.Activiteiten[Werkpakketcode],"",0,1),"")</f>
        <v/>
      </c>
      <c r="W154" s="4" t="str">
        <f>IFERROR(_xlfn.XLOOKUP(Tbl.Kosten[[#This Row],[Werkpakketcode]],Tbl.Werkpakketten[Werkpakketcode],Tbl.Werkpakketten[Subsidiabele activiteit],"",0,1),"")</f>
        <v/>
      </c>
      <c r="X154" s="12">
        <f>IFERROR(_xlfn.XLOOKUP(Tbl.Kosten[[#This Row],[Sanr.]],Tbl.Subsidiehoogte[SAnr.],Tbl.Subsidiehoogte[Sub. Percentage],0,0,1),0)</f>
        <v>0</v>
      </c>
      <c r="Y154" s="154" t="str">
        <f>IFERROR(_xlfn.XLOOKUP(Tbl.Kosten[[#This Row],[Partnercode]],Tbl.Projectpartners[Partnercode],Tbl.Projectpartners[PNr.],"",0,1),"")</f>
        <v>P1</v>
      </c>
      <c r="Z154" s="158">
        <f>IF(Tbl.Kosten[[#This Row],[Pnr.]]=Z$7,Tbl.Kosten[[#This Row],[Totaal kosten]],"")</f>
        <v>0</v>
      </c>
      <c r="AA154" s="158" t="str">
        <f>IF(Tbl.Kosten[[#This Row],[Pnr.]]=AA$7,Tbl.Kosten[[#This Row],[Totaal kosten]],"")</f>
        <v/>
      </c>
      <c r="AB154" s="158" t="str">
        <f>IF(Tbl.Kosten[[#This Row],[Pnr.]]=AB$7,Tbl.Kosten[[#This Row],[Totaal kosten]],"")</f>
        <v/>
      </c>
      <c r="AC154" s="158" t="str">
        <f>IF(Tbl.Kosten[[#This Row],[Pnr.]]=AC$7,Tbl.Kosten[[#This Row],[Totaal kosten]],"")</f>
        <v/>
      </c>
      <c r="AD154" s="158" t="str">
        <f>IF(Tbl.Kosten[[#This Row],[Pnr.]]=AD$7,Tbl.Kosten[[#This Row],[Totaal kosten]],"")</f>
        <v/>
      </c>
      <c r="AE154" s="158" t="str">
        <f>IF(Tbl.Kosten[[#This Row],[Pnr.]]=AE$7,Tbl.Kosten[[#This Row],[Totaal kosten]],"")</f>
        <v/>
      </c>
      <c r="AF154" s="158" t="str">
        <f>IF(Tbl.Kosten[[#This Row],[Pnr.]]=AF$7,Tbl.Kosten[[#This Row],[Totaal kosten]],"")</f>
        <v/>
      </c>
      <c r="AG154" s="158" t="str">
        <f>IF(Tbl.Kosten[[#This Row],[Pnr.]]=AG$7,Tbl.Kosten[[#This Row],[Totaal kosten]],"")</f>
        <v/>
      </c>
      <c r="AH154" s="158" t="str">
        <f>IF(Tbl.Kosten[[#This Row],[Pnr.]]=AH$7,Tbl.Kosten[[#This Row],[Totaal kosten]],"")</f>
        <v/>
      </c>
      <c r="AI154" s="158" t="str">
        <f>IF(Tbl.Kosten[[#This Row],[Pnr.]]=AI$7,Tbl.Kosten[[#This Row],[Totaal kosten]],"")</f>
        <v/>
      </c>
      <c r="AJ154" s="158" t="str">
        <f>IF(Tbl.Kosten[[#This Row],[Pnr.]]=AJ$7,Tbl.Kosten[[#This Row],[Totaal kosten]],"")</f>
        <v/>
      </c>
      <c r="AK154" s="158" t="str">
        <f>IF(Tbl.Kosten[[#This Row],[Pnr.]]=AK$7,Tbl.Kosten[[#This Row],[Totaal kosten]],"")</f>
        <v/>
      </c>
      <c r="AL154" s="158" t="str">
        <f>IF(Tbl.Kosten[[#This Row],[Pnr.]]=AL$7,Tbl.Kosten[[#This Row],[Totaal kosten]],"")</f>
        <v/>
      </c>
      <c r="AM154" s="158" t="str">
        <f>IF(Tbl.Kosten[[#This Row],[Pnr.]]=AM$7,Tbl.Kosten[[#This Row],[Totaal kosten]],"")</f>
        <v/>
      </c>
      <c r="AN154" s="158" t="str">
        <f>IF(Tbl.Kosten[[#This Row],[Pnr.]]=AN$7,Tbl.Kosten[[#This Row],[Totaal kosten]],"")</f>
        <v/>
      </c>
      <c r="AO154" s="158" t="str">
        <f>IF(Tbl.Kosten[[#This Row],[Pnr.]]=AO$7,Tbl.Kosten[[#This Row],[Totaal kosten]],"")</f>
        <v/>
      </c>
      <c r="AP154" s="158" t="str">
        <f>IF(Tbl.Kosten[[#This Row],[Pnr.]]=AP$7,Tbl.Kosten[[#This Row],[Totaal kosten]],"")</f>
        <v/>
      </c>
      <c r="AQ154" s="158" t="str">
        <f>IF(Tbl.Kosten[[#This Row],[Pnr.]]=AQ$7,Tbl.Kosten[[#This Row],[Totaal kosten]],"")</f>
        <v/>
      </c>
      <c r="AR154" s="158" t="str">
        <f>IF(Tbl.Kosten[[#This Row],[Pnr.]]=AR$7,Tbl.Kosten[[#This Row],[Totaal kosten]],"")</f>
        <v/>
      </c>
      <c r="AS154" s="158" t="str">
        <f>IF(Tbl.Kosten[[#This Row],[Pnr.]]=AS$7,Tbl.Kosten[[#This Row],[Totaal kosten]],"")</f>
        <v/>
      </c>
      <c r="AT154" s="158" t="str">
        <f>IF(Tbl.Kosten[[#This Row],[Pnr.]]=AT$7,Tbl.Kosten[[#This Row],[Totaal kosten]],"")</f>
        <v/>
      </c>
      <c r="AU154" s="158" t="str">
        <f>IF(Tbl.Kosten[[#This Row],[Pnr.]]=AU$7,Tbl.Kosten[[#This Row],[Totaal kosten]],"")</f>
        <v/>
      </c>
      <c r="AV154" s="158" t="str">
        <f>IF(Tbl.Kosten[[#This Row],[Pnr.]]=AV$7,Tbl.Kosten[[#This Row],[Totaal kosten]],"")</f>
        <v/>
      </c>
      <c r="AW154" s="158" t="str">
        <f>IF(Tbl.Kosten[[#This Row],[Pnr.]]=AW$7,Tbl.Kosten[[#This Row],[Totaal kosten]],"")</f>
        <v/>
      </c>
      <c r="AX154" s="158" t="str">
        <f>IF(Tbl.Kosten[[#This Row],[Pnr.]]=AX$7,Tbl.Kosten[[#This Row],[Totaal kosten]],"")</f>
        <v/>
      </c>
      <c r="AY154" s="158" t="str">
        <f>IF(Tbl.Kosten[[#This Row],[Pnr.]]=AY$7,Tbl.Kosten[[#This Row],[Totaal kosten]],"")</f>
        <v/>
      </c>
      <c r="AZ154" s="158" t="str">
        <f>IF(Tbl.Kosten[[#This Row],[Pnr.]]=AZ$7,Tbl.Kosten[[#This Row],[Totaal kosten]],"")</f>
        <v/>
      </c>
      <c r="BA154" s="158" t="str">
        <f>IF(Tbl.Kosten[[#This Row],[Pnr.]]=BA$7,Tbl.Kosten[[#This Row],[Totaal kosten]],"")</f>
        <v/>
      </c>
      <c r="BB154" s="158" t="str">
        <f>IF(Tbl.Kosten[[#This Row],[Pnr.]]=BB$7,Tbl.Kosten[[#This Row],[Totaal kosten]],"")</f>
        <v/>
      </c>
      <c r="BC154" s="158" t="str">
        <f>IF(Tbl.Kosten[[#This Row],[Pnr.]]=BC$7,Tbl.Kosten[[#This Row],[Totaal kosten]],"")</f>
        <v/>
      </c>
      <c r="BD154" s="158" t="str">
        <f>IF(Tbl.Kosten[[#This Row],[Pnr.]]=BD$7,Tbl.Kosten[[#This Row],[Totaal kosten]],"")</f>
        <v/>
      </c>
      <c r="BE154" s="158" t="str">
        <f>IF(Tbl.Kosten[[#This Row],[Pnr.]]=BE$7,Tbl.Kosten[[#This Row],[Totaal kosten]],"")</f>
        <v/>
      </c>
      <c r="BF154" s="158" t="str">
        <f>IF(Tbl.Kosten[[#This Row],[Pnr.]]=BF$7,Tbl.Kosten[[#This Row],[Totaal kosten]],"")</f>
        <v/>
      </c>
      <c r="BG154" s="158" t="str">
        <f>IF(Tbl.Kosten[[#This Row],[Pnr.]]=BG$7,Tbl.Kosten[[#This Row],[Totaal kosten]],"")</f>
        <v/>
      </c>
      <c r="BH154" s="158" t="str">
        <f>IF(Tbl.Kosten[[#This Row],[Pnr.]]=BH$7,Tbl.Kosten[[#This Row],[Totaal kosten]],"")</f>
        <v/>
      </c>
      <c r="BI154" s="158" t="str">
        <f>IF(Tbl.Kosten[[#This Row],[Pnr.]]=BI$7,Tbl.Kosten[[#This Row],[Totaal kosten]],"")</f>
        <v/>
      </c>
      <c r="BJ154" s="158" t="str">
        <f>IF(Tbl.Kosten[[#This Row],[Pnr.]]=BJ$7,Tbl.Kosten[[#This Row],[Totaal kosten]],"")</f>
        <v/>
      </c>
      <c r="BK154" s="158" t="str">
        <f>IF(Tbl.Kosten[[#This Row],[Pnr.]]=BK$7,Tbl.Kosten[[#This Row],[Totaal kosten]],"")</f>
        <v/>
      </c>
      <c r="BL154" s="158" t="str">
        <f>IF(Tbl.Kosten[[#This Row],[Pnr.]]=BL$7,Tbl.Kosten[[#This Row],[Totaal kosten]],"")</f>
        <v/>
      </c>
      <c r="BM154" s="158" t="str">
        <f>IF(Tbl.Kosten[[#This Row],[Pnr.]]=BM$7,Tbl.Kosten[[#This Row],[Totaal kosten]],"")</f>
        <v/>
      </c>
      <c r="BN154" s="158" t="str">
        <f>IF(Tbl.Kosten[[#This Row],[Pnr.]]=BN$7,Tbl.Kosten[[#This Row],[Totaal kosten]],"")</f>
        <v/>
      </c>
      <c r="BO154" s="158" t="str">
        <f>IF(Tbl.Kosten[[#This Row],[Pnr.]]=BO$7,Tbl.Kosten[[#This Row],[Totaal kosten]],"")</f>
        <v/>
      </c>
      <c r="BP154" s="158" t="str">
        <f>IF(Tbl.Kosten[[#This Row],[Pnr.]]=BP$7,Tbl.Kosten[[#This Row],[Totaal kosten]],"")</f>
        <v/>
      </c>
      <c r="BQ154" s="158" t="str">
        <f>IF(Tbl.Kosten[[#This Row],[Pnr.]]=BQ$7,Tbl.Kosten[[#This Row],[Totaal kosten]],"")</f>
        <v/>
      </c>
      <c r="BR154" s="158" t="str">
        <f>IF(Tbl.Kosten[[#This Row],[Pnr.]]=BR$7,Tbl.Kosten[[#This Row],[Totaal kosten]],"")</f>
        <v/>
      </c>
      <c r="BS154" s="158" t="str">
        <f>IF(Tbl.Kosten[[#This Row],[Pnr.]]=BS$7,Tbl.Kosten[[#This Row],[Totaal kosten]],"")</f>
        <v/>
      </c>
      <c r="BT154" s="158" t="str">
        <f>IF(Tbl.Kosten[[#This Row],[Pnr.]]=BT$7,Tbl.Kosten[[#This Row],[Totaal kosten]],"")</f>
        <v/>
      </c>
      <c r="BU154" s="158" t="str">
        <f>IF(Tbl.Kosten[[#This Row],[Pnr.]]=BU$7,Tbl.Kosten[[#This Row],[Totaal kosten]],"")</f>
        <v/>
      </c>
      <c r="BV154" s="158" t="str">
        <f>IF(Tbl.Kosten[[#This Row],[Pnr.]]=BV$7,Tbl.Kosten[[#This Row],[Totaal kosten]],"")</f>
        <v/>
      </c>
      <c r="BW154" s="158" t="str">
        <f>IF(Tbl.Kosten[[#This Row],[Pnr.]]=BW$7,Tbl.Kosten[[#This Row],[Totaal kosten]],"")</f>
        <v/>
      </c>
      <c r="BX154" s="158" t="str">
        <f>IFERROR(_xlfn.XLOOKUP(Tbl.Kosten[[#This Row],[Werkpakketcode]],Tbl.Werkpakketten[Werkpakketcode],Tbl.Werkpakketten[WPnr.],"",0,1),"")</f>
        <v/>
      </c>
      <c r="BY154" s="158" t="str">
        <f>IF(Tbl.Kosten[[#This Row],[WPnr.]]=BY$7,Tbl.Kosten[[#This Row],[Totaal kosten]],"")</f>
        <v/>
      </c>
      <c r="BZ154" s="158" t="str">
        <f>IF(Tbl.Kosten[[#This Row],[WPnr.]]=BZ$7,Tbl.Kosten[[#This Row],[Totaal kosten]],"")</f>
        <v/>
      </c>
      <c r="CA154" s="158" t="str">
        <f>IF(Tbl.Kosten[[#This Row],[WPnr.]]=CA$7,Tbl.Kosten[[#This Row],[Totaal kosten]],"")</f>
        <v/>
      </c>
      <c r="CB154" s="158" t="str">
        <f>IF(Tbl.Kosten[[#This Row],[WPnr.]]=CB$7,Tbl.Kosten[[#This Row],[Totaal kosten]],"")</f>
        <v/>
      </c>
      <c r="CC154" s="158" t="str">
        <f>IF(Tbl.Kosten[[#This Row],[WPnr.]]=CC$7,Tbl.Kosten[[#This Row],[Totaal kosten]],"")</f>
        <v/>
      </c>
      <c r="CD154" s="158" t="str">
        <f>IF(Tbl.Kosten[[#This Row],[WPnr.]]=CD$7,Tbl.Kosten[[#This Row],[Totaal kosten]],"")</f>
        <v/>
      </c>
      <c r="CE154" s="158" t="str">
        <f>IF(Tbl.Kosten[[#This Row],[WPnr.]]=CE$7,Tbl.Kosten[[#This Row],[Totaal kosten]],"")</f>
        <v/>
      </c>
      <c r="CF154" s="158" t="str">
        <f>IF(Tbl.Kosten[[#This Row],[WPnr.]]=CF$7,Tbl.Kosten[[#This Row],[Totaal kosten]],"")</f>
        <v/>
      </c>
      <c r="CG154" s="158" t="str">
        <f>IF(Tbl.Kosten[[#This Row],[WPnr.]]=CG$7,Tbl.Kosten[[#This Row],[Totaal kosten]],"")</f>
        <v/>
      </c>
      <c r="CH154" s="158" t="str">
        <f>IF(Tbl.Kosten[[#This Row],[WPnr.]]=CH$7,Tbl.Kosten[[#This Row],[Totaal kosten]],"")</f>
        <v/>
      </c>
      <c r="CI154" s="158" t="str">
        <f>IF(Tbl.Kosten[[#This Row],[WPnr.]]=CI$7,Tbl.Kosten[[#This Row],[Totaal kosten]],"")</f>
        <v/>
      </c>
      <c r="CJ154" s="158" t="str">
        <f>IF(Tbl.Kosten[[#This Row],[WPnr.]]=CJ$7,Tbl.Kosten[[#This Row],[Totaal kosten]],"")</f>
        <v/>
      </c>
      <c r="CK154" s="158" t="str">
        <f>IF(Tbl.Kosten[[#This Row],[WPnr.]]=CK$7,Tbl.Kosten[[#This Row],[Totaal kosten]],"")</f>
        <v/>
      </c>
      <c r="CL154" s="158" t="str">
        <f>IF(Tbl.Kosten[[#This Row],[WPnr.]]=CL$7,Tbl.Kosten[[#This Row],[Totaal kosten]],"")</f>
        <v/>
      </c>
      <c r="CM154" s="158" t="str">
        <f>IF(Tbl.Kosten[[#This Row],[WPnr.]]=CM$7,Tbl.Kosten[[#This Row],[Totaal kosten]],"")</f>
        <v/>
      </c>
      <c r="CN154" s="158" t="str">
        <f>IF(Tbl.Kosten[[#This Row],[WPnr.]]=CN$7,Tbl.Kosten[[#This Row],[Totaal kosten]],"")</f>
        <v/>
      </c>
      <c r="CO154" s="158" t="str">
        <f>IF(Tbl.Kosten[[#This Row],[WPnr.]]=CO$7,Tbl.Kosten[[#This Row],[Totaal kosten]],"")</f>
        <v/>
      </c>
      <c r="CP154" s="158" t="str">
        <f>IF(Tbl.Kosten[[#This Row],[WPnr.]]=CP$7,Tbl.Kosten[[#This Row],[Totaal kosten]],"")</f>
        <v/>
      </c>
      <c r="CQ154" s="158" t="str">
        <f>IF(Tbl.Kosten[[#This Row],[WPnr.]]=CQ$7,Tbl.Kosten[[#This Row],[Totaal kosten]],"")</f>
        <v/>
      </c>
      <c r="CR154" s="158" t="str">
        <f>IF(Tbl.Kosten[[#This Row],[WPnr.]]=CR$7,Tbl.Kosten[[#This Row],[Totaal kosten]],"")</f>
        <v/>
      </c>
      <c r="CS154" s="158" t="str">
        <f>IF(Tbl.Kosten[[#This Row],[WPnr.]]=CS$7,Tbl.Kosten[[#This Row],[Totaal kosten]],"")</f>
        <v/>
      </c>
      <c r="CT154" s="158" t="str">
        <f>IF(Tbl.Kosten[[#This Row],[WPnr.]]=CT$7,Tbl.Kosten[[#This Row],[Totaal kosten]],"")</f>
        <v/>
      </c>
      <c r="CU154" s="158" t="str">
        <f>IF(Tbl.Kosten[[#This Row],[WPnr.]]=CU$7,Tbl.Kosten[[#This Row],[Totaal kosten]],"")</f>
        <v/>
      </c>
      <c r="CV154" s="158" t="str">
        <f>IF(Tbl.Kosten[[#This Row],[WPnr.]]=CV$7,Tbl.Kosten[[#This Row],[Totaal kosten]],"")</f>
        <v/>
      </c>
      <c r="CW154" s="158" t="str">
        <f>IF(Tbl.Kosten[[#This Row],[WPnr.]]=CW$7,Tbl.Kosten[[#This Row],[Totaal kosten]],"")</f>
        <v/>
      </c>
      <c r="CX154" s="158" t="str">
        <f>IF(Tbl.Kosten[[#This Row],[WPnr.]]=CX$7,Tbl.Kosten[[#This Row],[Totaal kosten]],"")</f>
        <v/>
      </c>
      <c r="CY154" s="158" t="str">
        <f>IF(Tbl.Kosten[[#This Row],[WPnr.]]=CY$7,Tbl.Kosten[[#This Row],[Totaal kosten]],"")</f>
        <v/>
      </c>
      <c r="CZ154" s="158" t="str">
        <f>IF(Tbl.Kosten[[#This Row],[WPnr.]]=CZ$7,Tbl.Kosten[[#This Row],[Totaal kosten]],"")</f>
        <v/>
      </c>
      <c r="DA154" s="158" t="str">
        <f>IF(Tbl.Kosten[[#This Row],[WPnr.]]=DA$7,Tbl.Kosten[[#This Row],[Totaal kosten]],"")</f>
        <v/>
      </c>
      <c r="DB154" s="158" t="str">
        <f>IF(Tbl.Kosten[[#This Row],[WPnr.]]=DB$7,Tbl.Kosten[[#This Row],[Totaal kosten]],"")</f>
        <v/>
      </c>
      <c r="DC154" s="158" t="str">
        <f>IF(Tbl.Kosten[[#This Row],[WPnr.]]=DC$7,Tbl.Kosten[[#This Row],[Totaal kosten]],"")</f>
        <v/>
      </c>
      <c r="DD154" s="158" t="str">
        <f>IF(Tbl.Kosten[[#This Row],[WPnr.]]=DD$7,Tbl.Kosten[[#This Row],[Totaal kosten]],"")</f>
        <v/>
      </c>
      <c r="DE154" s="158" t="str">
        <f>IF(Tbl.Kosten[[#This Row],[WPnr.]]=DE$7,Tbl.Kosten[[#This Row],[Totaal kosten]],"")</f>
        <v/>
      </c>
      <c r="DF154" s="158" t="str">
        <f>IF(Tbl.Kosten[[#This Row],[WPnr.]]=DF$7,Tbl.Kosten[[#This Row],[Totaal kosten]],"")</f>
        <v/>
      </c>
      <c r="DG154" s="158" t="str">
        <f>IF(Tbl.Kosten[[#This Row],[WPnr.]]=DG$7,Tbl.Kosten[[#This Row],[Totaal kosten]],"")</f>
        <v/>
      </c>
      <c r="DH154" s="158" t="str">
        <f>IF(Tbl.Kosten[[#This Row],[WPnr.]]=DH$7,Tbl.Kosten[[#This Row],[Totaal kosten]],"")</f>
        <v/>
      </c>
      <c r="DI154" s="158" t="str">
        <f>IF(Tbl.Kosten[[#This Row],[WPnr.]]=DI$7,Tbl.Kosten[[#This Row],[Totaal kosten]],"")</f>
        <v/>
      </c>
      <c r="DJ154" s="158" t="str">
        <f>IF(Tbl.Kosten[[#This Row],[WPnr.]]=DJ$7,Tbl.Kosten[[#This Row],[Totaal kosten]],"")</f>
        <v/>
      </c>
      <c r="DK154" s="158" t="str">
        <f>IF(Tbl.Kosten[[#This Row],[WPnr.]]=DK$7,Tbl.Kosten[[#This Row],[Totaal kosten]],"")</f>
        <v/>
      </c>
      <c r="DL154" s="158" t="str">
        <f>IF(Tbl.Kosten[[#This Row],[WPnr.]]=DL$7,Tbl.Kosten[[#This Row],[Totaal kosten]],"")</f>
        <v/>
      </c>
      <c r="DM154" s="158" t="str">
        <f>IF(Tbl.Kosten[[#This Row],[WPnr.]]=DM$7,Tbl.Kosten[[#This Row],[Totaal kosten]],"")</f>
        <v/>
      </c>
      <c r="DN154" s="158" t="str">
        <f>IF(Tbl.Kosten[[#This Row],[WPnr.]]=DN$7,Tbl.Kosten[[#This Row],[Totaal kosten]],"")</f>
        <v/>
      </c>
      <c r="DO154" s="158" t="str">
        <f>IF(Tbl.Kosten[[#This Row],[WPnr.]]=DO$7,Tbl.Kosten[[#This Row],[Totaal kosten]],"")</f>
        <v/>
      </c>
      <c r="DP154" s="158" t="str">
        <f>IF(Tbl.Kosten[[#This Row],[WPnr.]]=DP$7,Tbl.Kosten[[#This Row],[Totaal kosten]],"")</f>
        <v/>
      </c>
      <c r="DQ154" s="158" t="str">
        <f>IF(Tbl.Kosten[[#This Row],[WPnr.]]=DQ$7,Tbl.Kosten[[#This Row],[Totaal kosten]],"")</f>
        <v/>
      </c>
      <c r="DR154" s="158" t="str">
        <f>IF(Tbl.Kosten[[#This Row],[WPnr.]]=DR$7,Tbl.Kosten[[#This Row],[Totaal kosten]],"")</f>
        <v/>
      </c>
      <c r="DS154" s="158" t="str">
        <f>IF(Tbl.Kosten[[#This Row],[WPnr.]]=DS$7,Tbl.Kosten[[#This Row],[Totaal kosten]],"")</f>
        <v/>
      </c>
      <c r="DT154" s="158" t="str">
        <f>IF(Tbl.Kosten[[#This Row],[WPnr.]]=DT$7,Tbl.Kosten[[#This Row],[Totaal kosten]],"")</f>
        <v/>
      </c>
      <c r="DU154" s="158" t="str">
        <f>IF(Tbl.Kosten[[#This Row],[WPnr.]]=DU$7,Tbl.Kosten[[#This Row],[Totaal kosten]],"")</f>
        <v/>
      </c>
      <c r="DV154" s="158" t="str">
        <f>IF(Tbl.Kosten[[#This Row],[WPnr.]]=DV$7,Tbl.Kosten[[#This Row],[Totaal kosten]],"")</f>
        <v/>
      </c>
      <c r="DW154" s="160" t="str">
        <f>IFERROR(_xlfn.XLOOKUP(Tbl.Kosten[[#This Row],[Kostensoort]],Tbl.Kostensoorten[Kostensoorten],Tbl.Kostensoorten[KSnr.],"",0,1),"")</f>
        <v/>
      </c>
      <c r="DX154" s="160" t="str">
        <f>IF(Tbl.Kosten[[#This Row],[KSnr.]]=DX$7,Tbl.Kosten[[#This Row],[Totaal kosten]],"")</f>
        <v/>
      </c>
      <c r="DY154" s="160" t="str">
        <f>IF(Tbl.Kosten[[#This Row],[KSnr.]]=DY$7,Tbl.Kosten[[#This Row],[Totaal kosten]],"")</f>
        <v/>
      </c>
      <c r="DZ154" s="160" t="str">
        <f>IF(Tbl.Kosten[[#This Row],[KSnr.]]=DZ$7,Tbl.Kosten[[#This Row],[Totaal kosten]],"")</f>
        <v/>
      </c>
      <c r="EA154" s="160" t="str">
        <f>IF(Tbl.Kosten[[#This Row],[KSnr.]]=EA$7,Tbl.Kosten[[#This Row],[Totaal kosten]],"")</f>
        <v/>
      </c>
      <c r="EB154" s="160" t="str">
        <f>IF(Tbl.Kosten[[#This Row],[KSnr.]]=EB$7,Tbl.Kosten[[#This Row],[Totaal kosten]],"")</f>
        <v/>
      </c>
      <c r="EC154" s="160" t="str">
        <f>IF(Tbl.Kosten[[#This Row],[KSnr.]]=EC$7,Tbl.Kosten[[#This Row],[Totaal kosten]],"")</f>
        <v/>
      </c>
      <c r="ED154" s="160" t="str">
        <f>IF(Tbl.Kosten[[#This Row],[KSnr.]]=ED$7,Tbl.Kosten[[#This Row],[Totaal kosten]],"")</f>
        <v/>
      </c>
      <c r="EE154" s="160" t="str">
        <f>IF(Tbl.Kosten[[#This Row],[KSnr.]]=EE$7,Tbl.Kosten[[#This Row],[Totaal kosten]],"")</f>
        <v/>
      </c>
      <c r="EF154" s="160" t="str">
        <f>IF(Tbl.Kosten[[#This Row],[KSnr.]]=EF$7,Tbl.Kosten[[#This Row],[Totaal kosten]],"")</f>
        <v/>
      </c>
      <c r="EG154" s="160" t="str">
        <f>IF(Tbl.Kosten[[#This Row],[KSnr.]]=EG$7,Tbl.Kosten[[#This Row],[Totaal kosten]],"")</f>
        <v/>
      </c>
      <c r="EH154" s="160" t="str">
        <f>IF(Tbl.Kosten[[#This Row],[KSnr.]]=EH$7,Tbl.Kosten[[#This Row],[Totaal kosten]],"")</f>
        <v/>
      </c>
      <c r="EI154" s="160" t="str">
        <f>IF(Tbl.Kosten[[#This Row],[KSnr.]]=EI$7,Tbl.Kosten[[#This Row],[Totaal kosten]],"")</f>
        <v/>
      </c>
      <c r="EJ154" s="160" t="str">
        <f>IF(Tbl.Kosten[[#This Row],[KSnr.]]=EJ$7,Tbl.Kosten[[#This Row],[Totaal kosten]],"")</f>
        <v/>
      </c>
      <c r="EK154" s="160" t="str">
        <f>IF(Tbl.Kosten[[#This Row],[KSnr.]]=EK$7,Tbl.Kosten[[#This Row],[Totaal kosten]],"")</f>
        <v/>
      </c>
      <c r="EL154" s="160" t="str">
        <f>IF(Tbl.Kosten[[#This Row],[KSnr.]]=EL$7,Tbl.Kosten[[#This Row],[Totaal kosten]],"")</f>
        <v/>
      </c>
      <c r="EM154" s="160" t="str">
        <f>IF(Tbl.Kosten[[#This Row],[KSnr.]]=EM$7,Tbl.Kosten[[#This Row],[Totaal kosten]],"")</f>
        <v/>
      </c>
      <c r="EN154" s="160" t="str">
        <f>IF(Tbl.Kosten[[#This Row],[KSnr.]]=EN$7,Tbl.Kosten[[#This Row],[Totaal kosten]],"")</f>
        <v/>
      </c>
      <c r="EO154" s="160" t="str">
        <f>IF(Tbl.Kosten[[#This Row],[KSnr.]]=EO$7,Tbl.Kosten[[#This Row],[Totaal kosten]],"")</f>
        <v/>
      </c>
      <c r="EP154" s="160" t="str">
        <f>IF(Tbl.Kosten[[#This Row],[KSnr.]]=EP$7,Tbl.Kosten[[#This Row],[Totaal kosten]],"")</f>
        <v/>
      </c>
      <c r="EQ154" s="160" t="str">
        <f>IF(Tbl.Kosten[[#This Row],[KSnr.]]=EQ$7,Tbl.Kosten[[#This Row],[Totaal kosten]],"")</f>
        <v/>
      </c>
      <c r="ER154" s="154" t="str">
        <f>IFERROR(_xlfn.XLOOKUP(Tbl.Kosten[[#This Row],[Subsidieactiviteit]],Tbl.Subsidiehoogte[Subsidieactiviteit],Tbl.Subsidiehoogte[SAnr.],"",0,1),"")</f>
        <v/>
      </c>
      <c r="ES154" s="160" t="str">
        <f>IF(Tbl.Kosten[[#This Row],[Sanr.]]=ES$7,Tbl.Kosten[[#This Row],[Totaal kosten]],"")</f>
        <v/>
      </c>
      <c r="ET154" s="160" t="str">
        <f>IF(Tbl.Kosten[[#This Row],[Sanr.]]=ET$7,Tbl.Kosten[[#This Row],[Totaal kosten]],"")</f>
        <v/>
      </c>
      <c r="EU154" s="160" t="str">
        <f>IF(Tbl.Kosten[[#This Row],[Sanr.]]=EU$7,Tbl.Kosten[[#This Row],[Totaal kosten]],"")</f>
        <v/>
      </c>
      <c r="EV154" s="160" t="str">
        <f>IF(Tbl.Kosten[[#This Row],[Sanr.]]=EV$7,Tbl.Kosten[[#This Row],[Totaal kosten]],"")</f>
        <v/>
      </c>
      <c r="EW154" s="160" t="str">
        <f>IF(Tbl.Kosten[[#This Row],[Sanr.]]=EW$7,Tbl.Kosten[[#This Row],[Totaal kosten]],"")</f>
        <v/>
      </c>
      <c r="EX154" s="160" t="str">
        <f>IF(Tbl.Kosten[[#This Row],[Sanr.]]=EX$7,Tbl.Kosten[[#This Row],[Totaal kosten]],"")</f>
        <v/>
      </c>
      <c r="EY154" s="160" t="str">
        <f>IF(Tbl.Kosten[[#This Row],[Sanr.]]=EY$7,Tbl.Kosten[[#This Row],[Totaal kosten]],"")</f>
        <v/>
      </c>
      <c r="EZ154" s="160" t="str">
        <f>IF(Tbl.Kosten[[#This Row],[Sanr.]]=EZ$7,Tbl.Kosten[[#This Row],[Totaal kosten]],"")</f>
        <v/>
      </c>
      <c r="FA154" s="160" t="str">
        <f>IF(Tbl.Kosten[[#This Row],[Sanr.]]=FA$7,Tbl.Kosten[[#This Row],[Totaal kosten]],"")</f>
        <v/>
      </c>
      <c r="FB154" s="160" t="str">
        <f>IF(Tbl.Kosten[[#This Row],[Sanr.]]=FB$7,Tbl.Kosten[[#This Row],[Totaal kosten]],"")</f>
        <v/>
      </c>
      <c r="FC154" s="160" t="str">
        <f>IF(Tbl.Kosten[[#This Row],[Sanr.]]=FC$7,Tbl.Kosten[[#This Row],[Totaal kosten]],"")</f>
        <v/>
      </c>
      <c r="FD154" s="160" t="str">
        <f>IF(Tbl.Kosten[[#This Row],[Sanr.]]=FD$7,Tbl.Kosten[[#This Row],[Totaal kosten]],"")</f>
        <v/>
      </c>
      <c r="FE154" s="160" t="str">
        <f>IF(Tbl.Kosten[[#This Row],[Sanr.]]=FE$7,Tbl.Kosten[[#This Row],[Totaal kosten]],"")</f>
        <v/>
      </c>
      <c r="FF154" s="160" t="str">
        <f>IF(Tbl.Kosten[[#This Row],[Sanr.]]=FF$7,Tbl.Kosten[[#This Row],[Totaal kosten]],"")</f>
        <v/>
      </c>
      <c r="FG154" s="160" t="str">
        <f>IF(Tbl.Kosten[[#This Row],[Sanr.]]=FG$7,Tbl.Kosten[[#This Row],[Totaal kosten]],"")</f>
        <v/>
      </c>
      <c r="FH154" s="160" t="str">
        <f>IF(Tbl.Kosten[[#This Row],[Sanr.]]=FH$7,Tbl.Kosten[[#This Row],[Totaal kosten]],"")</f>
        <v/>
      </c>
      <c r="FI154" s="160" t="str">
        <f>IF(Tbl.Kosten[[#This Row],[Sanr.]]=FI$7,Tbl.Kosten[[#This Row],[Totaal kosten]],"")</f>
        <v/>
      </c>
      <c r="FJ154" s="160" t="str">
        <f>IF(Tbl.Kosten[[#This Row],[Sanr.]]=FJ$7,Tbl.Kosten[[#This Row],[Totaal kosten]],"")</f>
        <v/>
      </c>
      <c r="FK154" s="160" t="str">
        <f>IF(Tbl.Kosten[[#This Row],[Sanr.]]=FK$7,Tbl.Kosten[[#This Row],[Totaal kosten]],"")</f>
        <v/>
      </c>
      <c r="FL154" s="160" t="str">
        <f>IF(Tbl.Kosten[[#This Row],[Sanr.]]=FL$7,Tbl.Kosten[[#This Row],[Totaal kosten]],"")</f>
        <v/>
      </c>
      <c r="FM154" s="160" t="str">
        <f>IF(Tbl.Kosten[[#This Row],[Sanr.]]=FM$7,Tbl.Kosten[[#This Row],[Totaal kosten]],"")</f>
        <v/>
      </c>
      <c r="FN154" s="160" t="str">
        <f>IF(Tbl.Kosten[[#This Row],[Sanr.]]=FN$7,Tbl.Kosten[[#This Row],[Totaal kosten]],"")</f>
        <v/>
      </c>
      <c r="FO154" s="160" t="str">
        <f>IF(Tbl.Kosten[[#This Row],[Sanr.]]=FO$7,Tbl.Kosten[[#This Row],[Totaal kosten]],"")</f>
        <v/>
      </c>
      <c r="FP154" s="160" t="str">
        <f>IF(Tbl.Kosten[[#This Row],[Sanr.]]=FP$7,Tbl.Kosten[[#This Row],[Totaal kosten]],"")</f>
        <v/>
      </c>
      <c r="FQ154" s="160" t="str">
        <f>IF(Tbl.Kosten[[#This Row],[Sanr.]]=FQ$7,Tbl.Kosten[[#This Row],[Totaal kosten]],"")</f>
        <v/>
      </c>
      <c r="FR154" s="160" t="str">
        <f>IF(Tbl.Kosten[[#This Row],[Sanr.]]=FR$7,Tbl.Kosten[[#This Row],[Totaal kosten]],"")</f>
        <v/>
      </c>
      <c r="FS154" s="160" t="str">
        <f>IF(Tbl.Kosten[[#This Row],[Sanr.]]=FS$7,Tbl.Kosten[[#This Row],[Totaal kosten]],"")</f>
        <v/>
      </c>
      <c r="FT154" s="160" t="str">
        <f>IF(Tbl.Kosten[[#This Row],[Sanr.]]=FT$7,Tbl.Kosten[[#This Row],[Totaal kosten]],"")</f>
        <v/>
      </c>
      <c r="FU154" s="160" t="str">
        <f>IF(Tbl.Kosten[[#This Row],[Sanr.]]=FU$7,Tbl.Kosten[[#This Row],[Totaal kosten]],"")</f>
        <v/>
      </c>
      <c r="FV154" s="160" t="str">
        <f>IF(Tbl.Kosten[[#This Row],[Sanr.]]=FV$7,Tbl.Kosten[[#This Row],[Totaal kosten]],"")</f>
        <v/>
      </c>
      <c r="FW154" s="160" t="str">
        <f>IFERROR(_xlfn.XLOOKUP(Tbl.Kosten[[#This Row],[Activiteitencode]],Tbl.Activiteiten[Activiteitcode],Tbl.Activiteiten[Anr.],"",0,1),"")</f>
        <v/>
      </c>
      <c r="FX154" s="181" t="str">
        <f>_xlfn.CONCAT(Tbl.Kosten[[#This Row],[Pnr.]],Tbl.Kosten[[#This Row],[Sanr.]])</f>
        <v>P1</v>
      </c>
      <c r="FY154" s="160">
        <f>Tbl.Kosten[[#This Row],[Totaal kosten]]-Tbl.Kosten[[#This Row],[Subsidie]]</f>
        <v>0</v>
      </c>
      <c r="FZ154" s="160">
        <f>IF(Tbl.Kosten[[#This Row],[Pnr.]]=FZ$7,Tbl.Kosten[[#This Row],[Te financieren]],"")</f>
        <v>0</v>
      </c>
      <c r="GA154" s="160" t="str">
        <f>IF(Tbl.Kosten[[#This Row],[Pnr.]]=GA$7,Tbl.Kosten[[#This Row],[Te financieren]],"")</f>
        <v/>
      </c>
      <c r="GB154" s="160" t="str">
        <f>IF(Tbl.Kosten[[#This Row],[Pnr.]]=GB$7,Tbl.Kosten[[#This Row],[Te financieren]],"")</f>
        <v/>
      </c>
      <c r="GC154" s="160" t="str">
        <f>IF(Tbl.Kosten[[#This Row],[Pnr.]]=GC$7,Tbl.Kosten[[#This Row],[Te financieren]],"")</f>
        <v/>
      </c>
      <c r="GD154" s="160" t="str">
        <f>IF(Tbl.Kosten[[#This Row],[Pnr.]]=GD$7,Tbl.Kosten[[#This Row],[Te financieren]],"")</f>
        <v/>
      </c>
      <c r="GE154" s="160" t="str">
        <f>IF(Tbl.Kosten[[#This Row],[Pnr.]]=GE$7,Tbl.Kosten[[#This Row],[Te financieren]],"")</f>
        <v/>
      </c>
      <c r="GF154" s="160" t="str">
        <f>IF(Tbl.Kosten[[#This Row],[Pnr.]]=GF$7,Tbl.Kosten[[#This Row],[Te financieren]],"")</f>
        <v/>
      </c>
      <c r="GG154" s="160" t="str">
        <f>IF(Tbl.Kosten[[#This Row],[Pnr.]]=GG$7,Tbl.Kosten[[#This Row],[Te financieren]],"")</f>
        <v/>
      </c>
      <c r="GH154" s="160" t="str">
        <f>IF(Tbl.Kosten[[#This Row],[Pnr.]]=GH$7,Tbl.Kosten[[#This Row],[Te financieren]],"")</f>
        <v/>
      </c>
      <c r="GI154" s="160" t="str">
        <f>IF(Tbl.Kosten[[#This Row],[Pnr.]]=GI$7,Tbl.Kosten[[#This Row],[Te financieren]],"")</f>
        <v/>
      </c>
      <c r="GJ154" s="160" t="str">
        <f>IF(Tbl.Kosten[[#This Row],[Pnr.]]=GJ$7,Tbl.Kosten[[#This Row],[Te financieren]],"")</f>
        <v/>
      </c>
      <c r="GK154" s="160" t="str">
        <f>IF(Tbl.Kosten[[#This Row],[Pnr.]]=GK$7,Tbl.Kosten[[#This Row],[Te financieren]],"")</f>
        <v/>
      </c>
      <c r="GL154" s="160" t="str">
        <f>IF(Tbl.Kosten[[#This Row],[Pnr.]]=GL$7,Tbl.Kosten[[#This Row],[Te financieren]],"")</f>
        <v/>
      </c>
      <c r="GM154" s="160" t="str">
        <f>IF(Tbl.Kosten[[#This Row],[Pnr.]]=GM$7,Tbl.Kosten[[#This Row],[Te financieren]],"")</f>
        <v/>
      </c>
      <c r="GN154" s="160" t="str">
        <f>IF(Tbl.Kosten[[#This Row],[Pnr.]]=GN$7,Tbl.Kosten[[#This Row],[Te financieren]],"")</f>
        <v/>
      </c>
      <c r="GO154" s="160" t="str">
        <f>IF(Tbl.Kosten[[#This Row],[Pnr.]]=GO$7,Tbl.Kosten[[#This Row],[Te financieren]],"")</f>
        <v/>
      </c>
      <c r="GP154" s="160" t="str">
        <f>IF(Tbl.Kosten[[#This Row],[Pnr.]]=GP$7,Tbl.Kosten[[#This Row],[Te financieren]],"")</f>
        <v/>
      </c>
      <c r="GQ154" s="160" t="str">
        <f>IF(Tbl.Kosten[[#This Row],[Pnr.]]=GQ$7,Tbl.Kosten[[#This Row],[Te financieren]],"")</f>
        <v/>
      </c>
      <c r="GR154" s="160" t="str">
        <f>IF(Tbl.Kosten[[#This Row],[Pnr.]]=GR$7,Tbl.Kosten[[#This Row],[Te financieren]],"")</f>
        <v/>
      </c>
      <c r="GS154" s="160" t="str">
        <f>IF(Tbl.Kosten[[#This Row],[Pnr.]]=GS$7,Tbl.Kosten[[#This Row],[Te financieren]],"")</f>
        <v/>
      </c>
      <c r="GT154" s="160" t="str">
        <f>IF(Tbl.Kosten[[#This Row],[Pnr.]]=GT$7,Tbl.Kosten[[#This Row],[Te financieren]],"")</f>
        <v/>
      </c>
      <c r="GU154" s="160" t="str">
        <f>IF(Tbl.Kosten[[#This Row],[Pnr.]]=GU$7,Tbl.Kosten[[#This Row],[Te financieren]],"")</f>
        <v/>
      </c>
      <c r="GV154" s="160" t="str">
        <f>IF(Tbl.Kosten[[#This Row],[Pnr.]]=GV$7,Tbl.Kosten[[#This Row],[Te financieren]],"")</f>
        <v/>
      </c>
      <c r="GW154" s="160" t="str">
        <f>IF(Tbl.Kosten[[#This Row],[Pnr.]]=GW$7,Tbl.Kosten[[#This Row],[Te financieren]],"")</f>
        <v/>
      </c>
      <c r="GX154" s="160" t="str">
        <f>IF(Tbl.Kosten[[#This Row],[Pnr.]]=GX$7,Tbl.Kosten[[#This Row],[Te financieren]],"")</f>
        <v/>
      </c>
      <c r="GY154" s="160" t="str">
        <f>IF(Tbl.Kosten[[#This Row],[Pnr.]]=GY$7,Tbl.Kosten[[#This Row],[Te financieren]],"")</f>
        <v/>
      </c>
      <c r="GZ154" s="160" t="str">
        <f>IF(Tbl.Kosten[[#This Row],[Pnr.]]=GZ$7,Tbl.Kosten[[#This Row],[Te financieren]],"")</f>
        <v/>
      </c>
      <c r="HA154" s="160" t="str">
        <f>IF(Tbl.Kosten[[#This Row],[Pnr.]]=HA$7,Tbl.Kosten[[#This Row],[Te financieren]],"")</f>
        <v/>
      </c>
      <c r="HB154" s="160" t="str">
        <f>IF(Tbl.Kosten[[#This Row],[Pnr.]]=HB$7,Tbl.Kosten[[#This Row],[Te financieren]],"")</f>
        <v/>
      </c>
      <c r="HC154" s="160" t="str">
        <f>IF(Tbl.Kosten[[#This Row],[Pnr.]]=HC$7,Tbl.Kosten[[#This Row],[Te financieren]],"")</f>
        <v/>
      </c>
      <c r="HD154" s="160" t="str">
        <f>IF(Tbl.Kosten[[#This Row],[Pnr.]]=HD$7,Tbl.Kosten[[#This Row],[Te financieren]],"")</f>
        <v/>
      </c>
      <c r="HE154" s="160" t="str">
        <f>IF(Tbl.Kosten[[#This Row],[Pnr.]]=HE$7,Tbl.Kosten[[#This Row],[Te financieren]],"")</f>
        <v/>
      </c>
      <c r="HF154" s="160" t="str">
        <f>IF(Tbl.Kosten[[#This Row],[Pnr.]]=HF$7,Tbl.Kosten[[#This Row],[Te financieren]],"")</f>
        <v/>
      </c>
      <c r="HG154" s="160" t="str">
        <f>IF(Tbl.Kosten[[#This Row],[Pnr.]]=HG$7,Tbl.Kosten[[#This Row],[Te financieren]],"")</f>
        <v/>
      </c>
      <c r="HH154" s="160" t="str">
        <f>IF(Tbl.Kosten[[#This Row],[Pnr.]]=HH$7,Tbl.Kosten[[#This Row],[Te financieren]],"")</f>
        <v/>
      </c>
      <c r="HI154" s="160" t="str">
        <f>IF(Tbl.Kosten[[#This Row],[Pnr.]]=HI$7,Tbl.Kosten[[#This Row],[Te financieren]],"")</f>
        <v/>
      </c>
      <c r="HJ154" s="160" t="str">
        <f>IF(Tbl.Kosten[[#This Row],[Pnr.]]=HJ$7,Tbl.Kosten[[#This Row],[Te financieren]],"")</f>
        <v/>
      </c>
      <c r="HK154" s="160" t="str">
        <f>IF(Tbl.Kosten[[#This Row],[Pnr.]]=HK$7,Tbl.Kosten[[#This Row],[Te financieren]],"")</f>
        <v/>
      </c>
      <c r="HL154" s="160" t="str">
        <f>IF(Tbl.Kosten[[#This Row],[Pnr.]]=HL$7,Tbl.Kosten[[#This Row],[Te financieren]],"")</f>
        <v/>
      </c>
      <c r="HM154" s="160" t="str">
        <f>IF(Tbl.Kosten[[#This Row],[Pnr.]]=HM$7,Tbl.Kosten[[#This Row],[Te financieren]],"")</f>
        <v/>
      </c>
      <c r="HN154" s="160" t="str">
        <f>IF(Tbl.Kosten[[#This Row],[Pnr.]]=HN$7,Tbl.Kosten[[#This Row],[Te financieren]],"")</f>
        <v/>
      </c>
      <c r="HO154" s="160" t="str">
        <f>IF(Tbl.Kosten[[#This Row],[Pnr.]]=HO$7,Tbl.Kosten[[#This Row],[Te financieren]],"")</f>
        <v/>
      </c>
      <c r="HP154" s="160" t="str">
        <f>IF(Tbl.Kosten[[#This Row],[Pnr.]]=HP$7,Tbl.Kosten[[#This Row],[Te financieren]],"")</f>
        <v/>
      </c>
      <c r="HQ154" s="160" t="str">
        <f>IF(Tbl.Kosten[[#This Row],[Pnr.]]=HQ$7,Tbl.Kosten[[#This Row],[Te financieren]],"")</f>
        <v/>
      </c>
      <c r="HR154" s="160" t="str">
        <f>IF(Tbl.Kosten[[#This Row],[Pnr.]]=HR$7,Tbl.Kosten[[#This Row],[Te financieren]],"")</f>
        <v/>
      </c>
      <c r="HS154" s="160" t="str">
        <f>IF(Tbl.Kosten[[#This Row],[Pnr.]]=HS$7,Tbl.Kosten[[#This Row],[Te financieren]],"")</f>
        <v/>
      </c>
      <c r="HT154" s="160" t="str">
        <f>IF(Tbl.Kosten[[#This Row],[Pnr.]]=HT$7,Tbl.Kosten[[#This Row],[Te financieren]],"")</f>
        <v/>
      </c>
      <c r="HU154" s="160" t="str">
        <f>IF(Tbl.Kosten[[#This Row],[Pnr.]]=HU$7,Tbl.Kosten[[#This Row],[Te financieren]],"")</f>
        <v/>
      </c>
      <c r="HV154" s="160" t="str">
        <f>IF(Tbl.Kosten[[#This Row],[Pnr.]]=HV$7,Tbl.Kosten[[#This Row],[Te financieren]],"")</f>
        <v/>
      </c>
      <c r="HW154" s="160" t="str">
        <f>IF(Tbl.Kosten[[#This Row],[Pnr.]]=HW$7,Tbl.Kosten[[#This Row],[Te financieren]],"")</f>
        <v/>
      </c>
    </row>
    <row r="155" spans="2:231" x14ac:dyDescent="0.3">
      <c r="B155" s="144"/>
      <c r="C155" s="147"/>
      <c r="D155" s="146"/>
      <c r="E155" s="147"/>
      <c r="F155" s="145"/>
      <c r="G155" s="11" t="str">
        <f>IF(Tbl.Kosten[[#This Row],[Medewerker e/o 
functie]]&lt;&gt;"",_xlfn.XLOOKUP(Tbl.Kosten[[#This Row],[Medewerker e/o 
functie]],Tbl.Uurtarief[Medewerker en/of functie],Tbl.Uurtarief[Uurtarief],"",0,1),"")</f>
        <v/>
      </c>
      <c r="H155" s="121">
        <f>IFERROR(Tbl.Kosten[[#This Row],[Uren]]*Tbl.Kosten[[#This Row],[Uurtarief]],0)</f>
        <v>0</v>
      </c>
      <c r="I155" s="119" t="str">
        <f>IF(Tbl.Kosten[[#This Row],[Subtotaal uren]]&lt;&gt;0,_xlfn.XLOOKUP(Tbl.Kosten[[#This Row],[Medewerker e/o 
functie]],Tbl.Uurtarief[Medewerker en/of functie],Tbl.Uurtarief[Kostensoort arbeid],"",0,1),"")</f>
        <v/>
      </c>
      <c r="J155" s="147"/>
      <c r="K155" s="145"/>
      <c r="L155" s="149" t="str">
        <f>IF(Tbl.Kosten[[#This Row],[Activum]]&lt;&gt;"",_xlfn.XLOOKUP(Tbl.Kosten[[#This Row],[Activum]],Tbl.Afschrijvingskosten[Activum],Tbl.Afschrijvingskosten[Tarief per afschrijvings-eenheid],"",0,1),"")</f>
        <v/>
      </c>
      <c r="M155" s="122">
        <f>IFERROR(Tbl.Kosten[[#This Row],[Een-
heden]]*Tbl.Kosten[[#This Row],[Afschrijvings-
tarief]],0)</f>
        <v>0</v>
      </c>
      <c r="N155" s="122" t="str">
        <f>IF(Tbl.Kosten[[#This Row],[Subtotaal afschrijving]]&lt;&gt;0,Lijsten!A153,"")</f>
        <v/>
      </c>
      <c r="O155" s="150"/>
      <c r="P155" s="145"/>
      <c r="Q155" s="148"/>
      <c r="R155" s="122">
        <f>IFERROR(Tbl.Kosten[[#This Row],[Aantal]]*Tbl.Kosten[[#This Row],[Tarief]],0)</f>
        <v>0</v>
      </c>
      <c r="S155" s="8">
        <f>IFERROR(Tbl.Kosten[[#This Row],[Subtotaal overige kosten]]+Tbl.Kosten[[#This Row],[Subtotaal uren]]+Tbl.Kosten[[#This Row],[Subtotaal afschrijving]],0)</f>
        <v>0</v>
      </c>
      <c r="T155" s="8">
        <f>IFERROR(Tbl.Kosten[[#This Row],[Totaal kosten]]*Tbl.Kosten[[#This Row],[Subsidie%]],0)</f>
        <v>0</v>
      </c>
      <c r="U155" s="4" t="str" cm="1">
        <f t="array" ref="U155">IFERROR(_xlfn.IFS(Tbl.Kosten[[#This Row],[Subtotaal uren]]&lt;&gt;0,Tbl.Kosten[[#This Row],[Kostensoort arbeid]],Tbl.Kosten[[#This Row],[Subtotaal afschrijving]]&lt;&gt;0,Tbl.Kosten[[#This Row],[Kostensoort afschrijving]],Tbl.Kosten[[#This Row],[Subtotaal overige kosten]]&lt;&gt;0,Tbl.Kosten[[#This Row],[Kostensoort overig]]),"")</f>
        <v/>
      </c>
      <c r="V155" s="4" t="str">
        <f>IFERROR(_xlfn.XLOOKUP(Tbl.Kosten[[#This Row],[Activiteitencode]],Tbl.Activiteiten[Activiteitcode],Tbl.Activiteiten[Werkpakketcode],"",0,1),"")</f>
        <v/>
      </c>
      <c r="W155" s="4" t="str">
        <f>IFERROR(_xlfn.XLOOKUP(Tbl.Kosten[[#This Row],[Werkpakketcode]],Tbl.Werkpakketten[Werkpakketcode],Tbl.Werkpakketten[Subsidiabele activiteit],"",0,1),"")</f>
        <v/>
      </c>
      <c r="X155" s="12">
        <f>IFERROR(_xlfn.XLOOKUP(Tbl.Kosten[[#This Row],[Sanr.]],Tbl.Subsidiehoogte[SAnr.],Tbl.Subsidiehoogte[Sub. Percentage],0,0,1),0)</f>
        <v>0</v>
      </c>
      <c r="Y155" s="154" t="str">
        <f>IFERROR(_xlfn.XLOOKUP(Tbl.Kosten[[#This Row],[Partnercode]],Tbl.Projectpartners[Partnercode],Tbl.Projectpartners[PNr.],"",0,1),"")</f>
        <v>P1</v>
      </c>
      <c r="Z155" s="158">
        <f>IF(Tbl.Kosten[[#This Row],[Pnr.]]=Z$7,Tbl.Kosten[[#This Row],[Totaal kosten]],"")</f>
        <v>0</v>
      </c>
      <c r="AA155" s="158" t="str">
        <f>IF(Tbl.Kosten[[#This Row],[Pnr.]]=AA$7,Tbl.Kosten[[#This Row],[Totaal kosten]],"")</f>
        <v/>
      </c>
      <c r="AB155" s="158" t="str">
        <f>IF(Tbl.Kosten[[#This Row],[Pnr.]]=AB$7,Tbl.Kosten[[#This Row],[Totaal kosten]],"")</f>
        <v/>
      </c>
      <c r="AC155" s="158" t="str">
        <f>IF(Tbl.Kosten[[#This Row],[Pnr.]]=AC$7,Tbl.Kosten[[#This Row],[Totaal kosten]],"")</f>
        <v/>
      </c>
      <c r="AD155" s="158" t="str">
        <f>IF(Tbl.Kosten[[#This Row],[Pnr.]]=AD$7,Tbl.Kosten[[#This Row],[Totaal kosten]],"")</f>
        <v/>
      </c>
      <c r="AE155" s="158" t="str">
        <f>IF(Tbl.Kosten[[#This Row],[Pnr.]]=AE$7,Tbl.Kosten[[#This Row],[Totaal kosten]],"")</f>
        <v/>
      </c>
      <c r="AF155" s="158" t="str">
        <f>IF(Tbl.Kosten[[#This Row],[Pnr.]]=AF$7,Tbl.Kosten[[#This Row],[Totaal kosten]],"")</f>
        <v/>
      </c>
      <c r="AG155" s="158" t="str">
        <f>IF(Tbl.Kosten[[#This Row],[Pnr.]]=AG$7,Tbl.Kosten[[#This Row],[Totaal kosten]],"")</f>
        <v/>
      </c>
      <c r="AH155" s="158" t="str">
        <f>IF(Tbl.Kosten[[#This Row],[Pnr.]]=AH$7,Tbl.Kosten[[#This Row],[Totaal kosten]],"")</f>
        <v/>
      </c>
      <c r="AI155" s="158" t="str">
        <f>IF(Tbl.Kosten[[#This Row],[Pnr.]]=AI$7,Tbl.Kosten[[#This Row],[Totaal kosten]],"")</f>
        <v/>
      </c>
      <c r="AJ155" s="158" t="str">
        <f>IF(Tbl.Kosten[[#This Row],[Pnr.]]=AJ$7,Tbl.Kosten[[#This Row],[Totaal kosten]],"")</f>
        <v/>
      </c>
      <c r="AK155" s="158" t="str">
        <f>IF(Tbl.Kosten[[#This Row],[Pnr.]]=AK$7,Tbl.Kosten[[#This Row],[Totaal kosten]],"")</f>
        <v/>
      </c>
      <c r="AL155" s="158" t="str">
        <f>IF(Tbl.Kosten[[#This Row],[Pnr.]]=AL$7,Tbl.Kosten[[#This Row],[Totaal kosten]],"")</f>
        <v/>
      </c>
      <c r="AM155" s="158" t="str">
        <f>IF(Tbl.Kosten[[#This Row],[Pnr.]]=AM$7,Tbl.Kosten[[#This Row],[Totaal kosten]],"")</f>
        <v/>
      </c>
      <c r="AN155" s="158" t="str">
        <f>IF(Tbl.Kosten[[#This Row],[Pnr.]]=AN$7,Tbl.Kosten[[#This Row],[Totaal kosten]],"")</f>
        <v/>
      </c>
      <c r="AO155" s="158" t="str">
        <f>IF(Tbl.Kosten[[#This Row],[Pnr.]]=AO$7,Tbl.Kosten[[#This Row],[Totaal kosten]],"")</f>
        <v/>
      </c>
      <c r="AP155" s="158" t="str">
        <f>IF(Tbl.Kosten[[#This Row],[Pnr.]]=AP$7,Tbl.Kosten[[#This Row],[Totaal kosten]],"")</f>
        <v/>
      </c>
      <c r="AQ155" s="158" t="str">
        <f>IF(Tbl.Kosten[[#This Row],[Pnr.]]=AQ$7,Tbl.Kosten[[#This Row],[Totaal kosten]],"")</f>
        <v/>
      </c>
      <c r="AR155" s="158" t="str">
        <f>IF(Tbl.Kosten[[#This Row],[Pnr.]]=AR$7,Tbl.Kosten[[#This Row],[Totaal kosten]],"")</f>
        <v/>
      </c>
      <c r="AS155" s="158" t="str">
        <f>IF(Tbl.Kosten[[#This Row],[Pnr.]]=AS$7,Tbl.Kosten[[#This Row],[Totaal kosten]],"")</f>
        <v/>
      </c>
      <c r="AT155" s="158" t="str">
        <f>IF(Tbl.Kosten[[#This Row],[Pnr.]]=AT$7,Tbl.Kosten[[#This Row],[Totaal kosten]],"")</f>
        <v/>
      </c>
      <c r="AU155" s="158" t="str">
        <f>IF(Tbl.Kosten[[#This Row],[Pnr.]]=AU$7,Tbl.Kosten[[#This Row],[Totaal kosten]],"")</f>
        <v/>
      </c>
      <c r="AV155" s="158" t="str">
        <f>IF(Tbl.Kosten[[#This Row],[Pnr.]]=AV$7,Tbl.Kosten[[#This Row],[Totaal kosten]],"")</f>
        <v/>
      </c>
      <c r="AW155" s="158" t="str">
        <f>IF(Tbl.Kosten[[#This Row],[Pnr.]]=AW$7,Tbl.Kosten[[#This Row],[Totaal kosten]],"")</f>
        <v/>
      </c>
      <c r="AX155" s="158" t="str">
        <f>IF(Tbl.Kosten[[#This Row],[Pnr.]]=AX$7,Tbl.Kosten[[#This Row],[Totaal kosten]],"")</f>
        <v/>
      </c>
      <c r="AY155" s="158" t="str">
        <f>IF(Tbl.Kosten[[#This Row],[Pnr.]]=AY$7,Tbl.Kosten[[#This Row],[Totaal kosten]],"")</f>
        <v/>
      </c>
      <c r="AZ155" s="158" t="str">
        <f>IF(Tbl.Kosten[[#This Row],[Pnr.]]=AZ$7,Tbl.Kosten[[#This Row],[Totaal kosten]],"")</f>
        <v/>
      </c>
      <c r="BA155" s="158" t="str">
        <f>IF(Tbl.Kosten[[#This Row],[Pnr.]]=BA$7,Tbl.Kosten[[#This Row],[Totaal kosten]],"")</f>
        <v/>
      </c>
      <c r="BB155" s="158" t="str">
        <f>IF(Tbl.Kosten[[#This Row],[Pnr.]]=BB$7,Tbl.Kosten[[#This Row],[Totaal kosten]],"")</f>
        <v/>
      </c>
      <c r="BC155" s="158" t="str">
        <f>IF(Tbl.Kosten[[#This Row],[Pnr.]]=BC$7,Tbl.Kosten[[#This Row],[Totaal kosten]],"")</f>
        <v/>
      </c>
      <c r="BD155" s="158" t="str">
        <f>IF(Tbl.Kosten[[#This Row],[Pnr.]]=BD$7,Tbl.Kosten[[#This Row],[Totaal kosten]],"")</f>
        <v/>
      </c>
      <c r="BE155" s="158" t="str">
        <f>IF(Tbl.Kosten[[#This Row],[Pnr.]]=BE$7,Tbl.Kosten[[#This Row],[Totaal kosten]],"")</f>
        <v/>
      </c>
      <c r="BF155" s="158" t="str">
        <f>IF(Tbl.Kosten[[#This Row],[Pnr.]]=BF$7,Tbl.Kosten[[#This Row],[Totaal kosten]],"")</f>
        <v/>
      </c>
      <c r="BG155" s="158" t="str">
        <f>IF(Tbl.Kosten[[#This Row],[Pnr.]]=BG$7,Tbl.Kosten[[#This Row],[Totaal kosten]],"")</f>
        <v/>
      </c>
      <c r="BH155" s="158" t="str">
        <f>IF(Tbl.Kosten[[#This Row],[Pnr.]]=BH$7,Tbl.Kosten[[#This Row],[Totaal kosten]],"")</f>
        <v/>
      </c>
      <c r="BI155" s="158" t="str">
        <f>IF(Tbl.Kosten[[#This Row],[Pnr.]]=BI$7,Tbl.Kosten[[#This Row],[Totaal kosten]],"")</f>
        <v/>
      </c>
      <c r="BJ155" s="158" t="str">
        <f>IF(Tbl.Kosten[[#This Row],[Pnr.]]=BJ$7,Tbl.Kosten[[#This Row],[Totaal kosten]],"")</f>
        <v/>
      </c>
      <c r="BK155" s="158" t="str">
        <f>IF(Tbl.Kosten[[#This Row],[Pnr.]]=BK$7,Tbl.Kosten[[#This Row],[Totaal kosten]],"")</f>
        <v/>
      </c>
      <c r="BL155" s="158" t="str">
        <f>IF(Tbl.Kosten[[#This Row],[Pnr.]]=BL$7,Tbl.Kosten[[#This Row],[Totaal kosten]],"")</f>
        <v/>
      </c>
      <c r="BM155" s="158" t="str">
        <f>IF(Tbl.Kosten[[#This Row],[Pnr.]]=BM$7,Tbl.Kosten[[#This Row],[Totaal kosten]],"")</f>
        <v/>
      </c>
      <c r="BN155" s="158" t="str">
        <f>IF(Tbl.Kosten[[#This Row],[Pnr.]]=BN$7,Tbl.Kosten[[#This Row],[Totaal kosten]],"")</f>
        <v/>
      </c>
      <c r="BO155" s="158" t="str">
        <f>IF(Tbl.Kosten[[#This Row],[Pnr.]]=BO$7,Tbl.Kosten[[#This Row],[Totaal kosten]],"")</f>
        <v/>
      </c>
      <c r="BP155" s="158" t="str">
        <f>IF(Tbl.Kosten[[#This Row],[Pnr.]]=BP$7,Tbl.Kosten[[#This Row],[Totaal kosten]],"")</f>
        <v/>
      </c>
      <c r="BQ155" s="158" t="str">
        <f>IF(Tbl.Kosten[[#This Row],[Pnr.]]=BQ$7,Tbl.Kosten[[#This Row],[Totaal kosten]],"")</f>
        <v/>
      </c>
      <c r="BR155" s="158" t="str">
        <f>IF(Tbl.Kosten[[#This Row],[Pnr.]]=BR$7,Tbl.Kosten[[#This Row],[Totaal kosten]],"")</f>
        <v/>
      </c>
      <c r="BS155" s="158" t="str">
        <f>IF(Tbl.Kosten[[#This Row],[Pnr.]]=BS$7,Tbl.Kosten[[#This Row],[Totaal kosten]],"")</f>
        <v/>
      </c>
      <c r="BT155" s="158" t="str">
        <f>IF(Tbl.Kosten[[#This Row],[Pnr.]]=BT$7,Tbl.Kosten[[#This Row],[Totaal kosten]],"")</f>
        <v/>
      </c>
      <c r="BU155" s="158" t="str">
        <f>IF(Tbl.Kosten[[#This Row],[Pnr.]]=BU$7,Tbl.Kosten[[#This Row],[Totaal kosten]],"")</f>
        <v/>
      </c>
      <c r="BV155" s="158" t="str">
        <f>IF(Tbl.Kosten[[#This Row],[Pnr.]]=BV$7,Tbl.Kosten[[#This Row],[Totaal kosten]],"")</f>
        <v/>
      </c>
      <c r="BW155" s="158" t="str">
        <f>IF(Tbl.Kosten[[#This Row],[Pnr.]]=BW$7,Tbl.Kosten[[#This Row],[Totaal kosten]],"")</f>
        <v/>
      </c>
      <c r="BX155" s="158" t="str">
        <f>IFERROR(_xlfn.XLOOKUP(Tbl.Kosten[[#This Row],[Werkpakketcode]],Tbl.Werkpakketten[Werkpakketcode],Tbl.Werkpakketten[WPnr.],"",0,1),"")</f>
        <v/>
      </c>
      <c r="BY155" s="158" t="str">
        <f>IF(Tbl.Kosten[[#This Row],[WPnr.]]=BY$7,Tbl.Kosten[[#This Row],[Totaal kosten]],"")</f>
        <v/>
      </c>
      <c r="BZ155" s="158" t="str">
        <f>IF(Tbl.Kosten[[#This Row],[WPnr.]]=BZ$7,Tbl.Kosten[[#This Row],[Totaal kosten]],"")</f>
        <v/>
      </c>
      <c r="CA155" s="158" t="str">
        <f>IF(Tbl.Kosten[[#This Row],[WPnr.]]=CA$7,Tbl.Kosten[[#This Row],[Totaal kosten]],"")</f>
        <v/>
      </c>
      <c r="CB155" s="158" t="str">
        <f>IF(Tbl.Kosten[[#This Row],[WPnr.]]=CB$7,Tbl.Kosten[[#This Row],[Totaal kosten]],"")</f>
        <v/>
      </c>
      <c r="CC155" s="158" t="str">
        <f>IF(Tbl.Kosten[[#This Row],[WPnr.]]=CC$7,Tbl.Kosten[[#This Row],[Totaal kosten]],"")</f>
        <v/>
      </c>
      <c r="CD155" s="158" t="str">
        <f>IF(Tbl.Kosten[[#This Row],[WPnr.]]=CD$7,Tbl.Kosten[[#This Row],[Totaal kosten]],"")</f>
        <v/>
      </c>
      <c r="CE155" s="158" t="str">
        <f>IF(Tbl.Kosten[[#This Row],[WPnr.]]=CE$7,Tbl.Kosten[[#This Row],[Totaal kosten]],"")</f>
        <v/>
      </c>
      <c r="CF155" s="158" t="str">
        <f>IF(Tbl.Kosten[[#This Row],[WPnr.]]=CF$7,Tbl.Kosten[[#This Row],[Totaal kosten]],"")</f>
        <v/>
      </c>
      <c r="CG155" s="158" t="str">
        <f>IF(Tbl.Kosten[[#This Row],[WPnr.]]=CG$7,Tbl.Kosten[[#This Row],[Totaal kosten]],"")</f>
        <v/>
      </c>
      <c r="CH155" s="158" t="str">
        <f>IF(Tbl.Kosten[[#This Row],[WPnr.]]=CH$7,Tbl.Kosten[[#This Row],[Totaal kosten]],"")</f>
        <v/>
      </c>
      <c r="CI155" s="158" t="str">
        <f>IF(Tbl.Kosten[[#This Row],[WPnr.]]=CI$7,Tbl.Kosten[[#This Row],[Totaal kosten]],"")</f>
        <v/>
      </c>
      <c r="CJ155" s="158" t="str">
        <f>IF(Tbl.Kosten[[#This Row],[WPnr.]]=CJ$7,Tbl.Kosten[[#This Row],[Totaal kosten]],"")</f>
        <v/>
      </c>
      <c r="CK155" s="158" t="str">
        <f>IF(Tbl.Kosten[[#This Row],[WPnr.]]=CK$7,Tbl.Kosten[[#This Row],[Totaal kosten]],"")</f>
        <v/>
      </c>
      <c r="CL155" s="158" t="str">
        <f>IF(Tbl.Kosten[[#This Row],[WPnr.]]=CL$7,Tbl.Kosten[[#This Row],[Totaal kosten]],"")</f>
        <v/>
      </c>
      <c r="CM155" s="158" t="str">
        <f>IF(Tbl.Kosten[[#This Row],[WPnr.]]=CM$7,Tbl.Kosten[[#This Row],[Totaal kosten]],"")</f>
        <v/>
      </c>
      <c r="CN155" s="158" t="str">
        <f>IF(Tbl.Kosten[[#This Row],[WPnr.]]=CN$7,Tbl.Kosten[[#This Row],[Totaal kosten]],"")</f>
        <v/>
      </c>
      <c r="CO155" s="158" t="str">
        <f>IF(Tbl.Kosten[[#This Row],[WPnr.]]=CO$7,Tbl.Kosten[[#This Row],[Totaal kosten]],"")</f>
        <v/>
      </c>
      <c r="CP155" s="158" t="str">
        <f>IF(Tbl.Kosten[[#This Row],[WPnr.]]=CP$7,Tbl.Kosten[[#This Row],[Totaal kosten]],"")</f>
        <v/>
      </c>
      <c r="CQ155" s="158" t="str">
        <f>IF(Tbl.Kosten[[#This Row],[WPnr.]]=CQ$7,Tbl.Kosten[[#This Row],[Totaal kosten]],"")</f>
        <v/>
      </c>
      <c r="CR155" s="158" t="str">
        <f>IF(Tbl.Kosten[[#This Row],[WPnr.]]=CR$7,Tbl.Kosten[[#This Row],[Totaal kosten]],"")</f>
        <v/>
      </c>
      <c r="CS155" s="158" t="str">
        <f>IF(Tbl.Kosten[[#This Row],[WPnr.]]=CS$7,Tbl.Kosten[[#This Row],[Totaal kosten]],"")</f>
        <v/>
      </c>
      <c r="CT155" s="158" t="str">
        <f>IF(Tbl.Kosten[[#This Row],[WPnr.]]=CT$7,Tbl.Kosten[[#This Row],[Totaal kosten]],"")</f>
        <v/>
      </c>
      <c r="CU155" s="158" t="str">
        <f>IF(Tbl.Kosten[[#This Row],[WPnr.]]=CU$7,Tbl.Kosten[[#This Row],[Totaal kosten]],"")</f>
        <v/>
      </c>
      <c r="CV155" s="158" t="str">
        <f>IF(Tbl.Kosten[[#This Row],[WPnr.]]=CV$7,Tbl.Kosten[[#This Row],[Totaal kosten]],"")</f>
        <v/>
      </c>
      <c r="CW155" s="158" t="str">
        <f>IF(Tbl.Kosten[[#This Row],[WPnr.]]=CW$7,Tbl.Kosten[[#This Row],[Totaal kosten]],"")</f>
        <v/>
      </c>
      <c r="CX155" s="158" t="str">
        <f>IF(Tbl.Kosten[[#This Row],[WPnr.]]=CX$7,Tbl.Kosten[[#This Row],[Totaal kosten]],"")</f>
        <v/>
      </c>
      <c r="CY155" s="158" t="str">
        <f>IF(Tbl.Kosten[[#This Row],[WPnr.]]=CY$7,Tbl.Kosten[[#This Row],[Totaal kosten]],"")</f>
        <v/>
      </c>
      <c r="CZ155" s="158" t="str">
        <f>IF(Tbl.Kosten[[#This Row],[WPnr.]]=CZ$7,Tbl.Kosten[[#This Row],[Totaal kosten]],"")</f>
        <v/>
      </c>
      <c r="DA155" s="158" t="str">
        <f>IF(Tbl.Kosten[[#This Row],[WPnr.]]=DA$7,Tbl.Kosten[[#This Row],[Totaal kosten]],"")</f>
        <v/>
      </c>
      <c r="DB155" s="158" t="str">
        <f>IF(Tbl.Kosten[[#This Row],[WPnr.]]=DB$7,Tbl.Kosten[[#This Row],[Totaal kosten]],"")</f>
        <v/>
      </c>
      <c r="DC155" s="158" t="str">
        <f>IF(Tbl.Kosten[[#This Row],[WPnr.]]=DC$7,Tbl.Kosten[[#This Row],[Totaal kosten]],"")</f>
        <v/>
      </c>
      <c r="DD155" s="158" t="str">
        <f>IF(Tbl.Kosten[[#This Row],[WPnr.]]=DD$7,Tbl.Kosten[[#This Row],[Totaal kosten]],"")</f>
        <v/>
      </c>
      <c r="DE155" s="158" t="str">
        <f>IF(Tbl.Kosten[[#This Row],[WPnr.]]=DE$7,Tbl.Kosten[[#This Row],[Totaal kosten]],"")</f>
        <v/>
      </c>
      <c r="DF155" s="158" t="str">
        <f>IF(Tbl.Kosten[[#This Row],[WPnr.]]=DF$7,Tbl.Kosten[[#This Row],[Totaal kosten]],"")</f>
        <v/>
      </c>
      <c r="DG155" s="158" t="str">
        <f>IF(Tbl.Kosten[[#This Row],[WPnr.]]=DG$7,Tbl.Kosten[[#This Row],[Totaal kosten]],"")</f>
        <v/>
      </c>
      <c r="DH155" s="158" t="str">
        <f>IF(Tbl.Kosten[[#This Row],[WPnr.]]=DH$7,Tbl.Kosten[[#This Row],[Totaal kosten]],"")</f>
        <v/>
      </c>
      <c r="DI155" s="158" t="str">
        <f>IF(Tbl.Kosten[[#This Row],[WPnr.]]=DI$7,Tbl.Kosten[[#This Row],[Totaal kosten]],"")</f>
        <v/>
      </c>
      <c r="DJ155" s="158" t="str">
        <f>IF(Tbl.Kosten[[#This Row],[WPnr.]]=DJ$7,Tbl.Kosten[[#This Row],[Totaal kosten]],"")</f>
        <v/>
      </c>
      <c r="DK155" s="158" t="str">
        <f>IF(Tbl.Kosten[[#This Row],[WPnr.]]=DK$7,Tbl.Kosten[[#This Row],[Totaal kosten]],"")</f>
        <v/>
      </c>
      <c r="DL155" s="158" t="str">
        <f>IF(Tbl.Kosten[[#This Row],[WPnr.]]=DL$7,Tbl.Kosten[[#This Row],[Totaal kosten]],"")</f>
        <v/>
      </c>
      <c r="DM155" s="158" t="str">
        <f>IF(Tbl.Kosten[[#This Row],[WPnr.]]=DM$7,Tbl.Kosten[[#This Row],[Totaal kosten]],"")</f>
        <v/>
      </c>
      <c r="DN155" s="158" t="str">
        <f>IF(Tbl.Kosten[[#This Row],[WPnr.]]=DN$7,Tbl.Kosten[[#This Row],[Totaal kosten]],"")</f>
        <v/>
      </c>
      <c r="DO155" s="158" t="str">
        <f>IF(Tbl.Kosten[[#This Row],[WPnr.]]=DO$7,Tbl.Kosten[[#This Row],[Totaal kosten]],"")</f>
        <v/>
      </c>
      <c r="DP155" s="158" t="str">
        <f>IF(Tbl.Kosten[[#This Row],[WPnr.]]=DP$7,Tbl.Kosten[[#This Row],[Totaal kosten]],"")</f>
        <v/>
      </c>
      <c r="DQ155" s="158" t="str">
        <f>IF(Tbl.Kosten[[#This Row],[WPnr.]]=DQ$7,Tbl.Kosten[[#This Row],[Totaal kosten]],"")</f>
        <v/>
      </c>
      <c r="DR155" s="158" t="str">
        <f>IF(Tbl.Kosten[[#This Row],[WPnr.]]=DR$7,Tbl.Kosten[[#This Row],[Totaal kosten]],"")</f>
        <v/>
      </c>
      <c r="DS155" s="158" t="str">
        <f>IF(Tbl.Kosten[[#This Row],[WPnr.]]=DS$7,Tbl.Kosten[[#This Row],[Totaal kosten]],"")</f>
        <v/>
      </c>
      <c r="DT155" s="158" t="str">
        <f>IF(Tbl.Kosten[[#This Row],[WPnr.]]=DT$7,Tbl.Kosten[[#This Row],[Totaal kosten]],"")</f>
        <v/>
      </c>
      <c r="DU155" s="158" t="str">
        <f>IF(Tbl.Kosten[[#This Row],[WPnr.]]=DU$7,Tbl.Kosten[[#This Row],[Totaal kosten]],"")</f>
        <v/>
      </c>
      <c r="DV155" s="158" t="str">
        <f>IF(Tbl.Kosten[[#This Row],[WPnr.]]=DV$7,Tbl.Kosten[[#This Row],[Totaal kosten]],"")</f>
        <v/>
      </c>
      <c r="DW155" s="160" t="str">
        <f>IFERROR(_xlfn.XLOOKUP(Tbl.Kosten[[#This Row],[Kostensoort]],Tbl.Kostensoorten[Kostensoorten],Tbl.Kostensoorten[KSnr.],"",0,1),"")</f>
        <v/>
      </c>
      <c r="DX155" s="160" t="str">
        <f>IF(Tbl.Kosten[[#This Row],[KSnr.]]=DX$7,Tbl.Kosten[[#This Row],[Totaal kosten]],"")</f>
        <v/>
      </c>
      <c r="DY155" s="160" t="str">
        <f>IF(Tbl.Kosten[[#This Row],[KSnr.]]=DY$7,Tbl.Kosten[[#This Row],[Totaal kosten]],"")</f>
        <v/>
      </c>
      <c r="DZ155" s="160" t="str">
        <f>IF(Tbl.Kosten[[#This Row],[KSnr.]]=DZ$7,Tbl.Kosten[[#This Row],[Totaal kosten]],"")</f>
        <v/>
      </c>
      <c r="EA155" s="160" t="str">
        <f>IF(Tbl.Kosten[[#This Row],[KSnr.]]=EA$7,Tbl.Kosten[[#This Row],[Totaal kosten]],"")</f>
        <v/>
      </c>
      <c r="EB155" s="160" t="str">
        <f>IF(Tbl.Kosten[[#This Row],[KSnr.]]=EB$7,Tbl.Kosten[[#This Row],[Totaal kosten]],"")</f>
        <v/>
      </c>
      <c r="EC155" s="160" t="str">
        <f>IF(Tbl.Kosten[[#This Row],[KSnr.]]=EC$7,Tbl.Kosten[[#This Row],[Totaal kosten]],"")</f>
        <v/>
      </c>
      <c r="ED155" s="160" t="str">
        <f>IF(Tbl.Kosten[[#This Row],[KSnr.]]=ED$7,Tbl.Kosten[[#This Row],[Totaal kosten]],"")</f>
        <v/>
      </c>
      <c r="EE155" s="160" t="str">
        <f>IF(Tbl.Kosten[[#This Row],[KSnr.]]=EE$7,Tbl.Kosten[[#This Row],[Totaal kosten]],"")</f>
        <v/>
      </c>
      <c r="EF155" s="160" t="str">
        <f>IF(Tbl.Kosten[[#This Row],[KSnr.]]=EF$7,Tbl.Kosten[[#This Row],[Totaal kosten]],"")</f>
        <v/>
      </c>
      <c r="EG155" s="160" t="str">
        <f>IF(Tbl.Kosten[[#This Row],[KSnr.]]=EG$7,Tbl.Kosten[[#This Row],[Totaal kosten]],"")</f>
        <v/>
      </c>
      <c r="EH155" s="160" t="str">
        <f>IF(Tbl.Kosten[[#This Row],[KSnr.]]=EH$7,Tbl.Kosten[[#This Row],[Totaal kosten]],"")</f>
        <v/>
      </c>
      <c r="EI155" s="160" t="str">
        <f>IF(Tbl.Kosten[[#This Row],[KSnr.]]=EI$7,Tbl.Kosten[[#This Row],[Totaal kosten]],"")</f>
        <v/>
      </c>
      <c r="EJ155" s="160" t="str">
        <f>IF(Tbl.Kosten[[#This Row],[KSnr.]]=EJ$7,Tbl.Kosten[[#This Row],[Totaal kosten]],"")</f>
        <v/>
      </c>
      <c r="EK155" s="160" t="str">
        <f>IF(Tbl.Kosten[[#This Row],[KSnr.]]=EK$7,Tbl.Kosten[[#This Row],[Totaal kosten]],"")</f>
        <v/>
      </c>
      <c r="EL155" s="160" t="str">
        <f>IF(Tbl.Kosten[[#This Row],[KSnr.]]=EL$7,Tbl.Kosten[[#This Row],[Totaal kosten]],"")</f>
        <v/>
      </c>
      <c r="EM155" s="160" t="str">
        <f>IF(Tbl.Kosten[[#This Row],[KSnr.]]=EM$7,Tbl.Kosten[[#This Row],[Totaal kosten]],"")</f>
        <v/>
      </c>
      <c r="EN155" s="160" t="str">
        <f>IF(Tbl.Kosten[[#This Row],[KSnr.]]=EN$7,Tbl.Kosten[[#This Row],[Totaal kosten]],"")</f>
        <v/>
      </c>
      <c r="EO155" s="160" t="str">
        <f>IF(Tbl.Kosten[[#This Row],[KSnr.]]=EO$7,Tbl.Kosten[[#This Row],[Totaal kosten]],"")</f>
        <v/>
      </c>
      <c r="EP155" s="160" t="str">
        <f>IF(Tbl.Kosten[[#This Row],[KSnr.]]=EP$7,Tbl.Kosten[[#This Row],[Totaal kosten]],"")</f>
        <v/>
      </c>
      <c r="EQ155" s="160" t="str">
        <f>IF(Tbl.Kosten[[#This Row],[KSnr.]]=EQ$7,Tbl.Kosten[[#This Row],[Totaal kosten]],"")</f>
        <v/>
      </c>
      <c r="ER155" s="154" t="str">
        <f>IFERROR(_xlfn.XLOOKUP(Tbl.Kosten[[#This Row],[Subsidieactiviteit]],Tbl.Subsidiehoogte[Subsidieactiviteit],Tbl.Subsidiehoogte[SAnr.],"",0,1),"")</f>
        <v/>
      </c>
      <c r="ES155" s="160" t="str">
        <f>IF(Tbl.Kosten[[#This Row],[Sanr.]]=ES$7,Tbl.Kosten[[#This Row],[Totaal kosten]],"")</f>
        <v/>
      </c>
      <c r="ET155" s="160" t="str">
        <f>IF(Tbl.Kosten[[#This Row],[Sanr.]]=ET$7,Tbl.Kosten[[#This Row],[Totaal kosten]],"")</f>
        <v/>
      </c>
      <c r="EU155" s="160" t="str">
        <f>IF(Tbl.Kosten[[#This Row],[Sanr.]]=EU$7,Tbl.Kosten[[#This Row],[Totaal kosten]],"")</f>
        <v/>
      </c>
      <c r="EV155" s="160" t="str">
        <f>IF(Tbl.Kosten[[#This Row],[Sanr.]]=EV$7,Tbl.Kosten[[#This Row],[Totaal kosten]],"")</f>
        <v/>
      </c>
      <c r="EW155" s="160" t="str">
        <f>IF(Tbl.Kosten[[#This Row],[Sanr.]]=EW$7,Tbl.Kosten[[#This Row],[Totaal kosten]],"")</f>
        <v/>
      </c>
      <c r="EX155" s="160" t="str">
        <f>IF(Tbl.Kosten[[#This Row],[Sanr.]]=EX$7,Tbl.Kosten[[#This Row],[Totaal kosten]],"")</f>
        <v/>
      </c>
      <c r="EY155" s="160" t="str">
        <f>IF(Tbl.Kosten[[#This Row],[Sanr.]]=EY$7,Tbl.Kosten[[#This Row],[Totaal kosten]],"")</f>
        <v/>
      </c>
      <c r="EZ155" s="160" t="str">
        <f>IF(Tbl.Kosten[[#This Row],[Sanr.]]=EZ$7,Tbl.Kosten[[#This Row],[Totaal kosten]],"")</f>
        <v/>
      </c>
      <c r="FA155" s="160" t="str">
        <f>IF(Tbl.Kosten[[#This Row],[Sanr.]]=FA$7,Tbl.Kosten[[#This Row],[Totaal kosten]],"")</f>
        <v/>
      </c>
      <c r="FB155" s="160" t="str">
        <f>IF(Tbl.Kosten[[#This Row],[Sanr.]]=FB$7,Tbl.Kosten[[#This Row],[Totaal kosten]],"")</f>
        <v/>
      </c>
      <c r="FC155" s="160" t="str">
        <f>IF(Tbl.Kosten[[#This Row],[Sanr.]]=FC$7,Tbl.Kosten[[#This Row],[Totaal kosten]],"")</f>
        <v/>
      </c>
      <c r="FD155" s="160" t="str">
        <f>IF(Tbl.Kosten[[#This Row],[Sanr.]]=FD$7,Tbl.Kosten[[#This Row],[Totaal kosten]],"")</f>
        <v/>
      </c>
      <c r="FE155" s="160" t="str">
        <f>IF(Tbl.Kosten[[#This Row],[Sanr.]]=FE$7,Tbl.Kosten[[#This Row],[Totaal kosten]],"")</f>
        <v/>
      </c>
      <c r="FF155" s="160" t="str">
        <f>IF(Tbl.Kosten[[#This Row],[Sanr.]]=FF$7,Tbl.Kosten[[#This Row],[Totaal kosten]],"")</f>
        <v/>
      </c>
      <c r="FG155" s="160" t="str">
        <f>IF(Tbl.Kosten[[#This Row],[Sanr.]]=FG$7,Tbl.Kosten[[#This Row],[Totaal kosten]],"")</f>
        <v/>
      </c>
      <c r="FH155" s="160" t="str">
        <f>IF(Tbl.Kosten[[#This Row],[Sanr.]]=FH$7,Tbl.Kosten[[#This Row],[Totaal kosten]],"")</f>
        <v/>
      </c>
      <c r="FI155" s="160" t="str">
        <f>IF(Tbl.Kosten[[#This Row],[Sanr.]]=FI$7,Tbl.Kosten[[#This Row],[Totaal kosten]],"")</f>
        <v/>
      </c>
      <c r="FJ155" s="160" t="str">
        <f>IF(Tbl.Kosten[[#This Row],[Sanr.]]=FJ$7,Tbl.Kosten[[#This Row],[Totaal kosten]],"")</f>
        <v/>
      </c>
      <c r="FK155" s="160" t="str">
        <f>IF(Tbl.Kosten[[#This Row],[Sanr.]]=FK$7,Tbl.Kosten[[#This Row],[Totaal kosten]],"")</f>
        <v/>
      </c>
      <c r="FL155" s="160" t="str">
        <f>IF(Tbl.Kosten[[#This Row],[Sanr.]]=FL$7,Tbl.Kosten[[#This Row],[Totaal kosten]],"")</f>
        <v/>
      </c>
      <c r="FM155" s="160" t="str">
        <f>IF(Tbl.Kosten[[#This Row],[Sanr.]]=FM$7,Tbl.Kosten[[#This Row],[Totaal kosten]],"")</f>
        <v/>
      </c>
      <c r="FN155" s="160" t="str">
        <f>IF(Tbl.Kosten[[#This Row],[Sanr.]]=FN$7,Tbl.Kosten[[#This Row],[Totaal kosten]],"")</f>
        <v/>
      </c>
      <c r="FO155" s="160" t="str">
        <f>IF(Tbl.Kosten[[#This Row],[Sanr.]]=FO$7,Tbl.Kosten[[#This Row],[Totaal kosten]],"")</f>
        <v/>
      </c>
      <c r="FP155" s="160" t="str">
        <f>IF(Tbl.Kosten[[#This Row],[Sanr.]]=FP$7,Tbl.Kosten[[#This Row],[Totaal kosten]],"")</f>
        <v/>
      </c>
      <c r="FQ155" s="160" t="str">
        <f>IF(Tbl.Kosten[[#This Row],[Sanr.]]=FQ$7,Tbl.Kosten[[#This Row],[Totaal kosten]],"")</f>
        <v/>
      </c>
      <c r="FR155" s="160" t="str">
        <f>IF(Tbl.Kosten[[#This Row],[Sanr.]]=FR$7,Tbl.Kosten[[#This Row],[Totaal kosten]],"")</f>
        <v/>
      </c>
      <c r="FS155" s="160" t="str">
        <f>IF(Tbl.Kosten[[#This Row],[Sanr.]]=FS$7,Tbl.Kosten[[#This Row],[Totaal kosten]],"")</f>
        <v/>
      </c>
      <c r="FT155" s="160" t="str">
        <f>IF(Tbl.Kosten[[#This Row],[Sanr.]]=FT$7,Tbl.Kosten[[#This Row],[Totaal kosten]],"")</f>
        <v/>
      </c>
      <c r="FU155" s="160" t="str">
        <f>IF(Tbl.Kosten[[#This Row],[Sanr.]]=FU$7,Tbl.Kosten[[#This Row],[Totaal kosten]],"")</f>
        <v/>
      </c>
      <c r="FV155" s="160" t="str">
        <f>IF(Tbl.Kosten[[#This Row],[Sanr.]]=FV$7,Tbl.Kosten[[#This Row],[Totaal kosten]],"")</f>
        <v/>
      </c>
      <c r="FW155" s="160" t="str">
        <f>IFERROR(_xlfn.XLOOKUP(Tbl.Kosten[[#This Row],[Activiteitencode]],Tbl.Activiteiten[Activiteitcode],Tbl.Activiteiten[Anr.],"",0,1),"")</f>
        <v/>
      </c>
      <c r="FX155" s="181" t="str">
        <f>_xlfn.CONCAT(Tbl.Kosten[[#This Row],[Pnr.]],Tbl.Kosten[[#This Row],[Sanr.]])</f>
        <v>P1</v>
      </c>
      <c r="FY155" s="160">
        <f>Tbl.Kosten[[#This Row],[Totaal kosten]]-Tbl.Kosten[[#This Row],[Subsidie]]</f>
        <v>0</v>
      </c>
      <c r="FZ155" s="160">
        <f>IF(Tbl.Kosten[[#This Row],[Pnr.]]=FZ$7,Tbl.Kosten[[#This Row],[Te financieren]],"")</f>
        <v>0</v>
      </c>
      <c r="GA155" s="160" t="str">
        <f>IF(Tbl.Kosten[[#This Row],[Pnr.]]=GA$7,Tbl.Kosten[[#This Row],[Te financieren]],"")</f>
        <v/>
      </c>
      <c r="GB155" s="160" t="str">
        <f>IF(Tbl.Kosten[[#This Row],[Pnr.]]=GB$7,Tbl.Kosten[[#This Row],[Te financieren]],"")</f>
        <v/>
      </c>
      <c r="GC155" s="160" t="str">
        <f>IF(Tbl.Kosten[[#This Row],[Pnr.]]=GC$7,Tbl.Kosten[[#This Row],[Te financieren]],"")</f>
        <v/>
      </c>
      <c r="GD155" s="160" t="str">
        <f>IF(Tbl.Kosten[[#This Row],[Pnr.]]=GD$7,Tbl.Kosten[[#This Row],[Te financieren]],"")</f>
        <v/>
      </c>
      <c r="GE155" s="160" t="str">
        <f>IF(Tbl.Kosten[[#This Row],[Pnr.]]=GE$7,Tbl.Kosten[[#This Row],[Te financieren]],"")</f>
        <v/>
      </c>
      <c r="GF155" s="160" t="str">
        <f>IF(Tbl.Kosten[[#This Row],[Pnr.]]=GF$7,Tbl.Kosten[[#This Row],[Te financieren]],"")</f>
        <v/>
      </c>
      <c r="GG155" s="160" t="str">
        <f>IF(Tbl.Kosten[[#This Row],[Pnr.]]=GG$7,Tbl.Kosten[[#This Row],[Te financieren]],"")</f>
        <v/>
      </c>
      <c r="GH155" s="160" t="str">
        <f>IF(Tbl.Kosten[[#This Row],[Pnr.]]=GH$7,Tbl.Kosten[[#This Row],[Te financieren]],"")</f>
        <v/>
      </c>
      <c r="GI155" s="160" t="str">
        <f>IF(Tbl.Kosten[[#This Row],[Pnr.]]=GI$7,Tbl.Kosten[[#This Row],[Te financieren]],"")</f>
        <v/>
      </c>
      <c r="GJ155" s="160" t="str">
        <f>IF(Tbl.Kosten[[#This Row],[Pnr.]]=GJ$7,Tbl.Kosten[[#This Row],[Te financieren]],"")</f>
        <v/>
      </c>
      <c r="GK155" s="160" t="str">
        <f>IF(Tbl.Kosten[[#This Row],[Pnr.]]=GK$7,Tbl.Kosten[[#This Row],[Te financieren]],"")</f>
        <v/>
      </c>
      <c r="GL155" s="160" t="str">
        <f>IF(Tbl.Kosten[[#This Row],[Pnr.]]=GL$7,Tbl.Kosten[[#This Row],[Te financieren]],"")</f>
        <v/>
      </c>
      <c r="GM155" s="160" t="str">
        <f>IF(Tbl.Kosten[[#This Row],[Pnr.]]=GM$7,Tbl.Kosten[[#This Row],[Te financieren]],"")</f>
        <v/>
      </c>
      <c r="GN155" s="160" t="str">
        <f>IF(Tbl.Kosten[[#This Row],[Pnr.]]=GN$7,Tbl.Kosten[[#This Row],[Te financieren]],"")</f>
        <v/>
      </c>
      <c r="GO155" s="160" t="str">
        <f>IF(Tbl.Kosten[[#This Row],[Pnr.]]=GO$7,Tbl.Kosten[[#This Row],[Te financieren]],"")</f>
        <v/>
      </c>
      <c r="GP155" s="160" t="str">
        <f>IF(Tbl.Kosten[[#This Row],[Pnr.]]=GP$7,Tbl.Kosten[[#This Row],[Te financieren]],"")</f>
        <v/>
      </c>
      <c r="GQ155" s="160" t="str">
        <f>IF(Tbl.Kosten[[#This Row],[Pnr.]]=GQ$7,Tbl.Kosten[[#This Row],[Te financieren]],"")</f>
        <v/>
      </c>
      <c r="GR155" s="160" t="str">
        <f>IF(Tbl.Kosten[[#This Row],[Pnr.]]=GR$7,Tbl.Kosten[[#This Row],[Te financieren]],"")</f>
        <v/>
      </c>
      <c r="GS155" s="160" t="str">
        <f>IF(Tbl.Kosten[[#This Row],[Pnr.]]=GS$7,Tbl.Kosten[[#This Row],[Te financieren]],"")</f>
        <v/>
      </c>
      <c r="GT155" s="160" t="str">
        <f>IF(Tbl.Kosten[[#This Row],[Pnr.]]=GT$7,Tbl.Kosten[[#This Row],[Te financieren]],"")</f>
        <v/>
      </c>
      <c r="GU155" s="160" t="str">
        <f>IF(Tbl.Kosten[[#This Row],[Pnr.]]=GU$7,Tbl.Kosten[[#This Row],[Te financieren]],"")</f>
        <v/>
      </c>
      <c r="GV155" s="160" t="str">
        <f>IF(Tbl.Kosten[[#This Row],[Pnr.]]=GV$7,Tbl.Kosten[[#This Row],[Te financieren]],"")</f>
        <v/>
      </c>
      <c r="GW155" s="160" t="str">
        <f>IF(Tbl.Kosten[[#This Row],[Pnr.]]=GW$7,Tbl.Kosten[[#This Row],[Te financieren]],"")</f>
        <v/>
      </c>
      <c r="GX155" s="160" t="str">
        <f>IF(Tbl.Kosten[[#This Row],[Pnr.]]=GX$7,Tbl.Kosten[[#This Row],[Te financieren]],"")</f>
        <v/>
      </c>
      <c r="GY155" s="160" t="str">
        <f>IF(Tbl.Kosten[[#This Row],[Pnr.]]=GY$7,Tbl.Kosten[[#This Row],[Te financieren]],"")</f>
        <v/>
      </c>
      <c r="GZ155" s="160" t="str">
        <f>IF(Tbl.Kosten[[#This Row],[Pnr.]]=GZ$7,Tbl.Kosten[[#This Row],[Te financieren]],"")</f>
        <v/>
      </c>
      <c r="HA155" s="160" t="str">
        <f>IF(Tbl.Kosten[[#This Row],[Pnr.]]=HA$7,Tbl.Kosten[[#This Row],[Te financieren]],"")</f>
        <v/>
      </c>
      <c r="HB155" s="160" t="str">
        <f>IF(Tbl.Kosten[[#This Row],[Pnr.]]=HB$7,Tbl.Kosten[[#This Row],[Te financieren]],"")</f>
        <v/>
      </c>
      <c r="HC155" s="160" t="str">
        <f>IF(Tbl.Kosten[[#This Row],[Pnr.]]=HC$7,Tbl.Kosten[[#This Row],[Te financieren]],"")</f>
        <v/>
      </c>
      <c r="HD155" s="160" t="str">
        <f>IF(Tbl.Kosten[[#This Row],[Pnr.]]=HD$7,Tbl.Kosten[[#This Row],[Te financieren]],"")</f>
        <v/>
      </c>
      <c r="HE155" s="160" t="str">
        <f>IF(Tbl.Kosten[[#This Row],[Pnr.]]=HE$7,Tbl.Kosten[[#This Row],[Te financieren]],"")</f>
        <v/>
      </c>
      <c r="HF155" s="160" t="str">
        <f>IF(Tbl.Kosten[[#This Row],[Pnr.]]=HF$7,Tbl.Kosten[[#This Row],[Te financieren]],"")</f>
        <v/>
      </c>
      <c r="HG155" s="160" t="str">
        <f>IF(Tbl.Kosten[[#This Row],[Pnr.]]=HG$7,Tbl.Kosten[[#This Row],[Te financieren]],"")</f>
        <v/>
      </c>
      <c r="HH155" s="160" t="str">
        <f>IF(Tbl.Kosten[[#This Row],[Pnr.]]=HH$7,Tbl.Kosten[[#This Row],[Te financieren]],"")</f>
        <v/>
      </c>
      <c r="HI155" s="160" t="str">
        <f>IF(Tbl.Kosten[[#This Row],[Pnr.]]=HI$7,Tbl.Kosten[[#This Row],[Te financieren]],"")</f>
        <v/>
      </c>
      <c r="HJ155" s="160" t="str">
        <f>IF(Tbl.Kosten[[#This Row],[Pnr.]]=HJ$7,Tbl.Kosten[[#This Row],[Te financieren]],"")</f>
        <v/>
      </c>
      <c r="HK155" s="160" t="str">
        <f>IF(Tbl.Kosten[[#This Row],[Pnr.]]=HK$7,Tbl.Kosten[[#This Row],[Te financieren]],"")</f>
        <v/>
      </c>
      <c r="HL155" s="160" t="str">
        <f>IF(Tbl.Kosten[[#This Row],[Pnr.]]=HL$7,Tbl.Kosten[[#This Row],[Te financieren]],"")</f>
        <v/>
      </c>
      <c r="HM155" s="160" t="str">
        <f>IF(Tbl.Kosten[[#This Row],[Pnr.]]=HM$7,Tbl.Kosten[[#This Row],[Te financieren]],"")</f>
        <v/>
      </c>
      <c r="HN155" s="160" t="str">
        <f>IF(Tbl.Kosten[[#This Row],[Pnr.]]=HN$7,Tbl.Kosten[[#This Row],[Te financieren]],"")</f>
        <v/>
      </c>
      <c r="HO155" s="160" t="str">
        <f>IF(Tbl.Kosten[[#This Row],[Pnr.]]=HO$7,Tbl.Kosten[[#This Row],[Te financieren]],"")</f>
        <v/>
      </c>
      <c r="HP155" s="160" t="str">
        <f>IF(Tbl.Kosten[[#This Row],[Pnr.]]=HP$7,Tbl.Kosten[[#This Row],[Te financieren]],"")</f>
        <v/>
      </c>
      <c r="HQ155" s="160" t="str">
        <f>IF(Tbl.Kosten[[#This Row],[Pnr.]]=HQ$7,Tbl.Kosten[[#This Row],[Te financieren]],"")</f>
        <v/>
      </c>
      <c r="HR155" s="160" t="str">
        <f>IF(Tbl.Kosten[[#This Row],[Pnr.]]=HR$7,Tbl.Kosten[[#This Row],[Te financieren]],"")</f>
        <v/>
      </c>
      <c r="HS155" s="160" t="str">
        <f>IF(Tbl.Kosten[[#This Row],[Pnr.]]=HS$7,Tbl.Kosten[[#This Row],[Te financieren]],"")</f>
        <v/>
      </c>
      <c r="HT155" s="160" t="str">
        <f>IF(Tbl.Kosten[[#This Row],[Pnr.]]=HT$7,Tbl.Kosten[[#This Row],[Te financieren]],"")</f>
        <v/>
      </c>
      <c r="HU155" s="160" t="str">
        <f>IF(Tbl.Kosten[[#This Row],[Pnr.]]=HU$7,Tbl.Kosten[[#This Row],[Te financieren]],"")</f>
        <v/>
      </c>
      <c r="HV155" s="160" t="str">
        <f>IF(Tbl.Kosten[[#This Row],[Pnr.]]=HV$7,Tbl.Kosten[[#This Row],[Te financieren]],"")</f>
        <v/>
      </c>
      <c r="HW155" s="160" t="str">
        <f>IF(Tbl.Kosten[[#This Row],[Pnr.]]=HW$7,Tbl.Kosten[[#This Row],[Te financieren]],"")</f>
        <v/>
      </c>
    </row>
    <row r="156" spans="2:231" x14ac:dyDescent="0.3">
      <c r="B156" s="144"/>
      <c r="C156" s="147"/>
      <c r="D156" s="146"/>
      <c r="E156" s="147"/>
      <c r="F156" s="145"/>
      <c r="G156" s="11" t="str">
        <f>IF(Tbl.Kosten[[#This Row],[Medewerker e/o 
functie]]&lt;&gt;"",_xlfn.XLOOKUP(Tbl.Kosten[[#This Row],[Medewerker e/o 
functie]],Tbl.Uurtarief[Medewerker en/of functie],Tbl.Uurtarief[Uurtarief],"",0,1),"")</f>
        <v/>
      </c>
      <c r="H156" s="121">
        <f>IFERROR(Tbl.Kosten[[#This Row],[Uren]]*Tbl.Kosten[[#This Row],[Uurtarief]],0)</f>
        <v>0</v>
      </c>
      <c r="I156" s="119" t="str">
        <f>IF(Tbl.Kosten[[#This Row],[Subtotaal uren]]&lt;&gt;0,_xlfn.XLOOKUP(Tbl.Kosten[[#This Row],[Medewerker e/o 
functie]],Tbl.Uurtarief[Medewerker en/of functie],Tbl.Uurtarief[Kostensoort arbeid],"",0,1),"")</f>
        <v/>
      </c>
      <c r="J156" s="147"/>
      <c r="K156" s="145"/>
      <c r="L156" s="149" t="str">
        <f>IF(Tbl.Kosten[[#This Row],[Activum]]&lt;&gt;"",_xlfn.XLOOKUP(Tbl.Kosten[[#This Row],[Activum]],Tbl.Afschrijvingskosten[Activum],Tbl.Afschrijvingskosten[Tarief per afschrijvings-eenheid],"",0,1),"")</f>
        <v/>
      </c>
      <c r="M156" s="122">
        <f>IFERROR(Tbl.Kosten[[#This Row],[Een-
heden]]*Tbl.Kosten[[#This Row],[Afschrijvings-
tarief]],0)</f>
        <v>0</v>
      </c>
      <c r="N156" s="122" t="str">
        <f>IF(Tbl.Kosten[[#This Row],[Subtotaal afschrijving]]&lt;&gt;0,Lijsten!A154,"")</f>
        <v/>
      </c>
      <c r="O156" s="150"/>
      <c r="P156" s="145"/>
      <c r="Q156" s="148"/>
      <c r="R156" s="122">
        <f>IFERROR(Tbl.Kosten[[#This Row],[Aantal]]*Tbl.Kosten[[#This Row],[Tarief]],0)</f>
        <v>0</v>
      </c>
      <c r="S156" s="8">
        <f>IFERROR(Tbl.Kosten[[#This Row],[Subtotaal overige kosten]]+Tbl.Kosten[[#This Row],[Subtotaal uren]]+Tbl.Kosten[[#This Row],[Subtotaal afschrijving]],0)</f>
        <v>0</v>
      </c>
      <c r="T156" s="8">
        <f>IFERROR(Tbl.Kosten[[#This Row],[Totaal kosten]]*Tbl.Kosten[[#This Row],[Subsidie%]],0)</f>
        <v>0</v>
      </c>
      <c r="U156" s="4" t="str" cm="1">
        <f t="array" ref="U156">IFERROR(_xlfn.IFS(Tbl.Kosten[[#This Row],[Subtotaal uren]]&lt;&gt;0,Tbl.Kosten[[#This Row],[Kostensoort arbeid]],Tbl.Kosten[[#This Row],[Subtotaal afschrijving]]&lt;&gt;0,Tbl.Kosten[[#This Row],[Kostensoort afschrijving]],Tbl.Kosten[[#This Row],[Subtotaal overige kosten]]&lt;&gt;0,Tbl.Kosten[[#This Row],[Kostensoort overig]]),"")</f>
        <v/>
      </c>
      <c r="V156" s="4" t="str">
        <f>IFERROR(_xlfn.XLOOKUP(Tbl.Kosten[[#This Row],[Activiteitencode]],Tbl.Activiteiten[Activiteitcode],Tbl.Activiteiten[Werkpakketcode],"",0,1),"")</f>
        <v/>
      </c>
      <c r="W156" s="4" t="str">
        <f>IFERROR(_xlfn.XLOOKUP(Tbl.Kosten[[#This Row],[Werkpakketcode]],Tbl.Werkpakketten[Werkpakketcode],Tbl.Werkpakketten[Subsidiabele activiteit],"",0,1),"")</f>
        <v/>
      </c>
      <c r="X156" s="12">
        <f>IFERROR(_xlfn.XLOOKUP(Tbl.Kosten[[#This Row],[Sanr.]],Tbl.Subsidiehoogte[SAnr.],Tbl.Subsidiehoogte[Sub. Percentage],0,0,1),0)</f>
        <v>0</v>
      </c>
      <c r="Y156" s="154" t="str">
        <f>IFERROR(_xlfn.XLOOKUP(Tbl.Kosten[[#This Row],[Partnercode]],Tbl.Projectpartners[Partnercode],Tbl.Projectpartners[PNr.],"",0,1),"")</f>
        <v>P1</v>
      </c>
      <c r="Z156" s="158">
        <f>IF(Tbl.Kosten[[#This Row],[Pnr.]]=Z$7,Tbl.Kosten[[#This Row],[Totaal kosten]],"")</f>
        <v>0</v>
      </c>
      <c r="AA156" s="158" t="str">
        <f>IF(Tbl.Kosten[[#This Row],[Pnr.]]=AA$7,Tbl.Kosten[[#This Row],[Totaal kosten]],"")</f>
        <v/>
      </c>
      <c r="AB156" s="158" t="str">
        <f>IF(Tbl.Kosten[[#This Row],[Pnr.]]=AB$7,Tbl.Kosten[[#This Row],[Totaal kosten]],"")</f>
        <v/>
      </c>
      <c r="AC156" s="158" t="str">
        <f>IF(Tbl.Kosten[[#This Row],[Pnr.]]=AC$7,Tbl.Kosten[[#This Row],[Totaal kosten]],"")</f>
        <v/>
      </c>
      <c r="AD156" s="158" t="str">
        <f>IF(Tbl.Kosten[[#This Row],[Pnr.]]=AD$7,Tbl.Kosten[[#This Row],[Totaal kosten]],"")</f>
        <v/>
      </c>
      <c r="AE156" s="158" t="str">
        <f>IF(Tbl.Kosten[[#This Row],[Pnr.]]=AE$7,Tbl.Kosten[[#This Row],[Totaal kosten]],"")</f>
        <v/>
      </c>
      <c r="AF156" s="158" t="str">
        <f>IF(Tbl.Kosten[[#This Row],[Pnr.]]=AF$7,Tbl.Kosten[[#This Row],[Totaal kosten]],"")</f>
        <v/>
      </c>
      <c r="AG156" s="158" t="str">
        <f>IF(Tbl.Kosten[[#This Row],[Pnr.]]=AG$7,Tbl.Kosten[[#This Row],[Totaal kosten]],"")</f>
        <v/>
      </c>
      <c r="AH156" s="158" t="str">
        <f>IF(Tbl.Kosten[[#This Row],[Pnr.]]=AH$7,Tbl.Kosten[[#This Row],[Totaal kosten]],"")</f>
        <v/>
      </c>
      <c r="AI156" s="158" t="str">
        <f>IF(Tbl.Kosten[[#This Row],[Pnr.]]=AI$7,Tbl.Kosten[[#This Row],[Totaal kosten]],"")</f>
        <v/>
      </c>
      <c r="AJ156" s="158" t="str">
        <f>IF(Tbl.Kosten[[#This Row],[Pnr.]]=AJ$7,Tbl.Kosten[[#This Row],[Totaal kosten]],"")</f>
        <v/>
      </c>
      <c r="AK156" s="158" t="str">
        <f>IF(Tbl.Kosten[[#This Row],[Pnr.]]=AK$7,Tbl.Kosten[[#This Row],[Totaal kosten]],"")</f>
        <v/>
      </c>
      <c r="AL156" s="158" t="str">
        <f>IF(Tbl.Kosten[[#This Row],[Pnr.]]=AL$7,Tbl.Kosten[[#This Row],[Totaal kosten]],"")</f>
        <v/>
      </c>
      <c r="AM156" s="158" t="str">
        <f>IF(Tbl.Kosten[[#This Row],[Pnr.]]=AM$7,Tbl.Kosten[[#This Row],[Totaal kosten]],"")</f>
        <v/>
      </c>
      <c r="AN156" s="158" t="str">
        <f>IF(Tbl.Kosten[[#This Row],[Pnr.]]=AN$7,Tbl.Kosten[[#This Row],[Totaal kosten]],"")</f>
        <v/>
      </c>
      <c r="AO156" s="158" t="str">
        <f>IF(Tbl.Kosten[[#This Row],[Pnr.]]=AO$7,Tbl.Kosten[[#This Row],[Totaal kosten]],"")</f>
        <v/>
      </c>
      <c r="AP156" s="158" t="str">
        <f>IF(Tbl.Kosten[[#This Row],[Pnr.]]=AP$7,Tbl.Kosten[[#This Row],[Totaal kosten]],"")</f>
        <v/>
      </c>
      <c r="AQ156" s="158" t="str">
        <f>IF(Tbl.Kosten[[#This Row],[Pnr.]]=AQ$7,Tbl.Kosten[[#This Row],[Totaal kosten]],"")</f>
        <v/>
      </c>
      <c r="AR156" s="158" t="str">
        <f>IF(Tbl.Kosten[[#This Row],[Pnr.]]=AR$7,Tbl.Kosten[[#This Row],[Totaal kosten]],"")</f>
        <v/>
      </c>
      <c r="AS156" s="158" t="str">
        <f>IF(Tbl.Kosten[[#This Row],[Pnr.]]=AS$7,Tbl.Kosten[[#This Row],[Totaal kosten]],"")</f>
        <v/>
      </c>
      <c r="AT156" s="158" t="str">
        <f>IF(Tbl.Kosten[[#This Row],[Pnr.]]=AT$7,Tbl.Kosten[[#This Row],[Totaal kosten]],"")</f>
        <v/>
      </c>
      <c r="AU156" s="158" t="str">
        <f>IF(Tbl.Kosten[[#This Row],[Pnr.]]=AU$7,Tbl.Kosten[[#This Row],[Totaal kosten]],"")</f>
        <v/>
      </c>
      <c r="AV156" s="158" t="str">
        <f>IF(Tbl.Kosten[[#This Row],[Pnr.]]=AV$7,Tbl.Kosten[[#This Row],[Totaal kosten]],"")</f>
        <v/>
      </c>
      <c r="AW156" s="158" t="str">
        <f>IF(Tbl.Kosten[[#This Row],[Pnr.]]=AW$7,Tbl.Kosten[[#This Row],[Totaal kosten]],"")</f>
        <v/>
      </c>
      <c r="AX156" s="158" t="str">
        <f>IF(Tbl.Kosten[[#This Row],[Pnr.]]=AX$7,Tbl.Kosten[[#This Row],[Totaal kosten]],"")</f>
        <v/>
      </c>
      <c r="AY156" s="158" t="str">
        <f>IF(Tbl.Kosten[[#This Row],[Pnr.]]=AY$7,Tbl.Kosten[[#This Row],[Totaal kosten]],"")</f>
        <v/>
      </c>
      <c r="AZ156" s="158" t="str">
        <f>IF(Tbl.Kosten[[#This Row],[Pnr.]]=AZ$7,Tbl.Kosten[[#This Row],[Totaal kosten]],"")</f>
        <v/>
      </c>
      <c r="BA156" s="158" t="str">
        <f>IF(Tbl.Kosten[[#This Row],[Pnr.]]=BA$7,Tbl.Kosten[[#This Row],[Totaal kosten]],"")</f>
        <v/>
      </c>
      <c r="BB156" s="158" t="str">
        <f>IF(Tbl.Kosten[[#This Row],[Pnr.]]=BB$7,Tbl.Kosten[[#This Row],[Totaal kosten]],"")</f>
        <v/>
      </c>
      <c r="BC156" s="158" t="str">
        <f>IF(Tbl.Kosten[[#This Row],[Pnr.]]=BC$7,Tbl.Kosten[[#This Row],[Totaal kosten]],"")</f>
        <v/>
      </c>
      <c r="BD156" s="158" t="str">
        <f>IF(Tbl.Kosten[[#This Row],[Pnr.]]=BD$7,Tbl.Kosten[[#This Row],[Totaal kosten]],"")</f>
        <v/>
      </c>
      <c r="BE156" s="158" t="str">
        <f>IF(Tbl.Kosten[[#This Row],[Pnr.]]=BE$7,Tbl.Kosten[[#This Row],[Totaal kosten]],"")</f>
        <v/>
      </c>
      <c r="BF156" s="158" t="str">
        <f>IF(Tbl.Kosten[[#This Row],[Pnr.]]=BF$7,Tbl.Kosten[[#This Row],[Totaal kosten]],"")</f>
        <v/>
      </c>
      <c r="BG156" s="158" t="str">
        <f>IF(Tbl.Kosten[[#This Row],[Pnr.]]=BG$7,Tbl.Kosten[[#This Row],[Totaal kosten]],"")</f>
        <v/>
      </c>
      <c r="BH156" s="158" t="str">
        <f>IF(Tbl.Kosten[[#This Row],[Pnr.]]=BH$7,Tbl.Kosten[[#This Row],[Totaal kosten]],"")</f>
        <v/>
      </c>
      <c r="BI156" s="158" t="str">
        <f>IF(Tbl.Kosten[[#This Row],[Pnr.]]=BI$7,Tbl.Kosten[[#This Row],[Totaal kosten]],"")</f>
        <v/>
      </c>
      <c r="BJ156" s="158" t="str">
        <f>IF(Tbl.Kosten[[#This Row],[Pnr.]]=BJ$7,Tbl.Kosten[[#This Row],[Totaal kosten]],"")</f>
        <v/>
      </c>
      <c r="BK156" s="158" t="str">
        <f>IF(Tbl.Kosten[[#This Row],[Pnr.]]=BK$7,Tbl.Kosten[[#This Row],[Totaal kosten]],"")</f>
        <v/>
      </c>
      <c r="BL156" s="158" t="str">
        <f>IF(Tbl.Kosten[[#This Row],[Pnr.]]=BL$7,Tbl.Kosten[[#This Row],[Totaal kosten]],"")</f>
        <v/>
      </c>
      <c r="BM156" s="158" t="str">
        <f>IF(Tbl.Kosten[[#This Row],[Pnr.]]=BM$7,Tbl.Kosten[[#This Row],[Totaal kosten]],"")</f>
        <v/>
      </c>
      <c r="BN156" s="158" t="str">
        <f>IF(Tbl.Kosten[[#This Row],[Pnr.]]=BN$7,Tbl.Kosten[[#This Row],[Totaal kosten]],"")</f>
        <v/>
      </c>
      <c r="BO156" s="158" t="str">
        <f>IF(Tbl.Kosten[[#This Row],[Pnr.]]=BO$7,Tbl.Kosten[[#This Row],[Totaal kosten]],"")</f>
        <v/>
      </c>
      <c r="BP156" s="158" t="str">
        <f>IF(Tbl.Kosten[[#This Row],[Pnr.]]=BP$7,Tbl.Kosten[[#This Row],[Totaal kosten]],"")</f>
        <v/>
      </c>
      <c r="BQ156" s="158" t="str">
        <f>IF(Tbl.Kosten[[#This Row],[Pnr.]]=BQ$7,Tbl.Kosten[[#This Row],[Totaal kosten]],"")</f>
        <v/>
      </c>
      <c r="BR156" s="158" t="str">
        <f>IF(Tbl.Kosten[[#This Row],[Pnr.]]=BR$7,Tbl.Kosten[[#This Row],[Totaal kosten]],"")</f>
        <v/>
      </c>
      <c r="BS156" s="158" t="str">
        <f>IF(Tbl.Kosten[[#This Row],[Pnr.]]=BS$7,Tbl.Kosten[[#This Row],[Totaal kosten]],"")</f>
        <v/>
      </c>
      <c r="BT156" s="158" t="str">
        <f>IF(Tbl.Kosten[[#This Row],[Pnr.]]=BT$7,Tbl.Kosten[[#This Row],[Totaal kosten]],"")</f>
        <v/>
      </c>
      <c r="BU156" s="158" t="str">
        <f>IF(Tbl.Kosten[[#This Row],[Pnr.]]=BU$7,Tbl.Kosten[[#This Row],[Totaal kosten]],"")</f>
        <v/>
      </c>
      <c r="BV156" s="158" t="str">
        <f>IF(Tbl.Kosten[[#This Row],[Pnr.]]=BV$7,Tbl.Kosten[[#This Row],[Totaal kosten]],"")</f>
        <v/>
      </c>
      <c r="BW156" s="158" t="str">
        <f>IF(Tbl.Kosten[[#This Row],[Pnr.]]=BW$7,Tbl.Kosten[[#This Row],[Totaal kosten]],"")</f>
        <v/>
      </c>
      <c r="BX156" s="158" t="str">
        <f>IFERROR(_xlfn.XLOOKUP(Tbl.Kosten[[#This Row],[Werkpakketcode]],Tbl.Werkpakketten[Werkpakketcode],Tbl.Werkpakketten[WPnr.],"",0,1),"")</f>
        <v/>
      </c>
      <c r="BY156" s="158" t="str">
        <f>IF(Tbl.Kosten[[#This Row],[WPnr.]]=BY$7,Tbl.Kosten[[#This Row],[Totaal kosten]],"")</f>
        <v/>
      </c>
      <c r="BZ156" s="158" t="str">
        <f>IF(Tbl.Kosten[[#This Row],[WPnr.]]=BZ$7,Tbl.Kosten[[#This Row],[Totaal kosten]],"")</f>
        <v/>
      </c>
      <c r="CA156" s="158" t="str">
        <f>IF(Tbl.Kosten[[#This Row],[WPnr.]]=CA$7,Tbl.Kosten[[#This Row],[Totaal kosten]],"")</f>
        <v/>
      </c>
      <c r="CB156" s="158" t="str">
        <f>IF(Tbl.Kosten[[#This Row],[WPnr.]]=CB$7,Tbl.Kosten[[#This Row],[Totaal kosten]],"")</f>
        <v/>
      </c>
      <c r="CC156" s="158" t="str">
        <f>IF(Tbl.Kosten[[#This Row],[WPnr.]]=CC$7,Tbl.Kosten[[#This Row],[Totaal kosten]],"")</f>
        <v/>
      </c>
      <c r="CD156" s="158" t="str">
        <f>IF(Tbl.Kosten[[#This Row],[WPnr.]]=CD$7,Tbl.Kosten[[#This Row],[Totaal kosten]],"")</f>
        <v/>
      </c>
      <c r="CE156" s="158" t="str">
        <f>IF(Tbl.Kosten[[#This Row],[WPnr.]]=CE$7,Tbl.Kosten[[#This Row],[Totaal kosten]],"")</f>
        <v/>
      </c>
      <c r="CF156" s="158" t="str">
        <f>IF(Tbl.Kosten[[#This Row],[WPnr.]]=CF$7,Tbl.Kosten[[#This Row],[Totaal kosten]],"")</f>
        <v/>
      </c>
      <c r="CG156" s="158" t="str">
        <f>IF(Tbl.Kosten[[#This Row],[WPnr.]]=CG$7,Tbl.Kosten[[#This Row],[Totaal kosten]],"")</f>
        <v/>
      </c>
      <c r="CH156" s="158" t="str">
        <f>IF(Tbl.Kosten[[#This Row],[WPnr.]]=CH$7,Tbl.Kosten[[#This Row],[Totaal kosten]],"")</f>
        <v/>
      </c>
      <c r="CI156" s="158" t="str">
        <f>IF(Tbl.Kosten[[#This Row],[WPnr.]]=CI$7,Tbl.Kosten[[#This Row],[Totaal kosten]],"")</f>
        <v/>
      </c>
      <c r="CJ156" s="158" t="str">
        <f>IF(Tbl.Kosten[[#This Row],[WPnr.]]=CJ$7,Tbl.Kosten[[#This Row],[Totaal kosten]],"")</f>
        <v/>
      </c>
      <c r="CK156" s="158" t="str">
        <f>IF(Tbl.Kosten[[#This Row],[WPnr.]]=CK$7,Tbl.Kosten[[#This Row],[Totaal kosten]],"")</f>
        <v/>
      </c>
      <c r="CL156" s="158" t="str">
        <f>IF(Tbl.Kosten[[#This Row],[WPnr.]]=CL$7,Tbl.Kosten[[#This Row],[Totaal kosten]],"")</f>
        <v/>
      </c>
      <c r="CM156" s="158" t="str">
        <f>IF(Tbl.Kosten[[#This Row],[WPnr.]]=CM$7,Tbl.Kosten[[#This Row],[Totaal kosten]],"")</f>
        <v/>
      </c>
      <c r="CN156" s="158" t="str">
        <f>IF(Tbl.Kosten[[#This Row],[WPnr.]]=CN$7,Tbl.Kosten[[#This Row],[Totaal kosten]],"")</f>
        <v/>
      </c>
      <c r="CO156" s="158" t="str">
        <f>IF(Tbl.Kosten[[#This Row],[WPnr.]]=CO$7,Tbl.Kosten[[#This Row],[Totaal kosten]],"")</f>
        <v/>
      </c>
      <c r="CP156" s="158" t="str">
        <f>IF(Tbl.Kosten[[#This Row],[WPnr.]]=CP$7,Tbl.Kosten[[#This Row],[Totaal kosten]],"")</f>
        <v/>
      </c>
      <c r="CQ156" s="158" t="str">
        <f>IF(Tbl.Kosten[[#This Row],[WPnr.]]=CQ$7,Tbl.Kosten[[#This Row],[Totaal kosten]],"")</f>
        <v/>
      </c>
      <c r="CR156" s="158" t="str">
        <f>IF(Tbl.Kosten[[#This Row],[WPnr.]]=CR$7,Tbl.Kosten[[#This Row],[Totaal kosten]],"")</f>
        <v/>
      </c>
      <c r="CS156" s="158" t="str">
        <f>IF(Tbl.Kosten[[#This Row],[WPnr.]]=CS$7,Tbl.Kosten[[#This Row],[Totaal kosten]],"")</f>
        <v/>
      </c>
      <c r="CT156" s="158" t="str">
        <f>IF(Tbl.Kosten[[#This Row],[WPnr.]]=CT$7,Tbl.Kosten[[#This Row],[Totaal kosten]],"")</f>
        <v/>
      </c>
      <c r="CU156" s="158" t="str">
        <f>IF(Tbl.Kosten[[#This Row],[WPnr.]]=CU$7,Tbl.Kosten[[#This Row],[Totaal kosten]],"")</f>
        <v/>
      </c>
      <c r="CV156" s="158" t="str">
        <f>IF(Tbl.Kosten[[#This Row],[WPnr.]]=CV$7,Tbl.Kosten[[#This Row],[Totaal kosten]],"")</f>
        <v/>
      </c>
      <c r="CW156" s="158" t="str">
        <f>IF(Tbl.Kosten[[#This Row],[WPnr.]]=CW$7,Tbl.Kosten[[#This Row],[Totaal kosten]],"")</f>
        <v/>
      </c>
      <c r="CX156" s="158" t="str">
        <f>IF(Tbl.Kosten[[#This Row],[WPnr.]]=CX$7,Tbl.Kosten[[#This Row],[Totaal kosten]],"")</f>
        <v/>
      </c>
      <c r="CY156" s="158" t="str">
        <f>IF(Tbl.Kosten[[#This Row],[WPnr.]]=CY$7,Tbl.Kosten[[#This Row],[Totaal kosten]],"")</f>
        <v/>
      </c>
      <c r="CZ156" s="158" t="str">
        <f>IF(Tbl.Kosten[[#This Row],[WPnr.]]=CZ$7,Tbl.Kosten[[#This Row],[Totaal kosten]],"")</f>
        <v/>
      </c>
      <c r="DA156" s="158" t="str">
        <f>IF(Tbl.Kosten[[#This Row],[WPnr.]]=DA$7,Tbl.Kosten[[#This Row],[Totaal kosten]],"")</f>
        <v/>
      </c>
      <c r="DB156" s="158" t="str">
        <f>IF(Tbl.Kosten[[#This Row],[WPnr.]]=DB$7,Tbl.Kosten[[#This Row],[Totaal kosten]],"")</f>
        <v/>
      </c>
      <c r="DC156" s="158" t="str">
        <f>IF(Tbl.Kosten[[#This Row],[WPnr.]]=DC$7,Tbl.Kosten[[#This Row],[Totaal kosten]],"")</f>
        <v/>
      </c>
      <c r="DD156" s="158" t="str">
        <f>IF(Tbl.Kosten[[#This Row],[WPnr.]]=DD$7,Tbl.Kosten[[#This Row],[Totaal kosten]],"")</f>
        <v/>
      </c>
      <c r="DE156" s="158" t="str">
        <f>IF(Tbl.Kosten[[#This Row],[WPnr.]]=DE$7,Tbl.Kosten[[#This Row],[Totaal kosten]],"")</f>
        <v/>
      </c>
      <c r="DF156" s="158" t="str">
        <f>IF(Tbl.Kosten[[#This Row],[WPnr.]]=DF$7,Tbl.Kosten[[#This Row],[Totaal kosten]],"")</f>
        <v/>
      </c>
      <c r="DG156" s="158" t="str">
        <f>IF(Tbl.Kosten[[#This Row],[WPnr.]]=DG$7,Tbl.Kosten[[#This Row],[Totaal kosten]],"")</f>
        <v/>
      </c>
      <c r="DH156" s="158" t="str">
        <f>IF(Tbl.Kosten[[#This Row],[WPnr.]]=DH$7,Tbl.Kosten[[#This Row],[Totaal kosten]],"")</f>
        <v/>
      </c>
      <c r="DI156" s="158" t="str">
        <f>IF(Tbl.Kosten[[#This Row],[WPnr.]]=DI$7,Tbl.Kosten[[#This Row],[Totaal kosten]],"")</f>
        <v/>
      </c>
      <c r="DJ156" s="158" t="str">
        <f>IF(Tbl.Kosten[[#This Row],[WPnr.]]=DJ$7,Tbl.Kosten[[#This Row],[Totaal kosten]],"")</f>
        <v/>
      </c>
      <c r="DK156" s="158" t="str">
        <f>IF(Tbl.Kosten[[#This Row],[WPnr.]]=DK$7,Tbl.Kosten[[#This Row],[Totaal kosten]],"")</f>
        <v/>
      </c>
      <c r="DL156" s="158" t="str">
        <f>IF(Tbl.Kosten[[#This Row],[WPnr.]]=DL$7,Tbl.Kosten[[#This Row],[Totaal kosten]],"")</f>
        <v/>
      </c>
      <c r="DM156" s="158" t="str">
        <f>IF(Tbl.Kosten[[#This Row],[WPnr.]]=DM$7,Tbl.Kosten[[#This Row],[Totaal kosten]],"")</f>
        <v/>
      </c>
      <c r="DN156" s="158" t="str">
        <f>IF(Tbl.Kosten[[#This Row],[WPnr.]]=DN$7,Tbl.Kosten[[#This Row],[Totaal kosten]],"")</f>
        <v/>
      </c>
      <c r="DO156" s="158" t="str">
        <f>IF(Tbl.Kosten[[#This Row],[WPnr.]]=DO$7,Tbl.Kosten[[#This Row],[Totaal kosten]],"")</f>
        <v/>
      </c>
      <c r="DP156" s="158" t="str">
        <f>IF(Tbl.Kosten[[#This Row],[WPnr.]]=DP$7,Tbl.Kosten[[#This Row],[Totaal kosten]],"")</f>
        <v/>
      </c>
      <c r="DQ156" s="158" t="str">
        <f>IF(Tbl.Kosten[[#This Row],[WPnr.]]=DQ$7,Tbl.Kosten[[#This Row],[Totaal kosten]],"")</f>
        <v/>
      </c>
      <c r="DR156" s="158" t="str">
        <f>IF(Tbl.Kosten[[#This Row],[WPnr.]]=DR$7,Tbl.Kosten[[#This Row],[Totaal kosten]],"")</f>
        <v/>
      </c>
      <c r="DS156" s="158" t="str">
        <f>IF(Tbl.Kosten[[#This Row],[WPnr.]]=DS$7,Tbl.Kosten[[#This Row],[Totaal kosten]],"")</f>
        <v/>
      </c>
      <c r="DT156" s="158" t="str">
        <f>IF(Tbl.Kosten[[#This Row],[WPnr.]]=DT$7,Tbl.Kosten[[#This Row],[Totaal kosten]],"")</f>
        <v/>
      </c>
      <c r="DU156" s="158" t="str">
        <f>IF(Tbl.Kosten[[#This Row],[WPnr.]]=DU$7,Tbl.Kosten[[#This Row],[Totaal kosten]],"")</f>
        <v/>
      </c>
      <c r="DV156" s="158" t="str">
        <f>IF(Tbl.Kosten[[#This Row],[WPnr.]]=DV$7,Tbl.Kosten[[#This Row],[Totaal kosten]],"")</f>
        <v/>
      </c>
      <c r="DW156" s="160" t="str">
        <f>IFERROR(_xlfn.XLOOKUP(Tbl.Kosten[[#This Row],[Kostensoort]],Tbl.Kostensoorten[Kostensoorten],Tbl.Kostensoorten[KSnr.],"",0,1),"")</f>
        <v/>
      </c>
      <c r="DX156" s="160" t="str">
        <f>IF(Tbl.Kosten[[#This Row],[KSnr.]]=DX$7,Tbl.Kosten[[#This Row],[Totaal kosten]],"")</f>
        <v/>
      </c>
      <c r="DY156" s="160" t="str">
        <f>IF(Tbl.Kosten[[#This Row],[KSnr.]]=DY$7,Tbl.Kosten[[#This Row],[Totaal kosten]],"")</f>
        <v/>
      </c>
      <c r="DZ156" s="160" t="str">
        <f>IF(Tbl.Kosten[[#This Row],[KSnr.]]=DZ$7,Tbl.Kosten[[#This Row],[Totaal kosten]],"")</f>
        <v/>
      </c>
      <c r="EA156" s="160" t="str">
        <f>IF(Tbl.Kosten[[#This Row],[KSnr.]]=EA$7,Tbl.Kosten[[#This Row],[Totaal kosten]],"")</f>
        <v/>
      </c>
      <c r="EB156" s="160" t="str">
        <f>IF(Tbl.Kosten[[#This Row],[KSnr.]]=EB$7,Tbl.Kosten[[#This Row],[Totaal kosten]],"")</f>
        <v/>
      </c>
      <c r="EC156" s="160" t="str">
        <f>IF(Tbl.Kosten[[#This Row],[KSnr.]]=EC$7,Tbl.Kosten[[#This Row],[Totaal kosten]],"")</f>
        <v/>
      </c>
      <c r="ED156" s="160" t="str">
        <f>IF(Tbl.Kosten[[#This Row],[KSnr.]]=ED$7,Tbl.Kosten[[#This Row],[Totaal kosten]],"")</f>
        <v/>
      </c>
      <c r="EE156" s="160" t="str">
        <f>IF(Tbl.Kosten[[#This Row],[KSnr.]]=EE$7,Tbl.Kosten[[#This Row],[Totaal kosten]],"")</f>
        <v/>
      </c>
      <c r="EF156" s="160" t="str">
        <f>IF(Tbl.Kosten[[#This Row],[KSnr.]]=EF$7,Tbl.Kosten[[#This Row],[Totaal kosten]],"")</f>
        <v/>
      </c>
      <c r="EG156" s="160" t="str">
        <f>IF(Tbl.Kosten[[#This Row],[KSnr.]]=EG$7,Tbl.Kosten[[#This Row],[Totaal kosten]],"")</f>
        <v/>
      </c>
      <c r="EH156" s="160" t="str">
        <f>IF(Tbl.Kosten[[#This Row],[KSnr.]]=EH$7,Tbl.Kosten[[#This Row],[Totaal kosten]],"")</f>
        <v/>
      </c>
      <c r="EI156" s="160" t="str">
        <f>IF(Tbl.Kosten[[#This Row],[KSnr.]]=EI$7,Tbl.Kosten[[#This Row],[Totaal kosten]],"")</f>
        <v/>
      </c>
      <c r="EJ156" s="160" t="str">
        <f>IF(Tbl.Kosten[[#This Row],[KSnr.]]=EJ$7,Tbl.Kosten[[#This Row],[Totaal kosten]],"")</f>
        <v/>
      </c>
      <c r="EK156" s="160" t="str">
        <f>IF(Tbl.Kosten[[#This Row],[KSnr.]]=EK$7,Tbl.Kosten[[#This Row],[Totaal kosten]],"")</f>
        <v/>
      </c>
      <c r="EL156" s="160" t="str">
        <f>IF(Tbl.Kosten[[#This Row],[KSnr.]]=EL$7,Tbl.Kosten[[#This Row],[Totaal kosten]],"")</f>
        <v/>
      </c>
      <c r="EM156" s="160" t="str">
        <f>IF(Tbl.Kosten[[#This Row],[KSnr.]]=EM$7,Tbl.Kosten[[#This Row],[Totaal kosten]],"")</f>
        <v/>
      </c>
      <c r="EN156" s="160" t="str">
        <f>IF(Tbl.Kosten[[#This Row],[KSnr.]]=EN$7,Tbl.Kosten[[#This Row],[Totaal kosten]],"")</f>
        <v/>
      </c>
      <c r="EO156" s="160" t="str">
        <f>IF(Tbl.Kosten[[#This Row],[KSnr.]]=EO$7,Tbl.Kosten[[#This Row],[Totaal kosten]],"")</f>
        <v/>
      </c>
      <c r="EP156" s="160" t="str">
        <f>IF(Tbl.Kosten[[#This Row],[KSnr.]]=EP$7,Tbl.Kosten[[#This Row],[Totaal kosten]],"")</f>
        <v/>
      </c>
      <c r="EQ156" s="160" t="str">
        <f>IF(Tbl.Kosten[[#This Row],[KSnr.]]=EQ$7,Tbl.Kosten[[#This Row],[Totaal kosten]],"")</f>
        <v/>
      </c>
      <c r="ER156" s="154" t="str">
        <f>IFERROR(_xlfn.XLOOKUP(Tbl.Kosten[[#This Row],[Subsidieactiviteit]],Tbl.Subsidiehoogte[Subsidieactiviteit],Tbl.Subsidiehoogte[SAnr.],"",0,1),"")</f>
        <v/>
      </c>
      <c r="ES156" s="160" t="str">
        <f>IF(Tbl.Kosten[[#This Row],[Sanr.]]=ES$7,Tbl.Kosten[[#This Row],[Totaal kosten]],"")</f>
        <v/>
      </c>
      <c r="ET156" s="160" t="str">
        <f>IF(Tbl.Kosten[[#This Row],[Sanr.]]=ET$7,Tbl.Kosten[[#This Row],[Totaal kosten]],"")</f>
        <v/>
      </c>
      <c r="EU156" s="160" t="str">
        <f>IF(Tbl.Kosten[[#This Row],[Sanr.]]=EU$7,Tbl.Kosten[[#This Row],[Totaal kosten]],"")</f>
        <v/>
      </c>
      <c r="EV156" s="160" t="str">
        <f>IF(Tbl.Kosten[[#This Row],[Sanr.]]=EV$7,Tbl.Kosten[[#This Row],[Totaal kosten]],"")</f>
        <v/>
      </c>
      <c r="EW156" s="160" t="str">
        <f>IF(Tbl.Kosten[[#This Row],[Sanr.]]=EW$7,Tbl.Kosten[[#This Row],[Totaal kosten]],"")</f>
        <v/>
      </c>
      <c r="EX156" s="160" t="str">
        <f>IF(Tbl.Kosten[[#This Row],[Sanr.]]=EX$7,Tbl.Kosten[[#This Row],[Totaal kosten]],"")</f>
        <v/>
      </c>
      <c r="EY156" s="160" t="str">
        <f>IF(Tbl.Kosten[[#This Row],[Sanr.]]=EY$7,Tbl.Kosten[[#This Row],[Totaal kosten]],"")</f>
        <v/>
      </c>
      <c r="EZ156" s="160" t="str">
        <f>IF(Tbl.Kosten[[#This Row],[Sanr.]]=EZ$7,Tbl.Kosten[[#This Row],[Totaal kosten]],"")</f>
        <v/>
      </c>
      <c r="FA156" s="160" t="str">
        <f>IF(Tbl.Kosten[[#This Row],[Sanr.]]=FA$7,Tbl.Kosten[[#This Row],[Totaal kosten]],"")</f>
        <v/>
      </c>
      <c r="FB156" s="160" t="str">
        <f>IF(Tbl.Kosten[[#This Row],[Sanr.]]=FB$7,Tbl.Kosten[[#This Row],[Totaal kosten]],"")</f>
        <v/>
      </c>
      <c r="FC156" s="160" t="str">
        <f>IF(Tbl.Kosten[[#This Row],[Sanr.]]=FC$7,Tbl.Kosten[[#This Row],[Totaal kosten]],"")</f>
        <v/>
      </c>
      <c r="FD156" s="160" t="str">
        <f>IF(Tbl.Kosten[[#This Row],[Sanr.]]=FD$7,Tbl.Kosten[[#This Row],[Totaal kosten]],"")</f>
        <v/>
      </c>
      <c r="FE156" s="160" t="str">
        <f>IF(Tbl.Kosten[[#This Row],[Sanr.]]=FE$7,Tbl.Kosten[[#This Row],[Totaal kosten]],"")</f>
        <v/>
      </c>
      <c r="FF156" s="160" t="str">
        <f>IF(Tbl.Kosten[[#This Row],[Sanr.]]=FF$7,Tbl.Kosten[[#This Row],[Totaal kosten]],"")</f>
        <v/>
      </c>
      <c r="FG156" s="160" t="str">
        <f>IF(Tbl.Kosten[[#This Row],[Sanr.]]=FG$7,Tbl.Kosten[[#This Row],[Totaal kosten]],"")</f>
        <v/>
      </c>
      <c r="FH156" s="160" t="str">
        <f>IF(Tbl.Kosten[[#This Row],[Sanr.]]=FH$7,Tbl.Kosten[[#This Row],[Totaal kosten]],"")</f>
        <v/>
      </c>
      <c r="FI156" s="160" t="str">
        <f>IF(Tbl.Kosten[[#This Row],[Sanr.]]=FI$7,Tbl.Kosten[[#This Row],[Totaal kosten]],"")</f>
        <v/>
      </c>
      <c r="FJ156" s="160" t="str">
        <f>IF(Tbl.Kosten[[#This Row],[Sanr.]]=FJ$7,Tbl.Kosten[[#This Row],[Totaal kosten]],"")</f>
        <v/>
      </c>
      <c r="FK156" s="160" t="str">
        <f>IF(Tbl.Kosten[[#This Row],[Sanr.]]=FK$7,Tbl.Kosten[[#This Row],[Totaal kosten]],"")</f>
        <v/>
      </c>
      <c r="FL156" s="160" t="str">
        <f>IF(Tbl.Kosten[[#This Row],[Sanr.]]=FL$7,Tbl.Kosten[[#This Row],[Totaal kosten]],"")</f>
        <v/>
      </c>
      <c r="FM156" s="160" t="str">
        <f>IF(Tbl.Kosten[[#This Row],[Sanr.]]=FM$7,Tbl.Kosten[[#This Row],[Totaal kosten]],"")</f>
        <v/>
      </c>
      <c r="FN156" s="160" t="str">
        <f>IF(Tbl.Kosten[[#This Row],[Sanr.]]=FN$7,Tbl.Kosten[[#This Row],[Totaal kosten]],"")</f>
        <v/>
      </c>
      <c r="FO156" s="160" t="str">
        <f>IF(Tbl.Kosten[[#This Row],[Sanr.]]=FO$7,Tbl.Kosten[[#This Row],[Totaal kosten]],"")</f>
        <v/>
      </c>
      <c r="FP156" s="160" t="str">
        <f>IF(Tbl.Kosten[[#This Row],[Sanr.]]=FP$7,Tbl.Kosten[[#This Row],[Totaal kosten]],"")</f>
        <v/>
      </c>
      <c r="FQ156" s="160" t="str">
        <f>IF(Tbl.Kosten[[#This Row],[Sanr.]]=FQ$7,Tbl.Kosten[[#This Row],[Totaal kosten]],"")</f>
        <v/>
      </c>
      <c r="FR156" s="160" t="str">
        <f>IF(Tbl.Kosten[[#This Row],[Sanr.]]=FR$7,Tbl.Kosten[[#This Row],[Totaal kosten]],"")</f>
        <v/>
      </c>
      <c r="FS156" s="160" t="str">
        <f>IF(Tbl.Kosten[[#This Row],[Sanr.]]=FS$7,Tbl.Kosten[[#This Row],[Totaal kosten]],"")</f>
        <v/>
      </c>
      <c r="FT156" s="160" t="str">
        <f>IF(Tbl.Kosten[[#This Row],[Sanr.]]=FT$7,Tbl.Kosten[[#This Row],[Totaal kosten]],"")</f>
        <v/>
      </c>
      <c r="FU156" s="160" t="str">
        <f>IF(Tbl.Kosten[[#This Row],[Sanr.]]=FU$7,Tbl.Kosten[[#This Row],[Totaal kosten]],"")</f>
        <v/>
      </c>
      <c r="FV156" s="160" t="str">
        <f>IF(Tbl.Kosten[[#This Row],[Sanr.]]=FV$7,Tbl.Kosten[[#This Row],[Totaal kosten]],"")</f>
        <v/>
      </c>
      <c r="FW156" s="160" t="str">
        <f>IFERROR(_xlfn.XLOOKUP(Tbl.Kosten[[#This Row],[Activiteitencode]],Tbl.Activiteiten[Activiteitcode],Tbl.Activiteiten[Anr.],"",0,1),"")</f>
        <v/>
      </c>
      <c r="FX156" s="181" t="str">
        <f>_xlfn.CONCAT(Tbl.Kosten[[#This Row],[Pnr.]],Tbl.Kosten[[#This Row],[Sanr.]])</f>
        <v>P1</v>
      </c>
      <c r="FY156" s="160">
        <f>Tbl.Kosten[[#This Row],[Totaal kosten]]-Tbl.Kosten[[#This Row],[Subsidie]]</f>
        <v>0</v>
      </c>
      <c r="FZ156" s="160">
        <f>IF(Tbl.Kosten[[#This Row],[Pnr.]]=FZ$7,Tbl.Kosten[[#This Row],[Te financieren]],"")</f>
        <v>0</v>
      </c>
      <c r="GA156" s="160" t="str">
        <f>IF(Tbl.Kosten[[#This Row],[Pnr.]]=GA$7,Tbl.Kosten[[#This Row],[Te financieren]],"")</f>
        <v/>
      </c>
      <c r="GB156" s="160" t="str">
        <f>IF(Tbl.Kosten[[#This Row],[Pnr.]]=GB$7,Tbl.Kosten[[#This Row],[Te financieren]],"")</f>
        <v/>
      </c>
      <c r="GC156" s="160" t="str">
        <f>IF(Tbl.Kosten[[#This Row],[Pnr.]]=GC$7,Tbl.Kosten[[#This Row],[Te financieren]],"")</f>
        <v/>
      </c>
      <c r="GD156" s="160" t="str">
        <f>IF(Tbl.Kosten[[#This Row],[Pnr.]]=GD$7,Tbl.Kosten[[#This Row],[Te financieren]],"")</f>
        <v/>
      </c>
      <c r="GE156" s="160" t="str">
        <f>IF(Tbl.Kosten[[#This Row],[Pnr.]]=GE$7,Tbl.Kosten[[#This Row],[Te financieren]],"")</f>
        <v/>
      </c>
      <c r="GF156" s="160" t="str">
        <f>IF(Tbl.Kosten[[#This Row],[Pnr.]]=GF$7,Tbl.Kosten[[#This Row],[Te financieren]],"")</f>
        <v/>
      </c>
      <c r="GG156" s="160" t="str">
        <f>IF(Tbl.Kosten[[#This Row],[Pnr.]]=GG$7,Tbl.Kosten[[#This Row],[Te financieren]],"")</f>
        <v/>
      </c>
      <c r="GH156" s="160" t="str">
        <f>IF(Tbl.Kosten[[#This Row],[Pnr.]]=GH$7,Tbl.Kosten[[#This Row],[Te financieren]],"")</f>
        <v/>
      </c>
      <c r="GI156" s="160" t="str">
        <f>IF(Tbl.Kosten[[#This Row],[Pnr.]]=GI$7,Tbl.Kosten[[#This Row],[Te financieren]],"")</f>
        <v/>
      </c>
      <c r="GJ156" s="160" t="str">
        <f>IF(Tbl.Kosten[[#This Row],[Pnr.]]=GJ$7,Tbl.Kosten[[#This Row],[Te financieren]],"")</f>
        <v/>
      </c>
      <c r="GK156" s="160" t="str">
        <f>IF(Tbl.Kosten[[#This Row],[Pnr.]]=GK$7,Tbl.Kosten[[#This Row],[Te financieren]],"")</f>
        <v/>
      </c>
      <c r="GL156" s="160" t="str">
        <f>IF(Tbl.Kosten[[#This Row],[Pnr.]]=GL$7,Tbl.Kosten[[#This Row],[Te financieren]],"")</f>
        <v/>
      </c>
      <c r="GM156" s="160" t="str">
        <f>IF(Tbl.Kosten[[#This Row],[Pnr.]]=GM$7,Tbl.Kosten[[#This Row],[Te financieren]],"")</f>
        <v/>
      </c>
      <c r="GN156" s="160" t="str">
        <f>IF(Tbl.Kosten[[#This Row],[Pnr.]]=GN$7,Tbl.Kosten[[#This Row],[Te financieren]],"")</f>
        <v/>
      </c>
      <c r="GO156" s="160" t="str">
        <f>IF(Tbl.Kosten[[#This Row],[Pnr.]]=GO$7,Tbl.Kosten[[#This Row],[Te financieren]],"")</f>
        <v/>
      </c>
      <c r="GP156" s="160" t="str">
        <f>IF(Tbl.Kosten[[#This Row],[Pnr.]]=GP$7,Tbl.Kosten[[#This Row],[Te financieren]],"")</f>
        <v/>
      </c>
      <c r="GQ156" s="160" t="str">
        <f>IF(Tbl.Kosten[[#This Row],[Pnr.]]=GQ$7,Tbl.Kosten[[#This Row],[Te financieren]],"")</f>
        <v/>
      </c>
      <c r="GR156" s="160" t="str">
        <f>IF(Tbl.Kosten[[#This Row],[Pnr.]]=GR$7,Tbl.Kosten[[#This Row],[Te financieren]],"")</f>
        <v/>
      </c>
      <c r="GS156" s="160" t="str">
        <f>IF(Tbl.Kosten[[#This Row],[Pnr.]]=GS$7,Tbl.Kosten[[#This Row],[Te financieren]],"")</f>
        <v/>
      </c>
      <c r="GT156" s="160" t="str">
        <f>IF(Tbl.Kosten[[#This Row],[Pnr.]]=GT$7,Tbl.Kosten[[#This Row],[Te financieren]],"")</f>
        <v/>
      </c>
      <c r="GU156" s="160" t="str">
        <f>IF(Tbl.Kosten[[#This Row],[Pnr.]]=GU$7,Tbl.Kosten[[#This Row],[Te financieren]],"")</f>
        <v/>
      </c>
      <c r="GV156" s="160" t="str">
        <f>IF(Tbl.Kosten[[#This Row],[Pnr.]]=GV$7,Tbl.Kosten[[#This Row],[Te financieren]],"")</f>
        <v/>
      </c>
      <c r="GW156" s="160" t="str">
        <f>IF(Tbl.Kosten[[#This Row],[Pnr.]]=GW$7,Tbl.Kosten[[#This Row],[Te financieren]],"")</f>
        <v/>
      </c>
      <c r="GX156" s="160" t="str">
        <f>IF(Tbl.Kosten[[#This Row],[Pnr.]]=GX$7,Tbl.Kosten[[#This Row],[Te financieren]],"")</f>
        <v/>
      </c>
      <c r="GY156" s="160" t="str">
        <f>IF(Tbl.Kosten[[#This Row],[Pnr.]]=GY$7,Tbl.Kosten[[#This Row],[Te financieren]],"")</f>
        <v/>
      </c>
      <c r="GZ156" s="160" t="str">
        <f>IF(Tbl.Kosten[[#This Row],[Pnr.]]=GZ$7,Tbl.Kosten[[#This Row],[Te financieren]],"")</f>
        <v/>
      </c>
      <c r="HA156" s="160" t="str">
        <f>IF(Tbl.Kosten[[#This Row],[Pnr.]]=HA$7,Tbl.Kosten[[#This Row],[Te financieren]],"")</f>
        <v/>
      </c>
      <c r="HB156" s="160" t="str">
        <f>IF(Tbl.Kosten[[#This Row],[Pnr.]]=HB$7,Tbl.Kosten[[#This Row],[Te financieren]],"")</f>
        <v/>
      </c>
      <c r="HC156" s="160" t="str">
        <f>IF(Tbl.Kosten[[#This Row],[Pnr.]]=HC$7,Tbl.Kosten[[#This Row],[Te financieren]],"")</f>
        <v/>
      </c>
      <c r="HD156" s="160" t="str">
        <f>IF(Tbl.Kosten[[#This Row],[Pnr.]]=HD$7,Tbl.Kosten[[#This Row],[Te financieren]],"")</f>
        <v/>
      </c>
      <c r="HE156" s="160" t="str">
        <f>IF(Tbl.Kosten[[#This Row],[Pnr.]]=HE$7,Tbl.Kosten[[#This Row],[Te financieren]],"")</f>
        <v/>
      </c>
      <c r="HF156" s="160" t="str">
        <f>IF(Tbl.Kosten[[#This Row],[Pnr.]]=HF$7,Tbl.Kosten[[#This Row],[Te financieren]],"")</f>
        <v/>
      </c>
      <c r="HG156" s="160" t="str">
        <f>IF(Tbl.Kosten[[#This Row],[Pnr.]]=HG$7,Tbl.Kosten[[#This Row],[Te financieren]],"")</f>
        <v/>
      </c>
      <c r="HH156" s="160" t="str">
        <f>IF(Tbl.Kosten[[#This Row],[Pnr.]]=HH$7,Tbl.Kosten[[#This Row],[Te financieren]],"")</f>
        <v/>
      </c>
      <c r="HI156" s="160" t="str">
        <f>IF(Tbl.Kosten[[#This Row],[Pnr.]]=HI$7,Tbl.Kosten[[#This Row],[Te financieren]],"")</f>
        <v/>
      </c>
      <c r="HJ156" s="160" t="str">
        <f>IF(Tbl.Kosten[[#This Row],[Pnr.]]=HJ$7,Tbl.Kosten[[#This Row],[Te financieren]],"")</f>
        <v/>
      </c>
      <c r="HK156" s="160" t="str">
        <f>IF(Tbl.Kosten[[#This Row],[Pnr.]]=HK$7,Tbl.Kosten[[#This Row],[Te financieren]],"")</f>
        <v/>
      </c>
      <c r="HL156" s="160" t="str">
        <f>IF(Tbl.Kosten[[#This Row],[Pnr.]]=HL$7,Tbl.Kosten[[#This Row],[Te financieren]],"")</f>
        <v/>
      </c>
      <c r="HM156" s="160" t="str">
        <f>IF(Tbl.Kosten[[#This Row],[Pnr.]]=HM$7,Tbl.Kosten[[#This Row],[Te financieren]],"")</f>
        <v/>
      </c>
      <c r="HN156" s="160" t="str">
        <f>IF(Tbl.Kosten[[#This Row],[Pnr.]]=HN$7,Tbl.Kosten[[#This Row],[Te financieren]],"")</f>
        <v/>
      </c>
      <c r="HO156" s="160" t="str">
        <f>IF(Tbl.Kosten[[#This Row],[Pnr.]]=HO$7,Tbl.Kosten[[#This Row],[Te financieren]],"")</f>
        <v/>
      </c>
      <c r="HP156" s="160" t="str">
        <f>IF(Tbl.Kosten[[#This Row],[Pnr.]]=HP$7,Tbl.Kosten[[#This Row],[Te financieren]],"")</f>
        <v/>
      </c>
      <c r="HQ156" s="160" t="str">
        <f>IF(Tbl.Kosten[[#This Row],[Pnr.]]=HQ$7,Tbl.Kosten[[#This Row],[Te financieren]],"")</f>
        <v/>
      </c>
      <c r="HR156" s="160" t="str">
        <f>IF(Tbl.Kosten[[#This Row],[Pnr.]]=HR$7,Tbl.Kosten[[#This Row],[Te financieren]],"")</f>
        <v/>
      </c>
      <c r="HS156" s="160" t="str">
        <f>IF(Tbl.Kosten[[#This Row],[Pnr.]]=HS$7,Tbl.Kosten[[#This Row],[Te financieren]],"")</f>
        <v/>
      </c>
      <c r="HT156" s="160" t="str">
        <f>IF(Tbl.Kosten[[#This Row],[Pnr.]]=HT$7,Tbl.Kosten[[#This Row],[Te financieren]],"")</f>
        <v/>
      </c>
      <c r="HU156" s="160" t="str">
        <f>IF(Tbl.Kosten[[#This Row],[Pnr.]]=HU$7,Tbl.Kosten[[#This Row],[Te financieren]],"")</f>
        <v/>
      </c>
      <c r="HV156" s="160" t="str">
        <f>IF(Tbl.Kosten[[#This Row],[Pnr.]]=HV$7,Tbl.Kosten[[#This Row],[Te financieren]],"")</f>
        <v/>
      </c>
      <c r="HW156" s="160" t="str">
        <f>IF(Tbl.Kosten[[#This Row],[Pnr.]]=HW$7,Tbl.Kosten[[#This Row],[Te financieren]],"")</f>
        <v/>
      </c>
    </row>
    <row r="157" spans="2:231" x14ac:dyDescent="0.3">
      <c r="B157" s="144"/>
      <c r="C157" s="147"/>
      <c r="D157" s="146"/>
      <c r="E157" s="147"/>
      <c r="F157" s="145"/>
      <c r="G157" s="11" t="str">
        <f>IF(Tbl.Kosten[[#This Row],[Medewerker e/o 
functie]]&lt;&gt;"",_xlfn.XLOOKUP(Tbl.Kosten[[#This Row],[Medewerker e/o 
functie]],Tbl.Uurtarief[Medewerker en/of functie],Tbl.Uurtarief[Uurtarief],"",0,1),"")</f>
        <v/>
      </c>
      <c r="H157" s="121">
        <f>IFERROR(Tbl.Kosten[[#This Row],[Uren]]*Tbl.Kosten[[#This Row],[Uurtarief]],0)</f>
        <v>0</v>
      </c>
      <c r="I157" s="119" t="str">
        <f>IF(Tbl.Kosten[[#This Row],[Subtotaal uren]]&lt;&gt;0,_xlfn.XLOOKUP(Tbl.Kosten[[#This Row],[Medewerker e/o 
functie]],Tbl.Uurtarief[Medewerker en/of functie],Tbl.Uurtarief[Kostensoort arbeid],"",0,1),"")</f>
        <v/>
      </c>
      <c r="J157" s="147"/>
      <c r="K157" s="145"/>
      <c r="L157" s="149" t="str">
        <f>IF(Tbl.Kosten[[#This Row],[Activum]]&lt;&gt;"",_xlfn.XLOOKUP(Tbl.Kosten[[#This Row],[Activum]],Tbl.Afschrijvingskosten[Activum],Tbl.Afschrijvingskosten[Tarief per afschrijvings-eenheid],"",0,1),"")</f>
        <v/>
      </c>
      <c r="M157" s="122">
        <f>IFERROR(Tbl.Kosten[[#This Row],[Een-
heden]]*Tbl.Kosten[[#This Row],[Afschrijvings-
tarief]],0)</f>
        <v>0</v>
      </c>
      <c r="N157" s="122" t="str">
        <f>IF(Tbl.Kosten[[#This Row],[Subtotaal afschrijving]]&lt;&gt;0,Lijsten!A155,"")</f>
        <v/>
      </c>
      <c r="O157" s="150"/>
      <c r="P157" s="145"/>
      <c r="Q157" s="148"/>
      <c r="R157" s="122">
        <f>IFERROR(Tbl.Kosten[[#This Row],[Aantal]]*Tbl.Kosten[[#This Row],[Tarief]],0)</f>
        <v>0</v>
      </c>
      <c r="S157" s="8">
        <f>IFERROR(Tbl.Kosten[[#This Row],[Subtotaal overige kosten]]+Tbl.Kosten[[#This Row],[Subtotaal uren]]+Tbl.Kosten[[#This Row],[Subtotaal afschrijving]],0)</f>
        <v>0</v>
      </c>
      <c r="T157" s="8">
        <f>IFERROR(Tbl.Kosten[[#This Row],[Totaal kosten]]*Tbl.Kosten[[#This Row],[Subsidie%]],0)</f>
        <v>0</v>
      </c>
      <c r="U157" s="4" t="str" cm="1">
        <f t="array" ref="U157">IFERROR(_xlfn.IFS(Tbl.Kosten[[#This Row],[Subtotaal uren]]&lt;&gt;0,Tbl.Kosten[[#This Row],[Kostensoort arbeid]],Tbl.Kosten[[#This Row],[Subtotaal afschrijving]]&lt;&gt;0,Tbl.Kosten[[#This Row],[Kostensoort afschrijving]],Tbl.Kosten[[#This Row],[Subtotaal overige kosten]]&lt;&gt;0,Tbl.Kosten[[#This Row],[Kostensoort overig]]),"")</f>
        <v/>
      </c>
      <c r="V157" s="4" t="str">
        <f>IFERROR(_xlfn.XLOOKUP(Tbl.Kosten[[#This Row],[Activiteitencode]],Tbl.Activiteiten[Activiteitcode],Tbl.Activiteiten[Werkpakketcode],"",0,1),"")</f>
        <v/>
      </c>
      <c r="W157" s="4" t="str">
        <f>IFERROR(_xlfn.XLOOKUP(Tbl.Kosten[[#This Row],[Werkpakketcode]],Tbl.Werkpakketten[Werkpakketcode],Tbl.Werkpakketten[Subsidiabele activiteit],"",0,1),"")</f>
        <v/>
      </c>
      <c r="X157" s="12">
        <f>IFERROR(_xlfn.XLOOKUP(Tbl.Kosten[[#This Row],[Sanr.]],Tbl.Subsidiehoogte[SAnr.],Tbl.Subsidiehoogte[Sub. Percentage],0,0,1),0)</f>
        <v>0</v>
      </c>
      <c r="Y157" s="154" t="str">
        <f>IFERROR(_xlfn.XLOOKUP(Tbl.Kosten[[#This Row],[Partnercode]],Tbl.Projectpartners[Partnercode],Tbl.Projectpartners[PNr.],"",0,1),"")</f>
        <v>P1</v>
      </c>
      <c r="Z157" s="158">
        <f>IF(Tbl.Kosten[[#This Row],[Pnr.]]=Z$7,Tbl.Kosten[[#This Row],[Totaal kosten]],"")</f>
        <v>0</v>
      </c>
      <c r="AA157" s="158" t="str">
        <f>IF(Tbl.Kosten[[#This Row],[Pnr.]]=AA$7,Tbl.Kosten[[#This Row],[Totaal kosten]],"")</f>
        <v/>
      </c>
      <c r="AB157" s="158" t="str">
        <f>IF(Tbl.Kosten[[#This Row],[Pnr.]]=AB$7,Tbl.Kosten[[#This Row],[Totaal kosten]],"")</f>
        <v/>
      </c>
      <c r="AC157" s="158" t="str">
        <f>IF(Tbl.Kosten[[#This Row],[Pnr.]]=AC$7,Tbl.Kosten[[#This Row],[Totaal kosten]],"")</f>
        <v/>
      </c>
      <c r="AD157" s="158" t="str">
        <f>IF(Tbl.Kosten[[#This Row],[Pnr.]]=AD$7,Tbl.Kosten[[#This Row],[Totaal kosten]],"")</f>
        <v/>
      </c>
      <c r="AE157" s="158" t="str">
        <f>IF(Tbl.Kosten[[#This Row],[Pnr.]]=AE$7,Tbl.Kosten[[#This Row],[Totaal kosten]],"")</f>
        <v/>
      </c>
      <c r="AF157" s="158" t="str">
        <f>IF(Tbl.Kosten[[#This Row],[Pnr.]]=AF$7,Tbl.Kosten[[#This Row],[Totaal kosten]],"")</f>
        <v/>
      </c>
      <c r="AG157" s="158" t="str">
        <f>IF(Tbl.Kosten[[#This Row],[Pnr.]]=AG$7,Tbl.Kosten[[#This Row],[Totaal kosten]],"")</f>
        <v/>
      </c>
      <c r="AH157" s="158" t="str">
        <f>IF(Tbl.Kosten[[#This Row],[Pnr.]]=AH$7,Tbl.Kosten[[#This Row],[Totaal kosten]],"")</f>
        <v/>
      </c>
      <c r="AI157" s="158" t="str">
        <f>IF(Tbl.Kosten[[#This Row],[Pnr.]]=AI$7,Tbl.Kosten[[#This Row],[Totaal kosten]],"")</f>
        <v/>
      </c>
      <c r="AJ157" s="158" t="str">
        <f>IF(Tbl.Kosten[[#This Row],[Pnr.]]=AJ$7,Tbl.Kosten[[#This Row],[Totaal kosten]],"")</f>
        <v/>
      </c>
      <c r="AK157" s="158" t="str">
        <f>IF(Tbl.Kosten[[#This Row],[Pnr.]]=AK$7,Tbl.Kosten[[#This Row],[Totaal kosten]],"")</f>
        <v/>
      </c>
      <c r="AL157" s="158" t="str">
        <f>IF(Tbl.Kosten[[#This Row],[Pnr.]]=AL$7,Tbl.Kosten[[#This Row],[Totaal kosten]],"")</f>
        <v/>
      </c>
      <c r="AM157" s="158" t="str">
        <f>IF(Tbl.Kosten[[#This Row],[Pnr.]]=AM$7,Tbl.Kosten[[#This Row],[Totaal kosten]],"")</f>
        <v/>
      </c>
      <c r="AN157" s="158" t="str">
        <f>IF(Tbl.Kosten[[#This Row],[Pnr.]]=AN$7,Tbl.Kosten[[#This Row],[Totaal kosten]],"")</f>
        <v/>
      </c>
      <c r="AO157" s="158" t="str">
        <f>IF(Tbl.Kosten[[#This Row],[Pnr.]]=AO$7,Tbl.Kosten[[#This Row],[Totaal kosten]],"")</f>
        <v/>
      </c>
      <c r="AP157" s="158" t="str">
        <f>IF(Tbl.Kosten[[#This Row],[Pnr.]]=AP$7,Tbl.Kosten[[#This Row],[Totaal kosten]],"")</f>
        <v/>
      </c>
      <c r="AQ157" s="158" t="str">
        <f>IF(Tbl.Kosten[[#This Row],[Pnr.]]=AQ$7,Tbl.Kosten[[#This Row],[Totaal kosten]],"")</f>
        <v/>
      </c>
      <c r="AR157" s="158" t="str">
        <f>IF(Tbl.Kosten[[#This Row],[Pnr.]]=AR$7,Tbl.Kosten[[#This Row],[Totaal kosten]],"")</f>
        <v/>
      </c>
      <c r="AS157" s="158" t="str">
        <f>IF(Tbl.Kosten[[#This Row],[Pnr.]]=AS$7,Tbl.Kosten[[#This Row],[Totaal kosten]],"")</f>
        <v/>
      </c>
      <c r="AT157" s="158" t="str">
        <f>IF(Tbl.Kosten[[#This Row],[Pnr.]]=AT$7,Tbl.Kosten[[#This Row],[Totaal kosten]],"")</f>
        <v/>
      </c>
      <c r="AU157" s="158" t="str">
        <f>IF(Tbl.Kosten[[#This Row],[Pnr.]]=AU$7,Tbl.Kosten[[#This Row],[Totaal kosten]],"")</f>
        <v/>
      </c>
      <c r="AV157" s="158" t="str">
        <f>IF(Tbl.Kosten[[#This Row],[Pnr.]]=AV$7,Tbl.Kosten[[#This Row],[Totaal kosten]],"")</f>
        <v/>
      </c>
      <c r="AW157" s="158" t="str">
        <f>IF(Tbl.Kosten[[#This Row],[Pnr.]]=AW$7,Tbl.Kosten[[#This Row],[Totaal kosten]],"")</f>
        <v/>
      </c>
      <c r="AX157" s="158" t="str">
        <f>IF(Tbl.Kosten[[#This Row],[Pnr.]]=AX$7,Tbl.Kosten[[#This Row],[Totaal kosten]],"")</f>
        <v/>
      </c>
      <c r="AY157" s="158" t="str">
        <f>IF(Tbl.Kosten[[#This Row],[Pnr.]]=AY$7,Tbl.Kosten[[#This Row],[Totaal kosten]],"")</f>
        <v/>
      </c>
      <c r="AZ157" s="158" t="str">
        <f>IF(Tbl.Kosten[[#This Row],[Pnr.]]=AZ$7,Tbl.Kosten[[#This Row],[Totaal kosten]],"")</f>
        <v/>
      </c>
      <c r="BA157" s="158" t="str">
        <f>IF(Tbl.Kosten[[#This Row],[Pnr.]]=BA$7,Tbl.Kosten[[#This Row],[Totaal kosten]],"")</f>
        <v/>
      </c>
      <c r="BB157" s="158" t="str">
        <f>IF(Tbl.Kosten[[#This Row],[Pnr.]]=BB$7,Tbl.Kosten[[#This Row],[Totaal kosten]],"")</f>
        <v/>
      </c>
      <c r="BC157" s="158" t="str">
        <f>IF(Tbl.Kosten[[#This Row],[Pnr.]]=BC$7,Tbl.Kosten[[#This Row],[Totaal kosten]],"")</f>
        <v/>
      </c>
      <c r="BD157" s="158" t="str">
        <f>IF(Tbl.Kosten[[#This Row],[Pnr.]]=BD$7,Tbl.Kosten[[#This Row],[Totaal kosten]],"")</f>
        <v/>
      </c>
      <c r="BE157" s="158" t="str">
        <f>IF(Tbl.Kosten[[#This Row],[Pnr.]]=BE$7,Tbl.Kosten[[#This Row],[Totaal kosten]],"")</f>
        <v/>
      </c>
      <c r="BF157" s="158" t="str">
        <f>IF(Tbl.Kosten[[#This Row],[Pnr.]]=BF$7,Tbl.Kosten[[#This Row],[Totaal kosten]],"")</f>
        <v/>
      </c>
      <c r="BG157" s="158" t="str">
        <f>IF(Tbl.Kosten[[#This Row],[Pnr.]]=BG$7,Tbl.Kosten[[#This Row],[Totaal kosten]],"")</f>
        <v/>
      </c>
      <c r="BH157" s="158" t="str">
        <f>IF(Tbl.Kosten[[#This Row],[Pnr.]]=BH$7,Tbl.Kosten[[#This Row],[Totaal kosten]],"")</f>
        <v/>
      </c>
      <c r="BI157" s="158" t="str">
        <f>IF(Tbl.Kosten[[#This Row],[Pnr.]]=BI$7,Tbl.Kosten[[#This Row],[Totaal kosten]],"")</f>
        <v/>
      </c>
      <c r="BJ157" s="158" t="str">
        <f>IF(Tbl.Kosten[[#This Row],[Pnr.]]=BJ$7,Tbl.Kosten[[#This Row],[Totaal kosten]],"")</f>
        <v/>
      </c>
      <c r="BK157" s="158" t="str">
        <f>IF(Tbl.Kosten[[#This Row],[Pnr.]]=BK$7,Tbl.Kosten[[#This Row],[Totaal kosten]],"")</f>
        <v/>
      </c>
      <c r="BL157" s="158" t="str">
        <f>IF(Tbl.Kosten[[#This Row],[Pnr.]]=BL$7,Tbl.Kosten[[#This Row],[Totaal kosten]],"")</f>
        <v/>
      </c>
      <c r="BM157" s="158" t="str">
        <f>IF(Tbl.Kosten[[#This Row],[Pnr.]]=BM$7,Tbl.Kosten[[#This Row],[Totaal kosten]],"")</f>
        <v/>
      </c>
      <c r="BN157" s="158" t="str">
        <f>IF(Tbl.Kosten[[#This Row],[Pnr.]]=BN$7,Tbl.Kosten[[#This Row],[Totaal kosten]],"")</f>
        <v/>
      </c>
      <c r="BO157" s="158" t="str">
        <f>IF(Tbl.Kosten[[#This Row],[Pnr.]]=BO$7,Tbl.Kosten[[#This Row],[Totaal kosten]],"")</f>
        <v/>
      </c>
      <c r="BP157" s="158" t="str">
        <f>IF(Tbl.Kosten[[#This Row],[Pnr.]]=BP$7,Tbl.Kosten[[#This Row],[Totaal kosten]],"")</f>
        <v/>
      </c>
      <c r="BQ157" s="158" t="str">
        <f>IF(Tbl.Kosten[[#This Row],[Pnr.]]=BQ$7,Tbl.Kosten[[#This Row],[Totaal kosten]],"")</f>
        <v/>
      </c>
      <c r="BR157" s="158" t="str">
        <f>IF(Tbl.Kosten[[#This Row],[Pnr.]]=BR$7,Tbl.Kosten[[#This Row],[Totaal kosten]],"")</f>
        <v/>
      </c>
      <c r="BS157" s="158" t="str">
        <f>IF(Tbl.Kosten[[#This Row],[Pnr.]]=BS$7,Tbl.Kosten[[#This Row],[Totaal kosten]],"")</f>
        <v/>
      </c>
      <c r="BT157" s="158" t="str">
        <f>IF(Tbl.Kosten[[#This Row],[Pnr.]]=BT$7,Tbl.Kosten[[#This Row],[Totaal kosten]],"")</f>
        <v/>
      </c>
      <c r="BU157" s="158" t="str">
        <f>IF(Tbl.Kosten[[#This Row],[Pnr.]]=BU$7,Tbl.Kosten[[#This Row],[Totaal kosten]],"")</f>
        <v/>
      </c>
      <c r="BV157" s="158" t="str">
        <f>IF(Tbl.Kosten[[#This Row],[Pnr.]]=BV$7,Tbl.Kosten[[#This Row],[Totaal kosten]],"")</f>
        <v/>
      </c>
      <c r="BW157" s="158" t="str">
        <f>IF(Tbl.Kosten[[#This Row],[Pnr.]]=BW$7,Tbl.Kosten[[#This Row],[Totaal kosten]],"")</f>
        <v/>
      </c>
      <c r="BX157" s="158" t="str">
        <f>IFERROR(_xlfn.XLOOKUP(Tbl.Kosten[[#This Row],[Werkpakketcode]],Tbl.Werkpakketten[Werkpakketcode],Tbl.Werkpakketten[WPnr.],"",0,1),"")</f>
        <v/>
      </c>
      <c r="BY157" s="158" t="str">
        <f>IF(Tbl.Kosten[[#This Row],[WPnr.]]=BY$7,Tbl.Kosten[[#This Row],[Totaal kosten]],"")</f>
        <v/>
      </c>
      <c r="BZ157" s="158" t="str">
        <f>IF(Tbl.Kosten[[#This Row],[WPnr.]]=BZ$7,Tbl.Kosten[[#This Row],[Totaal kosten]],"")</f>
        <v/>
      </c>
      <c r="CA157" s="158" t="str">
        <f>IF(Tbl.Kosten[[#This Row],[WPnr.]]=CA$7,Tbl.Kosten[[#This Row],[Totaal kosten]],"")</f>
        <v/>
      </c>
      <c r="CB157" s="158" t="str">
        <f>IF(Tbl.Kosten[[#This Row],[WPnr.]]=CB$7,Tbl.Kosten[[#This Row],[Totaal kosten]],"")</f>
        <v/>
      </c>
      <c r="CC157" s="158" t="str">
        <f>IF(Tbl.Kosten[[#This Row],[WPnr.]]=CC$7,Tbl.Kosten[[#This Row],[Totaal kosten]],"")</f>
        <v/>
      </c>
      <c r="CD157" s="158" t="str">
        <f>IF(Tbl.Kosten[[#This Row],[WPnr.]]=CD$7,Tbl.Kosten[[#This Row],[Totaal kosten]],"")</f>
        <v/>
      </c>
      <c r="CE157" s="158" t="str">
        <f>IF(Tbl.Kosten[[#This Row],[WPnr.]]=CE$7,Tbl.Kosten[[#This Row],[Totaal kosten]],"")</f>
        <v/>
      </c>
      <c r="CF157" s="158" t="str">
        <f>IF(Tbl.Kosten[[#This Row],[WPnr.]]=CF$7,Tbl.Kosten[[#This Row],[Totaal kosten]],"")</f>
        <v/>
      </c>
      <c r="CG157" s="158" t="str">
        <f>IF(Tbl.Kosten[[#This Row],[WPnr.]]=CG$7,Tbl.Kosten[[#This Row],[Totaal kosten]],"")</f>
        <v/>
      </c>
      <c r="CH157" s="158" t="str">
        <f>IF(Tbl.Kosten[[#This Row],[WPnr.]]=CH$7,Tbl.Kosten[[#This Row],[Totaal kosten]],"")</f>
        <v/>
      </c>
      <c r="CI157" s="158" t="str">
        <f>IF(Tbl.Kosten[[#This Row],[WPnr.]]=CI$7,Tbl.Kosten[[#This Row],[Totaal kosten]],"")</f>
        <v/>
      </c>
      <c r="CJ157" s="158" t="str">
        <f>IF(Tbl.Kosten[[#This Row],[WPnr.]]=CJ$7,Tbl.Kosten[[#This Row],[Totaal kosten]],"")</f>
        <v/>
      </c>
      <c r="CK157" s="158" t="str">
        <f>IF(Tbl.Kosten[[#This Row],[WPnr.]]=CK$7,Tbl.Kosten[[#This Row],[Totaal kosten]],"")</f>
        <v/>
      </c>
      <c r="CL157" s="158" t="str">
        <f>IF(Tbl.Kosten[[#This Row],[WPnr.]]=CL$7,Tbl.Kosten[[#This Row],[Totaal kosten]],"")</f>
        <v/>
      </c>
      <c r="CM157" s="158" t="str">
        <f>IF(Tbl.Kosten[[#This Row],[WPnr.]]=CM$7,Tbl.Kosten[[#This Row],[Totaal kosten]],"")</f>
        <v/>
      </c>
      <c r="CN157" s="158" t="str">
        <f>IF(Tbl.Kosten[[#This Row],[WPnr.]]=CN$7,Tbl.Kosten[[#This Row],[Totaal kosten]],"")</f>
        <v/>
      </c>
      <c r="CO157" s="158" t="str">
        <f>IF(Tbl.Kosten[[#This Row],[WPnr.]]=CO$7,Tbl.Kosten[[#This Row],[Totaal kosten]],"")</f>
        <v/>
      </c>
      <c r="CP157" s="158" t="str">
        <f>IF(Tbl.Kosten[[#This Row],[WPnr.]]=CP$7,Tbl.Kosten[[#This Row],[Totaal kosten]],"")</f>
        <v/>
      </c>
      <c r="CQ157" s="158" t="str">
        <f>IF(Tbl.Kosten[[#This Row],[WPnr.]]=CQ$7,Tbl.Kosten[[#This Row],[Totaal kosten]],"")</f>
        <v/>
      </c>
      <c r="CR157" s="158" t="str">
        <f>IF(Tbl.Kosten[[#This Row],[WPnr.]]=CR$7,Tbl.Kosten[[#This Row],[Totaal kosten]],"")</f>
        <v/>
      </c>
      <c r="CS157" s="158" t="str">
        <f>IF(Tbl.Kosten[[#This Row],[WPnr.]]=CS$7,Tbl.Kosten[[#This Row],[Totaal kosten]],"")</f>
        <v/>
      </c>
      <c r="CT157" s="158" t="str">
        <f>IF(Tbl.Kosten[[#This Row],[WPnr.]]=CT$7,Tbl.Kosten[[#This Row],[Totaal kosten]],"")</f>
        <v/>
      </c>
      <c r="CU157" s="158" t="str">
        <f>IF(Tbl.Kosten[[#This Row],[WPnr.]]=CU$7,Tbl.Kosten[[#This Row],[Totaal kosten]],"")</f>
        <v/>
      </c>
      <c r="CV157" s="158" t="str">
        <f>IF(Tbl.Kosten[[#This Row],[WPnr.]]=CV$7,Tbl.Kosten[[#This Row],[Totaal kosten]],"")</f>
        <v/>
      </c>
      <c r="CW157" s="158" t="str">
        <f>IF(Tbl.Kosten[[#This Row],[WPnr.]]=CW$7,Tbl.Kosten[[#This Row],[Totaal kosten]],"")</f>
        <v/>
      </c>
      <c r="CX157" s="158" t="str">
        <f>IF(Tbl.Kosten[[#This Row],[WPnr.]]=CX$7,Tbl.Kosten[[#This Row],[Totaal kosten]],"")</f>
        <v/>
      </c>
      <c r="CY157" s="158" t="str">
        <f>IF(Tbl.Kosten[[#This Row],[WPnr.]]=CY$7,Tbl.Kosten[[#This Row],[Totaal kosten]],"")</f>
        <v/>
      </c>
      <c r="CZ157" s="158" t="str">
        <f>IF(Tbl.Kosten[[#This Row],[WPnr.]]=CZ$7,Tbl.Kosten[[#This Row],[Totaal kosten]],"")</f>
        <v/>
      </c>
      <c r="DA157" s="158" t="str">
        <f>IF(Tbl.Kosten[[#This Row],[WPnr.]]=DA$7,Tbl.Kosten[[#This Row],[Totaal kosten]],"")</f>
        <v/>
      </c>
      <c r="DB157" s="158" t="str">
        <f>IF(Tbl.Kosten[[#This Row],[WPnr.]]=DB$7,Tbl.Kosten[[#This Row],[Totaal kosten]],"")</f>
        <v/>
      </c>
      <c r="DC157" s="158" t="str">
        <f>IF(Tbl.Kosten[[#This Row],[WPnr.]]=DC$7,Tbl.Kosten[[#This Row],[Totaal kosten]],"")</f>
        <v/>
      </c>
      <c r="DD157" s="158" t="str">
        <f>IF(Tbl.Kosten[[#This Row],[WPnr.]]=DD$7,Tbl.Kosten[[#This Row],[Totaal kosten]],"")</f>
        <v/>
      </c>
      <c r="DE157" s="158" t="str">
        <f>IF(Tbl.Kosten[[#This Row],[WPnr.]]=DE$7,Tbl.Kosten[[#This Row],[Totaal kosten]],"")</f>
        <v/>
      </c>
      <c r="DF157" s="158" t="str">
        <f>IF(Tbl.Kosten[[#This Row],[WPnr.]]=DF$7,Tbl.Kosten[[#This Row],[Totaal kosten]],"")</f>
        <v/>
      </c>
      <c r="DG157" s="158" t="str">
        <f>IF(Tbl.Kosten[[#This Row],[WPnr.]]=DG$7,Tbl.Kosten[[#This Row],[Totaal kosten]],"")</f>
        <v/>
      </c>
      <c r="DH157" s="158" t="str">
        <f>IF(Tbl.Kosten[[#This Row],[WPnr.]]=DH$7,Tbl.Kosten[[#This Row],[Totaal kosten]],"")</f>
        <v/>
      </c>
      <c r="DI157" s="158" t="str">
        <f>IF(Tbl.Kosten[[#This Row],[WPnr.]]=DI$7,Tbl.Kosten[[#This Row],[Totaal kosten]],"")</f>
        <v/>
      </c>
      <c r="DJ157" s="158" t="str">
        <f>IF(Tbl.Kosten[[#This Row],[WPnr.]]=DJ$7,Tbl.Kosten[[#This Row],[Totaal kosten]],"")</f>
        <v/>
      </c>
      <c r="DK157" s="158" t="str">
        <f>IF(Tbl.Kosten[[#This Row],[WPnr.]]=DK$7,Tbl.Kosten[[#This Row],[Totaal kosten]],"")</f>
        <v/>
      </c>
      <c r="DL157" s="158" t="str">
        <f>IF(Tbl.Kosten[[#This Row],[WPnr.]]=DL$7,Tbl.Kosten[[#This Row],[Totaal kosten]],"")</f>
        <v/>
      </c>
      <c r="DM157" s="158" t="str">
        <f>IF(Tbl.Kosten[[#This Row],[WPnr.]]=DM$7,Tbl.Kosten[[#This Row],[Totaal kosten]],"")</f>
        <v/>
      </c>
      <c r="DN157" s="158" t="str">
        <f>IF(Tbl.Kosten[[#This Row],[WPnr.]]=DN$7,Tbl.Kosten[[#This Row],[Totaal kosten]],"")</f>
        <v/>
      </c>
      <c r="DO157" s="158" t="str">
        <f>IF(Tbl.Kosten[[#This Row],[WPnr.]]=DO$7,Tbl.Kosten[[#This Row],[Totaal kosten]],"")</f>
        <v/>
      </c>
      <c r="DP157" s="158" t="str">
        <f>IF(Tbl.Kosten[[#This Row],[WPnr.]]=DP$7,Tbl.Kosten[[#This Row],[Totaal kosten]],"")</f>
        <v/>
      </c>
      <c r="DQ157" s="158" t="str">
        <f>IF(Tbl.Kosten[[#This Row],[WPnr.]]=DQ$7,Tbl.Kosten[[#This Row],[Totaal kosten]],"")</f>
        <v/>
      </c>
      <c r="DR157" s="158" t="str">
        <f>IF(Tbl.Kosten[[#This Row],[WPnr.]]=DR$7,Tbl.Kosten[[#This Row],[Totaal kosten]],"")</f>
        <v/>
      </c>
      <c r="DS157" s="158" t="str">
        <f>IF(Tbl.Kosten[[#This Row],[WPnr.]]=DS$7,Tbl.Kosten[[#This Row],[Totaal kosten]],"")</f>
        <v/>
      </c>
      <c r="DT157" s="158" t="str">
        <f>IF(Tbl.Kosten[[#This Row],[WPnr.]]=DT$7,Tbl.Kosten[[#This Row],[Totaal kosten]],"")</f>
        <v/>
      </c>
      <c r="DU157" s="158" t="str">
        <f>IF(Tbl.Kosten[[#This Row],[WPnr.]]=DU$7,Tbl.Kosten[[#This Row],[Totaal kosten]],"")</f>
        <v/>
      </c>
      <c r="DV157" s="158" t="str">
        <f>IF(Tbl.Kosten[[#This Row],[WPnr.]]=DV$7,Tbl.Kosten[[#This Row],[Totaal kosten]],"")</f>
        <v/>
      </c>
      <c r="DW157" s="160" t="str">
        <f>IFERROR(_xlfn.XLOOKUP(Tbl.Kosten[[#This Row],[Kostensoort]],Tbl.Kostensoorten[Kostensoorten],Tbl.Kostensoorten[KSnr.],"",0,1),"")</f>
        <v/>
      </c>
      <c r="DX157" s="160" t="str">
        <f>IF(Tbl.Kosten[[#This Row],[KSnr.]]=DX$7,Tbl.Kosten[[#This Row],[Totaal kosten]],"")</f>
        <v/>
      </c>
      <c r="DY157" s="160" t="str">
        <f>IF(Tbl.Kosten[[#This Row],[KSnr.]]=DY$7,Tbl.Kosten[[#This Row],[Totaal kosten]],"")</f>
        <v/>
      </c>
      <c r="DZ157" s="160" t="str">
        <f>IF(Tbl.Kosten[[#This Row],[KSnr.]]=DZ$7,Tbl.Kosten[[#This Row],[Totaal kosten]],"")</f>
        <v/>
      </c>
      <c r="EA157" s="160" t="str">
        <f>IF(Tbl.Kosten[[#This Row],[KSnr.]]=EA$7,Tbl.Kosten[[#This Row],[Totaal kosten]],"")</f>
        <v/>
      </c>
      <c r="EB157" s="160" t="str">
        <f>IF(Tbl.Kosten[[#This Row],[KSnr.]]=EB$7,Tbl.Kosten[[#This Row],[Totaal kosten]],"")</f>
        <v/>
      </c>
      <c r="EC157" s="160" t="str">
        <f>IF(Tbl.Kosten[[#This Row],[KSnr.]]=EC$7,Tbl.Kosten[[#This Row],[Totaal kosten]],"")</f>
        <v/>
      </c>
      <c r="ED157" s="160" t="str">
        <f>IF(Tbl.Kosten[[#This Row],[KSnr.]]=ED$7,Tbl.Kosten[[#This Row],[Totaal kosten]],"")</f>
        <v/>
      </c>
      <c r="EE157" s="160" t="str">
        <f>IF(Tbl.Kosten[[#This Row],[KSnr.]]=EE$7,Tbl.Kosten[[#This Row],[Totaal kosten]],"")</f>
        <v/>
      </c>
      <c r="EF157" s="160" t="str">
        <f>IF(Tbl.Kosten[[#This Row],[KSnr.]]=EF$7,Tbl.Kosten[[#This Row],[Totaal kosten]],"")</f>
        <v/>
      </c>
      <c r="EG157" s="160" t="str">
        <f>IF(Tbl.Kosten[[#This Row],[KSnr.]]=EG$7,Tbl.Kosten[[#This Row],[Totaal kosten]],"")</f>
        <v/>
      </c>
      <c r="EH157" s="160" t="str">
        <f>IF(Tbl.Kosten[[#This Row],[KSnr.]]=EH$7,Tbl.Kosten[[#This Row],[Totaal kosten]],"")</f>
        <v/>
      </c>
      <c r="EI157" s="160" t="str">
        <f>IF(Tbl.Kosten[[#This Row],[KSnr.]]=EI$7,Tbl.Kosten[[#This Row],[Totaal kosten]],"")</f>
        <v/>
      </c>
      <c r="EJ157" s="160" t="str">
        <f>IF(Tbl.Kosten[[#This Row],[KSnr.]]=EJ$7,Tbl.Kosten[[#This Row],[Totaal kosten]],"")</f>
        <v/>
      </c>
      <c r="EK157" s="160" t="str">
        <f>IF(Tbl.Kosten[[#This Row],[KSnr.]]=EK$7,Tbl.Kosten[[#This Row],[Totaal kosten]],"")</f>
        <v/>
      </c>
      <c r="EL157" s="160" t="str">
        <f>IF(Tbl.Kosten[[#This Row],[KSnr.]]=EL$7,Tbl.Kosten[[#This Row],[Totaal kosten]],"")</f>
        <v/>
      </c>
      <c r="EM157" s="160" t="str">
        <f>IF(Tbl.Kosten[[#This Row],[KSnr.]]=EM$7,Tbl.Kosten[[#This Row],[Totaal kosten]],"")</f>
        <v/>
      </c>
      <c r="EN157" s="160" t="str">
        <f>IF(Tbl.Kosten[[#This Row],[KSnr.]]=EN$7,Tbl.Kosten[[#This Row],[Totaal kosten]],"")</f>
        <v/>
      </c>
      <c r="EO157" s="160" t="str">
        <f>IF(Tbl.Kosten[[#This Row],[KSnr.]]=EO$7,Tbl.Kosten[[#This Row],[Totaal kosten]],"")</f>
        <v/>
      </c>
      <c r="EP157" s="160" t="str">
        <f>IF(Tbl.Kosten[[#This Row],[KSnr.]]=EP$7,Tbl.Kosten[[#This Row],[Totaal kosten]],"")</f>
        <v/>
      </c>
      <c r="EQ157" s="160" t="str">
        <f>IF(Tbl.Kosten[[#This Row],[KSnr.]]=EQ$7,Tbl.Kosten[[#This Row],[Totaal kosten]],"")</f>
        <v/>
      </c>
      <c r="ER157" s="154" t="str">
        <f>IFERROR(_xlfn.XLOOKUP(Tbl.Kosten[[#This Row],[Subsidieactiviteit]],Tbl.Subsidiehoogte[Subsidieactiviteit],Tbl.Subsidiehoogte[SAnr.],"",0,1),"")</f>
        <v/>
      </c>
      <c r="ES157" s="160" t="str">
        <f>IF(Tbl.Kosten[[#This Row],[Sanr.]]=ES$7,Tbl.Kosten[[#This Row],[Totaal kosten]],"")</f>
        <v/>
      </c>
      <c r="ET157" s="160" t="str">
        <f>IF(Tbl.Kosten[[#This Row],[Sanr.]]=ET$7,Tbl.Kosten[[#This Row],[Totaal kosten]],"")</f>
        <v/>
      </c>
      <c r="EU157" s="160" t="str">
        <f>IF(Tbl.Kosten[[#This Row],[Sanr.]]=EU$7,Tbl.Kosten[[#This Row],[Totaal kosten]],"")</f>
        <v/>
      </c>
      <c r="EV157" s="160" t="str">
        <f>IF(Tbl.Kosten[[#This Row],[Sanr.]]=EV$7,Tbl.Kosten[[#This Row],[Totaal kosten]],"")</f>
        <v/>
      </c>
      <c r="EW157" s="160" t="str">
        <f>IF(Tbl.Kosten[[#This Row],[Sanr.]]=EW$7,Tbl.Kosten[[#This Row],[Totaal kosten]],"")</f>
        <v/>
      </c>
      <c r="EX157" s="160" t="str">
        <f>IF(Tbl.Kosten[[#This Row],[Sanr.]]=EX$7,Tbl.Kosten[[#This Row],[Totaal kosten]],"")</f>
        <v/>
      </c>
      <c r="EY157" s="160" t="str">
        <f>IF(Tbl.Kosten[[#This Row],[Sanr.]]=EY$7,Tbl.Kosten[[#This Row],[Totaal kosten]],"")</f>
        <v/>
      </c>
      <c r="EZ157" s="160" t="str">
        <f>IF(Tbl.Kosten[[#This Row],[Sanr.]]=EZ$7,Tbl.Kosten[[#This Row],[Totaal kosten]],"")</f>
        <v/>
      </c>
      <c r="FA157" s="160" t="str">
        <f>IF(Tbl.Kosten[[#This Row],[Sanr.]]=FA$7,Tbl.Kosten[[#This Row],[Totaal kosten]],"")</f>
        <v/>
      </c>
      <c r="FB157" s="160" t="str">
        <f>IF(Tbl.Kosten[[#This Row],[Sanr.]]=FB$7,Tbl.Kosten[[#This Row],[Totaal kosten]],"")</f>
        <v/>
      </c>
      <c r="FC157" s="160" t="str">
        <f>IF(Tbl.Kosten[[#This Row],[Sanr.]]=FC$7,Tbl.Kosten[[#This Row],[Totaal kosten]],"")</f>
        <v/>
      </c>
      <c r="FD157" s="160" t="str">
        <f>IF(Tbl.Kosten[[#This Row],[Sanr.]]=FD$7,Tbl.Kosten[[#This Row],[Totaal kosten]],"")</f>
        <v/>
      </c>
      <c r="FE157" s="160" t="str">
        <f>IF(Tbl.Kosten[[#This Row],[Sanr.]]=FE$7,Tbl.Kosten[[#This Row],[Totaal kosten]],"")</f>
        <v/>
      </c>
      <c r="FF157" s="160" t="str">
        <f>IF(Tbl.Kosten[[#This Row],[Sanr.]]=FF$7,Tbl.Kosten[[#This Row],[Totaal kosten]],"")</f>
        <v/>
      </c>
      <c r="FG157" s="160" t="str">
        <f>IF(Tbl.Kosten[[#This Row],[Sanr.]]=FG$7,Tbl.Kosten[[#This Row],[Totaal kosten]],"")</f>
        <v/>
      </c>
      <c r="FH157" s="160" t="str">
        <f>IF(Tbl.Kosten[[#This Row],[Sanr.]]=FH$7,Tbl.Kosten[[#This Row],[Totaal kosten]],"")</f>
        <v/>
      </c>
      <c r="FI157" s="160" t="str">
        <f>IF(Tbl.Kosten[[#This Row],[Sanr.]]=FI$7,Tbl.Kosten[[#This Row],[Totaal kosten]],"")</f>
        <v/>
      </c>
      <c r="FJ157" s="160" t="str">
        <f>IF(Tbl.Kosten[[#This Row],[Sanr.]]=FJ$7,Tbl.Kosten[[#This Row],[Totaal kosten]],"")</f>
        <v/>
      </c>
      <c r="FK157" s="160" t="str">
        <f>IF(Tbl.Kosten[[#This Row],[Sanr.]]=FK$7,Tbl.Kosten[[#This Row],[Totaal kosten]],"")</f>
        <v/>
      </c>
      <c r="FL157" s="160" t="str">
        <f>IF(Tbl.Kosten[[#This Row],[Sanr.]]=FL$7,Tbl.Kosten[[#This Row],[Totaal kosten]],"")</f>
        <v/>
      </c>
      <c r="FM157" s="160" t="str">
        <f>IF(Tbl.Kosten[[#This Row],[Sanr.]]=FM$7,Tbl.Kosten[[#This Row],[Totaal kosten]],"")</f>
        <v/>
      </c>
      <c r="FN157" s="160" t="str">
        <f>IF(Tbl.Kosten[[#This Row],[Sanr.]]=FN$7,Tbl.Kosten[[#This Row],[Totaal kosten]],"")</f>
        <v/>
      </c>
      <c r="FO157" s="160" t="str">
        <f>IF(Tbl.Kosten[[#This Row],[Sanr.]]=FO$7,Tbl.Kosten[[#This Row],[Totaal kosten]],"")</f>
        <v/>
      </c>
      <c r="FP157" s="160" t="str">
        <f>IF(Tbl.Kosten[[#This Row],[Sanr.]]=FP$7,Tbl.Kosten[[#This Row],[Totaal kosten]],"")</f>
        <v/>
      </c>
      <c r="FQ157" s="160" t="str">
        <f>IF(Tbl.Kosten[[#This Row],[Sanr.]]=FQ$7,Tbl.Kosten[[#This Row],[Totaal kosten]],"")</f>
        <v/>
      </c>
      <c r="FR157" s="160" t="str">
        <f>IF(Tbl.Kosten[[#This Row],[Sanr.]]=FR$7,Tbl.Kosten[[#This Row],[Totaal kosten]],"")</f>
        <v/>
      </c>
      <c r="FS157" s="160" t="str">
        <f>IF(Tbl.Kosten[[#This Row],[Sanr.]]=FS$7,Tbl.Kosten[[#This Row],[Totaal kosten]],"")</f>
        <v/>
      </c>
      <c r="FT157" s="160" t="str">
        <f>IF(Tbl.Kosten[[#This Row],[Sanr.]]=FT$7,Tbl.Kosten[[#This Row],[Totaal kosten]],"")</f>
        <v/>
      </c>
      <c r="FU157" s="160" t="str">
        <f>IF(Tbl.Kosten[[#This Row],[Sanr.]]=FU$7,Tbl.Kosten[[#This Row],[Totaal kosten]],"")</f>
        <v/>
      </c>
      <c r="FV157" s="160" t="str">
        <f>IF(Tbl.Kosten[[#This Row],[Sanr.]]=FV$7,Tbl.Kosten[[#This Row],[Totaal kosten]],"")</f>
        <v/>
      </c>
      <c r="FW157" s="160" t="str">
        <f>IFERROR(_xlfn.XLOOKUP(Tbl.Kosten[[#This Row],[Activiteitencode]],Tbl.Activiteiten[Activiteitcode],Tbl.Activiteiten[Anr.],"",0,1),"")</f>
        <v/>
      </c>
      <c r="FX157" s="181" t="str">
        <f>_xlfn.CONCAT(Tbl.Kosten[[#This Row],[Pnr.]],Tbl.Kosten[[#This Row],[Sanr.]])</f>
        <v>P1</v>
      </c>
      <c r="FY157" s="160">
        <f>Tbl.Kosten[[#This Row],[Totaal kosten]]-Tbl.Kosten[[#This Row],[Subsidie]]</f>
        <v>0</v>
      </c>
      <c r="FZ157" s="160">
        <f>IF(Tbl.Kosten[[#This Row],[Pnr.]]=FZ$7,Tbl.Kosten[[#This Row],[Te financieren]],"")</f>
        <v>0</v>
      </c>
      <c r="GA157" s="160" t="str">
        <f>IF(Tbl.Kosten[[#This Row],[Pnr.]]=GA$7,Tbl.Kosten[[#This Row],[Te financieren]],"")</f>
        <v/>
      </c>
      <c r="GB157" s="160" t="str">
        <f>IF(Tbl.Kosten[[#This Row],[Pnr.]]=GB$7,Tbl.Kosten[[#This Row],[Te financieren]],"")</f>
        <v/>
      </c>
      <c r="GC157" s="160" t="str">
        <f>IF(Tbl.Kosten[[#This Row],[Pnr.]]=GC$7,Tbl.Kosten[[#This Row],[Te financieren]],"")</f>
        <v/>
      </c>
      <c r="GD157" s="160" t="str">
        <f>IF(Tbl.Kosten[[#This Row],[Pnr.]]=GD$7,Tbl.Kosten[[#This Row],[Te financieren]],"")</f>
        <v/>
      </c>
      <c r="GE157" s="160" t="str">
        <f>IF(Tbl.Kosten[[#This Row],[Pnr.]]=GE$7,Tbl.Kosten[[#This Row],[Te financieren]],"")</f>
        <v/>
      </c>
      <c r="GF157" s="160" t="str">
        <f>IF(Tbl.Kosten[[#This Row],[Pnr.]]=GF$7,Tbl.Kosten[[#This Row],[Te financieren]],"")</f>
        <v/>
      </c>
      <c r="GG157" s="160" t="str">
        <f>IF(Tbl.Kosten[[#This Row],[Pnr.]]=GG$7,Tbl.Kosten[[#This Row],[Te financieren]],"")</f>
        <v/>
      </c>
      <c r="GH157" s="160" t="str">
        <f>IF(Tbl.Kosten[[#This Row],[Pnr.]]=GH$7,Tbl.Kosten[[#This Row],[Te financieren]],"")</f>
        <v/>
      </c>
      <c r="GI157" s="160" t="str">
        <f>IF(Tbl.Kosten[[#This Row],[Pnr.]]=GI$7,Tbl.Kosten[[#This Row],[Te financieren]],"")</f>
        <v/>
      </c>
      <c r="GJ157" s="160" t="str">
        <f>IF(Tbl.Kosten[[#This Row],[Pnr.]]=GJ$7,Tbl.Kosten[[#This Row],[Te financieren]],"")</f>
        <v/>
      </c>
      <c r="GK157" s="160" t="str">
        <f>IF(Tbl.Kosten[[#This Row],[Pnr.]]=GK$7,Tbl.Kosten[[#This Row],[Te financieren]],"")</f>
        <v/>
      </c>
      <c r="GL157" s="160" t="str">
        <f>IF(Tbl.Kosten[[#This Row],[Pnr.]]=GL$7,Tbl.Kosten[[#This Row],[Te financieren]],"")</f>
        <v/>
      </c>
      <c r="GM157" s="160" t="str">
        <f>IF(Tbl.Kosten[[#This Row],[Pnr.]]=GM$7,Tbl.Kosten[[#This Row],[Te financieren]],"")</f>
        <v/>
      </c>
      <c r="GN157" s="160" t="str">
        <f>IF(Tbl.Kosten[[#This Row],[Pnr.]]=GN$7,Tbl.Kosten[[#This Row],[Te financieren]],"")</f>
        <v/>
      </c>
      <c r="GO157" s="160" t="str">
        <f>IF(Tbl.Kosten[[#This Row],[Pnr.]]=GO$7,Tbl.Kosten[[#This Row],[Te financieren]],"")</f>
        <v/>
      </c>
      <c r="GP157" s="160" t="str">
        <f>IF(Tbl.Kosten[[#This Row],[Pnr.]]=GP$7,Tbl.Kosten[[#This Row],[Te financieren]],"")</f>
        <v/>
      </c>
      <c r="GQ157" s="160" t="str">
        <f>IF(Tbl.Kosten[[#This Row],[Pnr.]]=GQ$7,Tbl.Kosten[[#This Row],[Te financieren]],"")</f>
        <v/>
      </c>
      <c r="GR157" s="160" t="str">
        <f>IF(Tbl.Kosten[[#This Row],[Pnr.]]=GR$7,Tbl.Kosten[[#This Row],[Te financieren]],"")</f>
        <v/>
      </c>
      <c r="GS157" s="160" t="str">
        <f>IF(Tbl.Kosten[[#This Row],[Pnr.]]=GS$7,Tbl.Kosten[[#This Row],[Te financieren]],"")</f>
        <v/>
      </c>
      <c r="GT157" s="160" t="str">
        <f>IF(Tbl.Kosten[[#This Row],[Pnr.]]=GT$7,Tbl.Kosten[[#This Row],[Te financieren]],"")</f>
        <v/>
      </c>
      <c r="GU157" s="160" t="str">
        <f>IF(Tbl.Kosten[[#This Row],[Pnr.]]=GU$7,Tbl.Kosten[[#This Row],[Te financieren]],"")</f>
        <v/>
      </c>
      <c r="GV157" s="160" t="str">
        <f>IF(Tbl.Kosten[[#This Row],[Pnr.]]=GV$7,Tbl.Kosten[[#This Row],[Te financieren]],"")</f>
        <v/>
      </c>
      <c r="GW157" s="160" t="str">
        <f>IF(Tbl.Kosten[[#This Row],[Pnr.]]=GW$7,Tbl.Kosten[[#This Row],[Te financieren]],"")</f>
        <v/>
      </c>
      <c r="GX157" s="160" t="str">
        <f>IF(Tbl.Kosten[[#This Row],[Pnr.]]=GX$7,Tbl.Kosten[[#This Row],[Te financieren]],"")</f>
        <v/>
      </c>
      <c r="GY157" s="160" t="str">
        <f>IF(Tbl.Kosten[[#This Row],[Pnr.]]=GY$7,Tbl.Kosten[[#This Row],[Te financieren]],"")</f>
        <v/>
      </c>
      <c r="GZ157" s="160" t="str">
        <f>IF(Tbl.Kosten[[#This Row],[Pnr.]]=GZ$7,Tbl.Kosten[[#This Row],[Te financieren]],"")</f>
        <v/>
      </c>
      <c r="HA157" s="160" t="str">
        <f>IF(Tbl.Kosten[[#This Row],[Pnr.]]=HA$7,Tbl.Kosten[[#This Row],[Te financieren]],"")</f>
        <v/>
      </c>
      <c r="HB157" s="160" t="str">
        <f>IF(Tbl.Kosten[[#This Row],[Pnr.]]=HB$7,Tbl.Kosten[[#This Row],[Te financieren]],"")</f>
        <v/>
      </c>
      <c r="HC157" s="160" t="str">
        <f>IF(Tbl.Kosten[[#This Row],[Pnr.]]=HC$7,Tbl.Kosten[[#This Row],[Te financieren]],"")</f>
        <v/>
      </c>
      <c r="HD157" s="160" t="str">
        <f>IF(Tbl.Kosten[[#This Row],[Pnr.]]=HD$7,Tbl.Kosten[[#This Row],[Te financieren]],"")</f>
        <v/>
      </c>
      <c r="HE157" s="160" t="str">
        <f>IF(Tbl.Kosten[[#This Row],[Pnr.]]=HE$7,Tbl.Kosten[[#This Row],[Te financieren]],"")</f>
        <v/>
      </c>
      <c r="HF157" s="160" t="str">
        <f>IF(Tbl.Kosten[[#This Row],[Pnr.]]=HF$7,Tbl.Kosten[[#This Row],[Te financieren]],"")</f>
        <v/>
      </c>
      <c r="HG157" s="160" t="str">
        <f>IF(Tbl.Kosten[[#This Row],[Pnr.]]=HG$7,Tbl.Kosten[[#This Row],[Te financieren]],"")</f>
        <v/>
      </c>
      <c r="HH157" s="160" t="str">
        <f>IF(Tbl.Kosten[[#This Row],[Pnr.]]=HH$7,Tbl.Kosten[[#This Row],[Te financieren]],"")</f>
        <v/>
      </c>
      <c r="HI157" s="160" t="str">
        <f>IF(Tbl.Kosten[[#This Row],[Pnr.]]=HI$7,Tbl.Kosten[[#This Row],[Te financieren]],"")</f>
        <v/>
      </c>
      <c r="HJ157" s="160" t="str">
        <f>IF(Tbl.Kosten[[#This Row],[Pnr.]]=HJ$7,Tbl.Kosten[[#This Row],[Te financieren]],"")</f>
        <v/>
      </c>
      <c r="HK157" s="160" t="str">
        <f>IF(Tbl.Kosten[[#This Row],[Pnr.]]=HK$7,Tbl.Kosten[[#This Row],[Te financieren]],"")</f>
        <v/>
      </c>
      <c r="HL157" s="160" t="str">
        <f>IF(Tbl.Kosten[[#This Row],[Pnr.]]=HL$7,Tbl.Kosten[[#This Row],[Te financieren]],"")</f>
        <v/>
      </c>
      <c r="HM157" s="160" t="str">
        <f>IF(Tbl.Kosten[[#This Row],[Pnr.]]=HM$7,Tbl.Kosten[[#This Row],[Te financieren]],"")</f>
        <v/>
      </c>
      <c r="HN157" s="160" t="str">
        <f>IF(Tbl.Kosten[[#This Row],[Pnr.]]=HN$7,Tbl.Kosten[[#This Row],[Te financieren]],"")</f>
        <v/>
      </c>
      <c r="HO157" s="160" t="str">
        <f>IF(Tbl.Kosten[[#This Row],[Pnr.]]=HO$7,Tbl.Kosten[[#This Row],[Te financieren]],"")</f>
        <v/>
      </c>
      <c r="HP157" s="160" t="str">
        <f>IF(Tbl.Kosten[[#This Row],[Pnr.]]=HP$7,Tbl.Kosten[[#This Row],[Te financieren]],"")</f>
        <v/>
      </c>
      <c r="HQ157" s="160" t="str">
        <f>IF(Tbl.Kosten[[#This Row],[Pnr.]]=HQ$7,Tbl.Kosten[[#This Row],[Te financieren]],"")</f>
        <v/>
      </c>
      <c r="HR157" s="160" t="str">
        <f>IF(Tbl.Kosten[[#This Row],[Pnr.]]=HR$7,Tbl.Kosten[[#This Row],[Te financieren]],"")</f>
        <v/>
      </c>
      <c r="HS157" s="160" t="str">
        <f>IF(Tbl.Kosten[[#This Row],[Pnr.]]=HS$7,Tbl.Kosten[[#This Row],[Te financieren]],"")</f>
        <v/>
      </c>
      <c r="HT157" s="160" t="str">
        <f>IF(Tbl.Kosten[[#This Row],[Pnr.]]=HT$7,Tbl.Kosten[[#This Row],[Te financieren]],"")</f>
        <v/>
      </c>
      <c r="HU157" s="160" t="str">
        <f>IF(Tbl.Kosten[[#This Row],[Pnr.]]=HU$7,Tbl.Kosten[[#This Row],[Te financieren]],"")</f>
        <v/>
      </c>
      <c r="HV157" s="160" t="str">
        <f>IF(Tbl.Kosten[[#This Row],[Pnr.]]=HV$7,Tbl.Kosten[[#This Row],[Te financieren]],"")</f>
        <v/>
      </c>
      <c r="HW157" s="160" t="str">
        <f>IF(Tbl.Kosten[[#This Row],[Pnr.]]=HW$7,Tbl.Kosten[[#This Row],[Te financieren]],"")</f>
        <v/>
      </c>
    </row>
    <row r="158" spans="2:231" x14ac:dyDescent="0.3">
      <c r="B158" s="144"/>
      <c r="C158" s="147"/>
      <c r="D158" s="146"/>
      <c r="E158" s="147"/>
      <c r="F158" s="145"/>
      <c r="G158" s="11" t="str">
        <f>IF(Tbl.Kosten[[#This Row],[Medewerker e/o 
functie]]&lt;&gt;"",_xlfn.XLOOKUP(Tbl.Kosten[[#This Row],[Medewerker e/o 
functie]],Tbl.Uurtarief[Medewerker en/of functie],Tbl.Uurtarief[Uurtarief],"",0,1),"")</f>
        <v/>
      </c>
      <c r="H158" s="121">
        <f>IFERROR(Tbl.Kosten[[#This Row],[Uren]]*Tbl.Kosten[[#This Row],[Uurtarief]],0)</f>
        <v>0</v>
      </c>
      <c r="I158" s="119" t="str">
        <f>IF(Tbl.Kosten[[#This Row],[Subtotaal uren]]&lt;&gt;0,_xlfn.XLOOKUP(Tbl.Kosten[[#This Row],[Medewerker e/o 
functie]],Tbl.Uurtarief[Medewerker en/of functie],Tbl.Uurtarief[Kostensoort arbeid],"",0,1),"")</f>
        <v/>
      </c>
      <c r="J158" s="147"/>
      <c r="K158" s="145"/>
      <c r="L158" s="149" t="str">
        <f>IF(Tbl.Kosten[[#This Row],[Activum]]&lt;&gt;"",_xlfn.XLOOKUP(Tbl.Kosten[[#This Row],[Activum]],Tbl.Afschrijvingskosten[Activum],Tbl.Afschrijvingskosten[Tarief per afschrijvings-eenheid],"",0,1),"")</f>
        <v/>
      </c>
      <c r="M158" s="122">
        <f>IFERROR(Tbl.Kosten[[#This Row],[Een-
heden]]*Tbl.Kosten[[#This Row],[Afschrijvings-
tarief]],0)</f>
        <v>0</v>
      </c>
      <c r="N158" s="122" t="str">
        <f>IF(Tbl.Kosten[[#This Row],[Subtotaal afschrijving]]&lt;&gt;0,Lijsten!A156,"")</f>
        <v/>
      </c>
      <c r="O158" s="150"/>
      <c r="P158" s="145"/>
      <c r="Q158" s="148"/>
      <c r="R158" s="122">
        <f>IFERROR(Tbl.Kosten[[#This Row],[Aantal]]*Tbl.Kosten[[#This Row],[Tarief]],0)</f>
        <v>0</v>
      </c>
      <c r="S158" s="8">
        <f>IFERROR(Tbl.Kosten[[#This Row],[Subtotaal overige kosten]]+Tbl.Kosten[[#This Row],[Subtotaal uren]]+Tbl.Kosten[[#This Row],[Subtotaal afschrijving]],0)</f>
        <v>0</v>
      </c>
      <c r="T158" s="8">
        <f>IFERROR(Tbl.Kosten[[#This Row],[Totaal kosten]]*Tbl.Kosten[[#This Row],[Subsidie%]],0)</f>
        <v>0</v>
      </c>
      <c r="U158" s="4" t="str" cm="1">
        <f t="array" ref="U158">IFERROR(_xlfn.IFS(Tbl.Kosten[[#This Row],[Subtotaal uren]]&lt;&gt;0,Tbl.Kosten[[#This Row],[Kostensoort arbeid]],Tbl.Kosten[[#This Row],[Subtotaal afschrijving]]&lt;&gt;0,Tbl.Kosten[[#This Row],[Kostensoort afschrijving]],Tbl.Kosten[[#This Row],[Subtotaal overige kosten]]&lt;&gt;0,Tbl.Kosten[[#This Row],[Kostensoort overig]]),"")</f>
        <v/>
      </c>
      <c r="V158" s="4" t="str">
        <f>IFERROR(_xlfn.XLOOKUP(Tbl.Kosten[[#This Row],[Activiteitencode]],Tbl.Activiteiten[Activiteitcode],Tbl.Activiteiten[Werkpakketcode],"",0,1),"")</f>
        <v/>
      </c>
      <c r="W158" s="4" t="str">
        <f>IFERROR(_xlfn.XLOOKUP(Tbl.Kosten[[#This Row],[Werkpakketcode]],Tbl.Werkpakketten[Werkpakketcode],Tbl.Werkpakketten[Subsidiabele activiteit],"",0,1),"")</f>
        <v/>
      </c>
      <c r="X158" s="12">
        <f>IFERROR(_xlfn.XLOOKUP(Tbl.Kosten[[#This Row],[Sanr.]],Tbl.Subsidiehoogte[SAnr.],Tbl.Subsidiehoogte[Sub. Percentage],0,0,1),0)</f>
        <v>0</v>
      </c>
      <c r="Y158" s="154" t="str">
        <f>IFERROR(_xlfn.XLOOKUP(Tbl.Kosten[[#This Row],[Partnercode]],Tbl.Projectpartners[Partnercode],Tbl.Projectpartners[PNr.],"",0,1),"")</f>
        <v>P1</v>
      </c>
      <c r="Z158" s="158">
        <f>IF(Tbl.Kosten[[#This Row],[Pnr.]]=Z$7,Tbl.Kosten[[#This Row],[Totaal kosten]],"")</f>
        <v>0</v>
      </c>
      <c r="AA158" s="158" t="str">
        <f>IF(Tbl.Kosten[[#This Row],[Pnr.]]=AA$7,Tbl.Kosten[[#This Row],[Totaal kosten]],"")</f>
        <v/>
      </c>
      <c r="AB158" s="158" t="str">
        <f>IF(Tbl.Kosten[[#This Row],[Pnr.]]=AB$7,Tbl.Kosten[[#This Row],[Totaal kosten]],"")</f>
        <v/>
      </c>
      <c r="AC158" s="158" t="str">
        <f>IF(Tbl.Kosten[[#This Row],[Pnr.]]=AC$7,Tbl.Kosten[[#This Row],[Totaal kosten]],"")</f>
        <v/>
      </c>
      <c r="AD158" s="158" t="str">
        <f>IF(Tbl.Kosten[[#This Row],[Pnr.]]=AD$7,Tbl.Kosten[[#This Row],[Totaal kosten]],"")</f>
        <v/>
      </c>
      <c r="AE158" s="158" t="str">
        <f>IF(Tbl.Kosten[[#This Row],[Pnr.]]=AE$7,Tbl.Kosten[[#This Row],[Totaal kosten]],"")</f>
        <v/>
      </c>
      <c r="AF158" s="158" t="str">
        <f>IF(Tbl.Kosten[[#This Row],[Pnr.]]=AF$7,Tbl.Kosten[[#This Row],[Totaal kosten]],"")</f>
        <v/>
      </c>
      <c r="AG158" s="158" t="str">
        <f>IF(Tbl.Kosten[[#This Row],[Pnr.]]=AG$7,Tbl.Kosten[[#This Row],[Totaal kosten]],"")</f>
        <v/>
      </c>
      <c r="AH158" s="158" t="str">
        <f>IF(Tbl.Kosten[[#This Row],[Pnr.]]=AH$7,Tbl.Kosten[[#This Row],[Totaal kosten]],"")</f>
        <v/>
      </c>
      <c r="AI158" s="158" t="str">
        <f>IF(Tbl.Kosten[[#This Row],[Pnr.]]=AI$7,Tbl.Kosten[[#This Row],[Totaal kosten]],"")</f>
        <v/>
      </c>
      <c r="AJ158" s="158" t="str">
        <f>IF(Tbl.Kosten[[#This Row],[Pnr.]]=AJ$7,Tbl.Kosten[[#This Row],[Totaal kosten]],"")</f>
        <v/>
      </c>
      <c r="AK158" s="158" t="str">
        <f>IF(Tbl.Kosten[[#This Row],[Pnr.]]=AK$7,Tbl.Kosten[[#This Row],[Totaal kosten]],"")</f>
        <v/>
      </c>
      <c r="AL158" s="158" t="str">
        <f>IF(Tbl.Kosten[[#This Row],[Pnr.]]=AL$7,Tbl.Kosten[[#This Row],[Totaal kosten]],"")</f>
        <v/>
      </c>
      <c r="AM158" s="158" t="str">
        <f>IF(Tbl.Kosten[[#This Row],[Pnr.]]=AM$7,Tbl.Kosten[[#This Row],[Totaal kosten]],"")</f>
        <v/>
      </c>
      <c r="AN158" s="158" t="str">
        <f>IF(Tbl.Kosten[[#This Row],[Pnr.]]=AN$7,Tbl.Kosten[[#This Row],[Totaal kosten]],"")</f>
        <v/>
      </c>
      <c r="AO158" s="158" t="str">
        <f>IF(Tbl.Kosten[[#This Row],[Pnr.]]=AO$7,Tbl.Kosten[[#This Row],[Totaal kosten]],"")</f>
        <v/>
      </c>
      <c r="AP158" s="158" t="str">
        <f>IF(Tbl.Kosten[[#This Row],[Pnr.]]=AP$7,Tbl.Kosten[[#This Row],[Totaal kosten]],"")</f>
        <v/>
      </c>
      <c r="AQ158" s="158" t="str">
        <f>IF(Tbl.Kosten[[#This Row],[Pnr.]]=AQ$7,Tbl.Kosten[[#This Row],[Totaal kosten]],"")</f>
        <v/>
      </c>
      <c r="AR158" s="158" t="str">
        <f>IF(Tbl.Kosten[[#This Row],[Pnr.]]=AR$7,Tbl.Kosten[[#This Row],[Totaal kosten]],"")</f>
        <v/>
      </c>
      <c r="AS158" s="158" t="str">
        <f>IF(Tbl.Kosten[[#This Row],[Pnr.]]=AS$7,Tbl.Kosten[[#This Row],[Totaal kosten]],"")</f>
        <v/>
      </c>
      <c r="AT158" s="158" t="str">
        <f>IF(Tbl.Kosten[[#This Row],[Pnr.]]=AT$7,Tbl.Kosten[[#This Row],[Totaal kosten]],"")</f>
        <v/>
      </c>
      <c r="AU158" s="158" t="str">
        <f>IF(Tbl.Kosten[[#This Row],[Pnr.]]=AU$7,Tbl.Kosten[[#This Row],[Totaal kosten]],"")</f>
        <v/>
      </c>
      <c r="AV158" s="158" t="str">
        <f>IF(Tbl.Kosten[[#This Row],[Pnr.]]=AV$7,Tbl.Kosten[[#This Row],[Totaal kosten]],"")</f>
        <v/>
      </c>
      <c r="AW158" s="158" t="str">
        <f>IF(Tbl.Kosten[[#This Row],[Pnr.]]=AW$7,Tbl.Kosten[[#This Row],[Totaal kosten]],"")</f>
        <v/>
      </c>
      <c r="AX158" s="158" t="str">
        <f>IF(Tbl.Kosten[[#This Row],[Pnr.]]=AX$7,Tbl.Kosten[[#This Row],[Totaal kosten]],"")</f>
        <v/>
      </c>
      <c r="AY158" s="158" t="str">
        <f>IF(Tbl.Kosten[[#This Row],[Pnr.]]=AY$7,Tbl.Kosten[[#This Row],[Totaal kosten]],"")</f>
        <v/>
      </c>
      <c r="AZ158" s="158" t="str">
        <f>IF(Tbl.Kosten[[#This Row],[Pnr.]]=AZ$7,Tbl.Kosten[[#This Row],[Totaal kosten]],"")</f>
        <v/>
      </c>
      <c r="BA158" s="158" t="str">
        <f>IF(Tbl.Kosten[[#This Row],[Pnr.]]=BA$7,Tbl.Kosten[[#This Row],[Totaal kosten]],"")</f>
        <v/>
      </c>
      <c r="BB158" s="158" t="str">
        <f>IF(Tbl.Kosten[[#This Row],[Pnr.]]=BB$7,Tbl.Kosten[[#This Row],[Totaal kosten]],"")</f>
        <v/>
      </c>
      <c r="BC158" s="158" t="str">
        <f>IF(Tbl.Kosten[[#This Row],[Pnr.]]=BC$7,Tbl.Kosten[[#This Row],[Totaal kosten]],"")</f>
        <v/>
      </c>
      <c r="BD158" s="158" t="str">
        <f>IF(Tbl.Kosten[[#This Row],[Pnr.]]=BD$7,Tbl.Kosten[[#This Row],[Totaal kosten]],"")</f>
        <v/>
      </c>
      <c r="BE158" s="158" t="str">
        <f>IF(Tbl.Kosten[[#This Row],[Pnr.]]=BE$7,Tbl.Kosten[[#This Row],[Totaal kosten]],"")</f>
        <v/>
      </c>
      <c r="BF158" s="158" t="str">
        <f>IF(Tbl.Kosten[[#This Row],[Pnr.]]=BF$7,Tbl.Kosten[[#This Row],[Totaal kosten]],"")</f>
        <v/>
      </c>
      <c r="BG158" s="158" t="str">
        <f>IF(Tbl.Kosten[[#This Row],[Pnr.]]=BG$7,Tbl.Kosten[[#This Row],[Totaal kosten]],"")</f>
        <v/>
      </c>
      <c r="BH158" s="158" t="str">
        <f>IF(Tbl.Kosten[[#This Row],[Pnr.]]=BH$7,Tbl.Kosten[[#This Row],[Totaal kosten]],"")</f>
        <v/>
      </c>
      <c r="BI158" s="158" t="str">
        <f>IF(Tbl.Kosten[[#This Row],[Pnr.]]=BI$7,Tbl.Kosten[[#This Row],[Totaal kosten]],"")</f>
        <v/>
      </c>
      <c r="BJ158" s="158" t="str">
        <f>IF(Tbl.Kosten[[#This Row],[Pnr.]]=BJ$7,Tbl.Kosten[[#This Row],[Totaal kosten]],"")</f>
        <v/>
      </c>
      <c r="BK158" s="158" t="str">
        <f>IF(Tbl.Kosten[[#This Row],[Pnr.]]=BK$7,Tbl.Kosten[[#This Row],[Totaal kosten]],"")</f>
        <v/>
      </c>
      <c r="BL158" s="158" t="str">
        <f>IF(Tbl.Kosten[[#This Row],[Pnr.]]=BL$7,Tbl.Kosten[[#This Row],[Totaal kosten]],"")</f>
        <v/>
      </c>
      <c r="BM158" s="158" t="str">
        <f>IF(Tbl.Kosten[[#This Row],[Pnr.]]=BM$7,Tbl.Kosten[[#This Row],[Totaal kosten]],"")</f>
        <v/>
      </c>
      <c r="BN158" s="158" t="str">
        <f>IF(Tbl.Kosten[[#This Row],[Pnr.]]=BN$7,Tbl.Kosten[[#This Row],[Totaal kosten]],"")</f>
        <v/>
      </c>
      <c r="BO158" s="158" t="str">
        <f>IF(Tbl.Kosten[[#This Row],[Pnr.]]=BO$7,Tbl.Kosten[[#This Row],[Totaal kosten]],"")</f>
        <v/>
      </c>
      <c r="BP158" s="158" t="str">
        <f>IF(Tbl.Kosten[[#This Row],[Pnr.]]=BP$7,Tbl.Kosten[[#This Row],[Totaal kosten]],"")</f>
        <v/>
      </c>
      <c r="BQ158" s="158" t="str">
        <f>IF(Tbl.Kosten[[#This Row],[Pnr.]]=BQ$7,Tbl.Kosten[[#This Row],[Totaal kosten]],"")</f>
        <v/>
      </c>
      <c r="BR158" s="158" t="str">
        <f>IF(Tbl.Kosten[[#This Row],[Pnr.]]=BR$7,Tbl.Kosten[[#This Row],[Totaal kosten]],"")</f>
        <v/>
      </c>
      <c r="BS158" s="158" t="str">
        <f>IF(Tbl.Kosten[[#This Row],[Pnr.]]=BS$7,Tbl.Kosten[[#This Row],[Totaal kosten]],"")</f>
        <v/>
      </c>
      <c r="BT158" s="158" t="str">
        <f>IF(Tbl.Kosten[[#This Row],[Pnr.]]=BT$7,Tbl.Kosten[[#This Row],[Totaal kosten]],"")</f>
        <v/>
      </c>
      <c r="BU158" s="158" t="str">
        <f>IF(Tbl.Kosten[[#This Row],[Pnr.]]=BU$7,Tbl.Kosten[[#This Row],[Totaal kosten]],"")</f>
        <v/>
      </c>
      <c r="BV158" s="158" t="str">
        <f>IF(Tbl.Kosten[[#This Row],[Pnr.]]=BV$7,Tbl.Kosten[[#This Row],[Totaal kosten]],"")</f>
        <v/>
      </c>
      <c r="BW158" s="158" t="str">
        <f>IF(Tbl.Kosten[[#This Row],[Pnr.]]=BW$7,Tbl.Kosten[[#This Row],[Totaal kosten]],"")</f>
        <v/>
      </c>
      <c r="BX158" s="158" t="str">
        <f>IFERROR(_xlfn.XLOOKUP(Tbl.Kosten[[#This Row],[Werkpakketcode]],Tbl.Werkpakketten[Werkpakketcode],Tbl.Werkpakketten[WPnr.],"",0,1),"")</f>
        <v/>
      </c>
      <c r="BY158" s="158" t="str">
        <f>IF(Tbl.Kosten[[#This Row],[WPnr.]]=BY$7,Tbl.Kosten[[#This Row],[Totaal kosten]],"")</f>
        <v/>
      </c>
      <c r="BZ158" s="158" t="str">
        <f>IF(Tbl.Kosten[[#This Row],[WPnr.]]=BZ$7,Tbl.Kosten[[#This Row],[Totaal kosten]],"")</f>
        <v/>
      </c>
      <c r="CA158" s="158" t="str">
        <f>IF(Tbl.Kosten[[#This Row],[WPnr.]]=CA$7,Tbl.Kosten[[#This Row],[Totaal kosten]],"")</f>
        <v/>
      </c>
      <c r="CB158" s="158" t="str">
        <f>IF(Tbl.Kosten[[#This Row],[WPnr.]]=CB$7,Tbl.Kosten[[#This Row],[Totaal kosten]],"")</f>
        <v/>
      </c>
      <c r="CC158" s="158" t="str">
        <f>IF(Tbl.Kosten[[#This Row],[WPnr.]]=CC$7,Tbl.Kosten[[#This Row],[Totaal kosten]],"")</f>
        <v/>
      </c>
      <c r="CD158" s="158" t="str">
        <f>IF(Tbl.Kosten[[#This Row],[WPnr.]]=CD$7,Tbl.Kosten[[#This Row],[Totaal kosten]],"")</f>
        <v/>
      </c>
      <c r="CE158" s="158" t="str">
        <f>IF(Tbl.Kosten[[#This Row],[WPnr.]]=CE$7,Tbl.Kosten[[#This Row],[Totaal kosten]],"")</f>
        <v/>
      </c>
      <c r="CF158" s="158" t="str">
        <f>IF(Tbl.Kosten[[#This Row],[WPnr.]]=CF$7,Tbl.Kosten[[#This Row],[Totaal kosten]],"")</f>
        <v/>
      </c>
      <c r="CG158" s="158" t="str">
        <f>IF(Tbl.Kosten[[#This Row],[WPnr.]]=CG$7,Tbl.Kosten[[#This Row],[Totaal kosten]],"")</f>
        <v/>
      </c>
      <c r="CH158" s="158" t="str">
        <f>IF(Tbl.Kosten[[#This Row],[WPnr.]]=CH$7,Tbl.Kosten[[#This Row],[Totaal kosten]],"")</f>
        <v/>
      </c>
      <c r="CI158" s="158" t="str">
        <f>IF(Tbl.Kosten[[#This Row],[WPnr.]]=CI$7,Tbl.Kosten[[#This Row],[Totaal kosten]],"")</f>
        <v/>
      </c>
      <c r="CJ158" s="158" t="str">
        <f>IF(Tbl.Kosten[[#This Row],[WPnr.]]=CJ$7,Tbl.Kosten[[#This Row],[Totaal kosten]],"")</f>
        <v/>
      </c>
      <c r="CK158" s="158" t="str">
        <f>IF(Tbl.Kosten[[#This Row],[WPnr.]]=CK$7,Tbl.Kosten[[#This Row],[Totaal kosten]],"")</f>
        <v/>
      </c>
      <c r="CL158" s="158" t="str">
        <f>IF(Tbl.Kosten[[#This Row],[WPnr.]]=CL$7,Tbl.Kosten[[#This Row],[Totaal kosten]],"")</f>
        <v/>
      </c>
      <c r="CM158" s="158" t="str">
        <f>IF(Tbl.Kosten[[#This Row],[WPnr.]]=CM$7,Tbl.Kosten[[#This Row],[Totaal kosten]],"")</f>
        <v/>
      </c>
      <c r="CN158" s="158" t="str">
        <f>IF(Tbl.Kosten[[#This Row],[WPnr.]]=CN$7,Tbl.Kosten[[#This Row],[Totaal kosten]],"")</f>
        <v/>
      </c>
      <c r="CO158" s="158" t="str">
        <f>IF(Tbl.Kosten[[#This Row],[WPnr.]]=CO$7,Tbl.Kosten[[#This Row],[Totaal kosten]],"")</f>
        <v/>
      </c>
      <c r="CP158" s="158" t="str">
        <f>IF(Tbl.Kosten[[#This Row],[WPnr.]]=CP$7,Tbl.Kosten[[#This Row],[Totaal kosten]],"")</f>
        <v/>
      </c>
      <c r="CQ158" s="158" t="str">
        <f>IF(Tbl.Kosten[[#This Row],[WPnr.]]=CQ$7,Tbl.Kosten[[#This Row],[Totaal kosten]],"")</f>
        <v/>
      </c>
      <c r="CR158" s="158" t="str">
        <f>IF(Tbl.Kosten[[#This Row],[WPnr.]]=CR$7,Tbl.Kosten[[#This Row],[Totaal kosten]],"")</f>
        <v/>
      </c>
      <c r="CS158" s="158" t="str">
        <f>IF(Tbl.Kosten[[#This Row],[WPnr.]]=CS$7,Tbl.Kosten[[#This Row],[Totaal kosten]],"")</f>
        <v/>
      </c>
      <c r="CT158" s="158" t="str">
        <f>IF(Tbl.Kosten[[#This Row],[WPnr.]]=CT$7,Tbl.Kosten[[#This Row],[Totaal kosten]],"")</f>
        <v/>
      </c>
      <c r="CU158" s="158" t="str">
        <f>IF(Tbl.Kosten[[#This Row],[WPnr.]]=CU$7,Tbl.Kosten[[#This Row],[Totaal kosten]],"")</f>
        <v/>
      </c>
      <c r="CV158" s="158" t="str">
        <f>IF(Tbl.Kosten[[#This Row],[WPnr.]]=CV$7,Tbl.Kosten[[#This Row],[Totaal kosten]],"")</f>
        <v/>
      </c>
      <c r="CW158" s="158" t="str">
        <f>IF(Tbl.Kosten[[#This Row],[WPnr.]]=CW$7,Tbl.Kosten[[#This Row],[Totaal kosten]],"")</f>
        <v/>
      </c>
      <c r="CX158" s="158" t="str">
        <f>IF(Tbl.Kosten[[#This Row],[WPnr.]]=CX$7,Tbl.Kosten[[#This Row],[Totaal kosten]],"")</f>
        <v/>
      </c>
      <c r="CY158" s="158" t="str">
        <f>IF(Tbl.Kosten[[#This Row],[WPnr.]]=CY$7,Tbl.Kosten[[#This Row],[Totaal kosten]],"")</f>
        <v/>
      </c>
      <c r="CZ158" s="158" t="str">
        <f>IF(Tbl.Kosten[[#This Row],[WPnr.]]=CZ$7,Tbl.Kosten[[#This Row],[Totaal kosten]],"")</f>
        <v/>
      </c>
      <c r="DA158" s="158" t="str">
        <f>IF(Tbl.Kosten[[#This Row],[WPnr.]]=DA$7,Tbl.Kosten[[#This Row],[Totaal kosten]],"")</f>
        <v/>
      </c>
      <c r="DB158" s="158" t="str">
        <f>IF(Tbl.Kosten[[#This Row],[WPnr.]]=DB$7,Tbl.Kosten[[#This Row],[Totaal kosten]],"")</f>
        <v/>
      </c>
      <c r="DC158" s="158" t="str">
        <f>IF(Tbl.Kosten[[#This Row],[WPnr.]]=DC$7,Tbl.Kosten[[#This Row],[Totaal kosten]],"")</f>
        <v/>
      </c>
      <c r="DD158" s="158" t="str">
        <f>IF(Tbl.Kosten[[#This Row],[WPnr.]]=DD$7,Tbl.Kosten[[#This Row],[Totaal kosten]],"")</f>
        <v/>
      </c>
      <c r="DE158" s="158" t="str">
        <f>IF(Tbl.Kosten[[#This Row],[WPnr.]]=DE$7,Tbl.Kosten[[#This Row],[Totaal kosten]],"")</f>
        <v/>
      </c>
      <c r="DF158" s="158" t="str">
        <f>IF(Tbl.Kosten[[#This Row],[WPnr.]]=DF$7,Tbl.Kosten[[#This Row],[Totaal kosten]],"")</f>
        <v/>
      </c>
      <c r="DG158" s="158" t="str">
        <f>IF(Tbl.Kosten[[#This Row],[WPnr.]]=DG$7,Tbl.Kosten[[#This Row],[Totaal kosten]],"")</f>
        <v/>
      </c>
      <c r="DH158" s="158" t="str">
        <f>IF(Tbl.Kosten[[#This Row],[WPnr.]]=DH$7,Tbl.Kosten[[#This Row],[Totaal kosten]],"")</f>
        <v/>
      </c>
      <c r="DI158" s="158" t="str">
        <f>IF(Tbl.Kosten[[#This Row],[WPnr.]]=DI$7,Tbl.Kosten[[#This Row],[Totaal kosten]],"")</f>
        <v/>
      </c>
      <c r="DJ158" s="158" t="str">
        <f>IF(Tbl.Kosten[[#This Row],[WPnr.]]=DJ$7,Tbl.Kosten[[#This Row],[Totaal kosten]],"")</f>
        <v/>
      </c>
      <c r="DK158" s="158" t="str">
        <f>IF(Tbl.Kosten[[#This Row],[WPnr.]]=DK$7,Tbl.Kosten[[#This Row],[Totaal kosten]],"")</f>
        <v/>
      </c>
      <c r="DL158" s="158" t="str">
        <f>IF(Tbl.Kosten[[#This Row],[WPnr.]]=DL$7,Tbl.Kosten[[#This Row],[Totaal kosten]],"")</f>
        <v/>
      </c>
      <c r="DM158" s="158" t="str">
        <f>IF(Tbl.Kosten[[#This Row],[WPnr.]]=DM$7,Tbl.Kosten[[#This Row],[Totaal kosten]],"")</f>
        <v/>
      </c>
      <c r="DN158" s="158" t="str">
        <f>IF(Tbl.Kosten[[#This Row],[WPnr.]]=DN$7,Tbl.Kosten[[#This Row],[Totaal kosten]],"")</f>
        <v/>
      </c>
      <c r="DO158" s="158" t="str">
        <f>IF(Tbl.Kosten[[#This Row],[WPnr.]]=DO$7,Tbl.Kosten[[#This Row],[Totaal kosten]],"")</f>
        <v/>
      </c>
      <c r="DP158" s="158" t="str">
        <f>IF(Tbl.Kosten[[#This Row],[WPnr.]]=DP$7,Tbl.Kosten[[#This Row],[Totaal kosten]],"")</f>
        <v/>
      </c>
      <c r="DQ158" s="158" t="str">
        <f>IF(Tbl.Kosten[[#This Row],[WPnr.]]=DQ$7,Tbl.Kosten[[#This Row],[Totaal kosten]],"")</f>
        <v/>
      </c>
      <c r="DR158" s="158" t="str">
        <f>IF(Tbl.Kosten[[#This Row],[WPnr.]]=DR$7,Tbl.Kosten[[#This Row],[Totaal kosten]],"")</f>
        <v/>
      </c>
      <c r="DS158" s="158" t="str">
        <f>IF(Tbl.Kosten[[#This Row],[WPnr.]]=DS$7,Tbl.Kosten[[#This Row],[Totaal kosten]],"")</f>
        <v/>
      </c>
      <c r="DT158" s="158" t="str">
        <f>IF(Tbl.Kosten[[#This Row],[WPnr.]]=DT$7,Tbl.Kosten[[#This Row],[Totaal kosten]],"")</f>
        <v/>
      </c>
      <c r="DU158" s="158" t="str">
        <f>IF(Tbl.Kosten[[#This Row],[WPnr.]]=DU$7,Tbl.Kosten[[#This Row],[Totaal kosten]],"")</f>
        <v/>
      </c>
      <c r="DV158" s="158" t="str">
        <f>IF(Tbl.Kosten[[#This Row],[WPnr.]]=DV$7,Tbl.Kosten[[#This Row],[Totaal kosten]],"")</f>
        <v/>
      </c>
      <c r="DW158" s="160" t="str">
        <f>IFERROR(_xlfn.XLOOKUP(Tbl.Kosten[[#This Row],[Kostensoort]],Tbl.Kostensoorten[Kostensoorten],Tbl.Kostensoorten[KSnr.],"",0,1),"")</f>
        <v/>
      </c>
      <c r="DX158" s="160" t="str">
        <f>IF(Tbl.Kosten[[#This Row],[KSnr.]]=DX$7,Tbl.Kosten[[#This Row],[Totaal kosten]],"")</f>
        <v/>
      </c>
      <c r="DY158" s="160" t="str">
        <f>IF(Tbl.Kosten[[#This Row],[KSnr.]]=DY$7,Tbl.Kosten[[#This Row],[Totaal kosten]],"")</f>
        <v/>
      </c>
      <c r="DZ158" s="160" t="str">
        <f>IF(Tbl.Kosten[[#This Row],[KSnr.]]=DZ$7,Tbl.Kosten[[#This Row],[Totaal kosten]],"")</f>
        <v/>
      </c>
      <c r="EA158" s="160" t="str">
        <f>IF(Tbl.Kosten[[#This Row],[KSnr.]]=EA$7,Tbl.Kosten[[#This Row],[Totaal kosten]],"")</f>
        <v/>
      </c>
      <c r="EB158" s="160" t="str">
        <f>IF(Tbl.Kosten[[#This Row],[KSnr.]]=EB$7,Tbl.Kosten[[#This Row],[Totaal kosten]],"")</f>
        <v/>
      </c>
      <c r="EC158" s="160" t="str">
        <f>IF(Tbl.Kosten[[#This Row],[KSnr.]]=EC$7,Tbl.Kosten[[#This Row],[Totaal kosten]],"")</f>
        <v/>
      </c>
      <c r="ED158" s="160" t="str">
        <f>IF(Tbl.Kosten[[#This Row],[KSnr.]]=ED$7,Tbl.Kosten[[#This Row],[Totaal kosten]],"")</f>
        <v/>
      </c>
      <c r="EE158" s="160" t="str">
        <f>IF(Tbl.Kosten[[#This Row],[KSnr.]]=EE$7,Tbl.Kosten[[#This Row],[Totaal kosten]],"")</f>
        <v/>
      </c>
      <c r="EF158" s="160" t="str">
        <f>IF(Tbl.Kosten[[#This Row],[KSnr.]]=EF$7,Tbl.Kosten[[#This Row],[Totaal kosten]],"")</f>
        <v/>
      </c>
      <c r="EG158" s="160" t="str">
        <f>IF(Tbl.Kosten[[#This Row],[KSnr.]]=EG$7,Tbl.Kosten[[#This Row],[Totaal kosten]],"")</f>
        <v/>
      </c>
      <c r="EH158" s="160" t="str">
        <f>IF(Tbl.Kosten[[#This Row],[KSnr.]]=EH$7,Tbl.Kosten[[#This Row],[Totaal kosten]],"")</f>
        <v/>
      </c>
      <c r="EI158" s="160" t="str">
        <f>IF(Tbl.Kosten[[#This Row],[KSnr.]]=EI$7,Tbl.Kosten[[#This Row],[Totaal kosten]],"")</f>
        <v/>
      </c>
      <c r="EJ158" s="160" t="str">
        <f>IF(Tbl.Kosten[[#This Row],[KSnr.]]=EJ$7,Tbl.Kosten[[#This Row],[Totaal kosten]],"")</f>
        <v/>
      </c>
      <c r="EK158" s="160" t="str">
        <f>IF(Tbl.Kosten[[#This Row],[KSnr.]]=EK$7,Tbl.Kosten[[#This Row],[Totaal kosten]],"")</f>
        <v/>
      </c>
      <c r="EL158" s="160" t="str">
        <f>IF(Tbl.Kosten[[#This Row],[KSnr.]]=EL$7,Tbl.Kosten[[#This Row],[Totaal kosten]],"")</f>
        <v/>
      </c>
      <c r="EM158" s="160" t="str">
        <f>IF(Tbl.Kosten[[#This Row],[KSnr.]]=EM$7,Tbl.Kosten[[#This Row],[Totaal kosten]],"")</f>
        <v/>
      </c>
      <c r="EN158" s="160" t="str">
        <f>IF(Tbl.Kosten[[#This Row],[KSnr.]]=EN$7,Tbl.Kosten[[#This Row],[Totaal kosten]],"")</f>
        <v/>
      </c>
      <c r="EO158" s="160" t="str">
        <f>IF(Tbl.Kosten[[#This Row],[KSnr.]]=EO$7,Tbl.Kosten[[#This Row],[Totaal kosten]],"")</f>
        <v/>
      </c>
      <c r="EP158" s="160" t="str">
        <f>IF(Tbl.Kosten[[#This Row],[KSnr.]]=EP$7,Tbl.Kosten[[#This Row],[Totaal kosten]],"")</f>
        <v/>
      </c>
      <c r="EQ158" s="160" t="str">
        <f>IF(Tbl.Kosten[[#This Row],[KSnr.]]=EQ$7,Tbl.Kosten[[#This Row],[Totaal kosten]],"")</f>
        <v/>
      </c>
      <c r="ER158" s="154" t="str">
        <f>IFERROR(_xlfn.XLOOKUP(Tbl.Kosten[[#This Row],[Subsidieactiviteit]],Tbl.Subsidiehoogte[Subsidieactiviteit],Tbl.Subsidiehoogte[SAnr.],"",0,1),"")</f>
        <v/>
      </c>
      <c r="ES158" s="160" t="str">
        <f>IF(Tbl.Kosten[[#This Row],[Sanr.]]=ES$7,Tbl.Kosten[[#This Row],[Totaal kosten]],"")</f>
        <v/>
      </c>
      <c r="ET158" s="160" t="str">
        <f>IF(Tbl.Kosten[[#This Row],[Sanr.]]=ET$7,Tbl.Kosten[[#This Row],[Totaal kosten]],"")</f>
        <v/>
      </c>
      <c r="EU158" s="160" t="str">
        <f>IF(Tbl.Kosten[[#This Row],[Sanr.]]=EU$7,Tbl.Kosten[[#This Row],[Totaal kosten]],"")</f>
        <v/>
      </c>
      <c r="EV158" s="160" t="str">
        <f>IF(Tbl.Kosten[[#This Row],[Sanr.]]=EV$7,Tbl.Kosten[[#This Row],[Totaal kosten]],"")</f>
        <v/>
      </c>
      <c r="EW158" s="160" t="str">
        <f>IF(Tbl.Kosten[[#This Row],[Sanr.]]=EW$7,Tbl.Kosten[[#This Row],[Totaal kosten]],"")</f>
        <v/>
      </c>
      <c r="EX158" s="160" t="str">
        <f>IF(Tbl.Kosten[[#This Row],[Sanr.]]=EX$7,Tbl.Kosten[[#This Row],[Totaal kosten]],"")</f>
        <v/>
      </c>
      <c r="EY158" s="160" t="str">
        <f>IF(Tbl.Kosten[[#This Row],[Sanr.]]=EY$7,Tbl.Kosten[[#This Row],[Totaal kosten]],"")</f>
        <v/>
      </c>
      <c r="EZ158" s="160" t="str">
        <f>IF(Tbl.Kosten[[#This Row],[Sanr.]]=EZ$7,Tbl.Kosten[[#This Row],[Totaal kosten]],"")</f>
        <v/>
      </c>
      <c r="FA158" s="160" t="str">
        <f>IF(Tbl.Kosten[[#This Row],[Sanr.]]=FA$7,Tbl.Kosten[[#This Row],[Totaal kosten]],"")</f>
        <v/>
      </c>
      <c r="FB158" s="160" t="str">
        <f>IF(Tbl.Kosten[[#This Row],[Sanr.]]=FB$7,Tbl.Kosten[[#This Row],[Totaal kosten]],"")</f>
        <v/>
      </c>
      <c r="FC158" s="160" t="str">
        <f>IF(Tbl.Kosten[[#This Row],[Sanr.]]=FC$7,Tbl.Kosten[[#This Row],[Totaal kosten]],"")</f>
        <v/>
      </c>
      <c r="FD158" s="160" t="str">
        <f>IF(Tbl.Kosten[[#This Row],[Sanr.]]=FD$7,Tbl.Kosten[[#This Row],[Totaal kosten]],"")</f>
        <v/>
      </c>
      <c r="FE158" s="160" t="str">
        <f>IF(Tbl.Kosten[[#This Row],[Sanr.]]=FE$7,Tbl.Kosten[[#This Row],[Totaal kosten]],"")</f>
        <v/>
      </c>
      <c r="FF158" s="160" t="str">
        <f>IF(Tbl.Kosten[[#This Row],[Sanr.]]=FF$7,Tbl.Kosten[[#This Row],[Totaal kosten]],"")</f>
        <v/>
      </c>
      <c r="FG158" s="160" t="str">
        <f>IF(Tbl.Kosten[[#This Row],[Sanr.]]=FG$7,Tbl.Kosten[[#This Row],[Totaal kosten]],"")</f>
        <v/>
      </c>
      <c r="FH158" s="160" t="str">
        <f>IF(Tbl.Kosten[[#This Row],[Sanr.]]=FH$7,Tbl.Kosten[[#This Row],[Totaal kosten]],"")</f>
        <v/>
      </c>
      <c r="FI158" s="160" t="str">
        <f>IF(Tbl.Kosten[[#This Row],[Sanr.]]=FI$7,Tbl.Kosten[[#This Row],[Totaal kosten]],"")</f>
        <v/>
      </c>
      <c r="FJ158" s="160" t="str">
        <f>IF(Tbl.Kosten[[#This Row],[Sanr.]]=FJ$7,Tbl.Kosten[[#This Row],[Totaal kosten]],"")</f>
        <v/>
      </c>
      <c r="FK158" s="160" t="str">
        <f>IF(Tbl.Kosten[[#This Row],[Sanr.]]=FK$7,Tbl.Kosten[[#This Row],[Totaal kosten]],"")</f>
        <v/>
      </c>
      <c r="FL158" s="160" t="str">
        <f>IF(Tbl.Kosten[[#This Row],[Sanr.]]=FL$7,Tbl.Kosten[[#This Row],[Totaal kosten]],"")</f>
        <v/>
      </c>
      <c r="FM158" s="160" t="str">
        <f>IF(Tbl.Kosten[[#This Row],[Sanr.]]=FM$7,Tbl.Kosten[[#This Row],[Totaal kosten]],"")</f>
        <v/>
      </c>
      <c r="FN158" s="160" t="str">
        <f>IF(Tbl.Kosten[[#This Row],[Sanr.]]=FN$7,Tbl.Kosten[[#This Row],[Totaal kosten]],"")</f>
        <v/>
      </c>
      <c r="FO158" s="160" t="str">
        <f>IF(Tbl.Kosten[[#This Row],[Sanr.]]=FO$7,Tbl.Kosten[[#This Row],[Totaal kosten]],"")</f>
        <v/>
      </c>
      <c r="FP158" s="160" t="str">
        <f>IF(Tbl.Kosten[[#This Row],[Sanr.]]=FP$7,Tbl.Kosten[[#This Row],[Totaal kosten]],"")</f>
        <v/>
      </c>
      <c r="FQ158" s="160" t="str">
        <f>IF(Tbl.Kosten[[#This Row],[Sanr.]]=FQ$7,Tbl.Kosten[[#This Row],[Totaal kosten]],"")</f>
        <v/>
      </c>
      <c r="FR158" s="160" t="str">
        <f>IF(Tbl.Kosten[[#This Row],[Sanr.]]=FR$7,Tbl.Kosten[[#This Row],[Totaal kosten]],"")</f>
        <v/>
      </c>
      <c r="FS158" s="160" t="str">
        <f>IF(Tbl.Kosten[[#This Row],[Sanr.]]=FS$7,Tbl.Kosten[[#This Row],[Totaal kosten]],"")</f>
        <v/>
      </c>
      <c r="FT158" s="160" t="str">
        <f>IF(Tbl.Kosten[[#This Row],[Sanr.]]=FT$7,Tbl.Kosten[[#This Row],[Totaal kosten]],"")</f>
        <v/>
      </c>
      <c r="FU158" s="160" t="str">
        <f>IF(Tbl.Kosten[[#This Row],[Sanr.]]=FU$7,Tbl.Kosten[[#This Row],[Totaal kosten]],"")</f>
        <v/>
      </c>
      <c r="FV158" s="160" t="str">
        <f>IF(Tbl.Kosten[[#This Row],[Sanr.]]=FV$7,Tbl.Kosten[[#This Row],[Totaal kosten]],"")</f>
        <v/>
      </c>
      <c r="FW158" s="160" t="str">
        <f>IFERROR(_xlfn.XLOOKUP(Tbl.Kosten[[#This Row],[Activiteitencode]],Tbl.Activiteiten[Activiteitcode],Tbl.Activiteiten[Anr.],"",0,1),"")</f>
        <v/>
      </c>
      <c r="FX158" s="181" t="str">
        <f>_xlfn.CONCAT(Tbl.Kosten[[#This Row],[Pnr.]],Tbl.Kosten[[#This Row],[Sanr.]])</f>
        <v>P1</v>
      </c>
      <c r="FY158" s="160">
        <f>Tbl.Kosten[[#This Row],[Totaal kosten]]-Tbl.Kosten[[#This Row],[Subsidie]]</f>
        <v>0</v>
      </c>
      <c r="FZ158" s="160">
        <f>IF(Tbl.Kosten[[#This Row],[Pnr.]]=FZ$7,Tbl.Kosten[[#This Row],[Te financieren]],"")</f>
        <v>0</v>
      </c>
      <c r="GA158" s="160" t="str">
        <f>IF(Tbl.Kosten[[#This Row],[Pnr.]]=GA$7,Tbl.Kosten[[#This Row],[Te financieren]],"")</f>
        <v/>
      </c>
      <c r="GB158" s="160" t="str">
        <f>IF(Tbl.Kosten[[#This Row],[Pnr.]]=GB$7,Tbl.Kosten[[#This Row],[Te financieren]],"")</f>
        <v/>
      </c>
      <c r="GC158" s="160" t="str">
        <f>IF(Tbl.Kosten[[#This Row],[Pnr.]]=GC$7,Tbl.Kosten[[#This Row],[Te financieren]],"")</f>
        <v/>
      </c>
      <c r="GD158" s="160" t="str">
        <f>IF(Tbl.Kosten[[#This Row],[Pnr.]]=GD$7,Tbl.Kosten[[#This Row],[Te financieren]],"")</f>
        <v/>
      </c>
      <c r="GE158" s="160" t="str">
        <f>IF(Tbl.Kosten[[#This Row],[Pnr.]]=GE$7,Tbl.Kosten[[#This Row],[Te financieren]],"")</f>
        <v/>
      </c>
      <c r="GF158" s="160" t="str">
        <f>IF(Tbl.Kosten[[#This Row],[Pnr.]]=GF$7,Tbl.Kosten[[#This Row],[Te financieren]],"")</f>
        <v/>
      </c>
      <c r="GG158" s="160" t="str">
        <f>IF(Tbl.Kosten[[#This Row],[Pnr.]]=GG$7,Tbl.Kosten[[#This Row],[Te financieren]],"")</f>
        <v/>
      </c>
      <c r="GH158" s="160" t="str">
        <f>IF(Tbl.Kosten[[#This Row],[Pnr.]]=GH$7,Tbl.Kosten[[#This Row],[Te financieren]],"")</f>
        <v/>
      </c>
      <c r="GI158" s="160" t="str">
        <f>IF(Tbl.Kosten[[#This Row],[Pnr.]]=GI$7,Tbl.Kosten[[#This Row],[Te financieren]],"")</f>
        <v/>
      </c>
      <c r="GJ158" s="160" t="str">
        <f>IF(Tbl.Kosten[[#This Row],[Pnr.]]=GJ$7,Tbl.Kosten[[#This Row],[Te financieren]],"")</f>
        <v/>
      </c>
      <c r="GK158" s="160" t="str">
        <f>IF(Tbl.Kosten[[#This Row],[Pnr.]]=GK$7,Tbl.Kosten[[#This Row],[Te financieren]],"")</f>
        <v/>
      </c>
      <c r="GL158" s="160" t="str">
        <f>IF(Tbl.Kosten[[#This Row],[Pnr.]]=GL$7,Tbl.Kosten[[#This Row],[Te financieren]],"")</f>
        <v/>
      </c>
      <c r="GM158" s="160" t="str">
        <f>IF(Tbl.Kosten[[#This Row],[Pnr.]]=GM$7,Tbl.Kosten[[#This Row],[Te financieren]],"")</f>
        <v/>
      </c>
      <c r="GN158" s="160" t="str">
        <f>IF(Tbl.Kosten[[#This Row],[Pnr.]]=GN$7,Tbl.Kosten[[#This Row],[Te financieren]],"")</f>
        <v/>
      </c>
      <c r="GO158" s="160" t="str">
        <f>IF(Tbl.Kosten[[#This Row],[Pnr.]]=GO$7,Tbl.Kosten[[#This Row],[Te financieren]],"")</f>
        <v/>
      </c>
      <c r="GP158" s="160" t="str">
        <f>IF(Tbl.Kosten[[#This Row],[Pnr.]]=GP$7,Tbl.Kosten[[#This Row],[Te financieren]],"")</f>
        <v/>
      </c>
      <c r="GQ158" s="160" t="str">
        <f>IF(Tbl.Kosten[[#This Row],[Pnr.]]=GQ$7,Tbl.Kosten[[#This Row],[Te financieren]],"")</f>
        <v/>
      </c>
      <c r="GR158" s="160" t="str">
        <f>IF(Tbl.Kosten[[#This Row],[Pnr.]]=GR$7,Tbl.Kosten[[#This Row],[Te financieren]],"")</f>
        <v/>
      </c>
      <c r="GS158" s="160" t="str">
        <f>IF(Tbl.Kosten[[#This Row],[Pnr.]]=GS$7,Tbl.Kosten[[#This Row],[Te financieren]],"")</f>
        <v/>
      </c>
      <c r="GT158" s="160" t="str">
        <f>IF(Tbl.Kosten[[#This Row],[Pnr.]]=GT$7,Tbl.Kosten[[#This Row],[Te financieren]],"")</f>
        <v/>
      </c>
      <c r="GU158" s="160" t="str">
        <f>IF(Tbl.Kosten[[#This Row],[Pnr.]]=GU$7,Tbl.Kosten[[#This Row],[Te financieren]],"")</f>
        <v/>
      </c>
      <c r="GV158" s="160" t="str">
        <f>IF(Tbl.Kosten[[#This Row],[Pnr.]]=GV$7,Tbl.Kosten[[#This Row],[Te financieren]],"")</f>
        <v/>
      </c>
      <c r="GW158" s="160" t="str">
        <f>IF(Tbl.Kosten[[#This Row],[Pnr.]]=GW$7,Tbl.Kosten[[#This Row],[Te financieren]],"")</f>
        <v/>
      </c>
      <c r="GX158" s="160" t="str">
        <f>IF(Tbl.Kosten[[#This Row],[Pnr.]]=GX$7,Tbl.Kosten[[#This Row],[Te financieren]],"")</f>
        <v/>
      </c>
      <c r="GY158" s="160" t="str">
        <f>IF(Tbl.Kosten[[#This Row],[Pnr.]]=GY$7,Tbl.Kosten[[#This Row],[Te financieren]],"")</f>
        <v/>
      </c>
      <c r="GZ158" s="160" t="str">
        <f>IF(Tbl.Kosten[[#This Row],[Pnr.]]=GZ$7,Tbl.Kosten[[#This Row],[Te financieren]],"")</f>
        <v/>
      </c>
      <c r="HA158" s="160" t="str">
        <f>IF(Tbl.Kosten[[#This Row],[Pnr.]]=HA$7,Tbl.Kosten[[#This Row],[Te financieren]],"")</f>
        <v/>
      </c>
      <c r="HB158" s="160" t="str">
        <f>IF(Tbl.Kosten[[#This Row],[Pnr.]]=HB$7,Tbl.Kosten[[#This Row],[Te financieren]],"")</f>
        <v/>
      </c>
      <c r="HC158" s="160" t="str">
        <f>IF(Tbl.Kosten[[#This Row],[Pnr.]]=HC$7,Tbl.Kosten[[#This Row],[Te financieren]],"")</f>
        <v/>
      </c>
      <c r="HD158" s="160" t="str">
        <f>IF(Tbl.Kosten[[#This Row],[Pnr.]]=HD$7,Tbl.Kosten[[#This Row],[Te financieren]],"")</f>
        <v/>
      </c>
      <c r="HE158" s="160" t="str">
        <f>IF(Tbl.Kosten[[#This Row],[Pnr.]]=HE$7,Tbl.Kosten[[#This Row],[Te financieren]],"")</f>
        <v/>
      </c>
      <c r="HF158" s="160" t="str">
        <f>IF(Tbl.Kosten[[#This Row],[Pnr.]]=HF$7,Tbl.Kosten[[#This Row],[Te financieren]],"")</f>
        <v/>
      </c>
      <c r="HG158" s="160" t="str">
        <f>IF(Tbl.Kosten[[#This Row],[Pnr.]]=HG$7,Tbl.Kosten[[#This Row],[Te financieren]],"")</f>
        <v/>
      </c>
      <c r="HH158" s="160" t="str">
        <f>IF(Tbl.Kosten[[#This Row],[Pnr.]]=HH$7,Tbl.Kosten[[#This Row],[Te financieren]],"")</f>
        <v/>
      </c>
      <c r="HI158" s="160" t="str">
        <f>IF(Tbl.Kosten[[#This Row],[Pnr.]]=HI$7,Tbl.Kosten[[#This Row],[Te financieren]],"")</f>
        <v/>
      </c>
      <c r="HJ158" s="160" t="str">
        <f>IF(Tbl.Kosten[[#This Row],[Pnr.]]=HJ$7,Tbl.Kosten[[#This Row],[Te financieren]],"")</f>
        <v/>
      </c>
      <c r="HK158" s="160" t="str">
        <f>IF(Tbl.Kosten[[#This Row],[Pnr.]]=HK$7,Tbl.Kosten[[#This Row],[Te financieren]],"")</f>
        <v/>
      </c>
      <c r="HL158" s="160" t="str">
        <f>IF(Tbl.Kosten[[#This Row],[Pnr.]]=HL$7,Tbl.Kosten[[#This Row],[Te financieren]],"")</f>
        <v/>
      </c>
      <c r="HM158" s="160" t="str">
        <f>IF(Tbl.Kosten[[#This Row],[Pnr.]]=HM$7,Tbl.Kosten[[#This Row],[Te financieren]],"")</f>
        <v/>
      </c>
      <c r="HN158" s="160" t="str">
        <f>IF(Tbl.Kosten[[#This Row],[Pnr.]]=HN$7,Tbl.Kosten[[#This Row],[Te financieren]],"")</f>
        <v/>
      </c>
      <c r="HO158" s="160" t="str">
        <f>IF(Tbl.Kosten[[#This Row],[Pnr.]]=HO$7,Tbl.Kosten[[#This Row],[Te financieren]],"")</f>
        <v/>
      </c>
      <c r="HP158" s="160" t="str">
        <f>IF(Tbl.Kosten[[#This Row],[Pnr.]]=HP$7,Tbl.Kosten[[#This Row],[Te financieren]],"")</f>
        <v/>
      </c>
      <c r="HQ158" s="160" t="str">
        <f>IF(Tbl.Kosten[[#This Row],[Pnr.]]=HQ$7,Tbl.Kosten[[#This Row],[Te financieren]],"")</f>
        <v/>
      </c>
      <c r="HR158" s="160" t="str">
        <f>IF(Tbl.Kosten[[#This Row],[Pnr.]]=HR$7,Tbl.Kosten[[#This Row],[Te financieren]],"")</f>
        <v/>
      </c>
      <c r="HS158" s="160" t="str">
        <f>IF(Tbl.Kosten[[#This Row],[Pnr.]]=HS$7,Tbl.Kosten[[#This Row],[Te financieren]],"")</f>
        <v/>
      </c>
      <c r="HT158" s="160" t="str">
        <f>IF(Tbl.Kosten[[#This Row],[Pnr.]]=HT$7,Tbl.Kosten[[#This Row],[Te financieren]],"")</f>
        <v/>
      </c>
      <c r="HU158" s="160" t="str">
        <f>IF(Tbl.Kosten[[#This Row],[Pnr.]]=HU$7,Tbl.Kosten[[#This Row],[Te financieren]],"")</f>
        <v/>
      </c>
      <c r="HV158" s="160" t="str">
        <f>IF(Tbl.Kosten[[#This Row],[Pnr.]]=HV$7,Tbl.Kosten[[#This Row],[Te financieren]],"")</f>
        <v/>
      </c>
      <c r="HW158" s="160" t="str">
        <f>IF(Tbl.Kosten[[#This Row],[Pnr.]]=HW$7,Tbl.Kosten[[#This Row],[Te financieren]],"")</f>
        <v/>
      </c>
    </row>
    <row r="159" spans="2:231" x14ac:dyDescent="0.3">
      <c r="B159" s="144"/>
      <c r="C159" s="147"/>
      <c r="D159" s="146"/>
      <c r="E159" s="147"/>
      <c r="F159" s="145"/>
      <c r="G159" s="11" t="str">
        <f>IF(Tbl.Kosten[[#This Row],[Medewerker e/o 
functie]]&lt;&gt;"",_xlfn.XLOOKUP(Tbl.Kosten[[#This Row],[Medewerker e/o 
functie]],Tbl.Uurtarief[Medewerker en/of functie],Tbl.Uurtarief[Uurtarief],"",0,1),"")</f>
        <v/>
      </c>
      <c r="H159" s="121">
        <f>IFERROR(Tbl.Kosten[[#This Row],[Uren]]*Tbl.Kosten[[#This Row],[Uurtarief]],0)</f>
        <v>0</v>
      </c>
      <c r="I159" s="119" t="str">
        <f>IF(Tbl.Kosten[[#This Row],[Subtotaal uren]]&lt;&gt;0,_xlfn.XLOOKUP(Tbl.Kosten[[#This Row],[Medewerker e/o 
functie]],Tbl.Uurtarief[Medewerker en/of functie],Tbl.Uurtarief[Kostensoort arbeid],"",0,1),"")</f>
        <v/>
      </c>
      <c r="J159" s="147"/>
      <c r="K159" s="145"/>
      <c r="L159" s="149" t="str">
        <f>IF(Tbl.Kosten[[#This Row],[Activum]]&lt;&gt;"",_xlfn.XLOOKUP(Tbl.Kosten[[#This Row],[Activum]],Tbl.Afschrijvingskosten[Activum],Tbl.Afschrijvingskosten[Tarief per afschrijvings-eenheid],"",0,1),"")</f>
        <v/>
      </c>
      <c r="M159" s="122">
        <f>IFERROR(Tbl.Kosten[[#This Row],[Een-
heden]]*Tbl.Kosten[[#This Row],[Afschrijvings-
tarief]],0)</f>
        <v>0</v>
      </c>
      <c r="N159" s="122" t="str">
        <f>IF(Tbl.Kosten[[#This Row],[Subtotaal afschrijving]]&lt;&gt;0,Lijsten!A157,"")</f>
        <v/>
      </c>
      <c r="O159" s="150"/>
      <c r="P159" s="145"/>
      <c r="Q159" s="148"/>
      <c r="R159" s="122">
        <f>IFERROR(Tbl.Kosten[[#This Row],[Aantal]]*Tbl.Kosten[[#This Row],[Tarief]],0)</f>
        <v>0</v>
      </c>
      <c r="S159" s="8">
        <f>IFERROR(Tbl.Kosten[[#This Row],[Subtotaal overige kosten]]+Tbl.Kosten[[#This Row],[Subtotaal uren]]+Tbl.Kosten[[#This Row],[Subtotaal afschrijving]],0)</f>
        <v>0</v>
      </c>
      <c r="T159" s="8">
        <f>IFERROR(Tbl.Kosten[[#This Row],[Totaal kosten]]*Tbl.Kosten[[#This Row],[Subsidie%]],0)</f>
        <v>0</v>
      </c>
      <c r="U159" s="4" t="str" cm="1">
        <f t="array" ref="U159">IFERROR(_xlfn.IFS(Tbl.Kosten[[#This Row],[Subtotaal uren]]&lt;&gt;0,Tbl.Kosten[[#This Row],[Kostensoort arbeid]],Tbl.Kosten[[#This Row],[Subtotaal afschrijving]]&lt;&gt;0,Tbl.Kosten[[#This Row],[Kostensoort afschrijving]],Tbl.Kosten[[#This Row],[Subtotaal overige kosten]]&lt;&gt;0,Tbl.Kosten[[#This Row],[Kostensoort overig]]),"")</f>
        <v/>
      </c>
      <c r="V159" s="4" t="str">
        <f>IFERROR(_xlfn.XLOOKUP(Tbl.Kosten[[#This Row],[Activiteitencode]],Tbl.Activiteiten[Activiteitcode],Tbl.Activiteiten[Werkpakketcode],"",0,1),"")</f>
        <v/>
      </c>
      <c r="W159" s="4" t="str">
        <f>IFERROR(_xlfn.XLOOKUP(Tbl.Kosten[[#This Row],[Werkpakketcode]],Tbl.Werkpakketten[Werkpakketcode],Tbl.Werkpakketten[Subsidiabele activiteit],"",0,1),"")</f>
        <v/>
      </c>
      <c r="X159" s="12">
        <f>IFERROR(_xlfn.XLOOKUP(Tbl.Kosten[[#This Row],[Sanr.]],Tbl.Subsidiehoogte[SAnr.],Tbl.Subsidiehoogte[Sub. Percentage],0,0,1),0)</f>
        <v>0</v>
      </c>
      <c r="Y159" s="154" t="str">
        <f>IFERROR(_xlfn.XLOOKUP(Tbl.Kosten[[#This Row],[Partnercode]],Tbl.Projectpartners[Partnercode],Tbl.Projectpartners[PNr.],"",0,1),"")</f>
        <v>P1</v>
      </c>
      <c r="Z159" s="158">
        <f>IF(Tbl.Kosten[[#This Row],[Pnr.]]=Z$7,Tbl.Kosten[[#This Row],[Totaal kosten]],"")</f>
        <v>0</v>
      </c>
      <c r="AA159" s="158" t="str">
        <f>IF(Tbl.Kosten[[#This Row],[Pnr.]]=AA$7,Tbl.Kosten[[#This Row],[Totaal kosten]],"")</f>
        <v/>
      </c>
      <c r="AB159" s="158" t="str">
        <f>IF(Tbl.Kosten[[#This Row],[Pnr.]]=AB$7,Tbl.Kosten[[#This Row],[Totaal kosten]],"")</f>
        <v/>
      </c>
      <c r="AC159" s="158" t="str">
        <f>IF(Tbl.Kosten[[#This Row],[Pnr.]]=AC$7,Tbl.Kosten[[#This Row],[Totaal kosten]],"")</f>
        <v/>
      </c>
      <c r="AD159" s="158" t="str">
        <f>IF(Tbl.Kosten[[#This Row],[Pnr.]]=AD$7,Tbl.Kosten[[#This Row],[Totaal kosten]],"")</f>
        <v/>
      </c>
      <c r="AE159" s="158" t="str">
        <f>IF(Tbl.Kosten[[#This Row],[Pnr.]]=AE$7,Tbl.Kosten[[#This Row],[Totaal kosten]],"")</f>
        <v/>
      </c>
      <c r="AF159" s="158" t="str">
        <f>IF(Tbl.Kosten[[#This Row],[Pnr.]]=AF$7,Tbl.Kosten[[#This Row],[Totaal kosten]],"")</f>
        <v/>
      </c>
      <c r="AG159" s="158" t="str">
        <f>IF(Tbl.Kosten[[#This Row],[Pnr.]]=AG$7,Tbl.Kosten[[#This Row],[Totaal kosten]],"")</f>
        <v/>
      </c>
      <c r="AH159" s="158" t="str">
        <f>IF(Tbl.Kosten[[#This Row],[Pnr.]]=AH$7,Tbl.Kosten[[#This Row],[Totaal kosten]],"")</f>
        <v/>
      </c>
      <c r="AI159" s="158" t="str">
        <f>IF(Tbl.Kosten[[#This Row],[Pnr.]]=AI$7,Tbl.Kosten[[#This Row],[Totaal kosten]],"")</f>
        <v/>
      </c>
      <c r="AJ159" s="158" t="str">
        <f>IF(Tbl.Kosten[[#This Row],[Pnr.]]=AJ$7,Tbl.Kosten[[#This Row],[Totaal kosten]],"")</f>
        <v/>
      </c>
      <c r="AK159" s="158" t="str">
        <f>IF(Tbl.Kosten[[#This Row],[Pnr.]]=AK$7,Tbl.Kosten[[#This Row],[Totaal kosten]],"")</f>
        <v/>
      </c>
      <c r="AL159" s="158" t="str">
        <f>IF(Tbl.Kosten[[#This Row],[Pnr.]]=AL$7,Tbl.Kosten[[#This Row],[Totaal kosten]],"")</f>
        <v/>
      </c>
      <c r="AM159" s="158" t="str">
        <f>IF(Tbl.Kosten[[#This Row],[Pnr.]]=AM$7,Tbl.Kosten[[#This Row],[Totaal kosten]],"")</f>
        <v/>
      </c>
      <c r="AN159" s="158" t="str">
        <f>IF(Tbl.Kosten[[#This Row],[Pnr.]]=AN$7,Tbl.Kosten[[#This Row],[Totaal kosten]],"")</f>
        <v/>
      </c>
      <c r="AO159" s="158" t="str">
        <f>IF(Tbl.Kosten[[#This Row],[Pnr.]]=AO$7,Tbl.Kosten[[#This Row],[Totaal kosten]],"")</f>
        <v/>
      </c>
      <c r="AP159" s="158" t="str">
        <f>IF(Tbl.Kosten[[#This Row],[Pnr.]]=AP$7,Tbl.Kosten[[#This Row],[Totaal kosten]],"")</f>
        <v/>
      </c>
      <c r="AQ159" s="158" t="str">
        <f>IF(Tbl.Kosten[[#This Row],[Pnr.]]=AQ$7,Tbl.Kosten[[#This Row],[Totaal kosten]],"")</f>
        <v/>
      </c>
      <c r="AR159" s="158" t="str">
        <f>IF(Tbl.Kosten[[#This Row],[Pnr.]]=AR$7,Tbl.Kosten[[#This Row],[Totaal kosten]],"")</f>
        <v/>
      </c>
      <c r="AS159" s="158" t="str">
        <f>IF(Tbl.Kosten[[#This Row],[Pnr.]]=AS$7,Tbl.Kosten[[#This Row],[Totaal kosten]],"")</f>
        <v/>
      </c>
      <c r="AT159" s="158" t="str">
        <f>IF(Tbl.Kosten[[#This Row],[Pnr.]]=AT$7,Tbl.Kosten[[#This Row],[Totaal kosten]],"")</f>
        <v/>
      </c>
      <c r="AU159" s="158" t="str">
        <f>IF(Tbl.Kosten[[#This Row],[Pnr.]]=AU$7,Tbl.Kosten[[#This Row],[Totaal kosten]],"")</f>
        <v/>
      </c>
      <c r="AV159" s="158" t="str">
        <f>IF(Tbl.Kosten[[#This Row],[Pnr.]]=AV$7,Tbl.Kosten[[#This Row],[Totaal kosten]],"")</f>
        <v/>
      </c>
      <c r="AW159" s="158" t="str">
        <f>IF(Tbl.Kosten[[#This Row],[Pnr.]]=AW$7,Tbl.Kosten[[#This Row],[Totaal kosten]],"")</f>
        <v/>
      </c>
      <c r="AX159" s="158" t="str">
        <f>IF(Tbl.Kosten[[#This Row],[Pnr.]]=AX$7,Tbl.Kosten[[#This Row],[Totaal kosten]],"")</f>
        <v/>
      </c>
      <c r="AY159" s="158" t="str">
        <f>IF(Tbl.Kosten[[#This Row],[Pnr.]]=AY$7,Tbl.Kosten[[#This Row],[Totaal kosten]],"")</f>
        <v/>
      </c>
      <c r="AZ159" s="158" t="str">
        <f>IF(Tbl.Kosten[[#This Row],[Pnr.]]=AZ$7,Tbl.Kosten[[#This Row],[Totaal kosten]],"")</f>
        <v/>
      </c>
      <c r="BA159" s="158" t="str">
        <f>IF(Tbl.Kosten[[#This Row],[Pnr.]]=BA$7,Tbl.Kosten[[#This Row],[Totaal kosten]],"")</f>
        <v/>
      </c>
      <c r="BB159" s="158" t="str">
        <f>IF(Tbl.Kosten[[#This Row],[Pnr.]]=BB$7,Tbl.Kosten[[#This Row],[Totaal kosten]],"")</f>
        <v/>
      </c>
      <c r="BC159" s="158" t="str">
        <f>IF(Tbl.Kosten[[#This Row],[Pnr.]]=BC$7,Tbl.Kosten[[#This Row],[Totaal kosten]],"")</f>
        <v/>
      </c>
      <c r="BD159" s="158" t="str">
        <f>IF(Tbl.Kosten[[#This Row],[Pnr.]]=BD$7,Tbl.Kosten[[#This Row],[Totaal kosten]],"")</f>
        <v/>
      </c>
      <c r="BE159" s="158" t="str">
        <f>IF(Tbl.Kosten[[#This Row],[Pnr.]]=BE$7,Tbl.Kosten[[#This Row],[Totaal kosten]],"")</f>
        <v/>
      </c>
      <c r="BF159" s="158" t="str">
        <f>IF(Tbl.Kosten[[#This Row],[Pnr.]]=BF$7,Tbl.Kosten[[#This Row],[Totaal kosten]],"")</f>
        <v/>
      </c>
      <c r="BG159" s="158" t="str">
        <f>IF(Tbl.Kosten[[#This Row],[Pnr.]]=BG$7,Tbl.Kosten[[#This Row],[Totaal kosten]],"")</f>
        <v/>
      </c>
      <c r="BH159" s="158" t="str">
        <f>IF(Tbl.Kosten[[#This Row],[Pnr.]]=BH$7,Tbl.Kosten[[#This Row],[Totaal kosten]],"")</f>
        <v/>
      </c>
      <c r="BI159" s="158" t="str">
        <f>IF(Tbl.Kosten[[#This Row],[Pnr.]]=BI$7,Tbl.Kosten[[#This Row],[Totaal kosten]],"")</f>
        <v/>
      </c>
      <c r="BJ159" s="158" t="str">
        <f>IF(Tbl.Kosten[[#This Row],[Pnr.]]=BJ$7,Tbl.Kosten[[#This Row],[Totaal kosten]],"")</f>
        <v/>
      </c>
      <c r="BK159" s="158" t="str">
        <f>IF(Tbl.Kosten[[#This Row],[Pnr.]]=BK$7,Tbl.Kosten[[#This Row],[Totaal kosten]],"")</f>
        <v/>
      </c>
      <c r="BL159" s="158" t="str">
        <f>IF(Tbl.Kosten[[#This Row],[Pnr.]]=BL$7,Tbl.Kosten[[#This Row],[Totaal kosten]],"")</f>
        <v/>
      </c>
      <c r="BM159" s="158" t="str">
        <f>IF(Tbl.Kosten[[#This Row],[Pnr.]]=BM$7,Tbl.Kosten[[#This Row],[Totaal kosten]],"")</f>
        <v/>
      </c>
      <c r="BN159" s="158" t="str">
        <f>IF(Tbl.Kosten[[#This Row],[Pnr.]]=BN$7,Tbl.Kosten[[#This Row],[Totaal kosten]],"")</f>
        <v/>
      </c>
      <c r="BO159" s="158" t="str">
        <f>IF(Tbl.Kosten[[#This Row],[Pnr.]]=BO$7,Tbl.Kosten[[#This Row],[Totaal kosten]],"")</f>
        <v/>
      </c>
      <c r="BP159" s="158" t="str">
        <f>IF(Tbl.Kosten[[#This Row],[Pnr.]]=BP$7,Tbl.Kosten[[#This Row],[Totaal kosten]],"")</f>
        <v/>
      </c>
      <c r="BQ159" s="158" t="str">
        <f>IF(Tbl.Kosten[[#This Row],[Pnr.]]=BQ$7,Tbl.Kosten[[#This Row],[Totaal kosten]],"")</f>
        <v/>
      </c>
      <c r="BR159" s="158" t="str">
        <f>IF(Tbl.Kosten[[#This Row],[Pnr.]]=BR$7,Tbl.Kosten[[#This Row],[Totaal kosten]],"")</f>
        <v/>
      </c>
      <c r="BS159" s="158" t="str">
        <f>IF(Tbl.Kosten[[#This Row],[Pnr.]]=BS$7,Tbl.Kosten[[#This Row],[Totaal kosten]],"")</f>
        <v/>
      </c>
      <c r="BT159" s="158" t="str">
        <f>IF(Tbl.Kosten[[#This Row],[Pnr.]]=BT$7,Tbl.Kosten[[#This Row],[Totaal kosten]],"")</f>
        <v/>
      </c>
      <c r="BU159" s="158" t="str">
        <f>IF(Tbl.Kosten[[#This Row],[Pnr.]]=BU$7,Tbl.Kosten[[#This Row],[Totaal kosten]],"")</f>
        <v/>
      </c>
      <c r="BV159" s="158" t="str">
        <f>IF(Tbl.Kosten[[#This Row],[Pnr.]]=BV$7,Tbl.Kosten[[#This Row],[Totaal kosten]],"")</f>
        <v/>
      </c>
      <c r="BW159" s="158" t="str">
        <f>IF(Tbl.Kosten[[#This Row],[Pnr.]]=BW$7,Tbl.Kosten[[#This Row],[Totaal kosten]],"")</f>
        <v/>
      </c>
      <c r="BX159" s="158" t="str">
        <f>IFERROR(_xlfn.XLOOKUP(Tbl.Kosten[[#This Row],[Werkpakketcode]],Tbl.Werkpakketten[Werkpakketcode],Tbl.Werkpakketten[WPnr.],"",0,1),"")</f>
        <v/>
      </c>
      <c r="BY159" s="158" t="str">
        <f>IF(Tbl.Kosten[[#This Row],[WPnr.]]=BY$7,Tbl.Kosten[[#This Row],[Totaal kosten]],"")</f>
        <v/>
      </c>
      <c r="BZ159" s="158" t="str">
        <f>IF(Tbl.Kosten[[#This Row],[WPnr.]]=BZ$7,Tbl.Kosten[[#This Row],[Totaal kosten]],"")</f>
        <v/>
      </c>
      <c r="CA159" s="158" t="str">
        <f>IF(Tbl.Kosten[[#This Row],[WPnr.]]=CA$7,Tbl.Kosten[[#This Row],[Totaal kosten]],"")</f>
        <v/>
      </c>
      <c r="CB159" s="158" t="str">
        <f>IF(Tbl.Kosten[[#This Row],[WPnr.]]=CB$7,Tbl.Kosten[[#This Row],[Totaal kosten]],"")</f>
        <v/>
      </c>
      <c r="CC159" s="158" t="str">
        <f>IF(Tbl.Kosten[[#This Row],[WPnr.]]=CC$7,Tbl.Kosten[[#This Row],[Totaal kosten]],"")</f>
        <v/>
      </c>
      <c r="CD159" s="158" t="str">
        <f>IF(Tbl.Kosten[[#This Row],[WPnr.]]=CD$7,Tbl.Kosten[[#This Row],[Totaal kosten]],"")</f>
        <v/>
      </c>
      <c r="CE159" s="158" t="str">
        <f>IF(Tbl.Kosten[[#This Row],[WPnr.]]=CE$7,Tbl.Kosten[[#This Row],[Totaal kosten]],"")</f>
        <v/>
      </c>
      <c r="CF159" s="158" t="str">
        <f>IF(Tbl.Kosten[[#This Row],[WPnr.]]=CF$7,Tbl.Kosten[[#This Row],[Totaal kosten]],"")</f>
        <v/>
      </c>
      <c r="CG159" s="158" t="str">
        <f>IF(Tbl.Kosten[[#This Row],[WPnr.]]=CG$7,Tbl.Kosten[[#This Row],[Totaal kosten]],"")</f>
        <v/>
      </c>
      <c r="CH159" s="158" t="str">
        <f>IF(Tbl.Kosten[[#This Row],[WPnr.]]=CH$7,Tbl.Kosten[[#This Row],[Totaal kosten]],"")</f>
        <v/>
      </c>
      <c r="CI159" s="158" t="str">
        <f>IF(Tbl.Kosten[[#This Row],[WPnr.]]=CI$7,Tbl.Kosten[[#This Row],[Totaal kosten]],"")</f>
        <v/>
      </c>
      <c r="CJ159" s="158" t="str">
        <f>IF(Tbl.Kosten[[#This Row],[WPnr.]]=CJ$7,Tbl.Kosten[[#This Row],[Totaal kosten]],"")</f>
        <v/>
      </c>
      <c r="CK159" s="158" t="str">
        <f>IF(Tbl.Kosten[[#This Row],[WPnr.]]=CK$7,Tbl.Kosten[[#This Row],[Totaal kosten]],"")</f>
        <v/>
      </c>
      <c r="CL159" s="158" t="str">
        <f>IF(Tbl.Kosten[[#This Row],[WPnr.]]=CL$7,Tbl.Kosten[[#This Row],[Totaal kosten]],"")</f>
        <v/>
      </c>
      <c r="CM159" s="158" t="str">
        <f>IF(Tbl.Kosten[[#This Row],[WPnr.]]=CM$7,Tbl.Kosten[[#This Row],[Totaal kosten]],"")</f>
        <v/>
      </c>
      <c r="CN159" s="158" t="str">
        <f>IF(Tbl.Kosten[[#This Row],[WPnr.]]=CN$7,Tbl.Kosten[[#This Row],[Totaal kosten]],"")</f>
        <v/>
      </c>
      <c r="CO159" s="158" t="str">
        <f>IF(Tbl.Kosten[[#This Row],[WPnr.]]=CO$7,Tbl.Kosten[[#This Row],[Totaal kosten]],"")</f>
        <v/>
      </c>
      <c r="CP159" s="158" t="str">
        <f>IF(Tbl.Kosten[[#This Row],[WPnr.]]=CP$7,Tbl.Kosten[[#This Row],[Totaal kosten]],"")</f>
        <v/>
      </c>
      <c r="CQ159" s="158" t="str">
        <f>IF(Tbl.Kosten[[#This Row],[WPnr.]]=CQ$7,Tbl.Kosten[[#This Row],[Totaal kosten]],"")</f>
        <v/>
      </c>
      <c r="CR159" s="158" t="str">
        <f>IF(Tbl.Kosten[[#This Row],[WPnr.]]=CR$7,Tbl.Kosten[[#This Row],[Totaal kosten]],"")</f>
        <v/>
      </c>
      <c r="CS159" s="158" t="str">
        <f>IF(Tbl.Kosten[[#This Row],[WPnr.]]=CS$7,Tbl.Kosten[[#This Row],[Totaal kosten]],"")</f>
        <v/>
      </c>
      <c r="CT159" s="158" t="str">
        <f>IF(Tbl.Kosten[[#This Row],[WPnr.]]=CT$7,Tbl.Kosten[[#This Row],[Totaal kosten]],"")</f>
        <v/>
      </c>
      <c r="CU159" s="158" t="str">
        <f>IF(Tbl.Kosten[[#This Row],[WPnr.]]=CU$7,Tbl.Kosten[[#This Row],[Totaal kosten]],"")</f>
        <v/>
      </c>
      <c r="CV159" s="158" t="str">
        <f>IF(Tbl.Kosten[[#This Row],[WPnr.]]=CV$7,Tbl.Kosten[[#This Row],[Totaal kosten]],"")</f>
        <v/>
      </c>
      <c r="CW159" s="158" t="str">
        <f>IF(Tbl.Kosten[[#This Row],[WPnr.]]=CW$7,Tbl.Kosten[[#This Row],[Totaal kosten]],"")</f>
        <v/>
      </c>
      <c r="CX159" s="158" t="str">
        <f>IF(Tbl.Kosten[[#This Row],[WPnr.]]=CX$7,Tbl.Kosten[[#This Row],[Totaal kosten]],"")</f>
        <v/>
      </c>
      <c r="CY159" s="158" t="str">
        <f>IF(Tbl.Kosten[[#This Row],[WPnr.]]=CY$7,Tbl.Kosten[[#This Row],[Totaal kosten]],"")</f>
        <v/>
      </c>
      <c r="CZ159" s="158" t="str">
        <f>IF(Tbl.Kosten[[#This Row],[WPnr.]]=CZ$7,Tbl.Kosten[[#This Row],[Totaal kosten]],"")</f>
        <v/>
      </c>
      <c r="DA159" s="158" t="str">
        <f>IF(Tbl.Kosten[[#This Row],[WPnr.]]=DA$7,Tbl.Kosten[[#This Row],[Totaal kosten]],"")</f>
        <v/>
      </c>
      <c r="DB159" s="158" t="str">
        <f>IF(Tbl.Kosten[[#This Row],[WPnr.]]=DB$7,Tbl.Kosten[[#This Row],[Totaal kosten]],"")</f>
        <v/>
      </c>
      <c r="DC159" s="158" t="str">
        <f>IF(Tbl.Kosten[[#This Row],[WPnr.]]=DC$7,Tbl.Kosten[[#This Row],[Totaal kosten]],"")</f>
        <v/>
      </c>
      <c r="DD159" s="158" t="str">
        <f>IF(Tbl.Kosten[[#This Row],[WPnr.]]=DD$7,Tbl.Kosten[[#This Row],[Totaal kosten]],"")</f>
        <v/>
      </c>
      <c r="DE159" s="158" t="str">
        <f>IF(Tbl.Kosten[[#This Row],[WPnr.]]=DE$7,Tbl.Kosten[[#This Row],[Totaal kosten]],"")</f>
        <v/>
      </c>
      <c r="DF159" s="158" t="str">
        <f>IF(Tbl.Kosten[[#This Row],[WPnr.]]=DF$7,Tbl.Kosten[[#This Row],[Totaal kosten]],"")</f>
        <v/>
      </c>
      <c r="DG159" s="158" t="str">
        <f>IF(Tbl.Kosten[[#This Row],[WPnr.]]=DG$7,Tbl.Kosten[[#This Row],[Totaal kosten]],"")</f>
        <v/>
      </c>
      <c r="DH159" s="158" t="str">
        <f>IF(Tbl.Kosten[[#This Row],[WPnr.]]=DH$7,Tbl.Kosten[[#This Row],[Totaal kosten]],"")</f>
        <v/>
      </c>
      <c r="DI159" s="158" t="str">
        <f>IF(Tbl.Kosten[[#This Row],[WPnr.]]=DI$7,Tbl.Kosten[[#This Row],[Totaal kosten]],"")</f>
        <v/>
      </c>
      <c r="DJ159" s="158" t="str">
        <f>IF(Tbl.Kosten[[#This Row],[WPnr.]]=DJ$7,Tbl.Kosten[[#This Row],[Totaal kosten]],"")</f>
        <v/>
      </c>
      <c r="DK159" s="158" t="str">
        <f>IF(Tbl.Kosten[[#This Row],[WPnr.]]=DK$7,Tbl.Kosten[[#This Row],[Totaal kosten]],"")</f>
        <v/>
      </c>
      <c r="DL159" s="158" t="str">
        <f>IF(Tbl.Kosten[[#This Row],[WPnr.]]=DL$7,Tbl.Kosten[[#This Row],[Totaal kosten]],"")</f>
        <v/>
      </c>
      <c r="DM159" s="158" t="str">
        <f>IF(Tbl.Kosten[[#This Row],[WPnr.]]=DM$7,Tbl.Kosten[[#This Row],[Totaal kosten]],"")</f>
        <v/>
      </c>
      <c r="DN159" s="158" t="str">
        <f>IF(Tbl.Kosten[[#This Row],[WPnr.]]=DN$7,Tbl.Kosten[[#This Row],[Totaal kosten]],"")</f>
        <v/>
      </c>
      <c r="DO159" s="158" t="str">
        <f>IF(Tbl.Kosten[[#This Row],[WPnr.]]=DO$7,Tbl.Kosten[[#This Row],[Totaal kosten]],"")</f>
        <v/>
      </c>
      <c r="DP159" s="158" t="str">
        <f>IF(Tbl.Kosten[[#This Row],[WPnr.]]=DP$7,Tbl.Kosten[[#This Row],[Totaal kosten]],"")</f>
        <v/>
      </c>
      <c r="DQ159" s="158" t="str">
        <f>IF(Tbl.Kosten[[#This Row],[WPnr.]]=DQ$7,Tbl.Kosten[[#This Row],[Totaal kosten]],"")</f>
        <v/>
      </c>
      <c r="DR159" s="158" t="str">
        <f>IF(Tbl.Kosten[[#This Row],[WPnr.]]=DR$7,Tbl.Kosten[[#This Row],[Totaal kosten]],"")</f>
        <v/>
      </c>
      <c r="DS159" s="158" t="str">
        <f>IF(Tbl.Kosten[[#This Row],[WPnr.]]=DS$7,Tbl.Kosten[[#This Row],[Totaal kosten]],"")</f>
        <v/>
      </c>
      <c r="DT159" s="158" t="str">
        <f>IF(Tbl.Kosten[[#This Row],[WPnr.]]=DT$7,Tbl.Kosten[[#This Row],[Totaal kosten]],"")</f>
        <v/>
      </c>
      <c r="DU159" s="158" t="str">
        <f>IF(Tbl.Kosten[[#This Row],[WPnr.]]=DU$7,Tbl.Kosten[[#This Row],[Totaal kosten]],"")</f>
        <v/>
      </c>
      <c r="DV159" s="158" t="str">
        <f>IF(Tbl.Kosten[[#This Row],[WPnr.]]=DV$7,Tbl.Kosten[[#This Row],[Totaal kosten]],"")</f>
        <v/>
      </c>
      <c r="DW159" s="160" t="str">
        <f>IFERROR(_xlfn.XLOOKUP(Tbl.Kosten[[#This Row],[Kostensoort]],Tbl.Kostensoorten[Kostensoorten],Tbl.Kostensoorten[KSnr.],"",0,1),"")</f>
        <v/>
      </c>
      <c r="DX159" s="160" t="str">
        <f>IF(Tbl.Kosten[[#This Row],[KSnr.]]=DX$7,Tbl.Kosten[[#This Row],[Totaal kosten]],"")</f>
        <v/>
      </c>
      <c r="DY159" s="160" t="str">
        <f>IF(Tbl.Kosten[[#This Row],[KSnr.]]=DY$7,Tbl.Kosten[[#This Row],[Totaal kosten]],"")</f>
        <v/>
      </c>
      <c r="DZ159" s="160" t="str">
        <f>IF(Tbl.Kosten[[#This Row],[KSnr.]]=DZ$7,Tbl.Kosten[[#This Row],[Totaal kosten]],"")</f>
        <v/>
      </c>
      <c r="EA159" s="160" t="str">
        <f>IF(Tbl.Kosten[[#This Row],[KSnr.]]=EA$7,Tbl.Kosten[[#This Row],[Totaal kosten]],"")</f>
        <v/>
      </c>
      <c r="EB159" s="160" t="str">
        <f>IF(Tbl.Kosten[[#This Row],[KSnr.]]=EB$7,Tbl.Kosten[[#This Row],[Totaal kosten]],"")</f>
        <v/>
      </c>
      <c r="EC159" s="160" t="str">
        <f>IF(Tbl.Kosten[[#This Row],[KSnr.]]=EC$7,Tbl.Kosten[[#This Row],[Totaal kosten]],"")</f>
        <v/>
      </c>
      <c r="ED159" s="160" t="str">
        <f>IF(Tbl.Kosten[[#This Row],[KSnr.]]=ED$7,Tbl.Kosten[[#This Row],[Totaal kosten]],"")</f>
        <v/>
      </c>
      <c r="EE159" s="160" t="str">
        <f>IF(Tbl.Kosten[[#This Row],[KSnr.]]=EE$7,Tbl.Kosten[[#This Row],[Totaal kosten]],"")</f>
        <v/>
      </c>
      <c r="EF159" s="160" t="str">
        <f>IF(Tbl.Kosten[[#This Row],[KSnr.]]=EF$7,Tbl.Kosten[[#This Row],[Totaal kosten]],"")</f>
        <v/>
      </c>
      <c r="EG159" s="160" t="str">
        <f>IF(Tbl.Kosten[[#This Row],[KSnr.]]=EG$7,Tbl.Kosten[[#This Row],[Totaal kosten]],"")</f>
        <v/>
      </c>
      <c r="EH159" s="160" t="str">
        <f>IF(Tbl.Kosten[[#This Row],[KSnr.]]=EH$7,Tbl.Kosten[[#This Row],[Totaal kosten]],"")</f>
        <v/>
      </c>
      <c r="EI159" s="160" t="str">
        <f>IF(Tbl.Kosten[[#This Row],[KSnr.]]=EI$7,Tbl.Kosten[[#This Row],[Totaal kosten]],"")</f>
        <v/>
      </c>
      <c r="EJ159" s="160" t="str">
        <f>IF(Tbl.Kosten[[#This Row],[KSnr.]]=EJ$7,Tbl.Kosten[[#This Row],[Totaal kosten]],"")</f>
        <v/>
      </c>
      <c r="EK159" s="160" t="str">
        <f>IF(Tbl.Kosten[[#This Row],[KSnr.]]=EK$7,Tbl.Kosten[[#This Row],[Totaal kosten]],"")</f>
        <v/>
      </c>
      <c r="EL159" s="160" t="str">
        <f>IF(Tbl.Kosten[[#This Row],[KSnr.]]=EL$7,Tbl.Kosten[[#This Row],[Totaal kosten]],"")</f>
        <v/>
      </c>
      <c r="EM159" s="160" t="str">
        <f>IF(Tbl.Kosten[[#This Row],[KSnr.]]=EM$7,Tbl.Kosten[[#This Row],[Totaal kosten]],"")</f>
        <v/>
      </c>
      <c r="EN159" s="160" t="str">
        <f>IF(Tbl.Kosten[[#This Row],[KSnr.]]=EN$7,Tbl.Kosten[[#This Row],[Totaal kosten]],"")</f>
        <v/>
      </c>
      <c r="EO159" s="160" t="str">
        <f>IF(Tbl.Kosten[[#This Row],[KSnr.]]=EO$7,Tbl.Kosten[[#This Row],[Totaal kosten]],"")</f>
        <v/>
      </c>
      <c r="EP159" s="160" t="str">
        <f>IF(Tbl.Kosten[[#This Row],[KSnr.]]=EP$7,Tbl.Kosten[[#This Row],[Totaal kosten]],"")</f>
        <v/>
      </c>
      <c r="EQ159" s="160" t="str">
        <f>IF(Tbl.Kosten[[#This Row],[KSnr.]]=EQ$7,Tbl.Kosten[[#This Row],[Totaal kosten]],"")</f>
        <v/>
      </c>
      <c r="ER159" s="154" t="str">
        <f>IFERROR(_xlfn.XLOOKUP(Tbl.Kosten[[#This Row],[Subsidieactiviteit]],Tbl.Subsidiehoogte[Subsidieactiviteit],Tbl.Subsidiehoogte[SAnr.],"",0,1),"")</f>
        <v/>
      </c>
      <c r="ES159" s="160" t="str">
        <f>IF(Tbl.Kosten[[#This Row],[Sanr.]]=ES$7,Tbl.Kosten[[#This Row],[Totaal kosten]],"")</f>
        <v/>
      </c>
      <c r="ET159" s="160" t="str">
        <f>IF(Tbl.Kosten[[#This Row],[Sanr.]]=ET$7,Tbl.Kosten[[#This Row],[Totaal kosten]],"")</f>
        <v/>
      </c>
      <c r="EU159" s="160" t="str">
        <f>IF(Tbl.Kosten[[#This Row],[Sanr.]]=EU$7,Tbl.Kosten[[#This Row],[Totaal kosten]],"")</f>
        <v/>
      </c>
      <c r="EV159" s="160" t="str">
        <f>IF(Tbl.Kosten[[#This Row],[Sanr.]]=EV$7,Tbl.Kosten[[#This Row],[Totaal kosten]],"")</f>
        <v/>
      </c>
      <c r="EW159" s="160" t="str">
        <f>IF(Tbl.Kosten[[#This Row],[Sanr.]]=EW$7,Tbl.Kosten[[#This Row],[Totaal kosten]],"")</f>
        <v/>
      </c>
      <c r="EX159" s="160" t="str">
        <f>IF(Tbl.Kosten[[#This Row],[Sanr.]]=EX$7,Tbl.Kosten[[#This Row],[Totaal kosten]],"")</f>
        <v/>
      </c>
      <c r="EY159" s="160" t="str">
        <f>IF(Tbl.Kosten[[#This Row],[Sanr.]]=EY$7,Tbl.Kosten[[#This Row],[Totaal kosten]],"")</f>
        <v/>
      </c>
      <c r="EZ159" s="160" t="str">
        <f>IF(Tbl.Kosten[[#This Row],[Sanr.]]=EZ$7,Tbl.Kosten[[#This Row],[Totaal kosten]],"")</f>
        <v/>
      </c>
      <c r="FA159" s="160" t="str">
        <f>IF(Tbl.Kosten[[#This Row],[Sanr.]]=FA$7,Tbl.Kosten[[#This Row],[Totaal kosten]],"")</f>
        <v/>
      </c>
      <c r="FB159" s="160" t="str">
        <f>IF(Tbl.Kosten[[#This Row],[Sanr.]]=FB$7,Tbl.Kosten[[#This Row],[Totaal kosten]],"")</f>
        <v/>
      </c>
      <c r="FC159" s="160" t="str">
        <f>IF(Tbl.Kosten[[#This Row],[Sanr.]]=FC$7,Tbl.Kosten[[#This Row],[Totaal kosten]],"")</f>
        <v/>
      </c>
      <c r="FD159" s="160" t="str">
        <f>IF(Tbl.Kosten[[#This Row],[Sanr.]]=FD$7,Tbl.Kosten[[#This Row],[Totaal kosten]],"")</f>
        <v/>
      </c>
      <c r="FE159" s="160" t="str">
        <f>IF(Tbl.Kosten[[#This Row],[Sanr.]]=FE$7,Tbl.Kosten[[#This Row],[Totaal kosten]],"")</f>
        <v/>
      </c>
      <c r="FF159" s="160" t="str">
        <f>IF(Tbl.Kosten[[#This Row],[Sanr.]]=FF$7,Tbl.Kosten[[#This Row],[Totaal kosten]],"")</f>
        <v/>
      </c>
      <c r="FG159" s="160" t="str">
        <f>IF(Tbl.Kosten[[#This Row],[Sanr.]]=FG$7,Tbl.Kosten[[#This Row],[Totaal kosten]],"")</f>
        <v/>
      </c>
      <c r="FH159" s="160" t="str">
        <f>IF(Tbl.Kosten[[#This Row],[Sanr.]]=FH$7,Tbl.Kosten[[#This Row],[Totaal kosten]],"")</f>
        <v/>
      </c>
      <c r="FI159" s="160" t="str">
        <f>IF(Tbl.Kosten[[#This Row],[Sanr.]]=FI$7,Tbl.Kosten[[#This Row],[Totaal kosten]],"")</f>
        <v/>
      </c>
      <c r="FJ159" s="160" t="str">
        <f>IF(Tbl.Kosten[[#This Row],[Sanr.]]=FJ$7,Tbl.Kosten[[#This Row],[Totaal kosten]],"")</f>
        <v/>
      </c>
      <c r="FK159" s="160" t="str">
        <f>IF(Tbl.Kosten[[#This Row],[Sanr.]]=FK$7,Tbl.Kosten[[#This Row],[Totaal kosten]],"")</f>
        <v/>
      </c>
      <c r="FL159" s="160" t="str">
        <f>IF(Tbl.Kosten[[#This Row],[Sanr.]]=FL$7,Tbl.Kosten[[#This Row],[Totaal kosten]],"")</f>
        <v/>
      </c>
      <c r="FM159" s="160" t="str">
        <f>IF(Tbl.Kosten[[#This Row],[Sanr.]]=FM$7,Tbl.Kosten[[#This Row],[Totaal kosten]],"")</f>
        <v/>
      </c>
      <c r="FN159" s="160" t="str">
        <f>IF(Tbl.Kosten[[#This Row],[Sanr.]]=FN$7,Tbl.Kosten[[#This Row],[Totaal kosten]],"")</f>
        <v/>
      </c>
      <c r="FO159" s="160" t="str">
        <f>IF(Tbl.Kosten[[#This Row],[Sanr.]]=FO$7,Tbl.Kosten[[#This Row],[Totaal kosten]],"")</f>
        <v/>
      </c>
      <c r="FP159" s="160" t="str">
        <f>IF(Tbl.Kosten[[#This Row],[Sanr.]]=FP$7,Tbl.Kosten[[#This Row],[Totaal kosten]],"")</f>
        <v/>
      </c>
      <c r="FQ159" s="160" t="str">
        <f>IF(Tbl.Kosten[[#This Row],[Sanr.]]=FQ$7,Tbl.Kosten[[#This Row],[Totaal kosten]],"")</f>
        <v/>
      </c>
      <c r="FR159" s="160" t="str">
        <f>IF(Tbl.Kosten[[#This Row],[Sanr.]]=FR$7,Tbl.Kosten[[#This Row],[Totaal kosten]],"")</f>
        <v/>
      </c>
      <c r="FS159" s="160" t="str">
        <f>IF(Tbl.Kosten[[#This Row],[Sanr.]]=FS$7,Tbl.Kosten[[#This Row],[Totaal kosten]],"")</f>
        <v/>
      </c>
      <c r="FT159" s="160" t="str">
        <f>IF(Tbl.Kosten[[#This Row],[Sanr.]]=FT$7,Tbl.Kosten[[#This Row],[Totaal kosten]],"")</f>
        <v/>
      </c>
      <c r="FU159" s="160" t="str">
        <f>IF(Tbl.Kosten[[#This Row],[Sanr.]]=FU$7,Tbl.Kosten[[#This Row],[Totaal kosten]],"")</f>
        <v/>
      </c>
      <c r="FV159" s="160" t="str">
        <f>IF(Tbl.Kosten[[#This Row],[Sanr.]]=FV$7,Tbl.Kosten[[#This Row],[Totaal kosten]],"")</f>
        <v/>
      </c>
      <c r="FW159" s="160" t="str">
        <f>IFERROR(_xlfn.XLOOKUP(Tbl.Kosten[[#This Row],[Activiteitencode]],Tbl.Activiteiten[Activiteitcode],Tbl.Activiteiten[Anr.],"",0,1),"")</f>
        <v/>
      </c>
      <c r="FX159" s="181" t="str">
        <f>_xlfn.CONCAT(Tbl.Kosten[[#This Row],[Pnr.]],Tbl.Kosten[[#This Row],[Sanr.]])</f>
        <v>P1</v>
      </c>
      <c r="FY159" s="160">
        <f>Tbl.Kosten[[#This Row],[Totaal kosten]]-Tbl.Kosten[[#This Row],[Subsidie]]</f>
        <v>0</v>
      </c>
      <c r="FZ159" s="160">
        <f>IF(Tbl.Kosten[[#This Row],[Pnr.]]=FZ$7,Tbl.Kosten[[#This Row],[Te financieren]],"")</f>
        <v>0</v>
      </c>
      <c r="GA159" s="160" t="str">
        <f>IF(Tbl.Kosten[[#This Row],[Pnr.]]=GA$7,Tbl.Kosten[[#This Row],[Te financieren]],"")</f>
        <v/>
      </c>
      <c r="GB159" s="160" t="str">
        <f>IF(Tbl.Kosten[[#This Row],[Pnr.]]=GB$7,Tbl.Kosten[[#This Row],[Te financieren]],"")</f>
        <v/>
      </c>
      <c r="GC159" s="160" t="str">
        <f>IF(Tbl.Kosten[[#This Row],[Pnr.]]=GC$7,Tbl.Kosten[[#This Row],[Te financieren]],"")</f>
        <v/>
      </c>
      <c r="GD159" s="160" t="str">
        <f>IF(Tbl.Kosten[[#This Row],[Pnr.]]=GD$7,Tbl.Kosten[[#This Row],[Te financieren]],"")</f>
        <v/>
      </c>
      <c r="GE159" s="160" t="str">
        <f>IF(Tbl.Kosten[[#This Row],[Pnr.]]=GE$7,Tbl.Kosten[[#This Row],[Te financieren]],"")</f>
        <v/>
      </c>
      <c r="GF159" s="160" t="str">
        <f>IF(Tbl.Kosten[[#This Row],[Pnr.]]=GF$7,Tbl.Kosten[[#This Row],[Te financieren]],"")</f>
        <v/>
      </c>
      <c r="GG159" s="160" t="str">
        <f>IF(Tbl.Kosten[[#This Row],[Pnr.]]=GG$7,Tbl.Kosten[[#This Row],[Te financieren]],"")</f>
        <v/>
      </c>
      <c r="GH159" s="160" t="str">
        <f>IF(Tbl.Kosten[[#This Row],[Pnr.]]=GH$7,Tbl.Kosten[[#This Row],[Te financieren]],"")</f>
        <v/>
      </c>
      <c r="GI159" s="160" t="str">
        <f>IF(Tbl.Kosten[[#This Row],[Pnr.]]=GI$7,Tbl.Kosten[[#This Row],[Te financieren]],"")</f>
        <v/>
      </c>
      <c r="GJ159" s="160" t="str">
        <f>IF(Tbl.Kosten[[#This Row],[Pnr.]]=GJ$7,Tbl.Kosten[[#This Row],[Te financieren]],"")</f>
        <v/>
      </c>
      <c r="GK159" s="160" t="str">
        <f>IF(Tbl.Kosten[[#This Row],[Pnr.]]=GK$7,Tbl.Kosten[[#This Row],[Te financieren]],"")</f>
        <v/>
      </c>
      <c r="GL159" s="160" t="str">
        <f>IF(Tbl.Kosten[[#This Row],[Pnr.]]=GL$7,Tbl.Kosten[[#This Row],[Te financieren]],"")</f>
        <v/>
      </c>
      <c r="GM159" s="160" t="str">
        <f>IF(Tbl.Kosten[[#This Row],[Pnr.]]=GM$7,Tbl.Kosten[[#This Row],[Te financieren]],"")</f>
        <v/>
      </c>
      <c r="GN159" s="160" t="str">
        <f>IF(Tbl.Kosten[[#This Row],[Pnr.]]=GN$7,Tbl.Kosten[[#This Row],[Te financieren]],"")</f>
        <v/>
      </c>
      <c r="GO159" s="160" t="str">
        <f>IF(Tbl.Kosten[[#This Row],[Pnr.]]=GO$7,Tbl.Kosten[[#This Row],[Te financieren]],"")</f>
        <v/>
      </c>
      <c r="GP159" s="160" t="str">
        <f>IF(Tbl.Kosten[[#This Row],[Pnr.]]=GP$7,Tbl.Kosten[[#This Row],[Te financieren]],"")</f>
        <v/>
      </c>
      <c r="GQ159" s="160" t="str">
        <f>IF(Tbl.Kosten[[#This Row],[Pnr.]]=GQ$7,Tbl.Kosten[[#This Row],[Te financieren]],"")</f>
        <v/>
      </c>
      <c r="GR159" s="160" t="str">
        <f>IF(Tbl.Kosten[[#This Row],[Pnr.]]=GR$7,Tbl.Kosten[[#This Row],[Te financieren]],"")</f>
        <v/>
      </c>
      <c r="GS159" s="160" t="str">
        <f>IF(Tbl.Kosten[[#This Row],[Pnr.]]=GS$7,Tbl.Kosten[[#This Row],[Te financieren]],"")</f>
        <v/>
      </c>
      <c r="GT159" s="160" t="str">
        <f>IF(Tbl.Kosten[[#This Row],[Pnr.]]=GT$7,Tbl.Kosten[[#This Row],[Te financieren]],"")</f>
        <v/>
      </c>
      <c r="GU159" s="160" t="str">
        <f>IF(Tbl.Kosten[[#This Row],[Pnr.]]=GU$7,Tbl.Kosten[[#This Row],[Te financieren]],"")</f>
        <v/>
      </c>
      <c r="GV159" s="160" t="str">
        <f>IF(Tbl.Kosten[[#This Row],[Pnr.]]=GV$7,Tbl.Kosten[[#This Row],[Te financieren]],"")</f>
        <v/>
      </c>
      <c r="GW159" s="160" t="str">
        <f>IF(Tbl.Kosten[[#This Row],[Pnr.]]=GW$7,Tbl.Kosten[[#This Row],[Te financieren]],"")</f>
        <v/>
      </c>
      <c r="GX159" s="160" t="str">
        <f>IF(Tbl.Kosten[[#This Row],[Pnr.]]=GX$7,Tbl.Kosten[[#This Row],[Te financieren]],"")</f>
        <v/>
      </c>
      <c r="GY159" s="160" t="str">
        <f>IF(Tbl.Kosten[[#This Row],[Pnr.]]=GY$7,Tbl.Kosten[[#This Row],[Te financieren]],"")</f>
        <v/>
      </c>
      <c r="GZ159" s="160" t="str">
        <f>IF(Tbl.Kosten[[#This Row],[Pnr.]]=GZ$7,Tbl.Kosten[[#This Row],[Te financieren]],"")</f>
        <v/>
      </c>
      <c r="HA159" s="160" t="str">
        <f>IF(Tbl.Kosten[[#This Row],[Pnr.]]=HA$7,Tbl.Kosten[[#This Row],[Te financieren]],"")</f>
        <v/>
      </c>
      <c r="HB159" s="160" t="str">
        <f>IF(Tbl.Kosten[[#This Row],[Pnr.]]=HB$7,Tbl.Kosten[[#This Row],[Te financieren]],"")</f>
        <v/>
      </c>
      <c r="HC159" s="160" t="str">
        <f>IF(Tbl.Kosten[[#This Row],[Pnr.]]=HC$7,Tbl.Kosten[[#This Row],[Te financieren]],"")</f>
        <v/>
      </c>
      <c r="HD159" s="160" t="str">
        <f>IF(Tbl.Kosten[[#This Row],[Pnr.]]=HD$7,Tbl.Kosten[[#This Row],[Te financieren]],"")</f>
        <v/>
      </c>
      <c r="HE159" s="160" t="str">
        <f>IF(Tbl.Kosten[[#This Row],[Pnr.]]=HE$7,Tbl.Kosten[[#This Row],[Te financieren]],"")</f>
        <v/>
      </c>
      <c r="HF159" s="160" t="str">
        <f>IF(Tbl.Kosten[[#This Row],[Pnr.]]=HF$7,Tbl.Kosten[[#This Row],[Te financieren]],"")</f>
        <v/>
      </c>
      <c r="HG159" s="160" t="str">
        <f>IF(Tbl.Kosten[[#This Row],[Pnr.]]=HG$7,Tbl.Kosten[[#This Row],[Te financieren]],"")</f>
        <v/>
      </c>
      <c r="HH159" s="160" t="str">
        <f>IF(Tbl.Kosten[[#This Row],[Pnr.]]=HH$7,Tbl.Kosten[[#This Row],[Te financieren]],"")</f>
        <v/>
      </c>
      <c r="HI159" s="160" t="str">
        <f>IF(Tbl.Kosten[[#This Row],[Pnr.]]=HI$7,Tbl.Kosten[[#This Row],[Te financieren]],"")</f>
        <v/>
      </c>
      <c r="HJ159" s="160" t="str">
        <f>IF(Tbl.Kosten[[#This Row],[Pnr.]]=HJ$7,Tbl.Kosten[[#This Row],[Te financieren]],"")</f>
        <v/>
      </c>
      <c r="HK159" s="160" t="str">
        <f>IF(Tbl.Kosten[[#This Row],[Pnr.]]=HK$7,Tbl.Kosten[[#This Row],[Te financieren]],"")</f>
        <v/>
      </c>
      <c r="HL159" s="160" t="str">
        <f>IF(Tbl.Kosten[[#This Row],[Pnr.]]=HL$7,Tbl.Kosten[[#This Row],[Te financieren]],"")</f>
        <v/>
      </c>
      <c r="HM159" s="160" t="str">
        <f>IF(Tbl.Kosten[[#This Row],[Pnr.]]=HM$7,Tbl.Kosten[[#This Row],[Te financieren]],"")</f>
        <v/>
      </c>
      <c r="HN159" s="160" t="str">
        <f>IF(Tbl.Kosten[[#This Row],[Pnr.]]=HN$7,Tbl.Kosten[[#This Row],[Te financieren]],"")</f>
        <v/>
      </c>
      <c r="HO159" s="160" t="str">
        <f>IF(Tbl.Kosten[[#This Row],[Pnr.]]=HO$7,Tbl.Kosten[[#This Row],[Te financieren]],"")</f>
        <v/>
      </c>
      <c r="HP159" s="160" t="str">
        <f>IF(Tbl.Kosten[[#This Row],[Pnr.]]=HP$7,Tbl.Kosten[[#This Row],[Te financieren]],"")</f>
        <v/>
      </c>
      <c r="HQ159" s="160" t="str">
        <f>IF(Tbl.Kosten[[#This Row],[Pnr.]]=HQ$7,Tbl.Kosten[[#This Row],[Te financieren]],"")</f>
        <v/>
      </c>
      <c r="HR159" s="160" t="str">
        <f>IF(Tbl.Kosten[[#This Row],[Pnr.]]=HR$7,Tbl.Kosten[[#This Row],[Te financieren]],"")</f>
        <v/>
      </c>
      <c r="HS159" s="160" t="str">
        <f>IF(Tbl.Kosten[[#This Row],[Pnr.]]=HS$7,Tbl.Kosten[[#This Row],[Te financieren]],"")</f>
        <v/>
      </c>
      <c r="HT159" s="160" t="str">
        <f>IF(Tbl.Kosten[[#This Row],[Pnr.]]=HT$7,Tbl.Kosten[[#This Row],[Te financieren]],"")</f>
        <v/>
      </c>
      <c r="HU159" s="160" t="str">
        <f>IF(Tbl.Kosten[[#This Row],[Pnr.]]=HU$7,Tbl.Kosten[[#This Row],[Te financieren]],"")</f>
        <v/>
      </c>
      <c r="HV159" s="160" t="str">
        <f>IF(Tbl.Kosten[[#This Row],[Pnr.]]=HV$7,Tbl.Kosten[[#This Row],[Te financieren]],"")</f>
        <v/>
      </c>
      <c r="HW159" s="160" t="str">
        <f>IF(Tbl.Kosten[[#This Row],[Pnr.]]=HW$7,Tbl.Kosten[[#This Row],[Te financieren]],"")</f>
        <v/>
      </c>
    </row>
    <row r="160" spans="2:231" x14ac:dyDescent="0.3">
      <c r="B160" s="144"/>
      <c r="C160" s="147"/>
      <c r="D160" s="146"/>
      <c r="E160" s="147"/>
      <c r="F160" s="145"/>
      <c r="G160" s="11" t="str">
        <f>IF(Tbl.Kosten[[#This Row],[Medewerker e/o 
functie]]&lt;&gt;"",_xlfn.XLOOKUP(Tbl.Kosten[[#This Row],[Medewerker e/o 
functie]],Tbl.Uurtarief[Medewerker en/of functie],Tbl.Uurtarief[Uurtarief],"",0,1),"")</f>
        <v/>
      </c>
      <c r="H160" s="121">
        <f>IFERROR(Tbl.Kosten[[#This Row],[Uren]]*Tbl.Kosten[[#This Row],[Uurtarief]],0)</f>
        <v>0</v>
      </c>
      <c r="I160" s="119" t="str">
        <f>IF(Tbl.Kosten[[#This Row],[Subtotaal uren]]&lt;&gt;0,_xlfn.XLOOKUP(Tbl.Kosten[[#This Row],[Medewerker e/o 
functie]],Tbl.Uurtarief[Medewerker en/of functie],Tbl.Uurtarief[Kostensoort arbeid],"",0,1),"")</f>
        <v/>
      </c>
      <c r="J160" s="147"/>
      <c r="K160" s="145"/>
      <c r="L160" s="149" t="str">
        <f>IF(Tbl.Kosten[[#This Row],[Activum]]&lt;&gt;"",_xlfn.XLOOKUP(Tbl.Kosten[[#This Row],[Activum]],Tbl.Afschrijvingskosten[Activum],Tbl.Afschrijvingskosten[Tarief per afschrijvings-eenheid],"",0,1),"")</f>
        <v/>
      </c>
      <c r="M160" s="122">
        <f>IFERROR(Tbl.Kosten[[#This Row],[Een-
heden]]*Tbl.Kosten[[#This Row],[Afschrijvings-
tarief]],0)</f>
        <v>0</v>
      </c>
      <c r="N160" s="122" t="str">
        <f>IF(Tbl.Kosten[[#This Row],[Subtotaal afschrijving]]&lt;&gt;0,Lijsten!A158,"")</f>
        <v/>
      </c>
      <c r="O160" s="150"/>
      <c r="P160" s="145"/>
      <c r="Q160" s="148"/>
      <c r="R160" s="122">
        <f>IFERROR(Tbl.Kosten[[#This Row],[Aantal]]*Tbl.Kosten[[#This Row],[Tarief]],0)</f>
        <v>0</v>
      </c>
      <c r="S160" s="8">
        <f>IFERROR(Tbl.Kosten[[#This Row],[Subtotaal overige kosten]]+Tbl.Kosten[[#This Row],[Subtotaal uren]]+Tbl.Kosten[[#This Row],[Subtotaal afschrijving]],0)</f>
        <v>0</v>
      </c>
      <c r="T160" s="8">
        <f>IFERROR(Tbl.Kosten[[#This Row],[Totaal kosten]]*Tbl.Kosten[[#This Row],[Subsidie%]],0)</f>
        <v>0</v>
      </c>
      <c r="U160" s="4" t="str" cm="1">
        <f t="array" ref="U160">IFERROR(_xlfn.IFS(Tbl.Kosten[[#This Row],[Subtotaal uren]]&lt;&gt;0,Tbl.Kosten[[#This Row],[Kostensoort arbeid]],Tbl.Kosten[[#This Row],[Subtotaal afschrijving]]&lt;&gt;0,Tbl.Kosten[[#This Row],[Kostensoort afschrijving]],Tbl.Kosten[[#This Row],[Subtotaal overige kosten]]&lt;&gt;0,Tbl.Kosten[[#This Row],[Kostensoort overig]]),"")</f>
        <v/>
      </c>
      <c r="V160" s="4" t="str">
        <f>IFERROR(_xlfn.XLOOKUP(Tbl.Kosten[[#This Row],[Activiteitencode]],Tbl.Activiteiten[Activiteitcode],Tbl.Activiteiten[Werkpakketcode],"",0,1),"")</f>
        <v/>
      </c>
      <c r="W160" s="4" t="str">
        <f>IFERROR(_xlfn.XLOOKUP(Tbl.Kosten[[#This Row],[Werkpakketcode]],Tbl.Werkpakketten[Werkpakketcode],Tbl.Werkpakketten[Subsidiabele activiteit],"",0,1),"")</f>
        <v/>
      </c>
      <c r="X160" s="12">
        <f>IFERROR(_xlfn.XLOOKUP(Tbl.Kosten[[#This Row],[Sanr.]],Tbl.Subsidiehoogte[SAnr.],Tbl.Subsidiehoogte[Sub. Percentage],0,0,1),0)</f>
        <v>0</v>
      </c>
      <c r="Y160" s="154" t="str">
        <f>IFERROR(_xlfn.XLOOKUP(Tbl.Kosten[[#This Row],[Partnercode]],Tbl.Projectpartners[Partnercode],Tbl.Projectpartners[PNr.],"",0,1),"")</f>
        <v>P1</v>
      </c>
      <c r="Z160" s="158">
        <f>IF(Tbl.Kosten[[#This Row],[Pnr.]]=Z$7,Tbl.Kosten[[#This Row],[Totaal kosten]],"")</f>
        <v>0</v>
      </c>
      <c r="AA160" s="158" t="str">
        <f>IF(Tbl.Kosten[[#This Row],[Pnr.]]=AA$7,Tbl.Kosten[[#This Row],[Totaal kosten]],"")</f>
        <v/>
      </c>
      <c r="AB160" s="158" t="str">
        <f>IF(Tbl.Kosten[[#This Row],[Pnr.]]=AB$7,Tbl.Kosten[[#This Row],[Totaal kosten]],"")</f>
        <v/>
      </c>
      <c r="AC160" s="158" t="str">
        <f>IF(Tbl.Kosten[[#This Row],[Pnr.]]=AC$7,Tbl.Kosten[[#This Row],[Totaal kosten]],"")</f>
        <v/>
      </c>
      <c r="AD160" s="158" t="str">
        <f>IF(Tbl.Kosten[[#This Row],[Pnr.]]=AD$7,Tbl.Kosten[[#This Row],[Totaal kosten]],"")</f>
        <v/>
      </c>
      <c r="AE160" s="158" t="str">
        <f>IF(Tbl.Kosten[[#This Row],[Pnr.]]=AE$7,Tbl.Kosten[[#This Row],[Totaal kosten]],"")</f>
        <v/>
      </c>
      <c r="AF160" s="158" t="str">
        <f>IF(Tbl.Kosten[[#This Row],[Pnr.]]=AF$7,Tbl.Kosten[[#This Row],[Totaal kosten]],"")</f>
        <v/>
      </c>
      <c r="AG160" s="158" t="str">
        <f>IF(Tbl.Kosten[[#This Row],[Pnr.]]=AG$7,Tbl.Kosten[[#This Row],[Totaal kosten]],"")</f>
        <v/>
      </c>
      <c r="AH160" s="158" t="str">
        <f>IF(Tbl.Kosten[[#This Row],[Pnr.]]=AH$7,Tbl.Kosten[[#This Row],[Totaal kosten]],"")</f>
        <v/>
      </c>
      <c r="AI160" s="158" t="str">
        <f>IF(Tbl.Kosten[[#This Row],[Pnr.]]=AI$7,Tbl.Kosten[[#This Row],[Totaal kosten]],"")</f>
        <v/>
      </c>
      <c r="AJ160" s="158" t="str">
        <f>IF(Tbl.Kosten[[#This Row],[Pnr.]]=AJ$7,Tbl.Kosten[[#This Row],[Totaal kosten]],"")</f>
        <v/>
      </c>
      <c r="AK160" s="158" t="str">
        <f>IF(Tbl.Kosten[[#This Row],[Pnr.]]=AK$7,Tbl.Kosten[[#This Row],[Totaal kosten]],"")</f>
        <v/>
      </c>
      <c r="AL160" s="158" t="str">
        <f>IF(Tbl.Kosten[[#This Row],[Pnr.]]=AL$7,Tbl.Kosten[[#This Row],[Totaal kosten]],"")</f>
        <v/>
      </c>
      <c r="AM160" s="158" t="str">
        <f>IF(Tbl.Kosten[[#This Row],[Pnr.]]=AM$7,Tbl.Kosten[[#This Row],[Totaal kosten]],"")</f>
        <v/>
      </c>
      <c r="AN160" s="158" t="str">
        <f>IF(Tbl.Kosten[[#This Row],[Pnr.]]=AN$7,Tbl.Kosten[[#This Row],[Totaal kosten]],"")</f>
        <v/>
      </c>
      <c r="AO160" s="158" t="str">
        <f>IF(Tbl.Kosten[[#This Row],[Pnr.]]=AO$7,Tbl.Kosten[[#This Row],[Totaal kosten]],"")</f>
        <v/>
      </c>
      <c r="AP160" s="158" t="str">
        <f>IF(Tbl.Kosten[[#This Row],[Pnr.]]=AP$7,Tbl.Kosten[[#This Row],[Totaal kosten]],"")</f>
        <v/>
      </c>
      <c r="AQ160" s="158" t="str">
        <f>IF(Tbl.Kosten[[#This Row],[Pnr.]]=AQ$7,Tbl.Kosten[[#This Row],[Totaal kosten]],"")</f>
        <v/>
      </c>
      <c r="AR160" s="158" t="str">
        <f>IF(Tbl.Kosten[[#This Row],[Pnr.]]=AR$7,Tbl.Kosten[[#This Row],[Totaal kosten]],"")</f>
        <v/>
      </c>
      <c r="AS160" s="158" t="str">
        <f>IF(Tbl.Kosten[[#This Row],[Pnr.]]=AS$7,Tbl.Kosten[[#This Row],[Totaal kosten]],"")</f>
        <v/>
      </c>
      <c r="AT160" s="158" t="str">
        <f>IF(Tbl.Kosten[[#This Row],[Pnr.]]=AT$7,Tbl.Kosten[[#This Row],[Totaal kosten]],"")</f>
        <v/>
      </c>
      <c r="AU160" s="158" t="str">
        <f>IF(Tbl.Kosten[[#This Row],[Pnr.]]=AU$7,Tbl.Kosten[[#This Row],[Totaal kosten]],"")</f>
        <v/>
      </c>
      <c r="AV160" s="158" t="str">
        <f>IF(Tbl.Kosten[[#This Row],[Pnr.]]=AV$7,Tbl.Kosten[[#This Row],[Totaal kosten]],"")</f>
        <v/>
      </c>
      <c r="AW160" s="158" t="str">
        <f>IF(Tbl.Kosten[[#This Row],[Pnr.]]=AW$7,Tbl.Kosten[[#This Row],[Totaal kosten]],"")</f>
        <v/>
      </c>
      <c r="AX160" s="158" t="str">
        <f>IF(Tbl.Kosten[[#This Row],[Pnr.]]=AX$7,Tbl.Kosten[[#This Row],[Totaal kosten]],"")</f>
        <v/>
      </c>
      <c r="AY160" s="158" t="str">
        <f>IF(Tbl.Kosten[[#This Row],[Pnr.]]=AY$7,Tbl.Kosten[[#This Row],[Totaal kosten]],"")</f>
        <v/>
      </c>
      <c r="AZ160" s="158" t="str">
        <f>IF(Tbl.Kosten[[#This Row],[Pnr.]]=AZ$7,Tbl.Kosten[[#This Row],[Totaal kosten]],"")</f>
        <v/>
      </c>
      <c r="BA160" s="158" t="str">
        <f>IF(Tbl.Kosten[[#This Row],[Pnr.]]=BA$7,Tbl.Kosten[[#This Row],[Totaal kosten]],"")</f>
        <v/>
      </c>
      <c r="BB160" s="158" t="str">
        <f>IF(Tbl.Kosten[[#This Row],[Pnr.]]=BB$7,Tbl.Kosten[[#This Row],[Totaal kosten]],"")</f>
        <v/>
      </c>
      <c r="BC160" s="158" t="str">
        <f>IF(Tbl.Kosten[[#This Row],[Pnr.]]=BC$7,Tbl.Kosten[[#This Row],[Totaal kosten]],"")</f>
        <v/>
      </c>
      <c r="BD160" s="158" t="str">
        <f>IF(Tbl.Kosten[[#This Row],[Pnr.]]=BD$7,Tbl.Kosten[[#This Row],[Totaal kosten]],"")</f>
        <v/>
      </c>
      <c r="BE160" s="158" t="str">
        <f>IF(Tbl.Kosten[[#This Row],[Pnr.]]=BE$7,Tbl.Kosten[[#This Row],[Totaal kosten]],"")</f>
        <v/>
      </c>
      <c r="BF160" s="158" t="str">
        <f>IF(Tbl.Kosten[[#This Row],[Pnr.]]=BF$7,Tbl.Kosten[[#This Row],[Totaal kosten]],"")</f>
        <v/>
      </c>
      <c r="BG160" s="158" t="str">
        <f>IF(Tbl.Kosten[[#This Row],[Pnr.]]=BG$7,Tbl.Kosten[[#This Row],[Totaal kosten]],"")</f>
        <v/>
      </c>
      <c r="BH160" s="158" t="str">
        <f>IF(Tbl.Kosten[[#This Row],[Pnr.]]=BH$7,Tbl.Kosten[[#This Row],[Totaal kosten]],"")</f>
        <v/>
      </c>
      <c r="BI160" s="158" t="str">
        <f>IF(Tbl.Kosten[[#This Row],[Pnr.]]=BI$7,Tbl.Kosten[[#This Row],[Totaal kosten]],"")</f>
        <v/>
      </c>
      <c r="BJ160" s="158" t="str">
        <f>IF(Tbl.Kosten[[#This Row],[Pnr.]]=BJ$7,Tbl.Kosten[[#This Row],[Totaal kosten]],"")</f>
        <v/>
      </c>
      <c r="BK160" s="158" t="str">
        <f>IF(Tbl.Kosten[[#This Row],[Pnr.]]=BK$7,Tbl.Kosten[[#This Row],[Totaal kosten]],"")</f>
        <v/>
      </c>
      <c r="BL160" s="158" t="str">
        <f>IF(Tbl.Kosten[[#This Row],[Pnr.]]=BL$7,Tbl.Kosten[[#This Row],[Totaal kosten]],"")</f>
        <v/>
      </c>
      <c r="BM160" s="158" t="str">
        <f>IF(Tbl.Kosten[[#This Row],[Pnr.]]=BM$7,Tbl.Kosten[[#This Row],[Totaal kosten]],"")</f>
        <v/>
      </c>
      <c r="BN160" s="158" t="str">
        <f>IF(Tbl.Kosten[[#This Row],[Pnr.]]=BN$7,Tbl.Kosten[[#This Row],[Totaal kosten]],"")</f>
        <v/>
      </c>
      <c r="BO160" s="158" t="str">
        <f>IF(Tbl.Kosten[[#This Row],[Pnr.]]=BO$7,Tbl.Kosten[[#This Row],[Totaal kosten]],"")</f>
        <v/>
      </c>
      <c r="BP160" s="158" t="str">
        <f>IF(Tbl.Kosten[[#This Row],[Pnr.]]=BP$7,Tbl.Kosten[[#This Row],[Totaal kosten]],"")</f>
        <v/>
      </c>
      <c r="BQ160" s="158" t="str">
        <f>IF(Tbl.Kosten[[#This Row],[Pnr.]]=BQ$7,Tbl.Kosten[[#This Row],[Totaal kosten]],"")</f>
        <v/>
      </c>
      <c r="BR160" s="158" t="str">
        <f>IF(Tbl.Kosten[[#This Row],[Pnr.]]=BR$7,Tbl.Kosten[[#This Row],[Totaal kosten]],"")</f>
        <v/>
      </c>
      <c r="BS160" s="158" t="str">
        <f>IF(Tbl.Kosten[[#This Row],[Pnr.]]=BS$7,Tbl.Kosten[[#This Row],[Totaal kosten]],"")</f>
        <v/>
      </c>
      <c r="BT160" s="158" t="str">
        <f>IF(Tbl.Kosten[[#This Row],[Pnr.]]=BT$7,Tbl.Kosten[[#This Row],[Totaal kosten]],"")</f>
        <v/>
      </c>
      <c r="BU160" s="158" t="str">
        <f>IF(Tbl.Kosten[[#This Row],[Pnr.]]=BU$7,Tbl.Kosten[[#This Row],[Totaal kosten]],"")</f>
        <v/>
      </c>
      <c r="BV160" s="158" t="str">
        <f>IF(Tbl.Kosten[[#This Row],[Pnr.]]=BV$7,Tbl.Kosten[[#This Row],[Totaal kosten]],"")</f>
        <v/>
      </c>
      <c r="BW160" s="158" t="str">
        <f>IF(Tbl.Kosten[[#This Row],[Pnr.]]=BW$7,Tbl.Kosten[[#This Row],[Totaal kosten]],"")</f>
        <v/>
      </c>
      <c r="BX160" s="158" t="str">
        <f>IFERROR(_xlfn.XLOOKUP(Tbl.Kosten[[#This Row],[Werkpakketcode]],Tbl.Werkpakketten[Werkpakketcode],Tbl.Werkpakketten[WPnr.],"",0,1),"")</f>
        <v/>
      </c>
      <c r="BY160" s="158" t="str">
        <f>IF(Tbl.Kosten[[#This Row],[WPnr.]]=BY$7,Tbl.Kosten[[#This Row],[Totaal kosten]],"")</f>
        <v/>
      </c>
      <c r="BZ160" s="158" t="str">
        <f>IF(Tbl.Kosten[[#This Row],[WPnr.]]=BZ$7,Tbl.Kosten[[#This Row],[Totaal kosten]],"")</f>
        <v/>
      </c>
      <c r="CA160" s="158" t="str">
        <f>IF(Tbl.Kosten[[#This Row],[WPnr.]]=CA$7,Tbl.Kosten[[#This Row],[Totaal kosten]],"")</f>
        <v/>
      </c>
      <c r="CB160" s="158" t="str">
        <f>IF(Tbl.Kosten[[#This Row],[WPnr.]]=CB$7,Tbl.Kosten[[#This Row],[Totaal kosten]],"")</f>
        <v/>
      </c>
      <c r="CC160" s="158" t="str">
        <f>IF(Tbl.Kosten[[#This Row],[WPnr.]]=CC$7,Tbl.Kosten[[#This Row],[Totaal kosten]],"")</f>
        <v/>
      </c>
      <c r="CD160" s="158" t="str">
        <f>IF(Tbl.Kosten[[#This Row],[WPnr.]]=CD$7,Tbl.Kosten[[#This Row],[Totaal kosten]],"")</f>
        <v/>
      </c>
      <c r="CE160" s="158" t="str">
        <f>IF(Tbl.Kosten[[#This Row],[WPnr.]]=CE$7,Tbl.Kosten[[#This Row],[Totaal kosten]],"")</f>
        <v/>
      </c>
      <c r="CF160" s="158" t="str">
        <f>IF(Tbl.Kosten[[#This Row],[WPnr.]]=CF$7,Tbl.Kosten[[#This Row],[Totaal kosten]],"")</f>
        <v/>
      </c>
      <c r="CG160" s="158" t="str">
        <f>IF(Tbl.Kosten[[#This Row],[WPnr.]]=CG$7,Tbl.Kosten[[#This Row],[Totaal kosten]],"")</f>
        <v/>
      </c>
      <c r="CH160" s="158" t="str">
        <f>IF(Tbl.Kosten[[#This Row],[WPnr.]]=CH$7,Tbl.Kosten[[#This Row],[Totaal kosten]],"")</f>
        <v/>
      </c>
      <c r="CI160" s="158" t="str">
        <f>IF(Tbl.Kosten[[#This Row],[WPnr.]]=CI$7,Tbl.Kosten[[#This Row],[Totaal kosten]],"")</f>
        <v/>
      </c>
      <c r="CJ160" s="158" t="str">
        <f>IF(Tbl.Kosten[[#This Row],[WPnr.]]=CJ$7,Tbl.Kosten[[#This Row],[Totaal kosten]],"")</f>
        <v/>
      </c>
      <c r="CK160" s="158" t="str">
        <f>IF(Tbl.Kosten[[#This Row],[WPnr.]]=CK$7,Tbl.Kosten[[#This Row],[Totaal kosten]],"")</f>
        <v/>
      </c>
      <c r="CL160" s="158" t="str">
        <f>IF(Tbl.Kosten[[#This Row],[WPnr.]]=CL$7,Tbl.Kosten[[#This Row],[Totaal kosten]],"")</f>
        <v/>
      </c>
      <c r="CM160" s="158" t="str">
        <f>IF(Tbl.Kosten[[#This Row],[WPnr.]]=CM$7,Tbl.Kosten[[#This Row],[Totaal kosten]],"")</f>
        <v/>
      </c>
      <c r="CN160" s="158" t="str">
        <f>IF(Tbl.Kosten[[#This Row],[WPnr.]]=CN$7,Tbl.Kosten[[#This Row],[Totaal kosten]],"")</f>
        <v/>
      </c>
      <c r="CO160" s="158" t="str">
        <f>IF(Tbl.Kosten[[#This Row],[WPnr.]]=CO$7,Tbl.Kosten[[#This Row],[Totaal kosten]],"")</f>
        <v/>
      </c>
      <c r="CP160" s="158" t="str">
        <f>IF(Tbl.Kosten[[#This Row],[WPnr.]]=CP$7,Tbl.Kosten[[#This Row],[Totaal kosten]],"")</f>
        <v/>
      </c>
      <c r="CQ160" s="158" t="str">
        <f>IF(Tbl.Kosten[[#This Row],[WPnr.]]=CQ$7,Tbl.Kosten[[#This Row],[Totaal kosten]],"")</f>
        <v/>
      </c>
      <c r="CR160" s="158" t="str">
        <f>IF(Tbl.Kosten[[#This Row],[WPnr.]]=CR$7,Tbl.Kosten[[#This Row],[Totaal kosten]],"")</f>
        <v/>
      </c>
      <c r="CS160" s="158" t="str">
        <f>IF(Tbl.Kosten[[#This Row],[WPnr.]]=CS$7,Tbl.Kosten[[#This Row],[Totaal kosten]],"")</f>
        <v/>
      </c>
      <c r="CT160" s="158" t="str">
        <f>IF(Tbl.Kosten[[#This Row],[WPnr.]]=CT$7,Tbl.Kosten[[#This Row],[Totaal kosten]],"")</f>
        <v/>
      </c>
      <c r="CU160" s="158" t="str">
        <f>IF(Tbl.Kosten[[#This Row],[WPnr.]]=CU$7,Tbl.Kosten[[#This Row],[Totaal kosten]],"")</f>
        <v/>
      </c>
      <c r="CV160" s="158" t="str">
        <f>IF(Tbl.Kosten[[#This Row],[WPnr.]]=CV$7,Tbl.Kosten[[#This Row],[Totaal kosten]],"")</f>
        <v/>
      </c>
      <c r="CW160" s="158" t="str">
        <f>IF(Tbl.Kosten[[#This Row],[WPnr.]]=CW$7,Tbl.Kosten[[#This Row],[Totaal kosten]],"")</f>
        <v/>
      </c>
      <c r="CX160" s="158" t="str">
        <f>IF(Tbl.Kosten[[#This Row],[WPnr.]]=CX$7,Tbl.Kosten[[#This Row],[Totaal kosten]],"")</f>
        <v/>
      </c>
      <c r="CY160" s="158" t="str">
        <f>IF(Tbl.Kosten[[#This Row],[WPnr.]]=CY$7,Tbl.Kosten[[#This Row],[Totaal kosten]],"")</f>
        <v/>
      </c>
      <c r="CZ160" s="158" t="str">
        <f>IF(Tbl.Kosten[[#This Row],[WPnr.]]=CZ$7,Tbl.Kosten[[#This Row],[Totaal kosten]],"")</f>
        <v/>
      </c>
      <c r="DA160" s="158" t="str">
        <f>IF(Tbl.Kosten[[#This Row],[WPnr.]]=DA$7,Tbl.Kosten[[#This Row],[Totaal kosten]],"")</f>
        <v/>
      </c>
      <c r="DB160" s="158" t="str">
        <f>IF(Tbl.Kosten[[#This Row],[WPnr.]]=DB$7,Tbl.Kosten[[#This Row],[Totaal kosten]],"")</f>
        <v/>
      </c>
      <c r="DC160" s="158" t="str">
        <f>IF(Tbl.Kosten[[#This Row],[WPnr.]]=DC$7,Tbl.Kosten[[#This Row],[Totaal kosten]],"")</f>
        <v/>
      </c>
      <c r="DD160" s="158" t="str">
        <f>IF(Tbl.Kosten[[#This Row],[WPnr.]]=DD$7,Tbl.Kosten[[#This Row],[Totaal kosten]],"")</f>
        <v/>
      </c>
      <c r="DE160" s="158" t="str">
        <f>IF(Tbl.Kosten[[#This Row],[WPnr.]]=DE$7,Tbl.Kosten[[#This Row],[Totaal kosten]],"")</f>
        <v/>
      </c>
      <c r="DF160" s="158" t="str">
        <f>IF(Tbl.Kosten[[#This Row],[WPnr.]]=DF$7,Tbl.Kosten[[#This Row],[Totaal kosten]],"")</f>
        <v/>
      </c>
      <c r="DG160" s="158" t="str">
        <f>IF(Tbl.Kosten[[#This Row],[WPnr.]]=DG$7,Tbl.Kosten[[#This Row],[Totaal kosten]],"")</f>
        <v/>
      </c>
      <c r="DH160" s="158" t="str">
        <f>IF(Tbl.Kosten[[#This Row],[WPnr.]]=DH$7,Tbl.Kosten[[#This Row],[Totaal kosten]],"")</f>
        <v/>
      </c>
      <c r="DI160" s="158" t="str">
        <f>IF(Tbl.Kosten[[#This Row],[WPnr.]]=DI$7,Tbl.Kosten[[#This Row],[Totaal kosten]],"")</f>
        <v/>
      </c>
      <c r="DJ160" s="158" t="str">
        <f>IF(Tbl.Kosten[[#This Row],[WPnr.]]=DJ$7,Tbl.Kosten[[#This Row],[Totaal kosten]],"")</f>
        <v/>
      </c>
      <c r="DK160" s="158" t="str">
        <f>IF(Tbl.Kosten[[#This Row],[WPnr.]]=DK$7,Tbl.Kosten[[#This Row],[Totaal kosten]],"")</f>
        <v/>
      </c>
      <c r="DL160" s="158" t="str">
        <f>IF(Tbl.Kosten[[#This Row],[WPnr.]]=DL$7,Tbl.Kosten[[#This Row],[Totaal kosten]],"")</f>
        <v/>
      </c>
      <c r="DM160" s="158" t="str">
        <f>IF(Tbl.Kosten[[#This Row],[WPnr.]]=DM$7,Tbl.Kosten[[#This Row],[Totaal kosten]],"")</f>
        <v/>
      </c>
      <c r="DN160" s="158" t="str">
        <f>IF(Tbl.Kosten[[#This Row],[WPnr.]]=DN$7,Tbl.Kosten[[#This Row],[Totaal kosten]],"")</f>
        <v/>
      </c>
      <c r="DO160" s="158" t="str">
        <f>IF(Tbl.Kosten[[#This Row],[WPnr.]]=DO$7,Tbl.Kosten[[#This Row],[Totaal kosten]],"")</f>
        <v/>
      </c>
      <c r="DP160" s="158" t="str">
        <f>IF(Tbl.Kosten[[#This Row],[WPnr.]]=DP$7,Tbl.Kosten[[#This Row],[Totaal kosten]],"")</f>
        <v/>
      </c>
      <c r="DQ160" s="158" t="str">
        <f>IF(Tbl.Kosten[[#This Row],[WPnr.]]=DQ$7,Tbl.Kosten[[#This Row],[Totaal kosten]],"")</f>
        <v/>
      </c>
      <c r="DR160" s="158" t="str">
        <f>IF(Tbl.Kosten[[#This Row],[WPnr.]]=DR$7,Tbl.Kosten[[#This Row],[Totaal kosten]],"")</f>
        <v/>
      </c>
      <c r="DS160" s="158" t="str">
        <f>IF(Tbl.Kosten[[#This Row],[WPnr.]]=DS$7,Tbl.Kosten[[#This Row],[Totaal kosten]],"")</f>
        <v/>
      </c>
      <c r="DT160" s="158" t="str">
        <f>IF(Tbl.Kosten[[#This Row],[WPnr.]]=DT$7,Tbl.Kosten[[#This Row],[Totaal kosten]],"")</f>
        <v/>
      </c>
      <c r="DU160" s="158" t="str">
        <f>IF(Tbl.Kosten[[#This Row],[WPnr.]]=DU$7,Tbl.Kosten[[#This Row],[Totaal kosten]],"")</f>
        <v/>
      </c>
      <c r="DV160" s="158" t="str">
        <f>IF(Tbl.Kosten[[#This Row],[WPnr.]]=DV$7,Tbl.Kosten[[#This Row],[Totaal kosten]],"")</f>
        <v/>
      </c>
      <c r="DW160" s="160" t="str">
        <f>IFERROR(_xlfn.XLOOKUP(Tbl.Kosten[[#This Row],[Kostensoort]],Tbl.Kostensoorten[Kostensoorten],Tbl.Kostensoorten[KSnr.],"",0,1),"")</f>
        <v/>
      </c>
      <c r="DX160" s="160" t="str">
        <f>IF(Tbl.Kosten[[#This Row],[KSnr.]]=DX$7,Tbl.Kosten[[#This Row],[Totaal kosten]],"")</f>
        <v/>
      </c>
      <c r="DY160" s="160" t="str">
        <f>IF(Tbl.Kosten[[#This Row],[KSnr.]]=DY$7,Tbl.Kosten[[#This Row],[Totaal kosten]],"")</f>
        <v/>
      </c>
      <c r="DZ160" s="160" t="str">
        <f>IF(Tbl.Kosten[[#This Row],[KSnr.]]=DZ$7,Tbl.Kosten[[#This Row],[Totaal kosten]],"")</f>
        <v/>
      </c>
      <c r="EA160" s="160" t="str">
        <f>IF(Tbl.Kosten[[#This Row],[KSnr.]]=EA$7,Tbl.Kosten[[#This Row],[Totaal kosten]],"")</f>
        <v/>
      </c>
      <c r="EB160" s="160" t="str">
        <f>IF(Tbl.Kosten[[#This Row],[KSnr.]]=EB$7,Tbl.Kosten[[#This Row],[Totaal kosten]],"")</f>
        <v/>
      </c>
      <c r="EC160" s="160" t="str">
        <f>IF(Tbl.Kosten[[#This Row],[KSnr.]]=EC$7,Tbl.Kosten[[#This Row],[Totaal kosten]],"")</f>
        <v/>
      </c>
      <c r="ED160" s="160" t="str">
        <f>IF(Tbl.Kosten[[#This Row],[KSnr.]]=ED$7,Tbl.Kosten[[#This Row],[Totaal kosten]],"")</f>
        <v/>
      </c>
      <c r="EE160" s="160" t="str">
        <f>IF(Tbl.Kosten[[#This Row],[KSnr.]]=EE$7,Tbl.Kosten[[#This Row],[Totaal kosten]],"")</f>
        <v/>
      </c>
      <c r="EF160" s="160" t="str">
        <f>IF(Tbl.Kosten[[#This Row],[KSnr.]]=EF$7,Tbl.Kosten[[#This Row],[Totaal kosten]],"")</f>
        <v/>
      </c>
      <c r="EG160" s="160" t="str">
        <f>IF(Tbl.Kosten[[#This Row],[KSnr.]]=EG$7,Tbl.Kosten[[#This Row],[Totaal kosten]],"")</f>
        <v/>
      </c>
      <c r="EH160" s="160" t="str">
        <f>IF(Tbl.Kosten[[#This Row],[KSnr.]]=EH$7,Tbl.Kosten[[#This Row],[Totaal kosten]],"")</f>
        <v/>
      </c>
      <c r="EI160" s="160" t="str">
        <f>IF(Tbl.Kosten[[#This Row],[KSnr.]]=EI$7,Tbl.Kosten[[#This Row],[Totaal kosten]],"")</f>
        <v/>
      </c>
      <c r="EJ160" s="160" t="str">
        <f>IF(Tbl.Kosten[[#This Row],[KSnr.]]=EJ$7,Tbl.Kosten[[#This Row],[Totaal kosten]],"")</f>
        <v/>
      </c>
      <c r="EK160" s="160" t="str">
        <f>IF(Tbl.Kosten[[#This Row],[KSnr.]]=EK$7,Tbl.Kosten[[#This Row],[Totaal kosten]],"")</f>
        <v/>
      </c>
      <c r="EL160" s="160" t="str">
        <f>IF(Tbl.Kosten[[#This Row],[KSnr.]]=EL$7,Tbl.Kosten[[#This Row],[Totaal kosten]],"")</f>
        <v/>
      </c>
      <c r="EM160" s="160" t="str">
        <f>IF(Tbl.Kosten[[#This Row],[KSnr.]]=EM$7,Tbl.Kosten[[#This Row],[Totaal kosten]],"")</f>
        <v/>
      </c>
      <c r="EN160" s="160" t="str">
        <f>IF(Tbl.Kosten[[#This Row],[KSnr.]]=EN$7,Tbl.Kosten[[#This Row],[Totaal kosten]],"")</f>
        <v/>
      </c>
      <c r="EO160" s="160" t="str">
        <f>IF(Tbl.Kosten[[#This Row],[KSnr.]]=EO$7,Tbl.Kosten[[#This Row],[Totaal kosten]],"")</f>
        <v/>
      </c>
      <c r="EP160" s="160" t="str">
        <f>IF(Tbl.Kosten[[#This Row],[KSnr.]]=EP$7,Tbl.Kosten[[#This Row],[Totaal kosten]],"")</f>
        <v/>
      </c>
      <c r="EQ160" s="160" t="str">
        <f>IF(Tbl.Kosten[[#This Row],[KSnr.]]=EQ$7,Tbl.Kosten[[#This Row],[Totaal kosten]],"")</f>
        <v/>
      </c>
      <c r="ER160" s="154" t="str">
        <f>IFERROR(_xlfn.XLOOKUP(Tbl.Kosten[[#This Row],[Subsidieactiviteit]],Tbl.Subsidiehoogte[Subsidieactiviteit],Tbl.Subsidiehoogte[SAnr.],"",0,1),"")</f>
        <v/>
      </c>
      <c r="ES160" s="160" t="str">
        <f>IF(Tbl.Kosten[[#This Row],[Sanr.]]=ES$7,Tbl.Kosten[[#This Row],[Totaal kosten]],"")</f>
        <v/>
      </c>
      <c r="ET160" s="160" t="str">
        <f>IF(Tbl.Kosten[[#This Row],[Sanr.]]=ET$7,Tbl.Kosten[[#This Row],[Totaal kosten]],"")</f>
        <v/>
      </c>
      <c r="EU160" s="160" t="str">
        <f>IF(Tbl.Kosten[[#This Row],[Sanr.]]=EU$7,Tbl.Kosten[[#This Row],[Totaal kosten]],"")</f>
        <v/>
      </c>
      <c r="EV160" s="160" t="str">
        <f>IF(Tbl.Kosten[[#This Row],[Sanr.]]=EV$7,Tbl.Kosten[[#This Row],[Totaal kosten]],"")</f>
        <v/>
      </c>
      <c r="EW160" s="160" t="str">
        <f>IF(Tbl.Kosten[[#This Row],[Sanr.]]=EW$7,Tbl.Kosten[[#This Row],[Totaal kosten]],"")</f>
        <v/>
      </c>
      <c r="EX160" s="160" t="str">
        <f>IF(Tbl.Kosten[[#This Row],[Sanr.]]=EX$7,Tbl.Kosten[[#This Row],[Totaal kosten]],"")</f>
        <v/>
      </c>
      <c r="EY160" s="160" t="str">
        <f>IF(Tbl.Kosten[[#This Row],[Sanr.]]=EY$7,Tbl.Kosten[[#This Row],[Totaal kosten]],"")</f>
        <v/>
      </c>
      <c r="EZ160" s="160" t="str">
        <f>IF(Tbl.Kosten[[#This Row],[Sanr.]]=EZ$7,Tbl.Kosten[[#This Row],[Totaal kosten]],"")</f>
        <v/>
      </c>
      <c r="FA160" s="160" t="str">
        <f>IF(Tbl.Kosten[[#This Row],[Sanr.]]=FA$7,Tbl.Kosten[[#This Row],[Totaal kosten]],"")</f>
        <v/>
      </c>
      <c r="FB160" s="160" t="str">
        <f>IF(Tbl.Kosten[[#This Row],[Sanr.]]=FB$7,Tbl.Kosten[[#This Row],[Totaal kosten]],"")</f>
        <v/>
      </c>
      <c r="FC160" s="160" t="str">
        <f>IF(Tbl.Kosten[[#This Row],[Sanr.]]=FC$7,Tbl.Kosten[[#This Row],[Totaal kosten]],"")</f>
        <v/>
      </c>
      <c r="FD160" s="160" t="str">
        <f>IF(Tbl.Kosten[[#This Row],[Sanr.]]=FD$7,Tbl.Kosten[[#This Row],[Totaal kosten]],"")</f>
        <v/>
      </c>
      <c r="FE160" s="160" t="str">
        <f>IF(Tbl.Kosten[[#This Row],[Sanr.]]=FE$7,Tbl.Kosten[[#This Row],[Totaal kosten]],"")</f>
        <v/>
      </c>
      <c r="FF160" s="160" t="str">
        <f>IF(Tbl.Kosten[[#This Row],[Sanr.]]=FF$7,Tbl.Kosten[[#This Row],[Totaal kosten]],"")</f>
        <v/>
      </c>
      <c r="FG160" s="160" t="str">
        <f>IF(Tbl.Kosten[[#This Row],[Sanr.]]=FG$7,Tbl.Kosten[[#This Row],[Totaal kosten]],"")</f>
        <v/>
      </c>
      <c r="FH160" s="160" t="str">
        <f>IF(Tbl.Kosten[[#This Row],[Sanr.]]=FH$7,Tbl.Kosten[[#This Row],[Totaal kosten]],"")</f>
        <v/>
      </c>
      <c r="FI160" s="160" t="str">
        <f>IF(Tbl.Kosten[[#This Row],[Sanr.]]=FI$7,Tbl.Kosten[[#This Row],[Totaal kosten]],"")</f>
        <v/>
      </c>
      <c r="FJ160" s="160" t="str">
        <f>IF(Tbl.Kosten[[#This Row],[Sanr.]]=FJ$7,Tbl.Kosten[[#This Row],[Totaal kosten]],"")</f>
        <v/>
      </c>
      <c r="FK160" s="160" t="str">
        <f>IF(Tbl.Kosten[[#This Row],[Sanr.]]=FK$7,Tbl.Kosten[[#This Row],[Totaal kosten]],"")</f>
        <v/>
      </c>
      <c r="FL160" s="160" t="str">
        <f>IF(Tbl.Kosten[[#This Row],[Sanr.]]=FL$7,Tbl.Kosten[[#This Row],[Totaal kosten]],"")</f>
        <v/>
      </c>
      <c r="FM160" s="160" t="str">
        <f>IF(Tbl.Kosten[[#This Row],[Sanr.]]=FM$7,Tbl.Kosten[[#This Row],[Totaal kosten]],"")</f>
        <v/>
      </c>
      <c r="FN160" s="160" t="str">
        <f>IF(Tbl.Kosten[[#This Row],[Sanr.]]=FN$7,Tbl.Kosten[[#This Row],[Totaal kosten]],"")</f>
        <v/>
      </c>
      <c r="FO160" s="160" t="str">
        <f>IF(Tbl.Kosten[[#This Row],[Sanr.]]=FO$7,Tbl.Kosten[[#This Row],[Totaal kosten]],"")</f>
        <v/>
      </c>
      <c r="FP160" s="160" t="str">
        <f>IF(Tbl.Kosten[[#This Row],[Sanr.]]=FP$7,Tbl.Kosten[[#This Row],[Totaal kosten]],"")</f>
        <v/>
      </c>
      <c r="FQ160" s="160" t="str">
        <f>IF(Tbl.Kosten[[#This Row],[Sanr.]]=FQ$7,Tbl.Kosten[[#This Row],[Totaal kosten]],"")</f>
        <v/>
      </c>
      <c r="FR160" s="160" t="str">
        <f>IF(Tbl.Kosten[[#This Row],[Sanr.]]=FR$7,Tbl.Kosten[[#This Row],[Totaal kosten]],"")</f>
        <v/>
      </c>
      <c r="FS160" s="160" t="str">
        <f>IF(Tbl.Kosten[[#This Row],[Sanr.]]=FS$7,Tbl.Kosten[[#This Row],[Totaal kosten]],"")</f>
        <v/>
      </c>
      <c r="FT160" s="160" t="str">
        <f>IF(Tbl.Kosten[[#This Row],[Sanr.]]=FT$7,Tbl.Kosten[[#This Row],[Totaal kosten]],"")</f>
        <v/>
      </c>
      <c r="FU160" s="160" t="str">
        <f>IF(Tbl.Kosten[[#This Row],[Sanr.]]=FU$7,Tbl.Kosten[[#This Row],[Totaal kosten]],"")</f>
        <v/>
      </c>
      <c r="FV160" s="160" t="str">
        <f>IF(Tbl.Kosten[[#This Row],[Sanr.]]=FV$7,Tbl.Kosten[[#This Row],[Totaal kosten]],"")</f>
        <v/>
      </c>
      <c r="FW160" s="160" t="str">
        <f>IFERROR(_xlfn.XLOOKUP(Tbl.Kosten[[#This Row],[Activiteitencode]],Tbl.Activiteiten[Activiteitcode],Tbl.Activiteiten[Anr.],"",0,1),"")</f>
        <v/>
      </c>
      <c r="FX160" s="181" t="str">
        <f>_xlfn.CONCAT(Tbl.Kosten[[#This Row],[Pnr.]],Tbl.Kosten[[#This Row],[Sanr.]])</f>
        <v>P1</v>
      </c>
      <c r="FY160" s="160">
        <f>Tbl.Kosten[[#This Row],[Totaal kosten]]-Tbl.Kosten[[#This Row],[Subsidie]]</f>
        <v>0</v>
      </c>
      <c r="FZ160" s="160">
        <f>IF(Tbl.Kosten[[#This Row],[Pnr.]]=FZ$7,Tbl.Kosten[[#This Row],[Te financieren]],"")</f>
        <v>0</v>
      </c>
      <c r="GA160" s="160" t="str">
        <f>IF(Tbl.Kosten[[#This Row],[Pnr.]]=GA$7,Tbl.Kosten[[#This Row],[Te financieren]],"")</f>
        <v/>
      </c>
      <c r="GB160" s="160" t="str">
        <f>IF(Tbl.Kosten[[#This Row],[Pnr.]]=GB$7,Tbl.Kosten[[#This Row],[Te financieren]],"")</f>
        <v/>
      </c>
      <c r="GC160" s="160" t="str">
        <f>IF(Tbl.Kosten[[#This Row],[Pnr.]]=GC$7,Tbl.Kosten[[#This Row],[Te financieren]],"")</f>
        <v/>
      </c>
      <c r="GD160" s="160" t="str">
        <f>IF(Tbl.Kosten[[#This Row],[Pnr.]]=GD$7,Tbl.Kosten[[#This Row],[Te financieren]],"")</f>
        <v/>
      </c>
      <c r="GE160" s="160" t="str">
        <f>IF(Tbl.Kosten[[#This Row],[Pnr.]]=GE$7,Tbl.Kosten[[#This Row],[Te financieren]],"")</f>
        <v/>
      </c>
      <c r="GF160" s="160" t="str">
        <f>IF(Tbl.Kosten[[#This Row],[Pnr.]]=GF$7,Tbl.Kosten[[#This Row],[Te financieren]],"")</f>
        <v/>
      </c>
      <c r="GG160" s="160" t="str">
        <f>IF(Tbl.Kosten[[#This Row],[Pnr.]]=GG$7,Tbl.Kosten[[#This Row],[Te financieren]],"")</f>
        <v/>
      </c>
      <c r="GH160" s="160" t="str">
        <f>IF(Tbl.Kosten[[#This Row],[Pnr.]]=GH$7,Tbl.Kosten[[#This Row],[Te financieren]],"")</f>
        <v/>
      </c>
      <c r="GI160" s="160" t="str">
        <f>IF(Tbl.Kosten[[#This Row],[Pnr.]]=GI$7,Tbl.Kosten[[#This Row],[Te financieren]],"")</f>
        <v/>
      </c>
      <c r="GJ160" s="160" t="str">
        <f>IF(Tbl.Kosten[[#This Row],[Pnr.]]=GJ$7,Tbl.Kosten[[#This Row],[Te financieren]],"")</f>
        <v/>
      </c>
      <c r="GK160" s="160" t="str">
        <f>IF(Tbl.Kosten[[#This Row],[Pnr.]]=GK$7,Tbl.Kosten[[#This Row],[Te financieren]],"")</f>
        <v/>
      </c>
      <c r="GL160" s="160" t="str">
        <f>IF(Tbl.Kosten[[#This Row],[Pnr.]]=GL$7,Tbl.Kosten[[#This Row],[Te financieren]],"")</f>
        <v/>
      </c>
      <c r="GM160" s="160" t="str">
        <f>IF(Tbl.Kosten[[#This Row],[Pnr.]]=GM$7,Tbl.Kosten[[#This Row],[Te financieren]],"")</f>
        <v/>
      </c>
      <c r="GN160" s="160" t="str">
        <f>IF(Tbl.Kosten[[#This Row],[Pnr.]]=GN$7,Tbl.Kosten[[#This Row],[Te financieren]],"")</f>
        <v/>
      </c>
      <c r="GO160" s="160" t="str">
        <f>IF(Tbl.Kosten[[#This Row],[Pnr.]]=GO$7,Tbl.Kosten[[#This Row],[Te financieren]],"")</f>
        <v/>
      </c>
      <c r="GP160" s="160" t="str">
        <f>IF(Tbl.Kosten[[#This Row],[Pnr.]]=GP$7,Tbl.Kosten[[#This Row],[Te financieren]],"")</f>
        <v/>
      </c>
      <c r="GQ160" s="160" t="str">
        <f>IF(Tbl.Kosten[[#This Row],[Pnr.]]=GQ$7,Tbl.Kosten[[#This Row],[Te financieren]],"")</f>
        <v/>
      </c>
      <c r="GR160" s="160" t="str">
        <f>IF(Tbl.Kosten[[#This Row],[Pnr.]]=GR$7,Tbl.Kosten[[#This Row],[Te financieren]],"")</f>
        <v/>
      </c>
      <c r="GS160" s="160" t="str">
        <f>IF(Tbl.Kosten[[#This Row],[Pnr.]]=GS$7,Tbl.Kosten[[#This Row],[Te financieren]],"")</f>
        <v/>
      </c>
      <c r="GT160" s="160" t="str">
        <f>IF(Tbl.Kosten[[#This Row],[Pnr.]]=GT$7,Tbl.Kosten[[#This Row],[Te financieren]],"")</f>
        <v/>
      </c>
      <c r="GU160" s="160" t="str">
        <f>IF(Tbl.Kosten[[#This Row],[Pnr.]]=GU$7,Tbl.Kosten[[#This Row],[Te financieren]],"")</f>
        <v/>
      </c>
      <c r="GV160" s="160" t="str">
        <f>IF(Tbl.Kosten[[#This Row],[Pnr.]]=GV$7,Tbl.Kosten[[#This Row],[Te financieren]],"")</f>
        <v/>
      </c>
      <c r="GW160" s="160" t="str">
        <f>IF(Tbl.Kosten[[#This Row],[Pnr.]]=GW$7,Tbl.Kosten[[#This Row],[Te financieren]],"")</f>
        <v/>
      </c>
      <c r="GX160" s="160" t="str">
        <f>IF(Tbl.Kosten[[#This Row],[Pnr.]]=GX$7,Tbl.Kosten[[#This Row],[Te financieren]],"")</f>
        <v/>
      </c>
      <c r="GY160" s="160" t="str">
        <f>IF(Tbl.Kosten[[#This Row],[Pnr.]]=GY$7,Tbl.Kosten[[#This Row],[Te financieren]],"")</f>
        <v/>
      </c>
      <c r="GZ160" s="160" t="str">
        <f>IF(Tbl.Kosten[[#This Row],[Pnr.]]=GZ$7,Tbl.Kosten[[#This Row],[Te financieren]],"")</f>
        <v/>
      </c>
      <c r="HA160" s="160" t="str">
        <f>IF(Tbl.Kosten[[#This Row],[Pnr.]]=HA$7,Tbl.Kosten[[#This Row],[Te financieren]],"")</f>
        <v/>
      </c>
      <c r="HB160" s="160" t="str">
        <f>IF(Tbl.Kosten[[#This Row],[Pnr.]]=HB$7,Tbl.Kosten[[#This Row],[Te financieren]],"")</f>
        <v/>
      </c>
      <c r="HC160" s="160" t="str">
        <f>IF(Tbl.Kosten[[#This Row],[Pnr.]]=HC$7,Tbl.Kosten[[#This Row],[Te financieren]],"")</f>
        <v/>
      </c>
      <c r="HD160" s="160" t="str">
        <f>IF(Tbl.Kosten[[#This Row],[Pnr.]]=HD$7,Tbl.Kosten[[#This Row],[Te financieren]],"")</f>
        <v/>
      </c>
      <c r="HE160" s="160" t="str">
        <f>IF(Tbl.Kosten[[#This Row],[Pnr.]]=HE$7,Tbl.Kosten[[#This Row],[Te financieren]],"")</f>
        <v/>
      </c>
      <c r="HF160" s="160" t="str">
        <f>IF(Tbl.Kosten[[#This Row],[Pnr.]]=HF$7,Tbl.Kosten[[#This Row],[Te financieren]],"")</f>
        <v/>
      </c>
      <c r="HG160" s="160" t="str">
        <f>IF(Tbl.Kosten[[#This Row],[Pnr.]]=HG$7,Tbl.Kosten[[#This Row],[Te financieren]],"")</f>
        <v/>
      </c>
      <c r="HH160" s="160" t="str">
        <f>IF(Tbl.Kosten[[#This Row],[Pnr.]]=HH$7,Tbl.Kosten[[#This Row],[Te financieren]],"")</f>
        <v/>
      </c>
      <c r="HI160" s="160" t="str">
        <f>IF(Tbl.Kosten[[#This Row],[Pnr.]]=HI$7,Tbl.Kosten[[#This Row],[Te financieren]],"")</f>
        <v/>
      </c>
      <c r="HJ160" s="160" t="str">
        <f>IF(Tbl.Kosten[[#This Row],[Pnr.]]=HJ$7,Tbl.Kosten[[#This Row],[Te financieren]],"")</f>
        <v/>
      </c>
      <c r="HK160" s="160" t="str">
        <f>IF(Tbl.Kosten[[#This Row],[Pnr.]]=HK$7,Tbl.Kosten[[#This Row],[Te financieren]],"")</f>
        <v/>
      </c>
      <c r="HL160" s="160" t="str">
        <f>IF(Tbl.Kosten[[#This Row],[Pnr.]]=HL$7,Tbl.Kosten[[#This Row],[Te financieren]],"")</f>
        <v/>
      </c>
      <c r="HM160" s="160" t="str">
        <f>IF(Tbl.Kosten[[#This Row],[Pnr.]]=HM$7,Tbl.Kosten[[#This Row],[Te financieren]],"")</f>
        <v/>
      </c>
      <c r="HN160" s="160" t="str">
        <f>IF(Tbl.Kosten[[#This Row],[Pnr.]]=HN$7,Tbl.Kosten[[#This Row],[Te financieren]],"")</f>
        <v/>
      </c>
      <c r="HO160" s="160" t="str">
        <f>IF(Tbl.Kosten[[#This Row],[Pnr.]]=HO$7,Tbl.Kosten[[#This Row],[Te financieren]],"")</f>
        <v/>
      </c>
      <c r="HP160" s="160" t="str">
        <f>IF(Tbl.Kosten[[#This Row],[Pnr.]]=HP$7,Tbl.Kosten[[#This Row],[Te financieren]],"")</f>
        <v/>
      </c>
      <c r="HQ160" s="160" t="str">
        <f>IF(Tbl.Kosten[[#This Row],[Pnr.]]=HQ$7,Tbl.Kosten[[#This Row],[Te financieren]],"")</f>
        <v/>
      </c>
      <c r="HR160" s="160" t="str">
        <f>IF(Tbl.Kosten[[#This Row],[Pnr.]]=HR$7,Tbl.Kosten[[#This Row],[Te financieren]],"")</f>
        <v/>
      </c>
      <c r="HS160" s="160" t="str">
        <f>IF(Tbl.Kosten[[#This Row],[Pnr.]]=HS$7,Tbl.Kosten[[#This Row],[Te financieren]],"")</f>
        <v/>
      </c>
      <c r="HT160" s="160" t="str">
        <f>IF(Tbl.Kosten[[#This Row],[Pnr.]]=HT$7,Tbl.Kosten[[#This Row],[Te financieren]],"")</f>
        <v/>
      </c>
      <c r="HU160" s="160" t="str">
        <f>IF(Tbl.Kosten[[#This Row],[Pnr.]]=HU$7,Tbl.Kosten[[#This Row],[Te financieren]],"")</f>
        <v/>
      </c>
      <c r="HV160" s="160" t="str">
        <f>IF(Tbl.Kosten[[#This Row],[Pnr.]]=HV$7,Tbl.Kosten[[#This Row],[Te financieren]],"")</f>
        <v/>
      </c>
      <c r="HW160" s="160" t="str">
        <f>IF(Tbl.Kosten[[#This Row],[Pnr.]]=HW$7,Tbl.Kosten[[#This Row],[Te financieren]],"")</f>
        <v/>
      </c>
    </row>
    <row r="161" spans="2:231" x14ac:dyDescent="0.3">
      <c r="B161" s="144"/>
      <c r="C161" s="147"/>
      <c r="D161" s="146"/>
      <c r="E161" s="147"/>
      <c r="F161" s="145"/>
      <c r="G161" s="11" t="str">
        <f>IF(Tbl.Kosten[[#This Row],[Medewerker e/o 
functie]]&lt;&gt;"",_xlfn.XLOOKUP(Tbl.Kosten[[#This Row],[Medewerker e/o 
functie]],Tbl.Uurtarief[Medewerker en/of functie],Tbl.Uurtarief[Uurtarief],"",0,1),"")</f>
        <v/>
      </c>
      <c r="H161" s="121">
        <f>IFERROR(Tbl.Kosten[[#This Row],[Uren]]*Tbl.Kosten[[#This Row],[Uurtarief]],0)</f>
        <v>0</v>
      </c>
      <c r="I161" s="119" t="str">
        <f>IF(Tbl.Kosten[[#This Row],[Subtotaal uren]]&lt;&gt;0,_xlfn.XLOOKUP(Tbl.Kosten[[#This Row],[Medewerker e/o 
functie]],Tbl.Uurtarief[Medewerker en/of functie],Tbl.Uurtarief[Kostensoort arbeid],"",0,1),"")</f>
        <v/>
      </c>
      <c r="J161" s="147"/>
      <c r="K161" s="145"/>
      <c r="L161" s="149" t="str">
        <f>IF(Tbl.Kosten[[#This Row],[Activum]]&lt;&gt;"",_xlfn.XLOOKUP(Tbl.Kosten[[#This Row],[Activum]],Tbl.Afschrijvingskosten[Activum],Tbl.Afschrijvingskosten[Tarief per afschrijvings-eenheid],"",0,1),"")</f>
        <v/>
      </c>
      <c r="M161" s="122">
        <f>IFERROR(Tbl.Kosten[[#This Row],[Een-
heden]]*Tbl.Kosten[[#This Row],[Afschrijvings-
tarief]],0)</f>
        <v>0</v>
      </c>
      <c r="N161" s="122" t="str">
        <f>IF(Tbl.Kosten[[#This Row],[Subtotaal afschrijving]]&lt;&gt;0,Lijsten!A159,"")</f>
        <v/>
      </c>
      <c r="O161" s="150"/>
      <c r="P161" s="145"/>
      <c r="Q161" s="148"/>
      <c r="R161" s="122">
        <f>IFERROR(Tbl.Kosten[[#This Row],[Aantal]]*Tbl.Kosten[[#This Row],[Tarief]],0)</f>
        <v>0</v>
      </c>
      <c r="S161" s="8">
        <f>IFERROR(Tbl.Kosten[[#This Row],[Subtotaal overige kosten]]+Tbl.Kosten[[#This Row],[Subtotaal uren]]+Tbl.Kosten[[#This Row],[Subtotaal afschrijving]],0)</f>
        <v>0</v>
      </c>
      <c r="T161" s="8">
        <f>IFERROR(Tbl.Kosten[[#This Row],[Totaal kosten]]*Tbl.Kosten[[#This Row],[Subsidie%]],0)</f>
        <v>0</v>
      </c>
      <c r="U161" s="4" t="str" cm="1">
        <f t="array" ref="U161">IFERROR(_xlfn.IFS(Tbl.Kosten[[#This Row],[Subtotaal uren]]&lt;&gt;0,Tbl.Kosten[[#This Row],[Kostensoort arbeid]],Tbl.Kosten[[#This Row],[Subtotaal afschrijving]]&lt;&gt;0,Tbl.Kosten[[#This Row],[Kostensoort afschrijving]],Tbl.Kosten[[#This Row],[Subtotaal overige kosten]]&lt;&gt;0,Tbl.Kosten[[#This Row],[Kostensoort overig]]),"")</f>
        <v/>
      </c>
      <c r="V161" s="4" t="str">
        <f>IFERROR(_xlfn.XLOOKUP(Tbl.Kosten[[#This Row],[Activiteitencode]],Tbl.Activiteiten[Activiteitcode],Tbl.Activiteiten[Werkpakketcode],"",0,1),"")</f>
        <v/>
      </c>
      <c r="W161" s="4" t="str">
        <f>IFERROR(_xlfn.XLOOKUP(Tbl.Kosten[[#This Row],[Werkpakketcode]],Tbl.Werkpakketten[Werkpakketcode],Tbl.Werkpakketten[Subsidiabele activiteit],"",0,1),"")</f>
        <v/>
      </c>
      <c r="X161" s="12">
        <f>IFERROR(_xlfn.XLOOKUP(Tbl.Kosten[[#This Row],[Sanr.]],Tbl.Subsidiehoogte[SAnr.],Tbl.Subsidiehoogte[Sub. Percentage],0,0,1),0)</f>
        <v>0</v>
      </c>
      <c r="Y161" s="154" t="str">
        <f>IFERROR(_xlfn.XLOOKUP(Tbl.Kosten[[#This Row],[Partnercode]],Tbl.Projectpartners[Partnercode],Tbl.Projectpartners[PNr.],"",0,1),"")</f>
        <v>P1</v>
      </c>
      <c r="Z161" s="158">
        <f>IF(Tbl.Kosten[[#This Row],[Pnr.]]=Z$7,Tbl.Kosten[[#This Row],[Totaal kosten]],"")</f>
        <v>0</v>
      </c>
      <c r="AA161" s="158" t="str">
        <f>IF(Tbl.Kosten[[#This Row],[Pnr.]]=AA$7,Tbl.Kosten[[#This Row],[Totaal kosten]],"")</f>
        <v/>
      </c>
      <c r="AB161" s="158" t="str">
        <f>IF(Tbl.Kosten[[#This Row],[Pnr.]]=AB$7,Tbl.Kosten[[#This Row],[Totaal kosten]],"")</f>
        <v/>
      </c>
      <c r="AC161" s="158" t="str">
        <f>IF(Tbl.Kosten[[#This Row],[Pnr.]]=AC$7,Tbl.Kosten[[#This Row],[Totaal kosten]],"")</f>
        <v/>
      </c>
      <c r="AD161" s="158" t="str">
        <f>IF(Tbl.Kosten[[#This Row],[Pnr.]]=AD$7,Tbl.Kosten[[#This Row],[Totaal kosten]],"")</f>
        <v/>
      </c>
      <c r="AE161" s="158" t="str">
        <f>IF(Tbl.Kosten[[#This Row],[Pnr.]]=AE$7,Tbl.Kosten[[#This Row],[Totaal kosten]],"")</f>
        <v/>
      </c>
      <c r="AF161" s="158" t="str">
        <f>IF(Tbl.Kosten[[#This Row],[Pnr.]]=AF$7,Tbl.Kosten[[#This Row],[Totaal kosten]],"")</f>
        <v/>
      </c>
      <c r="AG161" s="158" t="str">
        <f>IF(Tbl.Kosten[[#This Row],[Pnr.]]=AG$7,Tbl.Kosten[[#This Row],[Totaal kosten]],"")</f>
        <v/>
      </c>
      <c r="AH161" s="158" t="str">
        <f>IF(Tbl.Kosten[[#This Row],[Pnr.]]=AH$7,Tbl.Kosten[[#This Row],[Totaal kosten]],"")</f>
        <v/>
      </c>
      <c r="AI161" s="158" t="str">
        <f>IF(Tbl.Kosten[[#This Row],[Pnr.]]=AI$7,Tbl.Kosten[[#This Row],[Totaal kosten]],"")</f>
        <v/>
      </c>
      <c r="AJ161" s="158" t="str">
        <f>IF(Tbl.Kosten[[#This Row],[Pnr.]]=AJ$7,Tbl.Kosten[[#This Row],[Totaal kosten]],"")</f>
        <v/>
      </c>
      <c r="AK161" s="158" t="str">
        <f>IF(Tbl.Kosten[[#This Row],[Pnr.]]=AK$7,Tbl.Kosten[[#This Row],[Totaal kosten]],"")</f>
        <v/>
      </c>
      <c r="AL161" s="158" t="str">
        <f>IF(Tbl.Kosten[[#This Row],[Pnr.]]=AL$7,Tbl.Kosten[[#This Row],[Totaal kosten]],"")</f>
        <v/>
      </c>
      <c r="AM161" s="158" t="str">
        <f>IF(Tbl.Kosten[[#This Row],[Pnr.]]=AM$7,Tbl.Kosten[[#This Row],[Totaal kosten]],"")</f>
        <v/>
      </c>
      <c r="AN161" s="158" t="str">
        <f>IF(Tbl.Kosten[[#This Row],[Pnr.]]=AN$7,Tbl.Kosten[[#This Row],[Totaal kosten]],"")</f>
        <v/>
      </c>
      <c r="AO161" s="158" t="str">
        <f>IF(Tbl.Kosten[[#This Row],[Pnr.]]=AO$7,Tbl.Kosten[[#This Row],[Totaal kosten]],"")</f>
        <v/>
      </c>
      <c r="AP161" s="158" t="str">
        <f>IF(Tbl.Kosten[[#This Row],[Pnr.]]=AP$7,Tbl.Kosten[[#This Row],[Totaal kosten]],"")</f>
        <v/>
      </c>
      <c r="AQ161" s="158" t="str">
        <f>IF(Tbl.Kosten[[#This Row],[Pnr.]]=AQ$7,Tbl.Kosten[[#This Row],[Totaal kosten]],"")</f>
        <v/>
      </c>
      <c r="AR161" s="158" t="str">
        <f>IF(Tbl.Kosten[[#This Row],[Pnr.]]=AR$7,Tbl.Kosten[[#This Row],[Totaal kosten]],"")</f>
        <v/>
      </c>
      <c r="AS161" s="158" t="str">
        <f>IF(Tbl.Kosten[[#This Row],[Pnr.]]=AS$7,Tbl.Kosten[[#This Row],[Totaal kosten]],"")</f>
        <v/>
      </c>
      <c r="AT161" s="158" t="str">
        <f>IF(Tbl.Kosten[[#This Row],[Pnr.]]=AT$7,Tbl.Kosten[[#This Row],[Totaal kosten]],"")</f>
        <v/>
      </c>
      <c r="AU161" s="158" t="str">
        <f>IF(Tbl.Kosten[[#This Row],[Pnr.]]=AU$7,Tbl.Kosten[[#This Row],[Totaal kosten]],"")</f>
        <v/>
      </c>
      <c r="AV161" s="158" t="str">
        <f>IF(Tbl.Kosten[[#This Row],[Pnr.]]=AV$7,Tbl.Kosten[[#This Row],[Totaal kosten]],"")</f>
        <v/>
      </c>
      <c r="AW161" s="158" t="str">
        <f>IF(Tbl.Kosten[[#This Row],[Pnr.]]=AW$7,Tbl.Kosten[[#This Row],[Totaal kosten]],"")</f>
        <v/>
      </c>
      <c r="AX161" s="158" t="str">
        <f>IF(Tbl.Kosten[[#This Row],[Pnr.]]=AX$7,Tbl.Kosten[[#This Row],[Totaal kosten]],"")</f>
        <v/>
      </c>
      <c r="AY161" s="158" t="str">
        <f>IF(Tbl.Kosten[[#This Row],[Pnr.]]=AY$7,Tbl.Kosten[[#This Row],[Totaal kosten]],"")</f>
        <v/>
      </c>
      <c r="AZ161" s="158" t="str">
        <f>IF(Tbl.Kosten[[#This Row],[Pnr.]]=AZ$7,Tbl.Kosten[[#This Row],[Totaal kosten]],"")</f>
        <v/>
      </c>
      <c r="BA161" s="158" t="str">
        <f>IF(Tbl.Kosten[[#This Row],[Pnr.]]=BA$7,Tbl.Kosten[[#This Row],[Totaal kosten]],"")</f>
        <v/>
      </c>
      <c r="BB161" s="158" t="str">
        <f>IF(Tbl.Kosten[[#This Row],[Pnr.]]=BB$7,Tbl.Kosten[[#This Row],[Totaal kosten]],"")</f>
        <v/>
      </c>
      <c r="BC161" s="158" t="str">
        <f>IF(Tbl.Kosten[[#This Row],[Pnr.]]=BC$7,Tbl.Kosten[[#This Row],[Totaal kosten]],"")</f>
        <v/>
      </c>
      <c r="BD161" s="158" t="str">
        <f>IF(Tbl.Kosten[[#This Row],[Pnr.]]=BD$7,Tbl.Kosten[[#This Row],[Totaal kosten]],"")</f>
        <v/>
      </c>
      <c r="BE161" s="158" t="str">
        <f>IF(Tbl.Kosten[[#This Row],[Pnr.]]=BE$7,Tbl.Kosten[[#This Row],[Totaal kosten]],"")</f>
        <v/>
      </c>
      <c r="BF161" s="158" t="str">
        <f>IF(Tbl.Kosten[[#This Row],[Pnr.]]=BF$7,Tbl.Kosten[[#This Row],[Totaal kosten]],"")</f>
        <v/>
      </c>
      <c r="BG161" s="158" t="str">
        <f>IF(Tbl.Kosten[[#This Row],[Pnr.]]=BG$7,Tbl.Kosten[[#This Row],[Totaal kosten]],"")</f>
        <v/>
      </c>
      <c r="BH161" s="158" t="str">
        <f>IF(Tbl.Kosten[[#This Row],[Pnr.]]=BH$7,Tbl.Kosten[[#This Row],[Totaal kosten]],"")</f>
        <v/>
      </c>
      <c r="BI161" s="158" t="str">
        <f>IF(Tbl.Kosten[[#This Row],[Pnr.]]=BI$7,Tbl.Kosten[[#This Row],[Totaal kosten]],"")</f>
        <v/>
      </c>
      <c r="BJ161" s="158" t="str">
        <f>IF(Tbl.Kosten[[#This Row],[Pnr.]]=BJ$7,Tbl.Kosten[[#This Row],[Totaal kosten]],"")</f>
        <v/>
      </c>
      <c r="BK161" s="158" t="str">
        <f>IF(Tbl.Kosten[[#This Row],[Pnr.]]=BK$7,Tbl.Kosten[[#This Row],[Totaal kosten]],"")</f>
        <v/>
      </c>
      <c r="BL161" s="158" t="str">
        <f>IF(Tbl.Kosten[[#This Row],[Pnr.]]=BL$7,Tbl.Kosten[[#This Row],[Totaal kosten]],"")</f>
        <v/>
      </c>
      <c r="BM161" s="158" t="str">
        <f>IF(Tbl.Kosten[[#This Row],[Pnr.]]=BM$7,Tbl.Kosten[[#This Row],[Totaal kosten]],"")</f>
        <v/>
      </c>
      <c r="BN161" s="158" t="str">
        <f>IF(Tbl.Kosten[[#This Row],[Pnr.]]=BN$7,Tbl.Kosten[[#This Row],[Totaal kosten]],"")</f>
        <v/>
      </c>
      <c r="BO161" s="158" t="str">
        <f>IF(Tbl.Kosten[[#This Row],[Pnr.]]=BO$7,Tbl.Kosten[[#This Row],[Totaal kosten]],"")</f>
        <v/>
      </c>
      <c r="BP161" s="158" t="str">
        <f>IF(Tbl.Kosten[[#This Row],[Pnr.]]=BP$7,Tbl.Kosten[[#This Row],[Totaal kosten]],"")</f>
        <v/>
      </c>
      <c r="BQ161" s="158" t="str">
        <f>IF(Tbl.Kosten[[#This Row],[Pnr.]]=BQ$7,Tbl.Kosten[[#This Row],[Totaal kosten]],"")</f>
        <v/>
      </c>
      <c r="BR161" s="158" t="str">
        <f>IF(Tbl.Kosten[[#This Row],[Pnr.]]=BR$7,Tbl.Kosten[[#This Row],[Totaal kosten]],"")</f>
        <v/>
      </c>
      <c r="BS161" s="158" t="str">
        <f>IF(Tbl.Kosten[[#This Row],[Pnr.]]=BS$7,Tbl.Kosten[[#This Row],[Totaal kosten]],"")</f>
        <v/>
      </c>
      <c r="BT161" s="158" t="str">
        <f>IF(Tbl.Kosten[[#This Row],[Pnr.]]=BT$7,Tbl.Kosten[[#This Row],[Totaal kosten]],"")</f>
        <v/>
      </c>
      <c r="BU161" s="158" t="str">
        <f>IF(Tbl.Kosten[[#This Row],[Pnr.]]=BU$7,Tbl.Kosten[[#This Row],[Totaal kosten]],"")</f>
        <v/>
      </c>
      <c r="BV161" s="158" t="str">
        <f>IF(Tbl.Kosten[[#This Row],[Pnr.]]=BV$7,Tbl.Kosten[[#This Row],[Totaal kosten]],"")</f>
        <v/>
      </c>
      <c r="BW161" s="158" t="str">
        <f>IF(Tbl.Kosten[[#This Row],[Pnr.]]=BW$7,Tbl.Kosten[[#This Row],[Totaal kosten]],"")</f>
        <v/>
      </c>
      <c r="BX161" s="158" t="str">
        <f>IFERROR(_xlfn.XLOOKUP(Tbl.Kosten[[#This Row],[Werkpakketcode]],Tbl.Werkpakketten[Werkpakketcode],Tbl.Werkpakketten[WPnr.],"",0,1),"")</f>
        <v/>
      </c>
      <c r="BY161" s="158" t="str">
        <f>IF(Tbl.Kosten[[#This Row],[WPnr.]]=BY$7,Tbl.Kosten[[#This Row],[Totaal kosten]],"")</f>
        <v/>
      </c>
      <c r="BZ161" s="158" t="str">
        <f>IF(Tbl.Kosten[[#This Row],[WPnr.]]=BZ$7,Tbl.Kosten[[#This Row],[Totaal kosten]],"")</f>
        <v/>
      </c>
      <c r="CA161" s="158" t="str">
        <f>IF(Tbl.Kosten[[#This Row],[WPnr.]]=CA$7,Tbl.Kosten[[#This Row],[Totaal kosten]],"")</f>
        <v/>
      </c>
      <c r="CB161" s="158" t="str">
        <f>IF(Tbl.Kosten[[#This Row],[WPnr.]]=CB$7,Tbl.Kosten[[#This Row],[Totaal kosten]],"")</f>
        <v/>
      </c>
      <c r="CC161" s="158" t="str">
        <f>IF(Tbl.Kosten[[#This Row],[WPnr.]]=CC$7,Tbl.Kosten[[#This Row],[Totaal kosten]],"")</f>
        <v/>
      </c>
      <c r="CD161" s="158" t="str">
        <f>IF(Tbl.Kosten[[#This Row],[WPnr.]]=CD$7,Tbl.Kosten[[#This Row],[Totaal kosten]],"")</f>
        <v/>
      </c>
      <c r="CE161" s="158" t="str">
        <f>IF(Tbl.Kosten[[#This Row],[WPnr.]]=CE$7,Tbl.Kosten[[#This Row],[Totaal kosten]],"")</f>
        <v/>
      </c>
      <c r="CF161" s="158" t="str">
        <f>IF(Tbl.Kosten[[#This Row],[WPnr.]]=CF$7,Tbl.Kosten[[#This Row],[Totaal kosten]],"")</f>
        <v/>
      </c>
      <c r="CG161" s="158" t="str">
        <f>IF(Tbl.Kosten[[#This Row],[WPnr.]]=CG$7,Tbl.Kosten[[#This Row],[Totaal kosten]],"")</f>
        <v/>
      </c>
      <c r="CH161" s="158" t="str">
        <f>IF(Tbl.Kosten[[#This Row],[WPnr.]]=CH$7,Tbl.Kosten[[#This Row],[Totaal kosten]],"")</f>
        <v/>
      </c>
      <c r="CI161" s="158" t="str">
        <f>IF(Tbl.Kosten[[#This Row],[WPnr.]]=CI$7,Tbl.Kosten[[#This Row],[Totaal kosten]],"")</f>
        <v/>
      </c>
      <c r="CJ161" s="158" t="str">
        <f>IF(Tbl.Kosten[[#This Row],[WPnr.]]=CJ$7,Tbl.Kosten[[#This Row],[Totaal kosten]],"")</f>
        <v/>
      </c>
      <c r="CK161" s="158" t="str">
        <f>IF(Tbl.Kosten[[#This Row],[WPnr.]]=CK$7,Tbl.Kosten[[#This Row],[Totaal kosten]],"")</f>
        <v/>
      </c>
      <c r="CL161" s="158" t="str">
        <f>IF(Tbl.Kosten[[#This Row],[WPnr.]]=CL$7,Tbl.Kosten[[#This Row],[Totaal kosten]],"")</f>
        <v/>
      </c>
      <c r="CM161" s="158" t="str">
        <f>IF(Tbl.Kosten[[#This Row],[WPnr.]]=CM$7,Tbl.Kosten[[#This Row],[Totaal kosten]],"")</f>
        <v/>
      </c>
      <c r="CN161" s="158" t="str">
        <f>IF(Tbl.Kosten[[#This Row],[WPnr.]]=CN$7,Tbl.Kosten[[#This Row],[Totaal kosten]],"")</f>
        <v/>
      </c>
      <c r="CO161" s="158" t="str">
        <f>IF(Tbl.Kosten[[#This Row],[WPnr.]]=CO$7,Tbl.Kosten[[#This Row],[Totaal kosten]],"")</f>
        <v/>
      </c>
      <c r="CP161" s="158" t="str">
        <f>IF(Tbl.Kosten[[#This Row],[WPnr.]]=CP$7,Tbl.Kosten[[#This Row],[Totaal kosten]],"")</f>
        <v/>
      </c>
      <c r="CQ161" s="158" t="str">
        <f>IF(Tbl.Kosten[[#This Row],[WPnr.]]=CQ$7,Tbl.Kosten[[#This Row],[Totaal kosten]],"")</f>
        <v/>
      </c>
      <c r="CR161" s="158" t="str">
        <f>IF(Tbl.Kosten[[#This Row],[WPnr.]]=CR$7,Tbl.Kosten[[#This Row],[Totaal kosten]],"")</f>
        <v/>
      </c>
      <c r="CS161" s="158" t="str">
        <f>IF(Tbl.Kosten[[#This Row],[WPnr.]]=CS$7,Tbl.Kosten[[#This Row],[Totaal kosten]],"")</f>
        <v/>
      </c>
      <c r="CT161" s="158" t="str">
        <f>IF(Tbl.Kosten[[#This Row],[WPnr.]]=CT$7,Tbl.Kosten[[#This Row],[Totaal kosten]],"")</f>
        <v/>
      </c>
      <c r="CU161" s="158" t="str">
        <f>IF(Tbl.Kosten[[#This Row],[WPnr.]]=CU$7,Tbl.Kosten[[#This Row],[Totaal kosten]],"")</f>
        <v/>
      </c>
      <c r="CV161" s="158" t="str">
        <f>IF(Tbl.Kosten[[#This Row],[WPnr.]]=CV$7,Tbl.Kosten[[#This Row],[Totaal kosten]],"")</f>
        <v/>
      </c>
      <c r="CW161" s="158" t="str">
        <f>IF(Tbl.Kosten[[#This Row],[WPnr.]]=CW$7,Tbl.Kosten[[#This Row],[Totaal kosten]],"")</f>
        <v/>
      </c>
      <c r="CX161" s="158" t="str">
        <f>IF(Tbl.Kosten[[#This Row],[WPnr.]]=CX$7,Tbl.Kosten[[#This Row],[Totaal kosten]],"")</f>
        <v/>
      </c>
      <c r="CY161" s="158" t="str">
        <f>IF(Tbl.Kosten[[#This Row],[WPnr.]]=CY$7,Tbl.Kosten[[#This Row],[Totaal kosten]],"")</f>
        <v/>
      </c>
      <c r="CZ161" s="158" t="str">
        <f>IF(Tbl.Kosten[[#This Row],[WPnr.]]=CZ$7,Tbl.Kosten[[#This Row],[Totaal kosten]],"")</f>
        <v/>
      </c>
      <c r="DA161" s="158" t="str">
        <f>IF(Tbl.Kosten[[#This Row],[WPnr.]]=DA$7,Tbl.Kosten[[#This Row],[Totaal kosten]],"")</f>
        <v/>
      </c>
      <c r="DB161" s="158" t="str">
        <f>IF(Tbl.Kosten[[#This Row],[WPnr.]]=DB$7,Tbl.Kosten[[#This Row],[Totaal kosten]],"")</f>
        <v/>
      </c>
      <c r="DC161" s="158" t="str">
        <f>IF(Tbl.Kosten[[#This Row],[WPnr.]]=DC$7,Tbl.Kosten[[#This Row],[Totaal kosten]],"")</f>
        <v/>
      </c>
      <c r="DD161" s="158" t="str">
        <f>IF(Tbl.Kosten[[#This Row],[WPnr.]]=DD$7,Tbl.Kosten[[#This Row],[Totaal kosten]],"")</f>
        <v/>
      </c>
      <c r="DE161" s="158" t="str">
        <f>IF(Tbl.Kosten[[#This Row],[WPnr.]]=DE$7,Tbl.Kosten[[#This Row],[Totaal kosten]],"")</f>
        <v/>
      </c>
      <c r="DF161" s="158" t="str">
        <f>IF(Tbl.Kosten[[#This Row],[WPnr.]]=DF$7,Tbl.Kosten[[#This Row],[Totaal kosten]],"")</f>
        <v/>
      </c>
      <c r="DG161" s="158" t="str">
        <f>IF(Tbl.Kosten[[#This Row],[WPnr.]]=DG$7,Tbl.Kosten[[#This Row],[Totaal kosten]],"")</f>
        <v/>
      </c>
      <c r="DH161" s="158" t="str">
        <f>IF(Tbl.Kosten[[#This Row],[WPnr.]]=DH$7,Tbl.Kosten[[#This Row],[Totaal kosten]],"")</f>
        <v/>
      </c>
      <c r="DI161" s="158" t="str">
        <f>IF(Tbl.Kosten[[#This Row],[WPnr.]]=DI$7,Tbl.Kosten[[#This Row],[Totaal kosten]],"")</f>
        <v/>
      </c>
      <c r="DJ161" s="158" t="str">
        <f>IF(Tbl.Kosten[[#This Row],[WPnr.]]=DJ$7,Tbl.Kosten[[#This Row],[Totaal kosten]],"")</f>
        <v/>
      </c>
      <c r="DK161" s="158" t="str">
        <f>IF(Tbl.Kosten[[#This Row],[WPnr.]]=DK$7,Tbl.Kosten[[#This Row],[Totaal kosten]],"")</f>
        <v/>
      </c>
      <c r="DL161" s="158" t="str">
        <f>IF(Tbl.Kosten[[#This Row],[WPnr.]]=DL$7,Tbl.Kosten[[#This Row],[Totaal kosten]],"")</f>
        <v/>
      </c>
      <c r="DM161" s="158" t="str">
        <f>IF(Tbl.Kosten[[#This Row],[WPnr.]]=DM$7,Tbl.Kosten[[#This Row],[Totaal kosten]],"")</f>
        <v/>
      </c>
      <c r="DN161" s="158" t="str">
        <f>IF(Tbl.Kosten[[#This Row],[WPnr.]]=DN$7,Tbl.Kosten[[#This Row],[Totaal kosten]],"")</f>
        <v/>
      </c>
      <c r="DO161" s="158" t="str">
        <f>IF(Tbl.Kosten[[#This Row],[WPnr.]]=DO$7,Tbl.Kosten[[#This Row],[Totaal kosten]],"")</f>
        <v/>
      </c>
      <c r="DP161" s="158" t="str">
        <f>IF(Tbl.Kosten[[#This Row],[WPnr.]]=DP$7,Tbl.Kosten[[#This Row],[Totaal kosten]],"")</f>
        <v/>
      </c>
      <c r="DQ161" s="158" t="str">
        <f>IF(Tbl.Kosten[[#This Row],[WPnr.]]=DQ$7,Tbl.Kosten[[#This Row],[Totaal kosten]],"")</f>
        <v/>
      </c>
      <c r="DR161" s="158" t="str">
        <f>IF(Tbl.Kosten[[#This Row],[WPnr.]]=DR$7,Tbl.Kosten[[#This Row],[Totaal kosten]],"")</f>
        <v/>
      </c>
      <c r="DS161" s="158" t="str">
        <f>IF(Tbl.Kosten[[#This Row],[WPnr.]]=DS$7,Tbl.Kosten[[#This Row],[Totaal kosten]],"")</f>
        <v/>
      </c>
      <c r="DT161" s="158" t="str">
        <f>IF(Tbl.Kosten[[#This Row],[WPnr.]]=DT$7,Tbl.Kosten[[#This Row],[Totaal kosten]],"")</f>
        <v/>
      </c>
      <c r="DU161" s="158" t="str">
        <f>IF(Tbl.Kosten[[#This Row],[WPnr.]]=DU$7,Tbl.Kosten[[#This Row],[Totaal kosten]],"")</f>
        <v/>
      </c>
      <c r="DV161" s="158" t="str">
        <f>IF(Tbl.Kosten[[#This Row],[WPnr.]]=DV$7,Tbl.Kosten[[#This Row],[Totaal kosten]],"")</f>
        <v/>
      </c>
      <c r="DW161" s="160" t="str">
        <f>IFERROR(_xlfn.XLOOKUP(Tbl.Kosten[[#This Row],[Kostensoort]],Tbl.Kostensoorten[Kostensoorten],Tbl.Kostensoorten[KSnr.],"",0,1),"")</f>
        <v/>
      </c>
      <c r="DX161" s="160" t="str">
        <f>IF(Tbl.Kosten[[#This Row],[KSnr.]]=DX$7,Tbl.Kosten[[#This Row],[Totaal kosten]],"")</f>
        <v/>
      </c>
      <c r="DY161" s="160" t="str">
        <f>IF(Tbl.Kosten[[#This Row],[KSnr.]]=DY$7,Tbl.Kosten[[#This Row],[Totaal kosten]],"")</f>
        <v/>
      </c>
      <c r="DZ161" s="160" t="str">
        <f>IF(Tbl.Kosten[[#This Row],[KSnr.]]=DZ$7,Tbl.Kosten[[#This Row],[Totaal kosten]],"")</f>
        <v/>
      </c>
      <c r="EA161" s="160" t="str">
        <f>IF(Tbl.Kosten[[#This Row],[KSnr.]]=EA$7,Tbl.Kosten[[#This Row],[Totaal kosten]],"")</f>
        <v/>
      </c>
      <c r="EB161" s="160" t="str">
        <f>IF(Tbl.Kosten[[#This Row],[KSnr.]]=EB$7,Tbl.Kosten[[#This Row],[Totaal kosten]],"")</f>
        <v/>
      </c>
      <c r="EC161" s="160" t="str">
        <f>IF(Tbl.Kosten[[#This Row],[KSnr.]]=EC$7,Tbl.Kosten[[#This Row],[Totaal kosten]],"")</f>
        <v/>
      </c>
      <c r="ED161" s="160" t="str">
        <f>IF(Tbl.Kosten[[#This Row],[KSnr.]]=ED$7,Tbl.Kosten[[#This Row],[Totaal kosten]],"")</f>
        <v/>
      </c>
      <c r="EE161" s="160" t="str">
        <f>IF(Tbl.Kosten[[#This Row],[KSnr.]]=EE$7,Tbl.Kosten[[#This Row],[Totaal kosten]],"")</f>
        <v/>
      </c>
      <c r="EF161" s="160" t="str">
        <f>IF(Tbl.Kosten[[#This Row],[KSnr.]]=EF$7,Tbl.Kosten[[#This Row],[Totaal kosten]],"")</f>
        <v/>
      </c>
      <c r="EG161" s="160" t="str">
        <f>IF(Tbl.Kosten[[#This Row],[KSnr.]]=EG$7,Tbl.Kosten[[#This Row],[Totaal kosten]],"")</f>
        <v/>
      </c>
      <c r="EH161" s="160" t="str">
        <f>IF(Tbl.Kosten[[#This Row],[KSnr.]]=EH$7,Tbl.Kosten[[#This Row],[Totaal kosten]],"")</f>
        <v/>
      </c>
      <c r="EI161" s="160" t="str">
        <f>IF(Tbl.Kosten[[#This Row],[KSnr.]]=EI$7,Tbl.Kosten[[#This Row],[Totaal kosten]],"")</f>
        <v/>
      </c>
      <c r="EJ161" s="160" t="str">
        <f>IF(Tbl.Kosten[[#This Row],[KSnr.]]=EJ$7,Tbl.Kosten[[#This Row],[Totaal kosten]],"")</f>
        <v/>
      </c>
      <c r="EK161" s="160" t="str">
        <f>IF(Tbl.Kosten[[#This Row],[KSnr.]]=EK$7,Tbl.Kosten[[#This Row],[Totaal kosten]],"")</f>
        <v/>
      </c>
      <c r="EL161" s="160" t="str">
        <f>IF(Tbl.Kosten[[#This Row],[KSnr.]]=EL$7,Tbl.Kosten[[#This Row],[Totaal kosten]],"")</f>
        <v/>
      </c>
      <c r="EM161" s="160" t="str">
        <f>IF(Tbl.Kosten[[#This Row],[KSnr.]]=EM$7,Tbl.Kosten[[#This Row],[Totaal kosten]],"")</f>
        <v/>
      </c>
      <c r="EN161" s="160" t="str">
        <f>IF(Tbl.Kosten[[#This Row],[KSnr.]]=EN$7,Tbl.Kosten[[#This Row],[Totaal kosten]],"")</f>
        <v/>
      </c>
      <c r="EO161" s="160" t="str">
        <f>IF(Tbl.Kosten[[#This Row],[KSnr.]]=EO$7,Tbl.Kosten[[#This Row],[Totaal kosten]],"")</f>
        <v/>
      </c>
      <c r="EP161" s="160" t="str">
        <f>IF(Tbl.Kosten[[#This Row],[KSnr.]]=EP$7,Tbl.Kosten[[#This Row],[Totaal kosten]],"")</f>
        <v/>
      </c>
      <c r="EQ161" s="160" t="str">
        <f>IF(Tbl.Kosten[[#This Row],[KSnr.]]=EQ$7,Tbl.Kosten[[#This Row],[Totaal kosten]],"")</f>
        <v/>
      </c>
      <c r="ER161" s="154" t="str">
        <f>IFERROR(_xlfn.XLOOKUP(Tbl.Kosten[[#This Row],[Subsidieactiviteit]],Tbl.Subsidiehoogte[Subsidieactiviteit],Tbl.Subsidiehoogte[SAnr.],"",0,1),"")</f>
        <v/>
      </c>
      <c r="ES161" s="160" t="str">
        <f>IF(Tbl.Kosten[[#This Row],[Sanr.]]=ES$7,Tbl.Kosten[[#This Row],[Totaal kosten]],"")</f>
        <v/>
      </c>
      <c r="ET161" s="160" t="str">
        <f>IF(Tbl.Kosten[[#This Row],[Sanr.]]=ET$7,Tbl.Kosten[[#This Row],[Totaal kosten]],"")</f>
        <v/>
      </c>
      <c r="EU161" s="160" t="str">
        <f>IF(Tbl.Kosten[[#This Row],[Sanr.]]=EU$7,Tbl.Kosten[[#This Row],[Totaal kosten]],"")</f>
        <v/>
      </c>
      <c r="EV161" s="160" t="str">
        <f>IF(Tbl.Kosten[[#This Row],[Sanr.]]=EV$7,Tbl.Kosten[[#This Row],[Totaal kosten]],"")</f>
        <v/>
      </c>
      <c r="EW161" s="160" t="str">
        <f>IF(Tbl.Kosten[[#This Row],[Sanr.]]=EW$7,Tbl.Kosten[[#This Row],[Totaal kosten]],"")</f>
        <v/>
      </c>
      <c r="EX161" s="160" t="str">
        <f>IF(Tbl.Kosten[[#This Row],[Sanr.]]=EX$7,Tbl.Kosten[[#This Row],[Totaal kosten]],"")</f>
        <v/>
      </c>
      <c r="EY161" s="160" t="str">
        <f>IF(Tbl.Kosten[[#This Row],[Sanr.]]=EY$7,Tbl.Kosten[[#This Row],[Totaal kosten]],"")</f>
        <v/>
      </c>
      <c r="EZ161" s="160" t="str">
        <f>IF(Tbl.Kosten[[#This Row],[Sanr.]]=EZ$7,Tbl.Kosten[[#This Row],[Totaal kosten]],"")</f>
        <v/>
      </c>
      <c r="FA161" s="160" t="str">
        <f>IF(Tbl.Kosten[[#This Row],[Sanr.]]=FA$7,Tbl.Kosten[[#This Row],[Totaal kosten]],"")</f>
        <v/>
      </c>
      <c r="FB161" s="160" t="str">
        <f>IF(Tbl.Kosten[[#This Row],[Sanr.]]=FB$7,Tbl.Kosten[[#This Row],[Totaal kosten]],"")</f>
        <v/>
      </c>
      <c r="FC161" s="160" t="str">
        <f>IF(Tbl.Kosten[[#This Row],[Sanr.]]=FC$7,Tbl.Kosten[[#This Row],[Totaal kosten]],"")</f>
        <v/>
      </c>
      <c r="FD161" s="160" t="str">
        <f>IF(Tbl.Kosten[[#This Row],[Sanr.]]=FD$7,Tbl.Kosten[[#This Row],[Totaal kosten]],"")</f>
        <v/>
      </c>
      <c r="FE161" s="160" t="str">
        <f>IF(Tbl.Kosten[[#This Row],[Sanr.]]=FE$7,Tbl.Kosten[[#This Row],[Totaal kosten]],"")</f>
        <v/>
      </c>
      <c r="FF161" s="160" t="str">
        <f>IF(Tbl.Kosten[[#This Row],[Sanr.]]=FF$7,Tbl.Kosten[[#This Row],[Totaal kosten]],"")</f>
        <v/>
      </c>
      <c r="FG161" s="160" t="str">
        <f>IF(Tbl.Kosten[[#This Row],[Sanr.]]=FG$7,Tbl.Kosten[[#This Row],[Totaal kosten]],"")</f>
        <v/>
      </c>
      <c r="FH161" s="160" t="str">
        <f>IF(Tbl.Kosten[[#This Row],[Sanr.]]=FH$7,Tbl.Kosten[[#This Row],[Totaal kosten]],"")</f>
        <v/>
      </c>
      <c r="FI161" s="160" t="str">
        <f>IF(Tbl.Kosten[[#This Row],[Sanr.]]=FI$7,Tbl.Kosten[[#This Row],[Totaal kosten]],"")</f>
        <v/>
      </c>
      <c r="FJ161" s="160" t="str">
        <f>IF(Tbl.Kosten[[#This Row],[Sanr.]]=FJ$7,Tbl.Kosten[[#This Row],[Totaal kosten]],"")</f>
        <v/>
      </c>
      <c r="FK161" s="160" t="str">
        <f>IF(Tbl.Kosten[[#This Row],[Sanr.]]=FK$7,Tbl.Kosten[[#This Row],[Totaal kosten]],"")</f>
        <v/>
      </c>
      <c r="FL161" s="160" t="str">
        <f>IF(Tbl.Kosten[[#This Row],[Sanr.]]=FL$7,Tbl.Kosten[[#This Row],[Totaal kosten]],"")</f>
        <v/>
      </c>
      <c r="FM161" s="160" t="str">
        <f>IF(Tbl.Kosten[[#This Row],[Sanr.]]=FM$7,Tbl.Kosten[[#This Row],[Totaal kosten]],"")</f>
        <v/>
      </c>
      <c r="FN161" s="160" t="str">
        <f>IF(Tbl.Kosten[[#This Row],[Sanr.]]=FN$7,Tbl.Kosten[[#This Row],[Totaal kosten]],"")</f>
        <v/>
      </c>
      <c r="FO161" s="160" t="str">
        <f>IF(Tbl.Kosten[[#This Row],[Sanr.]]=FO$7,Tbl.Kosten[[#This Row],[Totaal kosten]],"")</f>
        <v/>
      </c>
      <c r="FP161" s="160" t="str">
        <f>IF(Tbl.Kosten[[#This Row],[Sanr.]]=FP$7,Tbl.Kosten[[#This Row],[Totaal kosten]],"")</f>
        <v/>
      </c>
      <c r="FQ161" s="160" t="str">
        <f>IF(Tbl.Kosten[[#This Row],[Sanr.]]=FQ$7,Tbl.Kosten[[#This Row],[Totaal kosten]],"")</f>
        <v/>
      </c>
      <c r="FR161" s="160" t="str">
        <f>IF(Tbl.Kosten[[#This Row],[Sanr.]]=FR$7,Tbl.Kosten[[#This Row],[Totaal kosten]],"")</f>
        <v/>
      </c>
      <c r="FS161" s="160" t="str">
        <f>IF(Tbl.Kosten[[#This Row],[Sanr.]]=FS$7,Tbl.Kosten[[#This Row],[Totaal kosten]],"")</f>
        <v/>
      </c>
      <c r="FT161" s="160" t="str">
        <f>IF(Tbl.Kosten[[#This Row],[Sanr.]]=FT$7,Tbl.Kosten[[#This Row],[Totaal kosten]],"")</f>
        <v/>
      </c>
      <c r="FU161" s="160" t="str">
        <f>IF(Tbl.Kosten[[#This Row],[Sanr.]]=FU$7,Tbl.Kosten[[#This Row],[Totaal kosten]],"")</f>
        <v/>
      </c>
      <c r="FV161" s="160" t="str">
        <f>IF(Tbl.Kosten[[#This Row],[Sanr.]]=FV$7,Tbl.Kosten[[#This Row],[Totaal kosten]],"")</f>
        <v/>
      </c>
      <c r="FW161" s="160" t="str">
        <f>IFERROR(_xlfn.XLOOKUP(Tbl.Kosten[[#This Row],[Activiteitencode]],Tbl.Activiteiten[Activiteitcode],Tbl.Activiteiten[Anr.],"",0,1),"")</f>
        <v/>
      </c>
      <c r="FX161" s="181" t="str">
        <f>_xlfn.CONCAT(Tbl.Kosten[[#This Row],[Pnr.]],Tbl.Kosten[[#This Row],[Sanr.]])</f>
        <v>P1</v>
      </c>
      <c r="FY161" s="160">
        <f>Tbl.Kosten[[#This Row],[Totaal kosten]]-Tbl.Kosten[[#This Row],[Subsidie]]</f>
        <v>0</v>
      </c>
      <c r="FZ161" s="160">
        <f>IF(Tbl.Kosten[[#This Row],[Pnr.]]=FZ$7,Tbl.Kosten[[#This Row],[Te financieren]],"")</f>
        <v>0</v>
      </c>
      <c r="GA161" s="160" t="str">
        <f>IF(Tbl.Kosten[[#This Row],[Pnr.]]=GA$7,Tbl.Kosten[[#This Row],[Te financieren]],"")</f>
        <v/>
      </c>
      <c r="GB161" s="160" t="str">
        <f>IF(Tbl.Kosten[[#This Row],[Pnr.]]=GB$7,Tbl.Kosten[[#This Row],[Te financieren]],"")</f>
        <v/>
      </c>
      <c r="GC161" s="160" t="str">
        <f>IF(Tbl.Kosten[[#This Row],[Pnr.]]=GC$7,Tbl.Kosten[[#This Row],[Te financieren]],"")</f>
        <v/>
      </c>
      <c r="GD161" s="160" t="str">
        <f>IF(Tbl.Kosten[[#This Row],[Pnr.]]=GD$7,Tbl.Kosten[[#This Row],[Te financieren]],"")</f>
        <v/>
      </c>
      <c r="GE161" s="160" t="str">
        <f>IF(Tbl.Kosten[[#This Row],[Pnr.]]=GE$7,Tbl.Kosten[[#This Row],[Te financieren]],"")</f>
        <v/>
      </c>
      <c r="GF161" s="160" t="str">
        <f>IF(Tbl.Kosten[[#This Row],[Pnr.]]=GF$7,Tbl.Kosten[[#This Row],[Te financieren]],"")</f>
        <v/>
      </c>
      <c r="GG161" s="160" t="str">
        <f>IF(Tbl.Kosten[[#This Row],[Pnr.]]=GG$7,Tbl.Kosten[[#This Row],[Te financieren]],"")</f>
        <v/>
      </c>
      <c r="GH161" s="160" t="str">
        <f>IF(Tbl.Kosten[[#This Row],[Pnr.]]=GH$7,Tbl.Kosten[[#This Row],[Te financieren]],"")</f>
        <v/>
      </c>
      <c r="GI161" s="160" t="str">
        <f>IF(Tbl.Kosten[[#This Row],[Pnr.]]=GI$7,Tbl.Kosten[[#This Row],[Te financieren]],"")</f>
        <v/>
      </c>
      <c r="GJ161" s="160" t="str">
        <f>IF(Tbl.Kosten[[#This Row],[Pnr.]]=GJ$7,Tbl.Kosten[[#This Row],[Te financieren]],"")</f>
        <v/>
      </c>
      <c r="GK161" s="160" t="str">
        <f>IF(Tbl.Kosten[[#This Row],[Pnr.]]=GK$7,Tbl.Kosten[[#This Row],[Te financieren]],"")</f>
        <v/>
      </c>
      <c r="GL161" s="160" t="str">
        <f>IF(Tbl.Kosten[[#This Row],[Pnr.]]=GL$7,Tbl.Kosten[[#This Row],[Te financieren]],"")</f>
        <v/>
      </c>
      <c r="GM161" s="160" t="str">
        <f>IF(Tbl.Kosten[[#This Row],[Pnr.]]=GM$7,Tbl.Kosten[[#This Row],[Te financieren]],"")</f>
        <v/>
      </c>
      <c r="GN161" s="160" t="str">
        <f>IF(Tbl.Kosten[[#This Row],[Pnr.]]=GN$7,Tbl.Kosten[[#This Row],[Te financieren]],"")</f>
        <v/>
      </c>
      <c r="GO161" s="160" t="str">
        <f>IF(Tbl.Kosten[[#This Row],[Pnr.]]=GO$7,Tbl.Kosten[[#This Row],[Te financieren]],"")</f>
        <v/>
      </c>
      <c r="GP161" s="160" t="str">
        <f>IF(Tbl.Kosten[[#This Row],[Pnr.]]=GP$7,Tbl.Kosten[[#This Row],[Te financieren]],"")</f>
        <v/>
      </c>
      <c r="GQ161" s="160" t="str">
        <f>IF(Tbl.Kosten[[#This Row],[Pnr.]]=GQ$7,Tbl.Kosten[[#This Row],[Te financieren]],"")</f>
        <v/>
      </c>
      <c r="GR161" s="160" t="str">
        <f>IF(Tbl.Kosten[[#This Row],[Pnr.]]=GR$7,Tbl.Kosten[[#This Row],[Te financieren]],"")</f>
        <v/>
      </c>
      <c r="GS161" s="160" t="str">
        <f>IF(Tbl.Kosten[[#This Row],[Pnr.]]=GS$7,Tbl.Kosten[[#This Row],[Te financieren]],"")</f>
        <v/>
      </c>
      <c r="GT161" s="160" t="str">
        <f>IF(Tbl.Kosten[[#This Row],[Pnr.]]=GT$7,Tbl.Kosten[[#This Row],[Te financieren]],"")</f>
        <v/>
      </c>
      <c r="GU161" s="160" t="str">
        <f>IF(Tbl.Kosten[[#This Row],[Pnr.]]=GU$7,Tbl.Kosten[[#This Row],[Te financieren]],"")</f>
        <v/>
      </c>
      <c r="GV161" s="160" t="str">
        <f>IF(Tbl.Kosten[[#This Row],[Pnr.]]=GV$7,Tbl.Kosten[[#This Row],[Te financieren]],"")</f>
        <v/>
      </c>
      <c r="GW161" s="160" t="str">
        <f>IF(Tbl.Kosten[[#This Row],[Pnr.]]=GW$7,Tbl.Kosten[[#This Row],[Te financieren]],"")</f>
        <v/>
      </c>
      <c r="GX161" s="160" t="str">
        <f>IF(Tbl.Kosten[[#This Row],[Pnr.]]=GX$7,Tbl.Kosten[[#This Row],[Te financieren]],"")</f>
        <v/>
      </c>
      <c r="GY161" s="160" t="str">
        <f>IF(Tbl.Kosten[[#This Row],[Pnr.]]=GY$7,Tbl.Kosten[[#This Row],[Te financieren]],"")</f>
        <v/>
      </c>
      <c r="GZ161" s="160" t="str">
        <f>IF(Tbl.Kosten[[#This Row],[Pnr.]]=GZ$7,Tbl.Kosten[[#This Row],[Te financieren]],"")</f>
        <v/>
      </c>
      <c r="HA161" s="160" t="str">
        <f>IF(Tbl.Kosten[[#This Row],[Pnr.]]=HA$7,Tbl.Kosten[[#This Row],[Te financieren]],"")</f>
        <v/>
      </c>
      <c r="HB161" s="160" t="str">
        <f>IF(Tbl.Kosten[[#This Row],[Pnr.]]=HB$7,Tbl.Kosten[[#This Row],[Te financieren]],"")</f>
        <v/>
      </c>
      <c r="HC161" s="160" t="str">
        <f>IF(Tbl.Kosten[[#This Row],[Pnr.]]=HC$7,Tbl.Kosten[[#This Row],[Te financieren]],"")</f>
        <v/>
      </c>
      <c r="HD161" s="160" t="str">
        <f>IF(Tbl.Kosten[[#This Row],[Pnr.]]=HD$7,Tbl.Kosten[[#This Row],[Te financieren]],"")</f>
        <v/>
      </c>
      <c r="HE161" s="160" t="str">
        <f>IF(Tbl.Kosten[[#This Row],[Pnr.]]=HE$7,Tbl.Kosten[[#This Row],[Te financieren]],"")</f>
        <v/>
      </c>
      <c r="HF161" s="160" t="str">
        <f>IF(Tbl.Kosten[[#This Row],[Pnr.]]=HF$7,Tbl.Kosten[[#This Row],[Te financieren]],"")</f>
        <v/>
      </c>
      <c r="HG161" s="160" t="str">
        <f>IF(Tbl.Kosten[[#This Row],[Pnr.]]=HG$7,Tbl.Kosten[[#This Row],[Te financieren]],"")</f>
        <v/>
      </c>
      <c r="HH161" s="160" t="str">
        <f>IF(Tbl.Kosten[[#This Row],[Pnr.]]=HH$7,Tbl.Kosten[[#This Row],[Te financieren]],"")</f>
        <v/>
      </c>
      <c r="HI161" s="160" t="str">
        <f>IF(Tbl.Kosten[[#This Row],[Pnr.]]=HI$7,Tbl.Kosten[[#This Row],[Te financieren]],"")</f>
        <v/>
      </c>
      <c r="HJ161" s="160" t="str">
        <f>IF(Tbl.Kosten[[#This Row],[Pnr.]]=HJ$7,Tbl.Kosten[[#This Row],[Te financieren]],"")</f>
        <v/>
      </c>
      <c r="HK161" s="160" t="str">
        <f>IF(Tbl.Kosten[[#This Row],[Pnr.]]=HK$7,Tbl.Kosten[[#This Row],[Te financieren]],"")</f>
        <v/>
      </c>
      <c r="HL161" s="160" t="str">
        <f>IF(Tbl.Kosten[[#This Row],[Pnr.]]=HL$7,Tbl.Kosten[[#This Row],[Te financieren]],"")</f>
        <v/>
      </c>
      <c r="HM161" s="160" t="str">
        <f>IF(Tbl.Kosten[[#This Row],[Pnr.]]=HM$7,Tbl.Kosten[[#This Row],[Te financieren]],"")</f>
        <v/>
      </c>
      <c r="HN161" s="160" t="str">
        <f>IF(Tbl.Kosten[[#This Row],[Pnr.]]=HN$7,Tbl.Kosten[[#This Row],[Te financieren]],"")</f>
        <v/>
      </c>
      <c r="HO161" s="160" t="str">
        <f>IF(Tbl.Kosten[[#This Row],[Pnr.]]=HO$7,Tbl.Kosten[[#This Row],[Te financieren]],"")</f>
        <v/>
      </c>
      <c r="HP161" s="160" t="str">
        <f>IF(Tbl.Kosten[[#This Row],[Pnr.]]=HP$7,Tbl.Kosten[[#This Row],[Te financieren]],"")</f>
        <v/>
      </c>
      <c r="HQ161" s="160" t="str">
        <f>IF(Tbl.Kosten[[#This Row],[Pnr.]]=HQ$7,Tbl.Kosten[[#This Row],[Te financieren]],"")</f>
        <v/>
      </c>
      <c r="HR161" s="160" t="str">
        <f>IF(Tbl.Kosten[[#This Row],[Pnr.]]=HR$7,Tbl.Kosten[[#This Row],[Te financieren]],"")</f>
        <v/>
      </c>
      <c r="HS161" s="160" t="str">
        <f>IF(Tbl.Kosten[[#This Row],[Pnr.]]=HS$7,Tbl.Kosten[[#This Row],[Te financieren]],"")</f>
        <v/>
      </c>
      <c r="HT161" s="160" t="str">
        <f>IF(Tbl.Kosten[[#This Row],[Pnr.]]=HT$7,Tbl.Kosten[[#This Row],[Te financieren]],"")</f>
        <v/>
      </c>
      <c r="HU161" s="160" t="str">
        <f>IF(Tbl.Kosten[[#This Row],[Pnr.]]=HU$7,Tbl.Kosten[[#This Row],[Te financieren]],"")</f>
        <v/>
      </c>
      <c r="HV161" s="160" t="str">
        <f>IF(Tbl.Kosten[[#This Row],[Pnr.]]=HV$7,Tbl.Kosten[[#This Row],[Te financieren]],"")</f>
        <v/>
      </c>
      <c r="HW161" s="160" t="str">
        <f>IF(Tbl.Kosten[[#This Row],[Pnr.]]=HW$7,Tbl.Kosten[[#This Row],[Te financieren]],"")</f>
        <v/>
      </c>
    </row>
    <row r="162" spans="2:231" x14ac:dyDescent="0.3">
      <c r="B162" s="144"/>
      <c r="C162" s="147"/>
      <c r="D162" s="146"/>
      <c r="E162" s="147"/>
      <c r="F162" s="145"/>
      <c r="G162" s="11" t="str">
        <f>IF(Tbl.Kosten[[#This Row],[Medewerker e/o 
functie]]&lt;&gt;"",_xlfn.XLOOKUP(Tbl.Kosten[[#This Row],[Medewerker e/o 
functie]],Tbl.Uurtarief[Medewerker en/of functie],Tbl.Uurtarief[Uurtarief],"",0,1),"")</f>
        <v/>
      </c>
      <c r="H162" s="121">
        <f>IFERROR(Tbl.Kosten[[#This Row],[Uren]]*Tbl.Kosten[[#This Row],[Uurtarief]],0)</f>
        <v>0</v>
      </c>
      <c r="I162" s="119" t="str">
        <f>IF(Tbl.Kosten[[#This Row],[Subtotaal uren]]&lt;&gt;0,_xlfn.XLOOKUP(Tbl.Kosten[[#This Row],[Medewerker e/o 
functie]],Tbl.Uurtarief[Medewerker en/of functie],Tbl.Uurtarief[Kostensoort arbeid],"",0,1),"")</f>
        <v/>
      </c>
      <c r="J162" s="147"/>
      <c r="K162" s="145"/>
      <c r="L162" s="149" t="str">
        <f>IF(Tbl.Kosten[[#This Row],[Activum]]&lt;&gt;"",_xlfn.XLOOKUP(Tbl.Kosten[[#This Row],[Activum]],Tbl.Afschrijvingskosten[Activum],Tbl.Afschrijvingskosten[Tarief per afschrijvings-eenheid],"",0,1),"")</f>
        <v/>
      </c>
      <c r="M162" s="122">
        <f>IFERROR(Tbl.Kosten[[#This Row],[Een-
heden]]*Tbl.Kosten[[#This Row],[Afschrijvings-
tarief]],0)</f>
        <v>0</v>
      </c>
      <c r="N162" s="122" t="str">
        <f>IF(Tbl.Kosten[[#This Row],[Subtotaal afschrijving]]&lt;&gt;0,Lijsten!A160,"")</f>
        <v/>
      </c>
      <c r="O162" s="150"/>
      <c r="P162" s="145"/>
      <c r="Q162" s="148"/>
      <c r="R162" s="122">
        <f>IFERROR(Tbl.Kosten[[#This Row],[Aantal]]*Tbl.Kosten[[#This Row],[Tarief]],0)</f>
        <v>0</v>
      </c>
      <c r="S162" s="8">
        <f>IFERROR(Tbl.Kosten[[#This Row],[Subtotaal overige kosten]]+Tbl.Kosten[[#This Row],[Subtotaal uren]]+Tbl.Kosten[[#This Row],[Subtotaal afschrijving]],0)</f>
        <v>0</v>
      </c>
      <c r="T162" s="8">
        <f>IFERROR(Tbl.Kosten[[#This Row],[Totaal kosten]]*Tbl.Kosten[[#This Row],[Subsidie%]],0)</f>
        <v>0</v>
      </c>
      <c r="U162" s="4" t="str" cm="1">
        <f t="array" ref="U162">IFERROR(_xlfn.IFS(Tbl.Kosten[[#This Row],[Subtotaal uren]]&lt;&gt;0,Tbl.Kosten[[#This Row],[Kostensoort arbeid]],Tbl.Kosten[[#This Row],[Subtotaal afschrijving]]&lt;&gt;0,Tbl.Kosten[[#This Row],[Kostensoort afschrijving]],Tbl.Kosten[[#This Row],[Subtotaal overige kosten]]&lt;&gt;0,Tbl.Kosten[[#This Row],[Kostensoort overig]]),"")</f>
        <v/>
      </c>
      <c r="V162" s="4" t="str">
        <f>IFERROR(_xlfn.XLOOKUP(Tbl.Kosten[[#This Row],[Activiteitencode]],Tbl.Activiteiten[Activiteitcode],Tbl.Activiteiten[Werkpakketcode],"",0,1),"")</f>
        <v/>
      </c>
      <c r="W162" s="4" t="str">
        <f>IFERROR(_xlfn.XLOOKUP(Tbl.Kosten[[#This Row],[Werkpakketcode]],Tbl.Werkpakketten[Werkpakketcode],Tbl.Werkpakketten[Subsidiabele activiteit],"",0,1),"")</f>
        <v/>
      </c>
      <c r="X162" s="12">
        <f>IFERROR(_xlfn.XLOOKUP(Tbl.Kosten[[#This Row],[Sanr.]],Tbl.Subsidiehoogte[SAnr.],Tbl.Subsidiehoogte[Sub. Percentage],0,0,1),0)</f>
        <v>0</v>
      </c>
      <c r="Y162" s="154" t="str">
        <f>IFERROR(_xlfn.XLOOKUP(Tbl.Kosten[[#This Row],[Partnercode]],Tbl.Projectpartners[Partnercode],Tbl.Projectpartners[PNr.],"",0,1),"")</f>
        <v>P1</v>
      </c>
      <c r="Z162" s="158">
        <f>IF(Tbl.Kosten[[#This Row],[Pnr.]]=Z$7,Tbl.Kosten[[#This Row],[Totaal kosten]],"")</f>
        <v>0</v>
      </c>
      <c r="AA162" s="158" t="str">
        <f>IF(Tbl.Kosten[[#This Row],[Pnr.]]=AA$7,Tbl.Kosten[[#This Row],[Totaal kosten]],"")</f>
        <v/>
      </c>
      <c r="AB162" s="158" t="str">
        <f>IF(Tbl.Kosten[[#This Row],[Pnr.]]=AB$7,Tbl.Kosten[[#This Row],[Totaal kosten]],"")</f>
        <v/>
      </c>
      <c r="AC162" s="158" t="str">
        <f>IF(Tbl.Kosten[[#This Row],[Pnr.]]=AC$7,Tbl.Kosten[[#This Row],[Totaal kosten]],"")</f>
        <v/>
      </c>
      <c r="AD162" s="158" t="str">
        <f>IF(Tbl.Kosten[[#This Row],[Pnr.]]=AD$7,Tbl.Kosten[[#This Row],[Totaal kosten]],"")</f>
        <v/>
      </c>
      <c r="AE162" s="158" t="str">
        <f>IF(Tbl.Kosten[[#This Row],[Pnr.]]=AE$7,Tbl.Kosten[[#This Row],[Totaal kosten]],"")</f>
        <v/>
      </c>
      <c r="AF162" s="158" t="str">
        <f>IF(Tbl.Kosten[[#This Row],[Pnr.]]=AF$7,Tbl.Kosten[[#This Row],[Totaal kosten]],"")</f>
        <v/>
      </c>
      <c r="AG162" s="158" t="str">
        <f>IF(Tbl.Kosten[[#This Row],[Pnr.]]=AG$7,Tbl.Kosten[[#This Row],[Totaal kosten]],"")</f>
        <v/>
      </c>
      <c r="AH162" s="158" t="str">
        <f>IF(Tbl.Kosten[[#This Row],[Pnr.]]=AH$7,Tbl.Kosten[[#This Row],[Totaal kosten]],"")</f>
        <v/>
      </c>
      <c r="AI162" s="158" t="str">
        <f>IF(Tbl.Kosten[[#This Row],[Pnr.]]=AI$7,Tbl.Kosten[[#This Row],[Totaal kosten]],"")</f>
        <v/>
      </c>
      <c r="AJ162" s="158" t="str">
        <f>IF(Tbl.Kosten[[#This Row],[Pnr.]]=AJ$7,Tbl.Kosten[[#This Row],[Totaal kosten]],"")</f>
        <v/>
      </c>
      <c r="AK162" s="158" t="str">
        <f>IF(Tbl.Kosten[[#This Row],[Pnr.]]=AK$7,Tbl.Kosten[[#This Row],[Totaal kosten]],"")</f>
        <v/>
      </c>
      <c r="AL162" s="158" t="str">
        <f>IF(Tbl.Kosten[[#This Row],[Pnr.]]=AL$7,Tbl.Kosten[[#This Row],[Totaal kosten]],"")</f>
        <v/>
      </c>
      <c r="AM162" s="158" t="str">
        <f>IF(Tbl.Kosten[[#This Row],[Pnr.]]=AM$7,Tbl.Kosten[[#This Row],[Totaal kosten]],"")</f>
        <v/>
      </c>
      <c r="AN162" s="158" t="str">
        <f>IF(Tbl.Kosten[[#This Row],[Pnr.]]=AN$7,Tbl.Kosten[[#This Row],[Totaal kosten]],"")</f>
        <v/>
      </c>
      <c r="AO162" s="158" t="str">
        <f>IF(Tbl.Kosten[[#This Row],[Pnr.]]=AO$7,Tbl.Kosten[[#This Row],[Totaal kosten]],"")</f>
        <v/>
      </c>
      <c r="AP162" s="158" t="str">
        <f>IF(Tbl.Kosten[[#This Row],[Pnr.]]=AP$7,Tbl.Kosten[[#This Row],[Totaal kosten]],"")</f>
        <v/>
      </c>
      <c r="AQ162" s="158" t="str">
        <f>IF(Tbl.Kosten[[#This Row],[Pnr.]]=AQ$7,Tbl.Kosten[[#This Row],[Totaal kosten]],"")</f>
        <v/>
      </c>
      <c r="AR162" s="158" t="str">
        <f>IF(Tbl.Kosten[[#This Row],[Pnr.]]=AR$7,Tbl.Kosten[[#This Row],[Totaal kosten]],"")</f>
        <v/>
      </c>
      <c r="AS162" s="158" t="str">
        <f>IF(Tbl.Kosten[[#This Row],[Pnr.]]=AS$7,Tbl.Kosten[[#This Row],[Totaal kosten]],"")</f>
        <v/>
      </c>
      <c r="AT162" s="158" t="str">
        <f>IF(Tbl.Kosten[[#This Row],[Pnr.]]=AT$7,Tbl.Kosten[[#This Row],[Totaal kosten]],"")</f>
        <v/>
      </c>
      <c r="AU162" s="158" t="str">
        <f>IF(Tbl.Kosten[[#This Row],[Pnr.]]=AU$7,Tbl.Kosten[[#This Row],[Totaal kosten]],"")</f>
        <v/>
      </c>
      <c r="AV162" s="158" t="str">
        <f>IF(Tbl.Kosten[[#This Row],[Pnr.]]=AV$7,Tbl.Kosten[[#This Row],[Totaal kosten]],"")</f>
        <v/>
      </c>
      <c r="AW162" s="158" t="str">
        <f>IF(Tbl.Kosten[[#This Row],[Pnr.]]=AW$7,Tbl.Kosten[[#This Row],[Totaal kosten]],"")</f>
        <v/>
      </c>
      <c r="AX162" s="158" t="str">
        <f>IF(Tbl.Kosten[[#This Row],[Pnr.]]=AX$7,Tbl.Kosten[[#This Row],[Totaal kosten]],"")</f>
        <v/>
      </c>
      <c r="AY162" s="158" t="str">
        <f>IF(Tbl.Kosten[[#This Row],[Pnr.]]=AY$7,Tbl.Kosten[[#This Row],[Totaal kosten]],"")</f>
        <v/>
      </c>
      <c r="AZ162" s="158" t="str">
        <f>IF(Tbl.Kosten[[#This Row],[Pnr.]]=AZ$7,Tbl.Kosten[[#This Row],[Totaal kosten]],"")</f>
        <v/>
      </c>
      <c r="BA162" s="158" t="str">
        <f>IF(Tbl.Kosten[[#This Row],[Pnr.]]=BA$7,Tbl.Kosten[[#This Row],[Totaal kosten]],"")</f>
        <v/>
      </c>
      <c r="BB162" s="158" t="str">
        <f>IF(Tbl.Kosten[[#This Row],[Pnr.]]=BB$7,Tbl.Kosten[[#This Row],[Totaal kosten]],"")</f>
        <v/>
      </c>
      <c r="BC162" s="158" t="str">
        <f>IF(Tbl.Kosten[[#This Row],[Pnr.]]=BC$7,Tbl.Kosten[[#This Row],[Totaal kosten]],"")</f>
        <v/>
      </c>
      <c r="BD162" s="158" t="str">
        <f>IF(Tbl.Kosten[[#This Row],[Pnr.]]=BD$7,Tbl.Kosten[[#This Row],[Totaal kosten]],"")</f>
        <v/>
      </c>
      <c r="BE162" s="158" t="str">
        <f>IF(Tbl.Kosten[[#This Row],[Pnr.]]=BE$7,Tbl.Kosten[[#This Row],[Totaal kosten]],"")</f>
        <v/>
      </c>
      <c r="BF162" s="158" t="str">
        <f>IF(Tbl.Kosten[[#This Row],[Pnr.]]=BF$7,Tbl.Kosten[[#This Row],[Totaal kosten]],"")</f>
        <v/>
      </c>
      <c r="BG162" s="158" t="str">
        <f>IF(Tbl.Kosten[[#This Row],[Pnr.]]=BG$7,Tbl.Kosten[[#This Row],[Totaal kosten]],"")</f>
        <v/>
      </c>
      <c r="BH162" s="158" t="str">
        <f>IF(Tbl.Kosten[[#This Row],[Pnr.]]=BH$7,Tbl.Kosten[[#This Row],[Totaal kosten]],"")</f>
        <v/>
      </c>
      <c r="BI162" s="158" t="str">
        <f>IF(Tbl.Kosten[[#This Row],[Pnr.]]=BI$7,Tbl.Kosten[[#This Row],[Totaal kosten]],"")</f>
        <v/>
      </c>
      <c r="BJ162" s="158" t="str">
        <f>IF(Tbl.Kosten[[#This Row],[Pnr.]]=BJ$7,Tbl.Kosten[[#This Row],[Totaal kosten]],"")</f>
        <v/>
      </c>
      <c r="BK162" s="158" t="str">
        <f>IF(Tbl.Kosten[[#This Row],[Pnr.]]=BK$7,Tbl.Kosten[[#This Row],[Totaal kosten]],"")</f>
        <v/>
      </c>
      <c r="BL162" s="158" t="str">
        <f>IF(Tbl.Kosten[[#This Row],[Pnr.]]=BL$7,Tbl.Kosten[[#This Row],[Totaal kosten]],"")</f>
        <v/>
      </c>
      <c r="BM162" s="158" t="str">
        <f>IF(Tbl.Kosten[[#This Row],[Pnr.]]=BM$7,Tbl.Kosten[[#This Row],[Totaal kosten]],"")</f>
        <v/>
      </c>
      <c r="BN162" s="158" t="str">
        <f>IF(Tbl.Kosten[[#This Row],[Pnr.]]=BN$7,Tbl.Kosten[[#This Row],[Totaal kosten]],"")</f>
        <v/>
      </c>
      <c r="BO162" s="158" t="str">
        <f>IF(Tbl.Kosten[[#This Row],[Pnr.]]=BO$7,Tbl.Kosten[[#This Row],[Totaal kosten]],"")</f>
        <v/>
      </c>
      <c r="BP162" s="158" t="str">
        <f>IF(Tbl.Kosten[[#This Row],[Pnr.]]=BP$7,Tbl.Kosten[[#This Row],[Totaal kosten]],"")</f>
        <v/>
      </c>
      <c r="BQ162" s="158" t="str">
        <f>IF(Tbl.Kosten[[#This Row],[Pnr.]]=BQ$7,Tbl.Kosten[[#This Row],[Totaal kosten]],"")</f>
        <v/>
      </c>
      <c r="BR162" s="158" t="str">
        <f>IF(Tbl.Kosten[[#This Row],[Pnr.]]=BR$7,Tbl.Kosten[[#This Row],[Totaal kosten]],"")</f>
        <v/>
      </c>
      <c r="BS162" s="158" t="str">
        <f>IF(Tbl.Kosten[[#This Row],[Pnr.]]=BS$7,Tbl.Kosten[[#This Row],[Totaal kosten]],"")</f>
        <v/>
      </c>
      <c r="BT162" s="158" t="str">
        <f>IF(Tbl.Kosten[[#This Row],[Pnr.]]=BT$7,Tbl.Kosten[[#This Row],[Totaal kosten]],"")</f>
        <v/>
      </c>
      <c r="BU162" s="158" t="str">
        <f>IF(Tbl.Kosten[[#This Row],[Pnr.]]=BU$7,Tbl.Kosten[[#This Row],[Totaal kosten]],"")</f>
        <v/>
      </c>
      <c r="BV162" s="158" t="str">
        <f>IF(Tbl.Kosten[[#This Row],[Pnr.]]=BV$7,Tbl.Kosten[[#This Row],[Totaal kosten]],"")</f>
        <v/>
      </c>
      <c r="BW162" s="158" t="str">
        <f>IF(Tbl.Kosten[[#This Row],[Pnr.]]=BW$7,Tbl.Kosten[[#This Row],[Totaal kosten]],"")</f>
        <v/>
      </c>
      <c r="BX162" s="158" t="str">
        <f>IFERROR(_xlfn.XLOOKUP(Tbl.Kosten[[#This Row],[Werkpakketcode]],Tbl.Werkpakketten[Werkpakketcode],Tbl.Werkpakketten[WPnr.],"",0,1),"")</f>
        <v/>
      </c>
      <c r="BY162" s="158" t="str">
        <f>IF(Tbl.Kosten[[#This Row],[WPnr.]]=BY$7,Tbl.Kosten[[#This Row],[Totaal kosten]],"")</f>
        <v/>
      </c>
      <c r="BZ162" s="158" t="str">
        <f>IF(Tbl.Kosten[[#This Row],[WPnr.]]=BZ$7,Tbl.Kosten[[#This Row],[Totaal kosten]],"")</f>
        <v/>
      </c>
      <c r="CA162" s="158" t="str">
        <f>IF(Tbl.Kosten[[#This Row],[WPnr.]]=CA$7,Tbl.Kosten[[#This Row],[Totaal kosten]],"")</f>
        <v/>
      </c>
      <c r="CB162" s="158" t="str">
        <f>IF(Tbl.Kosten[[#This Row],[WPnr.]]=CB$7,Tbl.Kosten[[#This Row],[Totaal kosten]],"")</f>
        <v/>
      </c>
      <c r="CC162" s="158" t="str">
        <f>IF(Tbl.Kosten[[#This Row],[WPnr.]]=CC$7,Tbl.Kosten[[#This Row],[Totaal kosten]],"")</f>
        <v/>
      </c>
      <c r="CD162" s="158" t="str">
        <f>IF(Tbl.Kosten[[#This Row],[WPnr.]]=CD$7,Tbl.Kosten[[#This Row],[Totaal kosten]],"")</f>
        <v/>
      </c>
      <c r="CE162" s="158" t="str">
        <f>IF(Tbl.Kosten[[#This Row],[WPnr.]]=CE$7,Tbl.Kosten[[#This Row],[Totaal kosten]],"")</f>
        <v/>
      </c>
      <c r="CF162" s="158" t="str">
        <f>IF(Tbl.Kosten[[#This Row],[WPnr.]]=CF$7,Tbl.Kosten[[#This Row],[Totaal kosten]],"")</f>
        <v/>
      </c>
      <c r="CG162" s="158" t="str">
        <f>IF(Tbl.Kosten[[#This Row],[WPnr.]]=CG$7,Tbl.Kosten[[#This Row],[Totaal kosten]],"")</f>
        <v/>
      </c>
      <c r="CH162" s="158" t="str">
        <f>IF(Tbl.Kosten[[#This Row],[WPnr.]]=CH$7,Tbl.Kosten[[#This Row],[Totaal kosten]],"")</f>
        <v/>
      </c>
      <c r="CI162" s="158" t="str">
        <f>IF(Tbl.Kosten[[#This Row],[WPnr.]]=CI$7,Tbl.Kosten[[#This Row],[Totaal kosten]],"")</f>
        <v/>
      </c>
      <c r="CJ162" s="158" t="str">
        <f>IF(Tbl.Kosten[[#This Row],[WPnr.]]=CJ$7,Tbl.Kosten[[#This Row],[Totaal kosten]],"")</f>
        <v/>
      </c>
      <c r="CK162" s="158" t="str">
        <f>IF(Tbl.Kosten[[#This Row],[WPnr.]]=CK$7,Tbl.Kosten[[#This Row],[Totaal kosten]],"")</f>
        <v/>
      </c>
      <c r="CL162" s="158" t="str">
        <f>IF(Tbl.Kosten[[#This Row],[WPnr.]]=CL$7,Tbl.Kosten[[#This Row],[Totaal kosten]],"")</f>
        <v/>
      </c>
      <c r="CM162" s="158" t="str">
        <f>IF(Tbl.Kosten[[#This Row],[WPnr.]]=CM$7,Tbl.Kosten[[#This Row],[Totaal kosten]],"")</f>
        <v/>
      </c>
      <c r="CN162" s="158" t="str">
        <f>IF(Tbl.Kosten[[#This Row],[WPnr.]]=CN$7,Tbl.Kosten[[#This Row],[Totaal kosten]],"")</f>
        <v/>
      </c>
      <c r="CO162" s="158" t="str">
        <f>IF(Tbl.Kosten[[#This Row],[WPnr.]]=CO$7,Tbl.Kosten[[#This Row],[Totaal kosten]],"")</f>
        <v/>
      </c>
      <c r="CP162" s="158" t="str">
        <f>IF(Tbl.Kosten[[#This Row],[WPnr.]]=CP$7,Tbl.Kosten[[#This Row],[Totaal kosten]],"")</f>
        <v/>
      </c>
      <c r="CQ162" s="158" t="str">
        <f>IF(Tbl.Kosten[[#This Row],[WPnr.]]=CQ$7,Tbl.Kosten[[#This Row],[Totaal kosten]],"")</f>
        <v/>
      </c>
      <c r="CR162" s="158" t="str">
        <f>IF(Tbl.Kosten[[#This Row],[WPnr.]]=CR$7,Tbl.Kosten[[#This Row],[Totaal kosten]],"")</f>
        <v/>
      </c>
      <c r="CS162" s="158" t="str">
        <f>IF(Tbl.Kosten[[#This Row],[WPnr.]]=CS$7,Tbl.Kosten[[#This Row],[Totaal kosten]],"")</f>
        <v/>
      </c>
      <c r="CT162" s="158" t="str">
        <f>IF(Tbl.Kosten[[#This Row],[WPnr.]]=CT$7,Tbl.Kosten[[#This Row],[Totaal kosten]],"")</f>
        <v/>
      </c>
      <c r="CU162" s="158" t="str">
        <f>IF(Tbl.Kosten[[#This Row],[WPnr.]]=CU$7,Tbl.Kosten[[#This Row],[Totaal kosten]],"")</f>
        <v/>
      </c>
      <c r="CV162" s="158" t="str">
        <f>IF(Tbl.Kosten[[#This Row],[WPnr.]]=CV$7,Tbl.Kosten[[#This Row],[Totaal kosten]],"")</f>
        <v/>
      </c>
      <c r="CW162" s="158" t="str">
        <f>IF(Tbl.Kosten[[#This Row],[WPnr.]]=CW$7,Tbl.Kosten[[#This Row],[Totaal kosten]],"")</f>
        <v/>
      </c>
      <c r="CX162" s="158" t="str">
        <f>IF(Tbl.Kosten[[#This Row],[WPnr.]]=CX$7,Tbl.Kosten[[#This Row],[Totaal kosten]],"")</f>
        <v/>
      </c>
      <c r="CY162" s="158" t="str">
        <f>IF(Tbl.Kosten[[#This Row],[WPnr.]]=CY$7,Tbl.Kosten[[#This Row],[Totaal kosten]],"")</f>
        <v/>
      </c>
      <c r="CZ162" s="158" t="str">
        <f>IF(Tbl.Kosten[[#This Row],[WPnr.]]=CZ$7,Tbl.Kosten[[#This Row],[Totaal kosten]],"")</f>
        <v/>
      </c>
      <c r="DA162" s="158" t="str">
        <f>IF(Tbl.Kosten[[#This Row],[WPnr.]]=DA$7,Tbl.Kosten[[#This Row],[Totaal kosten]],"")</f>
        <v/>
      </c>
      <c r="DB162" s="158" t="str">
        <f>IF(Tbl.Kosten[[#This Row],[WPnr.]]=DB$7,Tbl.Kosten[[#This Row],[Totaal kosten]],"")</f>
        <v/>
      </c>
      <c r="DC162" s="158" t="str">
        <f>IF(Tbl.Kosten[[#This Row],[WPnr.]]=DC$7,Tbl.Kosten[[#This Row],[Totaal kosten]],"")</f>
        <v/>
      </c>
      <c r="DD162" s="158" t="str">
        <f>IF(Tbl.Kosten[[#This Row],[WPnr.]]=DD$7,Tbl.Kosten[[#This Row],[Totaal kosten]],"")</f>
        <v/>
      </c>
      <c r="DE162" s="158" t="str">
        <f>IF(Tbl.Kosten[[#This Row],[WPnr.]]=DE$7,Tbl.Kosten[[#This Row],[Totaal kosten]],"")</f>
        <v/>
      </c>
      <c r="DF162" s="158" t="str">
        <f>IF(Tbl.Kosten[[#This Row],[WPnr.]]=DF$7,Tbl.Kosten[[#This Row],[Totaal kosten]],"")</f>
        <v/>
      </c>
      <c r="DG162" s="158" t="str">
        <f>IF(Tbl.Kosten[[#This Row],[WPnr.]]=DG$7,Tbl.Kosten[[#This Row],[Totaal kosten]],"")</f>
        <v/>
      </c>
      <c r="DH162" s="158" t="str">
        <f>IF(Tbl.Kosten[[#This Row],[WPnr.]]=DH$7,Tbl.Kosten[[#This Row],[Totaal kosten]],"")</f>
        <v/>
      </c>
      <c r="DI162" s="158" t="str">
        <f>IF(Tbl.Kosten[[#This Row],[WPnr.]]=DI$7,Tbl.Kosten[[#This Row],[Totaal kosten]],"")</f>
        <v/>
      </c>
      <c r="DJ162" s="158" t="str">
        <f>IF(Tbl.Kosten[[#This Row],[WPnr.]]=DJ$7,Tbl.Kosten[[#This Row],[Totaal kosten]],"")</f>
        <v/>
      </c>
      <c r="DK162" s="158" t="str">
        <f>IF(Tbl.Kosten[[#This Row],[WPnr.]]=DK$7,Tbl.Kosten[[#This Row],[Totaal kosten]],"")</f>
        <v/>
      </c>
      <c r="DL162" s="158" t="str">
        <f>IF(Tbl.Kosten[[#This Row],[WPnr.]]=DL$7,Tbl.Kosten[[#This Row],[Totaal kosten]],"")</f>
        <v/>
      </c>
      <c r="DM162" s="158" t="str">
        <f>IF(Tbl.Kosten[[#This Row],[WPnr.]]=DM$7,Tbl.Kosten[[#This Row],[Totaal kosten]],"")</f>
        <v/>
      </c>
      <c r="DN162" s="158" t="str">
        <f>IF(Tbl.Kosten[[#This Row],[WPnr.]]=DN$7,Tbl.Kosten[[#This Row],[Totaal kosten]],"")</f>
        <v/>
      </c>
      <c r="DO162" s="158" t="str">
        <f>IF(Tbl.Kosten[[#This Row],[WPnr.]]=DO$7,Tbl.Kosten[[#This Row],[Totaal kosten]],"")</f>
        <v/>
      </c>
      <c r="DP162" s="158" t="str">
        <f>IF(Tbl.Kosten[[#This Row],[WPnr.]]=DP$7,Tbl.Kosten[[#This Row],[Totaal kosten]],"")</f>
        <v/>
      </c>
      <c r="DQ162" s="158" t="str">
        <f>IF(Tbl.Kosten[[#This Row],[WPnr.]]=DQ$7,Tbl.Kosten[[#This Row],[Totaal kosten]],"")</f>
        <v/>
      </c>
      <c r="DR162" s="158" t="str">
        <f>IF(Tbl.Kosten[[#This Row],[WPnr.]]=DR$7,Tbl.Kosten[[#This Row],[Totaal kosten]],"")</f>
        <v/>
      </c>
      <c r="DS162" s="158" t="str">
        <f>IF(Tbl.Kosten[[#This Row],[WPnr.]]=DS$7,Tbl.Kosten[[#This Row],[Totaal kosten]],"")</f>
        <v/>
      </c>
      <c r="DT162" s="158" t="str">
        <f>IF(Tbl.Kosten[[#This Row],[WPnr.]]=DT$7,Tbl.Kosten[[#This Row],[Totaal kosten]],"")</f>
        <v/>
      </c>
      <c r="DU162" s="158" t="str">
        <f>IF(Tbl.Kosten[[#This Row],[WPnr.]]=DU$7,Tbl.Kosten[[#This Row],[Totaal kosten]],"")</f>
        <v/>
      </c>
      <c r="DV162" s="158" t="str">
        <f>IF(Tbl.Kosten[[#This Row],[WPnr.]]=DV$7,Tbl.Kosten[[#This Row],[Totaal kosten]],"")</f>
        <v/>
      </c>
      <c r="DW162" s="160" t="str">
        <f>IFERROR(_xlfn.XLOOKUP(Tbl.Kosten[[#This Row],[Kostensoort]],Tbl.Kostensoorten[Kostensoorten],Tbl.Kostensoorten[KSnr.],"",0,1),"")</f>
        <v/>
      </c>
      <c r="DX162" s="160" t="str">
        <f>IF(Tbl.Kosten[[#This Row],[KSnr.]]=DX$7,Tbl.Kosten[[#This Row],[Totaal kosten]],"")</f>
        <v/>
      </c>
      <c r="DY162" s="160" t="str">
        <f>IF(Tbl.Kosten[[#This Row],[KSnr.]]=DY$7,Tbl.Kosten[[#This Row],[Totaal kosten]],"")</f>
        <v/>
      </c>
      <c r="DZ162" s="160" t="str">
        <f>IF(Tbl.Kosten[[#This Row],[KSnr.]]=DZ$7,Tbl.Kosten[[#This Row],[Totaal kosten]],"")</f>
        <v/>
      </c>
      <c r="EA162" s="160" t="str">
        <f>IF(Tbl.Kosten[[#This Row],[KSnr.]]=EA$7,Tbl.Kosten[[#This Row],[Totaal kosten]],"")</f>
        <v/>
      </c>
      <c r="EB162" s="160" t="str">
        <f>IF(Tbl.Kosten[[#This Row],[KSnr.]]=EB$7,Tbl.Kosten[[#This Row],[Totaal kosten]],"")</f>
        <v/>
      </c>
      <c r="EC162" s="160" t="str">
        <f>IF(Tbl.Kosten[[#This Row],[KSnr.]]=EC$7,Tbl.Kosten[[#This Row],[Totaal kosten]],"")</f>
        <v/>
      </c>
      <c r="ED162" s="160" t="str">
        <f>IF(Tbl.Kosten[[#This Row],[KSnr.]]=ED$7,Tbl.Kosten[[#This Row],[Totaal kosten]],"")</f>
        <v/>
      </c>
      <c r="EE162" s="160" t="str">
        <f>IF(Tbl.Kosten[[#This Row],[KSnr.]]=EE$7,Tbl.Kosten[[#This Row],[Totaal kosten]],"")</f>
        <v/>
      </c>
      <c r="EF162" s="160" t="str">
        <f>IF(Tbl.Kosten[[#This Row],[KSnr.]]=EF$7,Tbl.Kosten[[#This Row],[Totaal kosten]],"")</f>
        <v/>
      </c>
      <c r="EG162" s="160" t="str">
        <f>IF(Tbl.Kosten[[#This Row],[KSnr.]]=EG$7,Tbl.Kosten[[#This Row],[Totaal kosten]],"")</f>
        <v/>
      </c>
      <c r="EH162" s="160" t="str">
        <f>IF(Tbl.Kosten[[#This Row],[KSnr.]]=EH$7,Tbl.Kosten[[#This Row],[Totaal kosten]],"")</f>
        <v/>
      </c>
      <c r="EI162" s="160" t="str">
        <f>IF(Tbl.Kosten[[#This Row],[KSnr.]]=EI$7,Tbl.Kosten[[#This Row],[Totaal kosten]],"")</f>
        <v/>
      </c>
      <c r="EJ162" s="160" t="str">
        <f>IF(Tbl.Kosten[[#This Row],[KSnr.]]=EJ$7,Tbl.Kosten[[#This Row],[Totaal kosten]],"")</f>
        <v/>
      </c>
      <c r="EK162" s="160" t="str">
        <f>IF(Tbl.Kosten[[#This Row],[KSnr.]]=EK$7,Tbl.Kosten[[#This Row],[Totaal kosten]],"")</f>
        <v/>
      </c>
      <c r="EL162" s="160" t="str">
        <f>IF(Tbl.Kosten[[#This Row],[KSnr.]]=EL$7,Tbl.Kosten[[#This Row],[Totaal kosten]],"")</f>
        <v/>
      </c>
      <c r="EM162" s="160" t="str">
        <f>IF(Tbl.Kosten[[#This Row],[KSnr.]]=EM$7,Tbl.Kosten[[#This Row],[Totaal kosten]],"")</f>
        <v/>
      </c>
      <c r="EN162" s="160" t="str">
        <f>IF(Tbl.Kosten[[#This Row],[KSnr.]]=EN$7,Tbl.Kosten[[#This Row],[Totaal kosten]],"")</f>
        <v/>
      </c>
      <c r="EO162" s="160" t="str">
        <f>IF(Tbl.Kosten[[#This Row],[KSnr.]]=EO$7,Tbl.Kosten[[#This Row],[Totaal kosten]],"")</f>
        <v/>
      </c>
      <c r="EP162" s="160" t="str">
        <f>IF(Tbl.Kosten[[#This Row],[KSnr.]]=EP$7,Tbl.Kosten[[#This Row],[Totaal kosten]],"")</f>
        <v/>
      </c>
      <c r="EQ162" s="160" t="str">
        <f>IF(Tbl.Kosten[[#This Row],[KSnr.]]=EQ$7,Tbl.Kosten[[#This Row],[Totaal kosten]],"")</f>
        <v/>
      </c>
      <c r="ER162" s="154" t="str">
        <f>IFERROR(_xlfn.XLOOKUP(Tbl.Kosten[[#This Row],[Subsidieactiviteit]],Tbl.Subsidiehoogte[Subsidieactiviteit],Tbl.Subsidiehoogte[SAnr.],"",0,1),"")</f>
        <v/>
      </c>
      <c r="ES162" s="160" t="str">
        <f>IF(Tbl.Kosten[[#This Row],[Sanr.]]=ES$7,Tbl.Kosten[[#This Row],[Totaal kosten]],"")</f>
        <v/>
      </c>
      <c r="ET162" s="160" t="str">
        <f>IF(Tbl.Kosten[[#This Row],[Sanr.]]=ET$7,Tbl.Kosten[[#This Row],[Totaal kosten]],"")</f>
        <v/>
      </c>
      <c r="EU162" s="160" t="str">
        <f>IF(Tbl.Kosten[[#This Row],[Sanr.]]=EU$7,Tbl.Kosten[[#This Row],[Totaal kosten]],"")</f>
        <v/>
      </c>
      <c r="EV162" s="160" t="str">
        <f>IF(Tbl.Kosten[[#This Row],[Sanr.]]=EV$7,Tbl.Kosten[[#This Row],[Totaal kosten]],"")</f>
        <v/>
      </c>
      <c r="EW162" s="160" t="str">
        <f>IF(Tbl.Kosten[[#This Row],[Sanr.]]=EW$7,Tbl.Kosten[[#This Row],[Totaal kosten]],"")</f>
        <v/>
      </c>
      <c r="EX162" s="160" t="str">
        <f>IF(Tbl.Kosten[[#This Row],[Sanr.]]=EX$7,Tbl.Kosten[[#This Row],[Totaal kosten]],"")</f>
        <v/>
      </c>
      <c r="EY162" s="160" t="str">
        <f>IF(Tbl.Kosten[[#This Row],[Sanr.]]=EY$7,Tbl.Kosten[[#This Row],[Totaal kosten]],"")</f>
        <v/>
      </c>
      <c r="EZ162" s="160" t="str">
        <f>IF(Tbl.Kosten[[#This Row],[Sanr.]]=EZ$7,Tbl.Kosten[[#This Row],[Totaal kosten]],"")</f>
        <v/>
      </c>
      <c r="FA162" s="160" t="str">
        <f>IF(Tbl.Kosten[[#This Row],[Sanr.]]=FA$7,Tbl.Kosten[[#This Row],[Totaal kosten]],"")</f>
        <v/>
      </c>
      <c r="FB162" s="160" t="str">
        <f>IF(Tbl.Kosten[[#This Row],[Sanr.]]=FB$7,Tbl.Kosten[[#This Row],[Totaal kosten]],"")</f>
        <v/>
      </c>
      <c r="FC162" s="160" t="str">
        <f>IF(Tbl.Kosten[[#This Row],[Sanr.]]=FC$7,Tbl.Kosten[[#This Row],[Totaal kosten]],"")</f>
        <v/>
      </c>
      <c r="FD162" s="160" t="str">
        <f>IF(Tbl.Kosten[[#This Row],[Sanr.]]=FD$7,Tbl.Kosten[[#This Row],[Totaal kosten]],"")</f>
        <v/>
      </c>
      <c r="FE162" s="160" t="str">
        <f>IF(Tbl.Kosten[[#This Row],[Sanr.]]=FE$7,Tbl.Kosten[[#This Row],[Totaal kosten]],"")</f>
        <v/>
      </c>
      <c r="FF162" s="160" t="str">
        <f>IF(Tbl.Kosten[[#This Row],[Sanr.]]=FF$7,Tbl.Kosten[[#This Row],[Totaal kosten]],"")</f>
        <v/>
      </c>
      <c r="FG162" s="160" t="str">
        <f>IF(Tbl.Kosten[[#This Row],[Sanr.]]=FG$7,Tbl.Kosten[[#This Row],[Totaal kosten]],"")</f>
        <v/>
      </c>
      <c r="FH162" s="160" t="str">
        <f>IF(Tbl.Kosten[[#This Row],[Sanr.]]=FH$7,Tbl.Kosten[[#This Row],[Totaal kosten]],"")</f>
        <v/>
      </c>
      <c r="FI162" s="160" t="str">
        <f>IF(Tbl.Kosten[[#This Row],[Sanr.]]=FI$7,Tbl.Kosten[[#This Row],[Totaal kosten]],"")</f>
        <v/>
      </c>
      <c r="FJ162" s="160" t="str">
        <f>IF(Tbl.Kosten[[#This Row],[Sanr.]]=FJ$7,Tbl.Kosten[[#This Row],[Totaal kosten]],"")</f>
        <v/>
      </c>
      <c r="FK162" s="160" t="str">
        <f>IF(Tbl.Kosten[[#This Row],[Sanr.]]=FK$7,Tbl.Kosten[[#This Row],[Totaal kosten]],"")</f>
        <v/>
      </c>
      <c r="FL162" s="160" t="str">
        <f>IF(Tbl.Kosten[[#This Row],[Sanr.]]=FL$7,Tbl.Kosten[[#This Row],[Totaal kosten]],"")</f>
        <v/>
      </c>
      <c r="FM162" s="160" t="str">
        <f>IF(Tbl.Kosten[[#This Row],[Sanr.]]=FM$7,Tbl.Kosten[[#This Row],[Totaal kosten]],"")</f>
        <v/>
      </c>
      <c r="FN162" s="160" t="str">
        <f>IF(Tbl.Kosten[[#This Row],[Sanr.]]=FN$7,Tbl.Kosten[[#This Row],[Totaal kosten]],"")</f>
        <v/>
      </c>
      <c r="FO162" s="160" t="str">
        <f>IF(Tbl.Kosten[[#This Row],[Sanr.]]=FO$7,Tbl.Kosten[[#This Row],[Totaal kosten]],"")</f>
        <v/>
      </c>
      <c r="FP162" s="160" t="str">
        <f>IF(Tbl.Kosten[[#This Row],[Sanr.]]=FP$7,Tbl.Kosten[[#This Row],[Totaal kosten]],"")</f>
        <v/>
      </c>
      <c r="FQ162" s="160" t="str">
        <f>IF(Tbl.Kosten[[#This Row],[Sanr.]]=FQ$7,Tbl.Kosten[[#This Row],[Totaal kosten]],"")</f>
        <v/>
      </c>
      <c r="FR162" s="160" t="str">
        <f>IF(Tbl.Kosten[[#This Row],[Sanr.]]=FR$7,Tbl.Kosten[[#This Row],[Totaal kosten]],"")</f>
        <v/>
      </c>
      <c r="FS162" s="160" t="str">
        <f>IF(Tbl.Kosten[[#This Row],[Sanr.]]=FS$7,Tbl.Kosten[[#This Row],[Totaal kosten]],"")</f>
        <v/>
      </c>
      <c r="FT162" s="160" t="str">
        <f>IF(Tbl.Kosten[[#This Row],[Sanr.]]=FT$7,Tbl.Kosten[[#This Row],[Totaal kosten]],"")</f>
        <v/>
      </c>
      <c r="FU162" s="160" t="str">
        <f>IF(Tbl.Kosten[[#This Row],[Sanr.]]=FU$7,Tbl.Kosten[[#This Row],[Totaal kosten]],"")</f>
        <v/>
      </c>
      <c r="FV162" s="160" t="str">
        <f>IF(Tbl.Kosten[[#This Row],[Sanr.]]=FV$7,Tbl.Kosten[[#This Row],[Totaal kosten]],"")</f>
        <v/>
      </c>
      <c r="FW162" s="160" t="str">
        <f>IFERROR(_xlfn.XLOOKUP(Tbl.Kosten[[#This Row],[Activiteitencode]],Tbl.Activiteiten[Activiteitcode],Tbl.Activiteiten[Anr.],"",0,1),"")</f>
        <v/>
      </c>
      <c r="FX162" s="181" t="str">
        <f>_xlfn.CONCAT(Tbl.Kosten[[#This Row],[Pnr.]],Tbl.Kosten[[#This Row],[Sanr.]])</f>
        <v>P1</v>
      </c>
      <c r="FY162" s="160">
        <f>Tbl.Kosten[[#This Row],[Totaal kosten]]-Tbl.Kosten[[#This Row],[Subsidie]]</f>
        <v>0</v>
      </c>
      <c r="FZ162" s="160">
        <f>IF(Tbl.Kosten[[#This Row],[Pnr.]]=FZ$7,Tbl.Kosten[[#This Row],[Te financieren]],"")</f>
        <v>0</v>
      </c>
      <c r="GA162" s="160" t="str">
        <f>IF(Tbl.Kosten[[#This Row],[Pnr.]]=GA$7,Tbl.Kosten[[#This Row],[Te financieren]],"")</f>
        <v/>
      </c>
      <c r="GB162" s="160" t="str">
        <f>IF(Tbl.Kosten[[#This Row],[Pnr.]]=GB$7,Tbl.Kosten[[#This Row],[Te financieren]],"")</f>
        <v/>
      </c>
      <c r="GC162" s="160" t="str">
        <f>IF(Tbl.Kosten[[#This Row],[Pnr.]]=GC$7,Tbl.Kosten[[#This Row],[Te financieren]],"")</f>
        <v/>
      </c>
      <c r="GD162" s="160" t="str">
        <f>IF(Tbl.Kosten[[#This Row],[Pnr.]]=GD$7,Tbl.Kosten[[#This Row],[Te financieren]],"")</f>
        <v/>
      </c>
      <c r="GE162" s="160" t="str">
        <f>IF(Tbl.Kosten[[#This Row],[Pnr.]]=GE$7,Tbl.Kosten[[#This Row],[Te financieren]],"")</f>
        <v/>
      </c>
      <c r="GF162" s="160" t="str">
        <f>IF(Tbl.Kosten[[#This Row],[Pnr.]]=GF$7,Tbl.Kosten[[#This Row],[Te financieren]],"")</f>
        <v/>
      </c>
      <c r="GG162" s="160" t="str">
        <f>IF(Tbl.Kosten[[#This Row],[Pnr.]]=GG$7,Tbl.Kosten[[#This Row],[Te financieren]],"")</f>
        <v/>
      </c>
      <c r="GH162" s="160" t="str">
        <f>IF(Tbl.Kosten[[#This Row],[Pnr.]]=GH$7,Tbl.Kosten[[#This Row],[Te financieren]],"")</f>
        <v/>
      </c>
      <c r="GI162" s="160" t="str">
        <f>IF(Tbl.Kosten[[#This Row],[Pnr.]]=GI$7,Tbl.Kosten[[#This Row],[Te financieren]],"")</f>
        <v/>
      </c>
      <c r="GJ162" s="160" t="str">
        <f>IF(Tbl.Kosten[[#This Row],[Pnr.]]=GJ$7,Tbl.Kosten[[#This Row],[Te financieren]],"")</f>
        <v/>
      </c>
      <c r="GK162" s="160" t="str">
        <f>IF(Tbl.Kosten[[#This Row],[Pnr.]]=GK$7,Tbl.Kosten[[#This Row],[Te financieren]],"")</f>
        <v/>
      </c>
      <c r="GL162" s="160" t="str">
        <f>IF(Tbl.Kosten[[#This Row],[Pnr.]]=GL$7,Tbl.Kosten[[#This Row],[Te financieren]],"")</f>
        <v/>
      </c>
      <c r="GM162" s="160" t="str">
        <f>IF(Tbl.Kosten[[#This Row],[Pnr.]]=GM$7,Tbl.Kosten[[#This Row],[Te financieren]],"")</f>
        <v/>
      </c>
      <c r="GN162" s="160" t="str">
        <f>IF(Tbl.Kosten[[#This Row],[Pnr.]]=GN$7,Tbl.Kosten[[#This Row],[Te financieren]],"")</f>
        <v/>
      </c>
      <c r="GO162" s="160" t="str">
        <f>IF(Tbl.Kosten[[#This Row],[Pnr.]]=GO$7,Tbl.Kosten[[#This Row],[Te financieren]],"")</f>
        <v/>
      </c>
      <c r="GP162" s="160" t="str">
        <f>IF(Tbl.Kosten[[#This Row],[Pnr.]]=GP$7,Tbl.Kosten[[#This Row],[Te financieren]],"")</f>
        <v/>
      </c>
      <c r="GQ162" s="160" t="str">
        <f>IF(Tbl.Kosten[[#This Row],[Pnr.]]=GQ$7,Tbl.Kosten[[#This Row],[Te financieren]],"")</f>
        <v/>
      </c>
      <c r="GR162" s="160" t="str">
        <f>IF(Tbl.Kosten[[#This Row],[Pnr.]]=GR$7,Tbl.Kosten[[#This Row],[Te financieren]],"")</f>
        <v/>
      </c>
      <c r="GS162" s="160" t="str">
        <f>IF(Tbl.Kosten[[#This Row],[Pnr.]]=GS$7,Tbl.Kosten[[#This Row],[Te financieren]],"")</f>
        <v/>
      </c>
      <c r="GT162" s="160" t="str">
        <f>IF(Tbl.Kosten[[#This Row],[Pnr.]]=GT$7,Tbl.Kosten[[#This Row],[Te financieren]],"")</f>
        <v/>
      </c>
      <c r="GU162" s="160" t="str">
        <f>IF(Tbl.Kosten[[#This Row],[Pnr.]]=GU$7,Tbl.Kosten[[#This Row],[Te financieren]],"")</f>
        <v/>
      </c>
      <c r="GV162" s="160" t="str">
        <f>IF(Tbl.Kosten[[#This Row],[Pnr.]]=GV$7,Tbl.Kosten[[#This Row],[Te financieren]],"")</f>
        <v/>
      </c>
      <c r="GW162" s="160" t="str">
        <f>IF(Tbl.Kosten[[#This Row],[Pnr.]]=GW$7,Tbl.Kosten[[#This Row],[Te financieren]],"")</f>
        <v/>
      </c>
      <c r="GX162" s="160" t="str">
        <f>IF(Tbl.Kosten[[#This Row],[Pnr.]]=GX$7,Tbl.Kosten[[#This Row],[Te financieren]],"")</f>
        <v/>
      </c>
      <c r="GY162" s="160" t="str">
        <f>IF(Tbl.Kosten[[#This Row],[Pnr.]]=GY$7,Tbl.Kosten[[#This Row],[Te financieren]],"")</f>
        <v/>
      </c>
      <c r="GZ162" s="160" t="str">
        <f>IF(Tbl.Kosten[[#This Row],[Pnr.]]=GZ$7,Tbl.Kosten[[#This Row],[Te financieren]],"")</f>
        <v/>
      </c>
      <c r="HA162" s="160" t="str">
        <f>IF(Tbl.Kosten[[#This Row],[Pnr.]]=HA$7,Tbl.Kosten[[#This Row],[Te financieren]],"")</f>
        <v/>
      </c>
      <c r="HB162" s="160" t="str">
        <f>IF(Tbl.Kosten[[#This Row],[Pnr.]]=HB$7,Tbl.Kosten[[#This Row],[Te financieren]],"")</f>
        <v/>
      </c>
      <c r="HC162" s="160" t="str">
        <f>IF(Tbl.Kosten[[#This Row],[Pnr.]]=HC$7,Tbl.Kosten[[#This Row],[Te financieren]],"")</f>
        <v/>
      </c>
      <c r="HD162" s="160" t="str">
        <f>IF(Tbl.Kosten[[#This Row],[Pnr.]]=HD$7,Tbl.Kosten[[#This Row],[Te financieren]],"")</f>
        <v/>
      </c>
      <c r="HE162" s="160" t="str">
        <f>IF(Tbl.Kosten[[#This Row],[Pnr.]]=HE$7,Tbl.Kosten[[#This Row],[Te financieren]],"")</f>
        <v/>
      </c>
      <c r="HF162" s="160" t="str">
        <f>IF(Tbl.Kosten[[#This Row],[Pnr.]]=HF$7,Tbl.Kosten[[#This Row],[Te financieren]],"")</f>
        <v/>
      </c>
      <c r="HG162" s="160" t="str">
        <f>IF(Tbl.Kosten[[#This Row],[Pnr.]]=HG$7,Tbl.Kosten[[#This Row],[Te financieren]],"")</f>
        <v/>
      </c>
      <c r="HH162" s="160" t="str">
        <f>IF(Tbl.Kosten[[#This Row],[Pnr.]]=HH$7,Tbl.Kosten[[#This Row],[Te financieren]],"")</f>
        <v/>
      </c>
      <c r="HI162" s="160" t="str">
        <f>IF(Tbl.Kosten[[#This Row],[Pnr.]]=HI$7,Tbl.Kosten[[#This Row],[Te financieren]],"")</f>
        <v/>
      </c>
      <c r="HJ162" s="160" t="str">
        <f>IF(Tbl.Kosten[[#This Row],[Pnr.]]=HJ$7,Tbl.Kosten[[#This Row],[Te financieren]],"")</f>
        <v/>
      </c>
      <c r="HK162" s="160" t="str">
        <f>IF(Tbl.Kosten[[#This Row],[Pnr.]]=HK$7,Tbl.Kosten[[#This Row],[Te financieren]],"")</f>
        <v/>
      </c>
      <c r="HL162" s="160" t="str">
        <f>IF(Tbl.Kosten[[#This Row],[Pnr.]]=HL$7,Tbl.Kosten[[#This Row],[Te financieren]],"")</f>
        <v/>
      </c>
      <c r="HM162" s="160" t="str">
        <f>IF(Tbl.Kosten[[#This Row],[Pnr.]]=HM$7,Tbl.Kosten[[#This Row],[Te financieren]],"")</f>
        <v/>
      </c>
      <c r="HN162" s="160" t="str">
        <f>IF(Tbl.Kosten[[#This Row],[Pnr.]]=HN$7,Tbl.Kosten[[#This Row],[Te financieren]],"")</f>
        <v/>
      </c>
      <c r="HO162" s="160" t="str">
        <f>IF(Tbl.Kosten[[#This Row],[Pnr.]]=HO$7,Tbl.Kosten[[#This Row],[Te financieren]],"")</f>
        <v/>
      </c>
      <c r="HP162" s="160" t="str">
        <f>IF(Tbl.Kosten[[#This Row],[Pnr.]]=HP$7,Tbl.Kosten[[#This Row],[Te financieren]],"")</f>
        <v/>
      </c>
      <c r="HQ162" s="160" t="str">
        <f>IF(Tbl.Kosten[[#This Row],[Pnr.]]=HQ$7,Tbl.Kosten[[#This Row],[Te financieren]],"")</f>
        <v/>
      </c>
      <c r="HR162" s="160" t="str">
        <f>IF(Tbl.Kosten[[#This Row],[Pnr.]]=HR$7,Tbl.Kosten[[#This Row],[Te financieren]],"")</f>
        <v/>
      </c>
      <c r="HS162" s="160" t="str">
        <f>IF(Tbl.Kosten[[#This Row],[Pnr.]]=HS$7,Tbl.Kosten[[#This Row],[Te financieren]],"")</f>
        <v/>
      </c>
      <c r="HT162" s="160" t="str">
        <f>IF(Tbl.Kosten[[#This Row],[Pnr.]]=HT$7,Tbl.Kosten[[#This Row],[Te financieren]],"")</f>
        <v/>
      </c>
      <c r="HU162" s="160" t="str">
        <f>IF(Tbl.Kosten[[#This Row],[Pnr.]]=HU$7,Tbl.Kosten[[#This Row],[Te financieren]],"")</f>
        <v/>
      </c>
      <c r="HV162" s="160" t="str">
        <f>IF(Tbl.Kosten[[#This Row],[Pnr.]]=HV$7,Tbl.Kosten[[#This Row],[Te financieren]],"")</f>
        <v/>
      </c>
      <c r="HW162" s="160" t="str">
        <f>IF(Tbl.Kosten[[#This Row],[Pnr.]]=HW$7,Tbl.Kosten[[#This Row],[Te financieren]],"")</f>
        <v/>
      </c>
    </row>
    <row r="163" spans="2:231" x14ac:dyDescent="0.3">
      <c r="B163" s="144"/>
      <c r="C163" s="147"/>
      <c r="D163" s="146"/>
      <c r="E163" s="147"/>
      <c r="F163" s="145"/>
      <c r="G163" s="11" t="str">
        <f>IF(Tbl.Kosten[[#This Row],[Medewerker e/o 
functie]]&lt;&gt;"",_xlfn.XLOOKUP(Tbl.Kosten[[#This Row],[Medewerker e/o 
functie]],Tbl.Uurtarief[Medewerker en/of functie],Tbl.Uurtarief[Uurtarief],"",0,1),"")</f>
        <v/>
      </c>
      <c r="H163" s="121">
        <f>IFERROR(Tbl.Kosten[[#This Row],[Uren]]*Tbl.Kosten[[#This Row],[Uurtarief]],0)</f>
        <v>0</v>
      </c>
      <c r="I163" s="119" t="str">
        <f>IF(Tbl.Kosten[[#This Row],[Subtotaal uren]]&lt;&gt;0,_xlfn.XLOOKUP(Tbl.Kosten[[#This Row],[Medewerker e/o 
functie]],Tbl.Uurtarief[Medewerker en/of functie],Tbl.Uurtarief[Kostensoort arbeid],"",0,1),"")</f>
        <v/>
      </c>
      <c r="J163" s="147"/>
      <c r="K163" s="145"/>
      <c r="L163" s="149" t="str">
        <f>IF(Tbl.Kosten[[#This Row],[Activum]]&lt;&gt;"",_xlfn.XLOOKUP(Tbl.Kosten[[#This Row],[Activum]],Tbl.Afschrijvingskosten[Activum],Tbl.Afschrijvingskosten[Tarief per afschrijvings-eenheid],"",0,1),"")</f>
        <v/>
      </c>
      <c r="M163" s="122">
        <f>IFERROR(Tbl.Kosten[[#This Row],[Een-
heden]]*Tbl.Kosten[[#This Row],[Afschrijvings-
tarief]],0)</f>
        <v>0</v>
      </c>
      <c r="N163" s="122" t="str">
        <f>IF(Tbl.Kosten[[#This Row],[Subtotaal afschrijving]]&lt;&gt;0,Lijsten!A161,"")</f>
        <v/>
      </c>
      <c r="O163" s="150"/>
      <c r="P163" s="145"/>
      <c r="Q163" s="148"/>
      <c r="R163" s="122">
        <f>IFERROR(Tbl.Kosten[[#This Row],[Aantal]]*Tbl.Kosten[[#This Row],[Tarief]],0)</f>
        <v>0</v>
      </c>
      <c r="S163" s="8">
        <f>IFERROR(Tbl.Kosten[[#This Row],[Subtotaal overige kosten]]+Tbl.Kosten[[#This Row],[Subtotaal uren]]+Tbl.Kosten[[#This Row],[Subtotaal afschrijving]],0)</f>
        <v>0</v>
      </c>
      <c r="T163" s="8">
        <f>IFERROR(Tbl.Kosten[[#This Row],[Totaal kosten]]*Tbl.Kosten[[#This Row],[Subsidie%]],0)</f>
        <v>0</v>
      </c>
      <c r="U163" s="4" t="str" cm="1">
        <f t="array" ref="U163">IFERROR(_xlfn.IFS(Tbl.Kosten[[#This Row],[Subtotaal uren]]&lt;&gt;0,Tbl.Kosten[[#This Row],[Kostensoort arbeid]],Tbl.Kosten[[#This Row],[Subtotaal afschrijving]]&lt;&gt;0,Tbl.Kosten[[#This Row],[Kostensoort afschrijving]],Tbl.Kosten[[#This Row],[Subtotaal overige kosten]]&lt;&gt;0,Tbl.Kosten[[#This Row],[Kostensoort overig]]),"")</f>
        <v/>
      </c>
      <c r="V163" s="4" t="str">
        <f>IFERROR(_xlfn.XLOOKUP(Tbl.Kosten[[#This Row],[Activiteitencode]],Tbl.Activiteiten[Activiteitcode],Tbl.Activiteiten[Werkpakketcode],"",0,1),"")</f>
        <v/>
      </c>
      <c r="W163" s="4" t="str">
        <f>IFERROR(_xlfn.XLOOKUP(Tbl.Kosten[[#This Row],[Werkpakketcode]],Tbl.Werkpakketten[Werkpakketcode],Tbl.Werkpakketten[Subsidiabele activiteit],"",0,1),"")</f>
        <v/>
      </c>
      <c r="X163" s="12">
        <f>IFERROR(_xlfn.XLOOKUP(Tbl.Kosten[[#This Row],[Sanr.]],Tbl.Subsidiehoogte[SAnr.],Tbl.Subsidiehoogte[Sub. Percentage],0,0,1),0)</f>
        <v>0</v>
      </c>
      <c r="Y163" s="154" t="str">
        <f>IFERROR(_xlfn.XLOOKUP(Tbl.Kosten[[#This Row],[Partnercode]],Tbl.Projectpartners[Partnercode],Tbl.Projectpartners[PNr.],"",0,1),"")</f>
        <v>P1</v>
      </c>
      <c r="Z163" s="158">
        <f>IF(Tbl.Kosten[[#This Row],[Pnr.]]=Z$7,Tbl.Kosten[[#This Row],[Totaal kosten]],"")</f>
        <v>0</v>
      </c>
      <c r="AA163" s="158" t="str">
        <f>IF(Tbl.Kosten[[#This Row],[Pnr.]]=AA$7,Tbl.Kosten[[#This Row],[Totaal kosten]],"")</f>
        <v/>
      </c>
      <c r="AB163" s="158" t="str">
        <f>IF(Tbl.Kosten[[#This Row],[Pnr.]]=AB$7,Tbl.Kosten[[#This Row],[Totaal kosten]],"")</f>
        <v/>
      </c>
      <c r="AC163" s="158" t="str">
        <f>IF(Tbl.Kosten[[#This Row],[Pnr.]]=AC$7,Tbl.Kosten[[#This Row],[Totaal kosten]],"")</f>
        <v/>
      </c>
      <c r="AD163" s="158" t="str">
        <f>IF(Tbl.Kosten[[#This Row],[Pnr.]]=AD$7,Tbl.Kosten[[#This Row],[Totaal kosten]],"")</f>
        <v/>
      </c>
      <c r="AE163" s="158" t="str">
        <f>IF(Tbl.Kosten[[#This Row],[Pnr.]]=AE$7,Tbl.Kosten[[#This Row],[Totaal kosten]],"")</f>
        <v/>
      </c>
      <c r="AF163" s="158" t="str">
        <f>IF(Tbl.Kosten[[#This Row],[Pnr.]]=AF$7,Tbl.Kosten[[#This Row],[Totaal kosten]],"")</f>
        <v/>
      </c>
      <c r="AG163" s="158" t="str">
        <f>IF(Tbl.Kosten[[#This Row],[Pnr.]]=AG$7,Tbl.Kosten[[#This Row],[Totaal kosten]],"")</f>
        <v/>
      </c>
      <c r="AH163" s="158" t="str">
        <f>IF(Tbl.Kosten[[#This Row],[Pnr.]]=AH$7,Tbl.Kosten[[#This Row],[Totaal kosten]],"")</f>
        <v/>
      </c>
      <c r="AI163" s="158" t="str">
        <f>IF(Tbl.Kosten[[#This Row],[Pnr.]]=AI$7,Tbl.Kosten[[#This Row],[Totaal kosten]],"")</f>
        <v/>
      </c>
      <c r="AJ163" s="158" t="str">
        <f>IF(Tbl.Kosten[[#This Row],[Pnr.]]=AJ$7,Tbl.Kosten[[#This Row],[Totaal kosten]],"")</f>
        <v/>
      </c>
      <c r="AK163" s="158" t="str">
        <f>IF(Tbl.Kosten[[#This Row],[Pnr.]]=AK$7,Tbl.Kosten[[#This Row],[Totaal kosten]],"")</f>
        <v/>
      </c>
      <c r="AL163" s="158" t="str">
        <f>IF(Tbl.Kosten[[#This Row],[Pnr.]]=AL$7,Tbl.Kosten[[#This Row],[Totaal kosten]],"")</f>
        <v/>
      </c>
      <c r="AM163" s="158" t="str">
        <f>IF(Tbl.Kosten[[#This Row],[Pnr.]]=AM$7,Tbl.Kosten[[#This Row],[Totaal kosten]],"")</f>
        <v/>
      </c>
      <c r="AN163" s="158" t="str">
        <f>IF(Tbl.Kosten[[#This Row],[Pnr.]]=AN$7,Tbl.Kosten[[#This Row],[Totaal kosten]],"")</f>
        <v/>
      </c>
      <c r="AO163" s="158" t="str">
        <f>IF(Tbl.Kosten[[#This Row],[Pnr.]]=AO$7,Tbl.Kosten[[#This Row],[Totaal kosten]],"")</f>
        <v/>
      </c>
      <c r="AP163" s="158" t="str">
        <f>IF(Tbl.Kosten[[#This Row],[Pnr.]]=AP$7,Tbl.Kosten[[#This Row],[Totaal kosten]],"")</f>
        <v/>
      </c>
      <c r="AQ163" s="158" t="str">
        <f>IF(Tbl.Kosten[[#This Row],[Pnr.]]=AQ$7,Tbl.Kosten[[#This Row],[Totaal kosten]],"")</f>
        <v/>
      </c>
      <c r="AR163" s="158" t="str">
        <f>IF(Tbl.Kosten[[#This Row],[Pnr.]]=AR$7,Tbl.Kosten[[#This Row],[Totaal kosten]],"")</f>
        <v/>
      </c>
      <c r="AS163" s="158" t="str">
        <f>IF(Tbl.Kosten[[#This Row],[Pnr.]]=AS$7,Tbl.Kosten[[#This Row],[Totaal kosten]],"")</f>
        <v/>
      </c>
      <c r="AT163" s="158" t="str">
        <f>IF(Tbl.Kosten[[#This Row],[Pnr.]]=AT$7,Tbl.Kosten[[#This Row],[Totaal kosten]],"")</f>
        <v/>
      </c>
      <c r="AU163" s="158" t="str">
        <f>IF(Tbl.Kosten[[#This Row],[Pnr.]]=AU$7,Tbl.Kosten[[#This Row],[Totaal kosten]],"")</f>
        <v/>
      </c>
      <c r="AV163" s="158" t="str">
        <f>IF(Tbl.Kosten[[#This Row],[Pnr.]]=AV$7,Tbl.Kosten[[#This Row],[Totaal kosten]],"")</f>
        <v/>
      </c>
      <c r="AW163" s="158" t="str">
        <f>IF(Tbl.Kosten[[#This Row],[Pnr.]]=AW$7,Tbl.Kosten[[#This Row],[Totaal kosten]],"")</f>
        <v/>
      </c>
      <c r="AX163" s="158" t="str">
        <f>IF(Tbl.Kosten[[#This Row],[Pnr.]]=AX$7,Tbl.Kosten[[#This Row],[Totaal kosten]],"")</f>
        <v/>
      </c>
      <c r="AY163" s="158" t="str">
        <f>IF(Tbl.Kosten[[#This Row],[Pnr.]]=AY$7,Tbl.Kosten[[#This Row],[Totaal kosten]],"")</f>
        <v/>
      </c>
      <c r="AZ163" s="158" t="str">
        <f>IF(Tbl.Kosten[[#This Row],[Pnr.]]=AZ$7,Tbl.Kosten[[#This Row],[Totaal kosten]],"")</f>
        <v/>
      </c>
      <c r="BA163" s="158" t="str">
        <f>IF(Tbl.Kosten[[#This Row],[Pnr.]]=BA$7,Tbl.Kosten[[#This Row],[Totaal kosten]],"")</f>
        <v/>
      </c>
      <c r="BB163" s="158" t="str">
        <f>IF(Tbl.Kosten[[#This Row],[Pnr.]]=BB$7,Tbl.Kosten[[#This Row],[Totaal kosten]],"")</f>
        <v/>
      </c>
      <c r="BC163" s="158" t="str">
        <f>IF(Tbl.Kosten[[#This Row],[Pnr.]]=BC$7,Tbl.Kosten[[#This Row],[Totaal kosten]],"")</f>
        <v/>
      </c>
      <c r="BD163" s="158" t="str">
        <f>IF(Tbl.Kosten[[#This Row],[Pnr.]]=BD$7,Tbl.Kosten[[#This Row],[Totaal kosten]],"")</f>
        <v/>
      </c>
      <c r="BE163" s="158" t="str">
        <f>IF(Tbl.Kosten[[#This Row],[Pnr.]]=BE$7,Tbl.Kosten[[#This Row],[Totaal kosten]],"")</f>
        <v/>
      </c>
      <c r="BF163" s="158" t="str">
        <f>IF(Tbl.Kosten[[#This Row],[Pnr.]]=BF$7,Tbl.Kosten[[#This Row],[Totaal kosten]],"")</f>
        <v/>
      </c>
      <c r="BG163" s="158" t="str">
        <f>IF(Tbl.Kosten[[#This Row],[Pnr.]]=BG$7,Tbl.Kosten[[#This Row],[Totaal kosten]],"")</f>
        <v/>
      </c>
      <c r="BH163" s="158" t="str">
        <f>IF(Tbl.Kosten[[#This Row],[Pnr.]]=BH$7,Tbl.Kosten[[#This Row],[Totaal kosten]],"")</f>
        <v/>
      </c>
      <c r="BI163" s="158" t="str">
        <f>IF(Tbl.Kosten[[#This Row],[Pnr.]]=BI$7,Tbl.Kosten[[#This Row],[Totaal kosten]],"")</f>
        <v/>
      </c>
      <c r="BJ163" s="158" t="str">
        <f>IF(Tbl.Kosten[[#This Row],[Pnr.]]=BJ$7,Tbl.Kosten[[#This Row],[Totaal kosten]],"")</f>
        <v/>
      </c>
      <c r="BK163" s="158" t="str">
        <f>IF(Tbl.Kosten[[#This Row],[Pnr.]]=BK$7,Tbl.Kosten[[#This Row],[Totaal kosten]],"")</f>
        <v/>
      </c>
      <c r="BL163" s="158" t="str">
        <f>IF(Tbl.Kosten[[#This Row],[Pnr.]]=BL$7,Tbl.Kosten[[#This Row],[Totaal kosten]],"")</f>
        <v/>
      </c>
      <c r="BM163" s="158" t="str">
        <f>IF(Tbl.Kosten[[#This Row],[Pnr.]]=BM$7,Tbl.Kosten[[#This Row],[Totaal kosten]],"")</f>
        <v/>
      </c>
      <c r="BN163" s="158" t="str">
        <f>IF(Tbl.Kosten[[#This Row],[Pnr.]]=BN$7,Tbl.Kosten[[#This Row],[Totaal kosten]],"")</f>
        <v/>
      </c>
      <c r="BO163" s="158" t="str">
        <f>IF(Tbl.Kosten[[#This Row],[Pnr.]]=BO$7,Tbl.Kosten[[#This Row],[Totaal kosten]],"")</f>
        <v/>
      </c>
      <c r="BP163" s="158" t="str">
        <f>IF(Tbl.Kosten[[#This Row],[Pnr.]]=BP$7,Tbl.Kosten[[#This Row],[Totaal kosten]],"")</f>
        <v/>
      </c>
      <c r="BQ163" s="158" t="str">
        <f>IF(Tbl.Kosten[[#This Row],[Pnr.]]=BQ$7,Tbl.Kosten[[#This Row],[Totaal kosten]],"")</f>
        <v/>
      </c>
      <c r="BR163" s="158" t="str">
        <f>IF(Tbl.Kosten[[#This Row],[Pnr.]]=BR$7,Tbl.Kosten[[#This Row],[Totaal kosten]],"")</f>
        <v/>
      </c>
      <c r="BS163" s="158" t="str">
        <f>IF(Tbl.Kosten[[#This Row],[Pnr.]]=BS$7,Tbl.Kosten[[#This Row],[Totaal kosten]],"")</f>
        <v/>
      </c>
      <c r="BT163" s="158" t="str">
        <f>IF(Tbl.Kosten[[#This Row],[Pnr.]]=BT$7,Tbl.Kosten[[#This Row],[Totaal kosten]],"")</f>
        <v/>
      </c>
      <c r="BU163" s="158" t="str">
        <f>IF(Tbl.Kosten[[#This Row],[Pnr.]]=BU$7,Tbl.Kosten[[#This Row],[Totaal kosten]],"")</f>
        <v/>
      </c>
      <c r="BV163" s="158" t="str">
        <f>IF(Tbl.Kosten[[#This Row],[Pnr.]]=BV$7,Tbl.Kosten[[#This Row],[Totaal kosten]],"")</f>
        <v/>
      </c>
      <c r="BW163" s="158" t="str">
        <f>IF(Tbl.Kosten[[#This Row],[Pnr.]]=BW$7,Tbl.Kosten[[#This Row],[Totaal kosten]],"")</f>
        <v/>
      </c>
      <c r="BX163" s="158" t="str">
        <f>IFERROR(_xlfn.XLOOKUP(Tbl.Kosten[[#This Row],[Werkpakketcode]],Tbl.Werkpakketten[Werkpakketcode],Tbl.Werkpakketten[WPnr.],"",0,1),"")</f>
        <v/>
      </c>
      <c r="BY163" s="158" t="str">
        <f>IF(Tbl.Kosten[[#This Row],[WPnr.]]=BY$7,Tbl.Kosten[[#This Row],[Totaal kosten]],"")</f>
        <v/>
      </c>
      <c r="BZ163" s="158" t="str">
        <f>IF(Tbl.Kosten[[#This Row],[WPnr.]]=BZ$7,Tbl.Kosten[[#This Row],[Totaal kosten]],"")</f>
        <v/>
      </c>
      <c r="CA163" s="158" t="str">
        <f>IF(Tbl.Kosten[[#This Row],[WPnr.]]=CA$7,Tbl.Kosten[[#This Row],[Totaal kosten]],"")</f>
        <v/>
      </c>
      <c r="CB163" s="158" t="str">
        <f>IF(Tbl.Kosten[[#This Row],[WPnr.]]=CB$7,Tbl.Kosten[[#This Row],[Totaal kosten]],"")</f>
        <v/>
      </c>
      <c r="CC163" s="158" t="str">
        <f>IF(Tbl.Kosten[[#This Row],[WPnr.]]=CC$7,Tbl.Kosten[[#This Row],[Totaal kosten]],"")</f>
        <v/>
      </c>
      <c r="CD163" s="158" t="str">
        <f>IF(Tbl.Kosten[[#This Row],[WPnr.]]=CD$7,Tbl.Kosten[[#This Row],[Totaal kosten]],"")</f>
        <v/>
      </c>
      <c r="CE163" s="158" t="str">
        <f>IF(Tbl.Kosten[[#This Row],[WPnr.]]=CE$7,Tbl.Kosten[[#This Row],[Totaal kosten]],"")</f>
        <v/>
      </c>
      <c r="CF163" s="158" t="str">
        <f>IF(Tbl.Kosten[[#This Row],[WPnr.]]=CF$7,Tbl.Kosten[[#This Row],[Totaal kosten]],"")</f>
        <v/>
      </c>
      <c r="CG163" s="158" t="str">
        <f>IF(Tbl.Kosten[[#This Row],[WPnr.]]=CG$7,Tbl.Kosten[[#This Row],[Totaal kosten]],"")</f>
        <v/>
      </c>
      <c r="CH163" s="158" t="str">
        <f>IF(Tbl.Kosten[[#This Row],[WPnr.]]=CH$7,Tbl.Kosten[[#This Row],[Totaal kosten]],"")</f>
        <v/>
      </c>
      <c r="CI163" s="158" t="str">
        <f>IF(Tbl.Kosten[[#This Row],[WPnr.]]=CI$7,Tbl.Kosten[[#This Row],[Totaal kosten]],"")</f>
        <v/>
      </c>
      <c r="CJ163" s="158" t="str">
        <f>IF(Tbl.Kosten[[#This Row],[WPnr.]]=CJ$7,Tbl.Kosten[[#This Row],[Totaal kosten]],"")</f>
        <v/>
      </c>
      <c r="CK163" s="158" t="str">
        <f>IF(Tbl.Kosten[[#This Row],[WPnr.]]=CK$7,Tbl.Kosten[[#This Row],[Totaal kosten]],"")</f>
        <v/>
      </c>
      <c r="CL163" s="158" t="str">
        <f>IF(Tbl.Kosten[[#This Row],[WPnr.]]=CL$7,Tbl.Kosten[[#This Row],[Totaal kosten]],"")</f>
        <v/>
      </c>
      <c r="CM163" s="158" t="str">
        <f>IF(Tbl.Kosten[[#This Row],[WPnr.]]=CM$7,Tbl.Kosten[[#This Row],[Totaal kosten]],"")</f>
        <v/>
      </c>
      <c r="CN163" s="158" t="str">
        <f>IF(Tbl.Kosten[[#This Row],[WPnr.]]=CN$7,Tbl.Kosten[[#This Row],[Totaal kosten]],"")</f>
        <v/>
      </c>
      <c r="CO163" s="158" t="str">
        <f>IF(Tbl.Kosten[[#This Row],[WPnr.]]=CO$7,Tbl.Kosten[[#This Row],[Totaal kosten]],"")</f>
        <v/>
      </c>
      <c r="CP163" s="158" t="str">
        <f>IF(Tbl.Kosten[[#This Row],[WPnr.]]=CP$7,Tbl.Kosten[[#This Row],[Totaal kosten]],"")</f>
        <v/>
      </c>
      <c r="CQ163" s="158" t="str">
        <f>IF(Tbl.Kosten[[#This Row],[WPnr.]]=CQ$7,Tbl.Kosten[[#This Row],[Totaal kosten]],"")</f>
        <v/>
      </c>
      <c r="CR163" s="158" t="str">
        <f>IF(Tbl.Kosten[[#This Row],[WPnr.]]=CR$7,Tbl.Kosten[[#This Row],[Totaal kosten]],"")</f>
        <v/>
      </c>
      <c r="CS163" s="158" t="str">
        <f>IF(Tbl.Kosten[[#This Row],[WPnr.]]=CS$7,Tbl.Kosten[[#This Row],[Totaal kosten]],"")</f>
        <v/>
      </c>
      <c r="CT163" s="158" t="str">
        <f>IF(Tbl.Kosten[[#This Row],[WPnr.]]=CT$7,Tbl.Kosten[[#This Row],[Totaal kosten]],"")</f>
        <v/>
      </c>
      <c r="CU163" s="158" t="str">
        <f>IF(Tbl.Kosten[[#This Row],[WPnr.]]=CU$7,Tbl.Kosten[[#This Row],[Totaal kosten]],"")</f>
        <v/>
      </c>
      <c r="CV163" s="158" t="str">
        <f>IF(Tbl.Kosten[[#This Row],[WPnr.]]=CV$7,Tbl.Kosten[[#This Row],[Totaal kosten]],"")</f>
        <v/>
      </c>
      <c r="CW163" s="158" t="str">
        <f>IF(Tbl.Kosten[[#This Row],[WPnr.]]=CW$7,Tbl.Kosten[[#This Row],[Totaal kosten]],"")</f>
        <v/>
      </c>
      <c r="CX163" s="158" t="str">
        <f>IF(Tbl.Kosten[[#This Row],[WPnr.]]=CX$7,Tbl.Kosten[[#This Row],[Totaal kosten]],"")</f>
        <v/>
      </c>
      <c r="CY163" s="158" t="str">
        <f>IF(Tbl.Kosten[[#This Row],[WPnr.]]=CY$7,Tbl.Kosten[[#This Row],[Totaal kosten]],"")</f>
        <v/>
      </c>
      <c r="CZ163" s="158" t="str">
        <f>IF(Tbl.Kosten[[#This Row],[WPnr.]]=CZ$7,Tbl.Kosten[[#This Row],[Totaal kosten]],"")</f>
        <v/>
      </c>
      <c r="DA163" s="158" t="str">
        <f>IF(Tbl.Kosten[[#This Row],[WPnr.]]=DA$7,Tbl.Kosten[[#This Row],[Totaal kosten]],"")</f>
        <v/>
      </c>
      <c r="DB163" s="158" t="str">
        <f>IF(Tbl.Kosten[[#This Row],[WPnr.]]=DB$7,Tbl.Kosten[[#This Row],[Totaal kosten]],"")</f>
        <v/>
      </c>
      <c r="DC163" s="158" t="str">
        <f>IF(Tbl.Kosten[[#This Row],[WPnr.]]=DC$7,Tbl.Kosten[[#This Row],[Totaal kosten]],"")</f>
        <v/>
      </c>
      <c r="DD163" s="158" t="str">
        <f>IF(Tbl.Kosten[[#This Row],[WPnr.]]=DD$7,Tbl.Kosten[[#This Row],[Totaal kosten]],"")</f>
        <v/>
      </c>
      <c r="DE163" s="158" t="str">
        <f>IF(Tbl.Kosten[[#This Row],[WPnr.]]=DE$7,Tbl.Kosten[[#This Row],[Totaal kosten]],"")</f>
        <v/>
      </c>
      <c r="DF163" s="158" t="str">
        <f>IF(Tbl.Kosten[[#This Row],[WPnr.]]=DF$7,Tbl.Kosten[[#This Row],[Totaal kosten]],"")</f>
        <v/>
      </c>
      <c r="DG163" s="158" t="str">
        <f>IF(Tbl.Kosten[[#This Row],[WPnr.]]=DG$7,Tbl.Kosten[[#This Row],[Totaal kosten]],"")</f>
        <v/>
      </c>
      <c r="DH163" s="158" t="str">
        <f>IF(Tbl.Kosten[[#This Row],[WPnr.]]=DH$7,Tbl.Kosten[[#This Row],[Totaal kosten]],"")</f>
        <v/>
      </c>
      <c r="DI163" s="158" t="str">
        <f>IF(Tbl.Kosten[[#This Row],[WPnr.]]=DI$7,Tbl.Kosten[[#This Row],[Totaal kosten]],"")</f>
        <v/>
      </c>
      <c r="DJ163" s="158" t="str">
        <f>IF(Tbl.Kosten[[#This Row],[WPnr.]]=DJ$7,Tbl.Kosten[[#This Row],[Totaal kosten]],"")</f>
        <v/>
      </c>
      <c r="DK163" s="158" t="str">
        <f>IF(Tbl.Kosten[[#This Row],[WPnr.]]=DK$7,Tbl.Kosten[[#This Row],[Totaal kosten]],"")</f>
        <v/>
      </c>
      <c r="DL163" s="158" t="str">
        <f>IF(Tbl.Kosten[[#This Row],[WPnr.]]=DL$7,Tbl.Kosten[[#This Row],[Totaal kosten]],"")</f>
        <v/>
      </c>
      <c r="DM163" s="158" t="str">
        <f>IF(Tbl.Kosten[[#This Row],[WPnr.]]=DM$7,Tbl.Kosten[[#This Row],[Totaal kosten]],"")</f>
        <v/>
      </c>
      <c r="DN163" s="158" t="str">
        <f>IF(Tbl.Kosten[[#This Row],[WPnr.]]=DN$7,Tbl.Kosten[[#This Row],[Totaal kosten]],"")</f>
        <v/>
      </c>
      <c r="DO163" s="158" t="str">
        <f>IF(Tbl.Kosten[[#This Row],[WPnr.]]=DO$7,Tbl.Kosten[[#This Row],[Totaal kosten]],"")</f>
        <v/>
      </c>
      <c r="DP163" s="158" t="str">
        <f>IF(Tbl.Kosten[[#This Row],[WPnr.]]=DP$7,Tbl.Kosten[[#This Row],[Totaal kosten]],"")</f>
        <v/>
      </c>
      <c r="DQ163" s="158" t="str">
        <f>IF(Tbl.Kosten[[#This Row],[WPnr.]]=DQ$7,Tbl.Kosten[[#This Row],[Totaal kosten]],"")</f>
        <v/>
      </c>
      <c r="DR163" s="158" t="str">
        <f>IF(Tbl.Kosten[[#This Row],[WPnr.]]=DR$7,Tbl.Kosten[[#This Row],[Totaal kosten]],"")</f>
        <v/>
      </c>
      <c r="DS163" s="158" t="str">
        <f>IF(Tbl.Kosten[[#This Row],[WPnr.]]=DS$7,Tbl.Kosten[[#This Row],[Totaal kosten]],"")</f>
        <v/>
      </c>
      <c r="DT163" s="158" t="str">
        <f>IF(Tbl.Kosten[[#This Row],[WPnr.]]=DT$7,Tbl.Kosten[[#This Row],[Totaal kosten]],"")</f>
        <v/>
      </c>
      <c r="DU163" s="158" t="str">
        <f>IF(Tbl.Kosten[[#This Row],[WPnr.]]=DU$7,Tbl.Kosten[[#This Row],[Totaal kosten]],"")</f>
        <v/>
      </c>
      <c r="DV163" s="158" t="str">
        <f>IF(Tbl.Kosten[[#This Row],[WPnr.]]=DV$7,Tbl.Kosten[[#This Row],[Totaal kosten]],"")</f>
        <v/>
      </c>
      <c r="DW163" s="160" t="str">
        <f>IFERROR(_xlfn.XLOOKUP(Tbl.Kosten[[#This Row],[Kostensoort]],Tbl.Kostensoorten[Kostensoorten],Tbl.Kostensoorten[KSnr.],"",0,1),"")</f>
        <v/>
      </c>
      <c r="DX163" s="160" t="str">
        <f>IF(Tbl.Kosten[[#This Row],[KSnr.]]=DX$7,Tbl.Kosten[[#This Row],[Totaal kosten]],"")</f>
        <v/>
      </c>
      <c r="DY163" s="160" t="str">
        <f>IF(Tbl.Kosten[[#This Row],[KSnr.]]=DY$7,Tbl.Kosten[[#This Row],[Totaal kosten]],"")</f>
        <v/>
      </c>
      <c r="DZ163" s="160" t="str">
        <f>IF(Tbl.Kosten[[#This Row],[KSnr.]]=DZ$7,Tbl.Kosten[[#This Row],[Totaal kosten]],"")</f>
        <v/>
      </c>
      <c r="EA163" s="160" t="str">
        <f>IF(Tbl.Kosten[[#This Row],[KSnr.]]=EA$7,Tbl.Kosten[[#This Row],[Totaal kosten]],"")</f>
        <v/>
      </c>
      <c r="EB163" s="160" t="str">
        <f>IF(Tbl.Kosten[[#This Row],[KSnr.]]=EB$7,Tbl.Kosten[[#This Row],[Totaal kosten]],"")</f>
        <v/>
      </c>
      <c r="EC163" s="160" t="str">
        <f>IF(Tbl.Kosten[[#This Row],[KSnr.]]=EC$7,Tbl.Kosten[[#This Row],[Totaal kosten]],"")</f>
        <v/>
      </c>
      <c r="ED163" s="160" t="str">
        <f>IF(Tbl.Kosten[[#This Row],[KSnr.]]=ED$7,Tbl.Kosten[[#This Row],[Totaal kosten]],"")</f>
        <v/>
      </c>
      <c r="EE163" s="160" t="str">
        <f>IF(Tbl.Kosten[[#This Row],[KSnr.]]=EE$7,Tbl.Kosten[[#This Row],[Totaal kosten]],"")</f>
        <v/>
      </c>
      <c r="EF163" s="160" t="str">
        <f>IF(Tbl.Kosten[[#This Row],[KSnr.]]=EF$7,Tbl.Kosten[[#This Row],[Totaal kosten]],"")</f>
        <v/>
      </c>
      <c r="EG163" s="160" t="str">
        <f>IF(Tbl.Kosten[[#This Row],[KSnr.]]=EG$7,Tbl.Kosten[[#This Row],[Totaal kosten]],"")</f>
        <v/>
      </c>
      <c r="EH163" s="160" t="str">
        <f>IF(Tbl.Kosten[[#This Row],[KSnr.]]=EH$7,Tbl.Kosten[[#This Row],[Totaal kosten]],"")</f>
        <v/>
      </c>
      <c r="EI163" s="160" t="str">
        <f>IF(Tbl.Kosten[[#This Row],[KSnr.]]=EI$7,Tbl.Kosten[[#This Row],[Totaal kosten]],"")</f>
        <v/>
      </c>
      <c r="EJ163" s="160" t="str">
        <f>IF(Tbl.Kosten[[#This Row],[KSnr.]]=EJ$7,Tbl.Kosten[[#This Row],[Totaal kosten]],"")</f>
        <v/>
      </c>
      <c r="EK163" s="160" t="str">
        <f>IF(Tbl.Kosten[[#This Row],[KSnr.]]=EK$7,Tbl.Kosten[[#This Row],[Totaal kosten]],"")</f>
        <v/>
      </c>
      <c r="EL163" s="160" t="str">
        <f>IF(Tbl.Kosten[[#This Row],[KSnr.]]=EL$7,Tbl.Kosten[[#This Row],[Totaal kosten]],"")</f>
        <v/>
      </c>
      <c r="EM163" s="160" t="str">
        <f>IF(Tbl.Kosten[[#This Row],[KSnr.]]=EM$7,Tbl.Kosten[[#This Row],[Totaal kosten]],"")</f>
        <v/>
      </c>
      <c r="EN163" s="160" t="str">
        <f>IF(Tbl.Kosten[[#This Row],[KSnr.]]=EN$7,Tbl.Kosten[[#This Row],[Totaal kosten]],"")</f>
        <v/>
      </c>
      <c r="EO163" s="160" t="str">
        <f>IF(Tbl.Kosten[[#This Row],[KSnr.]]=EO$7,Tbl.Kosten[[#This Row],[Totaal kosten]],"")</f>
        <v/>
      </c>
      <c r="EP163" s="160" t="str">
        <f>IF(Tbl.Kosten[[#This Row],[KSnr.]]=EP$7,Tbl.Kosten[[#This Row],[Totaal kosten]],"")</f>
        <v/>
      </c>
      <c r="EQ163" s="160" t="str">
        <f>IF(Tbl.Kosten[[#This Row],[KSnr.]]=EQ$7,Tbl.Kosten[[#This Row],[Totaal kosten]],"")</f>
        <v/>
      </c>
      <c r="ER163" s="154" t="str">
        <f>IFERROR(_xlfn.XLOOKUP(Tbl.Kosten[[#This Row],[Subsidieactiviteit]],Tbl.Subsidiehoogte[Subsidieactiviteit],Tbl.Subsidiehoogte[SAnr.],"",0,1),"")</f>
        <v/>
      </c>
      <c r="ES163" s="160" t="str">
        <f>IF(Tbl.Kosten[[#This Row],[Sanr.]]=ES$7,Tbl.Kosten[[#This Row],[Totaal kosten]],"")</f>
        <v/>
      </c>
      <c r="ET163" s="160" t="str">
        <f>IF(Tbl.Kosten[[#This Row],[Sanr.]]=ET$7,Tbl.Kosten[[#This Row],[Totaal kosten]],"")</f>
        <v/>
      </c>
      <c r="EU163" s="160" t="str">
        <f>IF(Tbl.Kosten[[#This Row],[Sanr.]]=EU$7,Tbl.Kosten[[#This Row],[Totaal kosten]],"")</f>
        <v/>
      </c>
      <c r="EV163" s="160" t="str">
        <f>IF(Tbl.Kosten[[#This Row],[Sanr.]]=EV$7,Tbl.Kosten[[#This Row],[Totaal kosten]],"")</f>
        <v/>
      </c>
      <c r="EW163" s="160" t="str">
        <f>IF(Tbl.Kosten[[#This Row],[Sanr.]]=EW$7,Tbl.Kosten[[#This Row],[Totaal kosten]],"")</f>
        <v/>
      </c>
      <c r="EX163" s="160" t="str">
        <f>IF(Tbl.Kosten[[#This Row],[Sanr.]]=EX$7,Tbl.Kosten[[#This Row],[Totaal kosten]],"")</f>
        <v/>
      </c>
      <c r="EY163" s="160" t="str">
        <f>IF(Tbl.Kosten[[#This Row],[Sanr.]]=EY$7,Tbl.Kosten[[#This Row],[Totaal kosten]],"")</f>
        <v/>
      </c>
      <c r="EZ163" s="160" t="str">
        <f>IF(Tbl.Kosten[[#This Row],[Sanr.]]=EZ$7,Tbl.Kosten[[#This Row],[Totaal kosten]],"")</f>
        <v/>
      </c>
      <c r="FA163" s="160" t="str">
        <f>IF(Tbl.Kosten[[#This Row],[Sanr.]]=FA$7,Tbl.Kosten[[#This Row],[Totaal kosten]],"")</f>
        <v/>
      </c>
      <c r="FB163" s="160" t="str">
        <f>IF(Tbl.Kosten[[#This Row],[Sanr.]]=FB$7,Tbl.Kosten[[#This Row],[Totaal kosten]],"")</f>
        <v/>
      </c>
      <c r="FC163" s="160" t="str">
        <f>IF(Tbl.Kosten[[#This Row],[Sanr.]]=FC$7,Tbl.Kosten[[#This Row],[Totaal kosten]],"")</f>
        <v/>
      </c>
      <c r="FD163" s="160" t="str">
        <f>IF(Tbl.Kosten[[#This Row],[Sanr.]]=FD$7,Tbl.Kosten[[#This Row],[Totaal kosten]],"")</f>
        <v/>
      </c>
      <c r="FE163" s="160" t="str">
        <f>IF(Tbl.Kosten[[#This Row],[Sanr.]]=FE$7,Tbl.Kosten[[#This Row],[Totaal kosten]],"")</f>
        <v/>
      </c>
      <c r="FF163" s="160" t="str">
        <f>IF(Tbl.Kosten[[#This Row],[Sanr.]]=FF$7,Tbl.Kosten[[#This Row],[Totaal kosten]],"")</f>
        <v/>
      </c>
      <c r="FG163" s="160" t="str">
        <f>IF(Tbl.Kosten[[#This Row],[Sanr.]]=FG$7,Tbl.Kosten[[#This Row],[Totaal kosten]],"")</f>
        <v/>
      </c>
      <c r="FH163" s="160" t="str">
        <f>IF(Tbl.Kosten[[#This Row],[Sanr.]]=FH$7,Tbl.Kosten[[#This Row],[Totaal kosten]],"")</f>
        <v/>
      </c>
      <c r="FI163" s="160" t="str">
        <f>IF(Tbl.Kosten[[#This Row],[Sanr.]]=FI$7,Tbl.Kosten[[#This Row],[Totaal kosten]],"")</f>
        <v/>
      </c>
      <c r="FJ163" s="160" t="str">
        <f>IF(Tbl.Kosten[[#This Row],[Sanr.]]=FJ$7,Tbl.Kosten[[#This Row],[Totaal kosten]],"")</f>
        <v/>
      </c>
      <c r="FK163" s="160" t="str">
        <f>IF(Tbl.Kosten[[#This Row],[Sanr.]]=FK$7,Tbl.Kosten[[#This Row],[Totaal kosten]],"")</f>
        <v/>
      </c>
      <c r="FL163" s="160" t="str">
        <f>IF(Tbl.Kosten[[#This Row],[Sanr.]]=FL$7,Tbl.Kosten[[#This Row],[Totaal kosten]],"")</f>
        <v/>
      </c>
      <c r="FM163" s="160" t="str">
        <f>IF(Tbl.Kosten[[#This Row],[Sanr.]]=FM$7,Tbl.Kosten[[#This Row],[Totaal kosten]],"")</f>
        <v/>
      </c>
      <c r="FN163" s="160" t="str">
        <f>IF(Tbl.Kosten[[#This Row],[Sanr.]]=FN$7,Tbl.Kosten[[#This Row],[Totaal kosten]],"")</f>
        <v/>
      </c>
      <c r="FO163" s="160" t="str">
        <f>IF(Tbl.Kosten[[#This Row],[Sanr.]]=FO$7,Tbl.Kosten[[#This Row],[Totaal kosten]],"")</f>
        <v/>
      </c>
      <c r="FP163" s="160" t="str">
        <f>IF(Tbl.Kosten[[#This Row],[Sanr.]]=FP$7,Tbl.Kosten[[#This Row],[Totaal kosten]],"")</f>
        <v/>
      </c>
      <c r="FQ163" s="160" t="str">
        <f>IF(Tbl.Kosten[[#This Row],[Sanr.]]=FQ$7,Tbl.Kosten[[#This Row],[Totaal kosten]],"")</f>
        <v/>
      </c>
      <c r="FR163" s="160" t="str">
        <f>IF(Tbl.Kosten[[#This Row],[Sanr.]]=FR$7,Tbl.Kosten[[#This Row],[Totaal kosten]],"")</f>
        <v/>
      </c>
      <c r="FS163" s="160" t="str">
        <f>IF(Tbl.Kosten[[#This Row],[Sanr.]]=FS$7,Tbl.Kosten[[#This Row],[Totaal kosten]],"")</f>
        <v/>
      </c>
      <c r="FT163" s="160" t="str">
        <f>IF(Tbl.Kosten[[#This Row],[Sanr.]]=FT$7,Tbl.Kosten[[#This Row],[Totaal kosten]],"")</f>
        <v/>
      </c>
      <c r="FU163" s="160" t="str">
        <f>IF(Tbl.Kosten[[#This Row],[Sanr.]]=FU$7,Tbl.Kosten[[#This Row],[Totaal kosten]],"")</f>
        <v/>
      </c>
      <c r="FV163" s="160" t="str">
        <f>IF(Tbl.Kosten[[#This Row],[Sanr.]]=FV$7,Tbl.Kosten[[#This Row],[Totaal kosten]],"")</f>
        <v/>
      </c>
      <c r="FW163" s="160" t="str">
        <f>IFERROR(_xlfn.XLOOKUP(Tbl.Kosten[[#This Row],[Activiteitencode]],Tbl.Activiteiten[Activiteitcode],Tbl.Activiteiten[Anr.],"",0,1),"")</f>
        <v/>
      </c>
      <c r="FX163" s="181" t="str">
        <f>_xlfn.CONCAT(Tbl.Kosten[[#This Row],[Pnr.]],Tbl.Kosten[[#This Row],[Sanr.]])</f>
        <v>P1</v>
      </c>
      <c r="FY163" s="160">
        <f>Tbl.Kosten[[#This Row],[Totaal kosten]]-Tbl.Kosten[[#This Row],[Subsidie]]</f>
        <v>0</v>
      </c>
      <c r="FZ163" s="160">
        <f>IF(Tbl.Kosten[[#This Row],[Pnr.]]=FZ$7,Tbl.Kosten[[#This Row],[Te financieren]],"")</f>
        <v>0</v>
      </c>
      <c r="GA163" s="160" t="str">
        <f>IF(Tbl.Kosten[[#This Row],[Pnr.]]=GA$7,Tbl.Kosten[[#This Row],[Te financieren]],"")</f>
        <v/>
      </c>
      <c r="GB163" s="160" t="str">
        <f>IF(Tbl.Kosten[[#This Row],[Pnr.]]=GB$7,Tbl.Kosten[[#This Row],[Te financieren]],"")</f>
        <v/>
      </c>
      <c r="GC163" s="160" t="str">
        <f>IF(Tbl.Kosten[[#This Row],[Pnr.]]=GC$7,Tbl.Kosten[[#This Row],[Te financieren]],"")</f>
        <v/>
      </c>
      <c r="GD163" s="160" t="str">
        <f>IF(Tbl.Kosten[[#This Row],[Pnr.]]=GD$7,Tbl.Kosten[[#This Row],[Te financieren]],"")</f>
        <v/>
      </c>
      <c r="GE163" s="160" t="str">
        <f>IF(Tbl.Kosten[[#This Row],[Pnr.]]=GE$7,Tbl.Kosten[[#This Row],[Te financieren]],"")</f>
        <v/>
      </c>
      <c r="GF163" s="160" t="str">
        <f>IF(Tbl.Kosten[[#This Row],[Pnr.]]=GF$7,Tbl.Kosten[[#This Row],[Te financieren]],"")</f>
        <v/>
      </c>
      <c r="GG163" s="160" t="str">
        <f>IF(Tbl.Kosten[[#This Row],[Pnr.]]=GG$7,Tbl.Kosten[[#This Row],[Te financieren]],"")</f>
        <v/>
      </c>
      <c r="GH163" s="160" t="str">
        <f>IF(Tbl.Kosten[[#This Row],[Pnr.]]=GH$7,Tbl.Kosten[[#This Row],[Te financieren]],"")</f>
        <v/>
      </c>
      <c r="GI163" s="160" t="str">
        <f>IF(Tbl.Kosten[[#This Row],[Pnr.]]=GI$7,Tbl.Kosten[[#This Row],[Te financieren]],"")</f>
        <v/>
      </c>
      <c r="GJ163" s="160" t="str">
        <f>IF(Tbl.Kosten[[#This Row],[Pnr.]]=GJ$7,Tbl.Kosten[[#This Row],[Te financieren]],"")</f>
        <v/>
      </c>
      <c r="GK163" s="160" t="str">
        <f>IF(Tbl.Kosten[[#This Row],[Pnr.]]=GK$7,Tbl.Kosten[[#This Row],[Te financieren]],"")</f>
        <v/>
      </c>
      <c r="GL163" s="160" t="str">
        <f>IF(Tbl.Kosten[[#This Row],[Pnr.]]=GL$7,Tbl.Kosten[[#This Row],[Te financieren]],"")</f>
        <v/>
      </c>
      <c r="GM163" s="160" t="str">
        <f>IF(Tbl.Kosten[[#This Row],[Pnr.]]=GM$7,Tbl.Kosten[[#This Row],[Te financieren]],"")</f>
        <v/>
      </c>
      <c r="GN163" s="160" t="str">
        <f>IF(Tbl.Kosten[[#This Row],[Pnr.]]=GN$7,Tbl.Kosten[[#This Row],[Te financieren]],"")</f>
        <v/>
      </c>
      <c r="GO163" s="160" t="str">
        <f>IF(Tbl.Kosten[[#This Row],[Pnr.]]=GO$7,Tbl.Kosten[[#This Row],[Te financieren]],"")</f>
        <v/>
      </c>
      <c r="GP163" s="160" t="str">
        <f>IF(Tbl.Kosten[[#This Row],[Pnr.]]=GP$7,Tbl.Kosten[[#This Row],[Te financieren]],"")</f>
        <v/>
      </c>
      <c r="GQ163" s="160" t="str">
        <f>IF(Tbl.Kosten[[#This Row],[Pnr.]]=GQ$7,Tbl.Kosten[[#This Row],[Te financieren]],"")</f>
        <v/>
      </c>
      <c r="GR163" s="160" t="str">
        <f>IF(Tbl.Kosten[[#This Row],[Pnr.]]=GR$7,Tbl.Kosten[[#This Row],[Te financieren]],"")</f>
        <v/>
      </c>
      <c r="GS163" s="160" t="str">
        <f>IF(Tbl.Kosten[[#This Row],[Pnr.]]=GS$7,Tbl.Kosten[[#This Row],[Te financieren]],"")</f>
        <v/>
      </c>
      <c r="GT163" s="160" t="str">
        <f>IF(Tbl.Kosten[[#This Row],[Pnr.]]=GT$7,Tbl.Kosten[[#This Row],[Te financieren]],"")</f>
        <v/>
      </c>
      <c r="GU163" s="160" t="str">
        <f>IF(Tbl.Kosten[[#This Row],[Pnr.]]=GU$7,Tbl.Kosten[[#This Row],[Te financieren]],"")</f>
        <v/>
      </c>
      <c r="GV163" s="160" t="str">
        <f>IF(Tbl.Kosten[[#This Row],[Pnr.]]=GV$7,Tbl.Kosten[[#This Row],[Te financieren]],"")</f>
        <v/>
      </c>
      <c r="GW163" s="160" t="str">
        <f>IF(Tbl.Kosten[[#This Row],[Pnr.]]=GW$7,Tbl.Kosten[[#This Row],[Te financieren]],"")</f>
        <v/>
      </c>
      <c r="GX163" s="160" t="str">
        <f>IF(Tbl.Kosten[[#This Row],[Pnr.]]=GX$7,Tbl.Kosten[[#This Row],[Te financieren]],"")</f>
        <v/>
      </c>
      <c r="GY163" s="160" t="str">
        <f>IF(Tbl.Kosten[[#This Row],[Pnr.]]=GY$7,Tbl.Kosten[[#This Row],[Te financieren]],"")</f>
        <v/>
      </c>
      <c r="GZ163" s="160" t="str">
        <f>IF(Tbl.Kosten[[#This Row],[Pnr.]]=GZ$7,Tbl.Kosten[[#This Row],[Te financieren]],"")</f>
        <v/>
      </c>
      <c r="HA163" s="160" t="str">
        <f>IF(Tbl.Kosten[[#This Row],[Pnr.]]=HA$7,Tbl.Kosten[[#This Row],[Te financieren]],"")</f>
        <v/>
      </c>
      <c r="HB163" s="160" t="str">
        <f>IF(Tbl.Kosten[[#This Row],[Pnr.]]=HB$7,Tbl.Kosten[[#This Row],[Te financieren]],"")</f>
        <v/>
      </c>
      <c r="HC163" s="160" t="str">
        <f>IF(Tbl.Kosten[[#This Row],[Pnr.]]=HC$7,Tbl.Kosten[[#This Row],[Te financieren]],"")</f>
        <v/>
      </c>
      <c r="HD163" s="160" t="str">
        <f>IF(Tbl.Kosten[[#This Row],[Pnr.]]=HD$7,Tbl.Kosten[[#This Row],[Te financieren]],"")</f>
        <v/>
      </c>
      <c r="HE163" s="160" t="str">
        <f>IF(Tbl.Kosten[[#This Row],[Pnr.]]=HE$7,Tbl.Kosten[[#This Row],[Te financieren]],"")</f>
        <v/>
      </c>
      <c r="HF163" s="160" t="str">
        <f>IF(Tbl.Kosten[[#This Row],[Pnr.]]=HF$7,Tbl.Kosten[[#This Row],[Te financieren]],"")</f>
        <v/>
      </c>
      <c r="HG163" s="160" t="str">
        <f>IF(Tbl.Kosten[[#This Row],[Pnr.]]=HG$7,Tbl.Kosten[[#This Row],[Te financieren]],"")</f>
        <v/>
      </c>
      <c r="HH163" s="160" t="str">
        <f>IF(Tbl.Kosten[[#This Row],[Pnr.]]=HH$7,Tbl.Kosten[[#This Row],[Te financieren]],"")</f>
        <v/>
      </c>
      <c r="HI163" s="160" t="str">
        <f>IF(Tbl.Kosten[[#This Row],[Pnr.]]=HI$7,Tbl.Kosten[[#This Row],[Te financieren]],"")</f>
        <v/>
      </c>
      <c r="HJ163" s="160" t="str">
        <f>IF(Tbl.Kosten[[#This Row],[Pnr.]]=HJ$7,Tbl.Kosten[[#This Row],[Te financieren]],"")</f>
        <v/>
      </c>
      <c r="HK163" s="160" t="str">
        <f>IF(Tbl.Kosten[[#This Row],[Pnr.]]=HK$7,Tbl.Kosten[[#This Row],[Te financieren]],"")</f>
        <v/>
      </c>
      <c r="HL163" s="160" t="str">
        <f>IF(Tbl.Kosten[[#This Row],[Pnr.]]=HL$7,Tbl.Kosten[[#This Row],[Te financieren]],"")</f>
        <v/>
      </c>
      <c r="HM163" s="160" t="str">
        <f>IF(Tbl.Kosten[[#This Row],[Pnr.]]=HM$7,Tbl.Kosten[[#This Row],[Te financieren]],"")</f>
        <v/>
      </c>
      <c r="HN163" s="160" t="str">
        <f>IF(Tbl.Kosten[[#This Row],[Pnr.]]=HN$7,Tbl.Kosten[[#This Row],[Te financieren]],"")</f>
        <v/>
      </c>
      <c r="HO163" s="160" t="str">
        <f>IF(Tbl.Kosten[[#This Row],[Pnr.]]=HO$7,Tbl.Kosten[[#This Row],[Te financieren]],"")</f>
        <v/>
      </c>
      <c r="HP163" s="160" t="str">
        <f>IF(Tbl.Kosten[[#This Row],[Pnr.]]=HP$7,Tbl.Kosten[[#This Row],[Te financieren]],"")</f>
        <v/>
      </c>
      <c r="HQ163" s="160" t="str">
        <f>IF(Tbl.Kosten[[#This Row],[Pnr.]]=HQ$7,Tbl.Kosten[[#This Row],[Te financieren]],"")</f>
        <v/>
      </c>
      <c r="HR163" s="160" t="str">
        <f>IF(Tbl.Kosten[[#This Row],[Pnr.]]=HR$7,Tbl.Kosten[[#This Row],[Te financieren]],"")</f>
        <v/>
      </c>
      <c r="HS163" s="160" t="str">
        <f>IF(Tbl.Kosten[[#This Row],[Pnr.]]=HS$7,Tbl.Kosten[[#This Row],[Te financieren]],"")</f>
        <v/>
      </c>
      <c r="HT163" s="160" t="str">
        <f>IF(Tbl.Kosten[[#This Row],[Pnr.]]=HT$7,Tbl.Kosten[[#This Row],[Te financieren]],"")</f>
        <v/>
      </c>
      <c r="HU163" s="160" t="str">
        <f>IF(Tbl.Kosten[[#This Row],[Pnr.]]=HU$7,Tbl.Kosten[[#This Row],[Te financieren]],"")</f>
        <v/>
      </c>
      <c r="HV163" s="160" t="str">
        <f>IF(Tbl.Kosten[[#This Row],[Pnr.]]=HV$7,Tbl.Kosten[[#This Row],[Te financieren]],"")</f>
        <v/>
      </c>
      <c r="HW163" s="160" t="str">
        <f>IF(Tbl.Kosten[[#This Row],[Pnr.]]=HW$7,Tbl.Kosten[[#This Row],[Te financieren]],"")</f>
        <v/>
      </c>
    </row>
    <row r="164" spans="2:231" x14ac:dyDescent="0.3">
      <c r="B164" s="144"/>
      <c r="C164" s="147"/>
      <c r="D164" s="146"/>
      <c r="E164" s="147"/>
      <c r="F164" s="145"/>
      <c r="G164" s="11" t="str">
        <f>IF(Tbl.Kosten[[#This Row],[Medewerker e/o 
functie]]&lt;&gt;"",_xlfn.XLOOKUP(Tbl.Kosten[[#This Row],[Medewerker e/o 
functie]],Tbl.Uurtarief[Medewerker en/of functie],Tbl.Uurtarief[Uurtarief],"",0,1),"")</f>
        <v/>
      </c>
      <c r="H164" s="121">
        <f>IFERROR(Tbl.Kosten[[#This Row],[Uren]]*Tbl.Kosten[[#This Row],[Uurtarief]],0)</f>
        <v>0</v>
      </c>
      <c r="I164" s="119" t="str">
        <f>IF(Tbl.Kosten[[#This Row],[Subtotaal uren]]&lt;&gt;0,_xlfn.XLOOKUP(Tbl.Kosten[[#This Row],[Medewerker e/o 
functie]],Tbl.Uurtarief[Medewerker en/of functie],Tbl.Uurtarief[Kostensoort arbeid],"",0,1),"")</f>
        <v/>
      </c>
      <c r="J164" s="147"/>
      <c r="K164" s="145"/>
      <c r="L164" s="149" t="str">
        <f>IF(Tbl.Kosten[[#This Row],[Activum]]&lt;&gt;"",_xlfn.XLOOKUP(Tbl.Kosten[[#This Row],[Activum]],Tbl.Afschrijvingskosten[Activum],Tbl.Afschrijvingskosten[Tarief per afschrijvings-eenheid],"",0,1),"")</f>
        <v/>
      </c>
      <c r="M164" s="122">
        <f>IFERROR(Tbl.Kosten[[#This Row],[Een-
heden]]*Tbl.Kosten[[#This Row],[Afschrijvings-
tarief]],0)</f>
        <v>0</v>
      </c>
      <c r="N164" s="122" t="str">
        <f>IF(Tbl.Kosten[[#This Row],[Subtotaal afschrijving]]&lt;&gt;0,Lijsten!A162,"")</f>
        <v/>
      </c>
      <c r="O164" s="150"/>
      <c r="P164" s="145"/>
      <c r="Q164" s="148"/>
      <c r="R164" s="122">
        <f>IFERROR(Tbl.Kosten[[#This Row],[Aantal]]*Tbl.Kosten[[#This Row],[Tarief]],0)</f>
        <v>0</v>
      </c>
      <c r="S164" s="8">
        <f>IFERROR(Tbl.Kosten[[#This Row],[Subtotaal overige kosten]]+Tbl.Kosten[[#This Row],[Subtotaal uren]]+Tbl.Kosten[[#This Row],[Subtotaal afschrijving]],0)</f>
        <v>0</v>
      </c>
      <c r="T164" s="8">
        <f>IFERROR(Tbl.Kosten[[#This Row],[Totaal kosten]]*Tbl.Kosten[[#This Row],[Subsidie%]],0)</f>
        <v>0</v>
      </c>
      <c r="U164" s="4" t="str" cm="1">
        <f t="array" ref="U164">IFERROR(_xlfn.IFS(Tbl.Kosten[[#This Row],[Subtotaal uren]]&lt;&gt;0,Tbl.Kosten[[#This Row],[Kostensoort arbeid]],Tbl.Kosten[[#This Row],[Subtotaal afschrijving]]&lt;&gt;0,Tbl.Kosten[[#This Row],[Kostensoort afschrijving]],Tbl.Kosten[[#This Row],[Subtotaal overige kosten]]&lt;&gt;0,Tbl.Kosten[[#This Row],[Kostensoort overig]]),"")</f>
        <v/>
      </c>
      <c r="V164" s="4" t="str">
        <f>IFERROR(_xlfn.XLOOKUP(Tbl.Kosten[[#This Row],[Activiteitencode]],Tbl.Activiteiten[Activiteitcode],Tbl.Activiteiten[Werkpakketcode],"",0,1),"")</f>
        <v/>
      </c>
      <c r="W164" s="4" t="str">
        <f>IFERROR(_xlfn.XLOOKUP(Tbl.Kosten[[#This Row],[Werkpakketcode]],Tbl.Werkpakketten[Werkpakketcode],Tbl.Werkpakketten[Subsidiabele activiteit],"",0,1),"")</f>
        <v/>
      </c>
      <c r="X164" s="12">
        <f>IFERROR(_xlfn.XLOOKUP(Tbl.Kosten[[#This Row],[Sanr.]],Tbl.Subsidiehoogte[SAnr.],Tbl.Subsidiehoogte[Sub. Percentage],0,0,1),0)</f>
        <v>0</v>
      </c>
      <c r="Y164" s="154" t="str">
        <f>IFERROR(_xlfn.XLOOKUP(Tbl.Kosten[[#This Row],[Partnercode]],Tbl.Projectpartners[Partnercode],Tbl.Projectpartners[PNr.],"",0,1),"")</f>
        <v>P1</v>
      </c>
      <c r="Z164" s="158">
        <f>IF(Tbl.Kosten[[#This Row],[Pnr.]]=Z$7,Tbl.Kosten[[#This Row],[Totaal kosten]],"")</f>
        <v>0</v>
      </c>
      <c r="AA164" s="158" t="str">
        <f>IF(Tbl.Kosten[[#This Row],[Pnr.]]=AA$7,Tbl.Kosten[[#This Row],[Totaal kosten]],"")</f>
        <v/>
      </c>
      <c r="AB164" s="158" t="str">
        <f>IF(Tbl.Kosten[[#This Row],[Pnr.]]=AB$7,Tbl.Kosten[[#This Row],[Totaal kosten]],"")</f>
        <v/>
      </c>
      <c r="AC164" s="158" t="str">
        <f>IF(Tbl.Kosten[[#This Row],[Pnr.]]=AC$7,Tbl.Kosten[[#This Row],[Totaal kosten]],"")</f>
        <v/>
      </c>
      <c r="AD164" s="158" t="str">
        <f>IF(Tbl.Kosten[[#This Row],[Pnr.]]=AD$7,Tbl.Kosten[[#This Row],[Totaal kosten]],"")</f>
        <v/>
      </c>
      <c r="AE164" s="158" t="str">
        <f>IF(Tbl.Kosten[[#This Row],[Pnr.]]=AE$7,Tbl.Kosten[[#This Row],[Totaal kosten]],"")</f>
        <v/>
      </c>
      <c r="AF164" s="158" t="str">
        <f>IF(Tbl.Kosten[[#This Row],[Pnr.]]=AF$7,Tbl.Kosten[[#This Row],[Totaal kosten]],"")</f>
        <v/>
      </c>
      <c r="AG164" s="158" t="str">
        <f>IF(Tbl.Kosten[[#This Row],[Pnr.]]=AG$7,Tbl.Kosten[[#This Row],[Totaal kosten]],"")</f>
        <v/>
      </c>
      <c r="AH164" s="158" t="str">
        <f>IF(Tbl.Kosten[[#This Row],[Pnr.]]=AH$7,Tbl.Kosten[[#This Row],[Totaal kosten]],"")</f>
        <v/>
      </c>
      <c r="AI164" s="158" t="str">
        <f>IF(Tbl.Kosten[[#This Row],[Pnr.]]=AI$7,Tbl.Kosten[[#This Row],[Totaal kosten]],"")</f>
        <v/>
      </c>
      <c r="AJ164" s="158" t="str">
        <f>IF(Tbl.Kosten[[#This Row],[Pnr.]]=AJ$7,Tbl.Kosten[[#This Row],[Totaal kosten]],"")</f>
        <v/>
      </c>
      <c r="AK164" s="158" t="str">
        <f>IF(Tbl.Kosten[[#This Row],[Pnr.]]=AK$7,Tbl.Kosten[[#This Row],[Totaal kosten]],"")</f>
        <v/>
      </c>
      <c r="AL164" s="158" t="str">
        <f>IF(Tbl.Kosten[[#This Row],[Pnr.]]=AL$7,Tbl.Kosten[[#This Row],[Totaal kosten]],"")</f>
        <v/>
      </c>
      <c r="AM164" s="158" t="str">
        <f>IF(Tbl.Kosten[[#This Row],[Pnr.]]=AM$7,Tbl.Kosten[[#This Row],[Totaal kosten]],"")</f>
        <v/>
      </c>
      <c r="AN164" s="158" t="str">
        <f>IF(Tbl.Kosten[[#This Row],[Pnr.]]=AN$7,Tbl.Kosten[[#This Row],[Totaal kosten]],"")</f>
        <v/>
      </c>
      <c r="AO164" s="158" t="str">
        <f>IF(Tbl.Kosten[[#This Row],[Pnr.]]=AO$7,Tbl.Kosten[[#This Row],[Totaal kosten]],"")</f>
        <v/>
      </c>
      <c r="AP164" s="158" t="str">
        <f>IF(Tbl.Kosten[[#This Row],[Pnr.]]=AP$7,Tbl.Kosten[[#This Row],[Totaal kosten]],"")</f>
        <v/>
      </c>
      <c r="AQ164" s="158" t="str">
        <f>IF(Tbl.Kosten[[#This Row],[Pnr.]]=AQ$7,Tbl.Kosten[[#This Row],[Totaal kosten]],"")</f>
        <v/>
      </c>
      <c r="AR164" s="158" t="str">
        <f>IF(Tbl.Kosten[[#This Row],[Pnr.]]=AR$7,Tbl.Kosten[[#This Row],[Totaal kosten]],"")</f>
        <v/>
      </c>
      <c r="AS164" s="158" t="str">
        <f>IF(Tbl.Kosten[[#This Row],[Pnr.]]=AS$7,Tbl.Kosten[[#This Row],[Totaal kosten]],"")</f>
        <v/>
      </c>
      <c r="AT164" s="158" t="str">
        <f>IF(Tbl.Kosten[[#This Row],[Pnr.]]=AT$7,Tbl.Kosten[[#This Row],[Totaal kosten]],"")</f>
        <v/>
      </c>
      <c r="AU164" s="158" t="str">
        <f>IF(Tbl.Kosten[[#This Row],[Pnr.]]=AU$7,Tbl.Kosten[[#This Row],[Totaal kosten]],"")</f>
        <v/>
      </c>
      <c r="AV164" s="158" t="str">
        <f>IF(Tbl.Kosten[[#This Row],[Pnr.]]=AV$7,Tbl.Kosten[[#This Row],[Totaal kosten]],"")</f>
        <v/>
      </c>
      <c r="AW164" s="158" t="str">
        <f>IF(Tbl.Kosten[[#This Row],[Pnr.]]=AW$7,Tbl.Kosten[[#This Row],[Totaal kosten]],"")</f>
        <v/>
      </c>
      <c r="AX164" s="158" t="str">
        <f>IF(Tbl.Kosten[[#This Row],[Pnr.]]=AX$7,Tbl.Kosten[[#This Row],[Totaal kosten]],"")</f>
        <v/>
      </c>
      <c r="AY164" s="158" t="str">
        <f>IF(Tbl.Kosten[[#This Row],[Pnr.]]=AY$7,Tbl.Kosten[[#This Row],[Totaal kosten]],"")</f>
        <v/>
      </c>
      <c r="AZ164" s="158" t="str">
        <f>IF(Tbl.Kosten[[#This Row],[Pnr.]]=AZ$7,Tbl.Kosten[[#This Row],[Totaal kosten]],"")</f>
        <v/>
      </c>
      <c r="BA164" s="158" t="str">
        <f>IF(Tbl.Kosten[[#This Row],[Pnr.]]=BA$7,Tbl.Kosten[[#This Row],[Totaal kosten]],"")</f>
        <v/>
      </c>
      <c r="BB164" s="158" t="str">
        <f>IF(Tbl.Kosten[[#This Row],[Pnr.]]=BB$7,Tbl.Kosten[[#This Row],[Totaal kosten]],"")</f>
        <v/>
      </c>
      <c r="BC164" s="158" t="str">
        <f>IF(Tbl.Kosten[[#This Row],[Pnr.]]=BC$7,Tbl.Kosten[[#This Row],[Totaal kosten]],"")</f>
        <v/>
      </c>
      <c r="BD164" s="158" t="str">
        <f>IF(Tbl.Kosten[[#This Row],[Pnr.]]=BD$7,Tbl.Kosten[[#This Row],[Totaal kosten]],"")</f>
        <v/>
      </c>
      <c r="BE164" s="158" t="str">
        <f>IF(Tbl.Kosten[[#This Row],[Pnr.]]=BE$7,Tbl.Kosten[[#This Row],[Totaal kosten]],"")</f>
        <v/>
      </c>
      <c r="BF164" s="158" t="str">
        <f>IF(Tbl.Kosten[[#This Row],[Pnr.]]=BF$7,Tbl.Kosten[[#This Row],[Totaal kosten]],"")</f>
        <v/>
      </c>
      <c r="BG164" s="158" t="str">
        <f>IF(Tbl.Kosten[[#This Row],[Pnr.]]=BG$7,Tbl.Kosten[[#This Row],[Totaal kosten]],"")</f>
        <v/>
      </c>
      <c r="BH164" s="158" t="str">
        <f>IF(Tbl.Kosten[[#This Row],[Pnr.]]=BH$7,Tbl.Kosten[[#This Row],[Totaal kosten]],"")</f>
        <v/>
      </c>
      <c r="BI164" s="158" t="str">
        <f>IF(Tbl.Kosten[[#This Row],[Pnr.]]=BI$7,Tbl.Kosten[[#This Row],[Totaal kosten]],"")</f>
        <v/>
      </c>
      <c r="BJ164" s="158" t="str">
        <f>IF(Tbl.Kosten[[#This Row],[Pnr.]]=BJ$7,Tbl.Kosten[[#This Row],[Totaal kosten]],"")</f>
        <v/>
      </c>
      <c r="BK164" s="158" t="str">
        <f>IF(Tbl.Kosten[[#This Row],[Pnr.]]=BK$7,Tbl.Kosten[[#This Row],[Totaal kosten]],"")</f>
        <v/>
      </c>
      <c r="BL164" s="158" t="str">
        <f>IF(Tbl.Kosten[[#This Row],[Pnr.]]=BL$7,Tbl.Kosten[[#This Row],[Totaal kosten]],"")</f>
        <v/>
      </c>
      <c r="BM164" s="158" t="str">
        <f>IF(Tbl.Kosten[[#This Row],[Pnr.]]=BM$7,Tbl.Kosten[[#This Row],[Totaal kosten]],"")</f>
        <v/>
      </c>
      <c r="BN164" s="158" t="str">
        <f>IF(Tbl.Kosten[[#This Row],[Pnr.]]=BN$7,Tbl.Kosten[[#This Row],[Totaal kosten]],"")</f>
        <v/>
      </c>
      <c r="BO164" s="158" t="str">
        <f>IF(Tbl.Kosten[[#This Row],[Pnr.]]=BO$7,Tbl.Kosten[[#This Row],[Totaal kosten]],"")</f>
        <v/>
      </c>
      <c r="BP164" s="158" t="str">
        <f>IF(Tbl.Kosten[[#This Row],[Pnr.]]=BP$7,Tbl.Kosten[[#This Row],[Totaal kosten]],"")</f>
        <v/>
      </c>
      <c r="BQ164" s="158" t="str">
        <f>IF(Tbl.Kosten[[#This Row],[Pnr.]]=BQ$7,Tbl.Kosten[[#This Row],[Totaal kosten]],"")</f>
        <v/>
      </c>
      <c r="BR164" s="158" t="str">
        <f>IF(Tbl.Kosten[[#This Row],[Pnr.]]=BR$7,Tbl.Kosten[[#This Row],[Totaal kosten]],"")</f>
        <v/>
      </c>
      <c r="BS164" s="158" t="str">
        <f>IF(Tbl.Kosten[[#This Row],[Pnr.]]=BS$7,Tbl.Kosten[[#This Row],[Totaal kosten]],"")</f>
        <v/>
      </c>
      <c r="BT164" s="158" t="str">
        <f>IF(Tbl.Kosten[[#This Row],[Pnr.]]=BT$7,Tbl.Kosten[[#This Row],[Totaal kosten]],"")</f>
        <v/>
      </c>
      <c r="BU164" s="158" t="str">
        <f>IF(Tbl.Kosten[[#This Row],[Pnr.]]=BU$7,Tbl.Kosten[[#This Row],[Totaal kosten]],"")</f>
        <v/>
      </c>
      <c r="BV164" s="158" t="str">
        <f>IF(Tbl.Kosten[[#This Row],[Pnr.]]=BV$7,Tbl.Kosten[[#This Row],[Totaal kosten]],"")</f>
        <v/>
      </c>
      <c r="BW164" s="158" t="str">
        <f>IF(Tbl.Kosten[[#This Row],[Pnr.]]=BW$7,Tbl.Kosten[[#This Row],[Totaal kosten]],"")</f>
        <v/>
      </c>
      <c r="BX164" s="158" t="str">
        <f>IFERROR(_xlfn.XLOOKUP(Tbl.Kosten[[#This Row],[Werkpakketcode]],Tbl.Werkpakketten[Werkpakketcode],Tbl.Werkpakketten[WPnr.],"",0,1),"")</f>
        <v/>
      </c>
      <c r="BY164" s="158" t="str">
        <f>IF(Tbl.Kosten[[#This Row],[WPnr.]]=BY$7,Tbl.Kosten[[#This Row],[Totaal kosten]],"")</f>
        <v/>
      </c>
      <c r="BZ164" s="158" t="str">
        <f>IF(Tbl.Kosten[[#This Row],[WPnr.]]=BZ$7,Tbl.Kosten[[#This Row],[Totaal kosten]],"")</f>
        <v/>
      </c>
      <c r="CA164" s="158" t="str">
        <f>IF(Tbl.Kosten[[#This Row],[WPnr.]]=CA$7,Tbl.Kosten[[#This Row],[Totaal kosten]],"")</f>
        <v/>
      </c>
      <c r="CB164" s="158" t="str">
        <f>IF(Tbl.Kosten[[#This Row],[WPnr.]]=CB$7,Tbl.Kosten[[#This Row],[Totaal kosten]],"")</f>
        <v/>
      </c>
      <c r="CC164" s="158" t="str">
        <f>IF(Tbl.Kosten[[#This Row],[WPnr.]]=CC$7,Tbl.Kosten[[#This Row],[Totaal kosten]],"")</f>
        <v/>
      </c>
      <c r="CD164" s="158" t="str">
        <f>IF(Tbl.Kosten[[#This Row],[WPnr.]]=CD$7,Tbl.Kosten[[#This Row],[Totaal kosten]],"")</f>
        <v/>
      </c>
      <c r="CE164" s="158" t="str">
        <f>IF(Tbl.Kosten[[#This Row],[WPnr.]]=CE$7,Tbl.Kosten[[#This Row],[Totaal kosten]],"")</f>
        <v/>
      </c>
      <c r="CF164" s="158" t="str">
        <f>IF(Tbl.Kosten[[#This Row],[WPnr.]]=CF$7,Tbl.Kosten[[#This Row],[Totaal kosten]],"")</f>
        <v/>
      </c>
      <c r="CG164" s="158" t="str">
        <f>IF(Tbl.Kosten[[#This Row],[WPnr.]]=CG$7,Tbl.Kosten[[#This Row],[Totaal kosten]],"")</f>
        <v/>
      </c>
      <c r="CH164" s="158" t="str">
        <f>IF(Tbl.Kosten[[#This Row],[WPnr.]]=CH$7,Tbl.Kosten[[#This Row],[Totaal kosten]],"")</f>
        <v/>
      </c>
      <c r="CI164" s="158" t="str">
        <f>IF(Tbl.Kosten[[#This Row],[WPnr.]]=CI$7,Tbl.Kosten[[#This Row],[Totaal kosten]],"")</f>
        <v/>
      </c>
      <c r="CJ164" s="158" t="str">
        <f>IF(Tbl.Kosten[[#This Row],[WPnr.]]=CJ$7,Tbl.Kosten[[#This Row],[Totaal kosten]],"")</f>
        <v/>
      </c>
      <c r="CK164" s="158" t="str">
        <f>IF(Tbl.Kosten[[#This Row],[WPnr.]]=CK$7,Tbl.Kosten[[#This Row],[Totaal kosten]],"")</f>
        <v/>
      </c>
      <c r="CL164" s="158" t="str">
        <f>IF(Tbl.Kosten[[#This Row],[WPnr.]]=CL$7,Tbl.Kosten[[#This Row],[Totaal kosten]],"")</f>
        <v/>
      </c>
      <c r="CM164" s="158" t="str">
        <f>IF(Tbl.Kosten[[#This Row],[WPnr.]]=CM$7,Tbl.Kosten[[#This Row],[Totaal kosten]],"")</f>
        <v/>
      </c>
      <c r="CN164" s="158" t="str">
        <f>IF(Tbl.Kosten[[#This Row],[WPnr.]]=CN$7,Tbl.Kosten[[#This Row],[Totaal kosten]],"")</f>
        <v/>
      </c>
      <c r="CO164" s="158" t="str">
        <f>IF(Tbl.Kosten[[#This Row],[WPnr.]]=CO$7,Tbl.Kosten[[#This Row],[Totaal kosten]],"")</f>
        <v/>
      </c>
      <c r="CP164" s="158" t="str">
        <f>IF(Tbl.Kosten[[#This Row],[WPnr.]]=CP$7,Tbl.Kosten[[#This Row],[Totaal kosten]],"")</f>
        <v/>
      </c>
      <c r="CQ164" s="158" t="str">
        <f>IF(Tbl.Kosten[[#This Row],[WPnr.]]=CQ$7,Tbl.Kosten[[#This Row],[Totaal kosten]],"")</f>
        <v/>
      </c>
      <c r="CR164" s="158" t="str">
        <f>IF(Tbl.Kosten[[#This Row],[WPnr.]]=CR$7,Tbl.Kosten[[#This Row],[Totaal kosten]],"")</f>
        <v/>
      </c>
      <c r="CS164" s="158" t="str">
        <f>IF(Tbl.Kosten[[#This Row],[WPnr.]]=CS$7,Tbl.Kosten[[#This Row],[Totaal kosten]],"")</f>
        <v/>
      </c>
      <c r="CT164" s="158" t="str">
        <f>IF(Tbl.Kosten[[#This Row],[WPnr.]]=CT$7,Tbl.Kosten[[#This Row],[Totaal kosten]],"")</f>
        <v/>
      </c>
      <c r="CU164" s="158" t="str">
        <f>IF(Tbl.Kosten[[#This Row],[WPnr.]]=CU$7,Tbl.Kosten[[#This Row],[Totaal kosten]],"")</f>
        <v/>
      </c>
      <c r="CV164" s="158" t="str">
        <f>IF(Tbl.Kosten[[#This Row],[WPnr.]]=CV$7,Tbl.Kosten[[#This Row],[Totaal kosten]],"")</f>
        <v/>
      </c>
      <c r="CW164" s="158" t="str">
        <f>IF(Tbl.Kosten[[#This Row],[WPnr.]]=CW$7,Tbl.Kosten[[#This Row],[Totaal kosten]],"")</f>
        <v/>
      </c>
      <c r="CX164" s="158" t="str">
        <f>IF(Tbl.Kosten[[#This Row],[WPnr.]]=CX$7,Tbl.Kosten[[#This Row],[Totaal kosten]],"")</f>
        <v/>
      </c>
      <c r="CY164" s="158" t="str">
        <f>IF(Tbl.Kosten[[#This Row],[WPnr.]]=CY$7,Tbl.Kosten[[#This Row],[Totaal kosten]],"")</f>
        <v/>
      </c>
      <c r="CZ164" s="158" t="str">
        <f>IF(Tbl.Kosten[[#This Row],[WPnr.]]=CZ$7,Tbl.Kosten[[#This Row],[Totaal kosten]],"")</f>
        <v/>
      </c>
      <c r="DA164" s="158" t="str">
        <f>IF(Tbl.Kosten[[#This Row],[WPnr.]]=DA$7,Tbl.Kosten[[#This Row],[Totaal kosten]],"")</f>
        <v/>
      </c>
      <c r="DB164" s="158" t="str">
        <f>IF(Tbl.Kosten[[#This Row],[WPnr.]]=DB$7,Tbl.Kosten[[#This Row],[Totaal kosten]],"")</f>
        <v/>
      </c>
      <c r="DC164" s="158" t="str">
        <f>IF(Tbl.Kosten[[#This Row],[WPnr.]]=DC$7,Tbl.Kosten[[#This Row],[Totaal kosten]],"")</f>
        <v/>
      </c>
      <c r="DD164" s="158" t="str">
        <f>IF(Tbl.Kosten[[#This Row],[WPnr.]]=DD$7,Tbl.Kosten[[#This Row],[Totaal kosten]],"")</f>
        <v/>
      </c>
      <c r="DE164" s="158" t="str">
        <f>IF(Tbl.Kosten[[#This Row],[WPnr.]]=DE$7,Tbl.Kosten[[#This Row],[Totaal kosten]],"")</f>
        <v/>
      </c>
      <c r="DF164" s="158" t="str">
        <f>IF(Tbl.Kosten[[#This Row],[WPnr.]]=DF$7,Tbl.Kosten[[#This Row],[Totaal kosten]],"")</f>
        <v/>
      </c>
      <c r="DG164" s="158" t="str">
        <f>IF(Tbl.Kosten[[#This Row],[WPnr.]]=DG$7,Tbl.Kosten[[#This Row],[Totaal kosten]],"")</f>
        <v/>
      </c>
      <c r="DH164" s="158" t="str">
        <f>IF(Tbl.Kosten[[#This Row],[WPnr.]]=DH$7,Tbl.Kosten[[#This Row],[Totaal kosten]],"")</f>
        <v/>
      </c>
      <c r="DI164" s="158" t="str">
        <f>IF(Tbl.Kosten[[#This Row],[WPnr.]]=DI$7,Tbl.Kosten[[#This Row],[Totaal kosten]],"")</f>
        <v/>
      </c>
      <c r="DJ164" s="158" t="str">
        <f>IF(Tbl.Kosten[[#This Row],[WPnr.]]=DJ$7,Tbl.Kosten[[#This Row],[Totaal kosten]],"")</f>
        <v/>
      </c>
      <c r="DK164" s="158" t="str">
        <f>IF(Tbl.Kosten[[#This Row],[WPnr.]]=DK$7,Tbl.Kosten[[#This Row],[Totaal kosten]],"")</f>
        <v/>
      </c>
      <c r="DL164" s="158" t="str">
        <f>IF(Tbl.Kosten[[#This Row],[WPnr.]]=DL$7,Tbl.Kosten[[#This Row],[Totaal kosten]],"")</f>
        <v/>
      </c>
      <c r="DM164" s="158" t="str">
        <f>IF(Tbl.Kosten[[#This Row],[WPnr.]]=DM$7,Tbl.Kosten[[#This Row],[Totaal kosten]],"")</f>
        <v/>
      </c>
      <c r="DN164" s="158" t="str">
        <f>IF(Tbl.Kosten[[#This Row],[WPnr.]]=DN$7,Tbl.Kosten[[#This Row],[Totaal kosten]],"")</f>
        <v/>
      </c>
      <c r="DO164" s="158" t="str">
        <f>IF(Tbl.Kosten[[#This Row],[WPnr.]]=DO$7,Tbl.Kosten[[#This Row],[Totaal kosten]],"")</f>
        <v/>
      </c>
      <c r="DP164" s="158" t="str">
        <f>IF(Tbl.Kosten[[#This Row],[WPnr.]]=DP$7,Tbl.Kosten[[#This Row],[Totaal kosten]],"")</f>
        <v/>
      </c>
      <c r="DQ164" s="158" t="str">
        <f>IF(Tbl.Kosten[[#This Row],[WPnr.]]=DQ$7,Tbl.Kosten[[#This Row],[Totaal kosten]],"")</f>
        <v/>
      </c>
      <c r="DR164" s="158" t="str">
        <f>IF(Tbl.Kosten[[#This Row],[WPnr.]]=DR$7,Tbl.Kosten[[#This Row],[Totaal kosten]],"")</f>
        <v/>
      </c>
      <c r="DS164" s="158" t="str">
        <f>IF(Tbl.Kosten[[#This Row],[WPnr.]]=DS$7,Tbl.Kosten[[#This Row],[Totaal kosten]],"")</f>
        <v/>
      </c>
      <c r="DT164" s="158" t="str">
        <f>IF(Tbl.Kosten[[#This Row],[WPnr.]]=DT$7,Tbl.Kosten[[#This Row],[Totaal kosten]],"")</f>
        <v/>
      </c>
      <c r="DU164" s="158" t="str">
        <f>IF(Tbl.Kosten[[#This Row],[WPnr.]]=DU$7,Tbl.Kosten[[#This Row],[Totaal kosten]],"")</f>
        <v/>
      </c>
      <c r="DV164" s="158" t="str">
        <f>IF(Tbl.Kosten[[#This Row],[WPnr.]]=DV$7,Tbl.Kosten[[#This Row],[Totaal kosten]],"")</f>
        <v/>
      </c>
      <c r="DW164" s="160" t="str">
        <f>IFERROR(_xlfn.XLOOKUP(Tbl.Kosten[[#This Row],[Kostensoort]],Tbl.Kostensoorten[Kostensoorten],Tbl.Kostensoorten[KSnr.],"",0,1),"")</f>
        <v/>
      </c>
      <c r="DX164" s="160" t="str">
        <f>IF(Tbl.Kosten[[#This Row],[KSnr.]]=DX$7,Tbl.Kosten[[#This Row],[Totaal kosten]],"")</f>
        <v/>
      </c>
      <c r="DY164" s="160" t="str">
        <f>IF(Tbl.Kosten[[#This Row],[KSnr.]]=DY$7,Tbl.Kosten[[#This Row],[Totaal kosten]],"")</f>
        <v/>
      </c>
      <c r="DZ164" s="160" t="str">
        <f>IF(Tbl.Kosten[[#This Row],[KSnr.]]=DZ$7,Tbl.Kosten[[#This Row],[Totaal kosten]],"")</f>
        <v/>
      </c>
      <c r="EA164" s="160" t="str">
        <f>IF(Tbl.Kosten[[#This Row],[KSnr.]]=EA$7,Tbl.Kosten[[#This Row],[Totaal kosten]],"")</f>
        <v/>
      </c>
      <c r="EB164" s="160" t="str">
        <f>IF(Tbl.Kosten[[#This Row],[KSnr.]]=EB$7,Tbl.Kosten[[#This Row],[Totaal kosten]],"")</f>
        <v/>
      </c>
      <c r="EC164" s="160" t="str">
        <f>IF(Tbl.Kosten[[#This Row],[KSnr.]]=EC$7,Tbl.Kosten[[#This Row],[Totaal kosten]],"")</f>
        <v/>
      </c>
      <c r="ED164" s="160" t="str">
        <f>IF(Tbl.Kosten[[#This Row],[KSnr.]]=ED$7,Tbl.Kosten[[#This Row],[Totaal kosten]],"")</f>
        <v/>
      </c>
      <c r="EE164" s="160" t="str">
        <f>IF(Tbl.Kosten[[#This Row],[KSnr.]]=EE$7,Tbl.Kosten[[#This Row],[Totaal kosten]],"")</f>
        <v/>
      </c>
      <c r="EF164" s="160" t="str">
        <f>IF(Tbl.Kosten[[#This Row],[KSnr.]]=EF$7,Tbl.Kosten[[#This Row],[Totaal kosten]],"")</f>
        <v/>
      </c>
      <c r="EG164" s="160" t="str">
        <f>IF(Tbl.Kosten[[#This Row],[KSnr.]]=EG$7,Tbl.Kosten[[#This Row],[Totaal kosten]],"")</f>
        <v/>
      </c>
      <c r="EH164" s="160" t="str">
        <f>IF(Tbl.Kosten[[#This Row],[KSnr.]]=EH$7,Tbl.Kosten[[#This Row],[Totaal kosten]],"")</f>
        <v/>
      </c>
      <c r="EI164" s="160" t="str">
        <f>IF(Tbl.Kosten[[#This Row],[KSnr.]]=EI$7,Tbl.Kosten[[#This Row],[Totaal kosten]],"")</f>
        <v/>
      </c>
      <c r="EJ164" s="160" t="str">
        <f>IF(Tbl.Kosten[[#This Row],[KSnr.]]=EJ$7,Tbl.Kosten[[#This Row],[Totaal kosten]],"")</f>
        <v/>
      </c>
      <c r="EK164" s="160" t="str">
        <f>IF(Tbl.Kosten[[#This Row],[KSnr.]]=EK$7,Tbl.Kosten[[#This Row],[Totaal kosten]],"")</f>
        <v/>
      </c>
      <c r="EL164" s="160" t="str">
        <f>IF(Tbl.Kosten[[#This Row],[KSnr.]]=EL$7,Tbl.Kosten[[#This Row],[Totaal kosten]],"")</f>
        <v/>
      </c>
      <c r="EM164" s="160" t="str">
        <f>IF(Tbl.Kosten[[#This Row],[KSnr.]]=EM$7,Tbl.Kosten[[#This Row],[Totaal kosten]],"")</f>
        <v/>
      </c>
      <c r="EN164" s="160" t="str">
        <f>IF(Tbl.Kosten[[#This Row],[KSnr.]]=EN$7,Tbl.Kosten[[#This Row],[Totaal kosten]],"")</f>
        <v/>
      </c>
      <c r="EO164" s="160" t="str">
        <f>IF(Tbl.Kosten[[#This Row],[KSnr.]]=EO$7,Tbl.Kosten[[#This Row],[Totaal kosten]],"")</f>
        <v/>
      </c>
      <c r="EP164" s="160" t="str">
        <f>IF(Tbl.Kosten[[#This Row],[KSnr.]]=EP$7,Tbl.Kosten[[#This Row],[Totaal kosten]],"")</f>
        <v/>
      </c>
      <c r="EQ164" s="160" t="str">
        <f>IF(Tbl.Kosten[[#This Row],[KSnr.]]=EQ$7,Tbl.Kosten[[#This Row],[Totaal kosten]],"")</f>
        <v/>
      </c>
      <c r="ER164" s="154" t="str">
        <f>IFERROR(_xlfn.XLOOKUP(Tbl.Kosten[[#This Row],[Subsidieactiviteit]],Tbl.Subsidiehoogte[Subsidieactiviteit],Tbl.Subsidiehoogte[SAnr.],"",0,1),"")</f>
        <v/>
      </c>
      <c r="ES164" s="160" t="str">
        <f>IF(Tbl.Kosten[[#This Row],[Sanr.]]=ES$7,Tbl.Kosten[[#This Row],[Totaal kosten]],"")</f>
        <v/>
      </c>
      <c r="ET164" s="160" t="str">
        <f>IF(Tbl.Kosten[[#This Row],[Sanr.]]=ET$7,Tbl.Kosten[[#This Row],[Totaal kosten]],"")</f>
        <v/>
      </c>
      <c r="EU164" s="160" t="str">
        <f>IF(Tbl.Kosten[[#This Row],[Sanr.]]=EU$7,Tbl.Kosten[[#This Row],[Totaal kosten]],"")</f>
        <v/>
      </c>
      <c r="EV164" s="160" t="str">
        <f>IF(Tbl.Kosten[[#This Row],[Sanr.]]=EV$7,Tbl.Kosten[[#This Row],[Totaal kosten]],"")</f>
        <v/>
      </c>
      <c r="EW164" s="160" t="str">
        <f>IF(Tbl.Kosten[[#This Row],[Sanr.]]=EW$7,Tbl.Kosten[[#This Row],[Totaal kosten]],"")</f>
        <v/>
      </c>
      <c r="EX164" s="160" t="str">
        <f>IF(Tbl.Kosten[[#This Row],[Sanr.]]=EX$7,Tbl.Kosten[[#This Row],[Totaal kosten]],"")</f>
        <v/>
      </c>
      <c r="EY164" s="160" t="str">
        <f>IF(Tbl.Kosten[[#This Row],[Sanr.]]=EY$7,Tbl.Kosten[[#This Row],[Totaal kosten]],"")</f>
        <v/>
      </c>
      <c r="EZ164" s="160" t="str">
        <f>IF(Tbl.Kosten[[#This Row],[Sanr.]]=EZ$7,Tbl.Kosten[[#This Row],[Totaal kosten]],"")</f>
        <v/>
      </c>
      <c r="FA164" s="160" t="str">
        <f>IF(Tbl.Kosten[[#This Row],[Sanr.]]=FA$7,Tbl.Kosten[[#This Row],[Totaal kosten]],"")</f>
        <v/>
      </c>
      <c r="FB164" s="160" t="str">
        <f>IF(Tbl.Kosten[[#This Row],[Sanr.]]=FB$7,Tbl.Kosten[[#This Row],[Totaal kosten]],"")</f>
        <v/>
      </c>
      <c r="FC164" s="160" t="str">
        <f>IF(Tbl.Kosten[[#This Row],[Sanr.]]=FC$7,Tbl.Kosten[[#This Row],[Totaal kosten]],"")</f>
        <v/>
      </c>
      <c r="FD164" s="160" t="str">
        <f>IF(Tbl.Kosten[[#This Row],[Sanr.]]=FD$7,Tbl.Kosten[[#This Row],[Totaal kosten]],"")</f>
        <v/>
      </c>
      <c r="FE164" s="160" t="str">
        <f>IF(Tbl.Kosten[[#This Row],[Sanr.]]=FE$7,Tbl.Kosten[[#This Row],[Totaal kosten]],"")</f>
        <v/>
      </c>
      <c r="FF164" s="160" t="str">
        <f>IF(Tbl.Kosten[[#This Row],[Sanr.]]=FF$7,Tbl.Kosten[[#This Row],[Totaal kosten]],"")</f>
        <v/>
      </c>
      <c r="FG164" s="160" t="str">
        <f>IF(Tbl.Kosten[[#This Row],[Sanr.]]=FG$7,Tbl.Kosten[[#This Row],[Totaal kosten]],"")</f>
        <v/>
      </c>
      <c r="FH164" s="160" t="str">
        <f>IF(Tbl.Kosten[[#This Row],[Sanr.]]=FH$7,Tbl.Kosten[[#This Row],[Totaal kosten]],"")</f>
        <v/>
      </c>
      <c r="FI164" s="160" t="str">
        <f>IF(Tbl.Kosten[[#This Row],[Sanr.]]=FI$7,Tbl.Kosten[[#This Row],[Totaal kosten]],"")</f>
        <v/>
      </c>
      <c r="FJ164" s="160" t="str">
        <f>IF(Tbl.Kosten[[#This Row],[Sanr.]]=FJ$7,Tbl.Kosten[[#This Row],[Totaal kosten]],"")</f>
        <v/>
      </c>
      <c r="FK164" s="160" t="str">
        <f>IF(Tbl.Kosten[[#This Row],[Sanr.]]=FK$7,Tbl.Kosten[[#This Row],[Totaal kosten]],"")</f>
        <v/>
      </c>
      <c r="FL164" s="160" t="str">
        <f>IF(Tbl.Kosten[[#This Row],[Sanr.]]=FL$7,Tbl.Kosten[[#This Row],[Totaal kosten]],"")</f>
        <v/>
      </c>
      <c r="FM164" s="160" t="str">
        <f>IF(Tbl.Kosten[[#This Row],[Sanr.]]=FM$7,Tbl.Kosten[[#This Row],[Totaal kosten]],"")</f>
        <v/>
      </c>
      <c r="FN164" s="160" t="str">
        <f>IF(Tbl.Kosten[[#This Row],[Sanr.]]=FN$7,Tbl.Kosten[[#This Row],[Totaal kosten]],"")</f>
        <v/>
      </c>
      <c r="FO164" s="160" t="str">
        <f>IF(Tbl.Kosten[[#This Row],[Sanr.]]=FO$7,Tbl.Kosten[[#This Row],[Totaal kosten]],"")</f>
        <v/>
      </c>
      <c r="FP164" s="160" t="str">
        <f>IF(Tbl.Kosten[[#This Row],[Sanr.]]=FP$7,Tbl.Kosten[[#This Row],[Totaal kosten]],"")</f>
        <v/>
      </c>
      <c r="FQ164" s="160" t="str">
        <f>IF(Tbl.Kosten[[#This Row],[Sanr.]]=FQ$7,Tbl.Kosten[[#This Row],[Totaal kosten]],"")</f>
        <v/>
      </c>
      <c r="FR164" s="160" t="str">
        <f>IF(Tbl.Kosten[[#This Row],[Sanr.]]=FR$7,Tbl.Kosten[[#This Row],[Totaal kosten]],"")</f>
        <v/>
      </c>
      <c r="FS164" s="160" t="str">
        <f>IF(Tbl.Kosten[[#This Row],[Sanr.]]=FS$7,Tbl.Kosten[[#This Row],[Totaal kosten]],"")</f>
        <v/>
      </c>
      <c r="FT164" s="160" t="str">
        <f>IF(Tbl.Kosten[[#This Row],[Sanr.]]=FT$7,Tbl.Kosten[[#This Row],[Totaal kosten]],"")</f>
        <v/>
      </c>
      <c r="FU164" s="160" t="str">
        <f>IF(Tbl.Kosten[[#This Row],[Sanr.]]=FU$7,Tbl.Kosten[[#This Row],[Totaal kosten]],"")</f>
        <v/>
      </c>
      <c r="FV164" s="160" t="str">
        <f>IF(Tbl.Kosten[[#This Row],[Sanr.]]=FV$7,Tbl.Kosten[[#This Row],[Totaal kosten]],"")</f>
        <v/>
      </c>
      <c r="FW164" s="160" t="str">
        <f>IFERROR(_xlfn.XLOOKUP(Tbl.Kosten[[#This Row],[Activiteitencode]],Tbl.Activiteiten[Activiteitcode],Tbl.Activiteiten[Anr.],"",0,1),"")</f>
        <v/>
      </c>
      <c r="FX164" s="181" t="str">
        <f>_xlfn.CONCAT(Tbl.Kosten[[#This Row],[Pnr.]],Tbl.Kosten[[#This Row],[Sanr.]])</f>
        <v>P1</v>
      </c>
      <c r="FY164" s="160">
        <f>Tbl.Kosten[[#This Row],[Totaal kosten]]-Tbl.Kosten[[#This Row],[Subsidie]]</f>
        <v>0</v>
      </c>
      <c r="FZ164" s="160">
        <f>IF(Tbl.Kosten[[#This Row],[Pnr.]]=FZ$7,Tbl.Kosten[[#This Row],[Te financieren]],"")</f>
        <v>0</v>
      </c>
      <c r="GA164" s="160" t="str">
        <f>IF(Tbl.Kosten[[#This Row],[Pnr.]]=GA$7,Tbl.Kosten[[#This Row],[Te financieren]],"")</f>
        <v/>
      </c>
      <c r="GB164" s="160" t="str">
        <f>IF(Tbl.Kosten[[#This Row],[Pnr.]]=GB$7,Tbl.Kosten[[#This Row],[Te financieren]],"")</f>
        <v/>
      </c>
      <c r="GC164" s="160" t="str">
        <f>IF(Tbl.Kosten[[#This Row],[Pnr.]]=GC$7,Tbl.Kosten[[#This Row],[Te financieren]],"")</f>
        <v/>
      </c>
      <c r="GD164" s="160" t="str">
        <f>IF(Tbl.Kosten[[#This Row],[Pnr.]]=GD$7,Tbl.Kosten[[#This Row],[Te financieren]],"")</f>
        <v/>
      </c>
      <c r="GE164" s="160" t="str">
        <f>IF(Tbl.Kosten[[#This Row],[Pnr.]]=GE$7,Tbl.Kosten[[#This Row],[Te financieren]],"")</f>
        <v/>
      </c>
      <c r="GF164" s="160" t="str">
        <f>IF(Tbl.Kosten[[#This Row],[Pnr.]]=GF$7,Tbl.Kosten[[#This Row],[Te financieren]],"")</f>
        <v/>
      </c>
      <c r="GG164" s="160" t="str">
        <f>IF(Tbl.Kosten[[#This Row],[Pnr.]]=GG$7,Tbl.Kosten[[#This Row],[Te financieren]],"")</f>
        <v/>
      </c>
      <c r="GH164" s="160" t="str">
        <f>IF(Tbl.Kosten[[#This Row],[Pnr.]]=GH$7,Tbl.Kosten[[#This Row],[Te financieren]],"")</f>
        <v/>
      </c>
      <c r="GI164" s="160" t="str">
        <f>IF(Tbl.Kosten[[#This Row],[Pnr.]]=GI$7,Tbl.Kosten[[#This Row],[Te financieren]],"")</f>
        <v/>
      </c>
      <c r="GJ164" s="160" t="str">
        <f>IF(Tbl.Kosten[[#This Row],[Pnr.]]=GJ$7,Tbl.Kosten[[#This Row],[Te financieren]],"")</f>
        <v/>
      </c>
      <c r="GK164" s="160" t="str">
        <f>IF(Tbl.Kosten[[#This Row],[Pnr.]]=GK$7,Tbl.Kosten[[#This Row],[Te financieren]],"")</f>
        <v/>
      </c>
      <c r="GL164" s="160" t="str">
        <f>IF(Tbl.Kosten[[#This Row],[Pnr.]]=GL$7,Tbl.Kosten[[#This Row],[Te financieren]],"")</f>
        <v/>
      </c>
      <c r="GM164" s="160" t="str">
        <f>IF(Tbl.Kosten[[#This Row],[Pnr.]]=GM$7,Tbl.Kosten[[#This Row],[Te financieren]],"")</f>
        <v/>
      </c>
      <c r="GN164" s="160" t="str">
        <f>IF(Tbl.Kosten[[#This Row],[Pnr.]]=GN$7,Tbl.Kosten[[#This Row],[Te financieren]],"")</f>
        <v/>
      </c>
      <c r="GO164" s="160" t="str">
        <f>IF(Tbl.Kosten[[#This Row],[Pnr.]]=GO$7,Tbl.Kosten[[#This Row],[Te financieren]],"")</f>
        <v/>
      </c>
      <c r="GP164" s="160" t="str">
        <f>IF(Tbl.Kosten[[#This Row],[Pnr.]]=GP$7,Tbl.Kosten[[#This Row],[Te financieren]],"")</f>
        <v/>
      </c>
      <c r="GQ164" s="160" t="str">
        <f>IF(Tbl.Kosten[[#This Row],[Pnr.]]=GQ$7,Tbl.Kosten[[#This Row],[Te financieren]],"")</f>
        <v/>
      </c>
      <c r="GR164" s="160" t="str">
        <f>IF(Tbl.Kosten[[#This Row],[Pnr.]]=GR$7,Tbl.Kosten[[#This Row],[Te financieren]],"")</f>
        <v/>
      </c>
      <c r="GS164" s="160" t="str">
        <f>IF(Tbl.Kosten[[#This Row],[Pnr.]]=GS$7,Tbl.Kosten[[#This Row],[Te financieren]],"")</f>
        <v/>
      </c>
      <c r="GT164" s="160" t="str">
        <f>IF(Tbl.Kosten[[#This Row],[Pnr.]]=GT$7,Tbl.Kosten[[#This Row],[Te financieren]],"")</f>
        <v/>
      </c>
      <c r="GU164" s="160" t="str">
        <f>IF(Tbl.Kosten[[#This Row],[Pnr.]]=GU$7,Tbl.Kosten[[#This Row],[Te financieren]],"")</f>
        <v/>
      </c>
      <c r="GV164" s="160" t="str">
        <f>IF(Tbl.Kosten[[#This Row],[Pnr.]]=GV$7,Tbl.Kosten[[#This Row],[Te financieren]],"")</f>
        <v/>
      </c>
      <c r="GW164" s="160" t="str">
        <f>IF(Tbl.Kosten[[#This Row],[Pnr.]]=GW$7,Tbl.Kosten[[#This Row],[Te financieren]],"")</f>
        <v/>
      </c>
      <c r="GX164" s="160" t="str">
        <f>IF(Tbl.Kosten[[#This Row],[Pnr.]]=GX$7,Tbl.Kosten[[#This Row],[Te financieren]],"")</f>
        <v/>
      </c>
      <c r="GY164" s="160" t="str">
        <f>IF(Tbl.Kosten[[#This Row],[Pnr.]]=GY$7,Tbl.Kosten[[#This Row],[Te financieren]],"")</f>
        <v/>
      </c>
      <c r="GZ164" s="160" t="str">
        <f>IF(Tbl.Kosten[[#This Row],[Pnr.]]=GZ$7,Tbl.Kosten[[#This Row],[Te financieren]],"")</f>
        <v/>
      </c>
      <c r="HA164" s="160" t="str">
        <f>IF(Tbl.Kosten[[#This Row],[Pnr.]]=HA$7,Tbl.Kosten[[#This Row],[Te financieren]],"")</f>
        <v/>
      </c>
      <c r="HB164" s="160" t="str">
        <f>IF(Tbl.Kosten[[#This Row],[Pnr.]]=HB$7,Tbl.Kosten[[#This Row],[Te financieren]],"")</f>
        <v/>
      </c>
      <c r="HC164" s="160" t="str">
        <f>IF(Tbl.Kosten[[#This Row],[Pnr.]]=HC$7,Tbl.Kosten[[#This Row],[Te financieren]],"")</f>
        <v/>
      </c>
      <c r="HD164" s="160" t="str">
        <f>IF(Tbl.Kosten[[#This Row],[Pnr.]]=HD$7,Tbl.Kosten[[#This Row],[Te financieren]],"")</f>
        <v/>
      </c>
      <c r="HE164" s="160" t="str">
        <f>IF(Tbl.Kosten[[#This Row],[Pnr.]]=HE$7,Tbl.Kosten[[#This Row],[Te financieren]],"")</f>
        <v/>
      </c>
      <c r="HF164" s="160" t="str">
        <f>IF(Tbl.Kosten[[#This Row],[Pnr.]]=HF$7,Tbl.Kosten[[#This Row],[Te financieren]],"")</f>
        <v/>
      </c>
      <c r="HG164" s="160" t="str">
        <f>IF(Tbl.Kosten[[#This Row],[Pnr.]]=HG$7,Tbl.Kosten[[#This Row],[Te financieren]],"")</f>
        <v/>
      </c>
      <c r="HH164" s="160" t="str">
        <f>IF(Tbl.Kosten[[#This Row],[Pnr.]]=HH$7,Tbl.Kosten[[#This Row],[Te financieren]],"")</f>
        <v/>
      </c>
      <c r="HI164" s="160" t="str">
        <f>IF(Tbl.Kosten[[#This Row],[Pnr.]]=HI$7,Tbl.Kosten[[#This Row],[Te financieren]],"")</f>
        <v/>
      </c>
      <c r="HJ164" s="160" t="str">
        <f>IF(Tbl.Kosten[[#This Row],[Pnr.]]=HJ$7,Tbl.Kosten[[#This Row],[Te financieren]],"")</f>
        <v/>
      </c>
      <c r="HK164" s="160" t="str">
        <f>IF(Tbl.Kosten[[#This Row],[Pnr.]]=HK$7,Tbl.Kosten[[#This Row],[Te financieren]],"")</f>
        <v/>
      </c>
      <c r="HL164" s="160" t="str">
        <f>IF(Tbl.Kosten[[#This Row],[Pnr.]]=HL$7,Tbl.Kosten[[#This Row],[Te financieren]],"")</f>
        <v/>
      </c>
      <c r="HM164" s="160" t="str">
        <f>IF(Tbl.Kosten[[#This Row],[Pnr.]]=HM$7,Tbl.Kosten[[#This Row],[Te financieren]],"")</f>
        <v/>
      </c>
      <c r="HN164" s="160" t="str">
        <f>IF(Tbl.Kosten[[#This Row],[Pnr.]]=HN$7,Tbl.Kosten[[#This Row],[Te financieren]],"")</f>
        <v/>
      </c>
      <c r="HO164" s="160" t="str">
        <f>IF(Tbl.Kosten[[#This Row],[Pnr.]]=HO$7,Tbl.Kosten[[#This Row],[Te financieren]],"")</f>
        <v/>
      </c>
      <c r="HP164" s="160" t="str">
        <f>IF(Tbl.Kosten[[#This Row],[Pnr.]]=HP$7,Tbl.Kosten[[#This Row],[Te financieren]],"")</f>
        <v/>
      </c>
      <c r="HQ164" s="160" t="str">
        <f>IF(Tbl.Kosten[[#This Row],[Pnr.]]=HQ$7,Tbl.Kosten[[#This Row],[Te financieren]],"")</f>
        <v/>
      </c>
      <c r="HR164" s="160" t="str">
        <f>IF(Tbl.Kosten[[#This Row],[Pnr.]]=HR$7,Tbl.Kosten[[#This Row],[Te financieren]],"")</f>
        <v/>
      </c>
      <c r="HS164" s="160" t="str">
        <f>IF(Tbl.Kosten[[#This Row],[Pnr.]]=HS$7,Tbl.Kosten[[#This Row],[Te financieren]],"")</f>
        <v/>
      </c>
      <c r="HT164" s="160" t="str">
        <f>IF(Tbl.Kosten[[#This Row],[Pnr.]]=HT$7,Tbl.Kosten[[#This Row],[Te financieren]],"")</f>
        <v/>
      </c>
      <c r="HU164" s="160" t="str">
        <f>IF(Tbl.Kosten[[#This Row],[Pnr.]]=HU$7,Tbl.Kosten[[#This Row],[Te financieren]],"")</f>
        <v/>
      </c>
      <c r="HV164" s="160" t="str">
        <f>IF(Tbl.Kosten[[#This Row],[Pnr.]]=HV$7,Tbl.Kosten[[#This Row],[Te financieren]],"")</f>
        <v/>
      </c>
      <c r="HW164" s="160" t="str">
        <f>IF(Tbl.Kosten[[#This Row],[Pnr.]]=HW$7,Tbl.Kosten[[#This Row],[Te financieren]],"")</f>
        <v/>
      </c>
    </row>
    <row r="165" spans="2:231" x14ac:dyDescent="0.3">
      <c r="B165" s="144"/>
      <c r="C165" s="147"/>
      <c r="D165" s="146"/>
      <c r="E165" s="147"/>
      <c r="F165" s="145"/>
      <c r="G165" s="11" t="str">
        <f>IF(Tbl.Kosten[[#This Row],[Medewerker e/o 
functie]]&lt;&gt;"",_xlfn.XLOOKUP(Tbl.Kosten[[#This Row],[Medewerker e/o 
functie]],Tbl.Uurtarief[Medewerker en/of functie],Tbl.Uurtarief[Uurtarief],"",0,1),"")</f>
        <v/>
      </c>
      <c r="H165" s="121">
        <f>IFERROR(Tbl.Kosten[[#This Row],[Uren]]*Tbl.Kosten[[#This Row],[Uurtarief]],0)</f>
        <v>0</v>
      </c>
      <c r="I165" s="119" t="str">
        <f>IF(Tbl.Kosten[[#This Row],[Subtotaal uren]]&lt;&gt;0,_xlfn.XLOOKUP(Tbl.Kosten[[#This Row],[Medewerker e/o 
functie]],Tbl.Uurtarief[Medewerker en/of functie],Tbl.Uurtarief[Kostensoort arbeid],"",0,1),"")</f>
        <v/>
      </c>
      <c r="J165" s="147"/>
      <c r="K165" s="145"/>
      <c r="L165" s="149" t="str">
        <f>IF(Tbl.Kosten[[#This Row],[Activum]]&lt;&gt;"",_xlfn.XLOOKUP(Tbl.Kosten[[#This Row],[Activum]],Tbl.Afschrijvingskosten[Activum],Tbl.Afschrijvingskosten[Tarief per afschrijvings-eenheid],"",0,1),"")</f>
        <v/>
      </c>
      <c r="M165" s="122">
        <f>IFERROR(Tbl.Kosten[[#This Row],[Een-
heden]]*Tbl.Kosten[[#This Row],[Afschrijvings-
tarief]],0)</f>
        <v>0</v>
      </c>
      <c r="N165" s="122" t="str">
        <f>IF(Tbl.Kosten[[#This Row],[Subtotaal afschrijving]]&lt;&gt;0,Lijsten!A163,"")</f>
        <v/>
      </c>
      <c r="O165" s="150"/>
      <c r="P165" s="145"/>
      <c r="Q165" s="148"/>
      <c r="R165" s="122">
        <f>IFERROR(Tbl.Kosten[[#This Row],[Aantal]]*Tbl.Kosten[[#This Row],[Tarief]],0)</f>
        <v>0</v>
      </c>
      <c r="S165" s="8">
        <f>IFERROR(Tbl.Kosten[[#This Row],[Subtotaal overige kosten]]+Tbl.Kosten[[#This Row],[Subtotaal uren]]+Tbl.Kosten[[#This Row],[Subtotaal afschrijving]],0)</f>
        <v>0</v>
      </c>
      <c r="T165" s="8">
        <f>IFERROR(Tbl.Kosten[[#This Row],[Totaal kosten]]*Tbl.Kosten[[#This Row],[Subsidie%]],0)</f>
        <v>0</v>
      </c>
      <c r="U165" s="4" t="str" cm="1">
        <f t="array" ref="U165">IFERROR(_xlfn.IFS(Tbl.Kosten[[#This Row],[Subtotaal uren]]&lt;&gt;0,Tbl.Kosten[[#This Row],[Kostensoort arbeid]],Tbl.Kosten[[#This Row],[Subtotaal afschrijving]]&lt;&gt;0,Tbl.Kosten[[#This Row],[Kostensoort afschrijving]],Tbl.Kosten[[#This Row],[Subtotaal overige kosten]]&lt;&gt;0,Tbl.Kosten[[#This Row],[Kostensoort overig]]),"")</f>
        <v/>
      </c>
      <c r="V165" s="4" t="str">
        <f>IFERROR(_xlfn.XLOOKUP(Tbl.Kosten[[#This Row],[Activiteitencode]],Tbl.Activiteiten[Activiteitcode],Tbl.Activiteiten[Werkpakketcode],"",0,1),"")</f>
        <v/>
      </c>
      <c r="W165" s="4" t="str">
        <f>IFERROR(_xlfn.XLOOKUP(Tbl.Kosten[[#This Row],[Werkpakketcode]],Tbl.Werkpakketten[Werkpakketcode],Tbl.Werkpakketten[Subsidiabele activiteit],"",0,1),"")</f>
        <v/>
      </c>
      <c r="X165" s="12">
        <f>IFERROR(_xlfn.XLOOKUP(Tbl.Kosten[[#This Row],[Sanr.]],Tbl.Subsidiehoogte[SAnr.],Tbl.Subsidiehoogte[Sub. Percentage],0,0,1),0)</f>
        <v>0</v>
      </c>
      <c r="Y165" s="154" t="str">
        <f>IFERROR(_xlfn.XLOOKUP(Tbl.Kosten[[#This Row],[Partnercode]],Tbl.Projectpartners[Partnercode],Tbl.Projectpartners[PNr.],"",0,1),"")</f>
        <v>P1</v>
      </c>
      <c r="Z165" s="158">
        <f>IF(Tbl.Kosten[[#This Row],[Pnr.]]=Z$7,Tbl.Kosten[[#This Row],[Totaal kosten]],"")</f>
        <v>0</v>
      </c>
      <c r="AA165" s="158" t="str">
        <f>IF(Tbl.Kosten[[#This Row],[Pnr.]]=AA$7,Tbl.Kosten[[#This Row],[Totaal kosten]],"")</f>
        <v/>
      </c>
      <c r="AB165" s="158" t="str">
        <f>IF(Tbl.Kosten[[#This Row],[Pnr.]]=AB$7,Tbl.Kosten[[#This Row],[Totaal kosten]],"")</f>
        <v/>
      </c>
      <c r="AC165" s="158" t="str">
        <f>IF(Tbl.Kosten[[#This Row],[Pnr.]]=AC$7,Tbl.Kosten[[#This Row],[Totaal kosten]],"")</f>
        <v/>
      </c>
      <c r="AD165" s="158" t="str">
        <f>IF(Tbl.Kosten[[#This Row],[Pnr.]]=AD$7,Tbl.Kosten[[#This Row],[Totaal kosten]],"")</f>
        <v/>
      </c>
      <c r="AE165" s="158" t="str">
        <f>IF(Tbl.Kosten[[#This Row],[Pnr.]]=AE$7,Tbl.Kosten[[#This Row],[Totaal kosten]],"")</f>
        <v/>
      </c>
      <c r="AF165" s="158" t="str">
        <f>IF(Tbl.Kosten[[#This Row],[Pnr.]]=AF$7,Tbl.Kosten[[#This Row],[Totaal kosten]],"")</f>
        <v/>
      </c>
      <c r="AG165" s="158" t="str">
        <f>IF(Tbl.Kosten[[#This Row],[Pnr.]]=AG$7,Tbl.Kosten[[#This Row],[Totaal kosten]],"")</f>
        <v/>
      </c>
      <c r="AH165" s="158" t="str">
        <f>IF(Tbl.Kosten[[#This Row],[Pnr.]]=AH$7,Tbl.Kosten[[#This Row],[Totaal kosten]],"")</f>
        <v/>
      </c>
      <c r="AI165" s="158" t="str">
        <f>IF(Tbl.Kosten[[#This Row],[Pnr.]]=AI$7,Tbl.Kosten[[#This Row],[Totaal kosten]],"")</f>
        <v/>
      </c>
      <c r="AJ165" s="158" t="str">
        <f>IF(Tbl.Kosten[[#This Row],[Pnr.]]=AJ$7,Tbl.Kosten[[#This Row],[Totaal kosten]],"")</f>
        <v/>
      </c>
      <c r="AK165" s="158" t="str">
        <f>IF(Tbl.Kosten[[#This Row],[Pnr.]]=AK$7,Tbl.Kosten[[#This Row],[Totaal kosten]],"")</f>
        <v/>
      </c>
      <c r="AL165" s="158" t="str">
        <f>IF(Tbl.Kosten[[#This Row],[Pnr.]]=AL$7,Tbl.Kosten[[#This Row],[Totaal kosten]],"")</f>
        <v/>
      </c>
      <c r="AM165" s="158" t="str">
        <f>IF(Tbl.Kosten[[#This Row],[Pnr.]]=AM$7,Tbl.Kosten[[#This Row],[Totaal kosten]],"")</f>
        <v/>
      </c>
      <c r="AN165" s="158" t="str">
        <f>IF(Tbl.Kosten[[#This Row],[Pnr.]]=AN$7,Tbl.Kosten[[#This Row],[Totaal kosten]],"")</f>
        <v/>
      </c>
      <c r="AO165" s="158" t="str">
        <f>IF(Tbl.Kosten[[#This Row],[Pnr.]]=AO$7,Tbl.Kosten[[#This Row],[Totaal kosten]],"")</f>
        <v/>
      </c>
      <c r="AP165" s="158" t="str">
        <f>IF(Tbl.Kosten[[#This Row],[Pnr.]]=AP$7,Tbl.Kosten[[#This Row],[Totaal kosten]],"")</f>
        <v/>
      </c>
      <c r="AQ165" s="158" t="str">
        <f>IF(Tbl.Kosten[[#This Row],[Pnr.]]=AQ$7,Tbl.Kosten[[#This Row],[Totaal kosten]],"")</f>
        <v/>
      </c>
      <c r="AR165" s="158" t="str">
        <f>IF(Tbl.Kosten[[#This Row],[Pnr.]]=AR$7,Tbl.Kosten[[#This Row],[Totaal kosten]],"")</f>
        <v/>
      </c>
      <c r="AS165" s="158" t="str">
        <f>IF(Tbl.Kosten[[#This Row],[Pnr.]]=AS$7,Tbl.Kosten[[#This Row],[Totaal kosten]],"")</f>
        <v/>
      </c>
      <c r="AT165" s="158" t="str">
        <f>IF(Tbl.Kosten[[#This Row],[Pnr.]]=AT$7,Tbl.Kosten[[#This Row],[Totaal kosten]],"")</f>
        <v/>
      </c>
      <c r="AU165" s="158" t="str">
        <f>IF(Tbl.Kosten[[#This Row],[Pnr.]]=AU$7,Tbl.Kosten[[#This Row],[Totaal kosten]],"")</f>
        <v/>
      </c>
      <c r="AV165" s="158" t="str">
        <f>IF(Tbl.Kosten[[#This Row],[Pnr.]]=AV$7,Tbl.Kosten[[#This Row],[Totaal kosten]],"")</f>
        <v/>
      </c>
      <c r="AW165" s="158" t="str">
        <f>IF(Tbl.Kosten[[#This Row],[Pnr.]]=AW$7,Tbl.Kosten[[#This Row],[Totaal kosten]],"")</f>
        <v/>
      </c>
      <c r="AX165" s="158" t="str">
        <f>IF(Tbl.Kosten[[#This Row],[Pnr.]]=AX$7,Tbl.Kosten[[#This Row],[Totaal kosten]],"")</f>
        <v/>
      </c>
      <c r="AY165" s="158" t="str">
        <f>IF(Tbl.Kosten[[#This Row],[Pnr.]]=AY$7,Tbl.Kosten[[#This Row],[Totaal kosten]],"")</f>
        <v/>
      </c>
      <c r="AZ165" s="158" t="str">
        <f>IF(Tbl.Kosten[[#This Row],[Pnr.]]=AZ$7,Tbl.Kosten[[#This Row],[Totaal kosten]],"")</f>
        <v/>
      </c>
      <c r="BA165" s="158" t="str">
        <f>IF(Tbl.Kosten[[#This Row],[Pnr.]]=BA$7,Tbl.Kosten[[#This Row],[Totaal kosten]],"")</f>
        <v/>
      </c>
      <c r="BB165" s="158" t="str">
        <f>IF(Tbl.Kosten[[#This Row],[Pnr.]]=BB$7,Tbl.Kosten[[#This Row],[Totaal kosten]],"")</f>
        <v/>
      </c>
      <c r="BC165" s="158" t="str">
        <f>IF(Tbl.Kosten[[#This Row],[Pnr.]]=BC$7,Tbl.Kosten[[#This Row],[Totaal kosten]],"")</f>
        <v/>
      </c>
      <c r="BD165" s="158" t="str">
        <f>IF(Tbl.Kosten[[#This Row],[Pnr.]]=BD$7,Tbl.Kosten[[#This Row],[Totaal kosten]],"")</f>
        <v/>
      </c>
      <c r="BE165" s="158" t="str">
        <f>IF(Tbl.Kosten[[#This Row],[Pnr.]]=BE$7,Tbl.Kosten[[#This Row],[Totaal kosten]],"")</f>
        <v/>
      </c>
      <c r="BF165" s="158" t="str">
        <f>IF(Tbl.Kosten[[#This Row],[Pnr.]]=BF$7,Tbl.Kosten[[#This Row],[Totaal kosten]],"")</f>
        <v/>
      </c>
      <c r="BG165" s="158" t="str">
        <f>IF(Tbl.Kosten[[#This Row],[Pnr.]]=BG$7,Tbl.Kosten[[#This Row],[Totaal kosten]],"")</f>
        <v/>
      </c>
      <c r="BH165" s="158" t="str">
        <f>IF(Tbl.Kosten[[#This Row],[Pnr.]]=BH$7,Tbl.Kosten[[#This Row],[Totaal kosten]],"")</f>
        <v/>
      </c>
      <c r="BI165" s="158" t="str">
        <f>IF(Tbl.Kosten[[#This Row],[Pnr.]]=BI$7,Tbl.Kosten[[#This Row],[Totaal kosten]],"")</f>
        <v/>
      </c>
      <c r="BJ165" s="158" t="str">
        <f>IF(Tbl.Kosten[[#This Row],[Pnr.]]=BJ$7,Tbl.Kosten[[#This Row],[Totaal kosten]],"")</f>
        <v/>
      </c>
      <c r="BK165" s="158" t="str">
        <f>IF(Tbl.Kosten[[#This Row],[Pnr.]]=BK$7,Tbl.Kosten[[#This Row],[Totaal kosten]],"")</f>
        <v/>
      </c>
      <c r="BL165" s="158" t="str">
        <f>IF(Tbl.Kosten[[#This Row],[Pnr.]]=BL$7,Tbl.Kosten[[#This Row],[Totaal kosten]],"")</f>
        <v/>
      </c>
      <c r="BM165" s="158" t="str">
        <f>IF(Tbl.Kosten[[#This Row],[Pnr.]]=BM$7,Tbl.Kosten[[#This Row],[Totaal kosten]],"")</f>
        <v/>
      </c>
      <c r="BN165" s="158" t="str">
        <f>IF(Tbl.Kosten[[#This Row],[Pnr.]]=BN$7,Tbl.Kosten[[#This Row],[Totaal kosten]],"")</f>
        <v/>
      </c>
      <c r="BO165" s="158" t="str">
        <f>IF(Tbl.Kosten[[#This Row],[Pnr.]]=BO$7,Tbl.Kosten[[#This Row],[Totaal kosten]],"")</f>
        <v/>
      </c>
      <c r="BP165" s="158" t="str">
        <f>IF(Tbl.Kosten[[#This Row],[Pnr.]]=BP$7,Tbl.Kosten[[#This Row],[Totaal kosten]],"")</f>
        <v/>
      </c>
      <c r="BQ165" s="158" t="str">
        <f>IF(Tbl.Kosten[[#This Row],[Pnr.]]=BQ$7,Tbl.Kosten[[#This Row],[Totaal kosten]],"")</f>
        <v/>
      </c>
      <c r="BR165" s="158" t="str">
        <f>IF(Tbl.Kosten[[#This Row],[Pnr.]]=BR$7,Tbl.Kosten[[#This Row],[Totaal kosten]],"")</f>
        <v/>
      </c>
      <c r="BS165" s="158" t="str">
        <f>IF(Tbl.Kosten[[#This Row],[Pnr.]]=BS$7,Tbl.Kosten[[#This Row],[Totaal kosten]],"")</f>
        <v/>
      </c>
      <c r="BT165" s="158" t="str">
        <f>IF(Tbl.Kosten[[#This Row],[Pnr.]]=BT$7,Tbl.Kosten[[#This Row],[Totaal kosten]],"")</f>
        <v/>
      </c>
      <c r="BU165" s="158" t="str">
        <f>IF(Tbl.Kosten[[#This Row],[Pnr.]]=BU$7,Tbl.Kosten[[#This Row],[Totaal kosten]],"")</f>
        <v/>
      </c>
      <c r="BV165" s="158" t="str">
        <f>IF(Tbl.Kosten[[#This Row],[Pnr.]]=BV$7,Tbl.Kosten[[#This Row],[Totaal kosten]],"")</f>
        <v/>
      </c>
      <c r="BW165" s="158" t="str">
        <f>IF(Tbl.Kosten[[#This Row],[Pnr.]]=BW$7,Tbl.Kosten[[#This Row],[Totaal kosten]],"")</f>
        <v/>
      </c>
      <c r="BX165" s="158" t="str">
        <f>IFERROR(_xlfn.XLOOKUP(Tbl.Kosten[[#This Row],[Werkpakketcode]],Tbl.Werkpakketten[Werkpakketcode],Tbl.Werkpakketten[WPnr.],"",0,1),"")</f>
        <v/>
      </c>
      <c r="BY165" s="158" t="str">
        <f>IF(Tbl.Kosten[[#This Row],[WPnr.]]=BY$7,Tbl.Kosten[[#This Row],[Totaal kosten]],"")</f>
        <v/>
      </c>
      <c r="BZ165" s="158" t="str">
        <f>IF(Tbl.Kosten[[#This Row],[WPnr.]]=BZ$7,Tbl.Kosten[[#This Row],[Totaal kosten]],"")</f>
        <v/>
      </c>
      <c r="CA165" s="158" t="str">
        <f>IF(Tbl.Kosten[[#This Row],[WPnr.]]=CA$7,Tbl.Kosten[[#This Row],[Totaal kosten]],"")</f>
        <v/>
      </c>
      <c r="CB165" s="158" t="str">
        <f>IF(Tbl.Kosten[[#This Row],[WPnr.]]=CB$7,Tbl.Kosten[[#This Row],[Totaal kosten]],"")</f>
        <v/>
      </c>
      <c r="CC165" s="158" t="str">
        <f>IF(Tbl.Kosten[[#This Row],[WPnr.]]=CC$7,Tbl.Kosten[[#This Row],[Totaal kosten]],"")</f>
        <v/>
      </c>
      <c r="CD165" s="158" t="str">
        <f>IF(Tbl.Kosten[[#This Row],[WPnr.]]=CD$7,Tbl.Kosten[[#This Row],[Totaal kosten]],"")</f>
        <v/>
      </c>
      <c r="CE165" s="158" t="str">
        <f>IF(Tbl.Kosten[[#This Row],[WPnr.]]=CE$7,Tbl.Kosten[[#This Row],[Totaal kosten]],"")</f>
        <v/>
      </c>
      <c r="CF165" s="158" t="str">
        <f>IF(Tbl.Kosten[[#This Row],[WPnr.]]=CF$7,Tbl.Kosten[[#This Row],[Totaal kosten]],"")</f>
        <v/>
      </c>
      <c r="CG165" s="158" t="str">
        <f>IF(Tbl.Kosten[[#This Row],[WPnr.]]=CG$7,Tbl.Kosten[[#This Row],[Totaal kosten]],"")</f>
        <v/>
      </c>
      <c r="CH165" s="158" t="str">
        <f>IF(Tbl.Kosten[[#This Row],[WPnr.]]=CH$7,Tbl.Kosten[[#This Row],[Totaal kosten]],"")</f>
        <v/>
      </c>
      <c r="CI165" s="158" t="str">
        <f>IF(Tbl.Kosten[[#This Row],[WPnr.]]=CI$7,Tbl.Kosten[[#This Row],[Totaal kosten]],"")</f>
        <v/>
      </c>
      <c r="CJ165" s="158" t="str">
        <f>IF(Tbl.Kosten[[#This Row],[WPnr.]]=CJ$7,Tbl.Kosten[[#This Row],[Totaal kosten]],"")</f>
        <v/>
      </c>
      <c r="CK165" s="158" t="str">
        <f>IF(Tbl.Kosten[[#This Row],[WPnr.]]=CK$7,Tbl.Kosten[[#This Row],[Totaal kosten]],"")</f>
        <v/>
      </c>
      <c r="CL165" s="158" t="str">
        <f>IF(Tbl.Kosten[[#This Row],[WPnr.]]=CL$7,Tbl.Kosten[[#This Row],[Totaal kosten]],"")</f>
        <v/>
      </c>
      <c r="CM165" s="158" t="str">
        <f>IF(Tbl.Kosten[[#This Row],[WPnr.]]=CM$7,Tbl.Kosten[[#This Row],[Totaal kosten]],"")</f>
        <v/>
      </c>
      <c r="CN165" s="158" t="str">
        <f>IF(Tbl.Kosten[[#This Row],[WPnr.]]=CN$7,Tbl.Kosten[[#This Row],[Totaal kosten]],"")</f>
        <v/>
      </c>
      <c r="CO165" s="158" t="str">
        <f>IF(Tbl.Kosten[[#This Row],[WPnr.]]=CO$7,Tbl.Kosten[[#This Row],[Totaal kosten]],"")</f>
        <v/>
      </c>
      <c r="CP165" s="158" t="str">
        <f>IF(Tbl.Kosten[[#This Row],[WPnr.]]=CP$7,Tbl.Kosten[[#This Row],[Totaal kosten]],"")</f>
        <v/>
      </c>
      <c r="CQ165" s="158" t="str">
        <f>IF(Tbl.Kosten[[#This Row],[WPnr.]]=CQ$7,Tbl.Kosten[[#This Row],[Totaal kosten]],"")</f>
        <v/>
      </c>
      <c r="CR165" s="158" t="str">
        <f>IF(Tbl.Kosten[[#This Row],[WPnr.]]=CR$7,Tbl.Kosten[[#This Row],[Totaal kosten]],"")</f>
        <v/>
      </c>
      <c r="CS165" s="158" t="str">
        <f>IF(Tbl.Kosten[[#This Row],[WPnr.]]=CS$7,Tbl.Kosten[[#This Row],[Totaal kosten]],"")</f>
        <v/>
      </c>
      <c r="CT165" s="158" t="str">
        <f>IF(Tbl.Kosten[[#This Row],[WPnr.]]=CT$7,Tbl.Kosten[[#This Row],[Totaal kosten]],"")</f>
        <v/>
      </c>
      <c r="CU165" s="158" t="str">
        <f>IF(Tbl.Kosten[[#This Row],[WPnr.]]=CU$7,Tbl.Kosten[[#This Row],[Totaal kosten]],"")</f>
        <v/>
      </c>
      <c r="CV165" s="158" t="str">
        <f>IF(Tbl.Kosten[[#This Row],[WPnr.]]=CV$7,Tbl.Kosten[[#This Row],[Totaal kosten]],"")</f>
        <v/>
      </c>
      <c r="CW165" s="158" t="str">
        <f>IF(Tbl.Kosten[[#This Row],[WPnr.]]=CW$7,Tbl.Kosten[[#This Row],[Totaal kosten]],"")</f>
        <v/>
      </c>
      <c r="CX165" s="158" t="str">
        <f>IF(Tbl.Kosten[[#This Row],[WPnr.]]=CX$7,Tbl.Kosten[[#This Row],[Totaal kosten]],"")</f>
        <v/>
      </c>
      <c r="CY165" s="158" t="str">
        <f>IF(Tbl.Kosten[[#This Row],[WPnr.]]=CY$7,Tbl.Kosten[[#This Row],[Totaal kosten]],"")</f>
        <v/>
      </c>
      <c r="CZ165" s="158" t="str">
        <f>IF(Tbl.Kosten[[#This Row],[WPnr.]]=CZ$7,Tbl.Kosten[[#This Row],[Totaal kosten]],"")</f>
        <v/>
      </c>
      <c r="DA165" s="158" t="str">
        <f>IF(Tbl.Kosten[[#This Row],[WPnr.]]=DA$7,Tbl.Kosten[[#This Row],[Totaal kosten]],"")</f>
        <v/>
      </c>
      <c r="DB165" s="158" t="str">
        <f>IF(Tbl.Kosten[[#This Row],[WPnr.]]=DB$7,Tbl.Kosten[[#This Row],[Totaal kosten]],"")</f>
        <v/>
      </c>
      <c r="DC165" s="158" t="str">
        <f>IF(Tbl.Kosten[[#This Row],[WPnr.]]=DC$7,Tbl.Kosten[[#This Row],[Totaal kosten]],"")</f>
        <v/>
      </c>
      <c r="DD165" s="158" t="str">
        <f>IF(Tbl.Kosten[[#This Row],[WPnr.]]=DD$7,Tbl.Kosten[[#This Row],[Totaal kosten]],"")</f>
        <v/>
      </c>
      <c r="DE165" s="158" t="str">
        <f>IF(Tbl.Kosten[[#This Row],[WPnr.]]=DE$7,Tbl.Kosten[[#This Row],[Totaal kosten]],"")</f>
        <v/>
      </c>
      <c r="DF165" s="158" t="str">
        <f>IF(Tbl.Kosten[[#This Row],[WPnr.]]=DF$7,Tbl.Kosten[[#This Row],[Totaal kosten]],"")</f>
        <v/>
      </c>
      <c r="DG165" s="158" t="str">
        <f>IF(Tbl.Kosten[[#This Row],[WPnr.]]=DG$7,Tbl.Kosten[[#This Row],[Totaal kosten]],"")</f>
        <v/>
      </c>
      <c r="DH165" s="158" t="str">
        <f>IF(Tbl.Kosten[[#This Row],[WPnr.]]=DH$7,Tbl.Kosten[[#This Row],[Totaal kosten]],"")</f>
        <v/>
      </c>
      <c r="DI165" s="158" t="str">
        <f>IF(Tbl.Kosten[[#This Row],[WPnr.]]=DI$7,Tbl.Kosten[[#This Row],[Totaal kosten]],"")</f>
        <v/>
      </c>
      <c r="DJ165" s="158" t="str">
        <f>IF(Tbl.Kosten[[#This Row],[WPnr.]]=DJ$7,Tbl.Kosten[[#This Row],[Totaal kosten]],"")</f>
        <v/>
      </c>
      <c r="DK165" s="158" t="str">
        <f>IF(Tbl.Kosten[[#This Row],[WPnr.]]=DK$7,Tbl.Kosten[[#This Row],[Totaal kosten]],"")</f>
        <v/>
      </c>
      <c r="DL165" s="158" t="str">
        <f>IF(Tbl.Kosten[[#This Row],[WPnr.]]=DL$7,Tbl.Kosten[[#This Row],[Totaal kosten]],"")</f>
        <v/>
      </c>
      <c r="DM165" s="158" t="str">
        <f>IF(Tbl.Kosten[[#This Row],[WPnr.]]=DM$7,Tbl.Kosten[[#This Row],[Totaal kosten]],"")</f>
        <v/>
      </c>
      <c r="DN165" s="158" t="str">
        <f>IF(Tbl.Kosten[[#This Row],[WPnr.]]=DN$7,Tbl.Kosten[[#This Row],[Totaal kosten]],"")</f>
        <v/>
      </c>
      <c r="DO165" s="158" t="str">
        <f>IF(Tbl.Kosten[[#This Row],[WPnr.]]=DO$7,Tbl.Kosten[[#This Row],[Totaal kosten]],"")</f>
        <v/>
      </c>
      <c r="DP165" s="158" t="str">
        <f>IF(Tbl.Kosten[[#This Row],[WPnr.]]=DP$7,Tbl.Kosten[[#This Row],[Totaal kosten]],"")</f>
        <v/>
      </c>
      <c r="DQ165" s="158" t="str">
        <f>IF(Tbl.Kosten[[#This Row],[WPnr.]]=DQ$7,Tbl.Kosten[[#This Row],[Totaal kosten]],"")</f>
        <v/>
      </c>
      <c r="DR165" s="158" t="str">
        <f>IF(Tbl.Kosten[[#This Row],[WPnr.]]=DR$7,Tbl.Kosten[[#This Row],[Totaal kosten]],"")</f>
        <v/>
      </c>
      <c r="DS165" s="158" t="str">
        <f>IF(Tbl.Kosten[[#This Row],[WPnr.]]=DS$7,Tbl.Kosten[[#This Row],[Totaal kosten]],"")</f>
        <v/>
      </c>
      <c r="DT165" s="158" t="str">
        <f>IF(Tbl.Kosten[[#This Row],[WPnr.]]=DT$7,Tbl.Kosten[[#This Row],[Totaal kosten]],"")</f>
        <v/>
      </c>
      <c r="DU165" s="158" t="str">
        <f>IF(Tbl.Kosten[[#This Row],[WPnr.]]=DU$7,Tbl.Kosten[[#This Row],[Totaal kosten]],"")</f>
        <v/>
      </c>
      <c r="DV165" s="158" t="str">
        <f>IF(Tbl.Kosten[[#This Row],[WPnr.]]=DV$7,Tbl.Kosten[[#This Row],[Totaal kosten]],"")</f>
        <v/>
      </c>
      <c r="DW165" s="160" t="str">
        <f>IFERROR(_xlfn.XLOOKUP(Tbl.Kosten[[#This Row],[Kostensoort]],Tbl.Kostensoorten[Kostensoorten],Tbl.Kostensoorten[KSnr.],"",0,1),"")</f>
        <v/>
      </c>
      <c r="DX165" s="160" t="str">
        <f>IF(Tbl.Kosten[[#This Row],[KSnr.]]=DX$7,Tbl.Kosten[[#This Row],[Totaal kosten]],"")</f>
        <v/>
      </c>
      <c r="DY165" s="160" t="str">
        <f>IF(Tbl.Kosten[[#This Row],[KSnr.]]=DY$7,Tbl.Kosten[[#This Row],[Totaal kosten]],"")</f>
        <v/>
      </c>
      <c r="DZ165" s="160" t="str">
        <f>IF(Tbl.Kosten[[#This Row],[KSnr.]]=DZ$7,Tbl.Kosten[[#This Row],[Totaal kosten]],"")</f>
        <v/>
      </c>
      <c r="EA165" s="160" t="str">
        <f>IF(Tbl.Kosten[[#This Row],[KSnr.]]=EA$7,Tbl.Kosten[[#This Row],[Totaal kosten]],"")</f>
        <v/>
      </c>
      <c r="EB165" s="160" t="str">
        <f>IF(Tbl.Kosten[[#This Row],[KSnr.]]=EB$7,Tbl.Kosten[[#This Row],[Totaal kosten]],"")</f>
        <v/>
      </c>
      <c r="EC165" s="160" t="str">
        <f>IF(Tbl.Kosten[[#This Row],[KSnr.]]=EC$7,Tbl.Kosten[[#This Row],[Totaal kosten]],"")</f>
        <v/>
      </c>
      <c r="ED165" s="160" t="str">
        <f>IF(Tbl.Kosten[[#This Row],[KSnr.]]=ED$7,Tbl.Kosten[[#This Row],[Totaal kosten]],"")</f>
        <v/>
      </c>
      <c r="EE165" s="160" t="str">
        <f>IF(Tbl.Kosten[[#This Row],[KSnr.]]=EE$7,Tbl.Kosten[[#This Row],[Totaal kosten]],"")</f>
        <v/>
      </c>
      <c r="EF165" s="160" t="str">
        <f>IF(Tbl.Kosten[[#This Row],[KSnr.]]=EF$7,Tbl.Kosten[[#This Row],[Totaal kosten]],"")</f>
        <v/>
      </c>
      <c r="EG165" s="160" t="str">
        <f>IF(Tbl.Kosten[[#This Row],[KSnr.]]=EG$7,Tbl.Kosten[[#This Row],[Totaal kosten]],"")</f>
        <v/>
      </c>
      <c r="EH165" s="160" t="str">
        <f>IF(Tbl.Kosten[[#This Row],[KSnr.]]=EH$7,Tbl.Kosten[[#This Row],[Totaal kosten]],"")</f>
        <v/>
      </c>
      <c r="EI165" s="160" t="str">
        <f>IF(Tbl.Kosten[[#This Row],[KSnr.]]=EI$7,Tbl.Kosten[[#This Row],[Totaal kosten]],"")</f>
        <v/>
      </c>
      <c r="EJ165" s="160" t="str">
        <f>IF(Tbl.Kosten[[#This Row],[KSnr.]]=EJ$7,Tbl.Kosten[[#This Row],[Totaal kosten]],"")</f>
        <v/>
      </c>
      <c r="EK165" s="160" t="str">
        <f>IF(Tbl.Kosten[[#This Row],[KSnr.]]=EK$7,Tbl.Kosten[[#This Row],[Totaal kosten]],"")</f>
        <v/>
      </c>
      <c r="EL165" s="160" t="str">
        <f>IF(Tbl.Kosten[[#This Row],[KSnr.]]=EL$7,Tbl.Kosten[[#This Row],[Totaal kosten]],"")</f>
        <v/>
      </c>
      <c r="EM165" s="160" t="str">
        <f>IF(Tbl.Kosten[[#This Row],[KSnr.]]=EM$7,Tbl.Kosten[[#This Row],[Totaal kosten]],"")</f>
        <v/>
      </c>
      <c r="EN165" s="160" t="str">
        <f>IF(Tbl.Kosten[[#This Row],[KSnr.]]=EN$7,Tbl.Kosten[[#This Row],[Totaal kosten]],"")</f>
        <v/>
      </c>
      <c r="EO165" s="160" t="str">
        <f>IF(Tbl.Kosten[[#This Row],[KSnr.]]=EO$7,Tbl.Kosten[[#This Row],[Totaal kosten]],"")</f>
        <v/>
      </c>
      <c r="EP165" s="160" t="str">
        <f>IF(Tbl.Kosten[[#This Row],[KSnr.]]=EP$7,Tbl.Kosten[[#This Row],[Totaal kosten]],"")</f>
        <v/>
      </c>
      <c r="EQ165" s="160" t="str">
        <f>IF(Tbl.Kosten[[#This Row],[KSnr.]]=EQ$7,Tbl.Kosten[[#This Row],[Totaal kosten]],"")</f>
        <v/>
      </c>
      <c r="ER165" s="154" t="str">
        <f>IFERROR(_xlfn.XLOOKUP(Tbl.Kosten[[#This Row],[Subsidieactiviteit]],Tbl.Subsidiehoogte[Subsidieactiviteit],Tbl.Subsidiehoogte[SAnr.],"",0,1),"")</f>
        <v/>
      </c>
      <c r="ES165" s="160" t="str">
        <f>IF(Tbl.Kosten[[#This Row],[Sanr.]]=ES$7,Tbl.Kosten[[#This Row],[Totaal kosten]],"")</f>
        <v/>
      </c>
      <c r="ET165" s="160" t="str">
        <f>IF(Tbl.Kosten[[#This Row],[Sanr.]]=ET$7,Tbl.Kosten[[#This Row],[Totaal kosten]],"")</f>
        <v/>
      </c>
      <c r="EU165" s="160" t="str">
        <f>IF(Tbl.Kosten[[#This Row],[Sanr.]]=EU$7,Tbl.Kosten[[#This Row],[Totaal kosten]],"")</f>
        <v/>
      </c>
      <c r="EV165" s="160" t="str">
        <f>IF(Tbl.Kosten[[#This Row],[Sanr.]]=EV$7,Tbl.Kosten[[#This Row],[Totaal kosten]],"")</f>
        <v/>
      </c>
      <c r="EW165" s="160" t="str">
        <f>IF(Tbl.Kosten[[#This Row],[Sanr.]]=EW$7,Tbl.Kosten[[#This Row],[Totaal kosten]],"")</f>
        <v/>
      </c>
      <c r="EX165" s="160" t="str">
        <f>IF(Tbl.Kosten[[#This Row],[Sanr.]]=EX$7,Tbl.Kosten[[#This Row],[Totaal kosten]],"")</f>
        <v/>
      </c>
      <c r="EY165" s="160" t="str">
        <f>IF(Tbl.Kosten[[#This Row],[Sanr.]]=EY$7,Tbl.Kosten[[#This Row],[Totaal kosten]],"")</f>
        <v/>
      </c>
      <c r="EZ165" s="160" t="str">
        <f>IF(Tbl.Kosten[[#This Row],[Sanr.]]=EZ$7,Tbl.Kosten[[#This Row],[Totaal kosten]],"")</f>
        <v/>
      </c>
      <c r="FA165" s="160" t="str">
        <f>IF(Tbl.Kosten[[#This Row],[Sanr.]]=FA$7,Tbl.Kosten[[#This Row],[Totaal kosten]],"")</f>
        <v/>
      </c>
      <c r="FB165" s="160" t="str">
        <f>IF(Tbl.Kosten[[#This Row],[Sanr.]]=FB$7,Tbl.Kosten[[#This Row],[Totaal kosten]],"")</f>
        <v/>
      </c>
      <c r="FC165" s="160" t="str">
        <f>IF(Tbl.Kosten[[#This Row],[Sanr.]]=FC$7,Tbl.Kosten[[#This Row],[Totaal kosten]],"")</f>
        <v/>
      </c>
      <c r="FD165" s="160" t="str">
        <f>IF(Tbl.Kosten[[#This Row],[Sanr.]]=FD$7,Tbl.Kosten[[#This Row],[Totaal kosten]],"")</f>
        <v/>
      </c>
      <c r="FE165" s="160" t="str">
        <f>IF(Tbl.Kosten[[#This Row],[Sanr.]]=FE$7,Tbl.Kosten[[#This Row],[Totaal kosten]],"")</f>
        <v/>
      </c>
      <c r="FF165" s="160" t="str">
        <f>IF(Tbl.Kosten[[#This Row],[Sanr.]]=FF$7,Tbl.Kosten[[#This Row],[Totaal kosten]],"")</f>
        <v/>
      </c>
      <c r="FG165" s="160" t="str">
        <f>IF(Tbl.Kosten[[#This Row],[Sanr.]]=FG$7,Tbl.Kosten[[#This Row],[Totaal kosten]],"")</f>
        <v/>
      </c>
      <c r="FH165" s="160" t="str">
        <f>IF(Tbl.Kosten[[#This Row],[Sanr.]]=FH$7,Tbl.Kosten[[#This Row],[Totaal kosten]],"")</f>
        <v/>
      </c>
      <c r="FI165" s="160" t="str">
        <f>IF(Tbl.Kosten[[#This Row],[Sanr.]]=FI$7,Tbl.Kosten[[#This Row],[Totaal kosten]],"")</f>
        <v/>
      </c>
      <c r="FJ165" s="160" t="str">
        <f>IF(Tbl.Kosten[[#This Row],[Sanr.]]=FJ$7,Tbl.Kosten[[#This Row],[Totaal kosten]],"")</f>
        <v/>
      </c>
      <c r="FK165" s="160" t="str">
        <f>IF(Tbl.Kosten[[#This Row],[Sanr.]]=FK$7,Tbl.Kosten[[#This Row],[Totaal kosten]],"")</f>
        <v/>
      </c>
      <c r="FL165" s="160" t="str">
        <f>IF(Tbl.Kosten[[#This Row],[Sanr.]]=FL$7,Tbl.Kosten[[#This Row],[Totaal kosten]],"")</f>
        <v/>
      </c>
      <c r="FM165" s="160" t="str">
        <f>IF(Tbl.Kosten[[#This Row],[Sanr.]]=FM$7,Tbl.Kosten[[#This Row],[Totaal kosten]],"")</f>
        <v/>
      </c>
      <c r="FN165" s="160" t="str">
        <f>IF(Tbl.Kosten[[#This Row],[Sanr.]]=FN$7,Tbl.Kosten[[#This Row],[Totaal kosten]],"")</f>
        <v/>
      </c>
      <c r="FO165" s="160" t="str">
        <f>IF(Tbl.Kosten[[#This Row],[Sanr.]]=FO$7,Tbl.Kosten[[#This Row],[Totaal kosten]],"")</f>
        <v/>
      </c>
      <c r="FP165" s="160" t="str">
        <f>IF(Tbl.Kosten[[#This Row],[Sanr.]]=FP$7,Tbl.Kosten[[#This Row],[Totaal kosten]],"")</f>
        <v/>
      </c>
      <c r="FQ165" s="160" t="str">
        <f>IF(Tbl.Kosten[[#This Row],[Sanr.]]=FQ$7,Tbl.Kosten[[#This Row],[Totaal kosten]],"")</f>
        <v/>
      </c>
      <c r="FR165" s="160" t="str">
        <f>IF(Tbl.Kosten[[#This Row],[Sanr.]]=FR$7,Tbl.Kosten[[#This Row],[Totaal kosten]],"")</f>
        <v/>
      </c>
      <c r="FS165" s="160" t="str">
        <f>IF(Tbl.Kosten[[#This Row],[Sanr.]]=FS$7,Tbl.Kosten[[#This Row],[Totaal kosten]],"")</f>
        <v/>
      </c>
      <c r="FT165" s="160" t="str">
        <f>IF(Tbl.Kosten[[#This Row],[Sanr.]]=FT$7,Tbl.Kosten[[#This Row],[Totaal kosten]],"")</f>
        <v/>
      </c>
      <c r="FU165" s="160" t="str">
        <f>IF(Tbl.Kosten[[#This Row],[Sanr.]]=FU$7,Tbl.Kosten[[#This Row],[Totaal kosten]],"")</f>
        <v/>
      </c>
      <c r="FV165" s="160" t="str">
        <f>IF(Tbl.Kosten[[#This Row],[Sanr.]]=FV$7,Tbl.Kosten[[#This Row],[Totaal kosten]],"")</f>
        <v/>
      </c>
      <c r="FW165" s="160" t="str">
        <f>IFERROR(_xlfn.XLOOKUP(Tbl.Kosten[[#This Row],[Activiteitencode]],Tbl.Activiteiten[Activiteitcode],Tbl.Activiteiten[Anr.],"",0,1),"")</f>
        <v/>
      </c>
      <c r="FX165" s="181" t="str">
        <f>_xlfn.CONCAT(Tbl.Kosten[[#This Row],[Pnr.]],Tbl.Kosten[[#This Row],[Sanr.]])</f>
        <v>P1</v>
      </c>
      <c r="FY165" s="160">
        <f>Tbl.Kosten[[#This Row],[Totaal kosten]]-Tbl.Kosten[[#This Row],[Subsidie]]</f>
        <v>0</v>
      </c>
      <c r="FZ165" s="160">
        <f>IF(Tbl.Kosten[[#This Row],[Pnr.]]=FZ$7,Tbl.Kosten[[#This Row],[Te financieren]],"")</f>
        <v>0</v>
      </c>
      <c r="GA165" s="160" t="str">
        <f>IF(Tbl.Kosten[[#This Row],[Pnr.]]=GA$7,Tbl.Kosten[[#This Row],[Te financieren]],"")</f>
        <v/>
      </c>
      <c r="GB165" s="160" t="str">
        <f>IF(Tbl.Kosten[[#This Row],[Pnr.]]=GB$7,Tbl.Kosten[[#This Row],[Te financieren]],"")</f>
        <v/>
      </c>
      <c r="GC165" s="160" t="str">
        <f>IF(Tbl.Kosten[[#This Row],[Pnr.]]=GC$7,Tbl.Kosten[[#This Row],[Te financieren]],"")</f>
        <v/>
      </c>
      <c r="GD165" s="160" t="str">
        <f>IF(Tbl.Kosten[[#This Row],[Pnr.]]=GD$7,Tbl.Kosten[[#This Row],[Te financieren]],"")</f>
        <v/>
      </c>
      <c r="GE165" s="160" t="str">
        <f>IF(Tbl.Kosten[[#This Row],[Pnr.]]=GE$7,Tbl.Kosten[[#This Row],[Te financieren]],"")</f>
        <v/>
      </c>
      <c r="GF165" s="160" t="str">
        <f>IF(Tbl.Kosten[[#This Row],[Pnr.]]=GF$7,Tbl.Kosten[[#This Row],[Te financieren]],"")</f>
        <v/>
      </c>
      <c r="GG165" s="160" t="str">
        <f>IF(Tbl.Kosten[[#This Row],[Pnr.]]=GG$7,Tbl.Kosten[[#This Row],[Te financieren]],"")</f>
        <v/>
      </c>
      <c r="GH165" s="160" t="str">
        <f>IF(Tbl.Kosten[[#This Row],[Pnr.]]=GH$7,Tbl.Kosten[[#This Row],[Te financieren]],"")</f>
        <v/>
      </c>
      <c r="GI165" s="160" t="str">
        <f>IF(Tbl.Kosten[[#This Row],[Pnr.]]=GI$7,Tbl.Kosten[[#This Row],[Te financieren]],"")</f>
        <v/>
      </c>
      <c r="GJ165" s="160" t="str">
        <f>IF(Tbl.Kosten[[#This Row],[Pnr.]]=GJ$7,Tbl.Kosten[[#This Row],[Te financieren]],"")</f>
        <v/>
      </c>
      <c r="GK165" s="160" t="str">
        <f>IF(Tbl.Kosten[[#This Row],[Pnr.]]=GK$7,Tbl.Kosten[[#This Row],[Te financieren]],"")</f>
        <v/>
      </c>
      <c r="GL165" s="160" t="str">
        <f>IF(Tbl.Kosten[[#This Row],[Pnr.]]=GL$7,Tbl.Kosten[[#This Row],[Te financieren]],"")</f>
        <v/>
      </c>
      <c r="GM165" s="160" t="str">
        <f>IF(Tbl.Kosten[[#This Row],[Pnr.]]=GM$7,Tbl.Kosten[[#This Row],[Te financieren]],"")</f>
        <v/>
      </c>
      <c r="GN165" s="160" t="str">
        <f>IF(Tbl.Kosten[[#This Row],[Pnr.]]=GN$7,Tbl.Kosten[[#This Row],[Te financieren]],"")</f>
        <v/>
      </c>
      <c r="GO165" s="160" t="str">
        <f>IF(Tbl.Kosten[[#This Row],[Pnr.]]=GO$7,Tbl.Kosten[[#This Row],[Te financieren]],"")</f>
        <v/>
      </c>
      <c r="GP165" s="160" t="str">
        <f>IF(Tbl.Kosten[[#This Row],[Pnr.]]=GP$7,Tbl.Kosten[[#This Row],[Te financieren]],"")</f>
        <v/>
      </c>
      <c r="GQ165" s="160" t="str">
        <f>IF(Tbl.Kosten[[#This Row],[Pnr.]]=GQ$7,Tbl.Kosten[[#This Row],[Te financieren]],"")</f>
        <v/>
      </c>
      <c r="GR165" s="160" t="str">
        <f>IF(Tbl.Kosten[[#This Row],[Pnr.]]=GR$7,Tbl.Kosten[[#This Row],[Te financieren]],"")</f>
        <v/>
      </c>
      <c r="GS165" s="160" t="str">
        <f>IF(Tbl.Kosten[[#This Row],[Pnr.]]=GS$7,Tbl.Kosten[[#This Row],[Te financieren]],"")</f>
        <v/>
      </c>
      <c r="GT165" s="160" t="str">
        <f>IF(Tbl.Kosten[[#This Row],[Pnr.]]=GT$7,Tbl.Kosten[[#This Row],[Te financieren]],"")</f>
        <v/>
      </c>
      <c r="GU165" s="160" t="str">
        <f>IF(Tbl.Kosten[[#This Row],[Pnr.]]=GU$7,Tbl.Kosten[[#This Row],[Te financieren]],"")</f>
        <v/>
      </c>
      <c r="GV165" s="160" t="str">
        <f>IF(Tbl.Kosten[[#This Row],[Pnr.]]=GV$7,Tbl.Kosten[[#This Row],[Te financieren]],"")</f>
        <v/>
      </c>
      <c r="GW165" s="160" t="str">
        <f>IF(Tbl.Kosten[[#This Row],[Pnr.]]=GW$7,Tbl.Kosten[[#This Row],[Te financieren]],"")</f>
        <v/>
      </c>
      <c r="GX165" s="160" t="str">
        <f>IF(Tbl.Kosten[[#This Row],[Pnr.]]=GX$7,Tbl.Kosten[[#This Row],[Te financieren]],"")</f>
        <v/>
      </c>
      <c r="GY165" s="160" t="str">
        <f>IF(Tbl.Kosten[[#This Row],[Pnr.]]=GY$7,Tbl.Kosten[[#This Row],[Te financieren]],"")</f>
        <v/>
      </c>
      <c r="GZ165" s="160" t="str">
        <f>IF(Tbl.Kosten[[#This Row],[Pnr.]]=GZ$7,Tbl.Kosten[[#This Row],[Te financieren]],"")</f>
        <v/>
      </c>
      <c r="HA165" s="160" t="str">
        <f>IF(Tbl.Kosten[[#This Row],[Pnr.]]=HA$7,Tbl.Kosten[[#This Row],[Te financieren]],"")</f>
        <v/>
      </c>
      <c r="HB165" s="160" t="str">
        <f>IF(Tbl.Kosten[[#This Row],[Pnr.]]=HB$7,Tbl.Kosten[[#This Row],[Te financieren]],"")</f>
        <v/>
      </c>
      <c r="HC165" s="160" t="str">
        <f>IF(Tbl.Kosten[[#This Row],[Pnr.]]=HC$7,Tbl.Kosten[[#This Row],[Te financieren]],"")</f>
        <v/>
      </c>
      <c r="HD165" s="160" t="str">
        <f>IF(Tbl.Kosten[[#This Row],[Pnr.]]=HD$7,Tbl.Kosten[[#This Row],[Te financieren]],"")</f>
        <v/>
      </c>
      <c r="HE165" s="160" t="str">
        <f>IF(Tbl.Kosten[[#This Row],[Pnr.]]=HE$7,Tbl.Kosten[[#This Row],[Te financieren]],"")</f>
        <v/>
      </c>
      <c r="HF165" s="160" t="str">
        <f>IF(Tbl.Kosten[[#This Row],[Pnr.]]=HF$7,Tbl.Kosten[[#This Row],[Te financieren]],"")</f>
        <v/>
      </c>
      <c r="HG165" s="160" t="str">
        <f>IF(Tbl.Kosten[[#This Row],[Pnr.]]=HG$7,Tbl.Kosten[[#This Row],[Te financieren]],"")</f>
        <v/>
      </c>
      <c r="HH165" s="160" t="str">
        <f>IF(Tbl.Kosten[[#This Row],[Pnr.]]=HH$7,Tbl.Kosten[[#This Row],[Te financieren]],"")</f>
        <v/>
      </c>
      <c r="HI165" s="160" t="str">
        <f>IF(Tbl.Kosten[[#This Row],[Pnr.]]=HI$7,Tbl.Kosten[[#This Row],[Te financieren]],"")</f>
        <v/>
      </c>
      <c r="HJ165" s="160" t="str">
        <f>IF(Tbl.Kosten[[#This Row],[Pnr.]]=HJ$7,Tbl.Kosten[[#This Row],[Te financieren]],"")</f>
        <v/>
      </c>
      <c r="HK165" s="160" t="str">
        <f>IF(Tbl.Kosten[[#This Row],[Pnr.]]=HK$7,Tbl.Kosten[[#This Row],[Te financieren]],"")</f>
        <v/>
      </c>
      <c r="HL165" s="160" t="str">
        <f>IF(Tbl.Kosten[[#This Row],[Pnr.]]=HL$7,Tbl.Kosten[[#This Row],[Te financieren]],"")</f>
        <v/>
      </c>
      <c r="HM165" s="160" t="str">
        <f>IF(Tbl.Kosten[[#This Row],[Pnr.]]=HM$7,Tbl.Kosten[[#This Row],[Te financieren]],"")</f>
        <v/>
      </c>
      <c r="HN165" s="160" t="str">
        <f>IF(Tbl.Kosten[[#This Row],[Pnr.]]=HN$7,Tbl.Kosten[[#This Row],[Te financieren]],"")</f>
        <v/>
      </c>
      <c r="HO165" s="160" t="str">
        <f>IF(Tbl.Kosten[[#This Row],[Pnr.]]=HO$7,Tbl.Kosten[[#This Row],[Te financieren]],"")</f>
        <v/>
      </c>
      <c r="HP165" s="160" t="str">
        <f>IF(Tbl.Kosten[[#This Row],[Pnr.]]=HP$7,Tbl.Kosten[[#This Row],[Te financieren]],"")</f>
        <v/>
      </c>
      <c r="HQ165" s="160" t="str">
        <f>IF(Tbl.Kosten[[#This Row],[Pnr.]]=HQ$7,Tbl.Kosten[[#This Row],[Te financieren]],"")</f>
        <v/>
      </c>
      <c r="HR165" s="160" t="str">
        <f>IF(Tbl.Kosten[[#This Row],[Pnr.]]=HR$7,Tbl.Kosten[[#This Row],[Te financieren]],"")</f>
        <v/>
      </c>
      <c r="HS165" s="160" t="str">
        <f>IF(Tbl.Kosten[[#This Row],[Pnr.]]=HS$7,Tbl.Kosten[[#This Row],[Te financieren]],"")</f>
        <v/>
      </c>
      <c r="HT165" s="160" t="str">
        <f>IF(Tbl.Kosten[[#This Row],[Pnr.]]=HT$7,Tbl.Kosten[[#This Row],[Te financieren]],"")</f>
        <v/>
      </c>
      <c r="HU165" s="160" t="str">
        <f>IF(Tbl.Kosten[[#This Row],[Pnr.]]=HU$7,Tbl.Kosten[[#This Row],[Te financieren]],"")</f>
        <v/>
      </c>
      <c r="HV165" s="160" t="str">
        <f>IF(Tbl.Kosten[[#This Row],[Pnr.]]=HV$7,Tbl.Kosten[[#This Row],[Te financieren]],"")</f>
        <v/>
      </c>
      <c r="HW165" s="160" t="str">
        <f>IF(Tbl.Kosten[[#This Row],[Pnr.]]=HW$7,Tbl.Kosten[[#This Row],[Te financieren]],"")</f>
        <v/>
      </c>
    </row>
    <row r="166" spans="2:231" x14ac:dyDescent="0.3">
      <c r="B166" s="144"/>
      <c r="C166" s="147"/>
      <c r="D166" s="146"/>
      <c r="E166" s="147"/>
      <c r="F166" s="145"/>
      <c r="G166" s="11" t="str">
        <f>IF(Tbl.Kosten[[#This Row],[Medewerker e/o 
functie]]&lt;&gt;"",_xlfn.XLOOKUP(Tbl.Kosten[[#This Row],[Medewerker e/o 
functie]],Tbl.Uurtarief[Medewerker en/of functie],Tbl.Uurtarief[Uurtarief],"",0,1),"")</f>
        <v/>
      </c>
      <c r="H166" s="121">
        <f>IFERROR(Tbl.Kosten[[#This Row],[Uren]]*Tbl.Kosten[[#This Row],[Uurtarief]],0)</f>
        <v>0</v>
      </c>
      <c r="I166" s="119" t="str">
        <f>IF(Tbl.Kosten[[#This Row],[Subtotaal uren]]&lt;&gt;0,_xlfn.XLOOKUP(Tbl.Kosten[[#This Row],[Medewerker e/o 
functie]],Tbl.Uurtarief[Medewerker en/of functie],Tbl.Uurtarief[Kostensoort arbeid],"",0,1),"")</f>
        <v/>
      </c>
      <c r="J166" s="147"/>
      <c r="K166" s="145"/>
      <c r="L166" s="149" t="str">
        <f>IF(Tbl.Kosten[[#This Row],[Activum]]&lt;&gt;"",_xlfn.XLOOKUP(Tbl.Kosten[[#This Row],[Activum]],Tbl.Afschrijvingskosten[Activum],Tbl.Afschrijvingskosten[Tarief per afschrijvings-eenheid],"",0,1),"")</f>
        <v/>
      </c>
      <c r="M166" s="122">
        <f>IFERROR(Tbl.Kosten[[#This Row],[Een-
heden]]*Tbl.Kosten[[#This Row],[Afschrijvings-
tarief]],0)</f>
        <v>0</v>
      </c>
      <c r="N166" s="122" t="str">
        <f>IF(Tbl.Kosten[[#This Row],[Subtotaal afschrijving]]&lt;&gt;0,Lijsten!A164,"")</f>
        <v/>
      </c>
      <c r="O166" s="150"/>
      <c r="P166" s="145"/>
      <c r="Q166" s="148"/>
      <c r="R166" s="122">
        <f>IFERROR(Tbl.Kosten[[#This Row],[Aantal]]*Tbl.Kosten[[#This Row],[Tarief]],0)</f>
        <v>0</v>
      </c>
      <c r="S166" s="8">
        <f>IFERROR(Tbl.Kosten[[#This Row],[Subtotaal overige kosten]]+Tbl.Kosten[[#This Row],[Subtotaal uren]]+Tbl.Kosten[[#This Row],[Subtotaal afschrijving]],0)</f>
        <v>0</v>
      </c>
      <c r="T166" s="8">
        <f>IFERROR(Tbl.Kosten[[#This Row],[Totaal kosten]]*Tbl.Kosten[[#This Row],[Subsidie%]],0)</f>
        <v>0</v>
      </c>
      <c r="U166" s="4" t="str" cm="1">
        <f t="array" ref="U166">IFERROR(_xlfn.IFS(Tbl.Kosten[[#This Row],[Subtotaal uren]]&lt;&gt;0,Tbl.Kosten[[#This Row],[Kostensoort arbeid]],Tbl.Kosten[[#This Row],[Subtotaal afschrijving]]&lt;&gt;0,Tbl.Kosten[[#This Row],[Kostensoort afschrijving]],Tbl.Kosten[[#This Row],[Subtotaal overige kosten]]&lt;&gt;0,Tbl.Kosten[[#This Row],[Kostensoort overig]]),"")</f>
        <v/>
      </c>
      <c r="V166" s="4" t="str">
        <f>IFERROR(_xlfn.XLOOKUP(Tbl.Kosten[[#This Row],[Activiteitencode]],Tbl.Activiteiten[Activiteitcode],Tbl.Activiteiten[Werkpakketcode],"",0,1),"")</f>
        <v/>
      </c>
      <c r="W166" s="4" t="str">
        <f>IFERROR(_xlfn.XLOOKUP(Tbl.Kosten[[#This Row],[Werkpakketcode]],Tbl.Werkpakketten[Werkpakketcode],Tbl.Werkpakketten[Subsidiabele activiteit],"",0,1),"")</f>
        <v/>
      </c>
      <c r="X166" s="12">
        <f>IFERROR(_xlfn.XLOOKUP(Tbl.Kosten[[#This Row],[Sanr.]],Tbl.Subsidiehoogte[SAnr.],Tbl.Subsidiehoogte[Sub. Percentage],0,0,1),0)</f>
        <v>0</v>
      </c>
      <c r="Y166" s="154" t="str">
        <f>IFERROR(_xlfn.XLOOKUP(Tbl.Kosten[[#This Row],[Partnercode]],Tbl.Projectpartners[Partnercode],Tbl.Projectpartners[PNr.],"",0,1),"")</f>
        <v>P1</v>
      </c>
      <c r="Z166" s="158">
        <f>IF(Tbl.Kosten[[#This Row],[Pnr.]]=Z$7,Tbl.Kosten[[#This Row],[Totaal kosten]],"")</f>
        <v>0</v>
      </c>
      <c r="AA166" s="158" t="str">
        <f>IF(Tbl.Kosten[[#This Row],[Pnr.]]=AA$7,Tbl.Kosten[[#This Row],[Totaal kosten]],"")</f>
        <v/>
      </c>
      <c r="AB166" s="158" t="str">
        <f>IF(Tbl.Kosten[[#This Row],[Pnr.]]=AB$7,Tbl.Kosten[[#This Row],[Totaal kosten]],"")</f>
        <v/>
      </c>
      <c r="AC166" s="158" t="str">
        <f>IF(Tbl.Kosten[[#This Row],[Pnr.]]=AC$7,Tbl.Kosten[[#This Row],[Totaal kosten]],"")</f>
        <v/>
      </c>
      <c r="AD166" s="158" t="str">
        <f>IF(Tbl.Kosten[[#This Row],[Pnr.]]=AD$7,Tbl.Kosten[[#This Row],[Totaal kosten]],"")</f>
        <v/>
      </c>
      <c r="AE166" s="158" t="str">
        <f>IF(Tbl.Kosten[[#This Row],[Pnr.]]=AE$7,Tbl.Kosten[[#This Row],[Totaal kosten]],"")</f>
        <v/>
      </c>
      <c r="AF166" s="158" t="str">
        <f>IF(Tbl.Kosten[[#This Row],[Pnr.]]=AF$7,Tbl.Kosten[[#This Row],[Totaal kosten]],"")</f>
        <v/>
      </c>
      <c r="AG166" s="158" t="str">
        <f>IF(Tbl.Kosten[[#This Row],[Pnr.]]=AG$7,Tbl.Kosten[[#This Row],[Totaal kosten]],"")</f>
        <v/>
      </c>
      <c r="AH166" s="158" t="str">
        <f>IF(Tbl.Kosten[[#This Row],[Pnr.]]=AH$7,Tbl.Kosten[[#This Row],[Totaal kosten]],"")</f>
        <v/>
      </c>
      <c r="AI166" s="158" t="str">
        <f>IF(Tbl.Kosten[[#This Row],[Pnr.]]=AI$7,Tbl.Kosten[[#This Row],[Totaal kosten]],"")</f>
        <v/>
      </c>
      <c r="AJ166" s="158" t="str">
        <f>IF(Tbl.Kosten[[#This Row],[Pnr.]]=AJ$7,Tbl.Kosten[[#This Row],[Totaal kosten]],"")</f>
        <v/>
      </c>
      <c r="AK166" s="158" t="str">
        <f>IF(Tbl.Kosten[[#This Row],[Pnr.]]=AK$7,Tbl.Kosten[[#This Row],[Totaal kosten]],"")</f>
        <v/>
      </c>
      <c r="AL166" s="158" t="str">
        <f>IF(Tbl.Kosten[[#This Row],[Pnr.]]=AL$7,Tbl.Kosten[[#This Row],[Totaal kosten]],"")</f>
        <v/>
      </c>
      <c r="AM166" s="158" t="str">
        <f>IF(Tbl.Kosten[[#This Row],[Pnr.]]=AM$7,Tbl.Kosten[[#This Row],[Totaal kosten]],"")</f>
        <v/>
      </c>
      <c r="AN166" s="158" t="str">
        <f>IF(Tbl.Kosten[[#This Row],[Pnr.]]=AN$7,Tbl.Kosten[[#This Row],[Totaal kosten]],"")</f>
        <v/>
      </c>
      <c r="AO166" s="158" t="str">
        <f>IF(Tbl.Kosten[[#This Row],[Pnr.]]=AO$7,Tbl.Kosten[[#This Row],[Totaal kosten]],"")</f>
        <v/>
      </c>
      <c r="AP166" s="158" t="str">
        <f>IF(Tbl.Kosten[[#This Row],[Pnr.]]=AP$7,Tbl.Kosten[[#This Row],[Totaal kosten]],"")</f>
        <v/>
      </c>
      <c r="AQ166" s="158" t="str">
        <f>IF(Tbl.Kosten[[#This Row],[Pnr.]]=AQ$7,Tbl.Kosten[[#This Row],[Totaal kosten]],"")</f>
        <v/>
      </c>
      <c r="AR166" s="158" t="str">
        <f>IF(Tbl.Kosten[[#This Row],[Pnr.]]=AR$7,Tbl.Kosten[[#This Row],[Totaal kosten]],"")</f>
        <v/>
      </c>
      <c r="AS166" s="158" t="str">
        <f>IF(Tbl.Kosten[[#This Row],[Pnr.]]=AS$7,Tbl.Kosten[[#This Row],[Totaal kosten]],"")</f>
        <v/>
      </c>
      <c r="AT166" s="158" t="str">
        <f>IF(Tbl.Kosten[[#This Row],[Pnr.]]=AT$7,Tbl.Kosten[[#This Row],[Totaal kosten]],"")</f>
        <v/>
      </c>
      <c r="AU166" s="158" t="str">
        <f>IF(Tbl.Kosten[[#This Row],[Pnr.]]=AU$7,Tbl.Kosten[[#This Row],[Totaal kosten]],"")</f>
        <v/>
      </c>
      <c r="AV166" s="158" t="str">
        <f>IF(Tbl.Kosten[[#This Row],[Pnr.]]=AV$7,Tbl.Kosten[[#This Row],[Totaal kosten]],"")</f>
        <v/>
      </c>
      <c r="AW166" s="158" t="str">
        <f>IF(Tbl.Kosten[[#This Row],[Pnr.]]=AW$7,Tbl.Kosten[[#This Row],[Totaal kosten]],"")</f>
        <v/>
      </c>
      <c r="AX166" s="158" t="str">
        <f>IF(Tbl.Kosten[[#This Row],[Pnr.]]=AX$7,Tbl.Kosten[[#This Row],[Totaal kosten]],"")</f>
        <v/>
      </c>
      <c r="AY166" s="158" t="str">
        <f>IF(Tbl.Kosten[[#This Row],[Pnr.]]=AY$7,Tbl.Kosten[[#This Row],[Totaal kosten]],"")</f>
        <v/>
      </c>
      <c r="AZ166" s="158" t="str">
        <f>IF(Tbl.Kosten[[#This Row],[Pnr.]]=AZ$7,Tbl.Kosten[[#This Row],[Totaal kosten]],"")</f>
        <v/>
      </c>
      <c r="BA166" s="158" t="str">
        <f>IF(Tbl.Kosten[[#This Row],[Pnr.]]=BA$7,Tbl.Kosten[[#This Row],[Totaal kosten]],"")</f>
        <v/>
      </c>
      <c r="BB166" s="158" t="str">
        <f>IF(Tbl.Kosten[[#This Row],[Pnr.]]=BB$7,Tbl.Kosten[[#This Row],[Totaal kosten]],"")</f>
        <v/>
      </c>
      <c r="BC166" s="158" t="str">
        <f>IF(Tbl.Kosten[[#This Row],[Pnr.]]=BC$7,Tbl.Kosten[[#This Row],[Totaal kosten]],"")</f>
        <v/>
      </c>
      <c r="BD166" s="158" t="str">
        <f>IF(Tbl.Kosten[[#This Row],[Pnr.]]=BD$7,Tbl.Kosten[[#This Row],[Totaal kosten]],"")</f>
        <v/>
      </c>
      <c r="BE166" s="158" t="str">
        <f>IF(Tbl.Kosten[[#This Row],[Pnr.]]=BE$7,Tbl.Kosten[[#This Row],[Totaal kosten]],"")</f>
        <v/>
      </c>
      <c r="BF166" s="158" t="str">
        <f>IF(Tbl.Kosten[[#This Row],[Pnr.]]=BF$7,Tbl.Kosten[[#This Row],[Totaal kosten]],"")</f>
        <v/>
      </c>
      <c r="BG166" s="158" t="str">
        <f>IF(Tbl.Kosten[[#This Row],[Pnr.]]=BG$7,Tbl.Kosten[[#This Row],[Totaal kosten]],"")</f>
        <v/>
      </c>
      <c r="BH166" s="158" t="str">
        <f>IF(Tbl.Kosten[[#This Row],[Pnr.]]=BH$7,Tbl.Kosten[[#This Row],[Totaal kosten]],"")</f>
        <v/>
      </c>
      <c r="BI166" s="158" t="str">
        <f>IF(Tbl.Kosten[[#This Row],[Pnr.]]=BI$7,Tbl.Kosten[[#This Row],[Totaal kosten]],"")</f>
        <v/>
      </c>
      <c r="BJ166" s="158" t="str">
        <f>IF(Tbl.Kosten[[#This Row],[Pnr.]]=BJ$7,Tbl.Kosten[[#This Row],[Totaal kosten]],"")</f>
        <v/>
      </c>
      <c r="BK166" s="158" t="str">
        <f>IF(Tbl.Kosten[[#This Row],[Pnr.]]=BK$7,Tbl.Kosten[[#This Row],[Totaal kosten]],"")</f>
        <v/>
      </c>
      <c r="BL166" s="158" t="str">
        <f>IF(Tbl.Kosten[[#This Row],[Pnr.]]=BL$7,Tbl.Kosten[[#This Row],[Totaal kosten]],"")</f>
        <v/>
      </c>
      <c r="BM166" s="158" t="str">
        <f>IF(Tbl.Kosten[[#This Row],[Pnr.]]=BM$7,Tbl.Kosten[[#This Row],[Totaal kosten]],"")</f>
        <v/>
      </c>
      <c r="BN166" s="158" t="str">
        <f>IF(Tbl.Kosten[[#This Row],[Pnr.]]=BN$7,Tbl.Kosten[[#This Row],[Totaal kosten]],"")</f>
        <v/>
      </c>
      <c r="BO166" s="158" t="str">
        <f>IF(Tbl.Kosten[[#This Row],[Pnr.]]=BO$7,Tbl.Kosten[[#This Row],[Totaal kosten]],"")</f>
        <v/>
      </c>
      <c r="BP166" s="158" t="str">
        <f>IF(Tbl.Kosten[[#This Row],[Pnr.]]=BP$7,Tbl.Kosten[[#This Row],[Totaal kosten]],"")</f>
        <v/>
      </c>
      <c r="BQ166" s="158" t="str">
        <f>IF(Tbl.Kosten[[#This Row],[Pnr.]]=BQ$7,Tbl.Kosten[[#This Row],[Totaal kosten]],"")</f>
        <v/>
      </c>
      <c r="BR166" s="158" t="str">
        <f>IF(Tbl.Kosten[[#This Row],[Pnr.]]=BR$7,Tbl.Kosten[[#This Row],[Totaal kosten]],"")</f>
        <v/>
      </c>
      <c r="BS166" s="158" t="str">
        <f>IF(Tbl.Kosten[[#This Row],[Pnr.]]=BS$7,Tbl.Kosten[[#This Row],[Totaal kosten]],"")</f>
        <v/>
      </c>
      <c r="BT166" s="158" t="str">
        <f>IF(Tbl.Kosten[[#This Row],[Pnr.]]=BT$7,Tbl.Kosten[[#This Row],[Totaal kosten]],"")</f>
        <v/>
      </c>
      <c r="BU166" s="158" t="str">
        <f>IF(Tbl.Kosten[[#This Row],[Pnr.]]=BU$7,Tbl.Kosten[[#This Row],[Totaal kosten]],"")</f>
        <v/>
      </c>
      <c r="BV166" s="158" t="str">
        <f>IF(Tbl.Kosten[[#This Row],[Pnr.]]=BV$7,Tbl.Kosten[[#This Row],[Totaal kosten]],"")</f>
        <v/>
      </c>
      <c r="BW166" s="158" t="str">
        <f>IF(Tbl.Kosten[[#This Row],[Pnr.]]=BW$7,Tbl.Kosten[[#This Row],[Totaal kosten]],"")</f>
        <v/>
      </c>
      <c r="BX166" s="158" t="str">
        <f>IFERROR(_xlfn.XLOOKUP(Tbl.Kosten[[#This Row],[Werkpakketcode]],Tbl.Werkpakketten[Werkpakketcode],Tbl.Werkpakketten[WPnr.],"",0,1),"")</f>
        <v/>
      </c>
      <c r="BY166" s="158" t="str">
        <f>IF(Tbl.Kosten[[#This Row],[WPnr.]]=BY$7,Tbl.Kosten[[#This Row],[Totaal kosten]],"")</f>
        <v/>
      </c>
      <c r="BZ166" s="158" t="str">
        <f>IF(Tbl.Kosten[[#This Row],[WPnr.]]=BZ$7,Tbl.Kosten[[#This Row],[Totaal kosten]],"")</f>
        <v/>
      </c>
      <c r="CA166" s="158" t="str">
        <f>IF(Tbl.Kosten[[#This Row],[WPnr.]]=CA$7,Tbl.Kosten[[#This Row],[Totaal kosten]],"")</f>
        <v/>
      </c>
      <c r="CB166" s="158" t="str">
        <f>IF(Tbl.Kosten[[#This Row],[WPnr.]]=CB$7,Tbl.Kosten[[#This Row],[Totaal kosten]],"")</f>
        <v/>
      </c>
      <c r="CC166" s="158" t="str">
        <f>IF(Tbl.Kosten[[#This Row],[WPnr.]]=CC$7,Tbl.Kosten[[#This Row],[Totaal kosten]],"")</f>
        <v/>
      </c>
      <c r="CD166" s="158" t="str">
        <f>IF(Tbl.Kosten[[#This Row],[WPnr.]]=CD$7,Tbl.Kosten[[#This Row],[Totaal kosten]],"")</f>
        <v/>
      </c>
      <c r="CE166" s="158" t="str">
        <f>IF(Tbl.Kosten[[#This Row],[WPnr.]]=CE$7,Tbl.Kosten[[#This Row],[Totaal kosten]],"")</f>
        <v/>
      </c>
      <c r="CF166" s="158" t="str">
        <f>IF(Tbl.Kosten[[#This Row],[WPnr.]]=CF$7,Tbl.Kosten[[#This Row],[Totaal kosten]],"")</f>
        <v/>
      </c>
      <c r="CG166" s="158" t="str">
        <f>IF(Tbl.Kosten[[#This Row],[WPnr.]]=CG$7,Tbl.Kosten[[#This Row],[Totaal kosten]],"")</f>
        <v/>
      </c>
      <c r="CH166" s="158" t="str">
        <f>IF(Tbl.Kosten[[#This Row],[WPnr.]]=CH$7,Tbl.Kosten[[#This Row],[Totaal kosten]],"")</f>
        <v/>
      </c>
      <c r="CI166" s="158" t="str">
        <f>IF(Tbl.Kosten[[#This Row],[WPnr.]]=CI$7,Tbl.Kosten[[#This Row],[Totaal kosten]],"")</f>
        <v/>
      </c>
      <c r="CJ166" s="158" t="str">
        <f>IF(Tbl.Kosten[[#This Row],[WPnr.]]=CJ$7,Tbl.Kosten[[#This Row],[Totaal kosten]],"")</f>
        <v/>
      </c>
      <c r="CK166" s="158" t="str">
        <f>IF(Tbl.Kosten[[#This Row],[WPnr.]]=CK$7,Tbl.Kosten[[#This Row],[Totaal kosten]],"")</f>
        <v/>
      </c>
      <c r="CL166" s="158" t="str">
        <f>IF(Tbl.Kosten[[#This Row],[WPnr.]]=CL$7,Tbl.Kosten[[#This Row],[Totaal kosten]],"")</f>
        <v/>
      </c>
      <c r="CM166" s="158" t="str">
        <f>IF(Tbl.Kosten[[#This Row],[WPnr.]]=CM$7,Tbl.Kosten[[#This Row],[Totaal kosten]],"")</f>
        <v/>
      </c>
      <c r="CN166" s="158" t="str">
        <f>IF(Tbl.Kosten[[#This Row],[WPnr.]]=CN$7,Tbl.Kosten[[#This Row],[Totaal kosten]],"")</f>
        <v/>
      </c>
      <c r="CO166" s="158" t="str">
        <f>IF(Tbl.Kosten[[#This Row],[WPnr.]]=CO$7,Tbl.Kosten[[#This Row],[Totaal kosten]],"")</f>
        <v/>
      </c>
      <c r="CP166" s="158" t="str">
        <f>IF(Tbl.Kosten[[#This Row],[WPnr.]]=CP$7,Tbl.Kosten[[#This Row],[Totaal kosten]],"")</f>
        <v/>
      </c>
      <c r="CQ166" s="158" t="str">
        <f>IF(Tbl.Kosten[[#This Row],[WPnr.]]=CQ$7,Tbl.Kosten[[#This Row],[Totaal kosten]],"")</f>
        <v/>
      </c>
      <c r="CR166" s="158" t="str">
        <f>IF(Tbl.Kosten[[#This Row],[WPnr.]]=CR$7,Tbl.Kosten[[#This Row],[Totaal kosten]],"")</f>
        <v/>
      </c>
      <c r="CS166" s="158" t="str">
        <f>IF(Tbl.Kosten[[#This Row],[WPnr.]]=CS$7,Tbl.Kosten[[#This Row],[Totaal kosten]],"")</f>
        <v/>
      </c>
      <c r="CT166" s="158" t="str">
        <f>IF(Tbl.Kosten[[#This Row],[WPnr.]]=CT$7,Tbl.Kosten[[#This Row],[Totaal kosten]],"")</f>
        <v/>
      </c>
      <c r="CU166" s="158" t="str">
        <f>IF(Tbl.Kosten[[#This Row],[WPnr.]]=CU$7,Tbl.Kosten[[#This Row],[Totaal kosten]],"")</f>
        <v/>
      </c>
      <c r="CV166" s="158" t="str">
        <f>IF(Tbl.Kosten[[#This Row],[WPnr.]]=CV$7,Tbl.Kosten[[#This Row],[Totaal kosten]],"")</f>
        <v/>
      </c>
      <c r="CW166" s="158" t="str">
        <f>IF(Tbl.Kosten[[#This Row],[WPnr.]]=CW$7,Tbl.Kosten[[#This Row],[Totaal kosten]],"")</f>
        <v/>
      </c>
      <c r="CX166" s="158" t="str">
        <f>IF(Tbl.Kosten[[#This Row],[WPnr.]]=CX$7,Tbl.Kosten[[#This Row],[Totaal kosten]],"")</f>
        <v/>
      </c>
      <c r="CY166" s="158" t="str">
        <f>IF(Tbl.Kosten[[#This Row],[WPnr.]]=CY$7,Tbl.Kosten[[#This Row],[Totaal kosten]],"")</f>
        <v/>
      </c>
      <c r="CZ166" s="158" t="str">
        <f>IF(Tbl.Kosten[[#This Row],[WPnr.]]=CZ$7,Tbl.Kosten[[#This Row],[Totaal kosten]],"")</f>
        <v/>
      </c>
      <c r="DA166" s="158" t="str">
        <f>IF(Tbl.Kosten[[#This Row],[WPnr.]]=DA$7,Tbl.Kosten[[#This Row],[Totaal kosten]],"")</f>
        <v/>
      </c>
      <c r="DB166" s="158" t="str">
        <f>IF(Tbl.Kosten[[#This Row],[WPnr.]]=DB$7,Tbl.Kosten[[#This Row],[Totaal kosten]],"")</f>
        <v/>
      </c>
      <c r="DC166" s="158" t="str">
        <f>IF(Tbl.Kosten[[#This Row],[WPnr.]]=DC$7,Tbl.Kosten[[#This Row],[Totaal kosten]],"")</f>
        <v/>
      </c>
      <c r="DD166" s="158" t="str">
        <f>IF(Tbl.Kosten[[#This Row],[WPnr.]]=DD$7,Tbl.Kosten[[#This Row],[Totaal kosten]],"")</f>
        <v/>
      </c>
      <c r="DE166" s="158" t="str">
        <f>IF(Tbl.Kosten[[#This Row],[WPnr.]]=DE$7,Tbl.Kosten[[#This Row],[Totaal kosten]],"")</f>
        <v/>
      </c>
      <c r="DF166" s="158" t="str">
        <f>IF(Tbl.Kosten[[#This Row],[WPnr.]]=DF$7,Tbl.Kosten[[#This Row],[Totaal kosten]],"")</f>
        <v/>
      </c>
      <c r="DG166" s="158" t="str">
        <f>IF(Tbl.Kosten[[#This Row],[WPnr.]]=DG$7,Tbl.Kosten[[#This Row],[Totaal kosten]],"")</f>
        <v/>
      </c>
      <c r="DH166" s="158" t="str">
        <f>IF(Tbl.Kosten[[#This Row],[WPnr.]]=DH$7,Tbl.Kosten[[#This Row],[Totaal kosten]],"")</f>
        <v/>
      </c>
      <c r="DI166" s="158" t="str">
        <f>IF(Tbl.Kosten[[#This Row],[WPnr.]]=DI$7,Tbl.Kosten[[#This Row],[Totaal kosten]],"")</f>
        <v/>
      </c>
      <c r="DJ166" s="158" t="str">
        <f>IF(Tbl.Kosten[[#This Row],[WPnr.]]=DJ$7,Tbl.Kosten[[#This Row],[Totaal kosten]],"")</f>
        <v/>
      </c>
      <c r="DK166" s="158" t="str">
        <f>IF(Tbl.Kosten[[#This Row],[WPnr.]]=DK$7,Tbl.Kosten[[#This Row],[Totaal kosten]],"")</f>
        <v/>
      </c>
      <c r="DL166" s="158" t="str">
        <f>IF(Tbl.Kosten[[#This Row],[WPnr.]]=DL$7,Tbl.Kosten[[#This Row],[Totaal kosten]],"")</f>
        <v/>
      </c>
      <c r="DM166" s="158" t="str">
        <f>IF(Tbl.Kosten[[#This Row],[WPnr.]]=DM$7,Tbl.Kosten[[#This Row],[Totaal kosten]],"")</f>
        <v/>
      </c>
      <c r="DN166" s="158" t="str">
        <f>IF(Tbl.Kosten[[#This Row],[WPnr.]]=DN$7,Tbl.Kosten[[#This Row],[Totaal kosten]],"")</f>
        <v/>
      </c>
      <c r="DO166" s="158" t="str">
        <f>IF(Tbl.Kosten[[#This Row],[WPnr.]]=DO$7,Tbl.Kosten[[#This Row],[Totaal kosten]],"")</f>
        <v/>
      </c>
      <c r="DP166" s="158" t="str">
        <f>IF(Tbl.Kosten[[#This Row],[WPnr.]]=DP$7,Tbl.Kosten[[#This Row],[Totaal kosten]],"")</f>
        <v/>
      </c>
      <c r="DQ166" s="158" t="str">
        <f>IF(Tbl.Kosten[[#This Row],[WPnr.]]=DQ$7,Tbl.Kosten[[#This Row],[Totaal kosten]],"")</f>
        <v/>
      </c>
      <c r="DR166" s="158" t="str">
        <f>IF(Tbl.Kosten[[#This Row],[WPnr.]]=DR$7,Tbl.Kosten[[#This Row],[Totaal kosten]],"")</f>
        <v/>
      </c>
      <c r="DS166" s="158" t="str">
        <f>IF(Tbl.Kosten[[#This Row],[WPnr.]]=DS$7,Tbl.Kosten[[#This Row],[Totaal kosten]],"")</f>
        <v/>
      </c>
      <c r="DT166" s="158" t="str">
        <f>IF(Tbl.Kosten[[#This Row],[WPnr.]]=DT$7,Tbl.Kosten[[#This Row],[Totaal kosten]],"")</f>
        <v/>
      </c>
      <c r="DU166" s="158" t="str">
        <f>IF(Tbl.Kosten[[#This Row],[WPnr.]]=DU$7,Tbl.Kosten[[#This Row],[Totaal kosten]],"")</f>
        <v/>
      </c>
      <c r="DV166" s="158" t="str">
        <f>IF(Tbl.Kosten[[#This Row],[WPnr.]]=DV$7,Tbl.Kosten[[#This Row],[Totaal kosten]],"")</f>
        <v/>
      </c>
      <c r="DW166" s="160" t="str">
        <f>IFERROR(_xlfn.XLOOKUP(Tbl.Kosten[[#This Row],[Kostensoort]],Tbl.Kostensoorten[Kostensoorten],Tbl.Kostensoorten[KSnr.],"",0,1),"")</f>
        <v/>
      </c>
      <c r="DX166" s="160" t="str">
        <f>IF(Tbl.Kosten[[#This Row],[KSnr.]]=DX$7,Tbl.Kosten[[#This Row],[Totaal kosten]],"")</f>
        <v/>
      </c>
      <c r="DY166" s="160" t="str">
        <f>IF(Tbl.Kosten[[#This Row],[KSnr.]]=DY$7,Tbl.Kosten[[#This Row],[Totaal kosten]],"")</f>
        <v/>
      </c>
      <c r="DZ166" s="160" t="str">
        <f>IF(Tbl.Kosten[[#This Row],[KSnr.]]=DZ$7,Tbl.Kosten[[#This Row],[Totaal kosten]],"")</f>
        <v/>
      </c>
      <c r="EA166" s="160" t="str">
        <f>IF(Tbl.Kosten[[#This Row],[KSnr.]]=EA$7,Tbl.Kosten[[#This Row],[Totaal kosten]],"")</f>
        <v/>
      </c>
      <c r="EB166" s="160" t="str">
        <f>IF(Tbl.Kosten[[#This Row],[KSnr.]]=EB$7,Tbl.Kosten[[#This Row],[Totaal kosten]],"")</f>
        <v/>
      </c>
      <c r="EC166" s="160" t="str">
        <f>IF(Tbl.Kosten[[#This Row],[KSnr.]]=EC$7,Tbl.Kosten[[#This Row],[Totaal kosten]],"")</f>
        <v/>
      </c>
      <c r="ED166" s="160" t="str">
        <f>IF(Tbl.Kosten[[#This Row],[KSnr.]]=ED$7,Tbl.Kosten[[#This Row],[Totaal kosten]],"")</f>
        <v/>
      </c>
      <c r="EE166" s="160" t="str">
        <f>IF(Tbl.Kosten[[#This Row],[KSnr.]]=EE$7,Tbl.Kosten[[#This Row],[Totaal kosten]],"")</f>
        <v/>
      </c>
      <c r="EF166" s="160" t="str">
        <f>IF(Tbl.Kosten[[#This Row],[KSnr.]]=EF$7,Tbl.Kosten[[#This Row],[Totaal kosten]],"")</f>
        <v/>
      </c>
      <c r="EG166" s="160" t="str">
        <f>IF(Tbl.Kosten[[#This Row],[KSnr.]]=EG$7,Tbl.Kosten[[#This Row],[Totaal kosten]],"")</f>
        <v/>
      </c>
      <c r="EH166" s="160" t="str">
        <f>IF(Tbl.Kosten[[#This Row],[KSnr.]]=EH$7,Tbl.Kosten[[#This Row],[Totaal kosten]],"")</f>
        <v/>
      </c>
      <c r="EI166" s="160" t="str">
        <f>IF(Tbl.Kosten[[#This Row],[KSnr.]]=EI$7,Tbl.Kosten[[#This Row],[Totaal kosten]],"")</f>
        <v/>
      </c>
      <c r="EJ166" s="160" t="str">
        <f>IF(Tbl.Kosten[[#This Row],[KSnr.]]=EJ$7,Tbl.Kosten[[#This Row],[Totaal kosten]],"")</f>
        <v/>
      </c>
      <c r="EK166" s="160" t="str">
        <f>IF(Tbl.Kosten[[#This Row],[KSnr.]]=EK$7,Tbl.Kosten[[#This Row],[Totaal kosten]],"")</f>
        <v/>
      </c>
      <c r="EL166" s="160" t="str">
        <f>IF(Tbl.Kosten[[#This Row],[KSnr.]]=EL$7,Tbl.Kosten[[#This Row],[Totaal kosten]],"")</f>
        <v/>
      </c>
      <c r="EM166" s="160" t="str">
        <f>IF(Tbl.Kosten[[#This Row],[KSnr.]]=EM$7,Tbl.Kosten[[#This Row],[Totaal kosten]],"")</f>
        <v/>
      </c>
      <c r="EN166" s="160" t="str">
        <f>IF(Tbl.Kosten[[#This Row],[KSnr.]]=EN$7,Tbl.Kosten[[#This Row],[Totaal kosten]],"")</f>
        <v/>
      </c>
      <c r="EO166" s="160" t="str">
        <f>IF(Tbl.Kosten[[#This Row],[KSnr.]]=EO$7,Tbl.Kosten[[#This Row],[Totaal kosten]],"")</f>
        <v/>
      </c>
      <c r="EP166" s="160" t="str">
        <f>IF(Tbl.Kosten[[#This Row],[KSnr.]]=EP$7,Tbl.Kosten[[#This Row],[Totaal kosten]],"")</f>
        <v/>
      </c>
      <c r="EQ166" s="160" t="str">
        <f>IF(Tbl.Kosten[[#This Row],[KSnr.]]=EQ$7,Tbl.Kosten[[#This Row],[Totaal kosten]],"")</f>
        <v/>
      </c>
      <c r="ER166" s="154" t="str">
        <f>IFERROR(_xlfn.XLOOKUP(Tbl.Kosten[[#This Row],[Subsidieactiviteit]],Tbl.Subsidiehoogte[Subsidieactiviteit],Tbl.Subsidiehoogte[SAnr.],"",0,1),"")</f>
        <v/>
      </c>
      <c r="ES166" s="160" t="str">
        <f>IF(Tbl.Kosten[[#This Row],[Sanr.]]=ES$7,Tbl.Kosten[[#This Row],[Totaal kosten]],"")</f>
        <v/>
      </c>
      <c r="ET166" s="160" t="str">
        <f>IF(Tbl.Kosten[[#This Row],[Sanr.]]=ET$7,Tbl.Kosten[[#This Row],[Totaal kosten]],"")</f>
        <v/>
      </c>
      <c r="EU166" s="160" t="str">
        <f>IF(Tbl.Kosten[[#This Row],[Sanr.]]=EU$7,Tbl.Kosten[[#This Row],[Totaal kosten]],"")</f>
        <v/>
      </c>
      <c r="EV166" s="160" t="str">
        <f>IF(Tbl.Kosten[[#This Row],[Sanr.]]=EV$7,Tbl.Kosten[[#This Row],[Totaal kosten]],"")</f>
        <v/>
      </c>
      <c r="EW166" s="160" t="str">
        <f>IF(Tbl.Kosten[[#This Row],[Sanr.]]=EW$7,Tbl.Kosten[[#This Row],[Totaal kosten]],"")</f>
        <v/>
      </c>
      <c r="EX166" s="160" t="str">
        <f>IF(Tbl.Kosten[[#This Row],[Sanr.]]=EX$7,Tbl.Kosten[[#This Row],[Totaal kosten]],"")</f>
        <v/>
      </c>
      <c r="EY166" s="160" t="str">
        <f>IF(Tbl.Kosten[[#This Row],[Sanr.]]=EY$7,Tbl.Kosten[[#This Row],[Totaal kosten]],"")</f>
        <v/>
      </c>
      <c r="EZ166" s="160" t="str">
        <f>IF(Tbl.Kosten[[#This Row],[Sanr.]]=EZ$7,Tbl.Kosten[[#This Row],[Totaal kosten]],"")</f>
        <v/>
      </c>
      <c r="FA166" s="160" t="str">
        <f>IF(Tbl.Kosten[[#This Row],[Sanr.]]=FA$7,Tbl.Kosten[[#This Row],[Totaal kosten]],"")</f>
        <v/>
      </c>
      <c r="FB166" s="160" t="str">
        <f>IF(Tbl.Kosten[[#This Row],[Sanr.]]=FB$7,Tbl.Kosten[[#This Row],[Totaal kosten]],"")</f>
        <v/>
      </c>
      <c r="FC166" s="160" t="str">
        <f>IF(Tbl.Kosten[[#This Row],[Sanr.]]=FC$7,Tbl.Kosten[[#This Row],[Totaal kosten]],"")</f>
        <v/>
      </c>
      <c r="FD166" s="160" t="str">
        <f>IF(Tbl.Kosten[[#This Row],[Sanr.]]=FD$7,Tbl.Kosten[[#This Row],[Totaal kosten]],"")</f>
        <v/>
      </c>
      <c r="FE166" s="160" t="str">
        <f>IF(Tbl.Kosten[[#This Row],[Sanr.]]=FE$7,Tbl.Kosten[[#This Row],[Totaal kosten]],"")</f>
        <v/>
      </c>
      <c r="FF166" s="160" t="str">
        <f>IF(Tbl.Kosten[[#This Row],[Sanr.]]=FF$7,Tbl.Kosten[[#This Row],[Totaal kosten]],"")</f>
        <v/>
      </c>
      <c r="FG166" s="160" t="str">
        <f>IF(Tbl.Kosten[[#This Row],[Sanr.]]=FG$7,Tbl.Kosten[[#This Row],[Totaal kosten]],"")</f>
        <v/>
      </c>
      <c r="FH166" s="160" t="str">
        <f>IF(Tbl.Kosten[[#This Row],[Sanr.]]=FH$7,Tbl.Kosten[[#This Row],[Totaal kosten]],"")</f>
        <v/>
      </c>
      <c r="FI166" s="160" t="str">
        <f>IF(Tbl.Kosten[[#This Row],[Sanr.]]=FI$7,Tbl.Kosten[[#This Row],[Totaal kosten]],"")</f>
        <v/>
      </c>
      <c r="FJ166" s="160" t="str">
        <f>IF(Tbl.Kosten[[#This Row],[Sanr.]]=FJ$7,Tbl.Kosten[[#This Row],[Totaal kosten]],"")</f>
        <v/>
      </c>
      <c r="FK166" s="160" t="str">
        <f>IF(Tbl.Kosten[[#This Row],[Sanr.]]=FK$7,Tbl.Kosten[[#This Row],[Totaal kosten]],"")</f>
        <v/>
      </c>
      <c r="FL166" s="160" t="str">
        <f>IF(Tbl.Kosten[[#This Row],[Sanr.]]=FL$7,Tbl.Kosten[[#This Row],[Totaal kosten]],"")</f>
        <v/>
      </c>
      <c r="FM166" s="160" t="str">
        <f>IF(Tbl.Kosten[[#This Row],[Sanr.]]=FM$7,Tbl.Kosten[[#This Row],[Totaal kosten]],"")</f>
        <v/>
      </c>
      <c r="FN166" s="160" t="str">
        <f>IF(Tbl.Kosten[[#This Row],[Sanr.]]=FN$7,Tbl.Kosten[[#This Row],[Totaal kosten]],"")</f>
        <v/>
      </c>
      <c r="FO166" s="160" t="str">
        <f>IF(Tbl.Kosten[[#This Row],[Sanr.]]=FO$7,Tbl.Kosten[[#This Row],[Totaal kosten]],"")</f>
        <v/>
      </c>
      <c r="FP166" s="160" t="str">
        <f>IF(Tbl.Kosten[[#This Row],[Sanr.]]=FP$7,Tbl.Kosten[[#This Row],[Totaal kosten]],"")</f>
        <v/>
      </c>
      <c r="FQ166" s="160" t="str">
        <f>IF(Tbl.Kosten[[#This Row],[Sanr.]]=FQ$7,Tbl.Kosten[[#This Row],[Totaal kosten]],"")</f>
        <v/>
      </c>
      <c r="FR166" s="160" t="str">
        <f>IF(Tbl.Kosten[[#This Row],[Sanr.]]=FR$7,Tbl.Kosten[[#This Row],[Totaal kosten]],"")</f>
        <v/>
      </c>
      <c r="FS166" s="160" t="str">
        <f>IF(Tbl.Kosten[[#This Row],[Sanr.]]=FS$7,Tbl.Kosten[[#This Row],[Totaal kosten]],"")</f>
        <v/>
      </c>
      <c r="FT166" s="160" t="str">
        <f>IF(Tbl.Kosten[[#This Row],[Sanr.]]=FT$7,Tbl.Kosten[[#This Row],[Totaal kosten]],"")</f>
        <v/>
      </c>
      <c r="FU166" s="160" t="str">
        <f>IF(Tbl.Kosten[[#This Row],[Sanr.]]=FU$7,Tbl.Kosten[[#This Row],[Totaal kosten]],"")</f>
        <v/>
      </c>
      <c r="FV166" s="160" t="str">
        <f>IF(Tbl.Kosten[[#This Row],[Sanr.]]=FV$7,Tbl.Kosten[[#This Row],[Totaal kosten]],"")</f>
        <v/>
      </c>
      <c r="FW166" s="160" t="str">
        <f>IFERROR(_xlfn.XLOOKUP(Tbl.Kosten[[#This Row],[Activiteitencode]],Tbl.Activiteiten[Activiteitcode],Tbl.Activiteiten[Anr.],"",0,1),"")</f>
        <v/>
      </c>
      <c r="FX166" s="181" t="str">
        <f>_xlfn.CONCAT(Tbl.Kosten[[#This Row],[Pnr.]],Tbl.Kosten[[#This Row],[Sanr.]])</f>
        <v>P1</v>
      </c>
      <c r="FY166" s="160">
        <f>Tbl.Kosten[[#This Row],[Totaal kosten]]-Tbl.Kosten[[#This Row],[Subsidie]]</f>
        <v>0</v>
      </c>
      <c r="FZ166" s="160">
        <f>IF(Tbl.Kosten[[#This Row],[Pnr.]]=FZ$7,Tbl.Kosten[[#This Row],[Te financieren]],"")</f>
        <v>0</v>
      </c>
      <c r="GA166" s="160" t="str">
        <f>IF(Tbl.Kosten[[#This Row],[Pnr.]]=GA$7,Tbl.Kosten[[#This Row],[Te financieren]],"")</f>
        <v/>
      </c>
      <c r="GB166" s="160" t="str">
        <f>IF(Tbl.Kosten[[#This Row],[Pnr.]]=GB$7,Tbl.Kosten[[#This Row],[Te financieren]],"")</f>
        <v/>
      </c>
      <c r="GC166" s="160" t="str">
        <f>IF(Tbl.Kosten[[#This Row],[Pnr.]]=GC$7,Tbl.Kosten[[#This Row],[Te financieren]],"")</f>
        <v/>
      </c>
      <c r="GD166" s="160" t="str">
        <f>IF(Tbl.Kosten[[#This Row],[Pnr.]]=GD$7,Tbl.Kosten[[#This Row],[Te financieren]],"")</f>
        <v/>
      </c>
      <c r="GE166" s="160" t="str">
        <f>IF(Tbl.Kosten[[#This Row],[Pnr.]]=GE$7,Tbl.Kosten[[#This Row],[Te financieren]],"")</f>
        <v/>
      </c>
      <c r="GF166" s="160" t="str">
        <f>IF(Tbl.Kosten[[#This Row],[Pnr.]]=GF$7,Tbl.Kosten[[#This Row],[Te financieren]],"")</f>
        <v/>
      </c>
      <c r="GG166" s="160" t="str">
        <f>IF(Tbl.Kosten[[#This Row],[Pnr.]]=GG$7,Tbl.Kosten[[#This Row],[Te financieren]],"")</f>
        <v/>
      </c>
      <c r="GH166" s="160" t="str">
        <f>IF(Tbl.Kosten[[#This Row],[Pnr.]]=GH$7,Tbl.Kosten[[#This Row],[Te financieren]],"")</f>
        <v/>
      </c>
      <c r="GI166" s="160" t="str">
        <f>IF(Tbl.Kosten[[#This Row],[Pnr.]]=GI$7,Tbl.Kosten[[#This Row],[Te financieren]],"")</f>
        <v/>
      </c>
      <c r="GJ166" s="160" t="str">
        <f>IF(Tbl.Kosten[[#This Row],[Pnr.]]=GJ$7,Tbl.Kosten[[#This Row],[Te financieren]],"")</f>
        <v/>
      </c>
      <c r="GK166" s="160" t="str">
        <f>IF(Tbl.Kosten[[#This Row],[Pnr.]]=GK$7,Tbl.Kosten[[#This Row],[Te financieren]],"")</f>
        <v/>
      </c>
      <c r="GL166" s="160" t="str">
        <f>IF(Tbl.Kosten[[#This Row],[Pnr.]]=GL$7,Tbl.Kosten[[#This Row],[Te financieren]],"")</f>
        <v/>
      </c>
      <c r="GM166" s="160" t="str">
        <f>IF(Tbl.Kosten[[#This Row],[Pnr.]]=GM$7,Tbl.Kosten[[#This Row],[Te financieren]],"")</f>
        <v/>
      </c>
      <c r="GN166" s="160" t="str">
        <f>IF(Tbl.Kosten[[#This Row],[Pnr.]]=GN$7,Tbl.Kosten[[#This Row],[Te financieren]],"")</f>
        <v/>
      </c>
      <c r="GO166" s="160" t="str">
        <f>IF(Tbl.Kosten[[#This Row],[Pnr.]]=GO$7,Tbl.Kosten[[#This Row],[Te financieren]],"")</f>
        <v/>
      </c>
      <c r="GP166" s="160" t="str">
        <f>IF(Tbl.Kosten[[#This Row],[Pnr.]]=GP$7,Tbl.Kosten[[#This Row],[Te financieren]],"")</f>
        <v/>
      </c>
      <c r="GQ166" s="160" t="str">
        <f>IF(Tbl.Kosten[[#This Row],[Pnr.]]=GQ$7,Tbl.Kosten[[#This Row],[Te financieren]],"")</f>
        <v/>
      </c>
      <c r="GR166" s="160" t="str">
        <f>IF(Tbl.Kosten[[#This Row],[Pnr.]]=GR$7,Tbl.Kosten[[#This Row],[Te financieren]],"")</f>
        <v/>
      </c>
      <c r="GS166" s="160" t="str">
        <f>IF(Tbl.Kosten[[#This Row],[Pnr.]]=GS$7,Tbl.Kosten[[#This Row],[Te financieren]],"")</f>
        <v/>
      </c>
      <c r="GT166" s="160" t="str">
        <f>IF(Tbl.Kosten[[#This Row],[Pnr.]]=GT$7,Tbl.Kosten[[#This Row],[Te financieren]],"")</f>
        <v/>
      </c>
      <c r="GU166" s="160" t="str">
        <f>IF(Tbl.Kosten[[#This Row],[Pnr.]]=GU$7,Tbl.Kosten[[#This Row],[Te financieren]],"")</f>
        <v/>
      </c>
      <c r="GV166" s="160" t="str">
        <f>IF(Tbl.Kosten[[#This Row],[Pnr.]]=GV$7,Tbl.Kosten[[#This Row],[Te financieren]],"")</f>
        <v/>
      </c>
      <c r="GW166" s="160" t="str">
        <f>IF(Tbl.Kosten[[#This Row],[Pnr.]]=GW$7,Tbl.Kosten[[#This Row],[Te financieren]],"")</f>
        <v/>
      </c>
      <c r="GX166" s="160" t="str">
        <f>IF(Tbl.Kosten[[#This Row],[Pnr.]]=GX$7,Tbl.Kosten[[#This Row],[Te financieren]],"")</f>
        <v/>
      </c>
      <c r="GY166" s="160" t="str">
        <f>IF(Tbl.Kosten[[#This Row],[Pnr.]]=GY$7,Tbl.Kosten[[#This Row],[Te financieren]],"")</f>
        <v/>
      </c>
      <c r="GZ166" s="160" t="str">
        <f>IF(Tbl.Kosten[[#This Row],[Pnr.]]=GZ$7,Tbl.Kosten[[#This Row],[Te financieren]],"")</f>
        <v/>
      </c>
      <c r="HA166" s="160" t="str">
        <f>IF(Tbl.Kosten[[#This Row],[Pnr.]]=HA$7,Tbl.Kosten[[#This Row],[Te financieren]],"")</f>
        <v/>
      </c>
      <c r="HB166" s="160" t="str">
        <f>IF(Tbl.Kosten[[#This Row],[Pnr.]]=HB$7,Tbl.Kosten[[#This Row],[Te financieren]],"")</f>
        <v/>
      </c>
      <c r="HC166" s="160" t="str">
        <f>IF(Tbl.Kosten[[#This Row],[Pnr.]]=HC$7,Tbl.Kosten[[#This Row],[Te financieren]],"")</f>
        <v/>
      </c>
      <c r="HD166" s="160" t="str">
        <f>IF(Tbl.Kosten[[#This Row],[Pnr.]]=HD$7,Tbl.Kosten[[#This Row],[Te financieren]],"")</f>
        <v/>
      </c>
      <c r="HE166" s="160" t="str">
        <f>IF(Tbl.Kosten[[#This Row],[Pnr.]]=HE$7,Tbl.Kosten[[#This Row],[Te financieren]],"")</f>
        <v/>
      </c>
      <c r="HF166" s="160" t="str">
        <f>IF(Tbl.Kosten[[#This Row],[Pnr.]]=HF$7,Tbl.Kosten[[#This Row],[Te financieren]],"")</f>
        <v/>
      </c>
      <c r="HG166" s="160" t="str">
        <f>IF(Tbl.Kosten[[#This Row],[Pnr.]]=HG$7,Tbl.Kosten[[#This Row],[Te financieren]],"")</f>
        <v/>
      </c>
      <c r="HH166" s="160" t="str">
        <f>IF(Tbl.Kosten[[#This Row],[Pnr.]]=HH$7,Tbl.Kosten[[#This Row],[Te financieren]],"")</f>
        <v/>
      </c>
      <c r="HI166" s="160" t="str">
        <f>IF(Tbl.Kosten[[#This Row],[Pnr.]]=HI$7,Tbl.Kosten[[#This Row],[Te financieren]],"")</f>
        <v/>
      </c>
      <c r="HJ166" s="160" t="str">
        <f>IF(Tbl.Kosten[[#This Row],[Pnr.]]=HJ$7,Tbl.Kosten[[#This Row],[Te financieren]],"")</f>
        <v/>
      </c>
      <c r="HK166" s="160" t="str">
        <f>IF(Tbl.Kosten[[#This Row],[Pnr.]]=HK$7,Tbl.Kosten[[#This Row],[Te financieren]],"")</f>
        <v/>
      </c>
      <c r="HL166" s="160" t="str">
        <f>IF(Tbl.Kosten[[#This Row],[Pnr.]]=HL$7,Tbl.Kosten[[#This Row],[Te financieren]],"")</f>
        <v/>
      </c>
      <c r="HM166" s="160" t="str">
        <f>IF(Tbl.Kosten[[#This Row],[Pnr.]]=HM$7,Tbl.Kosten[[#This Row],[Te financieren]],"")</f>
        <v/>
      </c>
      <c r="HN166" s="160" t="str">
        <f>IF(Tbl.Kosten[[#This Row],[Pnr.]]=HN$7,Tbl.Kosten[[#This Row],[Te financieren]],"")</f>
        <v/>
      </c>
      <c r="HO166" s="160" t="str">
        <f>IF(Tbl.Kosten[[#This Row],[Pnr.]]=HO$7,Tbl.Kosten[[#This Row],[Te financieren]],"")</f>
        <v/>
      </c>
      <c r="HP166" s="160" t="str">
        <f>IF(Tbl.Kosten[[#This Row],[Pnr.]]=HP$7,Tbl.Kosten[[#This Row],[Te financieren]],"")</f>
        <v/>
      </c>
      <c r="HQ166" s="160" t="str">
        <f>IF(Tbl.Kosten[[#This Row],[Pnr.]]=HQ$7,Tbl.Kosten[[#This Row],[Te financieren]],"")</f>
        <v/>
      </c>
      <c r="HR166" s="160" t="str">
        <f>IF(Tbl.Kosten[[#This Row],[Pnr.]]=HR$7,Tbl.Kosten[[#This Row],[Te financieren]],"")</f>
        <v/>
      </c>
      <c r="HS166" s="160" t="str">
        <f>IF(Tbl.Kosten[[#This Row],[Pnr.]]=HS$7,Tbl.Kosten[[#This Row],[Te financieren]],"")</f>
        <v/>
      </c>
      <c r="HT166" s="160" t="str">
        <f>IF(Tbl.Kosten[[#This Row],[Pnr.]]=HT$7,Tbl.Kosten[[#This Row],[Te financieren]],"")</f>
        <v/>
      </c>
      <c r="HU166" s="160" t="str">
        <f>IF(Tbl.Kosten[[#This Row],[Pnr.]]=HU$7,Tbl.Kosten[[#This Row],[Te financieren]],"")</f>
        <v/>
      </c>
      <c r="HV166" s="160" t="str">
        <f>IF(Tbl.Kosten[[#This Row],[Pnr.]]=HV$7,Tbl.Kosten[[#This Row],[Te financieren]],"")</f>
        <v/>
      </c>
      <c r="HW166" s="160" t="str">
        <f>IF(Tbl.Kosten[[#This Row],[Pnr.]]=HW$7,Tbl.Kosten[[#This Row],[Te financieren]],"")</f>
        <v/>
      </c>
    </row>
    <row r="167" spans="2:231" x14ac:dyDescent="0.3">
      <c r="B167" s="144"/>
      <c r="C167" s="147"/>
      <c r="D167" s="146"/>
      <c r="E167" s="147"/>
      <c r="F167" s="145"/>
      <c r="G167" s="11" t="str">
        <f>IF(Tbl.Kosten[[#This Row],[Medewerker e/o 
functie]]&lt;&gt;"",_xlfn.XLOOKUP(Tbl.Kosten[[#This Row],[Medewerker e/o 
functie]],Tbl.Uurtarief[Medewerker en/of functie],Tbl.Uurtarief[Uurtarief],"",0,1),"")</f>
        <v/>
      </c>
      <c r="H167" s="121">
        <f>IFERROR(Tbl.Kosten[[#This Row],[Uren]]*Tbl.Kosten[[#This Row],[Uurtarief]],0)</f>
        <v>0</v>
      </c>
      <c r="I167" s="119" t="str">
        <f>IF(Tbl.Kosten[[#This Row],[Subtotaal uren]]&lt;&gt;0,_xlfn.XLOOKUP(Tbl.Kosten[[#This Row],[Medewerker e/o 
functie]],Tbl.Uurtarief[Medewerker en/of functie],Tbl.Uurtarief[Kostensoort arbeid],"",0,1),"")</f>
        <v/>
      </c>
      <c r="J167" s="147"/>
      <c r="K167" s="145"/>
      <c r="L167" s="149" t="str">
        <f>IF(Tbl.Kosten[[#This Row],[Activum]]&lt;&gt;"",_xlfn.XLOOKUP(Tbl.Kosten[[#This Row],[Activum]],Tbl.Afschrijvingskosten[Activum],Tbl.Afschrijvingskosten[Tarief per afschrijvings-eenheid],"",0,1),"")</f>
        <v/>
      </c>
      <c r="M167" s="122">
        <f>IFERROR(Tbl.Kosten[[#This Row],[Een-
heden]]*Tbl.Kosten[[#This Row],[Afschrijvings-
tarief]],0)</f>
        <v>0</v>
      </c>
      <c r="N167" s="122" t="str">
        <f>IF(Tbl.Kosten[[#This Row],[Subtotaal afschrijving]]&lt;&gt;0,Lijsten!A165,"")</f>
        <v/>
      </c>
      <c r="O167" s="150"/>
      <c r="P167" s="145"/>
      <c r="Q167" s="148"/>
      <c r="R167" s="122">
        <f>IFERROR(Tbl.Kosten[[#This Row],[Aantal]]*Tbl.Kosten[[#This Row],[Tarief]],0)</f>
        <v>0</v>
      </c>
      <c r="S167" s="8">
        <f>IFERROR(Tbl.Kosten[[#This Row],[Subtotaal overige kosten]]+Tbl.Kosten[[#This Row],[Subtotaal uren]]+Tbl.Kosten[[#This Row],[Subtotaal afschrijving]],0)</f>
        <v>0</v>
      </c>
      <c r="T167" s="8">
        <f>IFERROR(Tbl.Kosten[[#This Row],[Totaal kosten]]*Tbl.Kosten[[#This Row],[Subsidie%]],0)</f>
        <v>0</v>
      </c>
      <c r="U167" s="4" t="str" cm="1">
        <f t="array" ref="U167">IFERROR(_xlfn.IFS(Tbl.Kosten[[#This Row],[Subtotaal uren]]&lt;&gt;0,Tbl.Kosten[[#This Row],[Kostensoort arbeid]],Tbl.Kosten[[#This Row],[Subtotaal afschrijving]]&lt;&gt;0,Tbl.Kosten[[#This Row],[Kostensoort afschrijving]],Tbl.Kosten[[#This Row],[Subtotaal overige kosten]]&lt;&gt;0,Tbl.Kosten[[#This Row],[Kostensoort overig]]),"")</f>
        <v/>
      </c>
      <c r="V167" s="4" t="str">
        <f>IFERROR(_xlfn.XLOOKUP(Tbl.Kosten[[#This Row],[Activiteitencode]],Tbl.Activiteiten[Activiteitcode],Tbl.Activiteiten[Werkpakketcode],"",0,1),"")</f>
        <v/>
      </c>
      <c r="W167" s="4" t="str">
        <f>IFERROR(_xlfn.XLOOKUP(Tbl.Kosten[[#This Row],[Werkpakketcode]],Tbl.Werkpakketten[Werkpakketcode],Tbl.Werkpakketten[Subsidiabele activiteit],"",0,1),"")</f>
        <v/>
      </c>
      <c r="X167" s="12">
        <f>IFERROR(_xlfn.XLOOKUP(Tbl.Kosten[[#This Row],[Sanr.]],Tbl.Subsidiehoogte[SAnr.],Tbl.Subsidiehoogte[Sub. Percentage],0,0,1),0)</f>
        <v>0</v>
      </c>
      <c r="Y167" s="154" t="str">
        <f>IFERROR(_xlfn.XLOOKUP(Tbl.Kosten[[#This Row],[Partnercode]],Tbl.Projectpartners[Partnercode],Tbl.Projectpartners[PNr.],"",0,1),"")</f>
        <v>P1</v>
      </c>
      <c r="Z167" s="158">
        <f>IF(Tbl.Kosten[[#This Row],[Pnr.]]=Z$7,Tbl.Kosten[[#This Row],[Totaal kosten]],"")</f>
        <v>0</v>
      </c>
      <c r="AA167" s="158" t="str">
        <f>IF(Tbl.Kosten[[#This Row],[Pnr.]]=AA$7,Tbl.Kosten[[#This Row],[Totaal kosten]],"")</f>
        <v/>
      </c>
      <c r="AB167" s="158" t="str">
        <f>IF(Tbl.Kosten[[#This Row],[Pnr.]]=AB$7,Tbl.Kosten[[#This Row],[Totaal kosten]],"")</f>
        <v/>
      </c>
      <c r="AC167" s="158" t="str">
        <f>IF(Tbl.Kosten[[#This Row],[Pnr.]]=AC$7,Tbl.Kosten[[#This Row],[Totaal kosten]],"")</f>
        <v/>
      </c>
      <c r="AD167" s="158" t="str">
        <f>IF(Tbl.Kosten[[#This Row],[Pnr.]]=AD$7,Tbl.Kosten[[#This Row],[Totaal kosten]],"")</f>
        <v/>
      </c>
      <c r="AE167" s="158" t="str">
        <f>IF(Tbl.Kosten[[#This Row],[Pnr.]]=AE$7,Tbl.Kosten[[#This Row],[Totaal kosten]],"")</f>
        <v/>
      </c>
      <c r="AF167" s="158" t="str">
        <f>IF(Tbl.Kosten[[#This Row],[Pnr.]]=AF$7,Tbl.Kosten[[#This Row],[Totaal kosten]],"")</f>
        <v/>
      </c>
      <c r="AG167" s="158" t="str">
        <f>IF(Tbl.Kosten[[#This Row],[Pnr.]]=AG$7,Tbl.Kosten[[#This Row],[Totaal kosten]],"")</f>
        <v/>
      </c>
      <c r="AH167" s="158" t="str">
        <f>IF(Tbl.Kosten[[#This Row],[Pnr.]]=AH$7,Tbl.Kosten[[#This Row],[Totaal kosten]],"")</f>
        <v/>
      </c>
      <c r="AI167" s="158" t="str">
        <f>IF(Tbl.Kosten[[#This Row],[Pnr.]]=AI$7,Tbl.Kosten[[#This Row],[Totaal kosten]],"")</f>
        <v/>
      </c>
      <c r="AJ167" s="158" t="str">
        <f>IF(Tbl.Kosten[[#This Row],[Pnr.]]=AJ$7,Tbl.Kosten[[#This Row],[Totaal kosten]],"")</f>
        <v/>
      </c>
      <c r="AK167" s="158" t="str">
        <f>IF(Tbl.Kosten[[#This Row],[Pnr.]]=AK$7,Tbl.Kosten[[#This Row],[Totaal kosten]],"")</f>
        <v/>
      </c>
      <c r="AL167" s="158" t="str">
        <f>IF(Tbl.Kosten[[#This Row],[Pnr.]]=AL$7,Tbl.Kosten[[#This Row],[Totaal kosten]],"")</f>
        <v/>
      </c>
      <c r="AM167" s="158" t="str">
        <f>IF(Tbl.Kosten[[#This Row],[Pnr.]]=AM$7,Tbl.Kosten[[#This Row],[Totaal kosten]],"")</f>
        <v/>
      </c>
      <c r="AN167" s="158" t="str">
        <f>IF(Tbl.Kosten[[#This Row],[Pnr.]]=AN$7,Tbl.Kosten[[#This Row],[Totaal kosten]],"")</f>
        <v/>
      </c>
      <c r="AO167" s="158" t="str">
        <f>IF(Tbl.Kosten[[#This Row],[Pnr.]]=AO$7,Tbl.Kosten[[#This Row],[Totaal kosten]],"")</f>
        <v/>
      </c>
      <c r="AP167" s="158" t="str">
        <f>IF(Tbl.Kosten[[#This Row],[Pnr.]]=AP$7,Tbl.Kosten[[#This Row],[Totaal kosten]],"")</f>
        <v/>
      </c>
      <c r="AQ167" s="158" t="str">
        <f>IF(Tbl.Kosten[[#This Row],[Pnr.]]=AQ$7,Tbl.Kosten[[#This Row],[Totaal kosten]],"")</f>
        <v/>
      </c>
      <c r="AR167" s="158" t="str">
        <f>IF(Tbl.Kosten[[#This Row],[Pnr.]]=AR$7,Tbl.Kosten[[#This Row],[Totaal kosten]],"")</f>
        <v/>
      </c>
      <c r="AS167" s="158" t="str">
        <f>IF(Tbl.Kosten[[#This Row],[Pnr.]]=AS$7,Tbl.Kosten[[#This Row],[Totaal kosten]],"")</f>
        <v/>
      </c>
      <c r="AT167" s="158" t="str">
        <f>IF(Tbl.Kosten[[#This Row],[Pnr.]]=AT$7,Tbl.Kosten[[#This Row],[Totaal kosten]],"")</f>
        <v/>
      </c>
      <c r="AU167" s="158" t="str">
        <f>IF(Tbl.Kosten[[#This Row],[Pnr.]]=AU$7,Tbl.Kosten[[#This Row],[Totaal kosten]],"")</f>
        <v/>
      </c>
      <c r="AV167" s="158" t="str">
        <f>IF(Tbl.Kosten[[#This Row],[Pnr.]]=AV$7,Tbl.Kosten[[#This Row],[Totaal kosten]],"")</f>
        <v/>
      </c>
      <c r="AW167" s="158" t="str">
        <f>IF(Tbl.Kosten[[#This Row],[Pnr.]]=AW$7,Tbl.Kosten[[#This Row],[Totaal kosten]],"")</f>
        <v/>
      </c>
      <c r="AX167" s="158" t="str">
        <f>IF(Tbl.Kosten[[#This Row],[Pnr.]]=AX$7,Tbl.Kosten[[#This Row],[Totaal kosten]],"")</f>
        <v/>
      </c>
      <c r="AY167" s="158" t="str">
        <f>IF(Tbl.Kosten[[#This Row],[Pnr.]]=AY$7,Tbl.Kosten[[#This Row],[Totaal kosten]],"")</f>
        <v/>
      </c>
      <c r="AZ167" s="158" t="str">
        <f>IF(Tbl.Kosten[[#This Row],[Pnr.]]=AZ$7,Tbl.Kosten[[#This Row],[Totaal kosten]],"")</f>
        <v/>
      </c>
      <c r="BA167" s="158" t="str">
        <f>IF(Tbl.Kosten[[#This Row],[Pnr.]]=BA$7,Tbl.Kosten[[#This Row],[Totaal kosten]],"")</f>
        <v/>
      </c>
      <c r="BB167" s="158" t="str">
        <f>IF(Tbl.Kosten[[#This Row],[Pnr.]]=BB$7,Tbl.Kosten[[#This Row],[Totaal kosten]],"")</f>
        <v/>
      </c>
      <c r="BC167" s="158" t="str">
        <f>IF(Tbl.Kosten[[#This Row],[Pnr.]]=BC$7,Tbl.Kosten[[#This Row],[Totaal kosten]],"")</f>
        <v/>
      </c>
      <c r="BD167" s="158" t="str">
        <f>IF(Tbl.Kosten[[#This Row],[Pnr.]]=BD$7,Tbl.Kosten[[#This Row],[Totaal kosten]],"")</f>
        <v/>
      </c>
      <c r="BE167" s="158" t="str">
        <f>IF(Tbl.Kosten[[#This Row],[Pnr.]]=BE$7,Tbl.Kosten[[#This Row],[Totaal kosten]],"")</f>
        <v/>
      </c>
      <c r="BF167" s="158" t="str">
        <f>IF(Tbl.Kosten[[#This Row],[Pnr.]]=BF$7,Tbl.Kosten[[#This Row],[Totaal kosten]],"")</f>
        <v/>
      </c>
      <c r="BG167" s="158" t="str">
        <f>IF(Tbl.Kosten[[#This Row],[Pnr.]]=BG$7,Tbl.Kosten[[#This Row],[Totaal kosten]],"")</f>
        <v/>
      </c>
      <c r="BH167" s="158" t="str">
        <f>IF(Tbl.Kosten[[#This Row],[Pnr.]]=BH$7,Tbl.Kosten[[#This Row],[Totaal kosten]],"")</f>
        <v/>
      </c>
      <c r="BI167" s="158" t="str">
        <f>IF(Tbl.Kosten[[#This Row],[Pnr.]]=BI$7,Tbl.Kosten[[#This Row],[Totaal kosten]],"")</f>
        <v/>
      </c>
      <c r="BJ167" s="158" t="str">
        <f>IF(Tbl.Kosten[[#This Row],[Pnr.]]=BJ$7,Tbl.Kosten[[#This Row],[Totaal kosten]],"")</f>
        <v/>
      </c>
      <c r="BK167" s="158" t="str">
        <f>IF(Tbl.Kosten[[#This Row],[Pnr.]]=BK$7,Tbl.Kosten[[#This Row],[Totaal kosten]],"")</f>
        <v/>
      </c>
      <c r="BL167" s="158" t="str">
        <f>IF(Tbl.Kosten[[#This Row],[Pnr.]]=BL$7,Tbl.Kosten[[#This Row],[Totaal kosten]],"")</f>
        <v/>
      </c>
      <c r="BM167" s="158" t="str">
        <f>IF(Tbl.Kosten[[#This Row],[Pnr.]]=BM$7,Tbl.Kosten[[#This Row],[Totaal kosten]],"")</f>
        <v/>
      </c>
      <c r="BN167" s="158" t="str">
        <f>IF(Tbl.Kosten[[#This Row],[Pnr.]]=BN$7,Tbl.Kosten[[#This Row],[Totaal kosten]],"")</f>
        <v/>
      </c>
      <c r="BO167" s="158" t="str">
        <f>IF(Tbl.Kosten[[#This Row],[Pnr.]]=BO$7,Tbl.Kosten[[#This Row],[Totaal kosten]],"")</f>
        <v/>
      </c>
      <c r="BP167" s="158" t="str">
        <f>IF(Tbl.Kosten[[#This Row],[Pnr.]]=BP$7,Tbl.Kosten[[#This Row],[Totaal kosten]],"")</f>
        <v/>
      </c>
      <c r="BQ167" s="158" t="str">
        <f>IF(Tbl.Kosten[[#This Row],[Pnr.]]=BQ$7,Tbl.Kosten[[#This Row],[Totaal kosten]],"")</f>
        <v/>
      </c>
      <c r="BR167" s="158" t="str">
        <f>IF(Tbl.Kosten[[#This Row],[Pnr.]]=BR$7,Tbl.Kosten[[#This Row],[Totaal kosten]],"")</f>
        <v/>
      </c>
      <c r="BS167" s="158" t="str">
        <f>IF(Tbl.Kosten[[#This Row],[Pnr.]]=BS$7,Tbl.Kosten[[#This Row],[Totaal kosten]],"")</f>
        <v/>
      </c>
      <c r="BT167" s="158" t="str">
        <f>IF(Tbl.Kosten[[#This Row],[Pnr.]]=BT$7,Tbl.Kosten[[#This Row],[Totaal kosten]],"")</f>
        <v/>
      </c>
      <c r="BU167" s="158" t="str">
        <f>IF(Tbl.Kosten[[#This Row],[Pnr.]]=BU$7,Tbl.Kosten[[#This Row],[Totaal kosten]],"")</f>
        <v/>
      </c>
      <c r="BV167" s="158" t="str">
        <f>IF(Tbl.Kosten[[#This Row],[Pnr.]]=BV$7,Tbl.Kosten[[#This Row],[Totaal kosten]],"")</f>
        <v/>
      </c>
      <c r="BW167" s="158" t="str">
        <f>IF(Tbl.Kosten[[#This Row],[Pnr.]]=BW$7,Tbl.Kosten[[#This Row],[Totaal kosten]],"")</f>
        <v/>
      </c>
      <c r="BX167" s="158" t="str">
        <f>IFERROR(_xlfn.XLOOKUP(Tbl.Kosten[[#This Row],[Werkpakketcode]],Tbl.Werkpakketten[Werkpakketcode],Tbl.Werkpakketten[WPnr.],"",0,1),"")</f>
        <v/>
      </c>
      <c r="BY167" s="158" t="str">
        <f>IF(Tbl.Kosten[[#This Row],[WPnr.]]=BY$7,Tbl.Kosten[[#This Row],[Totaal kosten]],"")</f>
        <v/>
      </c>
      <c r="BZ167" s="158" t="str">
        <f>IF(Tbl.Kosten[[#This Row],[WPnr.]]=BZ$7,Tbl.Kosten[[#This Row],[Totaal kosten]],"")</f>
        <v/>
      </c>
      <c r="CA167" s="158" t="str">
        <f>IF(Tbl.Kosten[[#This Row],[WPnr.]]=CA$7,Tbl.Kosten[[#This Row],[Totaal kosten]],"")</f>
        <v/>
      </c>
      <c r="CB167" s="158" t="str">
        <f>IF(Tbl.Kosten[[#This Row],[WPnr.]]=CB$7,Tbl.Kosten[[#This Row],[Totaal kosten]],"")</f>
        <v/>
      </c>
      <c r="CC167" s="158" t="str">
        <f>IF(Tbl.Kosten[[#This Row],[WPnr.]]=CC$7,Tbl.Kosten[[#This Row],[Totaal kosten]],"")</f>
        <v/>
      </c>
      <c r="CD167" s="158" t="str">
        <f>IF(Tbl.Kosten[[#This Row],[WPnr.]]=CD$7,Tbl.Kosten[[#This Row],[Totaal kosten]],"")</f>
        <v/>
      </c>
      <c r="CE167" s="158" t="str">
        <f>IF(Tbl.Kosten[[#This Row],[WPnr.]]=CE$7,Tbl.Kosten[[#This Row],[Totaal kosten]],"")</f>
        <v/>
      </c>
      <c r="CF167" s="158" t="str">
        <f>IF(Tbl.Kosten[[#This Row],[WPnr.]]=CF$7,Tbl.Kosten[[#This Row],[Totaal kosten]],"")</f>
        <v/>
      </c>
      <c r="CG167" s="158" t="str">
        <f>IF(Tbl.Kosten[[#This Row],[WPnr.]]=CG$7,Tbl.Kosten[[#This Row],[Totaal kosten]],"")</f>
        <v/>
      </c>
      <c r="CH167" s="158" t="str">
        <f>IF(Tbl.Kosten[[#This Row],[WPnr.]]=CH$7,Tbl.Kosten[[#This Row],[Totaal kosten]],"")</f>
        <v/>
      </c>
      <c r="CI167" s="158" t="str">
        <f>IF(Tbl.Kosten[[#This Row],[WPnr.]]=CI$7,Tbl.Kosten[[#This Row],[Totaal kosten]],"")</f>
        <v/>
      </c>
      <c r="CJ167" s="158" t="str">
        <f>IF(Tbl.Kosten[[#This Row],[WPnr.]]=CJ$7,Tbl.Kosten[[#This Row],[Totaal kosten]],"")</f>
        <v/>
      </c>
      <c r="CK167" s="158" t="str">
        <f>IF(Tbl.Kosten[[#This Row],[WPnr.]]=CK$7,Tbl.Kosten[[#This Row],[Totaal kosten]],"")</f>
        <v/>
      </c>
      <c r="CL167" s="158" t="str">
        <f>IF(Tbl.Kosten[[#This Row],[WPnr.]]=CL$7,Tbl.Kosten[[#This Row],[Totaal kosten]],"")</f>
        <v/>
      </c>
      <c r="CM167" s="158" t="str">
        <f>IF(Tbl.Kosten[[#This Row],[WPnr.]]=CM$7,Tbl.Kosten[[#This Row],[Totaal kosten]],"")</f>
        <v/>
      </c>
      <c r="CN167" s="158" t="str">
        <f>IF(Tbl.Kosten[[#This Row],[WPnr.]]=CN$7,Tbl.Kosten[[#This Row],[Totaal kosten]],"")</f>
        <v/>
      </c>
      <c r="CO167" s="158" t="str">
        <f>IF(Tbl.Kosten[[#This Row],[WPnr.]]=CO$7,Tbl.Kosten[[#This Row],[Totaal kosten]],"")</f>
        <v/>
      </c>
      <c r="CP167" s="158" t="str">
        <f>IF(Tbl.Kosten[[#This Row],[WPnr.]]=CP$7,Tbl.Kosten[[#This Row],[Totaal kosten]],"")</f>
        <v/>
      </c>
      <c r="CQ167" s="158" t="str">
        <f>IF(Tbl.Kosten[[#This Row],[WPnr.]]=CQ$7,Tbl.Kosten[[#This Row],[Totaal kosten]],"")</f>
        <v/>
      </c>
      <c r="CR167" s="158" t="str">
        <f>IF(Tbl.Kosten[[#This Row],[WPnr.]]=CR$7,Tbl.Kosten[[#This Row],[Totaal kosten]],"")</f>
        <v/>
      </c>
      <c r="CS167" s="158" t="str">
        <f>IF(Tbl.Kosten[[#This Row],[WPnr.]]=CS$7,Tbl.Kosten[[#This Row],[Totaal kosten]],"")</f>
        <v/>
      </c>
      <c r="CT167" s="158" t="str">
        <f>IF(Tbl.Kosten[[#This Row],[WPnr.]]=CT$7,Tbl.Kosten[[#This Row],[Totaal kosten]],"")</f>
        <v/>
      </c>
      <c r="CU167" s="158" t="str">
        <f>IF(Tbl.Kosten[[#This Row],[WPnr.]]=CU$7,Tbl.Kosten[[#This Row],[Totaal kosten]],"")</f>
        <v/>
      </c>
      <c r="CV167" s="158" t="str">
        <f>IF(Tbl.Kosten[[#This Row],[WPnr.]]=CV$7,Tbl.Kosten[[#This Row],[Totaal kosten]],"")</f>
        <v/>
      </c>
      <c r="CW167" s="158" t="str">
        <f>IF(Tbl.Kosten[[#This Row],[WPnr.]]=CW$7,Tbl.Kosten[[#This Row],[Totaal kosten]],"")</f>
        <v/>
      </c>
      <c r="CX167" s="158" t="str">
        <f>IF(Tbl.Kosten[[#This Row],[WPnr.]]=CX$7,Tbl.Kosten[[#This Row],[Totaal kosten]],"")</f>
        <v/>
      </c>
      <c r="CY167" s="158" t="str">
        <f>IF(Tbl.Kosten[[#This Row],[WPnr.]]=CY$7,Tbl.Kosten[[#This Row],[Totaal kosten]],"")</f>
        <v/>
      </c>
      <c r="CZ167" s="158" t="str">
        <f>IF(Tbl.Kosten[[#This Row],[WPnr.]]=CZ$7,Tbl.Kosten[[#This Row],[Totaal kosten]],"")</f>
        <v/>
      </c>
      <c r="DA167" s="158" t="str">
        <f>IF(Tbl.Kosten[[#This Row],[WPnr.]]=DA$7,Tbl.Kosten[[#This Row],[Totaal kosten]],"")</f>
        <v/>
      </c>
      <c r="DB167" s="158" t="str">
        <f>IF(Tbl.Kosten[[#This Row],[WPnr.]]=DB$7,Tbl.Kosten[[#This Row],[Totaal kosten]],"")</f>
        <v/>
      </c>
      <c r="DC167" s="158" t="str">
        <f>IF(Tbl.Kosten[[#This Row],[WPnr.]]=DC$7,Tbl.Kosten[[#This Row],[Totaal kosten]],"")</f>
        <v/>
      </c>
      <c r="DD167" s="158" t="str">
        <f>IF(Tbl.Kosten[[#This Row],[WPnr.]]=DD$7,Tbl.Kosten[[#This Row],[Totaal kosten]],"")</f>
        <v/>
      </c>
      <c r="DE167" s="158" t="str">
        <f>IF(Tbl.Kosten[[#This Row],[WPnr.]]=DE$7,Tbl.Kosten[[#This Row],[Totaal kosten]],"")</f>
        <v/>
      </c>
      <c r="DF167" s="158" t="str">
        <f>IF(Tbl.Kosten[[#This Row],[WPnr.]]=DF$7,Tbl.Kosten[[#This Row],[Totaal kosten]],"")</f>
        <v/>
      </c>
      <c r="DG167" s="158" t="str">
        <f>IF(Tbl.Kosten[[#This Row],[WPnr.]]=DG$7,Tbl.Kosten[[#This Row],[Totaal kosten]],"")</f>
        <v/>
      </c>
      <c r="DH167" s="158" t="str">
        <f>IF(Tbl.Kosten[[#This Row],[WPnr.]]=DH$7,Tbl.Kosten[[#This Row],[Totaal kosten]],"")</f>
        <v/>
      </c>
      <c r="DI167" s="158" t="str">
        <f>IF(Tbl.Kosten[[#This Row],[WPnr.]]=DI$7,Tbl.Kosten[[#This Row],[Totaal kosten]],"")</f>
        <v/>
      </c>
      <c r="DJ167" s="158" t="str">
        <f>IF(Tbl.Kosten[[#This Row],[WPnr.]]=DJ$7,Tbl.Kosten[[#This Row],[Totaal kosten]],"")</f>
        <v/>
      </c>
      <c r="DK167" s="158" t="str">
        <f>IF(Tbl.Kosten[[#This Row],[WPnr.]]=DK$7,Tbl.Kosten[[#This Row],[Totaal kosten]],"")</f>
        <v/>
      </c>
      <c r="DL167" s="158" t="str">
        <f>IF(Tbl.Kosten[[#This Row],[WPnr.]]=DL$7,Tbl.Kosten[[#This Row],[Totaal kosten]],"")</f>
        <v/>
      </c>
      <c r="DM167" s="158" t="str">
        <f>IF(Tbl.Kosten[[#This Row],[WPnr.]]=DM$7,Tbl.Kosten[[#This Row],[Totaal kosten]],"")</f>
        <v/>
      </c>
      <c r="DN167" s="158" t="str">
        <f>IF(Tbl.Kosten[[#This Row],[WPnr.]]=DN$7,Tbl.Kosten[[#This Row],[Totaal kosten]],"")</f>
        <v/>
      </c>
      <c r="DO167" s="158" t="str">
        <f>IF(Tbl.Kosten[[#This Row],[WPnr.]]=DO$7,Tbl.Kosten[[#This Row],[Totaal kosten]],"")</f>
        <v/>
      </c>
      <c r="DP167" s="158" t="str">
        <f>IF(Tbl.Kosten[[#This Row],[WPnr.]]=DP$7,Tbl.Kosten[[#This Row],[Totaal kosten]],"")</f>
        <v/>
      </c>
      <c r="DQ167" s="158" t="str">
        <f>IF(Tbl.Kosten[[#This Row],[WPnr.]]=DQ$7,Tbl.Kosten[[#This Row],[Totaal kosten]],"")</f>
        <v/>
      </c>
      <c r="DR167" s="158" t="str">
        <f>IF(Tbl.Kosten[[#This Row],[WPnr.]]=DR$7,Tbl.Kosten[[#This Row],[Totaal kosten]],"")</f>
        <v/>
      </c>
      <c r="DS167" s="158" t="str">
        <f>IF(Tbl.Kosten[[#This Row],[WPnr.]]=DS$7,Tbl.Kosten[[#This Row],[Totaal kosten]],"")</f>
        <v/>
      </c>
      <c r="DT167" s="158" t="str">
        <f>IF(Tbl.Kosten[[#This Row],[WPnr.]]=DT$7,Tbl.Kosten[[#This Row],[Totaal kosten]],"")</f>
        <v/>
      </c>
      <c r="DU167" s="158" t="str">
        <f>IF(Tbl.Kosten[[#This Row],[WPnr.]]=DU$7,Tbl.Kosten[[#This Row],[Totaal kosten]],"")</f>
        <v/>
      </c>
      <c r="DV167" s="158" t="str">
        <f>IF(Tbl.Kosten[[#This Row],[WPnr.]]=DV$7,Tbl.Kosten[[#This Row],[Totaal kosten]],"")</f>
        <v/>
      </c>
      <c r="DW167" s="160" t="str">
        <f>IFERROR(_xlfn.XLOOKUP(Tbl.Kosten[[#This Row],[Kostensoort]],Tbl.Kostensoorten[Kostensoorten],Tbl.Kostensoorten[KSnr.],"",0,1),"")</f>
        <v/>
      </c>
      <c r="DX167" s="160" t="str">
        <f>IF(Tbl.Kosten[[#This Row],[KSnr.]]=DX$7,Tbl.Kosten[[#This Row],[Totaal kosten]],"")</f>
        <v/>
      </c>
      <c r="DY167" s="160" t="str">
        <f>IF(Tbl.Kosten[[#This Row],[KSnr.]]=DY$7,Tbl.Kosten[[#This Row],[Totaal kosten]],"")</f>
        <v/>
      </c>
      <c r="DZ167" s="160" t="str">
        <f>IF(Tbl.Kosten[[#This Row],[KSnr.]]=DZ$7,Tbl.Kosten[[#This Row],[Totaal kosten]],"")</f>
        <v/>
      </c>
      <c r="EA167" s="160" t="str">
        <f>IF(Tbl.Kosten[[#This Row],[KSnr.]]=EA$7,Tbl.Kosten[[#This Row],[Totaal kosten]],"")</f>
        <v/>
      </c>
      <c r="EB167" s="160" t="str">
        <f>IF(Tbl.Kosten[[#This Row],[KSnr.]]=EB$7,Tbl.Kosten[[#This Row],[Totaal kosten]],"")</f>
        <v/>
      </c>
      <c r="EC167" s="160" t="str">
        <f>IF(Tbl.Kosten[[#This Row],[KSnr.]]=EC$7,Tbl.Kosten[[#This Row],[Totaal kosten]],"")</f>
        <v/>
      </c>
      <c r="ED167" s="160" t="str">
        <f>IF(Tbl.Kosten[[#This Row],[KSnr.]]=ED$7,Tbl.Kosten[[#This Row],[Totaal kosten]],"")</f>
        <v/>
      </c>
      <c r="EE167" s="160" t="str">
        <f>IF(Tbl.Kosten[[#This Row],[KSnr.]]=EE$7,Tbl.Kosten[[#This Row],[Totaal kosten]],"")</f>
        <v/>
      </c>
      <c r="EF167" s="160" t="str">
        <f>IF(Tbl.Kosten[[#This Row],[KSnr.]]=EF$7,Tbl.Kosten[[#This Row],[Totaal kosten]],"")</f>
        <v/>
      </c>
      <c r="EG167" s="160" t="str">
        <f>IF(Tbl.Kosten[[#This Row],[KSnr.]]=EG$7,Tbl.Kosten[[#This Row],[Totaal kosten]],"")</f>
        <v/>
      </c>
      <c r="EH167" s="160" t="str">
        <f>IF(Tbl.Kosten[[#This Row],[KSnr.]]=EH$7,Tbl.Kosten[[#This Row],[Totaal kosten]],"")</f>
        <v/>
      </c>
      <c r="EI167" s="160" t="str">
        <f>IF(Tbl.Kosten[[#This Row],[KSnr.]]=EI$7,Tbl.Kosten[[#This Row],[Totaal kosten]],"")</f>
        <v/>
      </c>
      <c r="EJ167" s="160" t="str">
        <f>IF(Tbl.Kosten[[#This Row],[KSnr.]]=EJ$7,Tbl.Kosten[[#This Row],[Totaal kosten]],"")</f>
        <v/>
      </c>
      <c r="EK167" s="160" t="str">
        <f>IF(Tbl.Kosten[[#This Row],[KSnr.]]=EK$7,Tbl.Kosten[[#This Row],[Totaal kosten]],"")</f>
        <v/>
      </c>
      <c r="EL167" s="160" t="str">
        <f>IF(Tbl.Kosten[[#This Row],[KSnr.]]=EL$7,Tbl.Kosten[[#This Row],[Totaal kosten]],"")</f>
        <v/>
      </c>
      <c r="EM167" s="160" t="str">
        <f>IF(Tbl.Kosten[[#This Row],[KSnr.]]=EM$7,Tbl.Kosten[[#This Row],[Totaal kosten]],"")</f>
        <v/>
      </c>
      <c r="EN167" s="160" t="str">
        <f>IF(Tbl.Kosten[[#This Row],[KSnr.]]=EN$7,Tbl.Kosten[[#This Row],[Totaal kosten]],"")</f>
        <v/>
      </c>
      <c r="EO167" s="160" t="str">
        <f>IF(Tbl.Kosten[[#This Row],[KSnr.]]=EO$7,Tbl.Kosten[[#This Row],[Totaal kosten]],"")</f>
        <v/>
      </c>
      <c r="EP167" s="160" t="str">
        <f>IF(Tbl.Kosten[[#This Row],[KSnr.]]=EP$7,Tbl.Kosten[[#This Row],[Totaal kosten]],"")</f>
        <v/>
      </c>
      <c r="EQ167" s="160" t="str">
        <f>IF(Tbl.Kosten[[#This Row],[KSnr.]]=EQ$7,Tbl.Kosten[[#This Row],[Totaal kosten]],"")</f>
        <v/>
      </c>
      <c r="ER167" s="154" t="str">
        <f>IFERROR(_xlfn.XLOOKUP(Tbl.Kosten[[#This Row],[Subsidieactiviteit]],Tbl.Subsidiehoogte[Subsidieactiviteit],Tbl.Subsidiehoogte[SAnr.],"",0,1),"")</f>
        <v/>
      </c>
      <c r="ES167" s="160" t="str">
        <f>IF(Tbl.Kosten[[#This Row],[Sanr.]]=ES$7,Tbl.Kosten[[#This Row],[Totaal kosten]],"")</f>
        <v/>
      </c>
      <c r="ET167" s="160" t="str">
        <f>IF(Tbl.Kosten[[#This Row],[Sanr.]]=ET$7,Tbl.Kosten[[#This Row],[Totaal kosten]],"")</f>
        <v/>
      </c>
      <c r="EU167" s="160" t="str">
        <f>IF(Tbl.Kosten[[#This Row],[Sanr.]]=EU$7,Tbl.Kosten[[#This Row],[Totaal kosten]],"")</f>
        <v/>
      </c>
      <c r="EV167" s="160" t="str">
        <f>IF(Tbl.Kosten[[#This Row],[Sanr.]]=EV$7,Tbl.Kosten[[#This Row],[Totaal kosten]],"")</f>
        <v/>
      </c>
      <c r="EW167" s="160" t="str">
        <f>IF(Tbl.Kosten[[#This Row],[Sanr.]]=EW$7,Tbl.Kosten[[#This Row],[Totaal kosten]],"")</f>
        <v/>
      </c>
      <c r="EX167" s="160" t="str">
        <f>IF(Tbl.Kosten[[#This Row],[Sanr.]]=EX$7,Tbl.Kosten[[#This Row],[Totaal kosten]],"")</f>
        <v/>
      </c>
      <c r="EY167" s="160" t="str">
        <f>IF(Tbl.Kosten[[#This Row],[Sanr.]]=EY$7,Tbl.Kosten[[#This Row],[Totaal kosten]],"")</f>
        <v/>
      </c>
      <c r="EZ167" s="160" t="str">
        <f>IF(Tbl.Kosten[[#This Row],[Sanr.]]=EZ$7,Tbl.Kosten[[#This Row],[Totaal kosten]],"")</f>
        <v/>
      </c>
      <c r="FA167" s="160" t="str">
        <f>IF(Tbl.Kosten[[#This Row],[Sanr.]]=FA$7,Tbl.Kosten[[#This Row],[Totaal kosten]],"")</f>
        <v/>
      </c>
      <c r="FB167" s="160" t="str">
        <f>IF(Tbl.Kosten[[#This Row],[Sanr.]]=FB$7,Tbl.Kosten[[#This Row],[Totaal kosten]],"")</f>
        <v/>
      </c>
      <c r="FC167" s="160" t="str">
        <f>IF(Tbl.Kosten[[#This Row],[Sanr.]]=FC$7,Tbl.Kosten[[#This Row],[Totaal kosten]],"")</f>
        <v/>
      </c>
      <c r="FD167" s="160" t="str">
        <f>IF(Tbl.Kosten[[#This Row],[Sanr.]]=FD$7,Tbl.Kosten[[#This Row],[Totaal kosten]],"")</f>
        <v/>
      </c>
      <c r="FE167" s="160" t="str">
        <f>IF(Tbl.Kosten[[#This Row],[Sanr.]]=FE$7,Tbl.Kosten[[#This Row],[Totaal kosten]],"")</f>
        <v/>
      </c>
      <c r="FF167" s="160" t="str">
        <f>IF(Tbl.Kosten[[#This Row],[Sanr.]]=FF$7,Tbl.Kosten[[#This Row],[Totaal kosten]],"")</f>
        <v/>
      </c>
      <c r="FG167" s="160" t="str">
        <f>IF(Tbl.Kosten[[#This Row],[Sanr.]]=FG$7,Tbl.Kosten[[#This Row],[Totaal kosten]],"")</f>
        <v/>
      </c>
      <c r="FH167" s="160" t="str">
        <f>IF(Tbl.Kosten[[#This Row],[Sanr.]]=FH$7,Tbl.Kosten[[#This Row],[Totaal kosten]],"")</f>
        <v/>
      </c>
      <c r="FI167" s="160" t="str">
        <f>IF(Tbl.Kosten[[#This Row],[Sanr.]]=FI$7,Tbl.Kosten[[#This Row],[Totaal kosten]],"")</f>
        <v/>
      </c>
      <c r="FJ167" s="160" t="str">
        <f>IF(Tbl.Kosten[[#This Row],[Sanr.]]=FJ$7,Tbl.Kosten[[#This Row],[Totaal kosten]],"")</f>
        <v/>
      </c>
      <c r="FK167" s="160" t="str">
        <f>IF(Tbl.Kosten[[#This Row],[Sanr.]]=FK$7,Tbl.Kosten[[#This Row],[Totaal kosten]],"")</f>
        <v/>
      </c>
      <c r="FL167" s="160" t="str">
        <f>IF(Tbl.Kosten[[#This Row],[Sanr.]]=FL$7,Tbl.Kosten[[#This Row],[Totaal kosten]],"")</f>
        <v/>
      </c>
      <c r="FM167" s="160" t="str">
        <f>IF(Tbl.Kosten[[#This Row],[Sanr.]]=FM$7,Tbl.Kosten[[#This Row],[Totaal kosten]],"")</f>
        <v/>
      </c>
      <c r="FN167" s="160" t="str">
        <f>IF(Tbl.Kosten[[#This Row],[Sanr.]]=FN$7,Tbl.Kosten[[#This Row],[Totaal kosten]],"")</f>
        <v/>
      </c>
      <c r="FO167" s="160" t="str">
        <f>IF(Tbl.Kosten[[#This Row],[Sanr.]]=FO$7,Tbl.Kosten[[#This Row],[Totaal kosten]],"")</f>
        <v/>
      </c>
      <c r="FP167" s="160" t="str">
        <f>IF(Tbl.Kosten[[#This Row],[Sanr.]]=FP$7,Tbl.Kosten[[#This Row],[Totaal kosten]],"")</f>
        <v/>
      </c>
      <c r="FQ167" s="160" t="str">
        <f>IF(Tbl.Kosten[[#This Row],[Sanr.]]=FQ$7,Tbl.Kosten[[#This Row],[Totaal kosten]],"")</f>
        <v/>
      </c>
      <c r="FR167" s="160" t="str">
        <f>IF(Tbl.Kosten[[#This Row],[Sanr.]]=FR$7,Tbl.Kosten[[#This Row],[Totaal kosten]],"")</f>
        <v/>
      </c>
      <c r="FS167" s="160" t="str">
        <f>IF(Tbl.Kosten[[#This Row],[Sanr.]]=FS$7,Tbl.Kosten[[#This Row],[Totaal kosten]],"")</f>
        <v/>
      </c>
      <c r="FT167" s="160" t="str">
        <f>IF(Tbl.Kosten[[#This Row],[Sanr.]]=FT$7,Tbl.Kosten[[#This Row],[Totaal kosten]],"")</f>
        <v/>
      </c>
      <c r="FU167" s="160" t="str">
        <f>IF(Tbl.Kosten[[#This Row],[Sanr.]]=FU$7,Tbl.Kosten[[#This Row],[Totaal kosten]],"")</f>
        <v/>
      </c>
      <c r="FV167" s="160" t="str">
        <f>IF(Tbl.Kosten[[#This Row],[Sanr.]]=FV$7,Tbl.Kosten[[#This Row],[Totaal kosten]],"")</f>
        <v/>
      </c>
      <c r="FW167" s="160" t="str">
        <f>IFERROR(_xlfn.XLOOKUP(Tbl.Kosten[[#This Row],[Activiteitencode]],Tbl.Activiteiten[Activiteitcode],Tbl.Activiteiten[Anr.],"",0,1),"")</f>
        <v/>
      </c>
      <c r="FX167" s="181" t="str">
        <f>_xlfn.CONCAT(Tbl.Kosten[[#This Row],[Pnr.]],Tbl.Kosten[[#This Row],[Sanr.]])</f>
        <v>P1</v>
      </c>
      <c r="FY167" s="160">
        <f>Tbl.Kosten[[#This Row],[Totaal kosten]]-Tbl.Kosten[[#This Row],[Subsidie]]</f>
        <v>0</v>
      </c>
      <c r="FZ167" s="160">
        <f>IF(Tbl.Kosten[[#This Row],[Pnr.]]=FZ$7,Tbl.Kosten[[#This Row],[Te financieren]],"")</f>
        <v>0</v>
      </c>
      <c r="GA167" s="160" t="str">
        <f>IF(Tbl.Kosten[[#This Row],[Pnr.]]=GA$7,Tbl.Kosten[[#This Row],[Te financieren]],"")</f>
        <v/>
      </c>
      <c r="GB167" s="160" t="str">
        <f>IF(Tbl.Kosten[[#This Row],[Pnr.]]=GB$7,Tbl.Kosten[[#This Row],[Te financieren]],"")</f>
        <v/>
      </c>
      <c r="GC167" s="160" t="str">
        <f>IF(Tbl.Kosten[[#This Row],[Pnr.]]=GC$7,Tbl.Kosten[[#This Row],[Te financieren]],"")</f>
        <v/>
      </c>
      <c r="GD167" s="160" t="str">
        <f>IF(Tbl.Kosten[[#This Row],[Pnr.]]=GD$7,Tbl.Kosten[[#This Row],[Te financieren]],"")</f>
        <v/>
      </c>
      <c r="GE167" s="160" t="str">
        <f>IF(Tbl.Kosten[[#This Row],[Pnr.]]=GE$7,Tbl.Kosten[[#This Row],[Te financieren]],"")</f>
        <v/>
      </c>
      <c r="GF167" s="160" t="str">
        <f>IF(Tbl.Kosten[[#This Row],[Pnr.]]=GF$7,Tbl.Kosten[[#This Row],[Te financieren]],"")</f>
        <v/>
      </c>
      <c r="GG167" s="160" t="str">
        <f>IF(Tbl.Kosten[[#This Row],[Pnr.]]=GG$7,Tbl.Kosten[[#This Row],[Te financieren]],"")</f>
        <v/>
      </c>
      <c r="GH167" s="160" t="str">
        <f>IF(Tbl.Kosten[[#This Row],[Pnr.]]=GH$7,Tbl.Kosten[[#This Row],[Te financieren]],"")</f>
        <v/>
      </c>
      <c r="GI167" s="160" t="str">
        <f>IF(Tbl.Kosten[[#This Row],[Pnr.]]=GI$7,Tbl.Kosten[[#This Row],[Te financieren]],"")</f>
        <v/>
      </c>
      <c r="GJ167" s="160" t="str">
        <f>IF(Tbl.Kosten[[#This Row],[Pnr.]]=GJ$7,Tbl.Kosten[[#This Row],[Te financieren]],"")</f>
        <v/>
      </c>
      <c r="GK167" s="160" t="str">
        <f>IF(Tbl.Kosten[[#This Row],[Pnr.]]=GK$7,Tbl.Kosten[[#This Row],[Te financieren]],"")</f>
        <v/>
      </c>
      <c r="GL167" s="160" t="str">
        <f>IF(Tbl.Kosten[[#This Row],[Pnr.]]=GL$7,Tbl.Kosten[[#This Row],[Te financieren]],"")</f>
        <v/>
      </c>
      <c r="GM167" s="160" t="str">
        <f>IF(Tbl.Kosten[[#This Row],[Pnr.]]=GM$7,Tbl.Kosten[[#This Row],[Te financieren]],"")</f>
        <v/>
      </c>
      <c r="GN167" s="160" t="str">
        <f>IF(Tbl.Kosten[[#This Row],[Pnr.]]=GN$7,Tbl.Kosten[[#This Row],[Te financieren]],"")</f>
        <v/>
      </c>
      <c r="GO167" s="160" t="str">
        <f>IF(Tbl.Kosten[[#This Row],[Pnr.]]=GO$7,Tbl.Kosten[[#This Row],[Te financieren]],"")</f>
        <v/>
      </c>
      <c r="GP167" s="160" t="str">
        <f>IF(Tbl.Kosten[[#This Row],[Pnr.]]=GP$7,Tbl.Kosten[[#This Row],[Te financieren]],"")</f>
        <v/>
      </c>
      <c r="GQ167" s="160" t="str">
        <f>IF(Tbl.Kosten[[#This Row],[Pnr.]]=GQ$7,Tbl.Kosten[[#This Row],[Te financieren]],"")</f>
        <v/>
      </c>
      <c r="GR167" s="160" t="str">
        <f>IF(Tbl.Kosten[[#This Row],[Pnr.]]=GR$7,Tbl.Kosten[[#This Row],[Te financieren]],"")</f>
        <v/>
      </c>
      <c r="GS167" s="160" t="str">
        <f>IF(Tbl.Kosten[[#This Row],[Pnr.]]=GS$7,Tbl.Kosten[[#This Row],[Te financieren]],"")</f>
        <v/>
      </c>
      <c r="GT167" s="160" t="str">
        <f>IF(Tbl.Kosten[[#This Row],[Pnr.]]=GT$7,Tbl.Kosten[[#This Row],[Te financieren]],"")</f>
        <v/>
      </c>
      <c r="GU167" s="160" t="str">
        <f>IF(Tbl.Kosten[[#This Row],[Pnr.]]=GU$7,Tbl.Kosten[[#This Row],[Te financieren]],"")</f>
        <v/>
      </c>
      <c r="GV167" s="160" t="str">
        <f>IF(Tbl.Kosten[[#This Row],[Pnr.]]=GV$7,Tbl.Kosten[[#This Row],[Te financieren]],"")</f>
        <v/>
      </c>
      <c r="GW167" s="160" t="str">
        <f>IF(Tbl.Kosten[[#This Row],[Pnr.]]=GW$7,Tbl.Kosten[[#This Row],[Te financieren]],"")</f>
        <v/>
      </c>
      <c r="GX167" s="160" t="str">
        <f>IF(Tbl.Kosten[[#This Row],[Pnr.]]=GX$7,Tbl.Kosten[[#This Row],[Te financieren]],"")</f>
        <v/>
      </c>
      <c r="GY167" s="160" t="str">
        <f>IF(Tbl.Kosten[[#This Row],[Pnr.]]=GY$7,Tbl.Kosten[[#This Row],[Te financieren]],"")</f>
        <v/>
      </c>
      <c r="GZ167" s="160" t="str">
        <f>IF(Tbl.Kosten[[#This Row],[Pnr.]]=GZ$7,Tbl.Kosten[[#This Row],[Te financieren]],"")</f>
        <v/>
      </c>
      <c r="HA167" s="160" t="str">
        <f>IF(Tbl.Kosten[[#This Row],[Pnr.]]=HA$7,Tbl.Kosten[[#This Row],[Te financieren]],"")</f>
        <v/>
      </c>
      <c r="HB167" s="160" t="str">
        <f>IF(Tbl.Kosten[[#This Row],[Pnr.]]=HB$7,Tbl.Kosten[[#This Row],[Te financieren]],"")</f>
        <v/>
      </c>
      <c r="HC167" s="160" t="str">
        <f>IF(Tbl.Kosten[[#This Row],[Pnr.]]=HC$7,Tbl.Kosten[[#This Row],[Te financieren]],"")</f>
        <v/>
      </c>
      <c r="HD167" s="160" t="str">
        <f>IF(Tbl.Kosten[[#This Row],[Pnr.]]=HD$7,Tbl.Kosten[[#This Row],[Te financieren]],"")</f>
        <v/>
      </c>
      <c r="HE167" s="160" t="str">
        <f>IF(Tbl.Kosten[[#This Row],[Pnr.]]=HE$7,Tbl.Kosten[[#This Row],[Te financieren]],"")</f>
        <v/>
      </c>
      <c r="HF167" s="160" t="str">
        <f>IF(Tbl.Kosten[[#This Row],[Pnr.]]=HF$7,Tbl.Kosten[[#This Row],[Te financieren]],"")</f>
        <v/>
      </c>
      <c r="HG167" s="160" t="str">
        <f>IF(Tbl.Kosten[[#This Row],[Pnr.]]=HG$7,Tbl.Kosten[[#This Row],[Te financieren]],"")</f>
        <v/>
      </c>
      <c r="HH167" s="160" t="str">
        <f>IF(Tbl.Kosten[[#This Row],[Pnr.]]=HH$7,Tbl.Kosten[[#This Row],[Te financieren]],"")</f>
        <v/>
      </c>
      <c r="HI167" s="160" t="str">
        <f>IF(Tbl.Kosten[[#This Row],[Pnr.]]=HI$7,Tbl.Kosten[[#This Row],[Te financieren]],"")</f>
        <v/>
      </c>
      <c r="HJ167" s="160" t="str">
        <f>IF(Tbl.Kosten[[#This Row],[Pnr.]]=HJ$7,Tbl.Kosten[[#This Row],[Te financieren]],"")</f>
        <v/>
      </c>
      <c r="HK167" s="160" t="str">
        <f>IF(Tbl.Kosten[[#This Row],[Pnr.]]=HK$7,Tbl.Kosten[[#This Row],[Te financieren]],"")</f>
        <v/>
      </c>
      <c r="HL167" s="160" t="str">
        <f>IF(Tbl.Kosten[[#This Row],[Pnr.]]=HL$7,Tbl.Kosten[[#This Row],[Te financieren]],"")</f>
        <v/>
      </c>
      <c r="HM167" s="160" t="str">
        <f>IF(Tbl.Kosten[[#This Row],[Pnr.]]=HM$7,Tbl.Kosten[[#This Row],[Te financieren]],"")</f>
        <v/>
      </c>
      <c r="HN167" s="160" t="str">
        <f>IF(Tbl.Kosten[[#This Row],[Pnr.]]=HN$7,Tbl.Kosten[[#This Row],[Te financieren]],"")</f>
        <v/>
      </c>
      <c r="HO167" s="160" t="str">
        <f>IF(Tbl.Kosten[[#This Row],[Pnr.]]=HO$7,Tbl.Kosten[[#This Row],[Te financieren]],"")</f>
        <v/>
      </c>
      <c r="HP167" s="160" t="str">
        <f>IF(Tbl.Kosten[[#This Row],[Pnr.]]=HP$7,Tbl.Kosten[[#This Row],[Te financieren]],"")</f>
        <v/>
      </c>
      <c r="HQ167" s="160" t="str">
        <f>IF(Tbl.Kosten[[#This Row],[Pnr.]]=HQ$7,Tbl.Kosten[[#This Row],[Te financieren]],"")</f>
        <v/>
      </c>
      <c r="HR167" s="160" t="str">
        <f>IF(Tbl.Kosten[[#This Row],[Pnr.]]=HR$7,Tbl.Kosten[[#This Row],[Te financieren]],"")</f>
        <v/>
      </c>
      <c r="HS167" s="160" t="str">
        <f>IF(Tbl.Kosten[[#This Row],[Pnr.]]=HS$7,Tbl.Kosten[[#This Row],[Te financieren]],"")</f>
        <v/>
      </c>
      <c r="HT167" s="160" t="str">
        <f>IF(Tbl.Kosten[[#This Row],[Pnr.]]=HT$7,Tbl.Kosten[[#This Row],[Te financieren]],"")</f>
        <v/>
      </c>
      <c r="HU167" s="160" t="str">
        <f>IF(Tbl.Kosten[[#This Row],[Pnr.]]=HU$7,Tbl.Kosten[[#This Row],[Te financieren]],"")</f>
        <v/>
      </c>
      <c r="HV167" s="160" t="str">
        <f>IF(Tbl.Kosten[[#This Row],[Pnr.]]=HV$7,Tbl.Kosten[[#This Row],[Te financieren]],"")</f>
        <v/>
      </c>
      <c r="HW167" s="160" t="str">
        <f>IF(Tbl.Kosten[[#This Row],[Pnr.]]=HW$7,Tbl.Kosten[[#This Row],[Te financieren]],"")</f>
        <v/>
      </c>
    </row>
    <row r="168" spans="2:231" x14ac:dyDescent="0.3">
      <c r="B168" s="144"/>
      <c r="C168" s="147"/>
      <c r="D168" s="146"/>
      <c r="E168" s="147"/>
      <c r="F168" s="145"/>
      <c r="G168" s="11" t="str">
        <f>IF(Tbl.Kosten[[#This Row],[Medewerker e/o 
functie]]&lt;&gt;"",_xlfn.XLOOKUP(Tbl.Kosten[[#This Row],[Medewerker e/o 
functie]],Tbl.Uurtarief[Medewerker en/of functie],Tbl.Uurtarief[Uurtarief],"",0,1),"")</f>
        <v/>
      </c>
      <c r="H168" s="121">
        <f>IFERROR(Tbl.Kosten[[#This Row],[Uren]]*Tbl.Kosten[[#This Row],[Uurtarief]],0)</f>
        <v>0</v>
      </c>
      <c r="I168" s="119" t="str">
        <f>IF(Tbl.Kosten[[#This Row],[Subtotaal uren]]&lt;&gt;0,_xlfn.XLOOKUP(Tbl.Kosten[[#This Row],[Medewerker e/o 
functie]],Tbl.Uurtarief[Medewerker en/of functie],Tbl.Uurtarief[Kostensoort arbeid],"",0,1),"")</f>
        <v/>
      </c>
      <c r="J168" s="147"/>
      <c r="K168" s="145"/>
      <c r="L168" s="149" t="str">
        <f>IF(Tbl.Kosten[[#This Row],[Activum]]&lt;&gt;"",_xlfn.XLOOKUP(Tbl.Kosten[[#This Row],[Activum]],Tbl.Afschrijvingskosten[Activum],Tbl.Afschrijvingskosten[Tarief per afschrijvings-eenheid],"",0,1),"")</f>
        <v/>
      </c>
      <c r="M168" s="122">
        <f>IFERROR(Tbl.Kosten[[#This Row],[Een-
heden]]*Tbl.Kosten[[#This Row],[Afschrijvings-
tarief]],0)</f>
        <v>0</v>
      </c>
      <c r="N168" s="122" t="str">
        <f>IF(Tbl.Kosten[[#This Row],[Subtotaal afschrijving]]&lt;&gt;0,Lijsten!A166,"")</f>
        <v/>
      </c>
      <c r="O168" s="150"/>
      <c r="P168" s="145"/>
      <c r="Q168" s="148"/>
      <c r="R168" s="122">
        <f>IFERROR(Tbl.Kosten[[#This Row],[Aantal]]*Tbl.Kosten[[#This Row],[Tarief]],0)</f>
        <v>0</v>
      </c>
      <c r="S168" s="8">
        <f>IFERROR(Tbl.Kosten[[#This Row],[Subtotaal overige kosten]]+Tbl.Kosten[[#This Row],[Subtotaal uren]]+Tbl.Kosten[[#This Row],[Subtotaal afschrijving]],0)</f>
        <v>0</v>
      </c>
      <c r="T168" s="8">
        <f>IFERROR(Tbl.Kosten[[#This Row],[Totaal kosten]]*Tbl.Kosten[[#This Row],[Subsidie%]],0)</f>
        <v>0</v>
      </c>
      <c r="U168" s="4" t="str" cm="1">
        <f t="array" ref="U168">IFERROR(_xlfn.IFS(Tbl.Kosten[[#This Row],[Subtotaal uren]]&lt;&gt;0,Tbl.Kosten[[#This Row],[Kostensoort arbeid]],Tbl.Kosten[[#This Row],[Subtotaal afschrijving]]&lt;&gt;0,Tbl.Kosten[[#This Row],[Kostensoort afschrijving]],Tbl.Kosten[[#This Row],[Subtotaal overige kosten]]&lt;&gt;0,Tbl.Kosten[[#This Row],[Kostensoort overig]]),"")</f>
        <v/>
      </c>
      <c r="V168" s="4" t="str">
        <f>IFERROR(_xlfn.XLOOKUP(Tbl.Kosten[[#This Row],[Activiteitencode]],Tbl.Activiteiten[Activiteitcode],Tbl.Activiteiten[Werkpakketcode],"",0,1),"")</f>
        <v/>
      </c>
      <c r="W168" s="4" t="str">
        <f>IFERROR(_xlfn.XLOOKUP(Tbl.Kosten[[#This Row],[Werkpakketcode]],Tbl.Werkpakketten[Werkpakketcode],Tbl.Werkpakketten[Subsidiabele activiteit],"",0,1),"")</f>
        <v/>
      </c>
      <c r="X168" s="12">
        <f>IFERROR(_xlfn.XLOOKUP(Tbl.Kosten[[#This Row],[Sanr.]],Tbl.Subsidiehoogte[SAnr.],Tbl.Subsidiehoogte[Sub. Percentage],0,0,1),0)</f>
        <v>0</v>
      </c>
      <c r="Y168" s="154" t="str">
        <f>IFERROR(_xlfn.XLOOKUP(Tbl.Kosten[[#This Row],[Partnercode]],Tbl.Projectpartners[Partnercode],Tbl.Projectpartners[PNr.],"",0,1),"")</f>
        <v>P1</v>
      </c>
      <c r="Z168" s="158">
        <f>IF(Tbl.Kosten[[#This Row],[Pnr.]]=Z$7,Tbl.Kosten[[#This Row],[Totaal kosten]],"")</f>
        <v>0</v>
      </c>
      <c r="AA168" s="158" t="str">
        <f>IF(Tbl.Kosten[[#This Row],[Pnr.]]=AA$7,Tbl.Kosten[[#This Row],[Totaal kosten]],"")</f>
        <v/>
      </c>
      <c r="AB168" s="158" t="str">
        <f>IF(Tbl.Kosten[[#This Row],[Pnr.]]=AB$7,Tbl.Kosten[[#This Row],[Totaal kosten]],"")</f>
        <v/>
      </c>
      <c r="AC168" s="158" t="str">
        <f>IF(Tbl.Kosten[[#This Row],[Pnr.]]=AC$7,Tbl.Kosten[[#This Row],[Totaal kosten]],"")</f>
        <v/>
      </c>
      <c r="AD168" s="158" t="str">
        <f>IF(Tbl.Kosten[[#This Row],[Pnr.]]=AD$7,Tbl.Kosten[[#This Row],[Totaal kosten]],"")</f>
        <v/>
      </c>
      <c r="AE168" s="158" t="str">
        <f>IF(Tbl.Kosten[[#This Row],[Pnr.]]=AE$7,Tbl.Kosten[[#This Row],[Totaal kosten]],"")</f>
        <v/>
      </c>
      <c r="AF168" s="158" t="str">
        <f>IF(Tbl.Kosten[[#This Row],[Pnr.]]=AF$7,Tbl.Kosten[[#This Row],[Totaal kosten]],"")</f>
        <v/>
      </c>
      <c r="AG168" s="158" t="str">
        <f>IF(Tbl.Kosten[[#This Row],[Pnr.]]=AG$7,Tbl.Kosten[[#This Row],[Totaal kosten]],"")</f>
        <v/>
      </c>
      <c r="AH168" s="158" t="str">
        <f>IF(Tbl.Kosten[[#This Row],[Pnr.]]=AH$7,Tbl.Kosten[[#This Row],[Totaal kosten]],"")</f>
        <v/>
      </c>
      <c r="AI168" s="158" t="str">
        <f>IF(Tbl.Kosten[[#This Row],[Pnr.]]=AI$7,Tbl.Kosten[[#This Row],[Totaal kosten]],"")</f>
        <v/>
      </c>
      <c r="AJ168" s="158" t="str">
        <f>IF(Tbl.Kosten[[#This Row],[Pnr.]]=AJ$7,Tbl.Kosten[[#This Row],[Totaal kosten]],"")</f>
        <v/>
      </c>
      <c r="AK168" s="158" t="str">
        <f>IF(Tbl.Kosten[[#This Row],[Pnr.]]=AK$7,Tbl.Kosten[[#This Row],[Totaal kosten]],"")</f>
        <v/>
      </c>
      <c r="AL168" s="158" t="str">
        <f>IF(Tbl.Kosten[[#This Row],[Pnr.]]=AL$7,Tbl.Kosten[[#This Row],[Totaal kosten]],"")</f>
        <v/>
      </c>
      <c r="AM168" s="158" t="str">
        <f>IF(Tbl.Kosten[[#This Row],[Pnr.]]=AM$7,Tbl.Kosten[[#This Row],[Totaal kosten]],"")</f>
        <v/>
      </c>
      <c r="AN168" s="158" t="str">
        <f>IF(Tbl.Kosten[[#This Row],[Pnr.]]=AN$7,Tbl.Kosten[[#This Row],[Totaal kosten]],"")</f>
        <v/>
      </c>
      <c r="AO168" s="158" t="str">
        <f>IF(Tbl.Kosten[[#This Row],[Pnr.]]=AO$7,Tbl.Kosten[[#This Row],[Totaal kosten]],"")</f>
        <v/>
      </c>
      <c r="AP168" s="158" t="str">
        <f>IF(Tbl.Kosten[[#This Row],[Pnr.]]=AP$7,Tbl.Kosten[[#This Row],[Totaal kosten]],"")</f>
        <v/>
      </c>
      <c r="AQ168" s="158" t="str">
        <f>IF(Tbl.Kosten[[#This Row],[Pnr.]]=AQ$7,Tbl.Kosten[[#This Row],[Totaal kosten]],"")</f>
        <v/>
      </c>
      <c r="AR168" s="158" t="str">
        <f>IF(Tbl.Kosten[[#This Row],[Pnr.]]=AR$7,Tbl.Kosten[[#This Row],[Totaal kosten]],"")</f>
        <v/>
      </c>
      <c r="AS168" s="158" t="str">
        <f>IF(Tbl.Kosten[[#This Row],[Pnr.]]=AS$7,Tbl.Kosten[[#This Row],[Totaal kosten]],"")</f>
        <v/>
      </c>
      <c r="AT168" s="158" t="str">
        <f>IF(Tbl.Kosten[[#This Row],[Pnr.]]=AT$7,Tbl.Kosten[[#This Row],[Totaal kosten]],"")</f>
        <v/>
      </c>
      <c r="AU168" s="158" t="str">
        <f>IF(Tbl.Kosten[[#This Row],[Pnr.]]=AU$7,Tbl.Kosten[[#This Row],[Totaal kosten]],"")</f>
        <v/>
      </c>
      <c r="AV168" s="158" t="str">
        <f>IF(Tbl.Kosten[[#This Row],[Pnr.]]=AV$7,Tbl.Kosten[[#This Row],[Totaal kosten]],"")</f>
        <v/>
      </c>
      <c r="AW168" s="158" t="str">
        <f>IF(Tbl.Kosten[[#This Row],[Pnr.]]=AW$7,Tbl.Kosten[[#This Row],[Totaal kosten]],"")</f>
        <v/>
      </c>
      <c r="AX168" s="158" t="str">
        <f>IF(Tbl.Kosten[[#This Row],[Pnr.]]=AX$7,Tbl.Kosten[[#This Row],[Totaal kosten]],"")</f>
        <v/>
      </c>
      <c r="AY168" s="158" t="str">
        <f>IF(Tbl.Kosten[[#This Row],[Pnr.]]=AY$7,Tbl.Kosten[[#This Row],[Totaal kosten]],"")</f>
        <v/>
      </c>
      <c r="AZ168" s="158" t="str">
        <f>IF(Tbl.Kosten[[#This Row],[Pnr.]]=AZ$7,Tbl.Kosten[[#This Row],[Totaal kosten]],"")</f>
        <v/>
      </c>
      <c r="BA168" s="158" t="str">
        <f>IF(Tbl.Kosten[[#This Row],[Pnr.]]=BA$7,Tbl.Kosten[[#This Row],[Totaal kosten]],"")</f>
        <v/>
      </c>
      <c r="BB168" s="158" t="str">
        <f>IF(Tbl.Kosten[[#This Row],[Pnr.]]=BB$7,Tbl.Kosten[[#This Row],[Totaal kosten]],"")</f>
        <v/>
      </c>
      <c r="BC168" s="158" t="str">
        <f>IF(Tbl.Kosten[[#This Row],[Pnr.]]=BC$7,Tbl.Kosten[[#This Row],[Totaal kosten]],"")</f>
        <v/>
      </c>
      <c r="BD168" s="158" t="str">
        <f>IF(Tbl.Kosten[[#This Row],[Pnr.]]=BD$7,Tbl.Kosten[[#This Row],[Totaal kosten]],"")</f>
        <v/>
      </c>
      <c r="BE168" s="158" t="str">
        <f>IF(Tbl.Kosten[[#This Row],[Pnr.]]=BE$7,Tbl.Kosten[[#This Row],[Totaal kosten]],"")</f>
        <v/>
      </c>
      <c r="BF168" s="158" t="str">
        <f>IF(Tbl.Kosten[[#This Row],[Pnr.]]=BF$7,Tbl.Kosten[[#This Row],[Totaal kosten]],"")</f>
        <v/>
      </c>
      <c r="BG168" s="158" t="str">
        <f>IF(Tbl.Kosten[[#This Row],[Pnr.]]=BG$7,Tbl.Kosten[[#This Row],[Totaal kosten]],"")</f>
        <v/>
      </c>
      <c r="BH168" s="158" t="str">
        <f>IF(Tbl.Kosten[[#This Row],[Pnr.]]=BH$7,Tbl.Kosten[[#This Row],[Totaal kosten]],"")</f>
        <v/>
      </c>
      <c r="BI168" s="158" t="str">
        <f>IF(Tbl.Kosten[[#This Row],[Pnr.]]=BI$7,Tbl.Kosten[[#This Row],[Totaal kosten]],"")</f>
        <v/>
      </c>
      <c r="BJ168" s="158" t="str">
        <f>IF(Tbl.Kosten[[#This Row],[Pnr.]]=BJ$7,Tbl.Kosten[[#This Row],[Totaal kosten]],"")</f>
        <v/>
      </c>
      <c r="BK168" s="158" t="str">
        <f>IF(Tbl.Kosten[[#This Row],[Pnr.]]=BK$7,Tbl.Kosten[[#This Row],[Totaal kosten]],"")</f>
        <v/>
      </c>
      <c r="BL168" s="158" t="str">
        <f>IF(Tbl.Kosten[[#This Row],[Pnr.]]=BL$7,Tbl.Kosten[[#This Row],[Totaal kosten]],"")</f>
        <v/>
      </c>
      <c r="BM168" s="158" t="str">
        <f>IF(Tbl.Kosten[[#This Row],[Pnr.]]=BM$7,Tbl.Kosten[[#This Row],[Totaal kosten]],"")</f>
        <v/>
      </c>
      <c r="BN168" s="158" t="str">
        <f>IF(Tbl.Kosten[[#This Row],[Pnr.]]=BN$7,Tbl.Kosten[[#This Row],[Totaal kosten]],"")</f>
        <v/>
      </c>
      <c r="BO168" s="158" t="str">
        <f>IF(Tbl.Kosten[[#This Row],[Pnr.]]=BO$7,Tbl.Kosten[[#This Row],[Totaal kosten]],"")</f>
        <v/>
      </c>
      <c r="BP168" s="158" t="str">
        <f>IF(Tbl.Kosten[[#This Row],[Pnr.]]=BP$7,Tbl.Kosten[[#This Row],[Totaal kosten]],"")</f>
        <v/>
      </c>
      <c r="BQ168" s="158" t="str">
        <f>IF(Tbl.Kosten[[#This Row],[Pnr.]]=BQ$7,Tbl.Kosten[[#This Row],[Totaal kosten]],"")</f>
        <v/>
      </c>
      <c r="BR168" s="158" t="str">
        <f>IF(Tbl.Kosten[[#This Row],[Pnr.]]=BR$7,Tbl.Kosten[[#This Row],[Totaal kosten]],"")</f>
        <v/>
      </c>
      <c r="BS168" s="158" t="str">
        <f>IF(Tbl.Kosten[[#This Row],[Pnr.]]=BS$7,Tbl.Kosten[[#This Row],[Totaal kosten]],"")</f>
        <v/>
      </c>
      <c r="BT168" s="158" t="str">
        <f>IF(Tbl.Kosten[[#This Row],[Pnr.]]=BT$7,Tbl.Kosten[[#This Row],[Totaal kosten]],"")</f>
        <v/>
      </c>
      <c r="BU168" s="158" t="str">
        <f>IF(Tbl.Kosten[[#This Row],[Pnr.]]=BU$7,Tbl.Kosten[[#This Row],[Totaal kosten]],"")</f>
        <v/>
      </c>
      <c r="BV168" s="158" t="str">
        <f>IF(Tbl.Kosten[[#This Row],[Pnr.]]=BV$7,Tbl.Kosten[[#This Row],[Totaal kosten]],"")</f>
        <v/>
      </c>
      <c r="BW168" s="158" t="str">
        <f>IF(Tbl.Kosten[[#This Row],[Pnr.]]=BW$7,Tbl.Kosten[[#This Row],[Totaal kosten]],"")</f>
        <v/>
      </c>
      <c r="BX168" s="158" t="str">
        <f>IFERROR(_xlfn.XLOOKUP(Tbl.Kosten[[#This Row],[Werkpakketcode]],Tbl.Werkpakketten[Werkpakketcode],Tbl.Werkpakketten[WPnr.],"",0,1),"")</f>
        <v/>
      </c>
      <c r="BY168" s="158" t="str">
        <f>IF(Tbl.Kosten[[#This Row],[WPnr.]]=BY$7,Tbl.Kosten[[#This Row],[Totaal kosten]],"")</f>
        <v/>
      </c>
      <c r="BZ168" s="158" t="str">
        <f>IF(Tbl.Kosten[[#This Row],[WPnr.]]=BZ$7,Tbl.Kosten[[#This Row],[Totaal kosten]],"")</f>
        <v/>
      </c>
      <c r="CA168" s="158" t="str">
        <f>IF(Tbl.Kosten[[#This Row],[WPnr.]]=CA$7,Tbl.Kosten[[#This Row],[Totaal kosten]],"")</f>
        <v/>
      </c>
      <c r="CB168" s="158" t="str">
        <f>IF(Tbl.Kosten[[#This Row],[WPnr.]]=CB$7,Tbl.Kosten[[#This Row],[Totaal kosten]],"")</f>
        <v/>
      </c>
      <c r="CC168" s="158" t="str">
        <f>IF(Tbl.Kosten[[#This Row],[WPnr.]]=CC$7,Tbl.Kosten[[#This Row],[Totaal kosten]],"")</f>
        <v/>
      </c>
      <c r="CD168" s="158" t="str">
        <f>IF(Tbl.Kosten[[#This Row],[WPnr.]]=CD$7,Tbl.Kosten[[#This Row],[Totaal kosten]],"")</f>
        <v/>
      </c>
      <c r="CE168" s="158" t="str">
        <f>IF(Tbl.Kosten[[#This Row],[WPnr.]]=CE$7,Tbl.Kosten[[#This Row],[Totaal kosten]],"")</f>
        <v/>
      </c>
      <c r="CF168" s="158" t="str">
        <f>IF(Tbl.Kosten[[#This Row],[WPnr.]]=CF$7,Tbl.Kosten[[#This Row],[Totaal kosten]],"")</f>
        <v/>
      </c>
      <c r="CG168" s="158" t="str">
        <f>IF(Tbl.Kosten[[#This Row],[WPnr.]]=CG$7,Tbl.Kosten[[#This Row],[Totaal kosten]],"")</f>
        <v/>
      </c>
      <c r="CH168" s="158" t="str">
        <f>IF(Tbl.Kosten[[#This Row],[WPnr.]]=CH$7,Tbl.Kosten[[#This Row],[Totaal kosten]],"")</f>
        <v/>
      </c>
      <c r="CI168" s="158" t="str">
        <f>IF(Tbl.Kosten[[#This Row],[WPnr.]]=CI$7,Tbl.Kosten[[#This Row],[Totaal kosten]],"")</f>
        <v/>
      </c>
      <c r="CJ168" s="158" t="str">
        <f>IF(Tbl.Kosten[[#This Row],[WPnr.]]=CJ$7,Tbl.Kosten[[#This Row],[Totaal kosten]],"")</f>
        <v/>
      </c>
      <c r="CK168" s="158" t="str">
        <f>IF(Tbl.Kosten[[#This Row],[WPnr.]]=CK$7,Tbl.Kosten[[#This Row],[Totaal kosten]],"")</f>
        <v/>
      </c>
      <c r="CL168" s="158" t="str">
        <f>IF(Tbl.Kosten[[#This Row],[WPnr.]]=CL$7,Tbl.Kosten[[#This Row],[Totaal kosten]],"")</f>
        <v/>
      </c>
      <c r="CM168" s="158" t="str">
        <f>IF(Tbl.Kosten[[#This Row],[WPnr.]]=CM$7,Tbl.Kosten[[#This Row],[Totaal kosten]],"")</f>
        <v/>
      </c>
      <c r="CN168" s="158" t="str">
        <f>IF(Tbl.Kosten[[#This Row],[WPnr.]]=CN$7,Tbl.Kosten[[#This Row],[Totaal kosten]],"")</f>
        <v/>
      </c>
      <c r="CO168" s="158" t="str">
        <f>IF(Tbl.Kosten[[#This Row],[WPnr.]]=CO$7,Tbl.Kosten[[#This Row],[Totaal kosten]],"")</f>
        <v/>
      </c>
      <c r="CP168" s="158" t="str">
        <f>IF(Tbl.Kosten[[#This Row],[WPnr.]]=CP$7,Tbl.Kosten[[#This Row],[Totaal kosten]],"")</f>
        <v/>
      </c>
      <c r="CQ168" s="158" t="str">
        <f>IF(Tbl.Kosten[[#This Row],[WPnr.]]=CQ$7,Tbl.Kosten[[#This Row],[Totaal kosten]],"")</f>
        <v/>
      </c>
      <c r="CR168" s="158" t="str">
        <f>IF(Tbl.Kosten[[#This Row],[WPnr.]]=CR$7,Tbl.Kosten[[#This Row],[Totaal kosten]],"")</f>
        <v/>
      </c>
      <c r="CS168" s="158" t="str">
        <f>IF(Tbl.Kosten[[#This Row],[WPnr.]]=CS$7,Tbl.Kosten[[#This Row],[Totaal kosten]],"")</f>
        <v/>
      </c>
      <c r="CT168" s="158" t="str">
        <f>IF(Tbl.Kosten[[#This Row],[WPnr.]]=CT$7,Tbl.Kosten[[#This Row],[Totaal kosten]],"")</f>
        <v/>
      </c>
      <c r="CU168" s="158" t="str">
        <f>IF(Tbl.Kosten[[#This Row],[WPnr.]]=CU$7,Tbl.Kosten[[#This Row],[Totaal kosten]],"")</f>
        <v/>
      </c>
      <c r="CV168" s="158" t="str">
        <f>IF(Tbl.Kosten[[#This Row],[WPnr.]]=CV$7,Tbl.Kosten[[#This Row],[Totaal kosten]],"")</f>
        <v/>
      </c>
      <c r="CW168" s="158" t="str">
        <f>IF(Tbl.Kosten[[#This Row],[WPnr.]]=CW$7,Tbl.Kosten[[#This Row],[Totaal kosten]],"")</f>
        <v/>
      </c>
      <c r="CX168" s="158" t="str">
        <f>IF(Tbl.Kosten[[#This Row],[WPnr.]]=CX$7,Tbl.Kosten[[#This Row],[Totaal kosten]],"")</f>
        <v/>
      </c>
      <c r="CY168" s="158" t="str">
        <f>IF(Tbl.Kosten[[#This Row],[WPnr.]]=CY$7,Tbl.Kosten[[#This Row],[Totaal kosten]],"")</f>
        <v/>
      </c>
      <c r="CZ168" s="158" t="str">
        <f>IF(Tbl.Kosten[[#This Row],[WPnr.]]=CZ$7,Tbl.Kosten[[#This Row],[Totaal kosten]],"")</f>
        <v/>
      </c>
      <c r="DA168" s="158" t="str">
        <f>IF(Tbl.Kosten[[#This Row],[WPnr.]]=DA$7,Tbl.Kosten[[#This Row],[Totaal kosten]],"")</f>
        <v/>
      </c>
      <c r="DB168" s="158" t="str">
        <f>IF(Tbl.Kosten[[#This Row],[WPnr.]]=DB$7,Tbl.Kosten[[#This Row],[Totaal kosten]],"")</f>
        <v/>
      </c>
      <c r="DC168" s="158" t="str">
        <f>IF(Tbl.Kosten[[#This Row],[WPnr.]]=DC$7,Tbl.Kosten[[#This Row],[Totaal kosten]],"")</f>
        <v/>
      </c>
      <c r="DD168" s="158" t="str">
        <f>IF(Tbl.Kosten[[#This Row],[WPnr.]]=DD$7,Tbl.Kosten[[#This Row],[Totaal kosten]],"")</f>
        <v/>
      </c>
      <c r="DE168" s="158" t="str">
        <f>IF(Tbl.Kosten[[#This Row],[WPnr.]]=DE$7,Tbl.Kosten[[#This Row],[Totaal kosten]],"")</f>
        <v/>
      </c>
      <c r="DF168" s="158" t="str">
        <f>IF(Tbl.Kosten[[#This Row],[WPnr.]]=DF$7,Tbl.Kosten[[#This Row],[Totaal kosten]],"")</f>
        <v/>
      </c>
      <c r="DG168" s="158" t="str">
        <f>IF(Tbl.Kosten[[#This Row],[WPnr.]]=DG$7,Tbl.Kosten[[#This Row],[Totaal kosten]],"")</f>
        <v/>
      </c>
      <c r="DH168" s="158" t="str">
        <f>IF(Tbl.Kosten[[#This Row],[WPnr.]]=DH$7,Tbl.Kosten[[#This Row],[Totaal kosten]],"")</f>
        <v/>
      </c>
      <c r="DI168" s="158" t="str">
        <f>IF(Tbl.Kosten[[#This Row],[WPnr.]]=DI$7,Tbl.Kosten[[#This Row],[Totaal kosten]],"")</f>
        <v/>
      </c>
      <c r="DJ168" s="158" t="str">
        <f>IF(Tbl.Kosten[[#This Row],[WPnr.]]=DJ$7,Tbl.Kosten[[#This Row],[Totaal kosten]],"")</f>
        <v/>
      </c>
      <c r="DK168" s="158" t="str">
        <f>IF(Tbl.Kosten[[#This Row],[WPnr.]]=DK$7,Tbl.Kosten[[#This Row],[Totaal kosten]],"")</f>
        <v/>
      </c>
      <c r="DL168" s="158" t="str">
        <f>IF(Tbl.Kosten[[#This Row],[WPnr.]]=DL$7,Tbl.Kosten[[#This Row],[Totaal kosten]],"")</f>
        <v/>
      </c>
      <c r="DM168" s="158" t="str">
        <f>IF(Tbl.Kosten[[#This Row],[WPnr.]]=DM$7,Tbl.Kosten[[#This Row],[Totaal kosten]],"")</f>
        <v/>
      </c>
      <c r="DN168" s="158" t="str">
        <f>IF(Tbl.Kosten[[#This Row],[WPnr.]]=DN$7,Tbl.Kosten[[#This Row],[Totaal kosten]],"")</f>
        <v/>
      </c>
      <c r="DO168" s="158" t="str">
        <f>IF(Tbl.Kosten[[#This Row],[WPnr.]]=DO$7,Tbl.Kosten[[#This Row],[Totaal kosten]],"")</f>
        <v/>
      </c>
      <c r="DP168" s="158" t="str">
        <f>IF(Tbl.Kosten[[#This Row],[WPnr.]]=DP$7,Tbl.Kosten[[#This Row],[Totaal kosten]],"")</f>
        <v/>
      </c>
      <c r="DQ168" s="158" t="str">
        <f>IF(Tbl.Kosten[[#This Row],[WPnr.]]=DQ$7,Tbl.Kosten[[#This Row],[Totaal kosten]],"")</f>
        <v/>
      </c>
      <c r="DR168" s="158" t="str">
        <f>IF(Tbl.Kosten[[#This Row],[WPnr.]]=DR$7,Tbl.Kosten[[#This Row],[Totaal kosten]],"")</f>
        <v/>
      </c>
      <c r="DS168" s="158" t="str">
        <f>IF(Tbl.Kosten[[#This Row],[WPnr.]]=DS$7,Tbl.Kosten[[#This Row],[Totaal kosten]],"")</f>
        <v/>
      </c>
      <c r="DT168" s="158" t="str">
        <f>IF(Tbl.Kosten[[#This Row],[WPnr.]]=DT$7,Tbl.Kosten[[#This Row],[Totaal kosten]],"")</f>
        <v/>
      </c>
      <c r="DU168" s="158" t="str">
        <f>IF(Tbl.Kosten[[#This Row],[WPnr.]]=DU$7,Tbl.Kosten[[#This Row],[Totaal kosten]],"")</f>
        <v/>
      </c>
      <c r="DV168" s="158" t="str">
        <f>IF(Tbl.Kosten[[#This Row],[WPnr.]]=DV$7,Tbl.Kosten[[#This Row],[Totaal kosten]],"")</f>
        <v/>
      </c>
      <c r="DW168" s="160" t="str">
        <f>IFERROR(_xlfn.XLOOKUP(Tbl.Kosten[[#This Row],[Kostensoort]],Tbl.Kostensoorten[Kostensoorten],Tbl.Kostensoorten[KSnr.],"",0,1),"")</f>
        <v/>
      </c>
      <c r="DX168" s="160" t="str">
        <f>IF(Tbl.Kosten[[#This Row],[KSnr.]]=DX$7,Tbl.Kosten[[#This Row],[Totaal kosten]],"")</f>
        <v/>
      </c>
      <c r="DY168" s="160" t="str">
        <f>IF(Tbl.Kosten[[#This Row],[KSnr.]]=DY$7,Tbl.Kosten[[#This Row],[Totaal kosten]],"")</f>
        <v/>
      </c>
      <c r="DZ168" s="160" t="str">
        <f>IF(Tbl.Kosten[[#This Row],[KSnr.]]=DZ$7,Tbl.Kosten[[#This Row],[Totaal kosten]],"")</f>
        <v/>
      </c>
      <c r="EA168" s="160" t="str">
        <f>IF(Tbl.Kosten[[#This Row],[KSnr.]]=EA$7,Tbl.Kosten[[#This Row],[Totaal kosten]],"")</f>
        <v/>
      </c>
      <c r="EB168" s="160" t="str">
        <f>IF(Tbl.Kosten[[#This Row],[KSnr.]]=EB$7,Tbl.Kosten[[#This Row],[Totaal kosten]],"")</f>
        <v/>
      </c>
      <c r="EC168" s="160" t="str">
        <f>IF(Tbl.Kosten[[#This Row],[KSnr.]]=EC$7,Tbl.Kosten[[#This Row],[Totaal kosten]],"")</f>
        <v/>
      </c>
      <c r="ED168" s="160" t="str">
        <f>IF(Tbl.Kosten[[#This Row],[KSnr.]]=ED$7,Tbl.Kosten[[#This Row],[Totaal kosten]],"")</f>
        <v/>
      </c>
      <c r="EE168" s="160" t="str">
        <f>IF(Tbl.Kosten[[#This Row],[KSnr.]]=EE$7,Tbl.Kosten[[#This Row],[Totaal kosten]],"")</f>
        <v/>
      </c>
      <c r="EF168" s="160" t="str">
        <f>IF(Tbl.Kosten[[#This Row],[KSnr.]]=EF$7,Tbl.Kosten[[#This Row],[Totaal kosten]],"")</f>
        <v/>
      </c>
      <c r="EG168" s="160" t="str">
        <f>IF(Tbl.Kosten[[#This Row],[KSnr.]]=EG$7,Tbl.Kosten[[#This Row],[Totaal kosten]],"")</f>
        <v/>
      </c>
      <c r="EH168" s="160" t="str">
        <f>IF(Tbl.Kosten[[#This Row],[KSnr.]]=EH$7,Tbl.Kosten[[#This Row],[Totaal kosten]],"")</f>
        <v/>
      </c>
      <c r="EI168" s="160" t="str">
        <f>IF(Tbl.Kosten[[#This Row],[KSnr.]]=EI$7,Tbl.Kosten[[#This Row],[Totaal kosten]],"")</f>
        <v/>
      </c>
      <c r="EJ168" s="160" t="str">
        <f>IF(Tbl.Kosten[[#This Row],[KSnr.]]=EJ$7,Tbl.Kosten[[#This Row],[Totaal kosten]],"")</f>
        <v/>
      </c>
      <c r="EK168" s="160" t="str">
        <f>IF(Tbl.Kosten[[#This Row],[KSnr.]]=EK$7,Tbl.Kosten[[#This Row],[Totaal kosten]],"")</f>
        <v/>
      </c>
      <c r="EL168" s="160" t="str">
        <f>IF(Tbl.Kosten[[#This Row],[KSnr.]]=EL$7,Tbl.Kosten[[#This Row],[Totaal kosten]],"")</f>
        <v/>
      </c>
      <c r="EM168" s="160" t="str">
        <f>IF(Tbl.Kosten[[#This Row],[KSnr.]]=EM$7,Tbl.Kosten[[#This Row],[Totaal kosten]],"")</f>
        <v/>
      </c>
      <c r="EN168" s="160" t="str">
        <f>IF(Tbl.Kosten[[#This Row],[KSnr.]]=EN$7,Tbl.Kosten[[#This Row],[Totaal kosten]],"")</f>
        <v/>
      </c>
      <c r="EO168" s="160" t="str">
        <f>IF(Tbl.Kosten[[#This Row],[KSnr.]]=EO$7,Tbl.Kosten[[#This Row],[Totaal kosten]],"")</f>
        <v/>
      </c>
      <c r="EP168" s="160" t="str">
        <f>IF(Tbl.Kosten[[#This Row],[KSnr.]]=EP$7,Tbl.Kosten[[#This Row],[Totaal kosten]],"")</f>
        <v/>
      </c>
      <c r="EQ168" s="160" t="str">
        <f>IF(Tbl.Kosten[[#This Row],[KSnr.]]=EQ$7,Tbl.Kosten[[#This Row],[Totaal kosten]],"")</f>
        <v/>
      </c>
      <c r="ER168" s="154" t="str">
        <f>IFERROR(_xlfn.XLOOKUP(Tbl.Kosten[[#This Row],[Subsidieactiviteit]],Tbl.Subsidiehoogte[Subsidieactiviteit],Tbl.Subsidiehoogte[SAnr.],"",0,1),"")</f>
        <v/>
      </c>
      <c r="ES168" s="160" t="str">
        <f>IF(Tbl.Kosten[[#This Row],[Sanr.]]=ES$7,Tbl.Kosten[[#This Row],[Totaal kosten]],"")</f>
        <v/>
      </c>
      <c r="ET168" s="160" t="str">
        <f>IF(Tbl.Kosten[[#This Row],[Sanr.]]=ET$7,Tbl.Kosten[[#This Row],[Totaal kosten]],"")</f>
        <v/>
      </c>
      <c r="EU168" s="160" t="str">
        <f>IF(Tbl.Kosten[[#This Row],[Sanr.]]=EU$7,Tbl.Kosten[[#This Row],[Totaal kosten]],"")</f>
        <v/>
      </c>
      <c r="EV168" s="160" t="str">
        <f>IF(Tbl.Kosten[[#This Row],[Sanr.]]=EV$7,Tbl.Kosten[[#This Row],[Totaal kosten]],"")</f>
        <v/>
      </c>
      <c r="EW168" s="160" t="str">
        <f>IF(Tbl.Kosten[[#This Row],[Sanr.]]=EW$7,Tbl.Kosten[[#This Row],[Totaal kosten]],"")</f>
        <v/>
      </c>
      <c r="EX168" s="160" t="str">
        <f>IF(Tbl.Kosten[[#This Row],[Sanr.]]=EX$7,Tbl.Kosten[[#This Row],[Totaal kosten]],"")</f>
        <v/>
      </c>
      <c r="EY168" s="160" t="str">
        <f>IF(Tbl.Kosten[[#This Row],[Sanr.]]=EY$7,Tbl.Kosten[[#This Row],[Totaal kosten]],"")</f>
        <v/>
      </c>
      <c r="EZ168" s="160" t="str">
        <f>IF(Tbl.Kosten[[#This Row],[Sanr.]]=EZ$7,Tbl.Kosten[[#This Row],[Totaal kosten]],"")</f>
        <v/>
      </c>
      <c r="FA168" s="160" t="str">
        <f>IF(Tbl.Kosten[[#This Row],[Sanr.]]=FA$7,Tbl.Kosten[[#This Row],[Totaal kosten]],"")</f>
        <v/>
      </c>
      <c r="FB168" s="160" t="str">
        <f>IF(Tbl.Kosten[[#This Row],[Sanr.]]=FB$7,Tbl.Kosten[[#This Row],[Totaal kosten]],"")</f>
        <v/>
      </c>
      <c r="FC168" s="160" t="str">
        <f>IF(Tbl.Kosten[[#This Row],[Sanr.]]=FC$7,Tbl.Kosten[[#This Row],[Totaal kosten]],"")</f>
        <v/>
      </c>
      <c r="FD168" s="160" t="str">
        <f>IF(Tbl.Kosten[[#This Row],[Sanr.]]=FD$7,Tbl.Kosten[[#This Row],[Totaal kosten]],"")</f>
        <v/>
      </c>
      <c r="FE168" s="160" t="str">
        <f>IF(Tbl.Kosten[[#This Row],[Sanr.]]=FE$7,Tbl.Kosten[[#This Row],[Totaal kosten]],"")</f>
        <v/>
      </c>
      <c r="FF168" s="160" t="str">
        <f>IF(Tbl.Kosten[[#This Row],[Sanr.]]=FF$7,Tbl.Kosten[[#This Row],[Totaal kosten]],"")</f>
        <v/>
      </c>
      <c r="FG168" s="160" t="str">
        <f>IF(Tbl.Kosten[[#This Row],[Sanr.]]=FG$7,Tbl.Kosten[[#This Row],[Totaal kosten]],"")</f>
        <v/>
      </c>
      <c r="FH168" s="160" t="str">
        <f>IF(Tbl.Kosten[[#This Row],[Sanr.]]=FH$7,Tbl.Kosten[[#This Row],[Totaal kosten]],"")</f>
        <v/>
      </c>
      <c r="FI168" s="160" t="str">
        <f>IF(Tbl.Kosten[[#This Row],[Sanr.]]=FI$7,Tbl.Kosten[[#This Row],[Totaal kosten]],"")</f>
        <v/>
      </c>
      <c r="FJ168" s="160" t="str">
        <f>IF(Tbl.Kosten[[#This Row],[Sanr.]]=FJ$7,Tbl.Kosten[[#This Row],[Totaal kosten]],"")</f>
        <v/>
      </c>
      <c r="FK168" s="160" t="str">
        <f>IF(Tbl.Kosten[[#This Row],[Sanr.]]=FK$7,Tbl.Kosten[[#This Row],[Totaal kosten]],"")</f>
        <v/>
      </c>
      <c r="FL168" s="160" t="str">
        <f>IF(Tbl.Kosten[[#This Row],[Sanr.]]=FL$7,Tbl.Kosten[[#This Row],[Totaal kosten]],"")</f>
        <v/>
      </c>
      <c r="FM168" s="160" t="str">
        <f>IF(Tbl.Kosten[[#This Row],[Sanr.]]=FM$7,Tbl.Kosten[[#This Row],[Totaal kosten]],"")</f>
        <v/>
      </c>
      <c r="FN168" s="160" t="str">
        <f>IF(Tbl.Kosten[[#This Row],[Sanr.]]=FN$7,Tbl.Kosten[[#This Row],[Totaal kosten]],"")</f>
        <v/>
      </c>
      <c r="FO168" s="160" t="str">
        <f>IF(Tbl.Kosten[[#This Row],[Sanr.]]=FO$7,Tbl.Kosten[[#This Row],[Totaal kosten]],"")</f>
        <v/>
      </c>
      <c r="FP168" s="160" t="str">
        <f>IF(Tbl.Kosten[[#This Row],[Sanr.]]=FP$7,Tbl.Kosten[[#This Row],[Totaal kosten]],"")</f>
        <v/>
      </c>
      <c r="FQ168" s="160" t="str">
        <f>IF(Tbl.Kosten[[#This Row],[Sanr.]]=FQ$7,Tbl.Kosten[[#This Row],[Totaal kosten]],"")</f>
        <v/>
      </c>
      <c r="FR168" s="160" t="str">
        <f>IF(Tbl.Kosten[[#This Row],[Sanr.]]=FR$7,Tbl.Kosten[[#This Row],[Totaal kosten]],"")</f>
        <v/>
      </c>
      <c r="FS168" s="160" t="str">
        <f>IF(Tbl.Kosten[[#This Row],[Sanr.]]=FS$7,Tbl.Kosten[[#This Row],[Totaal kosten]],"")</f>
        <v/>
      </c>
      <c r="FT168" s="160" t="str">
        <f>IF(Tbl.Kosten[[#This Row],[Sanr.]]=FT$7,Tbl.Kosten[[#This Row],[Totaal kosten]],"")</f>
        <v/>
      </c>
      <c r="FU168" s="160" t="str">
        <f>IF(Tbl.Kosten[[#This Row],[Sanr.]]=FU$7,Tbl.Kosten[[#This Row],[Totaal kosten]],"")</f>
        <v/>
      </c>
      <c r="FV168" s="160" t="str">
        <f>IF(Tbl.Kosten[[#This Row],[Sanr.]]=FV$7,Tbl.Kosten[[#This Row],[Totaal kosten]],"")</f>
        <v/>
      </c>
      <c r="FW168" s="160" t="str">
        <f>IFERROR(_xlfn.XLOOKUP(Tbl.Kosten[[#This Row],[Activiteitencode]],Tbl.Activiteiten[Activiteitcode],Tbl.Activiteiten[Anr.],"",0,1),"")</f>
        <v/>
      </c>
      <c r="FX168" s="181" t="str">
        <f>_xlfn.CONCAT(Tbl.Kosten[[#This Row],[Pnr.]],Tbl.Kosten[[#This Row],[Sanr.]])</f>
        <v>P1</v>
      </c>
      <c r="FY168" s="160">
        <f>Tbl.Kosten[[#This Row],[Totaal kosten]]-Tbl.Kosten[[#This Row],[Subsidie]]</f>
        <v>0</v>
      </c>
      <c r="FZ168" s="160">
        <f>IF(Tbl.Kosten[[#This Row],[Pnr.]]=FZ$7,Tbl.Kosten[[#This Row],[Te financieren]],"")</f>
        <v>0</v>
      </c>
      <c r="GA168" s="160" t="str">
        <f>IF(Tbl.Kosten[[#This Row],[Pnr.]]=GA$7,Tbl.Kosten[[#This Row],[Te financieren]],"")</f>
        <v/>
      </c>
      <c r="GB168" s="160" t="str">
        <f>IF(Tbl.Kosten[[#This Row],[Pnr.]]=GB$7,Tbl.Kosten[[#This Row],[Te financieren]],"")</f>
        <v/>
      </c>
      <c r="GC168" s="160" t="str">
        <f>IF(Tbl.Kosten[[#This Row],[Pnr.]]=GC$7,Tbl.Kosten[[#This Row],[Te financieren]],"")</f>
        <v/>
      </c>
      <c r="GD168" s="160" t="str">
        <f>IF(Tbl.Kosten[[#This Row],[Pnr.]]=GD$7,Tbl.Kosten[[#This Row],[Te financieren]],"")</f>
        <v/>
      </c>
      <c r="GE168" s="160" t="str">
        <f>IF(Tbl.Kosten[[#This Row],[Pnr.]]=GE$7,Tbl.Kosten[[#This Row],[Te financieren]],"")</f>
        <v/>
      </c>
      <c r="GF168" s="160" t="str">
        <f>IF(Tbl.Kosten[[#This Row],[Pnr.]]=GF$7,Tbl.Kosten[[#This Row],[Te financieren]],"")</f>
        <v/>
      </c>
      <c r="GG168" s="160" t="str">
        <f>IF(Tbl.Kosten[[#This Row],[Pnr.]]=GG$7,Tbl.Kosten[[#This Row],[Te financieren]],"")</f>
        <v/>
      </c>
      <c r="GH168" s="160" t="str">
        <f>IF(Tbl.Kosten[[#This Row],[Pnr.]]=GH$7,Tbl.Kosten[[#This Row],[Te financieren]],"")</f>
        <v/>
      </c>
      <c r="GI168" s="160" t="str">
        <f>IF(Tbl.Kosten[[#This Row],[Pnr.]]=GI$7,Tbl.Kosten[[#This Row],[Te financieren]],"")</f>
        <v/>
      </c>
      <c r="GJ168" s="160" t="str">
        <f>IF(Tbl.Kosten[[#This Row],[Pnr.]]=GJ$7,Tbl.Kosten[[#This Row],[Te financieren]],"")</f>
        <v/>
      </c>
      <c r="GK168" s="160" t="str">
        <f>IF(Tbl.Kosten[[#This Row],[Pnr.]]=GK$7,Tbl.Kosten[[#This Row],[Te financieren]],"")</f>
        <v/>
      </c>
      <c r="GL168" s="160" t="str">
        <f>IF(Tbl.Kosten[[#This Row],[Pnr.]]=GL$7,Tbl.Kosten[[#This Row],[Te financieren]],"")</f>
        <v/>
      </c>
      <c r="GM168" s="160" t="str">
        <f>IF(Tbl.Kosten[[#This Row],[Pnr.]]=GM$7,Tbl.Kosten[[#This Row],[Te financieren]],"")</f>
        <v/>
      </c>
      <c r="GN168" s="160" t="str">
        <f>IF(Tbl.Kosten[[#This Row],[Pnr.]]=GN$7,Tbl.Kosten[[#This Row],[Te financieren]],"")</f>
        <v/>
      </c>
      <c r="GO168" s="160" t="str">
        <f>IF(Tbl.Kosten[[#This Row],[Pnr.]]=GO$7,Tbl.Kosten[[#This Row],[Te financieren]],"")</f>
        <v/>
      </c>
      <c r="GP168" s="160" t="str">
        <f>IF(Tbl.Kosten[[#This Row],[Pnr.]]=GP$7,Tbl.Kosten[[#This Row],[Te financieren]],"")</f>
        <v/>
      </c>
      <c r="GQ168" s="160" t="str">
        <f>IF(Tbl.Kosten[[#This Row],[Pnr.]]=GQ$7,Tbl.Kosten[[#This Row],[Te financieren]],"")</f>
        <v/>
      </c>
      <c r="GR168" s="160" t="str">
        <f>IF(Tbl.Kosten[[#This Row],[Pnr.]]=GR$7,Tbl.Kosten[[#This Row],[Te financieren]],"")</f>
        <v/>
      </c>
      <c r="GS168" s="160" t="str">
        <f>IF(Tbl.Kosten[[#This Row],[Pnr.]]=GS$7,Tbl.Kosten[[#This Row],[Te financieren]],"")</f>
        <v/>
      </c>
      <c r="GT168" s="160" t="str">
        <f>IF(Tbl.Kosten[[#This Row],[Pnr.]]=GT$7,Tbl.Kosten[[#This Row],[Te financieren]],"")</f>
        <v/>
      </c>
      <c r="GU168" s="160" t="str">
        <f>IF(Tbl.Kosten[[#This Row],[Pnr.]]=GU$7,Tbl.Kosten[[#This Row],[Te financieren]],"")</f>
        <v/>
      </c>
      <c r="GV168" s="160" t="str">
        <f>IF(Tbl.Kosten[[#This Row],[Pnr.]]=GV$7,Tbl.Kosten[[#This Row],[Te financieren]],"")</f>
        <v/>
      </c>
      <c r="GW168" s="160" t="str">
        <f>IF(Tbl.Kosten[[#This Row],[Pnr.]]=GW$7,Tbl.Kosten[[#This Row],[Te financieren]],"")</f>
        <v/>
      </c>
      <c r="GX168" s="160" t="str">
        <f>IF(Tbl.Kosten[[#This Row],[Pnr.]]=GX$7,Tbl.Kosten[[#This Row],[Te financieren]],"")</f>
        <v/>
      </c>
      <c r="GY168" s="160" t="str">
        <f>IF(Tbl.Kosten[[#This Row],[Pnr.]]=GY$7,Tbl.Kosten[[#This Row],[Te financieren]],"")</f>
        <v/>
      </c>
      <c r="GZ168" s="160" t="str">
        <f>IF(Tbl.Kosten[[#This Row],[Pnr.]]=GZ$7,Tbl.Kosten[[#This Row],[Te financieren]],"")</f>
        <v/>
      </c>
      <c r="HA168" s="160" t="str">
        <f>IF(Tbl.Kosten[[#This Row],[Pnr.]]=HA$7,Tbl.Kosten[[#This Row],[Te financieren]],"")</f>
        <v/>
      </c>
      <c r="HB168" s="160" t="str">
        <f>IF(Tbl.Kosten[[#This Row],[Pnr.]]=HB$7,Tbl.Kosten[[#This Row],[Te financieren]],"")</f>
        <v/>
      </c>
      <c r="HC168" s="160" t="str">
        <f>IF(Tbl.Kosten[[#This Row],[Pnr.]]=HC$7,Tbl.Kosten[[#This Row],[Te financieren]],"")</f>
        <v/>
      </c>
      <c r="HD168" s="160" t="str">
        <f>IF(Tbl.Kosten[[#This Row],[Pnr.]]=HD$7,Tbl.Kosten[[#This Row],[Te financieren]],"")</f>
        <v/>
      </c>
      <c r="HE168" s="160" t="str">
        <f>IF(Tbl.Kosten[[#This Row],[Pnr.]]=HE$7,Tbl.Kosten[[#This Row],[Te financieren]],"")</f>
        <v/>
      </c>
      <c r="HF168" s="160" t="str">
        <f>IF(Tbl.Kosten[[#This Row],[Pnr.]]=HF$7,Tbl.Kosten[[#This Row],[Te financieren]],"")</f>
        <v/>
      </c>
      <c r="HG168" s="160" t="str">
        <f>IF(Tbl.Kosten[[#This Row],[Pnr.]]=HG$7,Tbl.Kosten[[#This Row],[Te financieren]],"")</f>
        <v/>
      </c>
      <c r="HH168" s="160" t="str">
        <f>IF(Tbl.Kosten[[#This Row],[Pnr.]]=HH$7,Tbl.Kosten[[#This Row],[Te financieren]],"")</f>
        <v/>
      </c>
      <c r="HI168" s="160" t="str">
        <f>IF(Tbl.Kosten[[#This Row],[Pnr.]]=HI$7,Tbl.Kosten[[#This Row],[Te financieren]],"")</f>
        <v/>
      </c>
      <c r="HJ168" s="160" t="str">
        <f>IF(Tbl.Kosten[[#This Row],[Pnr.]]=HJ$7,Tbl.Kosten[[#This Row],[Te financieren]],"")</f>
        <v/>
      </c>
      <c r="HK168" s="160" t="str">
        <f>IF(Tbl.Kosten[[#This Row],[Pnr.]]=HK$7,Tbl.Kosten[[#This Row],[Te financieren]],"")</f>
        <v/>
      </c>
      <c r="HL168" s="160" t="str">
        <f>IF(Tbl.Kosten[[#This Row],[Pnr.]]=HL$7,Tbl.Kosten[[#This Row],[Te financieren]],"")</f>
        <v/>
      </c>
      <c r="HM168" s="160" t="str">
        <f>IF(Tbl.Kosten[[#This Row],[Pnr.]]=HM$7,Tbl.Kosten[[#This Row],[Te financieren]],"")</f>
        <v/>
      </c>
      <c r="HN168" s="160" t="str">
        <f>IF(Tbl.Kosten[[#This Row],[Pnr.]]=HN$7,Tbl.Kosten[[#This Row],[Te financieren]],"")</f>
        <v/>
      </c>
      <c r="HO168" s="160" t="str">
        <f>IF(Tbl.Kosten[[#This Row],[Pnr.]]=HO$7,Tbl.Kosten[[#This Row],[Te financieren]],"")</f>
        <v/>
      </c>
      <c r="HP168" s="160" t="str">
        <f>IF(Tbl.Kosten[[#This Row],[Pnr.]]=HP$7,Tbl.Kosten[[#This Row],[Te financieren]],"")</f>
        <v/>
      </c>
      <c r="HQ168" s="160" t="str">
        <f>IF(Tbl.Kosten[[#This Row],[Pnr.]]=HQ$7,Tbl.Kosten[[#This Row],[Te financieren]],"")</f>
        <v/>
      </c>
      <c r="HR168" s="160" t="str">
        <f>IF(Tbl.Kosten[[#This Row],[Pnr.]]=HR$7,Tbl.Kosten[[#This Row],[Te financieren]],"")</f>
        <v/>
      </c>
      <c r="HS168" s="160" t="str">
        <f>IF(Tbl.Kosten[[#This Row],[Pnr.]]=HS$7,Tbl.Kosten[[#This Row],[Te financieren]],"")</f>
        <v/>
      </c>
      <c r="HT168" s="160" t="str">
        <f>IF(Tbl.Kosten[[#This Row],[Pnr.]]=HT$7,Tbl.Kosten[[#This Row],[Te financieren]],"")</f>
        <v/>
      </c>
      <c r="HU168" s="160" t="str">
        <f>IF(Tbl.Kosten[[#This Row],[Pnr.]]=HU$7,Tbl.Kosten[[#This Row],[Te financieren]],"")</f>
        <v/>
      </c>
      <c r="HV168" s="160" t="str">
        <f>IF(Tbl.Kosten[[#This Row],[Pnr.]]=HV$7,Tbl.Kosten[[#This Row],[Te financieren]],"")</f>
        <v/>
      </c>
      <c r="HW168" s="160" t="str">
        <f>IF(Tbl.Kosten[[#This Row],[Pnr.]]=HW$7,Tbl.Kosten[[#This Row],[Te financieren]],"")</f>
        <v/>
      </c>
    </row>
    <row r="169" spans="2:231" x14ac:dyDescent="0.3">
      <c r="B169" s="144"/>
      <c r="C169" s="147"/>
      <c r="D169" s="146"/>
      <c r="E169" s="147"/>
      <c r="F169" s="145"/>
      <c r="G169" s="11" t="str">
        <f>IF(Tbl.Kosten[[#This Row],[Medewerker e/o 
functie]]&lt;&gt;"",_xlfn.XLOOKUP(Tbl.Kosten[[#This Row],[Medewerker e/o 
functie]],Tbl.Uurtarief[Medewerker en/of functie],Tbl.Uurtarief[Uurtarief],"",0,1),"")</f>
        <v/>
      </c>
      <c r="H169" s="121">
        <f>IFERROR(Tbl.Kosten[[#This Row],[Uren]]*Tbl.Kosten[[#This Row],[Uurtarief]],0)</f>
        <v>0</v>
      </c>
      <c r="I169" s="119" t="str">
        <f>IF(Tbl.Kosten[[#This Row],[Subtotaal uren]]&lt;&gt;0,_xlfn.XLOOKUP(Tbl.Kosten[[#This Row],[Medewerker e/o 
functie]],Tbl.Uurtarief[Medewerker en/of functie],Tbl.Uurtarief[Kostensoort arbeid],"",0,1),"")</f>
        <v/>
      </c>
      <c r="J169" s="147"/>
      <c r="K169" s="145"/>
      <c r="L169" s="149" t="str">
        <f>IF(Tbl.Kosten[[#This Row],[Activum]]&lt;&gt;"",_xlfn.XLOOKUP(Tbl.Kosten[[#This Row],[Activum]],Tbl.Afschrijvingskosten[Activum],Tbl.Afschrijvingskosten[Tarief per afschrijvings-eenheid],"",0,1),"")</f>
        <v/>
      </c>
      <c r="M169" s="122">
        <f>IFERROR(Tbl.Kosten[[#This Row],[Een-
heden]]*Tbl.Kosten[[#This Row],[Afschrijvings-
tarief]],0)</f>
        <v>0</v>
      </c>
      <c r="N169" s="122" t="str">
        <f>IF(Tbl.Kosten[[#This Row],[Subtotaal afschrijving]]&lt;&gt;0,Lijsten!A167,"")</f>
        <v/>
      </c>
      <c r="O169" s="150"/>
      <c r="P169" s="145"/>
      <c r="Q169" s="148"/>
      <c r="R169" s="122">
        <f>IFERROR(Tbl.Kosten[[#This Row],[Aantal]]*Tbl.Kosten[[#This Row],[Tarief]],0)</f>
        <v>0</v>
      </c>
      <c r="S169" s="8">
        <f>IFERROR(Tbl.Kosten[[#This Row],[Subtotaal overige kosten]]+Tbl.Kosten[[#This Row],[Subtotaal uren]]+Tbl.Kosten[[#This Row],[Subtotaal afschrijving]],0)</f>
        <v>0</v>
      </c>
      <c r="T169" s="8">
        <f>IFERROR(Tbl.Kosten[[#This Row],[Totaal kosten]]*Tbl.Kosten[[#This Row],[Subsidie%]],0)</f>
        <v>0</v>
      </c>
      <c r="U169" s="4" t="str" cm="1">
        <f t="array" ref="U169">IFERROR(_xlfn.IFS(Tbl.Kosten[[#This Row],[Subtotaal uren]]&lt;&gt;0,Tbl.Kosten[[#This Row],[Kostensoort arbeid]],Tbl.Kosten[[#This Row],[Subtotaal afschrijving]]&lt;&gt;0,Tbl.Kosten[[#This Row],[Kostensoort afschrijving]],Tbl.Kosten[[#This Row],[Subtotaal overige kosten]]&lt;&gt;0,Tbl.Kosten[[#This Row],[Kostensoort overig]]),"")</f>
        <v/>
      </c>
      <c r="V169" s="4" t="str">
        <f>IFERROR(_xlfn.XLOOKUP(Tbl.Kosten[[#This Row],[Activiteitencode]],Tbl.Activiteiten[Activiteitcode],Tbl.Activiteiten[Werkpakketcode],"",0,1),"")</f>
        <v/>
      </c>
      <c r="W169" s="4" t="str">
        <f>IFERROR(_xlfn.XLOOKUP(Tbl.Kosten[[#This Row],[Werkpakketcode]],Tbl.Werkpakketten[Werkpakketcode],Tbl.Werkpakketten[Subsidiabele activiteit],"",0,1),"")</f>
        <v/>
      </c>
      <c r="X169" s="12">
        <f>IFERROR(_xlfn.XLOOKUP(Tbl.Kosten[[#This Row],[Sanr.]],Tbl.Subsidiehoogte[SAnr.],Tbl.Subsidiehoogte[Sub. Percentage],0,0,1),0)</f>
        <v>0</v>
      </c>
      <c r="Y169" s="154" t="str">
        <f>IFERROR(_xlfn.XLOOKUP(Tbl.Kosten[[#This Row],[Partnercode]],Tbl.Projectpartners[Partnercode],Tbl.Projectpartners[PNr.],"",0,1),"")</f>
        <v>P1</v>
      </c>
      <c r="Z169" s="158">
        <f>IF(Tbl.Kosten[[#This Row],[Pnr.]]=Z$7,Tbl.Kosten[[#This Row],[Totaal kosten]],"")</f>
        <v>0</v>
      </c>
      <c r="AA169" s="158" t="str">
        <f>IF(Tbl.Kosten[[#This Row],[Pnr.]]=AA$7,Tbl.Kosten[[#This Row],[Totaal kosten]],"")</f>
        <v/>
      </c>
      <c r="AB169" s="158" t="str">
        <f>IF(Tbl.Kosten[[#This Row],[Pnr.]]=AB$7,Tbl.Kosten[[#This Row],[Totaal kosten]],"")</f>
        <v/>
      </c>
      <c r="AC169" s="158" t="str">
        <f>IF(Tbl.Kosten[[#This Row],[Pnr.]]=AC$7,Tbl.Kosten[[#This Row],[Totaal kosten]],"")</f>
        <v/>
      </c>
      <c r="AD169" s="158" t="str">
        <f>IF(Tbl.Kosten[[#This Row],[Pnr.]]=AD$7,Tbl.Kosten[[#This Row],[Totaal kosten]],"")</f>
        <v/>
      </c>
      <c r="AE169" s="158" t="str">
        <f>IF(Tbl.Kosten[[#This Row],[Pnr.]]=AE$7,Tbl.Kosten[[#This Row],[Totaal kosten]],"")</f>
        <v/>
      </c>
      <c r="AF169" s="158" t="str">
        <f>IF(Tbl.Kosten[[#This Row],[Pnr.]]=AF$7,Tbl.Kosten[[#This Row],[Totaal kosten]],"")</f>
        <v/>
      </c>
      <c r="AG169" s="158" t="str">
        <f>IF(Tbl.Kosten[[#This Row],[Pnr.]]=AG$7,Tbl.Kosten[[#This Row],[Totaal kosten]],"")</f>
        <v/>
      </c>
      <c r="AH169" s="158" t="str">
        <f>IF(Tbl.Kosten[[#This Row],[Pnr.]]=AH$7,Tbl.Kosten[[#This Row],[Totaal kosten]],"")</f>
        <v/>
      </c>
      <c r="AI169" s="158" t="str">
        <f>IF(Tbl.Kosten[[#This Row],[Pnr.]]=AI$7,Tbl.Kosten[[#This Row],[Totaal kosten]],"")</f>
        <v/>
      </c>
      <c r="AJ169" s="158" t="str">
        <f>IF(Tbl.Kosten[[#This Row],[Pnr.]]=AJ$7,Tbl.Kosten[[#This Row],[Totaal kosten]],"")</f>
        <v/>
      </c>
      <c r="AK169" s="158" t="str">
        <f>IF(Tbl.Kosten[[#This Row],[Pnr.]]=AK$7,Tbl.Kosten[[#This Row],[Totaal kosten]],"")</f>
        <v/>
      </c>
      <c r="AL169" s="158" t="str">
        <f>IF(Tbl.Kosten[[#This Row],[Pnr.]]=AL$7,Tbl.Kosten[[#This Row],[Totaal kosten]],"")</f>
        <v/>
      </c>
      <c r="AM169" s="158" t="str">
        <f>IF(Tbl.Kosten[[#This Row],[Pnr.]]=AM$7,Tbl.Kosten[[#This Row],[Totaal kosten]],"")</f>
        <v/>
      </c>
      <c r="AN169" s="158" t="str">
        <f>IF(Tbl.Kosten[[#This Row],[Pnr.]]=AN$7,Tbl.Kosten[[#This Row],[Totaal kosten]],"")</f>
        <v/>
      </c>
      <c r="AO169" s="158" t="str">
        <f>IF(Tbl.Kosten[[#This Row],[Pnr.]]=AO$7,Tbl.Kosten[[#This Row],[Totaal kosten]],"")</f>
        <v/>
      </c>
      <c r="AP169" s="158" t="str">
        <f>IF(Tbl.Kosten[[#This Row],[Pnr.]]=AP$7,Tbl.Kosten[[#This Row],[Totaal kosten]],"")</f>
        <v/>
      </c>
      <c r="AQ169" s="158" t="str">
        <f>IF(Tbl.Kosten[[#This Row],[Pnr.]]=AQ$7,Tbl.Kosten[[#This Row],[Totaal kosten]],"")</f>
        <v/>
      </c>
      <c r="AR169" s="158" t="str">
        <f>IF(Tbl.Kosten[[#This Row],[Pnr.]]=AR$7,Tbl.Kosten[[#This Row],[Totaal kosten]],"")</f>
        <v/>
      </c>
      <c r="AS169" s="158" t="str">
        <f>IF(Tbl.Kosten[[#This Row],[Pnr.]]=AS$7,Tbl.Kosten[[#This Row],[Totaal kosten]],"")</f>
        <v/>
      </c>
      <c r="AT169" s="158" t="str">
        <f>IF(Tbl.Kosten[[#This Row],[Pnr.]]=AT$7,Tbl.Kosten[[#This Row],[Totaal kosten]],"")</f>
        <v/>
      </c>
      <c r="AU169" s="158" t="str">
        <f>IF(Tbl.Kosten[[#This Row],[Pnr.]]=AU$7,Tbl.Kosten[[#This Row],[Totaal kosten]],"")</f>
        <v/>
      </c>
      <c r="AV169" s="158" t="str">
        <f>IF(Tbl.Kosten[[#This Row],[Pnr.]]=AV$7,Tbl.Kosten[[#This Row],[Totaal kosten]],"")</f>
        <v/>
      </c>
      <c r="AW169" s="158" t="str">
        <f>IF(Tbl.Kosten[[#This Row],[Pnr.]]=AW$7,Tbl.Kosten[[#This Row],[Totaal kosten]],"")</f>
        <v/>
      </c>
      <c r="AX169" s="158" t="str">
        <f>IF(Tbl.Kosten[[#This Row],[Pnr.]]=AX$7,Tbl.Kosten[[#This Row],[Totaal kosten]],"")</f>
        <v/>
      </c>
      <c r="AY169" s="158" t="str">
        <f>IF(Tbl.Kosten[[#This Row],[Pnr.]]=AY$7,Tbl.Kosten[[#This Row],[Totaal kosten]],"")</f>
        <v/>
      </c>
      <c r="AZ169" s="158" t="str">
        <f>IF(Tbl.Kosten[[#This Row],[Pnr.]]=AZ$7,Tbl.Kosten[[#This Row],[Totaal kosten]],"")</f>
        <v/>
      </c>
      <c r="BA169" s="158" t="str">
        <f>IF(Tbl.Kosten[[#This Row],[Pnr.]]=BA$7,Tbl.Kosten[[#This Row],[Totaal kosten]],"")</f>
        <v/>
      </c>
      <c r="BB169" s="158" t="str">
        <f>IF(Tbl.Kosten[[#This Row],[Pnr.]]=BB$7,Tbl.Kosten[[#This Row],[Totaal kosten]],"")</f>
        <v/>
      </c>
      <c r="BC169" s="158" t="str">
        <f>IF(Tbl.Kosten[[#This Row],[Pnr.]]=BC$7,Tbl.Kosten[[#This Row],[Totaal kosten]],"")</f>
        <v/>
      </c>
      <c r="BD169" s="158" t="str">
        <f>IF(Tbl.Kosten[[#This Row],[Pnr.]]=BD$7,Tbl.Kosten[[#This Row],[Totaal kosten]],"")</f>
        <v/>
      </c>
      <c r="BE169" s="158" t="str">
        <f>IF(Tbl.Kosten[[#This Row],[Pnr.]]=BE$7,Tbl.Kosten[[#This Row],[Totaal kosten]],"")</f>
        <v/>
      </c>
      <c r="BF169" s="158" t="str">
        <f>IF(Tbl.Kosten[[#This Row],[Pnr.]]=BF$7,Tbl.Kosten[[#This Row],[Totaal kosten]],"")</f>
        <v/>
      </c>
      <c r="BG169" s="158" t="str">
        <f>IF(Tbl.Kosten[[#This Row],[Pnr.]]=BG$7,Tbl.Kosten[[#This Row],[Totaal kosten]],"")</f>
        <v/>
      </c>
      <c r="BH169" s="158" t="str">
        <f>IF(Tbl.Kosten[[#This Row],[Pnr.]]=BH$7,Tbl.Kosten[[#This Row],[Totaal kosten]],"")</f>
        <v/>
      </c>
      <c r="BI169" s="158" t="str">
        <f>IF(Tbl.Kosten[[#This Row],[Pnr.]]=BI$7,Tbl.Kosten[[#This Row],[Totaal kosten]],"")</f>
        <v/>
      </c>
      <c r="BJ169" s="158" t="str">
        <f>IF(Tbl.Kosten[[#This Row],[Pnr.]]=BJ$7,Tbl.Kosten[[#This Row],[Totaal kosten]],"")</f>
        <v/>
      </c>
      <c r="BK169" s="158" t="str">
        <f>IF(Tbl.Kosten[[#This Row],[Pnr.]]=BK$7,Tbl.Kosten[[#This Row],[Totaal kosten]],"")</f>
        <v/>
      </c>
      <c r="BL169" s="158" t="str">
        <f>IF(Tbl.Kosten[[#This Row],[Pnr.]]=BL$7,Tbl.Kosten[[#This Row],[Totaal kosten]],"")</f>
        <v/>
      </c>
      <c r="BM169" s="158" t="str">
        <f>IF(Tbl.Kosten[[#This Row],[Pnr.]]=BM$7,Tbl.Kosten[[#This Row],[Totaal kosten]],"")</f>
        <v/>
      </c>
      <c r="BN169" s="158" t="str">
        <f>IF(Tbl.Kosten[[#This Row],[Pnr.]]=BN$7,Tbl.Kosten[[#This Row],[Totaal kosten]],"")</f>
        <v/>
      </c>
      <c r="BO169" s="158" t="str">
        <f>IF(Tbl.Kosten[[#This Row],[Pnr.]]=BO$7,Tbl.Kosten[[#This Row],[Totaal kosten]],"")</f>
        <v/>
      </c>
      <c r="BP169" s="158" t="str">
        <f>IF(Tbl.Kosten[[#This Row],[Pnr.]]=BP$7,Tbl.Kosten[[#This Row],[Totaal kosten]],"")</f>
        <v/>
      </c>
      <c r="BQ169" s="158" t="str">
        <f>IF(Tbl.Kosten[[#This Row],[Pnr.]]=BQ$7,Tbl.Kosten[[#This Row],[Totaal kosten]],"")</f>
        <v/>
      </c>
      <c r="BR169" s="158" t="str">
        <f>IF(Tbl.Kosten[[#This Row],[Pnr.]]=BR$7,Tbl.Kosten[[#This Row],[Totaal kosten]],"")</f>
        <v/>
      </c>
      <c r="BS169" s="158" t="str">
        <f>IF(Tbl.Kosten[[#This Row],[Pnr.]]=BS$7,Tbl.Kosten[[#This Row],[Totaal kosten]],"")</f>
        <v/>
      </c>
      <c r="BT169" s="158" t="str">
        <f>IF(Tbl.Kosten[[#This Row],[Pnr.]]=BT$7,Tbl.Kosten[[#This Row],[Totaal kosten]],"")</f>
        <v/>
      </c>
      <c r="BU169" s="158" t="str">
        <f>IF(Tbl.Kosten[[#This Row],[Pnr.]]=BU$7,Tbl.Kosten[[#This Row],[Totaal kosten]],"")</f>
        <v/>
      </c>
      <c r="BV169" s="158" t="str">
        <f>IF(Tbl.Kosten[[#This Row],[Pnr.]]=BV$7,Tbl.Kosten[[#This Row],[Totaal kosten]],"")</f>
        <v/>
      </c>
      <c r="BW169" s="158" t="str">
        <f>IF(Tbl.Kosten[[#This Row],[Pnr.]]=BW$7,Tbl.Kosten[[#This Row],[Totaal kosten]],"")</f>
        <v/>
      </c>
      <c r="BX169" s="158" t="str">
        <f>IFERROR(_xlfn.XLOOKUP(Tbl.Kosten[[#This Row],[Werkpakketcode]],Tbl.Werkpakketten[Werkpakketcode],Tbl.Werkpakketten[WPnr.],"",0,1),"")</f>
        <v/>
      </c>
      <c r="BY169" s="158" t="str">
        <f>IF(Tbl.Kosten[[#This Row],[WPnr.]]=BY$7,Tbl.Kosten[[#This Row],[Totaal kosten]],"")</f>
        <v/>
      </c>
      <c r="BZ169" s="158" t="str">
        <f>IF(Tbl.Kosten[[#This Row],[WPnr.]]=BZ$7,Tbl.Kosten[[#This Row],[Totaal kosten]],"")</f>
        <v/>
      </c>
      <c r="CA169" s="158" t="str">
        <f>IF(Tbl.Kosten[[#This Row],[WPnr.]]=CA$7,Tbl.Kosten[[#This Row],[Totaal kosten]],"")</f>
        <v/>
      </c>
      <c r="CB169" s="158" t="str">
        <f>IF(Tbl.Kosten[[#This Row],[WPnr.]]=CB$7,Tbl.Kosten[[#This Row],[Totaal kosten]],"")</f>
        <v/>
      </c>
      <c r="CC169" s="158" t="str">
        <f>IF(Tbl.Kosten[[#This Row],[WPnr.]]=CC$7,Tbl.Kosten[[#This Row],[Totaal kosten]],"")</f>
        <v/>
      </c>
      <c r="CD169" s="158" t="str">
        <f>IF(Tbl.Kosten[[#This Row],[WPnr.]]=CD$7,Tbl.Kosten[[#This Row],[Totaal kosten]],"")</f>
        <v/>
      </c>
      <c r="CE169" s="158" t="str">
        <f>IF(Tbl.Kosten[[#This Row],[WPnr.]]=CE$7,Tbl.Kosten[[#This Row],[Totaal kosten]],"")</f>
        <v/>
      </c>
      <c r="CF169" s="158" t="str">
        <f>IF(Tbl.Kosten[[#This Row],[WPnr.]]=CF$7,Tbl.Kosten[[#This Row],[Totaal kosten]],"")</f>
        <v/>
      </c>
      <c r="CG169" s="158" t="str">
        <f>IF(Tbl.Kosten[[#This Row],[WPnr.]]=CG$7,Tbl.Kosten[[#This Row],[Totaal kosten]],"")</f>
        <v/>
      </c>
      <c r="CH169" s="158" t="str">
        <f>IF(Tbl.Kosten[[#This Row],[WPnr.]]=CH$7,Tbl.Kosten[[#This Row],[Totaal kosten]],"")</f>
        <v/>
      </c>
      <c r="CI169" s="158" t="str">
        <f>IF(Tbl.Kosten[[#This Row],[WPnr.]]=CI$7,Tbl.Kosten[[#This Row],[Totaal kosten]],"")</f>
        <v/>
      </c>
      <c r="CJ169" s="158" t="str">
        <f>IF(Tbl.Kosten[[#This Row],[WPnr.]]=CJ$7,Tbl.Kosten[[#This Row],[Totaal kosten]],"")</f>
        <v/>
      </c>
      <c r="CK169" s="158" t="str">
        <f>IF(Tbl.Kosten[[#This Row],[WPnr.]]=CK$7,Tbl.Kosten[[#This Row],[Totaal kosten]],"")</f>
        <v/>
      </c>
      <c r="CL169" s="158" t="str">
        <f>IF(Tbl.Kosten[[#This Row],[WPnr.]]=CL$7,Tbl.Kosten[[#This Row],[Totaal kosten]],"")</f>
        <v/>
      </c>
      <c r="CM169" s="158" t="str">
        <f>IF(Tbl.Kosten[[#This Row],[WPnr.]]=CM$7,Tbl.Kosten[[#This Row],[Totaal kosten]],"")</f>
        <v/>
      </c>
      <c r="CN169" s="158" t="str">
        <f>IF(Tbl.Kosten[[#This Row],[WPnr.]]=CN$7,Tbl.Kosten[[#This Row],[Totaal kosten]],"")</f>
        <v/>
      </c>
      <c r="CO169" s="158" t="str">
        <f>IF(Tbl.Kosten[[#This Row],[WPnr.]]=CO$7,Tbl.Kosten[[#This Row],[Totaal kosten]],"")</f>
        <v/>
      </c>
      <c r="CP169" s="158" t="str">
        <f>IF(Tbl.Kosten[[#This Row],[WPnr.]]=CP$7,Tbl.Kosten[[#This Row],[Totaal kosten]],"")</f>
        <v/>
      </c>
      <c r="CQ169" s="158" t="str">
        <f>IF(Tbl.Kosten[[#This Row],[WPnr.]]=CQ$7,Tbl.Kosten[[#This Row],[Totaal kosten]],"")</f>
        <v/>
      </c>
      <c r="CR169" s="158" t="str">
        <f>IF(Tbl.Kosten[[#This Row],[WPnr.]]=CR$7,Tbl.Kosten[[#This Row],[Totaal kosten]],"")</f>
        <v/>
      </c>
      <c r="CS169" s="158" t="str">
        <f>IF(Tbl.Kosten[[#This Row],[WPnr.]]=CS$7,Tbl.Kosten[[#This Row],[Totaal kosten]],"")</f>
        <v/>
      </c>
      <c r="CT169" s="158" t="str">
        <f>IF(Tbl.Kosten[[#This Row],[WPnr.]]=CT$7,Tbl.Kosten[[#This Row],[Totaal kosten]],"")</f>
        <v/>
      </c>
      <c r="CU169" s="158" t="str">
        <f>IF(Tbl.Kosten[[#This Row],[WPnr.]]=CU$7,Tbl.Kosten[[#This Row],[Totaal kosten]],"")</f>
        <v/>
      </c>
      <c r="CV169" s="158" t="str">
        <f>IF(Tbl.Kosten[[#This Row],[WPnr.]]=CV$7,Tbl.Kosten[[#This Row],[Totaal kosten]],"")</f>
        <v/>
      </c>
      <c r="CW169" s="158" t="str">
        <f>IF(Tbl.Kosten[[#This Row],[WPnr.]]=CW$7,Tbl.Kosten[[#This Row],[Totaal kosten]],"")</f>
        <v/>
      </c>
      <c r="CX169" s="158" t="str">
        <f>IF(Tbl.Kosten[[#This Row],[WPnr.]]=CX$7,Tbl.Kosten[[#This Row],[Totaal kosten]],"")</f>
        <v/>
      </c>
      <c r="CY169" s="158" t="str">
        <f>IF(Tbl.Kosten[[#This Row],[WPnr.]]=CY$7,Tbl.Kosten[[#This Row],[Totaal kosten]],"")</f>
        <v/>
      </c>
      <c r="CZ169" s="158" t="str">
        <f>IF(Tbl.Kosten[[#This Row],[WPnr.]]=CZ$7,Tbl.Kosten[[#This Row],[Totaal kosten]],"")</f>
        <v/>
      </c>
      <c r="DA169" s="158" t="str">
        <f>IF(Tbl.Kosten[[#This Row],[WPnr.]]=DA$7,Tbl.Kosten[[#This Row],[Totaal kosten]],"")</f>
        <v/>
      </c>
      <c r="DB169" s="158" t="str">
        <f>IF(Tbl.Kosten[[#This Row],[WPnr.]]=DB$7,Tbl.Kosten[[#This Row],[Totaal kosten]],"")</f>
        <v/>
      </c>
      <c r="DC169" s="158" t="str">
        <f>IF(Tbl.Kosten[[#This Row],[WPnr.]]=DC$7,Tbl.Kosten[[#This Row],[Totaal kosten]],"")</f>
        <v/>
      </c>
      <c r="DD169" s="158" t="str">
        <f>IF(Tbl.Kosten[[#This Row],[WPnr.]]=DD$7,Tbl.Kosten[[#This Row],[Totaal kosten]],"")</f>
        <v/>
      </c>
      <c r="DE169" s="158" t="str">
        <f>IF(Tbl.Kosten[[#This Row],[WPnr.]]=DE$7,Tbl.Kosten[[#This Row],[Totaal kosten]],"")</f>
        <v/>
      </c>
      <c r="DF169" s="158" t="str">
        <f>IF(Tbl.Kosten[[#This Row],[WPnr.]]=DF$7,Tbl.Kosten[[#This Row],[Totaal kosten]],"")</f>
        <v/>
      </c>
      <c r="DG169" s="158" t="str">
        <f>IF(Tbl.Kosten[[#This Row],[WPnr.]]=DG$7,Tbl.Kosten[[#This Row],[Totaal kosten]],"")</f>
        <v/>
      </c>
      <c r="DH169" s="158" t="str">
        <f>IF(Tbl.Kosten[[#This Row],[WPnr.]]=DH$7,Tbl.Kosten[[#This Row],[Totaal kosten]],"")</f>
        <v/>
      </c>
      <c r="DI169" s="158" t="str">
        <f>IF(Tbl.Kosten[[#This Row],[WPnr.]]=DI$7,Tbl.Kosten[[#This Row],[Totaal kosten]],"")</f>
        <v/>
      </c>
      <c r="DJ169" s="158" t="str">
        <f>IF(Tbl.Kosten[[#This Row],[WPnr.]]=DJ$7,Tbl.Kosten[[#This Row],[Totaal kosten]],"")</f>
        <v/>
      </c>
      <c r="DK169" s="158" t="str">
        <f>IF(Tbl.Kosten[[#This Row],[WPnr.]]=DK$7,Tbl.Kosten[[#This Row],[Totaal kosten]],"")</f>
        <v/>
      </c>
      <c r="DL169" s="158" t="str">
        <f>IF(Tbl.Kosten[[#This Row],[WPnr.]]=DL$7,Tbl.Kosten[[#This Row],[Totaal kosten]],"")</f>
        <v/>
      </c>
      <c r="DM169" s="158" t="str">
        <f>IF(Tbl.Kosten[[#This Row],[WPnr.]]=DM$7,Tbl.Kosten[[#This Row],[Totaal kosten]],"")</f>
        <v/>
      </c>
      <c r="DN169" s="158" t="str">
        <f>IF(Tbl.Kosten[[#This Row],[WPnr.]]=DN$7,Tbl.Kosten[[#This Row],[Totaal kosten]],"")</f>
        <v/>
      </c>
      <c r="DO169" s="158" t="str">
        <f>IF(Tbl.Kosten[[#This Row],[WPnr.]]=DO$7,Tbl.Kosten[[#This Row],[Totaal kosten]],"")</f>
        <v/>
      </c>
      <c r="DP169" s="158" t="str">
        <f>IF(Tbl.Kosten[[#This Row],[WPnr.]]=DP$7,Tbl.Kosten[[#This Row],[Totaal kosten]],"")</f>
        <v/>
      </c>
      <c r="DQ169" s="158" t="str">
        <f>IF(Tbl.Kosten[[#This Row],[WPnr.]]=DQ$7,Tbl.Kosten[[#This Row],[Totaal kosten]],"")</f>
        <v/>
      </c>
      <c r="DR169" s="158" t="str">
        <f>IF(Tbl.Kosten[[#This Row],[WPnr.]]=DR$7,Tbl.Kosten[[#This Row],[Totaal kosten]],"")</f>
        <v/>
      </c>
      <c r="DS169" s="158" t="str">
        <f>IF(Tbl.Kosten[[#This Row],[WPnr.]]=DS$7,Tbl.Kosten[[#This Row],[Totaal kosten]],"")</f>
        <v/>
      </c>
      <c r="DT169" s="158" t="str">
        <f>IF(Tbl.Kosten[[#This Row],[WPnr.]]=DT$7,Tbl.Kosten[[#This Row],[Totaal kosten]],"")</f>
        <v/>
      </c>
      <c r="DU169" s="158" t="str">
        <f>IF(Tbl.Kosten[[#This Row],[WPnr.]]=DU$7,Tbl.Kosten[[#This Row],[Totaal kosten]],"")</f>
        <v/>
      </c>
      <c r="DV169" s="158" t="str">
        <f>IF(Tbl.Kosten[[#This Row],[WPnr.]]=DV$7,Tbl.Kosten[[#This Row],[Totaal kosten]],"")</f>
        <v/>
      </c>
      <c r="DW169" s="160" t="str">
        <f>IFERROR(_xlfn.XLOOKUP(Tbl.Kosten[[#This Row],[Kostensoort]],Tbl.Kostensoorten[Kostensoorten],Tbl.Kostensoorten[KSnr.],"",0,1),"")</f>
        <v/>
      </c>
      <c r="DX169" s="160" t="str">
        <f>IF(Tbl.Kosten[[#This Row],[KSnr.]]=DX$7,Tbl.Kosten[[#This Row],[Totaal kosten]],"")</f>
        <v/>
      </c>
      <c r="DY169" s="160" t="str">
        <f>IF(Tbl.Kosten[[#This Row],[KSnr.]]=DY$7,Tbl.Kosten[[#This Row],[Totaal kosten]],"")</f>
        <v/>
      </c>
      <c r="DZ169" s="160" t="str">
        <f>IF(Tbl.Kosten[[#This Row],[KSnr.]]=DZ$7,Tbl.Kosten[[#This Row],[Totaal kosten]],"")</f>
        <v/>
      </c>
      <c r="EA169" s="160" t="str">
        <f>IF(Tbl.Kosten[[#This Row],[KSnr.]]=EA$7,Tbl.Kosten[[#This Row],[Totaal kosten]],"")</f>
        <v/>
      </c>
      <c r="EB169" s="160" t="str">
        <f>IF(Tbl.Kosten[[#This Row],[KSnr.]]=EB$7,Tbl.Kosten[[#This Row],[Totaal kosten]],"")</f>
        <v/>
      </c>
      <c r="EC169" s="160" t="str">
        <f>IF(Tbl.Kosten[[#This Row],[KSnr.]]=EC$7,Tbl.Kosten[[#This Row],[Totaal kosten]],"")</f>
        <v/>
      </c>
      <c r="ED169" s="160" t="str">
        <f>IF(Tbl.Kosten[[#This Row],[KSnr.]]=ED$7,Tbl.Kosten[[#This Row],[Totaal kosten]],"")</f>
        <v/>
      </c>
      <c r="EE169" s="160" t="str">
        <f>IF(Tbl.Kosten[[#This Row],[KSnr.]]=EE$7,Tbl.Kosten[[#This Row],[Totaal kosten]],"")</f>
        <v/>
      </c>
      <c r="EF169" s="160" t="str">
        <f>IF(Tbl.Kosten[[#This Row],[KSnr.]]=EF$7,Tbl.Kosten[[#This Row],[Totaal kosten]],"")</f>
        <v/>
      </c>
      <c r="EG169" s="160" t="str">
        <f>IF(Tbl.Kosten[[#This Row],[KSnr.]]=EG$7,Tbl.Kosten[[#This Row],[Totaal kosten]],"")</f>
        <v/>
      </c>
      <c r="EH169" s="160" t="str">
        <f>IF(Tbl.Kosten[[#This Row],[KSnr.]]=EH$7,Tbl.Kosten[[#This Row],[Totaal kosten]],"")</f>
        <v/>
      </c>
      <c r="EI169" s="160" t="str">
        <f>IF(Tbl.Kosten[[#This Row],[KSnr.]]=EI$7,Tbl.Kosten[[#This Row],[Totaal kosten]],"")</f>
        <v/>
      </c>
      <c r="EJ169" s="160" t="str">
        <f>IF(Tbl.Kosten[[#This Row],[KSnr.]]=EJ$7,Tbl.Kosten[[#This Row],[Totaal kosten]],"")</f>
        <v/>
      </c>
      <c r="EK169" s="160" t="str">
        <f>IF(Tbl.Kosten[[#This Row],[KSnr.]]=EK$7,Tbl.Kosten[[#This Row],[Totaal kosten]],"")</f>
        <v/>
      </c>
      <c r="EL169" s="160" t="str">
        <f>IF(Tbl.Kosten[[#This Row],[KSnr.]]=EL$7,Tbl.Kosten[[#This Row],[Totaal kosten]],"")</f>
        <v/>
      </c>
      <c r="EM169" s="160" t="str">
        <f>IF(Tbl.Kosten[[#This Row],[KSnr.]]=EM$7,Tbl.Kosten[[#This Row],[Totaal kosten]],"")</f>
        <v/>
      </c>
      <c r="EN169" s="160" t="str">
        <f>IF(Tbl.Kosten[[#This Row],[KSnr.]]=EN$7,Tbl.Kosten[[#This Row],[Totaal kosten]],"")</f>
        <v/>
      </c>
      <c r="EO169" s="160" t="str">
        <f>IF(Tbl.Kosten[[#This Row],[KSnr.]]=EO$7,Tbl.Kosten[[#This Row],[Totaal kosten]],"")</f>
        <v/>
      </c>
      <c r="EP169" s="160" t="str">
        <f>IF(Tbl.Kosten[[#This Row],[KSnr.]]=EP$7,Tbl.Kosten[[#This Row],[Totaal kosten]],"")</f>
        <v/>
      </c>
      <c r="EQ169" s="160" t="str">
        <f>IF(Tbl.Kosten[[#This Row],[KSnr.]]=EQ$7,Tbl.Kosten[[#This Row],[Totaal kosten]],"")</f>
        <v/>
      </c>
      <c r="ER169" s="154" t="str">
        <f>IFERROR(_xlfn.XLOOKUP(Tbl.Kosten[[#This Row],[Subsidieactiviteit]],Tbl.Subsidiehoogte[Subsidieactiviteit],Tbl.Subsidiehoogte[SAnr.],"",0,1),"")</f>
        <v/>
      </c>
      <c r="ES169" s="160" t="str">
        <f>IF(Tbl.Kosten[[#This Row],[Sanr.]]=ES$7,Tbl.Kosten[[#This Row],[Totaal kosten]],"")</f>
        <v/>
      </c>
      <c r="ET169" s="160" t="str">
        <f>IF(Tbl.Kosten[[#This Row],[Sanr.]]=ET$7,Tbl.Kosten[[#This Row],[Totaal kosten]],"")</f>
        <v/>
      </c>
      <c r="EU169" s="160" t="str">
        <f>IF(Tbl.Kosten[[#This Row],[Sanr.]]=EU$7,Tbl.Kosten[[#This Row],[Totaal kosten]],"")</f>
        <v/>
      </c>
      <c r="EV169" s="160" t="str">
        <f>IF(Tbl.Kosten[[#This Row],[Sanr.]]=EV$7,Tbl.Kosten[[#This Row],[Totaal kosten]],"")</f>
        <v/>
      </c>
      <c r="EW169" s="160" t="str">
        <f>IF(Tbl.Kosten[[#This Row],[Sanr.]]=EW$7,Tbl.Kosten[[#This Row],[Totaal kosten]],"")</f>
        <v/>
      </c>
      <c r="EX169" s="160" t="str">
        <f>IF(Tbl.Kosten[[#This Row],[Sanr.]]=EX$7,Tbl.Kosten[[#This Row],[Totaal kosten]],"")</f>
        <v/>
      </c>
      <c r="EY169" s="160" t="str">
        <f>IF(Tbl.Kosten[[#This Row],[Sanr.]]=EY$7,Tbl.Kosten[[#This Row],[Totaal kosten]],"")</f>
        <v/>
      </c>
      <c r="EZ169" s="160" t="str">
        <f>IF(Tbl.Kosten[[#This Row],[Sanr.]]=EZ$7,Tbl.Kosten[[#This Row],[Totaal kosten]],"")</f>
        <v/>
      </c>
      <c r="FA169" s="160" t="str">
        <f>IF(Tbl.Kosten[[#This Row],[Sanr.]]=FA$7,Tbl.Kosten[[#This Row],[Totaal kosten]],"")</f>
        <v/>
      </c>
      <c r="FB169" s="160" t="str">
        <f>IF(Tbl.Kosten[[#This Row],[Sanr.]]=FB$7,Tbl.Kosten[[#This Row],[Totaal kosten]],"")</f>
        <v/>
      </c>
      <c r="FC169" s="160" t="str">
        <f>IF(Tbl.Kosten[[#This Row],[Sanr.]]=FC$7,Tbl.Kosten[[#This Row],[Totaal kosten]],"")</f>
        <v/>
      </c>
      <c r="FD169" s="160" t="str">
        <f>IF(Tbl.Kosten[[#This Row],[Sanr.]]=FD$7,Tbl.Kosten[[#This Row],[Totaal kosten]],"")</f>
        <v/>
      </c>
      <c r="FE169" s="160" t="str">
        <f>IF(Tbl.Kosten[[#This Row],[Sanr.]]=FE$7,Tbl.Kosten[[#This Row],[Totaal kosten]],"")</f>
        <v/>
      </c>
      <c r="FF169" s="160" t="str">
        <f>IF(Tbl.Kosten[[#This Row],[Sanr.]]=FF$7,Tbl.Kosten[[#This Row],[Totaal kosten]],"")</f>
        <v/>
      </c>
      <c r="FG169" s="160" t="str">
        <f>IF(Tbl.Kosten[[#This Row],[Sanr.]]=FG$7,Tbl.Kosten[[#This Row],[Totaal kosten]],"")</f>
        <v/>
      </c>
      <c r="FH169" s="160" t="str">
        <f>IF(Tbl.Kosten[[#This Row],[Sanr.]]=FH$7,Tbl.Kosten[[#This Row],[Totaal kosten]],"")</f>
        <v/>
      </c>
      <c r="FI169" s="160" t="str">
        <f>IF(Tbl.Kosten[[#This Row],[Sanr.]]=FI$7,Tbl.Kosten[[#This Row],[Totaal kosten]],"")</f>
        <v/>
      </c>
      <c r="FJ169" s="160" t="str">
        <f>IF(Tbl.Kosten[[#This Row],[Sanr.]]=FJ$7,Tbl.Kosten[[#This Row],[Totaal kosten]],"")</f>
        <v/>
      </c>
      <c r="FK169" s="160" t="str">
        <f>IF(Tbl.Kosten[[#This Row],[Sanr.]]=FK$7,Tbl.Kosten[[#This Row],[Totaal kosten]],"")</f>
        <v/>
      </c>
      <c r="FL169" s="160" t="str">
        <f>IF(Tbl.Kosten[[#This Row],[Sanr.]]=FL$7,Tbl.Kosten[[#This Row],[Totaal kosten]],"")</f>
        <v/>
      </c>
      <c r="FM169" s="160" t="str">
        <f>IF(Tbl.Kosten[[#This Row],[Sanr.]]=FM$7,Tbl.Kosten[[#This Row],[Totaal kosten]],"")</f>
        <v/>
      </c>
      <c r="FN169" s="160" t="str">
        <f>IF(Tbl.Kosten[[#This Row],[Sanr.]]=FN$7,Tbl.Kosten[[#This Row],[Totaal kosten]],"")</f>
        <v/>
      </c>
      <c r="FO169" s="160" t="str">
        <f>IF(Tbl.Kosten[[#This Row],[Sanr.]]=FO$7,Tbl.Kosten[[#This Row],[Totaal kosten]],"")</f>
        <v/>
      </c>
      <c r="FP169" s="160" t="str">
        <f>IF(Tbl.Kosten[[#This Row],[Sanr.]]=FP$7,Tbl.Kosten[[#This Row],[Totaal kosten]],"")</f>
        <v/>
      </c>
      <c r="FQ169" s="160" t="str">
        <f>IF(Tbl.Kosten[[#This Row],[Sanr.]]=FQ$7,Tbl.Kosten[[#This Row],[Totaal kosten]],"")</f>
        <v/>
      </c>
      <c r="FR169" s="160" t="str">
        <f>IF(Tbl.Kosten[[#This Row],[Sanr.]]=FR$7,Tbl.Kosten[[#This Row],[Totaal kosten]],"")</f>
        <v/>
      </c>
      <c r="FS169" s="160" t="str">
        <f>IF(Tbl.Kosten[[#This Row],[Sanr.]]=FS$7,Tbl.Kosten[[#This Row],[Totaal kosten]],"")</f>
        <v/>
      </c>
      <c r="FT169" s="160" t="str">
        <f>IF(Tbl.Kosten[[#This Row],[Sanr.]]=FT$7,Tbl.Kosten[[#This Row],[Totaal kosten]],"")</f>
        <v/>
      </c>
      <c r="FU169" s="160" t="str">
        <f>IF(Tbl.Kosten[[#This Row],[Sanr.]]=FU$7,Tbl.Kosten[[#This Row],[Totaal kosten]],"")</f>
        <v/>
      </c>
      <c r="FV169" s="160" t="str">
        <f>IF(Tbl.Kosten[[#This Row],[Sanr.]]=FV$7,Tbl.Kosten[[#This Row],[Totaal kosten]],"")</f>
        <v/>
      </c>
      <c r="FW169" s="160" t="str">
        <f>IFERROR(_xlfn.XLOOKUP(Tbl.Kosten[[#This Row],[Activiteitencode]],Tbl.Activiteiten[Activiteitcode],Tbl.Activiteiten[Anr.],"",0,1),"")</f>
        <v/>
      </c>
      <c r="FX169" s="181" t="str">
        <f>_xlfn.CONCAT(Tbl.Kosten[[#This Row],[Pnr.]],Tbl.Kosten[[#This Row],[Sanr.]])</f>
        <v>P1</v>
      </c>
      <c r="FY169" s="160">
        <f>Tbl.Kosten[[#This Row],[Totaal kosten]]-Tbl.Kosten[[#This Row],[Subsidie]]</f>
        <v>0</v>
      </c>
      <c r="FZ169" s="160">
        <f>IF(Tbl.Kosten[[#This Row],[Pnr.]]=FZ$7,Tbl.Kosten[[#This Row],[Te financieren]],"")</f>
        <v>0</v>
      </c>
      <c r="GA169" s="160" t="str">
        <f>IF(Tbl.Kosten[[#This Row],[Pnr.]]=GA$7,Tbl.Kosten[[#This Row],[Te financieren]],"")</f>
        <v/>
      </c>
      <c r="GB169" s="160" t="str">
        <f>IF(Tbl.Kosten[[#This Row],[Pnr.]]=GB$7,Tbl.Kosten[[#This Row],[Te financieren]],"")</f>
        <v/>
      </c>
      <c r="GC169" s="160" t="str">
        <f>IF(Tbl.Kosten[[#This Row],[Pnr.]]=GC$7,Tbl.Kosten[[#This Row],[Te financieren]],"")</f>
        <v/>
      </c>
      <c r="GD169" s="160" t="str">
        <f>IF(Tbl.Kosten[[#This Row],[Pnr.]]=GD$7,Tbl.Kosten[[#This Row],[Te financieren]],"")</f>
        <v/>
      </c>
      <c r="GE169" s="160" t="str">
        <f>IF(Tbl.Kosten[[#This Row],[Pnr.]]=GE$7,Tbl.Kosten[[#This Row],[Te financieren]],"")</f>
        <v/>
      </c>
      <c r="GF169" s="160" t="str">
        <f>IF(Tbl.Kosten[[#This Row],[Pnr.]]=GF$7,Tbl.Kosten[[#This Row],[Te financieren]],"")</f>
        <v/>
      </c>
      <c r="GG169" s="160" t="str">
        <f>IF(Tbl.Kosten[[#This Row],[Pnr.]]=GG$7,Tbl.Kosten[[#This Row],[Te financieren]],"")</f>
        <v/>
      </c>
      <c r="GH169" s="160" t="str">
        <f>IF(Tbl.Kosten[[#This Row],[Pnr.]]=GH$7,Tbl.Kosten[[#This Row],[Te financieren]],"")</f>
        <v/>
      </c>
      <c r="GI169" s="160" t="str">
        <f>IF(Tbl.Kosten[[#This Row],[Pnr.]]=GI$7,Tbl.Kosten[[#This Row],[Te financieren]],"")</f>
        <v/>
      </c>
      <c r="GJ169" s="160" t="str">
        <f>IF(Tbl.Kosten[[#This Row],[Pnr.]]=GJ$7,Tbl.Kosten[[#This Row],[Te financieren]],"")</f>
        <v/>
      </c>
      <c r="GK169" s="160" t="str">
        <f>IF(Tbl.Kosten[[#This Row],[Pnr.]]=GK$7,Tbl.Kosten[[#This Row],[Te financieren]],"")</f>
        <v/>
      </c>
      <c r="GL169" s="160" t="str">
        <f>IF(Tbl.Kosten[[#This Row],[Pnr.]]=GL$7,Tbl.Kosten[[#This Row],[Te financieren]],"")</f>
        <v/>
      </c>
      <c r="GM169" s="160" t="str">
        <f>IF(Tbl.Kosten[[#This Row],[Pnr.]]=GM$7,Tbl.Kosten[[#This Row],[Te financieren]],"")</f>
        <v/>
      </c>
      <c r="GN169" s="160" t="str">
        <f>IF(Tbl.Kosten[[#This Row],[Pnr.]]=GN$7,Tbl.Kosten[[#This Row],[Te financieren]],"")</f>
        <v/>
      </c>
      <c r="GO169" s="160" t="str">
        <f>IF(Tbl.Kosten[[#This Row],[Pnr.]]=GO$7,Tbl.Kosten[[#This Row],[Te financieren]],"")</f>
        <v/>
      </c>
      <c r="GP169" s="160" t="str">
        <f>IF(Tbl.Kosten[[#This Row],[Pnr.]]=GP$7,Tbl.Kosten[[#This Row],[Te financieren]],"")</f>
        <v/>
      </c>
      <c r="GQ169" s="160" t="str">
        <f>IF(Tbl.Kosten[[#This Row],[Pnr.]]=GQ$7,Tbl.Kosten[[#This Row],[Te financieren]],"")</f>
        <v/>
      </c>
      <c r="GR169" s="160" t="str">
        <f>IF(Tbl.Kosten[[#This Row],[Pnr.]]=GR$7,Tbl.Kosten[[#This Row],[Te financieren]],"")</f>
        <v/>
      </c>
      <c r="GS169" s="160" t="str">
        <f>IF(Tbl.Kosten[[#This Row],[Pnr.]]=GS$7,Tbl.Kosten[[#This Row],[Te financieren]],"")</f>
        <v/>
      </c>
      <c r="GT169" s="160" t="str">
        <f>IF(Tbl.Kosten[[#This Row],[Pnr.]]=GT$7,Tbl.Kosten[[#This Row],[Te financieren]],"")</f>
        <v/>
      </c>
      <c r="GU169" s="160" t="str">
        <f>IF(Tbl.Kosten[[#This Row],[Pnr.]]=GU$7,Tbl.Kosten[[#This Row],[Te financieren]],"")</f>
        <v/>
      </c>
      <c r="GV169" s="160" t="str">
        <f>IF(Tbl.Kosten[[#This Row],[Pnr.]]=GV$7,Tbl.Kosten[[#This Row],[Te financieren]],"")</f>
        <v/>
      </c>
      <c r="GW169" s="160" t="str">
        <f>IF(Tbl.Kosten[[#This Row],[Pnr.]]=GW$7,Tbl.Kosten[[#This Row],[Te financieren]],"")</f>
        <v/>
      </c>
      <c r="GX169" s="160" t="str">
        <f>IF(Tbl.Kosten[[#This Row],[Pnr.]]=GX$7,Tbl.Kosten[[#This Row],[Te financieren]],"")</f>
        <v/>
      </c>
      <c r="GY169" s="160" t="str">
        <f>IF(Tbl.Kosten[[#This Row],[Pnr.]]=GY$7,Tbl.Kosten[[#This Row],[Te financieren]],"")</f>
        <v/>
      </c>
      <c r="GZ169" s="160" t="str">
        <f>IF(Tbl.Kosten[[#This Row],[Pnr.]]=GZ$7,Tbl.Kosten[[#This Row],[Te financieren]],"")</f>
        <v/>
      </c>
      <c r="HA169" s="160" t="str">
        <f>IF(Tbl.Kosten[[#This Row],[Pnr.]]=HA$7,Tbl.Kosten[[#This Row],[Te financieren]],"")</f>
        <v/>
      </c>
      <c r="HB169" s="160" t="str">
        <f>IF(Tbl.Kosten[[#This Row],[Pnr.]]=HB$7,Tbl.Kosten[[#This Row],[Te financieren]],"")</f>
        <v/>
      </c>
      <c r="HC169" s="160" t="str">
        <f>IF(Tbl.Kosten[[#This Row],[Pnr.]]=HC$7,Tbl.Kosten[[#This Row],[Te financieren]],"")</f>
        <v/>
      </c>
      <c r="HD169" s="160" t="str">
        <f>IF(Tbl.Kosten[[#This Row],[Pnr.]]=HD$7,Tbl.Kosten[[#This Row],[Te financieren]],"")</f>
        <v/>
      </c>
      <c r="HE169" s="160" t="str">
        <f>IF(Tbl.Kosten[[#This Row],[Pnr.]]=HE$7,Tbl.Kosten[[#This Row],[Te financieren]],"")</f>
        <v/>
      </c>
      <c r="HF169" s="160" t="str">
        <f>IF(Tbl.Kosten[[#This Row],[Pnr.]]=HF$7,Tbl.Kosten[[#This Row],[Te financieren]],"")</f>
        <v/>
      </c>
      <c r="HG169" s="160" t="str">
        <f>IF(Tbl.Kosten[[#This Row],[Pnr.]]=HG$7,Tbl.Kosten[[#This Row],[Te financieren]],"")</f>
        <v/>
      </c>
      <c r="HH169" s="160" t="str">
        <f>IF(Tbl.Kosten[[#This Row],[Pnr.]]=HH$7,Tbl.Kosten[[#This Row],[Te financieren]],"")</f>
        <v/>
      </c>
      <c r="HI169" s="160" t="str">
        <f>IF(Tbl.Kosten[[#This Row],[Pnr.]]=HI$7,Tbl.Kosten[[#This Row],[Te financieren]],"")</f>
        <v/>
      </c>
      <c r="HJ169" s="160" t="str">
        <f>IF(Tbl.Kosten[[#This Row],[Pnr.]]=HJ$7,Tbl.Kosten[[#This Row],[Te financieren]],"")</f>
        <v/>
      </c>
      <c r="HK169" s="160" t="str">
        <f>IF(Tbl.Kosten[[#This Row],[Pnr.]]=HK$7,Tbl.Kosten[[#This Row],[Te financieren]],"")</f>
        <v/>
      </c>
      <c r="HL169" s="160" t="str">
        <f>IF(Tbl.Kosten[[#This Row],[Pnr.]]=HL$7,Tbl.Kosten[[#This Row],[Te financieren]],"")</f>
        <v/>
      </c>
      <c r="HM169" s="160" t="str">
        <f>IF(Tbl.Kosten[[#This Row],[Pnr.]]=HM$7,Tbl.Kosten[[#This Row],[Te financieren]],"")</f>
        <v/>
      </c>
      <c r="HN169" s="160" t="str">
        <f>IF(Tbl.Kosten[[#This Row],[Pnr.]]=HN$7,Tbl.Kosten[[#This Row],[Te financieren]],"")</f>
        <v/>
      </c>
      <c r="HO169" s="160" t="str">
        <f>IF(Tbl.Kosten[[#This Row],[Pnr.]]=HO$7,Tbl.Kosten[[#This Row],[Te financieren]],"")</f>
        <v/>
      </c>
      <c r="HP169" s="160" t="str">
        <f>IF(Tbl.Kosten[[#This Row],[Pnr.]]=HP$7,Tbl.Kosten[[#This Row],[Te financieren]],"")</f>
        <v/>
      </c>
      <c r="HQ169" s="160" t="str">
        <f>IF(Tbl.Kosten[[#This Row],[Pnr.]]=HQ$7,Tbl.Kosten[[#This Row],[Te financieren]],"")</f>
        <v/>
      </c>
      <c r="HR169" s="160" t="str">
        <f>IF(Tbl.Kosten[[#This Row],[Pnr.]]=HR$7,Tbl.Kosten[[#This Row],[Te financieren]],"")</f>
        <v/>
      </c>
      <c r="HS169" s="160" t="str">
        <f>IF(Tbl.Kosten[[#This Row],[Pnr.]]=HS$7,Tbl.Kosten[[#This Row],[Te financieren]],"")</f>
        <v/>
      </c>
      <c r="HT169" s="160" t="str">
        <f>IF(Tbl.Kosten[[#This Row],[Pnr.]]=HT$7,Tbl.Kosten[[#This Row],[Te financieren]],"")</f>
        <v/>
      </c>
      <c r="HU169" s="160" t="str">
        <f>IF(Tbl.Kosten[[#This Row],[Pnr.]]=HU$7,Tbl.Kosten[[#This Row],[Te financieren]],"")</f>
        <v/>
      </c>
      <c r="HV169" s="160" t="str">
        <f>IF(Tbl.Kosten[[#This Row],[Pnr.]]=HV$7,Tbl.Kosten[[#This Row],[Te financieren]],"")</f>
        <v/>
      </c>
      <c r="HW169" s="160" t="str">
        <f>IF(Tbl.Kosten[[#This Row],[Pnr.]]=HW$7,Tbl.Kosten[[#This Row],[Te financieren]],"")</f>
        <v/>
      </c>
    </row>
    <row r="170" spans="2:231" x14ac:dyDescent="0.3">
      <c r="B170" s="144"/>
      <c r="C170" s="147"/>
      <c r="D170" s="146"/>
      <c r="E170" s="147"/>
      <c r="F170" s="145"/>
      <c r="G170" s="11" t="str">
        <f>IF(Tbl.Kosten[[#This Row],[Medewerker e/o 
functie]]&lt;&gt;"",_xlfn.XLOOKUP(Tbl.Kosten[[#This Row],[Medewerker e/o 
functie]],Tbl.Uurtarief[Medewerker en/of functie],Tbl.Uurtarief[Uurtarief],"",0,1),"")</f>
        <v/>
      </c>
      <c r="H170" s="121">
        <f>IFERROR(Tbl.Kosten[[#This Row],[Uren]]*Tbl.Kosten[[#This Row],[Uurtarief]],0)</f>
        <v>0</v>
      </c>
      <c r="I170" s="119" t="str">
        <f>IF(Tbl.Kosten[[#This Row],[Subtotaal uren]]&lt;&gt;0,_xlfn.XLOOKUP(Tbl.Kosten[[#This Row],[Medewerker e/o 
functie]],Tbl.Uurtarief[Medewerker en/of functie],Tbl.Uurtarief[Kostensoort arbeid],"",0,1),"")</f>
        <v/>
      </c>
      <c r="J170" s="147"/>
      <c r="K170" s="145"/>
      <c r="L170" s="149" t="str">
        <f>IF(Tbl.Kosten[[#This Row],[Activum]]&lt;&gt;"",_xlfn.XLOOKUP(Tbl.Kosten[[#This Row],[Activum]],Tbl.Afschrijvingskosten[Activum],Tbl.Afschrijvingskosten[Tarief per afschrijvings-eenheid],"",0,1),"")</f>
        <v/>
      </c>
      <c r="M170" s="122">
        <f>IFERROR(Tbl.Kosten[[#This Row],[Een-
heden]]*Tbl.Kosten[[#This Row],[Afschrijvings-
tarief]],0)</f>
        <v>0</v>
      </c>
      <c r="N170" s="122" t="str">
        <f>IF(Tbl.Kosten[[#This Row],[Subtotaal afschrijving]]&lt;&gt;0,Lijsten!A168,"")</f>
        <v/>
      </c>
      <c r="O170" s="150"/>
      <c r="P170" s="145"/>
      <c r="Q170" s="148"/>
      <c r="R170" s="122">
        <f>IFERROR(Tbl.Kosten[[#This Row],[Aantal]]*Tbl.Kosten[[#This Row],[Tarief]],0)</f>
        <v>0</v>
      </c>
      <c r="S170" s="8">
        <f>IFERROR(Tbl.Kosten[[#This Row],[Subtotaal overige kosten]]+Tbl.Kosten[[#This Row],[Subtotaal uren]]+Tbl.Kosten[[#This Row],[Subtotaal afschrijving]],0)</f>
        <v>0</v>
      </c>
      <c r="T170" s="8">
        <f>IFERROR(Tbl.Kosten[[#This Row],[Totaal kosten]]*Tbl.Kosten[[#This Row],[Subsidie%]],0)</f>
        <v>0</v>
      </c>
      <c r="U170" s="4" t="str" cm="1">
        <f t="array" ref="U170">IFERROR(_xlfn.IFS(Tbl.Kosten[[#This Row],[Subtotaal uren]]&lt;&gt;0,Tbl.Kosten[[#This Row],[Kostensoort arbeid]],Tbl.Kosten[[#This Row],[Subtotaal afschrijving]]&lt;&gt;0,Tbl.Kosten[[#This Row],[Kostensoort afschrijving]],Tbl.Kosten[[#This Row],[Subtotaal overige kosten]]&lt;&gt;0,Tbl.Kosten[[#This Row],[Kostensoort overig]]),"")</f>
        <v/>
      </c>
      <c r="V170" s="4" t="str">
        <f>IFERROR(_xlfn.XLOOKUP(Tbl.Kosten[[#This Row],[Activiteitencode]],Tbl.Activiteiten[Activiteitcode],Tbl.Activiteiten[Werkpakketcode],"",0,1),"")</f>
        <v/>
      </c>
      <c r="W170" s="4" t="str">
        <f>IFERROR(_xlfn.XLOOKUP(Tbl.Kosten[[#This Row],[Werkpakketcode]],Tbl.Werkpakketten[Werkpakketcode],Tbl.Werkpakketten[Subsidiabele activiteit],"",0,1),"")</f>
        <v/>
      </c>
      <c r="X170" s="12">
        <f>IFERROR(_xlfn.XLOOKUP(Tbl.Kosten[[#This Row],[Sanr.]],Tbl.Subsidiehoogte[SAnr.],Tbl.Subsidiehoogte[Sub. Percentage],0,0,1),0)</f>
        <v>0</v>
      </c>
      <c r="Y170" s="154" t="str">
        <f>IFERROR(_xlfn.XLOOKUP(Tbl.Kosten[[#This Row],[Partnercode]],Tbl.Projectpartners[Partnercode],Tbl.Projectpartners[PNr.],"",0,1),"")</f>
        <v>P1</v>
      </c>
      <c r="Z170" s="158">
        <f>IF(Tbl.Kosten[[#This Row],[Pnr.]]=Z$7,Tbl.Kosten[[#This Row],[Totaal kosten]],"")</f>
        <v>0</v>
      </c>
      <c r="AA170" s="158" t="str">
        <f>IF(Tbl.Kosten[[#This Row],[Pnr.]]=AA$7,Tbl.Kosten[[#This Row],[Totaal kosten]],"")</f>
        <v/>
      </c>
      <c r="AB170" s="158" t="str">
        <f>IF(Tbl.Kosten[[#This Row],[Pnr.]]=AB$7,Tbl.Kosten[[#This Row],[Totaal kosten]],"")</f>
        <v/>
      </c>
      <c r="AC170" s="158" t="str">
        <f>IF(Tbl.Kosten[[#This Row],[Pnr.]]=AC$7,Tbl.Kosten[[#This Row],[Totaal kosten]],"")</f>
        <v/>
      </c>
      <c r="AD170" s="158" t="str">
        <f>IF(Tbl.Kosten[[#This Row],[Pnr.]]=AD$7,Tbl.Kosten[[#This Row],[Totaal kosten]],"")</f>
        <v/>
      </c>
      <c r="AE170" s="158" t="str">
        <f>IF(Tbl.Kosten[[#This Row],[Pnr.]]=AE$7,Tbl.Kosten[[#This Row],[Totaal kosten]],"")</f>
        <v/>
      </c>
      <c r="AF170" s="158" t="str">
        <f>IF(Tbl.Kosten[[#This Row],[Pnr.]]=AF$7,Tbl.Kosten[[#This Row],[Totaal kosten]],"")</f>
        <v/>
      </c>
      <c r="AG170" s="158" t="str">
        <f>IF(Tbl.Kosten[[#This Row],[Pnr.]]=AG$7,Tbl.Kosten[[#This Row],[Totaal kosten]],"")</f>
        <v/>
      </c>
      <c r="AH170" s="158" t="str">
        <f>IF(Tbl.Kosten[[#This Row],[Pnr.]]=AH$7,Tbl.Kosten[[#This Row],[Totaal kosten]],"")</f>
        <v/>
      </c>
      <c r="AI170" s="158" t="str">
        <f>IF(Tbl.Kosten[[#This Row],[Pnr.]]=AI$7,Tbl.Kosten[[#This Row],[Totaal kosten]],"")</f>
        <v/>
      </c>
      <c r="AJ170" s="158" t="str">
        <f>IF(Tbl.Kosten[[#This Row],[Pnr.]]=AJ$7,Tbl.Kosten[[#This Row],[Totaal kosten]],"")</f>
        <v/>
      </c>
      <c r="AK170" s="158" t="str">
        <f>IF(Tbl.Kosten[[#This Row],[Pnr.]]=AK$7,Tbl.Kosten[[#This Row],[Totaal kosten]],"")</f>
        <v/>
      </c>
      <c r="AL170" s="158" t="str">
        <f>IF(Tbl.Kosten[[#This Row],[Pnr.]]=AL$7,Tbl.Kosten[[#This Row],[Totaal kosten]],"")</f>
        <v/>
      </c>
      <c r="AM170" s="158" t="str">
        <f>IF(Tbl.Kosten[[#This Row],[Pnr.]]=AM$7,Tbl.Kosten[[#This Row],[Totaal kosten]],"")</f>
        <v/>
      </c>
      <c r="AN170" s="158" t="str">
        <f>IF(Tbl.Kosten[[#This Row],[Pnr.]]=AN$7,Tbl.Kosten[[#This Row],[Totaal kosten]],"")</f>
        <v/>
      </c>
      <c r="AO170" s="158" t="str">
        <f>IF(Tbl.Kosten[[#This Row],[Pnr.]]=AO$7,Tbl.Kosten[[#This Row],[Totaal kosten]],"")</f>
        <v/>
      </c>
      <c r="AP170" s="158" t="str">
        <f>IF(Tbl.Kosten[[#This Row],[Pnr.]]=AP$7,Tbl.Kosten[[#This Row],[Totaal kosten]],"")</f>
        <v/>
      </c>
      <c r="AQ170" s="158" t="str">
        <f>IF(Tbl.Kosten[[#This Row],[Pnr.]]=AQ$7,Tbl.Kosten[[#This Row],[Totaal kosten]],"")</f>
        <v/>
      </c>
      <c r="AR170" s="158" t="str">
        <f>IF(Tbl.Kosten[[#This Row],[Pnr.]]=AR$7,Tbl.Kosten[[#This Row],[Totaal kosten]],"")</f>
        <v/>
      </c>
      <c r="AS170" s="158" t="str">
        <f>IF(Tbl.Kosten[[#This Row],[Pnr.]]=AS$7,Tbl.Kosten[[#This Row],[Totaal kosten]],"")</f>
        <v/>
      </c>
      <c r="AT170" s="158" t="str">
        <f>IF(Tbl.Kosten[[#This Row],[Pnr.]]=AT$7,Tbl.Kosten[[#This Row],[Totaal kosten]],"")</f>
        <v/>
      </c>
      <c r="AU170" s="158" t="str">
        <f>IF(Tbl.Kosten[[#This Row],[Pnr.]]=AU$7,Tbl.Kosten[[#This Row],[Totaal kosten]],"")</f>
        <v/>
      </c>
      <c r="AV170" s="158" t="str">
        <f>IF(Tbl.Kosten[[#This Row],[Pnr.]]=AV$7,Tbl.Kosten[[#This Row],[Totaal kosten]],"")</f>
        <v/>
      </c>
      <c r="AW170" s="158" t="str">
        <f>IF(Tbl.Kosten[[#This Row],[Pnr.]]=AW$7,Tbl.Kosten[[#This Row],[Totaal kosten]],"")</f>
        <v/>
      </c>
      <c r="AX170" s="158" t="str">
        <f>IF(Tbl.Kosten[[#This Row],[Pnr.]]=AX$7,Tbl.Kosten[[#This Row],[Totaal kosten]],"")</f>
        <v/>
      </c>
      <c r="AY170" s="158" t="str">
        <f>IF(Tbl.Kosten[[#This Row],[Pnr.]]=AY$7,Tbl.Kosten[[#This Row],[Totaal kosten]],"")</f>
        <v/>
      </c>
      <c r="AZ170" s="158" t="str">
        <f>IF(Tbl.Kosten[[#This Row],[Pnr.]]=AZ$7,Tbl.Kosten[[#This Row],[Totaal kosten]],"")</f>
        <v/>
      </c>
      <c r="BA170" s="158" t="str">
        <f>IF(Tbl.Kosten[[#This Row],[Pnr.]]=BA$7,Tbl.Kosten[[#This Row],[Totaal kosten]],"")</f>
        <v/>
      </c>
      <c r="BB170" s="158" t="str">
        <f>IF(Tbl.Kosten[[#This Row],[Pnr.]]=BB$7,Tbl.Kosten[[#This Row],[Totaal kosten]],"")</f>
        <v/>
      </c>
      <c r="BC170" s="158" t="str">
        <f>IF(Tbl.Kosten[[#This Row],[Pnr.]]=BC$7,Tbl.Kosten[[#This Row],[Totaal kosten]],"")</f>
        <v/>
      </c>
      <c r="BD170" s="158" t="str">
        <f>IF(Tbl.Kosten[[#This Row],[Pnr.]]=BD$7,Tbl.Kosten[[#This Row],[Totaal kosten]],"")</f>
        <v/>
      </c>
      <c r="BE170" s="158" t="str">
        <f>IF(Tbl.Kosten[[#This Row],[Pnr.]]=BE$7,Tbl.Kosten[[#This Row],[Totaal kosten]],"")</f>
        <v/>
      </c>
      <c r="BF170" s="158" t="str">
        <f>IF(Tbl.Kosten[[#This Row],[Pnr.]]=BF$7,Tbl.Kosten[[#This Row],[Totaal kosten]],"")</f>
        <v/>
      </c>
      <c r="BG170" s="158" t="str">
        <f>IF(Tbl.Kosten[[#This Row],[Pnr.]]=BG$7,Tbl.Kosten[[#This Row],[Totaal kosten]],"")</f>
        <v/>
      </c>
      <c r="BH170" s="158" t="str">
        <f>IF(Tbl.Kosten[[#This Row],[Pnr.]]=BH$7,Tbl.Kosten[[#This Row],[Totaal kosten]],"")</f>
        <v/>
      </c>
      <c r="BI170" s="158" t="str">
        <f>IF(Tbl.Kosten[[#This Row],[Pnr.]]=BI$7,Tbl.Kosten[[#This Row],[Totaal kosten]],"")</f>
        <v/>
      </c>
      <c r="BJ170" s="158" t="str">
        <f>IF(Tbl.Kosten[[#This Row],[Pnr.]]=BJ$7,Tbl.Kosten[[#This Row],[Totaal kosten]],"")</f>
        <v/>
      </c>
      <c r="BK170" s="158" t="str">
        <f>IF(Tbl.Kosten[[#This Row],[Pnr.]]=BK$7,Tbl.Kosten[[#This Row],[Totaal kosten]],"")</f>
        <v/>
      </c>
      <c r="BL170" s="158" t="str">
        <f>IF(Tbl.Kosten[[#This Row],[Pnr.]]=BL$7,Tbl.Kosten[[#This Row],[Totaal kosten]],"")</f>
        <v/>
      </c>
      <c r="BM170" s="158" t="str">
        <f>IF(Tbl.Kosten[[#This Row],[Pnr.]]=BM$7,Tbl.Kosten[[#This Row],[Totaal kosten]],"")</f>
        <v/>
      </c>
      <c r="BN170" s="158" t="str">
        <f>IF(Tbl.Kosten[[#This Row],[Pnr.]]=BN$7,Tbl.Kosten[[#This Row],[Totaal kosten]],"")</f>
        <v/>
      </c>
      <c r="BO170" s="158" t="str">
        <f>IF(Tbl.Kosten[[#This Row],[Pnr.]]=BO$7,Tbl.Kosten[[#This Row],[Totaal kosten]],"")</f>
        <v/>
      </c>
      <c r="BP170" s="158" t="str">
        <f>IF(Tbl.Kosten[[#This Row],[Pnr.]]=BP$7,Tbl.Kosten[[#This Row],[Totaal kosten]],"")</f>
        <v/>
      </c>
      <c r="BQ170" s="158" t="str">
        <f>IF(Tbl.Kosten[[#This Row],[Pnr.]]=BQ$7,Tbl.Kosten[[#This Row],[Totaal kosten]],"")</f>
        <v/>
      </c>
      <c r="BR170" s="158" t="str">
        <f>IF(Tbl.Kosten[[#This Row],[Pnr.]]=BR$7,Tbl.Kosten[[#This Row],[Totaal kosten]],"")</f>
        <v/>
      </c>
      <c r="BS170" s="158" t="str">
        <f>IF(Tbl.Kosten[[#This Row],[Pnr.]]=BS$7,Tbl.Kosten[[#This Row],[Totaal kosten]],"")</f>
        <v/>
      </c>
      <c r="BT170" s="158" t="str">
        <f>IF(Tbl.Kosten[[#This Row],[Pnr.]]=BT$7,Tbl.Kosten[[#This Row],[Totaal kosten]],"")</f>
        <v/>
      </c>
      <c r="BU170" s="158" t="str">
        <f>IF(Tbl.Kosten[[#This Row],[Pnr.]]=BU$7,Tbl.Kosten[[#This Row],[Totaal kosten]],"")</f>
        <v/>
      </c>
      <c r="BV170" s="158" t="str">
        <f>IF(Tbl.Kosten[[#This Row],[Pnr.]]=BV$7,Tbl.Kosten[[#This Row],[Totaal kosten]],"")</f>
        <v/>
      </c>
      <c r="BW170" s="158" t="str">
        <f>IF(Tbl.Kosten[[#This Row],[Pnr.]]=BW$7,Tbl.Kosten[[#This Row],[Totaal kosten]],"")</f>
        <v/>
      </c>
      <c r="BX170" s="158" t="str">
        <f>IFERROR(_xlfn.XLOOKUP(Tbl.Kosten[[#This Row],[Werkpakketcode]],Tbl.Werkpakketten[Werkpakketcode],Tbl.Werkpakketten[WPnr.],"",0,1),"")</f>
        <v/>
      </c>
      <c r="BY170" s="158" t="str">
        <f>IF(Tbl.Kosten[[#This Row],[WPnr.]]=BY$7,Tbl.Kosten[[#This Row],[Totaal kosten]],"")</f>
        <v/>
      </c>
      <c r="BZ170" s="158" t="str">
        <f>IF(Tbl.Kosten[[#This Row],[WPnr.]]=BZ$7,Tbl.Kosten[[#This Row],[Totaal kosten]],"")</f>
        <v/>
      </c>
      <c r="CA170" s="158" t="str">
        <f>IF(Tbl.Kosten[[#This Row],[WPnr.]]=CA$7,Tbl.Kosten[[#This Row],[Totaal kosten]],"")</f>
        <v/>
      </c>
      <c r="CB170" s="158" t="str">
        <f>IF(Tbl.Kosten[[#This Row],[WPnr.]]=CB$7,Tbl.Kosten[[#This Row],[Totaal kosten]],"")</f>
        <v/>
      </c>
      <c r="CC170" s="158" t="str">
        <f>IF(Tbl.Kosten[[#This Row],[WPnr.]]=CC$7,Tbl.Kosten[[#This Row],[Totaal kosten]],"")</f>
        <v/>
      </c>
      <c r="CD170" s="158" t="str">
        <f>IF(Tbl.Kosten[[#This Row],[WPnr.]]=CD$7,Tbl.Kosten[[#This Row],[Totaal kosten]],"")</f>
        <v/>
      </c>
      <c r="CE170" s="158" t="str">
        <f>IF(Tbl.Kosten[[#This Row],[WPnr.]]=CE$7,Tbl.Kosten[[#This Row],[Totaal kosten]],"")</f>
        <v/>
      </c>
      <c r="CF170" s="158" t="str">
        <f>IF(Tbl.Kosten[[#This Row],[WPnr.]]=CF$7,Tbl.Kosten[[#This Row],[Totaal kosten]],"")</f>
        <v/>
      </c>
      <c r="CG170" s="158" t="str">
        <f>IF(Tbl.Kosten[[#This Row],[WPnr.]]=CG$7,Tbl.Kosten[[#This Row],[Totaal kosten]],"")</f>
        <v/>
      </c>
      <c r="CH170" s="158" t="str">
        <f>IF(Tbl.Kosten[[#This Row],[WPnr.]]=CH$7,Tbl.Kosten[[#This Row],[Totaal kosten]],"")</f>
        <v/>
      </c>
      <c r="CI170" s="158" t="str">
        <f>IF(Tbl.Kosten[[#This Row],[WPnr.]]=CI$7,Tbl.Kosten[[#This Row],[Totaal kosten]],"")</f>
        <v/>
      </c>
      <c r="CJ170" s="158" t="str">
        <f>IF(Tbl.Kosten[[#This Row],[WPnr.]]=CJ$7,Tbl.Kosten[[#This Row],[Totaal kosten]],"")</f>
        <v/>
      </c>
      <c r="CK170" s="158" t="str">
        <f>IF(Tbl.Kosten[[#This Row],[WPnr.]]=CK$7,Tbl.Kosten[[#This Row],[Totaal kosten]],"")</f>
        <v/>
      </c>
      <c r="CL170" s="158" t="str">
        <f>IF(Tbl.Kosten[[#This Row],[WPnr.]]=CL$7,Tbl.Kosten[[#This Row],[Totaal kosten]],"")</f>
        <v/>
      </c>
      <c r="CM170" s="158" t="str">
        <f>IF(Tbl.Kosten[[#This Row],[WPnr.]]=CM$7,Tbl.Kosten[[#This Row],[Totaal kosten]],"")</f>
        <v/>
      </c>
      <c r="CN170" s="158" t="str">
        <f>IF(Tbl.Kosten[[#This Row],[WPnr.]]=CN$7,Tbl.Kosten[[#This Row],[Totaal kosten]],"")</f>
        <v/>
      </c>
      <c r="CO170" s="158" t="str">
        <f>IF(Tbl.Kosten[[#This Row],[WPnr.]]=CO$7,Tbl.Kosten[[#This Row],[Totaal kosten]],"")</f>
        <v/>
      </c>
      <c r="CP170" s="158" t="str">
        <f>IF(Tbl.Kosten[[#This Row],[WPnr.]]=CP$7,Tbl.Kosten[[#This Row],[Totaal kosten]],"")</f>
        <v/>
      </c>
      <c r="CQ170" s="158" t="str">
        <f>IF(Tbl.Kosten[[#This Row],[WPnr.]]=CQ$7,Tbl.Kosten[[#This Row],[Totaal kosten]],"")</f>
        <v/>
      </c>
      <c r="CR170" s="158" t="str">
        <f>IF(Tbl.Kosten[[#This Row],[WPnr.]]=CR$7,Tbl.Kosten[[#This Row],[Totaal kosten]],"")</f>
        <v/>
      </c>
      <c r="CS170" s="158" t="str">
        <f>IF(Tbl.Kosten[[#This Row],[WPnr.]]=CS$7,Tbl.Kosten[[#This Row],[Totaal kosten]],"")</f>
        <v/>
      </c>
      <c r="CT170" s="158" t="str">
        <f>IF(Tbl.Kosten[[#This Row],[WPnr.]]=CT$7,Tbl.Kosten[[#This Row],[Totaal kosten]],"")</f>
        <v/>
      </c>
      <c r="CU170" s="158" t="str">
        <f>IF(Tbl.Kosten[[#This Row],[WPnr.]]=CU$7,Tbl.Kosten[[#This Row],[Totaal kosten]],"")</f>
        <v/>
      </c>
      <c r="CV170" s="158" t="str">
        <f>IF(Tbl.Kosten[[#This Row],[WPnr.]]=CV$7,Tbl.Kosten[[#This Row],[Totaal kosten]],"")</f>
        <v/>
      </c>
      <c r="CW170" s="158" t="str">
        <f>IF(Tbl.Kosten[[#This Row],[WPnr.]]=CW$7,Tbl.Kosten[[#This Row],[Totaal kosten]],"")</f>
        <v/>
      </c>
      <c r="CX170" s="158" t="str">
        <f>IF(Tbl.Kosten[[#This Row],[WPnr.]]=CX$7,Tbl.Kosten[[#This Row],[Totaal kosten]],"")</f>
        <v/>
      </c>
      <c r="CY170" s="158" t="str">
        <f>IF(Tbl.Kosten[[#This Row],[WPnr.]]=CY$7,Tbl.Kosten[[#This Row],[Totaal kosten]],"")</f>
        <v/>
      </c>
      <c r="CZ170" s="158" t="str">
        <f>IF(Tbl.Kosten[[#This Row],[WPnr.]]=CZ$7,Tbl.Kosten[[#This Row],[Totaal kosten]],"")</f>
        <v/>
      </c>
      <c r="DA170" s="158" t="str">
        <f>IF(Tbl.Kosten[[#This Row],[WPnr.]]=DA$7,Tbl.Kosten[[#This Row],[Totaal kosten]],"")</f>
        <v/>
      </c>
      <c r="DB170" s="158" t="str">
        <f>IF(Tbl.Kosten[[#This Row],[WPnr.]]=DB$7,Tbl.Kosten[[#This Row],[Totaal kosten]],"")</f>
        <v/>
      </c>
      <c r="DC170" s="158" t="str">
        <f>IF(Tbl.Kosten[[#This Row],[WPnr.]]=DC$7,Tbl.Kosten[[#This Row],[Totaal kosten]],"")</f>
        <v/>
      </c>
      <c r="DD170" s="158" t="str">
        <f>IF(Tbl.Kosten[[#This Row],[WPnr.]]=DD$7,Tbl.Kosten[[#This Row],[Totaal kosten]],"")</f>
        <v/>
      </c>
      <c r="DE170" s="158" t="str">
        <f>IF(Tbl.Kosten[[#This Row],[WPnr.]]=DE$7,Tbl.Kosten[[#This Row],[Totaal kosten]],"")</f>
        <v/>
      </c>
      <c r="DF170" s="158" t="str">
        <f>IF(Tbl.Kosten[[#This Row],[WPnr.]]=DF$7,Tbl.Kosten[[#This Row],[Totaal kosten]],"")</f>
        <v/>
      </c>
      <c r="DG170" s="158" t="str">
        <f>IF(Tbl.Kosten[[#This Row],[WPnr.]]=DG$7,Tbl.Kosten[[#This Row],[Totaal kosten]],"")</f>
        <v/>
      </c>
      <c r="DH170" s="158" t="str">
        <f>IF(Tbl.Kosten[[#This Row],[WPnr.]]=DH$7,Tbl.Kosten[[#This Row],[Totaal kosten]],"")</f>
        <v/>
      </c>
      <c r="DI170" s="158" t="str">
        <f>IF(Tbl.Kosten[[#This Row],[WPnr.]]=DI$7,Tbl.Kosten[[#This Row],[Totaal kosten]],"")</f>
        <v/>
      </c>
      <c r="DJ170" s="158" t="str">
        <f>IF(Tbl.Kosten[[#This Row],[WPnr.]]=DJ$7,Tbl.Kosten[[#This Row],[Totaal kosten]],"")</f>
        <v/>
      </c>
      <c r="DK170" s="158" t="str">
        <f>IF(Tbl.Kosten[[#This Row],[WPnr.]]=DK$7,Tbl.Kosten[[#This Row],[Totaal kosten]],"")</f>
        <v/>
      </c>
      <c r="DL170" s="158" t="str">
        <f>IF(Tbl.Kosten[[#This Row],[WPnr.]]=DL$7,Tbl.Kosten[[#This Row],[Totaal kosten]],"")</f>
        <v/>
      </c>
      <c r="DM170" s="158" t="str">
        <f>IF(Tbl.Kosten[[#This Row],[WPnr.]]=DM$7,Tbl.Kosten[[#This Row],[Totaal kosten]],"")</f>
        <v/>
      </c>
      <c r="DN170" s="158" t="str">
        <f>IF(Tbl.Kosten[[#This Row],[WPnr.]]=DN$7,Tbl.Kosten[[#This Row],[Totaal kosten]],"")</f>
        <v/>
      </c>
      <c r="DO170" s="158" t="str">
        <f>IF(Tbl.Kosten[[#This Row],[WPnr.]]=DO$7,Tbl.Kosten[[#This Row],[Totaal kosten]],"")</f>
        <v/>
      </c>
      <c r="DP170" s="158" t="str">
        <f>IF(Tbl.Kosten[[#This Row],[WPnr.]]=DP$7,Tbl.Kosten[[#This Row],[Totaal kosten]],"")</f>
        <v/>
      </c>
      <c r="DQ170" s="158" t="str">
        <f>IF(Tbl.Kosten[[#This Row],[WPnr.]]=DQ$7,Tbl.Kosten[[#This Row],[Totaal kosten]],"")</f>
        <v/>
      </c>
      <c r="DR170" s="158" t="str">
        <f>IF(Tbl.Kosten[[#This Row],[WPnr.]]=DR$7,Tbl.Kosten[[#This Row],[Totaal kosten]],"")</f>
        <v/>
      </c>
      <c r="DS170" s="158" t="str">
        <f>IF(Tbl.Kosten[[#This Row],[WPnr.]]=DS$7,Tbl.Kosten[[#This Row],[Totaal kosten]],"")</f>
        <v/>
      </c>
      <c r="DT170" s="158" t="str">
        <f>IF(Tbl.Kosten[[#This Row],[WPnr.]]=DT$7,Tbl.Kosten[[#This Row],[Totaal kosten]],"")</f>
        <v/>
      </c>
      <c r="DU170" s="158" t="str">
        <f>IF(Tbl.Kosten[[#This Row],[WPnr.]]=DU$7,Tbl.Kosten[[#This Row],[Totaal kosten]],"")</f>
        <v/>
      </c>
      <c r="DV170" s="158" t="str">
        <f>IF(Tbl.Kosten[[#This Row],[WPnr.]]=DV$7,Tbl.Kosten[[#This Row],[Totaal kosten]],"")</f>
        <v/>
      </c>
      <c r="DW170" s="160" t="str">
        <f>IFERROR(_xlfn.XLOOKUP(Tbl.Kosten[[#This Row],[Kostensoort]],Tbl.Kostensoorten[Kostensoorten],Tbl.Kostensoorten[KSnr.],"",0,1),"")</f>
        <v/>
      </c>
      <c r="DX170" s="160" t="str">
        <f>IF(Tbl.Kosten[[#This Row],[KSnr.]]=DX$7,Tbl.Kosten[[#This Row],[Totaal kosten]],"")</f>
        <v/>
      </c>
      <c r="DY170" s="160" t="str">
        <f>IF(Tbl.Kosten[[#This Row],[KSnr.]]=DY$7,Tbl.Kosten[[#This Row],[Totaal kosten]],"")</f>
        <v/>
      </c>
      <c r="DZ170" s="160" t="str">
        <f>IF(Tbl.Kosten[[#This Row],[KSnr.]]=DZ$7,Tbl.Kosten[[#This Row],[Totaal kosten]],"")</f>
        <v/>
      </c>
      <c r="EA170" s="160" t="str">
        <f>IF(Tbl.Kosten[[#This Row],[KSnr.]]=EA$7,Tbl.Kosten[[#This Row],[Totaal kosten]],"")</f>
        <v/>
      </c>
      <c r="EB170" s="160" t="str">
        <f>IF(Tbl.Kosten[[#This Row],[KSnr.]]=EB$7,Tbl.Kosten[[#This Row],[Totaal kosten]],"")</f>
        <v/>
      </c>
      <c r="EC170" s="160" t="str">
        <f>IF(Tbl.Kosten[[#This Row],[KSnr.]]=EC$7,Tbl.Kosten[[#This Row],[Totaal kosten]],"")</f>
        <v/>
      </c>
      <c r="ED170" s="160" t="str">
        <f>IF(Tbl.Kosten[[#This Row],[KSnr.]]=ED$7,Tbl.Kosten[[#This Row],[Totaal kosten]],"")</f>
        <v/>
      </c>
      <c r="EE170" s="160" t="str">
        <f>IF(Tbl.Kosten[[#This Row],[KSnr.]]=EE$7,Tbl.Kosten[[#This Row],[Totaal kosten]],"")</f>
        <v/>
      </c>
      <c r="EF170" s="160" t="str">
        <f>IF(Tbl.Kosten[[#This Row],[KSnr.]]=EF$7,Tbl.Kosten[[#This Row],[Totaal kosten]],"")</f>
        <v/>
      </c>
      <c r="EG170" s="160" t="str">
        <f>IF(Tbl.Kosten[[#This Row],[KSnr.]]=EG$7,Tbl.Kosten[[#This Row],[Totaal kosten]],"")</f>
        <v/>
      </c>
      <c r="EH170" s="160" t="str">
        <f>IF(Tbl.Kosten[[#This Row],[KSnr.]]=EH$7,Tbl.Kosten[[#This Row],[Totaal kosten]],"")</f>
        <v/>
      </c>
      <c r="EI170" s="160" t="str">
        <f>IF(Tbl.Kosten[[#This Row],[KSnr.]]=EI$7,Tbl.Kosten[[#This Row],[Totaal kosten]],"")</f>
        <v/>
      </c>
      <c r="EJ170" s="160" t="str">
        <f>IF(Tbl.Kosten[[#This Row],[KSnr.]]=EJ$7,Tbl.Kosten[[#This Row],[Totaal kosten]],"")</f>
        <v/>
      </c>
      <c r="EK170" s="160" t="str">
        <f>IF(Tbl.Kosten[[#This Row],[KSnr.]]=EK$7,Tbl.Kosten[[#This Row],[Totaal kosten]],"")</f>
        <v/>
      </c>
      <c r="EL170" s="160" t="str">
        <f>IF(Tbl.Kosten[[#This Row],[KSnr.]]=EL$7,Tbl.Kosten[[#This Row],[Totaal kosten]],"")</f>
        <v/>
      </c>
      <c r="EM170" s="160" t="str">
        <f>IF(Tbl.Kosten[[#This Row],[KSnr.]]=EM$7,Tbl.Kosten[[#This Row],[Totaal kosten]],"")</f>
        <v/>
      </c>
      <c r="EN170" s="160" t="str">
        <f>IF(Tbl.Kosten[[#This Row],[KSnr.]]=EN$7,Tbl.Kosten[[#This Row],[Totaal kosten]],"")</f>
        <v/>
      </c>
      <c r="EO170" s="160" t="str">
        <f>IF(Tbl.Kosten[[#This Row],[KSnr.]]=EO$7,Tbl.Kosten[[#This Row],[Totaal kosten]],"")</f>
        <v/>
      </c>
      <c r="EP170" s="160" t="str">
        <f>IF(Tbl.Kosten[[#This Row],[KSnr.]]=EP$7,Tbl.Kosten[[#This Row],[Totaal kosten]],"")</f>
        <v/>
      </c>
      <c r="EQ170" s="160" t="str">
        <f>IF(Tbl.Kosten[[#This Row],[KSnr.]]=EQ$7,Tbl.Kosten[[#This Row],[Totaal kosten]],"")</f>
        <v/>
      </c>
      <c r="ER170" s="154" t="str">
        <f>IFERROR(_xlfn.XLOOKUP(Tbl.Kosten[[#This Row],[Subsidieactiviteit]],Tbl.Subsidiehoogte[Subsidieactiviteit],Tbl.Subsidiehoogte[SAnr.],"",0,1),"")</f>
        <v/>
      </c>
      <c r="ES170" s="160" t="str">
        <f>IF(Tbl.Kosten[[#This Row],[Sanr.]]=ES$7,Tbl.Kosten[[#This Row],[Totaal kosten]],"")</f>
        <v/>
      </c>
      <c r="ET170" s="160" t="str">
        <f>IF(Tbl.Kosten[[#This Row],[Sanr.]]=ET$7,Tbl.Kosten[[#This Row],[Totaal kosten]],"")</f>
        <v/>
      </c>
      <c r="EU170" s="160" t="str">
        <f>IF(Tbl.Kosten[[#This Row],[Sanr.]]=EU$7,Tbl.Kosten[[#This Row],[Totaal kosten]],"")</f>
        <v/>
      </c>
      <c r="EV170" s="160" t="str">
        <f>IF(Tbl.Kosten[[#This Row],[Sanr.]]=EV$7,Tbl.Kosten[[#This Row],[Totaal kosten]],"")</f>
        <v/>
      </c>
      <c r="EW170" s="160" t="str">
        <f>IF(Tbl.Kosten[[#This Row],[Sanr.]]=EW$7,Tbl.Kosten[[#This Row],[Totaal kosten]],"")</f>
        <v/>
      </c>
      <c r="EX170" s="160" t="str">
        <f>IF(Tbl.Kosten[[#This Row],[Sanr.]]=EX$7,Tbl.Kosten[[#This Row],[Totaal kosten]],"")</f>
        <v/>
      </c>
      <c r="EY170" s="160" t="str">
        <f>IF(Tbl.Kosten[[#This Row],[Sanr.]]=EY$7,Tbl.Kosten[[#This Row],[Totaal kosten]],"")</f>
        <v/>
      </c>
      <c r="EZ170" s="160" t="str">
        <f>IF(Tbl.Kosten[[#This Row],[Sanr.]]=EZ$7,Tbl.Kosten[[#This Row],[Totaal kosten]],"")</f>
        <v/>
      </c>
      <c r="FA170" s="160" t="str">
        <f>IF(Tbl.Kosten[[#This Row],[Sanr.]]=FA$7,Tbl.Kosten[[#This Row],[Totaal kosten]],"")</f>
        <v/>
      </c>
      <c r="FB170" s="160" t="str">
        <f>IF(Tbl.Kosten[[#This Row],[Sanr.]]=FB$7,Tbl.Kosten[[#This Row],[Totaal kosten]],"")</f>
        <v/>
      </c>
      <c r="FC170" s="160" t="str">
        <f>IF(Tbl.Kosten[[#This Row],[Sanr.]]=FC$7,Tbl.Kosten[[#This Row],[Totaal kosten]],"")</f>
        <v/>
      </c>
      <c r="FD170" s="160" t="str">
        <f>IF(Tbl.Kosten[[#This Row],[Sanr.]]=FD$7,Tbl.Kosten[[#This Row],[Totaal kosten]],"")</f>
        <v/>
      </c>
      <c r="FE170" s="160" t="str">
        <f>IF(Tbl.Kosten[[#This Row],[Sanr.]]=FE$7,Tbl.Kosten[[#This Row],[Totaal kosten]],"")</f>
        <v/>
      </c>
      <c r="FF170" s="160" t="str">
        <f>IF(Tbl.Kosten[[#This Row],[Sanr.]]=FF$7,Tbl.Kosten[[#This Row],[Totaal kosten]],"")</f>
        <v/>
      </c>
      <c r="FG170" s="160" t="str">
        <f>IF(Tbl.Kosten[[#This Row],[Sanr.]]=FG$7,Tbl.Kosten[[#This Row],[Totaal kosten]],"")</f>
        <v/>
      </c>
      <c r="FH170" s="160" t="str">
        <f>IF(Tbl.Kosten[[#This Row],[Sanr.]]=FH$7,Tbl.Kosten[[#This Row],[Totaal kosten]],"")</f>
        <v/>
      </c>
      <c r="FI170" s="160" t="str">
        <f>IF(Tbl.Kosten[[#This Row],[Sanr.]]=FI$7,Tbl.Kosten[[#This Row],[Totaal kosten]],"")</f>
        <v/>
      </c>
      <c r="FJ170" s="160" t="str">
        <f>IF(Tbl.Kosten[[#This Row],[Sanr.]]=FJ$7,Tbl.Kosten[[#This Row],[Totaal kosten]],"")</f>
        <v/>
      </c>
      <c r="FK170" s="160" t="str">
        <f>IF(Tbl.Kosten[[#This Row],[Sanr.]]=FK$7,Tbl.Kosten[[#This Row],[Totaal kosten]],"")</f>
        <v/>
      </c>
      <c r="FL170" s="160" t="str">
        <f>IF(Tbl.Kosten[[#This Row],[Sanr.]]=FL$7,Tbl.Kosten[[#This Row],[Totaal kosten]],"")</f>
        <v/>
      </c>
      <c r="FM170" s="160" t="str">
        <f>IF(Tbl.Kosten[[#This Row],[Sanr.]]=FM$7,Tbl.Kosten[[#This Row],[Totaal kosten]],"")</f>
        <v/>
      </c>
      <c r="FN170" s="160" t="str">
        <f>IF(Tbl.Kosten[[#This Row],[Sanr.]]=FN$7,Tbl.Kosten[[#This Row],[Totaal kosten]],"")</f>
        <v/>
      </c>
      <c r="FO170" s="160" t="str">
        <f>IF(Tbl.Kosten[[#This Row],[Sanr.]]=FO$7,Tbl.Kosten[[#This Row],[Totaal kosten]],"")</f>
        <v/>
      </c>
      <c r="FP170" s="160" t="str">
        <f>IF(Tbl.Kosten[[#This Row],[Sanr.]]=FP$7,Tbl.Kosten[[#This Row],[Totaal kosten]],"")</f>
        <v/>
      </c>
      <c r="FQ170" s="160" t="str">
        <f>IF(Tbl.Kosten[[#This Row],[Sanr.]]=FQ$7,Tbl.Kosten[[#This Row],[Totaal kosten]],"")</f>
        <v/>
      </c>
      <c r="FR170" s="160" t="str">
        <f>IF(Tbl.Kosten[[#This Row],[Sanr.]]=FR$7,Tbl.Kosten[[#This Row],[Totaal kosten]],"")</f>
        <v/>
      </c>
      <c r="FS170" s="160" t="str">
        <f>IF(Tbl.Kosten[[#This Row],[Sanr.]]=FS$7,Tbl.Kosten[[#This Row],[Totaal kosten]],"")</f>
        <v/>
      </c>
      <c r="FT170" s="160" t="str">
        <f>IF(Tbl.Kosten[[#This Row],[Sanr.]]=FT$7,Tbl.Kosten[[#This Row],[Totaal kosten]],"")</f>
        <v/>
      </c>
      <c r="FU170" s="160" t="str">
        <f>IF(Tbl.Kosten[[#This Row],[Sanr.]]=FU$7,Tbl.Kosten[[#This Row],[Totaal kosten]],"")</f>
        <v/>
      </c>
      <c r="FV170" s="160" t="str">
        <f>IF(Tbl.Kosten[[#This Row],[Sanr.]]=FV$7,Tbl.Kosten[[#This Row],[Totaal kosten]],"")</f>
        <v/>
      </c>
      <c r="FW170" s="160" t="str">
        <f>IFERROR(_xlfn.XLOOKUP(Tbl.Kosten[[#This Row],[Activiteitencode]],Tbl.Activiteiten[Activiteitcode],Tbl.Activiteiten[Anr.],"",0,1),"")</f>
        <v/>
      </c>
      <c r="FX170" s="181" t="str">
        <f>_xlfn.CONCAT(Tbl.Kosten[[#This Row],[Pnr.]],Tbl.Kosten[[#This Row],[Sanr.]])</f>
        <v>P1</v>
      </c>
      <c r="FY170" s="160">
        <f>Tbl.Kosten[[#This Row],[Totaal kosten]]-Tbl.Kosten[[#This Row],[Subsidie]]</f>
        <v>0</v>
      </c>
      <c r="FZ170" s="160">
        <f>IF(Tbl.Kosten[[#This Row],[Pnr.]]=FZ$7,Tbl.Kosten[[#This Row],[Te financieren]],"")</f>
        <v>0</v>
      </c>
      <c r="GA170" s="160" t="str">
        <f>IF(Tbl.Kosten[[#This Row],[Pnr.]]=GA$7,Tbl.Kosten[[#This Row],[Te financieren]],"")</f>
        <v/>
      </c>
      <c r="GB170" s="160" t="str">
        <f>IF(Tbl.Kosten[[#This Row],[Pnr.]]=GB$7,Tbl.Kosten[[#This Row],[Te financieren]],"")</f>
        <v/>
      </c>
      <c r="GC170" s="160" t="str">
        <f>IF(Tbl.Kosten[[#This Row],[Pnr.]]=GC$7,Tbl.Kosten[[#This Row],[Te financieren]],"")</f>
        <v/>
      </c>
      <c r="GD170" s="160" t="str">
        <f>IF(Tbl.Kosten[[#This Row],[Pnr.]]=GD$7,Tbl.Kosten[[#This Row],[Te financieren]],"")</f>
        <v/>
      </c>
      <c r="GE170" s="160" t="str">
        <f>IF(Tbl.Kosten[[#This Row],[Pnr.]]=GE$7,Tbl.Kosten[[#This Row],[Te financieren]],"")</f>
        <v/>
      </c>
      <c r="GF170" s="160" t="str">
        <f>IF(Tbl.Kosten[[#This Row],[Pnr.]]=GF$7,Tbl.Kosten[[#This Row],[Te financieren]],"")</f>
        <v/>
      </c>
      <c r="GG170" s="160" t="str">
        <f>IF(Tbl.Kosten[[#This Row],[Pnr.]]=GG$7,Tbl.Kosten[[#This Row],[Te financieren]],"")</f>
        <v/>
      </c>
      <c r="GH170" s="160" t="str">
        <f>IF(Tbl.Kosten[[#This Row],[Pnr.]]=GH$7,Tbl.Kosten[[#This Row],[Te financieren]],"")</f>
        <v/>
      </c>
      <c r="GI170" s="160" t="str">
        <f>IF(Tbl.Kosten[[#This Row],[Pnr.]]=GI$7,Tbl.Kosten[[#This Row],[Te financieren]],"")</f>
        <v/>
      </c>
      <c r="GJ170" s="160" t="str">
        <f>IF(Tbl.Kosten[[#This Row],[Pnr.]]=GJ$7,Tbl.Kosten[[#This Row],[Te financieren]],"")</f>
        <v/>
      </c>
      <c r="GK170" s="160" t="str">
        <f>IF(Tbl.Kosten[[#This Row],[Pnr.]]=GK$7,Tbl.Kosten[[#This Row],[Te financieren]],"")</f>
        <v/>
      </c>
      <c r="GL170" s="160" t="str">
        <f>IF(Tbl.Kosten[[#This Row],[Pnr.]]=GL$7,Tbl.Kosten[[#This Row],[Te financieren]],"")</f>
        <v/>
      </c>
      <c r="GM170" s="160" t="str">
        <f>IF(Tbl.Kosten[[#This Row],[Pnr.]]=GM$7,Tbl.Kosten[[#This Row],[Te financieren]],"")</f>
        <v/>
      </c>
      <c r="GN170" s="160" t="str">
        <f>IF(Tbl.Kosten[[#This Row],[Pnr.]]=GN$7,Tbl.Kosten[[#This Row],[Te financieren]],"")</f>
        <v/>
      </c>
      <c r="GO170" s="160" t="str">
        <f>IF(Tbl.Kosten[[#This Row],[Pnr.]]=GO$7,Tbl.Kosten[[#This Row],[Te financieren]],"")</f>
        <v/>
      </c>
      <c r="GP170" s="160" t="str">
        <f>IF(Tbl.Kosten[[#This Row],[Pnr.]]=GP$7,Tbl.Kosten[[#This Row],[Te financieren]],"")</f>
        <v/>
      </c>
      <c r="GQ170" s="160" t="str">
        <f>IF(Tbl.Kosten[[#This Row],[Pnr.]]=GQ$7,Tbl.Kosten[[#This Row],[Te financieren]],"")</f>
        <v/>
      </c>
      <c r="GR170" s="160" t="str">
        <f>IF(Tbl.Kosten[[#This Row],[Pnr.]]=GR$7,Tbl.Kosten[[#This Row],[Te financieren]],"")</f>
        <v/>
      </c>
      <c r="GS170" s="160" t="str">
        <f>IF(Tbl.Kosten[[#This Row],[Pnr.]]=GS$7,Tbl.Kosten[[#This Row],[Te financieren]],"")</f>
        <v/>
      </c>
      <c r="GT170" s="160" t="str">
        <f>IF(Tbl.Kosten[[#This Row],[Pnr.]]=GT$7,Tbl.Kosten[[#This Row],[Te financieren]],"")</f>
        <v/>
      </c>
      <c r="GU170" s="160" t="str">
        <f>IF(Tbl.Kosten[[#This Row],[Pnr.]]=GU$7,Tbl.Kosten[[#This Row],[Te financieren]],"")</f>
        <v/>
      </c>
      <c r="GV170" s="160" t="str">
        <f>IF(Tbl.Kosten[[#This Row],[Pnr.]]=GV$7,Tbl.Kosten[[#This Row],[Te financieren]],"")</f>
        <v/>
      </c>
      <c r="GW170" s="160" t="str">
        <f>IF(Tbl.Kosten[[#This Row],[Pnr.]]=GW$7,Tbl.Kosten[[#This Row],[Te financieren]],"")</f>
        <v/>
      </c>
      <c r="GX170" s="160" t="str">
        <f>IF(Tbl.Kosten[[#This Row],[Pnr.]]=GX$7,Tbl.Kosten[[#This Row],[Te financieren]],"")</f>
        <v/>
      </c>
      <c r="GY170" s="160" t="str">
        <f>IF(Tbl.Kosten[[#This Row],[Pnr.]]=GY$7,Tbl.Kosten[[#This Row],[Te financieren]],"")</f>
        <v/>
      </c>
      <c r="GZ170" s="160" t="str">
        <f>IF(Tbl.Kosten[[#This Row],[Pnr.]]=GZ$7,Tbl.Kosten[[#This Row],[Te financieren]],"")</f>
        <v/>
      </c>
      <c r="HA170" s="160" t="str">
        <f>IF(Tbl.Kosten[[#This Row],[Pnr.]]=HA$7,Tbl.Kosten[[#This Row],[Te financieren]],"")</f>
        <v/>
      </c>
      <c r="HB170" s="160" t="str">
        <f>IF(Tbl.Kosten[[#This Row],[Pnr.]]=HB$7,Tbl.Kosten[[#This Row],[Te financieren]],"")</f>
        <v/>
      </c>
      <c r="HC170" s="160" t="str">
        <f>IF(Tbl.Kosten[[#This Row],[Pnr.]]=HC$7,Tbl.Kosten[[#This Row],[Te financieren]],"")</f>
        <v/>
      </c>
      <c r="HD170" s="160" t="str">
        <f>IF(Tbl.Kosten[[#This Row],[Pnr.]]=HD$7,Tbl.Kosten[[#This Row],[Te financieren]],"")</f>
        <v/>
      </c>
      <c r="HE170" s="160" t="str">
        <f>IF(Tbl.Kosten[[#This Row],[Pnr.]]=HE$7,Tbl.Kosten[[#This Row],[Te financieren]],"")</f>
        <v/>
      </c>
      <c r="HF170" s="160" t="str">
        <f>IF(Tbl.Kosten[[#This Row],[Pnr.]]=HF$7,Tbl.Kosten[[#This Row],[Te financieren]],"")</f>
        <v/>
      </c>
      <c r="HG170" s="160" t="str">
        <f>IF(Tbl.Kosten[[#This Row],[Pnr.]]=HG$7,Tbl.Kosten[[#This Row],[Te financieren]],"")</f>
        <v/>
      </c>
      <c r="HH170" s="160" t="str">
        <f>IF(Tbl.Kosten[[#This Row],[Pnr.]]=HH$7,Tbl.Kosten[[#This Row],[Te financieren]],"")</f>
        <v/>
      </c>
      <c r="HI170" s="160" t="str">
        <f>IF(Tbl.Kosten[[#This Row],[Pnr.]]=HI$7,Tbl.Kosten[[#This Row],[Te financieren]],"")</f>
        <v/>
      </c>
      <c r="HJ170" s="160" t="str">
        <f>IF(Tbl.Kosten[[#This Row],[Pnr.]]=HJ$7,Tbl.Kosten[[#This Row],[Te financieren]],"")</f>
        <v/>
      </c>
      <c r="HK170" s="160" t="str">
        <f>IF(Tbl.Kosten[[#This Row],[Pnr.]]=HK$7,Tbl.Kosten[[#This Row],[Te financieren]],"")</f>
        <v/>
      </c>
      <c r="HL170" s="160" t="str">
        <f>IF(Tbl.Kosten[[#This Row],[Pnr.]]=HL$7,Tbl.Kosten[[#This Row],[Te financieren]],"")</f>
        <v/>
      </c>
      <c r="HM170" s="160" t="str">
        <f>IF(Tbl.Kosten[[#This Row],[Pnr.]]=HM$7,Tbl.Kosten[[#This Row],[Te financieren]],"")</f>
        <v/>
      </c>
      <c r="HN170" s="160" t="str">
        <f>IF(Tbl.Kosten[[#This Row],[Pnr.]]=HN$7,Tbl.Kosten[[#This Row],[Te financieren]],"")</f>
        <v/>
      </c>
      <c r="HO170" s="160" t="str">
        <f>IF(Tbl.Kosten[[#This Row],[Pnr.]]=HO$7,Tbl.Kosten[[#This Row],[Te financieren]],"")</f>
        <v/>
      </c>
      <c r="HP170" s="160" t="str">
        <f>IF(Tbl.Kosten[[#This Row],[Pnr.]]=HP$7,Tbl.Kosten[[#This Row],[Te financieren]],"")</f>
        <v/>
      </c>
      <c r="HQ170" s="160" t="str">
        <f>IF(Tbl.Kosten[[#This Row],[Pnr.]]=HQ$7,Tbl.Kosten[[#This Row],[Te financieren]],"")</f>
        <v/>
      </c>
      <c r="HR170" s="160" t="str">
        <f>IF(Tbl.Kosten[[#This Row],[Pnr.]]=HR$7,Tbl.Kosten[[#This Row],[Te financieren]],"")</f>
        <v/>
      </c>
      <c r="HS170" s="160" t="str">
        <f>IF(Tbl.Kosten[[#This Row],[Pnr.]]=HS$7,Tbl.Kosten[[#This Row],[Te financieren]],"")</f>
        <v/>
      </c>
      <c r="HT170" s="160" t="str">
        <f>IF(Tbl.Kosten[[#This Row],[Pnr.]]=HT$7,Tbl.Kosten[[#This Row],[Te financieren]],"")</f>
        <v/>
      </c>
      <c r="HU170" s="160" t="str">
        <f>IF(Tbl.Kosten[[#This Row],[Pnr.]]=HU$7,Tbl.Kosten[[#This Row],[Te financieren]],"")</f>
        <v/>
      </c>
      <c r="HV170" s="160" t="str">
        <f>IF(Tbl.Kosten[[#This Row],[Pnr.]]=HV$7,Tbl.Kosten[[#This Row],[Te financieren]],"")</f>
        <v/>
      </c>
      <c r="HW170" s="160" t="str">
        <f>IF(Tbl.Kosten[[#This Row],[Pnr.]]=HW$7,Tbl.Kosten[[#This Row],[Te financieren]],"")</f>
        <v/>
      </c>
    </row>
    <row r="171" spans="2:231" x14ac:dyDescent="0.3">
      <c r="B171" s="144"/>
      <c r="C171" s="147"/>
      <c r="D171" s="146"/>
      <c r="E171" s="147"/>
      <c r="F171" s="145"/>
      <c r="G171" s="11" t="str">
        <f>IF(Tbl.Kosten[[#This Row],[Medewerker e/o 
functie]]&lt;&gt;"",_xlfn.XLOOKUP(Tbl.Kosten[[#This Row],[Medewerker e/o 
functie]],Tbl.Uurtarief[Medewerker en/of functie],Tbl.Uurtarief[Uurtarief],"",0,1),"")</f>
        <v/>
      </c>
      <c r="H171" s="121">
        <f>IFERROR(Tbl.Kosten[[#This Row],[Uren]]*Tbl.Kosten[[#This Row],[Uurtarief]],0)</f>
        <v>0</v>
      </c>
      <c r="I171" s="119" t="str">
        <f>IF(Tbl.Kosten[[#This Row],[Subtotaal uren]]&lt;&gt;0,_xlfn.XLOOKUP(Tbl.Kosten[[#This Row],[Medewerker e/o 
functie]],Tbl.Uurtarief[Medewerker en/of functie],Tbl.Uurtarief[Kostensoort arbeid],"",0,1),"")</f>
        <v/>
      </c>
      <c r="J171" s="147"/>
      <c r="K171" s="145"/>
      <c r="L171" s="149" t="str">
        <f>IF(Tbl.Kosten[[#This Row],[Activum]]&lt;&gt;"",_xlfn.XLOOKUP(Tbl.Kosten[[#This Row],[Activum]],Tbl.Afschrijvingskosten[Activum],Tbl.Afschrijvingskosten[Tarief per afschrijvings-eenheid],"",0,1),"")</f>
        <v/>
      </c>
      <c r="M171" s="122">
        <f>IFERROR(Tbl.Kosten[[#This Row],[Een-
heden]]*Tbl.Kosten[[#This Row],[Afschrijvings-
tarief]],0)</f>
        <v>0</v>
      </c>
      <c r="N171" s="122" t="str">
        <f>IF(Tbl.Kosten[[#This Row],[Subtotaal afschrijving]]&lt;&gt;0,Lijsten!A169,"")</f>
        <v/>
      </c>
      <c r="O171" s="150"/>
      <c r="P171" s="145"/>
      <c r="Q171" s="148"/>
      <c r="R171" s="122">
        <f>IFERROR(Tbl.Kosten[[#This Row],[Aantal]]*Tbl.Kosten[[#This Row],[Tarief]],0)</f>
        <v>0</v>
      </c>
      <c r="S171" s="8">
        <f>IFERROR(Tbl.Kosten[[#This Row],[Subtotaal overige kosten]]+Tbl.Kosten[[#This Row],[Subtotaal uren]]+Tbl.Kosten[[#This Row],[Subtotaal afschrijving]],0)</f>
        <v>0</v>
      </c>
      <c r="T171" s="8">
        <f>IFERROR(Tbl.Kosten[[#This Row],[Totaal kosten]]*Tbl.Kosten[[#This Row],[Subsidie%]],0)</f>
        <v>0</v>
      </c>
      <c r="U171" s="4" t="str" cm="1">
        <f t="array" ref="U171">IFERROR(_xlfn.IFS(Tbl.Kosten[[#This Row],[Subtotaal uren]]&lt;&gt;0,Tbl.Kosten[[#This Row],[Kostensoort arbeid]],Tbl.Kosten[[#This Row],[Subtotaal afschrijving]]&lt;&gt;0,Tbl.Kosten[[#This Row],[Kostensoort afschrijving]],Tbl.Kosten[[#This Row],[Subtotaal overige kosten]]&lt;&gt;0,Tbl.Kosten[[#This Row],[Kostensoort overig]]),"")</f>
        <v/>
      </c>
      <c r="V171" s="4" t="str">
        <f>IFERROR(_xlfn.XLOOKUP(Tbl.Kosten[[#This Row],[Activiteitencode]],Tbl.Activiteiten[Activiteitcode],Tbl.Activiteiten[Werkpakketcode],"",0,1),"")</f>
        <v/>
      </c>
      <c r="W171" s="4" t="str">
        <f>IFERROR(_xlfn.XLOOKUP(Tbl.Kosten[[#This Row],[Werkpakketcode]],Tbl.Werkpakketten[Werkpakketcode],Tbl.Werkpakketten[Subsidiabele activiteit],"",0,1),"")</f>
        <v/>
      </c>
      <c r="X171" s="12">
        <f>IFERROR(_xlfn.XLOOKUP(Tbl.Kosten[[#This Row],[Sanr.]],Tbl.Subsidiehoogte[SAnr.],Tbl.Subsidiehoogte[Sub. Percentage],0,0,1),0)</f>
        <v>0</v>
      </c>
      <c r="Y171" s="154" t="str">
        <f>IFERROR(_xlfn.XLOOKUP(Tbl.Kosten[[#This Row],[Partnercode]],Tbl.Projectpartners[Partnercode],Tbl.Projectpartners[PNr.],"",0,1),"")</f>
        <v>P1</v>
      </c>
      <c r="Z171" s="158">
        <f>IF(Tbl.Kosten[[#This Row],[Pnr.]]=Z$7,Tbl.Kosten[[#This Row],[Totaal kosten]],"")</f>
        <v>0</v>
      </c>
      <c r="AA171" s="158" t="str">
        <f>IF(Tbl.Kosten[[#This Row],[Pnr.]]=AA$7,Tbl.Kosten[[#This Row],[Totaal kosten]],"")</f>
        <v/>
      </c>
      <c r="AB171" s="158" t="str">
        <f>IF(Tbl.Kosten[[#This Row],[Pnr.]]=AB$7,Tbl.Kosten[[#This Row],[Totaal kosten]],"")</f>
        <v/>
      </c>
      <c r="AC171" s="158" t="str">
        <f>IF(Tbl.Kosten[[#This Row],[Pnr.]]=AC$7,Tbl.Kosten[[#This Row],[Totaal kosten]],"")</f>
        <v/>
      </c>
      <c r="AD171" s="158" t="str">
        <f>IF(Tbl.Kosten[[#This Row],[Pnr.]]=AD$7,Tbl.Kosten[[#This Row],[Totaal kosten]],"")</f>
        <v/>
      </c>
      <c r="AE171" s="158" t="str">
        <f>IF(Tbl.Kosten[[#This Row],[Pnr.]]=AE$7,Tbl.Kosten[[#This Row],[Totaal kosten]],"")</f>
        <v/>
      </c>
      <c r="AF171" s="158" t="str">
        <f>IF(Tbl.Kosten[[#This Row],[Pnr.]]=AF$7,Tbl.Kosten[[#This Row],[Totaal kosten]],"")</f>
        <v/>
      </c>
      <c r="AG171" s="158" t="str">
        <f>IF(Tbl.Kosten[[#This Row],[Pnr.]]=AG$7,Tbl.Kosten[[#This Row],[Totaal kosten]],"")</f>
        <v/>
      </c>
      <c r="AH171" s="158" t="str">
        <f>IF(Tbl.Kosten[[#This Row],[Pnr.]]=AH$7,Tbl.Kosten[[#This Row],[Totaal kosten]],"")</f>
        <v/>
      </c>
      <c r="AI171" s="158" t="str">
        <f>IF(Tbl.Kosten[[#This Row],[Pnr.]]=AI$7,Tbl.Kosten[[#This Row],[Totaal kosten]],"")</f>
        <v/>
      </c>
      <c r="AJ171" s="158" t="str">
        <f>IF(Tbl.Kosten[[#This Row],[Pnr.]]=AJ$7,Tbl.Kosten[[#This Row],[Totaal kosten]],"")</f>
        <v/>
      </c>
      <c r="AK171" s="158" t="str">
        <f>IF(Tbl.Kosten[[#This Row],[Pnr.]]=AK$7,Tbl.Kosten[[#This Row],[Totaal kosten]],"")</f>
        <v/>
      </c>
      <c r="AL171" s="158" t="str">
        <f>IF(Tbl.Kosten[[#This Row],[Pnr.]]=AL$7,Tbl.Kosten[[#This Row],[Totaal kosten]],"")</f>
        <v/>
      </c>
      <c r="AM171" s="158" t="str">
        <f>IF(Tbl.Kosten[[#This Row],[Pnr.]]=AM$7,Tbl.Kosten[[#This Row],[Totaal kosten]],"")</f>
        <v/>
      </c>
      <c r="AN171" s="158" t="str">
        <f>IF(Tbl.Kosten[[#This Row],[Pnr.]]=AN$7,Tbl.Kosten[[#This Row],[Totaal kosten]],"")</f>
        <v/>
      </c>
      <c r="AO171" s="158" t="str">
        <f>IF(Tbl.Kosten[[#This Row],[Pnr.]]=AO$7,Tbl.Kosten[[#This Row],[Totaal kosten]],"")</f>
        <v/>
      </c>
      <c r="AP171" s="158" t="str">
        <f>IF(Tbl.Kosten[[#This Row],[Pnr.]]=AP$7,Tbl.Kosten[[#This Row],[Totaal kosten]],"")</f>
        <v/>
      </c>
      <c r="AQ171" s="158" t="str">
        <f>IF(Tbl.Kosten[[#This Row],[Pnr.]]=AQ$7,Tbl.Kosten[[#This Row],[Totaal kosten]],"")</f>
        <v/>
      </c>
      <c r="AR171" s="158" t="str">
        <f>IF(Tbl.Kosten[[#This Row],[Pnr.]]=AR$7,Tbl.Kosten[[#This Row],[Totaal kosten]],"")</f>
        <v/>
      </c>
      <c r="AS171" s="158" t="str">
        <f>IF(Tbl.Kosten[[#This Row],[Pnr.]]=AS$7,Tbl.Kosten[[#This Row],[Totaal kosten]],"")</f>
        <v/>
      </c>
      <c r="AT171" s="158" t="str">
        <f>IF(Tbl.Kosten[[#This Row],[Pnr.]]=AT$7,Tbl.Kosten[[#This Row],[Totaal kosten]],"")</f>
        <v/>
      </c>
      <c r="AU171" s="158" t="str">
        <f>IF(Tbl.Kosten[[#This Row],[Pnr.]]=AU$7,Tbl.Kosten[[#This Row],[Totaal kosten]],"")</f>
        <v/>
      </c>
      <c r="AV171" s="158" t="str">
        <f>IF(Tbl.Kosten[[#This Row],[Pnr.]]=AV$7,Tbl.Kosten[[#This Row],[Totaal kosten]],"")</f>
        <v/>
      </c>
      <c r="AW171" s="158" t="str">
        <f>IF(Tbl.Kosten[[#This Row],[Pnr.]]=AW$7,Tbl.Kosten[[#This Row],[Totaal kosten]],"")</f>
        <v/>
      </c>
      <c r="AX171" s="158" t="str">
        <f>IF(Tbl.Kosten[[#This Row],[Pnr.]]=AX$7,Tbl.Kosten[[#This Row],[Totaal kosten]],"")</f>
        <v/>
      </c>
      <c r="AY171" s="158" t="str">
        <f>IF(Tbl.Kosten[[#This Row],[Pnr.]]=AY$7,Tbl.Kosten[[#This Row],[Totaal kosten]],"")</f>
        <v/>
      </c>
      <c r="AZ171" s="158" t="str">
        <f>IF(Tbl.Kosten[[#This Row],[Pnr.]]=AZ$7,Tbl.Kosten[[#This Row],[Totaal kosten]],"")</f>
        <v/>
      </c>
      <c r="BA171" s="158" t="str">
        <f>IF(Tbl.Kosten[[#This Row],[Pnr.]]=BA$7,Tbl.Kosten[[#This Row],[Totaal kosten]],"")</f>
        <v/>
      </c>
      <c r="BB171" s="158" t="str">
        <f>IF(Tbl.Kosten[[#This Row],[Pnr.]]=BB$7,Tbl.Kosten[[#This Row],[Totaal kosten]],"")</f>
        <v/>
      </c>
      <c r="BC171" s="158" t="str">
        <f>IF(Tbl.Kosten[[#This Row],[Pnr.]]=BC$7,Tbl.Kosten[[#This Row],[Totaal kosten]],"")</f>
        <v/>
      </c>
      <c r="BD171" s="158" t="str">
        <f>IF(Tbl.Kosten[[#This Row],[Pnr.]]=BD$7,Tbl.Kosten[[#This Row],[Totaal kosten]],"")</f>
        <v/>
      </c>
      <c r="BE171" s="158" t="str">
        <f>IF(Tbl.Kosten[[#This Row],[Pnr.]]=BE$7,Tbl.Kosten[[#This Row],[Totaal kosten]],"")</f>
        <v/>
      </c>
      <c r="BF171" s="158" t="str">
        <f>IF(Tbl.Kosten[[#This Row],[Pnr.]]=BF$7,Tbl.Kosten[[#This Row],[Totaal kosten]],"")</f>
        <v/>
      </c>
      <c r="BG171" s="158" t="str">
        <f>IF(Tbl.Kosten[[#This Row],[Pnr.]]=BG$7,Tbl.Kosten[[#This Row],[Totaal kosten]],"")</f>
        <v/>
      </c>
      <c r="BH171" s="158" t="str">
        <f>IF(Tbl.Kosten[[#This Row],[Pnr.]]=BH$7,Tbl.Kosten[[#This Row],[Totaal kosten]],"")</f>
        <v/>
      </c>
      <c r="BI171" s="158" t="str">
        <f>IF(Tbl.Kosten[[#This Row],[Pnr.]]=BI$7,Tbl.Kosten[[#This Row],[Totaal kosten]],"")</f>
        <v/>
      </c>
      <c r="BJ171" s="158" t="str">
        <f>IF(Tbl.Kosten[[#This Row],[Pnr.]]=BJ$7,Tbl.Kosten[[#This Row],[Totaal kosten]],"")</f>
        <v/>
      </c>
      <c r="BK171" s="158" t="str">
        <f>IF(Tbl.Kosten[[#This Row],[Pnr.]]=BK$7,Tbl.Kosten[[#This Row],[Totaal kosten]],"")</f>
        <v/>
      </c>
      <c r="BL171" s="158" t="str">
        <f>IF(Tbl.Kosten[[#This Row],[Pnr.]]=BL$7,Tbl.Kosten[[#This Row],[Totaal kosten]],"")</f>
        <v/>
      </c>
      <c r="BM171" s="158" t="str">
        <f>IF(Tbl.Kosten[[#This Row],[Pnr.]]=BM$7,Tbl.Kosten[[#This Row],[Totaal kosten]],"")</f>
        <v/>
      </c>
      <c r="BN171" s="158" t="str">
        <f>IF(Tbl.Kosten[[#This Row],[Pnr.]]=BN$7,Tbl.Kosten[[#This Row],[Totaal kosten]],"")</f>
        <v/>
      </c>
      <c r="BO171" s="158" t="str">
        <f>IF(Tbl.Kosten[[#This Row],[Pnr.]]=BO$7,Tbl.Kosten[[#This Row],[Totaal kosten]],"")</f>
        <v/>
      </c>
      <c r="BP171" s="158" t="str">
        <f>IF(Tbl.Kosten[[#This Row],[Pnr.]]=BP$7,Tbl.Kosten[[#This Row],[Totaal kosten]],"")</f>
        <v/>
      </c>
      <c r="BQ171" s="158" t="str">
        <f>IF(Tbl.Kosten[[#This Row],[Pnr.]]=BQ$7,Tbl.Kosten[[#This Row],[Totaal kosten]],"")</f>
        <v/>
      </c>
      <c r="BR171" s="158" t="str">
        <f>IF(Tbl.Kosten[[#This Row],[Pnr.]]=BR$7,Tbl.Kosten[[#This Row],[Totaal kosten]],"")</f>
        <v/>
      </c>
      <c r="BS171" s="158" t="str">
        <f>IF(Tbl.Kosten[[#This Row],[Pnr.]]=BS$7,Tbl.Kosten[[#This Row],[Totaal kosten]],"")</f>
        <v/>
      </c>
      <c r="BT171" s="158" t="str">
        <f>IF(Tbl.Kosten[[#This Row],[Pnr.]]=BT$7,Tbl.Kosten[[#This Row],[Totaal kosten]],"")</f>
        <v/>
      </c>
      <c r="BU171" s="158" t="str">
        <f>IF(Tbl.Kosten[[#This Row],[Pnr.]]=BU$7,Tbl.Kosten[[#This Row],[Totaal kosten]],"")</f>
        <v/>
      </c>
      <c r="BV171" s="158" t="str">
        <f>IF(Tbl.Kosten[[#This Row],[Pnr.]]=BV$7,Tbl.Kosten[[#This Row],[Totaal kosten]],"")</f>
        <v/>
      </c>
      <c r="BW171" s="158" t="str">
        <f>IF(Tbl.Kosten[[#This Row],[Pnr.]]=BW$7,Tbl.Kosten[[#This Row],[Totaal kosten]],"")</f>
        <v/>
      </c>
      <c r="BX171" s="158" t="str">
        <f>IFERROR(_xlfn.XLOOKUP(Tbl.Kosten[[#This Row],[Werkpakketcode]],Tbl.Werkpakketten[Werkpakketcode],Tbl.Werkpakketten[WPnr.],"",0,1),"")</f>
        <v/>
      </c>
      <c r="BY171" s="158" t="str">
        <f>IF(Tbl.Kosten[[#This Row],[WPnr.]]=BY$7,Tbl.Kosten[[#This Row],[Totaal kosten]],"")</f>
        <v/>
      </c>
      <c r="BZ171" s="158" t="str">
        <f>IF(Tbl.Kosten[[#This Row],[WPnr.]]=BZ$7,Tbl.Kosten[[#This Row],[Totaal kosten]],"")</f>
        <v/>
      </c>
      <c r="CA171" s="158" t="str">
        <f>IF(Tbl.Kosten[[#This Row],[WPnr.]]=CA$7,Tbl.Kosten[[#This Row],[Totaal kosten]],"")</f>
        <v/>
      </c>
      <c r="CB171" s="158" t="str">
        <f>IF(Tbl.Kosten[[#This Row],[WPnr.]]=CB$7,Tbl.Kosten[[#This Row],[Totaal kosten]],"")</f>
        <v/>
      </c>
      <c r="CC171" s="158" t="str">
        <f>IF(Tbl.Kosten[[#This Row],[WPnr.]]=CC$7,Tbl.Kosten[[#This Row],[Totaal kosten]],"")</f>
        <v/>
      </c>
      <c r="CD171" s="158" t="str">
        <f>IF(Tbl.Kosten[[#This Row],[WPnr.]]=CD$7,Tbl.Kosten[[#This Row],[Totaal kosten]],"")</f>
        <v/>
      </c>
      <c r="CE171" s="158" t="str">
        <f>IF(Tbl.Kosten[[#This Row],[WPnr.]]=CE$7,Tbl.Kosten[[#This Row],[Totaal kosten]],"")</f>
        <v/>
      </c>
      <c r="CF171" s="158" t="str">
        <f>IF(Tbl.Kosten[[#This Row],[WPnr.]]=CF$7,Tbl.Kosten[[#This Row],[Totaal kosten]],"")</f>
        <v/>
      </c>
      <c r="CG171" s="158" t="str">
        <f>IF(Tbl.Kosten[[#This Row],[WPnr.]]=CG$7,Tbl.Kosten[[#This Row],[Totaal kosten]],"")</f>
        <v/>
      </c>
      <c r="CH171" s="158" t="str">
        <f>IF(Tbl.Kosten[[#This Row],[WPnr.]]=CH$7,Tbl.Kosten[[#This Row],[Totaal kosten]],"")</f>
        <v/>
      </c>
      <c r="CI171" s="158" t="str">
        <f>IF(Tbl.Kosten[[#This Row],[WPnr.]]=CI$7,Tbl.Kosten[[#This Row],[Totaal kosten]],"")</f>
        <v/>
      </c>
      <c r="CJ171" s="158" t="str">
        <f>IF(Tbl.Kosten[[#This Row],[WPnr.]]=CJ$7,Tbl.Kosten[[#This Row],[Totaal kosten]],"")</f>
        <v/>
      </c>
      <c r="CK171" s="158" t="str">
        <f>IF(Tbl.Kosten[[#This Row],[WPnr.]]=CK$7,Tbl.Kosten[[#This Row],[Totaal kosten]],"")</f>
        <v/>
      </c>
      <c r="CL171" s="158" t="str">
        <f>IF(Tbl.Kosten[[#This Row],[WPnr.]]=CL$7,Tbl.Kosten[[#This Row],[Totaal kosten]],"")</f>
        <v/>
      </c>
      <c r="CM171" s="158" t="str">
        <f>IF(Tbl.Kosten[[#This Row],[WPnr.]]=CM$7,Tbl.Kosten[[#This Row],[Totaal kosten]],"")</f>
        <v/>
      </c>
      <c r="CN171" s="158" t="str">
        <f>IF(Tbl.Kosten[[#This Row],[WPnr.]]=CN$7,Tbl.Kosten[[#This Row],[Totaal kosten]],"")</f>
        <v/>
      </c>
      <c r="CO171" s="158" t="str">
        <f>IF(Tbl.Kosten[[#This Row],[WPnr.]]=CO$7,Tbl.Kosten[[#This Row],[Totaal kosten]],"")</f>
        <v/>
      </c>
      <c r="CP171" s="158" t="str">
        <f>IF(Tbl.Kosten[[#This Row],[WPnr.]]=CP$7,Tbl.Kosten[[#This Row],[Totaal kosten]],"")</f>
        <v/>
      </c>
      <c r="CQ171" s="158" t="str">
        <f>IF(Tbl.Kosten[[#This Row],[WPnr.]]=CQ$7,Tbl.Kosten[[#This Row],[Totaal kosten]],"")</f>
        <v/>
      </c>
      <c r="CR171" s="158" t="str">
        <f>IF(Tbl.Kosten[[#This Row],[WPnr.]]=CR$7,Tbl.Kosten[[#This Row],[Totaal kosten]],"")</f>
        <v/>
      </c>
      <c r="CS171" s="158" t="str">
        <f>IF(Tbl.Kosten[[#This Row],[WPnr.]]=CS$7,Tbl.Kosten[[#This Row],[Totaal kosten]],"")</f>
        <v/>
      </c>
      <c r="CT171" s="158" t="str">
        <f>IF(Tbl.Kosten[[#This Row],[WPnr.]]=CT$7,Tbl.Kosten[[#This Row],[Totaal kosten]],"")</f>
        <v/>
      </c>
      <c r="CU171" s="158" t="str">
        <f>IF(Tbl.Kosten[[#This Row],[WPnr.]]=CU$7,Tbl.Kosten[[#This Row],[Totaal kosten]],"")</f>
        <v/>
      </c>
      <c r="CV171" s="158" t="str">
        <f>IF(Tbl.Kosten[[#This Row],[WPnr.]]=CV$7,Tbl.Kosten[[#This Row],[Totaal kosten]],"")</f>
        <v/>
      </c>
      <c r="CW171" s="158" t="str">
        <f>IF(Tbl.Kosten[[#This Row],[WPnr.]]=CW$7,Tbl.Kosten[[#This Row],[Totaal kosten]],"")</f>
        <v/>
      </c>
      <c r="CX171" s="158" t="str">
        <f>IF(Tbl.Kosten[[#This Row],[WPnr.]]=CX$7,Tbl.Kosten[[#This Row],[Totaal kosten]],"")</f>
        <v/>
      </c>
      <c r="CY171" s="158" t="str">
        <f>IF(Tbl.Kosten[[#This Row],[WPnr.]]=CY$7,Tbl.Kosten[[#This Row],[Totaal kosten]],"")</f>
        <v/>
      </c>
      <c r="CZ171" s="158" t="str">
        <f>IF(Tbl.Kosten[[#This Row],[WPnr.]]=CZ$7,Tbl.Kosten[[#This Row],[Totaal kosten]],"")</f>
        <v/>
      </c>
      <c r="DA171" s="158" t="str">
        <f>IF(Tbl.Kosten[[#This Row],[WPnr.]]=DA$7,Tbl.Kosten[[#This Row],[Totaal kosten]],"")</f>
        <v/>
      </c>
      <c r="DB171" s="158" t="str">
        <f>IF(Tbl.Kosten[[#This Row],[WPnr.]]=DB$7,Tbl.Kosten[[#This Row],[Totaal kosten]],"")</f>
        <v/>
      </c>
      <c r="DC171" s="158" t="str">
        <f>IF(Tbl.Kosten[[#This Row],[WPnr.]]=DC$7,Tbl.Kosten[[#This Row],[Totaal kosten]],"")</f>
        <v/>
      </c>
      <c r="DD171" s="158" t="str">
        <f>IF(Tbl.Kosten[[#This Row],[WPnr.]]=DD$7,Tbl.Kosten[[#This Row],[Totaal kosten]],"")</f>
        <v/>
      </c>
      <c r="DE171" s="158" t="str">
        <f>IF(Tbl.Kosten[[#This Row],[WPnr.]]=DE$7,Tbl.Kosten[[#This Row],[Totaal kosten]],"")</f>
        <v/>
      </c>
      <c r="DF171" s="158" t="str">
        <f>IF(Tbl.Kosten[[#This Row],[WPnr.]]=DF$7,Tbl.Kosten[[#This Row],[Totaal kosten]],"")</f>
        <v/>
      </c>
      <c r="DG171" s="158" t="str">
        <f>IF(Tbl.Kosten[[#This Row],[WPnr.]]=DG$7,Tbl.Kosten[[#This Row],[Totaal kosten]],"")</f>
        <v/>
      </c>
      <c r="DH171" s="158" t="str">
        <f>IF(Tbl.Kosten[[#This Row],[WPnr.]]=DH$7,Tbl.Kosten[[#This Row],[Totaal kosten]],"")</f>
        <v/>
      </c>
      <c r="DI171" s="158" t="str">
        <f>IF(Tbl.Kosten[[#This Row],[WPnr.]]=DI$7,Tbl.Kosten[[#This Row],[Totaal kosten]],"")</f>
        <v/>
      </c>
      <c r="DJ171" s="158" t="str">
        <f>IF(Tbl.Kosten[[#This Row],[WPnr.]]=DJ$7,Tbl.Kosten[[#This Row],[Totaal kosten]],"")</f>
        <v/>
      </c>
      <c r="DK171" s="158" t="str">
        <f>IF(Tbl.Kosten[[#This Row],[WPnr.]]=DK$7,Tbl.Kosten[[#This Row],[Totaal kosten]],"")</f>
        <v/>
      </c>
      <c r="DL171" s="158" t="str">
        <f>IF(Tbl.Kosten[[#This Row],[WPnr.]]=DL$7,Tbl.Kosten[[#This Row],[Totaal kosten]],"")</f>
        <v/>
      </c>
      <c r="DM171" s="158" t="str">
        <f>IF(Tbl.Kosten[[#This Row],[WPnr.]]=DM$7,Tbl.Kosten[[#This Row],[Totaal kosten]],"")</f>
        <v/>
      </c>
      <c r="DN171" s="158" t="str">
        <f>IF(Tbl.Kosten[[#This Row],[WPnr.]]=DN$7,Tbl.Kosten[[#This Row],[Totaal kosten]],"")</f>
        <v/>
      </c>
      <c r="DO171" s="158" t="str">
        <f>IF(Tbl.Kosten[[#This Row],[WPnr.]]=DO$7,Tbl.Kosten[[#This Row],[Totaal kosten]],"")</f>
        <v/>
      </c>
      <c r="DP171" s="158" t="str">
        <f>IF(Tbl.Kosten[[#This Row],[WPnr.]]=DP$7,Tbl.Kosten[[#This Row],[Totaal kosten]],"")</f>
        <v/>
      </c>
      <c r="DQ171" s="158" t="str">
        <f>IF(Tbl.Kosten[[#This Row],[WPnr.]]=DQ$7,Tbl.Kosten[[#This Row],[Totaal kosten]],"")</f>
        <v/>
      </c>
      <c r="DR171" s="158" t="str">
        <f>IF(Tbl.Kosten[[#This Row],[WPnr.]]=DR$7,Tbl.Kosten[[#This Row],[Totaal kosten]],"")</f>
        <v/>
      </c>
      <c r="DS171" s="158" t="str">
        <f>IF(Tbl.Kosten[[#This Row],[WPnr.]]=DS$7,Tbl.Kosten[[#This Row],[Totaal kosten]],"")</f>
        <v/>
      </c>
      <c r="DT171" s="158" t="str">
        <f>IF(Tbl.Kosten[[#This Row],[WPnr.]]=DT$7,Tbl.Kosten[[#This Row],[Totaal kosten]],"")</f>
        <v/>
      </c>
      <c r="DU171" s="158" t="str">
        <f>IF(Tbl.Kosten[[#This Row],[WPnr.]]=DU$7,Tbl.Kosten[[#This Row],[Totaal kosten]],"")</f>
        <v/>
      </c>
      <c r="DV171" s="158" t="str">
        <f>IF(Tbl.Kosten[[#This Row],[WPnr.]]=DV$7,Tbl.Kosten[[#This Row],[Totaal kosten]],"")</f>
        <v/>
      </c>
      <c r="DW171" s="160" t="str">
        <f>IFERROR(_xlfn.XLOOKUP(Tbl.Kosten[[#This Row],[Kostensoort]],Tbl.Kostensoorten[Kostensoorten],Tbl.Kostensoorten[KSnr.],"",0,1),"")</f>
        <v/>
      </c>
      <c r="DX171" s="160" t="str">
        <f>IF(Tbl.Kosten[[#This Row],[KSnr.]]=DX$7,Tbl.Kosten[[#This Row],[Totaal kosten]],"")</f>
        <v/>
      </c>
      <c r="DY171" s="160" t="str">
        <f>IF(Tbl.Kosten[[#This Row],[KSnr.]]=DY$7,Tbl.Kosten[[#This Row],[Totaal kosten]],"")</f>
        <v/>
      </c>
      <c r="DZ171" s="160" t="str">
        <f>IF(Tbl.Kosten[[#This Row],[KSnr.]]=DZ$7,Tbl.Kosten[[#This Row],[Totaal kosten]],"")</f>
        <v/>
      </c>
      <c r="EA171" s="160" t="str">
        <f>IF(Tbl.Kosten[[#This Row],[KSnr.]]=EA$7,Tbl.Kosten[[#This Row],[Totaal kosten]],"")</f>
        <v/>
      </c>
      <c r="EB171" s="160" t="str">
        <f>IF(Tbl.Kosten[[#This Row],[KSnr.]]=EB$7,Tbl.Kosten[[#This Row],[Totaal kosten]],"")</f>
        <v/>
      </c>
      <c r="EC171" s="160" t="str">
        <f>IF(Tbl.Kosten[[#This Row],[KSnr.]]=EC$7,Tbl.Kosten[[#This Row],[Totaal kosten]],"")</f>
        <v/>
      </c>
      <c r="ED171" s="160" t="str">
        <f>IF(Tbl.Kosten[[#This Row],[KSnr.]]=ED$7,Tbl.Kosten[[#This Row],[Totaal kosten]],"")</f>
        <v/>
      </c>
      <c r="EE171" s="160" t="str">
        <f>IF(Tbl.Kosten[[#This Row],[KSnr.]]=EE$7,Tbl.Kosten[[#This Row],[Totaal kosten]],"")</f>
        <v/>
      </c>
      <c r="EF171" s="160" t="str">
        <f>IF(Tbl.Kosten[[#This Row],[KSnr.]]=EF$7,Tbl.Kosten[[#This Row],[Totaal kosten]],"")</f>
        <v/>
      </c>
      <c r="EG171" s="160" t="str">
        <f>IF(Tbl.Kosten[[#This Row],[KSnr.]]=EG$7,Tbl.Kosten[[#This Row],[Totaal kosten]],"")</f>
        <v/>
      </c>
      <c r="EH171" s="160" t="str">
        <f>IF(Tbl.Kosten[[#This Row],[KSnr.]]=EH$7,Tbl.Kosten[[#This Row],[Totaal kosten]],"")</f>
        <v/>
      </c>
      <c r="EI171" s="160" t="str">
        <f>IF(Tbl.Kosten[[#This Row],[KSnr.]]=EI$7,Tbl.Kosten[[#This Row],[Totaal kosten]],"")</f>
        <v/>
      </c>
      <c r="EJ171" s="160" t="str">
        <f>IF(Tbl.Kosten[[#This Row],[KSnr.]]=EJ$7,Tbl.Kosten[[#This Row],[Totaal kosten]],"")</f>
        <v/>
      </c>
      <c r="EK171" s="160" t="str">
        <f>IF(Tbl.Kosten[[#This Row],[KSnr.]]=EK$7,Tbl.Kosten[[#This Row],[Totaal kosten]],"")</f>
        <v/>
      </c>
      <c r="EL171" s="160" t="str">
        <f>IF(Tbl.Kosten[[#This Row],[KSnr.]]=EL$7,Tbl.Kosten[[#This Row],[Totaal kosten]],"")</f>
        <v/>
      </c>
      <c r="EM171" s="160" t="str">
        <f>IF(Tbl.Kosten[[#This Row],[KSnr.]]=EM$7,Tbl.Kosten[[#This Row],[Totaal kosten]],"")</f>
        <v/>
      </c>
      <c r="EN171" s="160" t="str">
        <f>IF(Tbl.Kosten[[#This Row],[KSnr.]]=EN$7,Tbl.Kosten[[#This Row],[Totaal kosten]],"")</f>
        <v/>
      </c>
      <c r="EO171" s="160" t="str">
        <f>IF(Tbl.Kosten[[#This Row],[KSnr.]]=EO$7,Tbl.Kosten[[#This Row],[Totaal kosten]],"")</f>
        <v/>
      </c>
      <c r="EP171" s="160" t="str">
        <f>IF(Tbl.Kosten[[#This Row],[KSnr.]]=EP$7,Tbl.Kosten[[#This Row],[Totaal kosten]],"")</f>
        <v/>
      </c>
      <c r="EQ171" s="160" t="str">
        <f>IF(Tbl.Kosten[[#This Row],[KSnr.]]=EQ$7,Tbl.Kosten[[#This Row],[Totaal kosten]],"")</f>
        <v/>
      </c>
      <c r="ER171" s="154" t="str">
        <f>IFERROR(_xlfn.XLOOKUP(Tbl.Kosten[[#This Row],[Subsidieactiviteit]],Tbl.Subsidiehoogte[Subsidieactiviteit],Tbl.Subsidiehoogte[SAnr.],"",0,1),"")</f>
        <v/>
      </c>
      <c r="ES171" s="160" t="str">
        <f>IF(Tbl.Kosten[[#This Row],[Sanr.]]=ES$7,Tbl.Kosten[[#This Row],[Totaal kosten]],"")</f>
        <v/>
      </c>
      <c r="ET171" s="160" t="str">
        <f>IF(Tbl.Kosten[[#This Row],[Sanr.]]=ET$7,Tbl.Kosten[[#This Row],[Totaal kosten]],"")</f>
        <v/>
      </c>
      <c r="EU171" s="160" t="str">
        <f>IF(Tbl.Kosten[[#This Row],[Sanr.]]=EU$7,Tbl.Kosten[[#This Row],[Totaal kosten]],"")</f>
        <v/>
      </c>
      <c r="EV171" s="160" t="str">
        <f>IF(Tbl.Kosten[[#This Row],[Sanr.]]=EV$7,Tbl.Kosten[[#This Row],[Totaal kosten]],"")</f>
        <v/>
      </c>
      <c r="EW171" s="160" t="str">
        <f>IF(Tbl.Kosten[[#This Row],[Sanr.]]=EW$7,Tbl.Kosten[[#This Row],[Totaal kosten]],"")</f>
        <v/>
      </c>
      <c r="EX171" s="160" t="str">
        <f>IF(Tbl.Kosten[[#This Row],[Sanr.]]=EX$7,Tbl.Kosten[[#This Row],[Totaal kosten]],"")</f>
        <v/>
      </c>
      <c r="EY171" s="160" t="str">
        <f>IF(Tbl.Kosten[[#This Row],[Sanr.]]=EY$7,Tbl.Kosten[[#This Row],[Totaal kosten]],"")</f>
        <v/>
      </c>
      <c r="EZ171" s="160" t="str">
        <f>IF(Tbl.Kosten[[#This Row],[Sanr.]]=EZ$7,Tbl.Kosten[[#This Row],[Totaal kosten]],"")</f>
        <v/>
      </c>
      <c r="FA171" s="160" t="str">
        <f>IF(Tbl.Kosten[[#This Row],[Sanr.]]=FA$7,Tbl.Kosten[[#This Row],[Totaal kosten]],"")</f>
        <v/>
      </c>
      <c r="FB171" s="160" t="str">
        <f>IF(Tbl.Kosten[[#This Row],[Sanr.]]=FB$7,Tbl.Kosten[[#This Row],[Totaal kosten]],"")</f>
        <v/>
      </c>
      <c r="FC171" s="160" t="str">
        <f>IF(Tbl.Kosten[[#This Row],[Sanr.]]=FC$7,Tbl.Kosten[[#This Row],[Totaal kosten]],"")</f>
        <v/>
      </c>
      <c r="FD171" s="160" t="str">
        <f>IF(Tbl.Kosten[[#This Row],[Sanr.]]=FD$7,Tbl.Kosten[[#This Row],[Totaal kosten]],"")</f>
        <v/>
      </c>
      <c r="FE171" s="160" t="str">
        <f>IF(Tbl.Kosten[[#This Row],[Sanr.]]=FE$7,Tbl.Kosten[[#This Row],[Totaal kosten]],"")</f>
        <v/>
      </c>
      <c r="FF171" s="160" t="str">
        <f>IF(Tbl.Kosten[[#This Row],[Sanr.]]=FF$7,Tbl.Kosten[[#This Row],[Totaal kosten]],"")</f>
        <v/>
      </c>
      <c r="FG171" s="160" t="str">
        <f>IF(Tbl.Kosten[[#This Row],[Sanr.]]=FG$7,Tbl.Kosten[[#This Row],[Totaal kosten]],"")</f>
        <v/>
      </c>
      <c r="FH171" s="160" t="str">
        <f>IF(Tbl.Kosten[[#This Row],[Sanr.]]=FH$7,Tbl.Kosten[[#This Row],[Totaal kosten]],"")</f>
        <v/>
      </c>
      <c r="FI171" s="160" t="str">
        <f>IF(Tbl.Kosten[[#This Row],[Sanr.]]=FI$7,Tbl.Kosten[[#This Row],[Totaal kosten]],"")</f>
        <v/>
      </c>
      <c r="FJ171" s="160" t="str">
        <f>IF(Tbl.Kosten[[#This Row],[Sanr.]]=FJ$7,Tbl.Kosten[[#This Row],[Totaal kosten]],"")</f>
        <v/>
      </c>
      <c r="FK171" s="160" t="str">
        <f>IF(Tbl.Kosten[[#This Row],[Sanr.]]=FK$7,Tbl.Kosten[[#This Row],[Totaal kosten]],"")</f>
        <v/>
      </c>
      <c r="FL171" s="160" t="str">
        <f>IF(Tbl.Kosten[[#This Row],[Sanr.]]=FL$7,Tbl.Kosten[[#This Row],[Totaal kosten]],"")</f>
        <v/>
      </c>
      <c r="FM171" s="160" t="str">
        <f>IF(Tbl.Kosten[[#This Row],[Sanr.]]=FM$7,Tbl.Kosten[[#This Row],[Totaal kosten]],"")</f>
        <v/>
      </c>
      <c r="FN171" s="160" t="str">
        <f>IF(Tbl.Kosten[[#This Row],[Sanr.]]=FN$7,Tbl.Kosten[[#This Row],[Totaal kosten]],"")</f>
        <v/>
      </c>
      <c r="FO171" s="160" t="str">
        <f>IF(Tbl.Kosten[[#This Row],[Sanr.]]=FO$7,Tbl.Kosten[[#This Row],[Totaal kosten]],"")</f>
        <v/>
      </c>
      <c r="FP171" s="160" t="str">
        <f>IF(Tbl.Kosten[[#This Row],[Sanr.]]=FP$7,Tbl.Kosten[[#This Row],[Totaal kosten]],"")</f>
        <v/>
      </c>
      <c r="FQ171" s="160" t="str">
        <f>IF(Tbl.Kosten[[#This Row],[Sanr.]]=FQ$7,Tbl.Kosten[[#This Row],[Totaal kosten]],"")</f>
        <v/>
      </c>
      <c r="FR171" s="160" t="str">
        <f>IF(Tbl.Kosten[[#This Row],[Sanr.]]=FR$7,Tbl.Kosten[[#This Row],[Totaal kosten]],"")</f>
        <v/>
      </c>
      <c r="FS171" s="160" t="str">
        <f>IF(Tbl.Kosten[[#This Row],[Sanr.]]=FS$7,Tbl.Kosten[[#This Row],[Totaal kosten]],"")</f>
        <v/>
      </c>
      <c r="FT171" s="160" t="str">
        <f>IF(Tbl.Kosten[[#This Row],[Sanr.]]=FT$7,Tbl.Kosten[[#This Row],[Totaal kosten]],"")</f>
        <v/>
      </c>
      <c r="FU171" s="160" t="str">
        <f>IF(Tbl.Kosten[[#This Row],[Sanr.]]=FU$7,Tbl.Kosten[[#This Row],[Totaal kosten]],"")</f>
        <v/>
      </c>
      <c r="FV171" s="160" t="str">
        <f>IF(Tbl.Kosten[[#This Row],[Sanr.]]=FV$7,Tbl.Kosten[[#This Row],[Totaal kosten]],"")</f>
        <v/>
      </c>
      <c r="FW171" s="160" t="str">
        <f>IFERROR(_xlfn.XLOOKUP(Tbl.Kosten[[#This Row],[Activiteitencode]],Tbl.Activiteiten[Activiteitcode],Tbl.Activiteiten[Anr.],"",0,1),"")</f>
        <v/>
      </c>
      <c r="FX171" s="181" t="str">
        <f>_xlfn.CONCAT(Tbl.Kosten[[#This Row],[Pnr.]],Tbl.Kosten[[#This Row],[Sanr.]])</f>
        <v>P1</v>
      </c>
      <c r="FY171" s="160">
        <f>Tbl.Kosten[[#This Row],[Totaal kosten]]-Tbl.Kosten[[#This Row],[Subsidie]]</f>
        <v>0</v>
      </c>
      <c r="FZ171" s="160">
        <f>IF(Tbl.Kosten[[#This Row],[Pnr.]]=FZ$7,Tbl.Kosten[[#This Row],[Te financieren]],"")</f>
        <v>0</v>
      </c>
      <c r="GA171" s="160" t="str">
        <f>IF(Tbl.Kosten[[#This Row],[Pnr.]]=GA$7,Tbl.Kosten[[#This Row],[Te financieren]],"")</f>
        <v/>
      </c>
      <c r="GB171" s="160" t="str">
        <f>IF(Tbl.Kosten[[#This Row],[Pnr.]]=GB$7,Tbl.Kosten[[#This Row],[Te financieren]],"")</f>
        <v/>
      </c>
      <c r="GC171" s="160" t="str">
        <f>IF(Tbl.Kosten[[#This Row],[Pnr.]]=GC$7,Tbl.Kosten[[#This Row],[Te financieren]],"")</f>
        <v/>
      </c>
      <c r="GD171" s="160" t="str">
        <f>IF(Tbl.Kosten[[#This Row],[Pnr.]]=GD$7,Tbl.Kosten[[#This Row],[Te financieren]],"")</f>
        <v/>
      </c>
      <c r="GE171" s="160" t="str">
        <f>IF(Tbl.Kosten[[#This Row],[Pnr.]]=GE$7,Tbl.Kosten[[#This Row],[Te financieren]],"")</f>
        <v/>
      </c>
      <c r="GF171" s="160" t="str">
        <f>IF(Tbl.Kosten[[#This Row],[Pnr.]]=GF$7,Tbl.Kosten[[#This Row],[Te financieren]],"")</f>
        <v/>
      </c>
      <c r="GG171" s="160" t="str">
        <f>IF(Tbl.Kosten[[#This Row],[Pnr.]]=GG$7,Tbl.Kosten[[#This Row],[Te financieren]],"")</f>
        <v/>
      </c>
      <c r="GH171" s="160" t="str">
        <f>IF(Tbl.Kosten[[#This Row],[Pnr.]]=GH$7,Tbl.Kosten[[#This Row],[Te financieren]],"")</f>
        <v/>
      </c>
      <c r="GI171" s="160" t="str">
        <f>IF(Tbl.Kosten[[#This Row],[Pnr.]]=GI$7,Tbl.Kosten[[#This Row],[Te financieren]],"")</f>
        <v/>
      </c>
      <c r="GJ171" s="160" t="str">
        <f>IF(Tbl.Kosten[[#This Row],[Pnr.]]=GJ$7,Tbl.Kosten[[#This Row],[Te financieren]],"")</f>
        <v/>
      </c>
      <c r="GK171" s="160" t="str">
        <f>IF(Tbl.Kosten[[#This Row],[Pnr.]]=GK$7,Tbl.Kosten[[#This Row],[Te financieren]],"")</f>
        <v/>
      </c>
      <c r="GL171" s="160" t="str">
        <f>IF(Tbl.Kosten[[#This Row],[Pnr.]]=GL$7,Tbl.Kosten[[#This Row],[Te financieren]],"")</f>
        <v/>
      </c>
      <c r="GM171" s="160" t="str">
        <f>IF(Tbl.Kosten[[#This Row],[Pnr.]]=GM$7,Tbl.Kosten[[#This Row],[Te financieren]],"")</f>
        <v/>
      </c>
      <c r="GN171" s="160" t="str">
        <f>IF(Tbl.Kosten[[#This Row],[Pnr.]]=GN$7,Tbl.Kosten[[#This Row],[Te financieren]],"")</f>
        <v/>
      </c>
      <c r="GO171" s="160" t="str">
        <f>IF(Tbl.Kosten[[#This Row],[Pnr.]]=GO$7,Tbl.Kosten[[#This Row],[Te financieren]],"")</f>
        <v/>
      </c>
      <c r="GP171" s="160" t="str">
        <f>IF(Tbl.Kosten[[#This Row],[Pnr.]]=GP$7,Tbl.Kosten[[#This Row],[Te financieren]],"")</f>
        <v/>
      </c>
      <c r="GQ171" s="160" t="str">
        <f>IF(Tbl.Kosten[[#This Row],[Pnr.]]=GQ$7,Tbl.Kosten[[#This Row],[Te financieren]],"")</f>
        <v/>
      </c>
      <c r="GR171" s="160" t="str">
        <f>IF(Tbl.Kosten[[#This Row],[Pnr.]]=GR$7,Tbl.Kosten[[#This Row],[Te financieren]],"")</f>
        <v/>
      </c>
      <c r="GS171" s="160" t="str">
        <f>IF(Tbl.Kosten[[#This Row],[Pnr.]]=GS$7,Tbl.Kosten[[#This Row],[Te financieren]],"")</f>
        <v/>
      </c>
      <c r="GT171" s="160" t="str">
        <f>IF(Tbl.Kosten[[#This Row],[Pnr.]]=GT$7,Tbl.Kosten[[#This Row],[Te financieren]],"")</f>
        <v/>
      </c>
      <c r="GU171" s="160" t="str">
        <f>IF(Tbl.Kosten[[#This Row],[Pnr.]]=GU$7,Tbl.Kosten[[#This Row],[Te financieren]],"")</f>
        <v/>
      </c>
      <c r="GV171" s="160" t="str">
        <f>IF(Tbl.Kosten[[#This Row],[Pnr.]]=GV$7,Tbl.Kosten[[#This Row],[Te financieren]],"")</f>
        <v/>
      </c>
      <c r="GW171" s="160" t="str">
        <f>IF(Tbl.Kosten[[#This Row],[Pnr.]]=GW$7,Tbl.Kosten[[#This Row],[Te financieren]],"")</f>
        <v/>
      </c>
      <c r="GX171" s="160" t="str">
        <f>IF(Tbl.Kosten[[#This Row],[Pnr.]]=GX$7,Tbl.Kosten[[#This Row],[Te financieren]],"")</f>
        <v/>
      </c>
      <c r="GY171" s="160" t="str">
        <f>IF(Tbl.Kosten[[#This Row],[Pnr.]]=GY$7,Tbl.Kosten[[#This Row],[Te financieren]],"")</f>
        <v/>
      </c>
      <c r="GZ171" s="160" t="str">
        <f>IF(Tbl.Kosten[[#This Row],[Pnr.]]=GZ$7,Tbl.Kosten[[#This Row],[Te financieren]],"")</f>
        <v/>
      </c>
      <c r="HA171" s="160" t="str">
        <f>IF(Tbl.Kosten[[#This Row],[Pnr.]]=HA$7,Tbl.Kosten[[#This Row],[Te financieren]],"")</f>
        <v/>
      </c>
      <c r="HB171" s="160" t="str">
        <f>IF(Tbl.Kosten[[#This Row],[Pnr.]]=HB$7,Tbl.Kosten[[#This Row],[Te financieren]],"")</f>
        <v/>
      </c>
      <c r="HC171" s="160" t="str">
        <f>IF(Tbl.Kosten[[#This Row],[Pnr.]]=HC$7,Tbl.Kosten[[#This Row],[Te financieren]],"")</f>
        <v/>
      </c>
      <c r="HD171" s="160" t="str">
        <f>IF(Tbl.Kosten[[#This Row],[Pnr.]]=HD$7,Tbl.Kosten[[#This Row],[Te financieren]],"")</f>
        <v/>
      </c>
      <c r="HE171" s="160" t="str">
        <f>IF(Tbl.Kosten[[#This Row],[Pnr.]]=HE$7,Tbl.Kosten[[#This Row],[Te financieren]],"")</f>
        <v/>
      </c>
      <c r="HF171" s="160" t="str">
        <f>IF(Tbl.Kosten[[#This Row],[Pnr.]]=HF$7,Tbl.Kosten[[#This Row],[Te financieren]],"")</f>
        <v/>
      </c>
      <c r="HG171" s="160" t="str">
        <f>IF(Tbl.Kosten[[#This Row],[Pnr.]]=HG$7,Tbl.Kosten[[#This Row],[Te financieren]],"")</f>
        <v/>
      </c>
      <c r="HH171" s="160" t="str">
        <f>IF(Tbl.Kosten[[#This Row],[Pnr.]]=HH$7,Tbl.Kosten[[#This Row],[Te financieren]],"")</f>
        <v/>
      </c>
      <c r="HI171" s="160" t="str">
        <f>IF(Tbl.Kosten[[#This Row],[Pnr.]]=HI$7,Tbl.Kosten[[#This Row],[Te financieren]],"")</f>
        <v/>
      </c>
      <c r="HJ171" s="160" t="str">
        <f>IF(Tbl.Kosten[[#This Row],[Pnr.]]=HJ$7,Tbl.Kosten[[#This Row],[Te financieren]],"")</f>
        <v/>
      </c>
      <c r="HK171" s="160" t="str">
        <f>IF(Tbl.Kosten[[#This Row],[Pnr.]]=HK$7,Tbl.Kosten[[#This Row],[Te financieren]],"")</f>
        <v/>
      </c>
      <c r="HL171" s="160" t="str">
        <f>IF(Tbl.Kosten[[#This Row],[Pnr.]]=HL$7,Tbl.Kosten[[#This Row],[Te financieren]],"")</f>
        <v/>
      </c>
      <c r="HM171" s="160" t="str">
        <f>IF(Tbl.Kosten[[#This Row],[Pnr.]]=HM$7,Tbl.Kosten[[#This Row],[Te financieren]],"")</f>
        <v/>
      </c>
      <c r="HN171" s="160" t="str">
        <f>IF(Tbl.Kosten[[#This Row],[Pnr.]]=HN$7,Tbl.Kosten[[#This Row],[Te financieren]],"")</f>
        <v/>
      </c>
      <c r="HO171" s="160" t="str">
        <f>IF(Tbl.Kosten[[#This Row],[Pnr.]]=HO$7,Tbl.Kosten[[#This Row],[Te financieren]],"")</f>
        <v/>
      </c>
      <c r="HP171" s="160" t="str">
        <f>IF(Tbl.Kosten[[#This Row],[Pnr.]]=HP$7,Tbl.Kosten[[#This Row],[Te financieren]],"")</f>
        <v/>
      </c>
      <c r="HQ171" s="160" t="str">
        <f>IF(Tbl.Kosten[[#This Row],[Pnr.]]=HQ$7,Tbl.Kosten[[#This Row],[Te financieren]],"")</f>
        <v/>
      </c>
      <c r="HR171" s="160" t="str">
        <f>IF(Tbl.Kosten[[#This Row],[Pnr.]]=HR$7,Tbl.Kosten[[#This Row],[Te financieren]],"")</f>
        <v/>
      </c>
      <c r="HS171" s="160" t="str">
        <f>IF(Tbl.Kosten[[#This Row],[Pnr.]]=HS$7,Tbl.Kosten[[#This Row],[Te financieren]],"")</f>
        <v/>
      </c>
      <c r="HT171" s="160" t="str">
        <f>IF(Tbl.Kosten[[#This Row],[Pnr.]]=HT$7,Tbl.Kosten[[#This Row],[Te financieren]],"")</f>
        <v/>
      </c>
      <c r="HU171" s="160" t="str">
        <f>IF(Tbl.Kosten[[#This Row],[Pnr.]]=HU$7,Tbl.Kosten[[#This Row],[Te financieren]],"")</f>
        <v/>
      </c>
      <c r="HV171" s="160" t="str">
        <f>IF(Tbl.Kosten[[#This Row],[Pnr.]]=HV$7,Tbl.Kosten[[#This Row],[Te financieren]],"")</f>
        <v/>
      </c>
      <c r="HW171" s="160" t="str">
        <f>IF(Tbl.Kosten[[#This Row],[Pnr.]]=HW$7,Tbl.Kosten[[#This Row],[Te financieren]],"")</f>
        <v/>
      </c>
    </row>
    <row r="172" spans="2:231" x14ac:dyDescent="0.3">
      <c r="B172" s="144"/>
      <c r="C172" s="147"/>
      <c r="D172" s="146"/>
      <c r="E172" s="147"/>
      <c r="F172" s="145"/>
      <c r="G172" s="11" t="str">
        <f>IF(Tbl.Kosten[[#This Row],[Medewerker e/o 
functie]]&lt;&gt;"",_xlfn.XLOOKUP(Tbl.Kosten[[#This Row],[Medewerker e/o 
functie]],Tbl.Uurtarief[Medewerker en/of functie],Tbl.Uurtarief[Uurtarief],"",0,1),"")</f>
        <v/>
      </c>
      <c r="H172" s="121">
        <f>IFERROR(Tbl.Kosten[[#This Row],[Uren]]*Tbl.Kosten[[#This Row],[Uurtarief]],0)</f>
        <v>0</v>
      </c>
      <c r="I172" s="119" t="str">
        <f>IF(Tbl.Kosten[[#This Row],[Subtotaal uren]]&lt;&gt;0,_xlfn.XLOOKUP(Tbl.Kosten[[#This Row],[Medewerker e/o 
functie]],Tbl.Uurtarief[Medewerker en/of functie],Tbl.Uurtarief[Kostensoort arbeid],"",0,1),"")</f>
        <v/>
      </c>
      <c r="J172" s="147"/>
      <c r="K172" s="145"/>
      <c r="L172" s="149" t="str">
        <f>IF(Tbl.Kosten[[#This Row],[Activum]]&lt;&gt;"",_xlfn.XLOOKUP(Tbl.Kosten[[#This Row],[Activum]],Tbl.Afschrijvingskosten[Activum],Tbl.Afschrijvingskosten[Tarief per afschrijvings-eenheid],"",0,1),"")</f>
        <v/>
      </c>
      <c r="M172" s="122">
        <f>IFERROR(Tbl.Kosten[[#This Row],[Een-
heden]]*Tbl.Kosten[[#This Row],[Afschrijvings-
tarief]],0)</f>
        <v>0</v>
      </c>
      <c r="N172" s="122" t="str">
        <f>IF(Tbl.Kosten[[#This Row],[Subtotaal afschrijving]]&lt;&gt;0,Lijsten!A170,"")</f>
        <v/>
      </c>
      <c r="O172" s="150"/>
      <c r="P172" s="145"/>
      <c r="Q172" s="148"/>
      <c r="R172" s="122">
        <f>IFERROR(Tbl.Kosten[[#This Row],[Aantal]]*Tbl.Kosten[[#This Row],[Tarief]],0)</f>
        <v>0</v>
      </c>
      <c r="S172" s="8">
        <f>IFERROR(Tbl.Kosten[[#This Row],[Subtotaal overige kosten]]+Tbl.Kosten[[#This Row],[Subtotaal uren]]+Tbl.Kosten[[#This Row],[Subtotaal afschrijving]],0)</f>
        <v>0</v>
      </c>
      <c r="T172" s="8">
        <f>IFERROR(Tbl.Kosten[[#This Row],[Totaal kosten]]*Tbl.Kosten[[#This Row],[Subsidie%]],0)</f>
        <v>0</v>
      </c>
      <c r="U172" s="4" t="str" cm="1">
        <f t="array" ref="U172">IFERROR(_xlfn.IFS(Tbl.Kosten[[#This Row],[Subtotaal uren]]&lt;&gt;0,Tbl.Kosten[[#This Row],[Kostensoort arbeid]],Tbl.Kosten[[#This Row],[Subtotaal afschrijving]]&lt;&gt;0,Tbl.Kosten[[#This Row],[Kostensoort afschrijving]],Tbl.Kosten[[#This Row],[Subtotaal overige kosten]]&lt;&gt;0,Tbl.Kosten[[#This Row],[Kostensoort overig]]),"")</f>
        <v/>
      </c>
      <c r="V172" s="4" t="str">
        <f>IFERROR(_xlfn.XLOOKUP(Tbl.Kosten[[#This Row],[Activiteitencode]],Tbl.Activiteiten[Activiteitcode],Tbl.Activiteiten[Werkpakketcode],"",0,1),"")</f>
        <v/>
      </c>
      <c r="W172" s="4" t="str">
        <f>IFERROR(_xlfn.XLOOKUP(Tbl.Kosten[[#This Row],[Werkpakketcode]],Tbl.Werkpakketten[Werkpakketcode],Tbl.Werkpakketten[Subsidiabele activiteit],"",0,1),"")</f>
        <v/>
      </c>
      <c r="X172" s="12">
        <f>IFERROR(_xlfn.XLOOKUP(Tbl.Kosten[[#This Row],[Sanr.]],Tbl.Subsidiehoogte[SAnr.],Tbl.Subsidiehoogte[Sub. Percentage],0,0,1),0)</f>
        <v>0</v>
      </c>
      <c r="Y172" s="154" t="str">
        <f>IFERROR(_xlfn.XLOOKUP(Tbl.Kosten[[#This Row],[Partnercode]],Tbl.Projectpartners[Partnercode],Tbl.Projectpartners[PNr.],"",0,1),"")</f>
        <v>P1</v>
      </c>
      <c r="Z172" s="158">
        <f>IF(Tbl.Kosten[[#This Row],[Pnr.]]=Z$7,Tbl.Kosten[[#This Row],[Totaal kosten]],"")</f>
        <v>0</v>
      </c>
      <c r="AA172" s="158" t="str">
        <f>IF(Tbl.Kosten[[#This Row],[Pnr.]]=AA$7,Tbl.Kosten[[#This Row],[Totaal kosten]],"")</f>
        <v/>
      </c>
      <c r="AB172" s="158" t="str">
        <f>IF(Tbl.Kosten[[#This Row],[Pnr.]]=AB$7,Tbl.Kosten[[#This Row],[Totaal kosten]],"")</f>
        <v/>
      </c>
      <c r="AC172" s="158" t="str">
        <f>IF(Tbl.Kosten[[#This Row],[Pnr.]]=AC$7,Tbl.Kosten[[#This Row],[Totaal kosten]],"")</f>
        <v/>
      </c>
      <c r="AD172" s="158" t="str">
        <f>IF(Tbl.Kosten[[#This Row],[Pnr.]]=AD$7,Tbl.Kosten[[#This Row],[Totaal kosten]],"")</f>
        <v/>
      </c>
      <c r="AE172" s="158" t="str">
        <f>IF(Tbl.Kosten[[#This Row],[Pnr.]]=AE$7,Tbl.Kosten[[#This Row],[Totaal kosten]],"")</f>
        <v/>
      </c>
      <c r="AF172" s="158" t="str">
        <f>IF(Tbl.Kosten[[#This Row],[Pnr.]]=AF$7,Tbl.Kosten[[#This Row],[Totaal kosten]],"")</f>
        <v/>
      </c>
      <c r="AG172" s="158" t="str">
        <f>IF(Tbl.Kosten[[#This Row],[Pnr.]]=AG$7,Tbl.Kosten[[#This Row],[Totaal kosten]],"")</f>
        <v/>
      </c>
      <c r="AH172" s="158" t="str">
        <f>IF(Tbl.Kosten[[#This Row],[Pnr.]]=AH$7,Tbl.Kosten[[#This Row],[Totaal kosten]],"")</f>
        <v/>
      </c>
      <c r="AI172" s="158" t="str">
        <f>IF(Tbl.Kosten[[#This Row],[Pnr.]]=AI$7,Tbl.Kosten[[#This Row],[Totaal kosten]],"")</f>
        <v/>
      </c>
      <c r="AJ172" s="158" t="str">
        <f>IF(Tbl.Kosten[[#This Row],[Pnr.]]=AJ$7,Tbl.Kosten[[#This Row],[Totaal kosten]],"")</f>
        <v/>
      </c>
      <c r="AK172" s="158" t="str">
        <f>IF(Tbl.Kosten[[#This Row],[Pnr.]]=AK$7,Tbl.Kosten[[#This Row],[Totaal kosten]],"")</f>
        <v/>
      </c>
      <c r="AL172" s="158" t="str">
        <f>IF(Tbl.Kosten[[#This Row],[Pnr.]]=AL$7,Tbl.Kosten[[#This Row],[Totaal kosten]],"")</f>
        <v/>
      </c>
      <c r="AM172" s="158" t="str">
        <f>IF(Tbl.Kosten[[#This Row],[Pnr.]]=AM$7,Tbl.Kosten[[#This Row],[Totaal kosten]],"")</f>
        <v/>
      </c>
      <c r="AN172" s="158" t="str">
        <f>IF(Tbl.Kosten[[#This Row],[Pnr.]]=AN$7,Tbl.Kosten[[#This Row],[Totaal kosten]],"")</f>
        <v/>
      </c>
      <c r="AO172" s="158" t="str">
        <f>IF(Tbl.Kosten[[#This Row],[Pnr.]]=AO$7,Tbl.Kosten[[#This Row],[Totaal kosten]],"")</f>
        <v/>
      </c>
      <c r="AP172" s="158" t="str">
        <f>IF(Tbl.Kosten[[#This Row],[Pnr.]]=AP$7,Tbl.Kosten[[#This Row],[Totaal kosten]],"")</f>
        <v/>
      </c>
      <c r="AQ172" s="158" t="str">
        <f>IF(Tbl.Kosten[[#This Row],[Pnr.]]=AQ$7,Tbl.Kosten[[#This Row],[Totaal kosten]],"")</f>
        <v/>
      </c>
      <c r="AR172" s="158" t="str">
        <f>IF(Tbl.Kosten[[#This Row],[Pnr.]]=AR$7,Tbl.Kosten[[#This Row],[Totaal kosten]],"")</f>
        <v/>
      </c>
      <c r="AS172" s="158" t="str">
        <f>IF(Tbl.Kosten[[#This Row],[Pnr.]]=AS$7,Tbl.Kosten[[#This Row],[Totaal kosten]],"")</f>
        <v/>
      </c>
      <c r="AT172" s="158" t="str">
        <f>IF(Tbl.Kosten[[#This Row],[Pnr.]]=AT$7,Tbl.Kosten[[#This Row],[Totaal kosten]],"")</f>
        <v/>
      </c>
      <c r="AU172" s="158" t="str">
        <f>IF(Tbl.Kosten[[#This Row],[Pnr.]]=AU$7,Tbl.Kosten[[#This Row],[Totaal kosten]],"")</f>
        <v/>
      </c>
      <c r="AV172" s="158" t="str">
        <f>IF(Tbl.Kosten[[#This Row],[Pnr.]]=AV$7,Tbl.Kosten[[#This Row],[Totaal kosten]],"")</f>
        <v/>
      </c>
      <c r="AW172" s="158" t="str">
        <f>IF(Tbl.Kosten[[#This Row],[Pnr.]]=AW$7,Tbl.Kosten[[#This Row],[Totaal kosten]],"")</f>
        <v/>
      </c>
      <c r="AX172" s="158" t="str">
        <f>IF(Tbl.Kosten[[#This Row],[Pnr.]]=AX$7,Tbl.Kosten[[#This Row],[Totaal kosten]],"")</f>
        <v/>
      </c>
      <c r="AY172" s="158" t="str">
        <f>IF(Tbl.Kosten[[#This Row],[Pnr.]]=AY$7,Tbl.Kosten[[#This Row],[Totaal kosten]],"")</f>
        <v/>
      </c>
      <c r="AZ172" s="158" t="str">
        <f>IF(Tbl.Kosten[[#This Row],[Pnr.]]=AZ$7,Tbl.Kosten[[#This Row],[Totaal kosten]],"")</f>
        <v/>
      </c>
      <c r="BA172" s="158" t="str">
        <f>IF(Tbl.Kosten[[#This Row],[Pnr.]]=BA$7,Tbl.Kosten[[#This Row],[Totaal kosten]],"")</f>
        <v/>
      </c>
      <c r="BB172" s="158" t="str">
        <f>IF(Tbl.Kosten[[#This Row],[Pnr.]]=BB$7,Tbl.Kosten[[#This Row],[Totaal kosten]],"")</f>
        <v/>
      </c>
      <c r="BC172" s="158" t="str">
        <f>IF(Tbl.Kosten[[#This Row],[Pnr.]]=BC$7,Tbl.Kosten[[#This Row],[Totaal kosten]],"")</f>
        <v/>
      </c>
      <c r="BD172" s="158" t="str">
        <f>IF(Tbl.Kosten[[#This Row],[Pnr.]]=BD$7,Tbl.Kosten[[#This Row],[Totaal kosten]],"")</f>
        <v/>
      </c>
      <c r="BE172" s="158" t="str">
        <f>IF(Tbl.Kosten[[#This Row],[Pnr.]]=BE$7,Tbl.Kosten[[#This Row],[Totaal kosten]],"")</f>
        <v/>
      </c>
      <c r="BF172" s="158" t="str">
        <f>IF(Tbl.Kosten[[#This Row],[Pnr.]]=BF$7,Tbl.Kosten[[#This Row],[Totaal kosten]],"")</f>
        <v/>
      </c>
      <c r="BG172" s="158" t="str">
        <f>IF(Tbl.Kosten[[#This Row],[Pnr.]]=BG$7,Tbl.Kosten[[#This Row],[Totaal kosten]],"")</f>
        <v/>
      </c>
      <c r="BH172" s="158" t="str">
        <f>IF(Tbl.Kosten[[#This Row],[Pnr.]]=BH$7,Tbl.Kosten[[#This Row],[Totaal kosten]],"")</f>
        <v/>
      </c>
      <c r="BI172" s="158" t="str">
        <f>IF(Tbl.Kosten[[#This Row],[Pnr.]]=BI$7,Tbl.Kosten[[#This Row],[Totaal kosten]],"")</f>
        <v/>
      </c>
      <c r="BJ172" s="158" t="str">
        <f>IF(Tbl.Kosten[[#This Row],[Pnr.]]=BJ$7,Tbl.Kosten[[#This Row],[Totaal kosten]],"")</f>
        <v/>
      </c>
      <c r="BK172" s="158" t="str">
        <f>IF(Tbl.Kosten[[#This Row],[Pnr.]]=BK$7,Tbl.Kosten[[#This Row],[Totaal kosten]],"")</f>
        <v/>
      </c>
      <c r="BL172" s="158" t="str">
        <f>IF(Tbl.Kosten[[#This Row],[Pnr.]]=BL$7,Tbl.Kosten[[#This Row],[Totaal kosten]],"")</f>
        <v/>
      </c>
      <c r="BM172" s="158" t="str">
        <f>IF(Tbl.Kosten[[#This Row],[Pnr.]]=BM$7,Tbl.Kosten[[#This Row],[Totaal kosten]],"")</f>
        <v/>
      </c>
      <c r="BN172" s="158" t="str">
        <f>IF(Tbl.Kosten[[#This Row],[Pnr.]]=BN$7,Tbl.Kosten[[#This Row],[Totaal kosten]],"")</f>
        <v/>
      </c>
      <c r="BO172" s="158" t="str">
        <f>IF(Tbl.Kosten[[#This Row],[Pnr.]]=BO$7,Tbl.Kosten[[#This Row],[Totaal kosten]],"")</f>
        <v/>
      </c>
      <c r="BP172" s="158" t="str">
        <f>IF(Tbl.Kosten[[#This Row],[Pnr.]]=BP$7,Tbl.Kosten[[#This Row],[Totaal kosten]],"")</f>
        <v/>
      </c>
      <c r="BQ172" s="158" t="str">
        <f>IF(Tbl.Kosten[[#This Row],[Pnr.]]=BQ$7,Tbl.Kosten[[#This Row],[Totaal kosten]],"")</f>
        <v/>
      </c>
      <c r="BR172" s="158" t="str">
        <f>IF(Tbl.Kosten[[#This Row],[Pnr.]]=BR$7,Tbl.Kosten[[#This Row],[Totaal kosten]],"")</f>
        <v/>
      </c>
      <c r="BS172" s="158" t="str">
        <f>IF(Tbl.Kosten[[#This Row],[Pnr.]]=BS$7,Tbl.Kosten[[#This Row],[Totaal kosten]],"")</f>
        <v/>
      </c>
      <c r="BT172" s="158" t="str">
        <f>IF(Tbl.Kosten[[#This Row],[Pnr.]]=BT$7,Tbl.Kosten[[#This Row],[Totaal kosten]],"")</f>
        <v/>
      </c>
      <c r="BU172" s="158" t="str">
        <f>IF(Tbl.Kosten[[#This Row],[Pnr.]]=BU$7,Tbl.Kosten[[#This Row],[Totaal kosten]],"")</f>
        <v/>
      </c>
      <c r="BV172" s="158" t="str">
        <f>IF(Tbl.Kosten[[#This Row],[Pnr.]]=BV$7,Tbl.Kosten[[#This Row],[Totaal kosten]],"")</f>
        <v/>
      </c>
      <c r="BW172" s="158" t="str">
        <f>IF(Tbl.Kosten[[#This Row],[Pnr.]]=BW$7,Tbl.Kosten[[#This Row],[Totaal kosten]],"")</f>
        <v/>
      </c>
      <c r="BX172" s="158" t="str">
        <f>IFERROR(_xlfn.XLOOKUP(Tbl.Kosten[[#This Row],[Werkpakketcode]],Tbl.Werkpakketten[Werkpakketcode],Tbl.Werkpakketten[WPnr.],"",0,1),"")</f>
        <v/>
      </c>
      <c r="BY172" s="158" t="str">
        <f>IF(Tbl.Kosten[[#This Row],[WPnr.]]=BY$7,Tbl.Kosten[[#This Row],[Totaal kosten]],"")</f>
        <v/>
      </c>
      <c r="BZ172" s="158" t="str">
        <f>IF(Tbl.Kosten[[#This Row],[WPnr.]]=BZ$7,Tbl.Kosten[[#This Row],[Totaal kosten]],"")</f>
        <v/>
      </c>
      <c r="CA172" s="158" t="str">
        <f>IF(Tbl.Kosten[[#This Row],[WPnr.]]=CA$7,Tbl.Kosten[[#This Row],[Totaal kosten]],"")</f>
        <v/>
      </c>
      <c r="CB172" s="158" t="str">
        <f>IF(Tbl.Kosten[[#This Row],[WPnr.]]=CB$7,Tbl.Kosten[[#This Row],[Totaal kosten]],"")</f>
        <v/>
      </c>
      <c r="CC172" s="158" t="str">
        <f>IF(Tbl.Kosten[[#This Row],[WPnr.]]=CC$7,Tbl.Kosten[[#This Row],[Totaal kosten]],"")</f>
        <v/>
      </c>
      <c r="CD172" s="158" t="str">
        <f>IF(Tbl.Kosten[[#This Row],[WPnr.]]=CD$7,Tbl.Kosten[[#This Row],[Totaal kosten]],"")</f>
        <v/>
      </c>
      <c r="CE172" s="158" t="str">
        <f>IF(Tbl.Kosten[[#This Row],[WPnr.]]=CE$7,Tbl.Kosten[[#This Row],[Totaal kosten]],"")</f>
        <v/>
      </c>
      <c r="CF172" s="158" t="str">
        <f>IF(Tbl.Kosten[[#This Row],[WPnr.]]=CF$7,Tbl.Kosten[[#This Row],[Totaal kosten]],"")</f>
        <v/>
      </c>
      <c r="CG172" s="158" t="str">
        <f>IF(Tbl.Kosten[[#This Row],[WPnr.]]=CG$7,Tbl.Kosten[[#This Row],[Totaal kosten]],"")</f>
        <v/>
      </c>
      <c r="CH172" s="158" t="str">
        <f>IF(Tbl.Kosten[[#This Row],[WPnr.]]=CH$7,Tbl.Kosten[[#This Row],[Totaal kosten]],"")</f>
        <v/>
      </c>
      <c r="CI172" s="158" t="str">
        <f>IF(Tbl.Kosten[[#This Row],[WPnr.]]=CI$7,Tbl.Kosten[[#This Row],[Totaal kosten]],"")</f>
        <v/>
      </c>
      <c r="CJ172" s="158" t="str">
        <f>IF(Tbl.Kosten[[#This Row],[WPnr.]]=CJ$7,Tbl.Kosten[[#This Row],[Totaal kosten]],"")</f>
        <v/>
      </c>
      <c r="CK172" s="158" t="str">
        <f>IF(Tbl.Kosten[[#This Row],[WPnr.]]=CK$7,Tbl.Kosten[[#This Row],[Totaal kosten]],"")</f>
        <v/>
      </c>
      <c r="CL172" s="158" t="str">
        <f>IF(Tbl.Kosten[[#This Row],[WPnr.]]=CL$7,Tbl.Kosten[[#This Row],[Totaal kosten]],"")</f>
        <v/>
      </c>
      <c r="CM172" s="158" t="str">
        <f>IF(Tbl.Kosten[[#This Row],[WPnr.]]=CM$7,Tbl.Kosten[[#This Row],[Totaal kosten]],"")</f>
        <v/>
      </c>
      <c r="CN172" s="158" t="str">
        <f>IF(Tbl.Kosten[[#This Row],[WPnr.]]=CN$7,Tbl.Kosten[[#This Row],[Totaal kosten]],"")</f>
        <v/>
      </c>
      <c r="CO172" s="158" t="str">
        <f>IF(Tbl.Kosten[[#This Row],[WPnr.]]=CO$7,Tbl.Kosten[[#This Row],[Totaal kosten]],"")</f>
        <v/>
      </c>
      <c r="CP172" s="158" t="str">
        <f>IF(Tbl.Kosten[[#This Row],[WPnr.]]=CP$7,Tbl.Kosten[[#This Row],[Totaal kosten]],"")</f>
        <v/>
      </c>
      <c r="CQ172" s="158" t="str">
        <f>IF(Tbl.Kosten[[#This Row],[WPnr.]]=CQ$7,Tbl.Kosten[[#This Row],[Totaal kosten]],"")</f>
        <v/>
      </c>
      <c r="CR172" s="158" t="str">
        <f>IF(Tbl.Kosten[[#This Row],[WPnr.]]=CR$7,Tbl.Kosten[[#This Row],[Totaal kosten]],"")</f>
        <v/>
      </c>
      <c r="CS172" s="158" t="str">
        <f>IF(Tbl.Kosten[[#This Row],[WPnr.]]=CS$7,Tbl.Kosten[[#This Row],[Totaal kosten]],"")</f>
        <v/>
      </c>
      <c r="CT172" s="158" t="str">
        <f>IF(Tbl.Kosten[[#This Row],[WPnr.]]=CT$7,Tbl.Kosten[[#This Row],[Totaal kosten]],"")</f>
        <v/>
      </c>
      <c r="CU172" s="158" t="str">
        <f>IF(Tbl.Kosten[[#This Row],[WPnr.]]=CU$7,Tbl.Kosten[[#This Row],[Totaal kosten]],"")</f>
        <v/>
      </c>
      <c r="CV172" s="158" t="str">
        <f>IF(Tbl.Kosten[[#This Row],[WPnr.]]=CV$7,Tbl.Kosten[[#This Row],[Totaal kosten]],"")</f>
        <v/>
      </c>
      <c r="CW172" s="158" t="str">
        <f>IF(Tbl.Kosten[[#This Row],[WPnr.]]=CW$7,Tbl.Kosten[[#This Row],[Totaal kosten]],"")</f>
        <v/>
      </c>
      <c r="CX172" s="158" t="str">
        <f>IF(Tbl.Kosten[[#This Row],[WPnr.]]=CX$7,Tbl.Kosten[[#This Row],[Totaal kosten]],"")</f>
        <v/>
      </c>
      <c r="CY172" s="158" t="str">
        <f>IF(Tbl.Kosten[[#This Row],[WPnr.]]=CY$7,Tbl.Kosten[[#This Row],[Totaal kosten]],"")</f>
        <v/>
      </c>
      <c r="CZ172" s="158" t="str">
        <f>IF(Tbl.Kosten[[#This Row],[WPnr.]]=CZ$7,Tbl.Kosten[[#This Row],[Totaal kosten]],"")</f>
        <v/>
      </c>
      <c r="DA172" s="158" t="str">
        <f>IF(Tbl.Kosten[[#This Row],[WPnr.]]=DA$7,Tbl.Kosten[[#This Row],[Totaal kosten]],"")</f>
        <v/>
      </c>
      <c r="DB172" s="158" t="str">
        <f>IF(Tbl.Kosten[[#This Row],[WPnr.]]=DB$7,Tbl.Kosten[[#This Row],[Totaal kosten]],"")</f>
        <v/>
      </c>
      <c r="DC172" s="158" t="str">
        <f>IF(Tbl.Kosten[[#This Row],[WPnr.]]=DC$7,Tbl.Kosten[[#This Row],[Totaal kosten]],"")</f>
        <v/>
      </c>
      <c r="DD172" s="158" t="str">
        <f>IF(Tbl.Kosten[[#This Row],[WPnr.]]=DD$7,Tbl.Kosten[[#This Row],[Totaal kosten]],"")</f>
        <v/>
      </c>
      <c r="DE172" s="158" t="str">
        <f>IF(Tbl.Kosten[[#This Row],[WPnr.]]=DE$7,Tbl.Kosten[[#This Row],[Totaal kosten]],"")</f>
        <v/>
      </c>
      <c r="DF172" s="158" t="str">
        <f>IF(Tbl.Kosten[[#This Row],[WPnr.]]=DF$7,Tbl.Kosten[[#This Row],[Totaal kosten]],"")</f>
        <v/>
      </c>
      <c r="DG172" s="158" t="str">
        <f>IF(Tbl.Kosten[[#This Row],[WPnr.]]=DG$7,Tbl.Kosten[[#This Row],[Totaal kosten]],"")</f>
        <v/>
      </c>
      <c r="DH172" s="158" t="str">
        <f>IF(Tbl.Kosten[[#This Row],[WPnr.]]=DH$7,Tbl.Kosten[[#This Row],[Totaal kosten]],"")</f>
        <v/>
      </c>
      <c r="DI172" s="158" t="str">
        <f>IF(Tbl.Kosten[[#This Row],[WPnr.]]=DI$7,Tbl.Kosten[[#This Row],[Totaal kosten]],"")</f>
        <v/>
      </c>
      <c r="DJ172" s="158" t="str">
        <f>IF(Tbl.Kosten[[#This Row],[WPnr.]]=DJ$7,Tbl.Kosten[[#This Row],[Totaal kosten]],"")</f>
        <v/>
      </c>
      <c r="DK172" s="158" t="str">
        <f>IF(Tbl.Kosten[[#This Row],[WPnr.]]=DK$7,Tbl.Kosten[[#This Row],[Totaal kosten]],"")</f>
        <v/>
      </c>
      <c r="DL172" s="158" t="str">
        <f>IF(Tbl.Kosten[[#This Row],[WPnr.]]=DL$7,Tbl.Kosten[[#This Row],[Totaal kosten]],"")</f>
        <v/>
      </c>
      <c r="DM172" s="158" t="str">
        <f>IF(Tbl.Kosten[[#This Row],[WPnr.]]=DM$7,Tbl.Kosten[[#This Row],[Totaal kosten]],"")</f>
        <v/>
      </c>
      <c r="DN172" s="158" t="str">
        <f>IF(Tbl.Kosten[[#This Row],[WPnr.]]=DN$7,Tbl.Kosten[[#This Row],[Totaal kosten]],"")</f>
        <v/>
      </c>
      <c r="DO172" s="158" t="str">
        <f>IF(Tbl.Kosten[[#This Row],[WPnr.]]=DO$7,Tbl.Kosten[[#This Row],[Totaal kosten]],"")</f>
        <v/>
      </c>
      <c r="DP172" s="158" t="str">
        <f>IF(Tbl.Kosten[[#This Row],[WPnr.]]=DP$7,Tbl.Kosten[[#This Row],[Totaal kosten]],"")</f>
        <v/>
      </c>
      <c r="DQ172" s="158" t="str">
        <f>IF(Tbl.Kosten[[#This Row],[WPnr.]]=DQ$7,Tbl.Kosten[[#This Row],[Totaal kosten]],"")</f>
        <v/>
      </c>
      <c r="DR172" s="158" t="str">
        <f>IF(Tbl.Kosten[[#This Row],[WPnr.]]=DR$7,Tbl.Kosten[[#This Row],[Totaal kosten]],"")</f>
        <v/>
      </c>
      <c r="DS172" s="158" t="str">
        <f>IF(Tbl.Kosten[[#This Row],[WPnr.]]=DS$7,Tbl.Kosten[[#This Row],[Totaal kosten]],"")</f>
        <v/>
      </c>
      <c r="DT172" s="158" t="str">
        <f>IF(Tbl.Kosten[[#This Row],[WPnr.]]=DT$7,Tbl.Kosten[[#This Row],[Totaal kosten]],"")</f>
        <v/>
      </c>
      <c r="DU172" s="158" t="str">
        <f>IF(Tbl.Kosten[[#This Row],[WPnr.]]=DU$7,Tbl.Kosten[[#This Row],[Totaal kosten]],"")</f>
        <v/>
      </c>
      <c r="DV172" s="158" t="str">
        <f>IF(Tbl.Kosten[[#This Row],[WPnr.]]=DV$7,Tbl.Kosten[[#This Row],[Totaal kosten]],"")</f>
        <v/>
      </c>
      <c r="DW172" s="160" t="str">
        <f>IFERROR(_xlfn.XLOOKUP(Tbl.Kosten[[#This Row],[Kostensoort]],Tbl.Kostensoorten[Kostensoorten],Tbl.Kostensoorten[KSnr.],"",0,1),"")</f>
        <v/>
      </c>
      <c r="DX172" s="160" t="str">
        <f>IF(Tbl.Kosten[[#This Row],[KSnr.]]=DX$7,Tbl.Kosten[[#This Row],[Totaal kosten]],"")</f>
        <v/>
      </c>
      <c r="DY172" s="160" t="str">
        <f>IF(Tbl.Kosten[[#This Row],[KSnr.]]=DY$7,Tbl.Kosten[[#This Row],[Totaal kosten]],"")</f>
        <v/>
      </c>
      <c r="DZ172" s="160" t="str">
        <f>IF(Tbl.Kosten[[#This Row],[KSnr.]]=DZ$7,Tbl.Kosten[[#This Row],[Totaal kosten]],"")</f>
        <v/>
      </c>
      <c r="EA172" s="160" t="str">
        <f>IF(Tbl.Kosten[[#This Row],[KSnr.]]=EA$7,Tbl.Kosten[[#This Row],[Totaal kosten]],"")</f>
        <v/>
      </c>
      <c r="EB172" s="160" t="str">
        <f>IF(Tbl.Kosten[[#This Row],[KSnr.]]=EB$7,Tbl.Kosten[[#This Row],[Totaal kosten]],"")</f>
        <v/>
      </c>
      <c r="EC172" s="160" t="str">
        <f>IF(Tbl.Kosten[[#This Row],[KSnr.]]=EC$7,Tbl.Kosten[[#This Row],[Totaal kosten]],"")</f>
        <v/>
      </c>
      <c r="ED172" s="160" t="str">
        <f>IF(Tbl.Kosten[[#This Row],[KSnr.]]=ED$7,Tbl.Kosten[[#This Row],[Totaal kosten]],"")</f>
        <v/>
      </c>
      <c r="EE172" s="160" t="str">
        <f>IF(Tbl.Kosten[[#This Row],[KSnr.]]=EE$7,Tbl.Kosten[[#This Row],[Totaal kosten]],"")</f>
        <v/>
      </c>
      <c r="EF172" s="160" t="str">
        <f>IF(Tbl.Kosten[[#This Row],[KSnr.]]=EF$7,Tbl.Kosten[[#This Row],[Totaal kosten]],"")</f>
        <v/>
      </c>
      <c r="EG172" s="160" t="str">
        <f>IF(Tbl.Kosten[[#This Row],[KSnr.]]=EG$7,Tbl.Kosten[[#This Row],[Totaal kosten]],"")</f>
        <v/>
      </c>
      <c r="EH172" s="160" t="str">
        <f>IF(Tbl.Kosten[[#This Row],[KSnr.]]=EH$7,Tbl.Kosten[[#This Row],[Totaal kosten]],"")</f>
        <v/>
      </c>
      <c r="EI172" s="160" t="str">
        <f>IF(Tbl.Kosten[[#This Row],[KSnr.]]=EI$7,Tbl.Kosten[[#This Row],[Totaal kosten]],"")</f>
        <v/>
      </c>
      <c r="EJ172" s="160" t="str">
        <f>IF(Tbl.Kosten[[#This Row],[KSnr.]]=EJ$7,Tbl.Kosten[[#This Row],[Totaal kosten]],"")</f>
        <v/>
      </c>
      <c r="EK172" s="160" t="str">
        <f>IF(Tbl.Kosten[[#This Row],[KSnr.]]=EK$7,Tbl.Kosten[[#This Row],[Totaal kosten]],"")</f>
        <v/>
      </c>
      <c r="EL172" s="160" t="str">
        <f>IF(Tbl.Kosten[[#This Row],[KSnr.]]=EL$7,Tbl.Kosten[[#This Row],[Totaal kosten]],"")</f>
        <v/>
      </c>
      <c r="EM172" s="160" t="str">
        <f>IF(Tbl.Kosten[[#This Row],[KSnr.]]=EM$7,Tbl.Kosten[[#This Row],[Totaal kosten]],"")</f>
        <v/>
      </c>
      <c r="EN172" s="160" t="str">
        <f>IF(Tbl.Kosten[[#This Row],[KSnr.]]=EN$7,Tbl.Kosten[[#This Row],[Totaal kosten]],"")</f>
        <v/>
      </c>
      <c r="EO172" s="160" t="str">
        <f>IF(Tbl.Kosten[[#This Row],[KSnr.]]=EO$7,Tbl.Kosten[[#This Row],[Totaal kosten]],"")</f>
        <v/>
      </c>
      <c r="EP172" s="160" t="str">
        <f>IF(Tbl.Kosten[[#This Row],[KSnr.]]=EP$7,Tbl.Kosten[[#This Row],[Totaal kosten]],"")</f>
        <v/>
      </c>
      <c r="EQ172" s="160" t="str">
        <f>IF(Tbl.Kosten[[#This Row],[KSnr.]]=EQ$7,Tbl.Kosten[[#This Row],[Totaal kosten]],"")</f>
        <v/>
      </c>
      <c r="ER172" s="154" t="str">
        <f>IFERROR(_xlfn.XLOOKUP(Tbl.Kosten[[#This Row],[Subsidieactiviteit]],Tbl.Subsidiehoogte[Subsidieactiviteit],Tbl.Subsidiehoogte[SAnr.],"",0,1),"")</f>
        <v/>
      </c>
      <c r="ES172" s="160" t="str">
        <f>IF(Tbl.Kosten[[#This Row],[Sanr.]]=ES$7,Tbl.Kosten[[#This Row],[Totaal kosten]],"")</f>
        <v/>
      </c>
      <c r="ET172" s="160" t="str">
        <f>IF(Tbl.Kosten[[#This Row],[Sanr.]]=ET$7,Tbl.Kosten[[#This Row],[Totaal kosten]],"")</f>
        <v/>
      </c>
      <c r="EU172" s="160" t="str">
        <f>IF(Tbl.Kosten[[#This Row],[Sanr.]]=EU$7,Tbl.Kosten[[#This Row],[Totaal kosten]],"")</f>
        <v/>
      </c>
      <c r="EV172" s="160" t="str">
        <f>IF(Tbl.Kosten[[#This Row],[Sanr.]]=EV$7,Tbl.Kosten[[#This Row],[Totaal kosten]],"")</f>
        <v/>
      </c>
      <c r="EW172" s="160" t="str">
        <f>IF(Tbl.Kosten[[#This Row],[Sanr.]]=EW$7,Tbl.Kosten[[#This Row],[Totaal kosten]],"")</f>
        <v/>
      </c>
      <c r="EX172" s="160" t="str">
        <f>IF(Tbl.Kosten[[#This Row],[Sanr.]]=EX$7,Tbl.Kosten[[#This Row],[Totaal kosten]],"")</f>
        <v/>
      </c>
      <c r="EY172" s="160" t="str">
        <f>IF(Tbl.Kosten[[#This Row],[Sanr.]]=EY$7,Tbl.Kosten[[#This Row],[Totaal kosten]],"")</f>
        <v/>
      </c>
      <c r="EZ172" s="160" t="str">
        <f>IF(Tbl.Kosten[[#This Row],[Sanr.]]=EZ$7,Tbl.Kosten[[#This Row],[Totaal kosten]],"")</f>
        <v/>
      </c>
      <c r="FA172" s="160" t="str">
        <f>IF(Tbl.Kosten[[#This Row],[Sanr.]]=FA$7,Tbl.Kosten[[#This Row],[Totaal kosten]],"")</f>
        <v/>
      </c>
      <c r="FB172" s="160" t="str">
        <f>IF(Tbl.Kosten[[#This Row],[Sanr.]]=FB$7,Tbl.Kosten[[#This Row],[Totaal kosten]],"")</f>
        <v/>
      </c>
      <c r="FC172" s="160" t="str">
        <f>IF(Tbl.Kosten[[#This Row],[Sanr.]]=FC$7,Tbl.Kosten[[#This Row],[Totaal kosten]],"")</f>
        <v/>
      </c>
      <c r="FD172" s="160" t="str">
        <f>IF(Tbl.Kosten[[#This Row],[Sanr.]]=FD$7,Tbl.Kosten[[#This Row],[Totaal kosten]],"")</f>
        <v/>
      </c>
      <c r="FE172" s="160" t="str">
        <f>IF(Tbl.Kosten[[#This Row],[Sanr.]]=FE$7,Tbl.Kosten[[#This Row],[Totaal kosten]],"")</f>
        <v/>
      </c>
      <c r="FF172" s="160" t="str">
        <f>IF(Tbl.Kosten[[#This Row],[Sanr.]]=FF$7,Tbl.Kosten[[#This Row],[Totaal kosten]],"")</f>
        <v/>
      </c>
      <c r="FG172" s="160" t="str">
        <f>IF(Tbl.Kosten[[#This Row],[Sanr.]]=FG$7,Tbl.Kosten[[#This Row],[Totaal kosten]],"")</f>
        <v/>
      </c>
      <c r="FH172" s="160" t="str">
        <f>IF(Tbl.Kosten[[#This Row],[Sanr.]]=FH$7,Tbl.Kosten[[#This Row],[Totaal kosten]],"")</f>
        <v/>
      </c>
      <c r="FI172" s="160" t="str">
        <f>IF(Tbl.Kosten[[#This Row],[Sanr.]]=FI$7,Tbl.Kosten[[#This Row],[Totaal kosten]],"")</f>
        <v/>
      </c>
      <c r="FJ172" s="160" t="str">
        <f>IF(Tbl.Kosten[[#This Row],[Sanr.]]=FJ$7,Tbl.Kosten[[#This Row],[Totaal kosten]],"")</f>
        <v/>
      </c>
      <c r="FK172" s="160" t="str">
        <f>IF(Tbl.Kosten[[#This Row],[Sanr.]]=FK$7,Tbl.Kosten[[#This Row],[Totaal kosten]],"")</f>
        <v/>
      </c>
      <c r="FL172" s="160" t="str">
        <f>IF(Tbl.Kosten[[#This Row],[Sanr.]]=FL$7,Tbl.Kosten[[#This Row],[Totaal kosten]],"")</f>
        <v/>
      </c>
      <c r="FM172" s="160" t="str">
        <f>IF(Tbl.Kosten[[#This Row],[Sanr.]]=FM$7,Tbl.Kosten[[#This Row],[Totaal kosten]],"")</f>
        <v/>
      </c>
      <c r="FN172" s="160" t="str">
        <f>IF(Tbl.Kosten[[#This Row],[Sanr.]]=FN$7,Tbl.Kosten[[#This Row],[Totaal kosten]],"")</f>
        <v/>
      </c>
      <c r="FO172" s="160" t="str">
        <f>IF(Tbl.Kosten[[#This Row],[Sanr.]]=FO$7,Tbl.Kosten[[#This Row],[Totaal kosten]],"")</f>
        <v/>
      </c>
      <c r="FP172" s="160" t="str">
        <f>IF(Tbl.Kosten[[#This Row],[Sanr.]]=FP$7,Tbl.Kosten[[#This Row],[Totaal kosten]],"")</f>
        <v/>
      </c>
      <c r="FQ172" s="160" t="str">
        <f>IF(Tbl.Kosten[[#This Row],[Sanr.]]=FQ$7,Tbl.Kosten[[#This Row],[Totaal kosten]],"")</f>
        <v/>
      </c>
      <c r="FR172" s="160" t="str">
        <f>IF(Tbl.Kosten[[#This Row],[Sanr.]]=FR$7,Tbl.Kosten[[#This Row],[Totaal kosten]],"")</f>
        <v/>
      </c>
      <c r="FS172" s="160" t="str">
        <f>IF(Tbl.Kosten[[#This Row],[Sanr.]]=FS$7,Tbl.Kosten[[#This Row],[Totaal kosten]],"")</f>
        <v/>
      </c>
      <c r="FT172" s="160" t="str">
        <f>IF(Tbl.Kosten[[#This Row],[Sanr.]]=FT$7,Tbl.Kosten[[#This Row],[Totaal kosten]],"")</f>
        <v/>
      </c>
      <c r="FU172" s="160" t="str">
        <f>IF(Tbl.Kosten[[#This Row],[Sanr.]]=FU$7,Tbl.Kosten[[#This Row],[Totaal kosten]],"")</f>
        <v/>
      </c>
      <c r="FV172" s="160" t="str">
        <f>IF(Tbl.Kosten[[#This Row],[Sanr.]]=FV$7,Tbl.Kosten[[#This Row],[Totaal kosten]],"")</f>
        <v/>
      </c>
      <c r="FW172" s="160" t="str">
        <f>IFERROR(_xlfn.XLOOKUP(Tbl.Kosten[[#This Row],[Activiteitencode]],Tbl.Activiteiten[Activiteitcode],Tbl.Activiteiten[Anr.],"",0,1),"")</f>
        <v/>
      </c>
      <c r="FX172" s="181" t="str">
        <f>_xlfn.CONCAT(Tbl.Kosten[[#This Row],[Pnr.]],Tbl.Kosten[[#This Row],[Sanr.]])</f>
        <v>P1</v>
      </c>
      <c r="FY172" s="160">
        <f>Tbl.Kosten[[#This Row],[Totaal kosten]]-Tbl.Kosten[[#This Row],[Subsidie]]</f>
        <v>0</v>
      </c>
      <c r="FZ172" s="160">
        <f>IF(Tbl.Kosten[[#This Row],[Pnr.]]=FZ$7,Tbl.Kosten[[#This Row],[Te financieren]],"")</f>
        <v>0</v>
      </c>
      <c r="GA172" s="160" t="str">
        <f>IF(Tbl.Kosten[[#This Row],[Pnr.]]=GA$7,Tbl.Kosten[[#This Row],[Te financieren]],"")</f>
        <v/>
      </c>
      <c r="GB172" s="160" t="str">
        <f>IF(Tbl.Kosten[[#This Row],[Pnr.]]=GB$7,Tbl.Kosten[[#This Row],[Te financieren]],"")</f>
        <v/>
      </c>
      <c r="GC172" s="160" t="str">
        <f>IF(Tbl.Kosten[[#This Row],[Pnr.]]=GC$7,Tbl.Kosten[[#This Row],[Te financieren]],"")</f>
        <v/>
      </c>
      <c r="GD172" s="160" t="str">
        <f>IF(Tbl.Kosten[[#This Row],[Pnr.]]=GD$7,Tbl.Kosten[[#This Row],[Te financieren]],"")</f>
        <v/>
      </c>
      <c r="GE172" s="160" t="str">
        <f>IF(Tbl.Kosten[[#This Row],[Pnr.]]=GE$7,Tbl.Kosten[[#This Row],[Te financieren]],"")</f>
        <v/>
      </c>
      <c r="GF172" s="160" t="str">
        <f>IF(Tbl.Kosten[[#This Row],[Pnr.]]=GF$7,Tbl.Kosten[[#This Row],[Te financieren]],"")</f>
        <v/>
      </c>
      <c r="GG172" s="160" t="str">
        <f>IF(Tbl.Kosten[[#This Row],[Pnr.]]=GG$7,Tbl.Kosten[[#This Row],[Te financieren]],"")</f>
        <v/>
      </c>
      <c r="GH172" s="160" t="str">
        <f>IF(Tbl.Kosten[[#This Row],[Pnr.]]=GH$7,Tbl.Kosten[[#This Row],[Te financieren]],"")</f>
        <v/>
      </c>
      <c r="GI172" s="160" t="str">
        <f>IF(Tbl.Kosten[[#This Row],[Pnr.]]=GI$7,Tbl.Kosten[[#This Row],[Te financieren]],"")</f>
        <v/>
      </c>
      <c r="GJ172" s="160" t="str">
        <f>IF(Tbl.Kosten[[#This Row],[Pnr.]]=GJ$7,Tbl.Kosten[[#This Row],[Te financieren]],"")</f>
        <v/>
      </c>
      <c r="GK172" s="160" t="str">
        <f>IF(Tbl.Kosten[[#This Row],[Pnr.]]=GK$7,Tbl.Kosten[[#This Row],[Te financieren]],"")</f>
        <v/>
      </c>
      <c r="GL172" s="160" t="str">
        <f>IF(Tbl.Kosten[[#This Row],[Pnr.]]=GL$7,Tbl.Kosten[[#This Row],[Te financieren]],"")</f>
        <v/>
      </c>
      <c r="GM172" s="160" t="str">
        <f>IF(Tbl.Kosten[[#This Row],[Pnr.]]=GM$7,Tbl.Kosten[[#This Row],[Te financieren]],"")</f>
        <v/>
      </c>
      <c r="GN172" s="160" t="str">
        <f>IF(Tbl.Kosten[[#This Row],[Pnr.]]=GN$7,Tbl.Kosten[[#This Row],[Te financieren]],"")</f>
        <v/>
      </c>
      <c r="GO172" s="160" t="str">
        <f>IF(Tbl.Kosten[[#This Row],[Pnr.]]=GO$7,Tbl.Kosten[[#This Row],[Te financieren]],"")</f>
        <v/>
      </c>
      <c r="GP172" s="160" t="str">
        <f>IF(Tbl.Kosten[[#This Row],[Pnr.]]=GP$7,Tbl.Kosten[[#This Row],[Te financieren]],"")</f>
        <v/>
      </c>
      <c r="GQ172" s="160" t="str">
        <f>IF(Tbl.Kosten[[#This Row],[Pnr.]]=GQ$7,Tbl.Kosten[[#This Row],[Te financieren]],"")</f>
        <v/>
      </c>
      <c r="GR172" s="160" t="str">
        <f>IF(Tbl.Kosten[[#This Row],[Pnr.]]=GR$7,Tbl.Kosten[[#This Row],[Te financieren]],"")</f>
        <v/>
      </c>
      <c r="GS172" s="160" t="str">
        <f>IF(Tbl.Kosten[[#This Row],[Pnr.]]=GS$7,Tbl.Kosten[[#This Row],[Te financieren]],"")</f>
        <v/>
      </c>
      <c r="GT172" s="160" t="str">
        <f>IF(Tbl.Kosten[[#This Row],[Pnr.]]=GT$7,Tbl.Kosten[[#This Row],[Te financieren]],"")</f>
        <v/>
      </c>
      <c r="GU172" s="160" t="str">
        <f>IF(Tbl.Kosten[[#This Row],[Pnr.]]=GU$7,Tbl.Kosten[[#This Row],[Te financieren]],"")</f>
        <v/>
      </c>
      <c r="GV172" s="160" t="str">
        <f>IF(Tbl.Kosten[[#This Row],[Pnr.]]=GV$7,Tbl.Kosten[[#This Row],[Te financieren]],"")</f>
        <v/>
      </c>
      <c r="GW172" s="160" t="str">
        <f>IF(Tbl.Kosten[[#This Row],[Pnr.]]=GW$7,Tbl.Kosten[[#This Row],[Te financieren]],"")</f>
        <v/>
      </c>
      <c r="GX172" s="160" t="str">
        <f>IF(Tbl.Kosten[[#This Row],[Pnr.]]=GX$7,Tbl.Kosten[[#This Row],[Te financieren]],"")</f>
        <v/>
      </c>
      <c r="GY172" s="160" t="str">
        <f>IF(Tbl.Kosten[[#This Row],[Pnr.]]=GY$7,Tbl.Kosten[[#This Row],[Te financieren]],"")</f>
        <v/>
      </c>
      <c r="GZ172" s="160" t="str">
        <f>IF(Tbl.Kosten[[#This Row],[Pnr.]]=GZ$7,Tbl.Kosten[[#This Row],[Te financieren]],"")</f>
        <v/>
      </c>
      <c r="HA172" s="160" t="str">
        <f>IF(Tbl.Kosten[[#This Row],[Pnr.]]=HA$7,Tbl.Kosten[[#This Row],[Te financieren]],"")</f>
        <v/>
      </c>
      <c r="HB172" s="160" t="str">
        <f>IF(Tbl.Kosten[[#This Row],[Pnr.]]=HB$7,Tbl.Kosten[[#This Row],[Te financieren]],"")</f>
        <v/>
      </c>
      <c r="HC172" s="160" t="str">
        <f>IF(Tbl.Kosten[[#This Row],[Pnr.]]=HC$7,Tbl.Kosten[[#This Row],[Te financieren]],"")</f>
        <v/>
      </c>
      <c r="HD172" s="160" t="str">
        <f>IF(Tbl.Kosten[[#This Row],[Pnr.]]=HD$7,Tbl.Kosten[[#This Row],[Te financieren]],"")</f>
        <v/>
      </c>
      <c r="HE172" s="160" t="str">
        <f>IF(Tbl.Kosten[[#This Row],[Pnr.]]=HE$7,Tbl.Kosten[[#This Row],[Te financieren]],"")</f>
        <v/>
      </c>
      <c r="HF172" s="160" t="str">
        <f>IF(Tbl.Kosten[[#This Row],[Pnr.]]=HF$7,Tbl.Kosten[[#This Row],[Te financieren]],"")</f>
        <v/>
      </c>
      <c r="HG172" s="160" t="str">
        <f>IF(Tbl.Kosten[[#This Row],[Pnr.]]=HG$7,Tbl.Kosten[[#This Row],[Te financieren]],"")</f>
        <v/>
      </c>
      <c r="HH172" s="160" t="str">
        <f>IF(Tbl.Kosten[[#This Row],[Pnr.]]=HH$7,Tbl.Kosten[[#This Row],[Te financieren]],"")</f>
        <v/>
      </c>
      <c r="HI172" s="160" t="str">
        <f>IF(Tbl.Kosten[[#This Row],[Pnr.]]=HI$7,Tbl.Kosten[[#This Row],[Te financieren]],"")</f>
        <v/>
      </c>
      <c r="HJ172" s="160" t="str">
        <f>IF(Tbl.Kosten[[#This Row],[Pnr.]]=HJ$7,Tbl.Kosten[[#This Row],[Te financieren]],"")</f>
        <v/>
      </c>
      <c r="HK172" s="160" t="str">
        <f>IF(Tbl.Kosten[[#This Row],[Pnr.]]=HK$7,Tbl.Kosten[[#This Row],[Te financieren]],"")</f>
        <v/>
      </c>
      <c r="HL172" s="160" t="str">
        <f>IF(Tbl.Kosten[[#This Row],[Pnr.]]=HL$7,Tbl.Kosten[[#This Row],[Te financieren]],"")</f>
        <v/>
      </c>
      <c r="HM172" s="160" t="str">
        <f>IF(Tbl.Kosten[[#This Row],[Pnr.]]=HM$7,Tbl.Kosten[[#This Row],[Te financieren]],"")</f>
        <v/>
      </c>
      <c r="HN172" s="160" t="str">
        <f>IF(Tbl.Kosten[[#This Row],[Pnr.]]=HN$7,Tbl.Kosten[[#This Row],[Te financieren]],"")</f>
        <v/>
      </c>
      <c r="HO172" s="160" t="str">
        <f>IF(Tbl.Kosten[[#This Row],[Pnr.]]=HO$7,Tbl.Kosten[[#This Row],[Te financieren]],"")</f>
        <v/>
      </c>
      <c r="HP172" s="160" t="str">
        <f>IF(Tbl.Kosten[[#This Row],[Pnr.]]=HP$7,Tbl.Kosten[[#This Row],[Te financieren]],"")</f>
        <v/>
      </c>
      <c r="HQ172" s="160" t="str">
        <f>IF(Tbl.Kosten[[#This Row],[Pnr.]]=HQ$7,Tbl.Kosten[[#This Row],[Te financieren]],"")</f>
        <v/>
      </c>
      <c r="HR172" s="160" t="str">
        <f>IF(Tbl.Kosten[[#This Row],[Pnr.]]=HR$7,Tbl.Kosten[[#This Row],[Te financieren]],"")</f>
        <v/>
      </c>
      <c r="HS172" s="160" t="str">
        <f>IF(Tbl.Kosten[[#This Row],[Pnr.]]=HS$7,Tbl.Kosten[[#This Row],[Te financieren]],"")</f>
        <v/>
      </c>
      <c r="HT172" s="160" t="str">
        <f>IF(Tbl.Kosten[[#This Row],[Pnr.]]=HT$7,Tbl.Kosten[[#This Row],[Te financieren]],"")</f>
        <v/>
      </c>
      <c r="HU172" s="160" t="str">
        <f>IF(Tbl.Kosten[[#This Row],[Pnr.]]=HU$7,Tbl.Kosten[[#This Row],[Te financieren]],"")</f>
        <v/>
      </c>
      <c r="HV172" s="160" t="str">
        <f>IF(Tbl.Kosten[[#This Row],[Pnr.]]=HV$7,Tbl.Kosten[[#This Row],[Te financieren]],"")</f>
        <v/>
      </c>
      <c r="HW172" s="160" t="str">
        <f>IF(Tbl.Kosten[[#This Row],[Pnr.]]=HW$7,Tbl.Kosten[[#This Row],[Te financieren]],"")</f>
        <v/>
      </c>
    </row>
    <row r="173" spans="2:231" x14ac:dyDescent="0.3">
      <c r="B173" s="144"/>
      <c r="C173" s="147"/>
      <c r="D173" s="146"/>
      <c r="E173" s="147"/>
      <c r="F173" s="145"/>
      <c r="G173" s="11" t="str">
        <f>IF(Tbl.Kosten[[#This Row],[Medewerker e/o 
functie]]&lt;&gt;"",_xlfn.XLOOKUP(Tbl.Kosten[[#This Row],[Medewerker e/o 
functie]],Tbl.Uurtarief[Medewerker en/of functie],Tbl.Uurtarief[Uurtarief],"",0,1),"")</f>
        <v/>
      </c>
      <c r="H173" s="121">
        <f>IFERROR(Tbl.Kosten[[#This Row],[Uren]]*Tbl.Kosten[[#This Row],[Uurtarief]],0)</f>
        <v>0</v>
      </c>
      <c r="I173" s="119" t="str">
        <f>IF(Tbl.Kosten[[#This Row],[Subtotaal uren]]&lt;&gt;0,_xlfn.XLOOKUP(Tbl.Kosten[[#This Row],[Medewerker e/o 
functie]],Tbl.Uurtarief[Medewerker en/of functie],Tbl.Uurtarief[Kostensoort arbeid],"",0,1),"")</f>
        <v/>
      </c>
      <c r="J173" s="147"/>
      <c r="K173" s="145"/>
      <c r="L173" s="149" t="str">
        <f>IF(Tbl.Kosten[[#This Row],[Activum]]&lt;&gt;"",_xlfn.XLOOKUP(Tbl.Kosten[[#This Row],[Activum]],Tbl.Afschrijvingskosten[Activum],Tbl.Afschrijvingskosten[Tarief per afschrijvings-eenheid],"",0,1),"")</f>
        <v/>
      </c>
      <c r="M173" s="122">
        <f>IFERROR(Tbl.Kosten[[#This Row],[Een-
heden]]*Tbl.Kosten[[#This Row],[Afschrijvings-
tarief]],0)</f>
        <v>0</v>
      </c>
      <c r="N173" s="122" t="str">
        <f>IF(Tbl.Kosten[[#This Row],[Subtotaal afschrijving]]&lt;&gt;0,Lijsten!A171,"")</f>
        <v/>
      </c>
      <c r="O173" s="150"/>
      <c r="P173" s="145"/>
      <c r="Q173" s="148"/>
      <c r="R173" s="122">
        <f>IFERROR(Tbl.Kosten[[#This Row],[Aantal]]*Tbl.Kosten[[#This Row],[Tarief]],0)</f>
        <v>0</v>
      </c>
      <c r="S173" s="8">
        <f>IFERROR(Tbl.Kosten[[#This Row],[Subtotaal overige kosten]]+Tbl.Kosten[[#This Row],[Subtotaal uren]]+Tbl.Kosten[[#This Row],[Subtotaal afschrijving]],0)</f>
        <v>0</v>
      </c>
      <c r="T173" s="8">
        <f>IFERROR(Tbl.Kosten[[#This Row],[Totaal kosten]]*Tbl.Kosten[[#This Row],[Subsidie%]],0)</f>
        <v>0</v>
      </c>
      <c r="U173" s="4" t="str" cm="1">
        <f t="array" ref="U173">IFERROR(_xlfn.IFS(Tbl.Kosten[[#This Row],[Subtotaal uren]]&lt;&gt;0,Tbl.Kosten[[#This Row],[Kostensoort arbeid]],Tbl.Kosten[[#This Row],[Subtotaal afschrijving]]&lt;&gt;0,Tbl.Kosten[[#This Row],[Kostensoort afschrijving]],Tbl.Kosten[[#This Row],[Subtotaal overige kosten]]&lt;&gt;0,Tbl.Kosten[[#This Row],[Kostensoort overig]]),"")</f>
        <v/>
      </c>
      <c r="V173" s="4" t="str">
        <f>IFERROR(_xlfn.XLOOKUP(Tbl.Kosten[[#This Row],[Activiteitencode]],Tbl.Activiteiten[Activiteitcode],Tbl.Activiteiten[Werkpakketcode],"",0,1),"")</f>
        <v/>
      </c>
      <c r="W173" s="4" t="str">
        <f>IFERROR(_xlfn.XLOOKUP(Tbl.Kosten[[#This Row],[Werkpakketcode]],Tbl.Werkpakketten[Werkpakketcode],Tbl.Werkpakketten[Subsidiabele activiteit],"",0,1),"")</f>
        <v/>
      </c>
      <c r="X173" s="12">
        <f>IFERROR(_xlfn.XLOOKUP(Tbl.Kosten[[#This Row],[Sanr.]],Tbl.Subsidiehoogte[SAnr.],Tbl.Subsidiehoogte[Sub. Percentage],0,0,1),0)</f>
        <v>0</v>
      </c>
      <c r="Y173" s="154" t="str">
        <f>IFERROR(_xlfn.XLOOKUP(Tbl.Kosten[[#This Row],[Partnercode]],Tbl.Projectpartners[Partnercode],Tbl.Projectpartners[PNr.],"",0,1),"")</f>
        <v>P1</v>
      </c>
      <c r="Z173" s="158">
        <f>IF(Tbl.Kosten[[#This Row],[Pnr.]]=Z$7,Tbl.Kosten[[#This Row],[Totaal kosten]],"")</f>
        <v>0</v>
      </c>
      <c r="AA173" s="158" t="str">
        <f>IF(Tbl.Kosten[[#This Row],[Pnr.]]=AA$7,Tbl.Kosten[[#This Row],[Totaal kosten]],"")</f>
        <v/>
      </c>
      <c r="AB173" s="158" t="str">
        <f>IF(Tbl.Kosten[[#This Row],[Pnr.]]=AB$7,Tbl.Kosten[[#This Row],[Totaal kosten]],"")</f>
        <v/>
      </c>
      <c r="AC173" s="158" t="str">
        <f>IF(Tbl.Kosten[[#This Row],[Pnr.]]=AC$7,Tbl.Kosten[[#This Row],[Totaal kosten]],"")</f>
        <v/>
      </c>
      <c r="AD173" s="158" t="str">
        <f>IF(Tbl.Kosten[[#This Row],[Pnr.]]=AD$7,Tbl.Kosten[[#This Row],[Totaal kosten]],"")</f>
        <v/>
      </c>
      <c r="AE173" s="158" t="str">
        <f>IF(Tbl.Kosten[[#This Row],[Pnr.]]=AE$7,Tbl.Kosten[[#This Row],[Totaal kosten]],"")</f>
        <v/>
      </c>
      <c r="AF173" s="158" t="str">
        <f>IF(Tbl.Kosten[[#This Row],[Pnr.]]=AF$7,Tbl.Kosten[[#This Row],[Totaal kosten]],"")</f>
        <v/>
      </c>
      <c r="AG173" s="158" t="str">
        <f>IF(Tbl.Kosten[[#This Row],[Pnr.]]=AG$7,Tbl.Kosten[[#This Row],[Totaal kosten]],"")</f>
        <v/>
      </c>
      <c r="AH173" s="158" t="str">
        <f>IF(Tbl.Kosten[[#This Row],[Pnr.]]=AH$7,Tbl.Kosten[[#This Row],[Totaal kosten]],"")</f>
        <v/>
      </c>
      <c r="AI173" s="158" t="str">
        <f>IF(Tbl.Kosten[[#This Row],[Pnr.]]=AI$7,Tbl.Kosten[[#This Row],[Totaal kosten]],"")</f>
        <v/>
      </c>
      <c r="AJ173" s="158" t="str">
        <f>IF(Tbl.Kosten[[#This Row],[Pnr.]]=AJ$7,Tbl.Kosten[[#This Row],[Totaal kosten]],"")</f>
        <v/>
      </c>
      <c r="AK173" s="158" t="str">
        <f>IF(Tbl.Kosten[[#This Row],[Pnr.]]=AK$7,Tbl.Kosten[[#This Row],[Totaal kosten]],"")</f>
        <v/>
      </c>
      <c r="AL173" s="158" t="str">
        <f>IF(Tbl.Kosten[[#This Row],[Pnr.]]=AL$7,Tbl.Kosten[[#This Row],[Totaal kosten]],"")</f>
        <v/>
      </c>
      <c r="AM173" s="158" t="str">
        <f>IF(Tbl.Kosten[[#This Row],[Pnr.]]=AM$7,Tbl.Kosten[[#This Row],[Totaal kosten]],"")</f>
        <v/>
      </c>
      <c r="AN173" s="158" t="str">
        <f>IF(Tbl.Kosten[[#This Row],[Pnr.]]=AN$7,Tbl.Kosten[[#This Row],[Totaal kosten]],"")</f>
        <v/>
      </c>
      <c r="AO173" s="158" t="str">
        <f>IF(Tbl.Kosten[[#This Row],[Pnr.]]=AO$7,Tbl.Kosten[[#This Row],[Totaal kosten]],"")</f>
        <v/>
      </c>
      <c r="AP173" s="158" t="str">
        <f>IF(Tbl.Kosten[[#This Row],[Pnr.]]=AP$7,Tbl.Kosten[[#This Row],[Totaal kosten]],"")</f>
        <v/>
      </c>
      <c r="AQ173" s="158" t="str">
        <f>IF(Tbl.Kosten[[#This Row],[Pnr.]]=AQ$7,Tbl.Kosten[[#This Row],[Totaal kosten]],"")</f>
        <v/>
      </c>
      <c r="AR173" s="158" t="str">
        <f>IF(Tbl.Kosten[[#This Row],[Pnr.]]=AR$7,Tbl.Kosten[[#This Row],[Totaal kosten]],"")</f>
        <v/>
      </c>
      <c r="AS173" s="158" t="str">
        <f>IF(Tbl.Kosten[[#This Row],[Pnr.]]=AS$7,Tbl.Kosten[[#This Row],[Totaal kosten]],"")</f>
        <v/>
      </c>
      <c r="AT173" s="158" t="str">
        <f>IF(Tbl.Kosten[[#This Row],[Pnr.]]=AT$7,Tbl.Kosten[[#This Row],[Totaal kosten]],"")</f>
        <v/>
      </c>
      <c r="AU173" s="158" t="str">
        <f>IF(Tbl.Kosten[[#This Row],[Pnr.]]=AU$7,Tbl.Kosten[[#This Row],[Totaal kosten]],"")</f>
        <v/>
      </c>
      <c r="AV173" s="158" t="str">
        <f>IF(Tbl.Kosten[[#This Row],[Pnr.]]=AV$7,Tbl.Kosten[[#This Row],[Totaal kosten]],"")</f>
        <v/>
      </c>
      <c r="AW173" s="158" t="str">
        <f>IF(Tbl.Kosten[[#This Row],[Pnr.]]=AW$7,Tbl.Kosten[[#This Row],[Totaal kosten]],"")</f>
        <v/>
      </c>
      <c r="AX173" s="158" t="str">
        <f>IF(Tbl.Kosten[[#This Row],[Pnr.]]=AX$7,Tbl.Kosten[[#This Row],[Totaal kosten]],"")</f>
        <v/>
      </c>
      <c r="AY173" s="158" t="str">
        <f>IF(Tbl.Kosten[[#This Row],[Pnr.]]=AY$7,Tbl.Kosten[[#This Row],[Totaal kosten]],"")</f>
        <v/>
      </c>
      <c r="AZ173" s="158" t="str">
        <f>IF(Tbl.Kosten[[#This Row],[Pnr.]]=AZ$7,Tbl.Kosten[[#This Row],[Totaal kosten]],"")</f>
        <v/>
      </c>
      <c r="BA173" s="158" t="str">
        <f>IF(Tbl.Kosten[[#This Row],[Pnr.]]=BA$7,Tbl.Kosten[[#This Row],[Totaal kosten]],"")</f>
        <v/>
      </c>
      <c r="BB173" s="158" t="str">
        <f>IF(Tbl.Kosten[[#This Row],[Pnr.]]=BB$7,Tbl.Kosten[[#This Row],[Totaal kosten]],"")</f>
        <v/>
      </c>
      <c r="BC173" s="158" t="str">
        <f>IF(Tbl.Kosten[[#This Row],[Pnr.]]=BC$7,Tbl.Kosten[[#This Row],[Totaal kosten]],"")</f>
        <v/>
      </c>
      <c r="BD173" s="158" t="str">
        <f>IF(Tbl.Kosten[[#This Row],[Pnr.]]=BD$7,Tbl.Kosten[[#This Row],[Totaal kosten]],"")</f>
        <v/>
      </c>
      <c r="BE173" s="158" t="str">
        <f>IF(Tbl.Kosten[[#This Row],[Pnr.]]=BE$7,Tbl.Kosten[[#This Row],[Totaal kosten]],"")</f>
        <v/>
      </c>
      <c r="BF173" s="158" t="str">
        <f>IF(Tbl.Kosten[[#This Row],[Pnr.]]=BF$7,Tbl.Kosten[[#This Row],[Totaal kosten]],"")</f>
        <v/>
      </c>
      <c r="BG173" s="158" t="str">
        <f>IF(Tbl.Kosten[[#This Row],[Pnr.]]=BG$7,Tbl.Kosten[[#This Row],[Totaal kosten]],"")</f>
        <v/>
      </c>
      <c r="BH173" s="158" t="str">
        <f>IF(Tbl.Kosten[[#This Row],[Pnr.]]=BH$7,Tbl.Kosten[[#This Row],[Totaal kosten]],"")</f>
        <v/>
      </c>
      <c r="BI173" s="158" t="str">
        <f>IF(Tbl.Kosten[[#This Row],[Pnr.]]=BI$7,Tbl.Kosten[[#This Row],[Totaal kosten]],"")</f>
        <v/>
      </c>
      <c r="BJ173" s="158" t="str">
        <f>IF(Tbl.Kosten[[#This Row],[Pnr.]]=BJ$7,Tbl.Kosten[[#This Row],[Totaal kosten]],"")</f>
        <v/>
      </c>
      <c r="BK173" s="158" t="str">
        <f>IF(Tbl.Kosten[[#This Row],[Pnr.]]=BK$7,Tbl.Kosten[[#This Row],[Totaal kosten]],"")</f>
        <v/>
      </c>
      <c r="BL173" s="158" t="str">
        <f>IF(Tbl.Kosten[[#This Row],[Pnr.]]=BL$7,Tbl.Kosten[[#This Row],[Totaal kosten]],"")</f>
        <v/>
      </c>
      <c r="BM173" s="158" t="str">
        <f>IF(Tbl.Kosten[[#This Row],[Pnr.]]=BM$7,Tbl.Kosten[[#This Row],[Totaal kosten]],"")</f>
        <v/>
      </c>
      <c r="BN173" s="158" t="str">
        <f>IF(Tbl.Kosten[[#This Row],[Pnr.]]=BN$7,Tbl.Kosten[[#This Row],[Totaal kosten]],"")</f>
        <v/>
      </c>
      <c r="BO173" s="158" t="str">
        <f>IF(Tbl.Kosten[[#This Row],[Pnr.]]=BO$7,Tbl.Kosten[[#This Row],[Totaal kosten]],"")</f>
        <v/>
      </c>
      <c r="BP173" s="158" t="str">
        <f>IF(Tbl.Kosten[[#This Row],[Pnr.]]=BP$7,Tbl.Kosten[[#This Row],[Totaal kosten]],"")</f>
        <v/>
      </c>
      <c r="BQ173" s="158" t="str">
        <f>IF(Tbl.Kosten[[#This Row],[Pnr.]]=BQ$7,Tbl.Kosten[[#This Row],[Totaal kosten]],"")</f>
        <v/>
      </c>
      <c r="BR173" s="158" t="str">
        <f>IF(Tbl.Kosten[[#This Row],[Pnr.]]=BR$7,Tbl.Kosten[[#This Row],[Totaal kosten]],"")</f>
        <v/>
      </c>
      <c r="BS173" s="158" t="str">
        <f>IF(Tbl.Kosten[[#This Row],[Pnr.]]=BS$7,Tbl.Kosten[[#This Row],[Totaal kosten]],"")</f>
        <v/>
      </c>
      <c r="BT173" s="158" t="str">
        <f>IF(Tbl.Kosten[[#This Row],[Pnr.]]=BT$7,Tbl.Kosten[[#This Row],[Totaal kosten]],"")</f>
        <v/>
      </c>
      <c r="BU173" s="158" t="str">
        <f>IF(Tbl.Kosten[[#This Row],[Pnr.]]=BU$7,Tbl.Kosten[[#This Row],[Totaal kosten]],"")</f>
        <v/>
      </c>
      <c r="BV173" s="158" t="str">
        <f>IF(Tbl.Kosten[[#This Row],[Pnr.]]=BV$7,Tbl.Kosten[[#This Row],[Totaal kosten]],"")</f>
        <v/>
      </c>
      <c r="BW173" s="158" t="str">
        <f>IF(Tbl.Kosten[[#This Row],[Pnr.]]=BW$7,Tbl.Kosten[[#This Row],[Totaal kosten]],"")</f>
        <v/>
      </c>
      <c r="BX173" s="158" t="str">
        <f>IFERROR(_xlfn.XLOOKUP(Tbl.Kosten[[#This Row],[Werkpakketcode]],Tbl.Werkpakketten[Werkpakketcode],Tbl.Werkpakketten[WPnr.],"",0,1),"")</f>
        <v/>
      </c>
      <c r="BY173" s="158" t="str">
        <f>IF(Tbl.Kosten[[#This Row],[WPnr.]]=BY$7,Tbl.Kosten[[#This Row],[Totaal kosten]],"")</f>
        <v/>
      </c>
      <c r="BZ173" s="158" t="str">
        <f>IF(Tbl.Kosten[[#This Row],[WPnr.]]=BZ$7,Tbl.Kosten[[#This Row],[Totaal kosten]],"")</f>
        <v/>
      </c>
      <c r="CA173" s="158" t="str">
        <f>IF(Tbl.Kosten[[#This Row],[WPnr.]]=CA$7,Tbl.Kosten[[#This Row],[Totaal kosten]],"")</f>
        <v/>
      </c>
      <c r="CB173" s="158" t="str">
        <f>IF(Tbl.Kosten[[#This Row],[WPnr.]]=CB$7,Tbl.Kosten[[#This Row],[Totaal kosten]],"")</f>
        <v/>
      </c>
      <c r="CC173" s="158" t="str">
        <f>IF(Tbl.Kosten[[#This Row],[WPnr.]]=CC$7,Tbl.Kosten[[#This Row],[Totaal kosten]],"")</f>
        <v/>
      </c>
      <c r="CD173" s="158" t="str">
        <f>IF(Tbl.Kosten[[#This Row],[WPnr.]]=CD$7,Tbl.Kosten[[#This Row],[Totaal kosten]],"")</f>
        <v/>
      </c>
      <c r="CE173" s="158" t="str">
        <f>IF(Tbl.Kosten[[#This Row],[WPnr.]]=CE$7,Tbl.Kosten[[#This Row],[Totaal kosten]],"")</f>
        <v/>
      </c>
      <c r="CF173" s="158" t="str">
        <f>IF(Tbl.Kosten[[#This Row],[WPnr.]]=CF$7,Tbl.Kosten[[#This Row],[Totaal kosten]],"")</f>
        <v/>
      </c>
      <c r="CG173" s="158" t="str">
        <f>IF(Tbl.Kosten[[#This Row],[WPnr.]]=CG$7,Tbl.Kosten[[#This Row],[Totaal kosten]],"")</f>
        <v/>
      </c>
      <c r="CH173" s="158" t="str">
        <f>IF(Tbl.Kosten[[#This Row],[WPnr.]]=CH$7,Tbl.Kosten[[#This Row],[Totaal kosten]],"")</f>
        <v/>
      </c>
      <c r="CI173" s="158" t="str">
        <f>IF(Tbl.Kosten[[#This Row],[WPnr.]]=CI$7,Tbl.Kosten[[#This Row],[Totaal kosten]],"")</f>
        <v/>
      </c>
      <c r="CJ173" s="158" t="str">
        <f>IF(Tbl.Kosten[[#This Row],[WPnr.]]=CJ$7,Tbl.Kosten[[#This Row],[Totaal kosten]],"")</f>
        <v/>
      </c>
      <c r="CK173" s="158" t="str">
        <f>IF(Tbl.Kosten[[#This Row],[WPnr.]]=CK$7,Tbl.Kosten[[#This Row],[Totaal kosten]],"")</f>
        <v/>
      </c>
      <c r="CL173" s="158" t="str">
        <f>IF(Tbl.Kosten[[#This Row],[WPnr.]]=CL$7,Tbl.Kosten[[#This Row],[Totaal kosten]],"")</f>
        <v/>
      </c>
      <c r="CM173" s="158" t="str">
        <f>IF(Tbl.Kosten[[#This Row],[WPnr.]]=CM$7,Tbl.Kosten[[#This Row],[Totaal kosten]],"")</f>
        <v/>
      </c>
      <c r="CN173" s="158" t="str">
        <f>IF(Tbl.Kosten[[#This Row],[WPnr.]]=CN$7,Tbl.Kosten[[#This Row],[Totaal kosten]],"")</f>
        <v/>
      </c>
      <c r="CO173" s="158" t="str">
        <f>IF(Tbl.Kosten[[#This Row],[WPnr.]]=CO$7,Tbl.Kosten[[#This Row],[Totaal kosten]],"")</f>
        <v/>
      </c>
      <c r="CP173" s="158" t="str">
        <f>IF(Tbl.Kosten[[#This Row],[WPnr.]]=CP$7,Tbl.Kosten[[#This Row],[Totaal kosten]],"")</f>
        <v/>
      </c>
      <c r="CQ173" s="158" t="str">
        <f>IF(Tbl.Kosten[[#This Row],[WPnr.]]=CQ$7,Tbl.Kosten[[#This Row],[Totaal kosten]],"")</f>
        <v/>
      </c>
      <c r="CR173" s="158" t="str">
        <f>IF(Tbl.Kosten[[#This Row],[WPnr.]]=CR$7,Tbl.Kosten[[#This Row],[Totaal kosten]],"")</f>
        <v/>
      </c>
      <c r="CS173" s="158" t="str">
        <f>IF(Tbl.Kosten[[#This Row],[WPnr.]]=CS$7,Tbl.Kosten[[#This Row],[Totaal kosten]],"")</f>
        <v/>
      </c>
      <c r="CT173" s="158" t="str">
        <f>IF(Tbl.Kosten[[#This Row],[WPnr.]]=CT$7,Tbl.Kosten[[#This Row],[Totaal kosten]],"")</f>
        <v/>
      </c>
      <c r="CU173" s="158" t="str">
        <f>IF(Tbl.Kosten[[#This Row],[WPnr.]]=CU$7,Tbl.Kosten[[#This Row],[Totaal kosten]],"")</f>
        <v/>
      </c>
      <c r="CV173" s="158" t="str">
        <f>IF(Tbl.Kosten[[#This Row],[WPnr.]]=CV$7,Tbl.Kosten[[#This Row],[Totaal kosten]],"")</f>
        <v/>
      </c>
      <c r="CW173" s="158" t="str">
        <f>IF(Tbl.Kosten[[#This Row],[WPnr.]]=CW$7,Tbl.Kosten[[#This Row],[Totaal kosten]],"")</f>
        <v/>
      </c>
      <c r="CX173" s="158" t="str">
        <f>IF(Tbl.Kosten[[#This Row],[WPnr.]]=CX$7,Tbl.Kosten[[#This Row],[Totaal kosten]],"")</f>
        <v/>
      </c>
      <c r="CY173" s="158" t="str">
        <f>IF(Tbl.Kosten[[#This Row],[WPnr.]]=CY$7,Tbl.Kosten[[#This Row],[Totaal kosten]],"")</f>
        <v/>
      </c>
      <c r="CZ173" s="158" t="str">
        <f>IF(Tbl.Kosten[[#This Row],[WPnr.]]=CZ$7,Tbl.Kosten[[#This Row],[Totaal kosten]],"")</f>
        <v/>
      </c>
      <c r="DA173" s="158" t="str">
        <f>IF(Tbl.Kosten[[#This Row],[WPnr.]]=DA$7,Tbl.Kosten[[#This Row],[Totaal kosten]],"")</f>
        <v/>
      </c>
      <c r="DB173" s="158" t="str">
        <f>IF(Tbl.Kosten[[#This Row],[WPnr.]]=DB$7,Tbl.Kosten[[#This Row],[Totaal kosten]],"")</f>
        <v/>
      </c>
      <c r="DC173" s="158" t="str">
        <f>IF(Tbl.Kosten[[#This Row],[WPnr.]]=DC$7,Tbl.Kosten[[#This Row],[Totaal kosten]],"")</f>
        <v/>
      </c>
      <c r="DD173" s="158" t="str">
        <f>IF(Tbl.Kosten[[#This Row],[WPnr.]]=DD$7,Tbl.Kosten[[#This Row],[Totaal kosten]],"")</f>
        <v/>
      </c>
      <c r="DE173" s="158" t="str">
        <f>IF(Tbl.Kosten[[#This Row],[WPnr.]]=DE$7,Tbl.Kosten[[#This Row],[Totaal kosten]],"")</f>
        <v/>
      </c>
      <c r="DF173" s="158" t="str">
        <f>IF(Tbl.Kosten[[#This Row],[WPnr.]]=DF$7,Tbl.Kosten[[#This Row],[Totaal kosten]],"")</f>
        <v/>
      </c>
      <c r="DG173" s="158" t="str">
        <f>IF(Tbl.Kosten[[#This Row],[WPnr.]]=DG$7,Tbl.Kosten[[#This Row],[Totaal kosten]],"")</f>
        <v/>
      </c>
      <c r="DH173" s="158" t="str">
        <f>IF(Tbl.Kosten[[#This Row],[WPnr.]]=DH$7,Tbl.Kosten[[#This Row],[Totaal kosten]],"")</f>
        <v/>
      </c>
      <c r="DI173" s="158" t="str">
        <f>IF(Tbl.Kosten[[#This Row],[WPnr.]]=DI$7,Tbl.Kosten[[#This Row],[Totaal kosten]],"")</f>
        <v/>
      </c>
      <c r="DJ173" s="158" t="str">
        <f>IF(Tbl.Kosten[[#This Row],[WPnr.]]=DJ$7,Tbl.Kosten[[#This Row],[Totaal kosten]],"")</f>
        <v/>
      </c>
      <c r="DK173" s="158" t="str">
        <f>IF(Tbl.Kosten[[#This Row],[WPnr.]]=DK$7,Tbl.Kosten[[#This Row],[Totaal kosten]],"")</f>
        <v/>
      </c>
      <c r="DL173" s="158" t="str">
        <f>IF(Tbl.Kosten[[#This Row],[WPnr.]]=DL$7,Tbl.Kosten[[#This Row],[Totaal kosten]],"")</f>
        <v/>
      </c>
      <c r="DM173" s="158" t="str">
        <f>IF(Tbl.Kosten[[#This Row],[WPnr.]]=DM$7,Tbl.Kosten[[#This Row],[Totaal kosten]],"")</f>
        <v/>
      </c>
      <c r="DN173" s="158" t="str">
        <f>IF(Tbl.Kosten[[#This Row],[WPnr.]]=DN$7,Tbl.Kosten[[#This Row],[Totaal kosten]],"")</f>
        <v/>
      </c>
      <c r="DO173" s="158" t="str">
        <f>IF(Tbl.Kosten[[#This Row],[WPnr.]]=DO$7,Tbl.Kosten[[#This Row],[Totaal kosten]],"")</f>
        <v/>
      </c>
      <c r="DP173" s="158" t="str">
        <f>IF(Tbl.Kosten[[#This Row],[WPnr.]]=DP$7,Tbl.Kosten[[#This Row],[Totaal kosten]],"")</f>
        <v/>
      </c>
      <c r="DQ173" s="158" t="str">
        <f>IF(Tbl.Kosten[[#This Row],[WPnr.]]=DQ$7,Tbl.Kosten[[#This Row],[Totaal kosten]],"")</f>
        <v/>
      </c>
      <c r="DR173" s="158" t="str">
        <f>IF(Tbl.Kosten[[#This Row],[WPnr.]]=DR$7,Tbl.Kosten[[#This Row],[Totaal kosten]],"")</f>
        <v/>
      </c>
      <c r="DS173" s="158" t="str">
        <f>IF(Tbl.Kosten[[#This Row],[WPnr.]]=DS$7,Tbl.Kosten[[#This Row],[Totaal kosten]],"")</f>
        <v/>
      </c>
      <c r="DT173" s="158" t="str">
        <f>IF(Tbl.Kosten[[#This Row],[WPnr.]]=DT$7,Tbl.Kosten[[#This Row],[Totaal kosten]],"")</f>
        <v/>
      </c>
      <c r="DU173" s="158" t="str">
        <f>IF(Tbl.Kosten[[#This Row],[WPnr.]]=DU$7,Tbl.Kosten[[#This Row],[Totaal kosten]],"")</f>
        <v/>
      </c>
      <c r="DV173" s="158" t="str">
        <f>IF(Tbl.Kosten[[#This Row],[WPnr.]]=DV$7,Tbl.Kosten[[#This Row],[Totaal kosten]],"")</f>
        <v/>
      </c>
      <c r="DW173" s="160" t="str">
        <f>IFERROR(_xlfn.XLOOKUP(Tbl.Kosten[[#This Row],[Kostensoort]],Tbl.Kostensoorten[Kostensoorten],Tbl.Kostensoorten[KSnr.],"",0,1),"")</f>
        <v/>
      </c>
      <c r="DX173" s="160" t="str">
        <f>IF(Tbl.Kosten[[#This Row],[KSnr.]]=DX$7,Tbl.Kosten[[#This Row],[Totaal kosten]],"")</f>
        <v/>
      </c>
      <c r="DY173" s="160" t="str">
        <f>IF(Tbl.Kosten[[#This Row],[KSnr.]]=DY$7,Tbl.Kosten[[#This Row],[Totaal kosten]],"")</f>
        <v/>
      </c>
      <c r="DZ173" s="160" t="str">
        <f>IF(Tbl.Kosten[[#This Row],[KSnr.]]=DZ$7,Tbl.Kosten[[#This Row],[Totaal kosten]],"")</f>
        <v/>
      </c>
      <c r="EA173" s="160" t="str">
        <f>IF(Tbl.Kosten[[#This Row],[KSnr.]]=EA$7,Tbl.Kosten[[#This Row],[Totaal kosten]],"")</f>
        <v/>
      </c>
      <c r="EB173" s="160" t="str">
        <f>IF(Tbl.Kosten[[#This Row],[KSnr.]]=EB$7,Tbl.Kosten[[#This Row],[Totaal kosten]],"")</f>
        <v/>
      </c>
      <c r="EC173" s="160" t="str">
        <f>IF(Tbl.Kosten[[#This Row],[KSnr.]]=EC$7,Tbl.Kosten[[#This Row],[Totaal kosten]],"")</f>
        <v/>
      </c>
      <c r="ED173" s="160" t="str">
        <f>IF(Tbl.Kosten[[#This Row],[KSnr.]]=ED$7,Tbl.Kosten[[#This Row],[Totaal kosten]],"")</f>
        <v/>
      </c>
      <c r="EE173" s="160" t="str">
        <f>IF(Tbl.Kosten[[#This Row],[KSnr.]]=EE$7,Tbl.Kosten[[#This Row],[Totaal kosten]],"")</f>
        <v/>
      </c>
      <c r="EF173" s="160" t="str">
        <f>IF(Tbl.Kosten[[#This Row],[KSnr.]]=EF$7,Tbl.Kosten[[#This Row],[Totaal kosten]],"")</f>
        <v/>
      </c>
      <c r="EG173" s="160" t="str">
        <f>IF(Tbl.Kosten[[#This Row],[KSnr.]]=EG$7,Tbl.Kosten[[#This Row],[Totaal kosten]],"")</f>
        <v/>
      </c>
      <c r="EH173" s="160" t="str">
        <f>IF(Tbl.Kosten[[#This Row],[KSnr.]]=EH$7,Tbl.Kosten[[#This Row],[Totaal kosten]],"")</f>
        <v/>
      </c>
      <c r="EI173" s="160" t="str">
        <f>IF(Tbl.Kosten[[#This Row],[KSnr.]]=EI$7,Tbl.Kosten[[#This Row],[Totaal kosten]],"")</f>
        <v/>
      </c>
      <c r="EJ173" s="160" t="str">
        <f>IF(Tbl.Kosten[[#This Row],[KSnr.]]=EJ$7,Tbl.Kosten[[#This Row],[Totaal kosten]],"")</f>
        <v/>
      </c>
      <c r="EK173" s="160" t="str">
        <f>IF(Tbl.Kosten[[#This Row],[KSnr.]]=EK$7,Tbl.Kosten[[#This Row],[Totaal kosten]],"")</f>
        <v/>
      </c>
      <c r="EL173" s="160" t="str">
        <f>IF(Tbl.Kosten[[#This Row],[KSnr.]]=EL$7,Tbl.Kosten[[#This Row],[Totaal kosten]],"")</f>
        <v/>
      </c>
      <c r="EM173" s="160" t="str">
        <f>IF(Tbl.Kosten[[#This Row],[KSnr.]]=EM$7,Tbl.Kosten[[#This Row],[Totaal kosten]],"")</f>
        <v/>
      </c>
      <c r="EN173" s="160" t="str">
        <f>IF(Tbl.Kosten[[#This Row],[KSnr.]]=EN$7,Tbl.Kosten[[#This Row],[Totaal kosten]],"")</f>
        <v/>
      </c>
      <c r="EO173" s="160" t="str">
        <f>IF(Tbl.Kosten[[#This Row],[KSnr.]]=EO$7,Tbl.Kosten[[#This Row],[Totaal kosten]],"")</f>
        <v/>
      </c>
      <c r="EP173" s="160" t="str">
        <f>IF(Tbl.Kosten[[#This Row],[KSnr.]]=EP$7,Tbl.Kosten[[#This Row],[Totaal kosten]],"")</f>
        <v/>
      </c>
      <c r="EQ173" s="160" t="str">
        <f>IF(Tbl.Kosten[[#This Row],[KSnr.]]=EQ$7,Tbl.Kosten[[#This Row],[Totaal kosten]],"")</f>
        <v/>
      </c>
      <c r="ER173" s="154" t="str">
        <f>IFERROR(_xlfn.XLOOKUP(Tbl.Kosten[[#This Row],[Subsidieactiviteit]],Tbl.Subsidiehoogte[Subsidieactiviteit],Tbl.Subsidiehoogte[SAnr.],"",0,1),"")</f>
        <v/>
      </c>
      <c r="ES173" s="160" t="str">
        <f>IF(Tbl.Kosten[[#This Row],[Sanr.]]=ES$7,Tbl.Kosten[[#This Row],[Totaal kosten]],"")</f>
        <v/>
      </c>
      <c r="ET173" s="160" t="str">
        <f>IF(Tbl.Kosten[[#This Row],[Sanr.]]=ET$7,Tbl.Kosten[[#This Row],[Totaal kosten]],"")</f>
        <v/>
      </c>
      <c r="EU173" s="160" t="str">
        <f>IF(Tbl.Kosten[[#This Row],[Sanr.]]=EU$7,Tbl.Kosten[[#This Row],[Totaal kosten]],"")</f>
        <v/>
      </c>
      <c r="EV173" s="160" t="str">
        <f>IF(Tbl.Kosten[[#This Row],[Sanr.]]=EV$7,Tbl.Kosten[[#This Row],[Totaal kosten]],"")</f>
        <v/>
      </c>
      <c r="EW173" s="160" t="str">
        <f>IF(Tbl.Kosten[[#This Row],[Sanr.]]=EW$7,Tbl.Kosten[[#This Row],[Totaal kosten]],"")</f>
        <v/>
      </c>
      <c r="EX173" s="160" t="str">
        <f>IF(Tbl.Kosten[[#This Row],[Sanr.]]=EX$7,Tbl.Kosten[[#This Row],[Totaal kosten]],"")</f>
        <v/>
      </c>
      <c r="EY173" s="160" t="str">
        <f>IF(Tbl.Kosten[[#This Row],[Sanr.]]=EY$7,Tbl.Kosten[[#This Row],[Totaal kosten]],"")</f>
        <v/>
      </c>
      <c r="EZ173" s="160" t="str">
        <f>IF(Tbl.Kosten[[#This Row],[Sanr.]]=EZ$7,Tbl.Kosten[[#This Row],[Totaal kosten]],"")</f>
        <v/>
      </c>
      <c r="FA173" s="160" t="str">
        <f>IF(Tbl.Kosten[[#This Row],[Sanr.]]=FA$7,Tbl.Kosten[[#This Row],[Totaal kosten]],"")</f>
        <v/>
      </c>
      <c r="FB173" s="160" t="str">
        <f>IF(Tbl.Kosten[[#This Row],[Sanr.]]=FB$7,Tbl.Kosten[[#This Row],[Totaal kosten]],"")</f>
        <v/>
      </c>
      <c r="FC173" s="160" t="str">
        <f>IF(Tbl.Kosten[[#This Row],[Sanr.]]=FC$7,Tbl.Kosten[[#This Row],[Totaal kosten]],"")</f>
        <v/>
      </c>
      <c r="FD173" s="160" t="str">
        <f>IF(Tbl.Kosten[[#This Row],[Sanr.]]=FD$7,Tbl.Kosten[[#This Row],[Totaal kosten]],"")</f>
        <v/>
      </c>
      <c r="FE173" s="160" t="str">
        <f>IF(Tbl.Kosten[[#This Row],[Sanr.]]=FE$7,Tbl.Kosten[[#This Row],[Totaal kosten]],"")</f>
        <v/>
      </c>
      <c r="FF173" s="160" t="str">
        <f>IF(Tbl.Kosten[[#This Row],[Sanr.]]=FF$7,Tbl.Kosten[[#This Row],[Totaal kosten]],"")</f>
        <v/>
      </c>
      <c r="FG173" s="160" t="str">
        <f>IF(Tbl.Kosten[[#This Row],[Sanr.]]=FG$7,Tbl.Kosten[[#This Row],[Totaal kosten]],"")</f>
        <v/>
      </c>
      <c r="FH173" s="160" t="str">
        <f>IF(Tbl.Kosten[[#This Row],[Sanr.]]=FH$7,Tbl.Kosten[[#This Row],[Totaal kosten]],"")</f>
        <v/>
      </c>
      <c r="FI173" s="160" t="str">
        <f>IF(Tbl.Kosten[[#This Row],[Sanr.]]=FI$7,Tbl.Kosten[[#This Row],[Totaal kosten]],"")</f>
        <v/>
      </c>
      <c r="FJ173" s="160" t="str">
        <f>IF(Tbl.Kosten[[#This Row],[Sanr.]]=FJ$7,Tbl.Kosten[[#This Row],[Totaal kosten]],"")</f>
        <v/>
      </c>
      <c r="FK173" s="160" t="str">
        <f>IF(Tbl.Kosten[[#This Row],[Sanr.]]=FK$7,Tbl.Kosten[[#This Row],[Totaal kosten]],"")</f>
        <v/>
      </c>
      <c r="FL173" s="160" t="str">
        <f>IF(Tbl.Kosten[[#This Row],[Sanr.]]=FL$7,Tbl.Kosten[[#This Row],[Totaal kosten]],"")</f>
        <v/>
      </c>
      <c r="FM173" s="160" t="str">
        <f>IF(Tbl.Kosten[[#This Row],[Sanr.]]=FM$7,Tbl.Kosten[[#This Row],[Totaal kosten]],"")</f>
        <v/>
      </c>
      <c r="FN173" s="160" t="str">
        <f>IF(Tbl.Kosten[[#This Row],[Sanr.]]=FN$7,Tbl.Kosten[[#This Row],[Totaal kosten]],"")</f>
        <v/>
      </c>
      <c r="FO173" s="160" t="str">
        <f>IF(Tbl.Kosten[[#This Row],[Sanr.]]=FO$7,Tbl.Kosten[[#This Row],[Totaal kosten]],"")</f>
        <v/>
      </c>
      <c r="FP173" s="160" t="str">
        <f>IF(Tbl.Kosten[[#This Row],[Sanr.]]=FP$7,Tbl.Kosten[[#This Row],[Totaal kosten]],"")</f>
        <v/>
      </c>
      <c r="FQ173" s="160" t="str">
        <f>IF(Tbl.Kosten[[#This Row],[Sanr.]]=FQ$7,Tbl.Kosten[[#This Row],[Totaal kosten]],"")</f>
        <v/>
      </c>
      <c r="FR173" s="160" t="str">
        <f>IF(Tbl.Kosten[[#This Row],[Sanr.]]=FR$7,Tbl.Kosten[[#This Row],[Totaal kosten]],"")</f>
        <v/>
      </c>
      <c r="FS173" s="160" t="str">
        <f>IF(Tbl.Kosten[[#This Row],[Sanr.]]=FS$7,Tbl.Kosten[[#This Row],[Totaal kosten]],"")</f>
        <v/>
      </c>
      <c r="FT173" s="160" t="str">
        <f>IF(Tbl.Kosten[[#This Row],[Sanr.]]=FT$7,Tbl.Kosten[[#This Row],[Totaal kosten]],"")</f>
        <v/>
      </c>
      <c r="FU173" s="160" t="str">
        <f>IF(Tbl.Kosten[[#This Row],[Sanr.]]=FU$7,Tbl.Kosten[[#This Row],[Totaal kosten]],"")</f>
        <v/>
      </c>
      <c r="FV173" s="160" t="str">
        <f>IF(Tbl.Kosten[[#This Row],[Sanr.]]=FV$7,Tbl.Kosten[[#This Row],[Totaal kosten]],"")</f>
        <v/>
      </c>
      <c r="FW173" s="160" t="str">
        <f>IFERROR(_xlfn.XLOOKUP(Tbl.Kosten[[#This Row],[Activiteitencode]],Tbl.Activiteiten[Activiteitcode],Tbl.Activiteiten[Anr.],"",0,1),"")</f>
        <v/>
      </c>
      <c r="FX173" s="181" t="str">
        <f>_xlfn.CONCAT(Tbl.Kosten[[#This Row],[Pnr.]],Tbl.Kosten[[#This Row],[Sanr.]])</f>
        <v>P1</v>
      </c>
      <c r="FY173" s="160">
        <f>Tbl.Kosten[[#This Row],[Totaal kosten]]-Tbl.Kosten[[#This Row],[Subsidie]]</f>
        <v>0</v>
      </c>
      <c r="FZ173" s="160">
        <f>IF(Tbl.Kosten[[#This Row],[Pnr.]]=FZ$7,Tbl.Kosten[[#This Row],[Te financieren]],"")</f>
        <v>0</v>
      </c>
      <c r="GA173" s="160" t="str">
        <f>IF(Tbl.Kosten[[#This Row],[Pnr.]]=GA$7,Tbl.Kosten[[#This Row],[Te financieren]],"")</f>
        <v/>
      </c>
      <c r="GB173" s="160" t="str">
        <f>IF(Tbl.Kosten[[#This Row],[Pnr.]]=GB$7,Tbl.Kosten[[#This Row],[Te financieren]],"")</f>
        <v/>
      </c>
      <c r="GC173" s="160" t="str">
        <f>IF(Tbl.Kosten[[#This Row],[Pnr.]]=GC$7,Tbl.Kosten[[#This Row],[Te financieren]],"")</f>
        <v/>
      </c>
      <c r="GD173" s="160" t="str">
        <f>IF(Tbl.Kosten[[#This Row],[Pnr.]]=GD$7,Tbl.Kosten[[#This Row],[Te financieren]],"")</f>
        <v/>
      </c>
      <c r="GE173" s="160" t="str">
        <f>IF(Tbl.Kosten[[#This Row],[Pnr.]]=GE$7,Tbl.Kosten[[#This Row],[Te financieren]],"")</f>
        <v/>
      </c>
      <c r="GF173" s="160" t="str">
        <f>IF(Tbl.Kosten[[#This Row],[Pnr.]]=GF$7,Tbl.Kosten[[#This Row],[Te financieren]],"")</f>
        <v/>
      </c>
      <c r="GG173" s="160" t="str">
        <f>IF(Tbl.Kosten[[#This Row],[Pnr.]]=GG$7,Tbl.Kosten[[#This Row],[Te financieren]],"")</f>
        <v/>
      </c>
      <c r="GH173" s="160" t="str">
        <f>IF(Tbl.Kosten[[#This Row],[Pnr.]]=GH$7,Tbl.Kosten[[#This Row],[Te financieren]],"")</f>
        <v/>
      </c>
      <c r="GI173" s="160" t="str">
        <f>IF(Tbl.Kosten[[#This Row],[Pnr.]]=GI$7,Tbl.Kosten[[#This Row],[Te financieren]],"")</f>
        <v/>
      </c>
      <c r="GJ173" s="160" t="str">
        <f>IF(Tbl.Kosten[[#This Row],[Pnr.]]=GJ$7,Tbl.Kosten[[#This Row],[Te financieren]],"")</f>
        <v/>
      </c>
      <c r="GK173" s="160" t="str">
        <f>IF(Tbl.Kosten[[#This Row],[Pnr.]]=GK$7,Tbl.Kosten[[#This Row],[Te financieren]],"")</f>
        <v/>
      </c>
      <c r="GL173" s="160" t="str">
        <f>IF(Tbl.Kosten[[#This Row],[Pnr.]]=GL$7,Tbl.Kosten[[#This Row],[Te financieren]],"")</f>
        <v/>
      </c>
      <c r="GM173" s="160" t="str">
        <f>IF(Tbl.Kosten[[#This Row],[Pnr.]]=GM$7,Tbl.Kosten[[#This Row],[Te financieren]],"")</f>
        <v/>
      </c>
      <c r="GN173" s="160" t="str">
        <f>IF(Tbl.Kosten[[#This Row],[Pnr.]]=GN$7,Tbl.Kosten[[#This Row],[Te financieren]],"")</f>
        <v/>
      </c>
      <c r="GO173" s="160" t="str">
        <f>IF(Tbl.Kosten[[#This Row],[Pnr.]]=GO$7,Tbl.Kosten[[#This Row],[Te financieren]],"")</f>
        <v/>
      </c>
      <c r="GP173" s="160" t="str">
        <f>IF(Tbl.Kosten[[#This Row],[Pnr.]]=GP$7,Tbl.Kosten[[#This Row],[Te financieren]],"")</f>
        <v/>
      </c>
      <c r="GQ173" s="160" t="str">
        <f>IF(Tbl.Kosten[[#This Row],[Pnr.]]=GQ$7,Tbl.Kosten[[#This Row],[Te financieren]],"")</f>
        <v/>
      </c>
      <c r="GR173" s="160" t="str">
        <f>IF(Tbl.Kosten[[#This Row],[Pnr.]]=GR$7,Tbl.Kosten[[#This Row],[Te financieren]],"")</f>
        <v/>
      </c>
      <c r="GS173" s="160" t="str">
        <f>IF(Tbl.Kosten[[#This Row],[Pnr.]]=GS$7,Tbl.Kosten[[#This Row],[Te financieren]],"")</f>
        <v/>
      </c>
      <c r="GT173" s="160" t="str">
        <f>IF(Tbl.Kosten[[#This Row],[Pnr.]]=GT$7,Tbl.Kosten[[#This Row],[Te financieren]],"")</f>
        <v/>
      </c>
      <c r="GU173" s="160" t="str">
        <f>IF(Tbl.Kosten[[#This Row],[Pnr.]]=GU$7,Tbl.Kosten[[#This Row],[Te financieren]],"")</f>
        <v/>
      </c>
      <c r="GV173" s="160" t="str">
        <f>IF(Tbl.Kosten[[#This Row],[Pnr.]]=GV$7,Tbl.Kosten[[#This Row],[Te financieren]],"")</f>
        <v/>
      </c>
      <c r="GW173" s="160" t="str">
        <f>IF(Tbl.Kosten[[#This Row],[Pnr.]]=GW$7,Tbl.Kosten[[#This Row],[Te financieren]],"")</f>
        <v/>
      </c>
      <c r="GX173" s="160" t="str">
        <f>IF(Tbl.Kosten[[#This Row],[Pnr.]]=GX$7,Tbl.Kosten[[#This Row],[Te financieren]],"")</f>
        <v/>
      </c>
      <c r="GY173" s="160" t="str">
        <f>IF(Tbl.Kosten[[#This Row],[Pnr.]]=GY$7,Tbl.Kosten[[#This Row],[Te financieren]],"")</f>
        <v/>
      </c>
      <c r="GZ173" s="160" t="str">
        <f>IF(Tbl.Kosten[[#This Row],[Pnr.]]=GZ$7,Tbl.Kosten[[#This Row],[Te financieren]],"")</f>
        <v/>
      </c>
      <c r="HA173" s="160" t="str">
        <f>IF(Tbl.Kosten[[#This Row],[Pnr.]]=HA$7,Tbl.Kosten[[#This Row],[Te financieren]],"")</f>
        <v/>
      </c>
      <c r="HB173" s="160" t="str">
        <f>IF(Tbl.Kosten[[#This Row],[Pnr.]]=HB$7,Tbl.Kosten[[#This Row],[Te financieren]],"")</f>
        <v/>
      </c>
      <c r="HC173" s="160" t="str">
        <f>IF(Tbl.Kosten[[#This Row],[Pnr.]]=HC$7,Tbl.Kosten[[#This Row],[Te financieren]],"")</f>
        <v/>
      </c>
      <c r="HD173" s="160" t="str">
        <f>IF(Tbl.Kosten[[#This Row],[Pnr.]]=HD$7,Tbl.Kosten[[#This Row],[Te financieren]],"")</f>
        <v/>
      </c>
      <c r="HE173" s="160" t="str">
        <f>IF(Tbl.Kosten[[#This Row],[Pnr.]]=HE$7,Tbl.Kosten[[#This Row],[Te financieren]],"")</f>
        <v/>
      </c>
      <c r="HF173" s="160" t="str">
        <f>IF(Tbl.Kosten[[#This Row],[Pnr.]]=HF$7,Tbl.Kosten[[#This Row],[Te financieren]],"")</f>
        <v/>
      </c>
      <c r="HG173" s="160" t="str">
        <f>IF(Tbl.Kosten[[#This Row],[Pnr.]]=HG$7,Tbl.Kosten[[#This Row],[Te financieren]],"")</f>
        <v/>
      </c>
      <c r="HH173" s="160" t="str">
        <f>IF(Tbl.Kosten[[#This Row],[Pnr.]]=HH$7,Tbl.Kosten[[#This Row],[Te financieren]],"")</f>
        <v/>
      </c>
      <c r="HI173" s="160" t="str">
        <f>IF(Tbl.Kosten[[#This Row],[Pnr.]]=HI$7,Tbl.Kosten[[#This Row],[Te financieren]],"")</f>
        <v/>
      </c>
      <c r="HJ173" s="160" t="str">
        <f>IF(Tbl.Kosten[[#This Row],[Pnr.]]=HJ$7,Tbl.Kosten[[#This Row],[Te financieren]],"")</f>
        <v/>
      </c>
      <c r="HK173" s="160" t="str">
        <f>IF(Tbl.Kosten[[#This Row],[Pnr.]]=HK$7,Tbl.Kosten[[#This Row],[Te financieren]],"")</f>
        <v/>
      </c>
      <c r="HL173" s="160" t="str">
        <f>IF(Tbl.Kosten[[#This Row],[Pnr.]]=HL$7,Tbl.Kosten[[#This Row],[Te financieren]],"")</f>
        <v/>
      </c>
      <c r="HM173" s="160" t="str">
        <f>IF(Tbl.Kosten[[#This Row],[Pnr.]]=HM$7,Tbl.Kosten[[#This Row],[Te financieren]],"")</f>
        <v/>
      </c>
      <c r="HN173" s="160" t="str">
        <f>IF(Tbl.Kosten[[#This Row],[Pnr.]]=HN$7,Tbl.Kosten[[#This Row],[Te financieren]],"")</f>
        <v/>
      </c>
      <c r="HO173" s="160" t="str">
        <f>IF(Tbl.Kosten[[#This Row],[Pnr.]]=HO$7,Tbl.Kosten[[#This Row],[Te financieren]],"")</f>
        <v/>
      </c>
      <c r="HP173" s="160" t="str">
        <f>IF(Tbl.Kosten[[#This Row],[Pnr.]]=HP$7,Tbl.Kosten[[#This Row],[Te financieren]],"")</f>
        <v/>
      </c>
      <c r="HQ173" s="160" t="str">
        <f>IF(Tbl.Kosten[[#This Row],[Pnr.]]=HQ$7,Tbl.Kosten[[#This Row],[Te financieren]],"")</f>
        <v/>
      </c>
      <c r="HR173" s="160" t="str">
        <f>IF(Tbl.Kosten[[#This Row],[Pnr.]]=HR$7,Tbl.Kosten[[#This Row],[Te financieren]],"")</f>
        <v/>
      </c>
      <c r="HS173" s="160" t="str">
        <f>IF(Tbl.Kosten[[#This Row],[Pnr.]]=HS$7,Tbl.Kosten[[#This Row],[Te financieren]],"")</f>
        <v/>
      </c>
      <c r="HT173" s="160" t="str">
        <f>IF(Tbl.Kosten[[#This Row],[Pnr.]]=HT$7,Tbl.Kosten[[#This Row],[Te financieren]],"")</f>
        <v/>
      </c>
      <c r="HU173" s="160" t="str">
        <f>IF(Tbl.Kosten[[#This Row],[Pnr.]]=HU$7,Tbl.Kosten[[#This Row],[Te financieren]],"")</f>
        <v/>
      </c>
      <c r="HV173" s="160" t="str">
        <f>IF(Tbl.Kosten[[#This Row],[Pnr.]]=HV$7,Tbl.Kosten[[#This Row],[Te financieren]],"")</f>
        <v/>
      </c>
      <c r="HW173" s="160" t="str">
        <f>IF(Tbl.Kosten[[#This Row],[Pnr.]]=HW$7,Tbl.Kosten[[#This Row],[Te financieren]],"")</f>
        <v/>
      </c>
    </row>
    <row r="174" spans="2:231" x14ac:dyDescent="0.3">
      <c r="B174" s="144"/>
      <c r="C174" s="147"/>
      <c r="D174" s="146"/>
      <c r="E174" s="147"/>
      <c r="F174" s="145"/>
      <c r="G174" s="11" t="str">
        <f>IF(Tbl.Kosten[[#This Row],[Medewerker e/o 
functie]]&lt;&gt;"",_xlfn.XLOOKUP(Tbl.Kosten[[#This Row],[Medewerker e/o 
functie]],Tbl.Uurtarief[Medewerker en/of functie],Tbl.Uurtarief[Uurtarief],"",0,1),"")</f>
        <v/>
      </c>
      <c r="H174" s="121">
        <f>IFERROR(Tbl.Kosten[[#This Row],[Uren]]*Tbl.Kosten[[#This Row],[Uurtarief]],0)</f>
        <v>0</v>
      </c>
      <c r="I174" s="119" t="str">
        <f>IF(Tbl.Kosten[[#This Row],[Subtotaal uren]]&lt;&gt;0,_xlfn.XLOOKUP(Tbl.Kosten[[#This Row],[Medewerker e/o 
functie]],Tbl.Uurtarief[Medewerker en/of functie],Tbl.Uurtarief[Kostensoort arbeid],"",0,1),"")</f>
        <v/>
      </c>
      <c r="J174" s="147"/>
      <c r="K174" s="145"/>
      <c r="L174" s="149" t="str">
        <f>IF(Tbl.Kosten[[#This Row],[Activum]]&lt;&gt;"",_xlfn.XLOOKUP(Tbl.Kosten[[#This Row],[Activum]],Tbl.Afschrijvingskosten[Activum],Tbl.Afschrijvingskosten[Tarief per afschrijvings-eenheid],"",0,1),"")</f>
        <v/>
      </c>
      <c r="M174" s="122">
        <f>IFERROR(Tbl.Kosten[[#This Row],[Een-
heden]]*Tbl.Kosten[[#This Row],[Afschrijvings-
tarief]],0)</f>
        <v>0</v>
      </c>
      <c r="N174" s="122" t="str">
        <f>IF(Tbl.Kosten[[#This Row],[Subtotaal afschrijving]]&lt;&gt;0,Lijsten!A172,"")</f>
        <v/>
      </c>
      <c r="O174" s="150"/>
      <c r="P174" s="145"/>
      <c r="Q174" s="148"/>
      <c r="R174" s="122">
        <f>IFERROR(Tbl.Kosten[[#This Row],[Aantal]]*Tbl.Kosten[[#This Row],[Tarief]],0)</f>
        <v>0</v>
      </c>
      <c r="S174" s="8">
        <f>IFERROR(Tbl.Kosten[[#This Row],[Subtotaal overige kosten]]+Tbl.Kosten[[#This Row],[Subtotaal uren]]+Tbl.Kosten[[#This Row],[Subtotaal afschrijving]],0)</f>
        <v>0</v>
      </c>
      <c r="T174" s="8">
        <f>IFERROR(Tbl.Kosten[[#This Row],[Totaal kosten]]*Tbl.Kosten[[#This Row],[Subsidie%]],0)</f>
        <v>0</v>
      </c>
      <c r="U174" s="4" t="str" cm="1">
        <f t="array" ref="U174">IFERROR(_xlfn.IFS(Tbl.Kosten[[#This Row],[Subtotaal uren]]&lt;&gt;0,Tbl.Kosten[[#This Row],[Kostensoort arbeid]],Tbl.Kosten[[#This Row],[Subtotaal afschrijving]]&lt;&gt;0,Tbl.Kosten[[#This Row],[Kostensoort afschrijving]],Tbl.Kosten[[#This Row],[Subtotaal overige kosten]]&lt;&gt;0,Tbl.Kosten[[#This Row],[Kostensoort overig]]),"")</f>
        <v/>
      </c>
      <c r="V174" s="4" t="str">
        <f>IFERROR(_xlfn.XLOOKUP(Tbl.Kosten[[#This Row],[Activiteitencode]],Tbl.Activiteiten[Activiteitcode],Tbl.Activiteiten[Werkpakketcode],"",0,1),"")</f>
        <v/>
      </c>
      <c r="W174" s="4" t="str">
        <f>IFERROR(_xlfn.XLOOKUP(Tbl.Kosten[[#This Row],[Werkpakketcode]],Tbl.Werkpakketten[Werkpakketcode],Tbl.Werkpakketten[Subsidiabele activiteit],"",0,1),"")</f>
        <v/>
      </c>
      <c r="X174" s="12">
        <f>IFERROR(_xlfn.XLOOKUP(Tbl.Kosten[[#This Row],[Sanr.]],Tbl.Subsidiehoogte[SAnr.],Tbl.Subsidiehoogte[Sub. Percentage],0,0,1),0)</f>
        <v>0</v>
      </c>
      <c r="Y174" s="154" t="str">
        <f>IFERROR(_xlfn.XLOOKUP(Tbl.Kosten[[#This Row],[Partnercode]],Tbl.Projectpartners[Partnercode],Tbl.Projectpartners[PNr.],"",0,1),"")</f>
        <v>P1</v>
      </c>
      <c r="Z174" s="158">
        <f>IF(Tbl.Kosten[[#This Row],[Pnr.]]=Z$7,Tbl.Kosten[[#This Row],[Totaal kosten]],"")</f>
        <v>0</v>
      </c>
      <c r="AA174" s="158" t="str">
        <f>IF(Tbl.Kosten[[#This Row],[Pnr.]]=AA$7,Tbl.Kosten[[#This Row],[Totaal kosten]],"")</f>
        <v/>
      </c>
      <c r="AB174" s="158" t="str">
        <f>IF(Tbl.Kosten[[#This Row],[Pnr.]]=AB$7,Tbl.Kosten[[#This Row],[Totaal kosten]],"")</f>
        <v/>
      </c>
      <c r="AC174" s="158" t="str">
        <f>IF(Tbl.Kosten[[#This Row],[Pnr.]]=AC$7,Tbl.Kosten[[#This Row],[Totaal kosten]],"")</f>
        <v/>
      </c>
      <c r="AD174" s="158" t="str">
        <f>IF(Tbl.Kosten[[#This Row],[Pnr.]]=AD$7,Tbl.Kosten[[#This Row],[Totaal kosten]],"")</f>
        <v/>
      </c>
      <c r="AE174" s="158" t="str">
        <f>IF(Tbl.Kosten[[#This Row],[Pnr.]]=AE$7,Tbl.Kosten[[#This Row],[Totaal kosten]],"")</f>
        <v/>
      </c>
      <c r="AF174" s="158" t="str">
        <f>IF(Tbl.Kosten[[#This Row],[Pnr.]]=AF$7,Tbl.Kosten[[#This Row],[Totaal kosten]],"")</f>
        <v/>
      </c>
      <c r="AG174" s="158" t="str">
        <f>IF(Tbl.Kosten[[#This Row],[Pnr.]]=AG$7,Tbl.Kosten[[#This Row],[Totaal kosten]],"")</f>
        <v/>
      </c>
      <c r="AH174" s="158" t="str">
        <f>IF(Tbl.Kosten[[#This Row],[Pnr.]]=AH$7,Tbl.Kosten[[#This Row],[Totaal kosten]],"")</f>
        <v/>
      </c>
      <c r="AI174" s="158" t="str">
        <f>IF(Tbl.Kosten[[#This Row],[Pnr.]]=AI$7,Tbl.Kosten[[#This Row],[Totaal kosten]],"")</f>
        <v/>
      </c>
      <c r="AJ174" s="158" t="str">
        <f>IF(Tbl.Kosten[[#This Row],[Pnr.]]=AJ$7,Tbl.Kosten[[#This Row],[Totaal kosten]],"")</f>
        <v/>
      </c>
      <c r="AK174" s="158" t="str">
        <f>IF(Tbl.Kosten[[#This Row],[Pnr.]]=AK$7,Tbl.Kosten[[#This Row],[Totaal kosten]],"")</f>
        <v/>
      </c>
      <c r="AL174" s="158" t="str">
        <f>IF(Tbl.Kosten[[#This Row],[Pnr.]]=AL$7,Tbl.Kosten[[#This Row],[Totaal kosten]],"")</f>
        <v/>
      </c>
      <c r="AM174" s="158" t="str">
        <f>IF(Tbl.Kosten[[#This Row],[Pnr.]]=AM$7,Tbl.Kosten[[#This Row],[Totaal kosten]],"")</f>
        <v/>
      </c>
      <c r="AN174" s="158" t="str">
        <f>IF(Tbl.Kosten[[#This Row],[Pnr.]]=AN$7,Tbl.Kosten[[#This Row],[Totaal kosten]],"")</f>
        <v/>
      </c>
      <c r="AO174" s="158" t="str">
        <f>IF(Tbl.Kosten[[#This Row],[Pnr.]]=AO$7,Tbl.Kosten[[#This Row],[Totaal kosten]],"")</f>
        <v/>
      </c>
      <c r="AP174" s="158" t="str">
        <f>IF(Tbl.Kosten[[#This Row],[Pnr.]]=AP$7,Tbl.Kosten[[#This Row],[Totaal kosten]],"")</f>
        <v/>
      </c>
      <c r="AQ174" s="158" t="str">
        <f>IF(Tbl.Kosten[[#This Row],[Pnr.]]=AQ$7,Tbl.Kosten[[#This Row],[Totaal kosten]],"")</f>
        <v/>
      </c>
      <c r="AR174" s="158" t="str">
        <f>IF(Tbl.Kosten[[#This Row],[Pnr.]]=AR$7,Tbl.Kosten[[#This Row],[Totaal kosten]],"")</f>
        <v/>
      </c>
      <c r="AS174" s="158" t="str">
        <f>IF(Tbl.Kosten[[#This Row],[Pnr.]]=AS$7,Tbl.Kosten[[#This Row],[Totaal kosten]],"")</f>
        <v/>
      </c>
      <c r="AT174" s="158" t="str">
        <f>IF(Tbl.Kosten[[#This Row],[Pnr.]]=AT$7,Tbl.Kosten[[#This Row],[Totaal kosten]],"")</f>
        <v/>
      </c>
      <c r="AU174" s="158" t="str">
        <f>IF(Tbl.Kosten[[#This Row],[Pnr.]]=AU$7,Tbl.Kosten[[#This Row],[Totaal kosten]],"")</f>
        <v/>
      </c>
      <c r="AV174" s="158" t="str">
        <f>IF(Tbl.Kosten[[#This Row],[Pnr.]]=AV$7,Tbl.Kosten[[#This Row],[Totaal kosten]],"")</f>
        <v/>
      </c>
      <c r="AW174" s="158" t="str">
        <f>IF(Tbl.Kosten[[#This Row],[Pnr.]]=AW$7,Tbl.Kosten[[#This Row],[Totaal kosten]],"")</f>
        <v/>
      </c>
      <c r="AX174" s="158" t="str">
        <f>IF(Tbl.Kosten[[#This Row],[Pnr.]]=AX$7,Tbl.Kosten[[#This Row],[Totaal kosten]],"")</f>
        <v/>
      </c>
      <c r="AY174" s="158" t="str">
        <f>IF(Tbl.Kosten[[#This Row],[Pnr.]]=AY$7,Tbl.Kosten[[#This Row],[Totaal kosten]],"")</f>
        <v/>
      </c>
      <c r="AZ174" s="158" t="str">
        <f>IF(Tbl.Kosten[[#This Row],[Pnr.]]=AZ$7,Tbl.Kosten[[#This Row],[Totaal kosten]],"")</f>
        <v/>
      </c>
      <c r="BA174" s="158" t="str">
        <f>IF(Tbl.Kosten[[#This Row],[Pnr.]]=BA$7,Tbl.Kosten[[#This Row],[Totaal kosten]],"")</f>
        <v/>
      </c>
      <c r="BB174" s="158" t="str">
        <f>IF(Tbl.Kosten[[#This Row],[Pnr.]]=BB$7,Tbl.Kosten[[#This Row],[Totaal kosten]],"")</f>
        <v/>
      </c>
      <c r="BC174" s="158" t="str">
        <f>IF(Tbl.Kosten[[#This Row],[Pnr.]]=BC$7,Tbl.Kosten[[#This Row],[Totaal kosten]],"")</f>
        <v/>
      </c>
      <c r="BD174" s="158" t="str">
        <f>IF(Tbl.Kosten[[#This Row],[Pnr.]]=BD$7,Tbl.Kosten[[#This Row],[Totaal kosten]],"")</f>
        <v/>
      </c>
      <c r="BE174" s="158" t="str">
        <f>IF(Tbl.Kosten[[#This Row],[Pnr.]]=BE$7,Tbl.Kosten[[#This Row],[Totaal kosten]],"")</f>
        <v/>
      </c>
      <c r="BF174" s="158" t="str">
        <f>IF(Tbl.Kosten[[#This Row],[Pnr.]]=BF$7,Tbl.Kosten[[#This Row],[Totaal kosten]],"")</f>
        <v/>
      </c>
      <c r="BG174" s="158" t="str">
        <f>IF(Tbl.Kosten[[#This Row],[Pnr.]]=BG$7,Tbl.Kosten[[#This Row],[Totaal kosten]],"")</f>
        <v/>
      </c>
      <c r="BH174" s="158" t="str">
        <f>IF(Tbl.Kosten[[#This Row],[Pnr.]]=BH$7,Tbl.Kosten[[#This Row],[Totaal kosten]],"")</f>
        <v/>
      </c>
      <c r="BI174" s="158" t="str">
        <f>IF(Tbl.Kosten[[#This Row],[Pnr.]]=BI$7,Tbl.Kosten[[#This Row],[Totaal kosten]],"")</f>
        <v/>
      </c>
      <c r="BJ174" s="158" t="str">
        <f>IF(Tbl.Kosten[[#This Row],[Pnr.]]=BJ$7,Tbl.Kosten[[#This Row],[Totaal kosten]],"")</f>
        <v/>
      </c>
      <c r="BK174" s="158" t="str">
        <f>IF(Tbl.Kosten[[#This Row],[Pnr.]]=BK$7,Tbl.Kosten[[#This Row],[Totaal kosten]],"")</f>
        <v/>
      </c>
      <c r="BL174" s="158" t="str">
        <f>IF(Tbl.Kosten[[#This Row],[Pnr.]]=BL$7,Tbl.Kosten[[#This Row],[Totaal kosten]],"")</f>
        <v/>
      </c>
      <c r="BM174" s="158" t="str">
        <f>IF(Tbl.Kosten[[#This Row],[Pnr.]]=BM$7,Tbl.Kosten[[#This Row],[Totaal kosten]],"")</f>
        <v/>
      </c>
      <c r="BN174" s="158" t="str">
        <f>IF(Tbl.Kosten[[#This Row],[Pnr.]]=BN$7,Tbl.Kosten[[#This Row],[Totaal kosten]],"")</f>
        <v/>
      </c>
      <c r="BO174" s="158" t="str">
        <f>IF(Tbl.Kosten[[#This Row],[Pnr.]]=BO$7,Tbl.Kosten[[#This Row],[Totaal kosten]],"")</f>
        <v/>
      </c>
      <c r="BP174" s="158" t="str">
        <f>IF(Tbl.Kosten[[#This Row],[Pnr.]]=BP$7,Tbl.Kosten[[#This Row],[Totaal kosten]],"")</f>
        <v/>
      </c>
      <c r="BQ174" s="158" t="str">
        <f>IF(Tbl.Kosten[[#This Row],[Pnr.]]=BQ$7,Tbl.Kosten[[#This Row],[Totaal kosten]],"")</f>
        <v/>
      </c>
      <c r="BR174" s="158" t="str">
        <f>IF(Tbl.Kosten[[#This Row],[Pnr.]]=BR$7,Tbl.Kosten[[#This Row],[Totaal kosten]],"")</f>
        <v/>
      </c>
      <c r="BS174" s="158" t="str">
        <f>IF(Tbl.Kosten[[#This Row],[Pnr.]]=BS$7,Tbl.Kosten[[#This Row],[Totaal kosten]],"")</f>
        <v/>
      </c>
      <c r="BT174" s="158" t="str">
        <f>IF(Tbl.Kosten[[#This Row],[Pnr.]]=BT$7,Tbl.Kosten[[#This Row],[Totaal kosten]],"")</f>
        <v/>
      </c>
      <c r="BU174" s="158" t="str">
        <f>IF(Tbl.Kosten[[#This Row],[Pnr.]]=BU$7,Tbl.Kosten[[#This Row],[Totaal kosten]],"")</f>
        <v/>
      </c>
      <c r="BV174" s="158" t="str">
        <f>IF(Tbl.Kosten[[#This Row],[Pnr.]]=BV$7,Tbl.Kosten[[#This Row],[Totaal kosten]],"")</f>
        <v/>
      </c>
      <c r="BW174" s="158" t="str">
        <f>IF(Tbl.Kosten[[#This Row],[Pnr.]]=BW$7,Tbl.Kosten[[#This Row],[Totaal kosten]],"")</f>
        <v/>
      </c>
      <c r="BX174" s="158" t="str">
        <f>IFERROR(_xlfn.XLOOKUP(Tbl.Kosten[[#This Row],[Werkpakketcode]],Tbl.Werkpakketten[Werkpakketcode],Tbl.Werkpakketten[WPnr.],"",0,1),"")</f>
        <v/>
      </c>
      <c r="BY174" s="158" t="str">
        <f>IF(Tbl.Kosten[[#This Row],[WPnr.]]=BY$7,Tbl.Kosten[[#This Row],[Totaal kosten]],"")</f>
        <v/>
      </c>
      <c r="BZ174" s="158" t="str">
        <f>IF(Tbl.Kosten[[#This Row],[WPnr.]]=BZ$7,Tbl.Kosten[[#This Row],[Totaal kosten]],"")</f>
        <v/>
      </c>
      <c r="CA174" s="158" t="str">
        <f>IF(Tbl.Kosten[[#This Row],[WPnr.]]=CA$7,Tbl.Kosten[[#This Row],[Totaal kosten]],"")</f>
        <v/>
      </c>
      <c r="CB174" s="158" t="str">
        <f>IF(Tbl.Kosten[[#This Row],[WPnr.]]=CB$7,Tbl.Kosten[[#This Row],[Totaal kosten]],"")</f>
        <v/>
      </c>
      <c r="CC174" s="158" t="str">
        <f>IF(Tbl.Kosten[[#This Row],[WPnr.]]=CC$7,Tbl.Kosten[[#This Row],[Totaal kosten]],"")</f>
        <v/>
      </c>
      <c r="CD174" s="158" t="str">
        <f>IF(Tbl.Kosten[[#This Row],[WPnr.]]=CD$7,Tbl.Kosten[[#This Row],[Totaal kosten]],"")</f>
        <v/>
      </c>
      <c r="CE174" s="158" t="str">
        <f>IF(Tbl.Kosten[[#This Row],[WPnr.]]=CE$7,Tbl.Kosten[[#This Row],[Totaal kosten]],"")</f>
        <v/>
      </c>
      <c r="CF174" s="158" t="str">
        <f>IF(Tbl.Kosten[[#This Row],[WPnr.]]=CF$7,Tbl.Kosten[[#This Row],[Totaal kosten]],"")</f>
        <v/>
      </c>
      <c r="CG174" s="158" t="str">
        <f>IF(Tbl.Kosten[[#This Row],[WPnr.]]=CG$7,Tbl.Kosten[[#This Row],[Totaal kosten]],"")</f>
        <v/>
      </c>
      <c r="CH174" s="158" t="str">
        <f>IF(Tbl.Kosten[[#This Row],[WPnr.]]=CH$7,Tbl.Kosten[[#This Row],[Totaal kosten]],"")</f>
        <v/>
      </c>
      <c r="CI174" s="158" t="str">
        <f>IF(Tbl.Kosten[[#This Row],[WPnr.]]=CI$7,Tbl.Kosten[[#This Row],[Totaal kosten]],"")</f>
        <v/>
      </c>
      <c r="CJ174" s="158" t="str">
        <f>IF(Tbl.Kosten[[#This Row],[WPnr.]]=CJ$7,Tbl.Kosten[[#This Row],[Totaal kosten]],"")</f>
        <v/>
      </c>
      <c r="CK174" s="158" t="str">
        <f>IF(Tbl.Kosten[[#This Row],[WPnr.]]=CK$7,Tbl.Kosten[[#This Row],[Totaal kosten]],"")</f>
        <v/>
      </c>
      <c r="CL174" s="158" t="str">
        <f>IF(Tbl.Kosten[[#This Row],[WPnr.]]=CL$7,Tbl.Kosten[[#This Row],[Totaal kosten]],"")</f>
        <v/>
      </c>
      <c r="CM174" s="158" t="str">
        <f>IF(Tbl.Kosten[[#This Row],[WPnr.]]=CM$7,Tbl.Kosten[[#This Row],[Totaal kosten]],"")</f>
        <v/>
      </c>
      <c r="CN174" s="158" t="str">
        <f>IF(Tbl.Kosten[[#This Row],[WPnr.]]=CN$7,Tbl.Kosten[[#This Row],[Totaal kosten]],"")</f>
        <v/>
      </c>
      <c r="CO174" s="158" t="str">
        <f>IF(Tbl.Kosten[[#This Row],[WPnr.]]=CO$7,Tbl.Kosten[[#This Row],[Totaal kosten]],"")</f>
        <v/>
      </c>
      <c r="CP174" s="158" t="str">
        <f>IF(Tbl.Kosten[[#This Row],[WPnr.]]=CP$7,Tbl.Kosten[[#This Row],[Totaal kosten]],"")</f>
        <v/>
      </c>
      <c r="CQ174" s="158" t="str">
        <f>IF(Tbl.Kosten[[#This Row],[WPnr.]]=CQ$7,Tbl.Kosten[[#This Row],[Totaal kosten]],"")</f>
        <v/>
      </c>
      <c r="CR174" s="158" t="str">
        <f>IF(Tbl.Kosten[[#This Row],[WPnr.]]=CR$7,Tbl.Kosten[[#This Row],[Totaal kosten]],"")</f>
        <v/>
      </c>
      <c r="CS174" s="158" t="str">
        <f>IF(Tbl.Kosten[[#This Row],[WPnr.]]=CS$7,Tbl.Kosten[[#This Row],[Totaal kosten]],"")</f>
        <v/>
      </c>
      <c r="CT174" s="158" t="str">
        <f>IF(Tbl.Kosten[[#This Row],[WPnr.]]=CT$7,Tbl.Kosten[[#This Row],[Totaal kosten]],"")</f>
        <v/>
      </c>
      <c r="CU174" s="158" t="str">
        <f>IF(Tbl.Kosten[[#This Row],[WPnr.]]=CU$7,Tbl.Kosten[[#This Row],[Totaal kosten]],"")</f>
        <v/>
      </c>
      <c r="CV174" s="158" t="str">
        <f>IF(Tbl.Kosten[[#This Row],[WPnr.]]=CV$7,Tbl.Kosten[[#This Row],[Totaal kosten]],"")</f>
        <v/>
      </c>
      <c r="CW174" s="158" t="str">
        <f>IF(Tbl.Kosten[[#This Row],[WPnr.]]=CW$7,Tbl.Kosten[[#This Row],[Totaal kosten]],"")</f>
        <v/>
      </c>
      <c r="CX174" s="158" t="str">
        <f>IF(Tbl.Kosten[[#This Row],[WPnr.]]=CX$7,Tbl.Kosten[[#This Row],[Totaal kosten]],"")</f>
        <v/>
      </c>
      <c r="CY174" s="158" t="str">
        <f>IF(Tbl.Kosten[[#This Row],[WPnr.]]=CY$7,Tbl.Kosten[[#This Row],[Totaal kosten]],"")</f>
        <v/>
      </c>
      <c r="CZ174" s="158" t="str">
        <f>IF(Tbl.Kosten[[#This Row],[WPnr.]]=CZ$7,Tbl.Kosten[[#This Row],[Totaal kosten]],"")</f>
        <v/>
      </c>
      <c r="DA174" s="158" t="str">
        <f>IF(Tbl.Kosten[[#This Row],[WPnr.]]=DA$7,Tbl.Kosten[[#This Row],[Totaal kosten]],"")</f>
        <v/>
      </c>
      <c r="DB174" s="158" t="str">
        <f>IF(Tbl.Kosten[[#This Row],[WPnr.]]=DB$7,Tbl.Kosten[[#This Row],[Totaal kosten]],"")</f>
        <v/>
      </c>
      <c r="DC174" s="158" t="str">
        <f>IF(Tbl.Kosten[[#This Row],[WPnr.]]=DC$7,Tbl.Kosten[[#This Row],[Totaal kosten]],"")</f>
        <v/>
      </c>
      <c r="DD174" s="158" t="str">
        <f>IF(Tbl.Kosten[[#This Row],[WPnr.]]=DD$7,Tbl.Kosten[[#This Row],[Totaal kosten]],"")</f>
        <v/>
      </c>
      <c r="DE174" s="158" t="str">
        <f>IF(Tbl.Kosten[[#This Row],[WPnr.]]=DE$7,Tbl.Kosten[[#This Row],[Totaal kosten]],"")</f>
        <v/>
      </c>
      <c r="DF174" s="158" t="str">
        <f>IF(Tbl.Kosten[[#This Row],[WPnr.]]=DF$7,Tbl.Kosten[[#This Row],[Totaal kosten]],"")</f>
        <v/>
      </c>
      <c r="DG174" s="158" t="str">
        <f>IF(Tbl.Kosten[[#This Row],[WPnr.]]=DG$7,Tbl.Kosten[[#This Row],[Totaal kosten]],"")</f>
        <v/>
      </c>
      <c r="DH174" s="158" t="str">
        <f>IF(Tbl.Kosten[[#This Row],[WPnr.]]=DH$7,Tbl.Kosten[[#This Row],[Totaal kosten]],"")</f>
        <v/>
      </c>
      <c r="DI174" s="158" t="str">
        <f>IF(Tbl.Kosten[[#This Row],[WPnr.]]=DI$7,Tbl.Kosten[[#This Row],[Totaal kosten]],"")</f>
        <v/>
      </c>
      <c r="DJ174" s="158" t="str">
        <f>IF(Tbl.Kosten[[#This Row],[WPnr.]]=DJ$7,Tbl.Kosten[[#This Row],[Totaal kosten]],"")</f>
        <v/>
      </c>
      <c r="DK174" s="158" t="str">
        <f>IF(Tbl.Kosten[[#This Row],[WPnr.]]=DK$7,Tbl.Kosten[[#This Row],[Totaal kosten]],"")</f>
        <v/>
      </c>
      <c r="DL174" s="158" t="str">
        <f>IF(Tbl.Kosten[[#This Row],[WPnr.]]=DL$7,Tbl.Kosten[[#This Row],[Totaal kosten]],"")</f>
        <v/>
      </c>
      <c r="DM174" s="158" t="str">
        <f>IF(Tbl.Kosten[[#This Row],[WPnr.]]=DM$7,Tbl.Kosten[[#This Row],[Totaal kosten]],"")</f>
        <v/>
      </c>
      <c r="DN174" s="158" t="str">
        <f>IF(Tbl.Kosten[[#This Row],[WPnr.]]=DN$7,Tbl.Kosten[[#This Row],[Totaal kosten]],"")</f>
        <v/>
      </c>
      <c r="DO174" s="158" t="str">
        <f>IF(Tbl.Kosten[[#This Row],[WPnr.]]=DO$7,Tbl.Kosten[[#This Row],[Totaal kosten]],"")</f>
        <v/>
      </c>
      <c r="DP174" s="158" t="str">
        <f>IF(Tbl.Kosten[[#This Row],[WPnr.]]=DP$7,Tbl.Kosten[[#This Row],[Totaal kosten]],"")</f>
        <v/>
      </c>
      <c r="DQ174" s="158" t="str">
        <f>IF(Tbl.Kosten[[#This Row],[WPnr.]]=DQ$7,Tbl.Kosten[[#This Row],[Totaal kosten]],"")</f>
        <v/>
      </c>
      <c r="DR174" s="158" t="str">
        <f>IF(Tbl.Kosten[[#This Row],[WPnr.]]=DR$7,Tbl.Kosten[[#This Row],[Totaal kosten]],"")</f>
        <v/>
      </c>
      <c r="DS174" s="158" t="str">
        <f>IF(Tbl.Kosten[[#This Row],[WPnr.]]=DS$7,Tbl.Kosten[[#This Row],[Totaal kosten]],"")</f>
        <v/>
      </c>
      <c r="DT174" s="158" t="str">
        <f>IF(Tbl.Kosten[[#This Row],[WPnr.]]=DT$7,Tbl.Kosten[[#This Row],[Totaal kosten]],"")</f>
        <v/>
      </c>
      <c r="DU174" s="158" t="str">
        <f>IF(Tbl.Kosten[[#This Row],[WPnr.]]=DU$7,Tbl.Kosten[[#This Row],[Totaal kosten]],"")</f>
        <v/>
      </c>
      <c r="DV174" s="158" t="str">
        <f>IF(Tbl.Kosten[[#This Row],[WPnr.]]=DV$7,Tbl.Kosten[[#This Row],[Totaal kosten]],"")</f>
        <v/>
      </c>
      <c r="DW174" s="160" t="str">
        <f>IFERROR(_xlfn.XLOOKUP(Tbl.Kosten[[#This Row],[Kostensoort]],Tbl.Kostensoorten[Kostensoorten],Tbl.Kostensoorten[KSnr.],"",0,1),"")</f>
        <v/>
      </c>
      <c r="DX174" s="160" t="str">
        <f>IF(Tbl.Kosten[[#This Row],[KSnr.]]=DX$7,Tbl.Kosten[[#This Row],[Totaal kosten]],"")</f>
        <v/>
      </c>
      <c r="DY174" s="160" t="str">
        <f>IF(Tbl.Kosten[[#This Row],[KSnr.]]=DY$7,Tbl.Kosten[[#This Row],[Totaal kosten]],"")</f>
        <v/>
      </c>
      <c r="DZ174" s="160" t="str">
        <f>IF(Tbl.Kosten[[#This Row],[KSnr.]]=DZ$7,Tbl.Kosten[[#This Row],[Totaal kosten]],"")</f>
        <v/>
      </c>
      <c r="EA174" s="160" t="str">
        <f>IF(Tbl.Kosten[[#This Row],[KSnr.]]=EA$7,Tbl.Kosten[[#This Row],[Totaal kosten]],"")</f>
        <v/>
      </c>
      <c r="EB174" s="160" t="str">
        <f>IF(Tbl.Kosten[[#This Row],[KSnr.]]=EB$7,Tbl.Kosten[[#This Row],[Totaal kosten]],"")</f>
        <v/>
      </c>
      <c r="EC174" s="160" t="str">
        <f>IF(Tbl.Kosten[[#This Row],[KSnr.]]=EC$7,Tbl.Kosten[[#This Row],[Totaal kosten]],"")</f>
        <v/>
      </c>
      <c r="ED174" s="160" t="str">
        <f>IF(Tbl.Kosten[[#This Row],[KSnr.]]=ED$7,Tbl.Kosten[[#This Row],[Totaal kosten]],"")</f>
        <v/>
      </c>
      <c r="EE174" s="160" t="str">
        <f>IF(Tbl.Kosten[[#This Row],[KSnr.]]=EE$7,Tbl.Kosten[[#This Row],[Totaal kosten]],"")</f>
        <v/>
      </c>
      <c r="EF174" s="160" t="str">
        <f>IF(Tbl.Kosten[[#This Row],[KSnr.]]=EF$7,Tbl.Kosten[[#This Row],[Totaal kosten]],"")</f>
        <v/>
      </c>
      <c r="EG174" s="160" t="str">
        <f>IF(Tbl.Kosten[[#This Row],[KSnr.]]=EG$7,Tbl.Kosten[[#This Row],[Totaal kosten]],"")</f>
        <v/>
      </c>
      <c r="EH174" s="160" t="str">
        <f>IF(Tbl.Kosten[[#This Row],[KSnr.]]=EH$7,Tbl.Kosten[[#This Row],[Totaal kosten]],"")</f>
        <v/>
      </c>
      <c r="EI174" s="160" t="str">
        <f>IF(Tbl.Kosten[[#This Row],[KSnr.]]=EI$7,Tbl.Kosten[[#This Row],[Totaal kosten]],"")</f>
        <v/>
      </c>
      <c r="EJ174" s="160" t="str">
        <f>IF(Tbl.Kosten[[#This Row],[KSnr.]]=EJ$7,Tbl.Kosten[[#This Row],[Totaal kosten]],"")</f>
        <v/>
      </c>
      <c r="EK174" s="160" t="str">
        <f>IF(Tbl.Kosten[[#This Row],[KSnr.]]=EK$7,Tbl.Kosten[[#This Row],[Totaal kosten]],"")</f>
        <v/>
      </c>
      <c r="EL174" s="160" t="str">
        <f>IF(Tbl.Kosten[[#This Row],[KSnr.]]=EL$7,Tbl.Kosten[[#This Row],[Totaal kosten]],"")</f>
        <v/>
      </c>
      <c r="EM174" s="160" t="str">
        <f>IF(Tbl.Kosten[[#This Row],[KSnr.]]=EM$7,Tbl.Kosten[[#This Row],[Totaal kosten]],"")</f>
        <v/>
      </c>
      <c r="EN174" s="160" t="str">
        <f>IF(Tbl.Kosten[[#This Row],[KSnr.]]=EN$7,Tbl.Kosten[[#This Row],[Totaal kosten]],"")</f>
        <v/>
      </c>
      <c r="EO174" s="160" t="str">
        <f>IF(Tbl.Kosten[[#This Row],[KSnr.]]=EO$7,Tbl.Kosten[[#This Row],[Totaal kosten]],"")</f>
        <v/>
      </c>
      <c r="EP174" s="160" t="str">
        <f>IF(Tbl.Kosten[[#This Row],[KSnr.]]=EP$7,Tbl.Kosten[[#This Row],[Totaal kosten]],"")</f>
        <v/>
      </c>
      <c r="EQ174" s="160" t="str">
        <f>IF(Tbl.Kosten[[#This Row],[KSnr.]]=EQ$7,Tbl.Kosten[[#This Row],[Totaal kosten]],"")</f>
        <v/>
      </c>
      <c r="ER174" s="154" t="str">
        <f>IFERROR(_xlfn.XLOOKUP(Tbl.Kosten[[#This Row],[Subsidieactiviteit]],Tbl.Subsidiehoogte[Subsidieactiviteit],Tbl.Subsidiehoogte[SAnr.],"",0,1),"")</f>
        <v/>
      </c>
      <c r="ES174" s="160" t="str">
        <f>IF(Tbl.Kosten[[#This Row],[Sanr.]]=ES$7,Tbl.Kosten[[#This Row],[Totaal kosten]],"")</f>
        <v/>
      </c>
      <c r="ET174" s="160" t="str">
        <f>IF(Tbl.Kosten[[#This Row],[Sanr.]]=ET$7,Tbl.Kosten[[#This Row],[Totaal kosten]],"")</f>
        <v/>
      </c>
      <c r="EU174" s="160" t="str">
        <f>IF(Tbl.Kosten[[#This Row],[Sanr.]]=EU$7,Tbl.Kosten[[#This Row],[Totaal kosten]],"")</f>
        <v/>
      </c>
      <c r="EV174" s="160" t="str">
        <f>IF(Tbl.Kosten[[#This Row],[Sanr.]]=EV$7,Tbl.Kosten[[#This Row],[Totaal kosten]],"")</f>
        <v/>
      </c>
      <c r="EW174" s="160" t="str">
        <f>IF(Tbl.Kosten[[#This Row],[Sanr.]]=EW$7,Tbl.Kosten[[#This Row],[Totaal kosten]],"")</f>
        <v/>
      </c>
      <c r="EX174" s="160" t="str">
        <f>IF(Tbl.Kosten[[#This Row],[Sanr.]]=EX$7,Tbl.Kosten[[#This Row],[Totaal kosten]],"")</f>
        <v/>
      </c>
      <c r="EY174" s="160" t="str">
        <f>IF(Tbl.Kosten[[#This Row],[Sanr.]]=EY$7,Tbl.Kosten[[#This Row],[Totaal kosten]],"")</f>
        <v/>
      </c>
      <c r="EZ174" s="160" t="str">
        <f>IF(Tbl.Kosten[[#This Row],[Sanr.]]=EZ$7,Tbl.Kosten[[#This Row],[Totaal kosten]],"")</f>
        <v/>
      </c>
      <c r="FA174" s="160" t="str">
        <f>IF(Tbl.Kosten[[#This Row],[Sanr.]]=FA$7,Tbl.Kosten[[#This Row],[Totaal kosten]],"")</f>
        <v/>
      </c>
      <c r="FB174" s="160" t="str">
        <f>IF(Tbl.Kosten[[#This Row],[Sanr.]]=FB$7,Tbl.Kosten[[#This Row],[Totaal kosten]],"")</f>
        <v/>
      </c>
      <c r="FC174" s="160" t="str">
        <f>IF(Tbl.Kosten[[#This Row],[Sanr.]]=FC$7,Tbl.Kosten[[#This Row],[Totaal kosten]],"")</f>
        <v/>
      </c>
      <c r="FD174" s="160" t="str">
        <f>IF(Tbl.Kosten[[#This Row],[Sanr.]]=FD$7,Tbl.Kosten[[#This Row],[Totaal kosten]],"")</f>
        <v/>
      </c>
      <c r="FE174" s="160" t="str">
        <f>IF(Tbl.Kosten[[#This Row],[Sanr.]]=FE$7,Tbl.Kosten[[#This Row],[Totaal kosten]],"")</f>
        <v/>
      </c>
      <c r="FF174" s="160" t="str">
        <f>IF(Tbl.Kosten[[#This Row],[Sanr.]]=FF$7,Tbl.Kosten[[#This Row],[Totaal kosten]],"")</f>
        <v/>
      </c>
      <c r="FG174" s="160" t="str">
        <f>IF(Tbl.Kosten[[#This Row],[Sanr.]]=FG$7,Tbl.Kosten[[#This Row],[Totaal kosten]],"")</f>
        <v/>
      </c>
      <c r="FH174" s="160" t="str">
        <f>IF(Tbl.Kosten[[#This Row],[Sanr.]]=FH$7,Tbl.Kosten[[#This Row],[Totaal kosten]],"")</f>
        <v/>
      </c>
      <c r="FI174" s="160" t="str">
        <f>IF(Tbl.Kosten[[#This Row],[Sanr.]]=FI$7,Tbl.Kosten[[#This Row],[Totaal kosten]],"")</f>
        <v/>
      </c>
      <c r="FJ174" s="160" t="str">
        <f>IF(Tbl.Kosten[[#This Row],[Sanr.]]=FJ$7,Tbl.Kosten[[#This Row],[Totaal kosten]],"")</f>
        <v/>
      </c>
      <c r="FK174" s="160" t="str">
        <f>IF(Tbl.Kosten[[#This Row],[Sanr.]]=FK$7,Tbl.Kosten[[#This Row],[Totaal kosten]],"")</f>
        <v/>
      </c>
      <c r="FL174" s="160" t="str">
        <f>IF(Tbl.Kosten[[#This Row],[Sanr.]]=FL$7,Tbl.Kosten[[#This Row],[Totaal kosten]],"")</f>
        <v/>
      </c>
      <c r="FM174" s="160" t="str">
        <f>IF(Tbl.Kosten[[#This Row],[Sanr.]]=FM$7,Tbl.Kosten[[#This Row],[Totaal kosten]],"")</f>
        <v/>
      </c>
      <c r="FN174" s="160" t="str">
        <f>IF(Tbl.Kosten[[#This Row],[Sanr.]]=FN$7,Tbl.Kosten[[#This Row],[Totaal kosten]],"")</f>
        <v/>
      </c>
      <c r="FO174" s="160" t="str">
        <f>IF(Tbl.Kosten[[#This Row],[Sanr.]]=FO$7,Tbl.Kosten[[#This Row],[Totaal kosten]],"")</f>
        <v/>
      </c>
      <c r="FP174" s="160" t="str">
        <f>IF(Tbl.Kosten[[#This Row],[Sanr.]]=FP$7,Tbl.Kosten[[#This Row],[Totaal kosten]],"")</f>
        <v/>
      </c>
      <c r="FQ174" s="160" t="str">
        <f>IF(Tbl.Kosten[[#This Row],[Sanr.]]=FQ$7,Tbl.Kosten[[#This Row],[Totaal kosten]],"")</f>
        <v/>
      </c>
      <c r="FR174" s="160" t="str">
        <f>IF(Tbl.Kosten[[#This Row],[Sanr.]]=FR$7,Tbl.Kosten[[#This Row],[Totaal kosten]],"")</f>
        <v/>
      </c>
      <c r="FS174" s="160" t="str">
        <f>IF(Tbl.Kosten[[#This Row],[Sanr.]]=FS$7,Tbl.Kosten[[#This Row],[Totaal kosten]],"")</f>
        <v/>
      </c>
      <c r="FT174" s="160" t="str">
        <f>IF(Tbl.Kosten[[#This Row],[Sanr.]]=FT$7,Tbl.Kosten[[#This Row],[Totaal kosten]],"")</f>
        <v/>
      </c>
      <c r="FU174" s="160" t="str">
        <f>IF(Tbl.Kosten[[#This Row],[Sanr.]]=FU$7,Tbl.Kosten[[#This Row],[Totaal kosten]],"")</f>
        <v/>
      </c>
      <c r="FV174" s="160" t="str">
        <f>IF(Tbl.Kosten[[#This Row],[Sanr.]]=FV$7,Tbl.Kosten[[#This Row],[Totaal kosten]],"")</f>
        <v/>
      </c>
      <c r="FW174" s="160" t="str">
        <f>IFERROR(_xlfn.XLOOKUP(Tbl.Kosten[[#This Row],[Activiteitencode]],Tbl.Activiteiten[Activiteitcode],Tbl.Activiteiten[Anr.],"",0,1),"")</f>
        <v/>
      </c>
      <c r="FX174" s="181" t="str">
        <f>_xlfn.CONCAT(Tbl.Kosten[[#This Row],[Pnr.]],Tbl.Kosten[[#This Row],[Sanr.]])</f>
        <v>P1</v>
      </c>
      <c r="FY174" s="160">
        <f>Tbl.Kosten[[#This Row],[Totaal kosten]]-Tbl.Kosten[[#This Row],[Subsidie]]</f>
        <v>0</v>
      </c>
      <c r="FZ174" s="160">
        <f>IF(Tbl.Kosten[[#This Row],[Pnr.]]=FZ$7,Tbl.Kosten[[#This Row],[Te financieren]],"")</f>
        <v>0</v>
      </c>
      <c r="GA174" s="160" t="str">
        <f>IF(Tbl.Kosten[[#This Row],[Pnr.]]=GA$7,Tbl.Kosten[[#This Row],[Te financieren]],"")</f>
        <v/>
      </c>
      <c r="GB174" s="160" t="str">
        <f>IF(Tbl.Kosten[[#This Row],[Pnr.]]=GB$7,Tbl.Kosten[[#This Row],[Te financieren]],"")</f>
        <v/>
      </c>
      <c r="GC174" s="160" t="str">
        <f>IF(Tbl.Kosten[[#This Row],[Pnr.]]=GC$7,Tbl.Kosten[[#This Row],[Te financieren]],"")</f>
        <v/>
      </c>
      <c r="GD174" s="160" t="str">
        <f>IF(Tbl.Kosten[[#This Row],[Pnr.]]=GD$7,Tbl.Kosten[[#This Row],[Te financieren]],"")</f>
        <v/>
      </c>
      <c r="GE174" s="160" t="str">
        <f>IF(Tbl.Kosten[[#This Row],[Pnr.]]=GE$7,Tbl.Kosten[[#This Row],[Te financieren]],"")</f>
        <v/>
      </c>
      <c r="GF174" s="160" t="str">
        <f>IF(Tbl.Kosten[[#This Row],[Pnr.]]=GF$7,Tbl.Kosten[[#This Row],[Te financieren]],"")</f>
        <v/>
      </c>
      <c r="GG174" s="160" t="str">
        <f>IF(Tbl.Kosten[[#This Row],[Pnr.]]=GG$7,Tbl.Kosten[[#This Row],[Te financieren]],"")</f>
        <v/>
      </c>
      <c r="GH174" s="160" t="str">
        <f>IF(Tbl.Kosten[[#This Row],[Pnr.]]=GH$7,Tbl.Kosten[[#This Row],[Te financieren]],"")</f>
        <v/>
      </c>
      <c r="GI174" s="160" t="str">
        <f>IF(Tbl.Kosten[[#This Row],[Pnr.]]=GI$7,Tbl.Kosten[[#This Row],[Te financieren]],"")</f>
        <v/>
      </c>
      <c r="GJ174" s="160" t="str">
        <f>IF(Tbl.Kosten[[#This Row],[Pnr.]]=GJ$7,Tbl.Kosten[[#This Row],[Te financieren]],"")</f>
        <v/>
      </c>
      <c r="GK174" s="160" t="str">
        <f>IF(Tbl.Kosten[[#This Row],[Pnr.]]=GK$7,Tbl.Kosten[[#This Row],[Te financieren]],"")</f>
        <v/>
      </c>
      <c r="GL174" s="160" t="str">
        <f>IF(Tbl.Kosten[[#This Row],[Pnr.]]=GL$7,Tbl.Kosten[[#This Row],[Te financieren]],"")</f>
        <v/>
      </c>
      <c r="GM174" s="160" t="str">
        <f>IF(Tbl.Kosten[[#This Row],[Pnr.]]=GM$7,Tbl.Kosten[[#This Row],[Te financieren]],"")</f>
        <v/>
      </c>
      <c r="GN174" s="160" t="str">
        <f>IF(Tbl.Kosten[[#This Row],[Pnr.]]=GN$7,Tbl.Kosten[[#This Row],[Te financieren]],"")</f>
        <v/>
      </c>
      <c r="GO174" s="160" t="str">
        <f>IF(Tbl.Kosten[[#This Row],[Pnr.]]=GO$7,Tbl.Kosten[[#This Row],[Te financieren]],"")</f>
        <v/>
      </c>
      <c r="GP174" s="160" t="str">
        <f>IF(Tbl.Kosten[[#This Row],[Pnr.]]=GP$7,Tbl.Kosten[[#This Row],[Te financieren]],"")</f>
        <v/>
      </c>
      <c r="GQ174" s="160" t="str">
        <f>IF(Tbl.Kosten[[#This Row],[Pnr.]]=GQ$7,Tbl.Kosten[[#This Row],[Te financieren]],"")</f>
        <v/>
      </c>
      <c r="GR174" s="160" t="str">
        <f>IF(Tbl.Kosten[[#This Row],[Pnr.]]=GR$7,Tbl.Kosten[[#This Row],[Te financieren]],"")</f>
        <v/>
      </c>
      <c r="GS174" s="160" t="str">
        <f>IF(Tbl.Kosten[[#This Row],[Pnr.]]=GS$7,Tbl.Kosten[[#This Row],[Te financieren]],"")</f>
        <v/>
      </c>
      <c r="GT174" s="160" t="str">
        <f>IF(Tbl.Kosten[[#This Row],[Pnr.]]=GT$7,Tbl.Kosten[[#This Row],[Te financieren]],"")</f>
        <v/>
      </c>
      <c r="GU174" s="160" t="str">
        <f>IF(Tbl.Kosten[[#This Row],[Pnr.]]=GU$7,Tbl.Kosten[[#This Row],[Te financieren]],"")</f>
        <v/>
      </c>
      <c r="GV174" s="160" t="str">
        <f>IF(Tbl.Kosten[[#This Row],[Pnr.]]=GV$7,Tbl.Kosten[[#This Row],[Te financieren]],"")</f>
        <v/>
      </c>
      <c r="GW174" s="160" t="str">
        <f>IF(Tbl.Kosten[[#This Row],[Pnr.]]=GW$7,Tbl.Kosten[[#This Row],[Te financieren]],"")</f>
        <v/>
      </c>
      <c r="GX174" s="160" t="str">
        <f>IF(Tbl.Kosten[[#This Row],[Pnr.]]=GX$7,Tbl.Kosten[[#This Row],[Te financieren]],"")</f>
        <v/>
      </c>
      <c r="GY174" s="160" t="str">
        <f>IF(Tbl.Kosten[[#This Row],[Pnr.]]=GY$7,Tbl.Kosten[[#This Row],[Te financieren]],"")</f>
        <v/>
      </c>
      <c r="GZ174" s="160" t="str">
        <f>IF(Tbl.Kosten[[#This Row],[Pnr.]]=GZ$7,Tbl.Kosten[[#This Row],[Te financieren]],"")</f>
        <v/>
      </c>
      <c r="HA174" s="160" t="str">
        <f>IF(Tbl.Kosten[[#This Row],[Pnr.]]=HA$7,Tbl.Kosten[[#This Row],[Te financieren]],"")</f>
        <v/>
      </c>
      <c r="HB174" s="160" t="str">
        <f>IF(Tbl.Kosten[[#This Row],[Pnr.]]=HB$7,Tbl.Kosten[[#This Row],[Te financieren]],"")</f>
        <v/>
      </c>
      <c r="HC174" s="160" t="str">
        <f>IF(Tbl.Kosten[[#This Row],[Pnr.]]=HC$7,Tbl.Kosten[[#This Row],[Te financieren]],"")</f>
        <v/>
      </c>
      <c r="HD174" s="160" t="str">
        <f>IF(Tbl.Kosten[[#This Row],[Pnr.]]=HD$7,Tbl.Kosten[[#This Row],[Te financieren]],"")</f>
        <v/>
      </c>
      <c r="HE174" s="160" t="str">
        <f>IF(Tbl.Kosten[[#This Row],[Pnr.]]=HE$7,Tbl.Kosten[[#This Row],[Te financieren]],"")</f>
        <v/>
      </c>
      <c r="HF174" s="160" t="str">
        <f>IF(Tbl.Kosten[[#This Row],[Pnr.]]=HF$7,Tbl.Kosten[[#This Row],[Te financieren]],"")</f>
        <v/>
      </c>
      <c r="HG174" s="160" t="str">
        <f>IF(Tbl.Kosten[[#This Row],[Pnr.]]=HG$7,Tbl.Kosten[[#This Row],[Te financieren]],"")</f>
        <v/>
      </c>
      <c r="HH174" s="160" t="str">
        <f>IF(Tbl.Kosten[[#This Row],[Pnr.]]=HH$7,Tbl.Kosten[[#This Row],[Te financieren]],"")</f>
        <v/>
      </c>
      <c r="HI174" s="160" t="str">
        <f>IF(Tbl.Kosten[[#This Row],[Pnr.]]=HI$7,Tbl.Kosten[[#This Row],[Te financieren]],"")</f>
        <v/>
      </c>
      <c r="HJ174" s="160" t="str">
        <f>IF(Tbl.Kosten[[#This Row],[Pnr.]]=HJ$7,Tbl.Kosten[[#This Row],[Te financieren]],"")</f>
        <v/>
      </c>
      <c r="HK174" s="160" t="str">
        <f>IF(Tbl.Kosten[[#This Row],[Pnr.]]=HK$7,Tbl.Kosten[[#This Row],[Te financieren]],"")</f>
        <v/>
      </c>
      <c r="HL174" s="160" t="str">
        <f>IF(Tbl.Kosten[[#This Row],[Pnr.]]=HL$7,Tbl.Kosten[[#This Row],[Te financieren]],"")</f>
        <v/>
      </c>
      <c r="HM174" s="160" t="str">
        <f>IF(Tbl.Kosten[[#This Row],[Pnr.]]=HM$7,Tbl.Kosten[[#This Row],[Te financieren]],"")</f>
        <v/>
      </c>
      <c r="HN174" s="160" t="str">
        <f>IF(Tbl.Kosten[[#This Row],[Pnr.]]=HN$7,Tbl.Kosten[[#This Row],[Te financieren]],"")</f>
        <v/>
      </c>
      <c r="HO174" s="160" t="str">
        <f>IF(Tbl.Kosten[[#This Row],[Pnr.]]=HO$7,Tbl.Kosten[[#This Row],[Te financieren]],"")</f>
        <v/>
      </c>
      <c r="HP174" s="160" t="str">
        <f>IF(Tbl.Kosten[[#This Row],[Pnr.]]=HP$7,Tbl.Kosten[[#This Row],[Te financieren]],"")</f>
        <v/>
      </c>
      <c r="HQ174" s="160" t="str">
        <f>IF(Tbl.Kosten[[#This Row],[Pnr.]]=HQ$7,Tbl.Kosten[[#This Row],[Te financieren]],"")</f>
        <v/>
      </c>
      <c r="HR174" s="160" t="str">
        <f>IF(Tbl.Kosten[[#This Row],[Pnr.]]=HR$7,Tbl.Kosten[[#This Row],[Te financieren]],"")</f>
        <v/>
      </c>
      <c r="HS174" s="160" t="str">
        <f>IF(Tbl.Kosten[[#This Row],[Pnr.]]=HS$7,Tbl.Kosten[[#This Row],[Te financieren]],"")</f>
        <v/>
      </c>
      <c r="HT174" s="160" t="str">
        <f>IF(Tbl.Kosten[[#This Row],[Pnr.]]=HT$7,Tbl.Kosten[[#This Row],[Te financieren]],"")</f>
        <v/>
      </c>
      <c r="HU174" s="160" t="str">
        <f>IF(Tbl.Kosten[[#This Row],[Pnr.]]=HU$7,Tbl.Kosten[[#This Row],[Te financieren]],"")</f>
        <v/>
      </c>
      <c r="HV174" s="160" t="str">
        <f>IF(Tbl.Kosten[[#This Row],[Pnr.]]=HV$7,Tbl.Kosten[[#This Row],[Te financieren]],"")</f>
        <v/>
      </c>
      <c r="HW174" s="160" t="str">
        <f>IF(Tbl.Kosten[[#This Row],[Pnr.]]=HW$7,Tbl.Kosten[[#This Row],[Te financieren]],"")</f>
        <v/>
      </c>
    </row>
    <row r="175" spans="2:231" x14ac:dyDescent="0.3">
      <c r="B175" s="144"/>
      <c r="C175" s="147"/>
      <c r="D175" s="146"/>
      <c r="E175" s="147"/>
      <c r="F175" s="145"/>
      <c r="G175" s="11" t="str">
        <f>IF(Tbl.Kosten[[#This Row],[Medewerker e/o 
functie]]&lt;&gt;"",_xlfn.XLOOKUP(Tbl.Kosten[[#This Row],[Medewerker e/o 
functie]],Tbl.Uurtarief[Medewerker en/of functie],Tbl.Uurtarief[Uurtarief],"",0,1),"")</f>
        <v/>
      </c>
      <c r="H175" s="121">
        <f>IFERROR(Tbl.Kosten[[#This Row],[Uren]]*Tbl.Kosten[[#This Row],[Uurtarief]],0)</f>
        <v>0</v>
      </c>
      <c r="I175" s="119" t="str">
        <f>IF(Tbl.Kosten[[#This Row],[Subtotaal uren]]&lt;&gt;0,_xlfn.XLOOKUP(Tbl.Kosten[[#This Row],[Medewerker e/o 
functie]],Tbl.Uurtarief[Medewerker en/of functie],Tbl.Uurtarief[Kostensoort arbeid],"",0,1),"")</f>
        <v/>
      </c>
      <c r="J175" s="147"/>
      <c r="K175" s="145"/>
      <c r="L175" s="149" t="str">
        <f>IF(Tbl.Kosten[[#This Row],[Activum]]&lt;&gt;"",_xlfn.XLOOKUP(Tbl.Kosten[[#This Row],[Activum]],Tbl.Afschrijvingskosten[Activum],Tbl.Afschrijvingskosten[Tarief per afschrijvings-eenheid],"",0,1),"")</f>
        <v/>
      </c>
      <c r="M175" s="122">
        <f>IFERROR(Tbl.Kosten[[#This Row],[Een-
heden]]*Tbl.Kosten[[#This Row],[Afschrijvings-
tarief]],0)</f>
        <v>0</v>
      </c>
      <c r="N175" s="122" t="str">
        <f>IF(Tbl.Kosten[[#This Row],[Subtotaal afschrijving]]&lt;&gt;0,Lijsten!A173,"")</f>
        <v/>
      </c>
      <c r="O175" s="150"/>
      <c r="P175" s="145"/>
      <c r="Q175" s="148"/>
      <c r="R175" s="122">
        <f>IFERROR(Tbl.Kosten[[#This Row],[Aantal]]*Tbl.Kosten[[#This Row],[Tarief]],0)</f>
        <v>0</v>
      </c>
      <c r="S175" s="8">
        <f>IFERROR(Tbl.Kosten[[#This Row],[Subtotaal overige kosten]]+Tbl.Kosten[[#This Row],[Subtotaal uren]]+Tbl.Kosten[[#This Row],[Subtotaal afschrijving]],0)</f>
        <v>0</v>
      </c>
      <c r="T175" s="8">
        <f>IFERROR(Tbl.Kosten[[#This Row],[Totaal kosten]]*Tbl.Kosten[[#This Row],[Subsidie%]],0)</f>
        <v>0</v>
      </c>
      <c r="U175" s="4" t="str" cm="1">
        <f t="array" ref="U175">IFERROR(_xlfn.IFS(Tbl.Kosten[[#This Row],[Subtotaal uren]]&lt;&gt;0,Tbl.Kosten[[#This Row],[Kostensoort arbeid]],Tbl.Kosten[[#This Row],[Subtotaal afschrijving]]&lt;&gt;0,Tbl.Kosten[[#This Row],[Kostensoort afschrijving]],Tbl.Kosten[[#This Row],[Subtotaal overige kosten]]&lt;&gt;0,Tbl.Kosten[[#This Row],[Kostensoort overig]]),"")</f>
        <v/>
      </c>
      <c r="V175" s="4" t="str">
        <f>IFERROR(_xlfn.XLOOKUP(Tbl.Kosten[[#This Row],[Activiteitencode]],Tbl.Activiteiten[Activiteitcode],Tbl.Activiteiten[Werkpakketcode],"",0,1),"")</f>
        <v/>
      </c>
      <c r="W175" s="4" t="str">
        <f>IFERROR(_xlfn.XLOOKUP(Tbl.Kosten[[#This Row],[Werkpakketcode]],Tbl.Werkpakketten[Werkpakketcode],Tbl.Werkpakketten[Subsidiabele activiteit],"",0,1),"")</f>
        <v/>
      </c>
      <c r="X175" s="12">
        <f>IFERROR(_xlfn.XLOOKUP(Tbl.Kosten[[#This Row],[Sanr.]],Tbl.Subsidiehoogte[SAnr.],Tbl.Subsidiehoogte[Sub. Percentage],0,0,1),0)</f>
        <v>0</v>
      </c>
      <c r="Y175" s="154" t="str">
        <f>IFERROR(_xlfn.XLOOKUP(Tbl.Kosten[[#This Row],[Partnercode]],Tbl.Projectpartners[Partnercode],Tbl.Projectpartners[PNr.],"",0,1),"")</f>
        <v>P1</v>
      </c>
      <c r="Z175" s="158">
        <f>IF(Tbl.Kosten[[#This Row],[Pnr.]]=Z$7,Tbl.Kosten[[#This Row],[Totaal kosten]],"")</f>
        <v>0</v>
      </c>
      <c r="AA175" s="158" t="str">
        <f>IF(Tbl.Kosten[[#This Row],[Pnr.]]=AA$7,Tbl.Kosten[[#This Row],[Totaal kosten]],"")</f>
        <v/>
      </c>
      <c r="AB175" s="158" t="str">
        <f>IF(Tbl.Kosten[[#This Row],[Pnr.]]=AB$7,Tbl.Kosten[[#This Row],[Totaal kosten]],"")</f>
        <v/>
      </c>
      <c r="AC175" s="158" t="str">
        <f>IF(Tbl.Kosten[[#This Row],[Pnr.]]=AC$7,Tbl.Kosten[[#This Row],[Totaal kosten]],"")</f>
        <v/>
      </c>
      <c r="AD175" s="158" t="str">
        <f>IF(Tbl.Kosten[[#This Row],[Pnr.]]=AD$7,Tbl.Kosten[[#This Row],[Totaal kosten]],"")</f>
        <v/>
      </c>
      <c r="AE175" s="158" t="str">
        <f>IF(Tbl.Kosten[[#This Row],[Pnr.]]=AE$7,Tbl.Kosten[[#This Row],[Totaal kosten]],"")</f>
        <v/>
      </c>
      <c r="AF175" s="158" t="str">
        <f>IF(Tbl.Kosten[[#This Row],[Pnr.]]=AF$7,Tbl.Kosten[[#This Row],[Totaal kosten]],"")</f>
        <v/>
      </c>
      <c r="AG175" s="158" t="str">
        <f>IF(Tbl.Kosten[[#This Row],[Pnr.]]=AG$7,Tbl.Kosten[[#This Row],[Totaal kosten]],"")</f>
        <v/>
      </c>
      <c r="AH175" s="158" t="str">
        <f>IF(Tbl.Kosten[[#This Row],[Pnr.]]=AH$7,Tbl.Kosten[[#This Row],[Totaal kosten]],"")</f>
        <v/>
      </c>
      <c r="AI175" s="158" t="str">
        <f>IF(Tbl.Kosten[[#This Row],[Pnr.]]=AI$7,Tbl.Kosten[[#This Row],[Totaal kosten]],"")</f>
        <v/>
      </c>
      <c r="AJ175" s="158" t="str">
        <f>IF(Tbl.Kosten[[#This Row],[Pnr.]]=AJ$7,Tbl.Kosten[[#This Row],[Totaal kosten]],"")</f>
        <v/>
      </c>
      <c r="AK175" s="158" t="str">
        <f>IF(Tbl.Kosten[[#This Row],[Pnr.]]=AK$7,Tbl.Kosten[[#This Row],[Totaal kosten]],"")</f>
        <v/>
      </c>
      <c r="AL175" s="158" t="str">
        <f>IF(Tbl.Kosten[[#This Row],[Pnr.]]=AL$7,Tbl.Kosten[[#This Row],[Totaal kosten]],"")</f>
        <v/>
      </c>
      <c r="AM175" s="158" t="str">
        <f>IF(Tbl.Kosten[[#This Row],[Pnr.]]=AM$7,Tbl.Kosten[[#This Row],[Totaal kosten]],"")</f>
        <v/>
      </c>
      <c r="AN175" s="158" t="str">
        <f>IF(Tbl.Kosten[[#This Row],[Pnr.]]=AN$7,Tbl.Kosten[[#This Row],[Totaal kosten]],"")</f>
        <v/>
      </c>
      <c r="AO175" s="158" t="str">
        <f>IF(Tbl.Kosten[[#This Row],[Pnr.]]=AO$7,Tbl.Kosten[[#This Row],[Totaal kosten]],"")</f>
        <v/>
      </c>
      <c r="AP175" s="158" t="str">
        <f>IF(Tbl.Kosten[[#This Row],[Pnr.]]=AP$7,Tbl.Kosten[[#This Row],[Totaal kosten]],"")</f>
        <v/>
      </c>
      <c r="AQ175" s="158" t="str">
        <f>IF(Tbl.Kosten[[#This Row],[Pnr.]]=AQ$7,Tbl.Kosten[[#This Row],[Totaal kosten]],"")</f>
        <v/>
      </c>
      <c r="AR175" s="158" t="str">
        <f>IF(Tbl.Kosten[[#This Row],[Pnr.]]=AR$7,Tbl.Kosten[[#This Row],[Totaal kosten]],"")</f>
        <v/>
      </c>
      <c r="AS175" s="158" t="str">
        <f>IF(Tbl.Kosten[[#This Row],[Pnr.]]=AS$7,Tbl.Kosten[[#This Row],[Totaal kosten]],"")</f>
        <v/>
      </c>
      <c r="AT175" s="158" t="str">
        <f>IF(Tbl.Kosten[[#This Row],[Pnr.]]=AT$7,Tbl.Kosten[[#This Row],[Totaal kosten]],"")</f>
        <v/>
      </c>
      <c r="AU175" s="158" t="str">
        <f>IF(Tbl.Kosten[[#This Row],[Pnr.]]=AU$7,Tbl.Kosten[[#This Row],[Totaal kosten]],"")</f>
        <v/>
      </c>
      <c r="AV175" s="158" t="str">
        <f>IF(Tbl.Kosten[[#This Row],[Pnr.]]=AV$7,Tbl.Kosten[[#This Row],[Totaal kosten]],"")</f>
        <v/>
      </c>
      <c r="AW175" s="158" t="str">
        <f>IF(Tbl.Kosten[[#This Row],[Pnr.]]=AW$7,Tbl.Kosten[[#This Row],[Totaal kosten]],"")</f>
        <v/>
      </c>
      <c r="AX175" s="158" t="str">
        <f>IF(Tbl.Kosten[[#This Row],[Pnr.]]=AX$7,Tbl.Kosten[[#This Row],[Totaal kosten]],"")</f>
        <v/>
      </c>
      <c r="AY175" s="158" t="str">
        <f>IF(Tbl.Kosten[[#This Row],[Pnr.]]=AY$7,Tbl.Kosten[[#This Row],[Totaal kosten]],"")</f>
        <v/>
      </c>
      <c r="AZ175" s="158" t="str">
        <f>IF(Tbl.Kosten[[#This Row],[Pnr.]]=AZ$7,Tbl.Kosten[[#This Row],[Totaal kosten]],"")</f>
        <v/>
      </c>
      <c r="BA175" s="158" t="str">
        <f>IF(Tbl.Kosten[[#This Row],[Pnr.]]=BA$7,Tbl.Kosten[[#This Row],[Totaal kosten]],"")</f>
        <v/>
      </c>
      <c r="BB175" s="158" t="str">
        <f>IF(Tbl.Kosten[[#This Row],[Pnr.]]=BB$7,Tbl.Kosten[[#This Row],[Totaal kosten]],"")</f>
        <v/>
      </c>
      <c r="BC175" s="158" t="str">
        <f>IF(Tbl.Kosten[[#This Row],[Pnr.]]=BC$7,Tbl.Kosten[[#This Row],[Totaal kosten]],"")</f>
        <v/>
      </c>
      <c r="BD175" s="158" t="str">
        <f>IF(Tbl.Kosten[[#This Row],[Pnr.]]=BD$7,Tbl.Kosten[[#This Row],[Totaal kosten]],"")</f>
        <v/>
      </c>
      <c r="BE175" s="158" t="str">
        <f>IF(Tbl.Kosten[[#This Row],[Pnr.]]=BE$7,Tbl.Kosten[[#This Row],[Totaal kosten]],"")</f>
        <v/>
      </c>
      <c r="BF175" s="158" t="str">
        <f>IF(Tbl.Kosten[[#This Row],[Pnr.]]=BF$7,Tbl.Kosten[[#This Row],[Totaal kosten]],"")</f>
        <v/>
      </c>
      <c r="BG175" s="158" t="str">
        <f>IF(Tbl.Kosten[[#This Row],[Pnr.]]=BG$7,Tbl.Kosten[[#This Row],[Totaal kosten]],"")</f>
        <v/>
      </c>
      <c r="BH175" s="158" t="str">
        <f>IF(Tbl.Kosten[[#This Row],[Pnr.]]=BH$7,Tbl.Kosten[[#This Row],[Totaal kosten]],"")</f>
        <v/>
      </c>
      <c r="BI175" s="158" t="str">
        <f>IF(Tbl.Kosten[[#This Row],[Pnr.]]=BI$7,Tbl.Kosten[[#This Row],[Totaal kosten]],"")</f>
        <v/>
      </c>
      <c r="BJ175" s="158" t="str">
        <f>IF(Tbl.Kosten[[#This Row],[Pnr.]]=BJ$7,Tbl.Kosten[[#This Row],[Totaal kosten]],"")</f>
        <v/>
      </c>
      <c r="BK175" s="158" t="str">
        <f>IF(Tbl.Kosten[[#This Row],[Pnr.]]=BK$7,Tbl.Kosten[[#This Row],[Totaal kosten]],"")</f>
        <v/>
      </c>
      <c r="BL175" s="158" t="str">
        <f>IF(Tbl.Kosten[[#This Row],[Pnr.]]=BL$7,Tbl.Kosten[[#This Row],[Totaal kosten]],"")</f>
        <v/>
      </c>
      <c r="BM175" s="158" t="str">
        <f>IF(Tbl.Kosten[[#This Row],[Pnr.]]=BM$7,Tbl.Kosten[[#This Row],[Totaal kosten]],"")</f>
        <v/>
      </c>
      <c r="BN175" s="158" t="str">
        <f>IF(Tbl.Kosten[[#This Row],[Pnr.]]=BN$7,Tbl.Kosten[[#This Row],[Totaal kosten]],"")</f>
        <v/>
      </c>
      <c r="BO175" s="158" t="str">
        <f>IF(Tbl.Kosten[[#This Row],[Pnr.]]=BO$7,Tbl.Kosten[[#This Row],[Totaal kosten]],"")</f>
        <v/>
      </c>
      <c r="BP175" s="158" t="str">
        <f>IF(Tbl.Kosten[[#This Row],[Pnr.]]=BP$7,Tbl.Kosten[[#This Row],[Totaal kosten]],"")</f>
        <v/>
      </c>
      <c r="BQ175" s="158" t="str">
        <f>IF(Tbl.Kosten[[#This Row],[Pnr.]]=BQ$7,Tbl.Kosten[[#This Row],[Totaal kosten]],"")</f>
        <v/>
      </c>
      <c r="BR175" s="158" t="str">
        <f>IF(Tbl.Kosten[[#This Row],[Pnr.]]=BR$7,Tbl.Kosten[[#This Row],[Totaal kosten]],"")</f>
        <v/>
      </c>
      <c r="BS175" s="158" t="str">
        <f>IF(Tbl.Kosten[[#This Row],[Pnr.]]=BS$7,Tbl.Kosten[[#This Row],[Totaal kosten]],"")</f>
        <v/>
      </c>
      <c r="BT175" s="158" t="str">
        <f>IF(Tbl.Kosten[[#This Row],[Pnr.]]=BT$7,Tbl.Kosten[[#This Row],[Totaal kosten]],"")</f>
        <v/>
      </c>
      <c r="BU175" s="158" t="str">
        <f>IF(Tbl.Kosten[[#This Row],[Pnr.]]=BU$7,Tbl.Kosten[[#This Row],[Totaal kosten]],"")</f>
        <v/>
      </c>
      <c r="BV175" s="158" t="str">
        <f>IF(Tbl.Kosten[[#This Row],[Pnr.]]=BV$7,Tbl.Kosten[[#This Row],[Totaal kosten]],"")</f>
        <v/>
      </c>
      <c r="BW175" s="158" t="str">
        <f>IF(Tbl.Kosten[[#This Row],[Pnr.]]=BW$7,Tbl.Kosten[[#This Row],[Totaal kosten]],"")</f>
        <v/>
      </c>
      <c r="BX175" s="158" t="str">
        <f>IFERROR(_xlfn.XLOOKUP(Tbl.Kosten[[#This Row],[Werkpakketcode]],Tbl.Werkpakketten[Werkpakketcode],Tbl.Werkpakketten[WPnr.],"",0,1),"")</f>
        <v/>
      </c>
      <c r="BY175" s="158" t="str">
        <f>IF(Tbl.Kosten[[#This Row],[WPnr.]]=BY$7,Tbl.Kosten[[#This Row],[Totaal kosten]],"")</f>
        <v/>
      </c>
      <c r="BZ175" s="158" t="str">
        <f>IF(Tbl.Kosten[[#This Row],[WPnr.]]=BZ$7,Tbl.Kosten[[#This Row],[Totaal kosten]],"")</f>
        <v/>
      </c>
      <c r="CA175" s="158" t="str">
        <f>IF(Tbl.Kosten[[#This Row],[WPnr.]]=CA$7,Tbl.Kosten[[#This Row],[Totaal kosten]],"")</f>
        <v/>
      </c>
      <c r="CB175" s="158" t="str">
        <f>IF(Tbl.Kosten[[#This Row],[WPnr.]]=CB$7,Tbl.Kosten[[#This Row],[Totaal kosten]],"")</f>
        <v/>
      </c>
      <c r="CC175" s="158" t="str">
        <f>IF(Tbl.Kosten[[#This Row],[WPnr.]]=CC$7,Tbl.Kosten[[#This Row],[Totaal kosten]],"")</f>
        <v/>
      </c>
      <c r="CD175" s="158" t="str">
        <f>IF(Tbl.Kosten[[#This Row],[WPnr.]]=CD$7,Tbl.Kosten[[#This Row],[Totaal kosten]],"")</f>
        <v/>
      </c>
      <c r="CE175" s="158" t="str">
        <f>IF(Tbl.Kosten[[#This Row],[WPnr.]]=CE$7,Tbl.Kosten[[#This Row],[Totaal kosten]],"")</f>
        <v/>
      </c>
      <c r="CF175" s="158" t="str">
        <f>IF(Tbl.Kosten[[#This Row],[WPnr.]]=CF$7,Tbl.Kosten[[#This Row],[Totaal kosten]],"")</f>
        <v/>
      </c>
      <c r="CG175" s="158" t="str">
        <f>IF(Tbl.Kosten[[#This Row],[WPnr.]]=CG$7,Tbl.Kosten[[#This Row],[Totaal kosten]],"")</f>
        <v/>
      </c>
      <c r="CH175" s="158" t="str">
        <f>IF(Tbl.Kosten[[#This Row],[WPnr.]]=CH$7,Tbl.Kosten[[#This Row],[Totaal kosten]],"")</f>
        <v/>
      </c>
      <c r="CI175" s="158" t="str">
        <f>IF(Tbl.Kosten[[#This Row],[WPnr.]]=CI$7,Tbl.Kosten[[#This Row],[Totaal kosten]],"")</f>
        <v/>
      </c>
      <c r="CJ175" s="158" t="str">
        <f>IF(Tbl.Kosten[[#This Row],[WPnr.]]=CJ$7,Tbl.Kosten[[#This Row],[Totaal kosten]],"")</f>
        <v/>
      </c>
      <c r="CK175" s="158" t="str">
        <f>IF(Tbl.Kosten[[#This Row],[WPnr.]]=CK$7,Tbl.Kosten[[#This Row],[Totaal kosten]],"")</f>
        <v/>
      </c>
      <c r="CL175" s="158" t="str">
        <f>IF(Tbl.Kosten[[#This Row],[WPnr.]]=CL$7,Tbl.Kosten[[#This Row],[Totaal kosten]],"")</f>
        <v/>
      </c>
      <c r="CM175" s="158" t="str">
        <f>IF(Tbl.Kosten[[#This Row],[WPnr.]]=CM$7,Tbl.Kosten[[#This Row],[Totaal kosten]],"")</f>
        <v/>
      </c>
      <c r="CN175" s="158" t="str">
        <f>IF(Tbl.Kosten[[#This Row],[WPnr.]]=CN$7,Tbl.Kosten[[#This Row],[Totaal kosten]],"")</f>
        <v/>
      </c>
      <c r="CO175" s="158" t="str">
        <f>IF(Tbl.Kosten[[#This Row],[WPnr.]]=CO$7,Tbl.Kosten[[#This Row],[Totaal kosten]],"")</f>
        <v/>
      </c>
      <c r="CP175" s="158" t="str">
        <f>IF(Tbl.Kosten[[#This Row],[WPnr.]]=CP$7,Tbl.Kosten[[#This Row],[Totaal kosten]],"")</f>
        <v/>
      </c>
      <c r="CQ175" s="158" t="str">
        <f>IF(Tbl.Kosten[[#This Row],[WPnr.]]=CQ$7,Tbl.Kosten[[#This Row],[Totaal kosten]],"")</f>
        <v/>
      </c>
      <c r="CR175" s="158" t="str">
        <f>IF(Tbl.Kosten[[#This Row],[WPnr.]]=CR$7,Tbl.Kosten[[#This Row],[Totaal kosten]],"")</f>
        <v/>
      </c>
      <c r="CS175" s="158" t="str">
        <f>IF(Tbl.Kosten[[#This Row],[WPnr.]]=CS$7,Tbl.Kosten[[#This Row],[Totaal kosten]],"")</f>
        <v/>
      </c>
      <c r="CT175" s="158" t="str">
        <f>IF(Tbl.Kosten[[#This Row],[WPnr.]]=CT$7,Tbl.Kosten[[#This Row],[Totaal kosten]],"")</f>
        <v/>
      </c>
      <c r="CU175" s="158" t="str">
        <f>IF(Tbl.Kosten[[#This Row],[WPnr.]]=CU$7,Tbl.Kosten[[#This Row],[Totaal kosten]],"")</f>
        <v/>
      </c>
      <c r="CV175" s="158" t="str">
        <f>IF(Tbl.Kosten[[#This Row],[WPnr.]]=CV$7,Tbl.Kosten[[#This Row],[Totaal kosten]],"")</f>
        <v/>
      </c>
      <c r="CW175" s="158" t="str">
        <f>IF(Tbl.Kosten[[#This Row],[WPnr.]]=CW$7,Tbl.Kosten[[#This Row],[Totaal kosten]],"")</f>
        <v/>
      </c>
      <c r="CX175" s="158" t="str">
        <f>IF(Tbl.Kosten[[#This Row],[WPnr.]]=CX$7,Tbl.Kosten[[#This Row],[Totaal kosten]],"")</f>
        <v/>
      </c>
      <c r="CY175" s="158" t="str">
        <f>IF(Tbl.Kosten[[#This Row],[WPnr.]]=CY$7,Tbl.Kosten[[#This Row],[Totaal kosten]],"")</f>
        <v/>
      </c>
      <c r="CZ175" s="158" t="str">
        <f>IF(Tbl.Kosten[[#This Row],[WPnr.]]=CZ$7,Tbl.Kosten[[#This Row],[Totaal kosten]],"")</f>
        <v/>
      </c>
      <c r="DA175" s="158" t="str">
        <f>IF(Tbl.Kosten[[#This Row],[WPnr.]]=DA$7,Tbl.Kosten[[#This Row],[Totaal kosten]],"")</f>
        <v/>
      </c>
      <c r="DB175" s="158" t="str">
        <f>IF(Tbl.Kosten[[#This Row],[WPnr.]]=DB$7,Tbl.Kosten[[#This Row],[Totaal kosten]],"")</f>
        <v/>
      </c>
      <c r="DC175" s="158" t="str">
        <f>IF(Tbl.Kosten[[#This Row],[WPnr.]]=DC$7,Tbl.Kosten[[#This Row],[Totaal kosten]],"")</f>
        <v/>
      </c>
      <c r="DD175" s="158" t="str">
        <f>IF(Tbl.Kosten[[#This Row],[WPnr.]]=DD$7,Tbl.Kosten[[#This Row],[Totaal kosten]],"")</f>
        <v/>
      </c>
      <c r="DE175" s="158" t="str">
        <f>IF(Tbl.Kosten[[#This Row],[WPnr.]]=DE$7,Tbl.Kosten[[#This Row],[Totaal kosten]],"")</f>
        <v/>
      </c>
      <c r="DF175" s="158" t="str">
        <f>IF(Tbl.Kosten[[#This Row],[WPnr.]]=DF$7,Tbl.Kosten[[#This Row],[Totaal kosten]],"")</f>
        <v/>
      </c>
      <c r="DG175" s="158" t="str">
        <f>IF(Tbl.Kosten[[#This Row],[WPnr.]]=DG$7,Tbl.Kosten[[#This Row],[Totaal kosten]],"")</f>
        <v/>
      </c>
      <c r="DH175" s="158" t="str">
        <f>IF(Tbl.Kosten[[#This Row],[WPnr.]]=DH$7,Tbl.Kosten[[#This Row],[Totaal kosten]],"")</f>
        <v/>
      </c>
      <c r="DI175" s="158" t="str">
        <f>IF(Tbl.Kosten[[#This Row],[WPnr.]]=DI$7,Tbl.Kosten[[#This Row],[Totaal kosten]],"")</f>
        <v/>
      </c>
      <c r="DJ175" s="158" t="str">
        <f>IF(Tbl.Kosten[[#This Row],[WPnr.]]=DJ$7,Tbl.Kosten[[#This Row],[Totaal kosten]],"")</f>
        <v/>
      </c>
      <c r="DK175" s="158" t="str">
        <f>IF(Tbl.Kosten[[#This Row],[WPnr.]]=DK$7,Tbl.Kosten[[#This Row],[Totaal kosten]],"")</f>
        <v/>
      </c>
      <c r="DL175" s="158" t="str">
        <f>IF(Tbl.Kosten[[#This Row],[WPnr.]]=DL$7,Tbl.Kosten[[#This Row],[Totaal kosten]],"")</f>
        <v/>
      </c>
      <c r="DM175" s="158" t="str">
        <f>IF(Tbl.Kosten[[#This Row],[WPnr.]]=DM$7,Tbl.Kosten[[#This Row],[Totaal kosten]],"")</f>
        <v/>
      </c>
      <c r="DN175" s="158" t="str">
        <f>IF(Tbl.Kosten[[#This Row],[WPnr.]]=DN$7,Tbl.Kosten[[#This Row],[Totaal kosten]],"")</f>
        <v/>
      </c>
      <c r="DO175" s="158" t="str">
        <f>IF(Tbl.Kosten[[#This Row],[WPnr.]]=DO$7,Tbl.Kosten[[#This Row],[Totaal kosten]],"")</f>
        <v/>
      </c>
      <c r="DP175" s="158" t="str">
        <f>IF(Tbl.Kosten[[#This Row],[WPnr.]]=DP$7,Tbl.Kosten[[#This Row],[Totaal kosten]],"")</f>
        <v/>
      </c>
      <c r="DQ175" s="158" t="str">
        <f>IF(Tbl.Kosten[[#This Row],[WPnr.]]=DQ$7,Tbl.Kosten[[#This Row],[Totaal kosten]],"")</f>
        <v/>
      </c>
      <c r="DR175" s="158" t="str">
        <f>IF(Tbl.Kosten[[#This Row],[WPnr.]]=DR$7,Tbl.Kosten[[#This Row],[Totaal kosten]],"")</f>
        <v/>
      </c>
      <c r="DS175" s="158" t="str">
        <f>IF(Tbl.Kosten[[#This Row],[WPnr.]]=DS$7,Tbl.Kosten[[#This Row],[Totaal kosten]],"")</f>
        <v/>
      </c>
      <c r="DT175" s="158" t="str">
        <f>IF(Tbl.Kosten[[#This Row],[WPnr.]]=DT$7,Tbl.Kosten[[#This Row],[Totaal kosten]],"")</f>
        <v/>
      </c>
      <c r="DU175" s="158" t="str">
        <f>IF(Tbl.Kosten[[#This Row],[WPnr.]]=DU$7,Tbl.Kosten[[#This Row],[Totaal kosten]],"")</f>
        <v/>
      </c>
      <c r="DV175" s="158" t="str">
        <f>IF(Tbl.Kosten[[#This Row],[WPnr.]]=DV$7,Tbl.Kosten[[#This Row],[Totaal kosten]],"")</f>
        <v/>
      </c>
      <c r="DW175" s="160" t="str">
        <f>IFERROR(_xlfn.XLOOKUP(Tbl.Kosten[[#This Row],[Kostensoort]],Tbl.Kostensoorten[Kostensoorten],Tbl.Kostensoorten[KSnr.],"",0,1),"")</f>
        <v/>
      </c>
      <c r="DX175" s="160" t="str">
        <f>IF(Tbl.Kosten[[#This Row],[KSnr.]]=DX$7,Tbl.Kosten[[#This Row],[Totaal kosten]],"")</f>
        <v/>
      </c>
      <c r="DY175" s="160" t="str">
        <f>IF(Tbl.Kosten[[#This Row],[KSnr.]]=DY$7,Tbl.Kosten[[#This Row],[Totaal kosten]],"")</f>
        <v/>
      </c>
      <c r="DZ175" s="160" t="str">
        <f>IF(Tbl.Kosten[[#This Row],[KSnr.]]=DZ$7,Tbl.Kosten[[#This Row],[Totaal kosten]],"")</f>
        <v/>
      </c>
      <c r="EA175" s="160" t="str">
        <f>IF(Tbl.Kosten[[#This Row],[KSnr.]]=EA$7,Tbl.Kosten[[#This Row],[Totaal kosten]],"")</f>
        <v/>
      </c>
      <c r="EB175" s="160" t="str">
        <f>IF(Tbl.Kosten[[#This Row],[KSnr.]]=EB$7,Tbl.Kosten[[#This Row],[Totaal kosten]],"")</f>
        <v/>
      </c>
      <c r="EC175" s="160" t="str">
        <f>IF(Tbl.Kosten[[#This Row],[KSnr.]]=EC$7,Tbl.Kosten[[#This Row],[Totaal kosten]],"")</f>
        <v/>
      </c>
      <c r="ED175" s="160" t="str">
        <f>IF(Tbl.Kosten[[#This Row],[KSnr.]]=ED$7,Tbl.Kosten[[#This Row],[Totaal kosten]],"")</f>
        <v/>
      </c>
      <c r="EE175" s="160" t="str">
        <f>IF(Tbl.Kosten[[#This Row],[KSnr.]]=EE$7,Tbl.Kosten[[#This Row],[Totaal kosten]],"")</f>
        <v/>
      </c>
      <c r="EF175" s="160" t="str">
        <f>IF(Tbl.Kosten[[#This Row],[KSnr.]]=EF$7,Tbl.Kosten[[#This Row],[Totaal kosten]],"")</f>
        <v/>
      </c>
      <c r="EG175" s="160" t="str">
        <f>IF(Tbl.Kosten[[#This Row],[KSnr.]]=EG$7,Tbl.Kosten[[#This Row],[Totaal kosten]],"")</f>
        <v/>
      </c>
      <c r="EH175" s="160" t="str">
        <f>IF(Tbl.Kosten[[#This Row],[KSnr.]]=EH$7,Tbl.Kosten[[#This Row],[Totaal kosten]],"")</f>
        <v/>
      </c>
      <c r="EI175" s="160" t="str">
        <f>IF(Tbl.Kosten[[#This Row],[KSnr.]]=EI$7,Tbl.Kosten[[#This Row],[Totaal kosten]],"")</f>
        <v/>
      </c>
      <c r="EJ175" s="160" t="str">
        <f>IF(Tbl.Kosten[[#This Row],[KSnr.]]=EJ$7,Tbl.Kosten[[#This Row],[Totaal kosten]],"")</f>
        <v/>
      </c>
      <c r="EK175" s="160" t="str">
        <f>IF(Tbl.Kosten[[#This Row],[KSnr.]]=EK$7,Tbl.Kosten[[#This Row],[Totaal kosten]],"")</f>
        <v/>
      </c>
      <c r="EL175" s="160" t="str">
        <f>IF(Tbl.Kosten[[#This Row],[KSnr.]]=EL$7,Tbl.Kosten[[#This Row],[Totaal kosten]],"")</f>
        <v/>
      </c>
      <c r="EM175" s="160" t="str">
        <f>IF(Tbl.Kosten[[#This Row],[KSnr.]]=EM$7,Tbl.Kosten[[#This Row],[Totaal kosten]],"")</f>
        <v/>
      </c>
      <c r="EN175" s="160" t="str">
        <f>IF(Tbl.Kosten[[#This Row],[KSnr.]]=EN$7,Tbl.Kosten[[#This Row],[Totaal kosten]],"")</f>
        <v/>
      </c>
      <c r="EO175" s="160" t="str">
        <f>IF(Tbl.Kosten[[#This Row],[KSnr.]]=EO$7,Tbl.Kosten[[#This Row],[Totaal kosten]],"")</f>
        <v/>
      </c>
      <c r="EP175" s="160" t="str">
        <f>IF(Tbl.Kosten[[#This Row],[KSnr.]]=EP$7,Tbl.Kosten[[#This Row],[Totaal kosten]],"")</f>
        <v/>
      </c>
      <c r="EQ175" s="160" t="str">
        <f>IF(Tbl.Kosten[[#This Row],[KSnr.]]=EQ$7,Tbl.Kosten[[#This Row],[Totaal kosten]],"")</f>
        <v/>
      </c>
      <c r="ER175" s="154" t="str">
        <f>IFERROR(_xlfn.XLOOKUP(Tbl.Kosten[[#This Row],[Subsidieactiviteit]],Tbl.Subsidiehoogte[Subsidieactiviteit],Tbl.Subsidiehoogte[SAnr.],"",0,1),"")</f>
        <v/>
      </c>
      <c r="ES175" s="160" t="str">
        <f>IF(Tbl.Kosten[[#This Row],[Sanr.]]=ES$7,Tbl.Kosten[[#This Row],[Totaal kosten]],"")</f>
        <v/>
      </c>
      <c r="ET175" s="160" t="str">
        <f>IF(Tbl.Kosten[[#This Row],[Sanr.]]=ET$7,Tbl.Kosten[[#This Row],[Totaal kosten]],"")</f>
        <v/>
      </c>
      <c r="EU175" s="160" t="str">
        <f>IF(Tbl.Kosten[[#This Row],[Sanr.]]=EU$7,Tbl.Kosten[[#This Row],[Totaal kosten]],"")</f>
        <v/>
      </c>
      <c r="EV175" s="160" t="str">
        <f>IF(Tbl.Kosten[[#This Row],[Sanr.]]=EV$7,Tbl.Kosten[[#This Row],[Totaal kosten]],"")</f>
        <v/>
      </c>
      <c r="EW175" s="160" t="str">
        <f>IF(Tbl.Kosten[[#This Row],[Sanr.]]=EW$7,Tbl.Kosten[[#This Row],[Totaal kosten]],"")</f>
        <v/>
      </c>
      <c r="EX175" s="160" t="str">
        <f>IF(Tbl.Kosten[[#This Row],[Sanr.]]=EX$7,Tbl.Kosten[[#This Row],[Totaal kosten]],"")</f>
        <v/>
      </c>
      <c r="EY175" s="160" t="str">
        <f>IF(Tbl.Kosten[[#This Row],[Sanr.]]=EY$7,Tbl.Kosten[[#This Row],[Totaal kosten]],"")</f>
        <v/>
      </c>
      <c r="EZ175" s="160" t="str">
        <f>IF(Tbl.Kosten[[#This Row],[Sanr.]]=EZ$7,Tbl.Kosten[[#This Row],[Totaal kosten]],"")</f>
        <v/>
      </c>
      <c r="FA175" s="160" t="str">
        <f>IF(Tbl.Kosten[[#This Row],[Sanr.]]=FA$7,Tbl.Kosten[[#This Row],[Totaal kosten]],"")</f>
        <v/>
      </c>
      <c r="FB175" s="160" t="str">
        <f>IF(Tbl.Kosten[[#This Row],[Sanr.]]=FB$7,Tbl.Kosten[[#This Row],[Totaal kosten]],"")</f>
        <v/>
      </c>
      <c r="FC175" s="160" t="str">
        <f>IF(Tbl.Kosten[[#This Row],[Sanr.]]=FC$7,Tbl.Kosten[[#This Row],[Totaal kosten]],"")</f>
        <v/>
      </c>
      <c r="FD175" s="160" t="str">
        <f>IF(Tbl.Kosten[[#This Row],[Sanr.]]=FD$7,Tbl.Kosten[[#This Row],[Totaal kosten]],"")</f>
        <v/>
      </c>
      <c r="FE175" s="160" t="str">
        <f>IF(Tbl.Kosten[[#This Row],[Sanr.]]=FE$7,Tbl.Kosten[[#This Row],[Totaal kosten]],"")</f>
        <v/>
      </c>
      <c r="FF175" s="160" t="str">
        <f>IF(Tbl.Kosten[[#This Row],[Sanr.]]=FF$7,Tbl.Kosten[[#This Row],[Totaal kosten]],"")</f>
        <v/>
      </c>
      <c r="FG175" s="160" t="str">
        <f>IF(Tbl.Kosten[[#This Row],[Sanr.]]=FG$7,Tbl.Kosten[[#This Row],[Totaal kosten]],"")</f>
        <v/>
      </c>
      <c r="FH175" s="160" t="str">
        <f>IF(Tbl.Kosten[[#This Row],[Sanr.]]=FH$7,Tbl.Kosten[[#This Row],[Totaal kosten]],"")</f>
        <v/>
      </c>
      <c r="FI175" s="160" t="str">
        <f>IF(Tbl.Kosten[[#This Row],[Sanr.]]=FI$7,Tbl.Kosten[[#This Row],[Totaal kosten]],"")</f>
        <v/>
      </c>
      <c r="FJ175" s="160" t="str">
        <f>IF(Tbl.Kosten[[#This Row],[Sanr.]]=FJ$7,Tbl.Kosten[[#This Row],[Totaal kosten]],"")</f>
        <v/>
      </c>
      <c r="FK175" s="160" t="str">
        <f>IF(Tbl.Kosten[[#This Row],[Sanr.]]=FK$7,Tbl.Kosten[[#This Row],[Totaal kosten]],"")</f>
        <v/>
      </c>
      <c r="FL175" s="160" t="str">
        <f>IF(Tbl.Kosten[[#This Row],[Sanr.]]=FL$7,Tbl.Kosten[[#This Row],[Totaal kosten]],"")</f>
        <v/>
      </c>
      <c r="FM175" s="160" t="str">
        <f>IF(Tbl.Kosten[[#This Row],[Sanr.]]=FM$7,Tbl.Kosten[[#This Row],[Totaal kosten]],"")</f>
        <v/>
      </c>
      <c r="FN175" s="160" t="str">
        <f>IF(Tbl.Kosten[[#This Row],[Sanr.]]=FN$7,Tbl.Kosten[[#This Row],[Totaal kosten]],"")</f>
        <v/>
      </c>
      <c r="FO175" s="160" t="str">
        <f>IF(Tbl.Kosten[[#This Row],[Sanr.]]=FO$7,Tbl.Kosten[[#This Row],[Totaal kosten]],"")</f>
        <v/>
      </c>
      <c r="FP175" s="160" t="str">
        <f>IF(Tbl.Kosten[[#This Row],[Sanr.]]=FP$7,Tbl.Kosten[[#This Row],[Totaal kosten]],"")</f>
        <v/>
      </c>
      <c r="FQ175" s="160" t="str">
        <f>IF(Tbl.Kosten[[#This Row],[Sanr.]]=FQ$7,Tbl.Kosten[[#This Row],[Totaal kosten]],"")</f>
        <v/>
      </c>
      <c r="FR175" s="160" t="str">
        <f>IF(Tbl.Kosten[[#This Row],[Sanr.]]=FR$7,Tbl.Kosten[[#This Row],[Totaal kosten]],"")</f>
        <v/>
      </c>
      <c r="FS175" s="160" t="str">
        <f>IF(Tbl.Kosten[[#This Row],[Sanr.]]=FS$7,Tbl.Kosten[[#This Row],[Totaal kosten]],"")</f>
        <v/>
      </c>
      <c r="FT175" s="160" t="str">
        <f>IF(Tbl.Kosten[[#This Row],[Sanr.]]=FT$7,Tbl.Kosten[[#This Row],[Totaal kosten]],"")</f>
        <v/>
      </c>
      <c r="FU175" s="160" t="str">
        <f>IF(Tbl.Kosten[[#This Row],[Sanr.]]=FU$7,Tbl.Kosten[[#This Row],[Totaal kosten]],"")</f>
        <v/>
      </c>
      <c r="FV175" s="160" t="str">
        <f>IF(Tbl.Kosten[[#This Row],[Sanr.]]=FV$7,Tbl.Kosten[[#This Row],[Totaal kosten]],"")</f>
        <v/>
      </c>
      <c r="FW175" s="160" t="str">
        <f>IFERROR(_xlfn.XLOOKUP(Tbl.Kosten[[#This Row],[Activiteitencode]],Tbl.Activiteiten[Activiteitcode],Tbl.Activiteiten[Anr.],"",0,1),"")</f>
        <v/>
      </c>
      <c r="FX175" s="181" t="str">
        <f>_xlfn.CONCAT(Tbl.Kosten[[#This Row],[Pnr.]],Tbl.Kosten[[#This Row],[Sanr.]])</f>
        <v>P1</v>
      </c>
      <c r="FY175" s="160">
        <f>Tbl.Kosten[[#This Row],[Totaal kosten]]-Tbl.Kosten[[#This Row],[Subsidie]]</f>
        <v>0</v>
      </c>
      <c r="FZ175" s="160">
        <f>IF(Tbl.Kosten[[#This Row],[Pnr.]]=FZ$7,Tbl.Kosten[[#This Row],[Te financieren]],"")</f>
        <v>0</v>
      </c>
      <c r="GA175" s="160" t="str">
        <f>IF(Tbl.Kosten[[#This Row],[Pnr.]]=GA$7,Tbl.Kosten[[#This Row],[Te financieren]],"")</f>
        <v/>
      </c>
      <c r="GB175" s="160" t="str">
        <f>IF(Tbl.Kosten[[#This Row],[Pnr.]]=GB$7,Tbl.Kosten[[#This Row],[Te financieren]],"")</f>
        <v/>
      </c>
      <c r="GC175" s="160" t="str">
        <f>IF(Tbl.Kosten[[#This Row],[Pnr.]]=GC$7,Tbl.Kosten[[#This Row],[Te financieren]],"")</f>
        <v/>
      </c>
      <c r="GD175" s="160" t="str">
        <f>IF(Tbl.Kosten[[#This Row],[Pnr.]]=GD$7,Tbl.Kosten[[#This Row],[Te financieren]],"")</f>
        <v/>
      </c>
      <c r="GE175" s="160" t="str">
        <f>IF(Tbl.Kosten[[#This Row],[Pnr.]]=GE$7,Tbl.Kosten[[#This Row],[Te financieren]],"")</f>
        <v/>
      </c>
      <c r="GF175" s="160" t="str">
        <f>IF(Tbl.Kosten[[#This Row],[Pnr.]]=GF$7,Tbl.Kosten[[#This Row],[Te financieren]],"")</f>
        <v/>
      </c>
      <c r="GG175" s="160" t="str">
        <f>IF(Tbl.Kosten[[#This Row],[Pnr.]]=GG$7,Tbl.Kosten[[#This Row],[Te financieren]],"")</f>
        <v/>
      </c>
      <c r="GH175" s="160" t="str">
        <f>IF(Tbl.Kosten[[#This Row],[Pnr.]]=GH$7,Tbl.Kosten[[#This Row],[Te financieren]],"")</f>
        <v/>
      </c>
      <c r="GI175" s="160" t="str">
        <f>IF(Tbl.Kosten[[#This Row],[Pnr.]]=GI$7,Tbl.Kosten[[#This Row],[Te financieren]],"")</f>
        <v/>
      </c>
      <c r="GJ175" s="160" t="str">
        <f>IF(Tbl.Kosten[[#This Row],[Pnr.]]=GJ$7,Tbl.Kosten[[#This Row],[Te financieren]],"")</f>
        <v/>
      </c>
      <c r="GK175" s="160" t="str">
        <f>IF(Tbl.Kosten[[#This Row],[Pnr.]]=GK$7,Tbl.Kosten[[#This Row],[Te financieren]],"")</f>
        <v/>
      </c>
      <c r="GL175" s="160" t="str">
        <f>IF(Tbl.Kosten[[#This Row],[Pnr.]]=GL$7,Tbl.Kosten[[#This Row],[Te financieren]],"")</f>
        <v/>
      </c>
      <c r="GM175" s="160" t="str">
        <f>IF(Tbl.Kosten[[#This Row],[Pnr.]]=GM$7,Tbl.Kosten[[#This Row],[Te financieren]],"")</f>
        <v/>
      </c>
      <c r="GN175" s="160" t="str">
        <f>IF(Tbl.Kosten[[#This Row],[Pnr.]]=GN$7,Tbl.Kosten[[#This Row],[Te financieren]],"")</f>
        <v/>
      </c>
      <c r="GO175" s="160" t="str">
        <f>IF(Tbl.Kosten[[#This Row],[Pnr.]]=GO$7,Tbl.Kosten[[#This Row],[Te financieren]],"")</f>
        <v/>
      </c>
      <c r="GP175" s="160" t="str">
        <f>IF(Tbl.Kosten[[#This Row],[Pnr.]]=GP$7,Tbl.Kosten[[#This Row],[Te financieren]],"")</f>
        <v/>
      </c>
      <c r="GQ175" s="160" t="str">
        <f>IF(Tbl.Kosten[[#This Row],[Pnr.]]=GQ$7,Tbl.Kosten[[#This Row],[Te financieren]],"")</f>
        <v/>
      </c>
      <c r="GR175" s="160" t="str">
        <f>IF(Tbl.Kosten[[#This Row],[Pnr.]]=GR$7,Tbl.Kosten[[#This Row],[Te financieren]],"")</f>
        <v/>
      </c>
      <c r="GS175" s="160" t="str">
        <f>IF(Tbl.Kosten[[#This Row],[Pnr.]]=GS$7,Tbl.Kosten[[#This Row],[Te financieren]],"")</f>
        <v/>
      </c>
      <c r="GT175" s="160" t="str">
        <f>IF(Tbl.Kosten[[#This Row],[Pnr.]]=GT$7,Tbl.Kosten[[#This Row],[Te financieren]],"")</f>
        <v/>
      </c>
      <c r="GU175" s="160" t="str">
        <f>IF(Tbl.Kosten[[#This Row],[Pnr.]]=GU$7,Tbl.Kosten[[#This Row],[Te financieren]],"")</f>
        <v/>
      </c>
      <c r="GV175" s="160" t="str">
        <f>IF(Tbl.Kosten[[#This Row],[Pnr.]]=GV$7,Tbl.Kosten[[#This Row],[Te financieren]],"")</f>
        <v/>
      </c>
      <c r="GW175" s="160" t="str">
        <f>IF(Tbl.Kosten[[#This Row],[Pnr.]]=GW$7,Tbl.Kosten[[#This Row],[Te financieren]],"")</f>
        <v/>
      </c>
      <c r="GX175" s="160" t="str">
        <f>IF(Tbl.Kosten[[#This Row],[Pnr.]]=GX$7,Tbl.Kosten[[#This Row],[Te financieren]],"")</f>
        <v/>
      </c>
      <c r="GY175" s="160" t="str">
        <f>IF(Tbl.Kosten[[#This Row],[Pnr.]]=GY$7,Tbl.Kosten[[#This Row],[Te financieren]],"")</f>
        <v/>
      </c>
      <c r="GZ175" s="160" t="str">
        <f>IF(Tbl.Kosten[[#This Row],[Pnr.]]=GZ$7,Tbl.Kosten[[#This Row],[Te financieren]],"")</f>
        <v/>
      </c>
      <c r="HA175" s="160" t="str">
        <f>IF(Tbl.Kosten[[#This Row],[Pnr.]]=HA$7,Tbl.Kosten[[#This Row],[Te financieren]],"")</f>
        <v/>
      </c>
      <c r="HB175" s="160" t="str">
        <f>IF(Tbl.Kosten[[#This Row],[Pnr.]]=HB$7,Tbl.Kosten[[#This Row],[Te financieren]],"")</f>
        <v/>
      </c>
      <c r="HC175" s="160" t="str">
        <f>IF(Tbl.Kosten[[#This Row],[Pnr.]]=HC$7,Tbl.Kosten[[#This Row],[Te financieren]],"")</f>
        <v/>
      </c>
      <c r="HD175" s="160" t="str">
        <f>IF(Tbl.Kosten[[#This Row],[Pnr.]]=HD$7,Tbl.Kosten[[#This Row],[Te financieren]],"")</f>
        <v/>
      </c>
      <c r="HE175" s="160" t="str">
        <f>IF(Tbl.Kosten[[#This Row],[Pnr.]]=HE$7,Tbl.Kosten[[#This Row],[Te financieren]],"")</f>
        <v/>
      </c>
      <c r="HF175" s="160" t="str">
        <f>IF(Tbl.Kosten[[#This Row],[Pnr.]]=HF$7,Tbl.Kosten[[#This Row],[Te financieren]],"")</f>
        <v/>
      </c>
      <c r="HG175" s="160" t="str">
        <f>IF(Tbl.Kosten[[#This Row],[Pnr.]]=HG$7,Tbl.Kosten[[#This Row],[Te financieren]],"")</f>
        <v/>
      </c>
      <c r="HH175" s="160" t="str">
        <f>IF(Tbl.Kosten[[#This Row],[Pnr.]]=HH$7,Tbl.Kosten[[#This Row],[Te financieren]],"")</f>
        <v/>
      </c>
      <c r="HI175" s="160" t="str">
        <f>IF(Tbl.Kosten[[#This Row],[Pnr.]]=HI$7,Tbl.Kosten[[#This Row],[Te financieren]],"")</f>
        <v/>
      </c>
      <c r="HJ175" s="160" t="str">
        <f>IF(Tbl.Kosten[[#This Row],[Pnr.]]=HJ$7,Tbl.Kosten[[#This Row],[Te financieren]],"")</f>
        <v/>
      </c>
      <c r="HK175" s="160" t="str">
        <f>IF(Tbl.Kosten[[#This Row],[Pnr.]]=HK$7,Tbl.Kosten[[#This Row],[Te financieren]],"")</f>
        <v/>
      </c>
      <c r="HL175" s="160" t="str">
        <f>IF(Tbl.Kosten[[#This Row],[Pnr.]]=HL$7,Tbl.Kosten[[#This Row],[Te financieren]],"")</f>
        <v/>
      </c>
      <c r="HM175" s="160" t="str">
        <f>IF(Tbl.Kosten[[#This Row],[Pnr.]]=HM$7,Tbl.Kosten[[#This Row],[Te financieren]],"")</f>
        <v/>
      </c>
      <c r="HN175" s="160" t="str">
        <f>IF(Tbl.Kosten[[#This Row],[Pnr.]]=HN$7,Tbl.Kosten[[#This Row],[Te financieren]],"")</f>
        <v/>
      </c>
      <c r="HO175" s="160" t="str">
        <f>IF(Tbl.Kosten[[#This Row],[Pnr.]]=HO$7,Tbl.Kosten[[#This Row],[Te financieren]],"")</f>
        <v/>
      </c>
      <c r="HP175" s="160" t="str">
        <f>IF(Tbl.Kosten[[#This Row],[Pnr.]]=HP$7,Tbl.Kosten[[#This Row],[Te financieren]],"")</f>
        <v/>
      </c>
      <c r="HQ175" s="160" t="str">
        <f>IF(Tbl.Kosten[[#This Row],[Pnr.]]=HQ$7,Tbl.Kosten[[#This Row],[Te financieren]],"")</f>
        <v/>
      </c>
      <c r="HR175" s="160" t="str">
        <f>IF(Tbl.Kosten[[#This Row],[Pnr.]]=HR$7,Tbl.Kosten[[#This Row],[Te financieren]],"")</f>
        <v/>
      </c>
      <c r="HS175" s="160" t="str">
        <f>IF(Tbl.Kosten[[#This Row],[Pnr.]]=HS$7,Tbl.Kosten[[#This Row],[Te financieren]],"")</f>
        <v/>
      </c>
      <c r="HT175" s="160" t="str">
        <f>IF(Tbl.Kosten[[#This Row],[Pnr.]]=HT$7,Tbl.Kosten[[#This Row],[Te financieren]],"")</f>
        <v/>
      </c>
      <c r="HU175" s="160" t="str">
        <f>IF(Tbl.Kosten[[#This Row],[Pnr.]]=HU$7,Tbl.Kosten[[#This Row],[Te financieren]],"")</f>
        <v/>
      </c>
      <c r="HV175" s="160" t="str">
        <f>IF(Tbl.Kosten[[#This Row],[Pnr.]]=HV$7,Tbl.Kosten[[#This Row],[Te financieren]],"")</f>
        <v/>
      </c>
      <c r="HW175" s="160" t="str">
        <f>IF(Tbl.Kosten[[#This Row],[Pnr.]]=HW$7,Tbl.Kosten[[#This Row],[Te financieren]],"")</f>
        <v/>
      </c>
    </row>
    <row r="176" spans="2:231" x14ac:dyDescent="0.3">
      <c r="B176" s="144"/>
      <c r="C176" s="147"/>
      <c r="D176" s="146"/>
      <c r="E176" s="147"/>
      <c r="F176" s="145"/>
      <c r="G176" s="11" t="str">
        <f>IF(Tbl.Kosten[[#This Row],[Medewerker e/o 
functie]]&lt;&gt;"",_xlfn.XLOOKUP(Tbl.Kosten[[#This Row],[Medewerker e/o 
functie]],Tbl.Uurtarief[Medewerker en/of functie],Tbl.Uurtarief[Uurtarief],"",0,1),"")</f>
        <v/>
      </c>
      <c r="H176" s="121">
        <f>IFERROR(Tbl.Kosten[[#This Row],[Uren]]*Tbl.Kosten[[#This Row],[Uurtarief]],0)</f>
        <v>0</v>
      </c>
      <c r="I176" s="119" t="str">
        <f>IF(Tbl.Kosten[[#This Row],[Subtotaal uren]]&lt;&gt;0,_xlfn.XLOOKUP(Tbl.Kosten[[#This Row],[Medewerker e/o 
functie]],Tbl.Uurtarief[Medewerker en/of functie],Tbl.Uurtarief[Kostensoort arbeid],"",0,1),"")</f>
        <v/>
      </c>
      <c r="J176" s="147"/>
      <c r="K176" s="145"/>
      <c r="L176" s="149" t="str">
        <f>IF(Tbl.Kosten[[#This Row],[Activum]]&lt;&gt;"",_xlfn.XLOOKUP(Tbl.Kosten[[#This Row],[Activum]],Tbl.Afschrijvingskosten[Activum],Tbl.Afschrijvingskosten[Tarief per afschrijvings-eenheid],"",0,1),"")</f>
        <v/>
      </c>
      <c r="M176" s="122">
        <f>IFERROR(Tbl.Kosten[[#This Row],[Een-
heden]]*Tbl.Kosten[[#This Row],[Afschrijvings-
tarief]],0)</f>
        <v>0</v>
      </c>
      <c r="N176" s="122" t="str">
        <f>IF(Tbl.Kosten[[#This Row],[Subtotaal afschrijving]]&lt;&gt;0,Lijsten!A174,"")</f>
        <v/>
      </c>
      <c r="O176" s="150"/>
      <c r="P176" s="145"/>
      <c r="Q176" s="148"/>
      <c r="R176" s="122">
        <f>IFERROR(Tbl.Kosten[[#This Row],[Aantal]]*Tbl.Kosten[[#This Row],[Tarief]],0)</f>
        <v>0</v>
      </c>
      <c r="S176" s="8">
        <f>IFERROR(Tbl.Kosten[[#This Row],[Subtotaal overige kosten]]+Tbl.Kosten[[#This Row],[Subtotaal uren]]+Tbl.Kosten[[#This Row],[Subtotaal afschrijving]],0)</f>
        <v>0</v>
      </c>
      <c r="T176" s="8">
        <f>IFERROR(Tbl.Kosten[[#This Row],[Totaal kosten]]*Tbl.Kosten[[#This Row],[Subsidie%]],0)</f>
        <v>0</v>
      </c>
      <c r="U176" s="4" t="str" cm="1">
        <f t="array" ref="U176">IFERROR(_xlfn.IFS(Tbl.Kosten[[#This Row],[Subtotaal uren]]&lt;&gt;0,Tbl.Kosten[[#This Row],[Kostensoort arbeid]],Tbl.Kosten[[#This Row],[Subtotaal afschrijving]]&lt;&gt;0,Tbl.Kosten[[#This Row],[Kostensoort afschrijving]],Tbl.Kosten[[#This Row],[Subtotaal overige kosten]]&lt;&gt;0,Tbl.Kosten[[#This Row],[Kostensoort overig]]),"")</f>
        <v/>
      </c>
      <c r="V176" s="4" t="str">
        <f>IFERROR(_xlfn.XLOOKUP(Tbl.Kosten[[#This Row],[Activiteitencode]],Tbl.Activiteiten[Activiteitcode],Tbl.Activiteiten[Werkpakketcode],"",0,1),"")</f>
        <v/>
      </c>
      <c r="W176" s="4" t="str">
        <f>IFERROR(_xlfn.XLOOKUP(Tbl.Kosten[[#This Row],[Werkpakketcode]],Tbl.Werkpakketten[Werkpakketcode],Tbl.Werkpakketten[Subsidiabele activiteit],"",0,1),"")</f>
        <v/>
      </c>
      <c r="X176" s="12">
        <f>IFERROR(_xlfn.XLOOKUP(Tbl.Kosten[[#This Row],[Sanr.]],Tbl.Subsidiehoogte[SAnr.],Tbl.Subsidiehoogte[Sub. Percentage],0,0,1),0)</f>
        <v>0</v>
      </c>
      <c r="Y176" s="154" t="str">
        <f>IFERROR(_xlfn.XLOOKUP(Tbl.Kosten[[#This Row],[Partnercode]],Tbl.Projectpartners[Partnercode],Tbl.Projectpartners[PNr.],"",0,1),"")</f>
        <v>P1</v>
      </c>
      <c r="Z176" s="158">
        <f>IF(Tbl.Kosten[[#This Row],[Pnr.]]=Z$7,Tbl.Kosten[[#This Row],[Totaal kosten]],"")</f>
        <v>0</v>
      </c>
      <c r="AA176" s="158" t="str">
        <f>IF(Tbl.Kosten[[#This Row],[Pnr.]]=AA$7,Tbl.Kosten[[#This Row],[Totaal kosten]],"")</f>
        <v/>
      </c>
      <c r="AB176" s="158" t="str">
        <f>IF(Tbl.Kosten[[#This Row],[Pnr.]]=AB$7,Tbl.Kosten[[#This Row],[Totaal kosten]],"")</f>
        <v/>
      </c>
      <c r="AC176" s="158" t="str">
        <f>IF(Tbl.Kosten[[#This Row],[Pnr.]]=AC$7,Tbl.Kosten[[#This Row],[Totaal kosten]],"")</f>
        <v/>
      </c>
      <c r="AD176" s="158" t="str">
        <f>IF(Tbl.Kosten[[#This Row],[Pnr.]]=AD$7,Tbl.Kosten[[#This Row],[Totaal kosten]],"")</f>
        <v/>
      </c>
      <c r="AE176" s="158" t="str">
        <f>IF(Tbl.Kosten[[#This Row],[Pnr.]]=AE$7,Tbl.Kosten[[#This Row],[Totaal kosten]],"")</f>
        <v/>
      </c>
      <c r="AF176" s="158" t="str">
        <f>IF(Tbl.Kosten[[#This Row],[Pnr.]]=AF$7,Tbl.Kosten[[#This Row],[Totaal kosten]],"")</f>
        <v/>
      </c>
      <c r="AG176" s="158" t="str">
        <f>IF(Tbl.Kosten[[#This Row],[Pnr.]]=AG$7,Tbl.Kosten[[#This Row],[Totaal kosten]],"")</f>
        <v/>
      </c>
      <c r="AH176" s="158" t="str">
        <f>IF(Tbl.Kosten[[#This Row],[Pnr.]]=AH$7,Tbl.Kosten[[#This Row],[Totaal kosten]],"")</f>
        <v/>
      </c>
      <c r="AI176" s="158" t="str">
        <f>IF(Tbl.Kosten[[#This Row],[Pnr.]]=AI$7,Tbl.Kosten[[#This Row],[Totaal kosten]],"")</f>
        <v/>
      </c>
      <c r="AJ176" s="158" t="str">
        <f>IF(Tbl.Kosten[[#This Row],[Pnr.]]=AJ$7,Tbl.Kosten[[#This Row],[Totaal kosten]],"")</f>
        <v/>
      </c>
      <c r="AK176" s="158" t="str">
        <f>IF(Tbl.Kosten[[#This Row],[Pnr.]]=AK$7,Tbl.Kosten[[#This Row],[Totaal kosten]],"")</f>
        <v/>
      </c>
      <c r="AL176" s="158" t="str">
        <f>IF(Tbl.Kosten[[#This Row],[Pnr.]]=AL$7,Tbl.Kosten[[#This Row],[Totaal kosten]],"")</f>
        <v/>
      </c>
      <c r="AM176" s="158" t="str">
        <f>IF(Tbl.Kosten[[#This Row],[Pnr.]]=AM$7,Tbl.Kosten[[#This Row],[Totaal kosten]],"")</f>
        <v/>
      </c>
      <c r="AN176" s="158" t="str">
        <f>IF(Tbl.Kosten[[#This Row],[Pnr.]]=AN$7,Tbl.Kosten[[#This Row],[Totaal kosten]],"")</f>
        <v/>
      </c>
      <c r="AO176" s="158" t="str">
        <f>IF(Tbl.Kosten[[#This Row],[Pnr.]]=AO$7,Tbl.Kosten[[#This Row],[Totaal kosten]],"")</f>
        <v/>
      </c>
      <c r="AP176" s="158" t="str">
        <f>IF(Tbl.Kosten[[#This Row],[Pnr.]]=AP$7,Tbl.Kosten[[#This Row],[Totaal kosten]],"")</f>
        <v/>
      </c>
      <c r="AQ176" s="158" t="str">
        <f>IF(Tbl.Kosten[[#This Row],[Pnr.]]=AQ$7,Tbl.Kosten[[#This Row],[Totaal kosten]],"")</f>
        <v/>
      </c>
      <c r="AR176" s="158" t="str">
        <f>IF(Tbl.Kosten[[#This Row],[Pnr.]]=AR$7,Tbl.Kosten[[#This Row],[Totaal kosten]],"")</f>
        <v/>
      </c>
      <c r="AS176" s="158" t="str">
        <f>IF(Tbl.Kosten[[#This Row],[Pnr.]]=AS$7,Tbl.Kosten[[#This Row],[Totaal kosten]],"")</f>
        <v/>
      </c>
      <c r="AT176" s="158" t="str">
        <f>IF(Tbl.Kosten[[#This Row],[Pnr.]]=AT$7,Tbl.Kosten[[#This Row],[Totaal kosten]],"")</f>
        <v/>
      </c>
      <c r="AU176" s="158" t="str">
        <f>IF(Tbl.Kosten[[#This Row],[Pnr.]]=AU$7,Tbl.Kosten[[#This Row],[Totaal kosten]],"")</f>
        <v/>
      </c>
      <c r="AV176" s="158" t="str">
        <f>IF(Tbl.Kosten[[#This Row],[Pnr.]]=AV$7,Tbl.Kosten[[#This Row],[Totaal kosten]],"")</f>
        <v/>
      </c>
      <c r="AW176" s="158" t="str">
        <f>IF(Tbl.Kosten[[#This Row],[Pnr.]]=AW$7,Tbl.Kosten[[#This Row],[Totaal kosten]],"")</f>
        <v/>
      </c>
      <c r="AX176" s="158" t="str">
        <f>IF(Tbl.Kosten[[#This Row],[Pnr.]]=AX$7,Tbl.Kosten[[#This Row],[Totaal kosten]],"")</f>
        <v/>
      </c>
      <c r="AY176" s="158" t="str">
        <f>IF(Tbl.Kosten[[#This Row],[Pnr.]]=AY$7,Tbl.Kosten[[#This Row],[Totaal kosten]],"")</f>
        <v/>
      </c>
      <c r="AZ176" s="158" t="str">
        <f>IF(Tbl.Kosten[[#This Row],[Pnr.]]=AZ$7,Tbl.Kosten[[#This Row],[Totaal kosten]],"")</f>
        <v/>
      </c>
      <c r="BA176" s="158" t="str">
        <f>IF(Tbl.Kosten[[#This Row],[Pnr.]]=BA$7,Tbl.Kosten[[#This Row],[Totaal kosten]],"")</f>
        <v/>
      </c>
      <c r="BB176" s="158" t="str">
        <f>IF(Tbl.Kosten[[#This Row],[Pnr.]]=BB$7,Tbl.Kosten[[#This Row],[Totaal kosten]],"")</f>
        <v/>
      </c>
      <c r="BC176" s="158" t="str">
        <f>IF(Tbl.Kosten[[#This Row],[Pnr.]]=BC$7,Tbl.Kosten[[#This Row],[Totaal kosten]],"")</f>
        <v/>
      </c>
      <c r="BD176" s="158" t="str">
        <f>IF(Tbl.Kosten[[#This Row],[Pnr.]]=BD$7,Tbl.Kosten[[#This Row],[Totaal kosten]],"")</f>
        <v/>
      </c>
      <c r="BE176" s="158" t="str">
        <f>IF(Tbl.Kosten[[#This Row],[Pnr.]]=BE$7,Tbl.Kosten[[#This Row],[Totaal kosten]],"")</f>
        <v/>
      </c>
      <c r="BF176" s="158" t="str">
        <f>IF(Tbl.Kosten[[#This Row],[Pnr.]]=BF$7,Tbl.Kosten[[#This Row],[Totaal kosten]],"")</f>
        <v/>
      </c>
      <c r="BG176" s="158" t="str">
        <f>IF(Tbl.Kosten[[#This Row],[Pnr.]]=BG$7,Tbl.Kosten[[#This Row],[Totaal kosten]],"")</f>
        <v/>
      </c>
      <c r="BH176" s="158" t="str">
        <f>IF(Tbl.Kosten[[#This Row],[Pnr.]]=BH$7,Tbl.Kosten[[#This Row],[Totaal kosten]],"")</f>
        <v/>
      </c>
      <c r="BI176" s="158" t="str">
        <f>IF(Tbl.Kosten[[#This Row],[Pnr.]]=BI$7,Tbl.Kosten[[#This Row],[Totaal kosten]],"")</f>
        <v/>
      </c>
      <c r="BJ176" s="158" t="str">
        <f>IF(Tbl.Kosten[[#This Row],[Pnr.]]=BJ$7,Tbl.Kosten[[#This Row],[Totaal kosten]],"")</f>
        <v/>
      </c>
      <c r="BK176" s="158" t="str">
        <f>IF(Tbl.Kosten[[#This Row],[Pnr.]]=BK$7,Tbl.Kosten[[#This Row],[Totaal kosten]],"")</f>
        <v/>
      </c>
      <c r="BL176" s="158" t="str">
        <f>IF(Tbl.Kosten[[#This Row],[Pnr.]]=BL$7,Tbl.Kosten[[#This Row],[Totaal kosten]],"")</f>
        <v/>
      </c>
      <c r="BM176" s="158" t="str">
        <f>IF(Tbl.Kosten[[#This Row],[Pnr.]]=BM$7,Tbl.Kosten[[#This Row],[Totaal kosten]],"")</f>
        <v/>
      </c>
      <c r="BN176" s="158" t="str">
        <f>IF(Tbl.Kosten[[#This Row],[Pnr.]]=BN$7,Tbl.Kosten[[#This Row],[Totaal kosten]],"")</f>
        <v/>
      </c>
      <c r="BO176" s="158" t="str">
        <f>IF(Tbl.Kosten[[#This Row],[Pnr.]]=BO$7,Tbl.Kosten[[#This Row],[Totaal kosten]],"")</f>
        <v/>
      </c>
      <c r="BP176" s="158" t="str">
        <f>IF(Tbl.Kosten[[#This Row],[Pnr.]]=BP$7,Tbl.Kosten[[#This Row],[Totaal kosten]],"")</f>
        <v/>
      </c>
      <c r="BQ176" s="158" t="str">
        <f>IF(Tbl.Kosten[[#This Row],[Pnr.]]=BQ$7,Tbl.Kosten[[#This Row],[Totaal kosten]],"")</f>
        <v/>
      </c>
      <c r="BR176" s="158" t="str">
        <f>IF(Tbl.Kosten[[#This Row],[Pnr.]]=BR$7,Tbl.Kosten[[#This Row],[Totaal kosten]],"")</f>
        <v/>
      </c>
      <c r="BS176" s="158" t="str">
        <f>IF(Tbl.Kosten[[#This Row],[Pnr.]]=BS$7,Tbl.Kosten[[#This Row],[Totaal kosten]],"")</f>
        <v/>
      </c>
      <c r="BT176" s="158" t="str">
        <f>IF(Tbl.Kosten[[#This Row],[Pnr.]]=BT$7,Tbl.Kosten[[#This Row],[Totaal kosten]],"")</f>
        <v/>
      </c>
      <c r="BU176" s="158" t="str">
        <f>IF(Tbl.Kosten[[#This Row],[Pnr.]]=BU$7,Tbl.Kosten[[#This Row],[Totaal kosten]],"")</f>
        <v/>
      </c>
      <c r="BV176" s="158" t="str">
        <f>IF(Tbl.Kosten[[#This Row],[Pnr.]]=BV$7,Tbl.Kosten[[#This Row],[Totaal kosten]],"")</f>
        <v/>
      </c>
      <c r="BW176" s="158" t="str">
        <f>IF(Tbl.Kosten[[#This Row],[Pnr.]]=BW$7,Tbl.Kosten[[#This Row],[Totaal kosten]],"")</f>
        <v/>
      </c>
      <c r="BX176" s="158" t="str">
        <f>IFERROR(_xlfn.XLOOKUP(Tbl.Kosten[[#This Row],[Werkpakketcode]],Tbl.Werkpakketten[Werkpakketcode],Tbl.Werkpakketten[WPnr.],"",0,1),"")</f>
        <v/>
      </c>
      <c r="BY176" s="158" t="str">
        <f>IF(Tbl.Kosten[[#This Row],[WPnr.]]=BY$7,Tbl.Kosten[[#This Row],[Totaal kosten]],"")</f>
        <v/>
      </c>
      <c r="BZ176" s="158" t="str">
        <f>IF(Tbl.Kosten[[#This Row],[WPnr.]]=BZ$7,Tbl.Kosten[[#This Row],[Totaal kosten]],"")</f>
        <v/>
      </c>
      <c r="CA176" s="158" t="str">
        <f>IF(Tbl.Kosten[[#This Row],[WPnr.]]=CA$7,Tbl.Kosten[[#This Row],[Totaal kosten]],"")</f>
        <v/>
      </c>
      <c r="CB176" s="158" t="str">
        <f>IF(Tbl.Kosten[[#This Row],[WPnr.]]=CB$7,Tbl.Kosten[[#This Row],[Totaal kosten]],"")</f>
        <v/>
      </c>
      <c r="CC176" s="158" t="str">
        <f>IF(Tbl.Kosten[[#This Row],[WPnr.]]=CC$7,Tbl.Kosten[[#This Row],[Totaal kosten]],"")</f>
        <v/>
      </c>
      <c r="CD176" s="158" t="str">
        <f>IF(Tbl.Kosten[[#This Row],[WPnr.]]=CD$7,Tbl.Kosten[[#This Row],[Totaal kosten]],"")</f>
        <v/>
      </c>
      <c r="CE176" s="158" t="str">
        <f>IF(Tbl.Kosten[[#This Row],[WPnr.]]=CE$7,Tbl.Kosten[[#This Row],[Totaal kosten]],"")</f>
        <v/>
      </c>
      <c r="CF176" s="158" t="str">
        <f>IF(Tbl.Kosten[[#This Row],[WPnr.]]=CF$7,Tbl.Kosten[[#This Row],[Totaal kosten]],"")</f>
        <v/>
      </c>
      <c r="CG176" s="158" t="str">
        <f>IF(Tbl.Kosten[[#This Row],[WPnr.]]=CG$7,Tbl.Kosten[[#This Row],[Totaal kosten]],"")</f>
        <v/>
      </c>
      <c r="CH176" s="158" t="str">
        <f>IF(Tbl.Kosten[[#This Row],[WPnr.]]=CH$7,Tbl.Kosten[[#This Row],[Totaal kosten]],"")</f>
        <v/>
      </c>
      <c r="CI176" s="158" t="str">
        <f>IF(Tbl.Kosten[[#This Row],[WPnr.]]=CI$7,Tbl.Kosten[[#This Row],[Totaal kosten]],"")</f>
        <v/>
      </c>
      <c r="CJ176" s="158" t="str">
        <f>IF(Tbl.Kosten[[#This Row],[WPnr.]]=CJ$7,Tbl.Kosten[[#This Row],[Totaal kosten]],"")</f>
        <v/>
      </c>
      <c r="CK176" s="158" t="str">
        <f>IF(Tbl.Kosten[[#This Row],[WPnr.]]=CK$7,Tbl.Kosten[[#This Row],[Totaal kosten]],"")</f>
        <v/>
      </c>
      <c r="CL176" s="158" t="str">
        <f>IF(Tbl.Kosten[[#This Row],[WPnr.]]=CL$7,Tbl.Kosten[[#This Row],[Totaal kosten]],"")</f>
        <v/>
      </c>
      <c r="CM176" s="158" t="str">
        <f>IF(Tbl.Kosten[[#This Row],[WPnr.]]=CM$7,Tbl.Kosten[[#This Row],[Totaal kosten]],"")</f>
        <v/>
      </c>
      <c r="CN176" s="158" t="str">
        <f>IF(Tbl.Kosten[[#This Row],[WPnr.]]=CN$7,Tbl.Kosten[[#This Row],[Totaal kosten]],"")</f>
        <v/>
      </c>
      <c r="CO176" s="158" t="str">
        <f>IF(Tbl.Kosten[[#This Row],[WPnr.]]=CO$7,Tbl.Kosten[[#This Row],[Totaal kosten]],"")</f>
        <v/>
      </c>
      <c r="CP176" s="158" t="str">
        <f>IF(Tbl.Kosten[[#This Row],[WPnr.]]=CP$7,Tbl.Kosten[[#This Row],[Totaal kosten]],"")</f>
        <v/>
      </c>
      <c r="CQ176" s="158" t="str">
        <f>IF(Tbl.Kosten[[#This Row],[WPnr.]]=CQ$7,Tbl.Kosten[[#This Row],[Totaal kosten]],"")</f>
        <v/>
      </c>
      <c r="CR176" s="158" t="str">
        <f>IF(Tbl.Kosten[[#This Row],[WPnr.]]=CR$7,Tbl.Kosten[[#This Row],[Totaal kosten]],"")</f>
        <v/>
      </c>
      <c r="CS176" s="158" t="str">
        <f>IF(Tbl.Kosten[[#This Row],[WPnr.]]=CS$7,Tbl.Kosten[[#This Row],[Totaal kosten]],"")</f>
        <v/>
      </c>
      <c r="CT176" s="158" t="str">
        <f>IF(Tbl.Kosten[[#This Row],[WPnr.]]=CT$7,Tbl.Kosten[[#This Row],[Totaal kosten]],"")</f>
        <v/>
      </c>
      <c r="CU176" s="158" t="str">
        <f>IF(Tbl.Kosten[[#This Row],[WPnr.]]=CU$7,Tbl.Kosten[[#This Row],[Totaal kosten]],"")</f>
        <v/>
      </c>
      <c r="CV176" s="158" t="str">
        <f>IF(Tbl.Kosten[[#This Row],[WPnr.]]=CV$7,Tbl.Kosten[[#This Row],[Totaal kosten]],"")</f>
        <v/>
      </c>
      <c r="CW176" s="158" t="str">
        <f>IF(Tbl.Kosten[[#This Row],[WPnr.]]=CW$7,Tbl.Kosten[[#This Row],[Totaal kosten]],"")</f>
        <v/>
      </c>
      <c r="CX176" s="158" t="str">
        <f>IF(Tbl.Kosten[[#This Row],[WPnr.]]=CX$7,Tbl.Kosten[[#This Row],[Totaal kosten]],"")</f>
        <v/>
      </c>
      <c r="CY176" s="158" t="str">
        <f>IF(Tbl.Kosten[[#This Row],[WPnr.]]=CY$7,Tbl.Kosten[[#This Row],[Totaal kosten]],"")</f>
        <v/>
      </c>
      <c r="CZ176" s="158" t="str">
        <f>IF(Tbl.Kosten[[#This Row],[WPnr.]]=CZ$7,Tbl.Kosten[[#This Row],[Totaal kosten]],"")</f>
        <v/>
      </c>
      <c r="DA176" s="158" t="str">
        <f>IF(Tbl.Kosten[[#This Row],[WPnr.]]=DA$7,Tbl.Kosten[[#This Row],[Totaal kosten]],"")</f>
        <v/>
      </c>
      <c r="DB176" s="158" t="str">
        <f>IF(Tbl.Kosten[[#This Row],[WPnr.]]=DB$7,Tbl.Kosten[[#This Row],[Totaal kosten]],"")</f>
        <v/>
      </c>
      <c r="DC176" s="158" t="str">
        <f>IF(Tbl.Kosten[[#This Row],[WPnr.]]=DC$7,Tbl.Kosten[[#This Row],[Totaal kosten]],"")</f>
        <v/>
      </c>
      <c r="DD176" s="158" t="str">
        <f>IF(Tbl.Kosten[[#This Row],[WPnr.]]=DD$7,Tbl.Kosten[[#This Row],[Totaal kosten]],"")</f>
        <v/>
      </c>
      <c r="DE176" s="158" t="str">
        <f>IF(Tbl.Kosten[[#This Row],[WPnr.]]=DE$7,Tbl.Kosten[[#This Row],[Totaal kosten]],"")</f>
        <v/>
      </c>
      <c r="DF176" s="158" t="str">
        <f>IF(Tbl.Kosten[[#This Row],[WPnr.]]=DF$7,Tbl.Kosten[[#This Row],[Totaal kosten]],"")</f>
        <v/>
      </c>
      <c r="DG176" s="158" t="str">
        <f>IF(Tbl.Kosten[[#This Row],[WPnr.]]=DG$7,Tbl.Kosten[[#This Row],[Totaal kosten]],"")</f>
        <v/>
      </c>
      <c r="DH176" s="158" t="str">
        <f>IF(Tbl.Kosten[[#This Row],[WPnr.]]=DH$7,Tbl.Kosten[[#This Row],[Totaal kosten]],"")</f>
        <v/>
      </c>
      <c r="DI176" s="158" t="str">
        <f>IF(Tbl.Kosten[[#This Row],[WPnr.]]=DI$7,Tbl.Kosten[[#This Row],[Totaal kosten]],"")</f>
        <v/>
      </c>
      <c r="DJ176" s="158" t="str">
        <f>IF(Tbl.Kosten[[#This Row],[WPnr.]]=DJ$7,Tbl.Kosten[[#This Row],[Totaal kosten]],"")</f>
        <v/>
      </c>
      <c r="DK176" s="158" t="str">
        <f>IF(Tbl.Kosten[[#This Row],[WPnr.]]=DK$7,Tbl.Kosten[[#This Row],[Totaal kosten]],"")</f>
        <v/>
      </c>
      <c r="DL176" s="158" t="str">
        <f>IF(Tbl.Kosten[[#This Row],[WPnr.]]=DL$7,Tbl.Kosten[[#This Row],[Totaal kosten]],"")</f>
        <v/>
      </c>
      <c r="DM176" s="158" t="str">
        <f>IF(Tbl.Kosten[[#This Row],[WPnr.]]=DM$7,Tbl.Kosten[[#This Row],[Totaal kosten]],"")</f>
        <v/>
      </c>
      <c r="DN176" s="158" t="str">
        <f>IF(Tbl.Kosten[[#This Row],[WPnr.]]=DN$7,Tbl.Kosten[[#This Row],[Totaal kosten]],"")</f>
        <v/>
      </c>
      <c r="DO176" s="158" t="str">
        <f>IF(Tbl.Kosten[[#This Row],[WPnr.]]=DO$7,Tbl.Kosten[[#This Row],[Totaal kosten]],"")</f>
        <v/>
      </c>
      <c r="DP176" s="158" t="str">
        <f>IF(Tbl.Kosten[[#This Row],[WPnr.]]=DP$7,Tbl.Kosten[[#This Row],[Totaal kosten]],"")</f>
        <v/>
      </c>
      <c r="DQ176" s="158" t="str">
        <f>IF(Tbl.Kosten[[#This Row],[WPnr.]]=DQ$7,Tbl.Kosten[[#This Row],[Totaal kosten]],"")</f>
        <v/>
      </c>
      <c r="DR176" s="158" t="str">
        <f>IF(Tbl.Kosten[[#This Row],[WPnr.]]=DR$7,Tbl.Kosten[[#This Row],[Totaal kosten]],"")</f>
        <v/>
      </c>
      <c r="DS176" s="158" t="str">
        <f>IF(Tbl.Kosten[[#This Row],[WPnr.]]=DS$7,Tbl.Kosten[[#This Row],[Totaal kosten]],"")</f>
        <v/>
      </c>
      <c r="DT176" s="158" t="str">
        <f>IF(Tbl.Kosten[[#This Row],[WPnr.]]=DT$7,Tbl.Kosten[[#This Row],[Totaal kosten]],"")</f>
        <v/>
      </c>
      <c r="DU176" s="158" t="str">
        <f>IF(Tbl.Kosten[[#This Row],[WPnr.]]=DU$7,Tbl.Kosten[[#This Row],[Totaal kosten]],"")</f>
        <v/>
      </c>
      <c r="DV176" s="158" t="str">
        <f>IF(Tbl.Kosten[[#This Row],[WPnr.]]=DV$7,Tbl.Kosten[[#This Row],[Totaal kosten]],"")</f>
        <v/>
      </c>
      <c r="DW176" s="160" t="str">
        <f>IFERROR(_xlfn.XLOOKUP(Tbl.Kosten[[#This Row],[Kostensoort]],Tbl.Kostensoorten[Kostensoorten],Tbl.Kostensoorten[KSnr.],"",0,1),"")</f>
        <v/>
      </c>
      <c r="DX176" s="160" t="str">
        <f>IF(Tbl.Kosten[[#This Row],[KSnr.]]=DX$7,Tbl.Kosten[[#This Row],[Totaal kosten]],"")</f>
        <v/>
      </c>
      <c r="DY176" s="160" t="str">
        <f>IF(Tbl.Kosten[[#This Row],[KSnr.]]=DY$7,Tbl.Kosten[[#This Row],[Totaal kosten]],"")</f>
        <v/>
      </c>
      <c r="DZ176" s="160" t="str">
        <f>IF(Tbl.Kosten[[#This Row],[KSnr.]]=DZ$7,Tbl.Kosten[[#This Row],[Totaal kosten]],"")</f>
        <v/>
      </c>
      <c r="EA176" s="160" t="str">
        <f>IF(Tbl.Kosten[[#This Row],[KSnr.]]=EA$7,Tbl.Kosten[[#This Row],[Totaal kosten]],"")</f>
        <v/>
      </c>
      <c r="EB176" s="160" t="str">
        <f>IF(Tbl.Kosten[[#This Row],[KSnr.]]=EB$7,Tbl.Kosten[[#This Row],[Totaal kosten]],"")</f>
        <v/>
      </c>
      <c r="EC176" s="160" t="str">
        <f>IF(Tbl.Kosten[[#This Row],[KSnr.]]=EC$7,Tbl.Kosten[[#This Row],[Totaal kosten]],"")</f>
        <v/>
      </c>
      <c r="ED176" s="160" t="str">
        <f>IF(Tbl.Kosten[[#This Row],[KSnr.]]=ED$7,Tbl.Kosten[[#This Row],[Totaal kosten]],"")</f>
        <v/>
      </c>
      <c r="EE176" s="160" t="str">
        <f>IF(Tbl.Kosten[[#This Row],[KSnr.]]=EE$7,Tbl.Kosten[[#This Row],[Totaal kosten]],"")</f>
        <v/>
      </c>
      <c r="EF176" s="160" t="str">
        <f>IF(Tbl.Kosten[[#This Row],[KSnr.]]=EF$7,Tbl.Kosten[[#This Row],[Totaal kosten]],"")</f>
        <v/>
      </c>
      <c r="EG176" s="160" t="str">
        <f>IF(Tbl.Kosten[[#This Row],[KSnr.]]=EG$7,Tbl.Kosten[[#This Row],[Totaal kosten]],"")</f>
        <v/>
      </c>
      <c r="EH176" s="160" t="str">
        <f>IF(Tbl.Kosten[[#This Row],[KSnr.]]=EH$7,Tbl.Kosten[[#This Row],[Totaal kosten]],"")</f>
        <v/>
      </c>
      <c r="EI176" s="160" t="str">
        <f>IF(Tbl.Kosten[[#This Row],[KSnr.]]=EI$7,Tbl.Kosten[[#This Row],[Totaal kosten]],"")</f>
        <v/>
      </c>
      <c r="EJ176" s="160" t="str">
        <f>IF(Tbl.Kosten[[#This Row],[KSnr.]]=EJ$7,Tbl.Kosten[[#This Row],[Totaal kosten]],"")</f>
        <v/>
      </c>
      <c r="EK176" s="160" t="str">
        <f>IF(Tbl.Kosten[[#This Row],[KSnr.]]=EK$7,Tbl.Kosten[[#This Row],[Totaal kosten]],"")</f>
        <v/>
      </c>
      <c r="EL176" s="160" t="str">
        <f>IF(Tbl.Kosten[[#This Row],[KSnr.]]=EL$7,Tbl.Kosten[[#This Row],[Totaal kosten]],"")</f>
        <v/>
      </c>
      <c r="EM176" s="160" t="str">
        <f>IF(Tbl.Kosten[[#This Row],[KSnr.]]=EM$7,Tbl.Kosten[[#This Row],[Totaal kosten]],"")</f>
        <v/>
      </c>
      <c r="EN176" s="160" t="str">
        <f>IF(Tbl.Kosten[[#This Row],[KSnr.]]=EN$7,Tbl.Kosten[[#This Row],[Totaal kosten]],"")</f>
        <v/>
      </c>
      <c r="EO176" s="160" t="str">
        <f>IF(Tbl.Kosten[[#This Row],[KSnr.]]=EO$7,Tbl.Kosten[[#This Row],[Totaal kosten]],"")</f>
        <v/>
      </c>
      <c r="EP176" s="160" t="str">
        <f>IF(Tbl.Kosten[[#This Row],[KSnr.]]=EP$7,Tbl.Kosten[[#This Row],[Totaal kosten]],"")</f>
        <v/>
      </c>
      <c r="EQ176" s="160" t="str">
        <f>IF(Tbl.Kosten[[#This Row],[KSnr.]]=EQ$7,Tbl.Kosten[[#This Row],[Totaal kosten]],"")</f>
        <v/>
      </c>
      <c r="ER176" s="154" t="str">
        <f>IFERROR(_xlfn.XLOOKUP(Tbl.Kosten[[#This Row],[Subsidieactiviteit]],Tbl.Subsidiehoogte[Subsidieactiviteit],Tbl.Subsidiehoogte[SAnr.],"",0,1),"")</f>
        <v/>
      </c>
      <c r="ES176" s="160" t="str">
        <f>IF(Tbl.Kosten[[#This Row],[Sanr.]]=ES$7,Tbl.Kosten[[#This Row],[Totaal kosten]],"")</f>
        <v/>
      </c>
      <c r="ET176" s="160" t="str">
        <f>IF(Tbl.Kosten[[#This Row],[Sanr.]]=ET$7,Tbl.Kosten[[#This Row],[Totaal kosten]],"")</f>
        <v/>
      </c>
      <c r="EU176" s="160" t="str">
        <f>IF(Tbl.Kosten[[#This Row],[Sanr.]]=EU$7,Tbl.Kosten[[#This Row],[Totaal kosten]],"")</f>
        <v/>
      </c>
      <c r="EV176" s="160" t="str">
        <f>IF(Tbl.Kosten[[#This Row],[Sanr.]]=EV$7,Tbl.Kosten[[#This Row],[Totaal kosten]],"")</f>
        <v/>
      </c>
      <c r="EW176" s="160" t="str">
        <f>IF(Tbl.Kosten[[#This Row],[Sanr.]]=EW$7,Tbl.Kosten[[#This Row],[Totaal kosten]],"")</f>
        <v/>
      </c>
      <c r="EX176" s="160" t="str">
        <f>IF(Tbl.Kosten[[#This Row],[Sanr.]]=EX$7,Tbl.Kosten[[#This Row],[Totaal kosten]],"")</f>
        <v/>
      </c>
      <c r="EY176" s="160" t="str">
        <f>IF(Tbl.Kosten[[#This Row],[Sanr.]]=EY$7,Tbl.Kosten[[#This Row],[Totaal kosten]],"")</f>
        <v/>
      </c>
      <c r="EZ176" s="160" t="str">
        <f>IF(Tbl.Kosten[[#This Row],[Sanr.]]=EZ$7,Tbl.Kosten[[#This Row],[Totaal kosten]],"")</f>
        <v/>
      </c>
      <c r="FA176" s="160" t="str">
        <f>IF(Tbl.Kosten[[#This Row],[Sanr.]]=FA$7,Tbl.Kosten[[#This Row],[Totaal kosten]],"")</f>
        <v/>
      </c>
      <c r="FB176" s="160" t="str">
        <f>IF(Tbl.Kosten[[#This Row],[Sanr.]]=FB$7,Tbl.Kosten[[#This Row],[Totaal kosten]],"")</f>
        <v/>
      </c>
      <c r="FC176" s="160" t="str">
        <f>IF(Tbl.Kosten[[#This Row],[Sanr.]]=FC$7,Tbl.Kosten[[#This Row],[Totaal kosten]],"")</f>
        <v/>
      </c>
      <c r="FD176" s="160" t="str">
        <f>IF(Tbl.Kosten[[#This Row],[Sanr.]]=FD$7,Tbl.Kosten[[#This Row],[Totaal kosten]],"")</f>
        <v/>
      </c>
      <c r="FE176" s="160" t="str">
        <f>IF(Tbl.Kosten[[#This Row],[Sanr.]]=FE$7,Tbl.Kosten[[#This Row],[Totaal kosten]],"")</f>
        <v/>
      </c>
      <c r="FF176" s="160" t="str">
        <f>IF(Tbl.Kosten[[#This Row],[Sanr.]]=FF$7,Tbl.Kosten[[#This Row],[Totaal kosten]],"")</f>
        <v/>
      </c>
      <c r="FG176" s="160" t="str">
        <f>IF(Tbl.Kosten[[#This Row],[Sanr.]]=FG$7,Tbl.Kosten[[#This Row],[Totaal kosten]],"")</f>
        <v/>
      </c>
      <c r="FH176" s="160" t="str">
        <f>IF(Tbl.Kosten[[#This Row],[Sanr.]]=FH$7,Tbl.Kosten[[#This Row],[Totaal kosten]],"")</f>
        <v/>
      </c>
      <c r="FI176" s="160" t="str">
        <f>IF(Tbl.Kosten[[#This Row],[Sanr.]]=FI$7,Tbl.Kosten[[#This Row],[Totaal kosten]],"")</f>
        <v/>
      </c>
      <c r="FJ176" s="160" t="str">
        <f>IF(Tbl.Kosten[[#This Row],[Sanr.]]=FJ$7,Tbl.Kosten[[#This Row],[Totaal kosten]],"")</f>
        <v/>
      </c>
      <c r="FK176" s="160" t="str">
        <f>IF(Tbl.Kosten[[#This Row],[Sanr.]]=FK$7,Tbl.Kosten[[#This Row],[Totaal kosten]],"")</f>
        <v/>
      </c>
      <c r="FL176" s="160" t="str">
        <f>IF(Tbl.Kosten[[#This Row],[Sanr.]]=FL$7,Tbl.Kosten[[#This Row],[Totaal kosten]],"")</f>
        <v/>
      </c>
      <c r="FM176" s="160" t="str">
        <f>IF(Tbl.Kosten[[#This Row],[Sanr.]]=FM$7,Tbl.Kosten[[#This Row],[Totaal kosten]],"")</f>
        <v/>
      </c>
      <c r="FN176" s="160" t="str">
        <f>IF(Tbl.Kosten[[#This Row],[Sanr.]]=FN$7,Tbl.Kosten[[#This Row],[Totaal kosten]],"")</f>
        <v/>
      </c>
      <c r="FO176" s="160" t="str">
        <f>IF(Tbl.Kosten[[#This Row],[Sanr.]]=FO$7,Tbl.Kosten[[#This Row],[Totaal kosten]],"")</f>
        <v/>
      </c>
      <c r="FP176" s="160" t="str">
        <f>IF(Tbl.Kosten[[#This Row],[Sanr.]]=FP$7,Tbl.Kosten[[#This Row],[Totaal kosten]],"")</f>
        <v/>
      </c>
      <c r="FQ176" s="160" t="str">
        <f>IF(Tbl.Kosten[[#This Row],[Sanr.]]=FQ$7,Tbl.Kosten[[#This Row],[Totaal kosten]],"")</f>
        <v/>
      </c>
      <c r="FR176" s="160" t="str">
        <f>IF(Tbl.Kosten[[#This Row],[Sanr.]]=FR$7,Tbl.Kosten[[#This Row],[Totaal kosten]],"")</f>
        <v/>
      </c>
      <c r="FS176" s="160" t="str">
        <f>IF(Tbl.Kosten[[#This Row],[Sanr.]]=FS$7,Tbl.Kosten[[#This Row],[Totaal kosten]],"")</f>
        <v/>
      </c>
      <c r="FT176" s="160" t="str">
        <f>IF(Tbl.Kosten[[#This Row],[Sanr.]]=FT$7,Tbl.Kosten[[#This Row],[Totaal kosten]],"")</f>
        <v/>
      </c>
      <c r="FU176" s="160" t="str">
        <f>IF(Tbl.Kosten[[#This Row],[Sanr.]]=FU$7,Tbl.Kosten[[#This Row],[Totaal kosten]],"")</f>
        <v/>
      </c>
      <c r="FV176" s="160" t="str">
        <f>IF(Tbl.Kosten[[#This Row],[Sanr.]]=FV$7,Tbl.Kosten[[#This Row],[Totaal kosten]],"")</f>
        <v/>
      </c>
      <c r="FW176" s="160" t="str">
        <f>IFERROR(_xlfn.XLOOKUP(Tbl.Kosten[[#This Row],[Activiteitencode]],Tbl.Activiteiten[Activiteitcode],Tbl.Activiteiten[Anr.],"",0,1),"")</f>
        <v/>
      </c>
      <c r="FX176" s="181" t="str">
        <f>_xlfn.CONCAT(Tbl.Kosten[[#This Row],[Pnr.]],Tbl.Kosten[[#This Row],[Sanr.]])</f>
        <v>P1</v>
      </c>
      <c r="FY176" s="160">
        <f>Tbl.Kosten[[#This Row],[Totaal kosten]]-Tbl.Kosten[[#This Row],[Subsidie]]</f>
        <v>0</v>
      </c>
      <c r="FZ176" s="160">
        <f>IF(Tbl.Kosten[[#This Row],[Pnr.]]=FZ$7,Tbl.Kosten[[#This Row],[Te financieren]],"")</f>
        <v>0</v>
      </c>
      <c r="GA176" s="160" t="str">
        <f>IF(Tbl.Kosten[[#This Row],[Pnr.]]=GA$7,Tbl.Kosten[[#This Row],[Te financieren]],"")</f>
        <v/>
      </c>
      <c r="GB176" s="160" t="str">
        <f>IF(Tbl.Kosten[[#This Row],[Pnr.]]=GB$7,Tbl.Kosten[[#This Row],[Te financieren]],"")</f>
        <v/>
      </c>
      <c r="GC176" s="160" t="str">
        <f>IF(Tbl.Kosten[[#This Row],[Pnr.]]=GC$7,Tbl.Kosten[[#This Row],[Te financieren]],"")</f>
        <v/>
      </c>
      <c r="GD176" s="160" t="str">
        <f>IF(Tbl.Kosten[[#This Row],[Pnr.]]=GD$7,Tbl.Kosten[[#This Row],[Te financieren]],"")</f>
        <v/>
      </c>
      <c r="GE176" s="160" t="str">
        <f>IF(Tbl.Kosten[[#This Row],[Pnr.]]=GE$7,Tbl.Kosten[[#This Row],[Te financieren]],"")</f>
        <v/>
      </c>
      <c r="GF176" s="160" t="str">
        <f>IF(Tbl.Kosten[[#This Row],[Pnr.]]=GF$7,Tbl.Kosten[[#This Row],[Te financieren]],"")</f>
        <v/>
      </c>
      <c r="GG176" s="160" t="str">
        <f>IF(Tbl.Kosten[[#This Row],[Pnr.]]=GG$7,Tbl.Kosten[[#This Row],[Te financieren]],"")</f>
        <v/>
      </c>
      <c r="GH176" s="160" t="str">
        <f>IF(Tbl.Kosten[[#This Row],[Pnr.]]=GH$7,Tbl.Kosten[[#This Row],[Te financieren]],"")</f>
        <v/>
      </c>
      <c r="GI176" s="160" t="str">
        <f>IF(Tbl.Kosten[[#This Row],[Pnr.]]=GI$7,Tbl.Kosten[[#This Row],[Te financieren]],"")</f>
        <v/>
      </c>
      <c r="GJ176" s="160" t="str">
        <f>IF(Tbl.Kosten[[#This Row],[Pnr.]]=GJ$7,Tbl.Kosten[[#This Row],[Te financieren]],"")</f>
        <v/>
      </c>
      <c r="GK176" s="160" t="str">
        <f>IF(Tbl.Kosten[[#This Row],[Pnr.]]=GK$7,Tbl.Kosten[[#This Row],[Te financieren]],"")</f>
        <v/>
      </c>
      <c r="GL176" s="160" t="str">
        <f>IF(Tbl.Kosten[[#This Row],[Pnr.]]=GL$7,Tbl.Kosten[[#This Row],[Te financieren]],"")</f>
        <v/>
      </c>
      <c r="GM176" s="160" t="str">
        <f>IF(Tbl.Kosten[[#This Row],[Pnr.]]=GM$7,Tbl.Kosten[[#This Row],[Te financieren]],"")</f>
        <v/>
      </c>
      <c r="GN176" s="160" t="str">
        <f>IF(Tbl.Kosten[[#This Row],[Pnr.]]=GN$7,Tbl.Kosten[[#This Row],[Te financieren]],"")</f>
        <v/>
      </c>
      <c r="GO176" s="160" t="str">
        <f>IF(Tbl.Kosten[[#This Row],[Pnr.]]=GO$7,Tbl.Kosten[[#This Row],[Te financieren]],"")</f>
        <v/>
      </c>
      <c r="GP176" s="160" t="str">
        <f>IF(Tbl.Kosten[[#This Row],[Pnr.]]=GP$7,Tbl.Kosten[[#This Row],[Te financieren]],"")</f>
        <v/>
      </c>
      <c r="GQ176" s="160" t="str">
        <f>IF(Tbl.Kosten[[#This Row],[Pnr.]]=GQ$7,Tbl.Kosten[[#This Row],[Te financieren]],"")</f>
        <v/>
      </c>
      <c r="GR176" s="160" t="str">
        <f>IF(Tbl.Kosten[[#This Row],[Pnr.]]=GR$7,Tbl.Kosten[[#This Row],[Te financieren]],"")</f>
        <v/>
      </c>
      <c r="GS176" s="160" t="str">
        <f>IF(Tbl.Kosten[[#This Row],[Pnr.]]=GS$7,Tbl.Kosten[[#This Row],[Te financieren]],"")</f>
        <v/>
      </c>
      <c r="GT176" s="160" t="str">
        <f>IF(Tbl.Kosten[[#This Row],[Pnr.]]=GT$7,Tbl.Kosten[[#This Row],[Te financieren]],"")</f>
        <v/>
      </c>
      <c r="GU176" s="160" t="str">
        <f>IF(Tbl.Kosten[[#This Row],[Pnr.]]=GU$7,Tbl.Kosten[[#This Row],[Te financieren]],"")</f>
        <v/>
      </c>
      <c r="GV176" s="160" t="str">
        <f>IF(Tbl.Kosten[[#This Row],[Pnr.]]=GV$7,Tbl.Kosten[[#This Row],[Te financieren]],"")</f>
        <v/>
      </c>
      <c r="GW176" s="160" t="str">
        <f>IF(Tbl.Kosten[[#This Row],[Pnr.]]=GW$7,Tbl.Kosten[[#This Row],[Te financieren]],"")</f>
        <v/>
      </c>
      <c r="GX176" s="160" t="str">
        <f>IF(Tbl.Kosten[[#This Row],[Pnr.]]=GX$7,Tbl.Kosten[[#This Row],[Te financieren]],"")</f>
        <v/>
      </c>
      <c r="GY176" s="160" t="str">
        <f>IF(Tbl.Kosten[[#This Row],[Pnr.]]=GY$7,Tbl.Kosten[[#This Row],[Te financieren]],"")</f>
        <v/>
      </c>
      <c r="GZ176" s="160" t="str">
        <f>IF(Tbl.Kosten[[#This Row],[Pnr.]]=GZ$7,Tbl.Kosten[[#This Row],[Te financieren]],"")</f>
        <v/>
      </c>
      <c r="HA176" s="160" t="str">
        <f>IF(Tbl.Kosten[[#This Row],[Pnr.]]=HA$7,Tbl.Kosten[[#This Row],[Te financieren]],"")</f>
        <v/>
      </c>
      <c r="HB176" s="160" t="str">
        <f>IF(Tbl.Kosten[[#This Row],[Pnr.]]=HB$7,Tbl.Kosten[[#This Row],[Te financieren]],"")</f>
        <v/>
      </c>
      <c r="HC176" s="160" t="str">
        <f>IF(Tbl.Kosten[[#This Row],[Pnr.]]=HC$7,Tbl.Kosten[[#This Row],[Te financieren]],"")</f>
        <v/>
      </c>
      <c r="HD176" s="160" t="str">
        <f>IF(Tbl.Kosten[[#This Row],[Pnr.]]=HD$7,Tbl.Kosten[[#This Row],[Te financieren]],"")</f>
        <v/>
      </c>
      <c r="HE176" s="160" t="str">
        <f>IF(Tbl.Kosten[[#This Row],[Pnr.]]=HE$7,Tbl.Kosten[[#This Row],[Te financieren]],"")</f>
        <v/>
      </c>
      <c r="HF176" s="160" t="str">
        <f>IF(Tbl.Kosten[[#This Row],[Pnr.]]=HF$7,Tbl.Kosten[[#This Row],[Te financieren]],"")</f>
        <v/>
      </c>
      <c r="HG176" s="160" t="str">
        <f>IF(Tbl.Kosten[[#This Row],[Pnr.]]=HG$7,Tbl.Kosten[[#This Row],[Te financieren]],"")</f>
        <v/>
      </c>
      <c r="HH176" s="160" t="str">
        <f>IF(Tbl.Kosten[[#This Row],[Pnr.]]=HH$7,Tbl.Kosten[[#This Row],[Te financieren]],"")</f>
        <v/>
      </c>
      <c r="HI176" s="160" t="str">
        <f>IF(Tbl.Kosten[[#This Row],[Pnr.]]=HI$7,Tbl.Kosten[[#This Row],[Te financieren]],"")</f>
        <v/>
      </c>
      <c r="HJ176" s="160" t="str">
        <f>IF(Tbl.Kosten[[#This Row],[Pnr.]]=HJ$7,Tbl.Kosten[[#This Row],[Te financieren]],"")</f>
        <v/>
      </c>
      <c r="HK176" s="160" t="str">
        <f>IF(Tbl.Kosten[[#This Row],[Pnr.]]=HK$7,Tbl.Kosten[[#This Row],[Te financieren]],"")</f>
        <v/>
      </c>
      <c r="HL176" s="160" t="str">
        <f>IF(Tbl.Kosten[[#This Row],[Pnr.]]=HL$7,Tbl.Kosten[[#This Row],[Te financieren]],"")</f>
        <v/>
      </c>
      <c r="HM176" s="160" t="str">
        <f>IF(Tbl.Kosten[[#This Row],[Pnr.]]=HM$7,Tbl.Kosten[[#This Row],[Te financieren]],"")</f>
        <v/>
      </c>
      <c r="HN176" s="160" t="str">
        <f>IF(Tbl.Kosten[[#This Row],[Pnr.]]=HN$7,Tbl.Kosten[[#This Row],[Te financieren]],"")</f>
        <v/>
      </c>
      <c r="HO176" s="160" t="str">
        <f>IF(Tbl.Kosten[[#This Row],[Pnr.]]=HO$7,Tbl.Kosten[[#This Row],[Te financieren]],"")</f>
        <v/>
      </c>
      <c r="HP176" s="160" t="str">
        <f>IF(Tbl.Kosten[[#This Row],[Pnr.]]=HP$7,Tbl.Kosten[[#This Row],[Te financieren]],"")</f>
        <v/>
      </c>
      <c r="HQ176" s="160" t="str">
        <f>IF(Tbl.Kosten[[#This Row],[Pnr.]]=HQ$7,Tbl.Kosten[[#This Row],[Te financieren]],"")</f>
        <v/>
      </c>
      <c r="HR176" s="160" t="str">
        <f>IF(Tbl.Kosten[[#This Row],[Pnr.]]=HR$7,Tbl.Kosten[[#This Row],[Te financieren]],"")</f>
        <v/>
      </c>
      <c r="HS176" s="160" t="str">
        <f>IF(Tbl.Kosten[[#This Row],[Pnr.]]=HS$7,Tbl.Kosten[[#This Row],[Te financieren]],"")</f>
        <v/>
      </c>
      <c r="HT176" s="160" t="str">
        <f>IF(Tbl.Kosten[[#This Row],[Pnr.]]=HT$7,Tbl.Kosten[[#This Row],[Te financieren]],"")</f>
        <v/>
      </c>
      <c r="HU176" s="160" t="str">
        <f>IF(Tbl.Kosten[[#This Row],[Pnr.]]=HU$7,Tbl.Kosten[[#This Row],[Te financieren]],"")</f>
        <v/>
      </c>
      <c r="HV176" s="160" t="str">
        <f>IF(Tbl.Kosten[[#This Row],[Pnr.]]=HV$7,Tbl.Kosten[[#This Row],[Te financieren]],"")</f>
        <v/>
      </c>
      <c r="HW176" s="160" t="str">
        <f>IF(Tbl.Kosten[[#This Row],[Pnr.]]=HW$7,Tbl.Kosten[[#This Row],[Te financieren]],"")</f>
        <v/>
      </c>
    </row>
    <row r="177" spans="2:231" x14ac:dyDescent="0.3">
      <c r="B177" s="144"/>
      <c r="C177" s="147"/>
      <c r="D177" s="146"/>
      <c r="E177" s="147"/>
      <c r="F177" s="145"/>
      <c r="G177" s="11" t="str">
        <f>IF(Tbl.Kosten[[#This Row],[Medewerker e/o 
functie]]&lt;&gt;"",_xlfn.XLOOKUP(Tbl.Kosten[[#This Row],[Medewerker e/o 
functie]],Tbl.Uurtarief[Medewerker en/of functie],Tbl.Uurtarief[Uurtarief],"",0,1),"")</f>
        <v/>
      </c>
      <c r="H177" s="121">
        <f>IFERROR(Tbl.Kosten[[#This Row],[Uren]]*Tbl.Kosten[[#This Row],[Uurtarief]],0)</f>
        <v>0</v>
      </c>
      <c r="I177" s="119" t="str">
        <f>IF(Tbl.Kosten[[#This Row],[Subtotaal uren]]&lt;&gt;0,_xlfn.XLOOKUP(Tbl.Kosten[[#This Row],[Medewerker e/o 
functie]],Tbl.Uurtarief[Medewerker en/of functie],Tbl.Uurtarief[Kostensoort arbeid],"",0,1),"")</f>
        <v/>
      </c>
      <c r="J177" s="147"/>
      <c r="K177" s="145"/>
      <c r="L177" s="149" t="str">
        <f>IF(Tbl.Kosten[[#This Row],[Activum]]&lt;&gt;"",_xlfn.XLOOKUP(Tbl.Kosten[[#This Row],[Activum]],Tbl.Afschrijvingskosten[Activum],Tbl.Afschrijvingskosten[Tarief per afschrijvings-eenheid],"",0,1),"")</f>
        <v/>
      </c>
      <c r="M177" s="122">
        <f>IFERROR(Tbl.Kosten[[#This Row],[Een-
heden]]*Tbl.Kosten[[#This Row],[Afschrijvings-
tarief]],0)</f>
        <v>0</v>
      </c>
      <c r="N177" s="122" t="str">
        <f>IF(Tbl.Kosten[[#This Row],[Subtotaal afschrijving]]&lt;&gt;0,Lijsten!A175,"")</f>
        <v/>
      </c>
      <c r="O177" s="150"/>
      <c r="P177" s="145"/>
      <c r="Q177" s="148"/>
      <c r="R177" s="122">
        <f>IFERROR(Tbl.Kosten[[#This Row],[Aantal]]*Tbl.Kosten[[#This Row],[Tarief]],0)</f>
        <v>0</v>
      </c>
      <c r="S177" s="8">
        <f>IFERROR(Tbl.Kosten[[#This Row],[Subtotaal overige kosten]]+Tbl.Kosten[[#This Row],[Subtotaal uren]]+Tbl.Kosten[[#This Row],[Subtotaal afschrijving]],0)</f>
        <v>0</v>
      </c>
      <c r="T177" s="8">
        <f>IFERROR(Tbl.Kosten[[#This Row],[Totaal kosten]]*Tbl.Kosten[[#This Row],[Subsidie%]],0)</f>
        <v>0</v>
      </c>
      <c r="U177" s="4" t="str" cm="1">
        <f t="array" ref="U177">IFERROR(_xlfn.IFS(Tbl.Kosten[[#This Row],[Subtotaal uren]]&lt;&gt;0,Tbl.Kosten[[#This Row],[Kostensoort arbeid]],Tbl.Kosten[[#This Row],[Subtotaal afschrijving]]&lt;&gt;0,Tbl.Kosten[[#This Row],[Kostensoort afschrijving]],Tbl.Kosten[[#This Row],[Subtotaal overige kosten]]&lt;&gt;0,Tbl.Kosten[[#This Row],[Kostensoort overig]]),"")</f>
        <v/>
      </c>
      <c r="V177" s="4" t="str">
        <f>IFERROR(_xlfn.XLOOKUP(Tbl.Kosten[[#This Row],[Activiteitencode]],Tbl.Activiteiten[Activiteitcode],Tbl.Activiteiten[Werkpakketcode],"",0,1),"")</f>
        <v/>
      </c>
      <c r="W177" s="4" t="str">
        <f>IFERROR(_xlfn.XLOOKUP(Tbl.Kosten[[#This Row],[Werkpakketcode]],Tbl.Werkpakketten[Werkpakketcode],Tbl.Werkpakketten[Subsidiabele activiteit],"",0,1),"")</f>
        <v/>
      </c>
      <c r="X177" s="12">
        <f>IFERROR(_xlfn.XLOOKUP(Tbl.Kosten[[#This Row],[Sanr.]],Tbl.Subsidiehoogte[SAnr.],Tbl.Subsidiehoogte[Sub. Percentage],0,0,1),0)</f>
        <v>0</v>
      </c>
      <c r="Y177" s="154" t="str">
        <f>IFERROR(_xlfn.XLOOKUP(Tbl.Kosten[[#This Row],[Partnercode]],Tbl.Projectpartners[Partnercode],Tbl.Projectpartners[PNr.],"",0,1),"")</f>
        <v>P1</v>
      </c>
      <c r="Z177" s="158">
        <f>IF(Tbl.Kosten[[#This Row],[Pnr.]]=Z$7,Tbl.Kosten[[#This Row],[Totaal kosten]],"")</f>
        <v>0</v>
      </c>
      <c r="AA177" s="158" t="str">
        <f>IF(Tbl.Kosten[[#This Row],[Pnr.]]=AA$7,Tbl.Kosten[[#This Row],[Totaal kosten]],"")</f>
        <v/>
      </c>
      <c r="AB177" s="158" t="str">
        <f>IF(Tbl.Kosten[[#This Row],[Pnr.]]=AB$7,Tbl.Kosten[[#This Row],[Totaal kosten]],"")</f>
        <v/>
      </c>
      <c r="AC177" s="158" t="str">
        <f>IF(Tbl.Kosten[[#This Row],[Pnr.]]=AC$7,Tbl.Kosten[[#This Row],[Totaal kosten]],"")</f>
        <v/>
      </c>
      <c r="AD177" s="158" t="str">
        <f>IF(Tbl.Kosten[[#This Row],[Pnr.]]=AD$7,Tbl.Kosten[[#This Row],[Totaal kosten]],"")</f>
        <v/>
      </c>
      <c r="AE177" s="158" t="str">
        <f>IF(Tbl.Kosten[[#This Row],[Pnr.]]=AE$7,Tbl.Kosten[[#This Row],[Totaal kosten]],"")</f>
        <v/>
      </c>
      <c r="AF177" s="158" t="str">
        <f>IF(Tbl.Kosten[[#This Row],[Pnr.]]=AF$7,Tbl.Kosten[[#This Row],[Totaal kosten]],"")</f>
        <v/>
      </c>
      <c r="AG177" s="158" t="str">
        <f>IF(Tbl.Kosten[[#This Row],[Pnr.]]=AG$7,Tbl.Kosten[[#This Row],[Totaal kosten]],"")</f>
        <v/>
      </c>
      <c r="AH177" s="158" t="str">
        <f>IF(Tbl.Kosten[[#This Row],[Pnr.]]=AH$7,Tbl.Kosten[[#This Row],[Totaal kosten]],"")</f>
        <v/>
      </c>
      <c r="AI177" s="158" t="str">
        <f>IF(Tbl.Kosten[[#This Row],[Pnr.]]=AI$7,Tbl.Kosten[[#This Row],[Totaal kosten]],"")</f>
        <v/>
      </c>
      <c r="AJ177" s="158" t="str">
        <f>IF(Tbl.Kosten[[#This Row],[Pnr.]]=AJ$7,Tbl.Kosten[[#This Row],[Totaal kosten]],"")</f>
        <v/>
      </c>
      <c r="AK177" s="158" t="str">
        <f>IF(Tbl.Kosten[[#This Row],[Pnr.]]=AK$7,Tbl.Kosten[[#This Row],[Totaal kosten]],"")</f>
        <v/>
      </c>
      <c r="AL177" s="158" t="str">
        <f>IF(Tbl.Kosten[[#This Row],[Pnr.]]=AL$7,Tbl.Kosten[[#This Row],[Totaal kosten]],"")</f>
        <v/>
      </c>
      <c r="AM177" s="158" t="str">
        <f>IF(Tbl.Kosten[[#This Row],[Pnr.]]=AM$7,Tbl.Kosten[[#This Row],[Totaal kosten]],"")</f>
        <v/>
      </c>
      <c r="AN177" s="158" t="str">
        <f>IF(Tbl.Kosten[[#This Row],[Pnr.]]=AN$7,Tbl.Kosten[[#This Row],[Totaal kosten]],"")</f>
        <v/>
      </c>
      <c r="AO177" s="158" t="str">
        <f>IF(Tbl.Kosten[[#This Row],[Pnr.]]=AO$7,Tbl.Kosten[[#This Row],[Totaal kosten]],"")</f>
        <v/>
      </c>
      <c r="AP177" s="158" t="str">
        <f>IF(Tbl.Kosten[[#This Row],[Pnr.]]=AP$7,Tbl.Kosten[[#This Row],[Totaal kosten]],"")</f>
        <v/>
      </c>
      <c r="AQ177" s="158" t="str">
        <f>IF(Tbl.Kosten[[#This Row],[Pnr.]]=AQ$7,Tbl.Kosten[[#This Row],[Totaal kosten]],"")</f>
        <v/>
      </c>
      <c r="AR177" s="158" t="str">
        <f>IF(Tbl.Kosten[[#This Row],[Pnr.]]=AR$7,Tbl.Kosten[[#This Row],[Totaal kosten]],"")</f>
        <v/>
      </c>
      <c r="AS177" s="158" t="str">
        <f>IF(Tbl.Kosten[[#This Row],[Pnr.]]=AS$7,Tbl.Kosten[[#This Row],[Totaal kosten]],"")</f>
        <v/>
      </c>
      <c r="AT177" s="158" t="str">
        <f>IF(Tbl.Kosten[[#This Row],[Pnr.]]=AT$7,Tbl.Kosten[[#This Row],[Totaal kosten]],"")</f>
        <v/>
      </c>
      <c r="AU177" s="158" t="str">
        <f>IF(Tbl.Kosten[[#This Row],[Pnr.]]=AU$7,Tbl.Kosten[[#This Row],[Totaal kosten]],"")</f>
        <v/>
      </c>
      <c r="AV177" s="158" t="str">
        <f>IF(Tbl.Kosten[[#This Row],[Pnr.]]=AV$7,Tbl.Kosten[[#This Row],[Totaal kosten]],"")</f>
        <v/>
      </c>
      <c r="AW177" s="158" t="str">
        <f>IF(Tbl.Kosten[[#This Row],[Pnr.]]=AW$7,Tbl.Kosten[[#This Row],[Totaal kosten]],"")</f>
        <v/>
      </c>
      <c r="AX177" s="158" t="str">
        <f>IF(Tbl.Kosten[[#This Row],[Pnr.]]=AX$7,Tbl.Kosten[[#This Row],[Totaal kosten]],"")</f>
        <v/>
      </c>
      <c r="AY177" s="158" t="str">
        <f>IF(Tbl.Kosten[[#This Row],[Pnr.]]=AY$7,Tbl.Kosten[[#This Row],[Totaal kosten]],"")</f>
        <v/>
      </c>
      <c r="AZ177" s="158" t="str">
        <f>IF(Tbl.Kosten[[#This Row],[Pnr.]]=AZ$7,Tbl.Kosten[[#This Row],[Totaal kosten]],"")</f>
        <v/>
      </c>
      <c r="BA177" s="158" t="str">
        <f>IF(Tbl.Kosten[[#This Row],[Pnr.]]=BA$7,Tbl.Kosten[[#This Row],[Totaal kosten]],"")</f>
        <v/>
      </c>
      <c r="BB177" s="158" t="str">
        <f>IF(Tbl.Kosten[[#This Row],[Pnr.]]=BB$7,Tbl.Kosten[[#This Row],[Totaal kosten]],"")</f>
        <v/>
      </c>
      <c r="BC177" s="158" t="str">
        <f>IF(Tbl.Kosten[[#This Row],[Pnr.]]=BC$7,Tbl.Kosten[[#This Row],[Totaal kosten]],"")</f>
        <v/>
      </c>
      <c r="BD177" s="158" t="str">
        <f>IF(Tbl.Kosten[[#This Row],[Pnr.]]=BD$7,Tbl.Kosten[[#This Row],[Totaal kosten]],"")</f>
        <v/>
      </c>
      <c r="BE177" s="158" t="str">
        <f>IF(Tbl.Kosten[[#This Row],[Pnr.]]=BE$7,Tbl.Kosten[[#This Row],[Totaal kosten]],"")</f>
        <v/>
      </c>
      <c r="BF177" s="158" t="str">
        <f>IF(Tbl.Kosten[[#This Row],[Pnr.]]=BF$7,Tbl.Kosten[[#This Row],[Totaal kosten]],"")</f>
        <v/>
      </c>
      <c r="BG177" s="158" t="str">
        <f>IF(Tbl.Kosten[[#This Row],[Pnr.]]=BG$7,Tbl.Kosten[[#This Row],[Totaal kosten]],"")</f>
        <v/>
      </c>
      <c r="BH177" s="158" t="str">
        <f>IF(Tbl.Kosten[[#This Row],[Pnr.]]=BH$7,Tbl.Kosten[[#This Row],[Totaal kosten]],"")</f>
        <v/>
      </c>
      <c r="BI177" s="158" t="str">
        <f>IF(Tbl.Kosten[[#This Row],[Pnr.]]=BI$7,Tbl.Kosten[[#This Row],[Totaal kosten]],"")</f>
        <v/>
      </c>
      <c r="BJ177" s="158" t="str">
        <f>IF(Tbl.Kosten[[#This Row],[Pnr.]]=BJ$7,Tbl.Kosten[[#This Row],[Totaal kosten]],"")</f>
        <v/>
      </c>
      <c r="BK177" s="158" t="str">
        <f>IF(Tbl.Kosten[[#This Row],[Pnr.]]=BK$7,Tbl.Kosten[[#This Row],[Totaal kosten]],"")</f>
        <v/>
      </c>
      <c r="BL177" s="158" t="str">
        <f>IF(Tbl.Kosten[[#This Row],[Pnr.]]=BL$7,Tbl.Kosten[[#This Row],[Totaal kosten]],"")</f>
        <v/>
      </c>
      <c r="BM177" s="158" t="str">
        <f>IF(Tbl.Kosten[[#This Row],[Pnr.]]=BM$7,Tbl.Kosten[[#This Row],[Totaal kosten]],"")</f>
        <v/>
      </c>
      <c r="BN177" s="158" t="str">
        <f>IF(Tbl.Kosten[[#This Row],[Pnr.]]=BN$7,Tbl.Kosten[[#This Row],[Totaal kosten]],"")</f>
        <v/>
      </c>
      <c r="BO177" s="158" t="str">
        <f>IF(Tbl.Kosten[[#This Row],[Pnr.]]=BO$7,Tbl.Kosten[[#This Row],[Totaal kosten]],"")</f>
        <v/>
      </c>
      <c r="BP177" s="158" t="str">
        <f>IF(Tbl.Kosten[[#This Row],[Pnr.]]=BP$7,Tbl.Kosten[[#This Row],[Totaal kosten]],"")</f>
        <v/>
      </c>
      <c r="BQ177" s="158" t="str">
        <f>IF(Tbl.Kosten[[#This Row],[Pnr.]]=BQ$7,Tbl.Kosten[[#This Row],[Totaal kosten]],"")</f>
        <v/>
      </c>
      <c r="BR177" s="158" t="str">
        <f>IF(Tbl.Kosten[[#This Row],[Pnr.]]=BR$7,Tbl.Kosten[[#This Row],[Totaal kosten]],"")</f>
        <v/>
      </c>
      <c r="BS177" s="158" t="str">
        <f>IF(Tbl.Kosten[[#This Row],[Pnr.]]=BS$7,Tbl.Kosten[[#This Row],[Totaal kosten]],"")</f>
        <v/>
      </c>
      <c r="BT177" s="158" t="str">
        <f>IF(Tbl.Kosten[[#This Row],[Pnr.]]=BT$7,Tbl.Kosten[[#This Row],[Totaal kosten]],"")</f>
        <v/>
      </c>
      <c r="BU177" s="158" t="str">
        <f>IF(Tbl.Kosten[[#This Row],[Pnr.]]=BU$7,Tbl.Kosten[[#This Row],[Totaal kosten]],"")</f>
        <v/>
      </c>
      <c r="BV177" s="158" t="str">
        <f>IF(Tbl.Kosten[[#This Row],[Pnr.]]=BV$7,Tbl.Kosten[[#This Row],[Totaal kosten]],"")</f>
        <v/>
      </c>
      <c r="BW177" s="158" t="str">
        <f>IF(Tbl.Kosten[[#This Row],[Pnr.]]=BW$7,Tbl.Kosten[[#This Row],[Totaal kosten]],"")</f>
        <v/>
      </c>
      <c r="BX177" s="158" t="str">
        <f>IFERROR(_xlfn.XLOOKUP(Tbl.Kosten[[#This Row],[Werkpakketcode]],Tbl.Werkpakketten[Werkpakketcode],Tbl.Werkpakketten[WPnr.],"",0,1),"")</f>
        <v/>
      </c>
      <c r="BY177" s="158" t="str">
        <f>IF(Tbl.Kosten[[#This Row],[WPnr.]]=BY$7,Tbl.Kosten[[#This Row],[Totaal kosten]],"")</f>
        <v/>
      </c>
      <c r="BZ177" s="158" t="str">
        <f>IF(Tbl.Kosten[[#This Row],[WPnr.]]=BZ$7,Tbl.Kosten[[#This Row],[Totaal kosten]],"")</f>
        <v/>
      </c>
      <c r="CA177" s="158" t="str">
        <f>IF(Tbl.Kosten[[#This Row],[WPnr.]]=CA$7,Tbl.Kosten[[#This Row],[Totaal kosten]],"")</f>
        <v/>
      </c>
      <c r="CB177" s="158" t="str">
        <f>IF(Tbl.Kosten[[#This Row],[WPnr.]]=CB$7,Tbl.Kosten[[#This Row],[Totaal kosten]],"")</f>
        <v/>
      </c>
      <c r="CC177" s="158" t="str">
        <f>IF(Tbl.Kosten[[#This Row],[WPnr.]]=CC$7,Tbl.Kosten[[#This Row],[Totaal kosten]],"")</f>
        <v/>
      </c>
      <c r="CD177" s="158" t="str">
        <f>IF(Tbl.Kosten[[#This Row],[WPnr.]]=CD$7,Tbl.Kosten[[#This Row],[Totaal kosten]],"")</f>
        <v/>
      </c>
      <c r="CE177" s="158" t="str">
        <f>IF(Tbl.Kosten[[#This Row],[WPnr.]]=CE$7,Tbl.Kosten[[#This Row],[Totaal kosten]],"")</f>
        <v/>
      </c>
      <c r="CF177" s="158" t="str">
        <f>IF(Tbl.Kosten[[#This Row],[WPnr.]]=CF$7,Tbl.Kosten[[#This Row],[Totaal kosten]],"")</f>
        <v/>
      </c>
      <c r="CG177" s="158" t="str">
        <f>IF(Tbl.Kosten[[#This Row],[WPnr.]]=CG$7,Tbl.Kosten[[#This Row],[Totaal kosten]],"")</f>
        <v/>
      </c>
      <c r="CH177" s="158" t="str">
        <f>IF(Tbl.Kosten[[#This Row],[WPnr.]]=CH$7,Tbl.Kosten[[#This Row],[Totaal kosten]],"")</f>
        <v/>
      </c>
      <c r="CI177" s="158" t="str">
        <f>IF(Tbl.Kosten[[#This Row],[WPnr.]]=CI$7,Tbl.Kosten[[#This Row],[Totaal kosten]],"")</f>
        <v/>
      </c>
      <c r="CJ177" s="158" t="str">
        <f>IF(Tbl.Kosten[[#This Row],[WPnr.]]=CJ$7,Tbl.Kosten[[#This Row],[Totaal kosten]],"")</f>
        <v/>
      </c>
      <c r="CK177" s="158" t="str">
        <f>IF(Tbl.Kosten[[#This Row],[WPnr.]]=CK$7,Tbl.Kosten[[#This Row],[Totaal kosten]],"")</f>
        <v/>
      </c>
      <c r="CL177" s="158" t="str">
        <f>IF(Tbl.Kosten[[#This Row],[WPnr.]]=CL$7,Tbl.Kosten[[#This Row],[Totaal kosten]],"")</f>
        <v/>
      </c>
      <c r="CM177" s="158" t="str">
        <f>IF(Tbl.Kosten[[#This Row],[WPnr.]]=CM$7,Tbl.Kosten[[#This Row],[Totaal kosten]],"")</f>
        <v/>
      </c>
      <c r="CN177" s="158" t="str">
        <f>IF(Tbl.Kosten[[#This Row],[WPnr.]]=CN$7,Tbl.Kosten[[#This Row],[Totaal kosten]],"")</f>
        <v/>
      </c>
      <c r="CO177" s="158" t="str">
        <f>IF(Tbl.Kosten[[#This Row],[WPnr.]]=CO$7,Tbl.Kosten[[#This Row],[Totaal kosten]],"")</f>
        <v/>
      </c>
      <c r="CP177" s="158" t="str">
        <f>IF(Tbl.Kosten[[#This Row],[WPnr.]]=CP$7,Tbl.Kosten[[#This Row],[Totaal kosten]],"")</f>
        <v/>
      </c>
      <c r="CQ177" s="158" t="str">
        <f>IF(Tbl.Kosten[[#This Row],[WPnr.]]=CQ$7,Tbl.Kosten[[#This Row],[Totaal kosten]],"")</f>
        <v/>
      </c>
      <c r="CR177" s="158" t="str">
        <f>IF(Tbl.Kosten[[#This Row],[WPnr.]]=CR$7,Tbl.Kosten[[#This Row],[Totaal kosten]],"")</f>
        <v/>
      </c>
      <c r="CS177" s="158" t="str">
        <f>IF(Tbl.Kosten[[#This Row],[WPnr.]]=CS$7,Tbl.Kosten[[#This Row],[Totaal kosten]],"")</f>
        <v/>
      </c>
      <c r="CT177" s="158" t="str">
        <f>IF(Tbl.Kosten[[#This Row],[WPnr.]]=CT$7,Tbl.Kosten[[#This Row],[Totaal kosten]],"")</f>
        <v/>
      </c>
      <c r="CU177" s="158" t="str">
        <f>IF(Tbl.Kosten[[#This Row],[WPnr.]]=CU$7,Tbl.Kosten[[#This Row],[Totaal kosten]],"")</f>
        <v/>
      </c>
      <c r="CV177" s="158" t="str">
        <f>IF(Tbl.Kosten[[#This Row],[WPnr.]]=CV$7,Tbl.Kosten[[#This Row],[Totaal kosten]],"")</f>
        <v/>
      </c>
      <c r="CW177" s="158" t="str">
        <f>IF(Tbl.Kosten[[#This Row],[WPnr.]]=CW$7,Tbl.Kosten[[#This Row],[Totaal kosten]],"")</f>
        <v/>
      </c>
      <c r="CX177" s="158" t="str">
        <f>IF(Tbl.Kosten[[#This Row],[WPnr.]]=CX$7,Tbl.Kosten[[#This Row],[Totaal kosten]],"")</f>
        <v/>
      </c>
      <c r="CY177" s="158" t="str">
        <f>IF(Tbl.Kosten[[#This Row],[WPnr.]]=CY$7,Tbl.Kosten[[#This Row],[Totaal kosten]],"")</f>
        <v/>
      </c>
      <c r="CZ177" s="158" t="str">
        <f>IF(Tbl.Kosten[[#This Row],[WPnr.]]=CZ$7,Tbl.Kosten[[#This Row],[Totaal kosten]],"")</f>
        <v/>
      </c>
      <c r="DA177" s="158" t="str">
        <f>IF(Tbl.Kosten[[#This Row],[WPnr.]]=DA$7,Tbl.Kosten[[#This Row],[Totaal kosten]],"")</f>
        <v/>
      </c>
      <c r="DB177" s="158" t="str">
        <f>IF(Tbl.Kosten[[#This Row],[WPnr.]]=DB$7,Tbl.Kosten[[#This Row],[Totaal kosten]],"")</f>
        <v/>
      </c>
      <c r="DC177" s="158" t="str">
        <f>IF(Tbl.Kosten[[#This Row],[WPnr.]]=DC$7,Tbl.Kosten[[#This Row],[Totaal kosten]],"")</f>
        <v/>
      </c>
      <c r="DD177" s="158" t="str">
        <f>IF(Tbl.Kosten[[#This Row],[WPnr.]]=DD$7,Tbl.Kosten[[#This Row],[Totaal kosten]],"")</f>
        <v/>
      </c>
      <c r="DE177" s="158" t="str">
        <f>IF(Tbl.Kosten[[#This Row],[WPnr.]]=DE$7,Tbl.Kosten[[#This Row],[Totaal kosten]],"")</f>
        <v/>
      </c>
      <c r="DF177" s="158" t="str">
        <f>IF(Tbl.Kosten[[#This Row],[WPnr.]]=DF$7,Tbl.Kosten[[#This Row],[Totaal kosten]],"")</f>
        <v/>
      </c>
      <c r="DG177" s="158" t="str">
        <f>IF(Tbl.Kosten[[#This Row],[WPnr.]]=DG$7,Tbl.Kosten[[#This Row],[Totaal kosten]],"")</f>
        <v/>
      </c>
      <c r="DH177" s="158" t="str">
        <f>IF(Tbl.Kosten[[#This Row],[WPnr.]]=DH$7,Tbl.Kosten[[#This Row],[Totaal kosten]],"")</f>
        <v/>
      </c>
      <c r="DI177" s="158" t="str">
        <f>IF(Tbl.Kosten[[#This Row],[WPnr.]]=DI$7,Tbl.Kosten[[#This Row],[Totaal kosten]],"")</f>
        <v/>
      </c>
      <c r="DJ177" s="158" t="str">
        <f>IF(Tbl.Kosten[[#This Row],[WPnr.]]=DJ$7,Tbl.Kosten[[#This Row],[Totaal kosten]],"")</f>
        <v/>
      </c>
      <c r="DK177" s="158" t="str">
        <f>IF(Tbl.Kosten[[#This Row],[WPnr.]]=DK$7,Tbl.Kosten[[#This Row],[Totaal kosten]],"")</f>
        <v/>
      </c>
      <c r="DL177" s="158" t="str">
        <f>IF(Tbl.Kosten[[#This Row],[WPnr.]]=DL$7,Tbl.Kosten[[#This Row],[Totaal kosten]],"")</f>
        <v/>
      </c>
      <c r="DM177" s="158" t="str">
        <f>IF(Tbl.Kosten[[#This Row],[WPnr.]]=DM$7,Tbl.Kosten[[#This Row],[Totaal kosten]],"")</f>
        <v/>
      </c>
      <c r="DN177" s="158" t="str">
        <f>IF(Tbl.Kosten[[#This Row],[WPnr.]]=DN$7,Tbl.Kosten[[#This Row],[Totaal kosten]],"")</f>
        <v/>
      </c>
      <c r="DO177" s="158" t="str">
        <f>IF(Tbl.Kosten[[#This Row],[WPnr.]]=DO$7,Tbl.Kosten[[#This Row],[Totaal kosten]],"")</f>
        <v/>
      </c>
      <c r="DP177" s="158" t="str">
        <f>IF(Tbl.Kosten[[#This Row],[WPnr.]]=DP$7,Tbl.Kosten[[#This Row],[Totaal kosten]],"")</f>
        <v/>
      </c>
      <c r="DQ177" s="158" t="str">
        <f>IF(Tbl.Kosten[[#This Row],[WPnr.]]=DQ$7,Tbl.Kosten[[#This Row],[Totaal kosten]],"")</f>
        <v/>
      </c>
      <c r="DR177" s="158" t="str">
        <f>IF(Tbl.Kosten[[#This Row],[WPnr.]]=DR$7,Tbl.Kosten[[#This Row],[Totaal kosten]],"")</f>
        <v/>
      </c>
      <c r="DS177" s="158" t="str">
        <f>IF(Tbl.Kosten[[#This Row],[WPnr.]]=DS$7,Tbl.Kosten[[#This Row],[Totaal kosten]],"")</f>
        <v/>
      </c>
      <c r="DT177" s="158" t="str">
        <f>IF(Tbl.Kosten[[#This Row],[WPnr.]]=DT$7,Tbl.Kosten[[#This Row],[Totaal kosten]],"")</f>
        <v/>
      </c>
      <c r="DU177" s="158" t="str">
        <f>IF(Tbl.Kosten[[#This Row],[WPnr.]]=DU$7,Tbl.Kosten[[#This Row],[Totaal kosten]],"")</f>
        <v/>
      </c>
      <c r="DV177" s="158" t="str">
        <f>IF(Tbl.Kosten[[#This Row],[WPnr.]]=DV$7,Tbl.Kosten[[#This Row],[Totaal kosten]],"")</f>
        <v/>
      </c>
      <c r="DW177" s="160" t="str">
        <f>IFERROR(_xlfn.XLOOKUP(Tbl.Kosten[[#This Row],[Kostensoort]],Tbl.Kostensoorten[Kostensoorten],Tbl.Kostensoorten[KSnr.],"",0,1),"")</f>
        <v/>
      </c>
      <c r="DX177" s="160" t="str">
        <f>IF(Tbl.Kosten[[#This Row],[KSnr.]]=DX$7,Tbl.Kosten[[#This Row],[Totaal kosten]],"")</f>
        <v/>
      </c>
      <c r="DY177" s="160" t="str">
        <f>IF(Tbl.Kosten[[#This Row],[KSnr.]]=DY$7,Tbl.Kosten[[#This Row],[Totaal kosten]],"")</f>
        <v/>
      </c>
      <c r="DZ177" s="160" t="str">
        <f>IF(Tbl.Kosten[[#This Row],[KSnr.]]=DZ$7,Tbl.Kosten[[#This Row],[Totaal kosten]],"")</f>
        <v/>
      </c>
      <c r="EA177" s="160" t="str">
        <f>IF(Tbl.Kosten[[#This Row],[KSnr.]]=EA$7,Tbl.Kosten[[#This Row],[Totaal kosten]],"")</f>
        <v/>
      </c>
      <c r="EB177" s="160" t="str">
        <f>IF(Tbl.Kosten[[#This Row],[KSnr.]]=EB$7,Tbl.Kosten[[#This Row],[Totaal kosten]],"")</f>
        <v/>
      </c>
      <c r="EC177" s="160" t="str">
        <f>IF(Tbl.Kosten[[#This Row],[KSnr.]]=EC$7,Tbl.Kosten[[#This Row],[Totaal kosten]],"")</f>
        <v/>
      </c>
      <c r="ED177" s="160" t="str">
        <f>IF(Tbl.Kosten[[#This Row],[KSnr.]]=ED$7,Tbl.Kosten[[#This Row],[Totaal kosten]],"")</f>
        <v/>
      </c>
      <c r="EE177" s="160" t="str">
        <f>IF(Tbl.Kosten[[#This Row],[KSnr.]]=EE$7,Tbl.Kosten[[#This Row],[Totaal kosten]],"")</f>
        <v/>
      </c>
      <c r="EF177" s="160" t="str">
        <f>IF(Tbl.Kosten[[#This Row],[KSnr.]]=EF$7,Tbl.Kosten[[#This Row],[Totaal kosten]],"")</f>
        <v/>
      </c>
      <c r="EG177" s="160" t="str">
        <f>IF(Tbl.Kosten[[#This Row],[KSnr.]]=EG$7,Tbl.Kosten[[#This Row],[Totaal kosten]],"")</f>
        <v/>
      </c>
      <c r="EH177" s="160" t="str">
        <f>IF(Tbl.Kosten[[#This Row],[KSnr.]]=EH$7,Tbl.Kosten[[#This Row],[Totaal kosten]],"")</f>
        <v/>
      </c>
      <c r="EI177" s="160" t="str">
        <f>IF(Tbl.Kosten[[#This Row],[KSnr.]]=EI$7,Tbl.Kosten[[#This Row],[Totaal kosten]],"")</f>
        <v/>
      </c>
      <c r="EJ177" s="160" t="str">
        <f>IF(Tbl.Kosten[[#This Row],[KSnr.]]=EJ$7,Tbl.Kosten[[#This Row],[Totaal kosten]],"")</f>
        <v/>
      </c>
      <c r="EK177" s="160" t="str">
        <f>IF(Tbl.Kosten[[#This Row],[KSnr.]]=EK$7,Tbl.Kosten[[#This Row],[Totaal kosten]],"")</f>
        <v/>
      </c>
      <c r="EL177" s="160" t="str">
        <f>IF(Tbl.Kosten[[#This Row],[KSnr.]]=EL$7,Tbl.Kosten[[#This Row],[Totaal kosten]],"")</f>
        <v/>
      </c>
      <c r="EM177" s="160" t="str">
        <f>IF(Tbl.Kosten[[#This Row],[KSnr.]]=EM$7,Tbl.Kosten[[#This Row],[Totaal kosten]],"")</f>
        <v/>
      </c>
      <c r="EN177" s="160" t="str">
        <f>IF(Tbl.Kosten[[#This Row],[KSnr.]]=EN$7,Tbl.Kosten[[#This Row],[Totaal kosten]],"")</f>
        <v/>
      </c>
      <c r="EO177" s="160" t="str">
        <f>IF(Tbl.Kosten[[#This Row],[KSnr.]]=EO$7,Tbl.Kosten[[#This Row],[Totaal kosten]],"")</f>
        <v/>
      </c>
      <c r="EP177" s="160" t="str">
        <f>IF(Tbl.Kosten[[#This Row],[KSnr.]]=EP$7,Tbl.Kosten[[#This Row],[Totaal kosten]],"")</f>
        <v/>
      </c>
      <c r="EQ177" s="160" t="str">
        <f>IF(Tbl.Kosten[[#This Row],[KSnr.]]=EQ$7,Tbl.Kosten[[#This Row],[Totaal kosten]],"")</f>
        <v/>
      </c>
      <c r="ER177" s="154" t="str">
        <f>IFERROR(_xlfn.XLOOKUP(Tbl.Kosten[[#This Row],[Subsidieactiviteit]],Tbl.Subsidiehoogte[Subsidieactiviteit],Tbl.Subsidiehoogte[SAnr.],"",0,1),"")</f>
        <v/>
      </c>
      <c r="ES177" s="160" t="str">
        <f>IF(Tbl.Kosten[[#This Row],[Sanr.]]=ES$7,Tbl.Kosten[[#This Row],[Totaal kosten]],"")</f>
        <v/>
      </c>
      <c r="ET177" s="160" t="str">
        <f>IF(Tbl.Kosten[[#This Row],[Sanr.]]=ET$7,Tbl.Kosten[[#This Row],[Totaal kosten]],"")</f>
        <v/>
      </c>
      <c r="EU177" s="160" t="str">
        <f>IF(Tbl.Kosten[[#This Row],[Sanr.]]=EU$7,Tbl.Kosten[[#This Row],[Totaal kosten]],"")</f>
        <v/>
      </c>
      <c r="EV177" s="160" t="str">
        <f>IF(Tbl.Kosten[[#This Row],[Sanr.]]=EV$7,Tbl.Kosten[[#This Row],[Totaal kosten]],"")</f>
        <v/>
      </c>
      <c r="EW177" s="160" t="str">
        <f>IF(Tbl.Kosten[[#This Row],[Sanr.]]=EW$7,Tbl.Kosten[[#This Row],[Totaal kosten]],"")</f>
        <v/>
      </c>
      <c r="EX177" s="160" t="str">
        <f>IF(Tbl.Kosten[[#This Row],[Sanr.]]=EX$7,Tbl.Kosten[[#This Row],[Totaal kosten]],"")</f>
        <v/>
      </c>
      <c r="EY177" s="160" t="str">
        <f>IF(Tbl.Kosten[[#This Row],[Sanr.]]=EY$7,Tbl.Kosten[[#This Row],[Totaal kosten]],"")</f>
        <v/>
      </c>
      <c r="EZ177" s="160" t="str">
        <f>IF(Tbl.Kosten[[#This Row],[Sanr.]]=EZ$7,Tbl.Kosten[[#This Row],[Totaal kosten]],"")</f>
        <v/>
      </c>
      <c r="FA177" s="160" t="str">
        <f>IF(Tbl.Kosten[[#This Row],[Sanr.]]=FA$7,Tbl.Kosten[[#This Row],[Totaal kosten]],"")</f>
        <v/>
      </c>
      <c r="FB177" s="160" t="str">
        <f>IF(Tbl.Kosten[[#This Row],[Sanr.]]=FB$7,Tbl.Kosten[[#This Row],[Totaal kosten]],"")</f>
        <v/>
      </c>
      <c r="FC177" s="160" t="str">
        <f>IF(Tbl.Kosten[[#This Row],[Sanr.]]=FC$7,Tbl.Kosten[[#This Row],[Totaal kosten]],"")</f>
        <v/>
      </c>
      <c r="FD177" s="160" t="str">
        <f>IF(Tbl.Kosten[[#This Row],[Sanr.]]=FD$7,Tbl.Kosten[[#This Row],[Totaal kosten]],"")</f>
        <v/>
      </c>
      <c r="FE177" s="160" t="str">
        <f>IF(Tbl.Kosten[[#This Row],[Sanr.]]=FE$7,Tbl.Kosten[[#This Row],[Totaal kosten]],"")</f>
        <v/>
      </c>
      <c r="FF177" s="160" t="str">
        <f>IF(Tbl.Kosten[[#This Row],[Sanr.]]=FF$7,Tbl.Kosten[[#This Row],[Totaal kosten]],"")</f>
        <v/>
      </c>
      <c r="FG177" s="160" t="str">
        <f>IF(Tbl.Kosten[[#This Row],[Sanr.]]=FG$7,Tbl.Kosten[[#This Row],[Totaal kosten]],"")</f>
        <v/>
      </c>
      <c r="FH177" s="160" t="str">
        <f>IF(Tbl.Kosten[[#This Row],[Sanr.]]=FH$7,Tbl.Kosten[[#This Row],[Totaal kosten]],"")</f>
        <v/>
      </c>
      <c r="FI177" s="160" t="str">
        <f>IF(Tbl.Kosten[[#This Row],[Sanr.]]=FI$7,Tbl.Kosten[[#This Row],[Totaal kosten]],"")</f>
        <v/>
      </c>
      <c r="FJ177" s="160" t="str">
        <f>IF(Tbl.Kosten[[#This Row],[Sanr.]]=FJ$7,Tbl.Kosten[[#This Row],[Totaal kosten]],"")</f>
        <v/>
      </c>
      <c r="FK177" s="160" t="str">
        <f>IF(Tbl.Kosten[[#This Row],[Sanr.]]=FK$7,Tbl.Kosten[[#This Row],[Totaal kosten]],"")</f>
        <v/>
      </c>
      <c r="FL177" s="160" t="str">
        <f>IF(Tbl.Kosten[[#This Row],[Sanr.]]=FL$7,Tbl.Kosten[[#This Row],[Totaal kosten]],"")</f>
        <v/>
      </c>
      <c r="FM177" s="160" t="str">
        <f>IF(Tbl.Kosten[[#This Row],[Sanr.]]=FM$7,Tbl.Kosten[[#This Row],[Totaal kosten]],"")</f>
        <v/>
      </c>
      <c r="FN177" s="160" t="str">
        <f>IF(Tbl.Kosten[[#This Row],[Sanr.]]=FN$7,Tbl.Kosten[[#This Row],[Totaal kosten]],"")</f>
        <v/>
      </c>
      <c r="FO177" s="160" t="str">
        <f>IF(Tbl.Kosten[[#This Row],[Sanr.]]=FO$7,Tbl.Kosten[[#This Row],[Totaal kosten]],"")</f>
        <v/>
      </c>
      <c r="FP177" s="160" t="str">
        <f>IF(Tbl.Kosten[[#This Row],[Sanr.]]=FP$7,Tbl.Kosten[[#This Row],[Totaal kosten]],"")</f>
        <v/>
      </c>
      <c r="FQ177" s="160" t="str">
        <f>IF(Tbl.Kosten[[#This Row],[Sanr.]]=FQ$7,Tbl.Kosten[[#This Row],[Totaal kosten]],"")</f>
        <v/>
      </c>
      <c r="FR177" s="160" t="str">
        <f>IF(Tbl.Kosten[[#This Row],[Sanr.]]=FR$7,Tbl.Kosten[[#This Row],[Totaal kosten]],"")</f>
        <v/>
      </c>
      <c r="FS177" s="160" t="str">
        <f>IF(Tbl.Kosten[[#This Row],[Sanr.]]=FS$7,Tbl.Kosten[[#This Row],[Totaal kosten]],"")</f>
        <v/>
      </c>
      <c r="FT177" s="160" t="str">
        <f>IF(Tbl.Kosten[[#This Row],[Sanr.]]=FT$7,Tbl.Kosten[[#This Row],[Totaal kosten]],"")</f>
        <v/>
      </c>
      <c r="FU177" s="160" t="str">
        <f>IF(Tbl.Kosten[[#This Row],[Sanr.]]=FU$7,Tbl.Kosten[[#This Row],[Totaal kosten]],"")</f>
        <v/>
      </c>
      <c r="FV177" s="160" t="str">
        <f>IF(Tbl.Kosten[[#This Row],[Sanr.]]=FV$7,Tbl.Kosten[[#This Row],[Totaal kosten]],"")</f>
        <v/>
      </c>
      <c r="FW177" s="160" t="str">
        <f>IFERROR(_xlfn.XLOOKUP(Tbl.Kosten[[#This Row],[Activiteitencode]],Tbl.Activiteiten[Activiteitcode],Tbl.Activiteiten[Anr.],"",0,1),"")</f>
        <v/>
      </c>
      <c r="FX177" s="181" t="str">
        <f>_xlfn.CONCAT(Tbl.Kosten[[#This Row],[Pnr.]],Tbl.Kosten[[#This Row],[Sanr.]])</f>
        <v>P1</v>
      </c>
      <c r="FY177" s="160">
        <f>Tbl.Kosten[[#This Row],[Totaal kosten]]-Tbl.Kosten[[#This Row],[Subsidie]]</f>
        <v>0</v>
      </c>
      <c r="FZ177" s="160">
        <f>IF(Tbl.Kosten[[#This Row],[Pnr.]]=FZ$7,Tbl.Kosten[[#This Row],[Te financieren]],"")</f>
        <v>0</v>
      </c>
      <c r="GA177" s="160" t="str">
        <f>IF(Tbl.Kosten[[#This Row],[Pnr.]]=GA$7,Tbl.Kosten[[#This Row],[Te financieren]],"")</f>
        <v/>
      </c>
      <c r="GB177" s="160" t="str">
        <f>IF(Tbl.Kosten[[#This Row],[Pnr.]]=GB$7,Tbl.Kosten[[#This Row],[Te financieren]],"")</f>
        <v/>
      </c>
      <c r="GC177" s="160" t="str">
        <f>IF(Tbl.Kosten[[#This Row],[Pnr.]]=GC$7,Tbl.Kosten[[#This Row],[Te financieren]],"")</f>
        <v/>
      </c>
      <c r="GD177" s="160" t="str">
        <f>IF(Tbl.Kosten[[#This Row],[Pnr.]]=GD$7,Tbl.Kosten[[#This Row],[Te financieren]],"")</f>
        <v/>
      </c>
      <c r="GE177" s="160" t="str">
        <f>IF(Tbl.Kosten[[#This Row],[Pnr.]]=GE$7,Tbl.Kosten[[#This Row],[Te financieren]],"")</f>
        <v/>
      </c>
      <c r="GF177" s="160" t="str">
        <f>IF(Tbl.Kosten[[#This Row],[Pnr.]]=GF$7,Tbl.Kosten[[#This Row],[Te financieren]],"")</f>
        <v/>
      </c>
      <c r="GG177" s="160" t="str">
        <f>IF(Tbl.Kosten[[#This Row],[Pnr.]]=GG$7,Tbl.Kosten[[#This Row],[Te financieren]],"")</f>
        <v/>
      </c>
      <c r="GH177" s="160" t="str">
        <f>IF(Tbl.Kosten[[#This Row],[Pnr.]]=GH$7,Tbl.Kosten[[#This Row],[Te financieren]],"")</f>
        <v/>
      </c>
      <c r="GI177" s="160" t="str">
        <f>IF(Tbl.Kosten[[#This Row],[Pnr.]]=GI$7,Tbl.Kosten[[#This Row],[Te financieren]],"")</f>
        <v/>
      </c>
      <c r="GJ177" s="160" t="str">
        <f>IF(Tbl.Kosten[[#This Row],[Pnr.]]=GJ$7,Tbl.Kosten[[#This Row],[Te financieren]],"")</f>
        <v/>
      </c>
      <c r="GK177" s="160" t="str">
        <f>IF(Tbl.Kosten[[#This Row],[Pnr.]]=GK$7,Tbl.Kosten[[#This Row],[Te financieren]],"")</f>
        <v/>
      </c>
      <c r="GL177" s="160" t="str">
        <f>IF(Tbl.Kosten[[#This Row],[Pnr.]]=GL$7,Tbl.Kosten[[#This Row],[Te financieren]],"")</f>
        <v/>
      </c>
      <c r="GM177" s="160" t="str">
        <f>IF(Tbl.Kosten[[#This Row],[Pnr.]]=GM$7,Tbl.Kosten[[#This Row],[Te financieren]],"")</f>
        <v/>
      </c>
      <c r="GN177" s="160" t="str">
        <f>IF(Tbl.Kosten[[#This Row],[Pnr.]]=GN$7,Tbl.Kosten[[#This Row],[Te financieren]],"")</f>
        <v/>
      </c>
      <c r="GO177" s="160" t="str">
        <f>IF(Tbl.Kosten[[#This Row],[Pnr.]]=GO$7,Tbl.Kosten[[#This Row],[Te financieren]],"")</f>
        <v/>
      </c>
      <c r="GP177" s="160" t="str">
        <f>IF(Tbl.Kosten[[#This Row],[Pnr.]]=GP$7,Tbl.Kosten[[#This Row],[Te financieren]],"")</f>
        <v/>
      </c>
      <c r="GQ177" s="160" t="str">
        <f>IF(Tbl.Kosten[[#This Row],[Pnr.]]=GQ$7,Tbl.Kosten[[#This Row],[Te financieren]],"")</f>
        <v/>
      </c>
      <c r="GR177" s="160" t="str">
        <f>IF(Tbl.Kosten[[#This Row],[Pnr.]]=GR$7,Tbl.Kosten[[#This Row],[Te financieren]],"")</f>
        <v/>
      </c>
      <c r="GS177" s="160" t="str">
        <f>IF(Tbl.Kosten[[#This Row],[Pnr.]]=GS$7,Tbl.Kosten[[#This Row],[Te financieren]],"")</f>
        <v/>
      </c>
      <c r="GT177" s="160" t="str">
        <f>IF(Tbl.Kosten[[#This Row],[Pnr.]]=GT$7,Tbl.Kosten[[#This Row],[Te financieren]],"")</f>
        <v/>
      </c>
      <c r="GU177" s="160" t="str">
        <f>IF(Tbl.Kosten[[#This Row],[Pnr.]]=GU$7,Tbl.Kosten[[#This Row],[Te financieren]],"")</f>
        <v/>
      </c>
      <c r="GV177" s="160" t="str">
        <f>IF(Tbl.Kosten[[#This Row],[Pnr.]]=GV$7,Tbl.Kosten[[#This Row],[Te financieren]],"")</f>
        <v/>
      </c>
      <c r="GW177" s="160" t="str">
        <f>IF(Tbl.Kosten[[#This Row],[Pnr.]]=GW$7,Tbl.Kosten[[#This Row],[Te financieren]],"")</f>
        <v/>
      </c>
      <c r="GX177" s="160" t="str">
        <f>IF(Tbl.Kosten[[#This Row],[Pnr.]]=GX$7,Tbl.Kosten[[#This Row],[Te financieren]],"")</f>
        <v/>
      </c>
      <c r="GY177" s="160" t="str">
        <f>IF(Tbl.Kosten[[#This Row],[Pnr.]]=GY$7,Tbl.Kosten[[#This Row],[Te financieren]],"")</f>
        <v/>
      </c>
      <c r="GZ177" s="160" t="str">
        <f>IF(Tbl.Kosten[[#This Row],[Pnr.]]=GZ$7,Tbl.Kosten[[#This Row],[Te financieren]],"")</f>
        <v/>
      </c>
      <c r="HA177" s="160" t="str">
        <f>IF(Tbl.Kosten[[#This Row],[Pnr.]]=HA$7,Tbl.Kosten[[#This Row],[Te financieren]],"")</f>
        <v/>
      </c>
      <c r="HB177" s="160" t="str">
        <f>IF(Tbl.Kosten[[#This Row],[Pnr.]]=HB$7,Tbl.Kosten[[#This Row],[Te financieren]],"")</f>
        <v/>
      </c>
      <c r="HC177" s="160" t="str">
        <f>IF(Tbl.Kosten[[#This Row],[Pnr.]]=HC$7,Tbl.Kosten[[#This Row],[Te financieren]],"")</f>
        <v/>
      </c>
      <c r="HD177" s="160" t="str">
        <f>IF(Tbl.Kosten[[#This Row],[Pnr.]]=HD$7,Tbl.Kosten[[#This Row],[Te financieren]],"")</f>
        <v/>
      </c>
      <c r="HE177" s="160" t="str">
        <f>IF(Tbl.Kosten[[#This Row],[Pnr.]]=HE$7,Tbl.Kosten[[#This Row],[Te financieren]],"")</f>
        <v/>
      </c>
      <c r="HF177" s="160" t="str">
        <f>IF(Tbl.Kosten[[#This Row],[Pnr.]]=HF$7,Tbl.Kosten[[#This Row],[Te financieren]],"")</f>
        <v/>
      </c>
      <c r="HG177" s="160" t="str">
        <f>IF(Tbl.Kosten[[#This Row],[Pnr.]]=HG$7,Tbl.Kosten[[#This Row],[Te financieren]],"")</f>
        <v/>
      </c>
      <c r="HH177" s="160" t="str">
        <f>IF(Tbl.Kosten[[#This Row],[Pnr.]]=HH$7,Tbl.Kosten[[#This Row],[Te financieren]],"")</f>
        <v/>
      </c>
      <c r="HI177" s="160" t="str">
        <f>IF(Tbl.Kosten[[#This Row],[Pnr.]]=HI$7,Tbl.Kosten[[#This Row],[Te financieren]],"")</f>
        <v/>
      </c>
      <c r="HJ177" s="160" t="str">
        <f>IF(Tbl.Kosten[[#This Row],[Pnr.]]=HJ$7,Tbl.Kosten[[#This Row],[Te financieren]],"")</f>
        <v/>
      </c>
      <c r="HK177" s="160" t="str">
        <f>IF(Tbl.Kosten[[#This Row],[Pnr.]]=HK$7,Tbl.Kosten[[#This Row],[Te financieren]],"")</f>
        <v/>
      </c>
      <c r="HL177" s="160" t="str">
        <f>IF(Tbl.Kosten[[#This Row],[Pnr.]]=HL$7,Tbl.Kosten[[#This Row],[Te financieren]],"")</f>
        <v/>
      </c>
      <c r="HM177" s="160" t="str">
        <f>IF(Tbl.Kosten[[#This Row],[Pnr.]]=HM$7,Tbl.Kosten[[#This Row],[Te financieren]],"")</f>
        <v/>
      </c>
      <c r="HN177" s="160" t="str">
        <f>IF(Tbl.Kosten[[#This Row],[Pnr.]]=HN$7,Tbl.Kosten[[#This Row],[Te financieren]],"")</f>
        <v/>
      </c>
      <c r="HO177" s="160" t="str">
        <f>IF(Tbl.Kosten[[#This Row],[Pnr.]]=HO$7,Tbl.Kosten[[#This Row],[Te financieren]],"")</f>
        <v/>
      </c>
      <c r="HP177" s="160" t="str">
        <f>IF(Tbl.Kosten[[#This Row],[Pnr.]]=HP$7,Tbl.Kosten[[#This Row],[Te financieren]],"")</f>
        <v/>
      </c>
      <c r="HQ177" s="160" t="str">
        <f>IF(Tbl.Kosten[[#This Row],[Pnr.]]=HQ$7,Tbl.Kosten[[#This Row],[Te financieren]],"")</f>
        <v/>
      </c>
      <c r="HR177" s="160" t="str">
        <f>IF(Tbl.Kosten[[#This Row],[Pnr.]]=HR$7,Tbl.Kosten[[#This Row],[Te financieren]],"")</f>
        <v/>
      </c>
      <c r="HS177" s="160" t="str">
        <f>IF(Tbl.Kosten[[#This Row],[Pnr.]]=HS$7,Tbl.Kosten[[#This Row],[Te financieren]],"")</f>
        <v/>
      </c>
      <c r="HT177" s="160" t="str">
        <f>IF(Tbl.Kosten[[#This Row],[Pnr.]]=HT$7,Tbl.Kosten[[#This Row],[Te financieren]],"")</f>
        <v/>
      </c>
      <c r="HU177" s="160" t="str">
        <f>IF(Tbl.Kosten[[#This Row],[Pnr.]]=HU$7,Tbl.Kosten[[#This Row],[Te financieren]],"")</f>
        <v/>
      </c>
      <c r="HV177" s="160" t="str">
        <f>IF(Tbl.Kosten[[#This Row],[Pnr.]]=HV$7,Tbl.Kosten[[#This Row],[Te financieren]],"")</f>
        <v/>
      </c>
      <c r="HW177" s="160" t="str">
        <f>IF(Tbl.Kosten[[#This Row],[Pnr.]]=HW$7,Tbl.Kosten[[#This Row],[Te financieren]],"")</f>
        <v/>
      </c>
    </row>
    <row r="178" spans="2:231" x14ac:dyDescent="0.3">
      <c r="B178" s="144"/>
      <c r="C178" s="147"/>
      <c r="D178" s="146"/>
      <c r="E178" s="147"/>
      <c r="F178" s="145"/>
      <c r="G178" s="11" t="str">
        <f>IF(Tbl.Kosten[[#This Row],[Medewerker e/o 
functie]]&lt;&gt;"",_xlfn.XLOOKUP(Tbl.Kosten[[#This Row],[Medewerker e/o 
functie]],Tbl.Uurtarief[Medewerker en/of functie],Tbl.Uurtarief[Uurtarief],"",0,1),"")</f>
        <v/>
      </c>
      <c r="H178" s="121">
        <f>IFERROR(Tbl.Kosten[[#This Row],[Uren]]*Tbl.Kosten[[#This Row],[Uurtarief]],0)</f>
        <v>0</v>
      </c>
      <c r="I178" s="119" t="str">
        <f>IF(Tbl.Kosten[[#This Row],[Subtotaal uren]]&lt;&gt;0,_xlfn.XLOOKUP(Tbl.Kosten[[#This Row],[Medewerker e/o 
functie]],Tbl.Uurtarief[Medewerker en/of functie],Tbl.Uurtarief[Kostensoort arbeid],"",0,1),"")</f>
        <v/>
      </c>
      <c r="J178" s="147"/>
      <c r="K178" s="145"/>
      <c r="L178" s="149" t="str">
        <f>IF(Tbl.Kosten[[#This Row],[Activum]]&lt;&gt;"",_xlfn.XLOOKUP(Tbl.Kosten[[#This Row],[Activum]],Tbl.Afschrijvingskosten[Activum],Tbl.Afschrijvingskosten[Tarief per afschrijvings-eenheid],"",0,1),"")</f>
        <v/>
      </c>
      <c r="M178" s="122">
        <f>IFERROR(Tbl.Kosten[[#This Row],[Een-
heden]]*Tbl.Kosten[[#This Row],[Afschrijvings-
tarief]],0)</f>
        <v>0</v>
      </c>
      <c r="N178" s="122" t="str">
        <f>IF(Tbl.Kosten[[#This Row],[Subtotaal afschrijving]]&lt;&gt;0,Lijsten!A176,"")</f>
        <v/>
      </c>
      <c r="O178" s="150"/>
      <c r="P178" s="145"/>
      <c r="Q178" s="148"/>
      <c r="R178" s="122">
        <f>IFERROR(Tbl.Kosten[[#This Row],[Aantal]]*Tbl.Kosten[[#This Row],[Tarief]],0)</f>
        <v>0</v>
      </c>
      <c r="S178" s="8">
        <f>IFERROR(Tbl.Kosten[[#This Row],[Subtotaal overige kosten]]+Tbl.Kosten[[#This Row],[Subtotaal uren]]+Tbl.Kosten[[#This Row],[Subtotaal afschrijving]],0)</f>
        <v>0</v>
      </c>
      <c r="T178" s="8">
        <f>IFERROR(Tbl.Kosten[[#This Row],[Totaal kosten]]*Tbl.Kosten[[#This Row],[Subsidie%]],0)</f>
        <v>0</v>
      </c>
      <c r="U178" s="4" t="str" cm="1">
        <f t="array" ref="U178">IFERROR(_xlfn.IFS(Tbl.Kosten[[#This Row],[Subtotaal uren]]&lt;&gt;0,Tbl.Kosten[[#This Row],[Kostensoort arbeid]],Tbl.Kosten[[#This Row],[Subtotaal afschrijving]]&lt;&gt;0,Tbl.Kosten[[#This Row],[Kostensoort afschrijving]],Tbl.Kosten[[#This Row],[Subtotaal overige kosten]]&lt;&gt;0,Tbl.Kosten[[#This Row],[Kostensoort overig]]),"")</f>
        <v/>
      </c>
      <c r="V178" s="4" t="str">
        <f>IFERROR(_xlfn.XLOOKUP(Tbl.Kosten[[#This Row],[Activiteitencode]],Tbl.Activiteiten[Activiteitcode],Tbl.Activiteiten[Werkpakketcode],"",0,1),"")</f>
        <v/>
      </c>
      <c r="W178" s="4" t="str">
        <f>IFERROR(_xlfn.XLOOKUP(Tbl.Kosten[[#This Row],[Werkpakketcode]],Tbl.Werkpakketten[Werkpakketcode],Tbl.Werkpakketten[Subsidiabele activiteit],"",0,1),"")</f>
        <v/>
      </c>
      <c r="X178" s="12">
        <f>IFERROR(_xlfn.XLOOKUP(Tbl.Kosten[[#This Row],[Sanr.]],Tbl.Subsidiehoogte[SAnr.],Tbl.Subsidiehoogte[Sub. Percentage],0,0,1),0)</f>
        <v>0</v>
      </c>
      <c r="Y178" s="154" t="str">
        <f>IFERROR(_xlfn.XLOOKUP(Tbl.Kosten[[#This Row],[Partnercode]],Tbl.Projectpartners[Partnercode],Tbl.Projectpartners[PNr.],"",0,1),"")</f>
        <v>P1</v>
      </c>
      <c r="Z178" s="158">
        <f>IF(Tbl.Kosten[[#This Row],[Pnr.]]=Z$7,Tbl.Kosten[[#This Row],[Totaal kosten]],"")</f>
        <v>0</v>
      </c>
      <c r="AA178" s="158" t="str">
        <f>IF(Tbl.Kosten[[#This Row],[Pnr.]]=AA$7,Tbl.Kosten[[#This Row],[Totaal kosten]],"")</f>
        <v/>
      </c>
      <c r="AB178" s="158" t="str">
        <f>IF(Tbl.Kosten[[#This Row],[Pnr.]]=AB$7,Tbl.Kosten[[#This Row],[Totaal kosten]],"")</f>
        <v/>
      </c>
      <c r="AC178" s="158" t="str">
        <f>IF(Tbl.Kosten[[#This Row],[Pnr.]]=AC$7,Tbl.Kosten[[#This Row],[Totaal kosten]],"")</f>
        <v/>
      </c>
      <c r="AD178" s="158" t="str">
        <f>IF(Tbl.Kosten[[#This Row],[Pnr.]]=AD$7,Tbl.Kosten[[#This Row],[Totaal kosten]],"")</f>
        <v/>
      </c>
      <c r="AE178" s="158" t="str">
        <f>IF(Tbl.Kosten[[#This Row],[Pnr.]]=AE$7,Tbl.Kosten[[#This Row],[Totaal kosten]],"")</f>
        <v/>
      </c>
      <c r="AF178" s="158" t="str">
        <f>IF(Tbl.Kosten[[#This Row],[Pnr.]]=AF$7,Tbl.Kosten[[#This Row],[Totaal kosten]],"")</f>
        <v/>
      </c>
      <c r="AG178" s="158" t="str">
        <f>IF(Tbl.Kosten[[#This Row],[Pnr.]]=AG$7,Tbl.Kosten[[#This Row],[Totaal kosten]],"")</f>
        <v/>
      </c>
      <c r="AH178" s="158" t="str">
        <f>IF(Tbl.Kosten[[#This Row],[Pnr.]]=AH$7,Tbl.Kosten[[#This Row],[Totaal kosten]],"")</f>
        <v/>
      </c>
      <c r="AI178" s="158" t="str">
        <f>IF(Tbl.Kosten[[#This Row],[Pnr.]]=AI$7,Tbl.Kosten[[#This Row],[Totaal kosten]],"")</f>
        <v/>
      </c>
      <c r="AJ178" s="158" t="str">
        <f>IF(Tbl.Kosten[[#This Row],[Pnr.]]=AJ$7,Tbl.Kosten[[#This Row],[Totaal kosten]],"")</f>
        <v/>
      </c>
      <c r="AK178" s="158" t="str">
        <f>IF(Tbl.Kosten[[#This Row],[Pnr.]]=AK$7,Tbl.Kosten[[#This Row],[Totaal kosten]],"")</f>
        <v/>
      </c>
      <c r="AL178" s="158" t="str">
        <f>IF(Tbl.Kosten[[#This Row],[Pnr.]]=AL$7,Tbl.Kosten[[#This Row],[Totaal kosten]],"")</f>
        <v/>
      </c>
      <c r="AM178" s="158" t="str">
        <f>IF(Tbl.Kosten[[#This Row],[Pnr.]]=AM$7,Tbl.Kosten[[#This Row],[Totaal kosten]],"")</f>
        <v/>
      </c>
      <c r="AN178" s="158" t="str">
        <f>IF(Tbl.Kosten[[#This Row],[Pnr.]]=AN$7,Tbl.Kosten[[#This Row],[Totaal kosten]],"")</f>
        <v/>
      </c>
      <c r="AO178" s="158" t="str">
        <f>IF(Tbl.Kosten[[#This Row],[Pnr.]]=AO$7,Tbl.Kosten[[#This Row],[Totaal kosten]],"")</f>
        <v/>
      </c>
      <c r="AP178" s="158" t="str">
        <f>IF(Tbl.Kosten[[#This Row],[Pnr.]]=AP$7,Tbl.Kosten[[#This Row],[Totaal kosten]],"")</f>
        <v/>
      </c>
      <c r="AQ178" s="158" t="str">
        <f>IF(Tbl.Kosten[[#This Row],[Pnr.]]=AQ$7,Tbl.Kosten[[#This Row],[Totaal kosten]],"")</f>
        <v/>
      </c>
      <c r="AR178" s="158" t="str">
        <f>IF(Tbl.Kosten[[#This Row],[Pnr.]]=AR$7,Tbl.Kosten[[#This Row],[Totaal kosten]],"")</f>
        <v/>
      </c>
      <c r="AS178" s="158" t="str">
        <f>IF(Tbl.Kosten[[#This Row],[Pnr.]]=AS$7,Tbl.Kosten[[#This Row],[Totaal kosten]],"")</f>
        <v/>
      </c>
      <c r="AT178" s="158" t="str">
        <f>IF(Tbl.Kosten[[#This Row],[Pnr.]]=AT$7,Tbl.Kosten[[#This Row],[Totaal kosten]],"")</f>
        <v/>
      </c>
      <c r="AU178" s="158" t="str">
        <f>IF(Tbl.Kosten[[#This Row],[Pnr.]]=AU$7,Tbl.Kosten[[#This Row],[Totaal kosten]],"")</f>
        <v/>
      </c>
      <c r="AV178" s="158" t="str">
        <f>IF(Tbl.Kosten[[#This Row],[Pnr.]]=AV$7,Tbl.Kosten[[#This Row],[Totaal kosten]],"")</f>
        <v/>
      </c>
      <c r="AW178" s="158" t="str">
        <f>IF(Tbl.Kosten[[#This Row],[Pnr.]]=AW$7,Tbl.Kosten[[#This Row],[Totaal kosten]],"")</f>
        <v/>
      </c>
      <c r="AX178" s="158" t="str">
        <f>IF(Tbl.Kosten[[#This Row],[Pnr.]]=AX$7,Tbl.Kosten[[#This Row],[Totaal kosten]],"")</f>
        <v/>
      </c>
      <c r="AY178" s="158" t="str">
        <f>IF(Tbl.Kosten[[#This Row],[Pnr.]]=AY$7,Tbl.Kosten[[#This Row],[Totaal kosten]],"")</f>
        <v/>
      </c>
      <c r="AZ178" s="158" t="str">
        <f>IF(Tbl.Kosten[[#This Row],[Pnr.]]=AZ$7,Tbl.Kosten[[#This Row],[Totaal kosten]],"")</f>
        <v/>
      </c>
      <c r="BA178" s="158" t="str">
        <f>IF(Tbl.Kosten[[#This Row],[Pnr.]]=BA$7,Tbl.Kosten[[#This Row],[Totaal kosten]],"")</f>
        <v/>
      </c>
      <c r="BB178" s="158" t="str">
        <f>IF(Tbl.Kosten[[#This Row],[Pnr.]]=BB$7,Tbl.Kosten[[#This Row],[Totaal kosten]],"")</f>
        <v/>
      </c>
      <c r="BC178" s="158" t="str">
        <f>IF(Tbl.Kosten[[#This Row],[Pnr.]]=BC$7,Tbl.Kosten[[#This Row],[Totaal kosten]],"")</f>
        <v/>
      </c>
      <c r="BD178" s="158" t="str">
        <f>IF(Tbl.Kosten[[#This Row],[Pnr.]]=BD$7,Tbl.Kosten[[#This Row],[Totaal kosten]],"")</f>
        <v/>
      </c>
      <c r="BE178" s="158" t="str">
        <f>IF(Tbl.Kosten[[#This Row],[Pnr.]]=BE$7,Tbl.Kosten[[#This Row],[Totaal kosten]],"")</f>
        <v/>
      </c>
      <c r="BF178" s="158" t="str">
        <f>IF(Tbl.Kosten[[#This Row],[Pnr.]]=BF$7,Tbl.Kosten[[#This Row],[Totaal kosten]],"")</f>
        <v/>
      </c>
      <c r="BG178" s="158" t="str">
        <f>IF(Tbl.Kosten[[#This Row],[Pnr.]]=BG$7,Tbl.Kosten[[#This Row],[Totaal kosten]],"")</f>
        <v/>
      </c>
      <c r="BH178" s="158" t="str">
        <f>IF(Tbl.Kosten[[#This Row],[Pnr.]]=BH$7,Tbl.Kosten[[#This Row],[Totaal kosten]],"")</f>
        <v/>
      </c>
      <c r="BI178" s="158" t="str">
        <f>IF(Tbl.Kosten[[#This Row],[Pnr.]]=BI$7,Tbl.Kosten[[#This Row],[Totaal kosten]],"")</f>
        <v/>
      </c>
      <c r="BJ178" s="158" t="str">
        <f>IF(Tbl.Kosten[[#This Row],[Pnr.]]=BJ$7,Tbl.Kosten[[#This Row],[Totaal kosten]],"")</f>
        <v/>
      </c>
      <c r="BK178" s="158" t="str">
        <f>IF(Tbl.Kosten[[#This Row],[Pnr.]]=BK$7,Tbl.Kosten[[#This Row],[Totaal kosten]],"")</f>
        <v/>
      </c>
      <c r="BL178" s="158" t="str">
        <f>IF(Tbl.Kosten[[#This Row],[Pnr.]]=BL$7,Tbl.Kosten[[#This Row],[Totaal kosten]],"")</f>
        <v/>
      </c>
      <c r="BM178" s="158" t="str">
        <f>IF(Tbl.Kosten[[#This Row],[Pnr.]]=BM$7,Tbl.Kosten[[#This Row],[Totaal kosten]],"")</f>
        <v/>
      </c>
      <c r="BN178" s="158" t="str">
        <f>IF(Tbl.Kosten[[#This Row],[Pnr.]]=BN$7,Tbl.Kosten[[#This Row],[Totaal kosten]],"")</f>
        <v/>
      </c>
      <c r="BO178" s="158" t="str">
        <f>IF(Tbl.Kosten[[#This Row],[Pnr.]]=BO$7,Tbl.Kosten[[#This Row],[Totaal kosten]],"")</f>
        <v/>
      </c>
      <c r="BP178" s="158" t="str">
        <f>IF(Tbl.Kosten[[#This Row],[Pnr.]]=BP$7,Tbl.Kosten[[#This Row],[Totaal kosten]],"")</f>
        <v/>
      </c>
      <c r="BQ178" s="158" t="str">
        <f>IF(Tbl.Kosten[[#This Row],[Pnr.]]=BQ$7,Tbl.Kosten[[#This Row],[Totaal kosten]],"")</f>
        <v/>
      </c>
      <c r="BR178" s="158" t="str">
        <f>IF(Tbl.Kosten[[#This Row],[Pnr.]]=BR$7,Tbl.Kosten[[#This Row],[Totaal kosten]],"")</f>
        <v/>
      </c>
      <c r="BS178" s="158" t="str">
        <f>IF(Tbl.Kosten[[#This Row],[Pnr.]]=BS$7,Tbl.Kosten[[#This Row],[Totaal kosten]],"")</f>
        <v/>
      </c>
      <c r="BT178" s="158" t="str">
        <f>IF(Tbl.Kosten[[#This Row],[Pnr.]]=BT$7,Tbl.Kosten[[#This Row],[Totaal kosten]],"")</f>
        <v/>
      </c>
      <c r="BU178" s="158" t="str">
        <f>IF(Tbl.Kosten[[#This Row],[Pnr.]]=BU$7,Tbl.Kosten[[#This Row],[Totaal kosten]],"")</f>
        <v/>
      </c>
      <c r="BV178" s="158" t="str">
        <f>IF(Tbl.Kosten[[#This Row],[Pnr.]]=BV$7,Tbl.Kosten[[#This Row],[Totaal kosten]],"")</f>
        <v/>
      </c>
      <c r="BW178" s="158" t="str">
        <f>IF(Tbl.Kosten[[#This Row],[Pnr.]]=BW$7,Tbl.Kosten[[#This Row],[Totaal kosten]],"")</f>
        <v/>
      </c>
      <c r="BX178" s="158" t="str">
        <f>IFERROR(_xlfn.XLOOKUP(Tbl.Kosten[[#This Row],[Werkpakketcode]],Tbl.Werkpakketten[Werkpakketcode],Tbl.Werkpakketten[WPnr.],"",0,1),"")</f>
        <v/>
      </c>
      <c r="BY178" s="158" t="str">
        <f>IF(Tbl.Kosten[[#This Row],[WPnr.]]=BY$7,Tbl.Kosten[[#This Row],[Totaal kosten]],"")</f>
        <v/>
      </c>
      <c r="BZ178" s="158" t="str">
        <f>IF(Tbl.Kosten[[#This Row],[WPnr.]]=BZ$7,Tbl.Kosten[[#This Row],[Totaal kosten]],"")</f>
        <v/>
      </c>
      <c r="CA178" s="158" t="str">
        <f>IF(Tbl.Kosten[[#This Row],[WPnr.]]=CA$7,Tbl.Kosten[[#This Row],[Totaal kosten]],"")</f>
        <v/>
      </c>
      <c r="CB178" s="158" t="str">
        <f>IF(Tbl.Kosten[[#This Row],[WPnr.]]=CB$7,Tbl.Kosten[[#This Row],[Totaal kosten]],"")</f>
        <v/>
      </c>
      <c r="CC178" s="158" t="str">
        <f>IF(Tbl.Kosten[[#This Row],[WPnr.]]=CC$7,Tbl.Kosten[[#This Row],[Totaal kosten]],"")</f>
        <v/>
      </c>
      <c r="CD178" s="158" t="str">
        <f>IF(Tbl.Kosten[[#This Row],[WPnr.]]=CD$7,Tbl.Kosten[[#This Row],[Totaal kosten]],"")</f>
        <v/>
      </c>
      <c r="CE178" s="158" t="str">
        <f>IF(Tbl.Kosten[[#This Row],[WPnr.]]=CE$7,Tbl.Kosten[[#This Row],[Totaal kosten]],"")</f>
        <v/>
      </c>
      <c r="CF178" s="158" t="str">
        <f>IF(Tbl.Kosten[[#This Row],[WPnr.]]=CF$7,Tbl.Kosten[[#This Row],[Totaal kosten]],"")</f>
        <v/>
      </c>
      <c r="CG178" s="158" t="str">
        <f>IF(Tbl.Kosten[[#This Row],[WPnr.]]=CG$7,Tbl.Kosten[[#This Row],[Totaal kosten]],"")</f>
        <v/>
      </c>
      <c r="CH178" s="158" t="str">
        <f>IF(Tbl.Kosten[[#This Row],[WPnr.]]=CH$7,Tbl.Kosten[[#This Row],[Totaal kosten]],"")</f>
        <v/>
      </c>
      <c r="CI178" s="158" t="str">
        <f>IF(Tbl.Kosten[[#This Row],[WPnr.]]=CI$7,Tbl.Kosten[[#This Row],[Totaal kosten]],"")</f>
        <v/>
      </c>
      <c r="CJ178" s="158" t="str">
        <f>IF(Tbl.Kosten[[#This Row],[WPnr.]]=CJ$7,Tbl.Kosten[[#This Row],[Totaal kosten]],"")</f>
        <v/>
      </c>
      <c r="CK178" s="158" t="str">
        <f>IF(Tbl.Kosten[[#This Row],[WPnr.]]=CK$7,Tbl.Kosten[[#This Row],[Totaal kosten]],"")</f>
        <v/>
      </c>
      <c r="CL178" s="158" t="str">
        <f>IF(Tbl.Kosten[[#This Row],[WPnr.]]=CL$7,Tbl.Kosten[[#This Row],[Totaal kosten]],"")</f>
        <v/>
      </c>
      <c r="CM178" s="158" t="str">
        <f>IF(Tbl.Kosten[[#This Row],[WPnr.]]=CM$7,Tbl.Kosten[[#This Row],[Totaal kosten]],"")</f>
        <v/>
      </c>
      <c r="CN178" s="158" t="str">
        <f>IF(Tbl.Kosten[[#This Row],[WPnr.]]=CN$7,Tbl.Kosten[[#This Row],[Totaal kosten]],"")</f>
        <v/>
      </c>
      <c r="CO178" s="158" t="str">
        <f>IF(Tbl.Kosten[[#This Row],[WPnr.]]=CO$7,Tbl.Kosten[[#This Row],[Totaal kosten]],"")</f>
        <v/>
      </c>
      <c r="CP178" s="158" t="str">
        <f>IF(Tbl.Kosten[[#This Row],[WPnr.]]=CP$7,Tbl.Kosten[[#This Row],[Totaal kosten]],"")</f>
        <v/>
      </c>
      <c r="CQ178" s="158" t="str">
        <f>IF(Tbl.Kosten[[#This Row],[WPnr.]]=CQ$7,Tbl.Kosten[[#This Row],[Totaal kosten]],"")</f>
        <v/>
      </c>
      <c r="CR178" s="158" t="str">
        <f>IF(Tbl.Kosten[[#This Row],[WPnr.]]=CR$7,Tbl.Kosten[[#This Row],[Totaal kosten]],"")</f>
        <v/>
      </c>
      <c r="CS178" s="158" t="str">
        <f>IF(Tbl.Kosten[[#This Row],[WPnr.]]=CS$7,Tbl.Kosten[[#This Row],[Totaal kosten]],"")</f>
        <v/>
      </c>
      <c r="CT178" s="158" t="str">
        <f>IF(Tbl.Kosten[[#This Row],[WPnr.]]=CT$7,Tbl.Kosten[[#This Row],[Totaal kosten]],"")</f>
        <v/>
      </c>
      <c r="CU178" s="158" t="str">
        <f>IF(Tbl.Kosten[[#This Row],[WPnr.]]=CU$7,Tbl.Kosten[[#This Row],[Totaal kosten]],"")</f>
        <v/>
      </c>
      <c r="CV178" s="158" t="str">
        <f>IF(Tbl.Kosten[[#This Row],[WPnr.]]=CV$7,Tbl.Kosten[[#This Row],[Totaal kosten]],"")</f>
        <v/>
      </c>
      <c r="CW178" s="158" t="str">
        <f>IF(Tbl.Kosten[[#This Row],[WPnr.]]=CW$7,Tbl.Kosten[[#This Row],[Totaal kosten]],"")</f>
        <v/>
      </c>
      <c r="CX178" s="158" t="str">
        <f>IF(Tbl.Kosten[[#This Row],[WPnr.]]=CX$7,Tbl.Kosten[[#This Row],[Totaal kosten]],"")</f>
        <v/>
      </c>
      <c r="CY178" s="158" t="str">
        <f>IF(Tbl.Kosten[[#This Row],[WPnr.]]=CY$7,Tbl.Kosten[[#This Row],[Totaal kosten]],"")</f>
        <v/>
      </c>
      <c r="CZ178" s="158" t="str">
        <f>IF(Tbl.Kosten[[#This Row],[WPnr.]]=CZ$7,Tbl.Kosten[[#This Row],[Totaal kosten]],"")</f>
        <v/>
      </c>
      <c r="DA178" s="158" t="str">
        <f>IF(Tbl.Kosten[[#This Row],[WPnr.]]=DA$7,Tbl.Kosten[[#This Row],[Totaal kosten]],"")</f>
        <v/>
      </c>
      <c r="DB178" s="158" t="str">
        <f>IF(Tbl.Kosten[[#This Row],[WPnr.]]=DB$7,Tbl.Kosten[[#This Row],[Totaal kosten]],"")</f>
        <v/>
      </c>
      <c r="DC178" s="158" t="str">
        <f>IF(Tbl.Kosten[[#This Row],[WPnr.]]=DC$7,Tbl.Kosten[[#This Row],[Totaal kosten]],"")</f>
        <v/>
      </c>
      <c r="DD178" s="158" t="str">
        <f>IF(Tbl.Kosten[[#This Row],[WPnr.]]=DD$7,Tbl.Kosten[[#This Row],[Totaal kosten]],"")</f>
        <v/>
      </c>
      <c r="DE178" s="158" t="str">
        <f>IF(Tbl.Kosten[[#This Row],[WPnr.]]=DE$7,Tbl.Kosten[[#This Row],[Totaal kosten]],"")</f>
        <v/>
      </c>
      <c r="DF178" s="158" t="str">
        <f>IF(Tbl.Kosten[[#This Row],[WPnr.]]=DF$7,Tbl.Kosten[[#This Row],[Totaal kosten]],"")</f>
        <v/>
      </c>
      <c r="DG178" s="158" t="str">
        <f>IF(Tbl.Kosten[[#This Row],[WPnr.]]=DG$7,Tbl.Kosten[[#This Row],[Totaal kosten]],"")</f>
        <v/>
      </c>
      <c r="DH178" s="158" t="str">
        <f>IF(Tbl.Kosten[[#This Row],[WPnr.]]=DH$7,Tbl.Kosten[[#This Row],[Totaal kosten]],"")</f>
        <v/>
      </c>
      <c r="DI178" s="158" t="str">
        <f>IF(Tbl.Kosten[[#This Row],[WPnr.]]=DI$7,Tbl.Kosten[[#This Row],[Totaal kosten]],"")</f>
        <v/>
      </c>
      <c r="DJ178" s="158" t="str">
        <f>IF(Tbl.Kosten[[#This Row],[WPnr.]]=DJ$7,Tbl.Kosten[[#This Row],[Totaal kosten]],"")</f>
        <v/>
      </c>
      <c r="DK178" s="158" t="str">
        <f>IF(Tbl.Kosten[[#This Row],[WPnr.]]=DK$7,Tbl.Kosten[[#This Row],[Totaal kosten]],"")</f>
        <v/>
      </c>
      <c r="DL178" s="158" t="str">
        <f>IF(Tbl.Kosten[[#This Row],[WPnr.]]=DL$7,Tbl.Kosten[[#This Row],[Totaal kosten]],"")</f>
        <v/>
      </c>
      <c r="DM178" s="158" t="str">
        <f>IF(Tbl.Kosten[[#This Row],[WPnr.]]=DM$7,Tbl.Kosten[[#This Row],[Totaal kosten]],"")</f>
        <v/>
      </c>
      <c r="DN178" s="158" t="str">
        <f>IF(Tbl.Kosten[[#This Row],[WPnr.]]=DN$7,Tbl.Kosten[[#This Row],[Totaal kosten]],"")</f>
        <v/>
      </c>
      <c r="DO178" s="158" t="str">
        <f>IF(Tbl.Kosten[[#This Row],[WPnr.]]=DO$7,Tbl.Kosten[[#This Row],[Totaal kosten]],"")</f>
        <v/>
      </c>
      <c r="DP178" s="158" t="str">
        <f>IF(Tbl.Kosten[[#This Row],[WPnr.]]=DP$7,Tbl.Kosten[[#This Row],[Totaal kosten]],"")</f>
        <v/>
      </c>
      <c r="DQ178" s="158" t="str">
        <f>IF(Tbl.Kosten[[#This Row],[WPnr.]]=DQ$7,Tbl.Kosten[[#This Row],[Totaal kosten]],"")</f>
        <v/>
      </c>
      <c r="DR178" s="158" t="str">
        <f>IF(Tbl.Kosten[[#This Row],[WPnr.]]=DR$7,Tbl.Kosten[[#This Row],[Totaal kosten]],"")</f>
        <v/>
      </c>
      <c r="DS178" s="158" t="str">
        <f>IF(Tbl.Kosten[[#This Row],[WPnr.]]=DS$7,Tbl.Kosten[[#This Row],[Totaal kosten]],"")</f>
        <v/>
      </c>
      <c r="DT178" s="158" t="str">
        <f>IF(Tbl.Kosten[[#This Row],[WPnr.]]=DT$7,Tbl.Kosten[[#This Row],[Totaal kosten]],"")</f>
        <v/>
      </c>
      <c r="DU178" s="158" t="str">
        <f>IF(Tbl.Kosten[[#This Row],[WPnr.]]=DU$7,Tbl.Kosten[[#This Row],[Totaal kosten]],"")</f>
        <v/>
      </c>
      <c r="DV178" s="158" t="str">
        <f>IF(Tbl.Kosten[[#This Row],[WPnr.]]=DV$7,Tbl.Kosten[[#This Row],[Totaal kosten]],"")</f>
        <v/>
      </c>
      <c r="DW178" s="160" t="str">
        <f>IFERROR(_xlfn.XLOOKUP(Tbl.Kosten[[#This Row],[Kostensoort]],Tbl.Kostensoorten[Kostensoorten],Tbl.Kostensoorten[KSnr.],"",0,1),"")</f>
        <v/>
      </c>
      <c r="DX178" s="160" t="str">
        <f>IF(Tbl.Kosten[[#This Row],[KSnr.]]=DX$7,Tbl.Kosten[[#This Row],[Totaal kosten]],"")</f>
        <v/>
      </c>
      <c r="DY178" s="160" t="str">
        <f>IF(Tbl.Kosten[[#This Row],[KSnr.]]=DY$7,Tbl.Kosten[[#This Row],[Totaal kosten]],"")</f>
        <v/>
      </c>
      <c r="DZ178" s="160" t="str">
        <f>IF(Tbl.Kosten[[#This Row],[KSnr.]]=DZ$7,Tbl.Kosten[[#This Row],[Totaal kosten]],"")</f>
        <v/>
      </c>
      <c r="EA178" s="160" t="str">
        <f>IF(Tbl.Kosten[[#This Row],[KSnr.]]=EA$7,Tbl.Kosten[[#This Row],[Totaal kosten]],"")</f>
        <v/>
      </c>
      <c r="EB178" s="160" t="str">
        <f>IF(Tbl.Kosten[[#This Row],[KSnr.]]=EB$7,Tbl.Kosten[[#This Row],[Totaal kosten]],"")</f>
        <v/>
      </c>
      <c r="EC178" s="160" t="str">
        <f>IF(Tbl.Kosten[[#This Row],[KSnr.]]=EC$7,Tbl.Kosten[[#This Row],[Totaal kosten]],"")</f>
        <v/>
      </c>
      <c r="ED178" s="160" t="str">
        <f>IF(Tbl.Kosten[[#This Row],[KSnr.]]=ED$7,Tbl.Kosten[[#This Row],[Totaal kosten]],"")</f>
        <v/>
      </c>
      <c r="EE178" s="160" t="str">
        <f>IF(Tbl.Kosten[[#This Row],[KSnr.]]=EE$7,Tbl.Kosten[[#This Row],[Totaal kosten]],"")</f>
        <v/>
      </c>
      <c r="EF178" s="160" t="str">
        <f>IF(Tbl.Kosten[[#This Row],[KSnr.]]=EF$7,Tbl.Kosten[[#This Row],[Totaal kosten]],"")</f>
        <v/>
      </c>
      <c r="EG178" s="160" t="str">
        <f>IF(Tbl.Kosten[[#This Row],[KSnr.]]=EG$7,Tbl.Kosten[[#This Row],[Totaal kosten]],"")</f>
        <v/>
      </c>
      <c r="EH178" s="160" t="str">
        <f>IF(Tbl.Kosten[[#This Row],[KSnr.]]=EH$7,Tbl.Kosten[[#This Row],[Totaal kosten]],"")</f>
        <v/>
      </c>
      <c r="EI178" s="160" t="str">
        <f>IF(Tbl.Kosten[[#This Row],[KSnr.]]=EI$7,Tbl.Kosten[[#This Row],[Totaal kosten]],"")</f>
        <v/>
      </c>
      <c r="EJ178" s="160" t="str">
        <f>IF(Tbl.Kosten[[#This Row],[KSnr.]]=EJ$7,Tbl.Kosten[[#This Row],[Totaal kosten]],"")</f>
        <v/>
      </c>
      <c r="EK178" s="160" t="str">
        <f>IF(Tbl.Kosten[[#This Row],[KSnr.]]=EK$7,Tbl.Kosten[[#This Row],[Totaal kosten]],"")</f>
        <v/>
      </c>
      <c r="EL178" s="160" t="str">
        <f>IF(Tbl.Kosten[[#This Row],[KSnr.]]=EL$7,Tbl.Kosten[[#This Row],[Totaal kosten]],"")</f>
        <v/>
      </c>
      <c r="EM178" s="160" t="str">
        <f>IF(Tbl.Kosten[[#This Row],[KSnr.]]=EM$7,Tbl.Kosten[[#This Row],[Totaal kosten]],"")</f>
        <v/>
      </c>
      <c r="EN178" s="160" t="str">
        <f>IF(Tbl.Kosten[[#This Row],[KSnr.]]=EN$7,Tbl.Kosten[[#This Row],[Totaal kosten]],"")</f>
        <v/>
      </c>
      <c r="EO178" s="160" t="str">
        <f>IF(Tbl.Kosten[[#This Row],[KSnr.]]=EO$7,Tbl.Kosten[[#This Row],[Totaal kosten]],"")</f>
        <v/>
      </c>
      <c r="EP178" s="160" t="str">
        <f>IF(Tbl.Kosten[[#This Row],[KSnr.]]=EP$7,Tbl.Kosten[[#This Row],[Totaal kosten]],"")</f>
        <v/>
      </c>
      <c r="EQ178" s="160" t="str">
        <f>IF(Tbl.Kosten[[#This Row],[KSnr.]]=EQ$7,Tbl.Kosten[[#This Row],[Totaal kosten]],"")</f>
        <v/>
      </c>
      <c r="ER178" s="154" t="str">
        <f>IFERROR(_xlfn.XLOOKUP(Tbl.Kosten[[#This Row],[Subsidieactiviteit]],Tbl.Subsidiehoogte[Subsidieactiviteit],Tbl.Subsidiehoogte[SAnr.],"",0,1),"")</f>
        <v/>
      </c>
      <c r="ES178" s="160" t="str">
        <f>IF(Tbl.Kosten[[#This Row],[Sanr.]]=ES$7,Tbl.Kosten[[#This Row],[Totaal kosten]],"")</f>
        <v/>
      </c>
      <c r="ET178" s="160" t="str">
        <f>IF(Tbl.Kosten[[#This Row],[Sanr.]]=ET$7,Tbl.Kosten[[#This Row],[Totaal kosten]],"")</f>
        <v/>
      </c>
      <c r="EU178" s="160" t="str">
        <f>IF(Tbl.Kosten[[#This Row],[Sanr.]]=EU$7,Tbl.Kosten[[#This Row],[Totaal kosten]],"")</f>
        <v/>
      </c>
      <c r="EV178" s="160" t="str">
        <f>IF(Tbl.Kosten[[#This Row],[Sanr.]]=EV$7,Tbl.Kosten[[#This Row],[Totaal kosten]],"")</f>
        <v/>
      </c>
      <c r="EW178" s="160" t="str">
        <f>IF(Tbl.Kosten[[#This Row],[Sanr.]]=EW$7,Tbl.Kosten[[#This Row],[Totaal kosten]],"")</f>
        <v/>
      </c>
      <c r="EX178" s="160" t="str">
        <f>IF(Tbl.Kosten[[#This Row],[Sanr.]]=EX$7,Tbl.Kosten[[#This Row],[Totaal kosten]],"")</f>
        <v/>
      </c>
      <c r="EY178" s="160" t="str">
        <f>IF(Tbl.Kosten[[#This Row],[Sanr.]]=EY$7,Tbl.Kosten[[#This Row],[Totaal kosten]],"")</f>
        <v/>
      </c>
      <c r="EZ178" s="160" t="str">
        <f>IF(Tbl.Kosten[[#This Row],[Sanr.]]=EZ$7,Tbl.Kosten[[#This Row],[Totaal kosten]],"")</f>
        <v/>
      </c>
      <c r="FA178" s="160" t="str">
        <f>IF(Tbl.Kosten[[#This Row],[Sanr.]]=FA$7,Tbl.Kosten[[#This Row],[Totaal kosten]],"")</f>
        <v/>
      </c>
      <c r="FB178" s="160" t="str">
        <f>IF(Tbl.Kosten[[#This Row],[Sanr.]]=FB$7,Tbl.Kosten[[#This Row],[Totaal kosten]],"")</f>
        <v/>
      </c>
      <c r="FC178" s="160" t="str">
        <f>IF(Tbl.Kosten[[#This Row],[Sanr.]]=FC$7,Tbl.Kosten[[#This Row],[Totaal kosten]],"")</f>
        <v/>
      </c>
      <c r="FD178" s="160" t="str">
        <f>IF(Tbl.Kosten[[#This Row],[Sanr.]]=FD$7,Tbl.Kosten[[#This Row],[Totaal kosten]],"")</f>
        <v/>
      </c>
      <c r="FE178" s="160" t="str">
        <f>IF(Tbl.Kosten[[#This Row],[Sanr.]]=FE$7,Tbl.Kosten[[#This Row],[Totaal kosten]],"")</f>
        <v/>
      </c>
      <c r="FF178" s="160" t="str">
        <f>IF(Tbl.Kosten[[#This Row],[Sanr.]]=FF$7,Tbl.Kosten[[#This Row],[Totaal kosten]],"")</f>
        <v/>
      </c>
      <c r="FG178" s="160" t="str">
        <f>IF(Tbl.Kosten[[#This Row],[Sanr.]]=FG$7,Tbl.Kosten[[#This Row],[Totaal kosten]],"")</f>
        <v/>
      </c>
      <c r="FH178" s="160" t="str">
        <f>IF(Tbl.Kosten[[#This Row],[Sanr.]]=FH$7,Tbl.Kosten[[#This Row],[Totaal kosten]],"")</f>
        <v/>
      </c>
      <c r="FI178" s="160" t="str">
        <f>IF(Tbl.Kosten[[#This Row],[Sanr.]]=FI$7,Tbl.Kosten[[#This Row],[Totaal kosten]],"")</f>
        <v/>
      </c>
      <c r="FJ178" s="160" t="str">
        <f>IF(Tbl.Kosten[[#This Row],[Sanr.]]=FJ$7,Tbl.Kosten[[#This Row],[Totaal kosten]],"")</f>
        <v/>
      </c>
      <c r="FK178" s="160" t="str">
        <f>IF(Tbl.Kosten[[#This Row],[Sanr.]]=FK$7,Tbl.Kosten[[#This Row],[Totaal kosten]],"")</f>
        <v/>
      </c>
      <c r="FL178" s="160" t="str">
        <f>IF(Tbl.Kosten[[#This Row],[Sanr.]]=FL$7,Tbl.Kosten[[#This Row],[Totaal kosten]],"")</f>
        <v/>
      </c>
      <c r="FM178" s="160" t="str">
        <f>IF(Tbl.Kosten[[#This Row],[Sanr.]]=FM$7,Tbl.Kosten[[#This Row],[Totaal kosten]],"")</f>
        <v/>
      </c>
      <c r="FN178" s="160" t="str">
        <f>IF(Tbl.Kosten[[#This Row],[Sanr.]]=FN$7,Tbl.Kosten[[#This Row],[Totaal kosten]],"")</f>
        <v/>
      </c>
      <c r="FO178" s="160" t="str">
        <f>IF(Tbl.Kosten[[#This Row],[Sanr.]]=FO$7,Tbl.Kosten[[#This Row],[Totaal kosten]],"")</f>
        <v/>
      </c>
      <c r="FP178" s="160" t="str">
        <f>IF(Tbl.Kosten[[#This Row],[Sanr.]]=FP$7,Tbl.Kosten[[#This Row],[Totaal kosten]],"")</f>
        <v/>
      </c>
      <c r="FQ178" s="160" t="str">
        <f>IF(Tbl.Kosten[[#This Row],[Sanr.]]=FQ$7,Tbl.Kosten[[#This Row],[Totaal kosten]],"")</f>
        <v/>
      </c>
      <c r="FR178" s="160" t="str">
        <f>IF(Tbl.Kosten[[#This Row],[Sanr.]]=FR$7,Tbl.Kosten[[#This Row],[Totaal kosten]],"")</f>
        <v/>
      </c>
      <c r="FS178" s="160" t="str">
        <f>IF(Tbl.Kosten[[#This Row],[Sanr.]]=FS$7,Tbl.Kosten[[#This Row],[Totaal kosten]],"")</f>
        <v/>
      </c>
      <c r="FT178" s="160" t="str">
        <f>IF(Tbl.Kosten[[#This Row],[Sanr.]]=FT$7,Tbl.Kosten[[#This Row],[Totaal kosten]],"")</f>
        <v/>
      </c>
      <c r="FU178" s="160" t="str">
        <f>IF(Tbl.Kosten[[#This Row],[Sanr.]]=FU$7,Tbl.Kosten[[#This Row],[Totaal kosten]],"")</f>
        <v/>
      </c>
      <c r="FV178" s="160" t="str">
        <f>IF(Tbl.Kosten[[#This Row],[Sanr.]]=FV$7,Tbl.Kosten[[#This Row],[Totaal kosten]],"")</f>
        <v/>
      </c>
      <c r="FW178" s="160" t="str">
        <f>IFERROR(_xlfn.XLOOKUP(Tbl.Kosten[[#This Row],[Activiteitencode]],Tbl.Activiteiten[Activiteitcode],Tbl.Activiteiten[Anr.],"",0,1),"")</f>
        <v/>
      </c>
      <c r="FX178" s="181" t="str">
        <f>_xlfn.CONCAT(Tbl.Kosten[[#This Row],[Pnr.]],Tbl.Kosten[[#This Row],[Sanr.]])</f>
        <v>P1</v>
      </c>
      <c r="FY178" s="160">
        <f>Tbl.Kosten[[#This Row],[Totaal kosten]]-Tbl.Kosten[[#This Row],[Subsidie]]</f>
        <v>0</v>
      </c>
      <c r="FZ178" s="160">
        <f>IF(Tbl.Kosten[[#This Row],[Pnr.]]=FZ$7,Tbl.Kosten[[#This Row],[Te financieren]],"")</f>
        <v>0</v>
      </c>
      <c r="GA178" s="160" t="str">
        <f>IF(Tbl.Kosten[[#This Row],[Pnr.]]=GA$7,Tbl.Kosten[[#This Row],[Te financieren]],"")</f>
        <v/>
      </c>
      <c r="GB178" s="160" t="str">
        <f>IF(Tbl.Kosten[[#This Row],[Pnr.]]=GB$7,Tbl.Kosten[[#This Row],[Te financieren]],"")</f>
        <v/>
      </c>
      <c r="GC178" s="160" t="str">
        <f>IF(Tbl.Kosten[[#This Row],[Pnr.]]=GC$7,Tbl.Kosten[[#This Row],[Te financieren]],"")</f>
        <v/>
      </c>
      <c r="GD178" s="160" t="str">
        <f>IF(Tbl.Kosten[[#This Row],[Pnr.]]=GD$7,Tbl.Kosten[[#This Row],[Te financieren]],"")</f>
        <v/>
      </c>
      <c r="GE178" s="160" t="str">
        <f>IF(Tbl.Kosten[[#This Row],[Pnr.]]=GE$7,Tbl.Kosten[[#This Row],[Te financieren]],"")</f>
        <v/>
      </c>
      <c r="GF178" s="160" t="str">
        <f>IF(Tbl.Kosten[[#This Row],[Pnr.]]=GF$7,Tbl.Kosten[[#This Row],[Te financieren]],"")</f>
        <v/>
      </c>
      <c r="GG178" s="160" t="str">
        <f>IF(Tbl.Kosten[[#This Row],[Pnr.]]=GG$7,Tbl.Kosten[[#This Row],[Te financieren]],"")</f>
        <v/>
      </c>
      <c r="GH178" s="160" t="str">
        <f>IF(Tbl.Kosten[[#This Row],[Pnr.]]=GH$7,Tbl.Kosten[[#This Row],[Te financieren]],"")</f>
        <v/>
      </c>
      <c r="GI178" s="160" t="str">
        <f>IF(Tbl.Kosten[[#This Row],[Pnr.]]=GI$7,Tbl.Kosten[[#This Row],[Te financieren]],"")</f>
        <v/>
      </c>
      <c r="GJ178" s="160" t="str">
        <f>IF(Tbl.Kosten[[#This Row],[Pnr.]]=GJ$7,Tbl.Kosten[[#This Row],[Te financieren]],"")</f>
        <v/>
      </c>
      <c r="GK178" s="160" t="str">
        <f>IF(Tbl.Kosten[[#This Row],[Pnr.]]=GK$7,Tbl.Kosten[[#This Row],[Te financieren]],"")</f>
        <v/>
      </c>
      <c r="GL178" s="160" t="str">
        <f>IF(Tbl.Kosten[[#This Row],[Pnr.]]=GL$7,Tbl.Kosten[[#This Row],[Te financieren]],"")</f>
        <v/>
      </c>
      <c r="GM178" s="160" t="str">
        <f>IF(Tbl.Kosten[[#This Row],[Pnr.]]=GM$7,Tbl.Kosten[[#This Row],[Te financieren]],"")</f>
        <v/>
      </c>
      <c r="GN178" s="160" t="str">
        <f>IF(Tbl.Kosten[[#This Row],[Pnr.]]=GN$7,Tbl.Kosten[[#This Row],[Te financieren]],"")</f>
        <v/>
      </c>
      <c r="GO178" s="160" t="str">
        <f>IF(Tbl.Kosten[[#This Row],[Pnr.]]=GO$7,Tbl.Kosten[[#This Row],[Te financieren]],"")</f>
        <v/>
      </c>
      <c r="GP178" s="160" t="str">
        <f>IF(Tbl.Kosten[[#This Row],[Pnr.]]=GP$7,Tbl.Kosten[[#This Row],[Te financieren]],"")</f>
        <v/>
      </c>
      <c r="GQ178" s="160" t="str">
        <f>IF(Tbl.Kosten[[#This Row],[Pnr.]]=GQ$7,Tbl.Kosten[[#This Row],[Te financieren]],"")</f>
        <v/>
      </c>
      <c r="GR178" s="160" t="str">
        <f>IF(Tbl.Kosten[[#This Row],[Pnr.]]=GR$7,Tbl.Kosten[[#This Row],[Te financieren]],"")</f>
        <v/>
      </c>
      <c r="GS178" s="160" t="str">
        <f>IF(Tbl.Kosten[[#This Row],[Pnr.]]=GS$7,Tbl.Kosten[[#This Row],[Te financieren]],"")</f>
        <v/>
      </c>
      <c r="GT178" s="160" t="str">
        <f>IF(Tbl.Kosten[[#This Row],[Pnr.]]=GT$7,Tbl.Kosten[[#This Row],[Te financieren]],"")</f>
        <v/>
      </c>
      <c r="GU178" s="160" t="str">
        <f>IF(Tbl.Kosten[[#This Row],[Pnr.]]=GU$7,Tbl.Kosten[[#This Row],[Te financieren]],"")</f>
        <v/>
      </c>
      <c r="GV178" s="160" t="str">
        <f>IF(Tbl.Kosten[[#This Row],[Pnr.]]=GV$7,Tbl.Kosten[[#This Row],[Te financieren]],"")</f>
        <v/>
      </c>
      <c r="GW178" s="160" t="str">
        <f>IF(Tbl.Kosten[[#This Row],[Pnr.]]=GW$7,Tbl.Kosten[[#This Row],[Te financieren]],"")</f>
        <v/>
      </c>
      <c r="GX178" s="160" t="str">
        <f>IF(Tbl.Kosten[[#This Row],[Pnr.]]=GX$7,Tbl.Kosten[[#This Row],[Te financieren]],"")</f>
        <v/>
      </c>
      <c r="GY178" s="160" t="str">
        <f>IF(Tbl.Kosten[[#This Row],[Pnr.]]=GY$7,Tbl.Kosten[[#This Row],[Te financieren]],"")</f>
        <v/>
      </c>
      <c r="GZ178" s="160" t="str">
        <f>IF(Tbl.Kosten[[#This Row],[Pnr.]]=GZ$7,Tbl.Kosten[[#This Row],[Te financieren]],"")</f>
        <v/>
      </c>
      <c r="HA178" s="160" t="str">
        <f>IF(Tbl.Kosten[[#This Row],[Pnr.]]=HA$7,Tbl.Kosten[[#This Row],[Te financieren]],"")</f>
        <v/>
      </c>
      <c r="HB178" s="160" t="str">
        <f>IF(Tbl.Kosten[[#This Row],[Pnr.]]=HB$7,Tbl.Kosten[[#This Row],[Te financieren]],"")</f>
        <v/>
      </c>
      <c r="HC178" s="160" t="str">
        <f>IF(Tbl.Kosten[[#This Row],[Pnr.]]=HC$7,Tbl.Kosten[[#This Row],[Te financieren]],"")</f>
        <v/>
      </c>
      <c r="HD178" s="160" t="str">
        <f>IF(Tbl.Kosten[[#This Row],[Pnr.]]=HD$7,Tbl.Kosten[[#This Row],[Te financieren]],"")</f>
        <v/>
      </c>
      <c r="HE178" s="160" t="str">
        <f>IF(Tbl.Kosten[[#This Row],[Pnr.]]=HE$7,Tbl.Kosten[[#This Row],[Te financieren]],"")</f>
        <v/>
      </c>
      <c r="HF178" s="160" t="str">
        <f>IF(Tbl.Kosten[[#This Row],[Pnr.]]=HF$7,Tbl.Kosten[[#This Row],[Te financieren]],"")</f>
        <v/>
      </c>
      <c r="HG178" s="160" t="str">
        <f>IF(Tbl.Kosten[[#This Row],[Pnr.]]=HG$7,Tbl.Kosten[[#This Row],[Te financieren]],"")</f>
        <v/>
      </c>
      <c r="HH178" s="160" t="str">
        <f>IF(Tbl.Kosten[[#This Row],[Pnr.]]=HH$7,Tbl.Kosten[[#This Row],[Te financieren]],"")</f>
        <v/>
      </c>
      <c r="HI178" s="160" t="str">
        <f>IF(Tbl.Kosten[[#This Row],[Pnr.]]=HI$7,Tbl.Kosten[[#This Row],[Te financieren]],"")</f>
        <v/>
      </c>
      <c r="HJ178" s="160" t="str">
        <f>IF(Tbl.Kosten[[#This Row],[Pnr.]]=HJ$7,Tbl.Kosten[[#This Row],[Te financieren]],"")</f>
        <v/>
      </c>
      <c r="HK178" s="160" t="str">
        <f>IF(Tbl.Kosten[[#This Row],[Pnr.]]=HK$7,Tbl.Kosten[[#This Row],[Te financieren]],"")</f>
        <v/>
      </c>
      <c r="HL178" s="160" t="str">
        <f>IF(Tbl.Kosten[[#This Row],[Pnr.]]=HL$7,Tbl.Kosten[[#This Row],[Te financieren]],"")</f>
        <v/>
      </c>
      <c r="HM178" s="160" t="str">
        <f>IF(Tbl.Kosten[[#This Row],[Pnr.]]=HM$7,Tbl.Kosten[[#This Row],[Te financieren]],"")</f>
        <v/>
      </c>
      <c r="HN178" s="160" t="str">
        <f>IF(Tbl.Kosten[[#This Row],[Pnr.]]=HN$7,Tbl.Kosten[[#This Row],[Te financieren]],"")</f>
        <v/>
      </c>
      <c r="HO178" s="160" t="str">
        <f>IF(Tbl.Kosten[[#This Row],[Pnr.]]=HO$7,Tbl.Kosten[[#This Row],[Te financieren]],"")</f>
        <v/>
      </c>
      <c r="HP178" s="160" t="str">
        <f>IF(Tbl.Kosten[[#This Row],[Pnr.]]=HP$7,Tbl.Kosten[[#This Row],[Te financieren]],"")</f>
        <v/>
      </c>
      <c r="HQ178" s="160" t="str">
        <f>IF(Tbl.Kosten[[#This Row],[Pnr.]]=HQ$7,Tbl.Kosten[[#This Row],[Te financieren]],"")</f>
        <v/>
      </c>
      <c r="HR178" s="160" t="str">
        <f>IF(Tbl.Kosten[[#This Row],[Pnr.]]=HR$7,Tbl.Kosten[[#This Row],[Te financieren]],"")</f>
        <v/>
      </c>
      <c r="HS178" s="160" t="str">
        <f>IF(Tbl.Kosten[[#This Row],[Pnr.]]=HS$7,Tbl.Kosten[[#This Row],[Te financieren]],"")</f>
        <v/>
      </c>
      <c r="HT178" s="160" t="str">
        <f>IF(Tbl.Kosten[[#This Row],[Pnr.]]=HT$7,Tbl.Kosten[[#This Row],[Te financieren]],"")</f>
        <v/>
      </c>
      <c r="HU178" s="160" t="str">
        <f>IF(Tbl.Kosten[[#This Row],[Pnr.]]=HU$7,Tbl.Kosten[[#This Row],[Te financieren]],"")</f>
        <v/>
      </c>
      <c r="HV178" s="160" t="str">
        <f>IF(Tbl.Kosten[[#This Row],[Pnr.]]=HV$7,Tbl.Kosten[[#This Row],[Te financieren]],"")</f>
        <v/>
      </c>
      <c r="HW178" s="160" t="str">
        <f>IF(Tbl.Kosten[[#This Row],[Pnr.]]=HW$7,Tbl.Kosten[[#This Row],[Te financieren]],"")</f>
        <v/>
      </c>
    </row>
    <row r="179" spans="2:231" x14ac:dyDescent="0.3">
      <c r="B179" s="144"/>
      <c r="C179" s="147"/>
      <c r="D179" s="146"/>
      <c r="E179" s="147"/>
      <c r="F179" s="145"/>
      <c r="G179" s="11" t="str">
        <f>IF(Tbl.Kosten[[#This Row],[Medewerker e/o 
functie]]&lt;&gt;"",_xlfn.XLOOKUP(Tbl.Kosten[[#This Row],[Medewerker e/o 
functie]],Tbl.Uurtarief[Medewerker en/of functie],Tbl.Uurtarief[Uurtarief],"",0,1),"")</f>
        <v/>
      </c>
      <c r="H179" s="121">
        <f>IFERROR(Tbl.Kosten[[#This Row],[Uren]]*Tbl.Kosten[[#This Row],[Uurtarief]],0)</f>
        <v>0</v>
      </c>
      <c r="I179" s="119" t="str">
        <f>IF(Tbl.Kosten[[#This Row],[Subtotaal uren]]&lt;&gt;0,_xlfn.XLOOKUP(Tbl.Kosten[[#This Row],[Medewerker e/o 
functie]],Tbl.Uurtarief[Medewerker en/of functie],Tbl.Uurtarief[Kostensoort arbeid],"",0,1),"")</f>
        <v/>
      </c>
      <c r="J179" s="147"/>
      <c r="K179" s="145"/>
      <c r="L179" s="149" t="str">
        <f>IF(Tbl.Kosten[[#This Row],[Activum]]&lt;&gt;"",_xlfn.XLOOKUP(Tbl.Kosten[[#This Row],[Activum]],Tbl.Afschrijvingskosten[Activum],Tbl.Afschrijvingskosten[Tarief per afschrijvings-eenheid],"",0,1),"")</f>
        <v/>
      </c>
      <c r="M179" s="122">
        <f>IFERROR(Tbl.Kosten[[#This Row],[Een-
heden]]*Tbl.Kosten[[#This Row],[Afschrijvings-
tarief]],0)</f>
        <v>0</v>
      </c>
      <c r="N179" s="122" t="str">
        <f>IF(Tbl.Kosten[[#This Row],[Subtotaal afschrijving]]&lt;&gt;0,Lijsten!A177,"")</f>
        <v/>
      </c>
      <c r="O179" s="150"/>
      <c r="P179" s="145"/>
      <c r="Q179" s="148"/>
      <c r="R179" s="122">
        <f>IFERROR(Tbl.Kosten[[#This Row],[Aantal]]*Tbl.Kosten[[#This Row],[Tarief]],0)</f>
        <v>0</v>
      </c>
      <c r="S179" s="8">
        <f>IFERROR(Tbl.Kosten[[#This Row],[Subtotaal overige kosten]]+Tbl.Kosten[[#This Row],[Subtotaal uren]]+Tbl.Kosten[[#This Row],[Subtotaal afschrijving]],0)</f>
        <v>0</v>
      </c>
      <c r="T179" s="8">
        <f>IFERROR(Tbl.Kosten[[#This Row],[Totaal kosten]]*Tbl.Kosten[[#This Row],[Subsidie%]],0)</f>
        <v>0</v>
      </c>
      <c r="U179" s="4" t="str" cm="1">
        <f t="array" ref="U179">IFERROR(_xlfn.IFS(Tbl.Kosten[[#This Row],[Subtotaal uren]]&lt;&gt;0,Tbl.Kosten[[#This Row],[Kostensoort arbeid]],Tbl.Kosten[[#This Row],[Subtotaal afschrijving]]&lt;&gt;0,Tbl.Kosten[[#This Row],[Kostensoort afschrijving]],Tbl.Kosten[[#This Row],[Subtotaal overige kosten]]&lt;&gt;0,Tbl.Kosten[[#This Row],[Kostensoort overig]]),"")</f>
        <v/>
      </c>
      <c r="V179" s="4" t="str">
        <f>IFERROR(_xlfn.XLOOKUP(Tbl.Kosten[[#This Row],[Activiteitencode]],Tbl.Activiteiten[Activiteitcode],Tbl.Activiteiten[Werkpakketcode],"",0,1),"")</f>
        <v/>
      </c>
      <c r="W179" s="4" t="str">
        <f>IFERROR(_xlfn.XLOOKUP(Tbl.Kosten[[#This Row],[Werkpakketcode]],Tbl.Werkpakketten[Werkpakketcode],Tbl.Werkpakketten[Subsidiabele activiteit],"",0,1),"")</f>
        <v/>
      </c>
      <c r="X179" s="12">
        <f>IFERROR(_xlfn.XLOOKUP(Tbl.Kosten[[#This Row],[Sanr.]],Tbl.Subsidiehoogte[SAnr.],Tbl.Subsidiehoogte[Sub. Percentage],0,0,1),0)</f>
        <v>0</v>
      </c>
      <c r="Y179" s="154" t="str">
        <f>IFERROR(_xlfn.XLOOKUP(Tbl.Kosten[[#This Row],[Partnercode]],Tbl.Projectpartners[Partnercode],Tbl.Projectpartners[PNr.],"",0,1),"")</f>
        <v>P1</v>
      </c>
      <c r="Z179" s="158">
        <f>IF(Tbl.Kosten[[#This Row],[Pnr.]]=Z$7,Tbl.Kosten[[#This Row],[Totaal kosten]],"")</f>
        <v>0</v>
      </c>
      <c r="AA179" s="158" t="str">
        <f>IF(Tbl.Kosten[[#This Row],[Pnr.]]=AA$7,Tbl.Kosten[[#This Row],[Totaal kosten]],"")</f>
        <v/>
      </c>
      <c r="AB179" s="158" t="str">
        <f>IF(Tbl.Kosten[[#This Row],[Pnr.]]=AB$7,Tbl.Kosten[[#This Row],[Totaal kosten]],"")</f>
        <v/>
      </c>
      <c r="AC179" s="158" t="str">
        <f>IF(Tbl.Kosten[[#This Row],[Pnr.]]=AC$7,Tbl.Kosten[[#This Row],[Totaal kosten]],"")</f>
        <v/>
      </c>
      <c r="AD179" s="158" t="str">
        <f>IF(Tbl.Kosten[[#This Row],[Pnr.]]=AD$7,Tbl.Kosten[[#This Row],[Totaal kosten]],"")</f>
        <v/>
      </c>
      <c r="AE179" s="158" t="str">
        <f>IF(Tbl.Kosten[[#This Row],[Pnr.]]=AE$7,Tbl.Kosten[[#This Row],[Totaal kosten]],"")</f>
        <v/>
      </c>
      <c r="AF179" s="158" t="str">
        <f>IF(Tbl.Kosten[[#This Row],[Pnr.]]=AF$7,Tbl.Kosten[[#This Row],[Totaal kosten]],"")</f>
        <v/>
      </c>
      <c r="AG179" s="158" t="str">
        <f>IF(Tbl.Kosten[[#This Row],[Pnr.]]=AG$7,Tbl.Kosten[[#This Row],[Totaal kosten]],"")</f>
        <v/>
      </c>
      <c r="AH179" s="158" t="str">
        <f>IF(Tbl.Kosten[[#This Row],[Pnr.]]=AH$7,Tbl.Kosten[[#This Row],[Totaal kosten]],"")</f>
        <v/>
      </c>
      <c r="AI179" s="158" t="str">
        <f>IF(Tbl.Kosten[[#This Row],[Pnr.]]=AI$7,Tbl.Kosten[[#This Row],[Totaal kosten]],"")</f>
        <v/>
      </c>
      <c r="AJ179" s="158" t="str">
        <f>IF(Tbl.Kosten[[#This Row],[Pnr.]]=AJ$7,Tbl.Kosten[[#This Row],[Totaal kosten]],"")</f>
        <v/>
      </c>
      <c r="AK179" s="158" t="str">
        <f>IF(Tbl.Kosten[[#This Row],[Pnr.]]=AK$7,Tbl.Kosten[[#This Row],[Totaal kosten]],"")</f>
        <v/>
      </c>
      <c r="AL179" s="158" t="str">
        <f>IF(Tbl.Kosten[[#This Row],[Pnr.]]=AL$7,Tbl.Kosten[[#This Row],[Totaal kosten]],"")</f>
        <v/>
      </c>
      <c r="AM179" s="158" t="str">
        <f>IF(Tbl.Kosten[[#This Row],[Pnr.]]=AM$7,Tbl.Kosten[[#This Row],[Totaal kosten]],"")</f>
        <v/>
      </c>
      <c r="AN179" s="158" t="str">
        <f>IF(Tbl.Kosten[[#This Row],[Pnr.]]=AN$7,Tbl.Kosten[[#This Row],[Totaal kosten]],"")</f>
        <v/>
      </c>
      <c r="AO179" s="158" t="str">
        <f>IF(Tbl.Kosten[[#This Row],[Pnr.]]=AO$7,Tbl.Kosten[[#This Row],[Totaal kosten]],"")</f>
        <v/>
      </c>
      <c r="AP179" s="158" t="str">
        <f>IF(Tbl.Kosten[[#This Row],[Pnr.]]=AP$7,Tbl.Kosten[[#This Row],[Totaal kosten]],"")</f>
        <v/>
      </c>
      <c r="AQ179" s="158" t="str">
        <f>IF(Tbl.Kosten[[#This Row],[Pnr.]]=AQ$7,Tbl.Kosten[[#This Row],[Totaal kosten]],"")</f>
        <v/>
      </c>
      <c r="AR179" s="158" t="str">
        <f>IF(Tbl.Kosten[[#This Row],[Pnr.]]=AR$7,Tbl.Kosten[[#This Row],[Totaal kosten]],"")</f>
        <v/>
      </c>
      <c r="AS179" s="158" t="str">
        <f>IF(Tbl.Kosten[[#This Row],[Pnr.]]=AS$7,Tbl.Kosten[[#This Row],[Totaal kosten]],"")</f>
        <v/>
      </c>
      <c r="AT179" s="158" t="str">
        <f>IF(Tbl.Kosten[[#This Row],[Pnr.]]=AT$7,Tbl.Kosten[[#This Row],[Totaal kosten]],"")</f>
        <v/>
      </c>
      <c r="AU179" s="158" t="str">
        <f>IF(Tbl.Kosten[[#This Row],[Pnr.]]=AU$7,Tbl.Kosten[[#This Row],[Totaal kosten]],"")</f>
        <v/>
      </c>
      <c r="AV179" s="158" t="str">
        <f>IF(Tbl.Kosten[[#This Row],[Pnr.]]=AV$7,Tbl.Kosten[[#This Row],[Totaal kosten]],"")</f>
        <v/>
      </c>
      <c r="AW179" s="158" t="str">
        <f>IF(Tbl.Kosten[[#This Row],[Pnr.]]=AW$7,Tbl.Kosten[[#This Row],[Totaal kosten]],"")</f>
        <v/>
      </c>
      <c r="AX179" s="158" t="str">
        <f>IF(Tbl.Kosten[[#This Row],[Pnr.]]=AX$7,Tbl.Kosten[[#This Row],[Totaal kosten]],"")</f>
        <v/>
      </c>
      <c r="AY179" s="158" t="str">
        <f>IF(Tbl.Kosten[[#This Row],[Pnr.]]=AY$7,Tbl.Kosten[[#This Row],[Totaal kosten]],"")</f>
        <v/>
      </c>
      <c r="AZ179" s="158" t="str">
        <f>IF(Tbl.Kosten[[#This Row],[Pnr.]]=AZ$7,Tbl.Kosten[[#This Row],[Totaal kosten]],"")</f>
        <v/>
      </c>
      <c r="BA179" s="158" t="str">
        <f>IF(Tbl.Kosten[[#This Row],[Pnr.]]=BA$7,Tbl.Kosten[[#This Row],[Totaal kosten]],"")</f>
        <v/>
      </c>
      <c r="BB179" s="158" t="str">
        <f>IF(Tbl.Kosten[[#This Row],[Pnr.]]=BB$7,Tbl.Kosten[[#This Row],[Totaal kosten]],"")</f>
        <v/>
      </c>
      <c r="BC179" s="158" t="str">
        <f>IF(Tbl.Kosten[[#This Row],[Pnr.]]=BC$7,Tbl.Kosten[[#This Row],[Totaal kosten]],"")</f>
        <v/>
      </c>
      <c r="BD179" s="158" t="str">
        <f>IF(Tbl.Kosten[[#This Row],[Pnr.]]=BD$7,Tbl.Kosten[[#This Row],[Totaal kosten]],"")</f>
        <v/>
      </c>
      <c r="BE179" s="158" t="str">
        <f>IF(Tbl.Kosten[[#This Row],[Pnr.]]=BE$7,Tbl.Kosten[[#This Row],[Totaal kosten]],"")</f>
        <v/>
      </c>
      <c r="BF179" s="158" t="str">
        <f>IF(Tbl.Kosten[[#This Row],[Pnr.]]=BF$7,Tbl.Kosten[[#This Row],[Totaal kosten]],"")</f>
        <v/>
      </c>
      <c r="BG179" s="158" t="str">
        <f>IF(Tbl.Kosten[[#This Row],[Pnr.]]=BG$7,Tbl.Kosten[[#This Row],[Totaal kosten]],"")</f>
        <v/>
      </c>
      <c r="BH179" s="158" t="str">
        <f>IF(Tbl.Kosten[[#This Row],[Pnr.]]=BH$7,Tbl.Kosten[[#This Row],[Totaal kosten]],"")</f>
        <v/>
      </c>
      <c r="BI179" s="158" t="str">
        <f>IF(Tbl.Kosten[[#This Row],[Pnr.]]=BI$7,Tbl.Kosten[[#This Row],[Totaal kosten]],"")</f>
        <v/>
      </c>
      <c r="BJ179" s="158" t="str">
        <f>IF(Tbl.Kosten[[#This Row],[Pnr.]]=BJ$7,Tbl.Kosten[[#This Row],[Totaal kosten]],"")</f>
        <v/>
      </c>
      <c r="BK179" s="158" t="str">
        <f>IF(Tbl.Kosten[[#This Row],[Pnr.]]=BK$7,Tbl.Kosten[[#This Row],[Totaal kosten]],"")</f>
        <v/>
      </c>
      <c r="BL179" s="158" t="str">
        <f>IF(Tbl.Kosten[[#This Row],[Pnr.]]=BL$7,Tbl.Kosten[[#This Row],[Totaal kosten]],"")</f>
        <v/>
      </c>
      <c r="BM179" s="158" t="str">
        <f>IF(Tbl.Kosten[[#This Row],[Pnr.]]=BM$7,Tbl.Kosten[[#This Row],[Totaal kosten]],"")</f>
        <v/>
      </c>
      <c r="BN179" s="158" t="str">
        <f>IF(Tbl.Kosten[[#This Row],[Pnr.]]=BN$7,Tbl.Kosten[[#This Row],[Totaal kosten]],"")</f>
        <v/>
      </c>
      <c r="BO179" s="158" t="str">
        <f>IF(Tbl.Kosten[[#This Row],[Pnr.]]=BO$7,Tbl.Kosten[[#This Row],[Totaal kosten]],"")</f>
        <v/>
      </c>
      <c r="BP179" s="158" t="str">
        <f>IF(Tbl.Kosten[[#This Row],[Pnr.]]=BP$7,Tbl.Kosten[[#This Row],[Totaal kosten]],"")</f>
        <v/>
      </c>
      <c r="BQ179" s="158" t="str">
        <f>IF(Tbl.Kosten[[#This Row],[Pnr.]]=BQ$7,Tbl.Kosten[[#This Row],[Totaal kosten]],"")</f>
        <v/>
      </c>
      <c r="BR179" s="158" t="str">
        <f>IF(Tbl.Kosten[[#This Row],[Pnr.]]=BR$7,Tbl.Kosten[[#This Row],[Totaal kosten]],"")</f>
        <v/>
      </c>
      <c r="BS179" s="158" t="str">
        <f>IF(Tbl.Kosten[[#This Row],[Pnr.]]=BS$7,Tbl.Kosten[[#This Row],[Totaal kosten]],"")</f>
        <v/>
      </c>
      <c r="BT179" s="158" t="str">
        <f>IF(Tbl.Kosten[[#This Row],[Pnr.]]=BT$7,Tbl.Kosten[[#This Row],[Totaal kosten]],"")</f>
        <v/>
      </c>
      <c r="BU179" s="158" t="str">
        <f>IF(Tbl.Kosten[[#This Row],[Pnr.]]=BU$7,Tbl.Kosten[[#This Row],[Totaal kosten]],"")</f>
        <v/>
      </c>
      <c r="BV179" s="158" t="str">
        <f>IF(Tbl.Kosten[[#This Row],[Pnr.]]=BV$7,Tbl.Kosten[[#This Row],[Totaal kosten]],"")</f>
        <v/>
      </c>
      <c r="BW179" s="158" t="str">
        <f>IF(Tbl.Kosten[[#This Row],[Pnr.]]=BW$7,Tbl.Kosten[[#This Row],[Totaal kosten]],"")</f>
        <v/>
      </c>
      <c r="BX179" s="158" t="str">
        <f>IFERROR(_xlfn.XLOOKUP(Tbl.Kosten[[#This Row],[Werkpakketcode]],Tbl.Werkpakketten[Werkpakketcode],Tbl.Werkpakketten[WPnr.],"",0,1),"")</f>
        <v/>
      </c>
      <c r="BY179" s="158" t="str">
        <f>IF(Tbl.Kosten[[#This Row],[WPnr.]]=BY$7,Tbl.Kosten[[#This Row],[Totaal kosten]],"")</f>
        <v/>
      </c>
      <c r="BZ179" s="158" t="str">
        <f>IF(Tbl.Kosten[[#This Row],[WPnr.]]=BZ$7,Tbl.Kosten[[#This Row],[Totaal kosten]],"")</f>
        <v/>
      </c>
      <c r="CA179" s="158" t="str">
        <f>IF(Tbl.Kosten[[#This Row],[WPnr.]]=CA$7,Tbl.Kosten[[#This Row],[Totaal kosten]],"")</f>
        <v/>
      </c>
      <c r="CB179" s="158" t="str">
        <f>IF(Tbl.Kosten[[#This Row],[WPnr.]]=CB$7,Tbl.Kosten[[#This Row],[Totaal kosten]],"")</f>
        <v/>
      </c>
      <c r="CC179" s="158" t="str">
        <f>IF(Tbl.Kosten[[#This Row],[WPnr.]]=CC$7,Tbl.Kosten[[#This Row],[Totaal kosten]],"")</f>
        <v/>
      </c>
      <c r="CD179" s="158" t="str">
        <f>IF(Tbl.Kosten[[#This Row],[WPnr.]]=CD$7,Tbl.Kosten[[#This Row],[Totaal kosten]],"")</f>
        <v/>
      </c>
      <c r="CE179" s="158" t="str">
        <f>IF(Tbl.Kosten[[#This Row],[WPnr.]]=CE$7,Tbl.Kosten[[#This Row],[Totaal kosten]],"")</f>
        <v/>
      </c>
      <c r="CF179" s="158" t="str">
        <f>IF(Tbl.Kosten[[#This Row],[WPnr.]]=CF$7,Tbl.Kosten[[#This Row],[Totaal kosten]],"")</f>
        <v/>
      </c>
      <c r="CG179" s="158" t="str">
        <f>IF(Tbl.Kosten[[#This Row],[WPnr.]]=CG$7,Tbl.Kosten[[#This Row],[Totaal kosten]],"")</f>
        <v/>
      </c>
      <c r="CH179" s="158" t="str">
        <f>IF(Tbl.Kosten[[#This Row],[WPnr.]]=CH$7,Tbl.Kosten[[#This Row],[Totaal kosten]],"")</f>
        <v/>
      </c>
      <c r="CI179" s="158" t="str">
        <f>IF(Tbl.Kosten[[#This Row],[WPnr.]]=CI$7,Tbl.Kosten[[#This Row],[Totaal kosten]],"")</f>
        <v/>
      </c>
      <c r="CJ179" s="158" t="str">
        <f>IF(Tbl.Kosten[[#This Row],[WPnr.]]=CJ$7,Tbl.Kosten[[#This Row],[Totaal kosten]],"")</f>
        <v/>
      </c>
      <c r="CK179" s="158" t="str">
        <f>IF(Tbl.Kosten[[#This Row],[WPnr.]]=CK$7,Tbl.Kosten[[#This Row],[Totaal kosten]],"")</f>
        <v/>
      </c>
      <c r="CL179" s="158" t="str">
        <f>IF(Tbl.Kosten[[#This Row],[WPnr.]]=CL$7,Tbl.Kosten[[#This Row],[Totaal kosten]],"")</f>
        <v/>
      </c>
      <c r="CM179" s="158" t="str">
        <f>IF(Tbl.Kosten[[#This Row],[WPnr.]]=CM$7,Tbl.Kosten[[#This Row],[Totaal kosten]],"")</f>
        <v/>
      </c>
      <c r="CN179" s="158" t="str">
        <f>IF(Tbl.Kosten[[#This Row],[WPnr.]]=CN$7,Tbl.Kosten[[#This Row],[Totaal kosten]],"")</f>
        <v/>
      </c>
      <c r="CO179" s="158" t="str">
        <f>IF(Tbl.Kosten[[#This Row],[WPnr.]]=CO$7,Tbl.Kosten[[#This Row],[Totaal kosten]],"")</f>
        <v/>
      </c>
      <c r="CP179" s="158" t="str">
        <f>IF(Tbl.Kosten[[#This Row],[WPnr.]]=CP$7,Tbl.Kosten[[#This Row],[Totaal kosten]],"")</f>
        <v/>
      </c>
      <c r="CQ179" s="158" t="str">
        <f>IF(Tbl.Kosten[[#This Row],[WPnr.]]=CQ$7,Tbl.Kosten[[#This Row],[Totaal kosten]],"")</f>
        <v/>
      </c>
      <c r="CR179" s="158" t="str">
        <f>IF(Tbl.Kosten[[#This Row],[WPnr.]]=CR$7,Tbl.Kosten[[#This Row],[Totaal kosten]],"")</f>
        <v/>
      </c>
      <c r="CS179" s="158" t="str">
        <f>IF(Tbl.Kosten[[#This Row],[WPnr.]]=CS$7,Tbl.Kosten[[#This Row],[Totaal kosten]],"")</f>
        <v/>
      </c>
      <c r="CT179" s="158" t="str">
        <f>IF(Tbl.Kosten[[#This Row],[WPnr.]]=CT$7,Tbl.Kosten[[#This Row],[Totaal kosten]],"")</f>
        <v/>
      </c>
      <c r="CU179" s="158" t="str">
        <f>IF(Tbl.Kosten[[#This Row],[WPnr.]]=CU$7,Tbl.Kosten[[#This Row],[Totaal kosten]],"")</f>
        <v/>
      </c>
      <c r="CV179" s="158" t="str">
        <f>IF(Tbl.Kosten[[#This Row],[WPnr.]]=CV$7,Tbl.Kosten[[#This Row],[Totaal kosten]],"")</f>
        <v/>
      </c>
      <c r="CW179" s="158" t="str">
        <f>IF(Tbl.Kosten[[#This Row],[WPnr.]]=CW$7,Tbl.Kosten[[#This Row],[Totaal kosten]],"")</f>
        <v/>
      </c>
      <c r="CX179" s="158" t="str">
        <f>IF(Tbl.Kosten[[#This Row],[WPnr.]]=CX$7,Tbl.Kosten[[#This Row],[Totaal kosten]],"")</f>
        <v/>
      </c>
      <c r="CY179" s="158" t="str">
        <f>IF(Tbl.Kosten[[#This Row],[WPnr.]]=CY$7,Tbl.Kosten[[#This Row],[Totaal kosten]],"")</f>
        <v/>
      </c>
      <c r="CZ179" s="158" t="str">
        <f>IF(Tbl.Kosten[[#This Row],[WPnr.]]=CZ$7,Tbl.Kosten[[#This Row],[Totaal kosten]],"")</f>
        <v/>
      </c>
      <c r="DA179" s="158" t="str">
        <f>IF(Tbl.Kosten[[#This Row],[WPnr.]]=DA$7,Tbl.Kosten[[#This Row],[Totaal kosten]],"")</f>
        <v/>
      </c>
      <c r="DB179" s="158" t="str">
        <f>IF(Tbl.Kosten[[#This Row],[WPnr.]]=DB$7,Tbl.Kosten[[#This Row],[Totaal kosten]],"")</f>
        <v/>
      </c>
      <c r="DC179" s="158" t="str">
        <f>IF(Tbl.Kosten[[#This Row],[WPnr.]]=DC$7,Tbl.Kosten[[#This Row],[Totaal kosten]],"")</f>
        <v/>
      </c>
      <c r="DD179" s="158" t="str">
        <f>IF(Tbl.Kosten[[#This Row],[WPnr.]]=DD$7,Tbl.Kosten[[#This Row],[Totaal kosten]],"")</f>
        <v/>
      </c>
      <c r="DE179" s="158" t="str">
        <f>IF(Tbl.Kosten[[#This Row],[WPnr.]]=DE$7,Tbl.Kosten[[#This Row],[Totaal kosten]],"")</f>
        <v/>
      </c>
      <c r="DF179" s="158" t="str">
        <f>IF(Tbl.Kosten[[#This Row],[WPnr.]]=DF$7,Tbl.Kosten[[#This Row],[Totaal kosten]],"")</f>
        <v/>
      </c>
      <c r="DG179" s="158" t="str">
        <f>IF(Tbl.Kosten[[#This Row],[WPnr.]]=DG$7,Tbl.Kosten[[#This Row],[Totaal kosten]],"")</f>
        <v/>
      </c>
      <c r="DH179" s="158" t="str">
        <f>IF(Tbl.Kosten[[#This Row],[WPnr.]]=DH$7,Tbl.Kosten[[#This Row],[Totaal kosten]],"")</f>
        <v/>
      </c>
      <c r="DI179" s="158" t="str">
        <f>IF(Tbl.Kosten[[#This Row],[WPnr.]]=DI$7,Tbl.Kosten[[#This Row],[Totaal kosten]],"")</f>
        <v/>
      </c>
      <c r="DJ179" s="158" t="str">
        <f>IF(Tbl.Kosten[[#This Row],[WPnr.]]=DJ$7,Tbl.Kosten[[#This Row],[Totaal kosten]],"")</f>
        <v/>
      </c>
      <c r="DK179" s="158" t="str">
        <f>IF(Tbl.Kosten[[#This Row],[WPnr.]]=DK$7,Tbl.Kosten[[#This Row],[Totaal kosten]],"")</f>
        <v/>
      </c>
      <c r="DL179" s="158" t="str">
        <f>IF(Tbl.Kosten[[#This Row],[WPnr.]]=DL$7,Tbl.Kosten[[#This Row],[Totaal kosten]],"")</f>
        <v/>
      </c>
      <c r="DM179" s="158" t="str">
        <f>IF(Tbl.Kosten[[#This Row],[WPnr.]]=DM$7,Tbl.Kosten[[#This Row],[Totaal kosten]],"")</f>
        <v/>
      </c>
      <c r="DN179" s="158" t="str">
        <f>IF(Tbl.Kosten[[#This Row],[WPnr.]]=DN$7,Tbl.Kosten[[#This Row],[Totaal kosten]],"")</f>
        <v/>
      </c>
      <c r="DO179" s="158" t="str">
        <f>IF(Tbl.Kosten[[#This Row],[WPnr.]]=DO$7,Tbl.Kosten[[#This Row],[Totaal kosten]],"")</f>
        <v/>
      </c>
      <c r="DP179" s="158" t="str">
        <f>IF(Tbl.Kosten[[#This Row],[WPnr.]]=DP$7,Tbl.Kosten[[#This Row],[Totaal kosten]],"")</f>
        <v/>
      </c>
      <c r="DQ179" s="158" t="str">
        <f>IF(Tbl.Kosten[[#This Row],[WPnr.]]=DQ$7,Tbl.Kosten[[#This Row],[Totaal kosten]],"")</f>
        <v/>
      </c>
      <c r="DR179" s="158" t="str">
        <f>IF(Tbl.Kosten[[#This Row],[WPnr.]]=DR$7,Tbl.Kosten[[#This Row],[Totaal kosten]],"")</f>
        <v/>
      </c>
      <c r="DS179" s="158" t="str">
        <f>IF(Tbl.Kosten[[#This Row],[WPnr.]]=DS$7,Tbl.Kosten[[#This Row],[Totaal kosten]],"")</f>
        <v/>
      </c>
      <c r="DT179" s="158" t="str">
        <f>IF(Tbl.Kosten[[#This Row],[WPnr.]]=DT$7,Tbl.Kosten[[#This Row],[Totaal kosten]],"")</f>
        <v/>
      </c>
      <c r="DU179" s="158" t="str">
        <f>IF(Tbl.Kosten[[#This Row],[WPnr.]]=DU$7,Tbl.Kosten[[#This Row],[Totaal kosten]],"")</f>
        <v/>
      </c>
      <c r="DV179" s="158" t="str">
        <f>IF(Tbl.Kosten[[#This Row],[WPnr.]]=DV$7,Tbl.Kosten[[#This Row],[Totaal kosten]],"")</f>
        <v/>
      </c>
      <c r="DW179" s="160" t="str">
        <f>IFERROR(_xlfn.XLOOKUP(Tbl.Kosten[[#This Row],[Kostensoort]],Tbl.Kostensoorten[Kostensoorten],Tbl.Kostensoorten[KSnr.],"",0,1),"")</f>
        <v/>
      </c>
      <c r="DX179" s="160" t="str">
        <f>IF(Tbl.Kosten[[#This Row],[KSnr.]]=DX$7,Tbl.Kosten[[#This Row],[Totaal kosten]],"")</f>
        <v/>
      </c>
      <c r="DY179" s="160" t="str">
        <f>IF(Tbl.Kosten[[#This Row],[KSnr.]]=DY$7,Tbl.Kosten[[#This Row],[Totaal kosten]],"")</f>
        <v/>
      </c>
      <c r="DZ179" s="160" t="str">
        <f>IF(Tbl.Kosten[[#This Row],[KSnr.]]=DZ$7,Tbl.Kosten[[#This Row],[Totaal kosten]],"")</f>
        <v/>
      </c>
      <c r="EA179" s="160" t="str">
        <f>IF(Tbl.Kosten[[#This Row],[KSnr.]]=EA$7,Tbl.Kosten[[#This Row],[Totaal kosten]],"")</f>
        <v/>
      </c>
      <c r="EB179" s="160" t="str">
        <f>IF(Tbl.Kosten[[#This Row],[KSnr.]]=EB$7,Tbl.Kosten[[#This Row],[Totaal kosten]],"")</f>
        <v/>
      </c>
      <c r="EC179" s="160" t="str">
        <f>IF(Tbl.Kosten[[#This Row],[KSnr.]]=EC$7,Tbl.Kosten[[#This Row],[Totaal kosten]],"")</f>
        <v/>
      </c>
      <c r="ED179" s="160" t="str">
        <f>IF(Tbl.Kosten[[#This Row],[KSnr.]]=ED$7,Tbl.Kosten[[#This Row],[Totaal kosten]],"")</f>
        <v/>
      </c>
      <c r="EE179" s="160" t="str">
        <f>IF(Tbl.Kosten[[#This Row],[KSnr.]]=EE$7,Tbl.Kosten[[#This Row],[Totaal kosten]],"")</f>
        <v/>
      </c>
      <c r="EF179" s="160" t="str">
        <f>IF(Tbl.Kosten[[#This Row],[KSnr.]]=EF$7,Tbl.Kosten[[#This Row],[Totaal kosten]],"")</f>
        <v/>
      </c>
      <c r="EG179" s="160" t="str">
        <f>IF(Tbl.Kosten[[#This Row],[KSnr.]]=EG$7,Tbl.Kosten[[#This Row],[Totaal kosten]],"")</f>
        <v/>
      </c>
      <c r="EH179" s="160" t="str">
        <f>IF(Tbl.Kosten[[#This Row],[KSnr.]]=EH$7,Tbl.Kosten[[#This Row],[Totaal kosten]],"")</f>
        <v/>
      </c>
      <c r="EI179" s="160" t="str">
        <f>IF(Tbl.Kosten[[#This Row],[KSnr.]]=EI$7,Tbl.Kosten[[#This Row],[Totaal kosten]],"")</f>
        <v/>
      </c>
      <c r="EJ179" s="160" t="str">
        <f>IF(Tbl.Kosten[[#This Row],[KSnr.]]=EJ$7,Tbl.Kosten[[#This Row],[Totaal kosten]],"")</f>
        <v/>
      </c>
      <c r="EK179" s="160" t="str">
        <f>IF(Tbl.Kosten[[#This Row],[KSnr.]]=EK$7,Tbl.Kosten[[#This Row],[Totaal kosten]],"")</f>
        <v/>
      </c>
      <c r="EL179" s="160" t="str">
        <f>IF(Tbl.Kosten[[#This Row],[KSnr.]]=EL$7,Tbl.Kosten[[#This Row],[Totaal kosten]],"")</f>
        <v/>
      </c>
      <c r="EM179" s="160" t="str">
        <f>IF(Tbl.Kosten[[#This Row],[KSnr.]]=EM$7,Tbl.Kosten[[#This Row],[Totaal kosten]],"")</f>
        <v/>
      </c>
      <c r="EN179" s="160" t="str">
        <f>IF(Tbl.Kosten[[#This Row],[KSnr.]]=EN$7,Tbl.Kosten[[#This Row],[Totaal kosten]],"")</f>
        <v/>
      </c>
      <c r="EO179" s="160" t="str">
        <f>IF(Tbl.Kosten[[#This Row],[KSnr.]]=EO$7,Tbl.Kosten[[#This Row],[Totaal kosten]],"")</f>
        <v/>
      </c>
      <c r="EP179" s="160" t="str">
        <f>IF(Tbl.Kosten[[#This Row],[KSnr.]]=EP$7,Tbl.Kosten[[#This Row],[Totaal kosten]],"")</f>
        <v/>
      </c>
      <c r="EQ179" s="160" t="str">
        <f>IF(Tbl.Kosten[[#This Row],[KSnr.]]=EQ$7,Tbl.Kosten[[#This Row],[Totaal kosten]],"")</f>
        <v/>
      </c>
      <c r="ER179" s="154" t="str">
        <f>IFERROR(_xlfn.XLOOKUP(Tbl.Kosten[[#This Row],[Subsidieactiviteit]],Tbl.Subsidiehoogte[Subsidieactiviteit],Tbl.Subsidiehoogte[SAnr.],"",0,1),"")</f>
        <v/>
      </c>
      <c r="ES179" s="160" t="str">
        <f>IF(Tbl.Kosten[[#This Row],[Sanr.]]=ES$7,Tbl.Kosten[[#This Row],[Totaal kosten]],"")</f>
        <v/>
      </c>
      <c r="ET179" s="160" t="str">
        <f>IF(Tbl.Kosten[[#This Row],[Sanr.]]=ET$7,Tbl.Kosten[[#This Row],[Totaal kosten]],"")</f>
        <v/>
      </c>
      <c r="EU179" s="160" t="str">
        <f>IF(Tbl.Kosten[[#This Row],[Sanr.]]=EU$7,Tbl.Kosten[[#This Row],[Totaal kosten]],"")</f>
        <v/>
      </c>
      <c r="EV179" s="160" t="str">
        <f>IF(Tbl.Kosten[[#This Row],[Sanr.]]=EV$7,Tbl.Kosten[[#This Row],[Totaal kosten]],"")</f>
        <v/>
      </c>
      <c r="EW179" s="160" t="str">
        <f>IF(Tbl.Kosten[[#This Row],[Sanr.]]=EW$7,Tbl.Kosten[[#This Row],[Totaal kosten]],"")</f>
        <v/>
      </c>
      <c r="EX179" s="160" t="str">
        <f>IF(Tbl.Kosten[[#This Row],[Sanr.]]=EX$7,Tbl.Kosten[[#This Row],[Totaal kosten]],"")</f>
        <v/>
      </c>
      <c r="EY179" s="160" t="str">
        <f>IF(Tbl.Kosten[[#This Row],[Sanr.]]=EY$7,Tbl.Kosten[[#This Row],[Totaal kosten]],"")</f>
        <v/>
      </c>
      <c r="EZ179" s="160" t="str">
        <f>IF(Tbl.Kosten[[#This Row],[Sanr.]]=EZ$7,Tbl.Kosten[[#This Row],[Totaal kosten]],"")</f>
        <v/>
      </c>
      <c r="FA179" s="160" t="str">
        <f>IF(Tbl.Kosten[[#This Row],[Sanr.]]=FA$7,Tbl.Kosten[[#This Row],[Totaal kosten]],"")</f>
        <v/>
      </c>
      <c r="FB179" s="160" t="str">
        <f>IF(Tbl.Kosten[[#This Row],[Sanr.]]=FB$7,Tbl.Kosten[[#This Row],[Totaal kosten]],"")</f>
        <v/>
      </c>
      <c r="FC179" s="160" t="str">
        <f>IF(Tbl.Kosten[[#This Row],[Sanr.]]=FC$7,Tbl.Kosten[[#This Row],[Totaal kosten]],"")</f>
        <v/>
      </c>
      <c r="FD179" s="160" t="str">
        <f>IF(Tbl.Kosten[[#This Row],[Sanr.]]=FD$7,Tbl.Kosten[[#This Row],[Totaal kosten]],"")</f>
        <v/>
      </c>
      <c r="FE179" s="160" t="str">
        <f>IF(Tbl.Kosten[[#This Row],[Sanr.]]=FE$7,Tbl.Kosten[[#This Row],[Totaal kosten]],"")</f>
        <v/>
      </c>
      <c r="FF179" s="160" t="str">
        <f>IF(Tbl.Kosten[[#This Row],[Sanr.]]=FF$7,Tbl.Kosten[[#This Row],[Totaal kosten]],"")</f>
        <v/>
      </c>
      <c r="FG179" s="160" t="str">
        <f>IF(Tbl.Kosten[[#This Row],[Sanr.]]=FG$7,Tbl.Kosten[[#This Row],[Totaal kosten]],"")</f>
        <v/>
      </c>
      <c r="FH179" s="160" t="str">
        <f>IF(Tbl.Kosten[[#This Row],[Sanr.]]=FH$7,Tbl.Kosten[[#This Row],[Totaal kosten]],"")</f>
        <v/>
      </c>
      <c r="FI179" s="160" t="str">
        <f>IF(Tbl.Kosten[[#This Row],[Sanr.]]=FI$7,Tbl.Kosten[[#This Row],[Totaal kosten]],"")</f>
        <v/>
      </c>
      <c r="FJ179" s="160" t="str">
        <f>IF(Tbl.Kosten[[#This Row],[Sanr.]]=FJ$7,Tbl.Kosten[[#This Row],[Totaal kosten]],"")</f>
        <v/>
      </c>
      <c r="FK179" s="160" t="str">
        <f>IF(Tbl.Kosten[[#This Row],[Sanr.]]=FK$7,Tbl.Kosten[[#This Row],[Totaal kosten]],"")</f>
        <v/>
      </c>
      <c r="FL179" s="160" t="str">
        <f>IF(Tbl.Kosten[[#This Row],[Sanr.]]=FL$7,Tbl.Kosten[[#This Row],[Totaal kosten]],"")</f>
        <v/>
      </c>
      <c r="FM179" s="160" t="str">
        <f>IF(Tbl.Kosten[[#This Row],[Sanr.]]=FM$7,Tbl.Kosten[[#This Row],[Totaal kosten]],"")</f>
        <v/>
      </c>
      <c r="FN179" s="160" t="str">
        <f>IF(Tbl.Kosten[[#This Row],[Sanr.]]=FN$7,Tbl.Kosten[[#This Row],[Totaal kosten]],"")</f>
        <v/>
      </c>
      <c r="FO179" s="160" t="str">
        <f>IF(Tbl.Kosten[[#This Row],[Sanr.]]=FO$7,Tbl.Kosten[[#This Row],[Totaal kosten]],"")</f>
        <v/>
      </c>
      <c r="FP179" s="160" t="str">
        <f>IF(Tbl.Kosten[[#This Row],[Sanr.]]=FP$7,Tbl.Kosten[[#This Row],[Totaal kosten]],"")</f>
        <v/>
      </c>
      <c r="FQ179" s="160" t="str">
        <f>IF(Tbl.Kosten[[#This Row],[Sanr.]]=FQ$7,Tbl.Kosten[[#This Row],[Totaal kosten]],"")</f>
        <v/>
      </c>
      <c r="FR179" s="160" t="str">
        <f>IF(Tbl.Kosten[[#This Row],[Sanr.]]=FR$7,Tbl.Kosten[[#This Row],[Totaal kosten]],"")</f>
        <v/>
      </c>
      <c r="FS179" s="160" t="str">
        <f>IF(Tbl.Kosten[[#This Row],[Sanr.]]=FS$7,Tbl.Kosten[[#This Row],[Totaal kosten]],"")</f>
        <v/>
      </c>
      <c r="FT179" s="160" t="str">
        <f>IF(Tbl.Kosten[[#This Row],[Sanr.]]=FT$7,Tbl.Kosten[[#This Row],[Totaal kosten]],"")</f>
        <v/>
      </c>
      <c r="FU179" s="160" t="str">
        <f>IF(Tbl.Kosten[[#This Row],[Sanr.]]=FU$7,Tbl.Kosten[[#This Row],[Totaal kosten]],"")</f>
        <v/>
      </c>
      <c r="FV179" s="160" t="str">
        <f>IF(Tbl.Kosten[[#This Row],[Sanr.]]=FV$7,Tbl.Kosten[[#This Row],[Totaal kosten]],"")</f>
        <v/>
      </c>
      <c r="FW179" s="160" t="str">
        <f>IFERROR(_xlfn.XLOOKUP(Tbl.Kosten[[#This Row],[Activiteitencode]],Tbl.Activiteiten[Activiteitcode],Tbl.Activiteiten[Anr.],"",0,1),"")</f>
        <v/>
      </c>
      <c r="FX179" s="181" t="str">
        <f>_xlfn.CONCAT(Tbl.Kosten[[#This Row],[Pnr.]],Tbl.Kosten[[#This Row],[Sanr.]])</f>
        <v>P1</v>
      </c>
      <c r="FY179" s="160">
        <f>Tbl.Kosten[[#This Row],[Totaal kosten]]-Tbl.Kosten[[#This Row],[Subsidie]]</f>
        <v>0</v>
      </c>
      <c r="FZ179" s="160">
        <f>IF(Tbl.Kosten[[#This Row],[Pnr.]]=FZ$7,Tbl.Kosten[[#This Row],[Te financieren]],"")</f>
        <v>0</v>
      </c>
      <c r="GA179" s="160" t="str">
        <f>IF(Tbl.Kosten[[#This Row],[Pnr.]]=GA$7,Tbl.Kosten[[#This Row],[Te financieren]],"")</f>
        <v/>
      </c>
      <c r="GB179" s="160" t="str">
        <f>IF(Tbl.Kosten[[#This Row],[Pnr.]]=GB$7,Tbl.Kosten[[#This Row],[Te financieren]],"")</f>
        <v/>
      </c>
      <c r="GC179" s="160" t="str">
        <f>IF(Tbl.Kosten[[#This Row],[Pnr.]]=GC$7,Tbl.Kosten[[#This Row],[Te financieren]],"")</f>
        <v/>
      </c>
      <c r="GD179" s="160" t="str">
        <f>IF(Tbl.Kosten[[#This Row],[Pnr.]]=GD$7,Tbl.Kosten[[#This Row],[Te financieren]],"")</f>
        <v/>
      </c>
      <c r="GE179" s="160" t="str">
        <f>IF(Tbl.Kosten[[#This Row],[Pnr.]]=GE$7,Tbl.Kosten[[#This Row],[Te financieren]],"")</f>
        <v/>
      </c>
      <c r="GF179" s="160" t="str">
        <f>IF(Tbl.Kosten[[#This Row],[Pnr.]]=GF$7,Tbl.Kosten[[#This Row],[Te financieren]],"")</f>
        <v/>
      </c>
      <c r="GG179" s="160" t="str">
        <f>IF(Tbl.Kosten[[#This Row],[Pnr.]]=GG$7,Tbl.Kosten[[#This Row],[Te financieren]],"")</f>
        <v/>
      </c>
      <c r="GH179" s="160" t="str">
        <f>IF(Tbl.Kosten[[#This Row],[Pnr.]]=GH$7,Tbl.Kosten[[#This Row],[Te financieren]],"")</f>
        <v/>
      </c>
      <c r="GI179" s="160" t="str">
        <f>IF(Tbl.Kosten[[#This Row],[Pnr.]]=GI$7,Tbl.Kosten[[#This Row],[Te financieren]],"")</f>
        <v/>
      </c>
      <c r="GJ179" s="160" t="str">
        <f>IF(Tbl.Kosten[[#This Row],[Pnr.]]=GJ$7,Tbl.Kosten[[#This Row],[Te financieren]],"")</f>
        <v/>
      </c>
      <c r="GK179" s="160" t="str">
        <f>IF(Tbl.Kosten[[#This Row],[Pnr.]]=GK$7,Tbl.Kosten[[#This Row],[Te financieren]],"")</f>
        <v/>
      </c>
      <c r="GL179" s="160" t="str">
        <f>IF(Tbl.Kosten[[#This Row],[Pnr.]]=GL$7,Tbl.Kosten[[#This Row],[Te financieren]],"")</f>
        <v/>
      </c>
      <c r="GM179" s="160" t="str">
        <f>IF(Tbl.Kosten[[#This Row],[Pnr.]]=GM$7,Tbl.Kosten[[#This Row],[Te financieren]],"")</f>
        <v/>
      </c>
      <c r="GN179" s="160" t="str">
        <f>IF(Tbl.Kosten[[#This Row],[Pnr.]]=GN$7,Tbl.Kosten[[#This Row],[Te financieren]],"")</f>
        <v/>
      </c>
      <c r="GO179" s="160" t="str">
        <f>IF(Tbl.Kosten[[#This Row],[Pnr.]]=GO$7,Tbl.Kosten[[#This Row],[Te financieren]],"")</f>
        <v/>
      </c>
      <c r="GP179" s="160" t="str">
        <f>IF(Tbl.Kosten[[#This Row],[Pnr.]]=GP$7,Tbl.Kosten[[#This Row],[Te financieren]],"")</f>
        <v/>
      </c>
      <c r="GQ179" s="160" t="str">
        <f>IF(Tbl.Kosten[[#This Row],[Pnr.]]=GQ$7,Tbl.Kosten[[#This Row],[Te financieren]],"")</f>
        <v/>
      </c>
      <c r="GR179" s="160" t="str">
        <f>IF(Tbl.Kosten[[#This Row],[Pnr.]]=GR$7,Tbl.Kosten[[#This Row],[Te financieren]],"")</f>
        <v/>
      </c>
      <c r="GS179" s="160" t="str">
        <f>IF(Tbl.Kosten[[#This Row],[Pnr.]]=GS$7,Tbl.Kosten[[#This Row],[Te financieren]],"")</f>
        <v/>
      </c>
      <c r="GT179" s="160" t="str">
        <f>IF(Tbl.Kosten[[#This Row],[Pnr.]]=GT$7,Tbl.Kosten[[#This Row],[Te financieren]],"")</f>
        <v/>
      </c>
      <c r="GU179" s="160" t="str">
        <f>IF(Tbl.Kosten[[#This Row],[Pnr.]]=GU$7,Tbl.Kosten[[#This Row],[Te financieren]],"")</f>
        <v/>
      </c>
      <c r="GV179" s="160" t="str">
        <f>IF(Tbl.Kosten[[#This Row],[Pnr.]]=GV$7,Tbl.Kosten[[#This Row],[Te financieren]],"")</f>
        <v/>
      </c>
      <c r="GW179" s="160" t="str">
        <f>IF(Tbl.Kosten[[#This Row],[Pnr.]]=GW$7,Tbl.Kosten[[#This Row],[Te financieren]],"")</f>
        <v/>
      </c>
      <c r="GX179" s="160" t="str">
        <f>IF(Tbl.Kosten[[#This Row],[Pnr.]]=GX$7,Tbl.Kosten[[#This Row],[Te financieren]],"")</f>
        <v/>
      </c>
      <c r="GY179" s="160" t="str">
        <f>IF(Tbl.Kosten[[#This Row],[Pnr.]]=GY$7,Tbl.Kosten[[#This Row],[Te financieren]],"")</f>
        <v/>
      </c>
      <c r="GZ179" s="160" t="str">
        <f>IF(Tbl.Kosten[[#This Row],[Pnr.]]=GZ$7,Tbl.Kosten[[#This Row],[Te financieren]],"")</f>
        <v/>
      </c>
      <c r="HA179" s="160" t="str">
        <f>IF(Tbl.Kosten[[#This Row],[Pnr.]]=HA$7,Tbl.Kosten[[#This Row],[Te financieren]],"")</f>
        <v/>
      </c>
      <c r="HB179" s="160" t="str">
        <f>IF(Tbl.Kosten[[#This Row],[Pnr.]]=HB$7,Tbl.Kosten[[#This Row],[Te financieren]],"")</f>
        <v/>
      </c>
      <c r="HC179" s="160" t="str">
        <f>IF(Tbl.Kosten[[#This Row],[Pnr.]]=HC$7,Tbl.Kosten[[#This Row],[Te financieren]],"")</f>
        <v/>
      </c>
      <c r="HD179" s="160" t="str">
        <f>IF(Tbl.Kosten[[#This Row],[Pnr.]]=HD$7,Tbl.Kosten[[#This Row],[Te financieren]],"")</f>
        <v/>
      </c>
      <c r="HE179" s="160" t="str">
        <f>IF(Tbl.Kosten[[#This Row],[Pnr.]]=HE$7,Tbl.Kosten[[#This Row],[Te financieren]],"")</f>
        <v/>
      </c>
      <c r="HF179" s="160" t="str">
        <f>IF(Tbl.Kosten[[#This Row],[Pnr.]]=HF$7,Tbl.Kosten[[#This Row],[Te financieren]],"")</f>
        <v/>
      </c>
      <c r="HG179" s="160" t="str">
        <f>IF(Tbl.Kosten[[#This Row],[Pnr.]]=HG$7,Tbl.Kosten[[#This Row],[Te financieren]],"")</f>
        <v/>
      </c>
      <c r="HH179" s="160" t="str">
        <f>IF(Tbl.Kosten[[#This Row],[Pnr.]]=HH$7,Tbl.Kosten[[#This Row],[Te financieren]],"")</f>
        <v/>
      </c>
      <c r="HI179" s="160" t="str">
        <f>IF(Tbl.Kosten[[#This Row],[Pnr.]]=HI$7,Tbl.Kosten[[#This Row],[Te financieren]],"")</f>
        <v/>
      </c>
      <c r="HJ179" s="160" t="str">
        <f>IF(Tbl.Kosten[[#This Row],[Pnr.]]=HJ$7,Tbl.Kosten[[#This Row],[Te financieren]],"")</f>
        <v/>
      </c>
      <c r="HK179" s="160" t="str">
        <f>IF(Tbl.Kosten[[#This Row],[Pnr.]]=HK$7,Tbl.Kosten[[#This Row],[Te financieren]],"")</f>
        <v/>
      </c>
      <c r="HL179" s="160" t="str">
        <f>IF(Tbl.Kosten[[#This Row],[Pnr.]]=HL$7,Tbl.Kosten[[#This Row],[Te financieren]],"")</f>
        <v/>
      </c>
      <c r="HM179" s="160" t="str">
        <f>IF(Tbl.Kosten[[#This Row],[Pnr.]]=HM$7,Tbl.Kosten[[#This Row],[Te financieren]],"")</f>
        <v/>
      </c>
      <c r="HN179" s="160" t="str">
        <f>IF(Tbl.Kosten[[#This Row],[Pnr.]]=HN$7,Tbl.Kosten[[#This Row],[Te financieren]],"")</f>
        <v/>
      </c>
      <c r="HO179" s="160" t="str">
        <f>IF(Tbl.Kosten[[#This Row],[Pnr.]]=HO$7,Tbl.Kosten[[#This Row],[Te financieren]],"")</f>
        <v/>
      </c>
      <c r="HP179" s="160" t="str">
        <f>IF(Tbl.Kosten[[#This Row],[Pnr.]]=HP$7,Tbl.Kosten[[#This Row],[Te financieren]],"")</f>
        <v/>
      </c>
      <c r="HQ179" s="160" t="str">
        <f>IF(Tbl.Kosten[[#This Row],[Pnr.]]=HQ$7,Tbl.Kosten[[#This Row],[Te financieren]],"")</f>
        <v/>
      </c>
      <c r="HR179" s="160" t="str">
        <f>IF(Tbl.Kosten[[#This Row],[Pnr.]]=HR$7,Tbl.Kosten[[#This Row],[Te financieren]],"")</f>
        <v/>
      </c>
      <c r="HS179" s="160" t="str">
        <f>IF(Tbl.Kosten[[#This Row],[Pnr.]]=HS$7,Tbl.Kosten[[#This Row],[Te financieren]],"")</f>
        <v/>
      </c>
      <c r="HT179" s="160" t="str">
        <f>IF(Tbl.Kosten[[#This Row],[Pnr.]]=HT$7,Tbl.Kosten[[#This Row],[Te financieren]],"")</f>
        <v/>
      </c>
      <c r="HU179" s="160" t="str">
        <f>IF(Tbl.Kosten[[#This Row],[Pnr.]]=HU$7,Tbl.Kosten[[#This Row],[Te financieren]],"")</f>
        <v/>
      </c>
      <c r="HV179" s="160" t="str">
        <f>IF(Tbl.Kosten[[#This Row],[Pnr.]]=HV$7,Tbl.Kosten[[#This Row],[Te financieren]],"")</f>
        <v/>
      </c>
      <c r="HW179" s="160" t="str">
        <f>IF(Tbl.Kosten[[#This Row],[Pnr.]]=HW$7,Tbl.Kosten[[#This Row],[Te financieren]],"")</f>
        <v/>
      </c>
    </row>
    <row r="180" spans="2:231" x14ac:dyDescent="0.3">
      <c r="B180" s="144"/>
      <c r="C180" s="147"/>
      <c r="D180" s="146"/>
      <c r="E180" s="147"/>
      <c r="F180" s="145"/>
      <c r="G180" s="11" t="str">
        <f>IF(Tbl.Kosten[[#This Row],[Medewerker e/o 
functie]]&lt;&gt;"",_xlfn.XLOOKUP(Tbl.Kosten[[#This Row],[Medewerker e/o 
functie]],Tbl.Uurtarief[Medewerker en/of functie],Tbl.Uurtarief[Uurtarief],"",0,1),"")</f>
        <v/>
      </c>
      <c r="H180" s="121">
        <f>IFERROR(Tbl.Kosten[[#This Row],[Uren]]*Tbl.Kosten[[#This Row],[Uurtarief]],0)</f>
        <v>0</v>
      </c>
      <c r="I180" s="119" t="str">
        <f>IF(Tbl.Kosten[[#This Row],[Subtotaal uren]]&lt;&gt;0,_xlfn.XLOOKUP(Tbl.Kosten[[#This Row],[Medewerker e/o 
functie]],Tbl.Uurtarief[Medewerker en/of functie],Tbl.Uurtarief[Kostensoort arbeid],"",0,1),"")</f>
        <v/>
      </c>
      <c r="J180" s="147"/>
      <c r="K180" s="145"/>
      <c r="L180" s="149" t="str">
        <f>IF(Tbl.Kosten[[#This Row],[Activum]]&lt;&gt;"",_xlfn.XLOOKUP(Tbl.Kosten[[#This Row],[Activum]],Tbl.Afschrijvingskosten[Activum],Tbl.Afschrijvingskosten[Tarief per afschrijvings-eenheid],"",0,1),"")</f>
        <v/>
      </c>
      <c r="M180" s="122">
        <f>IFERROR(Tbl.Kosten[[#This Row],[Een-
heden]]*Tbl.Kosten[[#This Row],[Afschrijvings-
tarief]],0)</f>
        <v>0</v>
      </c>
      <c r="N180" s="122" t="str">
        <f>IF(Tbl.Kosten[[#This Row],[Subtotaal afschrijving]]&lt;&gt;0,Lijsten!A178,"")</f>
        <v/>
      </c>
      <c r="O180" s="150"/>
      <c r="P180" s="145"/>
      <c r="Q180" s="148"/>
      <c r="R180" s="122">
        <f>IFERROR(Tbl.Kosten[[#This Row],[Aantal]]*Tbl.Kosten[[#This Row],[Tarief]],0)</f>
        <v>0</v>
      </c>
      <c r="S180" s="8">
        <f>IFERROR(Tbl.Kosten[[#This Row],[Subtotaal overige kosten]]+Tbl.Kosten[[#This Row],[Subtotaal uren]]+Tbl.Kosten[[#This Row],[Subtotaal afschrijving]],0)</f>
        <v>0</v>
      </c>
      <c r="T180" s="8">
        <f>IFERROR(Tbl.Kosten[[#This Row],[Totaal kosten]]*Tbl.Kosten[[#This Row],[Subsidie%]],0)</f>
        <v>0</v>
      </c>
      <c r="U180" s="4" t="str" cm="1">
        <f t="array" ref="U180">IFERROR(_xlfn.IFS(Tbl.Kosten[[#This Row],[Subtotaal uren]]&lt;&gt;0,Tbl.Kosten[[#This Row],[Kostensoort arbeid]],Tbl.Kosten[[#This Row],[Subtotaal afschrijving]]&lt;&gt;0,Tbl.Kosten[[#This Row],[Kostensoort afschrijving]],Tbl.Kosten[[#This Row],[Subtotaal overige kosten]]&lt;&gt;0,Tbl.Kosten[[#This Row],[Kostensoort overig]]),"")</f>
        <v/>
      </c>
      <c r="V180" s="4" t="str">
        <f>IFERROR(_xlfn.XLOOKUP(Tbl.Kosten[[#This Row],[Activiteitencode]],Tbl.Activiteiten[Activiteitcode],Tbl.Activiteiten[Werkpakketcode],"",0,1),"")</f>
        <v/>
      </c>
      <c r="W180" s="4" t="str">
        <f>IFERROR(_xlfn.XLOOKUP(Tbl.Kosten[[#This Row],[Werkpakketcode]],Tbl.Werkpakketten[Werkpakketcode],Tbl.Werkpakketten[Subsidiabele activiteit],"",0,1),"")</f>
        <v/>
      </c>
      <c r="X180" s="12">
        <f>IFERROR(_xlfn.XLOOKUP(Tbl.Kosten[[#This Row],[Sanr.]],Tbl.Subsidiehoogte[SAnr.],Tbl.Subsidiehoogte[Sub. Percentage],0,0,1),0)</f>
        <v>0</v>
      </c>
      <c r="Y180" s="154" t="str">
        <f>IFERROR(_xlfn.XLOOKUP(Tbl.Kosten[[#This Row],[Partnercode]],Tbl.Projectpartners[Partnercode],Tbl.Projectpartners[PNr.],"",0,1),"")</f>
        <v>P1</v>
      </c>
      <c r="Z180" s="158">
        <f>IF(Tbl.Kosten[[#This Row],[Pnr.]]=Z$7,Tbl.Kosten[[#This Row],[Totaal kosten]],"")</f>
        <v>0</v>
      </c>
      <c r="AA180" s="158" t="str">
        <f>IF(Tbl.Kosten[[#This Row],[Pnr.]]=AA$7,Tbl.Kosten[[#This Row],[Totaal kosten]],"")</f>
        <v/>
      </c>
      <c r="AB180" s="158" t="str">
        <f>IF(Tbl.Kosten[[#This Row],[Pnr.]]=AB$7,Tbl.Kosten[[#This Row],[Totaal kosten]],"")</f>
        <v/>
      </c>
      <c r="AC180" s="158" t="str">
        <f>IF(Tbl.Kosten[[#This Row],[Pnr.]]=AC$7,Tbl.Kosten[[#This Row],[Totaal kosten]],"")</f>
        <v/>
      </c>
      <c r="AD180" s="158" t="str">
        <f>IF(Tbl.Kosten[[#This Row],[Pnr.]]=AD$7,Tbl.Kosten[[#This Row],[Totaal kosten]],"")</f>
        <v/>
      </c>
      <c r="AE180" s="158" t="str">
        <f>IF(Tbl.Kosten[[#This Row],[Pnr.]]=AE$7,Tbl.Kosten[[#This Row],[Totaal kosten]],"")</f>
        <v/>
      </c>
      <c r="AF180" s="158" t="str">
        <f>IF(Tbl.Kosten[[#This Row],[Pnr.]]=AF$7,Tbl.Kosten[[#This Row],[Totaal kosten]],"")</f>
        <v/>
      </c>
      <c r="AG180" s="158" t="str">
        <f>IF(Tbl.Kosten[[#This Row],[Pnr.]]=AG$7,Tbl.Kosten[[#This Row],[Totaal kosten]],"")</f>
        <v/>
      </c>
      <c r="AH180" s="158" t="str">
        <f>IF(Tbl.Kosten[[#This Row],[Pnr.]]=AH$7,Tbl.Kosten[[#This Row],[Totaal kosten]],"")</f>
        <v/>
      </c>
      <c r="AI180" s="158" t="str">
        <f>IF(Tbl.Kosten[[#This Row],[Pnr.]]=AI$7,Tbl.Kosten[[#This Row],[Totaal kosten]],"")</f>
        <v/>
      </c>
      <c r="AJ180" s="158" t="str">
        <f>IF(Tbl.Kosten[[#This Row],[Pnr.]]=AJ$7,Tbl.Kosten[[#This Row],[Totaal kosten]],"")</f>
        <v/>
      </c>
      <c r="AK180" s="158" t="str">
        <f>IF(Tbl.Kosten[[#This Row],[Pnr.]]=AK$7,Tbl.Kosten[[#This Row],[Totaal kosten]],"")</f>
        <v/>
      </c>
      <c r="AL180" s="158" t="str">
        <f>IF(Tbl.Kosten[[#This Row],[Pnr.]]=AL$7,Tbl.Kosten[[#This Row],[Totaal kosten]],"")</f>
        <v/>
      </c>
      <c r="AM180" s="158" t="str">
        <f>IF(Tbl.Kosten[[#This Row],[Pnr.]]=AM$7,Tbl.Kosten[[#This Row],[Totaal kosten]],"")</f>
        <v/>
      </c>
      <c r="AN180" s="158" t="str">
        <f>IF(Tbl.Kosten[[#This Row],[Pnr.]]=AN$7,Tbl.Kosten[[#This Row],[Totaal kosten]],"")</f>
        <v/>
      </c>
      <c r="AO180" s="158" t="str">
        <f>IF(Tbl.Kosten[[#This Row],[Pnr.]]=AO$7,Tbl.Kosten[[#This Row],[Totaal kosten]],"")</f>
        <v/>
      </c>
      <c r="AP180" s="158" t="str">
        <f>IF(Tbl.Kosten[[#This Row],[Pnr.]]=AP$7,Tbl.Kosten[[#This Row],[Totaal kosten]],"")</f>
        <v/>
      </c>
      <c r="AQ180" s="158" t="str">
        <f>IF(Tbl.Kosten[[#This Row],[Pnr.]]=AQ$7,Tbl.Kosten[[#This Row],[Totaal kosten]],"")</f>
        <v/>
      </c>
      <c r="AR180" s="158" t="str">
        <f>IF(Tbl.Kosten[[#This Row],[Pnr.]]=AR$7,Tbl.Kosten[[#This Row],[Totaal kosten]],"")</f>
        <v/>
      </c>
      <c r="AS180" s="158" t="str">
        <f>IF(Tbl.Kosten[[#This Row],[Pnr.]]=AS$7,Tbl.Kosten[[#This Row],[Totaal kosten]],"")</f>
        <v/>
      </c>
      <c r="AT180" s="158" t="str">
        <f>IF(Tbl.Kosten[[#This Row],[Pnr.]]=AT$7,Tbl.Kosten[[#This Row],[Totaal kosten]],"")</f>
        <v/>
      </c>
      <c r="AU180" s="158" t="str">
        <f>IF(Tbl.Kosten[[#This Row],[Pnr.]]=AU$7,Tbl.Kosten[[#This Row],[Totaal kosten]],"")</f>
        <v/>
      </c>
      <c r="AV180" s="158" t="str">
        <f>IF(Tbl.Kosten[[#This Row],[Pnr.]]=AV$7,Tbl.Kosten[[#This Row],[Totaal kosten]],"")</f>
        <v/>
      </c>
      <c r="AW180" s="158" t="str">
        <f>IF(Tbl.Kosten[[#This Row],[Pnr.]]=AW$7,Tbl.Kosten[[#This Row],[Totaal kosten]],"")</f>
        <v/>
      </c>
      <c r="AX180" s="158" t="str">
        <f>IF(Tbl.Kosten[[#This Row],[Pnr.]]=AX$7,Tbl.Kosten[[#This Row],[Totaal kosten]],"")</f>
        <v/>
      </c>
      <c r="AY180" s="158" t="str">
        <f>IF(Tbl.Kosten[[#This Row],[Pnr.]]=AY$7,Tbl.Kosten[[#This Row],[Totaal kosten]],"")</f>
        <v/>
      </c>
      <c r="AZ180" s="158" t="str">
        <f>IF(Tbl.Kosten[[#This Row],[Pnr.]]=AZ$7,Tbl.Kosten[[#This Row],[Totaal kosten]],"")</f>
        <v/>
      </c>
      <c r="BA180" s="158" t="str">
        <f>IF(Tbl.Kosten[[#This Row],[Pnr.]]=BA$7,Tbl.Kosten[[#This Row],[Totaal kosten]],"")</f>
        <v/>
      </c>
      <c r="BB180" s="158" t="str">
        <f>IF(Tbl.Kosten[[#This Row],[Pnr.]]=BB$7,Tbl.Kosten[[#This Row],[Totaal kosten]],"")</f>
        <v/>
      </c>
      <c r="BC180" s="158" t="str">
        <f>IF(Tbl.Kosten[[#This Row],[Pnr.]]=BC$7,Tbl.Kosten[[#This Row],[Totaal kosten]],"")</f>
        <v/>
      </c>
      <c r="BD180" s="158" t="str">
        <f>IF(Tbl.Kosten[[#This Row],[Pnr.]]=BD$7,Tbl.Kosten[[#This Row],[Totaal kosten]],"")</f>
        <v/>
      </c>
      <c r="BE180" s="158" t="str">
        <f>IF(Tbl.Kosten[[#This Row],[Pnr.]]=BE$7,Tbl.Kosten[[#This Row],[Totaal kosten]],"")</f>
        <v/>
      </c>
      <c r="BF180" s="158" t="str">
        <f>IF(Tbl.Kosten[[#This Row],[Pnr.]]=BF$7,Tbl.Kosten[[#This Row],[Totaal kosten]],"")</f>
        <v/>
      </c>
      <c r="BG180" s="158" t="str">
        <f>IF(Tbl.Kosten[[#This Row],[Pnr.]]=BG$7,Tbl.Kosten[[#This Row],[Totaal kosten]],"")</f>
        <v/>
      </c>
      <c r="BH180" s="158" t="str">
        <f>IF(Tbl.Kosten[[#This Row],[Pnr.]]=BH$7,Tbl.Kosten[[#This Row],[Totaal kosten]],"")</f>
        <v/>
      </c>
      <c r="BI180" s="158" t="str">
        <f>IF(Tbl.Kosten[[#This Row],[Pnr.]]=BI$7,Tbl.Kosten[[#This Row],[Totaal kosten]],"")</f>
        <v/>
      </c>
      <c r="BJ180" s="158" t="str">
        <f>IF(Tbl.Kosten[[#This Row],[Pnr.]]=BJ$7,Tbl.Kosten[[#This Row],[Totaal kosten]],"")</f>
        <v/>
      </c>
      <c r="BK180" s="158" t="str">
        <f>IF(Tbl.Kosten[[#This Row],[Pnr.]]=BK$7,Tbl.Kosten[[#This Row],[Totaal kosten]],"")</f>
        <v/>
      </c>
      <c r="BL180" s="158" t="str">
        <f>IF(Tbl.Kosten[[#This Row],[Pnr.]]=BL$7,Tbl.Kosten[[#This Row],[Totaal kosten]],"")</f>
        <v/>
      </c>
      <c r="BM180" s="158" t="str">
        <f>IF(Tbl.Kosten[[#This Row],[Pnr.]]=BM$7,Tbl.Kosten[[#This Row],[Totaal kosten]],"")</f>
        <v/>
      </c>
      <c r="BN180" s="158" t="str">
        <f>IF(Tbl.Kosten[[#This Row],[Pnr.]]=BN$7,Tbl.Kosten[[#This Row],[Totaal kosten]],"")</f>
        <v/>
      </c>
      <c r="BO180" s="158" t="str">
        <f>IF(Tbl.Kosten[[#This Row],[Pnr.]]=BO$7,Tbl.Kosten[[#This Row],[Totaal kosten]],"")</f>
        <v/>
      </c>
      <c r="BP180" s="158" t="str">
        <f>IF(Tbl.Kosten[[#This Row],[Pnr.]]=BP$7,Tbl.Kosten[[#This Row],[Totaal kosten]],"")</f>
        <v/>
      </c>
      <c r="BQ180" s="158" t="str">
        <f>IF(Tbl.Kosten[[#This Row],[Pnr.]]=BQ$7,Tbl.Kosten[[#This Row],[Totaal kosten]],"")</f>
        <v/>
      </c>
      <c r="BR180" s="158" t="str">
        <f>IF(Tbl.Kosten[[#This Row],[Pnr.]]=BR$7,Tbl.Kosten[[#This Row],[Totaal kosten]],"")</f>
        <v/>
      </c>
      <c r="BS180" s="158" t="str">
        <f>IF(Tbl.Kosten[[#This Row],[Pnr.]]=BS$7,Tbl.Kosten[[#This Row],[Totaal kosten]],"")</f>
        <v/>
      </c>
      <c r="BT180" s="158" t="str">
        <f>IF(Tbl.Kosten[[#This Row],[Pnr.]]=BT$7,Tbl.Kosten[[#This Row],[Totaal kosten]],"")</f>
        <v/>
      </c>
      <c r="BU180" s="158" t="str">
        <f>IF(Tbl.Kosten[[#This Row],[Pnr.]]=BU$7,Tbl.Kosten[[#This Row],[Totaal kosten]],"")</f>
        <v/>
      </c>
      <c r="BV180" s="158" t="str">
        <f>IF(Tbl.Kosten[[#This Row],[Pnr.]]=BV$7,Tbl.Kosten[[#This Row],[Totaal kosten]],"")</f>
        <v/>
      </c>
      <c r="BW180" s="158" t="str">
        <f>IF(Tbl.Kosten[[#This Row],[Pnr.]]=BW$7,Tbl.Kosten[[#This Row],[Totaal kosten]],"")</f>
        <v/>
      </c>
      <c r="BX180" s="158" t="str">
        <f>IFERROR(_xlfn.XLOOKUP(Tbl.Kosten[[#This Row],[Werkpakketcode]],Tbl.Werkpakketten[Werkpakketcode],Tbl.Werkpakketten[WPnr.],"",0,1),"")</f>
        <v/>
      </c>
      <c r="BY180" s="158" t="str">
        <f>IF(Tbl.Kosten[[#This Row],[WPnr.]]=BY$7,Tbl.Kosten[[#This Row],[Totaal kosten]],"")</f>
        <v/>
      </c>
      <c r="BZ180" s="158" t="str">
        <f>IF(Tbl.Kosten[[#This Row],[WPnr.]]=BZ$7,Tbl.Kosten[[#This Row],[Totaal kosten]],"")</f>
        <v/>
      </c>
      <c r="CA180" s="158" t="str">
        <f>IF(Tbl.Kosten[[#This Row],[WPnr.]]=CA$7,Tbl.Kosten[[#This Row],[Totaal kosten]],"")</f>
        <v/>
      </c>
      <c r="CB180" s="158" t="str">
        <f>IF(Tbl.Kosten[[#This Row],[WPnr.]]=CB$7,Tbl.Kosten[[#This Row],[Totaal kosten]],"")</f>
        <v/>
      </c>
      <c r="CC180" s="158" t="str">
        <f>IF(Tbl.Kosten[[#This Row],[WPnr.]]=CC$7,Tbl.Kosten[[#This Row],[Totaal kosten]],"")</f>
        <v/>
      </c>
      <c r="CD180" s="158" t="str">
        <f>IF(Tbl.Kosten[[#This Row],[WPnr.]]=CD$7,Tbl.Kosten[[#This Row],[Totaal kosten]],"")</f>
        <v/>
      </c>
      <c r="CE180" s="158" t="str">
        <f>IF(Tbl.Kosten[[#This Row],[WPnr.]]=CE$7,Tbl.Kosten[[#This Row],[Totaal kosten]],"")</f>
        <v/>
      </c>
      <c r="CF180" s="158" t="str">
        <f>IF(Tbl.Kosten[[#This Row],[WPnr.]]=CF$7,Tbl.Kosten[[#This Row],[Totaal kosten]],"")</f>
        <v/>
      </c>
      <c r="CG180" s="158" t="str">
        <f>IF(Tbl.Kosten[[#This Row],[WPnr.]]=CG$7,Tbl.Kosten[[#This Row],[Totaal kosten]],"")</f>
        <v/>
      </c>
      <c r="CH180" s="158" t="str">
        <f>IF(Tbl.Kosten[[#This Row],[WPnr.]]=CH$7,Tbl.Kosten[[#This Row],[Totaal kosten]],"")</f>
        <v/>
      </c>
      <c r="CI180" s="158" t="str">
        <f>IF(Tbl.Kosten[[#This Row],[WPnr.]]=CI$7,Tbl.Kosten[[#This Row],[Totaal kosten]],"")</f>
        <v/>
      </c>
      <c r="CJ180" s="158" t="str">
        <f>IF(Tbl.Kosten[[#This Row],[WPnr.]]=CJ$7,Tbl.Kosten[[#This Row],[Totaal kosten]],"")</f>
        <v/>
      </c>
      <c r="CK180" s="158" t="str">
        <f>IF(Tbl.Kosten[[#This Row],[WPnr.]]=CK$7,Tbl.Kosten[[#This Row],[Totaal kosten]],"")</f>
        <v/>
      </c>
      <c r="CL180" s="158" t="str">
        <f>IF(Tbl.Kosten[[#This Row],[WPnr.]]=CL$7,Tbl.Kosten[[#This Row],[Totaal kosten]],"")</f>
        <v/>
      </c>
      <c r="CM180" s="158" t="str">
        <f>IF(Tbl.Kosten[[#This Row],[WPnr.]]=CM$7,Tbl.Kosten[[#This Row],[Totaal kosten]],"")</f>
        <v/>
      </c>
      <c r="CN180" s="158" t="str">
        <f>IF(Tbl.Kosten[[#This Row],[WPnr.]]=CN$7,Tbl.Kosten[[#This Row],[Totaal kosten]],"")</f>
        <v/>
      </c>
      <c r="CO180" s="158" t="str">
        <f>IF(Tbl.Kosten[[#This Row],[WPnr.]]=CO$7,Tbl.Kosten[[#This Row],[Totaal kosten]],"")</f>
        <v/>
      </c>
      <c r="CP180" s="158" t="str">
        <f>IF(Tbl.Kosten[[#This Row],[WPnr.]]=CP$7,Tbl.Kosten[[#This Row],[Totaal kosten]],"")</f>
        <v/>
      </c>
      <c r="CQ180" s="158" t="str">
        <f>IF(Tbl.Kosten[[#This Row],[WPnr.]]=CQ$7,Tbl.Kosten[[#This Row],[Totaal kosten]],"")</f>
        <v/>
      </c>
      <c r="CR180" s="158" t="str">
        <f>IF(Tbl.Kosten[[#This Row],[WPnr.]]=CR$7,Tbl.Kosten[[#This Row],[Totaal kosten]],"")</f>
        <v/>
      </c>
      <c r="CS180" s="158" t="str">
        <f>IF(Tbl.Kosten[[#This Row],[WPnr.]]=CS$7,Tbl.Kosten[[#This Row],[Totaal kosten]],"")</f>
        <v/>
      </c>
      <c r="CT180" s="158" t="str">
        <f>IF(Tbl.Kosten[[#This Row],[WPnr.]]=CT$7,Tbl.Kosten[[#This Row],[Totaal kosten]],"")</f>
        <v/>
      </c>
      <c r="CU180" s="158" t="str">
        <f>IF(Tbl.Kosten[[#This Row],[WPnr.]]=CU$7,Tbl.Kosten[[#This Row],[Totaal kosten]],"")</f>
        <v/>
      </c>
      <c r="CV180" s="158" t="str">
        <f>IF(Tbl.Kosten[[#This Row],[WPnr.]]=CV$7,Tbl.Kosten[[#This Row],[Totaal kosten]],"")</f>
        <v/>
      </c>
      <c r="CW180" s="158" t="str">
        <f>IF(Tbl.Kosten[[#This Row],[WPnr.]]=CW$7,Tbl.Kosten[[#This Row],[Totaal kosten]],"")</f>
        <v/>
      </c>
      <c r="CX180" s="158" t="str">
        <f>IF(Tbl.Kosten[[#This Row],[WPnr.]]=CX$7,Tbl.Kosten[[#This Row],[Totaal kosten]],"")</f>
        <v/>
      </c>
      <c r="CY180" s="158" t="str">
        <f>IF(Tbl.Kosten[[#This Row],[WPnr.]]=CY$7,Tbl.Kosten[[#This Row],[Totaal kosten]],"")</f>
        <v/>
      </c>
      <c r="CZ180" s="158" t="str">
        <f>IF(Tbl.Kosten[[#This Row],[WPnr.]]=CZ$7,Tbl.Kosten[[#This Row],[Totaal kosten]],"")</f>
        <v/>
      </c>
      <c r="DA180" s="158" t="str">
        <f>IF(Tbl.Kosten[[#This Row],[WPnr.]]=DA$7,Tbl.Kosten[[#This Row],[Totaal kosten]],"")</f>
        <v/>
      </c>
      <c r="DB180" s="158" t="str">
        <f>IF(Tbl.Kosten[[#This Row],[WPnr.]]=DB$7,Tbl.Kosten[[#This Row],[Totaal kosten]],"")</f>
        <v/>
      </c>
      <c r="DC180" s="158" t="str">
        <f>IF(Tbl.Kosten[[#This Row],[WPnr.]]=DC$7,Tbl.Kosten[[#This Row],[Totaal kosten]],"")</f>
        <v/>
      </c>
      <c r="DD180" s="158" t="str">
        <f>IF(Tbl.Kosten[[#This Row],[WPnr.]]=DD$7,Tbl.Kosten[[#This Row],[Totaal kosten]],"")</f>
        <v/>
      </c>
      <c r="DE180" s="158" t="str">
        <f>IF(Tbl.Kosten[[#This Row],[WPnr.]]=DE$7,Tbl.Kosten[[#This Row],[Totaal kosten]],"")</f>
        <v/>
      </c>
      <c r="DF180" s="158" t="str">
        <f>IF(Tbl.Kosten[[#This Row],[WPnr.]]=DF$7,Tbl.Kosten[[#This Row],[Totaal kosten]],"")</f>
        <v/>
      </c>
      <c r="DG180" s="158" t="str">
        <f>IF(Tbl.Kosten[[#This Row],[WPnr.]]=DG$7,Tbl.Kosten[[#This Row],[Totaal kosten]],"")</f>
        <v/>
      </c>
      <c r="DH180" s="158" t="str">
        <f>IF(Tbl.Kosten[[#This Row],[WPnr.]]=DH$7,Tbl.Kosten[[#This Row],[Totaal kosten]],"")</f>
        <v/>
      </c>
      <c r="DI180" s="158" t="str">
        <f>IF(Tbl.Kosten[[#This Row],[WPnr.]]=DI$7,Tbl.Kosten[[#This Row],[Totaal kosten]],"")</f>
        <v/>
      </c>
      <c r="DJ180" s="158" t="str">
        <f>IF(Tbl.Kosten[[#This Row],[WPnr.]]=DJ$7,Tbl.Kosten[[#This Row],[Totaal kosten]],"")</f>
        <v/>
      </c>
      <c r="DK180" s="158" t="str">
        <f>IF(Tbl.Kosten[[#This Row],[WPnr.]]=DK$7,Tbl.Kosten[[#This Row],[Totaal kosten]],"")</f>
        <v/>
      </c>
      <c r="DL180" s="158" t="str">
        <f>IF(Tbl.Kosten[[#This Row],[WPnr.]]=DL$7,Tbl.Kosten[[#This Row],[Totaal kosten]],"")</f>
        <v/>
      </c>
      <c r="DM180" s="158" t="str">
        <f>IF(Tbl.Kosten[[#This Row],[WPnr.]]=DM$7,Tbl.Kosten[[#This Row],[Totaal kosten]],"")</f>
        <v/>
      </c>
      <c r="DN180" s="158" t="str">
        <f>IF(Tbl.Kosten[[#This Row],[WPnr.]]=DN$7,Tbl.Kosten[[#This Row],[Totaal kosten]],"")</f>
        <v/>
      </c>
      <c r="DO180" s="158" t="str">
        <f>IF(Tbl.Kosten[[#This Row],[WPnr.]]=DO$7,Tbl.Kosten[[#This Row],[Totaal kosten]],"")</f>
        <v/>
      </c>
      <c r="DP180" s="158" t="str">
        <f>IF(Tbl.Kosten[[#This Row],[WPnr.]]=DP$7,Tbl.Kosten[[#This Row],[Totaal kosten]],"")</f>
        <v/>
      </c>
      <c r="DQ180" s="158" t="str">
        <f>IF(Tbl.Kosten[[#This Row],[WPnr.]]=DQ$7,Tbl.Kosten[[#This Row],[Totaal kosten]],"")</f>
        <v/>
      </c>
      <c r="DR180" s="158" t="str">
        <f>IF(Tbl.Kosten[[#This Row],[WPnr.]]=DR$7,Tbl.Kosten[[#This Row],[Totaal kosten]],"")</f>
        <v/>
      </c>
      <c r="DS180" s="158" t="str">
        <f>IF(Tbl.Kosten[[#This Row],[WPnr.]]=DS$7,Tbl.Kosten[[#This Row],[Totaal kosten]],"")</f>
        <v/>
      </c>
      <c r="DT180" s="158" t="str">
        <f>IF(Tbl.Kosten[[#This Row],[WPnr.]]=DT$7,Tbl.Kosten[[#This Row],[Totaal kosten]],"")</f>
        <v/>
      </c>
      <c r="DU180" s="158" t="str">
        <f>IF(Tbl.Kosten[[#This Row],[WPnr.]]=DU$7,Tbl.Kosten[[#This Row],[Totaal kosten]],"")</f>
        <v/>
      </c>
      <c r="DV180" s="158" t="str">
        <f>IF(Tbl.Kosten[[#This Row],[WPnr.]]=DV$7,Tbl.Kosten[[#This Row],[Totaal kosten]],"")</f>
        <v/>
      </c>
      <c r="DW180" s="160" t="str">
        <f>IFERROR(_xlfn.XLOOKUP(Tbl.Kosten[[#This Row],[Kostensoort]],Tbl.Kostensoorten[Kostensoorten],Tbl.Kostensoorten[KSnr.],"",0,1),"")</f>
        <v/>
      </c>
      <c r="DX180" s="160" t="str">
        <f>IF(Tbl.Kosten[[#This Row],[KSnr.]]=DX$7,Tbl.Kosten[[#This Row],[Totaal kosten]],"")</f>
        <v/>
      </c>
      <c r="DY180" s="160" t="str">
        <f>IF(Tbl.Kosten[[#This Row],[KSnr.]]=DY$7,Tbl.Kosten[[#This Row],[Totaal kosten]],"")</f>
        <v/>
      </c>
      <c r="DZ180" s="160" t="str">
        <f>IF(Tbl.Kosten[[#This Row],[KSnr.]]=DZ$7,Tbl.Kosten[[#This Row],[Totaal kosten]],"")</f>
        <v/>
      </c>
      <c r="EA180" s="160" t="str">
        <f>IF(Tbl.Kosten[[#This Row],[KSnr.]]=EA$7,Tbl.Kosten[[#This Row],[Totaal kosten]],"")</f>
        <v/>
      </c>
      <c r="EB180" s="160" t="str">
        <f>IF(Tbl.Kosten[[#This Row],[KSnr.]]=EB$7,Tbl.Kosten[[#This Row],[Totaal kosten]],"")</f>
        <v/>
      </c>
      <c r="EC180" s="160" t="str">
        <f>IF(Tbl.Kosten[[#This Row],[KSnr.]]=EC$7,Tbl.Kosten[[#This Row],[Totaal kosten]],"")</f>
        <v/>
      </c>
      <c r="ED180" s="160" t="str">
        <f>IF(Tbl.Kosten[[#This Row],[KSnr.]]=ED$7,Tbl.Kosten[[#This Row],[Totaal kosten]],"")</f>
        <v/>
      </c>
      <c r="EE180" s="160" t="str">
        <f>IF(Tbl.Kosten[[#This Row],[KSnr.]]=EE$7,Tbl.Kosten[[#This Row],[Totaal kosten]],"")</f>
        <v/>
      </c>
      <c r="EF180" s="160" t="str">
        <f>IF(Tbl.Kosten[[#This Row],[KSnr.]]=EF$7,Tbl.Kosten[[#This Row],[Totaal kosten]],"")</f>
        <v/>
      </c>
      <c r="EG180" s="160" t="str">
        <f>IF(Tbl.Kosten[[#This Row],[KSnr.]]=EG$7,Tbl.Kosten[[#This Row],[Totaal kosten]],"")</f>
        <v/>
      </c>
      <c r="EH180" s="160" t="str">
        <f>IF(Tbl.Kosten[[#This Row],[KSnr.]]=EH$7,Tbl.Kosten[[#This Row],[Totaal kosten]],"")</f>
        <v/>
      </c>
      <c r="EI180" s="160" t="str">
        <f>IF(Tbl.Kosten[[#This Row],[KSnr.]]=EI$7,Tbl.Kosten[[#This Row],[Totaal kosten]],"")</f>
        <v/>
      </c>
      <c r="EJ180" s="160" t="str">
        <f>IF(Tbl.Kosten[[#This Row],[KSnr.]]=EJ$7,Tbl.Kosten[[#This Row],[Totaal kosten]],"")</f>
        <v/>
      </c>
      <c r="EK180" s="160" t="str">
        <f>IF(Tbl.Kosten[[#This Row],[KSnr.]]=EK$7,Tbl.Kosten[[#This Row],[Totaal kosten]],"")</f>
        <v/>
      </c>
      <c r="EL180" s="160" t="str">
        <f>IF(Tbl.Kosten[[#This Row],[KSnr.]]=EL$7,Tbl.Kosten[[#This Row],[Totaal kosten]],"")</f>
        <v/>
      </c>
      <c r="EM180" s="160" t="str">
        <f>IF(Tbl.Kosten[[#This Row],[KSnr.]]=EM$7,Tbl.Kosten[[#This Row],[Totaal kosten]],"")</f>
        <v/>
      </c>
      <c r="EN180" s="160" t="str">
        <f>IF(Tbl.Kosten[[#This Row],[KSnr.]]=EN$7,Tbl.Kosten[[#This Row],[Totaal kosten]],"")</f>
        <v/>
      </c>
      <c r="EO180" s="160" t="str">
        <f>IF(Tbl.Kosten[[#This Row],[KSnr.]]=EO$7,Tbl.Kosten[[#This Row],[Totaal kosten]],"")</f>
        <v/>
      </c>
      <c r="EP180" s="160" t="str">
        <f>IF(Tbl.Kosten[[#This Row],[KSnr.]]=EP$7,Tbl.Kosten[[#This Row],[Totaal kosten]],"")</f>
        <v/>
      </c>
      <c r="EQ180" s="160" t="str">
        <f>IF(Tbl.Kosten[[#This Row],[KSnr.]]=EQ$7,Tbl.Kosten[[#This Row],[Totaal kosten]],"")</f>
        <v/>
      </c>
      <c r="ER180" s="154" t="str">
        <f>IFERROR(_xlfn.XLOOKUP(Tbl.Kosten[[#This Row],[Subsidieactiviteit]],Tbl.Subsidiehoogte[Subsidieactiviteit],Tbl.Subsidiehoogte[SAnr.],"",0,1),"")</f>
        <v/>
      </c>
      <c r="ES180" s="160" t="str">
        <f>IF(Tbl.Kosten[[#This Row],[Sanr.]]=ES$7,Tbl.Kosten[[#This Row],[Totaal kosten]],"")</f>
        <v/>
      </c>
      <c r="ET180" s="160" t="str">
        <f>IF(Tbl.Kosten[[#This Row],[Sanr.]]=ET$7,Tbl.Kosten[[#This Row],[Totaal kosten]],"")</f>
        <v/>
      </c>
      <c r="EU180" s="160" t="str">
        <f>IF(Tbl.Kosten[[#This Row],[Sanr.]]=EU$7,Tbl.Kosten[[#This Row],[Totaal kosten]],"")</f>
        <v/>
      </c>
      <c r="EV180" s="160" t="str">
        <f>IF(Tbl.Kosten[[#This Row],[Sanr.]]=EV$7,Tbl.Kosten[[#This Row],[Totaal kosten]],"")</f>
        <v/>
      </c>
      <c r="EW180" s="160" t="str">
        <f>IF(Tbl.Kosten[[#This Row],[Sanr.]]=EW$7,Tbl.Kosten[[#This Row],[Totaal kosten]],"")</f>
        <v/>
      </c>
      <c r="EX180" s="160" t="str">
        <f>IF(Tbl.Kosten[[#This Row],[Sanr.]]=EX$7,Tbl.Kosten[[#This Row],[Totaal kosten]],"")</f>
        <v/>
      </c>
      <c r="EY180" s="160" t="str">
        <f>IF(Tbl.Kosten[[#This Row],[Sanr.]]=EY$7,Tbl.Kosten[[#This Row],[Totaal kosten]],"")</f>
        <v/>
      </c>
      <c r="EZ180" s="160" t="str">
        <f>IF(Tbl.Kosten[[#This Row],[Sanr.]]=EZ$7,Tbl.Kosten[[#This Row],[Totaal kosten]],"")</f>
        <v/>
      </c>
      <c r="FA180" s="160" t="str">
        <f>IF(Tbl.Kosten[[#This Row],[Sanr.]]=FA$7,Tbl.Kosten[[#This Row],[Totaal kosten]],"")</f>
        <v/>
      </c>
      <c r="FB180" s="160" t="str">
        <f>IF(Tbl.Kosten[[#This Row],[Sanr.]]=FB$7,Tbl.Kosten[[#This Row],[Totaal kosten]],"")</f>
        <v/>
      </c>
      <c r="FC180" s="160" t="str">
        <f>IF(Tbl.Kosten[[#This Row],[Sanr.]]=FC$7,Tbl.Kosten[[#This Row],[Totaal kosten]],"")</f>
        <v/>
      </c>
      <c r="FD180" s="160" t="str">
        <f>IF(Tbl.Kosten[[#This Row],[Sanr.]]=FD$7,Tbl.Kosten[[#This Row],[Totaal kosten]],"")</f>
        <v/>
      </c>
      <c r="FE180" s="160" t="str">
        <f>IF(Tbl.Kosten[[#This Row],[Sanr.]]=FE$7,Tbl.Kosten[[#This Row],[Totaal kosten]],"")</f>
        <v/>
      </c>
      <c r="FF180" s="160" t="str">
        <f>IF(Tbl.Kosten[[#This Row],[Sanr.]]=FF$7,Tbl.Kosten[[#This Row],[Totaal kosten]],"")</f>
        <v/>
      </c>
      <c r="FG180" s="160" t="str">
        <f>IF(Tbl.Kosten[[#This Row],[Sanr.]]=FG$7,Tbl.Kosten[[#This Row],[Totaal kosten]],"")</f>
        <v/>
      </c>
      <c r="FH180" s="160" t="str">
        <f>IF(Tbl.Kosten[[#This Row],[Sanr.]]=FH$7,Tbl.Kosten[[#This Row],[Totaal kosten]],"")</f>
        <v/>
      </c>
      <c r="FI180" s="160" t="str">
        <f>IF(Tbl.Kosten[[#This Row],[Sanr.]]=FI$7,Tbl.Kosten[[#This Row],[Totaal kosten]],"")</f>
        <v/>
      </c>
      <c r="FJ180" s="160" t="str">
        <f>IF(Tbl.Kosten[[#This Row],[Sanr.]]=FJ$7,Tbl.Kosten[[#This Row],[Totaal kosten]],"")</f>
        <v/>
      </c>
      <c r="FK180" s="160" t="str">
        <f>IF(Tbl.Kosten[[#This Row],[Sanr.]]=FK$7,Tbl.Kosten[[#This Row],[Totaal kosten]],"")</f>
        <v/>
      </c>
      <c r="FL180" s="160" t="str">
        <f>IF(Tbl.Kosten[[#This Row],[Sanr.]]=FL$7,Tbl.Kosten[[#This Row],[Totaal kosten]],"")</f>
        <v/>
      </c>
      <c r="FM180" s="160" t="str">
        <f>IF(Tbl.Kosten[[#This Row],[Sanr.]]=FM$7,Tbl.Kosten[[#This Row],[Totaal kosten]],"")</f>
        <v/>
      </c>
      <c r="FN180" s="160" t="str">
        <f>IF(Tbl.Kosten[[#This Row],[Sanr.]]=FN$7,Tbl.Kosten[[#This Row],[Totaal kosten]],"")</f>
        <v/>
      </c>
      <c r="FO180" s="160" t="str">
        <f>IF(Tbl.Kosten[[#This Row],[Sanr.]]=FO$7,Tbl.Kosten[[#This Row],[Totaal kosten]],"")</f>
        <v/>
      </c>
      <c r="FP180" s="160" t="str">
        <f>IF(Tbl.Kosten[[#This Row],[Sanr.]]=FP$7,Tbl.Kosten[[#This Row],[Totaal kosten]],"")</f>
        <v/>
      </c>
      <c r="FQ180" s="160" t="str">
        <f>IF(Tbl.Kosten[[#This Row],[Sanr.]]=FQ$7,Tbl.Kosten[[#This Row],[Totaal kosten]],"")</f>
        <v/>
      </c>
      <c r="FR180" s="160" t="str">
        <f>IF(Tbl.Kosten[[#This Row],[Sanr.]]=FR$7,Tbl.Kosten[[#This Row],[Totaal kosten]],"")</f>
        <v/>
      </c>
      <c r="FS180" s="160" t="str">
        <f>IF(Tbl.Kosten[[#This Row],[Sanr.]]=FS$7,Tbl.Kosten[[#This Row],[Totaal kosten]],"")</f>
        <v/>
      </c>
      <c r="FT180" s="160" t="str">
        <f>IF(Tbl.Kosten[[#This Row],[Sanr.]]=FT$7,Tbl.Kosten[[#This Row],[Totaal kosten]],"")</f>
        <v/>
      </c>
      <c r="FU180" s="160" t="str">
        <f>IF(Tbl.Kosten[[#This Row],[Sanr.]]=FU$7,Tbl.Kosten[[#This Row],[Totaal kosten]],"")</f>
        <v/>
      </c>
      <c r="FV180" s="160" t="str">
        <f>IF(Tbl.Kosten[[#This Row],[Sanr.]]=FV$7,Tbl.Kosten[[#This Row],[Totaal kosten]],"")</f>
        <v/>
      </c>
      <c r="FW180" s="160" t="str">
        <f>IFERROR(_xlfn.XLOOKUP(Tbl.Kosten[[#This Row],[Activiteitencode]],Tbl.Activiteiten[Activiteitcode],Tbl.Activiteiten[Anr.],"",0,1),"")</f>
        <v/>
      </c>
      <c r="FX180" s="181" t="str">
        <f>_xlfn.CONCAT(Tbl.Kosten[[#This Row],[Pnr.]],Tbl.Kosten[[#This Row],[Sanr.]])</f>
        <v>P1</v>
      </c>
      <c r="FY180" s="160">
        <f>Tbl.Kosten[[#This Row],[Totaal kosten]]-Tbl.Kosten[[#This Row],[Subsidie]]</f>
        <v>0</v>
      </c>
      <c r="FZ180" s="160">
        <f>IF(Tbl.Kosten[[#This Row],[Pnr.]]=FZ$7,Tbl.Kosten[[#This Row],[Te financieren]],"")</f>
        <v>0</v>
      </c>
      <c r="GA180" s="160" t="str">
        <f>IF(Tbl.Kosten[[#This Row],[Pnr.]]=GA$7,Tbl.Kosten[[#This Row],[Te financieren]],"")</f>
        <v/>
      </c>
      <c r="GB180" s="160" t="str">
        <f>IF(Tbl.Kosten[[#This Row],[Pnr.]]=GB$7,Tbl.Kosten[[#This Row],[Te financieren]],"")</f>
        <v/>
      </c>
      <c r="GC180" s="160" t="str">
        <f>IF(Tbl.Kosten[[#This Row],[Pnr.]]=GC$7,Tbl.Kosten[[#This Row],[Te financieren]],"")</f>
        <v/>
      </c>
      <c r="GD180" s="160" t="str">
        <f>IF(Tbl.Kosten[[#This Row],[Pnr.]]=GD$7,Tbl.Kosten[[#This Row],[Te financieren]],"")</f>
        <v/>
      </c>
      <c r="GE180" s="160" t="str">
        <f>IF(Tbl.Kosten[[#This Row],[Pnr.]]=GE$7,Tbl.Kosten[[#This Row],[Te financieren]],"")</f>
        <v/>
      </c>
      <c r="GF180" s="160" t="str">
        <f>IF(Tbl.Kosten[[#This Row],[Pnr.]]=GF$7,Tbl.Kosten[[#This Row],[Te financieren]],"")</f>
        <v/>
      </c>
      <c r="GG180" s="160" t="str">
        <f>IF(Tbl.Kosten[[#This Row],[Pnr.]]=GG$7,Tbl.Kosten[[#This Row],[Te financieren]],"")</f>
        <v/>
      </c>
      <c r="GH180" s="160" t="str">
        <f>IF(Tbl.Kosten[[#This Row],[Pnr.]]=GH$7,Tbl.Kosten[[#This Row],[Te financieren]],"")</f>
        <v/>
      </c>
      <c r="GI180" s="160" t="str">
        <f>IF(Tbl.Kosten[[#This Row],[Pnr.]]=GI$7,Tbl.Kosten[[#This Row],[Te financieren]],"")</f>
        <v/>
      </c>
      <c r="GJ180" s="160" t="str">
        <f>IF(Tbl.Kosten[[#This Row],[Pnr.]]=GJ$7,Tbl.Kosten[[#This Row],[Te financieren]],"")</f>
        <v/>
      </c>
      <c r="GK180" s="160" t="str">
        <f>IF(Tbl.Kosten[[#This Row],[Pnr.]]=GK$7,Tbl.Kosten[[#This Row],[Te financieren]],"")</f>
        <v/>
      </c>
      <c r="GL180" s="160" t="str">
        <f>IF(Tbl.Kosten[[#This Row],[Pnr.]]=GL$7,Tbl.Kosten[[#This Row],[Te financieren]],"")</f>
        <v/>
      </c>
      <c r="GM180" s="160" t="str">
        <f>IF(Tbl.Kosten[[#This Row],[Pnr.]]=GM$7,Tbl.Kosten[[#This Row],[Te financieren]],"")</f>
        <v/>
      </c>
      <c r="GN180" s="160" t="str">
        <f>IF(Tbl.Kosten[[#This Row],[Pnr.]]=GN$7,Tbl.Kosten[[#This Row],[Te financieren]],"")</f>
        <v/>
      </c>
      <c r="GO180" s="160" t="str">
        <f>IF(Tbl.Kosten[[#This Row],[Pnr.]]=GO$7,Tbl.Kosten[[#This Row],[Te financieren]],"")</f>
        <v/>
      </c>
      <c r="GP180" s="160" t="str">
        <f>IF(Tbl.Kosten[[#This Row],[Pnr.]]=GP$7,Tbl.Kosten[[#This Row],[Te financieren]],"")</f>
        <v/>
      </c>
      <c r="GQ180" s="160" t="str">
        <f>IF(Tbl.Kosten[[#This Row],[Pnr.]]=GQ$7,Tbl.Kosten[[#This Row],[Te financieren]],"")</f>
        <v/>
      </c>
      <c r="GR180" s="160" t="str">
        <f>IF(Tbl.Kosten[[#This Row],[Pnr.]]=GR$7,Tbl.Kosten[[#This Row],[Te financieren]],"")</f>
        <v/>
      </c>
      <c r="GS180" s="160" t="str">
        <f>IF(Tbl.Kosten[[#This Row],[Pnr.]]=GS$7,Tbl.Kosten[[#This Row],[Te financieren]],"")</f>
        <v/>
      </c>
      <c r="GT180" s="160" t="str">
        <f>IF(Tbl.Kosten[[#This Row],[Pnr.]]=GT$7,Tbl.Kosten[[#This Row],[Te financieren]],"")</f>
        <v/>
      </c>
      <c r="GU180" s="160" t="str">
        <f>IF(Tbl.Kosten[[#This Row],[Pnr.]]=GU$7,Tbl.Kosten[[#This Row],[Te financieren]],"")</f>
        <v/>
      </c>
      <c r="GV180" s="160" t="str">
        <f>IF(Tbl.Kosten[[#This Row],[Pnr.]]=GV$7,Tbl.Kosten[[#This Row],[Te financieren]],"")</f>
        <v/>
      </c>
      <c r="GW180" s="160" t="str">
        <f>IF(Tbl.Kosten[[#This Row],[Pnr.]]=GW$7,Tbl.Kosten[[#This Row],[Te financieren]],"")</f>
        <v/>
      </c>
      <c r="GX180" s="160" t="str">
        <f>IF(Tbl.Kosten[[#This Row],[Pnr.]]=GX$7,Tbl.Kosten[[#This Row],[Te financieren]],"")</f>
        <v/>
      </c>
      <c r="GY180" s="160" t="str">
        <f>IF(Tbl.Kosten[[#This Row],[Pnr.]]=GY$7,Tbl.Kosten[[#This Row],[Te financieren]],"")</f>
        <v/>
      </c>
      <c r="GZ180" s="160" t="str">
        <f>IF(Tbl.Kosten[[#This Row],[Pnr.]]=GZ$7,Tbl.Kosten[[#This Row],[Te financieren]],"")</f>
        <v/>
      </c>
      <c r="HA180" s="160" t="str">
        <f>IF(Tbl.Kosten[[#This Row],[Pnr.]]=HA$7,Tbl.Kosten[[#This Row],[Te financieren]],"")</f>
        <v/>
      </c>
      <c r="HB180" s="160" t="str">
        <f>IF(Tbl.Kosten[[#This Row],[Pnr.]]=HB$7,Tbl.Kosten[[#This Row],[Te financieren]],"")</f>
        <v/>
      </c>
      <c r="HC180" s="160" t="str">
        <f>IF(Tbl.Kosten[[#This Row],[Pnr.]]=HC$7,Tbl.Kosten[[#This Row],[Te financieren]],"")</f>
        <v/>
      </c>
      <c r="HD180" s="160" t="str">
        <f>IF(Tbl.Kosten[[#This Row],[Pnr.]]=HD$7,Tbl.Kosten[[#This Row],[Te financieren]],"")</f>
        <v/>
      </c>
      <c r="HE180" s="160" t="str">
        <f>IF(Tbl.Kosten[[#This Row],[Pnr.]]=HE$7,Tbl.Kosten[[#This Row],[Te financieren]],"")</f>
        <v/>
      </c>
      <c r="HF180" s="160" t="str">
        <f>IF(Tbl.Kosten[[#This Row],[Pnr.]]=HF$7,Tbl.Kosten[[#This Row],[Te financieren]],"")</f>
        <v/>
      </c>
      <c r="HG180" s="160" t="str">
        <f>IF(Tbl.Kosten[[#This Row],[Pnr.]]=HG$7,Tbl.Kosten[[#This Row],[Te financieren]],"")</f>
        <v/>
      </c>
      <c r="HH180" s="160" t="str">
        <f>IF(Tbl.Kosten[[#This Row],[Pnr.]]=HH$7,Tbl.Kosten[[#This Row],[Te financieren]],"")</f>
        <v/>
      </c>
      <c r="HI180" s="160" t="str">
        <f>IF(Tbl.Kosten[[#This Row],[Pnr.]]=HI$7,Tbl.Kosten[[#This Row],[Te financieren]],"")</f>
        <v/>
      </c>
      <c r="HJ180" s="160" t="str">
        <f>IF(Tbl.Kosten[[#This Row],[Pnr.]]=HJ$7,Tbl.Kosten[[#This Row],[Te financieren]],"")</f>
        <v/>
      </c>
      <c r="HK180" s="160" t="str">
        <f>IF(Tbl.Kosten[[#This Row],[Pnr.]]=HK$7,Tbl.Kosten[[#This Row],[Te financieren]],"")</f>
        <v/>
      </c>
      <c r="HL180" s="160" t="str">
        <f>IF(Tbl.Kosten[[#This Row],[Pnr.]]=HL$7,Tbl.Kosten[[#This Row],[Te financieren]],"")</f>
        <v/>
      </c>
      <c r="HM180" s="160" t="str">
        <f>IF(Tbl.Kosten[[#This Row],[Pnr.]]=HM$7,Tbl.Kosten[[#This Row],[Te financieren]],"")</f>
        <v/>
      </c>
      <c r="HN180" s="160" t="str">
        <f>IF(Tbl.Kosten[[#This Row],[Pnr.]]=HN$7,Tbl.Kosten[[#This Row],[Te financieren]],"")</f>
        <v/>
      </c>
      <c r="HO180" s="160" t="str">
        <f>IF(Tbl.Kosten[[#This Row],[Pnr.]]=HO$7,Tbl.Kosten[[#This Row],[Te financieren]],"")</f>
        <v/>
      </c>
      <c r="HP180" s="160" t="str">
        <f>IF(Tbl.Kosten[[#This Row],[Pnr.]]=HP$7,Tbl.Kosten[[#This Row],[Te financieren]],"")</f>
        <v/>
      </c>
      <c r="HQ180" s="160" t="str">
        <f>IF(Tbl.Kosten[[#This Row],[Pnr.]]=HQ$7,Tbl.Kosten[[#This Row],[Te financieren]],"")</f>
        <v/>
      </c>
      <c r="HR180" s="160" t="str">
        <f>IF(Tbl.Kosten[[#This Row],[Pnr.]]=HR$7,Tbl.Kosten[[#This Row],[Te financieren]],"")</f>
        <v/>
      </c>
      <c r="HS180" s="160" t="str">
        <f>IF(Tbl.Kosten[[#This Row],[Pnr.]]=HS$7,Tbl.Kosten[[#This Row],[Te financieren]],"")</f>
        <v/>
      </c>
      <c r="HT180" s="160" t="str">
        <f>IF(Tbl.Kosten[[#This Row],[Pnr.]]=HT$7,Tbl.Kosten[[#This Row],[Te financieren]],"")</f>
        <v/>
      </c>
      <c r="HU180" s="160" t="str">
        <f>IF(Tbl.Kosten[[#This Row],[Pnr.]]=HU$7,Tbl.Kosten[[#This Row],[Te financieren]],"")</f>
        <v/>
      </c>
      <c r="HV180" s="160" t="str">
        <f>IF(Tbl.Kosten[[#This Row],[Pnr.]]=HV$7,Tbl.Kosten[[#This Row],[Te financieren]],"")</f>
        <v/>
      </c>
      <c r="HW180" s="160" t="str">
        <f>IF(Tbl.Kosten[[#This Row],[Pnr.]]=HW$7,Tbl.Kosten[[#This Row],[Te financieren]],"")</f>
        <v/>
      </c>
    </row>
    <row r="181" spans="2:231" x14ac:dyDescent="0.3">
      <c r="B181" s="144"/>
      <c r="C181" s="147"/>
      <c r="D181" s="146"/>
      <c r="E181" s="147"/>
      <c r="F181" s="145"/>
      <c r="G181" s="11" t="str">
        <f>IF(Tbl.Kosten[[#This Row],[Medewerker e/o 
functie]]&lt;&gt;"",_xlfn.XLOOKUP(Tbl.Kosten[[#This Row],[Medewerker e/o 
functie]],Tbl.Uurtarief[Medewerker en/of functie],Tbl.Uurtarief[Uurtarief],"",0,1),"")</f>
        <v/>
      </c>
      <c r="H181" s="121">
        <f>IFERROR(Tbl.Kosten[[#This Row],[Uren]]*Tbl.Kosten[[#This Row],[Uurtarief]],0)</f>
        <v>0</v>
      </c>
      <c r="I181" s="119" t="str">
        <f>IF(Tbl.Kosten[[#This Row],[Subtotaal uren]]&lt;&gt;0,_xlfn.XLOOKUP(Tbl.Kosten[[#This Row],[Medewerker e/o 
functie]],Tbl.Uurtarief[Medewerker en/of functie],Tbl.Uurtarief[Kostensoort arbeid],"",0,1),"")</f>
        <v/>
      </c>
      <c r="J181" s="147"/>
      <c r="K181" s="145"/>
      <c r="L181" s="149" t="str">
        <f>IF(Tbl.Kosten[[#This Row],[Activum]]&lt;&gt;"",_xlfn.XLOOKUP(Tbl.Kosten[[#This Row],[Activum]],Tbl.Afschrijvingskosten[Activum],Tbl.Afschrijvingskosten[Tarief per afschrijvings-eenheid],"",0,1),"")</f>
        <v/>
      </c>
      <c r="M181" s="122">
        <f>IFERROR(Tbl.Kosten[[#This Row],[Een-
heden]]*Tbl.Kosten[[#This Row],[Afschrijvings-
tarief]],0)</f>
        <v>0</v>
      </c>
      <c r="N181" s="122" t="str">
        <f>IF(Tbl.Kosten[[#This Row],[Subtotaal afschrijving]]&lt;&gt;0,Lijsten!A179,"")</f>
        <v/>
      </c>
      <c r="O181" s="150"/>
      <c r="P181" s="145"/>
      <c r="Q181" s="148"/>
      <c r="R181" s="122">
        <f>IFERROR(Tbl.Kosten[[#This Row],[Aantal]]*Tbl.Kosten[[#This Row],[Tarief]],0)</f>
        <v>0</v>
      </c>
      <c r="S181" s="8">
        <f>IFERROR(Tbl.Kosten[[#This Row],[Subtotaal overige kosten]]+Tbl.Kosten[[#This Row],[Subtotaal uren]]+Tbl.Kosten[[#This Row],[Subtotaal afschrijving]],0)</f>
        <v>0</v>
      </c>
      <c r="T181" s="8">
        <f>IFERROR(Tbl.Kosten[[#This Row],[Totaal kosten]]*Tbl.Kosten[[#This Row],[Subsidie%]],0)</f>
        <v>0</v>
      </c>
      <c r="U181" s="4" t="str" cm="1">
        <f t="array" ref="U181">IFERROR(_xlfn.IFS(Tbl.Kosten[[#This Row],[Subtotaal uren]]&lt;&gt;0,Tbl.Kosten[[#This Row],[Kostensoort arbeid]],Tbl.Kosten[[#This Row],[Subtotaal afschrijving]]&lt;&gt;0,Tbl.Kosten[[#This Row],[Kostensoort afschrijving]],Tbl.Kosten[[#This Row],[Subtotaal overige kosten]]&lt;&gt;0,Tbl.Kosten[[#This Row],[Kostensoort overig]]),"")</f>
        <v/>
      </c>
      <c r="V181" s="4" t="str">
        <f>IFERROR(_xlfn.XLOOKUP(Tbl.Kosten[[#This Row],[Activiteitencode]],Tbl.Activiteiten[Activiteitcode],Tbl.Activiteiten[Werkpakketcode],"",0,1),"")</f>
        <v/>
      </c>
      <c r="W181" s="4" t="str">
        <f>IFERROR(_xlfn.XLOOKUP(Tbl.Kosten[[#This Row],[Werkpakketcode]],Tbl.Werkpakketten[Werkpakketcode],Tbl.Werkpakketten[Subsidiabele activiteit],"",0,1),"")</f>
        <v/>
      </c>
      <c r="X181" s="12">
        <f>IFERROR(_xlfn.XLOOKUP(Tbl.Kosten[[#This Row],[Sanr.]],Tbl.Subsidiehoogte[SAnr.],Tbl.Subsidiehoogte[Sub. Percentage],0,0,1),0)</f>
        <v>0</v>
      </c>
      <c r="Y181" s="154" t="str">
        <f>IFERROR(_xlfn.XLOOKUP(Tbl.Kosten[[#This Row],[Partnercode]],Tbl.Projectpartners[Partnercode],Tbl.Projectpartners[PNr.],"",0,1),"")</f>
        <v>P1</v>
      </c>
      <c r="Z181" s="158">
        <f>IF(Tbl.Kosten[[#This Row],[Pnr.]]=Z$7,Tbl.Kosten[[#This Row],[Totaal kosten]],"")</f>
        <v>0</v>
      </c>
      <c r="AA181" s="158" t="str">
        <f>IF(Tbl.Kosten[[#This Row],[Pnr.]]=AA$7,Tbl.Kosten[[#This Row],[Totaal kosten]],"")</f>
        <v/>
      </c>
      <c r="AB181" s="158" t="str">
        <f>IF(Tbl.Kosten[[#This Row],[Pnr.]]=AB$7,Tbl.Kosten[[#This Row],[Totaal kosten]],"")</f>
        <v/>
      </c>
      <c r="AC181" s="158" t="str">
        <f>IF(Tbl.Kosten[[#This Row],[Pnr.]]=AC$7,Tbl.Kosten[[#This Row],[Totaal kosten]],"")</f>
        <v/>
      </c>
      <c r="AD181" s="158" t="str">
        <f>IF(Tbl.Kosten[[#This Row],[Pnr.]]=AD$7,Tbl.Kosten[[#This Row],[Totaal kosten]],"")</f>
        <v/>
      </c>
      <c r="AE181" s="158" t="str">
        <f>IF(Tbl.Kosten[[#This Row],[Pnr.]]=AE$7,Tbl.Kosten[[#This Row],[Totaal kosten]],"")</f>
        <v/>
      </c>
      <c r="AF181" s="158" t="str">
        <f>IF(Tbl.Kosten[[#This Row],[Pnr.]]=AF$7,Tbl.Kosten[[#This Row],[Totaal kosten]],"")</f>
        <v/>
      </c>
      <c r="AG181" s="158" t="str">
        <f>IF(Tbl.Kosten[[#This Row],[Pnr.]]=AG$7,Tbl.Kosten[[#This Row],[Totaal kosten]],"")</f>
        <v/>
      </c>
      <c r="AH181" s="158" t="str">
        <f>IF(Tbl.Kosten[[#This Row],[Pnr.]]=AH$7,Tbl.Kosten[[#This Row],[Totaal kosten]],"")</f>
        <v/>
      </c>
      <c r="AI181" s="158" t="str">
        <f>IF(Tbl.Kosten[[#This Row],[Pnr.]]=AI$7,Tbl.Kosten[[#This Row],[Totaal kosten]],"")</f>
        <v/>
      </c>
      <c r="AJ181" s="158" t="str">
        <f>IF(Tbl.Kosten[[#This Row],[Pnr.]]=AJ$7,Tbl.Kosten[[#This Row],[Totaal kosten]],"")</f>
        <v/>
      </c>
      <c r="AK181" s="158" t="str">
        <f>IF(Tbl.Kosten[[#This Row],[Pnr.]]=AK$7,Tbl.Kosten[[#This Row],[Totaal kosten]],"")</f>
        <v/>
      </c>
      <c r="AL181" s="158" t="str">
        <f>IF(Tbl.Kosten[[#This Row],[Pnr.]]=AL$7,Tbl.Kosten[[#This Row],[Totaal kosten]],"")</f>
        <v/>
      </c>
      <c r="AM181" s="158" t="str">
        <f>IF(Tbl.Kosten[[#This Row],[Pnr.]]=AM$7,Tbl.Kosten[[#This Row],[Totaal kosten]],"")</f>
        <v/>
      </c>
      <c r="AN181" s="158" t="str">
        <f>IF(Tbl.Kosten[[#This Row],[Pnr.]]=AN$7,Tbl.Kosten[[#This Row],[Totaal kosten]],"")</f>
        <v/>
      </c>
      <c r="AO181" s="158" t="str">
        <f>IF(Tbl.Kosten[[#This Row],[Pnr.]]=AO$7,Tbl.Kosten[[#This Row],[Totaal kosten]],"")</f>
        <v/>
      </c>
      <c r="AP181" s="158" t="str">
        <f>IF(Tbl.Kosten[[#This Row],[Pnr.]]=AP$7,Tbl.Kosten[[#This Row],[Totaal kosten]],"")</f>
        <v/>
      </c>
      <c r="AQ181" s="158" t="str">
        <f>IF(Tbl.Kosten[[#This Row],[Pnr.]]=AQ$7,Tbl.Kosten[[#This Row],[Totaal kosten]],"")</f>
        <v/>
      </c>
      <c r="AR181" s="158" t="str">
        <f>IF(Tbl.Kosten[[#This Row],[Pnr.]]=AR$7,Tbl.Kosten[[#This Row],[Totaal kosten]],"")</f>
        <v/>
      </c>
      <c r="AS181" s="158" t="str">
        <f>IF(Tbl.Kosten[[#This Row],[Pnr.]]=AS$7,Tbl.Kosten[[#This Row],[Totaal kosten]],"")</f>
        <v/>
      </c>
      <c r="AT181" s="158" t="str">
        <f>IF(Tbl.Kosten[[#This Row],[Pnr.]]=AT$7,Tbl.Kosten[[#This Row],[Totaal kosten]],"")</f>
        <v/>
      </c>
      <c r="AU181" s="158" t="str">
        <f>IF(Tbl.Kosten[[#This Row],[Pnr.]]=AU$7,Tbl.Kosten[[#This Row],[Totaal kosten]],"")</f>
        <v/>
      </c>
      <c r="AV181" s="158" t="str">
        <f>IF(Tbl.Kosten[[#This Row],[Pnr.]]=AV$7,Tbl.Kosten[[#This Row],[Totaal kosten]],"")</f>
        <v/>
      </c>
      <c r="AW181" s="158" t="str">
        <f>IF(Tbl.Kosten[[#This Row],[Pnr.]]=AW$7,Tbl.Kosten[[#This Row],[Totaal kosten]],"")</f>
        <v/>
      </c>
      <c r="AX181" s="158" t="str">
        <f>IF(Tbl.Kosten[[#This Row],[Pnr.]]=AX$7,Tbl.Kosten[[#This Row],[Totaal kosten]],"")</f>
        <v/>
      </c>
      <c r="AY181" s="158" t="str">
        <f>IF(Tbl.Kosten[[#This Row],[Pnr.]]=AY$7,Tbl.Kosten[[#This Row],[Totaal kosten]],"")</f>
        <v/>
      </c>
      <c r="AZ181" s="158" t="str">
        <f>IF(Tbl.Kosten[[#This Row],[Pnr.]]=AZ$7,Tbl.Kosten[[#This Row],[Totaal kosten]],"")</f>
        <v/>
      </c>
      <c r="BA181" s="158" t="str">
        <f>IF(Tbl.Kosten[[#This Row],[Pnr.]]=BA$7,Tbl.Kosten[[#This Row],[Totaal kosten]],"")</f>
        <v/>
      </c>
      <c r="BB181" s="158" t="str">
        <f>IF(Tbl.Kosten[[#This Row],[Pnr.]]=BB$7,Tbl.Kosten[[#This Row],[Totaal kosten]],"")</f>
        <v/>
      </c>
      <c r="BC181" s="158" t="str">
        <f>IF(Tbl.Kosten[[#This Row],[Pnr.]]=BC$7,Tbl.Kosten[[#This Row],[Totaal kosten]],"")</f>
        <v/>
      </c>
      <c r="BD181" s="158" t="str">
        <f>IF(Tbl.Kosten[[#This Row],[Pnr.]]=BD$7,Tbl.Kosten[[#This Row],[Totaal kosten]],"")</f>
        <v/>
      </c>
      <c r="BE181" s="158" t="str">
        <f>IF(Tbl.Kosten[[#This Row],[Pnr.]]=BE$7,Tbl.Kosten[[#This Row],[Totaal kosten]],"")</f>
        <v/>
      </c>
      <c r="BF181" s="158" t="str">
        <f>IF(Tbl.Kosten[[#This Row],[Pnr.]]=BF$7,Tbl.Kosten[[#This Row],[Totaal kosten]],"")</f>
        <v/>
      </c>
      <c r="BG181" s="158" t="str">
        <f>IF(Tbl.Kosten[[#This Row],[Pnr.]]=BG$7,Tbl.Kosten[[#This Row],[Totaal kosten]],"")</f>
        <v/>
      </c>
      <c r="BH181" s="158" t="str">
        <f>IF(Tbl.Kosten[[#This Row],[Pnr.]]=BH$7,Tbl.Kosten[[#This Row],[Totaal kosten]],"")</f>
        <v/>
      </c>
      <c r="BI181" s="158" t="str">
        <f>IF(Tbl.Kosten[[#This Row],[Pnr.]]=BI$7,Tbl.Kosten[[#This Row],[Totaal kosten]],"")</f>
        <v/>
      </c>
      <c r="BJ181" s="158" t="str">
        <f>IF(Tbl.Kosten[[#This Row],[Pnr.]]=BJ$7,Tbl.Kosten[[#This Row],[Totaal kosten]],"")</f>
        <v/>
      </c>
      <c r="BK181" s="158" t="str">
        <f>IF(Tbl.Kosten[[#This Row],[Pnr.]]=BK$7,Tbl.Kosten[[#This Row],[Totaal kosten]],"")</f>
        <v/>
      </c>
      <c r="BL181" s="158" t="str">
        <f>IF(Tbl.Kosten[[#This Row],[Pnr.]]=BL$7,Tbl.Kosten[[#This Row],[Totaal kosten]],"")</f>
        <v/>
      </c>
      <c r="BM181" s="158" t="str">
        <f>IF(Tbl.Kosten[[#This Row],[Pnr.]]=BM$7,Tbl.Kosten[[#This Row],[Totaal kosten]],"")</f>
        <v/>
      </c>
      <c r="BN181" s="158" t="str">
        <f>IF(Tbl.Kosten[[#This Row],[Pnr.]]=BN$7,Tbl.Kosten[[#This Row],[Totaal kosten]],"")</f>
        <v/>
      </c>
      <c r="BO181" s="158" t="str">
        <f>IF(Tbl.Kosten[[#This Row],[Pnr.]]=BO$7,Tbl.Kosten[[#This Row],[Totaal kosten]],"")</f>
        <v/>
      </c>
      <c r="BP181" s="158" t="str">
        <f>IF(Tbl.Kosten[[#This Row],[Pnr.]]=BP$7,Tbl.Kosten[[#This Row],[Totaal kosten]],"")</f>
        <v/>
      </c>
      <c r="BQ181" s="158" t="str">
        <f>IF(Tbl.Kosten[[#This Row],[Pnr.]]=BQ$7,Tbl.Kosten[[#This Row],[Totaal kosten]],"")</f>
        <v/>
      </c>
      <c r="BR181" s="158" t="str">
        <f>IF(Tbl.Kosten[[#This Row],[Pnr.]]=BR$7,Tbl.Kosten[[#This Row],[Totaal kosten]],"")</f>
        <v/>
      </c>
      <c r="BS181" s="158" t="str">
        <f>IF(Tbl.Kosten[[#This Row],[Pnr.]]=BS$7,Tbl.Kosten[[#This Row],[Totaal kosten]],"")</f>
        <v/>
      </c>
      <c r="BT181" s="158" t="str">
        <f>IF(Tbl.Kosten[[#This Row],[Pnr.]]=BT$7,Tbl.Kosten[[#This Row],[Totaal kosten]],"")</f>
        <v/>
      </c>
      <c r="BU181" s="158" t="str">
        <f>IF(Tbl.Kosten[[#This Row],[Pnr.]]=BU$7,Tbl.Kosten[[#This Row],[Totaal kosten]],"")</f>
        <v/>
      </c>
      <c r="BV181" s="158" t="str">
        <f>IF(Tbl.Kosten[[#This Row],[Pnr.]]=BV$7,Tbl.Kosten[[#This Row],[Totaal kosten]],"")</f>
        <v/>
      </c>
      <c r="BW181" s="158" t="str">
        <f>IF(Tbl.Kosten[[#This Row],[Pnr.]]=BW$7,Tbl.Kosten[[#This Row],[Totaal kosten]],"")</f>
        <v/>
      </c>
      <c r="BX181" s="158" t="str">
        <f>IFERROR(_xlfn.XLOOKUP(Tbl.Kosten[[#This Row],[Werkpakketcode]],Tbl.Werkpakketten[Werkpakketcode],Tbl.Werkpakketten[WPnr.],"",0,1),"")</f>
        <v/>
      </c>
      <c r="BY181" s="158" t="str">
        <f>IF(Tbl.Kosten[[#This Row],[WPnr.]]=BY$7,Tbl.Kosten[[#This Row],[Totaal kosten]],"")</f>
        <v/>
      </c>
      <c r="BZ181" s="158" t="str">
        <f>IF(Tbl.Kosten[[#This Row],[WPnr.]]=BZ$7,Tbl.Kosten[[#This Row],[Totaal kosten]],"")</f>
        <v/>
      </c>
      <c r="CA181" s="158" t="str">
        <f>IF(Tbl.Kosten[[#This Row],[WPnr.]]=CA$7,Tbl.Kosten[[#This Row],[Totaal kosten]],"")</f>
        <v/>
      </c>
      <c r="CB181" s="158" t="str">
        <f>IF(Tbl.Kosten[[#This Row],[WPnr.]]=CB$7,Tbl.Kosten[[#This Row],[Totaal kosten]],"")</f>
        <v/>
      </c>
      <c r="CC181" s="158" t="str">
        <f>IF(Tbl.Kosten[[#This Row],[WPnr.]]=CC$7,Tbl.Kosten[[#This Row],[Totaal kosten]],"")</f>
        <v/>
      </c>
      <c r="CD181" s="158" t="str">
        <f>IF(Tbl.Kosten[[#This Row],[WPnr.]]=CD$7,Tbl.Kosten[[#This Row],[Totaal kosten]],"")</f>
        <v/>
      </c>
      <c r="CE181" s="158" t="str">
        <f>IF(Tbl.Kosten[[#This Row],[WPnr.]]=CE$7,Tbl.Kosten[[#This Row],[Totaal kosten]],"")</f>
        <v/>
      </c>
      <c r="CF181" s="158" t="str">
        <f>IF(Tbl.Kosten[[#This Row],[WPnr.]]=CF$7,Tbl.Kosten[[#This Row],[Totaal kosten]],"")</f>
        <v/>
      </c>
      <c r="CG181" s="158" t="str">
        <f>IF(Tbl.Kosten[[#This Row],[WPnr.]]=CG$7,Tbl.Kosten[[#This Row],[Totaal kosten]],"")</f>
        <v/>
      </c>
      <c r="CH181" s="158" t="str">
        <f>IF(Tbl.Kosten[[#This Row],[WPnr.]]=CH$7,Tbl.Kosten[[#This Row],[Totaal kosten]],"")</f>
        <v/>
      </c>
      <c r="CI181" s="158" t="str">
        <f>IF(Tbl.Kosten[[#This Row],[WPnr.]]=CI$7,Tbl.Kosten[[#This Row],[Totaal kosten]],"")</f>
        <v/>
      </c>
      <c r="CJ181" s="158" t="str">
        <f>IF(Tbl.Kosten[[#This Row],[WPnr.]]=CJ$7,Tbl.Kosten[[#This Row],[Totaal kosten]],"")</f>
        <v/>
      </c>
      <c r="CK181" s="158" t="str">
        <f>IF(Tbl.Kosten[[#This Row],[WPnr.]]=CK$7,Tbl.Kosten[[#This Row],[Totaal kosten]],"")</f>
        <v/>
      </c>
      <c r="CL181" s="158" t="str">
        <f>IF(Tbl.Kosten[[#This Row],[WPnr.]]=CL$7,Tbl.Kosten[[#This Row],[Totaal kosten]],"")</f>
        <v/>
      </c>
      <c r="CM181" s="158" t="str">
        <f>IF(Tbl.Kosten[[#This Row],[WPnr.]]=CM$7,Tbl.Kosten[[#This Row],[Totaal kosten]],"")</f>
        <v/>
      </c>
      <c r="CN181" s="158" t="str">
        <f>IF(Tbl.Kosten[[#This Row],[WPnr.]]=CN$7,Tbl.Kosten[[#This Row],[Totaal kosten]],"")</f>
        <v/>
      </c>
      <c r="CO181" s="158" t="str">
        <f>IF(Tbl.Kosten[[#This Row],[WPnr.]]=CO$7,Tbl.Kosten[[#This Row],[Totaal kosten]],"")</f>
        <v/>
      </c>
      <c r="CP181" s="158" t="str">
        <f>IF(Tbl.Kosten[[#This Row],[WPnr.]]=CP$7,Tbl.Kosten[[#This Row],[Totaal kosten]],"")</f>
        <v/>
      </c>
      <c r="CQ181" s="158" t="str">
        <f>IF(Tbl.Kosten[[#This Row],[WPnr.]]=CQ$7,Tbl.Kosten[[#This Row],[Totaal kosten]],"")</f>
        <v/>
      </c>
      <c r="CR181" s="158" t="str">
        <f>IF(Tbl.Kosten[[#This Row],[WPnr.]]=CR$7,Tbl.Kosten[[#This Row],[Totaal kosten]],"")</f>
        <v/>
      </c>
      <c r="CS181" s="158" t="str">
        <f>IF(Tbl.Kosten[[#This Row],[WPnr.]]=CS$7,Tbl.Kosten[[#This Row],[Totaal kosten]],"")</f>
        <v/>
      </c>
      <c r="CT181" s="158" t="str">
        <f>IF(Tbl.Kosten[[#This Row],[WPnr.]]=CT$7,Tbl.Kosten[[#This Row],[Totaal kosten]],"")</f>
        <v/>
      </c>
      <c r="CU181" s="158" t="str">
        <f>IF(Tbl.Kosten[[#This Row],[WPnr.]]=CU$7,Tbl.Kosten[[#This Row],[Totaal kosten]],"")</f>
        <v/>
      </c>
      <c r="CV181" s="158" t="str">
        <f>IF(Tbl.Kosten[[#This Row],[WPnr.]]=CV$7,Tbl.Kosten[[#This Row],[Totaal kosten]],"")</f>
        <v/>
      </c>
      <c r="CW181" s="158" t="str">
        <f>IF(Tbl.Kosten[[#This Row],[WPnr.]]=CW$7,Tbl.Kosten[[#This Row],[Totaal kosten]],"")</f>
        <v/>
      </c>
      <c r="CX181" s="158" t="str">
        <f>IF(Tbl.Kosten[[#This Row],[WPnr.]]=CX$7,Tbl.Kosten[[#This Row],[Totaal kosten]],"")</f>
        <v/>
      </c>
      <c r="CY181" s="158" t="str">
        <f>IF(Tbl.Kosten[[#This Row],[WPnr.]]=CY$7,Tbl.Kosten[[#This Row],[Totaal kosten]],"")</f>
        <v/>
      </c>
      <c r="CZ181" s="158" t="str">
        <f>IF(Tbl.Kosten[[#This Row],[WPnr.]]=CZ$7,Tbl.Kosten[[#This Row],[Totaal kosten]],"")</f>
        <v/>
      </c>
      <c r="DA181" s="158" t="str">
        <f>IF(Tbl.Kosten[[#This Row],[WPnr.]]=DA$7,Tbl.Kosten[[#This Row],[Totaal kosten]],"")</f>
        <v/>
      </c>
      <c r="DB181" s="158" t="str">
        <f>IF(Tbl.Kosten[[#This Row],[WPnr.]]=DB$7,Tbl.Kosten[[#This Row],[Totaal kosten]],"")</f>
        <v/>
      </c>
      <c r="DC181" s="158" t="str">
        <f>IF(Tbl.Kosten[[#This Row],[WPnr.]]=DC$7,Tbl.Kosten[[#This Row],[Totaal kosten]],"")</f>
        <v/>
      </c>
      <c r="DD181" s="158" t="str">
        <f>IF(Tbl.Kosten[[#This Row],[WPnr.]]=DD$7,Tbl.Kosten[[#This Row],[Totaal kosten]],"")</f>
        <v/>
      </c>
      <c r="DE181" s="158" t="str">
        <f>IF(Tbl.Kosten[[#This Row],[WPnr.]]=DE$7,Tbl.Kosten[[#This Row],[Totaal kosten]],"")</f>
        <v/>
      </c>
      <c r="DF181" s="158" t="str">
        <f>IF(Tbl.Kosten[[#This Row],[WPnr.]]=DF$7,Tbl.Kosten[[#This Row],[Totaal kosten]],"")</f>
        <v/>
      </c>
      <c r="DG181" s="158" t="str">
        <f>IF(Tbl.Kosten[[#This Row],[WPnr.]]=DG$7,Tbl.Kosten[[#This Row],[Totaal kosten]],"")</f>
        <v/>
      </c>
      <c r="DH181" s="158" t="str">
        <f>IF(Tbl.Kosten[[#This Row],[WPnr.]]=DH$7,Tbl.Kosten[[#This Row],[Totaal kosten]],"")</f>
        <v/>
      </c>
      <c r="DI181" s="158" t="str">
        <f>IF(Tbl.Kosten[[#This Row],[WPnr.]]=DI$7,Tbl.Kosten[[#This Row],[Totaal kosten]],"")</f>
        <v/>
      </c>
      <c r="DJ181" s="158" t="str">
        <f>IF(Tbl.Kosten[[#This Row],[WPnr.]]=DJ$7,Tbl.Kosten[[#This Row],[Totaal kosten]],"")</f>
        <v/>
      </c>
      <c r="DK181" s="158" t="str">
        <f>IF(Tbl.Kosten[[#This Row],[WPnr.]]=DK$7,Tbl.Kosten[[#This Row],[Totaal kosten]],"")</f>
        <v/>
      </c>
      <c r="DL181" s="158" t="str">
        <f>IF(Tbl.Kosten[[#This Row],[WPnr.]]=DL$7,Tbl.Kosten[[#This Row],[Totaal kosten]],"")</f>
        <v/>
      </c>
      <c r="DM181" s="158" t="str">
        <f>IF(Tbl.Kosten[[#This Row],[WPnr.]]=DM$7,Tbl.Kosten[[#This Row],[Totaal kosten]],"")</f>
        <v/>
      </c>
      <c r="DN181" s="158" t="str">
        <f>IF(Tbl.Kosten[[#This Row],[WPnr.]]=DN$7,Tbl.Kosten[[#This Row],[Totaal kosten]],"")</f>
        <v/>
      </c>
      <c r="DO181" s="158" t="str">
        <f>IF(Tbl.Kosten[[#This Row],[WPnr.]]=DO$7,Tbl.Kosten[[#This Row],[Totaal kosten]],"")</f>
        <v/>
      </c>
      <c r="DP181" s="158" t="str">
        <f>IF(Tbl.Kosten[[#This Row],[WPnr.]]=DP$7,Tbl.Kosten[[#This Row],[Totaal kosten]],"")</f>
        <v/>
      </c>
      <c r="DQ181" s="158" t="str">
        <f>IF(Tbl.Kosten[[#This Row],[WPnr.]]=DQ$7,Tbl.Kosten[[#This Row],[Totaal kosten]],"")</f>
        <v/>
      </c>
      <c r="DR181" s="158" t="str">
        <f>IF(Tbl.Kosten[[#This Row],[WPnr.]]=DR$7,Tbl.Kosten[[#This Row],[Totaal kosten]],"")</f>
        <v/>
      </c>
      <c r="DS181" s="158" t="str">
        <f>IF(Tbl.Kosten[[#This Row],[WPnr.]]=DS$7,Tbl.Kosten[[#This Row],[Totaal kosten]],"")</f>
        <v/>
      </c>
      <c r="DT181" s="158" t="str">
        <f>IF(Tbl.Kosten[[#This Row],[WPnr.]]=DT$7,Tbl.Kosten[[#This Row],[Totaal kosten]],"")</f>
        <v/>
      </c>
      <c r="DU181" s="158" t="str">
        <f>IF(Tbl.Kosten[[#This Row],[WPnr.]]=DU$7,Tbl.Kosten[[#This Row],[Totaal kosten]],"")</f>
        <v/>
      </c>
      <c r="DV181" s="158" t="str">
        <f>IF(Tbl.Kosten[[#This Row],[WPnr.]]=DV$7,Tbl.Kosten[[#This Row],[Totaal kosten]],"")</f>
        <v/>
      </c>
      <c r="DW181" s="160" t="str">
        <f>IFERROR(_xlfn.XLOOKUP(Tbl.Kosten[[#This Row],[Kostensoort]],Tbl.Kostensoorten[Kostensoorten],Tbl.Kostensoorten[KSnr.],"",0,1),"")</f>
        <v/>
      </c>
      <c r="DX181" s="160" t="str">
        <f>IF(Tbl.Kosten[[#This Row],[KSnr.]]=DX$7,Tbl.Kosten[[#This Row],[Totaal kosten]],"")</f>
        <v/>
      </c>
      <c r="DY181" s="160" t="str">
        <f>IF(Tbl.Kosten[[#This Row],[KSnr.]]=DY$7,Tbl.Kosten[[#This Row],[Totaal kosten]],"")</f>
        <v/>
      </c>
      <c r="DZ181" s="160" t="str">
        <f>IF(Tbl.Kosten[[#This Row],[KSnr.]]=DZ$7,Tbl.Kosten[[#This Row],[Totaal kosten]],"")</f>
        <v/>
      </c>
      <c r="EA181" s="160" t="str">
        <f>IF(Tbl.Kosten[[#This Row],[KSnr.]]=EA$7,Tbl.Kosten[[#This Row],[Totaal kosten]],"")</f>
        <v/>
      </c>
      <c r="EB181" s="160" t="str">
        <f>IF(Tbl.Kosten[[#This Row],[KSnr.]]=EB$7,Tbl.Kosten[[#This Row],[Totaal kosten]],"")</f>
        <v/>
      </c>
      <c r="EC181" s="160" t="str">
        <f>IF(Tbl.Kosten[[#This Row],[KSnr.]]=EC$7,Tbl.Kosten[[#This Row],[Totaal kosten]],"")</f>
        <v/>
      </c>
      <c r="ED181" s="160" t="str">
        <f>IF(Tbl.Kosten[[#This Row],[KSnr.]]=ED$7,Tbl.Kosten[[#This Row],[Totaal kosten]],"")</f>
        <v/>
      </c>
      <c r="EE181" s="160" t="str">
        <f>IF(Tbl.Kosten[[#This Row],[KSnr.]]=EE$7,Tbl.Kosten[[#This Row],[Totaal kosten]],"")</f>
        <v/>
      </c>
      <c r="EF181" s="160" t="str">
        <f>IF(Tbl.Kosten[[#This Row],[KSnr.]]=EF$7,Tbl.Kosten[[#This Row],[Totaal kosten]],"")</f>
        <v/>
      </c>
      <c r="EG181" s="160" t="str">
        <f>IF(Tbl.Kosten[[#This Row],[KSnr.]]=EG$7,Tbl.Kosten[[#This Row],[Totaal kosten]],"")</f>
        <v/>
      </c>
      <c r="EH181" s="160" t="str">
        <f>IF(Tbl.Kosten[[#This Row],[KSnr.]]=EH$7,Tbl.Kosten[[#This Row],[Totaal kosten]],"")</f>
        <v/>
      </c>
      <c r="EI181" s="160" t="str">
        <f>IF(Tbl.Kosten[[#This Row],[KSnr.]]=EI$7,Tbl.Kosten[[#This Row],[Totaal kosten]],"")</f>
        <v/>
      </c>
      <c r="EJ181" s="160" t="str">
        <f>IF(Tbl.Kosten[[#This Row],[KSnr.]]=EJ$7,Tbl.Kosten[[#This Row],[Totaal kosten]],"")</f>
        <v/>
      </c>
      <c r="EK181" s="160" t="str">
        <f>IF(Tbl.Kosten[[#This Row],[KSnr.]]=EK$7,Tbl.Kosten[[#This Row],[Totaal kosten]],"")</f>
        <v/>
      </c>
      <c r="EL181" s="160" t="str">
        <f>IF(Tbl.Kosten[[#This Row],[KSnr.]]=EL$7,Tbl.Kosten[[#This Row],[Totaal kosten]],"")</f>
        <v/>
      </c>
      <c r="EM181" s="160" t="str">
        <f>IF(Tbl.Kosten[[#This Row],[KSnr.]]=EM$7,Tbl.Kosten[[#This Row],[Totaal kosten]],"")</f>
        <v/>
      </c>
      <c r="EN181" s="160" t="str">
        <f>IF(Tbl.Kosten[[#This Row],[KSnr.]]=EN$7,Tbl.Kosten[[#This Row],[Totaal kosten]],"")</f>
        <v/>
      </c>
      <c r="EO181" s="160" t="str">
        <f>IF(Tbl.Kosten[[#This Row],[KSnr.]]=EO$7,Tbl.Kosten[[#This Row],[Totaal kosten]],"")</f>
        <v/>
      </c>
      <c r="EP181" s="160" t="str">
        <f>IF(Tbl.Kosten[[#This Row],[KSnr.]]=EP$7,Tbl.Kosten[[#This Row],[Totaal kosten]],"")</f>
        <v/>
      </c>
      <c r="EQ181" s="160" t="str">
        <f>IF(Tbl.Kosten[[#This Row],[KSnr.]]=EQ$7,Tbl.Kosten[[#This Row],[Totaal kosten]],"")</f>
        <v/>
      </c>
      <c r="ER181" s="154" t="str">
        <f>IFERROR(_xlfn.XLOOKUP(Tbl.Kosten[[#This Row],[Subsidieactiviteit]],Tbl.Subsidiehoogte[Subsidieactiviteit],Tbl.Subsidiehoogte[SAnr.],"",0,1),"")</f>
        <v/>
      </c>
      <c r="ES181" s="160" t="str">
        <f>IF(Tbl.Kosten[[#This Row],[Sanr.]]=ES$7,Tbl.Kosten[[#This Row],[Totaal kosten]],"")</f>
        <v/>
      </c>
      <c r="ET181" s="160" t="str">
        <f>IF(Tbl.Kosten[[#This Row],[Sanr.]]=ET$7,Tbl.Kosten[[#This Row],[Totaal kosten]],"")</f>
        <v/>
      </c>
      <c r="EU181" s="160" t="str">
        <f>IF(Tbl.Kosten[[#This Row],[Sanr.]]=EU$7,Tbl.Kosten[[#This Row],[Totaal kosten]],"")</f>
        <v/>
      </c>
      <c r="EV181" s="160" t="str">
        <f>IF(Tbl.Kosten[[#This Row],[Sanr.]]=EV$7,Tbl.Kosten[[#This Row],[Totaal kosten]],"")</f>
        <v/>
      </c>
      <c r="EW181" s="160" t="str">
        <f>IF(Tbl.Kosten[[#This Row],[Sanr.]]=EW$7,Tbl.Kosten[[#This Row],[Totaal kosten]],"")</f>
        <v/>
      </c>
      <c r="EX181" s="160" t="str">
        <f>IF(Tbl.Kosten[[#This Row],[Sanr.]]=EX$7,Tbl.Kosten[[#This Row],[Totaal kosten]],"")</f>
        <v/>
      </c>
      <c r="EY181" s="160" t="str">
        <f>IF(Tbl.Kosten[[#This Row],[Sanr.]]=EY$7,Tbl.Kosten[[#This Row],[Totaal kosten]],"")</f>
        <v/>
      </c>
      <c r="EZ181" s="160" t="str">
        <f>IF(Tbl.Kosten[[#This Row],[Sanr.]]=EZ$7,Tbl.Kosten[[#This Row],[Totaal kosten]],"")</f>
        <v/>
      </c>
      <c r="FA181" s="160" t="str">
        <f>IF(Tbl.Kosten[[#This Row],[Sanr.]]=FA$7,Tbl.Kosten[[#This Row],[Totaal kosten]],"")</f>
        <v/>
      </c>
      <c r="FB181" s="160" t="str">
        <f>IF(Tbl.Kosten[[#This Row],[Sanr.]]=FB$7,Tbl.Kosten[[#This Row],[Totaal kosten]],"")</f>
        <v/>
      </c>
      <c r="FC181" s="160" t="str">
        <f>IF(Tbl.Kosten[[#This Row],[Sanr.]]=FC$7,Tbl.Kosten[[#This Row],[Totaal kosten]],"")</f>
        <v/>
      </c>
      <c r="FD181" s="160" t="str">
        <f>IF(Tbl.Kosten[[#This Row],[Sanr.]]=FD$7,Tbl.Kosten[[#This Row],[Totaal kosten]],"")</f>
        <v/>
      </c>
      <c r="FE181" s="160" t="str">
        <f>IF(Tbl.Kosten[[#This Row],[Sanr.]]=FE$7,Tbl.Kosten[[#This Row],[Totaal kosten]],"")</f>
        <v/>
      </c>
      <c r="FF181" s="160" t="str">
        <f>IF(Tbl.Kosten[[#This Row],[Sanr.]]=FF$7,Tbl.Kosten[[#This Row],[Totaal kosten]],"")</f>
        <v/>
      </c>
      <c r="FG181" s="160" t="str">
        <f>IF(Tbl.Kosten[[#This Row],[Sanr.]]=FG$7,Tbl.Kosten[[#This Row],[Totaal kosten]],"")</f>
        <v/>
      </c>
      <c r="FH181" s="160" t="str">
        <f>IF(Tbl.Kosten[[#This Row],[Sanr.]]=FH$7,Tbl.Kosten[[#This Row],[Totaal kosten]],"")</f>
        <v/>
      </c>
      <c r="FI181" s="160" t="str">
        <f>IF(Tbl.Kosten[[#This Row],[Sanr.]]=FI$7,Tbl.Kosten[[#This Row],[Totaal kosten]],"")</f>
        <v/>
      </c>
      <c r="FJ181" s="160" t="str">
        <f>IF(Tbl.Kosten[[#This Row],[Sanr.]]=FJ$7,Tbl.Kosten[[#This Row],[Totaal kosten]],"")</f>
        <v/>
      </c>
      <c r="FK181" s="160" t="str">
        <f>IF(Tbl.Kosten[[#This Row],[Sanr.]]=FK$7,Tbl.Kosten[[#This Row],[Totaal kosten]],"")</f>
        <v/>
      </c>
      <c r="FL181" s="160" t="str">
        <f>IF(Tbl.Kosten[[#This Row],[Sanr.]]=FL$7,Tbl.Kosten[[#This Row],[Totaal kosten]],"")</f>
        <v/>
      </c>
      <c r="FM181" s="160" t="str">
        <f>IF(Tbl.Kosten[[#This Row],[Sanr.]]=FM$7,Tbl.Kosten[[#This Row],[Totaal kosten]],"")</f>
        <v/>
      </c>
      <c r="FN181" s="160" t="str">
        <f>IF(Tbl.Kosten[[#This Row],[Sanr.]]=FN$7,Tbl.Kosten[[#This Row],[Totaal kosten]],"")</f>
        <v/>
      </c>
      <c r="FO181" s="160" t="str">
        <f>IF(Tbl.Kosten[[#This Row],[Sanr.]]=FO$7,Tbl.Kosten[[#This Row],[Totaal kosten]],"")</f>
        <v/>
      </c>
      <c r="FP181" s="160" t="str">
        <f>IF(Tbl.Kosten[[#This Row],[Sanr.]]=FP$7,Tbl.Kosten[[#This Row],[Totaal kosten]],"")</f>
        <v/>
      </c>
      <c r="FQ181" s="160" t="str">
        <f>IF(Tbl.Kosten[[#This Row],[Sanr.]]=FQ$7,Tbl.Kosten[[#This Row],[Totaal kosten]],"")</f>
        <v/>
      </c>
      <c r="FR181" s="160" t="str">
        <f>IF(Tbl.Kosten[[#This Row],[Sanr.]]=FR$7,Tbl.Kosten[[#This Row],[Totaal kosten]],"")</f>
        <v/>
      </c>
      <c r="FS181" s="160" t="str">
        <f>IF(Tbl.Kosten[[#This Row],[Sanr.]]=FS$7,Tbl.Kosten[[#This Row],[Totaal kosten]],"")</f>
        <v/>
      </c>
      <c r="FT181" s="160" t="str">
        <f>IF(Tbl.Kosten[[#This Row],[Sanr.]]=FT$7,Tbl.Kosten[[#This Row],[Totaal kosten]],"")</f>
        <v/>
      </c>
      <c r="FU181" s="160" t="str">
        <f>IF(Tbl.Kosten[[#This Row],[Sanr.]]=FU$7,Tbl.Kosten[[#This Row],[Totaal kosten]],"")</f>
        <v/>
      </c>
      <c r="FV181" s="160" t="str">
        <f>IF(Tbl.Kosten[[#This Row],[Sanr.]]=FV$7,Tbl.Kosten[[#This Row],[Totaal kosten]],"")</f>
        <v/>
      </c>
      <c r="FW181" s="160" t="str">
        <f>IFERROR(_xlfn.XLOOKUP(Tbl.Kosten[[#This Row],[Activiteitencode]],Tbl.Activiteiten[Activiteitcode],Tbl.Activiteiten[Anr.],"",0,1),"")</f>
        <v/>
      </c>
      <c r="FX181" s="181" t="str">
        <f>_xlfn.CONCAT(Tbl.Kosten[[#This Row],[Pnr.]],Tbl.Kosten[[#This Row],[Sanr.]])</f>
        <v>P1</v>
      </c>
      <c r="FY181" s="160">
        <f>Tbl.Kosten[[#This Row],[Totaal kosten]]-Tbl.Kosten[[#This Row],[Subsidie]]</f>
        <v>0</v>
      </c>
      <c r="FZ181" s="160">
        <f>IF(Tbl.Kosten[[#This Row],[Pnr.]]=FZ$7,Tbl.Kosten[[#This Row],[Te financieren]],"")</f>
        <v>0</v>
      </c>
      <c r="GA181" s="160" t="str">
        <f>IF(Tbl.Kosten[[#This Row],[Pnr.]]=GA$7,Tbl.Kosten[[#This Row],[Te financieren]],"")</f>
        <v/>
      </c>
      <c r="GB181" s="160" t="str">
        <f>IF(Tbl.Kosten[[#This Row],[Pnr.]]=GB$7,Tbl.Kosten[[#This Row],[Te financieren]],"")</f>
        <v/>
      </c>
      <c r="GC181" s="160" t="str">
        <f>IF(Tbl.Kosten[[#This Row],[Pnr.]]=GC$7,Tbl.Kosten[[#This Row],[Te financieren]],"")</f>
        <v/>
      </c>
      <c r="GD181" s="160" t="str">
        <f>IF(Tbl.Kosten[[#This Row],[Pnr.]]=GD$7,Tbl.Kosten[[#This Row],[Te financieren]],"")</f>
        <v/>
      </c>
      <c r="GE181" s="160" t="str">
        <f>IF(Tbl.Kosten[[#This Row],[Pnr.]]=GE$7,Tbl.Kosten[[#This Row],[Te financieren]],"")</f>
        <v/>
      </c>
      <c r="GF181" s="160" t="str">
        <f>IF(Tbl.Kosten[[#This Row],[Pnr.]]=GF$7,Tbl.Kosten[[#This Row],[Te financieren]],"")</f>
        <v/>
      </c>
      <c r="GG181" s="160" t="str">
        <f>IF(Tbl.Kosten[[#This Row],[Pnr.]]=GG$7,Tbl.Kosten[[#This Row],[Te financieren]],"")</f>
        <v/>
      </c>
      <c r="GH181" s="160" t="str">
        <f>IF(Tbl.Kosten[[#This Row],[Pnr.]]=GH$7,Tbl.Kosten[[#This Row],[Te financieren]],"")</f>
        <v/>
      </c>
      <c r="GI181" s="160" t="str">
        <f>IF(Tbl.Kosten[[#This Row],[Pnr.]]=GI$7,Tbl.Kosten[[#This Row],[Te financieren]],"")</f>
        <v/>
      </c>
      <c r="GJ181" s="160" t="str">
        <f>IF(Tbl.Kosten[[#This Row],[Pnr.]]=GJ$7,Tbl.Kosten[[#This Row],[Te financieren]],"")</f>
        <v/>
      </c>
      <c r="GK181" s="160" t="str">
        <f>IF(Tbl.Kosten[[#This Row],[Pnr.]]=GK$7,Tbl.Kosten[[#This Row],[Te financieren]],"")</f>
        <v/>
      </c>
      <c r="GL181" s="160" t="str">
        <f>IF(Tbl.Kosten[[#This Row],[Pnr.]]=GL$7,Tbl.Kosten[[#This Row],[Te financieren]],"")</f>
        <v/>
      </c>
      <c r="GM181" s="160" t="str">
        <f>IF(Tbl.Kosten[[#This Row],[Pnr.]]=GM$7,Tbl.Kosten[[#This Row],[Te financieren]],"")</f>
        <v/>
      </c>
      <c r="GN181" s="160" t="str">
        <f>IF(Tbl.Kosten[[#This Row],[Pnr.]]=GN$7,Tbl.Kosten[[#This Row],[Te financieren]],"")</f>
        <v/>
      </c>
      <c r="GO181" s="160" t="str">
        <f>IF(Tbl.Kosten[[#This Row],[Pnr.]]=GO$7,Tbl.Kosten[[#This Row],[Te financieren]],"")</f>
        <v/>
      </c>
      <c r="GP181" s="160" t="str">
        <f>IF(Tbl.Kosten[[#This Row],[Pnr.]]=GP$7,Tbl.Kosten[[#This Row],[Te financieren]],"")</f>
        <v/>
      </c>
      <c r="GQ181" s="160" t="str">
        <f>IF(Tbl.Kosten[[#This Row],[Pnr.]]=GQ$7,Tbl.Kosten[[#This Row],[Te financieren]],"")</f>
        <v/>
      </c>
      <c r="GR181" s="160" t="str">
        <f>IF(Tbl.Kosten[[#This Row],[Pnr.]]=GR$7,Tbl.Kosten[[#This Row],[Te financieren]],"")</f>
        <v/>
      </c>
      <c r="GS181" s="160" t="str">
        <f>IF(Tbl.Kosten[[#This Row],[Pnr.]]=GS$7,Tbl.Kosten[[#This Row],[Te financieren]],"")</f>
        <v/>
      </c>
      <c r="GT181" s="160" t="str">
        <f>IF(Tbl.Kosten[[#This Row],[Pnr.]]=GT$7,Tbl.Kosten[[#This Row],[Te financieren]],"")</f>
        <v/>
      </c>
      <c r="GU181" s="160" t="str">
        <f>IF(Tbl.Kosten[[#This Row],[Pnr.]]=GU$7,Tbl.Kosten[[#This Row],[Te financieren]],"")</f>
        <v/>
      </c>
      <c r="GV181" s="160" t="str">
        <f>IF(Tbl.Kosten[[#This Row],[Pnr.]]=GV$7,Tbl.Kosten[[#This Row],[Te financieren]],"")</f>
        <v/>
      </c>
      <c r="GW181" s="160" t="str">
        <f>IF(Tbl.Kosten[[#This Row],[Pnr.]]=GW$7,Tbl.Kosten[[#This Row],[Te financieren]],"")</f>
        <v/>
      </c>
      <c r="GX181" s="160" t="str">
        <f>IF(Tbl.Kosten[[#This Row],[Pnr.]]=GX$7,Tbl.Kosten[[#This Row],[Te financieren]],"")</f>
        <v/>
      </c>
      <c r="GY181" s="160" t="str">
        <f>IF(Tbl.Kosten[[#This Row],[Pnr.]]=GY$7,Tbl.Kosten[[#This Row],[Te financieren]],"")</f>
        <v/>
      </c>
      <c r="GZ181" s="160" t="str">
        <f>IF(Tbl.Kosten[[#This Row],[Pnr.]]=GZ$7,Tbl.Kosten[[#This Row],[Te financieren]],"")</f>
        <v/>
      </c>
      <c r="HA181" s="160" t="str">
        <f>IF(Tbl.Kosten[[#This Row],[Pnr.]]=HA$7,Tbl.Kosten[[#This Row],[Te financieren]],"")</f>
        <v/>
      </c>
      <c r="HB181" s="160" t="str">
        <f>IF(Tbl.Kosten[[#This Row],[Pnr.]]=HB$7,Tbl.Kosten[[#This Row],[Te financieren]],"")</f>
        <v/>
      </c>
      <c r="HC181" s="160" t="str">
        <f>IF(Tbl.Kosten[[#This Row],[Pnr.]]=HC$7,Tbl.Kosten[[#This Row],[Te financieren]],"")</f>
        <v/>
      </c>
      <c r="HD181" s="160" t="str">
        <f>IF(Tbl.Kosten[[#This Row],[Pnr.]]=HD$7,Tbl.Kosten[[#This Row],[Te financieren]],"")</f>
        <v/>
      </c>
      <c r="HE181" s="160" t="str">
        <f>IF(Tbl.Kosten[[#This Row],[Pnr.]]=HE$7,Tbl.Kosten[[#This Row],[Te financieren]],"")</f>
        <v/>
      </c>
      <c r="HF181" s="160" t="str">
        <f>IF(Tbl.Kosten[[#This Row],[Pnr.]]=HF$7,Tbl.Kosten[[#This Row],[Te financieren]],"")</f>
        <v/>
      </c>
      <c r="HG181" s="160" t="str">
        <f>IF(Tbl.Kosten[[#This Row],[Pnr.]]=HG$7,Tbl.Kosten[[#This Row],[Te financieren]],"")</f>
        <v/>
      </c>
      <c r="HH181" s="160" t="str">
        <f>IF(Tbl.Kosten[[#This Row],[Pnr.]]=HH$7,Tbl.Kosten[[#This Row],[Te financieren]],"")</f>
        <v/>
      </c>
      <c r="HI181" s="160" t="str">
        <f>IF(Tbl.Kosten[[#This Row],[Pnr.]]=HI$7,Tbl.Kosten[[#This Row],[Te financieren]],"")</f>
        <v/>
      </c>
      <c r="HJ181" s="160" t="str">
        <f>IF(Tbl.Kosten[[#This Row],[Pnr.]]=HJ$7,Tbl.Kosten[[#This Row],[Te financieren]],"")</f>
        <v/>
      </c>
      <c r="HK181" s="160" t="str">
        <f>IF(Tbl.Kosten[[#This Row],[Pnr.]]=HK$7,Tbl.Kosten[[#This Row],[Te financieren]],"")</f>
        <v/>
      </c>
      <c r="HL181" s="160" t="str">
        <f>IF(Tbl.Kosten[[#This Row],[Pnr.]]=HL$7,Tbl.Kosten[[#This Row],[Te financieren]],"")</f>
        <v/>
      </c>
      <c r="HM181" s="160" t="str">
        <f>IF(Tbl.Kosten[[#This Row],[Pnr.]]=HM$7,Tbl.Kosten[[#This Row],[Te financieren]],"")</f>
        <v/>
      </c>
      <c r="HN181" s="160" t="str">
        <f>IF(Tbl.Kosten[[#This Row],[Pnr.]]=HN$7,Tbl.Kosten[[#This Row],[Te financieren]],"")</f>
        <v/>
      </c>
      <c r="HO181" s="160" t="str">
        <f>IF(Tbl.Kosten[[#This Row],[Pnr.]]=HO$7,Tbl.Kosten[[#This Row],[Te financieren]],"")</f>
        <v/>
      </c>
      <c r="HP181" s="160" t="str">
        <f>IF(Tbl.Kosten[[#This Row],[Pnr.]]=HP$7,Tbl.Kosten[[#This Row],[Te financieren]],"")</f>
        <v/>
      </c>
      <c r="HQ181" s="160" t="str">
        <f>IF(Tbl.Kosten[[#This Row],[Pnr.]]=HQ$7,Tbl.Kosten[[#This Row],[Te financieren]],"")</f>
        <v/>
      </c>
      <c r="HR181" s="160" t="str">
        <f>IF(Tbl.Kosten[[#This Row],[Pnr.]]=HR$7,Tbl.Kosten[[#This Row],[Te financieren]],"")</f>
        <v/>
      </c>
      <c r="HS181" s="160" t="str">
        <f>IF(Tbl.Kosten[[#This Row],[Pnr.]]=HS$7,Tbl.Kosten[[#This Row],[Te financieren]],"")</f>
        <v/>
      </c>
      <c r="HT181" s="160" t="str">
        <f>IF(Tbl.Kosten[[#This Row],[Pnr.]]=HT$7,Tbl.Kosten[[#This Row],[Te financieren]],"")</f>
        <v/>
      </c>
      <c r="HU181" s="160" t="str">
        <f>IF(Tbl.Kosten[[#This Row],[Pnr.]]=HU$7,Tbl.Kosten[[#This Row],[Te financieren]],"")</f>
        <v/>
      </c>
      <c r="HV181" s="160" t="str">
        <f>IF(Tbl.Kosten[[#This Row],[Pnr.]]=HV$7,Tbl.Kosten[[#This Row],[Te financieren]],"")</f>
        <v/>
      </c>
      <c r="HW181" s="160" t="str">
        <f>IF(Tbl.Kosten[[#This Row],[Pnr.]]=HW$7,Tbl.Kosten[[#This Row],[Te financieren]],"")</f>
        <v/>
      </c>
    </row>
    <row r="182" spans="2:231" x14ac:dyDescent="0.3">
      <c r="B182" s="144"/>
      <c r="C182" s="147"/>
      <c r="D182" s="146"/>
      <c r="E182" s="147"/>
      <c r="F182" s="145"/>
      <c r="G182" s="11" t="str">
        <f>IF(Tbl.Kosten[[#This Row],[Medewerker e/o 
functie]]&lt;&gt;"",_xlfn.XLOOKUP(Tbl.Kosten[[#This Row],[Medewerker e/o 
functie]],Tbl.Uurtarief[Medewerker en/of functie],Tbl.Uurtarief[Uurtarief],"",0,1),"")</f>
        <v/>
      </c>
      <c r="H182" s="121">
        <f>IFERROR(Tbl.Kosten[[#This Row],[Uren]]*Tbl.Kosten[[#This Row],[Uurtarief]],0)</f>
        <v>0</v>
      </c>
      <c r="I182" s="119" t="str">
        <f>IF(Tbl.Kosten[[#This Row],[Subtotaal uren]]&lt;&gt;0,_xlfn.XLOOKUP(Tbl.Kosten[[#This Row],[Medewerker e/o 
functie]],Tbl.Uurtarief[Medewerker en/of functie],Tbl.Uurtarief[Kostensoort arbeid],"",0,1),"")</f>
        <v/>
      </c>
      <c r="J182" s="147"/>
      <c r="K182" s="145"/>
      <c r="L182" s="149" t="str">
        <f>IF(Tbl.Kosten[[#This Row],[Activum]]&lt;&gt;"",_xlfn.XLOOKUP(Tbl.Kosten[[#This Row],[Activum]],Tbl.Afschrijvingskosten[Activum],Tbl.Afschrijvingskosten[Tarief per afschrijvings-eenheid],"",0,1),"")</f>
        <v/>
      </c>
      <c r="M182" s="122">
        <f>IFERROR(Tbl.Kosten[[#This Row],[Een-
heden]]*Tbl.Kosten[[#This Row],[Afschrijvings-
tarief]],0)</f>
        <v>0</v>
      </c>
      <c r="N182" s="122" t="str">
        <f>IF(Tbl.Kosten[[#This Row],[Subtotaal afschrijving]]&lt;&gt;0,Lijsten!A180,"")</f>
        <v/>
      </c>
      <c r="O182" s="150"/>
      <c r="P182" s="145"/>
      <c r="Q182" s="148"/>
      <c r="R182" s="122">
        <f>IFERROR(Tbl.Kosten[[#This Row],[Aantal]]*Tbl.Kosten[[#This Row],[Tarief]],0)</f>
        <v>0</v>
      </c>
      <c r="S182" s="8">
        <f>IFERROR(Tbl.Kosten[[#This Row],[Subtotaal overige kosten]]+Tbl.Kosten[[#This Row],[Subtotaal uren]]+Tbl.Kosten[[#This Row],[Subtotaal afschrijving]],0)</f>
        <v>0</v>
      </c>
      <c r="T182" s="8">
        <f>IFERROR(Tbl.Kosten[[#This Row],[Totaal kosten]]*Tbl.Kosten[[#This Row],[Subsidie%]],0)</f>
        <v>0</v>
      </c>
      <c r="U182" s="4" t="str" cm="1">
        <f t="array" ref="U182">IFERROR(_xlfn.IFS(Tbl.Kosten[[#This Row],[Subtotaal uren]]&lt;&gt;0,Tbl.Kosten[[#This Row],[Kostensoort arbeid]],Tbl.Kosten[[#This Row],[Subtotaal afschrijving]]&lt;&gt;0,Tbl.Kosten[[#This Row],[Kostensoort afschrijving]],Tbl.Kosten[[#This Row],[Subtotaal overige kosten]]&lt;&gt;0,Tbl.Kosten[[#This Row],[Kostensoort overig]]),"")</f>
        <v/>
      </c>
      <c r="V182" s="4" t="str">
        <f>IFERROR(_xlfn.XLOOKUP(Tbl.Kosten[[#This Row],[Activiteitencode]],Tbl.Activiteiten[Activiteitcode],Tbl.Activiteiten[Werkpakketcode],"",0,1),"")</f>
        <v/>
      </c>
      <c r="W182" s="4" t="str">
        <f>IFERROR(_xlfn.XLOOKUP(Tbl.Kosten[[#This Row],[Werkpakketcode]],Tbl.Werkpakketten[Werkpakketcode],Tbl.Werkpakketten[Subsidiabele activiteit],"",0,1),"")</f>
        <v/>
      </c>
      <c r="X182" s="12">
        <f>IFERROR(_xlfn.XLOOKUP(Tbl.Kosten[[#This Row],[Sanr.]],Tbl.Subsidiehoogte[SAnr.],Tbl.Subsidiehoogte[Sub. Percentage],0,0,1),0)</f>
        <v>0</v>
      </c>
      <c r="Y182" s="154" t="str">
        <f>IFERROR(_xlfn.XLOOKUP(Tbl.Kosten[[#This Row],[Partnercode]],Tbl.Projectpartners[Partnercode],Tbl.Projectpartners[PNr.],"",0,1),"")</f>
        <v>P1</v>
      </c>
      <c r="Z182" s="158">
        <f>IF(Tbl.Kosten[[#This Row],[Pnr.]]=Z$7,Tbl.Kosten[[#This Row],[Totaal kosten]],"")</f>
        <v>0</v>
      </c>
      <c r="AA182" s="158" t="str">
        <f>IF(Tbl.Kosten[[#This Row],[Pnr.]]=AA$7,Tbl.Kosten[[#This Row],[Totaal kosten]],"")</f>
        <v/>
      </c>
      <c r="AB182" s="158" t="str">
        <f>IF(Tbl.Kosten[[#This Row],[Pnr.]]=AB$7,Tbl.Kosten[[#This Row],[Totaal kosten]],"")</f>
        <v/>
      </c>
      <c r="AC182" s="158" t="str">
        <f>IF(Tbl.Kosten[[#This Row],[Pnr.]]=AC$7,Tbl.Kosten[[#This Row],[Totaal kosten]],"")</f>
        <v/>
      </c>
      <c r="AD182" s="158" t="str">
        <f>IF(Tbl.Kosten[[#This Row],[Pnr.]]=AD$7,Tbl.Kosten[[#This Row],[Totaal kosten]],"")</f>
        <v/>
      </c>
      <c r="AE182" s="158" t="str">
        <f>IF(Tbl.Kosten[[#This Row],[Pnr.]]=AE$7,Tbl.Kosten[[#This Row],[Totaal kosten]],"")</f>
        <v/>
      </c>
      <c r="AF182" s="158" t="str">
        <f>IF(Tbl.Kosten[[#This Row],[Pnr.]]=AF$7,Tbl.Kosten[[#This Row],[Totaal kosten]],"")</f>
        <v/>
      </c>
      <c r="AG182" s="158" t="str">
        <f>IF(Tbl.Kosten[[#This Row],[Pnr.]]=AG$7,Tbl.Kosten[[#This Row],[Totaal kosten]],"")</f>
        <v/>
      </c>
      <c r="AH182" s="158" t="str">
        <f>IF(Tbl.Kosten[[#This Row],[Pnr.]]=AH$7,Tbl.Kosten[[#This Row],[Totaal kosten]],"")</f>
        <v/>
      </c>
      <c r="AI182" s="158" t="str">
        <f>IF(Tbl.Kosten[[#This Row],[Pnr.]]=AI$7,Tbl.Kosten[[#This Row],[Totaal kosten]],"")</f>
        <v/>
      </c>
      <c r="AJ182" s="158" t="str">
        <f>IF(Tbl.Kosten[[#This Row],[Pnr.]]=AJ$7,Tbl.Kosten[[#This Row],[Totaal kosten]],"")</f>
        <v/>
      </c>
      <c r="AK182" s="158" t="str">
        <f>IF(Tbl.Kosten[[#This Row],[Pnr.]]=AK$7,Tbl.Kosten[[#This Row],[Totaal kosten]],"")</f>
        <v/>
      </c>
      <c r="AL182" s="158" t="str">
        <f>IF(Tbl.Kosten[[#This Row],[Pnr.]]=AL$7,Tbl.Kosten[[#This Row],[Totaal kosten]],"")</f>
        <v/>
      </c>
      <c r="AM182" s="158" t="str">
        <f>IF(Tbl.Kosten[[#This Row],[Pnr.]]=AM$7,Tbl.Kosten[[#This Row],[Totaal kosten]],"")</f>
        <v/>
      </c>
      <c r="AN182" s="158" t="str">
        <f>IF(Tbl.Kosten[[#This Row],[Pnr.]]=AN$7,Tbl.Kosten[[#This Row],[Totaal kosten]],"")</f>
        <v/>
      </c>
      <c r="AO182" s="158" t="str">
        <f>IF(Tbl.Kosten[[#This Row],[Pnr.]]=AO$7,Tbl.Kosten[[#This Row],[Totaal kosten]],"")</f>
        <v/>
      </c>
      <c r="AP182" s="158" t="str">
        <f>IF(Tbl.Kosten[[#This Row],[Pnr.]]=AP$7,Tbl.Kosten[[#This Row],[Totaal kosten]],"")</f>
        <v/>
      </c>
      <c r="AQ182" s="158" t="str">
        <f>IF(Tbl.Kosten[[#This Row],[Pnr.]]=AQ$7,Tbl.Kosten[[#This Row],[Totaal kosten]],"")</f>
        <v/>
      </c>
      <c r="AR182" s="158" t="str">
        <f>IF(Tbl.Kosten[[#This Row],[Pnr.]]=AR$7,Tbl.Kosten[[#This Row],[Totaal kosten]],"")</f>
        <v/>
      </c>
      <c r="AS182" s="158" t="str">
        <f>IF(Tbl.Kosten[[#This Row],[Pnr.]]=AS$7,Tbl.Kosten[[#This Row],[Totaal kosten]],"")</f>
        <v/>
      </c>
      <c r="AT182" s="158" t="str">
        <f>IF(Tbl.Kosten[[#This Row],[Pnr.]]=AT$7,Tbl.Kosten[[#This Row],[Totaal kosten]],"")</f>
        <v/>
      </c>
      <c r="AU182" s="158" t="str">
        <f>IF(Tbl.Kosten[[#This Row],[Pnr.]]=AU$7,Tbl.Kosten[[#This Row],[Totaal kosten]],"")</f>
        <v/>
      </c>
      <c r="AV182" s="158" t="str">
        <f>IF(Tbl.Kosten[[#This Row],[Pnr.]]=AV$7,Tbl.Kosten[[#This Row],[Totaal kosten]],"")</f>
        <v/>
      </c>
      <c r="AW182" s="158" t="str">
        <f>IF(Tbl.Kosten[[#This Row],[Pnr.]]=AW$7,Tbl.Kosten[[#This Row],[Totaal kosten]],"")</f>
        <v/>
      </c>
      <c r="AX182" s="158" t="str">
        <f>IF(Tbl.Kosten[[#This Row],[Pnr.]]=AX$7,Tbl.Kosten[[#This Row],[Totaal kosten]],"")</f>
        <v/>
      </c>
      <c r="AY182" s="158" t="str">
        <f>IF(Tbl.Kosten[[#This Row],[Pnr.]]=AY$7,Tbl.Kosten[[#This Row],[Totaal kosten]],"")</f>
        <v/>
      </c>
      <c r="AZ182" s="158" t="str">
        <f>IF(Tbl.Kosten[[#This Row],[Pnr.]]=AZ$7,Tbl.Kosten[[#This Row],[Totaal kosten]],"")</f>
        <v/>
      </c>
      <c r="BA182" s="158" t="str">
        <f>IF(Tbl.Kosten[[#This Row],[Pnr.]]=BA$7,Tbl.Kosten[[#This Row],[Totaal kosten]],"")</f>
        <v/>
      </c>
      <c r="BB182" s="158" t="str">
        <f>IF(Tbl.Kosten[[#This Row],[Pnr.]]=BB$7,Tbl.Kosten[[#This Row],[Totaal kosten]],"")</f>
        <v/>
      </c>
      <c r="BC182" s="158" t="str">
        <f>IF(Tbl.Kosten[[#This Row],[Pnr.]]=BC$7,Tbl.Kosten[[#This Row],[Totaal kosten]],"")</f>
        <v/>
      </c>
      <c r="BD182" s="158" t="str">
        <f>IF(Tbl.Kosten[[#This Row],[Pnr.]]=BD$7,Tbl.Kosten[[#This Row],[Totaal kosten]],"")</f>
        <v/>
      </c>
      <c r="BE182" s="158" t="str">
        <f>IF(Tbl.Kosten[[#This Row],[Pnr.]]=BE$7,Tbl.Kosten[[#This Row],[Totaal kosten]],"")</f>
        <v/>
      </c>
      <c r="BF182" s="158" t="str">
        <f>IF(Tbl.Kosten[[#This Row],[Pnr.]]=BF$7,Tbl.Kosten[[#This Row],[Totaal kosten]],"")</f>
        <v/>
      </c>
      <c r="BG182" s="158" t="str">
        <f>IF(Tbl.Kosten[[#This Row],[Pnr.]]=BG$7,Tbl.Kosten[[#This Row],[Totaal kosten]],"")</f>
        <v/>
      </c>
      <c r="BH182" s="158" t="str">
        <f>IF(Tbl.Kosten[[#This Row],[Pnr.]]=BH$7,Tbl.Kosten[[#This Row],[Totaal kosten]],"")</f>
        <v/>
      </c>
      <c r="BI182" s="158" t="str">
        <f>IF(Tbl.Kosten[[#This Row],[Pnr.]]=BI$7,Tbl.Kosten[[#This Row],[Totaal kosten]],"")</f>
        <v/>
      </c>
      <c r="BJ182" s="158" t="str">
        <f>IF(Tbl.Kosten[[#This Row],[Pnr.]]=BJ$7,Tbl.Kosten[[#This Row],[Totaal kosten]],"")</f>
        <v/>
      </c>
      <c r="BK182" s="158" t="str">
        <f>IF(Tbl.Kosten[[#This Row],[Pnr.]]=BK$7,Tbl.Kosten[[#This Row],[Totaal kosten]],"")</f>
        <v/>
      </c>
      <c r="BL182" s="158" t="str">
        <f>IF(Tbl.Kosten[[#This Row],[Pnr.]]=BL$7,Tbl.Kosten[[#This Row],[Totaal kosten]],"")</f>
        <v/>
      </c>
      <c r="BM182" s="158" t="str">
        <f>IF(Tbl.Kosten[[#This Row],[Pnr.]]=BM$7,Tbl.Kosten[[#This Row],[Totaal kosten]],"")</f>
        <v/>
      </c>
      <c r="BN182" s="158" t="str">
        <f>IF(Tbl.Kosten[[#This Row],[Pnr.]]=BN$7,Tbl.Kosten[[#This Row],[Totaal kosten]],"")</f>
        <v/>
      </c>
      <c r="BO182" s="158" t="str">
        <f>IF(Tbl.Kosten[[#This Row],[Pnr.]]=BO$7,Tbl.Kosten[[#This Row],[Totaal kosten]],"")</f>
        <v/>
      </c>
      <c r="BP182" s="158" t="str">
        <f>IF(Tbl.Kosten[[#This Row],[Pnr.]]=BP$7,Tbl.Kosten[[#This Row],[Totaal kosten]],"")</f>
        <v/>
      </c>
      <c r="BQ182" s="158" t="str">
        <f>IF(Tbl.Kosten[[#This Row],[Pnr.]]=BQ$7,Tbl.Kosten[[#This Row],[Totaal kosten]],"")</f>
        <v/>
      </c>
      <c r="BR182" s="158" t="str">
        <f>IF(Tbl.Kosten[[#This Row],[Pnr.]]=BR$7,Tbl.Kosten[[#This Row],[Totaal kosten]],"")</f>
        <v/>
      </c>
      <c r="BS182" s="158" t="str">
        <f>IF(Tbl.Kosten[[#This Row],[Pnr.]]=BS$7,Tbl.Kosten[[#This Row],[Totaal kosten]],"")</f>
        <v/>
      </c>
      <c r="BT182" s="158" t="str">
        <f>IF(Tbl.Kosten[[#This Row],[Pnr.]]=BT$7,Tbl.Kosten[[#This Row],[Totaal kosten]],"")</f>
        <v/>
      </c>
      <c r="BU182" s="158" t="str">
        <f>IF(Tbl.Kosten[[#This Row],[Pnr.]]=BU$7,Tbl.Kosten[[#This Row],[Totaal kosten]],"")</f>
        <v/>
      </c>
      <c r="BV182" s="158" t="str">
        <f>IF(Tbl.Kosten[[#This Row],[Pnr.]]=BV$7,Tbl.Kosten[[#This Row],[Totaal kosten]],"")</f>
        <v/>
      </c>
      <c r="BW182" s="158" t="str">
        <f>IF(Tbl.Kosten[[#This Row],[Pnr.]]=BW$7,Tbl.Kosten[[#This Row],[Totaal kosten]],"")</f>
        <v/>
      </c>
      <c r="BX182" s="158" t="str">
        <f>IFERROR(_xlfn.XLOOKUP(Tbl.Kosten[[#This Row],[Werkpakketcode]],Tbl.Werkpakketten[Werkpakketcode],Tbl.Werkpakketten[WPnr.],"",0,1),"")</f>
        <v/>
      </c>
      <c r="BY182" s="158" t="str">
        <f>IF(Tbl.Kosten[[#This Row],[WPnr.]]=BY$7,Tbl.Kosten[[#This Row],[Totaal kosten]],"")</f>
        <v/>
      </c>
      <c r="BZ182" s="158" t="str">
        <f>IF(Tbl.Kosten[[#This Row],[WPnr.]]=BZ$7,Tbl.Kosten[[#This Row],[Totaal kosten]],"")</f>
        <v/>
      </c>
      <c r="CA182" s="158" t="str">
        <f>IF(Tbl.Kosten[[#This Row],[WPnr.]]=CA$7,Tbl.Kosten[[#This Row],[Totaal kosten]],"")</f>
        <v/>
      </c>
      <c r="CB182" s="158" t="str">
        <f>IF(Tbl.Kosten[[#This Row],[WPnr.]]=CB$7,Tbl.Kosten[[#This Row],[Totaal kosten]],"")</f>
        <v/>
      </c>
      <c r="CC182" s="158" t="str">
        <f>IF(Tbl.Kosten[[#This Row],[WPnr.]]=CC$7,Tbl.Kosten[[#This Row],[Totaal kosten]],"")</f>
        <v/>
      </c>
      <c r="CD182" s="158" t="str">
        <f>IF(Tbl.Kosten[[#This Row],[WPnr.]]=CD$7,Tbl.Kosten[[#This Row],[Totaal kosten]],"")</f>
        <v/>
      </c>
      <c r="CE182" s="158" t="str">
        <f>IF(Tbl.Kosten[[#This Row],[WPnr.]]=CE$7,Tbl.Kosten[[#This Row],[Totaal kosten]],"")</f>
        <v/>
      </c>
      <c r="CF182" s="158" t="str">
        <f>IF(Tbl.Kosten[[#This Row],[WPnr.]]=CF$7,Tbl.Kosten[[#This Row],[Totaal kosten]],"")</f>
        <v/>
      </c>
      <c r="CG182" s="158" t="str">
        <f>IF(Tbl.Kosten[[#This Row],[WPnr.]]=CG$7,Tbl.Kosten[[#This Row],[Totaal kosten]],"")</f>
        <v/>
      </c>
      <c r="CH182" s="158" t="str">
        <f>IF(Tbl.Kosten[[#This Row],[WPnr.]]=CH$7,Tbl.Kosten[[#This Row],[Totaal kosten]],"")</f>
        <v/>
      </c>
      <c r="CI182" s="158" t="str">
        <f>IF(Tbl.Kosten[[#This Row],[WPnr.]]=CI$7,Tbl.Kosten[[#This Row],[Totaal kosten]],"")</f>
        <v/>
      </c>
      <c r="CJ182" s="158" t="str">
        <f>IF(Tbl.Kosten[[#This Row],[WPnr.]]=CJ$7,Tbl.Kosten[[#This Row],[Totaal kosten]],"")</f>
        <v/>
      </c>
      <c r="CK182" s="158" t="str">
        <f>IF(Tbl.Kosten[[#This Row],[WPnr.]]=CK$7,Tbl.Kosten[[#This Row],[Totaal kosten]],"")</f>
        <v/>
      </c>
      <c r="CL182" s="158" t="str">
        <f>IF(Tbl.Kosten[[#This Row],[WPnr.]]=CL$7,Tbl.Kosten[[#This Row],[Totaal kosten]],"")</f>
        <v/>
      </c>
      <c r="CM182" s="158" t="str">
        <f>IF(Tbl.Kosten[[#This Row],[WPnr.]]=CM$7,Tbl.Kosten[[#This Row],[Totaal kosten]],"")</f>
        <v/>
      </c>
      <c r="CN182" s="158" t="str">
        <f>IF(Tbl.Kosten[[#This Row],[WPnr.]]=CN$7,Tbl.Kosten[[#This Row],[Totaal kosten]],"")</f>
        <v/>
      </c>
      <c r="CO182" s="158" t="str">
        <f>IF(Tbl.Kosten[[#This Row],[WPnr.]]=CO$7,Tbl.Kosten[[#This Row],[Totaal kosten]],"")</f>
        <v/>
      </c>
      <c r="CP182" s="158" t="str">
        <f>IF(Tbl.Kosten[[#This Row],[WPnr.]]=CP$7,Tbl.Kosten[[#This Row],[Totaal kosten]],"")</f>
        <v/>
      </c>
      <c r="CQ182" s="158" t="str">
        <f>IF(Tbl.Kosten[[#This Row],[WPnr.]]=CQ$7,Tbl.Kosten[[#This Row],[Totaal kosten]],"")</f>
        <v/>
      </c>
      <c r="CR182" s="158" t="str">
        <f>IF(Tbl.Kosten[[#This Row],[WPnr.]]=CR$7,Tbl.Kosten[[#This Row],[Totaal kosten]],"")</f>
        <v/>
      </c>
      <c r="CS182" s="158" t="str">
        <f>IF(Tbl.Kosten[[#This Row],[WPnr.]]=CS$7,Tbl.Kosten[[#This Row],[Totaal kosten]],"")</f>
        <v/>
      </c>
      <c r="CT182" s="158" t="str">
        <f>IF(Tbl.Kosten[[#This Row],[WPnr.]]=CT$7,Tbl.Kosten[[#This Row],[Totaal kosten]],"")</f>
        <v/>
      </c>
      <c r="CU182" s="158" t="str">
        <f>IF(Tbl.Kosten[[#This Row],[WPnr.]]=CU$7,Tbl.Kosten[[#This Row],[Totaal kosten]],"")</f>
        <v/>
      </c>
      <c r="CV182" s="158" t="str">
        <f>IF(Tbl.Kosten[[#This Row],[WPnr.]]=CV$7,Tbl.Kosten[[#This Row],[Totaal kosten]],"")</f>
        <v/>
      </c>
      <c r="CW182" s="158" t="str">
        <f>IF(Tbl.Kosten[[#This Row],[WPnr.]]=CW$7,Tbl.Kosten[[#This Row],[Totaal kosten]],"")</f>
        <v/>
      </c>
      <c r="CX182" s="158" t="str">
        <f>IF(Tbl.Kosten[[#This Row],[WPnr.]]=CX$7,Tbl.Kosten[[#This Row],[Totaal kosten]],"")</f>
        <v/>
      </c>
      <c r="CY182" s="158" t="str">
        <f>IF(Tbl.Kosten[[#This Row],[WPnr.]]=CY$7,Tbl.Kosten[[#This Row],[Totaal kosten]],"")</f>
        <v/>
      </c>
      <c r="CZ182" s="158" t="str">
        <f>IF(Tbl.Kosten[[#This Row],[WPnr.]]=CZ$7,Tbl.Kosten[[#This Row],[Totaal kosten]],"")</f>
        <v/>
      </c>
      <c r="DA182" s="158" t="str">
        <f>IF(Tbl.Kosten[[#This Row],[WPnr.]]=DA$7,Tbl.Kosten[[#This Row],[Totaal kosten]],"")</f>
        <v/>
      </c>
      <c r="DB182" s="158" t="str">
        <f>IF(Tbl.Kosten[[#This Row],[WPnr.]]=DB$7,Tbl.Kosten[[#This Row],[Totaal kosten]],"")</f>
        <v/>
      </c>
      <c r="DC182" s="158" t="str">
        <f>IF(Tbl.Kosten[[#This Row],[WPnr.]]=DC$7,Tbl.Kosten[[#This Row],[Totaal kosten]],"")</f>
        <v/>
      </c>
      <c r="DD182" s="158" t="str">
        <f>IF(Tbl.Kosten[[#This Row],[WPnr.]]=DD$7,Tbl.Kosten[[#This Row],[Totaal kosten]],"")</f>
        <v/>
      </c>
      <c r="DE182" s="158" t="str">
        <f>IF(Tbl.Kosten[[#This Row],[WPnr.]]=DE$7,Tbl.Kosten[[#This Row],[Totaal kosten]],"")</f>
        <v/>
      </c>
      <c r="DF182" s="158" t="str">
        <f>IF(Tbl.Kosten[[#This Row],[WPnr.]]=DF$7,Tbl.Kosten[[#This Row],[Totaal kosten]],"")</f>
        <v/>
      </c>
      <c r="DG182" s="158" t="str">
        <f>IF(Tbl.Kosten[[#This Row],[WPnr.]]=DG$7,Tbl.Kosten[[#This Row],[Totaal kosten]],"")</f>
        <v/>
      </c>
      <c r="DH182" s="158" t="str">
        <f>IF(Tbl.Kosten[[#This Row],[WPnr.]]=DH$7,Tbl.Kosten[[#This Row],[Totaal kosten]],"")</f>
        <v/>
      </c>
      <c r="DI182" s="158" t="str">
        <f>IF(Tbl.Kosten[[#This Row],[WPnr.]]=DI$7,Tbl.Kosten[[#This Row],[Totaal kosten]],"")</f>
        <v/>
      </c>
      <c r="DJ182" s="158" t="str">
        <f>IF(Tbl.Kosten[[#This Row],[WPnr.]]=DJ$7,Tbl.Kosten[[#This Row],[Totaal kosten]],"")</f>
        <v/>
      </c>
      <c r="DK182" s="158" t="str">
        <f>IF(Tbl.Kosten[[#This Row],[WPnr.]]=DK$7,Tbl.Kosten[[#This Row],[Totaal kosten]],"")</f>
        <v/>
      </c>
      <c r="DL182" s="158" t="str">
        <f>IF(Tbl.Kosten[[#This Row],[WPnr.]]=DL$7,Tbl.Kosten[[#This Row],[Totaal kosten]],"")</f>
        <v/>
      </c>
      <c r="DM182" s="158" t="str">
        <f>IF(Tbl.Kosten[[#This Row],[WPnr.]]=DM$7,Tbl.Kosten[[#This Row],[Totaal kosten]],"")</f>
        <v/>
      </c>
      <c r="DN182" s="158" t="str">
        <f>IF(Tbl.Kosten[[#This Row],[WPnr.]]=DN$7,Tbl.Kosten[[#This Row],[Totaal kosten]],"")</f>
        <v/>
      </c>
      <c r="DO182" s="158" t="str">
        <f>IF(Tbl.Kosten[[#This Row],[WPnr.]]=DO$7,Tbl.Kosten[[#This Row],[Totaal kosten]],"")</f>
        <v/>
      </c>
      <c r="DP182" s="158" t="str">
        <f>IF(Tbl.Kosten[[#This Row],[WPnr.]]=DP$7,Tbl.Kosten[[#This Row],[Totaal kosten]],"")</f>
        <v/>
      </c>
      <c r="DQ182" s="158" t="str">
        <f>IF(Tbl.Kosten[[#This Row],[WPnr.]]=DQ$7,Tbl.Kosten[[#This Row],[Totaal kosten]],"")</f>
        <v/>
      </c>
      <c r="DR182" s="158" t="str">
        <f>IF(Tbl.Kosten[[#This Row],[WPnr.]]=DR$7,Tbl.Kosten[[#This Row],[Totaal kosten]],"")</f>
        <v/>
      </c>
      <c r="DS182" s="158" t="str">
        <f>IF(Tbl.Kosten[[#This Row],[WPnr.]]=DS$7,Tbl.Kosten[[#This Row],[Totaal kosten]],"")</f>
        <v/>
      </c>
      <c r="DT182" s="158" t="str">
        <f>IF(Tbl.Kosten[[#This Row],[WPnr.]]=DT$7,Tbl.Kosten[[#This Row],[Totaal kosten]],"")</f>
        <v/>
      </c>
      <c r="DU182" s="158" t="str">
        <f>IF(Tbl.Kosten[[#This Row],[WPnr.]]=DU$7,Tbl.Kosten[[#This Row],[Totaal kosten]],"")</f>
        <v/>
      </c>
      <c r="DV182" s="158" t="str">
        <f>IF(Tbl.Kosten[[#This Row],[WPnr.]]=DV$7,Tbl.Kosten[[#This Row],[Totaal kosten]],"")</f>
        <v/>
      </c>
      <c r="DW182" s="160" t="str">
        <f>IFERROR(_xlfn.XLOOKUP(Tbl.Kosten[[#This Row],[Kostensoort]],Tbl.Kostensoorten[Kostensoorten],Tbl.Kostensoorten[KSnr.],"",0,1),"")</f>
        <v/>
      </c>
      <c r="DX182" s="160" t="str">
        <f>IF(Tbl.Kosten[[#This Row],[KSnr.]]=DX$7,Tbl.Kosten[[#This Row],[Totaal kosten]],"")</f>
        <v/>
      </c>
      <c r="DY182" s="160" t="str">
        <f>IF(Tbl.Kosten[[#This Row],[KSnr.]]=DY$7,Tbl.Kosten[[#This Row],[Totaal kosten]],"")</f>
        <v/>
      </c>
      <c r="DZ182" s="160" t="str">
        <f>IF(Tbl.Kosten[[#This Row],[KSnr.]]=DZ$7,Tbl.Kosten[[#This Row],[Totaal kosten]],"")</f>
        <v/>
      </c>
      <c r="EA182" s="160" t="str">
        <f>IF(Tbl.Kosten[[#This Row],[KSnr.]]=EA$7,Tbl.Kosten[[#This Row],[Totaal kosten]],"")</f>
        <v/>
      </c>
      <c r="EB182" s="160" t="str">
        <f>IF(Tbl.Kosten[[#This Row],[KSnr.]]=EB$7,Tbl.Kosten[[#This Row],[Totaal kosten]],"")</f>
        <v/>
      </c>
      <c r="EC182" s="160" t="str">
        <f>IF(Tbl.Kosten[[#This Row],[KSnr.]]=EC$7,Tbl.Kosten[[#This Row],[Totaal kosten]],"")</f>
        <v/>
      </c>
      <c r="ED182" s="160" t="str">
        <f>IF(Tbl.Kosten[[#This Row],[KSnr.]]=ED$7,Tbl.Kosten[[#This Row],[Totaal kosten]],"")</f>
        <v/>
      </c>
      <c r="EE182" s="160" t="str">
        <f>IF(Tbl.Kosten[[#This Row],[KSnr.]]=EE$7,Tbl.Kosten[[#This Row],[Totaal kosten]],"")</f>
        <v/>
      </c>
      <c r="EF182" s="160" t="str">
        <f>IF(Tbl.Kosten[[#This Row],[KSnr.]]=EF$7,Tbl.Kosten[[#This Row],[Totaal kosten]],"")</f>
        <v/>
      </c>
      <c r="EG182" s="160" t="str">
        <f>IF(Tbl.Kosten[[#This Row],[KSnr.]]=EG$7,Tbl.Kosten[[#This Row],[Totaal kosten]],"")</f>
        <v/>
      </c>
      <c r="EH182" s="160" t="str">
        <f>IF(Tbl.Kosten[[#This Row],[KSnr.]]=EH$7,Tbl.Kosten[[#This Row],[Totaal kosten]],"")</f>
        <v/>
      </c>
      <c r="EI182" s="160" t="str">
        <f>IF(Tbl.Kosten[[#This Row],[KSnr.]]=EI$7,Tbl.Kosten[[#This Row],[Totaal kosten]],"")</f>
        <v/>
      </c>
      <c r="EJ182" s="160" t="str">
        <f>IF(Tbl.Kosten[[#This Row],[KSnr.]]=EJ$7,Tbl.Kosten[[#This Row],[Totaal kosten]],"")</f>
        <v/>
      </c>
      <c r="EK182" s="160" t="str">
        <f>IF(Tbl.Kosten[[#This Row],[KSnr.]]=EK$7,Tbl.Kosten[[#This Row],[Totaal kosten]],"")</f>
        <v/>
      </c>
      <c r="EL182" s="160" t="str">
        <f>IF(Tbl.Kosten[[#This Row],[KSnr.]]=EL$7,Tbl.Kosten[[#This Row],[Totaal kosten]],"")</f>
        <v/>
      </c>
      <c r="EM182" s="160" t="str">
        <f>IF(Tbl.Kosten[[#This Row],[KSnr.]]=EM$7,Tbl.Kosten[[#This Row],[Totaal kosten]],"")</f>
        <v/>
      </c>
      <c r="EN182" s="160" t="str">
        <f>IF(Tbl.Kosten[[#This Row],[KSnr.]]=EN$7,Tbl.Kosten[[#This Row],[Totaal kosten]],"")</f>
        <v/>
      </c>
      <c r="EO182" s="160" t="str">
        <f>IF(Tbl.Kosten[[#This Row],[KSnr.]]=EO$7,Tbl.Kosten[[#This Row],[Totaal kosten]],"")</f>
        <v/>
      </c>
      <c r="EP182" s="160" t="str">
        <f>IF(Tbl.Kosten[[#This Row],[KSnr.]]=EP$7,Tbl.Kosten[[#This Row],[Totaal kosten]],"")</f>
        <v/>
      </c>
      <c r="EQ182" s="160" t="str">
        <f>IF(Tbl.Kosten[[#This Row],[KSnr.]]=EQ$7,Tbl.Kosten[[#This Row],[Totaal kosten]],"")</f>
        <v/>
      </c>
      <c r="ER182" s="154" t="str">
        <f>IFERROR(_xlfn.XLOOKUP(Tbl.Kosten[[#This Row],[Subsidieactiviteit]],Tbl.Subsidiehoogte[Subsidieactiviteit],Tbl.Subsidiehoogte[SAnr.],"",0,1),"")</f>
        <v/>
      </c>
      <c r="ES182" s="160" t="str">
        <f>IF(Tbl.Kosten[[#This Row],[Sanr.]]=ES$7,Tbl.Kosten[[#This Row],[Totaal kosten]],"")</f>
        <v/>
      </c>
      <c r="ET182" s="160" t="str">
        <f>IF(Tbl.Kosten[[#This Row],[Sanr.]]=ET$7,Tbl.Kosten[[#This Row],[Totaal kosten]],"")</f>
        <v/>
      </c>
      <c r="EU182" s="160" t="str">
        <f>IF(Tbl.Kosten[[#This Row],[Sanr.]]=EU$7,Tbl.Kosten[[#This Row],[Totaal kosten]],"")</f>
        <v/>
      </c>
      <c r="EV182" s="160" t="str">
        <f>IF(Tbl.Kosten[[#This Row],[Sanr.]]=EV$7,Tbl.Kosten[[#This Row],[Totaal kosten]],"")</f>
        <v/>
      </c>
      <c r="EW182" s="160" t="str">
        <f>IF(Tbl.Kosten[[#This Row],[Sanr.]]=EW$7,Tbl.Kosten[[#This Row],[Totaal kosten]],"")</f>
        <v/>
      </c>
      <c r="EX182" s="160" t="str">
        <f>IF(Tbl.Kosten[[#This Row],[Sanr.]]=EX$7,Tbl.Kosten[[#This Row],[Totaal kosten]],"")</f>
        <v/>
      </c>
      <c r="EY182" s="160" t="str">
        <f>IF(Tbl.Kosten[[#This Row],[Sanr.]]=EY$7,Tbl.Kosten[[#This Row],[Totaal kosten]],"")</f>
        <v/>
      </c>
      <c r="EZ182" s="160" t="str">
        <f>IF(Tbl.Kosten[[#This Row],[Sanr.]]=EZ$7,Tbl.Kosten[[#This Row],[Totaal kosten]],"")</f>
        <v/>
      </c>
      <c r="FA182" s="160" t="str">
        <f>IF(Tbl.Kosten[[#This Row],[Sanr.]]=FA$7,Tbl.Kosten[[#This Row],[Totaal kosten]],"")</f>
        <v/>
      </c>
      <c r="FB182" s="160" t="str">
        <f>IF(Tbl.Kosten[[#This Row],[Sanr.]]=FB$7,Tbl.Kosten[[#This Row],[Totaal kosten]],"")</f>
        <v/>
      </c>
      <c r="FC182" s="160" t="str">
        <f>IF(Tbl.Kosten[[#This Row],[Sanr.]]=FC$7,Tbl.Kosten[[#This Row],[Totaal kosten]],"")</f>
        <v/>
      </c>
      <c r="FD182" s="160" t="str">
        <f>IF(Tbl.Kosten[[#This Row],[Sanr.]]=FD$7,Tbl.Kosten[[#This Row],[Totaal kosten]],"")</f>
        <v/>
      </c>
      <c r="FE182" s="160" t="str">
        <f>IF(Tbl.Kosten[[#This Row],[Sanr.]]=FE$7,Tbl.Kosten[[#This Row],[Totaal kosten]],"")</f>
        <v/>
      </c>
      <c r="FF182" s="160" t="str">
        <f>IF(Tbl.Kosten[[#This Row],[Sanr.]]=FF$7,Tbl.Kosten[[#This Row],[Totaal kosten]],"")</f>
        <v/>
      </c>
      <c r="FG182" s="160" t="str">
        <f>IF(Tbl.Kosten[[#This Row],[Sanr.]]=FG$7,Tbl.Kosten[[#This Row],[Totaal kosten]],"")</f>
        <v/>
      </c>
      <c r="FH182" s="160" t="str">
        <f>IF(Tbl.Kosten[[#This Row],[Sanr.]]=FH$7,Tbl.Kosten[[#This Row],[Totaal kosten]],"")</f>
        <v/>
      </c>
      <c r="FI182" s="160" t="str">
        <f>IF(Tbl.Kosten[[#This Row],[Sanr.]]=FI$7,Tbl.Kosten[[#This Row],[Totaal kosten]],"")</f>
        <v/>
      </c>
      <c r="FJ182" s="160" t="str">
        <f>IF(Tbl.Kosten[[#This Row],[Sanr.]]=FJ$7,Tbl.Kosten[[#This Row],[Totaal kosten]],"")</f>
        <v/>
      </c>
      <c r="FK182" s="160" t="str">
        <f>IF(Tbl.Kosten[[#This Row],[Sanr.]]=FK$7,Tbl.Kosten[[#This Row],[Totaal kosten]],"")</f>
        <v/>
      </c>
      <c r="FL182" s="160" t="str">
        <f>IF(Tbl.Kosten[[#This Row],[Sanr.]]=FL$7,Tbl.Kosten[[#This Row],[Totaal kosten]],"")</f>
        <v/>
      </c>
      <c r="FM182" s="160" t="str">
        <f>IF(Tbl.Kosten[[#This Row],[Sanr.]]=FM$7,Tbl.Kosten[[#This Row],[Totaal kosten]],"")</f>
        <v/>
      </c>
      <c r="FN182" s="160" t="str">
        <f>IF(Tbl.Kosten[[#This Row],[Sanr.]]=FN$7,Tbl.Kosten[[#This Row],[Totaal kosten]],"")</f>
        <v/>
      </c>
      <c r="FO182" s="160" t="str">
        <f>IF(Tbl.Kosten[[#This Row],[Sanr.]]=FO$7,Tbl.Kosten[[#This Row],[Totaal kosten]],"")</f>
        <v/>
      </c>
      <c r="FP182" s="160" t="str">
        <f>IF(Tbl.Kosten[[#This Row],[Sanr.]]=FP$7,Tbl.Kosten[[#This Row],[Totaal kosten]],"")</f>
        <v/>
      </c>
      <c r="FQ182" s="160" t="str">
        <f>IF(Tbl.Kosten[[#This Row],[Sanr.]]=FQ$7,Tbl.Kosten[[#This Row],[Totaal kosten]],"")</f>
        <v/>
      </c>
      <c r="FR182" s="160" t="str">
        <f>IF(Tbl.Kosten[[#This Row],[Sanr.]]=FR$7,Tbl.Kosten[[#This Row],[Totaal kosten]],"")</f>
        <v/>
      </c>
      <c r="FS182" s="160" t="str">
        <f>IF(Tbl.Kosten[[#This Row],[Sanr.]]=FS$7,Tbl.Kosten[[#This Row],[Totaal kosten]],"")</f>
        <v/>
      </c>
      <c r="FT182" s="160" t="str">
        <f>IF(Tbl.Kosten[[#This Row],[Sanr.]]=FT$7,Tbl.Kosten[[#This Row],[Totaal kosten]],"")</f>
        <v/>
      </c>
      <c r="FU182" s="160" t="str">
        <f>IF(Tbl.Kosten[[#This Row],[Sanr.]]=FU$7,Tbl.Kosten[[#This Row],[Totaal kosten]],"")</f>
        <v/>
      </c>
      <c r="FV182" s="160" t="str">
        <f>IF(Tbl.Kosten[[#This Row],[Sanr.]]=FV$7,Tbl.Kosten[[#This Row],[Totaal kosten]],"")</f>
        <v/>
      </c>
      <c r="FW182" s="160" t="str">
        <f>IFERROR(_xlfn.XLOOKUP(Tbl.Kosten[[#This Row],[Activiteitencode]],Tbl.Activiteiten[Activiteitcode],Tbl.Activiteiten[Anr.],"",0,1),"")</f>
        <v/>
      </c>
      <c r="FX182" s="181" t="str">
        <f>_xlfn.CONCAT(Tbl.Kosten[[#This Row],[Pnr.]],Tbl.Kosten[[#This Row],[Sanr.]])</f>
        <v>P1</v>
      </c>
      <c r="FY182" s="160">
        <f>Tbl.Kosten[[#This Row],[Totaal kosten]]-Tbl.Kosten[[#This Row],[Subsidie]]</f>
        <v>0</v>
      </c>
      <c r="FZ182" s="160">
        <f>IF(Tbl.Kosten[[#This Row],[Pnr.]]=FZ$7,Tbl.Kosten[[#This Row],[Te financieren]],"")</f>
        <v>0</v>
      </c>
      <c r="GA182" s="160" t="str">
        <f>IF(Tbl.Kosten[[#This Row],[Pnr.]]=GA$7,Tbl.Kosten[[#This Row],[Te financieren]],"")</f>
        <v/>
      </c>
      <c r="GB182" s="160" t="str">
        <f>IF(Tbl.Kosten[[#This Row],[Pnr.]]=GB$7,Tbl.Kosten[[#This Row],[Te financieren]],"")</f>
        <v/>
      </c>
      <c r="GC182" s="160" t="str">
        <f>IF(Tbl.Kosten[[#This Row],[Pnr.]]=GC$7,Tbl.Kosten[[#This Row],[Te financieren]],"")</f>
        <v/>
      </c>
      <c r="GD182" s="160" t="str">
        <f>IF(Tbl.Kosten[[#This Row],[Pnr.]]=GD$7,Tbl.Kosten[[#This Row],[Te financieren]],"")</f>
        <v/>
      </c>
      <c r="GE182" s="160" t="str">
        <f>IF(Tbl.Kosten[[#This Row],[Pnr.]]=GE$7,Tbl.Kosten[[#This Row],[Te financieren]],"")</f>
        <v/>
      </c>
      <c r="GF182" s="160" t="str">
        <f>IF(Tbl.Kosten[[#This Row],[Pnr.]]=GF$7,Tbl.Kosten[[#This Row],[Te financieren]],"")</f>
        <v/>
      </c>
      <c r="GG182" s="160" t="str">
        <f>IF(Tbl.Kosten[[#This Row],[Pnr.]]=GG$7,Tbl.Kosten[[#This Row],[Te financieren]],"")</f>
        <v/>
      </c>
      <c r="GH182" s="160" t="str">
        <f>IF(Tbl.Kosten[[#This Row],[Pnr.]]=GH$7,Tbl.Kosten[[#This Row],[Te financieren]],"")</f>
        <v/>
      </c>
      <c r="GI182" s="160" t="str">
        <f>IF(Tbl.Kosten[[#This Row],[Pnr.]]=GI$7,Tbl.Kosten[[#This Row],[Te financieren]],"")</f>
        <v/>
      </c>
      <c r="GJ182" s="160" t="str">
        <f>IF(Tbl.Kosten[[#This Row],[Pnr.]]=GJ$7,Tbl.Kosten[[#This Row],[Te financieren]],"")</f>
        <v/>
      </c>
      <c r="GK182" s="160" t="str">
        <f>IF(Tbl.Kosten[[#This Row],[Pnr.]]=GK$7,Tbl.Kosten[[#This Row],[Te financieren]],"")</f>
        <v/>
      </c>
      <c r="GL182" s="160" t="str">
        <f>IF(Tbl.Kosten[[#This Row],[Pnr.]]=GL$7,Tbl.Kosten[[#This Row],[Te financieren]],"")</f>
        <v/>
      </c>
      <c r="GM182" s="160" t="str">
        <f>IF(Tbl.Kosten[[#This Row],[Pnr.]]=GM$7,Tbl.Kosten[[#This Row],[Te financieren]],"")</f>
        <v/>
      </c>
      <c r="GN182" s="160" t="str">
        <f>IF(Tbl.Kosten[[#This Row],[Pnr.]]=GN$7,Tbl.Kosten[[#This Row],[Te financieren]],"")</f>
        <v/>
      </c>
      <c r="GO182" s="160" t="str">
        <f>IF(Tbl.Kosten[[#This Row],[Pnr.]]=GO$7,Tbl.Kosten[[#This Row],[Te financieren]],"")</f>
        <v/>
      </c>
      <c r="GP182" s="160" t="str">
        <f>IF(Tbl.Kosten[[#This Row],[Pnr.]]=GP$7,Tbl.Kosten[[#This Row],[Te financieren]],"")</f>
        <v/>
      </c>
      <c r="GQ182" s="160" t="str">
        <f>IF(Tbl.Kosten[[#This Row],[Pnr.]]=GQ$7,Tbl.Kosten[[#This Row],[Te financieren]],"")</f>
        <v/>
      </c>
      <c r="GR182" s="160" t="str">
        <f>IF(Tbl.Kosten[[#This Row],[Pnr.]]=GR$7,Tbl.Kosten[[#This Row],[Te financieren]],"")</f>
        <v/>
      </c>
      <c r="GS182" s="160" t="str">
        <f>IF(Tbl.Kosten[[#This Row],[Pnr.]]=GS$7,Tbl.Kosten[[#This Row],[Te financieren]],"")</f>
        <v/>
      </c>
      <c r="GT182" s="160" t="str">
        <f>IF(Tbl.Kosten[[#This Row],[Pnr.]]=GT$7,Tbl.Kosten[[#This Row],[Te financieren]],"")</f>
        <v/>
      </c>
      <c r="GU182" s="160" t="str">
        <f>IF(Tbl.Kosten[[#This Row],[Pnr.]]=GU$7,Tbl.Kosten[[#This Row],[Te financieren]],"")</f>
        <v/>
      </c>
      <c r="GV182" s="160" t="str">
        <f>IF(Tbl.Kosten[[#This Row],[Pnr.]]=GV$7,Tbl.Kosten[[#This Row],[Te financieren]],"")</f>
        <v/>
      </c>
      <c r="GW182" s="160" t="str">
        <f>IF(Tbl.Kosten[[#This Row],[Pnr.]]=GW$7,Tbl.Kosten[[#This Row],[Te financieren]],"")</f>
        <v/>
      </c>
      <c r="GX182" s="160" t="str">
        <f>IF(Tbl.Kosten[[#This Row],[Pnr.]]=GX$7,Tbl.Kosten[[#This Row],[Te financieren]],"")</f>
        <v/>
      </c>
      <c r="GY182" s="160" t="str">
        <f>IF(Tbl.Kosten[[#This Row],[Pnr.]]=GY$7,Tbl.Kosten[[#This Row],[Te financieren]],"")</f>
        <v/>
      </c>
      <c r="GZ182" s="160" t="str">
        <f>IF(Tbl.Kosten[[#This Row],[Pnr.]]=GZ$7,Tbl.Kosten[[#This Row],[Te financieren]],"")</f>
        <v/>
      </c>
      <c r="HA182" s="160" t="str">
        <f>IF(Tbl.Kosten[[#This Row],[Pnr.]]=HA$7,Tbl.Kosten[[#This Row],[Te financieren]],"")</f>
        <v/>
      </c>
      <c r="HB182" s="160" t="str">
        <f>IF(Tbl.Kosten[[#This Row],[Pnr.]]=HB$7,Tbl.Kosten[[#This Row],[Te financieren]],"")</f>
        <v/>
      </c>
      <c r="HC182" s="160" t="str">
        <f>IF(Tbl.Kosten[[#This Row],[Pnr.]]=HC$7,Tbl.Kosten[[#This Row],[Te financieren]],"")</f>
        <v/>
      </c>
      <c r="HD182" s="160" t="str">
        <f>IF(Tbl.Kosten[[#This Row],[Pnr.]]=HD$7,Tbl.Kosten[[#This Row],[Te financieren]],"")</f>
        <v/>
      </c>
      <c r="HE182" s="160" t="str">
        <f>IF(Tbl.Kosten[[#This Row],[Pnr.]]=HE$7,Tbl.Kosten[[#This Row],[Te financieren]],"")</f>
        <v/>
      </c>
      <c r="HF182" s="160" t="str">
        <f>IF(Tbl.Kosten[[#This Row],[Pnr.]]=HF$7,Tbl.Kosten[[#This Row],[Te financieren]],"")</f>
        <v/>
      </c>
      <c r="HG182" s="160" t="str">
        <f>IF(Tbl.Kosten[[#This Row],[Pnr.]]=HG$7,Tbl.Kosten[[#This Row],[Te financieren]],"")</f>
        <v/>
      </c>
      <c r="HH182" s="160" t="str">
        <f>IF(Tbl.Kosten[[#This Row],[Pnr.]]=HH$7,Tbl.Kosten[[#This Row],[Te financieren]],"")</f>
        <v/>
      </c>
      <c r="HI182" s="160" t="str">
        <f>IF(Tbl.Kosten[[#This Row],[Pnr.]]=HI$7,Tbl.Kosten[[#This Row],[Te financieren]],"")</f>
        <v/>
      </c>
      <c r="HJ182" s="160" t="str">
        <f>IF(Tbl.Kosten[[#This Row],[Pnr.]]=HJ$7,Tbl.Kosten[[#This Row],[Te financieren]],"")</f>
        <v/>
      </c>
      <c r="HK182" s="160" t="str">
        <f>IF(Tbl.Kosten[[#This Row],[Pnr.]]=HK$7,Tbl.Kosten[[#This Row],[Te financieren]],"")</f>
        <v/>
      </c>
      <c r="HL182" s="160" t="str">
        <f>IF(Tbl.Kosten[[#This Row],[Pnr.]]=HL$7,Tbl.Kosten[[#This Row],[Te financieren]],"")</f>
        <v/>
      </c>
      <c r="HM182" s="160" t="str">
        <f>IF(Tbl.Kosten[[#This Row],[Pnr.]]=HM$7,Tbl.Kosten[[#This Row],[Te financieren]],"")</f>
        <v/>
      </c>
      <c r="HN182" s="160" t="str">
        <f>IF(Tbl.Kosten[[#This Row],[Pnr.]]=HN$7,Tbl.Kosten[[#This Row],[Te financieren]],"")</f>
        <v/>
      </c>
      <c r="HO182" s="160" t="str">
        <f>IF(Tbl.Kosten[[#This Row],[Pnr.]]=HO$7,Tbl.Kosten[[#This Row],[Te financieren]],"")</f>
        <v/>
      </c>
      <c r="HP182" s="160" t="str">
        <f>IF(Tbl.Kosten[[#This Row],[Pnr.]]=HP$7,Tbl.Kosten[[#This Row],[Te financieren]],"")</f>
        <v/>
      </c>
      <c r="HQ182" s="160" t="str">
        <f>IF(Tbl.Kosten[[#This Row],[Pnr.]]=HQ$7,Tbl.Kosten[[#This Row],[Te financieren]],"")</f>
        <v/>
      </c>
      <c r="HR182" s="160" t="str">
        <f>IF(Tbl.Kosten[[#This Row],[Pnr.]]=HR$7,Tbl.Kosten[[#This Row],[Te financieren]],"")</f>
        <v/>
      </c>
      <c r="HS182" s="160" t="str">
        <f>IF(Tbl.Kosten[[#This Row],[Pnr.]]=HS$7,Tbl.Kosten[[#This Row],[Te financieren]],"")</f>
        <v/>
      </c>
      <c r="HT182" s="160" t="str">
        <f>IF(Tbl.Kosten[[#This Row],[Pnr.]]=HT$7,Tbl.Kosten[[#This Row],[Te financieren]],"")</f>
        <v/>
      </c>
      <c r="HU182" s="160" t="str">
        <f>IF(Tbl.Kosten[[#This Row],[Pnr.]]=HU$7,Tbl.Kosten[[#This Row],[Te financieren]],"")</f>
        <v/>
      </c>
      <c r="HV182" s="160" t="str">
        <f>IF(Tbl.Kosten[[#This Row],[Pnr.]]=HV$7,Tbl.Kosten[[#This Row],[Te financieren]],"")</f>
        <v/>
      </c>
      <c r="HW182" s="160" t="str">
        <f>IF(Tbl.Kosten[[#This Row],[Pnr.]]=HW$7,Tbl.Kosten[[#This Row],[Te financieren]],"")</f>
        <v/>
      </c>
    </row>
    <row r="183" spans="2:231" x14ac:dyDescent="0.3">
      <c r="B183" s="144"/>
      <c r="C183" s="147"/>
      <c r="D183" s="146"/>
      <c r="E183" s="147"/>
      <c r="F183" s="145"/>
      <c r="G183" s="11" t="str">
        <f>IF(Tbl.Kosten[[#This Row],[Medewerker e/o 
functie]]&lt;&gt;"",_xlfn.XLOOKUP(Tbl.Kosten[[#This Row],[Medewerker e/o 
functie]],Tbl.Uurtarief[Medewerker en/of functie],Tbl.Uurtarief[Uurtarief],"",0,1),"")</f>
        <v/>
      </c>
      <c r="H183" s="121">
        <f>IFERROR(Tbl.Kosten[[#This Row],[Uren]]*Tbl.Kosten[[#This Row],[Uurtarief]],0)</f>
        <v>0</v>
      </c>
      <c r="I183" s="119" t="str">
        <f>IF(Tbl.Kosten[[#This Row],[Subtotaal uren]]&lt;&gt;0,_xlfn.XLOOKUP(Tbl.Kosten[[#This Row],[Medewerker e/o 
functie]],Tbl.Uurtarief[Medewerker en/of functie],Tbl.Uurtarief[Kostensoort arbeid],"",0,1),"")</f>
        <v/>
      </c>
      <c r="J183" s="147"/>
      <c r="K183" s="145"/>
      <c r="L183" s="149" t="str">
        <f>IF(Tbl.Kosten[[#This Row],[Activum]]&lt;&gt;"",_xlfn.XLOOKUP(Tbl.Kosten[[#This Row],[Activum]],Tbl.Afschrijvingskosten[Activum],Tbl.Afschrijvingskosten[Tarief per afschrijvings-eenheid],"",0,1),"")</f>
        <v/>
      </c>
      <c r="M183" s="122">
        <f>IFERROR(Tbl.Kosten[[#This Row],[Een-
heden]]*Tbl.Kosten[[#This Row],[Afschrijvings-
tarief]],0)</f>
        <v>0</v>
      </c>
      <c r="N183" s="122" t="str">
        <f>IF(Tbl.Kosten[[#This Row],[Subtotaal afschrijving]]&lt;&gt;0,Lijsten!A181,"")</f>
        <v/>
      </c>
      <c r="O183" s="150"/>
      <c r="P183" s="145"/>
      <c r="Q183" s="148"/>
      <c r="R183" s="122">
        <f>IFERROR(Tbl.Kosten[[#This Row],[Aantal]]*Tbl.Kosten[[#This Row],[Tarief]],0)</f>
        <v>0</v>
      </c>
      <c r="S183" s="8">
        <f>IFERROR(Tbl.Kosten[[#This Row],[Subtotaal overige kosten]]+Tbl.Kosten[[#This Row],[Subtotaal uren]]+Tbl.Kosten[[#This Row],[Subtotaal afschrijving]],0)</f>
        <v>0</v>
      </c>
      <c r="T183" s="8">
        <f>IFERROR(Tbl.Kosten[[#This Row],[Totaal kosten]]*Tbl.Kosten[[#This Row],[Subsidie%]],0)</f>
        <v>0</v>
      </c>
      <c r="U183" s="4" t="str" cm="1">
        <f t="array" ref="U183">IFERROR(_xlfn.IFS(Tbl.Kosten[[#This Row],[Subtotaal uren]]&lt;&gt;0,Tbl.Kosten[[#This Row],[Kostensoort arbeid]],Tbl.Kosten[[#This Row],[Subtotaal afschrijving]]&lt;&gt;0,Tbl.Kosten[[#This Row],[Kostensoort afschrijving]],Tbl.Kosten[[#This Row],[Subtotaal overige kosten]]&lt;&gt;0,Tbl.Kosten[[#This Row],[Kostensoort overig]]),"")</f>
        <v/>
      </c>
      <c r="V183" s="4" t="str">
        <f>IFERROR(_xlfn.XLOOKUP(Tbl.Kosten[[#This Row],[Activiteitencode]],Tbl.Activiteiten[Activiteitcode],Tbl.Activiteiten[Werkpakketcode],"",0,1),"")</f>
        <v/>
      </c>
      <c r="W183" s="4" t="str">
        <f>IFERROR(_xlfn.XLOOKUP(Tbl.Kosten[[#This Row],[Werkpakketcode]],Tbl.Werkpakketten[Werkpakketcode],Tbl.Werkpakketten[Subsidiabele activiteit],"",0,1),"")</f>
        <v/>
      </c>
      <c r="X183" s="12">
        <f>IFERROR(_xlfn.XLOOKUP(Tbl.Kosten[[#This Row],[Sanr.]],Tbl.Subsidiehoogte[SAnr.],Tbl.Subsidiehoogte[Sub. Percentage],0,0,1),0)</f>
        <v>0</v>
      </c>
      <c r="Y183" s="154" t="str">
        <f>IFERROR(_xlfn.XLOOKUP(Tbl.Kosten[[#This Row],[Partnercode]],Tbl.Projectpartners[Partnercode],Tbl.Projectpartners[PNr.],"",0,1),"")</f>
        <v>P1</v>
      </c>
      <c r="Z183" s="158">
        <f>IF(Tbl.Kosten[[#This Row],[Pnr.]]=Z$7,Tbl.Kosten[[#This Row],[Totaal kosten]],"")</f>
        <v>0</v>
      </c>
      <c r="AA183" s="158" t="str">
        <f>IF(Tbl.Kosten[[#This Row],[Pnr.]]=AA$7,Tbl.Kosten[[#This Row],[Totaal kosten]],"")</f>
        <v/>
      </c>
      <c r="AB183" s="158" t="str">
        <f>IF(Tbl.Kosten[[#This Row],[Pnr.]]=AB$7,Tbl.Kosten[[#This Row],[Totaal kosten]],"")</f>
        <v/>
      </c>
      <c r="AC183" s="158" t="str">
        <f>IF(Tbl.Kosten[[#This Row],[Pnr.]]=AC$7,Tbl.Kosten[[#This Row],[Totaal kosten]],"")</f>
        <v/>
      </c>
      <c r="AD183" s="158" t="str">
        <f>IF(Tbl.Kosten[[#This Row],[Pnr.]]=AD$7,Tbl.Kosten[[#This Row],[Totaal kosten]],"")</f>
        <v/>
      </c>
      <c r="AE183" s="158" t="str">
        <f>IF(Tbl.Kosten[[#This Row],[Pnr.]]=AE$7,Tbl.Kosten[[#This Row],[Totaal kosten]],"")</f>
        <v/>
      </c>
      <c r="AF183" s="158" t="str">
        <f>IF(Tbl.Kosten[[#This Row],[Pnr.]]=AF$7,Tbl.Kosten[[#This Row],[Totaal kosten]],"")</f>
        <v/>
      </c>
      <c r="AG183" s="158" t="str">
        <f>IF(Tbl.Kosten[[#This Row],[Pnr.]]=AG$7,Tbl.Kosten[[#This Row],[Totaal kosten]],"")</f>
        <v/>
      </c>
      <c r="AH183" s="158" t="str">
        <f>IF(Tbl.Kosten[[#This Row],[Pnr.]]=AH$7,Tbl.Kosten[[#This Row],[Totaal kosten]],"")</f>
        <v/>
      </c>
      <c r="AI183" s="158" t="str">
        <f>IF(Tbl.Kosten[[#This Row],[Pnr.]]=AI$7,Tbl.Kosten[[#This Row],[Totaal kosten]],"")</f>
        <v/>
      </c>
      <c r="AJ183" s="158" t="str">
        <f>IF(Tbl.Kosten[[#This Row],[Pnr.]]=AJ$7,Tbl.Kosten[[#This Row],[Totaal kosten]],"")</f>
        <v/>
      </c>
      <c r="AK183" s="158" t="str">
        <f>IF(Tbl.Kosten[[#This Row],[Pnr.]]=AK$7,Tbl.Kosten[[#This Row],[Totaal kosten]],"")</f>
        <v/>
      </c>
      <c r="AL183" s="158" t="str">
        <f>IF(Tbl.Kosten[[#This Row],[Pnr.]]=AL$7,Tbl.Kosten[[#This Row],[Totaal kosten]],"")</f>
        <v/>
      </c>
      <c r="AM183" s="158" t="str">
        <f>IF(Tbl.Kosten[[#This Row],[Pnr.]]=AM$7,Tbl.Kosten[[#This Row],[Totaal kosten]],"")</f>
        <v/>
      </c>
      <c r="AN183" s="158" t="str">
        <f>IF(Tbl.Kosten[[#This Row],[Pnr.]]=AN$7,Tbl.Kosten[[#This Row],[Totaal kosten]],"")</f>
        <v/>
      </c>
      <c r="AO183" s="158" t="str">
        <f>IF(Tbl.Kosten[[#This Row],[Pnr.]]=AO$7,Tbl.Kosten[[#This Row],[Totaal kosten]],"")</f>
        <v/>
      </c>
      <c r="AP183" s="158" t="str">
        <f>IF(Tbl.Kosten[[#This Row],[Pnr.]]=AP$7,Tbl.Kosten[[#This Row],[Totaal kosten]],"")</f>
        <v/>
      </c>
      <c r="AQ183" s="158" t="str">
        <f>IF(Tbl.Kosten[[#This Row],[Pnr.]]=AQ$7,Tbl.Kosten[[#This Row],[Totaal kosten]],"")</f>
        <v/>
      </c>
      <c r="AR183" s="158" t="str">
        <f>IF(Tbl.Kosten[[#This Row],[Pnr.]]=AR$7,Tbl.Kosten[[#This Row],[Totaal kosten]],"")</f>
        <v/>
      </c>
      <c r="AS183" s="158" t="str">
        <f>IF(Tbl.Kosten[[#This Row],[Pnr.]]=AS$7,Tbl.Kosten[[#This Row],[Totaal kosten]],"")</f>
        <v/>
      </c>
      <c r="AT183" s="158" t="str">
        <f>IF(Tbl.Kosten[[#This Row],[Pnr.]]=AT$7,Tbl.Kosten[[#This Row],[Totaal kosten]],"")</f>
        <v/>
      </c>
      <c r="AU183" s="158" t="str">
        <f>IF(Tbl.Kosten[[#This Row],[Pnr.]]=AU$7,Tbl.Kosten[[#This Row],[Totaal kosten]],"")</f>
        <v/>
      </c>
      <c r="AV183" s="158" t="str">
        <f>IF(Tbl.Kosten[[#This Row],[Pnr.]]=AV$7,Tbl.Kosten[[#This Row],[Totaal kosten]],"")</f>
        <v/>
      </c>
      <c r="AW183" s="158" t="str">
        <f>IF(Tbl.Kosten[[#This Row],[Pnr.]]=AW$7,Tbl.Kosten[[#This Row],[Totaal kosten]],"")</f>
        <v/>
      </c>
      <c r="AX183" s="158" t="str">
        <f>IF(Tbl.Kosten[[#This Row],[Pnr.]]=AX$7,Tbl.Kosten[[#This Row],[Totaal kosten]],"")</f>
        <v/>
      </c>
      <c r="AY183" s="158" t="str">
        <f>IF(Tbl.Kosten[[#This Row],[Pnr.]]=AY$7,Tbl.Kosten[[#This Row],[Totaal kosten]],"")</f>
        <v/>
      </c>
      <c r="AZ183" s="158" t="str">
        <f>IF(Tbl.Kosten[[#This Row],[Pnr.]]=AZ$7,Tbl.Kosten[[#This Row],[Totaal kosten]],"")</f>
        <v/>
      </c>
      <c r="BA183" s="158" t="str">
        <f>IF(Tbl.Kosten[[#This Row],[Pnr.]]=BA$7,Tbl.Kosten[[#This Row],[Totaal kosten]],"")</f>
        <v/>
      </c>
      <c r="BB183" s="158" t="str">
        <f>IF(Tbl.Kosten[[#This Row],[Pnr.]]=BB$7,Tbl.Kosten[[#This Row],[Totaal kosten]],"")</f>
        <v/>
      </c>
      <c r="BC183" s="158" t="str">
        <f>IF(Tbl.Kosten[[#This Row],[Pnr.]]=BC$7,Tbl.Kosten[[#This Row],[Totaal kosten]],"")</f>
        <v/>
      </c>
      <c r="BD183" s="158" t="str">
        <f>IF(Tbl.Kosten[[#This Row],[Pnr.]]=BD$7,Tbl.Kosten[[#This Row],[Totaal kosten]],"")</f>
        <v/>
      </c>
      <c r="BE183" s="158" t="str">
        <f>IF(Tbl.Kosten[[#This Row],[Pnr.]]=BE$7,Tbl.Kosten[[#This Row],[Totaal kosten]],"")</f>
        <v/>
      </c>
      <c r="BF183" s="158" t="str">
        <f>IF(Tbl.Kosten[[#This Row],[Pnr.]]=BF$7,Tbl.Kosten[[#This Row],[Totaal kosten]],"")</f>
        <v/>
      </c>
      <c r="BG183" s="158" t="str">
        <f>IF(Tbl.Kosten[[#This Row],[Pnr.]]=BG$7,Tbl.Kosten[[#This Row],[Totaal kosten]],"")</f>
        <v/>
      </c>
      <c r="BH183" s="158" t="str">
        <f>IF(Tbl.Kosten[[#This Row],[Pnr.]]=BH$7,Tbl.Kosten[[#This Row],[Totaal kosten]],"")</f>
        <v/>
      </c>
      <c r="BI183" s="158" t="str">
        <f>IF(Tbl.Kosten[[#This Row],[Pnr.]]=BI$7,Tbl.Kosten[[#This Row],[Totaal kosten]],"")</f>
        <v/>
      </c>
      <c r="BJ183" s="158" t="str">
        <f>IF(Tbl.Kosten[[#This Row],[Pnr.]]=BJ$7,Tbl.Kosten[[#This Row],[Totaal kosten]],"")</f>
        <v/>
      </c>
      <c r="BK183" s="158" t="str">
        <f>IF(Tbl.Kosten[[#This Row],[Pnr.]]=BK$7,Tbl.Kosten[[#This Row],[Totaal kosten]],"")</f>
        <v/>
      </c>
      <c r="BL183" s="158" t="str">
        <f>IF(Tbl.Kosten[[#This Row],[Pnr.]]=BL$7,Tbl.Kosten[[#This Row],[Totaal kosten]],"")</f>
        <v/>
      </c>
      <c r="BM183" s="158" t="str">
        <f>IF(Tbl.Kosten[[#This Row],[Pnr.]]=BM$7,Tbl.Kosten[[#This Row],[Totaal kosten]],"")</f>
        <v/>
      </c>
      <c r="BN183" s="158" t="str">
        <f>IF(Tbl.Kosten[[#This Row],[Pnr.]]=BN$7,Tbl.Kosten[[#This Row],[Totaal kosten]],"")</f>
        <v/>
      </c>
      <c r="BO183" s="158" t="str">
        <f>IF(Tbl.Kosten[[#This Row],[Pnr.]]=BO$7,Tbl.Kosten[[#This Row],[Totaal kosten]],"")</f>
        <v/>
      </c>
      <c r="BP183" s="158" t="str">
        <f>IF(Tbl.Kosten[[#This Row],[Pnr.]]=BP$7,Tbl.Kosten[[#This Row],[Totaal kosten]],"")</f>
        <v/>
      </c>
      <c r="BQ183" s="158" t="str">
        <f>IF(Tbl.Kosten[[#This Row],[Pnr.]]=BQ$7,Tbl.Kosten[[#This Row],[Totaal kosten]],"")</f>
        <v/>
      </c>
      <c r="BR183" s="158" t="str">
        <f>IF(Tbl.Kosten[[#This Row],[Pnr.]]=BR$7,Tbl.Kosten[[#This Row],[Totaal kosten]],"")</f>
        <v/>
      </c>
      <c r="BS183" s="158" t="str">
        <f>IF(Tbl.Kosten[[#This Row],[Pnr.]]=BS$7,Tbl.Kosten[[#This Row],[Totaal kosten]],"")</f>
        <v/>
      </c>
      <c r="BT183" s="158" t="str">
        <f>IF(Tbl.Kosten[[#This Row],[Pnr.]]=BT$7,Tbl.Kosten[[#This Row],[Totaal kosten]],"")</f>
        <v/>
      </c>
      <c r="BU183" s="158" t="str">
        <f>IF(Tbl.Kosten[[#This Row],[Pnr.]]=BU$7,Tbl.Kosten[[#This Row],[Totaal kosten]],"")</f>
        <v/>
      </c>
      <c r="BV183" s="158" t="str">
        <f>IF(Tbl.Kosten[[#This Row],[Pnr.]]=BV$7,Tbl.Kosten[[#This Row],[Totaal kosten]],"")</f>
        <v/>
      </c>
      <c r="BW183" s="158" t="str">
        <f>IF(Tbl.Kosten[[#This Row],[Pnr.]]=BW$7,Tbl.Kosten[[#This Row],[Totaal kosten]],"")</f>
        <v/>
      </c>
      <c r="BX183" s="158" t="str">
        <f>IFERROR(_xlfn.XLOOKUP(Tbl.Kosten[[#This Row],[Werkpakketcode]],Tbl.Werkpakketten[Werkpakketcode],Tbl.Werkpakketten[WPnr.],"",0,1),"")</f>
        <v/>
      </c>
      <c r="BY183" s="158" t="str">
        <f>IF(Tbl.Kosten[[#This Row],[WPnr.]]=BY$7,Tbl.Kosten[[#This Row],[Totaal kosten]],"")</f>
        <v/>
      </c>
      <c r="BZ183" s="158" t="str">
        <f>IF(Tbl.Kosten[[#This Row],[WPnr.]]=BZ$7,Tbl.Kosten[[#This Row],[Totaal kosten]],"")</f>
        <v/>
      </c>
      <c r="CA183" s="158" t="str">
        <f>IF(Tbl.Kosten[[#This Row],[WPnr.]]=CA$7,Tbl.Kosten[[#This Row],[Totaal kosten]],"")</f>
        <v/>
      </c>
      <c r="CB183" s="158" t="str">
        <f>IF(Tbl.Kosten[[#This Row],[WPnr.]]=CB$7,Tbl.Kosten[[#This Row],[Totaal kosten]],"")</f>
        <v/>
      </c>
      <c r="CC183" s="158" t="str">
        <f>IF(Tbl.Kosten[[#This Row],[WPnr.]]=CC$7,Tbl.Kosten[[#This Row],[Totaal kosten]],"")</f>
        <v/>
      </c>
      <c r="CD183" s="158" t="str">
        <f>IF(Tbl.Kosten[[#This Row],[WPnr.]]=CD$7,Tbl.Kosten[[#This Row],[Totaal kosten]],"")</f>
        <v/>
      </c>
      <c r="CE183" s="158" t="str">
        <f>IF(Tbl.Kosten[[#This Row],[WPnr.]]=CE$7,Tbl.Kosten[[#This Row],[Totaal kosten]],"")</f>
        <v/>
      </c>
      <c r="CF183" s="158" t="str">
        <f>IF(Tbl.Kosten[[#This Row],[WPnr.]]=CF$7,Tbl.Kosten[[#This Row],[Totaal kosten]],"")</f>
        <v/>
      </c>
      <c r="CG183" s="158" t="str">
        <f>IF(Tbl.Kosten[[#This Row],[WPnr.]]=CG$7,Tbl.Kosten[[#This Row],[Totaal kosten]],"")</f>
        <v/>
      </c>
      <c r="CH183" s="158" t="str">
        <f>IF(Tbl.Kosten[[#This Row],[WPnr.]]=CH$7,Tbl.Kosten[[#This Row],[Totaal kosten]],"")</f>
        <v/>
      </c>
      <c r="CI183" s="158" t="str">
        <f>IF(Tbl.Kosten[[#This Row],[WPnr.]]=CI$7,Tbl.Kosten[[#This Row],[Totaal kosten]],"")</f>
        <v/>
      </c>
      <c r="CJ183" s="158" t="str">
        <f>IF(Tbl.Kosten[[#This Row],[WPnr.]]=CJ$7,Tbl.Kosten[[#This Row],[Totaal kosten]],"")</f>
        <v/>
      </c>
      <c r="CK183" s="158" t="str">
        <f>IF(Tbl.Kosten[[#This Row],[WPnr.]]=CK$7,Tbl.Kosten[[#This Row],[Totaal kosten]],"")</f>
        <v/>
      </c>
      <c r="CL183" s="158" t="str">
        <f>IF(Tbl.Kosten[[#This Row],[WPnr.]]=CL$7,Tbl.Kosten[[#This Row],[Totaal kosten]],"")</f>
        <v/>
      </c>
      <c r="CM183" s="158" t="str">
        <f>IF(Tbl.Kosten[[#This Row],[WPnr.]]=CM$7,Tbl.Kosten[[#This Row],[Totaal kosten]],"")</f>
        <v/>
      </c>
      <c r="CN183" s="158" t="str">
        <f>IF(Tbl.Kosten[[#This Row],[WPnr.]]=CN$7,Tbl.Kosten[[#This Row],[Totaal kosten]],"")</f>
        <v/>
      </c>
      <c r="CO183" s="158" t="str">
        <f>IF(Tbl.Kosten[[#This Row],[WPnr.]]=CO$7,Tbl.Kosten[[#This Row],[Totaal kosten]],"")</f>
        <v/>
      </c>
      <c r="CP183" s="158" t="str">
        <f>IF(Tbl.Kosten[[#This Row],[WPnr.]]=CP$7,Tbl.Kosten[[#This Row],[Totaal kosten]],"")</f>
        <v/>
      </c>
      <c r="CQ183" s="158" t="str">
        <f>IF(Tbl.Kosten[[#This Row],[WPnr.]]=CQ$7,Tbl.Kosten[[#This Row],[Totaal kosten]],"")</f>
        <v/>
      </c>
      <c r="CR183" s="158" t="str">
        <f>IF(Tbl.Kosten[[#This Row],[WPnr.]]=CR$7,Tbl.Kosten[[#This Row],[Totaal kosten]],"")</f>
        <v/>
      </c>
      <c r="CS183" s="158" t="str">
        <f>IF(Tbl.Kosten[[#This Row],[WPnr.]]=CS$7,Tbl.Kosten[[#This Row],[Totaal kosten]],"")</f>
        <v/>
      </c>
      <c r="CT183" s="158" t="str">
        <f>IF(Tbl.Kosten[[#This Row],[WPnr.]]=CT$7,Tbl.Kosten[[#This Row],[Totaal kosten]],"")</f>
        <v/>
      </c>
      <c r="CU183" s="158" t="str">
        <f>IF(Tbl.Kosten[[#This Row],[WPnr.]]=CU$7,Tbl.Kosten[[#This Row],[Totaal kosten]],"")</f>
        <v/>
      </c>
      <c r="CV183" s="158" t="str">
        <f>IF(Tbl.Kosten[[#This Row],[WPnr.]]=CV$7,Tbl.Kosten[[#This Row],[Totaal kosten]],"")</f>
        <v/>
      </c>
      <c r="CW183" s="158" t="str">
        <f>IF(Tbl.Kosten[[#This Row],[WPnr.]]=CW$7,Tbl.Kosten[[#This Row],[Totaal kosten]],"")</f>
        <v/>
      </c>
      <c r="CX183" s="158" t="str">
        <f>IF(Tbl.Kosten[[#This Row],[WPnr.]]=CX$7,Tbl.Kosten[[#This Row],[Totaal kosten]],"")</f>
        <v/>
      </c>
      <c r="CY183" s="158" t="str">
        <f>IF(Tbl.Kosten[[#This Row],[WPnr.]]=CY$7,Tbl.Kosten[[#This Row],[Totaal kosten]],"")</f>
        <v/>
      </c>
      <c r="CZ183" s="158" t="str">
        <f>IF(Tbl.Kosten[[#This Row],[WPnr.]]=CZ$7,Tbl.Kosten[[#This Row],[Totaal kosten]],"")</f>
        <v/>
      </c>
      <c r="DA183" s="158" t="str">
        <f>IF(Tbl.Kosten[[#This Row],[WPnr.]]=DA$7,Tbl.Kosten[[#This Row],[Totaal kosten]],"")</f>
        <v/>
      </c>
      <c r="DB183" s="158" t="str">
        <f>IF(Tbl.Kosten[[#This Row],[WPnr.]]=DB$7,Tbl.Kosten[[#This Row],[Totaal kosten]],"")</f>
        <v/>
      </c>
      <c r="DC183" s="158" t="str">
        <f>IF(Tbl.Kosten[[#This Row],[WPnr.]]=DC$7,Tbl.Kosten[[#This Row],[Totaal kosten]],"")</f>
        <v/>
      </c>
      <c r="DD183" s="158" t="str">
        <f>IF(Tbl.Kosten[[#This Row],[WPnr.]]=DD$7,Tbl.Kosten[[#This Row],[Totaal kosten]],"")</f>
        <v/>
      </c>
      <c r="DE183" s="158" t="str">
        <f>IF(Tbl.Kosten[[#This Row],[WPnr.]]=DE$7,Tbl.Kosten[[#This Row],[Totaal kosten]],"")</f>
        <v/>
      </c>
      <c r="DF183" s="158" t="str">
        <f>IF(Tbl.Kosten[[#This Row],[WPnr.]]=DF$7,Tbl.Kosten[[#This Row],[Totaal kosten]],"")</f>
        <v/>
      </c>
      <c r="DG183" s="158" t="str">
        <f>IF(Tbl.Kosten[[#This Row],[WPnr.]]=DG$7,Tbl.Kosten[[#This Row],[Totaal kosten]],"")</f>
        <v/>
      </c>
      <c r="DH183" s="158" t="str">
        <f>IF(Tbl.Kosten[[#This Row],[WPnr.]]=DH$7,Tbl.Kosten[[#This Row],[Totaal kosten]],"")</f>
        <v/>
      </c>
      <c r="DI183" s="158" t="str">
        <f>IF(Tbl.Kosten[[#This Row],[WPnr.]]=DI$7,Tbl.Kosten[[#This Row],[Totaal kosten]],"")</f>
        <v/>
      </c>
      <c r="DJ183" s="158" t="str">
        <f>IF(Tbl.Kosten[[#This Row],[WPnr.]]=DJ$7,Tbl.Kosten[[#This Row],[Totaal kosten]],"")</f>
        <v/>
      </c>
      <c r="DK183" s="158" t="str">
        <f>IF(Tbl.Kosten[[#This Row],[WPnr.]]=DK$7,Tbl.Kosten[[#This Row],[Totaal kosten]],"")</f>
        <v/>
      </c>
      <c r="DL183" s="158" t="str">
        <f>IF(Tbl.Kosten[[#This Row],[WPnr.]]=DL$7,Tbl.Kosten[[#This Row],[Totaal kosten]],"")</f>
        <v/>
      </c>
      <c r="DM183" s="158" t="str">
        <f>IF(Tbl.Kosten[[#This Row],[WPnr.]]=DM$7,Tbl.Kosten[[#This Row],[Totaal kosten]],"")</f>
        <v/>
      </c>
      <c r="DN183" s="158" t="str">
        <f>IF(Tbl.Kosten[[#This Row],[WPnr.]]=DN$7,Tbl.Kosten[[#This Row],[Totaal kosten]],"")</f>
        <v/>
      </c>
      <c r="DO183" s="158" t="str">
        <f>IF(Tbl.Kosten[[#This Row],[WPnr.]]=DO$7,Tbl.Kosten[[#This Row],[Totaal kosten]],"")</f>
        <v/>
      </c>
      <c r="DP183" s="158" t="str">
        <f>IF(Tbl.Kosten[[#This Row],[WPnr.]]=DP$7,Tbl.Kosten[[#This Row],[Totaal kosten]],"")</f>
        <v/>
      </c>
      <c r="DQ183" s="158" t="str">
        <f>IF(Tbl.Kosten[[#This Row],[WPnr.]]=DQ$7,Tbl.Kosten[[#This Row],[Totaal kosten]],"")</f>
        <v/>
      </c>
      <c r="DR183" s="158" t="str">
        <f>IF(Tbl.Kosten[[#This Row],[WPnr.]]=DR$7,Tbl.Kosten[[#This Row],[Totaal kosten]],"")</f>
        <v/>
      </c>
      <c r="DS183" s="158" t="str">
        <f>IF(Tbl.Kosten[[#This Row],[WPnr.]]=DS$7,Tbl.Kosten[[#This Row],[Totaal kosten]],"")</f>
        <v/>
      </c>
      <c r="DT183" s="158" t="str">
        <f>IF(Tbl.Kosten[[#This Row],[WPnr.]]=DT$7,Tbl.Kosten[[#This Row],[Totaal kosten]],"")</f>
        <v/>
      </c>
      <c r="DU183" s="158" t="str">
        <f>IF(Tbl.Kosten[[#This Row],[WPnr.]]=DU$7,Tbl.Kosten[[#This Row],[Totaal kosten]],"")</f>
        <v/>
      </c>
      <c r="DV183" s="158" t="str">
        <f>IF(Tbl.Kosten[[#This Row],[WPnr.]]=DV$7,Tbl.Kosten[[#This Row],[Totaal kosten]],"")</f>
        <v/>
      </c>
      <c r="DW183" s="160" t="str">
        <f>IFERROR(_xlfn.XLOOKUP(Tbl.Kosten[[#This Row],[Kostensoort]],Tbl.Kostensoorten[Kostensoorten],Tbl.Kostensoorten[KSnr.],"",0,1),"")</f>
        <v/>
      </c>
      <c r="DX183" s="160" t="str">
        <f>IF(Tbl.Kosten[[#This Row],[KSnr.]]=DX$7,Tbl.Kosten[[#This Row],[Totaal kosten]],"")</f>
        <v/>
      </c>
      <c r="DY183" s="160" t="str">
        <f>IF(Tbl.Kosten[[#This Row],[KSnr.]]=DY$7,Tbl.Kosten[[#This Row],[Totaal kosten]],"")</f>
        <v/>
      </c>
      <c r="DZ183" s="160" t="str">
        <f>IF(Tbl.Kosten[[#This Row],[KSnr.]]=DZ$7,Tbl.Kosten[[#This Row],[Totaal kosten]],"")</f>
        <v/>
      </c>
      <c r="EA183" s="160" t="str">
        <f>IF(Tbl.Kosten[[#This Row],[KSnr.]]=EA$7,Tbl.Kosten[[#This Row],[Totaal kosten]],"")</f>
        <v/>
      </c>
      <c r="EB183" s="160" t="str">
        <f>IF(Tbl.Kosten[[#This Row],[KSnr.]]=EB$7,Tbl.Kosten[[#This Row],[Totaal kosten]],"")</f>
        <v/>
      </c>
      <c r="EC183" s="160" t="str">
        <f>IF(Tbl.Kosten[[#This Row],[KSnr.]]=EC$7,Tbl.Kosten[[#This Row],[Totaal kosten]],"")</f>
        <v/>
      </c>
      <c r="ED183" s="160" t="str">
        <f>IF(Tbl.Kosten[[#This Row],[KSnr.]]=ED$7,Tbl.Kosten[[#This Row],[Totaal kosten]],"")</f>
        <v/>
      </c>
      <c r="EE183" s="160" t="str">
        <f>IF(Tbl.Kosten[[#This Row],[KSnr.]]=EE$7,Tbl.Kosten[[#This Row],[Totaal kosten]],"")</f>
        <v/>
      </c>
      <c r="EF183" s="160" t="str">
        <f>IF(Tbl.Kosten[[#This Row],[KSnr.]]=EF$7,Tbl.Kosten[[#This Row],[Totaal kosten]],"")</f>
        <v/>
      </c>
      <c r="EG183" s="160" t="str">
        <f>IF(Tbl.Kosten[[#This Row],[KSnr.]]=EG$7,Tbl.Kosten[[#This Row],[Totaal kosten]],"")</f>
        <v/>
      </c>
      <c r="EH183" s="160" t="str">
        <f>IF(Tbl.Kosten[[#This Row],[KSnr.]]=EH$7,Tbl.Kosten[[#This Row],[Totaal kosten]],"")</f>
        <v/>
      </c>
      <c r="EI183" s="160" t="str">
        <f>IF(Tbl.Kosten[[#This Row],[KSnr.]]=EI$7,Tbl.Kosten[[#This Row],[Totaal kosten]],"")</f>
        <v/>
      </c>
      <c r="EJ183" s="160" t="str">
        <f>IF(Tbl.Kosten[[#This Row],[KSnr.]]=EJ$7,Tbl.Kosten[[#This Row],[Totaal kosten]],"")</f>
        <v/>
      </c>
      <c r="EK183" s="160" t="str">
        <f>IF(Tbl.Kosten[[#This Row],[KSnr.]]=EK$7,Tbl.Kosten[[#This Row],[Totaal kosten]],"")</f>
        <v/>
      </c>
      <c r="EL183" s="160" t="str">
        <f>IF(Tbl.Kosten[[#This Row],[KSnr.]]=EL$7,Tbl.Kosten[[#This Row],[Totaal kosten]],"")</f>
        <v/>
      </c>
      <c r="EM183" s="160" t="str">
        <f>IF(Tbl.Kosten[[#This Row],[KSnr.]]=EM$7,Tbl.Kosten[[#This Row],[Totaal kosten]],"")</f>
        <v/>
      </c>
      <c r="EN183" s="160" t="str">
        <f>IF(Tbl.Kosten[[#This Row],[KSnr.]]=EN$7,Tbl.Kosten[[#This Row],[Totaal kosten]],"")</f>
        <v/>
      </c>
      <c r="EO183" s="160" t="str">
        <f>IF(Tbl.Kosten[[#This Row],[KSnr.]]=EO$7,Tbl.Kosten[[#This Row],[Totaal kosten]],"")</f>
        <v/>
      </c>
      <c r="EP183" s="160" t="str">
        <f>IF(Tbl.Kosten[[#This Row],[KSnr.]]=EP$7,Tbl.Kosten[[#This Row],[Totaal kosten]],"")</f>
        <v/>
      </c>
      <c r="EQ183" s="160" t="str">
        <f>IF(Tbl.Kosten[[#This Row],[KSnr.]]=EQ$7,Tbl.Kosten[[#This Row],[Totaal kosten]],"")</f>
        <v/>
      </c>
      <c r="ER183" s="154" t="str">
        <f>IFERROR(_xlfn.XLOOKUP(Tbl.Kosten[[#This Row],[Subsidieactiviteit]],Tbl.Subsidiehoogte[Subsidieactiviteit],Tbl.Subsidiehoogte[SAnr.],"",0,1),"")</f>
        <v/>
      </c>
      <c r="ES183" s="160" t="str">
        <f>IF(Tbl.Kosten[[#This Row],[Sanr.]]=ES$7,Tbl.Kosten[[#This Row],[Totaal kosten]],"")</f>
        <v/>
      </c>
      <c r="ET183" s="160" t="str">
        <f>IF(Tbl.Kosten[[#This Row],[Sanr.]]=ET$7,Tbl.Kosten[[#This Row],[Totaal kosten]],"")</f>
        <v/>
      </c>
      <c r="EU183" s="160" t="str">
        <f>IF(Tbl.Kosten[[#This Row],[Sanr.]]=EU$7,Tbl.Kosten[[#This Row],[Totaal kosten]],"")</f>
        <v/>
      </c>
      <c r="EV183" s="160" t="str">
        <f>IF(Tbl.Kosten[[#This Row],[Sanr.]]=EV$7,Tbl.Kosten[[#This Row],[Totaal kosten]],"")</f>
        <v/>
      </c>
      <c r="EW183" s="160" t="str">
        <f>IF(Tbl.Kosten[[#This Row],[Sanr.]]=EW$7,Tbl.Kosten[[#This Row],[Totaal kosten]],"")</f>
        <v/>
      </c>
      <c r="EX183" s="160" t="str">
        <f>IF(Tbl.Kosten[[#This Row],[Sanr.]]=EX$7,Tbl.Kosten[[#This Row],[Totaal kosten]],"")</f>
        <v/>
      </c>
      <c r="EY183" s="160" t="str">
        <f>IF(Tbl.Kosten[[#This Row],[Sanr.]]=EY$7,Tbl.Kosten[[#This Row],[Totaal kosten]],"")</f>
        <v/>
      </c>
      <c r="EZ183" s="160" t="str">
        <f>IF(Tbl.Kosten[[#This Row],[Sanr.]]=EZ$7,Tbl.Kosten[[#This Row],[Totaal kosten]],"")</f>
        <v/>
      </c>
      <c r="FA183" s="160" t="str">
        <f>IF(Tbl.Kosten[[#This Row],[Sanr.]]=FA$7,Tbl.Kosten[[#This Row],[Totaal kosten]],"")</f>
        <v/>
      </c>
      <c r="FB183" s="160" t="str">
        <f>IF(Tbl.Kosten[[#This Row],[Sanr.]]=FB$7,Tbl.Kosten[[#This Row],[Totaal kosten]],"")</f>
        <v/>
      </c>
      <c r="FC183" s="160" t="str">
        <f>IF(Tbl.Kosten[[#This Row],[Sanr.]]=FC$7,Tbl.Kosten[[#This Row],[Totaal kosten]],"")</f>
        <v/>
      </c>
      <c r="FD183" s="160" t="str">
        <f>IF(Tbl.Kosten[[#This Row],[Sanr.]]=FD$7,Tbl.Kosten[[#This Row],[Totaal kosten]],"")</f>
        <v/>
      </c>
      <c r="FE183" s="160" t="str">
        <f>IF(Tbl.Kosten[[#This Row],[Sanr.]]=FE$7,Tbl.Kosten[[#This Row],[Totaal kosten]],"")</f>
        <v/>
      </c>
      <c r="FF183" s="160" t="str">
        <f>IF(Tbl.Kosten[[#This Row],[Sanr.]]=FF$7,Tbl.Kosten[[#This Row],[Totaal kosten]],"")</f>
        <v/>
      </c>
      <c r="FG183" s="160" t="str">
        <f>IF(Tbl.Kosten[[#This Row],[Sanr.]]=FG$7,Tbl.Kosten[[#This Row],[Totaal kosten]],"")</f>
        <v/>
      </c>
      <c r="FH183" s="160" t="str">
        <f>IF(Tbl.Kosten[[#This Row],[Sanr.]]=FH$7,Tbl.Kosten[[#This Row],[Totaal kosten]],"")</f>
        <v/>
      </c>
      <c r="FI183" s="160" t="str">
        <f>IF(Tbl.Kosten[[#This Row],[Sanr.]]=FI$7,Tbl.Kosten[[#This Row],[Totaal kosten]],"")</f>
        <v/>
      </c>
      <c r="FJ183" s="160" t="str">
        <f>IF(Tbl.Kosten[[#This Row],[Sanr.]]=FJ$7,Tbl.Kosten[[#This Row],[Totaal kosten]],"")</f>
        <v/>
      </c>
      <c r="FK183" s="160" t="str">
        <f>IF(Tbl.Kosten[[#This Row],[Sanr.]]=FK$7,Tbl.Kosten[[#This Row],[Totaal kosten]],"")</f>
        <v/>
      </c>
      <c r="FL183" s="160" t="str">
        <f>IF(Tbl.Kosten[[#This Row],[Sanr.]]=FL$7,Tbl.Kosten[[#This Row],[Totaal kosten]],"")</f>
        <v/>
      </c>
      <c r="FM183" s="160" t="str">
        <f>IF(Tbl.Kosten[[#This Row],[Sanr.]]=FM$7,Tbl.Kosten[[#This Row],[Totaal kosten]],"")</f>
        <v/>
      </c>
      <c r="FN183" s="160" t="str">
        <f>IF(Tbl.Kosten[[#This Row],[Sanr.]]=FN$7,Tbl.Kosten[[#This Row],[Totaal kosten]],"")</f>
        <v/>
      </c>
      <c r="FO183" s="160" t="str">
        <f>IF(Tbl.Kosten[[#This Row],[Sanr.]]=FO$7,Tbl.Kosten[[#This Row],[Totaal kosten]],"")</f>
        <v/>
      </c>
      <c r="FP183" s="160" t="str">
        <f>IF(Tbl.Kosten[[#This Row],[Sanr.]]=FP$7,Tbl.Kosten[[#This Row],[Totaal kosten]],"")</f>
        <v/>
      </c>
      <c r="FQ183" s="160" t="str">
        <f>IF(Tbl.Kosten[[#This Row],[Sanr.]]=FQ$7,Tbl.Kosten[[#This Row],[Totaal kosten]],"")</f>
        <v/>
      </c>
      <c r="FR183" s="160" t="str">
        <f>IF(Tbl.Kosten[[#This Row],[Sanr.]]=FR$7,Tbl.Kosten[[#This Row],[Totaal kosten]],"")</f>
        <v/>
      </c>
      <c r="FS183" s="160" t="str">
        <f>IF(Tbl.Kosten[[#This Row],[Sanr.]]=FS$7,Tbl.Kosten[[#This Row],[Totaal kosten]],"")</f>
        <v/>
      </c>
      <c r="FT183" s="160" t="str">
        <f>IF(Tbl.Kosten[[#This Row],[Sanr.]]=FT$7,Tbl.Kosten[[#This Row],[Totaal kosten]],"")</f>
        <v/>
      </c>
      <c r="FU183" s="160" t="str">
        <f>IF(Tbl.Kosten[[#This Row],[Sanr.]]=FU$7,Tbl.Kosten[[#This Row],[Totaal kosten]],"")</f>
        <v/>
      </c>
      <c r="FV183" s="160" t="str">
        <f>IF(Tbl.Kosten[[#This Row],[Sanr.]]=FV$7,Tbl.Kosten[[#This Row],[Totaal kosten]],"")</f>
        <v/>
      </c>
      <c r="FW183" s="160" t="str">
        <f>IFERROR(_xlfn.XLOOKUP(Tbl.Kosten[[#This Row],[Activiteitencode]],Tbl.Activiteiten[Activiteitcode],Tbl.Activiteiten[Anr.],"",0,1),"")</f>
        <v/>
      </c>
      <c r="FX183" s="181" t="str">
        <f>_xlfn.CONCAT(Tbl.Kosten[[#This Row],[Pnr.]],Tbl.Kosten[[#This Row],[Sanr.]])</f>
        <v>P1</v>
      </c>
      <c r="FY183" s="160">
        <f>Tbl.Kosten[[#This Row],[Totaal kosten]]-Tbl.Kosten[[#This Row],[Subsidie]]</f>
        <v>0</v>
      </c>
      <c r="FZ183" s="160">
        <f>IF(Tbl.Kosten[[#This Row],[Pnr.]]=FZ$7,Tbl.Kosten[[#This Row],[Te financieren]],"")</f>
        <v>0</v>
      </c>
      <c r="GA183" s="160" t="str">
        <f>IF(Tbl.Kosten[[#This Row],[Pnr.]]=GA$7,Tbl.Kosten[[#This Row],[Te financieren]],"")</f>
        <v/>
      </c>
      <c r="GB183" s="160" t="str">
        <f>IF(Tbl.Kosten[[#This Row],[Pnr.]]=GB$7,Tbl.Kosten[[#This Row],[Te financieren]],"")</f>
        <v/>
      </c>
      <c r="GC183" s="160" t="str">
        <f>IF(Tbl.Kosten[[#This Row],[Pnr.]]=GC$7,Tbl.Kosten[[#This Row],[Te financieren]],"")</f>
        <v/>
      </c>
      <c r="GD183" s="160" t="str">
        <f>IF(Tbl.Kosten[[#This Row],[Pnr.]]=GD$7,Tbl.Kosten[[#This Row],[Te financieren]],"")</f>
        <v/>
      </c>
      <c r="GE183" s="160" t="str">
        <f>IF(Tbl.Kosten[[#This Row],[Pnr.]]=GE$7,Tbl.Kosten[[#This Row],[Te financieren]],"")</f>
        <v/>
      </c>
      <c r="GF183" s="160" t="str">
        <f>IF(Tbl.Kosten[[#This Row],[Pnr.]]=GF$7,Tbl.Kosten[[#This Row],[Te financieren]],"")</f>
        <v/>
      </c>
      <c r="GG183" s="160" t="str">
        <f>IF(Tbl.Kosten[[#This Row],[Pnr.]]=GG$7,Tbl.Kosten[[#This Row],[Te financieren]],"")</f>
        <v/>
      </c>
      <c r="GH183" s="160" t="str">
        <f>IF(Tbl.Kosten[[#This Row],[Pnr.]]=GH$7,Tbl.Kosten[[#This Row],[Te financieren]],"")</f>
        <v/>
      </c>
      <c r="GI183" s="160" t="str">
        <f>IF(Tbl.Kosten[[#This Row],[Pnr.]]=GI$7,Tbl.Kosten[[#This Row],[Te financieren]],"")</f>
        <v/>
      </c>
      <c r="GJ183" s="160" t="str">
        <f>IF(Tbl.Kosten[[#This Row],[Pnr.]]=GJ$7,Tbl.Kosten[[#This Row],[Te financieren]],"")</f>
        <v/>
      </c>
      <c r="GK183" s="160" t="str">
        <f>IF(Tbl.Kosten[[#This Row],[Pnr.]]=GK$7,Tbl.Kosten[[#This Row],[Te financieren]],"")</f>
        <v/>
      </c>
      <c r="GL183" s="160" t="str">
        <f>IF(Tbl.Kosten[[#This Row],[Pnr.]]=GL$7,Tbl.Kosten[[#This Row],[Te financieren]],"")</f>
        <v/>
      </c>
      <c r="GM183" s="160" t="str">
        <f>IF(Tbl.Kosten[[#This Row],[Pnr.]]=GM$7,Tbl.Kosten[[#This Row],[Te financieren]],"")</f>
        <v/>
      </c>
      <c r="GN183" s="160" t="str">
        <f>IF(Tbl.Kosten[[#This Row],[Pnr.]]=GN$7,Tbl.Kosten[[#This Row],[Te financieren]],"")</f>
        <v/>
      </c>
      <c r="GO183" s="160" t="str">
        <f>IF(Tbl.Kosten[[#This Row],[Pnr.]]=GO$7,Tbl.Kosten[[#This Row],[Te financieren]],"")</f>
        <v/>
      </c>
      <c r="GP183" s="160" t="str">
        <f>IF(Tbl.Kosten[[#This Row],[Pnr.]]=GP$7,Tbl.Kosten[[#This Row],[Te financieren]],"")</f>
        <v/>
      </c>
      <c r="GQ183" s="160" t="str">
        <f>IF(Tbl.Kosten[[#This Row],[Pnr.]]=GQ$7,Tbl.Kosten[[#This Row],[Te financieren]],"")</f>
        <v/>
      </c>
      <c r="GR183" s="160" t="str">
        <f>IF(Tbl.Kosten[[#This Row],[Pnr.]]=GR$7,Tbl.Kosten[[#This Row],[Te financieren]],"")</f>
        <v/>
      </c>
      <c r="GS183" s="160" t="str">
        <f>IF(Tbl.Kosten[[#This Row],[Pnr.]]=GS$7,Tbl.Kosten[[#This Row],[Te financieren]],"")</f>
        <v/>
      </c>
      <c r="GT183" s="160" t="str">
        <f>IF(Tbl.Kosten[[#This Row],[Pnr.]]=GT$7,Tbl.Kosten[[#This Row],[Te financieren]],"")</f>
        <v/>
      </c>
      <c r="GU183" s="160" t="str">
        <f>IF(Tbl.Kosten[[#This Row],[Pnr.]]=GU$7,Tbl.Kosten[[#This Row],[Te financieren]],"")</f>
        <v/>
      </c>
      <c r="GV183" s="160" t="str">
        <f>IF(Tbl.Kosten[[#This Row],[Pnr.]]=GV$7,Tbl.Kosten[[#This Row],[Te financieren]],"")</f>
        <v/>
      </c>
      <c r="GW183" s="160" t="str">
        <f>IF(Tbl.Kosten[[#This Row],[Pnr.]]=GW$7,Tbl.Kosten[[#This Row],[Te financieren]],"")</f>
        <v/>
      </c>
      <c r="GX183" s="160" t="str">
        <f>IF(Tbl.Kosten[[#This Row],[Pnr.]]=GX$7,Tbl.Kosten[[#This Row],[Te financieren]],"")</f>
        <v/>
      </c>
      <c r="GY183" s="160" t="str">
        <f>IF(Tbl.Kosten[[#This Row],[Pnr.]]=GY$7,Tbl.Kosten[[#This Row],[Te financieren]],"")</f>
        <v/>
      </c>
      <c r="GZ183" s="160" t="str">
        <f>IF(Tbl.Kosten[[#This Row],[Pnr.]]=GZ$7,Tbl.Kosten[[#This Row],[Te financieren]],"")</f>
        <v/>
      </c>
      <c r="HA183" s="160" t="str">
        <f>IF(Tbl.Kosten[[#This Row],[Pnr.]]=HA$7,Tbl.Kosten[[#This Row],[Te financieren]],"")</f>
        <v/>
      </c>
      <c r="HB183" s="160" t="str">
        <f>IF(Tbl.Kosten[[#This Row],[Pnr.]]=HB$7,Tbl.Kosten[[#This Row],[Te financieren]],"")</f>
        <v/>
      </c>
      <c r="HC183" s="160" t="str">
        <f>IF(Tbl.Kosten[[#This Row],[Pnr.]]=HC$7,Tbl.Kosten[[#This Row],[Te financieren]],"")</f>
        <v/>
      </c>
      <c r="HD183" s="160" t="str">
        <f>IF(Tbl.Kosten[[#This Row],[Pnr.]]=HD$7,Tbl.Kosten[[#This Row],[Te financieren]],"")</f>
        <v/>
      </c>
      <c r="HE183" s="160" t="str">
        <f>IF(Tbl.Kosten[[#This Row],[Pnr.]]=HE$7,Tbl.Kosten[[#This Row],[Te financieren]],"")</f>
        <v/>
      </c>
      <c r="HF183" s="160" t="str">
        <f>IF(Tbl.Kosten[[#This Row],[Pnr.]]=HF$7,Tbl.Kosten[[#This Row],[Te financieren]],"")</f>
        <v/>
      </c>
      <c r="HG183" s="160" t="str">
        <f>IF(Tbl.Kosten[[#This Row],[Pnr.]]=HG$7,Tbl.Kosten[[#This Row],[Te financieren]],"")</f>
        <v/>
      </c>
      <c r="HH183" s="160" t="str">
        <f>IF(Tbl.Kosten[[#This Row],[Pnr.]]=HH$7,Tbl.Kosten[[#This Row],[Te financieren]],"")</f>
        <v/>
      </c>
      <c r="HI183" s="160" t="str">
        <f>IF(Tbl.Kosten[[#This Row],[Pnr.]]=HI$7,Tbl.Kosten[[#This Row],[Te financieren]],"")</f>
        <v/>
      </c>
      <c r="HJ183" s="160" t="str">
        <f>IF(Tbl.Kosten[[#This Row],[Pnr.]]=HJ$7,Tbl.Kosten[[#This Row],[Te financieren]],"")</f>
        <v/>
      </c>
      <c r="HK183" s="160" t="str">
        <f>IF(Tbl.Kosten[[#This Row],[Pnr.]]=HK$7,Tbl.Kosten[[#This Row],[Te financieren]],"")</f>
        <v/>
      </c>
      <c r="HL183" s="160" t="str">
        <f>IF(Tbl.Kosten[[#This Row],[Pnr.]]=HL$7,Tbl.Kosten[[#This Row],[Te financieren]],"")</f>
        <v/>
      </c>
      <c r="HM183" s="160" t="str">
        <f>IF(Tbl.Kosten[[#This Row],[Pnr.]]=HM$7,Tbl.Kosten[[#This Row],[Te financieren]],"")</f>
        <v/>
      </c>
      <c r="HN183" s="160" t="str">
        <f>IF(Tbl.Kosten[[#This Row],[Pnr.]]=HN$7,Tbl.Kosten[[#This Row],[Te financieren]],"")</f>
        <v/>
      </c>
      <c r="HO183" s="160" t="str">
        <f>IF(Tbl.Kosten[[#This Row],[Pnr.]]=HO$7,Tbl.Kosten[[#This Row],[Te financieren]],"")</f>
        <v/>
      </c>
      <c r="HP183" s="160" t="str">
        <f>IF(Tbl.Kosten[[#This Row],[Pnr.]]=HP$7,Tbl.Kosten[[#This Row],[Te financieren]],"")</f>
        <v/>
      </c>
      <c r="HQ183" s="160" t="str">
        <f>IF(Tbl.Kosten[[#This Row],[Pnr.]]=HQ$7,Tbl.Kosten[[#This Row],[Te financieren]],"")</f>
        <v/>
      </c>
      <c r="HR183" s="160" t="str">
        <f>IF(Tbl.Kosten[[#This Row],[Pnr.]]=HR$7,Tbl.Kosten[[#This Row],[Te financieren]],"")</f>
        <v/>
      </c>
      <c r="HS183" s="160" t="str">
        <f>IF(Tbl.Kosten[[#This Row],[Pnr.]]=HS$7,Tbl.Kosten[[#This Row],[Te financieren]],"")</f>
        <v/>
      </c>
      <c r="HT183" s="160" t="str">
        <f>IF(Tbl.Kosten[[#This Row],[Pnr.]]=HT$7,Tbl.Kosten[[#This Row],[Te financieren]],"")</f>
        <v/>
      </c>
      <c r="HU183" s="160" t="str">
        <f>IF(Tbl.Kosten[[#This Row],[Pnr.]]=HU$7,Tbl.Kosten[[#This Row],[Te financieren]],"")</f>
        <v/>
      </c>
      <c r="HV183" s="160" t="str">
        <f>IF(Tbl.Kosten[[#This Row],[Pnr.]]=HV$7,Tbl.Kosten[[#This Row],[Te financieren]],"")</f>
        <v/>
      </c>
      <c r="HW183" s="160" t="str">
        <f>IF(Tbl.Kosten[[#This Row],[Pnr.]]=HW$7,Tbl.Kosten[[#This Row],[Te financieren]],"")</f>
        <v/>
      </c>
    </row>
    <row r="184" spans="2:231" x14ac:dyDescent="0.3">
      <c r="B184" s="144"/>
      <c r="C184" s="147"/>
      <c r="D184" s="146"/>
      <c r="E184" s="147"/>
      <c r="F184" s="145"/>
      <c r="G184" s="11" t="str">
        <f>IF(Tbl.Kosten[[#This Row],[Medewerker e/o 
functie]]&lt;&gt;"",_xlfn.XLOOKUP(Tbl.Kosten[[#This Row],[Medewerker e/o 
functie]],Tbl.Uurtarief[Medewerker en/of functie],Tbl.Uurtarief[Uurtarief],"",0,1),"")</f>
        <v/>
      </c>
      <c r="H184" s="121">
        <f>IFERROR(Tbl.Kosten[[#This Row],[Uren]]*Tbl.Kosten[[#This Row],[Uurtarief]],0)</f>
        <v>0</v>
      </c>
      <c r="I184" s="119" t="str">
        <f>IF(Tbl.Kosten[[#This Row],[Subtotaal uren]]&lt;&gt;0,_xlfn.XLOOKUP(Tbl.Kosten[[#This Row],[Medewerker e/o 
functie]],Tbl.Uurtarief[Medewerker en/of functie],Tbl.Uurtarief[Kostensoort arbeid],"",0,1),"")</f>
        <v/>
      </c>
      <c r="J184" s="147"/>
      <c r="K184" s="145"/>
      <c r="L184" s="149" t="str">
        <f>IF(Tbl.Kosten[[#This Row],[Activum]]&lt;&gt;"",_xlfn.XLOOKUP(Tbl.Kosten[[#This Row],[Activum]],Tbl.Afschrijvingskosten[Activum],Tbl.Afschrijvingskosten[Tarief per afschrijvings-eenheid],"",0,1),"")</f>
        <v/>
      </c>
      <c r="M184" s="122">
        <f>IFERROR(Tbl.Kosten[[#This Row],[Een-
heden]]*Tbl.Kosten[[#This Row],[Afschrijvings-
tarief]],0)</f>
        <v>0</v>
      </c>
      <c r="N184" s="122" t="str">
        <f>IF(Tbl.Kosten[[#This Row],[Subtotaal afschrijving]]&lt;&gt;0,Lijsten!A182,"")</f>
        <v/>
      </c>
      <c r="O184" s="150"/>
      <c r="P184" s="145"/>
      <c r="Q184" s="148"/>
      <c r="R184" s="122">
        <f>IFERROR(Tbl.Kosten[[#This Row],[Aantal]]*Tbl.Kosten[[#This Row],[Tarief]],0)</f>
        <v>0</v>
      </c>
      <c r="S184" s="8">
        <f>IFERROR(Tbl.Kosten[[#This Row],[Subtotaal overige kosten]]+Tbl.Kosten[[#This Row],[Subtotaal uren]]+Tbl.Kosten[[#This Row],[Subtotaal afschrijving]],0)</f>
        <v>0</v>
      </c>
      <c r="T184" s="8">
        <f>IFERROR(Tbl.Kosten[[#This Row],[Totaal kosten]]*Tbl.Kosten[[#This Row],[Subsidie%]],0)</f>
        <v>0</v>
      </c>
      <c r="U184" s="4" t="str" cm="1">
        <f t="array" ref="U184">IFERROR(_xlfn.IFS(Tbl.Kosten[[#This Row],[Subtotaal uren]]&lt;&gt;0,Tbl.Kosten[[#This Row],[Kostensoort arbeid]],Tbl.Kosten[[#This Row],[Subtotaal afschrijving]]&lt;&gt;0,Tbl.Kosten[[#This Row],[Kostensoort afschrijving]],Tbl.Kosten[[#This Row],[Subtotaal overige kosten]]&lt;&gt;0,Tbl.Kosten[[#This Row],[Kostensoort overig]]),"")</f>
        <v/>
      </c>
      <c r="V184" s="4" t="str">
        <f>IFERROR(_xlfn.XLOOKUP(Tbl.Kosten[[#This Row],[Activiteitencode]],Tbl.Activiteiten[Activiteitcode],Tbl.Activiteiten[Werkpakketcode],"",0,1),"")</f>
        <v/>
      </c>
      <c r="W184" s="4" t="str">
        <f>IFERROR(_xlfn.XLOOKUP(Tbl.Kosten[[#This Row],[Werkpakketcode]],Tbl.Werkpakketten[Werkpakketcode],Tbl.Werkpakketten[Subsidiabele activiteit],"",0,1),"")</f>
        <v/>
      </c>
      <c r="X184" s="12">
        <f>IFERROR(_xlfn.XLOOKUP(Tbl.Kosten[[#This Row],[Sanr.]],Tbl.Subsidiehoogte[SAnr.],Tbl.Subsidiehoogte[Sub. Percentage],0,0,1),0)</f>
        <v>0</v>
      </c>
      <c r="Y184" s="154" t="str">
        <f>IFERROR(_xlfn.XLOOKUP(Tbl.Kosten[[#This Row],[Partnercode]],Tbl.Projectpartners[Partnercode],Tbl.Projectpartners[PNr.],"",0,1),"")</f>
        <v>P1</v>
      </c>
      <c r="Z184" s="158">
        <f>IF(Tbl.Kosten[[#This Row],[Pnr.]]=Z$7,Tbl.Kosten[[#This Row],[Totaal kosten]],"")</f>
        <v>0</v>
      </c>
      <c r="AA184" s="158" t="str">
        <f>IF(Tbl.Kosten[[#This Row],[Pnr.]]=AA$7,Tbl.Kosten[[#This Row],[Totaal kosten]],"")</f>
        <v/>
      </c>
      <c r="AB184" s="158" t="str">
        <f>IF(Tbl.Kosten[[#This Row],[Pnr.]]=AB$7,Tbl.Kosten[[#This Row],[Totaal kosten]],"")</f>
        <v/>
      </c>
      <c r="AC184" s="158" t="str">
        <f>IF(Tbl.Kosten[[#This Row],[Pnr.]]=AC$7,Tbl.Kosten[[#This Row],[Totaal kosten]],"")</f>
        <v/>
      </c>
      <c r="AD184" s="158" t="str">
        <f>IF(Tbl.Kosten[[#This Row],[Pnr.]]=AD$7,Tbl.Kosten[[#This Row],[Totaal kosten]],"")</f>
        <v/>
      </c>
      <c r="AE184" s="158" t="str">
        <f>IF(Tbl.Kosten[[#This Row],[Pnr.]]=AE$7,Tbl.Kosten[[#This Row],[Totaal kosten]],"")</f>
        <v/>
      </c>
      <c r="AF184" s="158" t="str">
        <f>IF(Tbl.Kosten[[#This Row],[Pnr.]]=AF$7,Tbl.Kosten[[#This Row],[Totaal kosten]],"")</f>
        <v/>
      </c>
      <c r="AG184" s="158" t="str">
        <f>IF(Tbl.Kosten[[#This Row],[Pnr.]]=AG$7,Tbl.Kosten[[#This Row],[Totaal kosten]],"")</f>
        <v/>
      </c>
      <c r="AH184" s="158" t="str">
        <f>IF(Tbl.Kosten[[#This Row],[Pnr.]]=AH$7,Tbl.Kosten[[#This Row],[Totaal kosten]],"")</f>
        <v/>
      </c>
      <c r="AI184" s="158" t="str">
        <f>IF(Tbl.Kosten[[#This Row],[Pnr.]]=AI$7,Tbl.Kosten[[#This Row],[Totaal kosten]],"")</f>
        <v/>
      </c>
      <c r="AJ184" s="158" t="str">
        <f>IF(Tbl.Kosten[[#This Row],[Pnr.]]=AJ$7,Tbl.Kosten[[#This Row],[Totaal kosten]],"")</f>
        <v/>
      </c>
      <c r="AK184" s="158" t="str">
        <f>IF(Tbl.Kosten[[#This Row],[Pnr.]]=AK$7,Tbl.Kosten[[#This Row],[Totaal kosten]],"")</f>
        <v/>
      </c>
      <c r="AL184" s="158" t="str">
        <f>IF(Tbl.Kosten[[#This Row],[Pnr.]]=AL$7,Tbl.Kosten[[#This Row],[Totaal kosten]],"")</f>
        <v/>
      </c>
      <c r="AM184" s="158" t="str">
        <f>IF(Tbl.Kosten[[#This Row],[Pnr.]]=AM$7,Tbl.Kosten[[#This Row],[Totaal kosten]],"")</f>
        <v/>
      </c>
      <c r="AN184" s="158" t="str">
        <f>IF(Tbl.Kosten[[#This Row],[Pnr.]]=AN$7,Tbl.Kosten[[#This Row],[Totaal kosten]],"")</f>
        <v/>
      </c>
      <c r="AO184" s="158" t="str">
        <f>IF(Tbl.Kosten[[#This Row],[Pnr.]]=AO$7,Tbl.Kosten[[#This Row],[Totaal kosten]],"")</f>
        <v/>
      </c>
      <c r="AP184" s="158" t="str">
        <f>IF(Tbl.Kosten[[#This Row],[Pnr.]]=AP$7,Tbl.Kosten[[#This Row],[Totaal kosten]],"")</f>
        <v/>
      </c>
      <c r="AQ184" s="158" t="str">
        <f>IF(Tbl.Kosten[[#This Row],[Pnr.]]=AQ$7,Tbl.Kosten[[#This Row],[Totaal kosten]],"")</f>
        <v/>
      </c>
      <c r="AR184" s="158" t="str">
        <f>IF(Tbl.Kosten[[#This Row],[Pnr.]]=AR$7,Tbl.Kosten[[#This Row],[Totaal kosten]],"")</f>
        <v/>
      </c>
      <c r="AS184" s="158" t="str">
        <f>IF(Tbl.Kosten[[#This Row],[Pnr.]]=AS$7,Tbl.Kosten[[#This Row],[Totaal kosten]],"")</f>
        <v/>
      </c>
      <c r="AT184" s="158" t="str">
        <f>IF(Tbl.Kosten[[#This Row],[Pnr.]]=AT$7,Tbl.Kosten[[#This Row],[Totaal kosten]],"")</f>
        <v/>
      </c>
      <c r="AU184" s="158" t="str">
        <f>IF(Tbl.Kosten[[#This Row],[Pnr.]]=AU$7,Tbl.Kosten[[#This Row],[Totaal kosten]],"")</f>
        <v/>
      </c>
      <c r="AV184" s="158" t="str">
        <f>IF(Tbl.Kosten[[#This Row],[Pnr.]]=AV$7,Tbl.Kosten[[#This Row],[Totaal kosten]],"")</f>
        <v/>
      </c>
      <c r="AW184" s="158" t="str">
        <f>IF(Tbl.Kosten[[#This Row],[Pnr.]]=AW$7,Tbl.Kosten[[#This Row],[Totaal kosten]],"")</f>
        <v/>
      </c>
      <c r="AX184" s="158" t="str">
        <f>IF(Tbl.Kosten[[#This Row],[Pnr.]]=AX$7,Tbl.Kosten[[#This Row],[Totaal kosten]],"")</f>
        <v/>
      </c>
      <c r="AY184" s="158" t="str">
        <f>IF(Tbl.Kosten[[#This Row],[Pnr.]]=AY$7,Tbl.Kosten[[#This Row],[Totaal kosten]],"")</f>
        <v/>
      </c>
      <c r="AZ184" s="158" t="str">
        <f>IF(Tbl.Kosten[[#This Row],[Pnr.]]=AZ$7,Tbl.Kosten[[#This Row],[Totaal kosten]],"")</f>
        <v/>
      </c>
      <c r="BA184" s="158" t="str">
        <f>IF(Tbl.Kosten[[#This Row],[Pnr.]]=BA$7,Tbl.Kosten[[#This Row],[Totaal kosten]],"")</f>
        <v/>
      </c>
      <c r="BB184" s="158" t="str">
        <f>IF(Tbl.Kosten[[#This Row],[Pnr.]]=BB$7,Tbl.Kosten[[#This Row],[Totaal kosten]],"")</f>
        <v/>
      </c>
      <c r="BC184" s="158" t="str">
        <f>IF(Tbl.Kosten[[#This Row],[Pnr.]]=BC$7,Tbl.Kosten[[#This Row],[Totaal kosten]],"")</f>
        <v/>
      </c>
      <c r="BD184" s="158" t="str">
        <f>IF(Tbl.Kosten[[#This Row],[Pnr.]]=BD$7,Tbl.Kosten[[#This Row],[Totaal kosten]],"")</f>
        <v/>
      </c>
      <c r="BE184" s="158" t="str">
        <f>IF(Tbl.Kosten[[#This Row],[Pnr.]]=BE$7,Tbl.Kosten[[#This Row],[Totaal kosten]],"")</f>
        <v/>
      </c>
      <c r="BF184" s="158" t="str">
        <f>IF(Tbl.Kosten[[#This Row],[Pnr.]]=BF$7,Tbl.Kosten[[#This Row],[Totaal kosten]],"")</f>
        <v/>
      </c>
      <c r="BG184" s="158" t="str">
        <f>IF(Tbl.Kosten[[#This Row],[Pnr.]]=BG$7,Tbl.Kosten[[#This Row],[Totaal kosten]],"")</f>
        <v/>
      </c>
      <c r="BH184" s="158" t="str">
        <f>IF(Tbl.Kosten[[#This Row],[Pnr.]]=BH$7,Tbl.Kosten[[#This Row],[Totaal kosten]],"")</f>
        <v/>
      </c>
      <c r="BI184" s="158" t="str">
        <f>IF(Tbl.Kosten[[#This Row],[Pnr.]]=BI$7,Tbl.Kosten[[#This Row],[Totaal kosten]],"")</f>
        <v/>
      </c>
      <c r="BJ184" s="158" t="str">
        <f>IF(Tbl.Kosten[[#This Row],[Pnr.]]=BJ$7,Tbl.Kosten[[#This Row],[Totaal kosten]],"")</f>
        <v/>
      </c>
      <c r="BK184" s="158" t="str">
        <f>IF(Tbl.Kosten[[#This Row],[Pnr.]]=BK$7,Tbl.Kosten[[#This Row],[Totaal kosten]],"")</f>
        <v/>
      </c>
      <c r="BL184" s="158" t="str">
        <f>IF(Tbl.Kosten[[#This Row],[Pnr.]]=BL$7,Tbl.Kosten[[#This Row],[Totaal kosten]],"")</f>
        <v/>
      </c>
      <c r="BM184" s="158" t="str">
        <f>IF(Tbl.Kosten[[#This Row],[Pnr.]]=BM$7,Tbl.Kosten[[#This Row],[Totaal kosten]],"")</f>
        <v/>
      </c>
      <c r="BN184" s="158" t="str">
        <f>IF(Tbl.Kosten[[#This Row],[Pnr.]]=BN$7,Tbl.Kosten[[#This Row],[Totaal kosten]],"")</f>
        <v/>
      </c>
      <c r="BO184" s="158" t="str">
        <f>IF(Tbl.Kosten[[#This Row],[Pnr.]]=BO$7,Tbl.Kosten[[#This Row],[Totaal kosten]],"")</f>
        <v/>
      </c>
      <c r="BP184" s="158" t="str">
        <f>IF(Tbl.Kosten[[#This Row],[Pnr.]]=BP$7,Tbl.Kosten[[#This Row],[Totaal kosten]],"")</f>
        <v/>
      </c>
      <c r="BQ184" s="158" t="str">
        <f>IF(Tbl.Kosten[[#This Row],[Pnr.]]=BQ$7,Tbl.Kosten[[#This Row],[Totaal kosten]],"")</f>
        <v/>
      </c>
      <c r="BR184" s="158" t="str">
        <f>IF(Tbl.Kosten[[#This Row],[Pnr.]]=BR$7,Tbl.Kosten[[#This Row],[Totaal kosten]],"")</f>
        <v/>
      </c>
      <c r="BS184" s="158" t="str">
        <f>IF(Tbl.Kosten[[#This Row],[Pnr.]]=BS$7,Tbl.Kosten[[#This Row],[Totaal kosten]],"")</f>
        <v/>
      </c>
      <c r="BT184" s="158" t="str">
        <f>IF(Tbl.Kosten[[#This Row],[Pnr.]]=BT$7,Tbl.Kosten[[#This Row],[Totaal kosten]],"")</f>
        <v/>
      </c>
      <c r="BU184" s="158" t="str">
        <f>IF(Tbl.Kosten[[#This Row],[Pnr.]]=BU$7,Tbl.Kosten[[#This Row],[Totaal kosten]],"")</f>
        <v/>
      </c>
      <c r="BV184" s="158" t="str">
        <f>IF(Tbl.Kosten[[#This Row],[Pnr.]]=BV$7,Tbl.Kosten[[#This Row],[Totaal kosten]],"")</f>
        <v/>
      </c>
      <c r="BW184" s="158" t="str">
        <f>IF(Tbl.Kosten[[#This Row],[Pnr.]]=BW$7,Tbl.Kosten[[#This Row],[Totaal kosten]],"")</f>
        <v/>
      </c>
      <c r="BX184" s="158" t="str">
        <f>IFERROR(_xlfn.XLOOKUP(Tbl.Kosten[[#This Row],[Werkpakketcode]],Tbl.Werkpakketten[Werkpakketcode],Tbl.Werkpakketten[WPnr.],"",0,1),"")</f>
        <v/>
      </c>
      <c r="BY184" s="158" t="str">
        <f>IF(Tbl.Kosten[[#This Row],[WPnr.]]=BY$7,Tbl.Kosten[[#This Row],[Totaal kosten]],"")</f>
        <v/>
      </c>
      <c r="BZ184" s="158" t="str">
        <f>IF(Tbl.Kosten[[#This Row],[WPnr.]]=BZ$7,Tbl.Kosten[[#This Row],[Totaal kosten]],"")</f>
        <v/>
      </c>
      <c r="CA184" s="158" t="str">
        <f>IF(Tbl.Kosten[[#This Row],[WPnr.]]=CA$7,Tbl.Kosten[[#This Row],[Totaal kosten]],"")</f>
        <v/>
      </c>
      <c r="CB184" s="158" t="str">
        <f>IF(Tbl.Kosten[[#This Row],[WPnr.]]=CB$7,Tbl.Kosten[[#This Row],[Totaal kosten]],"")</f>
        <v/>
      </c>
      <c r="CC184" s="158" t="str">
        <f>IF(Tbl.Kosten[[#This Row],[WPnr.]]=CC$7,Tbl.Kosten[[#This Row],[Totaal kosten]],"")</f>
        <v/>
      </c>
      <c r="CD184" s="158" t="str">
        <f>IF(Tbl.Kosten[[#This Row],[WPnr.]]=CD$7,Tbl.Kosten[[#This Row],[Totaal kosten]],"")</f>
        <v/>
      </c>
      <c r="CE184" s="158" t="str">
        <f>IF(Tbl.Kosten[[#This Row],[WPnr.]]=CE$7,Tbl.Kosten[[#This Row],[Totaal kosten]],"")</f>
        <v/>
      </c>
      <c r="CF184" s="158" t="str">
        <f>IF(Tbl.Kosten[[#This Row],[WPnr.]]=CF$7,Tbl.Kosten[[#This Row],[Totaal kosten]],"")</f>
        <v/>
      </c>
      <c r="CG184" s="158" t="str">
        <f>IF(Tbl.Kosten[[#This Row],[WPnr.]]=CG$7,Tbl.Kosten[[#This Row],[Totaal kosten]],"")</f>
        <v/>
      </c>
      <c r="CH184" s="158" t="str">
        <f>IF(Tbl.Kosten[[#This Row],[WPnr.]]=CH$7,Tbl.Kosten[[#This Row],[Totaal kosten]],"")</f>
        <v/>
      </c>
      <c r="CI184" s="158" t="str">
        <f>IF(Tbl.Kosten[[#This Row],[WPnr.]]=CI$7,Tbl.Kosten[[#This Row],[Totaal kosten]],"")</f>
        <v/>
      </c>
      <c r="CJ184" s="158" t="str">
        <f>IF(Tbl.Kosten[[#This Row],[WPnr.]]=CJ$7,Tbl.Kosten[[#This Row],[Totaal kosten]],"")</f>
        <v/>
      </c>
      <c r="CK184" s="158" t="str">
        <f>IF(Tbl.Kosten[[#This Row],[WPnr.]]=CK$7,Tbl.Kosten[[#This Row],[Totaal kosten]],"")</f>
        <v/>
      </c>
      <c r="CL184" s="158" t="str">
        <f>IF(Tbl.Kosten[[#This Row],[WPnr.]]=CL$7,Tbl.Kosten[[#This Row],[Totaal kosten]],"")</f>
        <v/>
      </c>
      <c r="CM184" s="158" t="str">
        <f>IF(Tbl.Kosten[[#This Row],[WPnr.]]=CM$7,Tbl.Kosten[[#This Row],[Totaal kosten]],"")</f>
        <v/>
      </c>
      <c r="CN184" s="158" t="str">
        <f>IF(Tbl.Kosten[[#This Row],[WPnr.]]=CN$7,Tbl.Kosten[[#This Row],[Totaal kosten]],"")</f>
        <v/>
      </c>
      <c r="CO184" s="158" t="str">
        <f>IF(Tbl.Kosten[[#This Row],[WPnr.]]=CO$7,Tbl.Kosten[[#This Row],[Totaal kosten]],"")</f>
        <v/>
      </c>
      <c r="CP184" s="158" t="str">
        <f>IF(Tbl.Kosten[[#This Row],[WPnr.]]=CP$7,Tbl.Kosten[[#This Row],[Totaal kosten]],"")</f>
        <v/>
      </c>
      <c r="CQ184" s="158" t="str">
        <f>IF(Tbl.Kosten[[#This Row],[WPnr.]]=CQ$7,Tbl.Kosten[[#This Row],[Totaal kosten]],"")</f>
        <v/>
      </c>
      <c r="CR184" s="158" t="str">
        <f>IF(Tbl.Kosten[[#This Row],[WPnr.]]=CR$7,Tbl.Kosten[[#This Row],[Totaal kosten]],"")</f>
        <v/>
      </c>
      <c r="CS184" s="158" t="str">
        <f>IF(Tbl.Kosten[[#This Row],[WPnr.]]=CS$7,Tbl.Kosten[[#This Row],[Totaal kosten]],"")</f>
        <v/>
      </c>
      <c r="CT184" s="158" t="str">
        <f>IF(Tbl.Kosten[[#This Row],[WPnr.]]=CT$7,Tbl.Kosten[[#This Row],[Totaal kosten]],"")</f>
        <v/>
      </c>
      <c r="CU184" s="158" t="str">
        <f>IF(Tbl.Kosten[[#This Row],[WPnr.]]=CU$7,Tbl.Kosten[[#This Row],[Totaal kosten]],"")</f>
        <v/>
      </c>
      <c r="CV184" s="158" t="str">
        <f>IF(Tbl.Kosten[[#This Row],[WPnr.]]=CV$7,Tbl.Kosten[[#This Row],[Totaal kosten]],"")</f>
        <v/>
      </c>
      <c r="CW184" s="158" t="str">
        <f>IF(Tbl.Kosten[[#This Row],[WPnr.]]=CW$7,Tbl.Kosten[[#This Row],[Totaal kosten]],"")</f>
        <v/>
      </c>
      <c r="CX184" s="158" t="str">
        <f>IF(Tbl.Kosten[[#This Row],[WPnr.]]=CX$7,Tbl.Kosten[[#This Row],[Totaal kosten]],"")</f>
        <v/>
      </c>
      <c r="CY184" s="158" t="str">
        <f>IF(Tbl.Kosten[[#This Row],[WPnr.]]=CY$7,Tbl.Kosten[[#This Row],[Totaal kosten]],"")</f>
        <v/>
      </c>
      <c r="CZ184" s="158" t="str">
        <f>IF(Tbl.Kosten[[#This Row],[WPnr.]]=CZ$7,Tbl.Kosten[[#This Row],[Totaal kosten]],"")</f>
        <v/>
      </c>
      <c r="DA184" s="158" t="str">
        <f>IF(Tbl.Kosten[[#This Row],[WPnr.]]=DA$7,Tbl.Kosten[[#This Row],[Totaal kosten]],"")</f>
        <v/>
      </c>
      <c r="DB184" s="158" t="str">
        <f>IF(Tbl.Kosten[[#This Row],[WPnr.]]=DB$7,Tbl.Kosten[[#This Row],[Totaal kosten]],"")</f>
        <v/>
      </c>
      <c r="DC184" s="158" t="str">
        <f>IF(Tbl.Kosten[[#This Row],[WPnr.]]=DC$7,Tbl.Kosten[[#This Row],[Totaal kosten]],"")</f>
        <v/>
      </c>
      <c r="DD184" s="158" t="str">
        <f>IF(Tbl.Kosten[[#This Row],[WPnr.]]=DD$7,Tbl.Kosten[[#This Row],[Totaal kosten]],"")</f>
        <v/>
      </c>
      <c r="DE184" s="158" t="str">
        <f>IF(Tbl.Kosten[[#This Row],[WPnr.]]=DE$7,Tbl.Kosten[[#This Row],[Totaal kosten]],"")</f>
        <v/>
      </c>
      <c r="DF184" s="158" t="str">
        <f>IF(Tbl.Kosten[[#This Row],[WPnr.]]=DF$7,Tbl.Kosten[[#This Row],[Totaal kosten]],"")</f>
        <v/>
      </c>
      <c r="DG184" s="158" t="str">
        <f>IF(Tbl.Kosten[[#This Row],[WPnr.]]=DG$7,Tbl.Kosten[[#This Row],[Totaal kosten]],"")</f>
        <v/>
      </c>
      <c r="DH184" s="158" t="str">
        <f>IF(Tbl.Kosten[[#This Row],[WPnr.]]=DH$7,Tbl.Kosten[[#This Row],[Totaal kosten]],"")</f>
        <v/>
      </c>
      <c r="DI184" s="158" t="str">
        <f>IF(Tbl.Kosten[[#This Row],[WPnr.]]=DI$7,Tbl.Kosten[[#This Row],[Totaal kosten]],"")</f>
        <v/>
      </c>
      <c r="DJ184" s="158" t="str">
        <f>IF(Tbl.Kosten[[#This Row],[WPnr.]]=DJ$7,Tbl.Kosten[[#This Row],[Totaal kosten]],"")</f>
        <v/>
      </c>
      <c r="DK184" s="158" t="str">
        <f>IF(Tbl.Kosten[[#This Row],[WPnr.]]=DK$7,Tbl.Kosten[[#This Row],[Totaal kosten]],"")</f>
        <v/>
      </c>
      <c r="DL184" s="158" t="str">
        <f>IF(Tbl.Kosten[[#This Row],[WPnr.]]=DL$7,Tbl.Kosten[[#This Row],[Totaal kosten]],"")</f>
        <v/>
      </c>
      <c r="DM184" s="158" t="str">
        <f>IF(Tbl.Kosten[[#This Row],[WPnr.]]=DM$7,Tbl.Kosten[[#This Row],[Totaal kosten]],"")</f>
        <v/>
      </c>
      <c r="DN184" s="158" t="str">
        <f>IF(Tbl.Kosten[[#This Row],[WPnr.]]=DN$7,Tbl.Kosten[[#This Row],[Totaal kosten]],"")</f>
        <v/>
      </c>
      <c r="DO184" s="158" t="str">
        <f>IF(Tbl.Kosten[[#This Row],[WPnr.]]=DO$7,Tbl.Kosten[[#This Row],[Totaal kosten]],"")</f>
        <v/>
      </c>
      <c r="DP184" s="158" t="str">
        <f>IF(Tbl.Kosten[[#This Row],[WPnr.]]=DP$7,Tbl.Kosten[[#This Row],[Totaal kosten]],"")</f>
        <v/>
      </c>
      <c r="DQ184" s="158" t="str">
        <f>IF(Tbl.Kosten[[#This Row],[WPnr.]]=DQ$7,Tbl.Kosten[[#This Row],[Totaal kosten]],"")</f>
        <v/>
      </c>
      <c r="DR184" s="158" t="str">
        <f>IF(Tbl.Kosten[[#This Row],[WPnr.]]=DR$7,Tbl.Kosten[[#This Row],[Totaal kosten]],"")</f>
        <v/>
      </c>
      <c r="DS184" s="158" t="str">
        <f>IF(Tbl.Kosten[[#This Row],[WPnr.]]=DS$7,Tbl.Kosten[[#This Row],[Totaal kosten]],"")</f>
        <v/>
      </c>
      <c r="DT184" s="158" t="str">
        <f>IF(Tbl.Kosten[[#This Row],[WPnr.]]=DT$7,Tbl.Kosten[[#This Row],[Totaal kosten]],"")</f>
        <v/>
      </c>
      <c r="DU184" s="158" t="str">
        <f>IF(Tbl.Kosten[[#This Row],[WPnr.]]=DU$7,Tbl.Kosten[[#This Row],[Totaal kosten]],"")</f>
        <v/>
      </c>
      <c r="DV184" s="158" t="str">
        <f>IF(Tbl.Kosten[[#This Row],[WPnr.]]=DV$7,Tbl.Kosten[[#This Row],[Totaal kosten]],"")</f>
        <v/>
      </c>
      <c r="DW184" s="160" t="str">
        <f>IFERROR(_xlfn.XLOOKUP(Tbl.Kosten[[#This Row],[Kostensoort]],Tbl.Kostensoorten[Kostensoorten],Tbl.Kostensoorten[KSnr.],"",0,1),"")</f>
        <v/>
      </c>
      <c r="DX184" s="160" t="str">
        <f>IF(Tbl.Kosten[[#This Row],[KSnr.]]=DX$7,Tbl.Kosten[[#This Row],[Totaal kosten]],"")</f>
        <v/>
      </c>
      <c r="DY184" s="160" t="str">
        <f>IF(Tbl.Kosten[[#This Row],[KSnr.]]=DY$7,Tbl.Kosten[[#This Row],[Totaal kosten]],"")</f>
        <v/>
      </c>
      <c r="DZ184" s="160" t="str">
        <f>IF(Tbl.Kosten[[#This Row],[KSnr.]]=DZ$7,Tbl.Kosten[[#This Row],[Totaal kosten]],"")</f>
        <v/>
      </c>
      <c r="EA184" s="160" t="str">
        <f>IF(Tbl.Kosten[[#This Row],[KSnr.]]=EA$7,Tbl.Kosten[[#This Row],[Totaal kosten]],"")</f>
        <v/>
      </c>
      <c r="EB184" s="160" t="str">
        <f>IF(Tbl.Kosten[[#This Row],[KSnr.]]=EB$7,Tbl.Kosten[[#This Row],[Totaal kosten]],"")</f>
        <v/>
      </c>
      <c r="EC184" s="160" t="str">
        <f>IF(Tbl.Kosten[[#This Row],[KSnr.]]=EC$7,Tbl.Kosten[[#This Row],[Totaal kosten]],"")</f>
        <v/>
      </c>
      <c r="ED184" s="160" t="str">
        <f>IF(Tbl.Kosten[[#This Row],[KSnr.]]=ED$7,Tbl.Kosten[[#This Row],[Totaal kosten]],"")</f>
        <v/>
      </c>
      <c r="EE184" s="160" t="str">
        <f>IF(Tbl.Kosten[[#This Row],[KSnr.]]=EE$7,Tbl.Kosten[[#This Row],[Totaal kosten]],"")</f>
        <v/>
      </c>
      <c r="EF184" s="160" t="str">
        <f>IF(Tbl.Kosten[[#This Row],[KSnr.]]=EF$7,Tbl.Kosten[[#This Row],[Totaal kosten]],"")</f>
        <v/>
      </c>
      <c r="EG184" s="160" t="str">
        <f>IF(Tbl.Kosten[[#This Row],[KSnr.]]=EG$7,Tbl.Kosten[[#This Row],[Totaal kosten]],"")</f>
        <v/>
      </c>
      <c r="EH184" s="160" t="str">
        <f>IF(Tbl.Kosten[[#This Row],[KSnr.]]=EH$7,Tbl.Kosten[[#This Row],[Totaal kosten]],"")</f>
        <v/>
      </c>
      <c r="EI184" s="160" t="str">
        <f>IF(Tbl.Kosten[[#This Row],[KSnr.]]=EI$7,Tbl.Kosten[[#This Row],[Totaal kosten]],"")</f>
        <v/>
      </c>
      <c r="EJ184" s="160" t="str">
        <f>IF(Tbl.Kosten[[#This Row],[KSnr.]]=EJ$7,Tbl.Kosten[[#This Row],[Totaal kosten]],"")</f>
        <v/>
      </c>
      <c r="EK184" s="160" t="str">
        <f>IF(Tbl.Kosten[[#This Row],[KSnr.]]=EK$7,Tbl.Kosten[[#This Row],[Totaal kosten]],"")</f>
        <v/>
      </c>
      <c r="EL184" s="160" t="str">
        <f>IF(Tbl.Kosten[[#This Row],[KSnr.]]=EL$7,Tbl.Kosten[[#This Row],[Totaal kosten]],"")</f>
        <v/>
      </c>
      <c r="EM184" s="160" t="str">
        <f>IF(Tbl.Kosten[[#This Row],[KSnr.]]=EM$7,Tbl.Kosten[[#This Row],[Totaal kosten]],"")</f>
        <v/>
      </c>
      <c r="EN184" s="160" t="str">
        <f>IF(Tbl.Kosten[[#This Row],[KSnr.]]=EN$7,Tbl.Kosten[[#This Row],[Totaal kosten]],"")</f>
        <v/>
      </c>
      <c r="EO184" s="160" t="str">
        <f>IF(Tbl.Kosten[[#This Row],[KSnr.]]=EO$7,Tbl.Kosten[[#This Row],[Totaal kosten]],"")</f>
        <v/>
      </c>
      <c r="EP184" s="160" t="str">
        <f>IF(Tbl.Kosten[[#This Row],[KSnr.]]=EP$7,Tbl.Kosten[[#This Row],[Totaal kosten]],"")</f>
        <v/>
      </c>
      <c r="EQ184" s="160" t="str">
        <f>IF(Tbl.Kosten[[#This Row],[KSnr.]]=EQ$7,Tbl.Kosten[[#This Row],[Totaal kosten]],"")</f>
        <v/>
      </c>
      <c r="ER184" s="154" t="str">
        <f>IFERROR(_xlfn.XLOOKUP(Tbl.Kosten[[#This Row],[Subsidieactiviteit]],Tbl.Subsidiehoogte[Subsidieactiviteit],Tbl.Subsidiehoogte[SAnr.],"",0,1),"")</f>
        <v/>
      </c>
      <c r="ES184" s="160" t="str">
        <f>IF(Tbl.Kosten[[#This Row],[Sanr.]]=ES$7,Tbl.Kosten[[#This Row],[Totaal kosten]],"")</f>
        <v/>
      </c>
      <c r="ET184" s="160" t="str">
        <f>IF(Tbl.Kosten[[#This Row],[Sanr.]]=ET$7,Tbl.Kosten[[#This Row],[Totaal kosten]],"")</f>
        <v/>
      </c>
      <c r="EU184" s="160" t="str">
        <f>IF(Tbl.Kosten[[#This Row],[Sanr.]]=EU$7,Tbl.Kosten[[#This Row],[Totaal kosten]],"")</f>
        <v/>
      </c>
      <c r="EV184" s="160" t="str">
        <f>IF(Tbl.Kosten[[#This Row],[Sanr.]]=EV$7,Tbl.Kosten[[#This Row],[Totaal kosten]],"")</f>
        <v/>
      </c>
      <c r="EW184" s="160" t="str">
        <f>IF(Tbl.Kosten[[#This Row],[Sanr.]]=EW$7,Tbl.Kosten[[#This Row],[Totaal kosten]],"")</f>
        <v/>
      </c>
      <c r="EX184" s="160" t="str">
        <f>IF(Tbl.Kosten[[#This Row],[Sanr.]]=EX$7,Tbl.Kosten[[#This Row],[Totaal kosten]],"")</f>
        <v/>
      </c>
      <c r="EY184" s="160" t="str">
        <f>IF(Tbl.Kosten[[#This Row],[Sanr.]]=EY$7,Tbl.Kosten[[#This Row],[Totaal kosten]],"")</f>
        <v/>
      </c>
      <c r="EZ184" s="160" t="str">
        <f>IF(Tbl.Kosten[[#This Row],[Sanr.]]=EZ$7,Tbl.Kosten[[#This Row],[Totaal kosten]],"")</f>
        <v/>
      </c>
      <c r="FA184" s="160" t="str">
        <f>IF(Tbl.Kosten[[#This Row],[Sanr.]]=FA$7,Tbl.Kosten[[#This Row],[Totaal kosten]],"")</f>
        <v/>
      </c>
      <c r="FB184" s="160" t="str">
        <f>IF(Tbl.Kosten[[#This Row],[Sanr.]]=FB$7,Tbl.Kosten[[#This Row],[Totaal kosten]],"")</f>
        <v/>
      </c>
      <c r="FC184" s="160" t="str">
        <f>IF(Tbl.Kosten[[#This Row],[Sanr.]]=FC$7,Tbl.Kosten[[#This Row],[Totaal kosten]],"")</f>
        <v/>
      </c>
      <c r="FD184" s="160" t="str">
        <f>IF(Tbl.Kosten[[#This Row],[Sanr.]]=FD$7,Tbl.Kosten[[#This Row],[Totaal kosten]],"")</f>
        <v/>
      </c>
      <c r="FE184" s="160" t="str">
        <f>IF(Tbl.Kosten[[#This Row],[Sanr.]]=FE$7,Tbl.Kosten[[#This Row],[Totaal kosten]],"")</f>
        <v/>
      </c>
      <c r="FF184" s="160" t="str">
        <f>IF(Tbl.Kosten[[#This Row],[Sanr.]]=FF$7,Tbl.Kosten[[#This Row],[Totaal kosten]],"")</f>
        <v/>
      </c>
      <c r="FG184" s="160" t="str">
        <f>IF(Tbl.Kosten[[#This Row],[Sanr.]]=FG$7,Tbl.Kosten[[#This Row],[Totaal kosten]],"")</f>
        <v/>
      </c>
      <c r="FH184" s="160" t="str">
        <f>IF(Tbl.Kosten[[#This Row],[Sanr.]]=FH$7,Tbl.Kosten[[#This Row],[Totaal kosten]],"")</f>
        <v/>
      </c>
      <c r="FI184" s="160" t="str">
        <f>IF(Tbl.Kosten[[#This Row],[Sanr.]]=FI$7,Tbl.Kosten[[#This Row],[Totaal kosten]],"")</f>
        <v/>
      </c>
      <c r="FJ184" s="160" t="str">
        <f>IF(Tbl.Kosten[[#This Row],[Sanr.]]=FJ$7,Tbl.Kosten[[#This Row],[Totaal kosten]],"")</f>
        <v/>
      </c>
      <c r="FK184" s="160" t="str">
        <f>IF(Tbl.Kosten[[#This Row],[Sanr.]]=FK$7,Tbl.Kosten[[#This Row],[Totaal kosten]],"")</f>
        <v/>
      </c>
      <c r="FL184" s="160" t="str">
        <f>IF(Tbl.Kosten[[#This Row],[Sanr.]]=FL$7,Tbl.Kosten[[#This Row],[Totaal kosten]],"")</f>
        <v/>
      </c>
      <c r="FM184" s="160" t="str">
        <f>IF(Tbl.Kosten[[#This Row],[Sanr.]]=FM$7,Tbl.Kosten[[#This Row],[Totaal kosten]],"")</f>
        <v/>
      </c>
      <c r="FN184" s="160" t="str">
        <f>IF(Tbl.Kosten[[#This Row],[Sanr.]]=FN$7,Tbl.Kosten[[#This Row],[Totaal kosten]],"")</f>
        <v/>
      </c>
      <c r="FO184" s="160" t="str">
        <f>IF(Tbl.Kosten[[#This Row],[Sanr.]]=FO$7,Tbl.Kosten[[#This Row],[Totaal kosten]],"")</f>
        <v/>
      </c>
      <c r="FP184" s="160" t="str">
        <f>IF(Tbl.Kosten[[#This Row],[Sanr.]]=FP$7,Tbl.Kosten[[#This Row],[Totaal kosten]],"")</f>
        <v/>
      </c>
      <c r="FQ184" s="160" t="str">
        <f>IF(Tbl.Kosten[[#This Row],[Sanr.]]=FQ$7,Tbl.Kosten[[#This Row],[Totaal kosten]],"")</f>
        <v/>
      </c>
      <c r="FR184" s="160" t="str">
        <f>IF(Tbl.Kosten[[#This Row],[Sanr.]]=FR$7,Tbl.Kosten[[#This Row],[Totaal kosten]],"")</f>
        <v/>
      </c>
      <c r="FS184" s="160" t="str">
        <f>IF(Tbl.Kosten[[#This Row],[Sanr.]]=FS$7,Tbl.Kosten[[#This Row],[Totaal kosten]],"")</f>
        <v/>
      </c>
      <c r="FT184" s="160" t="str">
        <f>IF(Tbl.Kosten[[#This Row],[Sanr.]]=FT$7,Tbl.Kosten[[#This Row],[Totaal kosten]],"")</f>
        <v/>
      </c>
      <c r="FU184" s="160" t="str">
        <f>IF(Tbl.Kosten[[#This Row],[Sanr.]]=FU$7,Tbl.Kosten[[#This Row],[Totaal kosten]],"")</f>
        <v/>
      </c>
      <c r="FV184" s="160" t="str">
        <f>IF(Tbl.Kosten[[#This Row],[Sanr.]]=FV$7,Tbl.Kosten[[#This Row],[Totaal kosten]],"")</f>
        <v/>
      </c>
      <c r="FW184" s="160" t="str">
        <f>IFERROR(_xlfn.XLOOKUP(Tbl.Kosten[[#This Row],[Activiteitencode]],Tbl.Activiteiten[Activiteitcode],Tbl.Activiteiten[Anr.],"",0,1),"")</f>
        <v/>
      </c>
      <c r="FX184" s="181" t="str">
        <f>_xlfn.CONCAT(Tbl.Kosten[[#This Row],[Pnr.]],Tbl.Kosten[[#This Row],[Sanr.]])</f>
        <v>P1</v>
      </c>
      <c r="FY184" s="160">
        <f>Tbl.Kosten[[#This Row],[Totaal kosten]]-Tbl.Kosten[[#This Row],[Subsidie]]</f>
        <v>0</v>
      </c>
      <c r="FZ184" s="160">
        <f>IF(Tbl.Kosten[[#This Row],[Pnr.]]=FZ$7,Tbl.Kosten[[#This Row],[Te financieren]],"")</f>
        <v>0</v>
      </c>
      <c r="GA184" s="160" t="str">
        <f>IF(Tbl.Kosten[[#This Row],[Pnr.]]=GA$7,Tbl.Kosten[[#This Row],[Te financieren]],"")</f>
        <v/>
      </c>
      <c r="GB184" s="160" t="str">
        <f>IF(Tbl.Kosten[[#This Row],[Pnr.]]=GB$7,Tbl.Kosten[[#This Row],[Te financieren]],"")</f>
        <v/>
      </c>
      <c r="GC184" s="160" t="str">
        <f>IF(Tbl.Kosten[[#This Row],[Pnr.]]=GC$7,Tbl.Kosten[[#This Row],[Te financieren]],"")</f>
        <v/>
      </c>
      <c r="GD184" s="160" t="str">
        <f>IF(Tbl.Kosten[[#This Row],[Pnr.]]=GD$7,Tbl.Kosten[[#This Row],[Te financieren]],"")</f>
        <v/>
      </c>
      <c r="GE184" s="160" t="str">
        <f>IF(Tbl.Kosten[[#This Row],[Pnr.]]=GE$7,Tbl.Kosten[[#This Row],[Te financieren]],"")</f>
        <v/>
      </c>
      <c r="GF184" s="160" t="str">
        <f>IF(Tbl.Kosten[[#This Row],[Pnr.]]=GF$7,Tbl.Kosten[[#This Row],[Te financieren]],"")</f>
        <v/>
      </c>
      <c r="GG184" s="160" t="str">
        <f>IF(Tbl.Kosten[[#This Row],[Pnr.]]=GG$7,Tbl.Kosten[[#This Row],[Te financieren]],"")</f>
        <v/>
      </c>
      <c r="GH184" s="160" t="str">
        <f>IF(Tbl.Kosten[[#This Row],[Pnr.]]=GH$7,Tbl.Kosten[[#This Row],[Te financieren]],"")</f>
        <v/>
      </c>
      <c r="GI184" s="160" t="str">
        <f>IF(Tbl.Kosten[[#This Row],[Pnr.]]=GI$7,Tbl.Kosten[[#This Row],[Te financieren]],"")</f>
        <v/>
      </c>
      <c r="GJ184" s="160" t="str">
        <f>IF(Tbl.Kosten[[#This Row],[Pnr.]]=GJ$7,Tbl.Kosten[[#This Row],[Te financieren]],"")</f>
        <v/>
      </c>
      <c r="GK184" s="160" t="str">
        <f>IF(Tbl.Kosten[[#This Row],[Pnr.]]=GK$7,Tbl.Kosten[[#This Row],[Te financieren]],"")</f>
        <v/>
      </c>
      <c r="GL184" s="160" t="str">
        <f>IF(Tbl.Kosten[[#This Row],[Pnr.]]=GL$7,Tbl.Kosten[[#This Row],[Te financieren]],"")</f>
        <v/>
      </c>
      <c r="GM184" s="160" t="str">
        <f>IF(Tbl.Kosten[[#This Row],[Pnr.]]=GM$7,Tbl.Kosten[[#This Row],[Te financieren]],"")</f>
        <v/>
      </c>
      <c r="GN184" s="160" t="str">
        <f>IF(Tbl.Kosten[[#This Row],[Pnr.]]=GN$7,Tbl.Kosten[[#This Row],[Te financieren]],"")</f>
        <v/>
      </c>
      <c r="GO184" s="160" t="str">
        <f>IF(Tbl.Kosten[[#This Row],[Pnr.]]=GO$7,Tbl.Kosten[[#This Row],[Te financieren]],"")</f>
        <v/>
      </c>
      <c r="GP184" s="160" t="str">
        <f>IF(Tbl.Kosten[[#This Row],[Pnr.]]=GP$7,Tbl.Kosten[[#This Row],[Te financieren]],"")</f>
        <v/>
      </c>
      <c r="GQ184" s="160" t="str">
        <f>IF(Tbl.Kosten[[#This Row],[Pnr.]]=GQ$7,Tbl.Kosten[[#This Row],[Te financieren]],"")</f>
        <v/>
      </c>
      <c r="GR184" s="160" t="str">
        <f>IF(Tbl.Kosten[[#This Row],[Pnr.]]=GR$7,Tbl.Kosten[[#This Row],[Te financieren]],"")</f>
        <v/>
      </c>
      <c r="GS184" s="160" t="str">
        <f>IF(Tbl.Kosten[[#This Row],[Pnr.]]=GS$7,Tbl.Kosten[[#This Row],[Te financieren]],"")</f>
        <v/>
      </c>
      <c r="GT184" s="160" t="str">
        <f>IF(Tbl.Kosten[[#This Row],[Pnr.]]=GT$7,Tbl.Kosten[[#This Row],[Te financieren]],"")</f>
        <v/>
      </c>
      <c r="GU184" s="160" t="str">
        <f>IF(Tbl.Kosten[[#This Row],[Pnr.]]=GU$7,Tbl.Kosten[[#This Row],[Te financieren]],"")</f>
        <v/>
      </c>
      <c r="GV184" s="160" t="str">
        <f>IF(Tbl.Kosten[[#This Row],[Pnr.]]=GV$7,Tbl.Kosten[[#This Row],[Te financieren]],"")</f>
        <v/>
      </c>
      <c r="GW184" s="160" t="str">
        <f>IF(Tbl.Kosten[[#This Row],[Pnr.]]=GW$7,Tbl.Kosten[[#This Row],[Te financieren]],"")</f>
        <v/>
      </c>
      <c r="GX184" s="160" t="str">
        <f>IF(Tbl.Kosten[[#This Row],[Pnr.]]=GX$7,Tbl.Kosten[[#This Row],[Te financieren]],"")</f>
        <v/>
      </c>
      <c r="GY184" s="160" t="str">
        <f>IF(Tbl.Kosten[[#This Row],[Pnr.]]=GY$7,Tbl.Kosten[[#This Row],[Te financieren]],"")</f>
        <v/>
      </c>
      <c r="GZ184" s="160" t="str">
        <f>IF(Tbl.Kosten[[#This Row],[Pnr.]]=GZ$7,Tbl.Kosten[[#This Row],[Te financieren]],"")</f>
        <v/>
      </c>
      <c r="HA184" s="160" t="str">
        <f>IF(Tbl.Kosten[[#This Row],[Pnr.]]=HA$7,Tbl.Kosten[[#This Row],[Te financieren]],"")</f>
        <v/>
      </c>
      <c r="HB184" s="160" t="str">
        <f>IF(Tbl.Kosten[[#This Row],[Pnr.]]=HB$7,Tbl.Kosten[[#This Row],[Te financieren]],"")</f>
        <v/>
      </c>
      <c r="HC184" s="160" t="str">
        <f>IF(Tbl.Kosten[[#This Row],[Pnr.]]=HC$7,Tbl.Kosten[[#This Row],[Te financieren]],"")</f>
        <v/>
      </c>
      <c r="HD184" s="160" t="str">
        <f>IF(Tbl.Kosten[[#This Row],[Pnr.]]=HD$7,Tbl.Kosten[[#This Row],[Te financieren]],"")</f>
        <v/>
      </c>
      <c r="HE184" s="160" t="str">
        <f>IF(Tbl.Kosten[[#This Row],[Pnr.]]=HE$7,Tbl.Kosten[[#This Row],[Te financieren]],"")</f>
        <v/>
      </c>
      <c r="HF184" s="160" t="str">
        <f>IF(Tbl.Kosten[[#This Row],[Pnr.]]=HF$7,Tbl.Kosten[[#This Row],[Te financieren]],"")</f>
        <v/>
      </c>
      <c r="HG184" s="160" t="str">
        <f>IF(Tbl.Kosten[[#This Row],[Pnr.]]=HG$7,Tbl.Kosten[[#This Row],[Te financieren]],"")</f>
        <v/>
      </c>
      <c r="HH184" s="160" t="str">
        <f>IF(Tbl.Kosten[[#This Row],[Pnr.]]=HH$7,Tbl.Kosten[[#This Row],[Te financieren]],"")</f>
        <v/>
      </c>
      <c r="HI184" s="160" t="str">
        <f>IF(Tbl.Kosten[[#This Row],[Pnr.]]=HI$7,Tbl.Kosten[[#This Row],[Te financieren]],"")</f>
        <v/>
      </c>
      <c r="HJ184" s="160" t="str">
        <f>IF(Tbl.Kosten[[#This Row],[Pnr.]]=HJ$7,Tbl.Kosten[[#This Row],[Te financieren]],"")</f>
        <v/>
      </c>
      <c r="HK184" s="160" t="str">
        <f>IF(Tbl.Kosten[[#This Row],[Pnr.]]=HK$7,Tbl.Kosten[[#This Row],[Te financieren]],"")</f>
        <v/>
      </c>
      <c r="HL184" s="160" t="str">
        <f>IF(Tbl.Kosten[[#This Row],[Pnr.]]=HL$7,Tbl.Kosten[[#This Row],[Te financieren]],"")</f>
        <v/>
      </c>
      <c r="HM184" s="160" t="str">
        <f>IF(Tbl.Kosten[[#This Row],[Pnr.]]=HM$7,Tbl.Kosten[[#This Row],[Te financieren]],"")</f>
        <v/>
      </c>
      <c r="HN184" s="160" t="str">
        <f>IF(Tbl.Kosten[[#This Row],[Pnr.]]=HN$7,Tbl.Kosten[[#This Row],[Te financieren]],"")</f>
        <v/>
      </c>
      <c r="HO184" s="160" t="str">
        <f>IF(Tbl.Kosten[[#This Row],[Pnr.]]=HO$7,Tbl.Kosten[[#This Row],[Te financieren]],"")</f>
        <v/>
      </c>
      <c r="HP184" s="160" t="str">
        <f>IF(Tbl.Kosten[[#This Row],[Pnr.]]=HP$7,Tbl.Kosten[[#This Row],[Te financieren]],"")</f>
        <v/>
      </c>
      <c r="HQ184" s="160" t="str">
        <f>IF(Tbl.Kosten[[#This Row],[Pnr.]]=HQ$7,Tbl.Kosten[[#This Row],[Te financieren]],"")</f>
        <v/>
      </c>
      <c r="HR184" s="160" t="str">
        <f>IF(Tbl.Kosten[[#This Row],[Pnr.]]=HR$7,Tbl.Kosten[[#This Row],[Te financieren]],"")</f>
        <v/>
      </c>
      <c r="HS184" s="160" t="str">
        <f>IF(Tbl.Kosten[[#This Row],[Pnr.]]=HS$7,Tbl.Kosten[[#This Row],[Te financieren]],"")</f>
        <v/>
      </c>
      <c r="HT184" s="160" t="str">
        <f>IF(Tbl.Kosten[[#This Row],[Pnr.]]=HT$7,Tbl.Kosten[[#This Row],[Te financieren]],"")</f>
        <v/>
      </c>
      <c r="HU184" s="160" t="str">
        <f>IF(Tbl.Kosten[[#This Row],[Pnr.]]=HU$7,Tbl.Kosten[[#This Row],[Te financieren]],"")</f>
        <v/>
      </c>
      <c r="HV184" s="160" t="str">
        <f>IF(Tbl.Kosten[[#This Row],[Pnr.]]=HV$7,Tbl.Kosten[[#This Row],[Te financieren]],"")</f>
        <v/>
      </c>
      <c r="HW184" s="160" t="str">
        <f>IF(Tbl.Kosten[[#This Row],[Pnr.]]=HW$7,Tbl.Kosten[[#This Row],[Te financieren]],"")</f>
        <v/>
      </c>
    </row>
    <row r="185" spans="2:231" x14ac:dyDescent="0.3">
      <c r="B185" s="144"/>
      <c r="C185" s="147"/>
      <c r="D185" s="146"/>
      <c r="E185" s="147"/>
      <c r="F185" s="145"/>
      <c r="G185" s="11" t="str">
        <f>IF(Tbl.Kosten[[#This Row],[Medewerker e/o 
functie]]&lt;&gt;"",_xlfn.XLOOKUP(Tbl.Kosten[[#This Row],[Medewerker e/o 
functie]],Tbl.Uurtarief[Medewerker en/of functie],Tbl.Uurtarief[Uurtarief],"",0,1),"")</f>
        <v/>
      </c>
      <c r="H185" s="121">
        <f>IFERROR(Tbl.Kosten[[#This Row],[Uren]]*Tbl.Kosten[[#This Row],[Uurtarief]],0)</f>
        <v>0</v>
      </c>
      <c r="I185" s="119" t="str">
        <f>IF(Tbl.Kosten[[#This Row],[Subtotaal uren]]&lt;&gt;0,_xlfn.XLOOKUP(Tbl.Kosten[[#This Row],[Medewerker e/o 
functie]],Tbl.Uurtarief[Medewerker en/of functie],Tbl.Uurtarief[Kostensoort arbeid],"",0,1),"")</f>
        <v/>
      </c>
      <c r="J185" s="147"/>
      <c r="K185" s="145"/>
      <c r="L185" s="149" t="str">
        <f>IF(Tbl.Kosten[[#This Row],[Activum]]&lt;&gt;"",_xlfn.XLOOKUP(Tbl.Kosten[[#This Row],[Activum]],Tbl.Afschrijvingskosten[Activum],Tbl.Afschrijvingskosten[Tarief per afschrijvings-eenheid],"",0,1),"")</f>
        <v/>
      </c>
      <c r="M185" s="122">
        <f>IFERROR(Tbl.Kosten[[#This Row],[Een-
heden]]*Tbl.Kosten[[#This Row],[Afschrijvings-
tarief]],0)</f>
        <v>0</v>
      </c>
      <c r="N185" s="122" t="str">
        <f>IF(Tbl.Kosten[[#This Row],[Subtotaal afschrijving]]&lt;&gt;0,Lijsten!A183,"")</f>
        <v/>
      </c>
      <c r="O185" s="150"/>
      <c r="P185" s="145"/>
      <c r="Q185" s="148"/>
      <c r="R185" s="122">
        <f>IFERROR(Tbl.Kosten[[#This Row],[Aantal]]*Tbl.Kosten[[#This Row],[Tarief]],0)</f>
        <v>0</v>
      </c>
      <c r="S185" s="8">
        <f>IFERROR(Tbl.Kosten[[#This Row],[Subtotaal overige kosten]]+Tbl.Kosten[[#This Row],[Subtotaal uren]]+Tbl.Kosten[[#This Row],[Subtotaal afschrijving]],0)</f>
        <v>0</v>
      </c>
      <c r="T185" s="8">
        <f>IFERROR(Tbl.Kosten[[#This Row],[Totaal kosten]]*Tbl.Kosten[[#This Row],[Subsidie%]],0)</f>
        <v>0</v>
      </c>
      <c r="U185" s="4" t="str" cm="1">
        <f t="array" ref="U185">IFERROR(_xlfn.IFS(Tbl.Kosten[[#This Row],[Subtotaal uren]]&lt;&gt;0,Tbl.Kosten[[#This Row],[Kostensoort arbeid]],Tbl.Kosten[[#This Row],[Subtotaal afschrijving]]&lt;&gt;0,Tbl.Kosten[[#This Row],[Kostensoort afschrijving]],Tbl.Kosten[[#This Row],[Subtotaal overige kosten]]&lt;&gt;0,Tbl.Kosten[[#This Row],[Kostensoort overig]]),"")</f>
        <v/>
      </c>
      <c r="V185" s="4" t="str">
        <f>IFERROR(_xlfn.XLOOKUP(Tbl.Kosten[[#This Row],[Activiteitencode]],Tbl.Activiteiten[Activiteitcode],Tbl.Activiteiten[Werkpakketcode],"",0,1),"")</f>
        <v/>
      </c>
      <c r="W185" s="4" t="str">
        <f>IFERROR(_xlfn.XLOOKUP(Tbl.Kosten[[#This Row],[Werkpakketcode]],Tbl.Werkpakketten[Werkpakketcode],Tbl.Werkpakketten[Subsidiabele activiteit],"",0,1),"")</f>
        <v/>
      </c>
      <c r="X185" s="12">
        <f>IFERROR(_xlfn.XLOOKUP(Tbl.Kosten[[#This Row],[Sanr.]],Tbl.Subsidiehoogte[SAnr.],Tbl.Subsidiehoogte[Sub. Percentage],0,0,1),0)</f>
        <v>0</v>
      </c>
      <c r="Y185" s="154" t="str">
        <f>IFERROR(_xlfn.XLOOKUP(Tbl.Kosten[[#This Row],[Partnercode]],Tbl.Projectpartners[Partnercode],Tbl.Projectpartners[PNr.],"",0,1),"")</f>
        <v>P1</v>
      </c>
      <c r="Z185" s="158">
        <f>IF(Tbl.Kosten[[#This Row],[Pnr.]]=Z$7,Tbl.Kosten[[#This Row],[Totaal kosten]],"")</f>
        <v>0</v>
      </c>
      <c r="AA185" s="158" t="str">
        <f>IF(Tbl.Kosten[[#This Row],[Pnr.]]=AA$7,Tbl.Kosten[[#This Row],[Totaal kosten]],"")</f>
        <v/>
      </c>
      <c r="AB185" s="158" t="str">
        <f>IF(Tbl.Kosten[[#This Row],[Pnr.]]=AB$7,Tbl.Kosten[[#This Row],[Totaal kosten]],"")</f>
        <v/>
      </c>
      <c r="AC185" s="158" t="str">
        <f>IF(Tbl.Kosten[[#This Row],[Pnr.]]=AC$7,Tbl.Kosten[[#This Row],[Totaal kosten]],"")</f>
        <v/>
      </c>
      <c r="AD185" s="158" t="str">
        <f>IF(Tbl.Kosten[[#This Row],[Pnr.]]=AD$7,Tbl.Kosten[[#This Row],[Totaal kosten]],"")</f>
        <v/>
      </c>
      <c r="AE185" s="158" t="str">
        <f>IF(Tbl.Kosten[[#This Row],[Pnr.]]=AE$7,Tbl.Kosten[[#This Row],[Totaal kosten]],"")</f>
        <v/>
      </c>
      <c r="AF185" s="158" t="str">
        <f>IF(Tbl.Kosten[[#This Row],[Pnr.]]=AF$7,Tbl.Kosten[[#This Row],[Totaal kosten]],"")</f>
        <v/>
      </c>
      <c r="AG185" s="158" t="str">
        <f>IF(Tbl.Kosten[[#This Row],[Pnr.]]=AG$7,Tbl.Kosten[[#This Row],[Totaal kosten]],"")</f>
        <v/>
      </c>
      <c r="AH185" s="158" t="str">
        <f>IF(Tbl.Kosten[[#This Row],[Pnr.]]=AH$7,Tbl.Kosten[[#This Row],[Totaal kosten]],"")</f>
        <v/>
      </c>
      <c r="AI185" s="158" t="str">
        <f>IF(Tbl.Kosten[[#This Row],[Pnr.]]=AI$7,Tbl.Kosten[[#This Row],[Totaal kosten]],"")</f>
        <v/>
      </c>
      <c r="AJ185" s="158" t="str">
        <f>IF(Tbl.Kosten[[#This Row],[Pnr.]]=AJ$7,Tbl.Kosten[[#This Row],[Totaal kosten]],"")</f>
        <v/>
      </c>
      <c r="AK185" s="158" t="str">
        <f>IF(Tbl.Kosten[[#This Row],[Pnr.]]=AK$7,Tbl.Kosten[[#This Row],[Totaal kosten]],"")</f>
        <v/>
      </c>
      <c r="AL185" s="158" t="str">
        <f>IF(Tbl.Kosten[[#This Row],[Pnr.]]=AL$7,Tbl.Kosten[[#This Row],[Totaal kosten]],"")</f>
        <v/>
      </c>
      <c r="AM185" s="158" t="str">
        <f>IF(Tbl.Kosten[[#This Row],[Pnr.]]=AM$7,Tbl.Kosten[[#This Row],[Totaal kosten]],"")</f>
        <v/>
      </c>
      <c r="AN185" s="158" t="str">
        <f>IF(Tbl.Kosten[[#This Row],[Pnr.]]=AN$7,Tbl.Kosten[[#This Row],[Totaal kosten]],"")</f>
        <v/>
      </c>
      <c r="AO185" s="158" t="str">
        <f>IF(Tbl.Kosten[[#This Row],[Pnr.]]=AO$7,Tbl.Kosten[[#This Row],[Totaal kosten]],"")</f>
        <v/>
      </c>
      <c r="AP185" s="158" t="str">
        <f>IF(Tbl.Kosten[[#This Row],[Pnr.]]=AP$7,Tbl.Kosten[[#This Row],[Totaal kosten]],"")</f>
        <v/>
      </c>
      <c r="AQ185" s="158" t="str">
        <f>IF(Tbl.Kosten[[#This Row],[Pnr.]]=AQ$7,Tbl.Kosten[[#This Row],[Totaal kosten]],"")</f>
        <v/>
      </c>
      <c r="AR185" s="158" t="str">
        <f>IF(Tbl.Kosten[[#This Row],[Pnr.]]=AR$7,Tbl.Kosten[[#This Row],[Totaal kosten]],"")</f>
        <v/>
      </c>
      <c r="AS185" s="158" t="str">
        <f>IF(Tbl.Kosten[[#This Row],[Pnr.]]=AS$7,Tbl.Kosten[[#This Row],[Totaal kosten]],"")</f>
        <v/>
      </c>
      <c r="AT185" s="158" t="str">
        <f>IF(Tbl.Kosten[[#This Row],[Pnr.]]=AT$7,Tbl.Kosten[[#This Row],[Totaal kosten]],"")</f>
        <v/>
      </c>
      <c r="AU185" s="158" t="str">
        <f>IF(Tbl.Kosten[[#This Row],[Pnr.]]=AU$7,Tbl.Kosten[[#This Row],[Totaal kosten]],"")</f>
        <v/>
      </c>
      <c r="AV185" s="158" t="str">
        <f>IF(Tbl.Kosten[[#This Row],[Pnr.]]=AV$7,Tbl.Kosten[[#This Row],[Totaal kosten]],"")</f>
        <v/>
      </c>
      <c r="AW185" s="158" t="str">
        <f>IF(Tbl.Kosten[[#This Row],[Pnr.]]=AW$7,Tbl.Kosten[[#This Row],[Totaal kosten]],"")</f>
        <v/>
      </c>
      <c r="AX185" s="158" t="str">
        <f>IF(Tbl.Kosten[[#This Row],[Pnr.]]=AX$7,Tbl.Kosten[[#This Row],[Totaal kosten]],"")</f>
        <v/>
      </c>
      <c r="AY185" s="158" t="str">
        <f>IF(Tbl.Kosten[[#This Row],[Pnr.]]=AY$7,Tbl.Kosten[[#This Row],[Totaal kosten]],"")</f>
        <v/>
      </c>
      <c r="AZ185" s="158" t="str">
        <f>IF(Tbl.Kosten[[#This Row],[Pnr.]]=AZ$7,Tbl.Kosten[[#This Row],[Totaal kosten]],"")</f>
        <v/>
      </c>
      <c r="BA185" s="158" t="str">
        <f>IF(Tbl.Kosten[[#This Row],[Pnr.]]=BA$7,Tbl.Kosten[[#This Row],[Totaal kosten]],"")</f>
        <v/>
      </c>
      <c r="BB185" s="158" t="str">
        <f>IF(Tbl.Kosten[[#This Row],[Pnr.]]=BB$7,Tbl.Kosten[[#This Row],[Totaal kosten]],"")</f>
        <v/>
      </c>
      <c r="BC185" s="158" t="str">
        <f>IF(Tbl.Kosten[[#This Row],[Pnr.]]=BC$7,Tbl.Kosten[[#This Row],[Totaal kosten]],"")</f>
        <v/>
      </c>
      <c r="BD185" s="158" t="str">
        <f>IF(Tbl.Kosten[[#This Row],[Pnr.]]=BD$7,Tbl.Kosten[[#This Row],[Totaal kosten]],"")</f>
        <v/>
      </c>
      <c r="BE185" s="158" t="str">
        <f>IF(Tbl.Kosten[[#This Row],[Pnr.]]=BE$7,Tbl.Kosten[[#This Row],[Totaal kosten]],"")</f>
        <v/>
      </c>
      <c r="BF185" s="158" t="str">
        <f>IF(Tbl.Kosten[[#This Row],[Pnr.]]=BF$7,Tbl.Kosten[[#This Row],[Totaal kosten]],"")</f>
        <v/>
      </c>
      <c r="BG185" s="158" t="str">
        <f>IF(Tbl.Kosten[[#This Row],[Pnr.]]=BG$7,Tbl.Kosten[[#This Row],[Totaal kosten]],"")</f>
        <v/>
      </c>
      <c r="BH185" s="158" t="str">
        <f>IF(Tbl.Kosten[[#This Row],[Pnr.]]=BH$7,Tbl.Kosten[[#This Row],[Totaal kosten]],"")</f>
        <v/>
      </c>
      <c r="BI185" s="158" t="str">
        <f>IF(Tbl.Kosten[[#This Row],[Pnr.]]=BI$7,Tbl.Kosten[[#This Row],[Totaal kosten]],"")</f>
        <v/>
      </c>
      <c r="BJ185" s="158" t="str">
        <f>IF(Tbl.Kosten[[#This Row],[Pnr.]]=BJ$7,Tbl.Kosten[[#This Row],[Totaal kosten]],"")</f>
        <v/>
      </c>
      <c r="BK185" s="158" t="str">
        <f>IF(Tbl.Kosten[[#This Row],[Pnr.]]=BK$7,Tbl.Kosten[[#This Row],[Totaal kosten]],"")</f>
        <v/>
      </c>
      <c r="BL185" s="158" t="str">
        <f>IF(Tbl.Kosten[[#This Row],[Pnr.]]=BL$7,Tbl.Kosten[[#This Row],[Totaal kosten]],"")</f>
        <v/>
      </c>
      <c r="BM185" s="158" t="str">
        <f>IF(Tbl.Kosten[[#This Row],[Pnr.]]=BM$7,Tbl.Kosten[[#This Row],[Totaal kosten]],"")</f>
        <v/>
      </c>
      <c r="BN185" s="158" t="str">
        <f>IF(Tbl.Kosten[[#This Row],[Pnr.]]=BN$7,Tbl.Kosten[[#This Row],[Totaal kosten]],"")</f>
        <v/>
      </c>
      <c r="BO185" s="158" t="str">
        <f>IF(Tbl.Kosten[[#This Row],[Pnr.]]=BO$7,Tbl.Kosten[[#This Row],[Totaal kosten]],"")</f>
        <v/>
      </c>
      <c r="BP185" s="158" t="str">
        <f>IF(Tbl.Kosten[[#This Row],[Pnr.]]=BP$7,Tbl.Kosten[[#This Row],[Totaal kosten]],"")</f>
        <v/>
      </c>
      <c r="BQ185" s="158" t="str">
        <f>IF(Tbl.Kosten[[#This Row],[Pnr.]]=BQ$7,Tbl.Kosten[[#This Row],[Totaal kosten]],"")</f>
        <v/>
      </c>
      <c r="BR185" s="158" t="str">
        <f>IF(Tbl.Kosten[[#This Row],[Pnr.]]=BR$7,Tbl.Kosten[[#This Row],[Totaal kosten]],"")</f>
        <v/>
      </c>
      <c r="BS185" s="158" t="str">
        <f>IF(Tbl.Kosten[[#This Row],[Pnr.]]=BS$7,Tbl.Kosten[[#This Row],[Totaal kosten]],"")</f>
        <v/>
      </c>
      <c r="BT185" s="158" t="str">
        <f>IF(Tbl.Kosten[[#This Row],[Pnr.]]=BT$7,Tbl.Kosten[[#This Row],[Totaal kosten]],"")</f>
        <v/>
      </c>
      <c r="BU185" s="158" t="str">
        <f>IF(Tbl.Kosten[[#This Row],[Pnr.]]=BU$7,Tbl.Kosten[[#This Row],[Totaal kosten]],"")</f>
        <v/>
      </c>
      <c r="BV185" s="158" t="str">
        <f>IF(Tbl.Kosten[[#This Row],[Pnr.]]=BV$7,Tbl.Kosten[[#This Row],[Totaal kosten]],"")</f>
        <v/>
      </c>
      <c r="BW185" s="158" t="str">
        <f>IF(Tbl.Kosten[[#This Row],[Pnr.]]=BW$7,Tbl.Kosten[[#This Row],[Totaal kosten]],"")</f>
        <v/>
      </c>
      <c r="BX185" s="158" t="str">
        <f>IFERROR(_xlfn.XLOOKUP(Tbl.Kosten[[#This Row],[Werkpakketcode]],Tbl.Werkpakketten[Werkpakketcode],Tbl.Werkpakketten[WPnr.],"",0,1),"")</f>
        <v/>
      </c>
      <c r="BY185" s="158" t="str">
        <f>IF(Tbl.Kosten[[#This Row],[WPnr.]]=BY$7,Tbl.Kosten[[#This Row],[Totaal kosten]],"")</f>
        <v/>
      </c>
      <c r="BZ185" s="158" t="str">
        <f>IF(Tbl.Kosten[[#This Row],[WPnr.]]=BZ$7,Tbl.Kosten[[#This Row],[Totaal kosten]],"")</f>
        <v/>
      </c>
      <c r="CA185" s="158" t="str">
        <f>IF(Tbl.Kosten[[#This Row],[WPnr.]]=CA$7,Tbl.Kosten[[#This Row],[Totaal kosten]],"")</f>
        <v/>
      </c>
      <c r="CB185" s="158" t="str">
        <f>IF(Tbl.Kosten[[#This Row],[WPnr.]]=CB$7,Tbl.Kosten[[#This Row],[Totaal kosten]],"")</f>
        <v/>
      </c>
      <c r="CC185" s="158" t="str">
        <f>IF(Tbl.Kosten[[#This Row],[WPnr.]]=CC$7,Tbl.Kosten[[#This Row],[Totaal kosten]],"")</f>
        <v/>
      </c>
      <c r="CD185" s="158" t="str">
        <f>IF(Tbl.Kosten[[#This Row],[WPnr.]]=CD$7,Tbl.Kosten[[#This Row],[Totaal kosten]],"")</f>
        <v/>
      </c>
      <c r="CE185" s="158" t="str">
        <f>IF(Tbl.Kosten[[#This Row],[WPnr.]]=CE$7,Tbl.Kosten[[#This Row],[Totaal kosten]],"")</f>
        <v/>
      </c>
      <c r="CF185" s="158" t="str">
        <f>IF(Tbl.Kosten[[#This Row],[WPnr.]]=CF$7,Tbl.Kosten[[#This Row],[Totaal kosten]],"")</f>
        <v/>
      </c>
      <c r="CG185" s="158" t="str">
        <f>IF(Tbl.Kosten[[#This Row],[WPnr.]]=CG$7,Tbl.Kosten[[#This Row],[Totaal kosten]],"")</f>
        <v/>
      </c>
      <c r="CH185" s="158" t="str">
        <f>IF(Tbl.Kosten[[#This Row],[WPnr.]]=CH$7,Tbl.Kosten[[#This Row],[Totaal kosten]],"")</f>
        <v/>
      </c>
      <c r="CI185" s="158" t="str">
        <f>IF(Tbl.Kosten[[#This Row],[WPnr.]]=CI$7,Tbl.Kosten[[#This Row],[Totaal kosten]],"")</f>
        <v/>
      </c>
      <c r="CJ185" s="158" t="str">
        <f>IF(Tbl.Kosten[[#This Row],[WPnr.]]=CJ$7,Tbl.Kosten[[#This Row],[Totaal kosten]],"")</f>
        <v/>
      </c>
      <c r="CK185" s="158" t="str">
        <f>IF(Tbl.Kosten[[#This Row],[WPnr.]]=CK$7,Tbl.Kosten[[#This Row],[Totaal kosten]],"")</f>
        <v/>
      </c>
      <c r="CL185" s="158" t="str">
        <f>IF(Tbl.Kosten[[#This Row],[WPnr.]]=CL$7,Tbl.Kosten[[#This Row],[Totaal kosten]],"")</f>
        <v/>
      </c>
      <c r="CM185" s="158" t="str">
        <f>IF(Tbl.Kosten[[#This Row],[WPnr.]]=CM$7,Tbl.Kosten[[#This Row],[Totaal kosten]],"")</f>
        <v/>
      </c>
      <c r="CN185" s="158" t="str">
        <f>IF(Tbl.Kosten[[#This Row],[WPnr.]]=CN$7,Tbl.Kosten[[#This Row],[Totaal kosten]],"")</f>
        <v/>
      </c>
      <c r="CO185" s="158" t="str">
        <f>IF(Tbl.Kosten[[#This Row],[WPnr.]]=CO$7,Tbl.Kosten[[#This Row],[Totaal kosten]],"")</f>
        <v/>
      </c>
      <c r="CP185" s="158" t="str">
        <f>IF(Tbl.Kosten[[#This Row],[WPnr.]]=CP$7,Tbl.Kosten[[#This Row],[Totaal kosten]],"")</f>
        <v/>
      </c>
      <c r="CQ185" s="158" t="str">
        <f>IF(Tbl.Kosten[[#This Row],[WPnr.]]=CQ$7,Tbl.Kosten[[#This Row],[Totaal kosten]],"")</f>
        <v/>
      </c>
      <c r="CR185" s="158" t="str">
        <f>IF(Tbl.Kosten[[#This Row],[WPnr.]]=CR$7,Tbl.Kosten[[#This Row],[Totaal kosten]],"")</f>
        <v/>
      </c>
      <c r="CS185" s="158" t="str">
        <f>IF(Tbl.Kosten[[#This Row],[WPnr.]]=CS$7,Tbl.Kosten[[#This Row],[Totaal kosten]],"")</f>
        <v/>
      </c>
      <c r="CT185" s="158" t="str">
        <f>IF(Tbl.Kosten[[#This Row],[WPnr.]]=CT$7,Tbl.Kosten[[#This Row],[Totaal kosten]],"")</f>
        <v/>
      </c>
      <c r="CU185" s="158" t="str">
        <f>IF(Tbl.Kosten[[#This Row],[WPnr.]]=CU$7,Tbl.Kosten[[#This Row],[Totaal kosten]],"")</f>
        <v/>
      </c>
      <c r="CV185" s="158" t="str">
        <f>IF(Tbl.Kosten[[#This Row],[WPnr.]]=CV$7,Tbl.Kosten[[#This Row],[Totaal kosten]],"")</f>
        <v/>
      </c>
      <c r="CW185" s="158" t="str">
        <f>IF(Tbl.Kosten[[#This Row],[WPnr.]]=CW$7,Tbl.Kosten[[#This Row],[Totaal kosten]],"")</f>
        <v/>
      </c>
      <c r="CX185" s="158" t="str">
        <f>IF(Tbl.Kosten[[#This Row],[WPnr.]]=CX$7,Tbl.Kosten[[#This Row],[Totaal kosten]],"")</f>
        <v/>
      </c>
      <c r="CY185" s="158" t="str">
        <f>IF(Tbl.Kosten[[#This Row],[WPnr.]]=CY$7,Tbl.Kosten[[#This Row],[Totaal kosten]],"")</f>
        <v/>
      </c>
      <c r="CZ185" s="158" t="str">
        <f>IF(Tbl.Kosten[[#This Row],[WPnr.]]=CZ$7,Tbl.Kosten[[#This Row],[Totaal kosten]],"")</f>
        <v/>
      </c>
      <c r="DA185" s="158" t="str">
        <f>IF(Tbl.Kosten[[#This Row],[WPnr.]]=DA$7,Tbl.Kosten[[#This Row],[Totaal kosten]],"")</f>
        <v/>
      </c>
      <c r="DB185" s="158" t="str">
        <f>IF(Tbl.Kosten[[#This Row],[WPnr.]]=DB$7,Tbl.Kosten[[#This Row],[Totaal kosten]],"")</f>
        <v/>
      </c>
      <c r="DC185" s="158" t="str">
        <f>IF(Tbl.Kosten[[#This Row],[WPnr.]]=DC$7,Tbl.Kosten[[#This Row],[Totaal kosten]],"")</f>
        <v/>
      </c>
      <c r="DD185" s="158" t="str">
        <f>IF(Tbl.Kosten[[#This Row],[WPnr.]]=DD$7,Tbl.Kosten[[#This Row],[Totaal kosten]],"")</f>
        <v/>
      </c>
      <c r="DE185" s="158" t="str">
        <f>IF(Tbl.Kosten[[#This Row],[WPnr.]]=DE$7,Tbl.Kosten[[#This Row],[Totaal kosten]],"")</f>
        <v/>
      </c>
      <c r="DF185" s="158" t="str">
        <f>IF(Tbl.Kosten[[#This Row],[WPnr.]]=DF$7,Tbl.Kosten[[#This Row],[Totaal kosten]],"")</f>
        <v/>
      </c>
      <c r="DG185" s="158" t="str">
        <f>IF(Tbl.Kosten[[#This Row],[WPnr.]]=DG$7,Tbl.Kosten[[#This Row],[Totaal kosten]],"")</f>
        <v/>
      </c>
      <c r="DH185" s="158" t="str">
        <f>IF(Tbl.Kosten[[#This Row],[WPnr.]]=DH$7,Tbl.Kosten[[#This Row],[Totaal kosten]],"")</f>
        <v/>
      </c>
      <c r="DI185" s="158" t="str">
        <f>IF(Tbl.Kosten[[#This Row],[WPnr.]]=DI$7,Tbl.Kosten[[#This Row],[Totaal kosten]],"")</f>
        <v/>
      </c>
      <c r="DJ185" s="158" t="str">
        <f>IF(Tbl.Kosten[[#This Row],[WPnr.]]=DJ$7,Tbl.Kosten[[#This Row],[Totaal kosten]],"")</f>
        <v/>
      </c>
      <c r="DK185" s="158" t="str">
        <f>IF(Tbl.Kosten[[#This Row],[WPnr.]]=DK$7,Tbl.Kosten[[#This Row],[Totaal kosten]],"")</f>
        <v/>
      </c>
      <c r="DL185" s="158" t="str">
        <f>IF(Tbl.Kosten[[#This Row],[WPnr.]]=DL$7,Tbl.Kosten[[#This Row],[Totaal kosten]],"")</f>
        <v/>
      </c>
      <c r="DM185" s="158" t="str">
        <f>IF(Tbl.Kosten[[#This Row],[WPnr.]]=DM$7,Tbl.Kosten[[#This Row],[Totaal kosten]],"")</f>
        <v/>
      </c>
      <c r="DN185" s="158" t="str">
        <f>IF(Tbl.Kosten[[#This Row],[WPnr.]]=DN$7,Tbl.Kosten[[#This Row],[Totaal kosten]],"")</f>
        <v/>
      </c>
      <c r="DO185" s="158" t="str">
        <f>IF(Tbl.Kosten[[#This Row],[WPnr.]]=DO$7,Tbl.Kosten[[#This Row],[Totaal kosten]],"")</f>
        <v/>
      </c>
      <c r="DP185" s="158" t="str">
        <f>IF(Tbl.Kosten[[#This Row],[WPnr.]]=DP$7,Tbl.Kosten[[#This Row],[Totaal kosten]],"")</f>
        <v/>
      </c>
      <c r="DQ185" s="158" t="str">
        <f>IF(Tbl.Kosten[[#This Row],[WPnr.]]=DQ$7,Tbl.Kosten[[#This Row],[Totaal kosten]],"")</f>
        <v/>
      </c>
      <c r="DR185" s="158" t="str">
        <f>IF(Tbl.Kosten[[#This Row],[WPnr.]]=DR$7,Tbl.Kosten[[#This Row],[Totaal kosten]],"")</f>
        <v/>
      </c>
      <c r="DS185" s="158" t="str">
        <f>IF(Tbl.Kosten[[#This Row],[WPnr.]]=DS$7,Tbl.Kosten[[#This Row],[Totaal kosten]],"")</f>
        <v/>
      </c>
      <c r="DT185" s="158" t="str">
        <f>IF(Tbl.Kosten[[#This Row],[WPnr.]]=DT$7,Tbl.Kosten[[#This Row],[Totaal kosten]],"")</f>
        <v/>
      </c>
      <c r="DU185" s="158" t="str">
        <f>IF(Tbl.Kosten[[#This Row],[WPnr.]]=DU$7,Tbl.Kosten[[#This Row],[Totaal kosten]],"")</f>
        <v/>
      </c>
      <c r="DV185" s="158" t="str">
        <f>IF(Tbl.Kosten[[#This Row],[WPnr.]]=DV$7,Tbl.Kosten[[#This Row],[Totaal kosten]],"")</f>
        <v/>
      </c>
      <c r="DW185" s="160" t="str">
        <f>IFERROR(_xlfn.XLOOKUP(Tbl.Kosten[[#This Row],[Kostensoort]],Tbl.Kostensoorten[Kostensoorten],Tbl.Kostensoorten[KSnr.],"",0,1),"")</f>
        <v/>
      </c>
      <c r="DX185" s="160" t="str">
        <f>IF(Tbl.Kosten[[#This Row],[KSnr.]]=DX$7,Tbl.Kosten[[#This Row],[Totaal kosten]],"")</f>
        <v/>
      </c>
      <c r="DY185" s="160" t="str">
        <f>IF(Tbl.Kosten[[#This Row],[KSnr.]]=DY$7,Tbl.Kosten[[#This Row],[Totaal kosten]],"")</f>
        <v/>
      </c>
      <c r="DZ185" s="160" t="str">
        <f>IF(Tbl.Kosten[[#This Row],[KSnr.]]=DZ$7,Tbl.Kosten[[#This Row],[Totaal kosten]],"")</f>
        <v/>
      </c>
      <c r="EA185" s="160" t="str">
        <f>IF(Tbl.Kosten[[#This Row],[KSnr.]]=EA$7,Tbl.Kosten[[#This Row],[Totaal kosten]],"")</f>
        <v/>
      </c>
      <c r="EB185" s="160" t="str">
        <f>IF(Tbl.Kosten[[#This Row],[KSnr.]]=EB$7,Tbl.Kosten[[#This Row],[Totaal kosten]],"")</f>
        <v/>
      </c>
      <c r="EC185" s="160" t="str">
        <f>IF(Tbl.Kosten[[#This Row],[KSnr.]]=EC$7,Tbl.Kosten[[#This Row],[Totaal kosten]],"")</f>
        <v/>
      </c>
      <c r="ED185" s="160" t="str">
        <f>IF(Tbl.Kosten[[#This Row],[KSnr.]]=ED$7,Tbl.Kosten[[#This Row],[Totaal kosten]],"")</f>
        <v/>
      </c>
      <c r="EE185" s="160" t="str">
        <f>IF(Tbl.Kosten[[#This Row],[KSnr.]]=EE$7,Tbl.Kosten[[#This Row],[Totaal kosten]],"")</f>
        <v/>
      </c>
      <c r="EF185" s="160" t="str">
        <f>IF(Tbl.Kosten[[#This Row],[KSnr.]]=EF$7,Tbl.Kosten[[#This Row],[Totaal kosten]],"")</f>
        <v/>
      </c>
      <c r="EG185" s="160" t="str">
        <f>IF(Tbl.Kosten[[#This Row],[KSnr.]]=EG$7,Tbl.Kosten[[#This Row],[Totaal kosten]],"")</f>
        <v/>
      </c>
      <c r="EH185" s="160" t="str">
        <f>IF(Tbl.Kosten[[#This Row],[KSnr.]]=EH$7,Tbl.Kosten[[#This Row],[Totaal kosten]],"")</f>
        <v/>
      </c>
      <c r="EI185" s="160" t="str">
        <f>IF(Tbl.Kosten[[#This Row],[KSnr.]]=EI$7,Tbl.Kosten[[#This Row],[Totaal kosten]],"")</f>
        <v/>
      </c>
      <c r="EJ185" s="160" t="str">
        <f>IF(Tbl.Kosten[[#This Row],[KSnr.]]=EJ$7,Tbl.Kosten[[#This Row],[Totaal kosten]],"")</f>
        <v/>
      </c>
      <c r="EK185" s="160" t="str">
        <f>IF(Tbl.Kosten[[#This Row],[KSnr.]]=EK$7,Tbl.Kosten[[#This Row],[Totaal kosten]],"")</f>
        <v/>
      </c>
      <c r="EL185" s="160" t="str">
        <f>IF(Tbl.Kosten[[#This Row],[KSnr.]]=EL$7,Tbl.Kosten[[#This Row],[Totaal kosten]],"")</f>
        <v/>
      </c>
      <c r="EM185" s="160" t="str">
        <f>IF(Tbl.Kosten[[#This Row],[KSnr.]]=EM$7,Tbl.Kosten[[#This Row],[Totaal kosten]],"")</f>
        <v/>
      </c>
      <c r="EN185" s="160" t="str">
        <f>IF(Tbl.Kosten[[#This Row],[KSnr.]]=EN$7,Tbl.Kosten[[#This Row],[Totaal kosten]],"")</f>
        <v/>
      </c>
      <c r="EO185" s="160" t="str">
        <f>IF(Tbl.Kosten[[#This Row],[KSnr.]]=EO$7,Tbl.Kosten[[#This Row],[Totaal kosten]],"")</f>
        <v/>
      </c>
      <c r="EP185" s="160" t="str">
        <f>IF(Tbl.Kosten[[#This Row],[KSnr.]]=EP$7,Tbl.Kosten[[#This Row],[Totaal kosten]],"")</f>
        <v/>
      </c>
      <c r="EQ185" s="160" t="str">
        <f>IF(Tbl.Kosten[[#This Row],[KSnr.]]=EQ$7,Tbl.Kosten[[#This Row],[Totaal kosten]],"")</f>
        <v/>
      </c>
      <c r="ER185" s="154" t="str">
        <f>IFERROR(_xlfn.XLOOKUP(Tbl.Kosten[[#This Row],[Subsidieactiviteit]],Tbl.Subsidiehoogte[Subsidieactiviteit],Tbl.Subsidiehoogte[SAnr.],"",0,1),"")</f>
        <v/>
      </c>
      <c r="ES185" s="160" t="str">
        <f>IF(Tbl.Kosten[[#This Row],[Sanr.]]=ES$7,Tbl.Kosten[[#This Row],[Totaal kosten]],"")</f>
        <v/>
      </c>
      <c r="ET185" s="160" t="str">
        <f>IF(Tbl.Kosten[[#This Row],[Sanr.]]=ET$7,Tbl.Kosten[[#This Row],[Totaal kosten]],"")</f>
        <v/>
      </c>
      <c r="EU185" s="160" t="str">
        <f>IF(Tbl.Kosten[[#This Row],[Sanr.]]=EU$7,Tbl.Kosten[[#This Row],[Totaal kosten]],"")</f>
        <v/>
      </c>
      <c r="EV185" s="160" t="str">
        <f>IF(Tbl.Kosten[[#This Row],[Sanr.]]=EV$7,Tbl.Kosten[[#This Row],[Totaal kosten]],"")</f>
        <v/>
      </c>
      <c r="EW185" s="160" t="str">
        <f>IF(Tbl.Kosten[[#This Row],[Sanr.]]=EW$7,Tbl.Kosten[[#This Row],[Totaal kosten]],"")</f>
        <v/>
      </c>
      <c r="EX185" s="160" t="str">
        <f>IF(Tbl.Kosten[[#This Row],[Sanr.]]=EX$7,Tbl.Kosten[[#This Row],[Totaal kosten]],"")</f>
        <v/>
      </c>
      <c r="EY185" s="160" t="str">
        <f>IF(Tbl.Kosten[[#This Row],[Sanr.]]=EY$7,Tbl.Kosten[[#This Row],[Totaal kosten]],"")</f>
        <v/>
      </c>
      <c r="EZ185" s="160" t="str">
        <f>IF(Tbl.Kosten[[#This Row],[Sanr.]]=EZ$7,Tbl.Kosten[[#This Row],[Totaal kosten]],"")</f>
        <v/>
      </c>
      <c r="FA185" s="160" t="str">
        <f>IF(Tbl.Kosten[[#This Row],[Sanr.]]=FA$7,Tbl.Kosten[[#This Row],[Totaal kosten]],"")</f>
        <v/>
      </c>
      <c r="FB185" s="160" t="str">
        <f>IF(Tbl.Kosten[[#This Row],[Sanr.]]=FB$7,Tbl.Kosten[[#This Row],[Totaal kosten]],"")</f>
        <v/>
      </c>
      <c r="FC185" s="160" t="str">
        <f>IF(Tbl.Kosten[[#This Row],[Sanr.]]=FC$7,Tbl.Kosten[[#This Row],[Totaal kosten]],"")</f>
        <v/>
      </c>
      <c r="FD185" s="160" t="str">
        <f>IF(Tbl.Kosten[[#This Row],[Sanr.]]=FD$7,Tbl.Kosten[[#This Row],[Totaal kosten]],"")</f>
        <v/>
      </c>
      <c r="FE185" s="160" t="str">
        <f>IF(Tbl.Kosten[[#This Row],[Sanr.]]=FE$7,Tbl.Kosten[[#This Row],[Totaal kosten]],"")</f>
        <v/>
      </c>
      <c r="FF185" s="160" t="str">
        <f>IF(Tbl.Kosten[[#This Row],[Sanr.]]=FF$7,Tbl.Kosten[[#This Row],[Totaal kosten]],"")</f>
        <v/>
      </c>
      <c r="FG185" s="160" t="str">
        <f>IF(Tbl.Kosten[[#This Row],[Sanr.]]=FG$7,Tbl.Kosten[[#This Row],[Totaal kosten]],"")</f>
        <v/>
      </c>
      <c r="FH185" s="160" t="str">
        <f>IF(Tbl.Kosten[[#This Row],[Sanr.]]=FH$7,Tbl.Kosten[[#This Row],[Totaal kosten]],"")</f>
        <v/>
      </c>
      <c r="FI185" s="160" t="str">
        <f>IF(Tbl.Kosten[[#This Row],[Sanr.]]=FI$7,Tbl.Kosten[[#This Row],[Totaal kosten]],"")</f>
        <v/>
      </c>
      <c r="FJ185" s="160" t="str">
        <f>IF(Tbl.Kosten[[#This Row],[Sanr.]]=FJ$7,Tbl.Kosten[[#This Row],[Totaal kosten]],"")</f>
        <v/>
      </c>
      <c r="FK185" s="160" t="str">
        <f>IF(Tbl.Kosten[[#This Row],[Sanr.]]=FK$7,Tbl.Kosten[[#This Row],[Totaal kosten]],"")</f>
        <v/>
      </c>
      <c r="FL185" s="160" t="str">
        <f>IF(Tbl.Kosten[[#This Row],[Sanr.]]=FL$7,Tbl.Kosten[[#This Row],[Totaal kosten]],"")</f>
        <v/>
      </c>
      <c r="FM185" s="160" t="str">
        <f>IF(Tbl.Kosten[[#This Row],[Sanr.]]=FM$7,Tbl.Kosten[[#This Row],[Totaal kosten]],"")</f>
        <v/>
      </c>
      <c r="FN185" s="160" t="str">
        <f>IF(Tbl.Kosten[[#This Row],[Sanr.]]=FN$7,Tbl.Kosten[[#This Row],[Totaal kosten]],"")</f>
        <v/>
      </c>
      <c r="FO185" s="160" t="str">
        <f>IF(Tbl.Kosten[[#This Row],[Sanr.]]=FO$7,Tbl.Kosten[[#This Row],[Totaal kosten]],"")</f>
        <v/>
      </c>
      <c r="FP185" s="160" t="str">
        <f>IF(Tbl.Kosten[[#This Row],[Sanr.]]=FP$7,Tbl.Kosten[[#This Row],[Totaal kosten]],"")</f>
        <v/>
      </c>
      <c r="FQ185" s="160" t="str">
        <f>IF(Tbl.Kosten[[#This Row],[Sanr.]]=FQ$7,Tbl.Kosten[[#This Row],[Totaal kosten]],"")</f>
        <v/>
      </c>
      <c r="FR185" s="160" t="str">
        <f>IF(Tbl.Kosten[[#This Row],[Sanr.]]=FR$7,Tbl.Kosten[[#This Row],[Totaal kosten]],"")</f>
        <v/>
      </c>
      <c r="FS185" s="160" t="str">
        <f>IF(Tbl.Kosten[[#This Row],[Sanr.]]=FS$7,Tbl.Kosten[[#This Row],[Totaal kosten]],"")</f>
        <v/>
      </c>
      <c r="FT185" s="160" t="str">
        <f>IF(Tbl.Kosten[[#This Row],[Sanr.]]=FT$7,Tbl.Kosten[[#This Row],[Totaal kosten]],"")</f>
        <v/>
      </c>
      <c r="FU185" s="160" t="str">
        <f>IF(Tbl.Kosten[[#This Row],[Sanr.]]=FU$7,Tbl.Kosten[[#This Row],[Totaal kosten]],"")</f>
        <v/>
      </c>
      <c r="FV185" s="160" t="str">
        <f>IF(Tbl.Kosten[[#This Row],[Sanr.]]=FV$7,Tbl.Kosten[[#This Row],[Totaal kosten]],"")</f>
        <v/>
      </c>
      <c r="FW185" s="160" t="str">
        <f>IFERROR(_xlfn.XLOOKUP(Tbl.Kosten[[#This Row],[Activiteitencode]],Tbl.Activiteiten[Activiteitcode],Tbl.Activiteiten[Anr.],"",0,1),"")</f>
        <v/>
      </c>
      <c r="FX185" s="181" t="str">
        <f>_xlfn.CONCAT(Tbl.Kosten[[#This Row],[Pnr.]],Tbl.Kosten[[#This Row],[Sanr.]])</f>
        <v>P1</v>
      </c>
      <c r="FY185" s="160">
        <f>Tbl.Kosten[[#This Row],[Totaal kosten]]-Tbl.Kosten[[#This Row],[Subsidie]]</f>
        <v>0</v>
      </c>
      <c r="FZ185" s="160">
        <f>IF(Tbl.Kosten[[#This Row],[Pnr.]]=FZ$7,Tbl.Kosten[[#This Row],[Te financieren]],"")</f>
        <v>0</v>
      </c>
      <c r="GA185" s="160" t="str">
        <f>IF(Tbl.Kosten[[#This Row],[Pnr.]]=GA$7,Tbl.Kosten[[#This Row],[Te financieren]],"")</f>
        <v/>
      </c>
      <c r="GB185" s="160" t="str">
        <f>IF(Tbl.Kosten[[#This Row],[Pnr.]]=GB$7,Tbl.Kosten[[#This Row],[Te financieren]],"")</f>
        <v/>
      </c>
      <c r="GC185" s="160" t="str">
        <f>IF(Tbl.Kosten[[#This Row],[Pnr.]]=GC$7,Tbl.Kosten[[#This Row],[Te financieren]],"")</f>
        <v/>
      </c>
      <c r="GD185" s="160" t="str">
        <f>IF(Tbl.Kosten[[#This Row],[Pnr.]]=GD$7,Tbl.Kosten[[#This Row],[Te financieren]],"")</f>
        <v/>
      </c>
      <c r="GE185" s="160" t="str">
        <f>IF(Tbl.Kosten[[#This Row],[Pnr.]]=GE$7,Tbl.Kosten[[#This Row],[Te financieren]],"")</f>
        <v/>
      </c>
      <c r="GF185" s="160" t="str">
        <f>IF(Tbl.Kosten[[#This Row],[Pnr.]]=GF$7,Tbl.Kosten[[#This Row],[Te financieren]],"")</f>
        <v/>
      </c>
      <c r="GG185" s="160" t="str">
        <f>IF(Tbl.Kosten[[#This Row],[Pnr.]]=GG$7,Tbl.Kosten[[#This Row],[Te financieren]],"")</f>
        <v/>
      </c>
      <c r="GH185" s="160" t="str">
        <f>IF(Tbl.Kosten[[#This Row],[Pnr.]]=GH$7,Tbl.Kosten[[#This Row],[Te financieren]],"")</f>
        <v/>
      </c>
      <c r="GI185" s="160" t="str">
        <f>IF(Tbl.Kosten[[#This Row],[Pnr.]]=GI$7,Tbl.Kosten[[#This Row],[Te financieren]],"")</f>
        <v/>
      </c>
      <c r="GJ185" s="160" t="str">
        <f>IF(Tbl.Kosten[[#This Row],[Pnr.]]=GJ$7,Tbl.Kosten[[#This Row],[Te financieren]],"")</f>
        <v/>
      </c>
      <c r="GK185" s="160" t="str">
        <f>IF(Tbl.Kosten[[#This Row],[Pnr.]]=GK$7,Tbl.Kosten[[#This Row],[Te financieren]],"")</f>
        <v/>
      </c>
      <c r="GL185" s="160" t="str">
        <f>IF(Tbl.Kosten[[#This Row],[Pnr.]]=GL$7,Tbl.Kosten[[#This Row],[Te financieren]],"")</f>
        <v/>
      </c>
      <c r="GM185" s="160" t="str">
        <f>IF(Tbl.Kosten[[#This Row],[Pnr.]]=GM$7,Tbl.Kosten[[#This Row],[Te financieren]],"")</f>
        <v/>
      </c>
      <c r="GN185" s="160" t="str">
        <f>IF(Tbl.Kosten[[#This Row],[Pnr.]]=GN$7,Tbl.Kosten[[#This Row],[Te financieren]],"")</f>
        <v/>
      </c>
      <c r="GO185" s="160" t="str">
        <f>IF(Tbl.Kosten[[#This Row],[Pnr.]]=GO$7,Tbl.Kosten[[#This Row],[Te financieren]],"")</f>
        <v/>
      </c>
      <c r="GP185" s="160" t="str">
        <f>IF(Tbl.Kosten[[#This Row],[Pnr.]]=GP$7,Tbl.Kosten[[#This Row],[Te financieren]],"")</f>
        <v/>
      </c>
      <c r="GQ185" s="160" t="str">
        <f>IF(Tbl.Kosten[[#This Row],[Pnr.]]=GQ$7,Tbl.Kosten[[#This Row],[Te financieren]],"")</f>
        <v/>
      </c>
      <c r="GR185" s="160" t="str">
        <f>IF(Tbl.Kosten[[#This Row],[Pnr.]]=GR$7,Tbl.Kosten[[#This Row],[Te financieren]],"")</f>
        <v/>
      </c>
      <c r="GS185" s="160" t="str">
        <f>IF(Tbl.Kosten[[#This Row],[Pnr.]]=GS$7,Tbl.Kosten[[#This Row],[Te financieren]],"")</f>
        <v/>
      </c>
      <c r="GT185" s="160" t="str">
        <f>IF(Tbl.Kosten[[#This Row],[Pnr.]]=GT$7,Tbl.Kosten[[#This Row],[Te financieren]],"")</f>
        <v/>
      </c>
      <c r="GU185" s="160" t="str">
        <f>IF(Tbl.Kosten[[#This Row],[Pnr.]]=GU$7,Tbl.Kosten[[#This Row],[Te financieren]],"")</f>
        <v/>
      </c>
      <c r="GV185" s="160" t="str">
        <f>IF(Tbl.Kosten[[#This Row],[Pnr.]]=GV$7,Tbl.Kosten[[#This Row],[Te financieren]],"")</f>
        <v/>
      </c>
      <c r="GW185" s="160" t="str">
        <f>IF(Tbl.Kosten[[#This Row],[Pnr.]]=GW$7,Tbl.Kosten[[#This Row],[Te financieren]],"")</f>
        <v/>
      </c>
      <c r="GX185" s="160" t="str">
        <f>IF(Tbl.Kosten[[#This Row],[Pnr.]]=GX$7,Tbl.Kosten[[#This Row],[Te financieren]],"")</f>
        <v/>
      </c>
      <c r="GY185" s="160" t="str">
        <f>IF(Tbl.Kosten[[#This Row],[Pnr.]]=GY$7,Tbl.Kosten[[#This Row],[Te financieren]],"")</f>
        <v/>
      </c>
      <c r="GZ185" s="160" t="str">
        <f>IF(Tbl.Kosten[[#This Row],[Pnr.]]=GZ$7,Tbl.Kosten[[#This Row],[Te financieren]],"")</f>
        <v/>
      </c>
      <c r="HA185" s="160" t="str">
        <f>IF(Tbl.Kosten[[#This Row],[Pnr.]]=HA$7,Tbl.Kosten[[#This Row],[Te financieren]],"")</f>
        <v/>
      </c>
      <c r="HB185" s="160" t="str">
        <f>IF(Tbl.Kosten[[#This Row],[Pnr.]]=HB$7,Tbl.Kosten[[#This Row],[Te financieren]],"")</f>
        <v/>
      </c>
      <c r="HC185" s="160" t="str">
        <f>IF(Tbl.Kosten[[#This Row],[Pnr.]]=HC$7,Tbl.Kosten[[#This Row],[Te financieren]],"")</f>
        <v/>
      </c>
      <c r="HD185" s="160" t="str">
        <f>IF(Tbl.Kosten[[#This Row],[Pnr.]]=HD$7,Tbl.Kosten[[#This Row],[Te financieren]],"")</f>
        <v/>
      </c>
      <c r="HE185" s="160" t="str">
        <f>IF(Tbl.Kosten[[#This Row],[Pnr.]]=HE$7,Tbl.Kosten[[#This Row],[Te financieren]],"")</f>
        <v/>
      </c>
      <c r="HF185" s="160" t="str">
        <f>IF(Tbl.Kosten[[#This Row],[Pnr.]]=HF$7,Tbl.Kosten[[#This Row],[Te financieren]],"")</f>
        <v/>
      </c>
      <c r="HG185" s="160" t="str">
        <f>IF(Tbl.Kosten[[#This Row],[Pnr.]]=HG$7,Tbl.Kosten[[#This Row],[Te financieren]],"")</f>
        <v/>
      </c>
      <c r="HH185" s="160" t="str">
        <f>IF(Tbl.Kosten[[#This Row],[Pnr.]]=HH$7,Tbl.Kosten[[#This Row],[Te financieren]],"")</f>
        <v/>
      </c>
      <c r="HI185" s="160" t="str">
        <f>IF(Tbl.Kosten[[#This Row],[Pnr.]]=HI$7,Tbl.Kosten[[#This Row],[Te financieren]],"")</f>
        <v/>
      </c>
      <c r="HJ185" s="160" t="str">
        <f>IF(Tbl.Kosten[[#This Row],[Pnr.]]=HJ$7,Tbl.Kosten[[#This Row],[Te financieren]],"")</f>
        <v/>
      </c>
      <c r="HK185" s="160" t="str">
        <f>IF(Tbl.Kosten[[#This Row],[Pnr.]]=HK$7,Tbl.Kosten[[#This Row],[Te financieren]],"")</f>
        <v/>
      </c>
      <c r="HL185" s="160" t="str">
        <f>IF(Tbl.Kosten[[#This Row],[Pnr.]]=HL$7,Tbl.Kosten[[#This Row],[Te financieren]],"")</f>
        <v/>
      </c>
      <c r="HM185" s="160" t="str">
        <f>IF(Tbl.Kosten[[#This Row],[Pnr.]]=HM$7,Tbl.Kosten[[#This Row],[Te financieren]],"")</f>
        <v/>
      </c>
      <c r="HN185" s="160" t="str">
        <f>IF(Tbl.Kosten[[#This Row],[Pnr.]]=HN$7,Tbl.Kosten[[#This Row],[Te financieren]],"")</f>
        <v/>
      </c>
      <c r="HO185" s="160" t="str">
        <f>IF(Tbl.Kosten[[#This Row],[Pnr.]]=HO$7,Tbl.Kosten[[#This Row],[Te financieren]],"")</f>
        <v/>
      </c>
      <c r="HP185" s="160" t="str">
        <f>IF(Tbl.Kosten[[#This Row],[Pnr.]]=HP$7,Tbl.Kosten[[#This Row],[Te financieren]],"")</f>
        <v/>
      </c>
      <c r="HQ185" s="160" t="str">
        <f>IF(Tbl.Kosten[[#This Row],[Pnr.]]=HQ$7,Tbl.Kosten[[#This Row],[Te financieren]],"")</f>
        <v/>
      </c>
      <c r="HR185" s="160" t="str">
        <f>IF(Tbl.Kosten[[#This Row],[Pnr.]]=HR$7,Tbl.Kosten[[#This Row],[Te financieren]],"")</f>
        <v/>
      </c>
      <c r="HS185" s="160" t="str">
        <f>IF(Tbl.Kosten[[#This Row],[Pnr.]]=HS$7,Tbl.Kosten[[#This Row],[Te financieren]],"")</f>
        <v/>
      </c>
      <c r="HT185" s="160" t="str">
        <f>IF(Tbl.Kosten[[#This Row],[Pnr.]]=HT$7,Tbl.Kosten[[#This Row],[Te financieren]],"")</f>
        <v/>
      </c>
      <c r="HU185" s="160" t="str">
        <f>IF(Tbl.Kosten[[#This Row],[Pnr.]]=HU$7,Tbl.Kosten[[#This Row],[Te financieren]],"")</f>
        <v/>
      </c>
      <c r="HV185" s="160" t="str">
        <f>IF(Tbl.Kosten[[#This Row],[Pnr.]]=HV$7,Tbl.Kosten[[#This Row],[Te financieren]],"")</f>
        <v/>
      </c>
      <c r="HW185" s="160" t="str">
        <f>IF(Tbl.Kosten[[#This Row],[Pnr.]]=HW$7,Tbl.Kosten[[#This Row],[Te financieren]],"")</f>
        <v/>
      </c>
    </row>
    <row r="186" spans="2:231" x14ac:dyDescent="0.3">
      <c r="B186" s="144"/>
      <c r="C186" s="147"/>
      <c r="D186" s="146"/>
      <c r="E186" s="147"/>
      <c r="F186" s="145"/>
      <c r="G186" s="11" t="str">
        <f>IF(Tbl.Kosten[[#This Row],[Medewerker e/o 
functie]]&lt;&gt;"",_xlfn.XLOOKUP(Tbl.Kosten[[#This Row],[Medewerker e/o 
functie]],Tbl.Uurtarief[Medewerker en/of functie],Tbl.Uurtarief[Uurtarief],"",0,1),"")</f>
        <v/>
      </c>
      <c r="H186" s="121">
        <f>IFERROR(Tbl.Kosten[[#This Row],[Uren]]*Tbl.Kosten[[#This Row],[Uurtarief]],0)</f>
        <v>0</v>
      </c>
      <c r="I186" s="119" t="str">
        <f>IF(Tbl.Kosten[[#This Row],[Subtotaal uren]]&lt;&gt;0,_xlfn.XLOOKUP(Tbl.Kosten[[#This Row],[Medewerker e/o 
functie]],Tbl.Uurtarief[Medewerker en/of functie],Tbl.Uurtarief[Kostensoort arbeid],"",0,1),"")</f>
        <v/>
      </c>
      <c r="J186" s="147"/>
      <c r="K186" s="145"/>
      <c r="L186" s="149" t="str">
        <f>IF(Tbl.Kosten[[#This Row],[Activum]]&lt;&gt;"",_xlfn.XLOOKUP(Tbl.Kosten[[#This Row],[Activum]],Tbl.Afschrijvingskosten[Activum],Tbl.Afschrijvingskosten[Tarief per afschrijvings-eenheid],"",0,1),"")</f>
        <v/>
      </c>
      <c r="M186" s="122">
        <f>IFERROR(Tbl.Kosten[[#This Row],[Een-
heden]]*Tbl.Kosten[[#This Row],[Afschrijvings-
tarief]],0)</f>
        <v>0</v>
      </c>
      <c r="N186" s="122" t="str">
        <f>IF(Tbl.Kosten[[#This Row],[Subtotaal afschrijving]]&lt;&gt;0,Lijsten!A184,"")</f>
        <v/>
      </c>
      <c r="O186" s="150"/>
      <c r="P186" s="145"/>
      <c r="Q186" s="148"/>
      <c r="R186" s="122">
        <f>IFERROR(Tbl.Kosten[[#This Row],[Aantal]]*Tbl.Kosten[[#This Row],[Tarief]],0)</f>
        <v>0</v>
      </c>
      <c r="S186" s="8">
        <f>IFERROR(Tbl.Kosten[[#This Row],[Subtotaal overige kosten]]+Tbl.Kosten[[#This Row],[Subtotaal uren]]+Tbl.Kosten[[#This Row],[Subtotaal afschrijving]],0)</f>
        <v>0</v>
      </c>
      <c r="T186" s="8">
        <f>IFERROR(Tbl.Kosten[[#This Row],[Totaal kosten]]*Tbl.Kosten[[#This Row],[Subsidie%]],0)</f>
        <v>0</v>
      </c>
      <c r="U186" s="4" t="str" cm="1">
        <f t="array" ref="U186">IFERROR(_xlfn.IFS(Tbl.Kosten[[#This Row],[Subtotaal uren]]&lt;&gt;0,Tbl.Kosten[[#This Row],[Kostensoort arbeid]],Tbl.Kosten[[#This Row],[Subtotaal afschrijving]]&lt;&gt;0,Tbl.Kosten[[#This Row],[Kostensoort afschrijving]],Tbl.Kosten[[#This Row],[Subtotaal overige kosten]]&lt;&gt;0,Tbl.Kosten[[#This Row],[Kostensoort overig]]),"")</f>
        <v/>
      </c>
      <c r="V186" s="4" t="str">
        <f>IFERROR(_xlfn.XLOOKUP(Tbl.Kosten[[#This Row],[Activiteitencode]],Tbl.Activiteiten[Activiteitcode],Tbl.Activiteiten[Werkpakketcode],"",0,1),"")</f>
        <v/>
      </c>
      <c r="W186" s="4" t="str">
        <f>IFERROR(_xlfn.XLOOKUP(Tbl.Kosten[[#This Row],[Werkpakketcode]],Tbl.Werkpakketten[Werkpakketcode],Tbl.Werkpakketten[Subsidiabele activiteit],"",0,1),"")</f>
        <v/>
      </c>
      <c r="X186" s="12">
        <f>IFERROR(_xlfn.XLOOKUP(Tbl.Kosten[[#This Row],[Sanr.]],Tbl.Subsidiehoogte[SAnr.],Tbl.Subsidiehoogte[Sub. Percentage],0,0,1),0)</f>
        <v>0</v>
      </c>
      <c r="Y186" s="154" t="str">
        <f>IFERROR(_xlfn.XLOOKUP(Tbl.Kosten[[#This Row],[Partnercode]],Tbl.Projectpartners[Partnercode],Tbl.Projectpartners[PNr.],"",0,1),"")</f>
        <v>P1</v>
      </c>
      <c r="Z186" s="158">
        <f>IF(Tbl.Kosten[[#This Row],[Pnr.]]=Z$7,Tbl.Kosten[[#This Row],[Totaal kosten]],"")</f>
        <v>0</v>
      </c>
      <c r="AA186" s="158" t="str">
        <f>IF(Tbl.Kosten[[#This Row],[Pnr.]]=AA$7,Tbl.Kosten[[#This Row],[Totaal kosten]],"")</f>
        <v/>
      </c>
      <c r="AB186" s="158" t="str">
        <f>IF(Tbl.Kosten[[#This Row],[Pnr.]]=AB$7,Tbl.Kosten[[#This Row],[Totaal kosten]],"")</f>
        <v/>
      </c>
      <c r="AC186" s="158" t="str">
        <f>IF(Tbl.Kosten[[#This Row],[Pnr.]]=AC$7,Tbl.Kosten[[#This Row],[Totaal kosten]],"")</f>
        <v/>
      </c>
      <c r="AD186" s="158" t="str">
        <f>IF(Tbl.Kosten[[#This Row],[Pnr.]]=AD$7,Tbl.Kosten[[#This Row],[Totaal kosten]],"")</f>
        <v/>
      </c>
      <c r="AE186" s="158" t="str">
        <f>IF(Tbl.Kosten[[#This Row],[Pnr.]]=AE$7,Tbl.Kosten[[#This Row],[Totaal kosten]],"")</f>
        <v/>
      </c>
      <c r="AF186" s="158" t="str">
        <f>IF(Tbl.Kosten[[#This Row],[Pnr.]]=AF$7,Tbl.Kosten[[#This Row],[Totaal kosten]],"")</f>
        <v/>
      </c>
      <c r="AG186" s="158" t="str">
        <f>IF(Tbl.Kosten[[#This Row],[Pnr.]]=AG$7,Tbl.Kosten[[#This Row],[Totaal kosten]],"")</f>
        <v/>
      </c>
      <c r="AH186" s="158" t="str">
        <f>IF(Tbl.Kosten[[#This Row],[Pnr.]]=AH$7,Tbl.Kosten[[#This Row],[Totaal kosten]],"")</f>
        <v/>
      </c>
      <c r="AI186" s="158" t="str">
        <f>IF(Tbl.Kosten[[#This Row],[Pnr.]]=AI$7,Tbl.Kosten[[#This Row],[Totaal kosten]],"")</f>
        <v/>
      </c>
      <c r="AJ186" s="158" t="str">
        <f>IF(Tbl.Kosten[[#This Row],[Pnr.]]=AJ$7,Tbl.Kosten[[#This Row],[Totaal kosten]],"")</f>
        <v/>
      </c>
      <c r="AK186" s="158" t="str">
        <f>IF(Tbl.Kosten[[#This Row],[Pnr.]]=AK$7,Tbl.Kosten[[#This Row],[Totaal kosten]],"")</f>
        <v/>
      </c>
      <c r="AL186" s="158" t="str">
        <f>IF(Tbl.Kosten[[#This Row],[Pnr.]]=AL$7,Tbl.Kosten[[#This Row],[Totaal kosten]],"")</f>
        <v/>
      </c>
      <c r="AM186" s="158" t="str">
        <f>IF(Tbl.Kosten[[#This Row],[Pnr.]]=AM$7,Tbl.Kosten[[#This Row],[Totaal kosten]],"")</f>
        <v/>
      </c>
      <c r="AN186" s="158" t="str">
        <f>IF(Tbl.Kosten[[#This Row],[Pnr.]]=AN$7,Tbl.Kosten[[#This Row],[Totaal kosten]],"")</f>
        <v/>
      </c>
      <c r="AO186" s="158" t="str">
        <f>IF(Tbl.Kosten[[#This Row],[Pnr.]]=AO$7,Tbl.Kosten[[#This Row],[Totaal kosten]],"")</f>
        <v/>
      </c>
      <c r="AP186" s="158" t="str">
        <f>IF(Tbl.Kosten[[#This Row],[Pnr.]]=AP$7,Tbl.Kosten[[#This Row],[Totaal kosten]],"")</f>
        <v/>
      </c>
      <c r="AQ186" s="158" t="str">
        <f>IF(Tbl.Kosten[[#This Row],[Pnr.]]=AQ$7,Tbl.Kosten[[#This Row],[Totaal kosten]],"")</f>
        <v/>
      </c>
      <c r="AR186" s="158" t="str">
        <f>IF(Tbl.Kosten[[#This Row],[Pnr.]]=AR$7,Tbl.Kosten[[#This Row],[Totaal kosten]],"")</f>
        <v/>
      </c>
      <c r="AS186" s="158" t="str">
        <f>IF(Tbl.Kosten[[#This Row],[Pnr.]]=AS$7,Tbl.Kosten[[#This Row],[Totaal kosten]],"")</f>
        <v/>
      </c>
      <c r="AT186" s="158" t="str">
        <f>IF(Tbl.Kosten[[#This Row],[Pnr.]]=AT$7,Tbl.Kosten[[#This Row],[Totaal kosten]],"")</f>
        <v/>
      </c>
      <c r="AU186" s="158" t="str">
        <f>IF(Tbl.Kosten[[#This Row],[Pnr.]]=AU$7,Tbl.Kosten[[#This Row],[Totaal kosten]],"")</f>
        <v/>
      </c>
      <c r="AV186" s="158" t="str">
        <f>IF(Tbl.Kosten[[#This Row],[Pnr.]]=AV$7,Tbl.Kosten[[#This Row],[Totaal kosten]],"")</f>
        <v/>
      </c>
      <c r="AW186" s="158" t="str">
        <f>IF(Tbl.Kosten[[#This Row],[Pnr.]]=AW$7,Tbl.Kosten[[#This Row],[Totaal kosten]],"")</f>
        <v/>
      </c>
      <c r="AX186" s="158" t="str">
        <f>IF(Tbl.Kosten[[#This Row],[Pnr.]]=AX$7,Tbl.Kosten[[#This Row],[Totaal kosten]],"")</f>
        <v/>
      </c>
      <c r="AY186" s="158" t="str">
        <f>IF(Tbl.Kosten[[#This Row],[Pnr.]]=AY$7,Tbl.Kosten[[#This Row],[Totaal kosten]],"")</f>
        <v/>
      </c>
      <c r="AZ186" s="158" t="str">
        <f>IF(Tbl.Kosten[[#This Row],[Pnr.]]=AZ$7,Tbl.Kosten[[#This Row],[Totaal kosten]],"")</f>
        <v/>
      </c>
      <c r="BA186" s="158" t="str">
        <f>IF(Tbl.Kosten[[#This Row],[Pnr.]]=BA$7,Tbl.Kosten[[#This Row],[Totaal kosten]],"")</f>
        <v/>
      </c>
      <c r="BB186" s="158" t="str">
        <f>IF(Tbl.Kosten[[#This Row],[Pnr.]]=BB$7,Tbl.Kosten[[#This Row],[Totaal kosten]],"")</f>
        <v/>
      </c>
      <c r="BC186" s="158" t="str">
        <f>IF(Tbl.Kosten[[#This Row],[Pnr.]]=BC$7,Tbl.Kosten[[#This Row],[Totaal kosten]],"")</f>
        <v/>
      </c>
      <c r="BD186" s="158" t="str">
        <f>IF(Tbl.Kosten[[#This Row],[Pnr.]]=BD$7,Tbl.Kosten[[#This Row],[Totaal kosten]],"")</f>
        <v/>
      </c>
      <c r="BE186" s="158" t="str">
        <f>IF(Tbl.Kosten[[#This Row],[Pnr.]]=BE$7,Tbl.Kosten[[#This Row],[Totaal kosten]],"")</f>
        <v/>
      </c>
      <c r="BF186" s="158" t="str">
        <f>IF(Tbl.Kosten[[#This Row],[Pnr.]]=BF$7,Tbl.Kosten[[#This Row],[Totaal kosten]],"")</f>
        <v/>
      </c>
      <c r="BG186" s="158" t="str">
        <f>IF(Tbl.Kosten[[#This Row],[Pnr.]]=BG$7,Tbl.Kosten[[#This Row],[Totaal kosten]],"")</f>
        <v/>
      </c>
      <c r="BH186" s="158" t="str">
        <f>IF(Tbl.Kosten[[#This Row],[Pnr.]]=BH$7,Tbl.Kosten[[#This Row],[Totaal kosten]],"")</f>
        <v/>
      </c>
      <c r="BI186" s="158" t="str">
        <f>IF(Tbl.Kosten[[#This Row],[Pnr.]]=BI$7,Tbl.Kosten[[#This Row],[Totaal kosten]],"")</f>
        <v/>
      </c>
      <c r="BJ186" s="158" t="str">
        <f>IF(Tbl.Kosten[[#This Row],[Pnr.]]=BJ$7,Tbl.Kosten[[#This Row],[Totaal kosten]],"")</f>
        <v/>
      </c>
      <c r="BK186" s="158" t="str">
        <f>IF(Tbl.Kosten[[#This Row],[Pnr.]]=BK$7,Tbl.Kosten[[#This Row],[Totaal kosten]],"")</f>
        <v/>
      </c>
      <c r="BL186" s="158" t="str">
        <f>IF(Tbl.Kosten[[#This Row],[Pnr.]]=BL$7,Tbl.Kosten[[#This Row],[Totaal kosten]],"")</f>
        <v/>
      </c>
      <c r="BM186" s="158" t="str">
        <f>IF(Tbl.Kosten[[#This Row],[Pnr.]]=BM$7,Tbl.Kosten[[#This Row],[Totaal kosten]],"")</f>
        <v/>
      </c>
      <c r="BN186" s="158" t="str">
        <f>IF(Tbl.Kosten[[#This Row],[Pnr.]]=BN$7,Tbl.Kosten[[#This Row],[Totaal kosten]],"")</f>
        <v/>
      </c>
      <c r="BO186" s="158" t="str">
        <f>IF(Tbl.Kosten[[#This Row],[Pnr.]]=BO$7,Tbl.Kosten[[#This Row],[Totaal kosten]],"")</f>
        <v/>
      </c>
      <c r="BP186" s="158" t="str">
        <f>IF(Tbl.Kosten[[#This Row],[Pnr.]]=BP$7,Tbl.Kosten[[#This Row],[Totaal kosten]],"")</f>
        <v/>
      </c>
      <c r="BQ186" s="158" t="str">
        <f>IF(Tbl.Kosten[[#This Row],[Pnr.]]=BQ$7,Tbl.Kosten[[#This Row],[Totaal kosten]],"")</f>
        <v/>
      </c>
      <c r="BR186" s="158" t="str">
        <f>IF(Tbl.Kosten[[#This Row],[Pnr.]]=BR$7,Tbl.Kosten[[#This Row],[Totaal kosten]],"")</f>
        <v/>
      </c>
      <c r="BS186" s="158" t="str">
        <f>IF(Tbl.Kosten[[#This Row],[Pnr.]]=BS$7,Tbl.Kosten[[#This Row],[Totaal kosten]],"")</f>
        <v/>
      </c>
      <c r="BT186" s="158" t="str">
        <f>IF(Tbl.Kosten[[#This Row],[Pnr.]]=BT$7,Tbl.Kosten[[#This Row],[Totaal kosten]],"")</f>
        <v/>
      </c>
      <c r="BU186" s="158" t="str">
        <f>IF(Tbl.Kosten[[#This Row],[Pnr.]]=BU$7,Tbl.Kosten[[#This Row],[Totaal kosten]],"")</f>
        <v/>
      </c>
      <c r="BV186" s="158" t="str">
        <f>IF(Tbl.Kosten[[#This Row],[Pnr.]]=BV$7,Tbl.Kosten[[#This Row],[Totaal kosten]],"")</f>
        <v/>
      </c>
      <c r="BW186" s="158" t="str">
        <f>IF(Tbl.Kosten[[#This Row],[Pnr.]]=BW$7,Tbl.Kosten[[#This Row],[Totaal kosten]],"")</f>
        <v/>
      </c>
      <c r="BX186" s="158" t="str">
        <f>IFERROR(_xlfn.XLOOKUP(Tbl.Kosten[[#This Row],[Werkpakketcode]],Tbl.Werkpakketten[Werkpakketcode],Tbl.Werkpakketten[WPnr.],"",0,1),"")</f>
        <v/>
      </c>
      <c r="BY186" s="158" t="str">
        <f>IF(Tbl.Kosten[[#This Row],[WPnr.]]=BY$7,Tbl.Kosten[[#This Row],[Totaal kosten]],"")</f>
        <v/>
      </c>
      <c r="BZ186" s="158" t="str">
        <f>IF(Tbl.Kosten[[#This Row],[WPnr.]]=BZ$7,Tbl.Kosten[[#This Row],[Totaal kosten]],"")</f>
        <v/>
      </c>
      <c r="CA186" s="158" t="str">
        <f>IF(Tbl.Kosten[[#This Row],[WPnr.]]=CA$7,Tbl.Kosten[[#This Row],[Totaal kosten]],"")</f>
        <v/>
      </c>
      <c r="CB186" s="158" t="str">
        <f>IF(Tbl.Kosten[[#This Row],[WPnr.]]=CB$7,Tbl.Kosten[[#This Row],[Totaal kosten]],"")</f>
        <v/>
      </c>
      <c r="CC186" s="158" t="str">
        <f>IF(Tbl.Kosten[[#This Row],[WPnr.]]=CC$7,Tbl.Kosten[[#This Row],[Totaal kosten]],"")</f>
        <v/>
      </c>
      <c r="CD186" s="158" t="str">
        <f>IF(Tbl.Kosten[[#This Row],[WPnr.]]=CD$7,Tbl.Kosten[[#This Row],[Totaal kosten]],"")</f>
        <v/>
      </c>
      <c r="CE186" s="158" t="str">
        <f>IF(Tbl.Kosten[[#This Row],[WPnr.]]=CE$7,Tbl.Kosten[[#This Row],[Totaal kosten]],"")</f>
        <v/>
      </c>
      <c r="CF186" s="158" t="str">
        <f>IF(Tbl.Kosten[[#This Row],[WPnr.]]=CF$7,Tbl.Kosten[[#This Row],[Totaal kosten]],"")</f>
        <v/>
      </c>
      <c r="CG186" s="158" t="str">
        <f>IF(Tbl.Kosten[[#This Row],[WPnr.]]=CG$7,Tbl.Kosten[[#This Row],[Totaal kosten]],"")</f>
        <v/>
      </c>
      <c r="CH186" s="158" t="str">
        <f>IF(Tbl.Kosten[[#This Row],[WPnr.]]=CH$7,Tbl.Kosten[[#This Row],[Totaal kosten]],"")</f>
        <v/>
      </c>
      <c r="CI186" s="158" t="str">
        <f>IF(Tbl.Kosten[[#This Row],[WPnr.]]=CI$7,Tbl.Kosten[[#This Row],[Totaal kosten]],"")</f>
        <v/>
      </c>
      <c r="CJ186" s="158" t="str">
        <f>IF(Tbl.Kosten[[#This Row],[WPnr.]]=CJ$7,Tbl.Kosten[[#This Row],[Totaal kosten]],"")</f>
        <v/>
      </c>
      <c r="CK186" s="158" t="str">
        <f>IF(Tbl.Kosten[[#This Row],[WPnr.]]=CK$7,Tbl.Kosten[[#This Row],[Totaal kosten]],"")</f>
        <v/>
      </c>
      <c r="CL186" s="158" t="str">
        <f>IF(Tbl.Kosten[[#This Row],[WPnr.]]=CL$7,Tbl.Kosten[[#This Row],[Totaal kosten]],"")</f>
        <v/>
      </c>
      <c r="CM186" s="158" t="str">
        <f>IF(Tbl.Kosten[[#This Row],[WPnr.]]=CM$7,Tbl.Kosten[[#This Row],[Totaal kosten]],"")</f>
        <v/>
      </c>
      <c r="CN186" s="158" t="str">
        <f>IF(Tbl.Kosten[[#This Row],[WPnr.]]=CN$7,Tbl.Kosten[[#This Row],[Totaal kosten]],"")</f>
        <v/>
      </c>
      <c r="CO186" s="158" t="str">
        <f>IF(Tbl.Kosten[[#This Row],[WPnr.]]=CO$7,Tbl.Kosten[[#This Row],[Totaal kosten]],"")</f>
        <v/>
      </c>
      <c r="CP186" s="158" t="str">
        <f>IF(Tbl.Kosten[[#This Row],[WPnr.]]=CP$7,Tbl.Kosten[[#This Row],[Totaal kosten]],"")</f>
        <v/>
      </c>
      <c r="CQ186" s="158" t="str">
        <f>IF(Tbl.Kosten[[#This Row],[WPnr.]]=CQ$7,Tbl.Kosten[[#This Row],[Totaal kosten]],"")</f>
        <v/>
      </c>
      <c r="CR186" s="158" t="str">
        <f>IF(Tbl.Kosten[[#This Row],[WPnr.]]=CR$7,Tbl.Kosten[[#This Row],[Totaal kosten]],"")</f>
        <v/>
      </c>
      <c r="CS186" s="158" t="str">
        <f>IF(Tbl.Kosten[[#This Row],[WPnr.]]=CS$7,Tbl.Kosten[[#This Row],[Totaal kosten]],"")</f>
        <v/>
      </c>
      <c r="CT186" s="158" t="str">
        <f>IF(Tbl.Kosten[[#This Row],[WPnr.]]=CT$7,Tbl.Kosten[[#This Row],[Totaal kosten]],"")</f>
        <v/>
      </c>
      <c r="CU186" s="158" t="str">
        <f>IF(Tbl.Kosten[[#This Row],[WPnr.]]=CU$7,Tbl.Kosten[[#This Row],[Totaal kosten]],"")</f>
        <v/>
      </c>
      <c r="CV186" s="158" t="str">
        <f>IF(Tbl.Kosten[[#This Row],[WPnr.]]=CV$7,Tbl.Kosten[[#This Row],[Totaal kosten]],"")</f>
        <v/>
      </c>
      <c r="CW186" s="158" t="str">
        <f>IF(Tbl.Kosten[[#This Row],[WPnr.]]=CW$7,Tbl.Kosten[[#This Row],[Totaal kosten]],"")</f>
        <v/>
      </c>
      <c r="CX186" s="158" t="str">
        <f>IF(Tbl.Kosten[[#This Row],[WPnr.]]=CX$7,Tbl.Kosten[[#This Row],[Totaal kosten]],"")</f>
        <v/>
      </c>
      <c r="CY186" s="158" t="str">
        <f>IF(Tbl.Kosten[[#This Row],[WPnr.]]=CY$7,Tbl.Kosten[[#This Row],[Totaal kosten]],"")</f>
        <v/>
      </c>
      <c r="CZ186" s="158" t="str">
        <f>IF(Tbl.Kosten[[#This Row],[WPnr.]]=CZ$7,Tbl.Kosten[[#This Row],[Totaal kosten]],"")</f>
        <v/>
      </c>
      <c r="DA186" s="158" t="str">
        <f>IF(Tbl.Kosten[[#This Row],[WPnr.]]=DA$7,Tbl.Kosten[[#This Row],[Totaal kosten]],"")</f>
        <v/>
      </c>
      <c r="DB186" s="158" t="str">
        <f>IF(Tbl.Kosten[[#This Row],[WPnr.]]=DB$7,Tbl.Kosten[[#This Row],[Totaal kosten]],"")</f>
        <v/>
      </c>
      <c r="DC186" s="158" t="str">
        <f>IF(Tbl.Kosten[[#This Row],[WPnr.]]=DC$7,Tbl.Kosten[[#This Row],[Totaal kosten]],"")</f>
        <v/>
      </c>
      <c r="DD186" s="158" t="str">
        <f>IF(Tbl.Kosten[[#This Row],[WPnr.]]=DD$7,Tbl.Kosten[[#This Row],[Totaal kosten]],"")</f>
        <v/>
      </c>
      <c r="DE186" s="158" t="str">
        <f>IF(Tbl.Kosten[[#This Row],[WPnr.]]=DE$7,Tbl.Kosten[[#This Row],[Totaal kosten]],"")</f>
        <v/>
      </c>
      <c r="DF186" s="158" t="str">
        <f>IF(Tbl.Kosten[[#This Row],[WPnr.]]=DF$7,Tbl.Kosten[[#This Row],[Totaal kosten]],"")</f>
        <v/>
      </c>
      <c r="DG186" s="158" t="str">
        <f>IF(Tbl.Kosten[[#This Row],[WPnr.]]=DG$7,Tbl.Kosten[[#This Row],[Totaal kosten]],"")</f>
        <v/>
      </c>
      <c r="DH186" s="158" t="str">
        <f>IF(Tbl.Kosten[[#This Row],[WPnr.]]=DH$7,Tbl.Kosten[[#This Row],[Totaal kosten]],"")</f>
        <v/>
      </c>
      <c r="DI186" s="158" t="str">
        <f>IF(Tbl.Kosten[[#This Row],[WPnr.]]=DI$7,Tbl.Kosten[[#This Row],[Totaal kosten]],"")</f>
        <v/>
      </c>
      <c r="DJ186" s="158" t="str">
        <f>IF(Tbl.Kosten[[#This Row],[WPnr.]]=DJ$7,Tbl.Kosten[[#This Row],[Totaal kosten]],"")</f>
        <v/>
      </c>
      <c r="DK186" s="158" t="str">
        <f>IF(Tbl.Kosten[[#This Row],[WPnr.]]=DK$7,Tbl.Kosten[[#This Row],[Totaal kosten]],"")</f>
        <v/>
      </c>
      <c r="DL186" s="158" t="str">
        <f>IF(Tbl.Kosten[[#This Row],[WPnr.]]=DL$7,Tbl.Kosten[[#This Row],[Totaal kosten]],"")</f>
        <v/>
      </c>
      <c r="DM186" s="158" t="str">
        <f>IF(Tbl.Kosten[[#This Row],[WPnr.]]=DM$7,Tbl.Kosten[[#This Row],[Totaal kosten]],"")</f>
        <v/>
      </c>
      <c r="DN186" s="158" t="str">
        <f>IF(Tbl.Kosten[[#This Row],[WPnr.]]=DN$7,Tbl.Kosten[[#This Row],[Totaal kosten]],"")</f>
        <v/>
      </c>
      <c r="DO186" s="158" t="str">
        <f>IF(Tbl.Kosten[[#This Row],[WPnr.]]=DO$7,Tbl.Kosten[[#This Row],[Totaal kosten]],"")</f>
        <v/>
      </c>
      <c r="DP186" s="158" t="str">
        <f>IF(Tbl.Kosten[[#This Row],[WPnr.]]=DP$7,Tbl.Kosten[[#This Row],[Totaal kosten]],"")</f>
        <v/>
      </c>
      <c r="DQ186" s="158" t="str">
        <f>IF(Tbl.Kosten[[#This Row],[WPnr.]]=DQ$7,Tbl.Kosten[[#This Row],[Totaal kosten]],"")</f>
        <v/>
      </c>
      <c r="DR186" s="158" t="str">
        <f>IF(Tbl.Kosten[[#This Row],[WPnr.]]=DR$7,Tbl.Kosten[[#This Row],[Totaal kosten]],"")</f>
        <v/>
      </c>
      <c r="DS186" s="158" t="str">
        <f>IF(Tbl.Kosten[[#This Row],[WPnr.]]=DS$7,Tbl.Kosten[[#This Row],[Totaal kosten]],"")</f>
        <v/>
      </c>
      <c r="DT186" s="158" t="str">
        <f>IF(Tbl.Kosten[[#This Row],[WPnr.]]=DT$7,Tbl.Kosten[[#This Row],[Totaal kosten]],"")</f>
        <v/>
      </c>
      <c r="DU186" s="158" t="str">
        <f>IF(Tbl.Kosten[[#This Row],[WPnr.]]=DU$7,Tbl.Kosten[[#This Row],[Totaal kosten]],"")</f>
        <v/>
      </c>
      <c r="DV186" s="158" t="str">
        <f>IF(Tbl.Kosten[[#This Row],[WPnr.]]=DV$7,Tbl.Kosten[[#This Row],[Totaal kosten]],"")</f>
        <v/>
      </c>
      <c r="DW186" s="160" t="str">
        <f>IFERROR(_xlfn.XLOOKUP(Tbl.Kosten[[#This Row],[Kostensoort]],Tbl.Kostensoorten[Kostensoorten],Tbl.Kostensoorten[KSnr.],"",0,1),"")</f>
        <v/>
      </c>
      <c r="DX186" s="160" t="str">
        <f>IF(Tbl.Kosten[[#This Row],[KSnr.]]=DX$7,Tbl.Kosten[[#This Row],[Totaal kosten]],"")</f>
        <v/>
      </c>
      <c r="DY186" s="160" t="str">
        <f>IF(Tbl.Kosten[[#This Row],[KSnr.]]=DY$7,Tbl.Kosten[[#This Row],[Totaal kosten]],"")</f>
        <v/>
      </c>
      <c r="DZ186" s="160" t="str">
        <f>IF(Tbl.Kosten[[#This Row],[KSnr.]]=DZ$7,Tbl.Kosten[[#This Row],[Totaal kosten]],"")</f>
        <v/>
      </c>
      <c r="EA186" s="160" t="str">
        <f>IF(Tbl.Kosten[[#This Row],[KSnr.]]=EA$7,Tbl.Kosten[[#This Row],[Totaal kosten]],"")</f>
        <v/>
      </c>
      <c r="EB186" s="160" t="str">
        <f>IF(Tbl.Kosten[[#This Row],[KSnr.]]=EB$7,Tbl.Kosten[[#This Row],[Totaal kosten]],"")</f>
        <v/>
      </c>
      <c r="EC186" s="160" t="str">
        <f>IF(Tbl.Kosten[[#This Row],[KSnr.]]=EC$7,Tbl.Kosten[[#This Row],[Totaal kosten]],"")</f>
        <v/>
      </c>
      <c r="ED186" s="160" t="str">
        <f>IF(Tbl.Kosten[[#This Row],[KSnr.]]=ED$7,Tbl.Kosten[[#This Row],[Totaal kosten]],"")</f>
        <v/>
      </c>
      <c r="EE186" s="160" t="str">
        <f>IF(Tbl.Kosten[[#This Row],[KSnr.]]=EE$7,Tbl.Kosten[[#This Row],[Totaal kosten]],"")</f>
        <v/>
      </c>
      <c r="EF186" s="160" t="str">
        <f>IF(Tbl.Kosten[[#This Row],[KSnr.]]=EF$7,Tbl.Kosten[[#This Row],[Totaal kosten]],"")</f>
        <v/>
      </c>
      <c r="EG186" s="160" t="str">
        <f>IF(Tbl.Kosten[[#This Row],[KSnr.]]=EG$7,Tbl.Kosten[[#This Row],[Totaal kosten]],"")</f>
        <v/>
      </c>
      <c r="EH186" s="160" t="str">
        <f>IF(Tbl.Kosten[[#This Row],[KSnr.]]=EH$7,Tbl.Kosten[[#This Row],[Totaal kosten]],"")</f>
        <v/>
      </c>
      <c r="EI186" s="160" t="str">
        <f>IF(Tbl.Kosten[[#This Row],[KSnr.]]=EI$7,Tbl.Kosten[[#This Row],[Totaal kosten]],"")</f>
        <v/>
      </c>
      <c r="EJ186" s="160" t="str">
        <f>IF(Tbl.Kosten[[#This Row],[KSnr.]]=EJ$7,Tbl.Kosten[[#This Row],[Totaal kosten]],"")</f>
        <v/>
      </c>
      <c r="EK186" s="160" t="str">
        <f>IF(Tbl.Kosten[[#This Row],[KSnr.]]=EK$7,Tbl.Kosten[[#This Row],[Totaal kosten]],"")</f>
        <v/>
      </c>
      <c r="EL186" s="160" t="str">
        <f>IF(Tbl.Kosten[[#This Row],[KSnr.]]=EL$7,Tbl.Kosten[[#This Row],[Totaal kosten]],"")</f>
        <v/>
      </c>
      <c r="EM186" s="160" t="str">
        <f>IF(Tbl.Kosten[[#This Row],[KSnr.]]=EM$7,Tbl.Kosten[[#This Row],[Totaal kosten]],"")</f>
        <v/>
      </c>
      <c r="EN186" s="160" t="str">
        <f>IF(Tbl.Kosten[[#This Row],[KSnr.]]=EN$7,Tbl.Kosten[[#This Row],[Totaal kosten]],"")</f>
        <v/>
      </c>
      <c r="EO186" s="160" t="str">
        <f>IF(Tbl.Kosten[[#This Row],[KSnr.]]=EO$7,Tbl.Kosten[[#This Row],[Totaal kosten]],"")</f>
        <v/>
      </c>
      <c r="EP186" s="160" t="str">
        <f>IF(Tbl.Kosten[[#This Row],[KSnr.]]=EP$7,Tbl.Kosten[[#This Row],[Totaal kosten]],"")</f>
        <v/>
      </c>
      <c r="EQ186" s="160" t="str">
        <f>IF(Tbl.Kosten[[#This Row],[KSnr.]]=EQ$7,Tbl.Kosten[[#This Row],[Totaal kosten]],"")</f>
        <v/>
      </c>
      <c r="ER186" s="154" t="str">
        <f>IFERROR(_xlfn.XLOOKUP(Tbl.Kosten[[#This Row],[Subsidieactiviteit]],Tbl.Subsidiehoogte[Subsidieactiviteit],Tbl.Subsidiehoogte[SAnr.],"",0,1),"")</f>
        <v/>
      </c>
      <c r="ES186" s="160" t="str">
        <f>IF(Tbl.Kosten[[#This Row],[Sanr.]]=ES$7,Tbl.Kosten[[#This Row],[Totaal kosten]],"")</f>
        <v/>
      </c>
      <c r="ET186" s="160" t="str">
        <f>IF(Tbl.Kosten[[#This Row],[Sanr.]]=ET$7,Tbl.Kosten[[#This Row],[Totaal kosten]],"")</f>
        <v/>
      </c>
      <c r="EU186" s="160" t="str">
        <f>IF(Tbl.Kosten[[#This Row],[Sanr.]]=EU$7,Tbl.Kosten[[#This Row],[Totaal kosten]],"")</f>
        <v/>
      </c>
      <c r="EV186" s="160" t="str">
        <f>IF(Tbl.Kosten[[#This Row],[Sanr.]]=EV$7,Tbl.Kosten[[#This Row],[Totaal kosten]],"")</f>
        <v/>
      </c>
      <c r="EW186" s="160" t="str">
        <f>IF(Tbl.Kosten[[#This Row],[Sanr.]]=EW$7,Tbl.Kosten[[#This Row],[Totaal kosten]],"")</f>
        <v/>
      </c>
      <c r="EX186" s="160" t="str">
        <f>IF(Tbl.Kosten[[#This Row],[Sanr.]]=EX$7,Tbl.Kosten[[#This Row],[Totaal kosten]],"")</f>
        <v/>
      </c>
      <c r="EY186" s="160" t="str">
        <f>IF(Tbl.Kosten[[#This Row],[Sanr.]]=EY$7,Tbl.Kosten[[#This Row],[Totaal kosten]],"")</f>
        <v/>
      </c>
      <c r="EZ186" s="160" t="str">
        <f>IF(Tbl.Kosten[[#This Row],[Sanr.]]=EZ$7,Tbl.Kosten[[#This Row],[Totaal kosten]],"")</f>
        <v/>
      </c>
      <c r="FA186" s="160" t="str">
        <f>IF(Tbl.Kosten[[#This Row],[Sanr.]]=FA$7,Tbl.Kosten[[#This Row],[Totaal kosten]],"")</f>
        <v/>
      </c>
      <c r="FB186" s="160" t="str">
        <f>IF(Tbl.Kosten[[#This Row],[Sanr.]]=FB$7,Tbl.Kosten[[#This Row],[Totaal kosten]],"")</f>
        <v/>
      </c>
      <c r="FC186" s="160" t="str">
        <f>IF(Tbl.Kosten[[#This Row],[Sanr.]]=FC$7,Tbl.Kosten[[#This Row],[Totaal kosten]],"")</f>
        <v/>
      </c>
      <c r="FD186" s="160" t="str">
        <f>IF(Tbl.Kosten[[#This Row],[Sanr.]]=FD$7,Tbl.Kosten[[#This Row],[Totaal kosten]],"")</f>
        <v/>
      </c>
      <c r="FE186" s="160" t="str">
        <f>IF(Tbl.Kosten[[#This Row],[Sanr.]]=FE$7,Tbl.Kosten[[#This Row],[Totaal kosten]],"")</f>
        <v/>
      </c>
      <c r="FF186" s="160" t="str">
        <f>IF(Tbl.Kosten[[#This Row],[Sanr.]]=FF$7,Tbl.Kosten[[#This Row],[Totaal kosten]],"")</f>
        <v/>
      </c>
      <c r="FG186" s="160" t="str">
        <f>IF(Tbl.Kosten[[#This Row],[Sanr.]]=FG$7,Tbl.Kosten[[#This Row],[Totaal kosten]],"")</f>
        <v/>
      </c>
      <c r="FH186" s="160" t="str">
        <f>IF(Tbl.Kosten[[#This Row],[Sanr.]]=FH$7,Tbl.Kosten[[#This Row],[Totaal kosten]],"")</f>
        <v/>
      </c>
      <c r="FI186" s="160" t="str">
        <f>IF(Tbl.Kosten[[#This Row],[Sanr.]]=FI$7,Tbl.Kosten[[#This Row],[Totaal kosten]],"")</f>
        <v/>
      </c>
      <c r="FJ186" s="160" t="str">
        <f>IF(Tbl.Kosten[[#This Row],[Sanr.]]=FJ$7,Tbl.Kosten[[#This Row],[Totaal kosten]],"")</f>
        <v/>
      </c>
      <c r="FK186" s="160" t="str">
        <f>IF(Tbl.Kosten[[#This Row],[Sanr.]]=FK$7,Tbl.Kosten[[#This Row],[Totaal kosten]],"")</f>
        <v/>
      </c>
      <c r="FL186" s="160" t="str">
        <f>IF(Tbl.Kosten[[#This Row],[Sanr.]]=FL$7,Tbl.Kosten[[#This Row],[Totaal kosten]],"")</f>
        <v/>
      </c>
      <c r="FM186" s="160" t="str">
        <f>IF(Tbl.Kosten[[#This Row],[Sanr.]]=FM$7,Tbl.Kosten[[#This Row],[Totaal kosten]],"")</f>
        <v/>
      </c>
      <c r="FN186" s="160" t="str">
        <f>IF(Tbl.Kosten[[#This Row],[Sanr.]]=FN$7,Tbl.Kosten[[#This Row],[Totaal kosten]],"")</f>
        <v/>
      </c>
      <c r="FO186" s="160" t="str">
        <f>IF(Tbl.Kosten[[#This Row],[Sanr.]]=FO$7,Tbl.Kosten[[#This Row],[Totaal kosten]],"")</f>
        <v/>
      </c>
      <c r="FP186" s="160" t="str">
        <f>IF(Tbl.Kosten[[#This Row],[Sanr.]]=FP$7,Tbl.Kosten[[#This Row],[Totaal kosten]],"")</f>
        <v/>
      </c>
      <c r="FQ186" s="160" t="str">
        <f>IF(Tbl.Kosten[[#This Row],[Sanr.]]=FQ$7,Tbl.Kosten[[#This Row],[Totaal kosten]],"")</f>
        <v/>
      </c>
      <c r="FR186" s="160" t="str">
        <f>IF(Tbl.Kosten[[#This Row],[Sanr.]]=FR$7,Tbl.Kosten[[#This Row],[Totaal kosten]],"")</f>
        <v/>
      </c>
      <c r="FS186" s="160" t="str">
        <f>IF(Tbl.Kosten[[#This Row],[Sanr.]]=FS$7,Tbl.Kosten[[#This Row],[Totaal kosten]],"")</f>
        <v/>
      </c>
      <c r="FT186" s="160" t="str">
        <f>IF(Tbl.Kosten[[#This Row],[Sanr.]]=FT$7,Tbl.Kosten[[#This Row],[Totaal kosten]],"")</f>
        <v/>
      </c>
      <c r="FU186" s="160" t="str">
        <f>IF(Tbl.Kosten[[#This Row],[Sanr.]]=FU$7,Tbl.Kosten[[#This Row],[Totaal kosten]],"")</f>
        <v/>
      </c>
      <c r="FV186" s="160" t="str">
        <f>IF(Tbl.Kosten[[#This Row],[Sanr.]]=FV$7,Tbl.Kosten[[#This Row],[Totaal kosten]],"")</f>
        <v/>
      </c>
      <c r="FW186" s="160" t="str">
        <f>IFERROR(_xlfn.XLOOKUP(Tbl.Kosten[[#This Row],[Activiteitencode]],Tbl.Activiteiten[Activiteitcode],Tbl.Activiteiten[Anr.],"",0,1),"")</f>
        <v/>
      </c>
      <c r="FX186" s="181" t="str">
        <f>_xlfn.CONCAT(Tbl.Kosten[[#This Row],[Pnr.]],Tbl.Kosten[[#This Row],[Sanr.]])</f>
        <v>P1</v>
      </c>
      <c r="FY186" s="160">
        <f>Tbl.Kosten[[#This Row],[Totaal kosten]]-Tbl.Kosten[[#This Row],[Subsidie]]</f>
        <v>0</v>
      </c>
      <c r="FZ186" s="160">
        <f>IF(Tbl.Kosten[[#This Row],[Pnr.]]=FZ$7,Tbl.Kosten[[#This Row],[Te financieren]],"")</f>
        <v>0</v>
      </c>
      <c r="GA186" s="160" t="str">
        <f>IF(Tbl.Kosten[[#This Row],[Pnr.]]=GA$7,Tbl.Kosten[[#This Row],[Te financieren]],"")</f>
        <v/>
      </c>
      <c r="GB186" s="160" t="str">
        <f>IF(Tbl.Kosten[[#This Row],[Pnr.]]=GB$7,Tbl.Kosten[[#This Row],[Te financieren]],"")</f>
        <v/>
      </c>
      <c r="GC186" s="160" t="str">
        <f>IF(Tbl.Kosten[[#This Row],[Pnr.]]=GC$7,Tbl.Kosten[[#This Row],[Te financieren]],"")</f>
        <v/>
      </c>
      <c r="GD186" s="160" t="str">
        <f>IF(Tbl.Kosten[[#This Row],[Pnr.]]=GD$7,Tbl.Kosten[[#This Row],[Te financieren]],"")</f>
        <v/>
      </c>
      <c r="GE186" s="160" t="str">
        <f>IF(Tbl.Kosten[[#This Row],[Pnr.]]=GE$7,Tbl.Kosten[[#This Row],[Te financieren]],"")</f>
        <v/>
      </c>
      <c r="GF186" s="160" t="str">
        <f>IF(Tbl.Kosten[[#This Row],[Pnr.]]=GF$7,Tbl.Kosten[[#This Row],[Te financieren]],"")</f>
        <v/>
      </c>
      <c r="GG186" s="160" t="str">
        <f>IF(Tbl.Kosten[[#This Row],[Pnr.]]=GG$7,Tbl.Kosten[[#This Row],[Te financieren]],"")</f>
        <v/>
      </c>
      <c r="GH186" s="160" t="str">
        <f>IF(Tbl.Kosten[[#This Row],[Pnr.]]=GH$7,Tbl.Kosten[[#This Row],[Te financieren]],"")</f>
        <v/>
      </c>
      <c r="GI186" s="160" t="str">
        <f>IF(Tbl.Kosten[[#This Row],[Pnr.]]=GI$7,Tbl.Kosten[[#This Row],[Te financieren]],"")</f>
        <v/>
      </c>
      <c r="GJ186" s="160" t="str">
        <f>IF(Tbl.Kosten[[#This Row],[Pnr.]]=GJ$7,Tbl.Kosten[[#This Row],[Te financieren]],"")</f>
        <v/>
      </c>
      <c r="GK186" s="160" t="str">
        <f>IF(Tbl.Kosten[[#This Row],[Pnr.]]=GK$7,Tbl.Kosten[[#This Row],[Te financieren]],"")</f>
        <v/>
      </c>
      <c r="GL186" s="160" t="str">
        <f>IF(Tbl.Kosten[[#This Row],[Pnr.]]=GL$7,Tbl.Kosten[[#This Row],[Te financieren]],"")</f>
        <v/>
      </c>
      <c r="GM186" s="160" t="str">
        <f>IF(Tbl.Kosten[[#This Row],[Pnr.]]=GM$7,Tbl.Kosten[[#This Row],[Te financieren]],"")</f>
        <v/>
      </c>
      <c r="GN186" s="160" t="str">
        <f>IF(Tbl.Kosten[[#This Row],[Pnr.]]=GN$7,Tbl.Kosten[[#This Row],[Te financieren]],"")</f>
        <v/>
      </c>
      <c r="GO186" s="160" t="str">
        <f>IF(Tbl.Kosten[[#This Row],[Pnr.]]=GO$7,Tbl.Kosten[[#This Row],[Te financieren]],"")</f>
        <v/>
      </c>
      <c r="GP186" s="160" t="str">
        <f>IF(Tbl.Kosten[[#This Row],[Pnr.]]=GP$7,Tbl.Kosten[[#This Row],[Te financieren]],"")</f>
        <v/>
      </c>
      <c r="GQ186" s="160" t="str">
        <f>IF(Tbl.Kosten[[#This Row],[Pnr.]]=GQ$7,Tbl.Kosten[[#This Row],[Te financieren]],"")</f>
        <v/>
      </c>
      <c r="GR186" s="160" t="str">
        <f>IF(Tbl.Kosten[[#This Row],[Pnr.]]=GR$7,Tbl.Kosten[[#This Row],[Te financieren]],"")</f>
        <v/>
      </c>
      <c r="GS186" s="160" t="str">
        <f>IF(Tbl.Kosten[[#This Row],[Pnr.]]=GS$7,Tbl.Kosten[[#This Row],[Te financieren]],"")</f>
        <v/>
      </c>
      <c r="GT186" s="160" t="str">
        <f>IF(Tbl.Kosten[[#This Row],[Pnr.]]=GT$7,Tbl.Kosten[[#This Row],[Te financieren]],"")</f>
        <v/>
      </c>
      <c r="GU186" s="160" t="str">
        <f>IF(Tbl.Kosten[[#This Row],[Pnr.]]=GU$7,Tbl.Kosten[[#This Row],[Te financieren]],"")</f>
        <v/>
      </c>
      <c r="GV186" s="160" t="str">
        <f>IF(Tbl.Kosten[[#This Row],[Pnr.]]=GV$7,Tbl.Kosten[[#This Row],[Te financieren]],"")</f>
        <v/>
      </c>
      <c r="GW186" s="160" t="str">
        <f>IF(Tbl.Kosten[[#This Row],[Pnr.]]=GW$7,Tbl.Kosten[[#This Row],[Te financieren]],"")</f>
        <v/>
      </c>
      <c r="GX186" s="160" t="str">
        <f>IF(Tbl.Kosten[[#This Row],[Pnr.]]=GX$7,Tbl.Kosten[[#This Row],[Te financieren]],"")</f>
        <v/>
      </c>
      <c r="GY186" s="160" t="str">
        <f>IF(Tbl.Kosten[[#This Row],[Pnr.]]=GY$7,Tbl.Kosten[[#This Row],[Te financieren]],"")</f>
        <v/>
      </c>
      <c r="GZ186" s="160" t="str">
        <f>IF(Tbl.Kosten[[#This Row],[Pnr.]]=GZ$7,Tbl.Kosten[[#This Row],[Te financieren]],"")</f>
        <v/>
      </c>
      <c r="HA186" s="160" t="str">
        <f>IF(Tbl.Kosten[[#This Row],[Pnr.]]=HA$7,Tbl.Kosten[[#This Row],[Te financieren]],"")</f>
        <v/>
      </c>
      <c r="HB186" s="160" t="str">
        <f>IF(Tbl.Kosten[[#This Row],[Pnr.]]=HB$7,Tbl.Kosten[[#This Row],[Te financieren]],"")</f>
        <v/>
      </c>
      <c r="HC186" s="160" t="str">
        <f>IF(Tbl.Kosten[[#This Row],[Pnr.]]=HC$7,Tbl.Kosten[[#This Row],[Te financieren]],"")</f>
        <v/>
      </c>
      <c r="HD186" s="160" t="str">
        <f>IF(Tbl.Kosten[[#This Row],[Pnr.]]=HD$7,Tbl.Kosten[[#This Row],[Te financieren]],"")</f>
        <v/>
      </c>
      <c r="HE186" s="160" t="str">
        <f>IF(Tbl.Kosten[[#This Row],[Pnr.]]=HE$7,Tbl.Kosten[[#This Row],[Te financieren]],"")</f>
        <v/>
      </c>
      <c r="HF186" s="160" t="str">
        <f>IF(Tbl.Kosten[[#This Row],[Pnr.]]=HF$7,Tbl.Kosten[[#This Row],[Te financieren]],"")</f>
        <v/>
      </c>
      <c r="HG186" s="160" t="str">
        <f>IF(Tbl.Kosten[[#This Row],[Pnr.]]=HG$7,Tbl.Kosten[[#This Row],[Te financieren]],"")</f>
        <v/>
      </c>
      <c r="HH186" s="160" t="str">
        <f>IF(Tbl.Kosten[[#This Row],[Pnr.]]=HH$7,Tbl.Kosten[[#This Row],[Te financieren]],"")</f>
        <v/>
      </c>
      <c r="HI186" s="160" t="str">
        <f>IF(Tbl.Kosten[[#This Row],[Pnr.]]=HI$7,Tbl.Kosten[[#This Row],[Te financieren]],"")</f>
        <v/>
      </c>
      <c r="HJ186" s="160" t="str">
        <f>IF(Tbl.Kosten[[#This Row],[Pnr.]]=HJ$7,Tbl.Kosten[[#This Row],[Te financieren]],"")</f>
        <v/>
      </c>
      <c r="HK186" s="160" t="str">
        <f>IF(Tbl.Kosten[[#This Row],[Pnr.]]=HK$7,Tbl.Kosten[[#This Row],[Te financieren]],"")</f>
        <v/>
      </c>
      <c r="HL186" s="160" t="str">
        <f>IF(Tbl.Kosten[[#This Row],[Pnr.]]=HL$7,Tbl.Kosten[[#This Row],[Te financieren]],"")</f>
        <v/>
      </c>
      <c r="HM186" s="160" t="str">
        <f>IF(Tbl.Kosten[[#This Row],[Pnr.]]=HM$7,Tbl.Kosten[[#This Row],[Te financieren]],"")</f>
        <v/>
      </c>
      <c r="HN186" s="160" t="str">
        <f>IF(Tbl.Kosten[[#This Row],[Pnr.]]=HN$7,Tbl.Kosten[[#This Row],[Te financieren]],"")</f>
        <v/>
      </c>
      <c r="HO186" s="160" t="str">
        <f>IF(Tbl.Kosten[[#This Row],[Pnr.]]=HO$7,Tbl.Kosten[[#This Row],[Te financieren]],"")</f>
        <v/>
      </c>
      <c r="HP186" s="160" t="str">
        <f>IF(Tbl.Kosten[[#This Row],[Pnr.]]=HP$7,Tbl.Kosten[[#This Row],[Te financieren]],"")</f>
        <v/>
      </c>
      <c r="HQ186" s="160" t="str">
        <f>IF(Tbl.Kosten[[#This Row],[Pnr.]]=HQ$7,Tbl.Kosten[[#This Row],[Te financieren]],"")</f>
        <v/>
      </c>
      <c r="HR186" s="160" t="str">
        <f>IF(Tbl.Kosten[[#This Row],[Pnr.]]=HR$7,Tbl.Kosten[[#This Row],[Te financieren]],"")</f>
        <v/>
      </c>
      <c r="HS186" s="160" t="str">
        <f>IF(Tbl.Kosten[[#This Row],[Pnr.]]=HS$7,Tbl.Kosten[[#This Row],[Te financieren]],"")</f>
        <v/>
      </c>
      <c r="HT186" s="160" t="str">
        <f>IF(Tbl.Kosten[[#This Row],[Pnr.]]=HT$7,Tbl.Kosten[[#This Row],[Te financieren]],"")</f>
        <v/>
      </c>
      <c r="HU186" s="160" t="str">
        <f>IF(Tbl.Kosten[[#This Row],[Pnr.]]=HU$7,Tbl.Kosten[[#This Row],[Te financieren]],"")</f>
        <v/>
      </c>
      <c r="HV186" s="160" t="str">
        <f>IF(Tbl.Kosten[[#This Row],[Pnr.]]=HV$7,Tbl.Kosten[[#This Row],[Te financieren]],"")</f>
        <v/>
      </c>
      <c r="HW186" s="160" t="str">
        <f>IF(Tbl.Kosten[[#This Row],[Pnr.]]=HW$7,Tbl.Kosten[[#This Row],[Te financieren]],"")</f>
        <v/>
      </c>
    </row>
    <row r="187" spans="2:231" x14ac:dyDescent="0.3">
      <c r="B187" s="144"/>
      <c r="C187" s="147"/>
      <c r="D187" s="146"/>
      <c r="E187" s="147"/>
      <c r="F187" s="145"/>
      <c r="G187" s="11" t="str">
        <f>IF(Tbl.Kosten[[#This Row],[Medewerker e/o 
functie]]&lt;&gt;"",_xlfn.XLOOKUP(Tbl.Kosten[[#This Row],[Medewerker e/o 
functie]],Tbl.Uurtarief[Medewerker en/of functie],Tbl.Uurtarief[Uurtarief],"",0,1),"")</f>
        <v/>
      </c>
      <c r="H187" s="121">
        <f>IFERROR(Tbl.Kosten[[#This Row],[Uren]]*Tbl.Kosten[[#This Row],[Uurtarief]],0)</f>
        <v>0</v>
      </c>
      <c r="I187" s="119" t="str">
        <f>IF(Tbl.Kosten[[#This Row],[Subtotaal uren]]&lt;&gt;0,_xlfn.XLOOKUP(Tbl.Kosten[[#This Row],[Medewerker e/o 
functie]],Tbl.Uurtarief[Medewerker en/of functie],Tbl.Uurtarief[Kostensoort arbeid],"",0,1),"")</f>
        <v/>
      </c>
      <c r="J187" s="147"/>
      <c r="K187" s="145"/>
      <c r="L187" s="149" t="str">
        <f>IF(Tbl.Kosten[[#This Row],[Activum]]&lt;&gt;"",_xlfn.XLOOKUP(Tbl.Kosten[[#This Row],[Activum]],Tbl.Afschrijvingskosten[Activum],Tbl.Afschrijvingskosten[Tarief per afschrijvings-eenheid],"",0,1),"")</f>
        <v/>
      </c>
      <c r="M187" s="122">
        <f>IFERROR(Tbl.Kosten[[#This Row],[Een-
heden]]*Tbl.Kosten[[#This Row],[Afschrijvings-
tarief]],0)</f>
        <v>0</v>
      </c>
      <c r="N187" s="122" t="str">
        <f>IF(Tbl.Kosten[[#This Row],[Subtotaal afschrijving]]&lt;&gt;0,Lijsten!A185,"")</f>
        <v/>
      </c>
      <c r="O187" s="150"/>
      <c r="P187" s="145"/>
      <c r="Q187" s="148"/>
      <c r="R187" s="122">
        <f>IFERROR(Tbl.Kosten[[#This Row],[Aantal]]*Tbl.Kosten[[#This Row],[Tarief]],0)</f>
        <v>0</v>
      </c>
      <c r="S187" s="8">
        <f>IFERROR(Tbl.Kosten[[#This Row],[Subtotaal overige kosten]]+Tbl.Kosten[[#This Row],[Subtotaal uren]]+Tbl.Kosten[[#This Row],[Subtotaal afschrijving]],0)</f>
        <v>0</v>
      </c>
      <c r="T187" s="8">
        <f>IFERROR(Tbl.Kosten[[#This Row],[Totaal kosten]]*Tbl.Kosten[[#This Row],[Subsidie%]],0)</f>
        <v>0</v>
      </c>
      <c r="U187" s="4" t="str" cm="1">
        <f t="array" ref="U187">IFERROR(_xlfn.IFS(Tbl.Kosten[[#This Row],[Subtotaal uren]]&lt;&gt;0,Tbl.Kosten[[#This Row],[Kostensoort arbeid]],Tbl.Kosten[[#This Row],[Subtotaal afschrijving]]&lt;&gt;0,Tbl.Kosten[[#This Row],[Kostensoort afschrijving]],Tbl.Kosten[[#This Row],[Subtotaal overige kosten]]&lt;&gt;0,Tbl.Kosten[[#This Row],[Kostensoort overig]]),"")</f>
        <v/>
      </c>
      <c r="V187" s="4" t="str">
        <f>IFERROR(_xlfn.XLOOKUP(Tbl.Kosten[[#This Row],[Activiteitencode]],Tbl.Activiteiten[Activiteitcode],Tbl.Activiteiten[Werkpakketcode],"",0,1),"")</f>
        <v/>
      </c>
      <c r="W187" s="4" t="str">
        <f>IFERROR(_xlfn.XLOOKUP(Tbl.Kosten[[#This Row],[Werkpakketcode]],Tbl.Werkpakketten[Werkpakketcode],Tbl.Werkpakketten[Subsidiabele activiteit],"",0,1),"")</f>
        <v/>
      </c>
      <c r="X187" s="12">
        <f>IFERROR(_xlfn.XLOOKUP(Tbl.Kosten[[#This Row],[Sanr.]],Tbl.Subsidiehoogte[SAnr.],Tbl.Subsidiehoogte[Sub. Percentage],0,0,1),0)</f>
        <v>0</v>
      </c>
      <c r="Y187" s="154" t="str">
        <f>IFERROR(_xlfn.XLOOKUP(Tbl.Kosten[[#This Row],[Partnercode]],Tbl.Projectpartners[Partnercode],Tbl.Projectpartners[PNr.],"",0,1),"")</f>
        <v>P1</v>
      </c>
      <c r="Z187" s="158">
        <f>IF(Tbl.Kosten[[#This Row],[Pnr.]]=Z$7,Tbl.Kosten[[#This Row],[Totaal kosten]],"")</f>
        <v>0</v>
      </c>
      <c r="AA187" s="158" t="str">
        <f>IF(Tbl.Kosten[[#This Row],[Pnr.]]=AA$7,Tbl.Kosten[[#This Row],[Totaal kosten]],"")</f>
        <v/>
      </c>
      <c r="AB187" s="158" t="str">
        <f>IF(Tbl.Kosten[[#This Row],[Pnr.]]=AB$7,Tbl.Kosten[[#This Row],[Totaal kosten]],"")</f>
        <v/>
      </c>
      <c r="AC187" s="158" t="str">
        <f>IF(Tbl.Kosten[[#This Row],[Pnr.]]=AC$7,Tbl.Kosten[[#This Row],[Totaal kosten]],"")</f>
        <v/>
      </c>
      <c r="AD187" s="158" t="str">
        <f>IF(Tbl.Kosten[[#This Row],[Pnr.]]=AD$7,Tbl.Kosten[[#This Row],[Totaal kosten]],"")</f>
        <v/>
      </c>
      <c r="AE187" s="158" t="str">
        <f>IF(Tbl.Kosten[[#This Row],[Pnr.]]=AE$7,Tbl.Kosten[[#This Row],[Totaal kosten]],"")</f>
        <v/>
      </c>
      <c r="AF187" s="158" t="str">
        <f>IF(Tbl.Kosten[[#This Row],[Pnr.]]=AF$7,Tbl.Kosten[[#This Row],[Totaal kosten]],"")</f>
        <v/>
      </c>
      <c r="AG187" s="158" t="str">
        <f>IF(Tbl.Kosten[[#This Row],[Pnr.]]=AG$7,Tbl.Kosten[[#This Row],[Totaal kosten]],"")</f>
        <v/>
      </c>
      <c r="AH187" s="158" t="str">
        <f>IF(Tbl.Kosten[[#This Row],[Pnr.]]=AH$7,Tbl.Kosten[[#This Row],[Totaal kosten]],"")</f>
        <v/>
      </c>
      <c r="AI187" s="158" t="str">
        <f>IF(Tbl.Kosten[[#This Row],[Pnr.]]=AI$7,Tbl.Kosten[[#This Row],[Totaal kosten]],"")</f>
        <v/>
      </c>
      <c r="AJ187" s="158" t="str">
        <f>IF(Tbl.Kosten[[#This Row],[Pnr.]]=AJ$7,Tbl.Kosten[[#This Row],[Totaal kosten]],"")</f>
        <v/>
      </c>
      <c r="AK187" s="158" t="str">
        <f>IF(Tbl.Kosten[[#This Row],[Pnr.]]=AK$7,Tbl.Kosten[[#This Row],[Totaal kosten]],"")</f>
        <v/>
      </c>
      <c r="AL187" s="158" t="str">
        <f>IF(Tbl.Kosten[[#This Row],[Pnr.]]=AL$7,Tbl.Kosten[[#This Row],[Totaal kosten]],"")</f>
        <v/>
      </c>
      <c r="AM187" s="158" t="str">
        <f>IF(Tbl.Kosten[[#This Row],[Pnr.]]=AM$7,Tbl.Kosten[[#This Row],[Totaal kosten]],"")</f>
        <v/>
      </c>
      <c r="AN187" s="158" t="str">
        <f>IF(Tbl.Kosten[[#This Row],[Pnr.]]=AN$7,Tbl.Kosten[[#This Row],[Totaal kosten]],"")</f>
        <v/>
      </c>
      <c r="AO187" s="158" t="str">
        <f>IF(Tbl.Kosten[[#This Row],[Pnr.]]=AO$7,Tbl.Kosten[[#This Row],[Totaal kosten]],"")</f>
        <v/>
      </c>
      <c r="AP187" s="158" t="str">
        <f>IF(Tbl.Kosten[[#This Row],[Pnr.]]=AP$7,Tbl.Kosten[[#This Row],[Totaal kosten]],"")</f>
        <v/>
      </c>
      <c r="AQ187" s="158" t="str">
        <f>IF(Tbl.Kosten[[#This Row],[Pnr.]]=AQ$7,Tbl.Kosten[[#This Row],[Totaal kosten]],"")</f>
        <v/>
      </c>
      <c r="AR187" s="158" t="str">
        <f>IF(Tbl.Kosten[[#This Row],[Pnr.]]=AR$7,Tbl.Kosten[[#This Row],[Totaal kosten]],"")</f>
        <v/>
      </c>
      <c r="AS187" s="158" t="str">
        <f>IF(Tbl.Kosten[[#This Row],[Pnr.]]=AS$7,Tbl.Kosten[[#This Row],[Totaal kosten]],"")</f>
        <v/>
      </c>
      <c r="AT187" s="158" t="str">
        <f>IF(Tbl.Kosten[[#This Row],[Pnr.]]=AT$7,Tbl.Kosten[[#This Row],[Totaal kosten]],"")</f>
        <v/>
      </c>
      <c r="AU187" s="158" t="str">
        <f>IF(Tbl.Kosten[[#This Row],[Pnr.]]=AU$7,Tbl.Kosten[[#This Row],[Totaal kosten]],"")</f>
        <v/>
      </c>
      <c r="AV187" s="158" t="str">
        <f>IF(Tbl.Kosten[[#This Row],[Pnr.]]=AV$7,Tbl.Kosten[[#This Row],[Totaal kosten]],"")</f>
        <v/>
      </c>
      <c r="AW187" s="158" t="str">
        <f>IF(Tbl.Kosten[[#This Row],[Pnr.]]=AW$7,Tbl.Kosten[[#This Row],[Totaal kosten]],"")</f>
        <v/>
      </c>
      <c r="AX187" s="158" t="str">
        <f>IF(Tbl.Kosten[[#This Row],[Pnr.]]=AX$7,Tbl.Kosten[[#This Row],[Totaal kosten]],"")</f>
        <v/>
      </c>
      <c r="AY187" s="158" t="str">
        <f>IF(Tbl.Kosten[[#This Row],[Pnr.]]=AY$7,Tbl.Kosten[[#This Row],[Totaal kosten]],"")</f>
        <v/>
      </c>
      <c r="AZ187" s="158" t="str">
        <f>IF(Tbl.Kosten[[#This Row],[Pnr.]]=AZ$7,Tbl.Kosten[[#This Row],[Totaal kosten]],"")</f>
        <v/>
      </c>
      <c r="BA187" s="158" t="str">
        <f>IF(Tbl.Kosten[[#This Row],[Pnr.]]=BA$7,Tbl.Kosten[[#This Row],[Totaal kosten]],"")</f>
        <v/>
      </c>
      <c r="BB187" s="158" t="str">
        <f>IF(Tbl.Kosten[[#This Row],[Pnr.]]=BB$7,Tbl.Kosten[[#This Row],[Totaal kosten]],"")</f>
        <v/>
      </c>
      <c r="BC187" s="158" t="str">
        <f>IF(Tbl.Kosten[[#This Row],[Pnr.]]=BC$7,Tbl.Kosten[[#This Row],[Totaal kosten]],"")</f>
        <v/>
      </c>
      <c r="BD187" s="158" t="str">
        <f>IF(Tbl.Kosten[[#This Row],[Pnr.]]=BD$7,Tbl.Kosten[[#This Row],[Totaal kosten]],"")</f>
        <v/>
      </c>
      <c r="BE187" s="158" t="str">
        <f>IF(Tbl.Kosten[[#This Row],[Pnr.]]=BE$7,Tbl.Kosten[[#This Row],[Totaal kosten]],"")</f>
        <v/>
      </c>
      <c r="BF187" s="158" t="str">
        <f>IF(Tbl.Kosten[[#This Row],[Pnr.]]=BF$7,Tbl.Kosten[[#This Row],[Totaal kosten]],"")</f>
        <v/>
      </c>
      <c r="BG187" s="158" t="str">
        <f>IF(Tbl.Kosten[[#This Row],[Pnr.]]=BG$7,Tbl.Kosten[[#This Row],[Totaal kosten]],"")</f>
        <v/>
      </c>
      <c r="BH187" s="158" t="str">
        <f>IF(Tbl.Kosten[[#This Row],[Pnr.]]=BH$7,Tbl.Kosten[[#This Row],[Totaal kosten]],"")</f>
        <v/>
      </c>
      <c r="BI187" s="158" t="str">
        <f>IF(Tbl.Kosten[[#This Row],[Pnr.]]=BI$7,Tbl.Kosten[[#This Row],[Totaal kosten]],"")</f>
        <v/>
      </c>
      <c r="BJ187" s="158" t="str">
        <f>IF(Tbl.Kosten[[#This Row],[Pnr.]]=BJ$7,Tbl.Kosten[[#This Row],[Totaal kosten]],"")</f>
        <v/>
      </c>
      <c r="BK187" s="158" t="str">
        <f>IF(Tbl.Kosten[[#This Row],[Pnr.]]=BK$7,Tbl.Kosten[[#This Row],[Totaal kosten]],"")</f>
        <v/>
      </c>
      <c r="BL187" s="158" t="str">
        <f>IF(Tbl.Kosten[[#This Row],[Pnr.]]=BL$7,Tbl.Kosten[[#This Row],[Totaal kosten]],"")</f>
        <v/>
      </c>
      <c r="BM187" s="158" t="str">
        <f>IF(Tbl.Kosten[[#This Row],[Pnr.]]=BM$7,Tbl.Kosten[[#This Row],[Totaal kosten]],"")</f>
        <v/>
      </c>
      <c r="BN187" s="158" t="str">
        <f>IF(Tbl.Kosten[[#This Row],[Pnr.]]=BN$7,Tbl.Kosten[[#This Row],[Totaal kosten]],"")</f>
        <v/>
      </c>
      <c r="BO187" s="158" t="str">
        <f>IF(Tbl.Kosten[[#This Row],[Pnr.]]=BO$7,Tbl.Kosten[[#This Row],[Totaal kosten]],"")</f>
        <v/>
      </c>
      <c r="BP187" s="158" t="str">
        <f>IF(Tbl.Kosten[[#This Row],[Pnr.]]=BP$7,Tbl.Kosten[[#This Row],[Totaal kosten]],"")</f>
        <v/>
      </c>
      <c r="BQ187" s="158" t="str">
        <f>IF(Tbl.Kosten[[#This Row],[Pnr.]]=BQ$7,Tbl.Kosten[[#This Row],[Totaal kosten]],"")</f>
        <v/>
      </c>
      <c r="BR187" s="158" t="str">
        <f>IF(Tbl.Kosten[[#This Row],[Pnr.]]=BR$7,Tbl.Kosten[[#This Row],[Totaal kosten]],"")</f>
        <v/>
      </c>
      <c r="BS187" s="158" t="str">
        <f>IF(Tbl.Kosten[[#This Row],[Pnr.]]=BS$7,Tbl.Kosten[[#This Row],[Totaal kosten]],"")</f>
        <v/>
      </c>
      <c r="BT187" s="158" t="str">
        <f>IF(Tbl.Kosten[[#This Row],[Pnr.]]=BT$7,Tbl.Kosten[[#This Row],[Totaal kosten]],"")</f>
        <v/>
      </c>
      <c r="BU187" s="158" t="str">
        <f>IF(Tbl.Kosten[[#This Row],[Pnr.]]=BU$7,Tbl.Kosten[[#This Row],[Totaal kosten]],"")</f>
        <v/>
      </c>
      <c r="BV187" s="158" t="str">
        <f>IF(Tbl.Kosten[[#This Row],[Pnr.]]=BV$7,Tbl.Kosten[[#This Row],[Totaal kosten]],"")</f>
        <v/>
      </c>
      <c r="BW187" s="158" t="str">
        <f>IF(Tbl.Kosten[[#This Row],[Pnr.]]=BW$7,Tbl.Kosten[[#This Row],[Totaal kosten]],"")</f>
        <v/>
      </c>
      <c r="BX187" s="158" t="str">
        <f>IFERROR(_xlfn.XLOOKUP(Tbl.Kosten[[#This Row],[Werkpakketcode]],Tbl.Werkpakketten[Werkpakketcode],Tbl.Werkpakketten[WPnr.],"",0,1),"")</f>
        <v/>
      </c>
      <c r="BY187" s="158" t="str">
        <f>IF(Tbl.Kosten[[#This Row],[WPnr.]]=BY$7,Tbl.Kosten[[#This Row],[Totaal kosten]],"")</f>
        <v/>
      </c>
      <c r="BZ187" s="158" t="str">
        <f>IF(Tbl.Kosten[[#This Row],[WPnr.]]=BZ$7,Tbl.Kosten[[#This Row],[Totaal kosten]],"")</f>
        <v/>
      </c>
      <c r="CA187" s="158" t="str">
        <f>IF(Tbl.Kosten[[#This Row],[WPnr.]]=CA$7,Tbl.Kosten[[#This Row],[Totaal kosten]],"")</f>
        <v/>
      </c>
      <c r="CB187" s="158" t="str">
        <f>IF(Tbl.Kosten[[#This Row],[WPnr.]]=CB$7,Tbl.Kosten[[#This Row],[Totaal kosten]],"")</f>
        <v/>
      </c>
      <c r="CC187" s="158" t="str">
        <f>IF(Tbl.Kosten[[#This Row],[WPnr.]]=CC$7,Tbl.Kosten[[#This Row],[Totaal kosten]],"")</f>
        <v/>
      </c>
      <c r="CD187" s="158" t="str">
        <f>IF(Tbl.Kosten[[#This Row],[WPnr.]]=CD$7,Tbl.Kosten[[#This Row],[Totaal kosten]],"")</f>
        <v/>
      </c>
      <c r="CE187" s="158" t="str">
        <f>IF(Tbl.Kosten[[#This Row],[WPnr.]]=CE$7,Tbl.Kosten[[#This Row],[Totaal kosten]],"")</f>
        <v/>
      </c>
      <c r="CF187" s="158" t="str">
        <f>IF(Tbl.Kosten[[#This Row],[WPnr.]]=CF$7,Tbl.Kosten[[#This Row],[Totaal kosten]],"")</f>
        <v/>
      </c>
      <c r="CG187" s="158" t="str">
        <f>IF(Tbl.Kosten[[#This Row],[WPnr.]]=CG$7,Tbl.Kosten[[#This Row],[Totaal kosten]],"")</f>
        <v/>
      </c>
      <c r="CH187" s="158" t="str">
        <f>IF(Tbl.Kosten[[#This Row],[WPnr.]]=CH$7,Tbl.Kosten[[#This Row],[Totaal kosten]],"")</f>
        <v/>
      </c>
      <c r="CI187" s="158" t="str">
        <f>IF(Tbl.Kosten[[#This Row],[WPnr.]]=CI$7,Tbl.Kosten[[#This Row],[Totaal kosten]],"")</f>
        <v/>
      </c>
      <c r="CJ187" s="158" t="str">
        <f>IF(Tbl.Kosten[[#This Row],[WPnr.]]=CJ$7,Tbl.Kosten[[#This Row],[Totaal kosten]],"")</f>
        <v/>
      </c>
      <c r="CK187" s="158" t="str">
        <f>IF(Tbl.Kosten[[#This Row],[WPnr.]]=CK$7,Tbl.Kosten[[#This Row],[Totaal kosten]],"")</f>
        <v/>
      </c>
      <c r="CL187" s="158" t="str">
        <f>IF(Tbl.Kosten[[#This Row],[WPnr.]]=CL$7,Tbl.Kosten[[#This Row],[Totaal kosten]],"")</f>
        <v/>
      </c>
      <c r="CM187" s="158" t="str">
        <f>IF(Tbl.Kosten[[#This Row],[WPnr.]]=CM$7,Tbl.Kosten[[#This Row],[Totaal kosten]],"")</f>
        <v/>
      </c>
      <c r="CN187" s="158" t="str">
        <f>IF(Tbl.Kosten[[#This Row],[WPnr.]]=CN$7,Tbl.Kosten[[#This Row],[Totaal kosten]],"")</f>
        <v/>
      </c>
      <c r="CO187" s="158" t="str">
        <f>IF(Tbl.Kosten[[#This Row],[WPnr.]]=CO$7,Tbl.Kosten[[#This Row],[Totaal kosten]],"")</f>
        <v/>
      </c>
      <c r="CP187" s="158" t="str">
        <f>IF(Tbl.Kosten[[#This Row],[WPnr.]]=CP$7,Tbl.Kosten[[#This Row],[Totaal kosten]],"")</f>
        <v/>
      </c>
      <c r="CQ187" s="158" t="str">
        <f>IF(Tbl.Kosten[[#This Row],[WPnr.]]=CQ$7,Tbl.Kosten[[#This Row],[Totaal kosten]],"")</f>
        <v/>
      </c>
      <c r="CR187" s="158" t="str">
        <f>IF(Tbl.Kosten[[#This Row],[WPnr.]]=CR$7,Tbl.Kosten[[#This Row],[Totaal kosten]],"")</f>
        <v/>
      </c>
      <c r="CS187" s="158" t="str">
        <f>IF(Tbl.Kosten[[#This Row],[WPnr.]]=CS$7,Tbl.Kosten[[#This Row],[Totaal kosten]],"")</f>
        <v/>
      </c>
      <c r="CT187" s="158" t="str">
        <f>IF(Tbl.Kosten[[#This Row],[WPnr.]]=CT$7,Tbl.Kosten[[#This Row],[Totaal kosten]],"")</f>
        <v/>
      </c>
      <c r="CU187" s="158" t="str">
        <f>IF(Tbl.Kosten[[#This Row],[WPnr.]]=CU$7,Tbl.Kosten[[#This Row],[Totaal kosten]],"")</f>
        <v/>
      </c>
      <c r="CV187" s="158" t="str">
        <f>IF(Tbl.Kosten[[#This Row],[WPnr.]]=CV$7,Tbl.Kosten[[#This Row],[Totaal kosten]],"")</f>
        <v/>
      </c>
      <c r="CW187" s="158" t="str">
        <f>IF(Tbl.Kosten[[#This Row],[WPnr.]]=CW$7,Tbl.Kosten[[#This Row],[Totaal kosten]],"")</f>
        <v/>
      </c>
      <c r="CX187" s="158" t="str">
        <f>IF(Tbl.Kosten[[#This Row],[WPnr.]]=CX$7,Tbl.Kosten[[#This Row],[Totaal kosten]],"")</f>
        <v/>
      </c>
      <c r="CY187" s="158" t="str">
        <f>IF(Tbl.Kosten[[#This Row],[WPnr.]]=CY$7,Tbl.Kosten[[#This Row],[Totaal kosten]],"")</f>
        <v/>
      </c>
      <c r="CZ187" s="158" t="str">
        <f>IF(Tbl.Kosten[[#This Row],[WPnr.]]=CZ$7,Tbl.Kosten[[#This Row],[Totaal kosten]],"")</f>
        <v/>
      </c>
      <c r="DA187" s="158" t="str">
        <f>IF(Tbl.Kosten[[#This Row],[WPnr.]]=DA$7,Tbl.Kosten[[#This Row],[Totaal kosten]],"")</f>
        <v/>
      </c>
      <c r="DB187" s="158" t="str">
        <f>IF(Tbl.Kosten[[#This Row],[WPnr.]]=DB$7,Tbl.Kosten[[#This Row],[Totaal kosten]],"")</f>
        <v/>
      </c>
      <c r="DC187" s="158" t="str">
        <f>IF(Tbl.Kosten[[#This Row],[WPnr.]]=DC$7,Tbl.Kosten[[#This Row],[Totaal kosten]],"")</f>
        <v/>
      </c>
      <c r="DD187" s="158" t="str">
        <f>IF(Tbl.Kosten[[#This Row],[WPnr.]]=DD$7,Tbl.Kosten[[#This Row],[Totaal kosten]],"")</f>
        <v/>
      </c>
      <c r="DE187" s="158" t="str">
        <f>IF(Tbl.Kosten[[#This Row],[WPnr.]]=DE$7,Tbl.Kosten[[#This Row],[Totaal kosten]],"")</f>
        <v/>
      </c>
      <c r="DF187" s="158" t="str">
        <f>IF(Tbl.Kosten[[#This Row],[WPnr.]]=DF$7,Tbl.Kosten[[#This Row],[Totaal kosten]],"")</f>
        <v/>
      </c>
      <c r="DG187" s="158" t="str">
        <f>IF(Tbl.Kosten[[#This Row],[WPnr.]]=DG$7,Tbl.Kosten[[#This Row],[Totaal kosten]],"")</f>
        <v/>
      </c>
      <c r="DH187" s="158" t="str">
        <f>IF(Tbl.Kosten[[#This Row],[WPnr.]]=DH$7,Tbl.Kosten[[#This Row],[Totaal kosten]],"")</f>
        <v/>
      </c>
      <c r="DI187" s="158" t="str">
        <f>IF(Tbl.Kosten[[#This Row],[WPnr.]]=DI$7,Tbl.Kosten[[#This Row],[Totaal kosten]],"")</f>
        <v/>
      </c>
      <c r="DJ187" s="158" t="str">
        <f>IF(Tbl.Kosten[[#This Row],[WPnr.]]=DJ$7,Tbl.Kosten[[#This Row],[Totaal kosten]],"")</f>
        <v/>
      </c>
      <c r="DK187" s="158" t="str">
        <f>IF(Tbl.Kosten[[#This Row],[WPnr.]]=DK$7,Tbl.Kosten[[#This Row],[Totaal kosten]],"")</f>
        <v/>
      </c>
      <c r="DL187" s="158" t="str">
        <f>IF(Tbl.Kosten[[#This Row],[WPnr.]]=DL$7,Tbl.Kosten[[#This Row],[Totaal kosten]],"")</f>
        <v/>
      </c>
      <c r="DM187" s="158" t="str">
        <f>IF(Tbl.Kosten[[#This Row],[WPnr.]]=DM$7,Tbl.Kosten[[#This Row],[Totaal kosten]],"")</f>
        <v/>
      </c>
      <c r="DN187" s="158" t="str">
        <f>IF(Tbl.Kosten[[#This Row],[WPnr.]]=DN$7,Tbl.Kosten[[#This Row],[Totaal kosten]],"")</f>
        <v/>
      </c>
      <c r="DO187" s="158" t="str">
        <f>IF(Tbl.Kosten[[#This Row],[WPnr.]]=DO$7,Tbl.Kosten[[#This Row],[Totaal kosten]],"")</f>
        <v/>
      </c>
      <c r="DP187" s="158" t="str">
        <f>IF(Tbl.Kosten[[#This Row],[WPnr.]]=DP$7,Tbl.Kosten[[#This Row],[Totaal kosten]],"")</f>
        <v/>
      </c>
      <c r="DQ187" s="158" t="str">
        <f>IF(Tbl.Kosten[[#This Row],[WPnr.]]=DQ$7,Tbl.Kosten[[#This Row],[Totaal kosten]],"")</f>
        <v/>
      </c>
      <c r="DR187" s="158" t="str">
        <f>IF(Tbl.Kosten[[#This Row],[WPnr.]]=DR$7,Tbl.Kosten[[#This Row],[Totaal kosten]],"")</f>
        <v/>
      </c>
      <c r="DS187" s="158" t="str">
        <f>IF(Tbl.Kosten[[#This Row],[WPnr.]]=DS$7,Tbl.Kosten[[#This Row],[Totaal kosten]],"")</f>
        <v/>
      </c>
      <c r="DT187" s="158" t="str">
        <f>IF(Tbl.Kosten[[#This Row],[WPnr.]]=DT$7,Tbl.Kosten[[#This Row],[Totaal kosten]],"")</f>
        <v/>
      </c>
      <c r="DU187" s="158" t="str">
        <f>IF(Tbl.Kosten[[#This Row],[WPnr.]]=DU$7,Tbl.Kosten[[#This Row],[Totaal kosten]],"")</f>
        <v/>
      </c>
      <c r="DV187" s="158" t="str">
        <f>IF(Tbl.Kosten[[#This Row],[WPnr.]]=DV$7,Tbl.Kosten[[#This Row],[Totaal kosten]],"")</f>
        <v/>
      </c>
      <c r="DW187" s="160" t="str">
        <f>IFERROR(_xlfn.XLOOKUP(Tbl.Kosten[[#This Row],[Kostensoort]],Tbl.Kostensoorten[Kostensoorten],Tbl.Kostensoorten[KSnr.],"",0,1),"")</f>
        <v/>
      </c>
      <c r="DX187" s="160" t="str">
        <f>IF(Tbl.Kosten[[#This Row],[KSnr.]]=DX$7,Tbl.Kosten[[#This Row],[Totaal kosten]],"")</f>
        <v/>
      </c>
      <c r="DY187" s="160" t="str">
        <f>IF(Tbl.Kosten[[#This Row],[KSnr.]]=DY$7,Tbl.Kosten[[#This Row],[Totaal kosten]],"")</f>
        <v/>
      </c>
      <c r="DZ187" s="160" t="str">
        <f>IF(Tbl.Kosten[[#This Row],[KSnr.]]=DZ$7,Tbl.Kosten[[#This Row],[Totaal kosten]],"")</f>
        <v/>
      </c>
      <c r="EA187" s="160" t="str">
        <f>IF(Tbl.Kosten[[#This Row],[KSnr.]]=EA$7,Tbl.Kosten[[#This Row],[Totaal kosten]],"")</f>
        <v/>
      </c>
      <c r="EB187" s="160" t="str">
        <f>IF(Tbl.Kosten[[#This Row],[KSnr.]]=EB$7,Tbl.Kosten[[#This Row],[Totaal kosten]],"")</f>
        <v/>
      </c>
      <c r="EC187" s="160" t="str">
        <f>IF(Tbl.Kosten[[#This Row],[KSnr.]]=EC$7,Tbl.Kosten[[#This Row],[Totaal kosten]],"")</f>
        <v/>
      </c>
      <c r="ED187" s="160" t="str">
        <f>IF(Tbl.Kosten[[#This Row],[KSnr.]]=ED$7,Tbl.Kosten[[#This Row],[Totaal kosten]],"")</f>
        <v/>
      </c>
      <c r="EE187" s="160" t="str">
        <f>IF(Tbl.Kosten[[#This Row],[KSnr.]]=EE$7,Tbl.Kosten[[#This Row],[Totaal kosten]],"")</f>
        <v/>
      </c>
      <c r="EF187" s="160" t="str">
        <f>IF(Tbl.Kosten[[#This Row],[KSnr.]]=EF$7,Tbl.Kosten[[#This Row],[Totaal kosten]],"")</f>
        <v/>
      </c>
      <c r="EG187" s="160" t="str">
        <f>IF(Tbl.Kosten[[#This Row],[KSnr.]]=EG$7,Tbl.Kosten[[#This Row],[Totaal kosten]],"")</f>
        <v/>
      </c>
      <c r="EH187" s="160" t="str">
        <f>IF(Tbl.Kosten[[#This Row],[KSnr.]]=EH$7,Tbl.Kosten[[#This Row],[Totaal kosten]],"")</f>
        <v/>
      </c>
      <c r="EI187" s="160" t="str">
        <f>IF(Tbl.Kosten[[#This Row],[KSnr.]]=EI$7,Tbl.Kosten[[#This Row],[Totaal kosten]],"")</f>
        <v/>
      </c>
      <c r="EJ187" s="160" t="str">
        <f>IF(Tbl.Kosten[[#This Row],[KSnr.]]=EJ$7,Tbl.Kosten[[#This Row],[Totaal kosten]],"")</f>
        <v/>
      </c>
      <c r="EK187" s="160" t="str">
        <f>IF(Tbl.Kosten[[#This Row],[KSnr.]]=EK$7,Tbl.Kosten[[#This Row],[Totaal kosten]],"")</f>
        <v/>
      </c>
      <c r="EL187" s="160" t="str">
        <f>IF(Tbl.Kosten[[#This Row],[KSnr.]]=EL$7,Tbl.Kosten[[#This Row],[Totaal kosten]],"")</f>
        <v/>
      </c>
      <c r="EM187" s="160" t="str">
        <f>IF(Tbl.Kosten[[#This Row],[KSnr.]]=EM$7,Tbl.Kosten[[#This Row],[Totaal kosten]],"")</f>
        <v/>
      </c>
      <c r="EN187" s="160" t="str">
        <f>IF(Tbl.Kosten[[#This Row],[KSnr.]]=EN$7,Tbl.Kosten[[#This Row],[Totaal kosten]],"")</f>
        <v/>
      </c>
      <c r="EO187" s="160" t="str">
        <f>IF(Tbl.Kosten[[#This Row],[KSnr.]]=EO$7,Tbl.Kosten[[#This Row],[Totaal kosten]],"")</f>
        <v/>
      </c>
      <c r="EP187" s="160" t="str">
        <f>IF(Tbl.Kosten[[#This Row],[KSnr.]]=EP$7,Tbl.Kosten[[#This Row],[Totaal kosten]],"")</f>
        <v/>
      </c>
      <c r="EQ187" s="160" t="str">
        <f>IF(Tbl.Kosten[[#This Row],[KSnr.]]=EQ$7,Tbl.Kosten[[#This Row],[Totaal kosten]],"")</f>
        <v/>
      </c>
      <c r="ER187" s="154" t="str">
        <f>IFERROR(_xlfn.XLOOKUP(Tbl.Kosten[[#This Row],[Subsidieactiviteit]],Tbl.Subsidiehoogte[Subsidieactiviteit],Tbl.Subsidiehoogte[SAnr.],"",0,1),"")</f>
        <v/>
      </c>
      <c r="ES187" s="160" t="str">
        <f>IF(Tbl.Kosten[[#This Row],[Sanr.]]=ES$7,Tbl.Kosten[[#This Row],[Totaal kosten]],"")</f>
        <v/>
      </c>
      <c r="ET187" s="160" t="str">
        <f>IF(Tbl.Kosten[[#This Row],[Sanr.]]=ET$7,Tbl.Kosten[[#This Row],[Totaal kosten]],"")</f>
        <v/>
      </c>
      <c r="EU187" s="160" t="str">
        <f>IF(Tbl.Kosten[[#This Row],[Sanr.]]=EU$7,Tbl.Kosten[[#This Row],[Totaal kosten]],"")</f>
        <v/>
      </c>
      <c r="EV187" s="160" t="str">
        <f>IF(Tbl.Kosten[[#This Row],[Sanr.]]=EV$7,Tbl.Kosten[[#This Row],[Totaal kosten]],"")</f>
        <v/>
      </c>
      <c r="EW187" s="160" t="str">
        <f>IF(Tbl.Kosten[[#This Row],[Sanr.]]=EW$7,Tbl.Kosten[[#This Row],[Totaal kosten]],"")</f>
        <v/>
      </c>
      <c r="EX187" s="160" t="str">
        <f>IF(Tbl.Kosten[[#This Row],[Sanr.]]=EX$7,Tbl.Kosten[[#This Row],[Totaal kosten]],"")</f>
        <v/>
      </c>
      <c r="EY187" s="160" t="str">
        <f>IF(Tbl.Kosten[[#This Row],[Sanr.]]=EY$7,Tbl.Kosten[[#This Row],[Totaal kosten]],"")</f>
        <v/>
      </c>
      <c r="EZ187" s="160" t="str">
        <f>IF(Tbl.Kosten[[#This Row],[Sanr.]]=EZ$7,Tbl.Kosten[[#This Row],[Totaal kosten]],"")</f>
        <v/>
      </c>
      <c r="FA187" s="160" t="str">
        <f>IF(Tbl.Kosten[[#This Row],[Sanr.]]=FA$7,Tbl.Kosten[[#This Row],[Totaal kosten]],"")</f>
        <v/>
      </c>
      <c r="FB187" s="160" t="str">
        <f>IF(Tbl.Kosten[[#This Row],[Sanr.]]=FB$7,Tbl.Kosten[[#This Row],[Totaal kosten]],"")</f>
        <v/>
      </c>
      <c r="FC187" s="160" t="str">
        <f>IF(Tbl.Kosten[[#This Row],[Sanr.]]=FC$7,Tbl.Kosten[[#This Row],[Totaal kosten]],"")</f>
        <v/>
      </c>
      <c r="FD187" s="160" t="str">
        <f>IF(Tbl.Kosten[[#This Row],[Sanr.]]=FD$7,Tbl.Kosten[[#This Row],[Totaal kosten]],"")</f>
        <v/>
      </c>
      <c r="FE187" s="160" t="str">
        <f>IF(Tbl.Kosten[[#This Row],[Sanr.]]=FE$7,Tbl.Kosten[[#This Row],[Totaal kosten]],"")</f>
        <v/>
      </c>
      <c r="FF187" s="160" t="str">
        <f>IF(Tbl.Kosten[[#This Row],[Sanr.]]=FF$7,Tbl.Kosten[[#This Row],[Totaal kosten]],"")</f>
        <v/>
      </c>
      <c r="FG187" s="160" t="str">
        <f>IF(Tbl.Kosten[[#This Row],[Sanr.]]=FG$7,Tbl.Kosten[[#This Row],[Totaal kosten]],"")</f>
        <v/>
      </c>
      <c r="FH187" s="160" t="str">
        <f>IF(Tbl.Kosten[[#This Row],[Sanr.]]=FH$7,Tbl.Kosten[[#This Row],[Totaal kosten]],"")</f>
        <v/>
      </c>
      <c r="FI187" s="160" t="str">
        <f>IF(Tbl.Kosten[[#This Row],[Sanr.]]=FI$7,Tbl.Kosten[[#This Row],[Totaal kosten]],"")</f>
        <v/>
      </c>
      <c r="FJ187" s="160" t="str">
        <f>IF(Tbl.Kosten[[#This Row],[Sanr.]]=FJ$7,Tbl.Kosten[[#This Row],[Totaal kosten]],"")</f>
        <v/>
      </c>
      <c r="FK187" s="160" t="str">
        <f>IF(Tbl.Kosten[[#This Row],[Sanr.]]=FK$7,Tbl.Kosten[[#This Row],[Totaal kosten]],"")</f>
        <v/>
      </c>
      <c r="FL187" s="160" t="str">
        <f>IF(Tbl.Kosten[[#This Row],[Sanr.]]=FL$7,Tbl.Kosten[[#This Row],[Totaal kosten]],"")</f>
        <v/>
      </c>
      <c r="FM187" s="160" t="str">
        <f>IF(Tbl.Kosten[[#This Row],[Sanr.]]=FM$7,Tbl.Kosten[[#This Row],[Totaal kosten]],"")</f>
        <v/>
      </c>
      <c r="FN187" s="160" t="str">
        <f>IF(Tbl.Kosten[[#This Row],[Sanr.]]=FN$7,Tbl.Kosten[[#This Row],[Totaal kosten]],"")</f>
        <v/>
      </c>
      <c r="FO187" s="160" t="str">
        <f>IF(Tbl.Kosten[[#This Row],[Sanr.]]=FO$7,Tbl.Kosten[[#This Row],[Totaal kosten]],"")</f>
        <v/>
      </c>
      <c r="FP187" s="160" t="str">
        <f>IF(Tbl.Kosten[[#This Row],[Sanr.]]=FP$7,Tbl.Kosten[[#This Row],[Totaal kosten]],"")</f>
        <v/>
      </c>
      <c r="FQ187" s="160" t="str">
        <f>IF(Tbl.Kosten[[#This Row],[Sanr.]]=FQ$7,Tbl.Kosten[[#This Row],[Totaal kosten]],"")</f>
        <v/>
      </c>
      <c r="FR187" s="160" t="str">
        <f>IF(Tbl.Kosten[[#This Row],[Sanr.]]=FR$7,Tbl.Kosten[[#This Row],[Totaal kosten]],"")</f>
        <v/>
      </c>
      <c r="FS187" s="160" t="str">
        <f>IF(Tbl.Kosten[[#This Row],[Sanr.]]=FS$7,Tbl.Kosten[[#This Row],[Totaal kosten]],"")</f>
        <v/>
      </c>
      <c r="FT187" s="160" t="str">
        <f>IF(Tbl.Kosten[[#This Row],[Sanr.]]=FT$7,Tbl.Kosten[[#This Row],[Totaal kosten]],"")</f>
        <v/>
      </c>
      <c r="FU187" s="160" t="str">
        <f>IF(Tbl.Kosten[[#This Row],[Sanr.]]=FU$7,Tbl.Kosten[[#This Row],[Totaal kosten]],"")</f>
        <v/>
      </c>
      <c r="FV187" s="160" t="str">
        <f>IF(Tbl.Kosten[[#This Row],[Sanr.]]=FV$7,Tbl.Kosten[[#This Row],[Totaal kosten]],"")</f>
        <v/>
      </c>
      <c r="FW187" s="160" t="str">
        <f>IFERROR(_xlfn.XLOOKUP(Tbl.Kosten[[#This Row],[Activiteitencode]],Tbl.Activiteiten[Activiteitcode],Tbl.Activiteiten[Anr.],"",0,1),"")</f>
        <v/>
      </c>
      <c r="FX187" s="181" t="str">
        <f>_xlfn.CONCAT(Tbl.Kosten[[#This Row],[Pnr.]],Tbl.Kosten[[#This Row],[Sanr.]])</f>
        <v>P1</v>
      </c>
      <c r="FY187" s="160">
        <f>Tbl.Kosten[[#This Row],[Totaal kosten]]-Tbl.Kosten[[#This Row],[Subsidie]]</f>
        <v>0</v>
      </c>
      <c r="FZ187" s="160">
        <f>IF(Tbl.Kosten[[#This Row],[Pnr.]]=FZ$7,Tbl.Kosten[[#This Row],[Te financieren]],"")</f>
        <v>0</v>
      </c>
      <c r="GA187" s="160" t="str">
        <f>IF(Tbl.Kosten[[#This Row],[Pnr.]]=GA$7,Tbl.Kosten[[#This Row],[Te financieren]],"")</f>
        <v/>
      </c>
      <c r="GB187" s="160" t="str">
        <f>IF(Tbl.Kosten[[#This Row],[Pnr.]]=GB$7,Tbl.Kosten[[#This Row],[Te financieren]],"")</f>
        <v/>
      </c>
      <c r="GC187" s="160" t="str">
        <f>IF(Tbl.Kosten[[#This Row],[Pnr.]]=GC$7,Tbl.Kosten[[#This Row],[Te financieren]],"")</f>
        <v/>
      </c>
      <c r="GD187" s="160" t="str">
        <f>IF(Tbl.Kosten[[#This Row],[Pnr.]]=GD$7,Tbl.Kosten[[#This Row],[Te financieren]],"")</f>
        <v/>
      </c>
      <c r="GE187" s="160" t="str">
        <f>IF(Tbl.Kosten[[#This Row],[Pnr.]]=GE$7,Tbl.Kosten[[#This Row],[Te financieren]],"")</f>
        <v/>
      </c>
      <c r="GF187" s="160" t="str">
        <f>IF(Tbl.Kosten[[#This Row],[Pnr.]]=GF$7,Tbl.Kosten[[#This Row],[Te financieren]],"")</f>
        <v/>
      </c>
      <c r="GG187" s="160" t="str">
        <f>IF(Tbl.Kosten[[#This Row],[Pnr.]]=GG$7,Tbl.Kosten[[#This Row],[Te financieren]],"")</f>
        <v/>
      </c>
      <c r="GH187" s="160" t="str">
        <f>IF(Tbl.Kosten[[#This Row],[Pnr.]]=GH$7,Tbl.Kosten[[#This Row],[Te financieren]],"")</f>
        <v/>
      </c>
      <c r="GI187" s="160" t="str">
        <f>IF(Tbl.Kosten[[#This Row],[Pnr.]]=GI$7,Tbl.Kosten[[#This Row],[Te financieren]],"")</f>
        <v/>
      </c>
      <c r="GJ187" s="160" t="str">
        <f>IF(Tbl.Kosten[[#This Row],[Pnr.]]=GJ$7,Tbl.Kosten[[#This Row],[Te financieren]],"")</f>
        <v/>
      </c>
      <c r="GK187" s="160" t="str">
        <f>IF(Tbl.Kosten[[#This Row],[Pnr.]]=GK$7,Tbl.Kosten[[#This Row],[Te financieren]],"")</f>
        <v/>
      </c>
      <c r="GL187" s="160" t="str">
        <f>IF(Tbl.Kosten[[#This Row],[Pnr.]]=GL$7,Tbl.Kosten[[#This Row],[Te financieren]],"")</f>
        <v/>
      </c>
      <c r="GM187" s="160" t="str">
        <f>IF(Tbl.Kosten[[#This Row],[Pnr.]]=GM$7,Tbl.Kosten[[#This Row],[Te financieren]],"")</f>
        <v/>
      </c>
      <c r="GN187" s="160" t="str">
        <f>IF(Tbl.Kosten[[#This Row],[Pnr.]]=GN$7,Tbl.Kosten[[#This Row],[Te financieren]],"")</f>
        <v/>
      </c>
      <c r="GO187" s="160" t="str">
        <f>IF(Tbl.Kosten[[#This Row],[Pnr.]]=GO$7,Tbl.Kosten[[#This Row],[Te financieren]],"")</f>
        <v/>
      </c>
      <c r="GP187" s="160" t="str">
        <f>IF(Tbl.Kosten[[#This Row],[Pnr.]]=GP$7,Tbl.Kosten[[#This Row],[Te financieren]],"")</f>
        <v/>
      </c>
      <c r="GQ187" s="160" t="str">
        <f>IF(Tbl.Kosten[[#This Row],[Pnr.]]=GQ$7,Tbl.Kosten[[#This Row],[Te financieren]],"")</f>
        <v/>
      </c>
      <c r="GR187" s="160" t="str">
        <f>IF(Tbl.Kosten[[#This Row],[Pnr.]]=GR$7,Tbl.Kosten[[#This Row],[Te financieren]],"")</f>
        <v/>
      </c>
      <c r="GS187" s="160" t="str">
        <f>IF(Tbl.Kosten[[#This Row],[Pnr.]]=GS$7,Tbl.Kosten[[#This Row],[Te financieren]],"")</f>
        <v/>
      </c>
      <c r="GT187" s="160" t="str">
        <f>IF(Tbl.Kosten[[#This Row],[Pnr.]]=GT$7,Tbl.Kosten[[#This Row],[Te financieren]],"")</f>
        <v/>
      </c>
      <c r="GU187" s="160" t="str">
        <f>IF(Tbl.Kosten[[#This Row],[Pnr.]]=GU$7,Tbl.Kosten[[#This Row],[Te financieren]],"")</f>
        <v/>
      </c>
      <c r="GV187" s="160" t="str">
        <f>IF(Tbl.Kosten[[#This Row],[Pnr.]]=GV$7,Tbl.Kosten[[#This Row],[Te financieren]],"")</f>
        <v/>
      </c>
      <c r="GW187" s="160" t="str">
        <f>IF(Tbl.Kosten[[#This Row],[Pnr.]]=GW$7,Tbl.Kosten[[#This Row],[Te financieren]],"")</f>
        <v/>
      </c>
      <c r="GX187" s="160" t="str">
        <f>IF(Tbl.Kosten[[#This Row],[Pnr.]]=GX$7,Tbl.Kosten[[#This Row],[Te financieren]],"")</f>
        <v/>
      </c>
      <c r="GY187" s="160" t="str">
        <f>IF(Tbl.Kosten[[#This Row],[Pnr.]]=GY$7,Tbl.Kosten[[#This Row],[Te financieren]],"")</f>
        <v/>
      </c>
      <c r="GZ187" s="160" t="str">
        <f>IF(Tbl.Kosten[[#This Row],[Pnr.]]=GZ$7,Tbl.Kosten[[#This Row],[Te financieren]],"")</f>
        <v/>
      </c>
      <c r="HA187" s="160" t="str">
        <f>IF(Tbl.Kosten[[#This Row],[Pnr.]]=HA$7,Tbl.Kosten[[#This Row],[Te financieren]],"")</f>
        <v/>
      </c>
      <c r="HB187" s="160" t="str">
        <f>IF(Tbl.Kosten[[#This Row],[Pnr.]]=HB$7,Tbl.Kosten[[#This Row],[Te financieren]],"")</f>
        <v/>
      </c>
      <c r="HC187" s="160" t="str">
        <f>IF(Tbl.Kosten[[#This Row],[Pnr.]]=HC$7,Tbl.Kosten[[#This Row],[Te financieren]],"")</f>
        <v/>
      </c>
      <c r="HD187" s="160" t="str">
        <f>IF(Tbl.Kosten[[#This Row],[Pnr.]]=HD$7,Tbl.Kosten[[#This Row],[Te financieren]],"")</f>
        <v/>
      </c>
      <c r="HE187" s="160" t="str">
        <f>IF(Tbl.Kosten[[#This Row],[Pnr.]]=HE$7,Tbl.Kosten[[#This Row],[Te financieren]],"")</f>
        <v/>
      </c>
      <c r="HF187" s="160" t="str">
        <f>IF(Tbl.Kosten[[#This Row],[Pnr.]]=HF$7,Tbl.Kosten[[#This Row],[Te financieren]],"")</f>
        <v/>
      </c>
      <c r="HG187" s="160" t="str">
        <f>IF(Tbl.Kosten[[#This Row],[Pnr.]]=HG$7,Tbl.Kosten[[#This Row],[Te financieren]],"")</f>
        <v/>
      </c>
      <c r="HH187" s="160" t="str">
        <f>IF(Tbl.Kosten[[#This Row],[Pnr.]]=HH$7,Tbl.Kosten[[#This Row],[Te financieren]],"")</f>
        <v/>
      </c>
      <c r="HI187" s="160" t="str">
        <f>IF(Tbl.Kosten[[#This Row],[Pnr.]]=HI$7,Tbl.Kosten[[#This Row],[Te financieren]],"")</f>
        <v/>
      </c>
      <c r="HJ187" s="160" t="str">
        <f>IF(Tbl.Kosten[[#This Row],[Pnr.]]=HJ$7,Tbl.Kosten[[#This Row],[Te financieren]],"")</f>
        <v/>
      </c>
      <c r="HK187" s="160" t="str">
        <f>IF(Tbl.Kosten[[#This Row],[Pnr.]]=HK$7,Tbl.Kosten[[#This Row],[Te financieren]],"")</f>
        <v/>
      </c>
      <c r="HL187" s="160" t="str">
        <f>IF(Tbl.Kosten[[#This Row],[Pnr.]]=HL$7,Tbl.Kosten[[#This Row],[Te financieren]],"")</f>
        <v/>
      </c>
      <c r="HM187" s="160" t="str">
        <f>IF(Tbl.Kosten[[#This Row],[Pnr.]]=HM$7,Tbl.Kosten[[#This Row],[Te financieren]],"")</f>
        <v/>
      </c>
      <c r="HN187" s="160" t="str">
        <f>IF(Tbl.Kosten[[#This Row],[Pnr.]]=HN$7,Tbl.Kosten[[#This Row],[Te financieren]],"")</f>
        <v/>
      </c>
      <c r="HO187" s="160" t="str">
        <f>IF(Tbl.Kosten[[#This Row],[Pnr.]]=HO$7,Tbl.Kosten[[#This Row],[Te financieren]],"")</f>
        <v/>
      </c>
      <c r="HP187" s="160" t="str">
        <f>IF(Tbl.Kosten[[#This Row],[Pnr.]]=HP$7,Tbl.Kosten[[#This Row],[Te financieren]],"")</f>
        <v/>
      </c>
      <c r="HQ187" s="160" t="str">
        <f>IF(Tbl.Kosten[[#This Row],[Pnr.]]=HQ$7,Tbl.Kosten[[#This Row],[Te financieren]],"")</f>
        <v/>
      </c>
      <c r="HR187" s="160" t="str">
        <f>IF(Tbl.Kosten[[#This Row],[Pnr.]]=HR$7,Tbl.Kosten[[#This Row],[Te financieren]],"")</f>
        <v/>
      </c>
      <c r="HS187" s="160" t="str">
        <f>IF(Tbl.Kosten[[#This Row],[Pnr.]]=HS$7,Tbl.Kosten[[#This Row],[Te financieren]],"")</f>
        <v/>
      </c>
      <c r="HT187" s="160" t="str">
        <f>IF(Tbl.Kosten[[#This Row],[Pnr.]]=HT$7,Tbl.Kosten[[#This Row],[Te financieren]],"")</f>
        <v/>
      </c>
      <c r="HU187" s="160" t="str">
        <f>IF(Tbl.Kosten[[#This Row],[Pnr.]]=HU$7,Tbl.Kosten[[#This Row],[Te financieren]],"")</f>
        <v/>
      </c>
      <c r="HV187" s="160" t="str">
        <f>IF(Tbl.Kosten[[#This Row],[Pnr.]]=HV$7,Tbl.Kosten[[#This Row],[Te financieren]],"")</f>
        <v/>
      </c>
      <c r="HW187" s="160" t="str">
        <f>IF(Tbl.Kosten[[#This Row],[Pnr.]]=HW$7,Tbl.Kosten[[#This Row],[Te financieren]],"")</f>
        <v/>
      </c>
    </row>
    <row r="188" spans="2:231" x14ac:dyDescent="0.3">
      <c r="B188" s="144"/>
      <c r="C188" s="147"/>
      <c r="D188" s="146"/>
      <c r="E188" s="147"/>
      <c r="F188" s="145"/>
      <c r="G188" s="11" t="str">
        <f>IF(Tbl.Kosten[[#This Row],[Medewerker e/o 
functie]]&lt;&gt;"",_xlfn.XLOOKUP(Tbl.Kosten[[#This Row],[Medewerker e/o 
functie]],Tbl.Uurtarief[Medewerker en/of functie],Tbl.Uurtarief[Uurtarief],"",0,1),"")</f>
        <v/>
      </c>
      <c r="H188" s="121">
        <f>IFERROR(Tbl.Kosten[[#This Row],[Uren]]*Tbl.Kosten[[#This Row],[Uurtarief]],0)</f>
        <v>0</v>
      </c>
      <c r="I188" s="119" t="str">
        <f>IF(Tbl.Kosten[[#This Row],[Subtotaal uren]]&lt;&gt;0,_xlfn.XLOOKUP(Tbl.Kosten[[#This Row],[Medewerker e/o 
functie]],Tbl.Uurtarief[Medewerker en/of functie],Tbl.Uurtarief[Kostensoort arbeid],"",0,1),"")</f>
        <v/>
      </c>
      <c r="J188" s="147"/>
      <c r="K188" s="145"/>
      <c r="L188" s="149" t="str">
        <f>IF(Tbl.Kosten[[#This Row],[Activum]]&lt;&gt;"",_xlfn.XLOOKUP(Tbl.Kosten[[#This Row],[Activum]],Tbl.Afschrijvingskosten[Activum],Tbl.Afschrijvingskosten[Tarief per afschrijvings-eenheid],"",0,1),"")</f>
        <v/>
      </c>
      <c r="M188" s="122">
        <f>IFERROR(Tbl.Kosten[[#This Row],[Een-
heden]]*Tbl.Kosten[[#This Row],[Afschrijvings-
tarief]],0)</f>
        <v>0</v>
      </c>
      <c r="N188" s="122" t="str">
        <f>IF(Tbl.Kosten[[#This Row],[Subtotaal afschrijving]]&lt;&gt;0,Lijsten!A186,"")</f>
        <v/>
      </c>
      <c r="O188" s="150"/>
      <c r="P188" s="145"/>
      <c r="Q188" s="148"/>
      <c r="R188" s="122">
        <f>IFERROR(Tbl.Kosten[[#This Row],[Aantal]]*Tbl.Kosten[[#This Row],[Tarief]],0)</f>
        <v>0</v>
      </c>
      <c r="S188" s="8">
        <f>IFERROR(Tbl.Kosten[[#This Row],[Subtotaal overige kosten]]+Tbl.Kosten[[#This Row],[Subtotaal uren]]+Tbl.Kosten[[#This Row],[Subtotaal afschrijving]],0)</f>
        <v>0</v>
      </c>
      <c r="T188" s="8">
        <f>IFERROR(Tbl.Kosten[[#This Row],[Totaal kosten]]*Tbl.Kosten[[#This Row],[Subsidie%]],0)</f>
        <v>0</v>
      </c>
      <c r="U188" s="4" t="str" cm="1">
        <f t="array" ref="U188">IFERROR(_xlfn.IFS(Tbl.Kosten[[#This Row],[Subtotaal uren]]&lt;&gt;0,Tbl.Kosten[[#This Row],[Kostensoort arbeid]],Tbl.Kosten[[#This Row],[Subtotaal afschrijving]]&lt;&gt;0,Tbl.Kosten[[#This Row],[Kostensoort afschrijving]],Tbl.Kosten[[#This Row],[Subtotaal overige kosten]]&lt;&gt;0,Tbl.Kosten[[#This Row],[Kostensoort overig]]),"")</f>
        <v/>
      </c>
      <c r="V188" s="4" t="str">
        <f>IFERROR(_xlfn.XLOOKUP(Tbl.Kosten[[#This Row],[Activiteitencode]],Tbl.Activiteiten[Activiteitcode],Tbl.Activiteiten[Werkpakketcode],"",0,1),"")</f>
        <v/>
      </c>
      <c r="W188" s="4" t="str">
        <f>IFERROR(_xlfn.XLOOKUP(Tbl.Kosten[[#This Row],[Werkpakketcode]],Tbl.Werkpakketten[Werkpakketcode],Tbl.Werkpakketten[Subsidiabele activiteit],"",0,1),"")</f>
        <v/>
      </c>
      <c r="X188" s="12">
        <f>IFERROR(_xlfn.XLOOKUP(Tbl.Kosten[[#This Row],[Sanr.]],Tbl.Subsidiehoogte[SAnr.],Tbl.Subsidiehoogte[Sub. Percentage],0,0,1),0)</f>
        <v>0</v>
      </c>
      <c r="Y188" s="154" t="str">
        <f>IFERROR(_xlfn.XLOOKUP(Tbl.Kosten[[#This Row],[Partnercode]],Tbl.Projectpartners[Partnercode],Tbl.Projectpartners[PNr.],"",0,1),"")</f>
        <v>P1</v>
      </c>
      <c r="Z188" s="158">
        <f>IF(Tbl.Kosten[[#This Row],[Pnr.]]=Z$7,Tbl.Kosten[[#This Row],[Totaal kosten]],"")</f>
        <v>0</v>
      </c>
      <c r="AA188" s="158" t="str">
        <f>IF(Tbl.Kosten[[#This Row],[Pnr.]]=AA$7,Tbl.Kosten[[#This Row],[Totaal kosten]],"")</f>
        <v/>
      </c>
      <c r="AB188" s="158" t="str">
        <f>IF(Tbl.Kosten[[#This Row],[Pnr.]]=AB$7,Tbl.Kosten[[#This Row],[Totaal kosten]],"")</f>
        <v/>
      </c>
      <c r="AC188" s="158" t="str">
        <f>IF(Tbl.Kosten[[#This Row],[Pnr.]]=AC$7,Tbl.Kosten[[#This Row],[Totaal kosten]],"")</f>
        <v/>
      </c>
      <c r="AD188" s="158" t="str">
        <f>IF(Tbl.Kosten[[#This Row],[Pnr.]]=AD$7,Tbl.Kosten[[#This Row],[Totaal kosten]],"")</f>
        <v/>
      </c>
      <c r="AE188" s="158" t="str">
        <f>IF(Tbl.Kosten[[#This Row],[Pnr.]]=AE$7,Tbl.Kosten[[#This Row],[Totaal kosten]],"")</f>
        <v/>
      </c>
      <c r="AF188" s="158" t="str">
        <f>IF(Tbl.Kosten[[#This Row],[Pnr.]]=AF$7,Tbl.Kosten[[#This Row],[Totaal kosten]],"")</f>
        <v/>
      </c>
      <c r="AG188" s="158" t="str">
        <f>IF(Tbl.Kosten[[#This Row],[Pnr.]]=AG$7,Tbl.Kosten[[#This Row],[Totaal kosten]],"")</f>
        <v/>
      </c>
      <c r="AH188" s="158" t="str">
        <f>IF(Tbl.Kosten[[#This Row],[Pnr.]]=AH$7,Tbl.Kosten[[#This Row],[Totaal kosten]],"")</f>
        <v/>
      </c>
      <c r="AI188" s="158" t="str">
        <f>IF(Tbl.Kosten[[#This Row],[Pnr.]]=AI$7,Tbl.Kosten[[#This Row],[Totaal kosten]],"")</f>
        <v/>
      </c>
      <c r="AJ188" s="158" t="str">
        <f>IF(Tbl.Kosten[[#This Row],[Pnr.]]=AJ$7,Tbl.Kosten[[#This Row],[Totaal kosten]],"")</f>
        <v/>
      </c>
      <c r="AK188" s="158" t="str">
        <f>IF(Tbl.Kosten[[#This Row],[Pnr.]]=AK$7,Tbl.Kosten[[#This Row],[Totaal kosten]],"")</f>
        <v/>
      </c>
      <c r="AL188" s="158" t="str">
        <f>IF(Tbl.Kosten[[#This Row],[Pnr.]]=AL$7,Tbl.Kosten[[#This Row],[Totaal kosten]],"")</f>
        <v/>
      </c>
      <c r="AM188" s="158" t="str">
        <f>IF(Tbl.Kosten[[#This Row],[Pnr.]]=AM$7,Tbl.Kosten[[#This Row],[Totaal kosten]],"")</f>
        <v/>
      </c>
      <c r="AN188" s="158" t="str">
        <f>IF(Tbl.Kosten[[#This Row],[Pnr.]]=AN$7,Tbl.Kosten[[#This Row],[Totaal kosten]],"")</f>
        <v/>
      </c>
      <c r="AO188" s="158" t="str">
        <f>IF(Tbl.Kosten[[#This Row],[Pnr.]]=AO$7,Tbl.Kosten[[#This Row],[Totaal kosten]],"")</f>
        <v/>
      </c>
      <c r="AP188" s="158" t="str">
        <f>IF(Tbl.Kosten[[#This Row],[Pnr.]]=AP$7,Tbl.Kosten[[#This Row],[Totaal kosten]],"")</f>
        <v/>
      </c>
      <c r="AQ188" s="158" t="str">
        <f>IF(Tbl.Kosten[[#This Row],[Pnr.]]=AQ$7,Tbl.Kosten[[#This Row],[Totaal kosten]],"")</f>
        <v/>
      </c>
      <c r="AR188" s="158" t="str">
        <f>IF(Tbl.Kosten[[#This Row],[Pnr.]]=AR$7,Tbl.Kosten[[#This Row],[Totaal kosten]],"")</f>
        <v/>
      </c>
      <c r="AS188" s="158" t="str">
        <f>IF(Tbl.Kosten[[#This Row],[Pnr.]]=AS$7,Tbl.Kosten[[#This Row],[Totaal kosten]],"")</f>
        <v/>
      </c>
      <c r="AT188" s="158" t="str">
        <f>IF(Tbl.Kosten[[#This Row],[Pnr.]]=AT$7,Tbl.Kosten[[#This Row],[Totaal kosten]],"")</f>
        <v/>
      </c>
      <c r="AU188" s="158" t="str">
        <f>IF(Tbl.Kosten[[#This Row],[Pnr.]]=AU$7,Tbl.Kosten[[#This Row],[Totaal kosten]],"")</f>
        <v/>
      </c>
      <c r="AV188" s="158" t="str">
        <f>IF(Tbl.Kosten[[#This Row],[Pnr.]]=AV$7,Tbl.Kosten[[#This Row],[Totaal kosten]],"")</f>
        <v/>
      </c>
      <c r="AW188" s="158" t="str">
        <f>IF(Tbl.Kosten[[#This Row],[Pnr.]]=AW$7,Tbl.Kosten[[#This Row],[Totaal kosten]],"")</f>
        <v/>
      </c>
      <c r="AX188" s="158" t="str">
        <f>IF(Tbl.Kosten[[#This Row],[Pnr.]]=AX$7,Tbl.Kosten[[#This Row],[Totaal kosten]],"")</f>
        <v/>
      </c>
      <c r="AY188" s="158" t="str">
        <f>IF(Tbl.Kosten[[#This Row],[Pnr.]]=AY$7,Tbl.Kosten[[#This Row],[Totaal kosten]],"")</f>
        <v/>
      </c>
      <c r="AZ188" s="158" t="str">
        <f>IF(Tbl.Kosten[[#This Row],[Pnr.]]=AZ$7,Tbl.Kosten[[#This Row],[Totaal kosten]],"")</f>
        <v/>
      </c>
      <c r="BA188" s="158" t="str">
        <f>IF(Tbl.Kosten[[#This Row],[Pnr.]]=BA$7,Tbl.Kosten[[#This Row],[Totaal kosten]],"")</f>
        <v/>
      </c>
      <c r="BB188" s="158" t="str">
        <f>IF(Tbl.Kosten[[#This Row],[Pnr.]]=BB$7,Tbl.Kosten[[#This Row],[Totaal kosten]],"")</f>
        <v/>
      </c>
      <c r="BC188" s="158" t="str">
        <f>IF(Tbl.Kosten[[#This Row],[Pnr.]]=BC$7,Tbl.Kosten[[#This Row],[Totaal kosten]],"")</f>
        <v/>
      </c>
      <c r="BD188" s="158" t="str">
        <f>IF(Tbl.Kosten[[#This Row],[Pnr.]]=BD$7,Tbl.Kosten[[#This Row],[Totaal kosten]],"")</f>
        <v/>
      </c>
      <c r="BE188" s="158" t="str">
        <f>IF(Tbl.Kosten[[#This Row],[Pnr.]]=BE$7,Tbl.Kosten[[#This Row],[Totaal kosten]],"")</f>
        <v/>
      </c>
      <c r="BF188" s="158" t="str">
        <f>IF(Tbl.Kosten[[#This Row],[Pnr.]]=BF$7,Tbl.Kosten[[#This Row],[Totaal kosten]],"")</f>
        <v/>
      </c>
      <c r="BG188" s="158" t="str">
        <f>IF(Tbl.Kosten[[#This Row],[Pnr.]]=BG$7,Tbl.Kosten[[#This Row],[Totaal kosten]],"")</f>
        <v/>
      </c>
      <c r="BH188" s="158" t="str">
        <f>IF(Tbl.Kosten[[#This Row],[Pnr.]]=BH$7,Tbl.Kosten[[#This Row],[Totaal kosten]],"")</f>
        <v/>
      </c>
      <c r="BI188" s="158" t="str">
        <f>IF(Tbl.Kosten[[#This Row],[Pnr.]]=BI$7,Tbl.Kosten[[#This Row],[Totaal kosten]],"")</f>
        <v/>
      </c>
      <c r="BJ188" s="158" t="str">
        <f>IF(Tbl.Kosten[[#This Row],[Pnr.]]=BJ$7,Tbl.Kosten[[#This Row],[Totaal kosten]],"")</f>
        <v/>
      </c>
      <c r="BK188" s="158" t="str">
        <f>IF(Tbl.Kosten[[#This Row],[Pnr.]]=BK$7,Tbl.Kosten[[#This Row],[Totaal kosten]],"")</f>
        <v/>
      </c>
      <c r="BL188" s="158" t="str">
        <f>IF(Tbl.Kosten[[#This Row],[Pnr.]]=BL$7,Tbl.Kosten[[#This Row],[Totaal kosten]],"")</f>
        <v/>
      </c>
      <c r="BM188" s="158" t="str">
        <f>IF(Tbl.Kosten[[#This Row],[Pnr.]]=BM$7,Tbl.Kosten[[#This Row],[Totaal kosten]],"")</f>
        <v/>
      </c>
      <c r="BN188" s="158" t="str">
        <f>IF(Tbl.Kosten[[#This Row],[Pnr.]]=BN$7,Tbl.Kosten[[#This Row],[Totaal kosten]],"")</f>
        <v/>
      </c>
      <c r="BO188" s="158" t="str">
        <f>IF(Tbl.Kosten[[#This Row],[Pnr.]]=BO$7,Tbl.Kosten[[#This Row],[Totaal kosten]],"")</f>
        <v/>
      </c>
      <c r="BP188" s="158" t="str">
        <f>IF(Tbl.Kosten[[#This Row],[Pnr.]]=BP$7,Tbl.Kosten[[#This Row],[Totaal kosten]],"")</f>
        <v/>
      </c>
      <c r="BQ188" s="158" t="str">
        <f>IF(Tbl.Kosten[[#This Row],[Pnr.]]=BQ$7,Tbl.Kosten[[#This Row],[Totaal kosten]],"")</f>
        <v/>
      </c>
      <c r="BR188" s="158" t="str">
        <f>IF(Tbl.Kosten[[#This Row],[Pnr.]]=BR$7,Tbl.Kosten[[#This Row],[Totaal kosten]],"")</f>
        <v/>
      </c>
      <c r="BS188" s="158" t="str">
        <f>IF(Tbl.Kosten[[#This Row],[Pnr.]]=BS$7,Tbl.Kosten[[#This Row],[Totaal kosten]],"")</f>
        <v/>
      </c>
      <c r="BT188" s="158" t="str">
        <f>IF(Tbl.Kosten[[#This Row],[Pnr.]]=BT$7,Tbl.Kosten[[#This Row],[Totaal kosten]],"")</f>
        <v/>
      </c>
      <c r="BU188" s="158" t="str">
        <f>IF(Tbl.Kosten[[#This Row],[Pnr.]]=BU$7,Tbl.Kosten[[#This Row],[Totaal kosten]],"")</f>
        <v/>
      </c>
      <c r="BV188" s="158" t="str">
        <f>IF(Tbl.Kosten[[#This Row],[Pnr.]]=BV$7,Tbl.Kosten[[#This Row],[Totaal kosten]],"")</f>
        <v/>
      </c>
      <c r="BW188" s="158" t="str">
        <f>IF(Tbl.Kosten[[#This Row],[Pnr.]]=BW$7,Tbl.Kosten[[#This Row],[Totaal kosten]],"")</f>
        <v/>
      </c>
      <c r="BX188" s="158" t="str">
        <f>IFERROR(_xlfn.XLOOKUP(Tbl.Kosten[[#This Row],[Werkpakketcode]],Tbl.Werkpakketten[Werkpakketcode],Tbl.Werkpakketten[WPnr.],"",0,1),"")</f>
        <v/>
      </c>
      <c r="BY188" s="158" t="str">
        <f>IF(Tbl.Kosten[[#This Row],[WPnr.]]=BY$7,Tbl.Kosten[[#This Row],[Totaal kosten]],"")</f>
        <v/>
      </c>
      <c r="BZ188" s="158" t="str">
        <f>IF(Tbl.Kosten[[#This Row],[WPnr.]]=BZ$7,Tbl.Kosten[[#This Row],[Totaal kosten]],"")</f>
        <v/>
      </c>
      <c r="CA188" s="158" t="str">
        <f>IF(Tbl.Kosten[[#This Row],[WPnr.]]=CA$7,Tbl.Kosten[[#This Row],[Totaal kosten]],"")</f>
        <v/>
      </c>
      <c r="CB188" s="158" t="str">
        <f>IF(Tbl.Kosten[[#This Row],[WPnr.]]=CB$7,Tbl.Kosten[[#This Row],[Totaal kosten]],"")</f>
        <v/>
      </c>
      <c r="CC188" s="158" t="str">
        <f>IF(Tbl.Kosten[[#This Row],[WPnr.]]=CC$7,Tbl.Kosten[[#This Row],[Totaal kosten]],"")</f>
        <v/>
      </c>
      <c r="CD188" s="158" t="str">
        <f>IF(Tbl.Kosten[[#This Row],[WPnr.]]=CD$7,Tbl.Kosten[[#This Row],[Totaal kosten]],"")</f>
        <v/>
      </c>
      <c r="CE188" s="158" t="str">
        <f>IF(Tbl.Kosten[[#This Row],[WPnr.]]=CE$7,Tbl.Kosten[[#This Row],[Totaal kosten]],"")</f>
        <v/>
      </c>
      <c r="CF188" s="158" t="str">
        <f>IF(Tbl.Kosten[[#This Row],[WPnr.]]=CF$7,Tbl.Kosten[[#This Row],[Totaal kosten]],"")</f>
        <v/>
      </c>
      <c r="CG188" s="158" t="str">
        <f>IF(Tbl.Kosten[[#This Row],[WPnr.]]=CG$7,Tbl.Kosten[[#This Row],[Totaal kosten]],"")</f>
        <v/>
      </c>
      <c r="CH188" s="158" t="str">
        <f>IF(Tbl.Kosten[[#This Row],[WPnr.]]=CH$7,Tbl.Kosten[[#This Row],[Totaal kosten]],"")</f>
        <v/>
      </c>
      <c r="CI188" s="158" t="str">
        <f>IF(Tbl.Kosten[[#This Row],[WPnr.]]=CI$7,Tbl.Kosten[[#This Row],[Totaal kosten]],"")</f>
        <v/>
      </c>
      <c r="CJ188" s="158" t="str">
        <f>IF(Tbl.Kosten[[#This Row],[WPnr.]]=CJ$7,Tbl.Kosten[[#This Row],[Totaal kosten]],"")</f>
        <v/>
      </c>
      <c r="CK188" s="158" t="str">
        <f>IF(Tbl.Kosten[[#This Row],[WPnr.]]=CK$7,Tbl.Kosten[[#This Row],[Totaal kosten]],"")</f>
        <v/>
      </c>
      <c r="CL188" s="158" t="str">
        <f>IF(Tbl.Kosten[[#This Row],[WPnr.]]=CL$7,Tbl.Kosten[[#This Row],[Totaal kosten]],"")</f>
        <v/>
      </c>
      <c r="CM188" s="158" t="str">
        <f>IF(Tbl.Kosten[[#This Row],[WPnr.]]=CM$7,Tbl.Kosten[[#This Row],[Totaal kosten]],"")</f>
        <v/>
      </c>
      <c r="CN188" s="158" t="str">
        <f>IF(Tbl.Kosten[[#This Row],[WPnr.]]=CN$7,Tbl.Kosten[[#This Row],[Totaal kosten]],"")</f>
        <v/>
      </c>
      <c r="CO188" s="158" t="str">
        <f>IF(Tbl.Kosten[[#This Row],[WPnr.]]=CO$7,Tbl.Kosten[[#This Row],[Totaal kosten]],"")</f>
        <v/>
      </c>
      <c r="CP188" s="158" t="str">
        <f>IF(Tbl.Kosten[[#This Row],[WPnr.]]=CP$7,Tbl.Kosten[[#This Row],[Totaal kosten]],"")</f>
        <v/>
      </c>
      <c r="CQ188" s="158" t="str">
        <f>IF(Tbl.Kosten[[#This Row],[WPnr.]]=CQ$7,Tbl.Kosten[[#This Row],[Totaal kosten]],"")</f>
        <v/>
      </c>
      <c r="CR188" s="158" t="str">
        <f>IF(Tbl.Kosten[[#This Row],[WPnr.]]=CR$7,Tbl.Kosten[[#This Row],[Totaal kosten]],"")</f>
        <v/>
      </c>
      <c r="CS188" s="158" t="str">
        <f>IF(Tbl.Kosten[[#This Row],[WPnr.]]=CS$7,Tbl.Kosten[[#This Row],[Totaal kosten]],"")</f>
        <v/>
      </c>
      <c r="CT188" s="158" t="str">
        <f>IF(Tbl.Kosten[[#This Row],[WPnr.]]=CT$7,Tbl.Kosten[[#This Row],[Totaal kosten]],"")</f>
        <v/>
      </c>
      <c r="CU188" s="158" t="str">
        <f>IF(Tbl.Kosten[[#This Row],[WPnr.]]=CU$7,Tbl.Kosten[[#This Row],[Totaal kosten]],"")</f>
        <v/>
      </c>
      <c r="CV188" s="158" t="str">
        <f>IF(Tbl.Kosten[[#This Row],[WPnr.]]=CV$7,Tbl.Kosten[[#This Row],[Totaal kosten]],"")</f>
        <v/>
      </c>
      <c r="CW188" s="158" t="str">
        <f>IF(Tbl.Kosten[[#This Row],[WPnr.]]=CW$7,Tbl.Kosten[[#This Row],[Totaal kosten]],"")</f>
        <v/>
      </c>
      <c r="CX188" s="158" t="str">
        <f>IF(Tbl.Kosten[[#This Row],[WPnr.]]=CX$7,Tbl.Kosten[[#This Row],[Totaal kosten]],"")</f>
        <v/>
      </c>
      <c r="CY188" s="158" t="str">
        <f>IF(Tbl.Kosten[[#This Row],[WPnr.]]=CY$7,Tbl.Kosten[[#This Row],[Totaal kosten]],"")</f>
        <v/>
      </c>
      <c r="CZ188" s="158" t="str">
        <f>IF(Tbl.Kosten[[#This Row],[WPnr.]]=CZ$7,Tbl.Kosten[[#This Row],[Totaal kosten]],"")</f>
        <v/>
      </c>
      <c r="DA188" s="158" t="str">
        <f>IF(Tbl.Kosten[[#This Row],[WPnr.]]=DA$7,Tbl.Kosten[[#This Row],[Totaal kosten]],"")</f>
        <v/>
      </c>
      <c r="DB188" s="158" t="str">
        <f>IF(Tbl.Kosten[[#This Row],[WPnr.]]=DB$7,Tbl.Kosten[[#This Row],[Totaal kosten]],"")</f>
        <v/>
      </c>
      <c r="DC188" s="158" t="str">
        <f>IF(Tbl.Kosten[[#This Row],[WPnr.]]=DC$7,Tbl.Kosten[[#This Row],[Totaal kosten]],"")</f>
        <v/>
      </c>
      <c r="DD188" s="158" t="str">
        <f>IF(Tbl.Kosten[[#This Row],[WPnr.]]=DD$7,Tbl.Kosten[[#This Row],[Totaal kosten]],"")</f>
        <v/>
      </c>
      <c r="DE188" s="158" t="str">
        <f>IF(Tbl.Kosten[[#This Row],[WPnr.]]=DE$7,Tbl.Kosten[[#This Row],[Totaal kosten]],"")</f>
        <v/>
      </c>
      <c r="DF188" s="158" t="str">
        <f>IF(Tbl.Kosten[[#This Row],[WPnr.]]=DF$7,Tbl.Kosten[[#This Row],[Totaal kosten]],"")</f>
        <v/>
      </c>
      <c r="DG188" s="158" t="str">
        <f>IF(Tbl.Kosten[[#This Row],[WPnr.]]=DG$7,Tbl.Kosten[[#This Row],[Totaal kosten]],"")</f>
        <v/>
      </c>
      <c r="DH188" s="158" t="str">
        <f>IF(Tbl.Kosten[[#This Row],[WPnr.]]=DH$7,Tbl.Kosten[[#This Row],[Totaal kosten]],"")</f>
        <v/>
      </c>
      <c r="DI188" s="158" t="str">
        <f>IF(Tbl.Kosten[[#This Row],[WPnr.]]=DI$7,Tbl.Kosten[[#This Row],[Totaal kosten]],"")</f>
        <v/>
      </c>
      <c r="DJ188" s="158" t="str">
        <f>IF(Tbl.Kosten[[#This Row],[WPnr.]]=DJ$7,Tbl.Kosten[[#This Row],[Totaal kosten]],"")</f>
        <v/>
      </c>
      <c r="DK188" s="158" t="str">
        <f>IF(Tbl.Kosten[[#This Row],[WPnr.]]=DK$7,Tbl.Kosten[[#This Row],[Totaal kosten]],"")</f>
        <v/>
      </c>
      <c r="DL188" s="158" t="str">
        <f>IF(Tbl.Kosten[[#This Row],[WPnr.]]=DL$7,Tbl.Kosten[[#This Row],[Totaal kosten]],"")</f>
        <v/>
      </c>
      <c r="DM188" s="158" t="str">
        <f>IF(Tbl.Kosten[[#This Row],[WPnr.]]=DM$7,Tbl.Kosten[[#This Row],[Totaal kosten]],"")</f>
        <v/>
      </c>
      <c r="DN188" s="158" t="str">
        <f>IF(Tbl.Kosten[[#This Row],[WPnr.]]=DN$7,Tbl.Kosten[[#This Row],[Totaal kosten]],"")</f>
        <v/>
      </c>
      <c r="DO188" s="158" t="str">
        <f>IF(Tbl.Kosten[[#This Row],[WPnr.]]=DO$7,Tbl.Kosten[[#This Row],[Totaal kosten]],"")</f>
        <v/>
      </c>
      <c r="DP188" s="158" t="str">
        <f>IF(Tbl.Kosten[[#This Row],[WPnr.]]=DP$7,Tbl.Kosten[[#This Row],[Totaal kosten]],"")</f>
        <v/>
      </c>
      <c r="DQ188" s="158" t="str">
        <f>IF(Tbl.Kosten[[#This Row],[WPnr.]]=DQ$7,Tbl.Kosten[[#This Row],[Totaal kosten]],"")</f>
        <v/>
      </c>
      <c r="DR188" s="158" t="str">
        <f>IF(Tbl.Kosten[[#This Row],[WPnr.]]=DR$7,Tbl.Kosten[[#This Row],[Totaal kosten]],"")</f>
        <v/>
      </c>
      <c r="DS188" s="158" t="str">
        <f>IF(Tbl.Kosten[[#This Row],[WPnr.]]=DS$7,Tbl.Kosten[[#This Row],[Totaal kosten]],"")</f>
        <v/>
      </c>
      <c r="DT188" s="158" t="str">
        <f>IF(Tbl.Kosten[[#This Row],[WPnr.]]=DT$7,Tbl.Kosten[[#This Row],[Totaal kosten]],"")</f>
        <v/>
      </c>
      <c r="DU188" s="158" t="str">
        <f>IF(Tbl.Kosten[[#This Row],[WPnr.]]=DU$7,Tbl.Kosten[[#This Row],[Totaal kosten]],"")</f>
        <v/>
      </c>
      <c r="DV188" s="158" t="str">
        <f>IF(Tbl.Kosten[[#This Row],[WPnr.]]=DV$7,Tbl.Kosten[[#This Row],[Totaal kosten]],"")</f>
        <v/>
      </c>
      <c r="DW188" s="160" t="str">
        <f>IFERROR(_xlfn.XLOOKUP(Tbl.Kosten[[#This Row],[Kostensoort]],Tbl.Kostensoorten[Kostensoorten],Tbl.Kostensoorten[KSnr.],"",0,1),"")</f>
        <v/>
      </c>
      <c r="DX188" s="160" t="str">
        <f>IF(Tbl.Kosten[[#This Row],[KSnr.]]=DX$7,Tbl.Kosten[[#This Row],[Totaal kosten]],"")</f>
        <v/>
      </c>
      <c r="DY188" s="160" t="str">
        <f>IF(Tbl.Kosten[[#This Row],[KSnr.]]=DY$7,Tbl.Kosten[[#This Row],[Totaal kosten]],"")</f>
        <v/>
      </c>
      <c r="DZ188" s="160" t="str">
        <f>IF(Tbl.Kosten[[#This Row],[KSnr.]]=DZ$7,Tbl.Kosten[[#This Row],[Totaal kosten]],"")</f>
        <v/>
      </c>
      <c r="EA188" s="160" t="str">
        <f>IF(Tbl.Kosten[[#This Row],[KSnr.]]=EA$7,Tbl.Kosten[[#This Row],[Totaal kosten]],"")</f>
        <v/>
      </c>
      <c r="EB188" s="160" t="str">
        <f>IF(Tbl.Kosten[[#This Row],[KSnr.]]=EB$7,Tbl.Kosten[[#This Row],[Totaal kosten]],"")</f>
        <v/>
      </c>
      <c r="EC188" s="160" t="str">
        <f>IF(Tbl.Kosten[[#This Row],[KSnr.]]=EC$7,Tbl.Kosten[[#This Row],[Totaal kosten]],"")</f>
        <v/>
      </c>
      <c r="ED188" s="160" t="str">
        <f>IF(Tbl.Kosten[[#This Row],[KSnr.]]=ED$7,Tbl.Kosten[[#This Row],[Totaal kosten]],"")</f>
        <v/>
      </c>
      <c r="EE188" s="160" t="str">
        <f>IF(Tbl.Kosten[[#This Row],[KSnr.]]=EE$7,Tbl.Kosten[[#This Row],[Totaal kosten]],"")</f>
        <v/>
      </c>
      <c r="EF188" s="160" t="str">
        <f>IF(Tbl.Kosten[[#This Row],[KSnr.]]=EF$7,Tbl.Kosten[[#This Row],[Totaal kosten]],"")</f>
        <v/>
      </c>
      <c r="EG188" s="160" t="str">
        <f>IF(Tbl.Kosten[[#This Row],[KSnr.]]=EG$7,Tbl.Kosten[[#This Row],[Totaal kosten]],"")</f>
        <v/>
      </c>
      <c r="EH188" s="160" t="str">
        <f>IF(Tbl.Kosten[[#This Row],[KSnr.]]=EH$7,Tbl.Kosten[[#This Row],[Totaal kosten]],"")</f>
        <v/>
      </c>
      <c r="EI188" s="160" t="str">
        <f>IF(Tbl.Kosten[[#This Row],[KSnr.]]=EI$7,Tbl.Kosten[[#This Row],[Totaal kosten]],"")</f>
        <v/>
      </c>
      <c r="EJ188" s="160" t="str">
        <f>IF(Tbl.Kosten[[#This Row],[KSnr.]]=EJ$7,Tbl.Kosten[[#This Row],[Totaal kosten]],"")</f>
        <v/>
      </c>
      <c r="EK188" s="160" t="str">
        <f>IF(Tbl.Kosten[[#This Row],[KSnr.]]=EK$7,Tbl.Kosten[[#This Row],[Totaal kosten]],"")</f>
        <v/>
      </c>
      <c r="EL188" s="160" t="str">
        <f>IF(Tbl.Kosten[[#This Row],[KSnr.]]=EL$7,Tbl.Kosten[[#This Row],[Totaal kosten]],"")</f>
        <v/>
      </c>
      <c r="EM188" s="160" t="str">
        <f>IF(Tbl.Kosten[[#This Row],[KSnr.]]=EM$7,Tbl.Kosten[[#This Row],[Totaal kosten]],"")</f>
        <v/>
      </c>
      <c r="EN188" s="160" t="str">
        <f>IF(Tbl.Kosten[[#This Row],[KSnr.]]=EN$7,Tbl.Kosten[[#This Row],[Totaal kosten]],"")</f>
        <v/>
      </c>
      <c r="EO188" s="160" t="str">
        <f>IF(Tbl.Kosten[[#This Row],[KSnr.]]=EO$7,Tbl.Kosten[[#This Row],[Totaal kosten]],"")</f>
        <v/>
      </c>
      <c r="EP188" s="160" t="str">
        <f>IF(Tbl.Kosten[[#This Row],[KSnr.]]=EP$7,Tbl.Kosten[[#This Row],[Totaal kosten]],"")</f>
        <v/>
      </c>
      <c r="EQ188" s="160" t="str">
        <f>IF(Tbl.Kosten[[#This Row],[KSnr.]]=EQ$7,Tbl.Kosten[[#This Row],[Totaal kosten]],"")</f>
        <v/>
      </c>
      <c r="ER188" s="154" t="str">
        <f>IFERROR(_xlfn.XLOOKUP(Tbl.Kosten[[#This Row],[Subsidieactiviteit]],Tbl.Subsidiehoogte[Subsidieactiviteit],Tbl.Subsidiehoogte[SAnr.],"",0,1),"")</f>
        <v/>
      </c>
      <c r="ES188" s="160" t="str">
        <f>IF(Tbl.Kosten[[#This Row],[Sanr.]]=ES$7,Tbl.Kosten[[#This Row],[Totaal kosten]],"")</f>
        <v/>
      </c>
      <c r="ET188" s="160" t="str">
        <f>IF(Tbl.Kosten[[#This Row],[Sanr.]]=ET$7,Tbl.Kosten[[#This Row],[Totaal kosten]],"")</f>
        <v/>
      </c>
      <c r="EU188" s="160" t="str">
        <f>IF(Tbl.Kosten[[#This Row],[Sanr.]]=EU$7,Tbl.Kosten[[#This Row],[Totaal kosten]],"")</f>
        <v/>
      </c>
      <c r="EV188" s="160" t="str">
        <f>IF(Tbl.Kosten[[#This Row],[Sanr.]]=EV$7,Tbl.Kosten[[#This Row],[Totaal kosten]],"")</f>
        <v/>
      </c>
      <c r="EW188" s="160" t="str">
        <f>IF(Tbl.Kosten[[#This Row],[Sanr.]]=EW$7,Tbl.Kosten[[#This Row],[Totaal kosten]],"")</f>
        <v/>
      </c>
      <c r="EX188" s="160" t="str">
        <f>IF(Tbl.Kosten[[#This Row],[Sanr.]]=EX$7,Tbl.Kosten[[#This Row],[Totaal kosten]],"")</f>
        <v/>
      </c>
      <c r="EY188" s="160" t="str">
        <f>IF(Tbl.Kosten[[#This Row],[Sanr.]]=EY$7,Tbl.Kosten[[#This Row],[Totaal kosten]],"")</f>
        <v/>
      </c>
      <c r="EZ188" s="160" t="str">
        <f>IF(Tbl.Kosten[[#This Row],[Sanr.]]=EZ$7,Tbl.Kosten[[#This Row],[Totaal kosten]],"")</f>
        <v/>
      </c>
      <c r="FA188" s="160" t="str">
        <f>IF(Tbl.Kosten[[#This Row],[Sanr.]]=FA$7,Tbl.Kosten[[#This Row],[Totaal kosten]],"")</f>
        <v/>
      </c>
      <c r="FB188" s="160" t="str">
        <f>IF(Tbl.Kosten[[#This Row],[Sanr.]]=FB$7,Tbl.Kosten[[#This Row],[Totaal kosten]],"")</f>
        <v/>
      </c>
      <c r="FC188" s="160" t="str">
        <f>IF(Tbl.Kosten[[#This Row],[Sanr.]]=FC$7,Tbl.Kosten[[#This Row],[Totaal kosten]],"")</f>
        <v/>
      </c>
      <c r="FD188" s="160" t="str">
        <f>IF(Tbl.Kosten[[#This Row],[Sanr.]]=FD$7,Tbl.Kosten[[#This Row],[Totaal kosten]],"")</f>
        <v/>
      </c>
      <c r="FE188" s="160" t="str">
        <f>IF(Tbl.Kosten[[#This Row],[Sanr.]]=FE$7,Tbl.Kosten[[#This Row],[Totaal kosten]],"")</f>
        <v/>
      </c>
      <c r="FF188" s="160" t="str">
        <f>IF(Tbl.Kosten[[#This Row],[Sanr.]]=FF$7,Tbl.Kosten[[#This Row],[Totaal kosten]],"")</f>
        <v/>
      </c>
      <c r="FG188" s="160" t="str">
        <f>IF(Tbl.Kosten[[#This Row],[Sanr.]]=FG$7,Tbl.Kosten[[#This Row],[Totaal kosten]],"")</f>
        <v/>
      </c>
      <c r="FH188" s="160" t="str">
        <f>IF(Tbl.Kosten[[#This Row],[Sanr.]]=FH$7,Tbl.Kosten[[#This Row],[Totaal kosten]],"")</f>
        <v/>
      </c>
      <c r="FI188" s="160" t="str">
        <f>IF(Tbl.Kosten[[#This Row],[Sanr.]]=FI$7,Tbl.Kosten[[#This Row],[Totaal kosten]],"")</f>
        <v/>
      </c>
      <c r="FJ188" s="160" t="str">
        <f>IF(Tbl.Kosten[[#This Row],[Sanr.]]=FJ$7,Tbl.Kosten[[#This Row],[Totaal kosten]],"")</f>
        <v/>
      </c>
      <c r="FK188" s="160" t="str">
        <f>IF(Tbl.Kosten[[#This Row],[Sanr.]]=FK$7,Tbl.Kosten[[#This Row],[Totaal kosten]],"")</f>
        <v/>
      </c>
      <c r="FL188" s="160" t="str">
        <f>IF(Tbl.Kosten[[#This Row],[Sanr.]]=FL$7,Tbl.Kosten[[#This Row],[Totaal kosten]],"")</f>
        <v/>
      </c>
      <c r="FM188" s="160" t="str">
        <f>IF(Tbl.Kosten[[#This Row],[Sanr.]]=FM$7,Tbl.Kosten[[#This Row],[Totaal kosten]],"")</f>
        <v/>
      </c>
      <c r="FN188" s="160" t="str">
        <f>IF(Tbl.Kosten[[#This Row],[Sanr.]]=FN$7,Tbl.Kosten[[#This Row],[Totaal kosten]],"")</f>
        <v/>
      </c>
      <c r="FO188" s="160" t="str">
        <f>IF(Tbl.Kosten[[#This Row],[Sanr.]]=FO$7,Tbl.Kosten[[#This Row],[Totaal kosten]],"")</f>
        <v/>
      </c>
      <c r="FP188" s="160" t="str">
        <f>IF(Tbl.Kosten[[#This Row],[Sanr.]]=FP$7,Tbl.Kosten[[#This Row],[Totaal kosten]],"")</f>
        <v/>
      </c>
      <c r="FQ188" s="160" t="str">
        <f>IF(Tbl.Kosten[[#This Row],[Sanr.]]=FQ$7,Tbl.Kosten[[#This Row],[Totaal kosten]],"")</f>
        <v/>
      </c>
      <c r="FR188" s="160" t="str">
        <f>IF(Tbl.Kosten[[#This Row],[Sanr.]]=FR$7,Tbl.Kosten[[#This Row],[Totaal kosten]],"")</f>
        <v/>
      </c>
      <c r="FS188" s="160" t="str">
        <f>IF(Tbl.Kosten[[#This Row],[Sanr.]]=FS$7,Tbl.Kosten[[#This Row],[Totaal kosten]],"")</f>
        <v/>
      </c>
      <c r="FT188" s="160" t="str">
        <f>IF(Tbl.Kosten[[#This Row],[Sanr.]]=FT$7,Tbl.Kosten[[#This Row],[Totaal kosten]],"")</f>
        <v/>
      </c>
      <c r="FU188" s="160" t="str">
        <f>IF(Tbl.Kosten[[#This Row],[Sanr.]]=FU$7,Tbl.Kosten[[#This Row],[Totaal kosten]],"")</f>
        <v/>
      </c>
      <c r="FV188" s="160" t="str">
        <f>IF(Tbl.Kosten[[#This Row],[Sanr.]]=FV$7,Tbl.Kosten[[#This Row],[Totaal kosten]],"")</f>
        <v/>
      </c>
      <c r="FW188" s="160" t="str">
        <f>IFERROR(_xlfn.XLOOKUP(Tbl.Kosten[[#This Row],[Activiteitencode]],Tbl.Activiteiten[Activiteitcode],Tbl.Activiteiten[Anr.],"",0,1),"")</f>
        <v/>
      </c>
      <c r="FX188" s="181" t="str">
        <f>_xlfn.CONCAT(Tbl.Kosten[[#This Row],[Pnr.]],Tbl.Kosten[[#This Row],[Sanr.]])</f>
        <v>P1</v>
      </c>
      <c r="FY188" s="160">
        <f>Tbl.Kosten[[#This Row],[Totaal kosten]]-Tbl.Kosten[[#This Row],[Subsidie]]</f>
        <v>0</v>
      </c>
      <c r="FZ188" s="160">
        <f>IF(Tbl.Kosten[[#This Row],[Pnr.]]=FZ$7,Tbl.Kosten[[#This Row],[Te financieren]],"")</f>
        <v>0</v>
      </c>
      <c r="GA188" s="160" t="str">
        <f>IF(Tbl.Kosten[[#This Row],[Pnr.]]=GA$7,Tbl.Kosten[[#This Row],[Te financieren]],"")</f>
        <v/>
      </c>
      <c r="GB188" s="160" t="str">
        <f>IF(Tbl.Kosten[[#This Row],[Pnr.]]=GB$7,Tbl.Kosten[[#This Row],[Te financieren]],"")</f>
        <v/>
      </c>
      <c r="GC188" s="160" t="str">
        <f>IF(Tbl.Kosten[[#This Row],[Pnr.]]=GC$7,Tbl.Kosten[[#This Row],[Te financieren]],"")</f>
        <v/>
      </c>
      <c r="GD188" s="160" t="str">
        <f>IF(Tbl.Kosten[[#This Row],[Pnr.]]=GD$7,Tbl.Kosten[[#This Row],[Te financieren]],"")</f>
        <v/>
      </c>
      <c r="GE188" s="160" t="str">
        <f>IF(Tbl.Kosten[[#This Row],[Pnr.]]=GE$7,Tbl.Kosten[[#This Row],[Te financieren]],"")</f>
        <v/>
      </c>
      <c r="GF188" s="160" t="str">
        <f>IF(Tbl.Kosten[[#This Row],[Pnr.]]=GF$7,Tbl.Kosten[[#This Row],[Te financieren]],"")</f>
        <v/>
      </c>
      <c r="GG188" s="160" t="str">
        <f>IF(Tbl.Kosten[[#This Row],[Pnr.]]=GG$7,Tbl.Kosten[[#This Row],[Te financieren]],"")</f>
        <v/>
      </c>
      <c r="GH188" s="160" t="str">
        <f>IF(Tbl.Kosten[[#This Row],[Pnr.]]=GH$7,Tbl.Kosten[[#This Row],[Te financieren]],"")</f>
        <v/>
      </c>
      <c r="GI188" s="160" t="str">
        <f>IF(Tbl.Kosten[[#This Row],[Pnr.]]=GI$7,Tbl.Kosten[[#This Row],[Te financieren]],"")</f>
        <v/>
      </c>
      <c r="GJ188" s="160" t="str">
        <f>IF(Tbl.Kosten[[#This Row],[Pnr.]]=GJ$7,Tbl.Kosten[[#This Row],[Te financieren]],"")</f>
        <v/>
      </c>
      <c r="GK188" s="160" t="str">
        <f>IF(Tbl.Kosten[[#This Row],[Pnr.]]=GK$7,Tbl.Kosten[[#This Row],[Te financieren]],"")</f>
        <v/>
      </c>
      <c r="GL188" s="160" t="str">
        <f>IF(Tbl.Kosten[[#This Row],[Pnr.]]=GL$7,Tbl.Kosten[[#This Row],[Te financieren]],"")</f>
        <v/>
      </c>
      <c r="GM188" s="160" t="str">
        <f>IF(Tbl.Kosten[[#This Row],[Pnr.]]=GM$7,Tbl.Kosten[[#This Row],[Te financieren]],"")</f>
        <v/>
      </c>
      <c r="GN188" s="160" t="str">
        <f>IF(Tbl.Kosten[[#This Row],[Pnr.]]=GN$7,Tbl.Kosten[[#This Row],[Te financieren]],"")</f>
        <v/>
      </c>
      <c r="GO188" s="160" t="str">
        <f>IF(Tbl.Kosten[[#This Row],[Pnr.]]=GO$7,Tbl.Kosten[[#This Row],[Te financieren]],"")</f>
        <v/>
      </c>
      <c r="GP188" s="160" t="str">
        <f>IF(Tbl.Kosten[[#This Row],[Pnr.]]=GP$7,Tbl.Kosten[[#This Row],[Te financieren]],"")</f>
        <v/>
      </c>
      <c r="GQ188" s="160" t="str">
        <f>IF(Tbl.Kosten[[#This Row],[Pnr.]]=GQ$7,Tbl.Kosten[[#This Row],[Te financieren]],"")</f>
        <v/>
      </c>
      <c r="GR188" s="160" t="str">
        <f>IF(Tbl.Kosten[[#This Row],[Pnr.]]=GR$7,Tbl.Kosten[[#This Row],[Te financieren]],"")</f>
        <v/>
      </c>
      <c r="GS188" s="160" t="str">
        <f>IF(Tbl.Kosten[[#This Row],[Pnr.]]=GS$7,Tbl.Kosten[[#This Row],[Te financieren]],"")</f>
        <v/>
      </c>
      <c r="GT188" s="160" t="str">
        <f>IF(Tbl.Kosten[[#This Row],[Pnr.]]=GT$7,Tbl.Kosten[[#This Row],[Te financieren]],"")</f>
        <v/>
      </c>
      <c r="GU188" s="160" t="str">
        <f>IF(Tbl.Kosten[[#This Row],[Pnr.]]=GU$7,Tbl.Kosten[[#This Row],[Te financieren]],"")</f>
        <v/>
      </c>
      <c r="GV188" s="160" t="str">
        <f>IF(Tbl.Kosten[[#This Row],[Pnr.]]=GV$7,Tbl.Kosten[[#This Row],[Te financieren]],"")</f>
        <v/>
      </c>
      <c r="GW188" s="160" t="str">
        <f>IF(Tbl.Kosten[[#This Row],[Pnr.]]=GW$7,Tbl.Kosten[[#This Row],[Te financieren]],"")</f>
        <v/>
      </c>
      <c r="GX188" s="160" t="str">
        <f>IF(Tbl.Kosten[[#This Row],[Pnr.]]=GX$7,Tbl.Kosten[[#This Row],[Te financieren]],"")</f>
        <v/>
      </c>
      <c r="GY188" s="160" t="str">
        <f>IF(Tbl.Kosten[[#This Row],[Pnr.]]=GY$7,Tbl.Kosten[[#This Row],[Te financieren]],"")</f>
        <v/>
      </c>
      <c r="GZ188" s="160" t="str">
        <f>IF(Tbl.Kosten[[#This Row],[Pnr.]]=GZ$7,Tbl.Kosten[[#This Row],[Te financieren]],"")</f>
        <v/>
      </c>
      <c r="HA188" s="160" t="str">
        <f>IF(Tbl.Kosten[[#This Row],[Pnr.]]=HA$7,Tbl.Kosten[[#This Row],[Te financieren]],"")</f>
        <v/>
      </c>
      <c r="HB188" s="160" t="str">
        <f>IF(Tbl.Kosten[[#This Row],[Pnr.]]=HB$7,Tbl.Kosten[[#This Row],[Te financieren]],"")</f>
        <v/>
      </c>
      <c r="HC188" s="160" t="str">
        <f>IF(Tbl.Kosten[[#This Row],[Pnr.]]=HC$7,Tbl.Kosten[[#This Row],[Te financieren]],"")</f>
        <v/>
      </c>
      <c r="HD188" s="160" t="str">
        <f>IF(Tbl.Kosten[[#This Row],[Pnr.]]=HD$7,Tbl.Kosten[[#This Row],[Te financieren]],"")</f>
        <v/>
      </c>
      <c r="HE188" s="160" t="str">
        <f>IF(Tbl.Kosten[[#This Row],[Pnr.]]=HE$7,Tbl.Kosten[[#This Row],[Te financieren]],"")</f>
        <v/>
      </c>
      <c r="HF188" s="160" t="str">
        <f>IF(Tbl.Kosten[[#This Row],[Pnr.]]=HF$7,Tbl.Kosten[[#This Row],[Te financieren]],"")</f>
        <v/>
      </c>
      <c r="HG188" s="160" t="str">
        <f>IF(Tbl.Kosten[[#This Row],[Pnr.]]=HG$7,Tbl.Kosten[[#This Row],[Te financieren]],"")</f>
        <v/>
      </c>
      <c r="HH188" s="160" t="str">
        <f>IF(Tbl.Kosten[[#This Row],[Pnr.]]=HH$7,Tbl.Kosten[[#This Row],[Te financieren]],"")</f>
        <v/>
      </c>
      <c r="HI188" s="160" t="str">
        <f>IF(Tbl.Kosten[[#This Row],[Pnr.]]=HI$7,Tbl.Kosten[[#This Row],[Te financieren]],"")</f>
        <v/>
      </c>
      <c r="HJ188" s="160" t="str">
        <f>IF(Tbl.Kosten[[#This Row],[Pnr.]]=HJ$7,Tbl.Kosten[[#This Row],[Te financieren]],"")</f>
        <v/>
      </c>
      <c r="HK188" s="160" t="str">
        <f>IF(Tbl.Kosten[[#This Row],[Pnr.]]=HK$7,Tbl.Kosten[[#This Row],[Te financieren]],"")</f>
        <v/>
      </c>
      <c r="HL188" s="160" t="str">
        <f>IF(Tbl.Kosten[[#This Row],[Pnr.]]=HL$7,Tbl.Kosten[[#This Row],[Te financieren]],"")</f>
        <v/>
      </c>
      <c r="HM188" s="160" t="str">
        <f>IF(Tbl.Kosten[[#This Row],[Pnr.]]=HM$7,Tbl.Kosten[[#This Row],[Te financieren]],"")</f>
        <v/>
      </c>
      <c r="HN188" s="160" t="str">
        <f>IF(Tbl.Kosten[[#This Row],[Pnr.]]=HN$7,Tbl.Kosten[[#This Row],[Te financieren]],"")</f>
        <v/>
      </c>
      <c r="HO188" s="160" t="str">
        <f>IF(Tbl.Kosten[[#This Row],[Pnr.]]=HO$7,Tbl.Kosten[[#This Row],[Te financieren]],"")</f>
        <v/>
      </c>
      <c r="HP188" s="160" t="str">
        <f>IF(Tbl.Kosten[[#This Row],[Pnr.]]=HP$7,Tbl.Kosten[[#This Row],[Te financieren]],"")</f>
        <v/>
      </c>
      <c r="HQ188" s="160" t="str">
        <f>IF(Tbl.Kosten[[#This Row],[Pnr.]]=HQ$7,Tbl.Kosten[[#This Row],[Te financieren]],"")</f>
        <v/>
      </c>
      <c r="HR188" s="160" t="str">
        <f>IF(Tbl.Kosten[[#This Row],[Pnr.]]=HR$7,Tbl.Kosten[[#This Row],[Te financieren]],"")</f>
        <v/>
      </c>
      <c r="HS188" s="160" t="str">
        <f>IF(Tbl.Kosten[[#This Row],[Pnr.]]=HS$7,Tbl.Kosten[[#This Row],[Te financieren]],"")</f>
        <v/>
      </c>
      <c r="HT188" s="160" t="str">
        <f>IF(Tbl.Kosten[[#This Row],[Pnr.]]=HT$7,Tbl.Kosten[[#This Row],[Te financieren]],"")</f>
        <v/>
      </c>
      <c r="HU188" s="160" t="str">
        <f>IF(Tbl.Kosten[[#This Row],[Pnr.]]=HU$7,Tbl.Kosten[[#This Row],[Te financieren]],"")</f>
        <v/>
      </c>
      <c r="HV188" s="160" t="str">
        <f>IF(Tbl.Kosten[[#This Row],[Pnr.]]=HV$7,Tbl.Kosten[[#This Row],[Te financieren]],"")</f>
        <v/>
      </c>
      <c r="HW188" s="160" t="str">
        <f>IF(Tbl.Kosten[[#This Row],[Pnr.]]=HW$7,Tbl.Kosten[[#This Row],[Te financieren]],"")</f>
        <v/>
      </c>
    </row>
    <row r="189" spans="2:231" x14ac:dyDescent="0.3">
      <c r="B189" s="144"/>
      <c r="C189" s="147"/>
      <c r="D189" s="146"/>
      <c r="E189" s="147"/>
      <c r="F189" s="145"/>
      <c r="G189" s="11" t="str">
        <f>IF(Tbl.Kosten[[#This Row],[Medewerker e/o 
functie]]&lt;&gt;"",_xlfn.XLOOKUP(Tbl.Kosten[[#This Row],[Medewerker e/o 
functie]],Tbl.Uurtarief[Medewerker en/of functie],Tbl.Uurtarief[Uurtarief],"",0,1),"")</f>
        <v/>
      </c>
      <c r="H189" s="121">
        <f>IFERROR(Tbl.Kosten[[#This Row],[Uren]]*Tbl.Kosten[[#This Row],[Uurtarief]],0)</f>
        <v>0</v>
      </c>
      <c r="I189" s="119" t="str">
        <f>IF(Tbl.Kosten[[#This Row],[Subtotaal uren]]&lt;&gt;0,_xlfn.XLOOKUP(Tbl.Kosten[[#This Row],[Medewerker e/o 
functie]],Tbl.Uurtarief[Medewerker en/of functie],Tbl.Uurtarief[Kostensoort arbeid],"",0,1),"")</f>
        <v/>
      </c>
      <c r="J189" s="147"/>
      <c r="K189" s="145"/>
      <c r="L189" s="149" t="str">
        <f>IF(Tbl.Kosten[[#This Row],[Activum]]&lt;&gt;"",_xlfn.XLOOKUP(Tbl.Kosten[[#This Row],[Activum]],Tbl.Afschrijvingskosten[Activum],Tbl.Afschrijvingskosten[Tarief per afschrijvings-eenheid],"",0,1),"")</f>
        <v/>
      </c>
      <c r="M189" s="122">
        <f>IFERROR(Tbl.Kosten[[#This Row],[Een-
heden]]*Tbl.Kosten[[#This Row],[Afschrijvings-
tarief]],0)</f>
        <v>0</v>
      </c>
      <c r="N189" s="122" t="str">
        <f>IF(Tbl.Kosten[[#This Row],[Subtotaal afschrijving]]&lt;&gt;0,Lijsten!A187,"")</f>
        <v/>
      </c>
      <c r="O189" s="150"/>
      <c r="P189" s="145"/>
      <c r="Q189" s="148"/>
      <c r="R189" s="122">
        <f>IFERROR(Tbl.Kosten[[#This Row],[Aantal]]*Tbl.Kosten[[#This Row],[Tarief]],0)</f>
        <v>0</v>
      </c>
      <c r="S189" s="8">
        <f>IFERROR(Tbl.Kosten[[#This Row],[Subtotaal overige kosten]]+Tbl.Kosten[[#This Row],[Subtotaal uren]]+Tbl.Kosten[[#This Row],[Subtotaal afschrijving]],0)</f>
        <v>0</v>
      </c>
      <c r="T189" s="8">
        <f>IFERROR(Tbl.Kosten[[#This Row],[Totaal kosten]]*Tbl.Kosten[[#This Row],[Subsidie%]],0)</f>
        <v>0</v>
      </c>
      <c r="U189" s="4" t="str" cm="1">
        <f t="array" ref="U189">IFERROR(_xlfn.IFS(Tbl.Kosten[[#This Row],[Subtotaal uren]]&lt;&gt;0,Tbl.Kosten[[#This Row],[Kostensoort arbeid]],Tbl.Kosten[[#This Row],[Subtotaal afschrijving]]&lt;&gt;0,Tbl.Kosten[[#This Row],[Kostensoort afschrijving]],Tbl.Kosten[[#This Row],[Subtotaal overige kosten]]&lt;&gt;0,Tbl.Kosten[[#This Row],[Kostensoort overig]]),"")</f>
        <v/>
      </c>
      <c r="V189" s="4" t="str">
        <f>IFERROR(_xlfn.XLOOKUP(Tbl.Kosten[[#This Row],[Activiteitencode]],Tbl.Activiteiten[Activiteitcode],Tbl.Activiteiten[Werkpakketcode],"",0,1),"")</f>
        <v/>
      </c>
      <c r="W189" s="4" t="str">
        <f>IFERROR(_xlfn.XLOOKUP(Tbl.Kosten[[#This Row],[Werkpakketcode]],Tbl.Werkpakketten[Werkpakketcode],Tbl.Werkpakketten[Subsidiabele activiteit],"",0,1),"")</f>
        <v/>
      </c>
      <c r="X189" s="12">
        <f>IFERROR(_xlfn.XLOOKUP(Tbl.Kosten[[#This Row],[Sanr.]],Tbl.Subsidiehoogte[SAnr.],Tbl.Subsidiehoogte[Sub. Percentage],0,0,1),0)</f>
        <v>0</v>
      </c>
      <c r="Y189" s="154" t="str">
        <f>IFERROR(_xlfn.XLOOKUP(Tbl.Kosten[[#This Row],[Partnercode]],Tbl.Projectpartners[Partnercode],Tbl.Projectpartners[PNr.],"",0,1),"")</f>
        <v>P1</v>
      </c>
      <c r="Z189" s="158">
        <f>IF(Tbl.Kosten[[#This Row],[Pnr.]]=Z$7,Tbl.Kosten[[#This Row],[Totaal kosten]],"")</f>
        <v>0</v>
      </c>
      <c r="AA189" s="158" t="str">
        <f>IF(Tbl.Kosten[[#This Row],[Pnr.]]=AA$7,Tbl.Kosten[[#This Row],[Totaal kosten]],"")</f>
        <v/>
      </c>
      <c r="AB189" s="158" t="str">
        <f>IF(Tbl.Kosten[[#This Row],[Pnr.]]=AB$7,Tbl.Kosten[[#This Row],[Totaal kosten]],"")</f>
        <v/>
      </c>
      <c r="AC189" s="158" t="str">
        <f>IF(Tbl.Kosten[[#This Row],[Pnr.]]=AC$7,Tbl.Kosten[[#This Row],[Totaal kosten]],"")</f>
        <v/>
      </c>
      <c r="AD189" s="158" t="str">
        <f>IF(Tbl.Kosten[[#This Row],[Pnr.]]=AD$7,Tbl.Kosten[[#This Row],[Totaal kosten]],"")</f>
        <v/>
      </c>
      <c r="AE189" s="158" t="str">
        <f>IF(Tbl.Kosten[[#This Row],[Pnr.]]=AE$7,Tbl.Kosten[[#This Row],[Totaal kosten]],"")</f>
        <v/>
      </c>
      <c r="AF189" s="158" t="str">
        <f>IF(Tbl.Kosten[[#This Row],[Pnr.]]=AF$7,Tbl.Kosten[[#This Row],[Totaal kosten]],"")</f>
        <v/>
      </c>
      <c r="AG189" s="158" t="str">
        <f>IF(Tbl.Kosten[[#This Row],[Pnr.]]=AG$7,Tbl.Kosten[[#This Row],[Totaal kosten]],"")</f>
        <v/>
      </c>
      <c r="AH189" s="158" t="str">
        <f>IF(Tbl.Kosten[[#This Row],[Pnr.]]=AH$7,Tbl.Kosten[[#This Row],[Totaal kosten]],"")</f>
        <v/>
      </c>
      <c r="AI189" s="158" t="str">
        <f>IF(Tbl.Kosten[[#This Row],[Pnr.]]=AI$7,Tbl.Kosten[[#This Row],[Totaal kosten]],"")</f>
        <v/>
      </c>
      <c r="AJ189" s="158" t="str">
        <f>IF(Tbl.Kosten[[#This Row],[Pnr.]]=AJ$7,Tbl.Kosten[[#This Row],[Totaal kosten]],"")</f>
        <v/>
      </c>
      <c r="AK189" s="158" t="str">
        <f>IF(Tbl.Kosten[[#This Row],[Pnr.]]=AK$7,Tbl.Kosten[[#This Row],[Totaal kosten]],"")</f>
        <v/>
      </c>
      <c r="AL189" s="158" t="str">
        <f>IF(Tbl.Kosten[[#This Row],[Pnr.]]=AL$7,Tbl.Kosten[[#This Row],[Totaal kosten]],"")</f>
        <v/>
      </c>
      <c r="AM189" s="158" t="str">
        <f>IF(Tbl.Kosten[[#This Row],[Pnr.]]=AM$7,Tbl.Kosten[[#This Row],[Totaal kosten]],"")</f>
        <v/>
      </c>
      <c r="AN189" s="158" t="str">
        <f>IF(Tbl.Kosten[[#This Row],[Pnr.]]=AN$7,Tbl.Kosten[[#This Row],[Totaal kosten]],"")</f>
        <v/>
      </c>
      <c r="AO189" s="158" t="str">
        <f>IF(Tbl.Kosten[[#This Row],[Pnr.]]=AO$7,Tbl.Kosten[[#This Row],[Totaal kosten]],"")</f>
        <v/>
      </c>
      <c r="AP189" s="158" t="str">
        <f>IF(Tbl.Kosten[[#This Row],[Pnr.]]=AP$7,Tbl.Kosten[[#This Row],[Totaal kosten]],"")</f>
        <v/>
      </c>
      <c r="AQ189" s="158" t="str">
        <f>IF(Tbl.Kosten[[#This Row],[Pnr.]]=AQ$7,Tbl.Kosten[[#This Row],[Totaal kosten]],"")</f>
        <v/>
      </c>
      <c r="AR189" s="158" t="str">
        <f>IF(Tbl.Kosten[[#This Row],[Pnr.]]=AR$7,Tbl.Kosten[[#This Row],[Totaal kosten]],"")</f>
        <v/>
      </c>
      <c r="AS189" s="158" t="str">
        <f>IF(Tbl.Kosten[[#This Row],[Pnr.]]=AS$7,Tbl.Kosten[[#This Row],[Totaal kosten]],"")</f>
        <v/>
      </c>
      <c r="AT189" s="158" t="str">
        <f>IF(Tbl.Kosten[[#This Row],[Pnr.]]=AT$7,Tbl.Kosten[[#This Row],[Totaal kosten]],"")</f>
        <v/>
      </c>
      <c r="AU189" s="158" t="str">
        <f>IF(Tbl.Kosten[[#This Row],[Pnr.]]=AU$7,Tbl.Kosten[[#This Row],[Totaal kosten]],"")</f>
        <v/>
      </c>
      <c r="AV189" s="158" t="str">
        <f>IF(Tbl.Kosten[[#This Row],[Pnr.]]=AV$7,Tbl.Kosten[[#This Row],[Totaal kosten]],"")</f>
        <v/>
      </c>
      <c r="AW189" s="158" t="str">
        <f>IF(Tbl.Kosten[[#This Row],[Pnr.]]=AW$7,Tbl.Kosten[[#This Row],[Totaal kosten]],"")</f>
        <v/>
      </c>
      <c r="AX189" s="158" t="str">
        <f>IF(Tbl.Kosten[[#This Row],[Pnr.]]=AX$7,Tbl.Kosten[[#This Row],[Totaal kosten]],"")</f>
        <v/>
      </c>
      <c r="AY189" s="158" t="str">
        <f>IF(Tbl.Kosten[[#This Row],[Pnr.]]=AY$7,Tbl.Kosten[[#This Row],[Totaal kosten]],"")</f>
        <v/>
      </c>
      <c r="AZ189" s="158" t="str">
        <f>IF(Tbl.Kosten[[#This Row],[Pnr.]]=AZ$7,Tbl.Kosten[[#This Row],[Totaal kosten]],"")</f>
        <v/>
      </c>
      <c r="BA189" s="158" t="str">
        <f>IF(Tbl.Kosten[[#This Row],[Pnr.]]=BA$7,Tbl.Kosten[[#This Row],[Totaal kosten]],"")</f>
        <v/>
      </c>
      <c r="BB189" s="158" t="str">
        <f>IF(Tbl.Kosten[[#This Row],[Pnr.]]=BB$7,Tbl.Kosten[[#This Row],[Totaal kosten]],"")</f>
        <v/>
      </c>
      <c r="BC189" s="158" t="str">
        <f>IF(Tbl.Kosten[[#This Row],[Pnr.]]=BC$7,Tbl.Kosten[[#This Row],[Totaal kosten]],"")</f>
        <v/>
      </c>
      <c r="BD189" s="158" t="str">
        <f>IF(Tbl.Kosten[[#This Row],[Pnr.]]=BD$7,Tbl.Kosten[[#This Row],[Totaal kosten]],"")</f>
        <v/>
      </c>
      <c r="BE189" s="158" t="str">
        <f>IF(Tbl.Kosten[[#This Row],[Pnr.]]=BE$7,Tbl.Kosten[[#This Row],[Totaal kosten]],"")</f>
        <v/>
      </c>
      <c r="BF189" s="158" t="str">
        <f>IF(Tbl.Kosten[[#This Row],[Pnr.]]=BF$7,Tbl.Kosten[[#This Row],[Totaal kosten]],"")</f>
        <v/>
      </c>
      <c r="BG189" s="158" t="str">
        <f>IF(Tbl.Kosten[[#This Row],[Pnr.]]=BG$7,Tbl.Kosten[[#This Row],[Totaal kosten]],"")</f>
        <v/>
      </c>
      <c r="BH189" s="158" t="str">
        <f>IF(Tbl.Kosten[[#This Row],[Pnr.]]=BH$7,Tbl.Kosten[[#This Row],[Totaal kosten]],"")</f>
        <v/>
      </c>
      <c r="BI189" s="158" t="str">
        <f>IF(Tbl.Kosten[[#This Row],[Pnr.]]=BI$7,Tbl.Kosten[[#This Row],[Totaal kosten]],"")</f>
        <v/>
      </c>
      <c r="BJ189" s="158" t="str">
        <f>IF(Tbl.Kosten[[#This Row],[Pnr.]]=BJ$7,Tbl.Kosten[[#This Row],[Totaal kosten]],"")</f>
        <v/>
      </c>
      <c r="BK189" s="158" t="str">
        <f>IF(Tbl.Kosten[[#This Row],[Pnr.]]=BK$7,Tbl.Kosten[[#This Row],[Totaal kosten]],"")</f>
        <v/>
      </c>
      <c r="BL189" s="158" t="str">
        <f>IF(Tbl.Kosten[[#This Row],[Pnr.]]=BL$7,Tbl.Kosten[[#This Row],[Totaal kosten]],"")</f>
        <v/>
      </c>
      <c r="BM189" s="158" t="str">
        <f>IF(Tbl.Kosten[[#This Row],[Pnr.]]=BM$7,Tbl.Kosten[[#This Row],[Totaal kosten]],"")</f>
        <v/>
      </c>
      <c r="BN189" s="158" t="str">
        <f>IF(Tbl.Kosten[[#This Row],[Pnr.]]=BN$7,Tbl.Kosten[[#This Row],[Totaal kosten]],"")</f>
        <v/>
      </c>
      <c r="BO189" s="158" t="str">
        <f>IF(Tbl.Kosten[[#This Row],[Pnr.]]=BO$7,Tbl.Kosten[[#This Row],[Totaal kosten]],"")</f>
        <v/>
      </c>
      <c r="BP189" s="158" t="str">
        <f>IF(Tbl.Kosten[[#This Row],[Pnr.]]=BP$7,Tbl.Kosten[[#This Row],[Totaal kosten]],"")</f>
        <v/>
      </c>
      <c r="BQ189" s="158" t="str">
        <f>IF(Tbl.Kosten[[#This Row],[Pnr.]]=BQ$7,Tbl.Kosten[[#This Row],[Totaal kosten]],"")</f>
        <v/>
      </c>
      <c r="BR189" s="158" t="str">
        <f>IF(Tbl.Kosten[[#This Row],[Pnr.]]=BR$7,Tbl.Kosten[[#This Row],[Totaal kosten]],"")</f>
        <v/>
      </c>
      <c r="BS189" s="158" t="str">
        <f>IF(Tbl.Kosten[[#This Row],[Pnr.]]=BS$7,Tbl.Kosten[[#This Row],[Totaal kosten]],"")</f>
        <v/>
      </c>
      <c r="BT189" s="158" t="str">
        <f>IF(Tbl.Kosten[[#This Row],[Pnr.]]=BT$7,Tbl.Kosten[[#This Row],[Totaal kosten]],"")</f>
        <v/>
      </c>
      <c r="BU189" s="158" t="str">
        <f>IF(Tbl.Kosten[[#This Row],[Pnr.]]=BU$7,Tbl.Kosten[[#This Row],[Totaal kosten]],"")</f>
        <v/>
      </c>
      <c r="BV189" s="158" t="str">
        <f>IF(Tbl.Kosten[[#This Row],[Pnr.]]=BV$7,Tbl.Kosten[[#This Row],[Totaal kosten]],"")</f>
        <v/>
      </c>
      <c r="BW189" s="158" t="str">
        <f>IF(Tbl.Kosten[[#This Row],[Pnr.]]=BW$7,Tbl.Kosten[[#This Row],[Totaal kosten]],"")</f>
        <v/>
      </c>
      <c r="BX189" s="158" t="str">
        <f>IFERROR(_xlfn.XLOOKUP(Tbl.Kosten[[#This Row],[Werkpakketcode]],Tbl.Werkpakketten[Werkpakketcode],Tbl.Werkpakketten[WPnr.],"",0,1),"")</f>
        <v/>
      </c>
      <c r="BY189" s="158" t="str">
        <f>IF(Tbl.Kosten[[#This Row],[WPnr.]]=BY$7,Tbl.Kosten[[#This Row],[Totaal kosten]],"")</f>
        <v/>
      </c>
      <c r="BZ189" s="158" t="str">
        <f>IF(Tbl.Kosten[[#This Row],[WPnr.]]=BZ$7,Tbl.Kosten[[#This Row],[Totaal kosten]],"")</f>
        <v/>
      </c>
      <c r="CA189" s="158" t="str">
        <f>IF(Tbl.Kosten[[#This Row],[WPnr.]]=CA$7,Tbl.Kosten[[#This Row],[Totaal kosten]],"")</f>
        <v/>
      </c>
      <c r="CB189" s="158" t="str">
        <f>IF(Tbl.Kosten[[#This Row],[WPnr.]]=CB$7,Tbl.Kosten[[#This Row],[Totaal kosten]],"")</f>
        <v/>
      </c>
      <c r="CC189" s="158" t="str">
        <f>IF(Tbl.Kosten[[#This Row],[WPnr.]]=CC$7,Tbl.Kosten[[#This Row],[Totaal kosten]],"")</f>
        <v/>
      </c>
      <c r="CD189" s="158" t="str">
        <f>IF(Tbl.Kosten[[#This Row],[WPnr.]]=CD$7,Tbl.Kosten[[#This Row],[Totaal kosten]],"")</f>
        <v/>
      </c>
      <c r="CE189" s="158" t="str">
        <f>IF(Tbl.Kosten[[#This Row],[WPnr.]]=CE$7,Tbl.Kosten[[#This Row],[Totaal kosten]],"")</f>
        <v/>
      </c>
      <c r="CF189" s="158" t="str">
        <f>IF(Tbl.Kosten[[#This Row],[WPnr.]]=CF$7,Tbl.Kosten[[#This Row],[Totaal kosten]],"")</f>
        <v/>
      </c>
      <c r="CG189" s="158" t="str">
        <f>IF(Tbl.Kosten[[#This Row],[WPnr.]]=CG$7,Tbl.Kosten[[#This Row],[Totaal kosten]],"")</f>
        <v/>
      </c>
      <c r="CH189" s="158" t="str">
        <f>IF(Tbl.Kosten[[#This Row],[WPnr.]]=CH$7,Tbl.Kosten[[#This Row],[Totaal kosten]],"")</f>
        <v/>
      </c>
      <c r="CI189" s="158" t="str">
        <f>IF(Tbl.Kosten[[#This Row],[WPnr.]]=CI$7,Tbl.Kosten[[#This Row],[Totaal kosten]],"")</f>
        <v/>
      </c>
      <c r="CJ189" s="158" t="str">
        <f>IF(Tbl.Kosten[[#This Row],[WPnr.]]=CJ$7,Tbl.Kosten[[#This Row],[Totaal kosten]],"")</f>
        <v/>
      </c>
      <c r="CK189" s="158" t="str">
        <f>IF(Tbl.Kosten[[#This Row],[WPnr.]]=CK$7,Tbl.Kosten[[#This Row],[Totaal kosten]],"")</f>
        <v/>
      </c>
      <c r="CL189" s="158" t="str">
        <f>IF(Tbl.Kosten[[#This Row],[WPnr.]]=CL$7,Tbl.Kosten[[#This Row],[Totaal kosten]],"")</f>
        <v/>
      </c>
      <c r="CM189" s="158" t="str">
        <f>IF(Tbl.Kosten[[#This Row],[WPnr.]]=CM$7,Tbl.Kosten[[#This Row],[Totaal kosten]],"")</f>
        <v/>
      </c>
      <c r="CN189" s="158" t="str">
        <f>IF(Tbl.Kosten[[#This Row],[WPnr.]]=CN$7,Tbl.Kosten[[#This Row],[Totaal kosten]],"")</f>
        <v/>
      </c>
      <c r="CO189" s="158" t="str">
        <f>IF(Tbl.Kosten[[#This Row],[WPnr.]]=CO$7,Tbl.Kosten[[#This Row],[Totaal kosten]],"")</f>
        <v/>
      </c>
      <c r="CP189" s="158" t="str">
        <f>IF(Tbl.Kosten[[#This Row],[WPnr.]]=CP$7,Tbl.Kosten[[#This Row],[Totaal kosten]],"")</f>
        <v/>
      </c>
      <c r="CQ189" s="158" t="str">
        <f>IF(Tbl.Kosten[[#This Row],[WPnr.]]=CQ$7,Tbl.Kosten[[#This Row],[Totaal kosten]],"")</f>
        <v/>
      </c>
      <c r="CR189" s="158" t="str">
        <f>IF(Tbl.Kosten[[#This Row],[WPnr.]]=CR$7,Tbl.Kosten[[#This Row],[Totaal kosten]],"")</f>
        <v/>
      </c>
      <c r="CS189" s="158" t="str">
        <f>IF(Tbl.Kosten[[#This Row],[WPnr.]]=CS$7,Tbl.Kosten[[#This Row],[Totaal kosten]],"")</f>
        <v/>
      </c>
      <c r="CT189" s="158" t="str">
        <f>IF(Tbl.Kosten[[#This Row],[WPnr.]]=CT$7,Tbl.Kosten[[#This Row],[Totaal kosten]],"")</f>
        <v/>
      </c>
      <c r="CU189" s="158" t="str">
        <f>IF(Tbl.Kosten[[#This Row],[WPnr.]]=CU$7,Tbl.Kosten[[#This Row],[Totaal kosten]],"")</f>
        <v/>
      </c>
      <c r="CV189" s="158" t="str">
        <f>IF(Tbl.Kosten[[#This Row],[WPnr.]]=CV$7,Tbl.Kosten[[#This Row],[Totaal kosten]],"")</f>
        <v/>
      </c>
      <c r="CW189" s="158" t="str">
        <f>IF(Tbl.Kosten[[#This Row],[WPnr.]]=CW$7,Tbl.Kosten[[#This Row],[Totaal kosten]],"")</f>
        <v/>
      </c>
      <c r="CX189" s="158" t="str">
        <f>IF(Tbl.Kosten[[#This Row],[WPnr.]]=CX$7,Tbl.Kosten[[#This Row],[Totaal kosten]],"")</f>
        <v/>
      </c>
      <c r="CY189" s="158" t="str">
        <f>IF(Tbl.Kosten[[#This Row],[WPnr.]]=CY$7,Tbl.Kosten[[#This Row],[Totaal kosten]],"")</f>
        <v/>
      </c>
      <c r="CZ189" s="158" t="str">
        <f>IF(Tbl.Kosten[[#This Row],[WPnr.]]=CZ$7,Tbl.Kosten[[#This Row],[Totaal kosten]],"")</f>
        <v/>
      </c>
      <c r="DA189" s="158" t="str">
        <f>IF(Tbl.Kosten[[#This Row],[WPnr.]]=DA$7,Tbl.Kosten[[#This Row],[Totaal kosten]],"")</f>
        <v/>
      </c>
      <c r="DB189" s="158" t="str">
        <f>IF(Tbl.Kosten[[#This Row],[WPnr.]]=DB$7,Tbl.Kosten[[#This Row],[Totaal kosten]],"")</f>
        <v/>
      </c>
      <c r="DC189" s="158" t="str">
        <f>IF(Tbl.Kosten[[#This Row],[WPnr.]]=DC$7,Tbl.Kosten[[#This Row],[Totaal kosten]],"")</f>
        <v/>
      </c>
      <c r="DD189" s="158" t="str">
        <f>IF(Tbl.Kosten[[#This Row],[WPnr.]]=DD$7,Tbl.Kosten[[#This Row],[Totaal kosten]],"")</f>
        <v/>
      </c>
      <c r="DE189" s="158" t="str">
        <f>IF(Tbl.Kosten[[#This Row],[WPnr.]]=DE$7,Tbl.Kosten[[#This Row],[Totaal kosten]],"")</f>
        <v/>
      </c>
      <c r="DF189" s="158" t="str">
        <f>IF(Tbl.Kosten[[#This Row],[WPnr.]]=DF$7,Tbl.Kosten[[#This Row],[Totaal kosten]],"")</f>
        <v/>
      </c>
      <c r="DG189" s="158" t="str">
        <f>IF(Tbl.Kosten[[#This Row],[WPnr.]]=DG$7,Tbl.Kosten[[#This Row],[Totaal kosten]],"")</f>
        <v/>
      </c>
      <c r="DH189" s="158" t="str">
        <f>IF(Tbl.Kosten[[#This Row],[WPnr.]]=DH$7,Tbl.Kosten[[#This Row],[Totaal kosten]],"")</f>
        <v/>
      </c>
      <c r="DI189" s="158" t="str">
        <f>IF(Tbl.Kosten[[#This Row],[WPnr.]]=DI$7,Tbl.Kosten[[#This Row],[Totaal kosten]],"")</f>
        <v/>
      </c>
      <c r="DJ189" s="158" t="str">
        <f>IF(Tbl.Kosten[[#This Row],[WPnr.]]=DJ$7,Tbl.Kosten[[#This Row],[Totaal kosten]],"")</f>
        <v/>
      </c>
      <c r="DK189" s="158" t="str">
        <f>IF(Tbl.Kosten[[#This Row],[WPnr.]]=DK$7,Tbl.Kosten[[#This Row],[Totaal kosten]],"")</f>
        <v/>
      </c>
      <c r="DL189" s="158" t="str">
        <f>IF(Tbl.Kosten[[#This Row],[WPnr.]]=DL$7,Tbl.Kosten[[#This Row],[Totaal kosten]],"")</f>
        <v/>
      </c>
      <c r="DM189" s="158" t="str">
        <f>IF(Tbl.Kosten[[#This Row],[WPnr.]]=DM$7,Tbl.Kosten[[#This Row],[Totaal kosten]],"")</f>
        <v/>
      </c>
      <c r="DN189" s="158" t="str">
        <f>IF(Tbl.Kosten[[#This Row],[WPnr.]]=DN$7,Tbl.Kosten[[#This Row],[Totaal kosten]],"")</f>
        <v/>
      </c>
      <c r="DO189" s="158" t="str">
        <f>IF(Tbl.Kosten[[#This Row],[WPnr.]]=DO$7,Tbl.Kosten[[#This Row],[Totaal kosten]],"")</f>
        <v/>
      </c>
      <c r="DP189" s="158" t="str">
        <f>IF(Tbl.Kosten[[#This Row],[WPnr.]]=DP$7,Tbl.Kosten[[#This Row],[Totaal kosten]],"")</f>
        <v/>
      </c>
      <c r="DQ189" s="158" t="str">
        <f>IF(Tbl.Kosten[[#This Row],[WPnr.]]=DQ$7,Tbl.Kosten[[#This Row],[Totaal kosten]],"")</f>
        <v/>
      </c>
      <c r="DR189" s="158" t="str">
        <f>IF(Tbl.Kosten[[#This Row],[WPnr.]]=DR$7,Tbl.Kosten[[#This Row],[Totaal kosten]],"")</f>
        <v/>
      </c>
      <c r="DS189" s="158" t="str">
        <f>IF(Tbl.Kosten[[#This Row],[WPnr.]]=DS$7,Tbl.Kosten[[#This Row],[Totaal kosten]],"")</f>
        <v/>
      </c>
      <c r="DT189" s="158" t="str">
        <f>IF(Tbl.Kosten[[#This Row],[WPnr.]]=DT$7,Tbl.Kosten[[#This Row],[Totaal kosten]],"")</f>
        <v/>
      </c>
      <c r="DU189" s="158" t="str">
        <f>IF(Tbl.Kosten[[#This Row],[WPnr.]]=DU$7,Tbl.Kosten[[#This Row],[Totaal kosten]],"")</f>
        <v/>
      </c>
      <c r="DV189" s="158" t="str">
        <f>IF(Tbl.Kosten[[#This Row],[WPnr.]]=DV$7,Tbl.Kosten[[#This Row],[Totaal kosten]],"")</f>
        <v/>
      </c>
      <c r="DW189" s="160" t="str">
        <f>IFERROR(_xlfn.XLOOKUP(Tbl.Kosten[[#This Row],[Kostensoort]],Tbl.Kostensoorten[Kostensoorten],Tbl.Kostensoorten[KSnr.],"",0,1),"")</f>
        <v/>
      </c>
      <c r="DX189" s="160" t="str">
        <f>IF(Tbl.Kosten[[#This Row],[KSnr.]]=DX$7,Tbl.Kosten[[#This Row],[Totaal kosten]],"")</f>
        <v/>
      </c>
      <c r="DY189" s="160" t="str">
        <f>IF(Tbl.Kosten[[#This Row],[KSnr.]]=DY$7,Tbl.Kosten[[#This Row],[Totaal kosten]],"")</f>
        <v/>
      </c>
      <c r="DZ189" s="160" t="str">
        <f>IF(Tbl.Kosten[[#This Row],[KSnr.]]=DZ$7,Tbl.Kosten[[#This Row],[Totaal kosten]],"")</f>
        <v/>
      </c>
      <c r="EA189" s="160" t="str">
        <f>IF(Tbl.Kosten[[#This Row],[KSnr.]]=EA$7,Tbl.Kosten[[#This Row],[Totaal kosten]],"")</f>
        <v/>
      </c>
      <c r="EB189" s="160" t="str">
        <f>IF(Tbl.Kosten[[#This Row],[KSnr.]]=EB$7,Tbl.Kosten[[#This Row],[Totaal kosten]],"")</f>
        <v/>
      </c>
      <c r="EC189" s="160" t="str">
        <f>IF(Tbl.Kosten[[#This Row],[KSnr.]]=EC$7,Tbl.Kosten[[#This Row],[Totaal kosten]],"")</f>
        <v/>
      </c>
      <c r="ED189" s="160" t="str">
        <f>IF(Tbl.Kosten[[#This Row],[KSnr.]]=ED$7,Tbl.Kosten[[#This Row],[Totaal kosten]],"")</f>
        <v/>
      </c>
      <c r="EE189" s="160" t="str">
        <f>IF(Tbl.Kosten[[#This Row],[KSnr.]]=EE$7,Tbl.Kosten[[#This Row],[Totaal kosten]],"")</f>
        <v/>
      </c>
      <c r="EF189" s="160" t="str">
        <f>IF(Tbl.Kosten[[#This Row],[KSnr.]]=EF$7,Tbl.Kosten[[#This Row],[Totaal kosten]],"")</f>
        <v/>
      </c>
      <c r="EG189" s="160" t="str">
        <f>IF(Tbl.Kosten[[#This Row],[KSnr.]]=EG$7,Tbl.Kosten[[#This Row],[Totaal kosten]],"")</f>
        <v/>
      </c>
      <c r="EH189" s="160" t="str">
        <f>IF(Tbl.Kosten[[#This Row],[KSnr.]]=EH$7,Tbl.Kosten[[#This Row],[Totaal kosten]],"")</f>
        <v/>
      </c>
      <c r="EI189" s="160" t="str">
        <f>IF(Tbl.Kosten[[#This Row],[KSnr.]]=EI$7,Tbl.Kosten[[#This Row],[Totaal kosten]],"")</f>
        <v/>
      </c>
      <c r="EJ189" s="160" t="str">
        <f>IF(Tbl.Kosten[[#This Row],[KSnr.]]=EJ$7,Tbl.Kosten[[#This Row],[Totaal kosten]],"")</f>
        <v/>
      </c>
      <c r="EK189" s="160" t="str">
        <f>IF(Tbl.Kosten[[#This Row],[KSnr.]]=EK$7,Tbl.Kosten[[#This Row],[Totaal kosten]],"")</f>
        <v/>
      </c>
      <c r="EL189" s="160" t="str">
        <f>IF(Tbl.Kosten[[#This Row],[KSnr.]]=EL$7,Tbl.Kosten[[#This Row],[Totaal kosten]],"")</f>
        <v/>
      </c>
      <c r="EM189" s="160" t="str">
        <f>IF(Tbl.Kosten[[#This Row],[KSnr.]]=EM$7,Tbl.Kosten[[#This Row],[Totaal kosten]],"")</f>
        <v/>
      </c>
      <c r="EN189" s="160" t="str">
        <f>IF(Tbl.Kosten[[#This Row],[KSnr.]]=EN$7,Tbl.Kosten[[#This Row],[Totaal kosten]],"")</f>
        <v/>
      </c>
      <c r="EO189" s="160" t="str">
        <f>IF(Tbl.Kosten[[#This Row],[KSnr.]]=EO$7,Tbl.Kosten[[#This Row],[Totaal kosten]],"")</f>
        <v/>
      </c>
      <c r="EP189" s="160" t="str">
        <f>IF(Tbl.Kosten[[#This Row],[KSnr.]]=EP$7,Tbl.Kosten[[#This Row],[Totaal kosten]],"")</f>
        <v/>
      </c>
      <c r="EQ189" s="160" t="str">
        <f>IF(Tbl.Kosten[[#This Row],[KSnr.]]=EQ$7,Tbl.Kosten[[#This Row],[Totaal kosten]],"")</f>
        <v/>
      </c>
      <c r="ER189" s="154" t="str">
        <f>IFERROR(_xlfn.XLOOKUP(Tbl.Kosten[[#This Row],[Subsidieactiviteit]],Tbl.Subsidiehoogte[Subsidieactiviteit],Tbl.Subsidiehoogte[SAnr.],"",0,1),"")</f>
        <v/>
      </c>
      <c r="ES189" s="160" t="str">
        <f>IF(Tbl.Kosten[[#This Row],[Sanr.]]=ES$7,Tbl.Kosten[[#This Row],[Totaal kosten]],"")</f>
        <v/>
      </c>
      <c r="ET189" s="160" t="str">
        <f>IF(Tbl.Kosten[[#This Row],[Sanr.]]=ET$7,Tbl.Kosten[[#This Row],[Totaal kosten]],"")</f>
        <v/>
      </c>
      <c r="EU189" s="160" t="str">
        <f>IF(Tbl.Kosten[[#This Row],[Sanr.]]=EU$7,Tbl.Kosten[[#This Row],[Totaal kosten]],"")</f>
        <v/>
      </c>
      <c r="EV189" s="160" t="str">
        <f>IF(Tbl.Kosten[[#This Row],[Sanr.]]=EV$7,Tbl.Kosten[[#This Row],[Totaal kosten]],"")</f>
        <v/>
      </c>
      <c r="EW189" s="160" t="str">
        <f>IF(Tbl.Kosten[[#This Row],[Sanr.]]=EW$7,Tbl.Kosten[[#This Row],[Totaal kosten]],"")</f>
        <v/>
      </c>
      <c r="EX189" s="160" t="str">
        <f>IF(Tbl.Kosten[[#This Row],[Sanr.]]=EX$7,Tbl.Kosten[[#This Row],[Totaal kosten]],"")</f>
        <v/>
      </c>
      <c r="EY189" s="160" t="str">
        <f>IF(Tbl.Kosten[[#This Row],[Sanr.]]=EY$7,Tbl.Kosten[[#This Row],[Totaal kosten]],"")</f>
        <v/>
      </c>
      <c r="EZ189" s="160" t="str">
        <f>IF(Tbl.Kosten[[#This Row],[Sanr.]]=EZ$7,Tbl.Kosten[[#This Row],[Totaal kosten]],"")</f>
        <v/>
      </c>
      <c r="FA189" s="160" t="str">
        <f>IF(Tbl.Kosten[[#This Row],[Sanr.]]=FA$7,Tbl.Kosten[[#This Row],[Totaal kosten]],"")</f>
        <v/>
      </c>
      <c r="FB189" s="160" t="str">
        <f>IF(Tbl.Kosten[[#This Row],[Sanr.]]=FB$7,Tbl.Kosten[[#This Row],[Totaal kosten]],"")</f>
        <v/>
      </c>
      <c r="FC189" s="160" t="str">
        <f>IF(Tbl.Kosten[[#This Row],[Sanr.]]=FC$7,Tbl.Kosten[[#This Row],[Totaal kosten]],"")</f>
        <v/>
      </c>
      <c r="FD189" s="160" t="str">
        <f>IF(Tbl.Kosten[[#This Row],[Sanr.]]=FD$7,Tbl.Kosten[[#This Row],[Totaal kosten]],"")</f>
        <v/>
      </c>
      <c r="FE189" s="160" t="str">
        <f>IF(Tbl.Kosten[[#This Row],[Sanr.]]=FE$7,Tbl.Kosten[[#This Row],[Totaal kosten]],"")</f>
        <v/>
      </c>
      <c r="FF189" s="160" t="str">
        <f>IF(Tbl.Kosten[[#This Row],[Sanr.]]=FF$7,Tbl.Kosten[[#This Row],[Totaal kosten]],"")</f>
        <v/>
      </c>
      <c r="FG189" s="160" t="str">
        <f>IF(Tbl.Kosten[[#This Row],[Sanr.]]=FG$7,Tbl.Kosten[[#This Row],[Totaal kosten]],"")</f>
        <v/>
      </c>
      <c r="FH189" s="160" t="str">
        <f>IF(Tbl.Kosten[[#This Row],[Sanr.]]=FH$7,Tbl.Kosten[[#This Row],[Totaal kosten]],"")</f>
        <v/>
      </c>
      <c r="FI189" s="160" t="str">
        <f>IF(Tbl.Kosten[[#This Row],[Sanr.]]=FI$7,Tbl.Kosten[[#This Row],[Totaal kosten]],"")</f>
        <v/>
      </c>
      <c r="FJ189" s="160" t="str">
        <f>IF(Tbl.Kosten[[#This Row],[Sanr.]]=FJ$7,Tbl.Kosten[[#This Row],[Totaal kosten]],"")</f>
        <v/>
      </c>
      <c r="FK189" s="160" t="str">
        <f>IF(Tbl.Kosten[[#This Row],[Sanr.]]=FK$7,Tbl.Kosten[[#This Row],[Totaal kosten]],"")</f>
        <v/>
      </c>
      <c r="FL189" s="160" t="str">
        <f>IF(Tbl.Kosten[[#This Row],[Sanr.]]=FL$7,Tbl.Kosten[[#This Row],[Totaal kosten]],"")</f>
        <v/>
      </c>
      <c r="FM189" s="160" t="str">
        <f>IF(Tbl.Kosten[[#This Row],[Sanr.]]=FM$7,Tbl.Kosten[[#This Row],[Totaal kosten]],"")</f>
        <v/>
      </c>
      <c r="FN189" s="160" t="str">
        <f>IF(Tbl.Kosten[[#This Row],[Sanr.]]=FN$7,Tbl.Kosten[[#This Row],[Totaal kosten]],"")</f>
        <v/>
      </c>
      <c r="FO189" s="160" t="str">
        <f>IF(Tbl.Kosten[[#This Row],[Sanr.]]=FO$7,Tbl.Kosten[[#This Row],[Totaal kosten]],"")</f>
        <v/>
      </c>
      <c r="FP189" s="160" t="str">
        <f>IF(Tbl.Kosten[[#This Row],[Sanr.]]=FP$7,Tbl.Kosten[[#This Row],[Totaal kosten]],"")</f>
        <v/>
      </c>
      <c r="FQ189" s="160" t="str">
        <f>IF(Tbl.Kosten[[#This Row],[Sanr.]]=FQ$7,Tbl.Kosten[[#This Row],[Totaal kosten]],"")</f>
        <v/>
      </c>
      <c r="FR189" s="160" t="str">
        <f>IF(Tbl.Kosten[[#This Row],[Sanr.]]=FR$7,Tbl.Kosten[[#This Row],[Totaal kosten]],"")</f>
        <v/>
      </c>
      <c r="FS189" s="160" t="str">
        <f>IF(Tbl.Kosten[[#This Row],[Sanr.]]=FS$7,Tbl.Kosten[[#This Row],[Totaal kosten]],"")</f>
        <v/>
      </c>
      <c r="FT189" s="160" t="str">
        <f>IF(Tbl.Kosten[[#This Row],[Sanr.]]=FT$7,Tbl.Kosten[[#This Row],[Totaal kosten]],"")</f>
        <v/>
      </c>
      <c r="FU189" s="160" t="str">
        <f>IF(Tbl.Kosten[[#This Row],[Sanr.]]=FU$7,Tbl.Kosten[[#This Row],[Totaal kosten]],"")</f>
        <v/>
      </c>
      <c r="FV189" s="160" t="str">
        <f>IF(Tbl.Kosten[[#This Row],[Sanr.]]=FV$7,Tbl.Kosten[[#This Row],[Totaal kosten]],"")</f>
        <v/>
      </c>
      <c r="FW189" s="160" t="str">
        <f>IFERROR(_xlfn.XLOOKUP(Tbl.Kosten[[#This Row],[Activiteitencode]],Tbl.Activiteiten[Activiteitcode],Tbl.Activiteiten[Anr.],"",0,1),"")</f>
        <v/>
      </c>
      <c r="FX189" s="181" t="str">
        <f>_xlfn.CONCAT(Tbl.Kosten[[#This Row],[Pnr.]],Tbl.Kosten[[#This Row],[Sanr.]])</f>
        <v>P1</v>
      </c>
      <c r="FY189" s="160">
        <f>Tbl.Kosten[[#This Row],[Totaal kosten]]-Tbl.Kosten[[#This Row],[Subsidie]]</f>
        <v>0</v>
      </c>
      <c r="FZ189" s="160">
        <f>IF(Tbl.Kosten[[#This Row],[Pnr.]]=FZ$7,Tbl.Kosten[[#This Row],[Te financieren]],"")</f>
        <v>0</v>
      </c>
      <c r="GA189" s="160" t="str">
        <f>IF(Tbl.Kosten[[#This Row],[Pnr.]]=GA$7,Tbl.Kosten[[#This Row],[Te financieren]],"")</f>
        <v/>
      </c>
      <c r="GB189" s="160" t="str">
        <f>IF(Tbl.Kosten[[#This Row],[Pnr.]]=GB$7,Tbl.Kosten[[#This Row],[Te financieren]],"")</f>
        <v/>
      </c>
      <c r="GC189" s="160" t="str">
        <f>IF(Tbl.Kosten[[#This Row],[Pnr.]]=GC$7,Tbl.Kosten[[#This Row],[Te financieren]],"")</f>
        <v/>
      </c>
      <c r="GD189" s="160" t="str">
        <f>IF(Tbl.Kosten[[#This Row],[Pnr.]]=GD$7,Tbl.Kosten[[#This Row],[Te financieren]],"")</f>
        <v/>
      </c>
      <c r="GE189" s="160" t="str">
        <f>IF(Tbl.Kosten[[#This Row],[Pnr.]]=GE$7,Tbl.Kosten[[#This Row],[Te financieren]],"")</f>
        <v/>
      </c>
      <c r="GF189" s="160" t="str">
        <f>IF(Tbl.Kosten[[#This Row],[Pnr.]]=GF$7,Tbl.Kosten[[#This Row],[Te financieren]],"")</f>
        <v/>
      </c>
      <c r="GG189" s="160" t="str">
        <f>IF(Tbl.Kosten[[#This Row],[Pnr.]]=GG$7,Tbl.Kosten[[#This Row],[Te financieren]],"")</f>
        <v/>
      </c>
      <c r="GH189" s="160" t="str">
        <f>IF(Tbl.Kosten[[#This Row],[Pnr.]]=GH$7,Tbl.Kosten[[#This Row],[Te financieren]],"")</f>
        <v/>
      </c>
      <c r="GI189" s="160" t="str">
        <f>IF(Tbl.Kosten[[#This Row],[Pnr.]]=GI$7,Tbl.Kosten[[#This Row],[Te financieren]],"")</f>
        <v/>
      </c>
      <c r="GJ189" s="160" t="str">
        <f>IF(Tbl.Kosten[[#This Row],[Pnr.]]=GJ$7,Tbl.Kosten[[#This Row],[Te financieren]],"")</f>
        <v/>
      </c>
      <c r="GK189" s="160" t="str">
        <f>IF(Tbl.Kosten[[#This Row],[Pnr.]]=GK$7,Tbl.Kosten[[#This Row],[Te financieren]],"")</f>
        <v/>
      </c>
      <c r="GL189" s="160" t="str">
        <f>IF(Tbl.Kosten[[#This Row],[Pnr.]]=GL$7,Tbl.Kosten[[#This Row],[Te financieren]],"")</f>
        <v/>
      </c>
      <c r="GM189" s="160" t="str">
        <f>IF(Tbl.Kosten[[#This Row],[Pnr.]]=GM$7,Tbl.Kosten[[#This Row],[Te financieren]],"")</f>
        <v/>
      </c>
      <c r="GN189" s="160" t="str">
        <f>IF(Tbl.Kosten[[#This Row],[Pnr.]]=GN$7,Tbl.Kosten[[#This Row],[Te financieren]],"")</f>
        <v/>
      </c>
      <c r="GO189" s="160" t="str">
        <f>IF(Tbl.Kosten[[#This Row],[Pnr.]]=GO$7,Tbl.Kosten[[#This Row],[Te financieren]],"")</f>
        <v/>
      </c>
      <c r="GP189" s="160" t="str">
        <f>IF(Tbl.Kosten[[#This Row],[Pnr.]]=GP$7,Tbl.Kosten[[#This Row],[Te financieren]],"")</f>
        <v/>
      </c>
      <c r="GQ189" s="160" t="str">
        <f>IF(Tbl.Kosten[[#This Row],[Pnr.]]=GQ$7,Tbl.Kosten[[#This Row],[Te financieren]],"")</f>
        <v/>
      </c>
      <c r="GR189" s="160" t="str">
        <f>IF(Tbl.Kosten[[#This Row],[Pnr.]]=GR$7,Tbl.Kosten[[#This Row],[Te financieren]],"")</f>
        <v/>
      </c>
      <c r="GS189" s="160" t="str">
        <f>IF(Tbl.Kosten[[#This Row],[Pnr.]]=GS$7,Tbl.Kosten[[#This Row],[Te financieren]],"")</f>
        <v/>
      </c>
      <c r="GT189" s="160" t="str">
        <f>IF(Tbl.Kosten[[#This Row],[Pnr.]]=GT$7,Tbl.Kosten[[#This Row],[Te financieren]],"")</f>
        <v/>
      </c>
      <c r="GU189" s="160" t="str">
        <f>IF(Tbl.Kosten[[#This Row],[Pnr.]]=GU$7,Tbl.Kosten[[#This Row],[Te financieren]],"")</f>
        <v/>
      </c>
      <c r="GV189" s="160" t="str">
        <f>IF(Tbl.Kosten[[#This Row],[Pnr.]]=GV$7,Tbl.Kosten[[#This Row],[Te financieren]],"")</f>
        <v/>
      </c>
      <c r="GW189" s="160" t="str">
        <f>IF(Tbl.Kosten[[#This Row],[Pnr.]]=GW$7,Tbl.Kosten[[#This Row],[Te financieren]],"")</f>
        <v/>
      </c>
      <c r="GX189" s="160" t="str">
        <f>IF(Tbl.Kosten[[#This Row],[Pnr.]]=GX$7,Tbl.Kosten[[#This Row],[Te financieren]],"")</f>
        <v/>
      </c>
      <c r="GY189" s="160" t="str">
        <f>IF(Tbl.Kosten[[#This Row],[Pnr.]]=GY$7,Tbl.Kosten[[#This Row],[Te financieren]],"")</f>
        <v/>
      </c>
      <c r="GZ189" s="160" t="str">
        <f>IF(Tbl.Kosten[[#This Row],[Pnr.]]=GZ$7,Tbl.Kosten[[#This Row],[Te financieren]],"")</f>
        <v/>
      </c>
      <c r="HA189" s="160" t="str">
        <f>IF(Tbl.Kosten[[#This Row],[Pnr.]]=HA$7,Tbl.Kosten[[#This Row],[Te financieren]],"")</f>
        <v/>
      </c>
      <c r="HB189" s="160" t="str">
        <f>IF(Tbl.Kosten[[#This Row],[Pnr.]]=HB$7,Tbl.Kosten[[#This Row],[Te financieren]],"")</f>
        <v/>
      </c>
      <c r="HC189" s="160" t="str">
        <f>IF(Tbl.Kosten[[#This Row],[Pnr.]]=HC$7,Tbl.Kosten[[#This Row],[Te financieren]],"")</f>
        <v/>
      </c>
      <c r="HD189" s="160" t="str">
        <f>IF(Tbl.Kosten[[#This Row],[Pnr.]]=HD$7,Tbl.Kosten[[#This Row],[Te financieren]],"")</f>
        <v/>
      </c>
      <c r="HE189" s="160" t="str">
        <f>IF(Tbl.Kosten[[#This Row],[Pnr.]]=HE$7,Tbl.Kosten[[#This Row],[Te financieren]],"")</f>
        <v/>
      </c>
      <c r="HF189" s="160" t="str">
        <f>IF(Tbl.Kosten[[#This Row],[Pnr.]]=HF$7,Tbl.Kosten[[#This Row],[Te financieren]],"")</f>
        <v/>
      </c>
      <c r="HG189" s="160" t="str">
        <f>IF(Tbl.Kosten[[#This Row],[Pnr.]]=HG$7,Tbl.Kosten[[#This Row],[Te financieren]],"")</f>
        <v/>
      </c>
      <c r="HH189" s="160" t="str">
        <f>IF(Tbl.Kosten[[#This Row],[Pnr.]]=HH$7,Tbl.Kosten[[#This Row],[Te financieren]],"")</f>
        <v/>
      </c>
      <c r="HI189" s="160" t="str">
        <f>IF(Tbl.Kosten[[#This Row],[Pnr.]]=HI$7,Tbl.Kosten[[#This Row],[Te financieren]],"")</f>
        <v/>
      </c>
      <c r="HJ189" s="160" t="str">
        <f>IF(Tbl.Kosten[[#This Row],[Pnr.]]=HJ$7,Tbl.Kosten[[#This Row],[Te financieren]],"")</f>
        <v/>
      </c>
      <c r="HK189" s="160" t="str">
        <f>IF(Tbl.Kosten[[#This Row],[Pnr.]]=HK$7,Tbl.Kosten[[#This Row],[Te financieren]],"")</f>
        <v/>
      </c>
      <c r="HL189" s="160" t="str">
        <f>IF(Tbl.Kosten[[#This Row],[Pnr.]]=HL$7,Tbl.Kosten[[#This Row],[Te financieren]],"")</f>
        <v/>
      </c>
      <c r="HM189" s="160" t="str">
        <f>IF(Tbl.Kosten[[#This Row],[Pnr.]]=HM$7,Tbl.Kosten[[#This Row],[Te financieren]],"")</f>
        <v/>
      </c>
      <c r="HN189" s="160" t="str">
        <f>IF(Tbl.Kosten[[#This Row],[Pnr.]]=HN$7,Tbl.Kosten[[#This Row],[Te financieren]],"")</f>
        <v/>
      </c>
      <c r="HO189" s="160" t="str">
        <f>IF(Tbl.Kosten[[#This Row],[Pnr.]]=HO$7,Tbl.Kosten[[#This Row],[Te financieren]],"")</f>
        <v/>
      </c>
      <c r="HP189" s="160" t="str">
        <f>IF(Tbl.Kosten[[#This Row],[Pnr.]]=HP$7,Tbl.Kosten[[#This Row],[Te financieren]],"")</f>
        <v/>
      </c>
      <c r="HQ189" s="160" t="str">
        <f>IF(Tbl.Kosten[[#This Row],[Pnr.]]=HQ$7,Tbl.Kosten[[#This Row],[Te financieren]],"")</f>
        <v/>
      </c>
      <c r="HR189" s="160" t="str">
        <f>IF(Tbl.Kosten[[#This Row],[Pnr.]]=HR$7,Tbl.Kosten[[#This Row],[Te financieren]],"")</f>
        <v/>
      </c>
      <c r="HS189" s="160" t="str">
        <f>IF(Tbl.Kosten[[#This Row],[Pnr.]]=HS$7,Tbl.Kosten[[#This Row],[Te financieren]],"")</f>
        <v/>
      </c>
      <c r="HT189" s="160" t="str">
        <f>IF(Tbl.Kosten[[#This Row],[Pnr.]]=HT$7,Tbl.Kosten[[#This Row],[Te financieren]],"")</f>
        <v/>
      </c>
      <c r="HU189" s="160" t="str">
        <f>IF(Tbl.Kosten[[#This Row],[Pnr.]]=HU$7,Tbl.Kosten[[#This Row],[Te financieren]],"")</f>
        <v/>
      </c>
      <c r="HV189" s="160" t="str">
        <f>IF(Tbl.Kosten[[#This Row],[Pnr.]]=HV$7,Tbl.Kosten[[#This Row],[Te financieren]],"")</f>
        <v/>
      </c>
      <c r="HW189" s="160" t="str">
        <f>IF(Tbl.Kosten[[#This Row],[Pnr.]]=HW$7,Tbl.Kosten[[#This Row],[Te financieren]],"")</f>
        <v/>
      </c>
    </row>
    <row r="190" spans="2:231" x14ac:dyDescent="0.3">
      <c r="B190" s="144"/>
      <c r="C190" s="147"/>
      <c r="D190" s="146"/>
      <c r="E190" s="147"/>
      <c r="F190" s="145"/>
      <c r="G190" s="11" t="str">
        <f>IF(Tbl.Kosten[[#This Row],[Medewerker e/o 
functie]]&lt;&gt;"",_xlfn.XLOOKUP(Tbl.Kosten[[#This Row],[Medewerker e/o 
functie]],Tbl.Uurtarief[Medewerker en/of functie],Tbl.Uurtarief[Uurtarief],"",0,1),"")</f>
        <v/>
      </c>
      <c r="H190" s="121">
        <f>IFERROR(Tbl.Kosten[[#This Row],[Uren]]*Tbl.Kosten[[#This Row],[Uurtarief]],0)</f>
        <v>0</v>
      </c>
      <c r="I190" s="119" t="str">
        <f>IF(Tbl.Kosten[[#This Row],[Subtotaal uren]]&lt;&gt;0,_xlfn.XLOOKUP(Tbl.Kosten[[#This Row],[Medewerker e/o 
functie]],Tbl.Uurtarief[Medewerker en/of functie],Tbl.Uurtarief[Kostensoort arbeid],"",0,1),"")</f>
        <v/>
      </c>
      <c r="J190" s="147"/>
      <c r="K190" s="145"/>
      <c r="L190" s="149" t="str">
        <f>IF(Tbl.Kosten[[#This Row],[Activum]]&lt;&gt;"",_xlfn.XLOOKUP(Tbl.Kosten[[#This Row],[Activum]],Tbl.Afschrijvingskosten[Activum],Tbl.Afschrijvingskosten[Tarief per afschrijvings-eenheid],"",0,1),"")</f>
        <v/>
      </c>
      <c r="M190" s="122">
        <f>IFERROR(Tbl.Kosten[[#This Row],[Een-
heden]]*Tbl.Kosten[[#This Row],[Afschrijvings-
tarief]],0)</f>
        <v>0</v>
      </c>
      <c r="N190" s="122" t="str">
        <f>IF(Tbl.Kosten[[#This Row],[Subtotaal afschrijving]]&lt;&gt;0,Lijsten!A188,"")</f>
        <v/>
      </c>
      <c r="O190" s="150"/>
      <c r="P190" s="145"/>
      <c r="Q190" s="148"/>
      <c r="R190" s="122">
        <f>IFERROR(Tbl.Kosten[[#This Row],[Aantal]]*Tbl.Kosten[[#This Row],[Tarief]],0)</f>
        <v>0</v>
      </c>
      <c r="S190" s="8">
        <f>IFERROR(Tbl.Kosten[[#This Row],[Subtotaal overige kosten]]+Tbl.Kosten[[#This Row],[Subtotaal uren]]+Tbl.Kosten[[#This Row],[Subtotaal afschrijving]],0)</f>
        <v>0</v>
      </c>
      <c r="T190" s="8">
        <f>IFERROR(Tbl.Kosten[[#This Row],[Totaal kosten]]*Tbl.Kosten[[#This Row],[Subsidie%]],0)</f>
        <v>0</v>
      </c>
      <c r="U190" s="4" t="str" cm="1">
        <f t="array" ref="U190">IFERROR(_xlfn.IFS(Tbl.Kosten[[#This Row],[Subtotaal uren]]&lt;&gt;0,Tbl.Kosten[[#This Row],[Kostensoort arbeid]],Tbl.Kosten[[#This Row],[Subtotaal afschrijving]]&lt;&gt;0,Tbl.Kosten[[#This Row],[Kostensoort afschrijving]],Tbl.Kosten[[#This Row],[Subtotaal overige kosten]]&lt;&gt;0,Tbl.Kosten[[#This Row],[Kostensoort overig]]),"")</f>
        <v/>
      </c>
      <c r="V190" s="4" t="str">
        <f>IFERROR(_xlfn.XLOOKUP(Tbl.Kosten[[#This Row],[Activiteitencode]],Tbl.Activiteiten[Activiteitcode],Tbl.Activiteiten[Werkpakketcode],"",0,1),"")</f>
        <v/>
      </c>
      <c r="W190" s="4" t="str">
        <f>IFERROR(_xlfn.XLOOKUP(Tbl.Kosten[[#This Row],[Werkpakketcode]],Tbl.Werkpakketten[Werkpakketcode],Tbl.Werkpakketten[Subsidiabele activiteit],"",0,1),"")</f>
        <v/>
      </c>
      <c r="X190" s="12">
        <f>IFERROR(_xlfn.XLOOKUP(Tbl.Kosten[[#This Row],[Sanr.]],Tbl.Subsidiehoogte[SAnr.],Tbl.Subsidiehoogte[Sub. Percentage],0,0,1),0)</f>
        <v>0</v>
      </c>
      <c r="Y190" s="154" t="str">
        <f>IFERROR(_xlfn.XLOOKUP(Tbl.Kosten[[#This Row],[Partnercode]],Tbl.Projectpartners[Partnercode],Tbl.Projectpartners[PNr.],"",0,1),"")</f>
        <v>P1</v>
      </c>
      <c r="Z190" s="158">
        <f>IF(Tbl.Kosten[[#This Row],[Pnr.]]=Z$7,Tbl.Kosten[[#This Row],[Totaal kosten]],"")</f>
        <v>0</v>
      </c>
      <c r="AA190" s="158" t="str">
        <f>IF(Tbl.Kosten[[#This Row],[Pnr.]]=AA$7,Tbl.Kosten[[#This Row],[Totaal kosten]],"")</f>
        <v/>
      </c>
      <c r="AB190" s="158" t="str">
        <f>IF(Tbl.Kosten[[#This Row],[Pnr.]]=AB$7,Tbl.Kosten[[#This Row],[Totaal kosten]],"")</f>
        <v/>
      </c>
      <c r="AC190" s="158" t="str">
        <f>IF(Tbl.Kosten[[#This Row],[Pnr.]]=AC$7,Tbl.Kosten[[#This Row],[Totaal kosten]],"")</f>
        <v/>
      </c>
      <c r="AD190" s="158" t="str">
        <f>IF(Tbl.Kosten[[#This Row],[Pnr.]]=AD$7,Tbl.Kosten[[#This Row],[Totaal kosten]],"")</f>
        <v/>
      </c>
      <c r="AE190" s="158" t="str">
        <f>IF(Tbl.Kosten[[#This Row],[Pnr.]]=AE$7,Tbl.Kosten[[#This Row],[Totaal kosten]],"")</f>
        <v/>
      </c>
      <c r="AF190" s="158" t="str">
        <f>IF(Tbl.Kosten[[#This Row],[Pnr.]]=AF$7,Tbl.Kosten[[#This Row],[Totaal kosten]],"")</f>
        <v/>
      </c>
      <c r="AG190" s="158" t="str">
        <f>IF(Tbl.Kosten[[#This Row],[Pnr.]]=AG$7,Tbl.Kosten[[#This Row],[Totaal kosten]],"")</f>
        <v/>
      </c>
      <c r="AH190" s="158" t="str">
        <f>IF(Tbl.Kosten[[#This Row],[Pnr.]]=AH$7,Tbl.Kosten[[#This Row],[Totaal kosten]],"")</f>
        <v/>
      </c>
      <c r="AI190" s="158" t="str">
        <f>IF(Tbl.Kosten[[#This Row],[Pnr.]]=AI$7,Tbl.Kosten[[#This Row],[Totaal kosten]],"")</f>
        <v/>
      </c>
      <c r="AJ190" s="158" t="str">
        <f>IF(Tbl.Kosten[[#This Row],[Pnr.]]=AJ$7,Tbl.Kosten[[#This Row],[Totaal kosten]],"")</f>
        <v/>
      </c>
      <c r="AK190" s="158" t="str">
        <f>IF(Tbl.Kosten[[#This Row],[Pnr.]]=AK$7,Tbl.Kosten[[#This Row],[Totaal kosten]],"")</f>
        <v/>
      </c>
      <c r="AL190" s="158" t="str">
        <f>IF(Tbl.Kosten[[#This Row],[Pnr.]]=AL$7,Tbl.Kosten[[#This Row],[Totaal kosten]],"")</f>
        <v/>
      </c>
      <c r="AM190" s="158" t="str">
        <f>IF(Tbl.Kosten[[#This Row],[Pnr.]]=AM$7,Tbl.Kosten[[#This Row],[Totaal kosten]],"")</f>
        <v/>
      </c>
      <c r="AN190" s="158" t="str">
        <f>IF(Tbl.Kosten[[#This Row],[Pnr.]]=AN$7,Tbl.Kosten[[#This Row],[Totaal kosten]],"")</f>
        <v/>
      </c>
      <c r="AO190" s="158" t="str">
        <f>IF(Tbl.Kosten[[#This Row],[Pnr.]]=AO$7,Tbl.Kosten[[#This Row],[Totaal kosten]],"")</f>
        <v/>
      </c>
      <c r="AP190" s="158" t="str">
        <f>IF(Tbl.Kosten[[#This Row],[Pnr.]]=AP$7,Tbl.Kosten[[#This Row],[Totaal kosten]],"")</f>
        <v/>
      </c>
      <c r="AQ190" s="158" t="str">
        <f>IF(Tbl.Kosten[[#This Row],[Pnr.]]=AQ$7,Tbl.Kosten[[#This Row],[Totaal kosten]],"")</f>
        <v/>
      </c>
      <c r="AR190" s="158" t="str">
        <f>IF(Tbl.Kosten[[#This Row],[Pnr.]]=AR$7,Tbl.Kosten[[#This Row],[Totaal kosten]],"")</f>
        <v/>
      </c>
      <c r="AS190" s="158" t="str">
        <f>IF(Tbl.Kosten[[#This Row],[Pnr.]]=AS$7,Tbl.Kosten[[#This Row],[Totaal kosten]],"")</f>
        <v/>
      </c>
      <c r="AT190" s="158" t="str">
        <f>IF(Tbl.Kosten[[#This Row],[Pnr.]]=AT$7,Tbl.Kosten[[#This Row],[Totaal kosten]],"")</f>
        <v/>
      </c>
      <c r="AU190" s="158" t="str">
        <f>IF(Tbl.Kosten[[#This Row],[Pnr.]]=AU$7,Tbl.Kosten[[#This Row],[Totaal kosten]],"")</f>
        <v/>
      </c>
      <c r="AV190" s="158" t="str">
        <f>IF(Tbl.Kosten[[#This Row],[Pnr.]]=AV$7,Tbl.Kosten[[#This Row],[Totaal kosten]],"")</f>
        <v/>
      </c>
      <c r="AW190" s="158" t="str">
        <f>IF(Tbl.Kosten[[#This Row],[Pnr.]]=AW$7,Tbl.Kosten[[#This Row],[Totaal kosten]],"")</f>
        <v/>
      </c>
      <c r="AX190" s="158" t="str">
        <f>IF(Tbl.Kosten[[#This Row],[Pnr.]]=AX$7,Tbl.Kosten[[#This Row],[Totaal kosten]],"")</f>
        <v/>
      </c>
      <c r="AY190" s="158" t="str">
        <f>IF(Tbl.Kosten[[#This Row],[Pnr.]]=AY$7,Tbl.Kosten[[#This Row],[Totaal kosten]],"")</f>
        <v/>
      </c>
      <c r="AZ190" s="158" t="str">
        <f>IF(Tbl.Kosten[[#This Row],[Pnr.]]=AZ$7,Tbl.Kosten[[#This Row],[Totaal kosten]],"")</f>
        <v/>
      </c>
      <c r="BA190" s="158" t="str">
        <f>IF(Tbl.Kosten[[#This Row],[Pnr.]]=BA$7,Tbl.Kosten[[#This Row],[Totaal kosten]],"")</f>
        <v/>
      </c>
      <c r="BB190" s="158" t="str">
        <f>IF(Tbl.Kosten[[#This Row],[Pnr.]]=BB$7,Tbl.Kosten[[#This Row],[Totaal kosten]],"")</f>
        <v/>
      </c>
      <c r="BC190" s="158" t="str">
        <f>IF(Tbl.Kosten[[#This Row],[Pnr.]]=BC$7,Tbl.Kosten[[#This Row],[Totaal kosten]],"")</f>
        <v/>
      </c>
      <c r="BD190" s="158" t="str">
        <f>IF(Tbl.Kosten[[#This Row],[Pnr.]]=BD$7,Tbl.Kosten[[#This Row],[Totaal kosten]],"")</f>
        <v/>
      </c>
      <c r="BE190" s="158" t="str">
        <f>IF(Tbl.Kosten[[#This Row],[Pnr.]]=BE$7,Tbl.Kosten[[#This Row],[Totaal kosten]],"")</f>
        <v/>
      </c>
      <c r="BF190" s="158" t="str">
        <f>IF(Tbl.Kosten[[#This Row],[Pnr.]]=BF$7,Tbl.Kosten[[#This Row],[Totaal kosten]],"")</f>
        <v/>
      </c>
      <c r="BG190" s="158" t="str">
        <f>IF(Tbl.Kosten[[#This Row],[Pnr.]]=BG$7,Tbl.Kosten[[#This Row],[Totaal kosten]],"")</f>
        <v/>
      </c>
      <c r="BH190" s="158" t="str">
        <f>IF(Tbl.Kosten[[#This Row],[Pnr.]]=BH$7,Tbl.Kosten[[#This Row],[Totaal kosten]],"")</f>
        <v/>
      </c>
      <c r="BI190" s="158" t="str">
        <f>IF(Tbl.Kosten[[#This Row],[Pnr.]]=BI$7,Tbl.Kosten[[#This Row],[Totaal kosten]],"")</f>
        <v/>
      </c>
      <c r="BJ190" s="158" t="str">
        <f>IF(Tbl.Kosten[[#This Row],[Pnr.]]=BJ$7,Tbl.Kosten[[#This Row],[Totaal kosten]],"")</f>
        <v/>
      </c>
      <c r="BK190" s="158" t="str">
        <f>IF(Tbl.Kosten[[#This Row],[Pnr.]]=BK$7,Tbl.Kosten[[#This Row],[Totaal kosten]],"")</f>
        <v/>
      </c>
      <c r="BL190" s="158" t="str">
        <f>IF(Tbl.Kosten[[#This Row],[Pnr.]]=BL$7,Tbl.Kosten[[#This Row],[Totaal kosten]],"")</f>
        <v/>
      </c>
      <c r="BM190" s="158" t="str">
        <f>IF(Tbl.Kosten[[#This Row],[Pnr.]]=BM$7,Tbl.Kosten[[#This Row],[Totaal kosten]],"")</f>
        <v/>
      </c>
      <c r="BN190" s="158" t="str">
        <f>IF(Tbl.Kosten[[#This Row],[Pnr.]]=BN$7,Tbl.Kosten[[#This Row],[Totaal kosten]],"")</f>
        <v/>
      </c>
      <c r="BO190" s="158" t="str">
        <f>IF(Tbl.Kosten[[#This Row],[Pnr.]]=BO$7,Tbl.Kosten[[#This Row],[Totaal kosten]],"")</f>
        <v/>
      </c>
      <c r="BP190" s="158" t="str">
        <f>IF(Tbl.Kosten[[#This Row],[Pnr.]]=BP$7,Tbl.Kosten[[#This Row],[Totaal kosten]],"")</f>
        <v/>
      </c>
      <c r="BQ190" s="158" t="str">
        <f>IF(Tbl.Kosten[[#This Row],[Pnr.]]=BQ$7,Tbl.Kosten[[#This Row],[Totaal kosten]],"")</f>
        <v/>
      </c>
      <c r="BR190" s="158" t="str">
        <f>IF(Tbl.Kosten[[#This Row],[Pnr.]]=BR$7,Tbl.Kosten[[#This Row],[Totaal kosten]],"")</f>
        <v/>
      </c>
      <c r="BS190" s="158" t="str">
        <f>IF(Tbl.Kosten[[#This Row],[Pnr.]]=BS$7,Tbl.Kosten[[#This Row],[Totaal kosten]],"")</f>
        <v/>
      </c>
      <c r="BT190" s="158" t="str">
        <f>IF(Tbl.Kosten[[#This Row],[Pnr.]]=BT$7,Tbl.Kosten[[#This Row],[Totaal kosten]],"")</f>
        <v/>
      </c>
      <c r="BU190" s="158" t="str">
        <f>IF(Tbl.Kosten[[#This Row],[Pnr.]]=BU$7,Tbl.Kosten[[#This Row],[Totaal kosten]],"")</f>
        <v/>
      </c>
      <c r="BV190" s="158" t="str">
        <f>IF(Tbl.Kosten[[#This Row],[Pnr.]]=BV$7,Tbl.Kosten[[#This Row],[Totaal kosten]],"")</f>
        <v/>
      </c>
      <c r="BW190" s="158" t="str">
        <f>IF(Tbl.Kosten[[#This Row],[Pnr.]]=BW$7,Tbl.Kosten[[#This Row],[Totaal kosten]],"")</f>
        <v/>
      </c>
      <c r="BX190" s="158" t="str">
        <f>IFERROR(_xlfn.XLOOKUP(Tbl.Kosten[[#This Row],[Werkpakketcode]],Tbl.Werkpakketten[Werkpakketcode],Tbl.Werkpakketten[WPnr.],"",0,1),"")</f>
        <v/>
      </c>
      <c r="BY190" s="158" t="str">
        <f>IF(Tbl.Kosten[[#This Row],[WPnr.]]=BY$7,Tbl.Kosten[[#This Row],[Totaal kosten]],"")</f>
        <v/>
      </c>
      <c r="BZ190" s="158" t="str">
        <f>IF(Tbl.Kosten[[#This Row],[WPnr.]]=BZ$7,Tbl.Kosten[[#This Row],[Totaal kosten]],"")</f>
        <v/>
      </c>
      <c r="CA190" s="158" t="str">
        <f>IF(Tbl.Kosten[[#This Row],[WPnr.]]=CA$7,Tbl.Kosten[[#This Row],[Totaal kosten]],"")</f>
        <v/>
      </c>
      <c r="CB190" s="158" t="str">
        <f>IF(Tbl.Kosten[[#This Row],[WPnr.]]=CB$7,Tbl.Kosten[[#This Row],[Totaal kosten]],"")</f>
        <v/>
      </c>
      <c r="CC190" s="158" t="str">
        <f>IF(Tbl.Kosten[[#This Row],[WPnr.]]=CC$7,Tbl.Kosten[[#This Row],[Totaal kosten]],"")</f>
        <v/>
      </c>
      <c r="CD190" s="158" t="str">
        <f>IF(Tbl.Kosten[[#This Row],[WPnr.]]=CD$7,Tbl.Kosten[[#This Row],[Totaal kosten]],"")</f>
        <v/>
      </c>
      <c r="CE190" s="158" t="str">
        <f>IF(Tbl.Kosten[[#This Row],[WPnr.]]=CE$7,Tbl.Kosten[[#This Row],[Totaal kosten]],"")</f>
        <v/>
      </c>
      <c r="CF190" s="158" t="str">
        <f>IF(Tbl.Kosten[[#This Row],[WPnr.]]=CF$7,Tbl.Kosten[[#This Row],[Totaal kosten]],"")</f>
        <v/>
      </c>
      <c r="CG190" s="158" t="str">
        <f>IF(Tbl.Kosten[[#This Row],[WPnr.]]=CG$7,Tbl.Kosten[[#This Row],[Totaal kosten]],"")</f>
        <v/>
      </c>
      <c r="CH190" s="158" t="str">
        <f>IF(Tbl.Kosten[[#This Row],[WPnr.]]=CH$7,Tbl.Kosten[[#This Row],[Totaal kosten]],"")</f>
        <v/>
      </c>
      <c r="CI190" s="158" t="str">
        <f>IF(Tbl.Kosten[[#This Row],[WPnr.]]=CI$7,Tbl.Kosten[[#This Row],[Totaal kosten]],"")</f>
        <v/>
      </c>
      <c r="CJ190" s="158" t="str">
        <f>IF(Tbl.Kosten[[#This Row],[WPnr.]]=CJ$7,Tbl.Kosten[[#This Row],[Totaal kosten]],"")</f>
        <v/>
      </c>
      <c r="CK190" s="158" t="str">
        <f>IF(Tbl.Kosten[[#This Row],[WPnr.]]=CK$7,Tbl.Kosten[[#This Row],[Totaal kosten]],"")</f>
        <v/>
      </c>
      <c r="CL190" s="158" t="str">
        <f>IF(Tbl.Kosten[[#This Row],[WPnr.]]=CL$7,Tbl.Kosten[[#This Row],[Totaal kosten]],"")</f>
        <v/>
      </c>
      <c r="CM190" s="158" t="str">
        <f>IF(Tbl.Kosten[[#This Row],[WPnr.]]=CM$7,Tbl.Kosten[[#This Row],[Totaal kosten]],"")</f>
        <v/>
      </c>
      <c r="CN190" s="158" t="str">
        <f>IF(Tbl.Kosten[[#This Row],[WPnr.]]=CN$7,Tbl.Kosten[[#This Row],[Totaal kosten]],"")</f>
        <v/>
      </c>
      <c r="CO190" s="158" t="str">
        <f>IF(Tbl.Kosten[[#This Row],[WPnr.]]=CO$7,Tbl.Kosten[[#This Row],[Totaal kosten]],"")</f>
        <v/>
      </c>
      <c r="CP190" s="158" t="str">
        <f>IF(Tbl.Kosten[[#This Row],[WPnr.]]=CP$7,Tbl.Kosten[[#This Row],[Totaal kosten]],"")</f>
        <v/>
      </c>
      <c r="CQ190" s="158" t="str">
        <f>IF(Tbl.Kosten[[#This Row],[WPnr.]]=CQ$7,Tbl.Kosten[[#This Row],[Totaal kosten]],"")</f>
        <v/>
      </c>
      <c r="CR190" s="158" t="str">
        <f>IF(Tbl.Kosten[[#This Row],[WPnr.]]=CR$7,Tbl.Kosten[[#This Row],[Totaal kosten]],"")</f>
        <v/>
      </c>
      <c r="CS190" s="158" t="str">
        <f>IF(Tbl.Kosten[[#This Row],[WPnr.]]=CS$7,Tbl.Kosten[[#This Row],[Totaal kosten]],"")</f>
        <v/>
      </c>
      <c r="CT190" s="158" t="str">
        <f>IF(Tbl.Kosten[[#This Row],[WPnr.]]=CT$7,Tbl.Kosten[[#This Row],[Totaal kosten]],"")</f>
        <v/>
      </c>
      <c r="CU190" s="158" t="str">
        <f>IF(Tbl.Kosten[[#This Row],[WPnr.]]=CU$7,Tbl.Kosten[[#This Row],[Totaal kosten]],"")</f>
        <v/>
      </c>
      <c r="CV190" s="158" t="str">
        <f>IF(Tbl.Kosten[[#This Row],[WPnr.]]=CV$7,Tbl.Kosten[[#This Row],[Totaal kosten]],"")</f>
        <v/>
      </c>
      <c r="CW190" s="158" t="str">
        <f>IF(Tbl.Kosten[[#This Row],[WPnr.]]=CW$7,Tbl.Kosten[[#This Row],[Totaal kosten]],"")</f>
        <v/>
      </c>
      <c r="CX190" s="158" t="str">
        <f>IF(Tbl.Kosten[[#This Row],[WPnr.]]=CX$7,Tbl.Kosten[[#This Row],[Totaal kosten]],"")</f>
        <v/>
      </c>
      <c r="CY190" s="158" t="str">
        <f>IF(Tbl.Kosten[[#This Row],[WPnr.]]=CY$7,Tbl.Kosten[[#This Row],[Totaal kosten]],"")</f>
        <v/>
      </c>
      <c r="CZ190" s="158" t="str">
        <f>IF(Tbl.Kosten[[#This Row],[WPnr.]]=CZ$7,Tbl.Kosten[[#This Row],[Totaal kosten]],"")</f>
        <v/>
      </c>
      <c r="DA190" s="158" t="str">
        <f>IF(Tbl.Kosten[[#This Row],[WPnr.]]=DA$7,Tbl.Kosten[[#This Row],[Totaal kosten]],"")</f>
        <v/>
      </c>
      <c r="DB190" s="158" t="str">
        <f>IF(Tbl.Kosten[[#This Row],[WPnr.]]=DB$7,Tbl.Kosten[[#This Row],[Totaal kosten]],"")</f>
        <v/>
      </c>
      <c r="DC190" s="158" t="str">
        <f>IF(Tbl.Kosten[[#This Row],[WPnr.]]=DC$7,Tbl.Kosten[[#This Row],[Totaal kosten]],"")</f>
        <v/>
      </c>
      <c r="DD190" s="158" t="str">
        <f>IF(Tbl.Kosten[[#This Row],[WPnr.]]=DD$7,Tbl.Kosten[[#This Row],[Totaal kosten]],"")</f>
        <v/>
      </c>
      <c r="DE190" s="158" t="str">
        <f>IF(Tbl.Kosten[[#This Row],[WPnr.]]=DE$7,Tbl.Kosten[[#This Row],[Totaal kosten]],"")</f>
        <v/>
      </c>
      <c r="DF190" s="158" t="str">
        <f>IF(Tbl.Kosten[[#This Row],[WPnr.]]=DF$7,Tbl.Kosten[[#This Row],[Totaal kosten]],"")</f>
        <v/>
      </c>
      <c r="DG190" s="158" t="str">
        <f>IF(Tbl.Kosten[[#This Row],[WPnr.]]=DG$7,Tbl.Kosten[[#This Row],[Totaal kosten]],"")</f>
        <v/>
      </c>
      <c r="DH190" s="158" t="str">
        <f>IF(Tbl.Kosten[[#This Row],[WPnr.]]=DH$7,Tbl.Kosten[[#This Row],[Totaal kosten]],"")</f>
        <v/>
      </c>
      <c r="DI190" s="158" t="str">
        <f>IF(Tbl.Kosten[[#This Row],[WPnr.]]=DI$7,Tbl.Kosten[[#This Row],[Totaal kosten]],"")</f>
        <v/>
      </c>
      <c r="DJ190" s="158" t="str">
        <f>IF(Tbl.Kosten[[#This Row],[WPnr.]]=DJ$7,Tbl.Kosten[[#This Row],[Totaal kosten]],"")</f>
        <v/>
      </c>
      <c r="DK190" s="158" t="str">
        <f>IF(Tbl.Kosten[[#This Row],[WPnr.]]=DK$7,Tbl.Kosten[[#This Row],[Totaal kosten]],"")</f>
        <v/>
      </c>
      <c r="DL190" s="158" t="str">
        <f>IF(Tbl.Kosten[[#This Row],[WPnr.]]=DL$7,Tbl.Kosten[[#This Row],[Totaal kosten]],"")</f>
        <v/>
      </c>
      <c r="DM190" s="158" t="str">
        <f>IF(Tbl.Kosten[[#This Row],[WPnr.]]=DM$7,Tbl.Kosten[[#This Row],[Totaal kosten]],"")</f>
        <v/>
      </c>
      <c r="DN190" s="158" t="str">
        <f>IF(Tbl.Kosten[[#This Row],[WPnr.]]=DN$7,Tbl.Kosten[[#This Row],[Totaal kosten]],"")</f>
        <v/>
      </c>
      <c r="DO190" s="158" t="str">
        <f>IF(Tbl.Kosten[[#This Row],[WPnr.]]=DO$7,Tbl.Kosten[[#This Row],[Totaal kosten]],"")</f>
        <v/>
      </c>
      <c r="DP190" s="158" t="str">
        <f>IF(Tbl.Kosten[[#This Row],[WPnr.]]=DP$7,Tbl.Kosten[[#This Row],[Totaal kosten]],"")</f>
        <v/>
      </c>
      <c r="DQ190" s="158" t="str">
        <f>IF(Tbl.Kosten[[#This Row],[WPnr.]]=DQ$7,Tbl.Kosten[[#This Row],[Totaal kosten]],"")</f>
        <v/>
      </c>
      <c r="DR190" s="158" t="str">
        <f>IF(Tbl.Kosten[[#This Row],[WPnr.]]=DR$7,Tbl.Kosten[[#This Row],[Totaal kosten]],"")</f>
        <v/>
      </c>
      <c r="DS190" s="158" t="str">
        <f>IF(Tbl.Kosten[[#This Row],[WPnr.]]=DS$7,Tbl.Kosten[[#This Row],[Totaal kosten]],"")</f>
        <v/>
      </c>
      <c r="DT190" s="158" t="str">
        <f>IF(Tbl.Kosten[[#This Row],[WPnr.]]=DT$7,Tbl.Kosten[[#This Row],[Totaal kosten]],"")</f>
        <v/>
      </c>
      <c r="DU190" s="158" t="str">
        <f>IF(Tbl.Kosten[[#This Row],[WPnr.]]=DU$7,Tbl.Kosten[[#This Row],[Totaal kosten]],"")</f>
        <v/>
      </c>
      <c r="DV190" s="158" t="str">
        <f>IF(Tbl.Kosten[[#This Row],[WPnr.]]=DV$7,Tbl.Kosten[[#This Row],[Totaal kosten]],"")</f>
        <v/>
      </c>
      <c r="DW190" s="160" t="str">
        <f>IFERROR(_xlfn.XLOOKUP(Tbl.Kosten[[#This Row],[Kostensoort]],Tbl.Kostensoorten[Kostensoorten],Tbl.Kostensoorten[KSnr.],"",0,1),"")</f>
        <v/>
      </c>
      <c r="DX190" s="160" t="str">
        <f>IF(Tbl.Kosten[[#This Row],[KSnr.]]=DX$7,Tbl.Kosten[[#This Row],[Totaal kosten]],"")</f>
        <v/>
      </c>
      <c r="DY190" s="160" t="str">
        <f>IF(Tbl.Kosten[[#This Row],[KSnr.]]=DY$7,Tbl.Kosten[[#This Row],[Totaal kosten]],"")</f>
        <v/>
      </c>
      <c r="DZ190" s="160" t="str">
        <f>IF(Tbl.Kosten[[#This Row],[KSnr.]]=DZ$7,Tbl.Kosten[[#This Row],[Totaal kosten]],"")</f>
        <v/>
      </c>
      <c r="EA190" s="160" t="str">
        <f>IF(Tbl.Kosten[[#This Row],[KSnr.]]=EA$7,Tbl.Kosten[[#This Row],[Totaal kosten]],"")</f>
        <v/>
      </c>
      <c r="EB190" s="160" t="str">
        <f>IF(Tbl.Kosten[[#This Row],[KSnr.]]=EB$7,Tbl.Kosten[[#This Row],[Totaal kosten]],"")</f>
        <v/>
      </c>
      <c r="EC190" s="160" t="str">
        <f>IF(Tbl.Kosten[[#This Row],[KSnr.]]=EC$7,Tbl.Kosten[[#This Row],[Totaal kosten]],"")</f>
        <v/>
      </c>
      <c r="ED190" s="160" t="str">
        <f>IF(Tbl.Kosten[[#This Row],[KSnr.]]=ED$7,Tbl.Kosten[[#This Row],[Totaal kosten]],"")</f>
        <v/>
      </c>
      <c r="EE190" s="160" t="str">
        <f>IF(Tbl.Kosten[[#This Row],[KSnr.]]=EE$7,Tbl.Kosten[[#This Row],[Totaal kosten]],"")</f>
        <v/>
      </c>
      <c r="EF190" s="160" t="str">
        <f>IF(Tbl.Kosten[[#This Row],[KSnr.]]=EF$7,Tbl.Kosten[[#This Row],[Totaal kosten]],"")</f>
        <v/>
      </c>
      <c r="EG190" s="160" t="str">
        <f>IF(Tbl.Kosten[[#This Row],[KSnr.]]=EG$7,Tbl.Kosten[[#This Row],[Totaal kosten]],"")</f>
        <v/>
      </c>
      <c r="EH190" s="160" t="str">
        <f>IF(Tbl.Kosten[[#This Row],[KSnr.]]=EH$7,Tbl.Kosten[[#This Row],[Totaal kosten]],"")</f>
        <v/>
      </c>
      <c r="EI190" s="160" t="str">
        <f>IF(Tbl.Kosten[[#This Row],[KSnr.]]=EI$7,Tbl.Kosten[[#This Row],[Totaal kosten]],"")</f>
        <v/>
      </c>
      <c r="EJ190" s="160" t="str">
        <f>IF(Tbl.Kosten[[#This Row],[KSnr.]]=EJ$7,Tbl.Kosten[[#This Row],[Totaal kosten]],"")</f>
        <v/>
      </c>
      <c r="EK190" s="160" t="str">
        <f>IF(Tbl.Kosten[[#This Row],[KSnr.]]=EK$7,Tbl.Kosten[[#This Row],[Totaal kosten]],"")</f>
        <v/>
      </c>
      <c r="EL190" s="160" t="str">
        <f>IF(Tbl.Kosten[[#This Row],[KSnr.]]=EL$7,Tbl.Kosten[[#This Row],[Totaal kosten]],"")</f>
        <v/>
      </c>
      <c r="EM190" s="160" t="str">
        <f>IF(Tbl.Kosten[[#This Row],[KSnr.]]=EM$7,Tbl.Kosten[[#This Row],[Totaal kosten]],"")</f>
        <v/>
      </c>
      <c r="EN190" s="160" t="str">
        <f>IF(Tbl.Kosten[[#This Row],[KSnr.]]=EN$7,Tbl.Kosten[[#This Row],[Totaal kosten]],"")</f>
        <v/>
      </c>
      <c r="EO190" s="160" t="str">
        <f>IF(Tbl.Kosten[[#This Row],[KSnr.]]=EO$7,Tbl.Kosten[[#This Row],[Totaal kosten]],"")</f>
        <v/>
      </c>
      <c r="EP190" s="160" t="str">
        <f>IF(Tbl.Kosten[[#This Row],[KSnr.]]=EP$7,Tbl.Kosten[[#This Row],[Totaal kosten]],"")</f>
        <v/>
      </c>
      <c r="EQ190" s="160" t="str">
        <f>IF(Tbl.Kosten[[#This Row],[KSnr.]]=EQ$7,Tbl.Kosten[[#This Row],[Totaal kosten]],"")</f>
        <v/>
      </c>
      <c r="ER190" s="154" t="str">
        <f>IFERROR(_xlfn.XLOOKUP(Tbl.Kosten[[#This Row],[Subsidieactiviteit]],Tbl.Subsidiehoogte[Subsidieactiviteit],Tbl.Subsidiehoogte[SAnr.],"",0,1),"")</f>
        <v/>
      </c>
      <c r="ES190" s="160" t="str">
        <f>IF(Tbl.Kosten[[#This Row],[Sanr.]]=ES$7,Tbl.Kosten[[#This Row],[Totaal kosten]],"")</f>
        <v/>
      </c>
      <c r="ET190" s="160" t="str">
        <f>IF(Tbl.Kosten[[#This Row],[Sanr.]]=ET$7,Tbl.Kosten[[#This Row],[Totaal kosten]],"")</f>
        <v/>
      </c>
      <c r="EU190" s="160" t="str">
        <f>IF(Tbl.Kosten[[#This Row],[Sanr.]]=EU$7,Tbl.Kosten[[#This Row],[Totaal kosten]],"")</f>
        <v/>
      </c>
      <c r="EV190" s="160" t="str">
        <f>IF(Tbl.Kosten[[#This Row],[Sanr.]]=EV$7,Tbl.Kosten[[#This Row],[Totaal kosten]],"")</f>
        <v/>
      </c>
      <c r="EW190" s="160" t="str">
        <f>IF(Tbl.Kosten[[#This Row],[Sanr.]]=EW$7,Tbl.Kosten[[#This Row],[Totaal kosten]],"")</f>
        <v/>
      </c>
      <c r="EX190" s="160" t="str">
        <f>IF(Tbl.Kosten[[#This Row],[Sanr.]]=EX$7,Tbl.Kosten[[#This Row],[Totaal kosten]],"")</f>
        <v/>
      </c>
      <c r="EY190" s="160" t="str">
        <f>IF(Tbl.Kosten[[#This Row],[Sanr.]]=EY$7,Tbl.Kosten[[#This Row],[Totaal kosten]],"")</f>
        <v/>
      </c>
      <c r="EZ190" s="160" t="str">
        <f>IF(Tbl.Kosten[[#This Row],[Sanr.]]=EZ$7,Tbl.Kosten[[#This Row],[Totaal kosten]],"")</f>
        <v/>
      </c>
      <c r="FA190" s="160" t="str">
        <f>IF(Tbl.Kosten[[#This Row],[Sanr.]]=FA$7,Tbl.Kosten[[#This Row],[Totaal kosten]],"")</f>
        <v/>
      </c>
      <c r="FB190" s="160" t="str">
        <f>IF(Tbl.Kosten[[#This Row],[Sanr.]]=FB$7,Tbl.Kosten[[#This Row],[Totaal kosten]],"")</f>
        <v/>
      </c>
      <c r="FC190" s="160" t="str">
        <f>IF(Tbl.Kosten[[#This Row],[Sanr.]]=FC$7,Tbl.Kosten[[#This Row],[Totaal kosten]],"")</f>
        <v/>
      </c>
      <c r="FD190" s="160" t="str">
        <f>IF(Tbl.Kosten[[#This Row],[Sanr.]]=FD$7,Tbl.Kosten[[#This Row],[Totaal kosten]],"")</f>
        <v/>
      </c>
      <c r="FE190" s="160" t="str">
        <f>IF(Tbl.Kosten[[#This Row],[Sanr.]]=FE$7,Tbl.Kosten[[#This Row],[Totaal kosten]],"")</f>
        <v/>
      </c>
      <c r="FF190" s="160" t="str">
        <f>IF(Tbl.Kosten[[#This Row],[Sanr.]]=FF$7,Tbl.Kosten[[#This Row],[Totaal kosten]],"")</f>
        <v/>
      </c>
      <c r="FG190" s="160" t="str">
        <f>IF(Tbl.Kosten[[#This Row],[Sanr.]]=FG$7,Tbl.Kosten[[#This Row],[Totaal kosten]],"")</f>
        <v/>
      </c>
      <c r="FH190" s="160" t="str">
        <f>IF(Tbl.Kosten[[#This Row],[Sanr.]]=FH$7,Tbl.Kosten[[#This Row],[Totaal kosten]],"")</f>
        <v/>
      </c>
      <c r="FI190" s="160" t="str">
        <f>IF(Tbl.Kosten[[#This Row],[Sanr.]]=FI$7,Tbl.Kosten[[#This Row],[Totaal kosten]],"")</f>
        <v/>
      </c>
      <c r="FJ190" s="160" t="str">
        <f>IF(Tbl.Kosten[[#This Row],[Sanr.]]=FJ$7,Tbl.Kosten[[#This Row],[Totaal kosten]],"")</f>
        <v/>
      </c>
      <c r="FK190" s="160" t="str">
        <f>IF(Tbl.Kosten[[#This Row],[Sanr.]]=FK$7,Tbl.Kosten[[#This Row],[Totaal kosten]],"")</f>
        <v/>
      </c>
      <c r="FL190" s="160" t="str">
        <f>IF(Tbl.Kosten[[#This Row],[Sanr.]]=FL$7,Tbl.Kosten[[#This Row],[Totaal kosten]],"")</f>
        <v/>
      </c>
      <c r="FM190" s="160" t="str">
        <f>IF(Tbl.Kosten[[#This Row],[Sanr.]]=FM$7,Tbl.Kosten[[#This Row],[Totaal kosten]],"")</f>
        <v/>
      </c>
      <c r="FN190" s="160" t="str">
        <f>IF(Tbl.Kosten[[#This Row],[Sanr.]]=FN$7,Tbl.Kosten[[#This Row],[Totaal kosten]],"")</f>
        <v/>
      </c>
      <c r="FO190" s="160" t="str">
        <f>IF(Tbl.Kosten[[#This Row],[Sanr.]]=FO$7,Tbl.Kosten[[#This Row],[Totaal kosten]],"")</f>
        <v/>
      </c>
      <c r="FP190" s="160" t="str">
        <f>IF(Tbl.Kosten[[#This Row],[Sanr.]]=FP$7,Tbl.Kosten[[#This Row],[Totaal kosten]],"")</f>
        <v/>
      </c>
      <c r="FQ190" s="160" t="str">
        <f>IF(Tbl.Kosten[[#This Row],[Sanr.]]=FQ$7,Tbl.Kosten[[#This Row],[Totaal kosten]],"")</f>
        <v/>
      </c>
      <c r="FR190" s="160" t="str">
        <f>IF(Tbl.Kosten[[#This Row],[Sanr.]]=FR$7,Tbl.Kosten[[#This Row],[Totaal kosten]],"")</f>
        <v/>
      </c>
      <c r="FS190" s="160" t="str">
        <f>IF(Tbl.Kosten[[#This Row],[Sanr.]]=FS$7,Tbl.Kosten[[#This Row],[Totaal kosten]],"")</f>
        <v/>
      </c>
      <c r="FT190" s="160" t="str">
        <f>IF(Tbl.Kosten[[#This Row],[Sanr.]]=FT$7,Tbl.Kosten[[#This Row],[Totaal kosten]],"")</f>
        <v/>
      </c>
      <c r="FU190" s="160" t="str">
        <f>IF(Tbl.Kosten[[#This Row],[Sanr.]]=FU$7,Tbl.Kosten[[#This Row],[Totaal kosten]],"")</f>
        <v/>
      </c>
      <c r="FV190" s="160" t="str">
        <f>IF(Tbl.Kosten[[#This Row],[Sanr.]]=FV$7,Tbl.Kosten[[#This Row],[Totaal kosten]],"")</f>
        <v/>
      </c>
      <c r="FW190" s="160" t="str">
        <f>IFERROR(_xlfn.XLOOKUP(Tbl.Kosten[[#This Row],[Activiteitencode]],Tbl.Activiteiten[Activiteitcode],Tbl.Activiteiten[Anr.],"",0,1),"")</f>
        <v/>
      </c>
      <c r="FX190" s="181" t="str">
        <f>_xlfn.CONCAT(Tbl.Kosten[[#This Row],[Pnr.]],Tbl.Kosten[[#This Row],[Sanr.]])</f>
        <v>P1</v>
      </c>
      <c r="FY190" s="160">
        <f>Tbl.Kosten[[#This Row],[Totaal kosten]]-Tbl.Kosten[[#This Row],[Subsidie]]</f>
        <v>0</v>
      </c>
      <c r="FZ190" s="160">
        <f>IF(Tbl.Kosten[[#This Row],[Pnr.]]=FZ$7,Tbl.Kosten[[#This Row],[Te financieren]],"")</f>
        <v>0</v>
      </c>
      <c r="GA190" s="160" t="str">
        <f>IF(Tbl.Kosten[[#This Row],[Pnr.]]=GA$7,Tbl.Kosten[[#This Row],[Te financieren]],"")</f>
        <v/>
      </c>
      <c r="GB190" s="160" t="str">
        <f>IF(Tbl.Kosten[[#This Row],[Pnr.]]=GB$7,Tbl.Kosten[[#This Row],[Te financieren]],"")</f>
        <v/>
      </c>
      <c r="GC190" s="160" t="str">
        <f>IF(Tbl.Kosten[[#This Row],[Pnr.]]=GC$7,Tbl.Kosten[[#This Row],[Te financieren]],"")</f>
        <v/>
      </c>
      <c r="GD190" s="160" t="str">
        <f>IF(Tbl.Kosten[[#This Row],[Pnr.]]=GD$7,Tbl.Kosten[[#This Row],[Te financieren]],"")</f>
        <v/>
      </c>
      <c r="GE190" s="160" t="str">
        <f>IF(Tbl.Kosten[[#This Row],[Pnr.]]=GE$7,Tbl.Kosten[[#This Row],[Te financieren]],"")</f>
        <v/>
      </c>
      <c r="GF190" s="160" t="str">
        <f>IF(Tbl.Kosten[[#This Row],[Pnr.]]=GF$7,Tbl.Kosten[[#This Row],[Te financieren]],"")</f>
        <v/>
      </c>
      <c r="GG190" s="160" t="str">
        <f>IF(Tbl.Kosten[[#This Row],[Pnr.]]=GG$7,Tbl.Kosten[[#This Row],[Te financieren]],"")</f>
        <v/>
      </c>
      <c r="GH190" s="160" t="str">
        <f>IF(Tbl.Kosten[[#This Row],[Pnr.]]=GH$7,Tbl.Kosten[[#This Row],[Te financieren]],"")</f>
        <v/>
      </c>
      <c r="GI190" s="160" t="str">
        <f>IF(Tbl.Kosten[[#This Row],[Pnr.]]=GI$7,Tbl.Kosten[[#This Row],[Te financieren]],"")</f>
        <v/>
      </c>
      <c r="GJ190" s="160" t="str">
        <f>IF(Tbl.Kosten[[#This Row],[Pnr.]]=GJ$7,Tbl.Kosten[[#This Row],[Te financieren]],"")</f>
        <v/>
      </c>
      <c r="GK190" s="160" t="str">
        <f>IF(Tbl.Kosten[[#This Row],[Pnr.]]=GK$7,Tbl.Kosten[[#This Row],[Te financieren]],"")</f>
        <v/>
      </c>
      <c r="GL190" s="160" t="str">
        <f>IF(Tbl.Kosten[[#This Row],[Pnr.]]=GL$7,Tbl.Kosten[[#This Row],[Te financieren]],"")</f>
        <v/>
      </c>
      <c r="GM190" s="160" t="str">
        <f>IF(Tbl.Kosten[[#This Row],[Pnr.]]=GM$7,Tbl.Kosten[[#This Row],[Te financieren]],"")</f>
        <v/>
      </c>
      <c r="GN190" s="160" t="str">
        <f>IF(Tbl.Kosten[[#This Row],[Pnr.]]=GN$7,Tbl.Kosten[[#This Row],[Te financieren]],"")</f>
        <v/>
      </c>
      <c r="GO190" s="160" t="str">
        <f>IF(Tbl.Kosten[[#This Row],[Pnr.]]=GO$7,Tbl.Kosten[[#This Row],[Te financieren]],"")</f>
        <v/>
      </c>
      <c r="GP190" s="160" t="str">
        <f>IF(Tbl.Kosten[[#This Row],[Pnr.]]=GP$7,Tbl.Kosten[[#This Row],[Te financieren]],"")</f>
        <v/>
      </c>
      <c r="GQ190" s="160" t="str">
        <f>IF(Tbl.Kosten[[#This Row],[Pnr.]]=GQ$7,Tbl.Kosten[[#This Row],[Te financieren]],"")</f>
        <v/>
      </c>
      <c r="GR190" s="160" t="str">
        <f>IF(Tbl.Kosten[[#This Row],[Pnr.]]=GR$7,Tbl.Kosten[[#This Row],[Te financieren]],"")</f>
        <v/>
      </c>
      <c r="GS190" s="160" t="str">
        <f>IF(Tbl.Kosten[[#This Row],[Pnr.]]=GS$7,Tbl.Kosten[[#This Row],[Te financieren]],"")</f>
        <v/>
      </c>
      <c r="GT190" s="160" t="str">
        <f>IF(Tbl.Kosten[[#This Row],[Pnr.]]=GT$7,Tbl.Kosten[[#This Row],[Te financieren]],"")</f>
        <v/>
      </c>
      <c r="GU190" s="160" t="str">
        <f>IF(Tbl.Kosten[[#This Row],[Pnr.]]=GU$7,Tbl.Kosten[[#This Row],[Te financieren]],"")</f>
        <v/>
      </c>
      <c r="GV190" s="160" t="str">
        <f>IF(Tbl.Kosten[[#This Row],[Pnr.]]=GV$7,Tbl.Kosten[[#This Row],[Te financieren]],"")</f>
        <v/>
      </c>
      <c r="GW190" s="160" t="str">
        <f>IF(Tbl.Kosten[[#This Row],[Pnr.]]=GW$7,Tbl.Kosten[[#This Row],[Te financieren]],"")</f>
        <v/>
      </c>
      <c r="GX190" s="160" t="str">
        <f>IF(Tbl.Kosten[[#This Row],[Pnr.]]=GX$7,Tbl.Kosten[[#This Row],[Te financieren]],"")</f>
        <v/>
      </c>
      <c r="GY190" s="160" t="str">
        <f>IF(Tbl.Kosten[[#This Row],[Pnr.]]=GY$7,Tbl.Kosten[[#This Row],[Te financieren]],"")</f>
        <v/>
      </c>
      <c r="GZ190" s="160" t="str">
        <f>IF(Tbl.Kosten[[#This Row],[Pnr.]]=GZ$7,Tbl.Kosten[[#This Row],[Te financieren]],"")</f>
        <v/>
      </c>
      <c r="HA190" s="160" t="str">
        <f>IF(Tbl.Kosten[[#This Row],[Pnr.]]=HA$7,Tbl.Kosten[[#This Row],[Te financieren]],"")</f>
        <v/>
      </c>
      <c r="HB190" s="160" t="str">
        <f>IF(Tbl.Kosten[[#This Row],[Pnr.]]=HB$7,Tbl.Kosten[[#This Row],[Te financieren]],"")</f>
        <v/>
      </c>
      <c r="HC190" s="160" t="str">
        <f>IF(Tbl.Kosten[[#This Row],[Pnr.]]=HC$7,Tbl.Kosten[[#This Row],[Te financieren]],"")</f>
        <v/>
      </c>
      <c r="HD190" s="160" t="str">
        <f>IF(Tbl.Kosten[[#This Row],[Pnr.]]=HD$7,Tbl.Kosten[[#This Row],[Te financieren]],"")</f>
        <v/>
      </c>
      <c r="HE190" s="160" t="str">
        <f>IF(Tbl.Kosten[[#This Row],[Pnr.]]=HE$7,Tbl.Kosten[[#This Row],[Te financieren]],"")</f>
        <v/>
      </c>
      <c r="HF190" s="160" t="str">
        <f>IF(Tbl.Kosten[[#This Row],[Pnr.]]=HF$7,Tbl.Kosten[[#This Row],[Te financieren]],"")</f>
        <v/>
      </c>
      <c r="HG190" s="160" t="str">
        <f>IF(Tbl.Kosten[[#This Row],[Pnr.]]=HG$7,Tbl.Kosten[[#This Row],[Te financieren]],"")</f>
        <v/>
      </c>
      <c r="HH190" s="160" t="str">
        <f>IF(Tbl.Kosten[[#This Row],[Pnr.]]=HH$7,Tbl.Kosten[[#This Row],[Te financieren]],"")</f>
        <v/>
      </c>
      <c r="HI190" s="160" t="str">
        <f>IF(Tbl.Kosten[[#This Row],[Pnr.]]=HI$7,Tbl.Kosten[[#This Row],[Te financieren]],"")</f>
        <v/>
      </c>
      <c r="HJ190" s="160" t="str">
        <f>IF(Tbl.Kosten[[#This Row],[Pnr.]]=HJ$7,Tbl.Kosten[[#This Row],[Te financieren]],"")</f>
        <v/>
      </c>
      <c r="HK190" s="160" t="str">
        <f>IF(Tbl.Kosten[[#This Row],[Pnr.]]=HK$7,Tbl.Kosten[[#This Row],[Te financieren]],"")</f>
        <v/>
      </c>
      <c r="HL190" s="160" t="str">
        <f>IF(Tbl.Kosten[[#This Row],[Pnr.]]=HL$7,Tbl.Kosten[[#This Row],[Te financieren]],"")</f>
        <v/>
      </c>
      <c r="HM190" s="160" t="str">
        <f>IF(Tbl.Kosten[[#This Row],[Pnr.]]=HM$7,Tbl.Kosten[[#This Row],[Te financieren]],"")</f>
        <v/>
      </c>
      <c r="HN190" s="160" t="str">
        <f>IF(Tbl.Kosten[[#This Row],[Pnr.]]=HN$7,Tbl.Kosten[[#This Row],[Te financieren]],"")</f>
        <v/>
      </c>
      <c r="HO190" s="160" t="str">
        <f>IF(Tbl.Kosten[[#This Row],[Pnr.]]=HO$7,Tbl.Kosten[[#This Row],[Te financieren]],"")</f>
        <v/>
      </c>
      <c r="HP190" s="160" t="str">
        <f>IF(Tbl.Kosten[[#This Row],[Pnr.]]=HP$7,Tbl.Kosten[[#This Row],[Te financieren]],"")</f>
        <v/>
      </c>
      <c r="HQ190" s="160" t="str">
        <f>IF(Tbl.Kosten[[#This Row],[Pnr.]]=HQ$7,Tbl.Kosten[[#This Row],[Te financieren]],"")</f>
        <v/>
      </c>
      <c r="HR190" s="160" t="str">
        <f>IF(Tbl.Kosten[[#This Row],[Pnr.]]=HR$7,Tbl.Kosten[[#This Row],[Te financieren]],"")</f>
        <v/>
      </c>
      <c r="HS190" s="160" t="str">
        <f>IF(Tbl.Kosten[[#This Row],[Pnr.]]=HS$7,Tbl.Kosten[[#This Row],[Te financieren]],"")</f>
        <v/>
      </c>
      <c r="HT190" s="160" t="str">
        <f>IF(Tbl.Kosten[[#This Row],[Pnr.]]=HT$7,Tbl.Kosten[[#This Row],[Te financieren]],"")</f>
        <v/>
      </c>
      <c r="HU190" s="160" t="str">
        <f>IF(Tbl.Kosten[[#This Row],[Pnr.]]=HU$7,Tbl.Kosten[[#This Row],[Te financieren]],"")</f>
        <v/>
      </c>
      <c r="HV190" s="160" t="str">
        <f>IF(Tbl.Kosten[[#This Row],[Pnr.]]=HV$7,Tbl.Kosten[[#This Row],[Te financieren]],"")</f>
        <v/>
      </c>
      <c r="HW190" s="160" t="str">
        <f>IF(Tbl.Kosten[[#This Row],[Pnr.]]=HW$7,Tbl.Kosten[[#This Row],[Te financieren]],"")</f>
        <v/>
      </c>
    </row>
    <row r="191" spans="2:231" x14ac:dyDescent="0.3">
      <c r="B191" s="144"/>
      <c r="C191" s="147"/>
      <c r="D191" s="146"/>
      <c r="E191" s="147"/>
      <c r="F191" s="145"/>
      <c r="G191" s="11" t="str">
        <f>IF(Tbl.Kosten[[#This Row],[Medewerker e/o 
functie]]&lt;&gt;"",_xlfn.XLOOKUP(Tbl.Kosten[[#This Row],[Medewerker e/o 
functie]],Tbl.Uurtarief[Medewerker en/of functie],Tbl.Uurtarief[Uurtarief],"",0,1),"")</f>
        <v/>
      </c>
      <c r="H191" s="121">
        <f>IFERROR(Tbl.Kosten[[#This Row],[Uren]]*Tbl.Kosten[[#This Row],[Uurtarief]],0)</f>
        <v>0</v>
      </c>
      <c r="I191" s="119" t="str">
        <f>IF(Tbl.Kosten[[#This Row],[Subtotaal uren]]&lt;&gt;0,_xlfn.XLOOKUP(Tbl.Kosten[[#This Row],[Medewerker e/o 
functie]],Tbl.Uurtarief[Medewerker en/of functie],Tbl.Uurtarief[Kostensoort arbeid],"",0,1),"")</f>
        <v/>
      </c>
      <c r="J191" s="147"/>
      <c r="K191" s="145"/>
      <c r="L191" s="149" t="str">
        <f>IF(Tbl.Kosten[[#This Row],[Activum]]&lt;&gt;"",_xlfn.XLOOKUP(Tbl.Kosten[[#This Row],[Activum]],Tbl.Afschrijvingskosten[Activum],Tbl.Afschrijvingskosten[Tarief per afschrijvings-eenheid],"",0,1),"")</f>
        <v/>
      </c>
      <c r="M191" s="122">
        <f>IFERROR(Tbl.Kosten[[#This Row],[Een-
heden]]*Tbl.Kosten[[#This Row],[Afschrijvings-
tarief]],0)</f>
        <v>0</v>
      </c>
      <c r="N191" s="122" t="str">
        <f>IF(Tbl.Kosten[[#This Row],[Subtotaal afschrijving]]&lt;&gt;0,Lijsten!A189,"")</f>
        <v/>
      </c>
      <c r="O191" s="150"/>
      <c r="P191" s="145"/>
      <c r="Q191" s="148"/>
      <c r="R191" s="122">
        <f>IFERROR(Tbl.Kosten[[#This Row],[Aantal]]*Tbl.Kosten[[#This Row],[Tarief]],0)</f>
        <v>0</v>
      </c>
      <c r="S191" s="8">
        <f>IFERROR(Tbl.Kosten[[#This Row],[Subtotaal overige kosten]]+Tbl.Kosten[[#This Row],[Subtotaal uren]]+Tbl.Kosten[[#This Row],[Subtotaal afschrijving]],0)</f>
        <v>0</v>
      </c>
      <c r="T191" s="8">
        <f>IFERROR(Tbl.Kosten[[#This Row],[Totaal kosten]]*Tbl.Kosten[[#This Row],[Subsidie%]],0)</f>
        <v>0</v>
      </c>
      <c r="U191" s="4" t="str" cm="1">
        <f t="array" ref="U191">IFERROR(_xlfn.IFS(Tbl.Kosten[[#This Row],[Subtotaal uren]]&lt;&gt;0,Tbl.Kosten[[#This Row],[Kostensoort arbeid]],Tbl.Kosten[[#This Row],[Subtotaal afschrijving]]&lt;&gt;0,Tbl.Kosten[[#This Row],[Kostensoort afschrijving]],Tbl.Kosten[[#This Row],[Subtotaal overige kosten]]&lt;&gt;0,Tbl.Kosten[[#This Row],[Kostensoort overig]]),"")</f>
        <v/>
      </c>
      <c r="V191" s="4" t="str">
        <f>IFERROR(_xlfn.XLOOKUP(Tbl.Kosten[[#This Row],[Activiteitencode]],Tbl.Activiteiten[Activiteitcode],Tbl.Activiteiten[Werkpakketcode],"",0,1),"")</f>
        <v/>
      </c>
      <c r="W191" s="4" t="str">
        <f>IFERROR(_xlfn.XLOOKUP(Tbl.Kosten[[#This Row],[Werkpakketcode]],Tbl.Werkpakketten[Werkpakketcode],Tbl.Werkpakketten[Subsidiabele activiteit],"",0,1),"")</f>
        <v/>
      </c>
      <c r="X191" s="12">
        <f>IFERROR(_xlfn.XLOOKUP(Tbl.Kosten[[#This Row],[Sanr.]],Tbl.Subsidiehoogte[SAnr.],Tbl.Subsidiehoogte[Sub. Percentage],0,0,1),0)</f>
        <v>0</v>
      </c>
      <c r="Y191" s="154" t="str">
        <f>IFERROR(_xlfn.XLOOKUP(Tbl.Kosten[[#This Row],[Partnercode]],Tbl.Projectpartners[Partnercode],Tbl.Projectpartners[PNr.],"",0,1),"")</f>
        <v>P1</v>
      </c>
      <c r="Z191" s="158">
        <f>IF(Tbl.Kosten[[#This Row],[Pnr.]]=Z$7,Tbl.Kosten[[#This Row],[Totaal kosten]],"")</f>
        <v>0</v>
      </c>
      <c r="AA191" s="158" t="str">
        <f>IF(Tbl.Kosten[[#This Row],[Pnr.]]=AA$7,Tbl.Kosten[[#This Row],[Totaal kosten]],"")</f>
        <v/>
      </c>
      <c r="AB191" s="158" t="str">
        <f>IF(Tbl.Kosten[[#This Row],[Pnr.]]=AB$7,Tbl.Kosten[[#This Row],[Totaal kosten]],"")</f>
        <v/>
      </c>
      <c r="AC191" s="158" t="str">
        <f>IF(Tbl.Kosten[[#This Row],[Pnr.]]=AC$7,Tbl.Kosten[[#This Row],[Totaal kosten]],"")</f>
        <v/>
      </c>
      <c r="AD191" s="158" t="str">
        <f>IF(Tbl.Kosten[[#This Row],[Pnr.]]=AD$7,Tbl.Kosten[[#This Row],[Totaal kosten]],"")</f>
        <v/>
      </c>
      <c r="AE191" s="158" t="str">
        <f>IF(Tbl.Kosten[[#This Row],[Pnr.]]=AE$7,Tbl.Kosten[[#This Row],[Totaal kosten]],"")</f>
        <v/>
      </c>
      <c r="AF191" s="158" t="str">
        <f>IF(Tbl.Kosten[[#This Row],[Pnr.]]=AF$7,Tbl.Kosten[[#This Row],[Totaal kosten]],"")</f>
        <v/>
      </c>
      <c r="AG191" s="158" t="str">
        <f>IF(Tbl.Kosten[[#This Row],[Pnr.]]=AG$7,Tbl.Kosten[[#This Row],[Totaal kosten]],"")</f>
        <v/>
      </c>
      <c r="AH191" s="158" t="str">
        <f>IF(Tbl.Kosten[[#This Row],[Pnr.]]=AH$7,Tbl.Kosten[[#This Row],[Totaal kosten]],"")</f>
        <v/>
      </c>
      <c r="AI191" s="158" t="str">
        <f>IF(Tbl.Kosten[[#This Row],[Pnr.]]=AI$7,Tbl.Kosten[[#This Row],[Totaal kosten]],"")</f>
        <v/>
      </c>
      <c r="AJ191" s="158" t="str">
        <f>IF(Tbl.Kosten[[#This Row],[Pnr.]]=AJ$7,Tbl.Kosten[[#This Row],[Totaal kosten]],"")</f>
        <v/>
      </c>
      <c r="AK191" s="158" t="str">
        <f>IF(Tbl.Kosten[[#This Row],[Pnr.]]=AK$7,Tbl.Kosten[[#This Row],[Totaal kosten]],"")</f>
        <v/>
      </c>
      <c r="AL191" s="158" t="str">
        <f>IF(Tbl.Kosten[[#This Row],[Pnr.]]=AL$7,Tbl.Kosten[[#This Row],[Totaal kosten]],"")</f>
        <v/>
      </c>
      <c r="AM191" s="158" t="str">
        <f>IF(Tbl.Kosten[[#This Row],[Pnr.]]=AM$7,Tbl.Kosten[[#This Row],[Totaal kosten]],"")</f>
        <v/>
      </c>
      <c r="AN191" s="158" t="str">
        <f>IF(Tbl.Kosten[[#This Row],[Pnr.]]=AN$7,Tbl.Kosten[[#This Row],[Totaal kosten]],"")</f>
        <v/>
      </c>
      <c r="AO191" s="158" t="str">
        <f>IF(Tbl.Kosten[[#This Row],[Pnr.]]=AO$7,Tbl.Kosten[[#This Row],[Totaal kosten]],"")</f>
        <v/>
      </c>
      <c r="AP191" s="158" t="str">
        <f>IF(Tbl.Kosten[[#This Row],[Pnr.]]=AP$7,Tbl.Kosten[[#This Row],[Totaal kosten]],"")</f>
        <v/>
      </c>
      <c r="AQ191" s="158" t="str">
        <f>IF(Tbl.Kosten[[#This Row],[Pnr.]]=AQ$7,Tbl.Kosten[[#This Row],[Totaal kosten]],"")</f>
        <v/>
      </c>
      <c r="AR191" s="158" t="str">
        <f>IF(Tbl.Kosten[[#This Row],[Pnr.]]=AR$7,Tbl.Kosten[[#This Row],[Totaal kosten]],"")</f>
        <v/>
      </c>
      <c r="AS191" s="158" t="str">
        <f>IF(Tbl.Kosten[[#This Row],[Pnr.]]=AS$7,Tbl.Kosten[[#This Row],[Totaal kosten]],"")</f>
        <v/>
      </c>
      <c r="AT191" s="158" t="str">
        <f>IF(Tbl.Kosten[[#This Row],[Pnr.]]=AT$7,Tbl.Kosten[[#This Row],[Totaal kosten]],"")</f>
        <v/>
      </c>
      <c r="AU191" s="158" t="str">
        <f>IF(Tbl.Kosten[[#This Row],[Pnr.]]=AU$7,Tbl.Kosten[[#This Row],[Totaal kosten]],"")</f>
        <v/>
      </c>
      <c r="AV191" s="158" t="str">
        <f>IF(Tbl.Kosten[[#This Row],[Pnr.]]=AV$7,Tbl.Kosten[[#This Row],[Totaal kosten]],"")</f>
        <v/>
      </c>
      <c r="AW191" s="158" t="str">
        <f>IF(Tbl.Kosten[[#This Row],[Pnr.]]=AW$7,Tbl.Kosten[[#This Row],[Totaal kosten]],"")</f>
        <v/>
      </c>
      <c r="AX191" s="158" t="str">
        <f>IF(Tbl.Kosten[[#This Row],[Pnr.]]=AX$7,Tbl.Kosten[[#This Row],[Totaal kosten]],"")</f>
        <v/>
      </c>
      <c r="AY191" s="158" t="str">
        <f>IF(Tbl.Kosten[[#This Row],[Pnr.]]=AY$7,Tbl.Kosten[[#This Row],[Totaal kosten]],"")</f>
        <v/>
      </c>
      <c r="AZ191" s="158" t="str">
        <f>IF(Tbl.Kosten[[#This Row],[Pnr.]]=AZ$7,Tbl.Kosten[[#This Row],[Totaal kosten]],"")</f>
        <v/>
      </c>
      <c r="BA191" s="158" t="str">
        <f>IF(Tbl.Kosten[[#This Row],[Pnr.]]=BA$7,Tbl.Kosten[[#This Row],[Totaal kosten]],"")</f>
        <v/>
      </c>
      <c r="BB191" s="158" t="str">
        <f>IF(Tbl.Kosten[[#This Row],[Pnr.]]=BB$7,Tbl.Kosten[[#This Row],[Totaal kosten]],"")</f>
        <v/>
      </c>
      <c r="BC191" s="158" t="str">
        <f>IF(Tbl.Kosten[[#This Row],[Pnr.]]=BC$7,Tbl.Kosten[[#This Row],[Totaal kosten]],"")</f>
        <v/>
      </c>
      <c r="BD191" s="158" t="str">
        <f>IF(Tbl.Kosten[[#This Row],[Pnr.]]=BD$7,Tbl.Kosten[[#This Row],[Totaal kosten]],"")</f>
        <v/>
      </c>
      <c r="BE191" s="158" t="str">
        <f>IF(Tbl.Kosten[[#This Row],[Pnr.]]=BE$7,Tbl.Kosten[[#This Row],[Totaal kosten]],"")</f>
        <v/>
      </c>
      <c r="BF191" s="158" t="str">
        <f>IF(Tbl.Kosten[[#This Row],[Pnr.]]=BF$7,Tbl.Kosten[[#This Row],[Totaal kosten]],"")</f>
        <v/>
      </c>
      <c r="BG191" s="158" t="str">
        <f>IF(Tbl.Kosten[[#This Row],[Pnr.]]=BG$7,Tbl.Kosten[[#This Row],[Totaal kosten]],"")</f>
        <v/>
      </c>
      <c r="BH191" s="158" t="str">
        <f>IF(Tbl.Kosten[[#This Row],[Pnr.]]=BH$7,Tbl.Kosten[[#This Row],[Totaal kosten]],"")</f>
        <v/>
      </c>
      <c r="BI191" s="158" t="str">
        <f>IF(Tbl.Kosten[[#This Row],[Pnr.]]=BI$7,Tbl.Kosten[[#This Row],[Totaal kosten]],"")</f>
        <v/>
      </c>
      <c r="BJ191" s="158" t="str">
        <f>IF(Tbl.Kosten[[#This Row],[Pnr.]]=BJ$7,Tbl.Kosten[[#This Row],[Totaal kosten]],"")</f>
        <v/>
      </c>
      <c r="BK191" s="158" t="str">
        <f>IF(Tbl.Kosten[[#This Row],[Pnr.]]=BK$7,Tbl.Kosten[[#This Row],[Totaal kosten]],"")</f>
        <v/>
      </c>
      <c r="BL191" s="158" t="str">
        <f>IF(Tbl.Kosten[[#This Row],[Pnr.]]=BL$7,Tbl.Kosten[[#This Row],[Totaal kosten]],"")</f>
        <v/>
      </c>
      <c r="BM191" s="158" t="str">
        <f>IF(Tbl.Kosten[[#This Row],[Pnr.]]=BM$7,Tbl.Kosten[[#This Row],[Totaal kosten]],"")</f>
        <v/>
      </c>
      <c r="BN191" s="158" t="str">
        <f>IF(Tbl.Kosten[[#This Row],[Pnr.]]=BN$7,Tbl.Kosten[[#This Row],[Totaal kosten]],"")</f>
        <v/>
      </c>
      <c r="BO191" s="158" t="str">
        <f>IF(Tbl.Kosten[[#This Row],[Pnr.]]=BO$7,Tbl.Kosten[[#This Row],[Totaal kosten]],"")</f>
        <v/>
      </c>
      <c r="BP191" s="158" t="str">
        <f>IF(Tbl.Kosten[[#This Row],[Pnr.]]=BP$7,Tbl.Kosten[[#This Row],[Totaal kosten]],"")</f>
        <v/>
      </c>
      <c r="BQ191" s="158" t="str">
        <f>IF(Tbl.Kosten[[#This Row],[Pnr.]]=BQ$7,Tbl.Kosten[[#This Row],[Totaal kosten]],"")</f>
        <v/>
      </c>
      <c r="BR191" s="158" t="str">
        <f>IF(Tbl.Kosten[[#This Row],[Pnr.]]=BR$7,Tbl.Kosten[[#This Row],[Totaal kosten]],"")</f>
        <v/>
      </c>
      <c r="BS191" s="158" t="str">
        <f>IF(Tbl.Kosten[[#This Row],[Pnr.]]=BS$7,Tbl.Kosten[[#This Row],[Totaal kosten]],"")</f>
        <v/>
      </c>
      <c r="BT191" s="158" t="str">
        <f>IF(Tbl.Kosten[[#This Row],[Pnr.]]=BT$7,Tbl.Kosten[[#This Row],[Totaal kosten]],"")</f>
        <v/>
      </c>
      <c r="BU191" s="158" t="str">
        <f>IF(Tbl.Kosten[[#This Row],[Pnr.]]=BU$7,Tbl.Kosten[[#This Row],[Totaal kosten]],"")</f>
        <v/>
      </c>
      <c r="BV191" s="158" t="str">
        <f>IF(Tbl.Kosten[[#This Row],[Pnr.]]=BV$7,Tbl.Kosten[[#This Row],[Totaal kosten]],"")</f>
        <v/>
      </c>
      <c r="BW191" s="158" t="str">
        <f>IF(Tbl.Kosten[[#This Row],[Pnr.]]=BW$7,Tbl.Kosten[[#This Row],[Totaal kosten]],"")</f>
        <v/>
      </c>
      <c r="BX191" s="158" t="str">
        <f>IFERROR(_xlfn.XLOOKUP(Tbl.Kosten[[#This Row],[Werkpakketcode]],Tbl.Werkpakketten[Werkpakketcode],Tbl.Werkpakketten[WPnr.],"",0,1),"")</f>
        <v/>
      </c>
      <c r="BY191" s="158" t="str">
        <f>IF(Tbl.Kosten[[#This Row],[WPnr.]]=BY$7,Tbl.Kosten[[#This Row],[Totaal kosten]],"")</f>
        <v/>
      </c>
      <c r="BZ191" s="158" t="str">
        <f>IF(Tbl.Kosten[[#This Row],[WPnr.]]=BZ$7,Tbl.Kosten[[#This Row],[Totaal kosten]],"")</f>
        <v/>
      </c>
      <c r="CA191" s="158" t="str">
        <f>IF(Tbl.Kosten[[#This Row],[WPnr.]]=CA$7,Tbl.Kosten[[#This Row],[Totaal kosten]],"")</f>
        <v/>
      </c>
      <c r="CB191" s="158" t="str">
        <f>IF(Tbl.Kosten[[#This Row],[WPnr.]]=CB$7,Tbl.Kosten[[#This Row],[Totaal kosten]],"")</f>
        <v/>
      </c>
      <c r="CC191" s="158" t="str">
        <f>IF(Tbl.Kosten[[#This Row],[WPnr.]]=CC$7,Tbl.Kosten[[#This Row],[Totaal kosten]],"")</f>
        <v/>
      </c>
      <c r="CD191" s="158" t="str">
        <f>IF(Tbl.Kosten[[#This Row],[WPnr.]]=CD$7,Tbl.Kosten[[#This Row],[Totaal kosten]],"")</f>
        <v/>
      </c>
      <c r="CE191" s="158" t="str">
        <f>IF(Tbl.Kosten[[#This Row],[WPnr.]]=CE$7,Tbl.Kosten[[#This Row],[Totaal kosten]],"")</f>
        <v/>
      </c>
      <c r="CF191" s="158" t="str">
        <f>IF(Tbl.Kosten[[#This Row],[WPnr.]]=CF$7,Tbl.Kosten[[#This Row],[Totaal kosten]],"")</f>
        <v/>
      </c>
      <c r="CG191" s="158" t="str">
        <f>IF(Tbl.Kosten[[#This Row],[WPnr.]]=CG$7,Tbl.Kosten[[#This Row],[Totaal kosten]],"")</f>
        <v/>
      </c>
      <c r="CH191" s="158" t="str">
        <f>IF(Tbl.Kosten[[#This Row],[WPnr.]]=CH$7,Tbl.Kosten[[#This Row],[Totaal kosten]],"")</f>
        <v/>
      </c>
      <c r="CI191" s="158" t="str">
        <f>IF(Tbl.Kosten[[#This Row],[WPnr.]]=CI$7,Tbl.Kosten[[#This Row],[Totaal kosten]],"")</f>
        <v/>
      </c>
      <c r="CJ191" s="158" t="str">
        <f>IF(Tbl.Kosten[[#This Row],[WPnr.]]=CJ$7,Tbl.Kosten[[#This Row],[Totaal kosten]],"")</f>
        <v/>
      </c>
      <c r="CK191" s="158" t="str">
        <f>IF(Tbl.Kosten[[#This Row],[WPnr.]]=CK$7,Tbl.Kosten[[#This Row],[Totaal kosten]],"")</f>
        <v/>
      </c>
      <c r="CL191" s="158" t="str">
        <f>IF(Tbl.Kosten[[#This Row],[WPnr.]]=CL$7,Tbl.Kosten[[#This Row],[Totaal kosten]],"")</f>
        <v/>
      </c>
      <c r="CM191" s="158" t="str">
        <f>IF(Tbl.Kosten[[#This Row],[WPnr.]]=CM$7,Tbl.Kosten[[#This Row],[Totaal kosten]],"")</f>
        <v/>
      </c>
      <c r="CN191" s="158" t="str">
        <f>IF(Tbl.Kosten[[#This Row],[WPnr.]]=CN$7,Tbl.Kosten[[#This Row],[Totaal kosten]],"")</f>
        <v/>
      </c>
      <c r="CO191" s="158" t="str">
        <f>IF(Tbl.Kosten[[#This Row],[WPnr.]]=CO$7,Tbl.Kosten[[#This Row],[Totaal kosten]],"")</f>
        <v/>
      </c>
      <c r="CP191" s="158" t="str">
        <f>IF(Tbl.Kosten[[#This Row],[WPnr.]]=CP$7,Tbl.Kosten[[#This Row],[Totaal kosten]],"")</f>
        <v/>
      </c>
      <c r="CQ191" s="158" t="str">
        <f>IF(Tbl.Kosten[[#This Row],[WPnr.]]=CQ$7,Tbl.Kosten[[#This Row],[Totaal kosten]],"")</f>
        <v/>
      </c>
      <c r="CR191" s="158" t="str">
        <f>IF(Tbl.Kosten[[#This Row],[WPnr.]]=CR$7,Tbl.Kosten[[#This Row],[Totaal kosten]],"")</f>
        <v/>
      </c>
      <c r="CS191" s="158" t="str">
        <f>IF(Tbl.Kosten[[#This Row],[WPnr.]]=CS$7,Tbl.Kosten[[#This Row],[Totaal kosten]],"")</f>
        <v/>
      </c>
      <c r="CT191" s="158" t="str">
        <f>IF(Tbl.Kosten[[#This Row],[WPnr.]]=CT$7,Tbl.Kosten[[#This Row],[Totaal kosten]],"")</f>
        <v/>
      </c>
      <c r="CU191" s="158" t="str">
        <f>IF(Tbl.Kosten[[#This Row],[WPnr.]]=CU$7,Tbl.Kosten[[#This Row],[Totaal kosten]],"")</f>
        <v/>
      </c>
      <c r="CV191" s="158" t="str">
        <f>IF(Tbl.Kosten[[#This Row],[WPnr.]]=CV$7,Tbl.Kosten[[#This Row],[Totaal kosten]],"")</f>
        <v/>
      </c>
      <c r="CW191" s="158" t="str">
        <f>IF(Tbl.Kosten[[#This Row],[WPnr.]]=CW$7,Tbl.Kosten[[#This Row],[Totaal kosten]],"")</f>
        <v/>
      </c>
      <c r="CX191" s="158" t="str">
        <f>IF(Tbl.Kosten[[#This Row],[WPnr.]]=CX$7,Tbl.Kosten[[#This Row],[Totaal kosten]],"")</f>
        <v/>
      </c>
      <c r="CY191" s="158" t="str">
        <f>IF(Tbl.Kosten[[#This Row],[WPnr.]]=CY$7,Tbl.Kosten[[#This Row],[Totaal kosten]],"")</f>
        <v/>
      </c>
      <c r="CZ191" s="158" t="str">
        <f>IF(Tbl.Kosten[[#This Row],[WPnr.]]=CZ$7,Tbl.Kosten[[#This Row],[Totaal kosten]],"")</f>
        <v/>
      </c>
      <c r="DA191" s="158" t="str">
        <f>IF(Tbl.Kosten[[#This Row],[WPnr.]]=DA$7,Tbl.Kosten[[#This Row],[Totaal kosten]],"")</f>
        <v/>
      </c>
      <c r="DB191" s="158" t="str">
        <f>IF(Tbl.Kosten[[#This Row],[WPnr.]]=DB$7,Tbl.Kosten[[#This Row],[Totaal kosten]],"")</f>
        <v/>
      </c>
      <c r="DC191" s="158" t="str">
        <f>IF(Tbl.Kosten[[#This Row],[WPnr.]]=DC$7,Tbl.Kosten[[#This Row],[Totaal kosten]],"")</f>
        <v/>
      </c>
      <c r="DD191" s="158" t="str">
        <f>IF(Tbl.Kosten[[#This Row],[WPnr.]]=DD$7,Tbl.Kosten[[#This Row],[Totaal kosten]],"")</f>
        <v/>
      </c>
      <c r="DE191" s="158" t="str">
        <f>IF(Tbl.Kosten[[#This Row],[WPnr.]]=DE$7,Tbl.Kosten[[#This Row],[Totaal kosten]],"")</f>
        <v/>
      </c>
      <c r="DF191" s="158" t="str">
        <f>IF(Tbl.Kosten[[#This Row],[WPnr.]]=DF$7,Tbl.Kosten[[#This Row],[Totaal kosten]],"")</f>
        <v/>
      </c>
      <c r="DG191" s="158" t="str">
        <f>IF(Tbl.Kosten[[#This Row],[WPnr.]]=DG$7,Tbl.Kosten[[#This Row],[Totaal kosten]],"")</f>
        <v/>
      </c>
      <c r="DH191" s="158" t="str">
        <f>IF(Tbl.Kosten[[#This Row],[WPnr.]]=DH$7,Tbl.Kosten[[#This Row],[Totaal kosten]],"")</f>
        <v/>
      </c>
      <c r="DI191" s="158" t="str">
        <f>IF(Tbl.Kosten[[#This Row],[WPnr.]]=DI$7,Tbl.Kosten[[#This Row],[Totaal kosten]],"")</f>
        <v/>
      </c>
      <c r="DJ191" s="158" t="str">
        <f>IF(Tbl.Kosten[[#This Row],[WPnr.]]=DJ$7,Tbl.Kosten[[#This Row],[Totaal kosten]],"")</f>
        <v/>
      </c>
      <c r="DK191" s="158" t="str">
        <f>IF(Tbl.Kosten[[#This Row],[WPnr.]]=DK$7,Tbl.Kosten[[#This Row],[Totaal kosten]],"")</f>
        <v/>
      </c>
      <c r="DL191" s="158" t="str">
        <f>IF(Tbl.Kosten[[#This Row],[WPnr.]]=DL$7,Tbl.Kosten[[#This Row],[Totaal kosten]],"")</f>
        <v/>
      </c>
      <c r="DM191" s="158" t="str">
        <f>IF(Tbl.Kosten[[#This Row],[WPnr.]]=DM$7,Tbl.Kosten[[#This Row],[Totaal kosten]],"")</f>
        <v/>
      </c>
      <c r="DN191" s="158" t="str">
        <f>IF(Tbl.Kosten[[#This Row],[WPnr.]]=DN$7,Tbl.Kosten[[#This Row],[Totaal kosten]],"")</f>
        <v/>
      </c>
      <c r="DO191" s="158" t="str">
        <f>IF(Tbl.Kosten[[#This Row],[WPnr.]]=DO$7,Tbl.Kosten[[#This Row],[Totaal kosten]],"")</f>
        <v/>
      </c>
      <c r="DP191" s="158" t="str">
        <f>IF(Tbl.Kosten[[#This Row],[WPnr.]]=DP$7,Tbl.Kosten[[#This Row],[Totaal kosten]],"")</f>
        <v/>
      </c>
      <c r="DQ191" s="158" t="str">
        <f>IF(Tbl.Kosten[[#This Row],[WPnr.]]=DQ$7,Tbl.Kosten[[#This Row],[Totaal kosten]],"")</f>
        <v/>
      </c>
      <c r="DR191" s="158" t="str">
        <f>IF(Tbl.Kosten[[#This Row],[WPnr.]]=DR$7,Tbl.Kosten[[#This Row],[Totaal kosten]],"")</f>
        <v/>
      </c>
      <c r="DS191" s="158" t="str">
        <f>IF(Tbl.Kosten[[#This Row],[WPnr.]]=DS$7,Tbl.Kosten[[#This Row],[Totaal kosten]],"")</f>
        <v/>
      </c>
      <c r="DT191" s="158" t="str">
        <f>IF(Tbl.Kosten[[#This Row],[WPnr.]]=DT$7,Tbl.Kosten[[#This Row],[Totaal kosten]],"")</f>
        <v/>
      </c>
      <c r="DU191" s="158" t="str">
        <f>IF(Tbl.Kosten[[#This Row],[WPnr.]]=DU$7,Tbl.Kosten[[#This Row],[Totaal kosten]],"")</f>
        <v/>
      </c>
      <c r="DV191" s="158" t="str">
        <f>IF(Tbl.Kosten[[#This Row],[WPnr.]]=DV$7,Tbl.Kosten[[#This Row],[Totaal kosten]],"")</f>
        <v/>
      </c>
      <c r="DW191" s="160" t="str">
        <f>IFERROR(_xlfn.XLOOKUP(Tbl.Kosten[[#This Row],[Kostensoort]],Tbl.Kostensoorten[Kostensoorten],Tbl.Kostensoorten[KSnr.],"",0,1),"")</f>
        <v/>
      </c>
      <c r="DX191" s="160" t="str">
        <f>IF(Tbl.Kosten[[#This Row],[KSnr.]]=DX$7,Tbl.Kosten[[#This Row],[Totaal kosten]],"")</f>
        <v/>
      </c>
      <c r="DY191" s="160" t="str">
        <f>IF(Tbl.Kosten[[#This Row],[KSnr.]]=DY$7,Tbl.Kosten[[#This Row],[Totaal kosten]],"")</f>
        <v/>
      </c>
      <c r="DZ191" s="160" t="str">
        <f>IF(Tbl.Kosten[[#This Row],[KSnr.]]=DZ$7,Tbl.Kosten[[#This Row],[Totaal kosten]],"")</f>
        <v/>
      </c>
      <c r="EA191" s="160" t="str">
        <f>IF(Tbl.Kosten[[#This Row],[KSnr.]]=EA$7,Tbl.Kosten[[#This Row],[Totaal kosten]],"")</f>
        <v/>
      </c>
      <c r="EB191" s="160" t="str">
        <f>IF(Tbl.Kosten[[#This Row],[KSnr.]]=EB$7,Tbl.Kosten[[#This Row],[Totaal kosten]],"")</f>
        <v/>
      </c>
      <c r="EC191" s="160" t="str">
        <f>IF(Tbl.Kosten[[#This Row],[KSnr.]]=EC$7,Tbl.Kosten[[#This Row],[Totaal kosten]],"")</f>
        <v/>
      </c>
      <c r="ED191" s="160" t="str">
        <f>IF(Tbl.Kosten[[#This Row],[KSnr.]]=ED$7,Tbl.Kosten[[#This Row],[Totaal kosten]],"")</f>
        <v/>
      </c>
      <c r="EE191" s="160" t="str">
        <f>IF(Tbl.Kosten[[#This Row],[KSnr.]]=EE$7,Tbl.Kosten[[#This Row],[Totaal kosten]],"")</f>
        <v/>
      </c>
      <c r="EF191" s="160" t="str">
        <f>IF(Tbl.Kosten[[#This Row],[KSnr.]]=EF$7,Tbl.Kosten[[#This Row],[Totaal kosten]],"")</f>
        <v/>
      </c>
      <c r="EG191" s="160" t="str">
        <f>IF(Tbl.Kosten[[#This Row],[KSnr.]]=EG$7,Tbl.Kosten[[#This Row],[Totaal kosten]],"")</f>
        <v/>
      </c>
      <c r="EH191" s="160" t="str">
        <f>IF(Tbl.Kosten[[#This Row],[KSnr.]]=EH$7,Tbl.Kosten[[#This Row],[Totaal kosten]],"")</f>
        <v/>
      </c>
      <c r="EI191" s="160" t="str">
        <f>IF(Tbl.Kosten[[#This Row],[KSnr.]]=EI$7,Tbl.Kosten[[#This Row],[Totaal kosten]],"")</f>
        <v/>
      </c>
      <c r="EJ191" s="160" t="str">
        <f>IF(Tbl.Kosten[[#This Row],[KSnr.]]=EJ$7,Tbl.Kosten[[#This Row],[Totaal kosten]],"")</f>
        <v/>
      </c>
      <c r="EK191" s="160" t="str">
        <f>IF(Tbl.Kosten[[#This Row],[KSnr.]]=EK$7,Tbl.Kosten[[#This Row],[Totaal kosten]],"")</f>
        <v/>
      </c>
      <c r="EL191" s="160" t="str">
        <f>IF(Tbl.Kosten[[#This Row],[KSnr.]]=EL$7,Tbl.Kosten[[#This Row],[Totaal kosten]],"")</f>
        <v/>
      </c>
      <c r="EM191" s="160" t="str">
        <f>IF(Tbl.Kosten[[#This Row],[KSnr.]]=EM$7,Tbl.Kosten[[#This Row],[Totaal kosten]],"")</f>
        <v/>
      </c>
      <c r="EN191" s="160" t="str">
        <f>IF(Tbl.Kosten[[#This Row],[KSnr.]]=EN$7,Tbl.Kosten[[#This Row],[Totaal kosten]],"")</f>
        <v/>
      </c>
      <c r="EO191" s="160" t="str">
        <f>IF(Tbl.Kosten[[#This Row],[KSnr.]]=EO$7,Tbl.Kosten[[#This Row],[Totaal kosten]],"")</f>
        <v/>
      </c>
      <c r="EP191" s="160" t="str">
        <f>IF(Tbl.Kosten[[#This Row],[KSnr.]]=EP$7,Tbl.Kosten[[#This Row],[Totaal kosten]],"")</f>
        <v/>
      </c>
      <c r="EQ191" s="160" t="str">
        <f>IF(Tbl.Kosten[[#This Row],[KSnr.]]=EQ$7,Tbl.Kosten[[#This Row],[Totaal kosten]],"")</f>
        <v/>
      </c>
      <c r="ER191" s="154" t="str">
        <f>IFERROR(_xlfn.XLOOKUP(Tbl.Kosten[[#This Row],[Subsidieactiviteit]],Tbl.Subsidiehoogte[Subsidieactiviteit],Tbl.Subsidiehoogte[SAnr.],"",0,1),"")</f>
        <v/>
      </c>
      <c r="ES191" s="160" t="str">
        <f>IF(Tbl.Kosten[[#This Row],[Sanr.]]=ES$7,Tbl.Kosten[[#This Row],[Totaal kosten]],"")</f>
        <v/>
      </c>
      <c r="ET191" s="160" t="str">
        <f>IF(Tbl.Kosten[[#This Row],[Sanr.]]=ET$7,Tbl.Kosten[[#This Row],[Totaal kosten]],"")</f>
        <v/>
      </c>
      <c r="EU191" s="160" t="str">
        <f>IF(Tbl.Kosten[[#This Row],[Sanr.]]=EU$7,Tbl.Kosten[[#This Row],[Totaal kosten]],"")</f>
        <v/>
      </c>
      <c r="EV191" s="160" t="str">
        <f>IF(Tbl.Kosten[[#This Row],[Sanr.]]=EV$7,Tbl.Kosten[[#This Row],[Totaal kosten]],"")</f>
        <v/>
      </c>
      <c r="EW191" s="160" t="str">
        <f>IF(Tbl.Kosten[[#This Row],[Sanr.]]=EW$7,Tbl.Kosten[[#This Row],[Totaal kosten]],"")</f>
        <v/>
      </c>
      <c r="EX191" s="160" t="str">
        <f>IF(Tbl.Kosten[[#This Row],[Sanr.]]=EX$7,Tbl.Kosten[[#This Row],[Totaal kosten]],"")</f>
        <v/>
      </c>
      <c r="EY191" s="160" t="str">
        <f>IF(Tbl.Kosten[[#This Row],[Sanr.]]=EY$7,Tbl.Kosten[[#This Row],[Totaal kosten]],"")</f>
        <v/>
      </c>
      <c r="EZ191" s="160" t="str">
        <f>IF(Tbl.Kosten[[#This Row],[Sanr.]]=EZ$7,Tbl.Kosten[[#This Row],[Totaal kosten]],"")</f>
        <v/>
      </c>
      <c r="FA191" s="160" t="str">
        <f>IF(Tbl.Kosten[[#This Row],[Sanr.]]=FA$7,Tbl.Kosten[[#This Row],[Totaal kosten]],"")</f>
        <v/>
      </c>
      <c r="FB191" s="160" t="str">
        <f>IF(Tbl.Kosten[[#This Row],[Sanr.]]=FB$7,Tbl.Kosten[[#This Row],[Totaal kosten]],"")</f>
        <v/>
      </c>
      <c r="FC191" s="160" t="str">
        <f>IF(Tbl.Kosten[[#This Row],[Sanr.]]=FC$7,Tbl.Kosten[[#This Row],[Totaal kosten]],"")</f>
        <v/>
      </c>
      <c r="FD191" s="160" t="str">
        <f>IF(Tbl.Kosten[[#This Row],[Sanr.]]=FD$7,Tbl.Kosten[[#This Row],[Totaal kosten]],"")</f>
        <v/>
      </c>
      <c r="FE191" s="160" t="str">
        <f>IF(Tbl.Kosten[[#This Row],[Sanr.]]=FE$7,Tbl.Kosten[[#This Row],[Totaal kosten]],"")</f>
        <v/>
      </c>
      <c r="FF191" s="160" t="str">
        <f>IF(Tbl.Kosten[[#This Row],[Sanr.]]=FF$7,Tbl.Kosten[[#This Row],[Totaal kosten]],"")</f>
        <v/>
      </c>
      <c r="FG191" s="160" t="str">
        <f>IF(Tbl.Kosten[[#This Row],[Sanr.]]=FG$7,Tbl.Kosten[[#This Row],[Totaal kosten]],"")</f>
        <v/>
      </c>
      <c r="FH191" s="160" t="str">
        <f>IF(Tbl.Kosten[[#This Row],[Sanr.]]=FH$7,Tbl.Kosten[[#This Row],[Totaal kosten]],"")</f>
        <v/>
      </c>
      <c r="FI191" s="160" t="str">
        <f>IF(Tbl.Kosten[[#This Row],[Sanr.]]=FI$7,Tbl.Kosten[[#This Row],[Totaal kosten]],"")</f>
        <v/>
      </c>
      <c r="FJ191" s="160" t="str">
        <f>IF(Tbl.Kosten[[#This Row],[Sanr.]]=FJ$7,Tbl.Kosten[[#This Row],[Totaal kosten]],"")</f>
        <v/>
      </c>
      <c r="FK191" s="160" t="str">
        <f>IF(Tbl.Kosten[[#This Row],[Sanr.]]=FK$7,Tbl.Kosten[[#This Row],[Totaal kosten]],"")</f>
        <v/>
      </c>
      <c r="FL191" s="160" t="str">
        <f>IF(Tbl.Kosten[[#This Row],[Sanr.]]=FL$7,Tbl.Kosten[[#This Row],[Totaal kosten]],"")</f>
        <v/>
      </c>
      <c r="FM191" s="160" t="str">
        <f>IF(Tbl.Kosten[[#This Row],[Sanr.]]=FM$7,Tbl.Kosten[[#This Row],[Totaal kosten]],"")</f>
        <v/>
      </c>
      <c r="FN191" s="160" t="str">
        <f>IF(Tbl.Kosten[[#This Row],[Sanr.]]=FN$7,Tbl.Kosten[[#This Row],[Totaal kosten]],"")</f>
        <v/>
      </c>
      <c r="FO191" s="160" t="str">
        <f>IF(Tbl.Kosten[[#This Row],[Sanr.]]=FO$7,Tbl.Kosten[[#This Row],[Totaal kosten]],"")</f>
        <v/>
      </c>
      <c r="FP191" s="160" t="str">
        <f>IF(Tbl.Kosten[[#This Row],[Sanr.]]=FP$7,Tbl.Kosten[[#This Row],[Totaal kosten]],"")</f>
        <v/>
      </c>
      <c r="FQ191" s="160" t="str">
        <f>IF(Tbl.Kosten[[#This Row],[Sanr.]]=FQ$7,Tbl.Kosten[[#This Row],[Totaal kosten]],"")</f>
        <v/>
      </c>
      <c r="FR191" s="160" t="str">
        <f>IF(Tbl.Kosten[[#This Row],[Sanr.]]=FR$7,Tbl.Kosten[[#This Row],[Totaal kosten]],"")</f>
        <v/>
      </c>
      <c r="FS191" s="160" t="str">
        <f>IF(Tbl.Kosten[[#This Row],[Sanr.]]=FS$7,Tbl.Kosten[[#This Row],[Totaal kosten]],"")</f>
        <v/>
      </c>
      <c r="FT191" s="160" t="str">
        <f>IF(Tbl.Kosten[[#This Row],[Sanr.]]=FT$7,Tbl.Kosten[[#This Row],[Totaal kosten]],"")</f>
        <v/>
      </c>
      <c r="FU191" s="160" t="str">
        <f>IF(Tbl.Kosten[[#This Row],[Sanr.]]=FU$7,Tbl.Kosten[[#This Row],[Totaal kosten]],"")</f>
        <v/>
      </c>
      <c r="FV191" s="160" t="str">
        <f>IF(Tbl.Kosten[[#This Row],[Sanr.]]=FV$7,Tbl.Kosten[[#This Row],[Totaal kosten]],"")</f>
        <v/>
      </c>
      <c r="FW191" s="160" t="str">
        <f>IFERROR(_xlfn.XLOOKUP(Tbl.Kosten[[#This Row],[Activiteitencode]],Tbl.Activiteiten[Activiteitcode],Tbl.Activiteiten[Anr.],"",0,1),"")</f>
        <v/>
      </c>
      <c r="FX191" s="181" t="str">
        <f>_xlfn.CONCAT(Tbl.Kosten[[#This Row],[Pnr.]],Tbl.Kosten[[#This Row],[Sanr.]])</f>
        <v>P1</v>
      </c>
      <c r="FY191" s="160">
        <f>Tbl.Kosten[[#This Row],[Totaal kosten]]-Tbl.Kosten[[#This Row],[Subsidie]]</f>
        <v>0</v>
      </c>
      <c r="FZ191" s="160">
        <f>IF(Tbl.Kosten[[#This Row],[Pnr.]]=FZ$7,Tbl.Kosten[[#This Row],[Te financieren]],"")</f>
        <v>0</v>
      </c>
      <c r="GA191" s="160" t="str">
        <f>IF(Tbl.Kosten[[#This Row],[Pnr.]]=GA$7,Tbl.Kosten[[#This Row],[Te financieren]],"")</f>
        <v/>
      </c>
      <c r="GB191" s="160" t="str">
        <f>IF(Tbl.Kosten[[#This Row],[Pnr.]]=GB$7,Tbl.Kosten[[#This Row],[Te financieren]],"")</f>
        <v/>
      </c>
      <c r="GC191" s="160" t="str">
        <f>IF(Tbl.Kosten[[#This Row],[Pnr.]]=GC$7,Tbl.Kosten[[#This Row],[Te financieren]],"")</f>
        <v/>
      </c>
      <c r="GD191" s="160" t="str">
        <f>IF(Tbl.Kosten[[#This Row],[Pnr.]]=GD$7,Tbl.Kosten[[#This Row],[Te financieren]],"")</f>
        <v/>
      </c>
      <c r="GE191" s="160" t="str">
        <f>IF(Tbl.Kosten[[#This Row],[Pnr.]]=GE$7,Tbl.Kosten[[#This Row],[Te financieren]],"")</f>
        <v/>
      </c>
      <c r="GF191" s="160" t="str">
        <f>IF(Tbl.Kosten[[#This Row],[Pnr.]]=GF$7,Tbl.Kosten[[#This Row],[Te financieren]],"")</f>
        <v/>
      </c>
      <c r="GG191" s="160" t="str">
        <f>IF(Tbl.Kosten[[#This Row],[Pnr.]]=GG$7,Tbl.Kosten[[#This Row],[Te financieren]],"")</f>
        <v/>
      </c>
      <c r="GH191" s="160" t="str">
        <f>IF(Tbl.Kosten[[#This Row],[Pnr.]]=GH$7,Tbl.Kosten[[#This Row],[Te financieren]],"")</f>
        <v/>
      </c>
      <c r="GI191" s="160" t="str">
        <f>IF(Tbl.Kosten[[#This Row],[Pnr.]]=GI$7,Tbl.Kosten[[#This Row],[Te financieren]],"")</f>
        <v/>
      </c>
      <c r="GJ191" s="160" t="str">
        <f>IF(Tbl.Kosten[[#This Row],[Pnr.]]=GJ$7,Tbl.Kosten[[#This Row],[Te financieren]],"")</f>
        <v/>
      </c>
      <c r="GK191" s="160" t="str">
        <f>IF(Tbl.Kosten[[#This Row],[Pnr.]]=GK$7,Tbl.Kosten[[#This Row],[Te financieren]],"")</f>
        <v/>
      </c>
      <c r="GL191" s="160" t="str">
        <f>IF(Tbl.Kosten[[#This Row],[Pnr.]]=GL$7,Tbl.Kosten[[#This Row],[Te financieren]],"")</f>
        <v/>
      </c>
      <c r="GM191" s="160" t="str">
        <f>IF(Tbl.Kosten[[#This Row],[Pnr.]]=GM$7,Tbl.Kosten[[#This Row],[Te financieren]],"")</f>
        <v/>
      </c>
      <c r="GN191" s="160" t="str">
        <f>IF(Tbl.Kosten[[#This Row],[Pnr.]]=GN$7,Tbl.Kosten[[#This Row],[Te financieren]],"")</f>
        <v/>
      </c>
      <c r="GO191" s="160" t="str">
        <f>IF(Tbl.Kosten[[#This Row],[Pnr.]]=GO$7,Tbl.Kosten[[#This Row],[Te financieren]],"")</f>
        <v/>
      </c>
      <c r="GP191" s="160" t="str">
        <f>IF(Tbl.Kosten[[#This Row],[Pnr.]]=GP$7,Tbl.Kosten[[#This Row],[Te financieren]],"")</f>
        <v/>
      </c>
      <c r="GQ191" s="160" t="str">
        <f>IF(Tbl.Kosten[[#This Row],[Pnr.]]=GQ$7,Tbl.Kosten[[#This Row],[Te financieren]],"")</f>
        <v/>
      </c>
      <c r="GR191" s="160" t="str">
        <f>IF(Tbl.Kosten[[#This Row],[Pnr.]]=GR$7,Tbl.Kosten[[#This Row],[Te financieren]],"")</f>
        <v/>
      </c>
      <c r="GS191" s="160" t="str">
        <f>IF(Tbl.Kosten[[#This Row],[Pnr.]]=GS$7,Tbl.Kosten[[#This Row],[Te financieren]],"")</f>
        <v/>
      </c>
      <c r="GT191" s="160" t="str">
        <f>IF(Tbl.Kosten[[#This Row],[Pnr.]]=GT$7,Tbl.Kosten[[#This Row],[Te financieren]],"")</f>
        <v/>
      </c>
      <c r="GU191" s="160" t="str">
        <f>IF(Tbl.Kosten[[#This Row],[Pnr.]]=GU$7,Tbl.Kosten[[#This Row],[Te financieren]],"")</f>
        <v/>
      </c>
      <c r="GV191" s="160" t="str">
        <f>IF(Tbl.Kosten[[#This Row],[Pnr.]]=GV$7,Tbl.Kosten[[#This Row],[Te financieren]],"")</f>
        <v/>
      </c>
      <c r="GW191" s="160" t="str">
        <f>IF(Tbl.Kosten[[#This Row],[Pnr.]]=GW$7,Tbl.Kosten[[#This Row],[Te financieren]],"")</f>
        <v/>
      </c>
      <c r="GX191" s="160" t="str">
        <f>IF(Tbl.Kosten[[#This Row],[Pnr.]]=GX$7,Tbl.Kosten[[#This Row],[Te financieren]],"")</f>
        <v/>
      </c>
      <c r="GY191" s="160" t="str">
        <f>IF(Tbl.Kosten[[#This Row],[Pnr.]]=GY$7,Tbl.Kosten[[#This Row],[Te financieren]],"")</f>
        <v/>
      </c>
      <c r="GZ191" s="160" t="str">
        <f>IF(Tbl.Kosten[[#This Row],[Pnr.]]=GZ$7,Tbl.Kosten[[#This Row],[Te financieren]],"")</f>
        <v/>
      </c>
      <c r="HA191" s="160" t="str">
        <f>IF(Tbl.Kosten[[#This Row],[Pnr.]]=HA$7,Tbl.Kosten[[#This Row],[Te financieren]],"")</f>
        <v/>
      </c>
      <c r="HB191" s="160" t="str">
        <f>IF(Tbl.Kosten[[#This Row],[Pnr.]]=HB$7,Tbl.Kosten[[#This Row],[Te financieren]],"")</f>
        <v/>
      </c>
      <c r="HC191" s="160" t="str">
        <f>IF(Tbl.Kosten[[#This Row],[Pnr.]]=HC$7,Tbl.Kosten[[#This Row],[Te financieren]],"")</f>
        <v/>
      </c>
      <c r="HD191" s="160" t="str">
        <f>IF(Tbl.Kosten[[#This Row],[Pnr.]]=HD$7,Tbl.Kosten[[#This Row],[Te financieren]],"")</f>
        <v/>
      </c>
      <c r="HE191" s="160" t="str">
        <f>IF(Tbl.Kosten[[#This Row],[Pnr.]]=HE$7,Tbl.Kosten[[#This Row],[Te financieren]],"")</f>
        <v/>
      </c>
      <c r="HF191" s="160" t="str">
        <f>IF(Tbl.Kosten[[#This Row],[Pnr.]]=HF$7,Tbl.Kosten[[#This Row],[Te financieren]],"")</f>
        <v/>
      </c>
      <c r="HG191" s="160" t="str">
        <f>IF(Tbl.Kosten[[#This Row],[Pnr.]]=HG$7,Tbl.Kosten[[#This Row],[Te financieren]],"")</f>
        <v/>
      </c>
      <c r="HH191" s="160" t="str">
        <f>IF(Tbl.Kosten[[#This Row],[Pnr.]]=HH$7,Tbl.Kosten[[#This Row],[Te financieren]],"")</f>
        <v/>
      </c>
      <c r="HI191" s="160" t="str">
        <f>IF(Tbl.Kosten[[#This Row],[Pnr.]]=HI$7,Tbl.Kosten[[#This Row],[Te financieren]],"")</f>
        <v/>
      </c>
      <c r="HJ191" s="160" t="str">
        <f>IF(Tbl.Kosten[[#This Row],[Pnr.]]=HJ$7,Tbl.Kosten[[#This Row],[Te financieren]],"")</f>
        <v/>
      </c>
      <c r="HK191" s="160" t="str">
        <f>IF(Tbl.Kosten[[#This Row],[Pnr.]]=HK$7,Tbl.Kosten[[#This Row],[Te financieren]],"")</f>
        <v/>
      </c>
      <c r="HL191" s="160" t="str">
        <f>IF(Tbl.Kosten[[#This Row],[Pnr.]]=HL$7,Tbl.Kosten[[#This Row],[Te financieren]],"")</f>
        <v/>
      </c>
      <c r="HM191" s="160" t="str">
        <f>IF(Tbl.Kosten[[#This Row],[Pnr.]]=HM$7,Tbl.Kosten[[#This Row],[Te financieren]],"")</f>
        <v/>
      </c>
      <c r="HN191" s="160" t="str">
        <f>IF(Tbl.Kosten[[#This Row],[Pnr.]]=HN$7,Tbl.Kosten[[#This Row],[Te financieren]],"")</f>
        <v/>
      </c>
      <c r="HO191" s="160" t="str">
        <f>IF(Tbl.Kosten[[#This Row],[Pnr.]]=HO$7,Tbl.Kosten[[#This Row],[Te financieren]],"")</f>
        <v/>
      </c>
      <c r="HP191" s="160" t="str">
        <f>IF(Tbl.Kosten[[#This Row],[Pnr.]]=HP$7,Tbl.Kosten[[#This Row],[Te financieren]],"")</f>
        <v/>
      </c>
      <c r="HQ191" s="160" t="str">
        <f>IF(Tbl.Kosten[[#This Row],[Pnr.]]=HQ$7,Tbl.Kosten[[#This Row],[Te financieren]],"")</f>
        <v/>
      </c>
      <c r="HR191" s="160" t="str">
        <f>IF(Tbl.Kosten[[#This Row],[Pnr.]]=HR$7,Tbl.Kosten[[#This Row],[Te financieren]],"")</f>
        <v/>
      </c>
      <c r="HS191" s="160" t="str">
        <f>IF(Tbl.Kosten[[#This Row],[Pnr.]]=HS$7,Tbl.Kosten[[#This Row],[Te financieren]],"")</f>
        <v/>
      </c>
      <c r="HT191" s="160" t="str">
        <f>IF(Tbl.Kosten[[#This Row],[Pnr.]]=HT$7,Tbl.Kosten[[#This Row],[Te financieren]],"")</f>
        <v/>
      </c>
      <c r="HU191" s="160" t="str">
        <f>IF(Tbl.Kosten[[#This Row],[Pnr.]]=HU$7,Tbl.Kosten[[#This Row],[Te financieren]],"")</f>
        <v/>
      </c>
      <c r="HV191" s="160" t="str">
        <f>IF(Tbl.Kosten[[#This Row],[Pnr.]]=HV$7,Tbl.Kosten[[#This Row],[Te financieren]],"")</f>
        <v/>
      </c>
      <c r="HW191" s="160" t="str">
        <f>IF(Tbl.Kosten[[#This Row],[Pnr.]]=HW$7,Tbl.Kosten[[#This Row],[Te financieren]],"")</f>
        <v/>
      </c>
    </row>
    <row r="192" spans="2:231" x14ac:dyDescent="0.3">
      <c r="B192" s="144"/>
      <c r="C192" s="147"/>
      <c r="D192" s="146"/>
      <c r="E192" s="147"/>
      <c r="F192" s="145"/>
      <c r="G192" s="11" t="str">
        <f>IF(Tbl.Kosten[[#This Row],[Medewerker e/o 
functie]]&lt;&gt;"",_xlfn.XLOOKUP(Tbl.Kosten[[#This Row],[Medewerker e/o 
functie]],Tbl.Uurtarief[Medewerker en/of functie],Tbl.Uurtarief[Uurtarief],"",0,1),"")</f>
        <v/>
      </c>
      <c r="H192" s="121">
        <f>IFERROR(Tbl.Kosten[[#This Row],[Uren]]*Tbl.Kosten[[#This Row],[Uurtarief]],0)</f>
        <v>0</v>
      </c>
      <c r="I192" s="119" t="str">
        <f>IF(Tbl.Kosten[[#This Row],[Subtotaal uren]]&lt;&gt;0,_xlfn.XLOOKUP(Tbl.Kosten[[#This Row],[Medewerker e/o 
functie]],Tbl.Uurtarief[Medewerker en/of functie],Tbl.Uurtarief[Kostensoort arbeid],"",0,1),"")</f>
        <v/>
      </c>
      <c r="J192" s="147"/>
      <c r="K192" s="145"/>
      <c r="L192" s="149" t="str">
        <f>IF(Tbl.Kosten[[#This Row],[Activum]]&lt;&gt;"",_xlfn.XLOOKUP(Tbl.Kosten[[#This Row],[Activum]],Tbl.Afschrijvingskosten[Activum],Tbl.Afschrijvingskosten[Tarief per afschrijvings-eenheid],"",0,1),"")</f>
        <v/>
      </c>
      <c r="M192" s="122">
        <f>IFERROR(Tbl.Kosten[[#This Row],[Een-
heden]]*Tbl.Kosten[[#This Row],[Afschrijvings-
tarief]],0)</f>
        <v>0</v>
      </c>
      <c r="N192" s="122" t="str">
        <f>IF(Tbl.Kosten[[#This Row],[Subtotaal afschrijving]]&lt;&gt;0,Lijsten!A190,"")</f>
        <v/>
      </c>
      <c r="O192" s="150"/>
      <c r="P192" s="145"/>
      <c r="Q192" s="148"/>
      <c r="R192" s="122">
        <f>IFERROR(Tbl.Kosten[[#This Row],[Aantal]]*Tbl.Kosten[[#This Row],[Tarief]],0)</f>
        <v>0</v>
      </c>
      <c r="S192" s="8">
        <f>IFERROR(Tbl.Kosten[[#This Row],[Subtotaal overige kosten]]+Tbl.Kosten[[#This Row],[Subtotaal uren]]+Tbl.Kosten[[#This Row],[Subtotaal afschrijving]],0)</f>
        <v>0</v>
      </c>
      <c r="T192" s="8">
        <f>IFERROR(Tbl.Kosten[[#This Row],[Totaal kosten]]*Tbl.Kosten[[#This Row],[Subsidie%]],0)</f>
        <v>0</v>
      </c>
      <c r="U192" s="4" t="str" cm="1">
        <f t="array" ref="U192">IFERROR(_xlfn.IFS(Tbl.Kosten[[#This Row],[Subtotaal uren]]&lt;&gt;0,Tbl.Kosten[[#This Row],[Kostensoort arbeid]],Tbl.Kosten[[#This Row],[Subtotaal afschrijving]]&lt;&gt;0,Tbl.Kosten[[#This Row],[Kostensoort afschrijving]],Tbl.Kosten[[#This Row],[Subtotaal overige kosten]]&lt;&gt;0,Tbl.Kosten[[#This Row],[Kostensoort overig]]),"")</f>
        <v/>
      </c>
      <c r="V192" s="4" t="str">
        <f>IFERROR(_xlfn.XLOOKUP(Tbl.Kosten[[#This Row],[Activiteitencode]],Tbl.Activiteiten[Activiteitcode],Tbl.Activiteiten[Werkpakketcode],"",0,1),"")</f>
        <v/>
      </c>
      <c r="W192" s="4" t="str">
        <f>IFERROR(_xlfn.XLOOKUP(Tbl.Kosten[[#This Row],[Werkpakketcode]],Tbl.Werkpakketten[Werkpakketcode],Tbl.Werkpakketten[Subsidiabele activiteit],"",0,1),"")</f>
        <v/>
      </c>
      <c r="X192" s="12">
        <f>IFERROR(_xlfn.XLOOKUP(Tbl.Kosten[[#This Row],[Sanr.]],Tbl.Subsidiehoogte[SAnr.],Tbl.Subsidiehoogte[Sub. Percentage],0,0,1),0)</f>
        <v>0</v>
      </c>
      <c r="Y192" s="154" t="str">
        <f>IFERROR(_xlfn.XLOOKUP(Tbl.Kosten[[#This Row],[Partnercode]],Tbl.Projectpartners[Partnercode],Tbl.Projectpartners[PNr.],"",0,1),"")</f>
        <v>P1</v>
      </c>
      <c r="Z192" s="158">
        <f>IF(Tbl.Kosten[[#This Row],[Pnr.]]=Z$7,Tbl.Kosten[[#This Row],[Totaal kosten]],"")</f>
        <v>0</v>
      </c>
      <c r="AA192" s="158" t="str">
        <f>IF(Tbl.Kosten[[#This Row],[Pnr.]]=AA$7,Tbl.Kosten[[#This Row],[Totaal kosten]],"")</f>
        <v/>
      </c>
      <c r="AB192" s="158" t="str">
        <f>IF(Tbl.Kosten[[#This Row],[Pnr.]]=AB$7,Tbl.Kosten[[#This Row],[Totaal kosten]],"")</f>
        <v/>
      </c>
      <c r="AC192" s="158" t="str">
        <f>IF(Tbl.Kosten[[#This Row],[Pnr.]]=AC$7,Tbl.Kosten[[#This Row],[Totaal kosten]],"")</f>
        <v/>
      </c>
      <c r="AD192" s="158" t="str">
        <f>IF(Tbl.Kosten[[#This Row],[Pnr.]]=AD$7,Tbl.Kosten[[#This Row],[Totaal kosten]],"")</f>
        <v/>
      </c>
      <c r="AE192" s="158" t="str">
        <f>IF(Tbl.Kosten[[#This Row],[Pnr.]]=AE$7,Tbl.Kosten[[#This Row],[Totaal kosten]],"")</f>
        <v/>
      </c>
      <c r="AF192" s="158" t="str">
        <f>IF(Tbl.Kosten[[#This Row],[Pnr.]]=AF$7,Tbl.Kosten[[#This Row],[Totaal kosten]],"")</f>
        <v/>
      </c>
      <c r="AG192" s="158" t="str">
        <f>IF(Tbl.Kosten[[#This Row],[Pnr.]]=AG$7,Tbl.Kosten[[#This Row],[Totaal kosten]],"")</f>
        <v/>
      </c>
      <c r="AH192" s="158" t="str">
        <f>IF(Tbl.Kosten[[#This Row],[Pnr.]]=AH$7,Tbl.Kosten[[#This Row],[Totaal kosten]],"")</f>
        <v/>
      </c>
      <c r="AI192" s="158" t="str">
        <f>IF(Tbl.Kosten[[#This Row],[Pnr.]]=AI$7,Tbl.Kosten[[#This Row],[Totaal kosten]],"")</f>
        <v/>
      </c>
      <c r="AJ192" s="158" t="str">
        <f>IF(Tbl.Kosten[[#This Row],[Pnr.]]=AJ$7,Tbl.Kosten[[#This Row],[Totaal kosten]],"")</f>
        <v/>
      </c>
      <c r="AK192" s="158" t="str">
        <f>IF(Tbl.Kosten[[#This Row],[Pnr.]]=AK$7,Tbl.Kosten[[#This Row],[Totaal kosten]],"")</f>
        <v/>
      </c>
      <c r="AL192" s="158" t="str">
        <f>IF(Tbl.Kosten[[#This Row],[Pnr.]]=AL$7,Tbl.Kosten[[#This Row],[Totaal kosten]],"")</f>
        <v/>
      </c>
      <c r="AM192" s="158" t="str">
        <f>IF(Tbl.Kosten[[#This Row],[Pnr.]]=AM$7,Tbl.Kosten[[#This Row],[Totaal kosten]],"")</f>
        <v/>
      </c>
      <c r="AN192" s="158" t="str">
        <f>IF(Tbl.Kosten[[#This Row],[Pnr.]]=AN$7,Tbl.Kosten[[#This Row],[Totaal kosten]],"")</f>
        <v/>
      </c>
      <c r="AO192" s="158" t="str">
        <f>IF(Tbl.Kosten[[#This Row],[Pnr.]]=AO$7,Tbl.Kosten[[#This Row],[Totaal kosten]],"")</f>
        <v/>
      </c>
      <c r="AP192" s="158" t="str">
        <f>IF(Tbl.Kosten[[#This Row],[Pnr.]]=AP$7,Tbl.Kosten[[#This Row],[Totaal kosten]],"")</f>
        <v/>
      </c>
      <c r="AQ192" s="158" t="str">
        <f>IF(Tbl.Kosten[[#This Row],[Pnr.]]=AQ$7,Tbl.Kosten[[#This Row],[Totaal kosten]],"")</f>
        <v/>
      </c>
      <c r="AR192" s="158" t="str">
        <f>IF(Tbl.Kosten[[#This Row],[Pnr.]]=AR$7,Tbl.Kosten[[#This Row],[Totaal kosten]],"")</f>
        <v/>
      </c>
      <c r="AS192" s="158" t="str">
        <f>IF(Tbl.Kosten[[#This Row],[Pnr.]]=AS$7,Tbl.Kosten[[#This Row],[Totaal kosten]],"")</f>
        <v/>
      </c>
      <c r="AT192" s="158" t="str">
        <f>IF(Tbl.Kosten[[#This Row],[Pnr.]]=AT$7,Tbl.Kosten[[#This Row],[Totaal kosten]],"")</f>
        <v/>
      </c>
      <c r="AU192" s="158" t="str">
        <f>IF(Tbl.Kosten[[#This Row],[Pnr.]]=AU$7,Tbl.Kosten[[#This Row],[Totaal kosten]],"")</f>
        <v/>
      </c>
      <c r="AV192" s="158" t="str">
        <f>IF(Tbl.Kosten[[#This Row],[Pnr.]]=AV$7,Tbl.Kosten[[#This Row],[Totaal kosten]],"")</f>
        <v/>
      </c>
      <c r="AW192" s="158" t="str">
        <f>IF(Tbl.Kosten[[#This Row],[Pnr.]]=AW$7,Tbl.Kosten[[#This Row],[Totaal kosten]],"")</f>
        <v/>
      </c>
      <c r="AX192" s="158" t="str">
        <f>IF(Tbl.Kosten[[#This Row],[Pnr.]]=AX$7,Tbl.Kosten[[#This Row],[Totaal kosten]],"")</f>
        <v/>
      </c>
      <c r="AY192" s="158" t="str">
        <f>IF(Tbl.Kosten[[#This Row],[Pnr.]]=AY$7,Tbl.Kosten[[#This Row],[Totaal kosten]],"")</f>
        <v/>
      </c>
      <c r="AZ192" s="158" t="str">
        <f>IF(Tbl.Kosten[[#This Row],[Pnr.]]=AZ$7,Tbl.Kosten[[#This Row],[Totaal kosten]],"")</f>
        <v/>
      </c>
      <c r="BA192" s="158" t="str">
        <f>IF(Tbl.Kosten[[#This Row],[Pnr.]]=BA$7,Tbl.Kosten[[#This Row],[Totaal kosten]],"")</f>
        <v/>
      </c>
      <c r="BB192" s="158" t="str">
        <f>IF(Tbl.Kosten[[#This Row],[Pnr.]]=BB$7,Tbl.Kosten[[#This Row],[Totaal kosten]],"")</f>
        <v/>
      </c>
      <c r="BC192" s="158" t="str">
        <f>IF(Tbl.Kosten[[#This Row],[Pnr.]]=BC$7,Tbl.Kosten[[#This Row],[Totaal kosten]],"")</f>
        <v/>
      </c>
      <c r="BD192" s="158" t="str">
        <f>IF(Tbl.Kosten[[#This Row],[Pnr.]]=BD$7,Tbl.Kosten[[#This Row],[Totaal kosten]],"")</f>
        <v/>
      </c>
      <c r="BE192" s="158" t="str">
        <f>IF(Tbl.Kosten[[#This Row],[Pnr.]]=BE$7,Tbl.Kosten[[#This Row],[Totaal kosten]],"")</f>
        <v/>
      </c>
      <c r="BF192" s="158" t="str">
        <f>IF(Tbl.Kosten[[#This Row],[Pnr.]]=BF$7,Tbl.Kosten[[#This Row],[Totaal kosten]],"")</f>
        <v/>
      </c>
      <c r="BG192" s="158" t="str">
        <f>IF(Tbl.Kosten[[#This Row],[Pnr.]]=BG$7,Tbl.Kosten[[#This Row],[Totaal kosten]],"")</f>
        <v/>
      </c>
      <c r="BH192" s="158" t="str">
        <f>IF(Tbl.Kosten[[#This Row],[Pnr.]]=BH$7,Tbl.Kosten[[#This Row],[Totaal kosten]],"")</f>
        <v/>
      </c>
      <c r="BI192" s="158" t="str">
        <f>IF(Tbl.Kosten[[#This Row],[Pnr.]]=BI$7,Tbl.Kosten[[#This Row],[Totaal kosten]],"")</f>
        <v/>
      </c>
      <c r="BJ192" s="158" t="str">
        <f>IF(Tbl.Kosten[[#This Row],[Pnr.]]=BJ$7,Tbl.Kosten[[#This Row],[Totaal kosten]],"")</f>
        <v/>
      </c>
      <c r="BK192" s="158" t="str">
        <f>IF(Tbl.Kosten[[#This Row],[Pnr.]]=BK$7,Tbl.Kosten[[#This Row],[Totaal kosten]],"")</f>
        <v/>
      </c>
      <c r="BL192" s="158" t="str">
        <f>IF(Tbl.Kosten[[#This Row],[Pnr.]]=BL$7,Tbl.Kosten[[#This Row],[Totaal kosten]],"")</f>
        <v/>
      </c>
      <c r="BM192" s="158" t="str">
        <f>IF(Tbl.Kosten[[#This Row],[Pnr.]]=BM$7,Tbl.Kosten[[#This Row],[Totaal kosten]],"")</f>
        <v/>
      </c>
      <c r="BN192" s="158" t="str">
        <f>IF(Tbl.Kosten[[#This Row],[Pnr.]]=BN$7,Tbl.Kosten[[#This Row],[Totaal kosten]],"")</f>
        <v/>
      </c>
      <c r="BO192" s="158" t="str">
        <f>IF(Tbl.Kosten[[#This Row],[Pnr.]]=BO$7,Tbl.Kosten[[#This Row],[Totaal kosten]],"")</f>
        <v/>
      </c>
      <c r="BP192" s="158" t="str">
        <f>IF(Tbl.Kosten[[#This Row],[Pnr.]]=BP$7,Tbl.Kosten[[#This Row],[Totaal kosten]],"")</f>
        <v/>
      </c>
      <c r="BQ192" s="158" t="str">
        <f>IF(Tbl.Kosten[[#This Row],[Pnr.]]=BQ$7,Tbl.Kosten[[#This Row],[Totaal kosten]],"")</f>
        <v/>
      </c>
      <c r="BR192" s="158" t="str">
        <f>IF(Tbl.Kosten[[#This Row],[Pnr.]]=BR$7,Tbl.Kosten[[#This Row],[Totaal kosten]],"")</f>
        <v/>
      </c>
      <c r="BS192" s="158" t="str">
        <f>IF(Tbl.Kosten[[#This Row],[Pnr.]]=BS$7,Tbl.Kosten[[#This Row],[Totaal kosten]],"")</f>
        <v/>
      </c>
      <c r="BT192" s="158" t="str">
        <f>IF(Tbl.Kosten[[#This Row],[Pnr.]]=BT$7,Tbl.Kosten[[#This Row],[Totaal kosten]],"")</f>
        <v/>
      </c>
      <c r="BU192" s="158" t="str">
        <f>IF(Tbl.Kosten[[#This Row],[Pnr.]]=BU$7,Tbl.Kosten[[#This Row],[Totaal kosten]],"")</f>
        <v/>
      </c>
      <c r="BV192" s="158" t="str">
        <f>IF(Tbl.Kosten[[#This Row],[Pnr.]]=BV$7,Tbl.Kosten[[#This Row],[Totaal kosten]],"")</f>
        <v/>
      </c>
      <c r="BW192" s="158" t="str">
        <f>IF(Tbl.Kosten[[#This Row],[Pnr.]]=BW$7,Tbl.Kosten[[#This Row],[Totaal kosten]],"")</f>
        <v/>
      </c>
      <c r="BX192" s="158" t="str">
        <f>IFERROR(_xlfn.XLOOKUP(Tbl.Kosten[[#This Row],[Werkpakketcode]],Tbl.Werkpakketten[Werkpakketcode],Tbl.Werkpakketten[WPnr.],"",0,1),"")</f>
        <v/>
      </c>
      <c r="BY192" s="158" t="str">
        <f>IF(Tbl.Kosten[[#This Row],[WPnr.]]=BY$7,Tbl.Kosten[[#This Row],[Totaal kosten]],"")</f>
        <v/>
      </c>
      <c r="BZ192" s="158" t="str">
        <f>IF(Tbl.Kosten[[#This Row],[WPnr.]]=BZ$7,Tbl.Kosten[[#This Row],[Totaal kosten]],"")</f>
        <v/>
      </c>
      <c r="CA192" s="158" t="str">
        <f>IF(Tbl.Kosten[[#This Row],[WPnr.]]=CA$7,Tbl.Kosten[[#This Row],[Totaal kosten]],"")</f>
        <v/>
      </c>
      <c r="CB192" s="158" t="str">
        <f>IF(Tbl.Kosten[[#This Row],[WPnr.]]=CB$7,Tbl.Kosten[[#This Row],[Totaal kosten]],"")</f>
        <v/>
      </c>
      <c r="CC192" s="158" t="str">
        <f>IF(Tbl.Kosten[[#This Row],[WPnr.]]=CC$7,Tbl.Kosten[[#This Row],[Totaal kosten]],"")</f>
        <v/>
      </c>
      <c r="CD192" s="158" t="str">
        <f>IF(Tbl.Kosten[[#This Row],[WPnr.]]=CD$7,Tbl.Kosten[[#This Row],[Totaal kosten]],"")</f>
        <v/>
      </c>
      <c r="CE192" s="158" t="str">
        <f>IF(Tbl.Kosten[[#This Row],[WPnr.]]=CE$7,Tbl.Kosten[[#This Row],[Totaal kosten]],"")</f>
        <v/>
      </c>
      <c r="CF192" s="158" t="str">
        <f>IF(Tbl.Kosten[[#This Row],[WPnr.]]=CF$7,Tbl.Kosten[[#This Row],[Totaal kosten]],"")</f>
        <v/>
      </c>
      <c r="CG192" s="158" t="str">
        <f>IF(Tbl.Kosten[[#This Row],[WPnr.]]=CG$7,Tbl.Kosten[[#This Row],[Totaal kosten]],"")</f>
        <v/>
      </c>
      <c r="CH192" s="158" t="str">
        <f>IF(Tbl.Kosten[[#This Row],[WPnr.]]=CH$7,Tbl.Kosten[[#This Row],[Totaal kosten]],"")</f>
        <v/>
      </c>
      <c r="CI192" s="158" t="str">
        <f>IF(Tbl.Kosten[[#This Row],[WPnr.]]=CI$7,Tbl.Kosten[[#This Row],[Totaal kosten]],"")</f>
        <v/>
      </c>
      <c r="CJ192" s="158" t="str">
        <f>IF(Tbl.Kosten[[#This Row],[WPnr.]]=CJ$7,Tbl.Kosten[[#This Row],[Totaal kosten]],"")</f>
        <v/>
      </c>
      <c r="CK192" s="158" t="str">
        <f>IF(Tbl.Kosten[[#This Row],[WPnr.]]=CK$7,Tbl.Kosten[[#This Row],[Totaal kosten]],"")</f>
        <v/>
      </c>
      <c r="CL192" s="158" t="str">
        <f>IF(Tbl.Kosten[[#This Row],[WPnr.]]=CL$7,Tbl.Kosten[[#This Row],[Totaal kosten]],"")</f>
        <v/>
      </c>
      <c r="CM192" s="158" t="str">
        <f>IF(Tbl.Kosten[[#This Row],[WPnr.]]=CM$7,Tbl.Kosten[[#This Row],[Totaal kosten]],"")</f>
        <v/>
      </c>
      <c r="CN192" s="158" t="str">
        <f>IF(Tbl.Kosten[[#This Row],[WPnr.]]=CN$7,Tbl.Kosten[[#This Row],[Totaal kosten]],"")</f>
        <v/>
      </c>
      <c r="CO192" s="158" t="str">
        <f>IF(Tbl.Kosten[[#This Row],[WPnr.]]=CO$7,Tbl.Kosten[[#This Row],[Totaal kosten]],"")</f>
        <v/>
      </c>
      <c r="CP192" s="158" t="str">
        <f>IF(Tbl.Kosten[[#This Row],[WPnr.]]=CP$7,Tbl.Kosten[[#This Row],[Totaal kosten]],"")</f>
        <v/>
      </c>
      <c r="CQ192" s="158" t="str">
        <f>IF(Tbl.Kosten[[#This Row],[WPnr.]]=CQ$7,Tbl.Kosten[[#This Row],[Totaal kosten]],"")</f>
        <v/>
      </c>
      <c r="CR192" s="158" t="str">
        <f>IF(Tbl.Kosten[[#This Row],[WPnr.]]=CR$7,Tbl.Kosten[[#This Row],[Totaal kosten]],"")</f>
        <v/>
      </c>
      <c r="CS192" s="158" t="str">
        <f>IF(Tbl.Kosten[[#This Row],[WPnr.]]=CS$7,Tbl.Kosten[[#This Row],[Totaal kosten]],"")</f>
        <v/>
      </c>
      <c r="CT192" s="158" t="str">
        <f>IF(Tbl.Kosten[[#This Row],[WPnr.]]=CT$7,Tbl.Kosten[[#This Row],[Totaal kosten]],"")</f>
        <v/>
      </c>
      <c r="CU192" s="158" t="str">
        <f>IF(Tbl.Kosten[[#This Row],[WPnr.]]=CU$7,Tbl.Kosten[[#This Row],[Totaal kosten]],"")</f>
        <v/>
      </c>
      <c r="CV192" s="158" t="str">
        <f>IF(Tbl.Kosten[[#This Row],[WPnr.]]=CV$7,Tbl.Kosten[[#This Row],[Totaal kosten]],"")</f>
        <v/>
      </c>
      <c r="CW192" s="158" t="str">
        <f>IF(Tbl.Kosten[[#This Row],[WPnr.]]=CW$7,Tbl.Kosten[[#This Row],[Totaal kosten]],"")</f>
        <v/>
      </c>
      <c r="CX192" s="158" t="str">
        <f>IF(Tbl.Kosten[[#This Row],[WPnr.]]=CX$7,Tbl.Kosten[[#This Row],[Totaal kosten]],"")</f>
        <v/>
      </c>
      <c r="CY192" s="158" t="str">
        <f>IF(Tbl.Kosten[[#This Row],[WPnr.]]=CY$7,Tbl.Kosten[[#This Row],[Totaal kosten]],"")</f>
        <v/>
      </c>
      <c r="CZ192" s="158" t="str">
        <f>IF(Tbl.Kosten[[#This Row],[WPnr.]]=CZ$7,Tbl.Kosten[[#This Row],[Totaal kosten]],"")</f>
        <v/>
      </c>
      <c r="DA192" s="158" t="str">
        <f>IF(Tbl.Kosten[[#This Row],[WPnr.]]=DA$7,Tbl.Kosten[[#This Row],[Totaal kosten]],"")</f>
        <v/>
      </c>
      <c r="DB192" s="158" t="str">
        <f>IF(Tbl.Kosten[[#This Row],[WPnr.]]=DB$7,Tbl.Kosten[[#This Row],[Totaal kosten]],"")</f>
        <v/>
      </c>
      <c r="DC192" s="158" t="str">
        <f>IF(Tbl.Kosten[[#This Row],[WPnr.]]=DC$7,Tbl.Kosten[[#This Row],[Totaal kosten]],"")</f>
        <v/>
      </c>
      <c r="DD192" s="158" t="str">
        <f>IF(Tbl.Kosten[[#This Row],[WPnr.]]=DD$7,Tbl.Kosten[[#This Row],[Totaal kosten]],"")</f>
        <v/>
      </c>
      <c r="DE192" s="158" t="str">
        <f>IF(Tbl.Kosten[[#This Row],[WPnr.]]=DE$7,Tbl.Kosten[[#This Row],[Totaal kosten]],"")</f>
        <v/>
      </c>
      <c r="DF192" s="158" t="str">
        <f>IF(Tbl.Kosten[[#This Row],[WPnr.]]=DF$7,Tbl.Kosten[[#This Row],[Totaal kosten]],"")</f>
        <v/>
      </c>
      <c r="DG192" s="158" t="str">
        <f>IF(Tbl.Kosten[[#This Row],[WPnr.]]=DG$7,Tbl.Kosten[[#This Row],[Totaal kosten]],"")</f>
        <v/>
      </c>
      <c r="DH192" s="158" t="str">
        <f>IF(Tbl.Kosten[[#This Row],[WPnr.]]=DH$7,Tbl.Kosten[[#This Row],[Totaal kosten]],"")</f>
        <v/>
      </c>
      <c r="DI192" s="158" t="str">
        <f>IF(Tbl.Kosten[[#This Row],[WPnr.]]=DI$7,Tbl.Kosten[[#This Row],[Totaal kosten]],"")</f>
        <v/>
      </c>
      <c r="DJ192" s="158" t="str">
        <f>IF(Tbl.Kosten[[#This Row],[WPnr.]]=DJ$7,Tbl.Kosten[[#This Row],[Totaal kosten]],"")</f>
        <v/>
      </c>
      <c r="DK192" s="158" t="str">
        <f>IF(Tbl.Kosten[[#This Row],[WPnr.]]=DK$7,Tbl.Kosten[[#This Row],[Totaal kosten]],"")</f>
        <v/>
      </c>
      <c r="DL192" s="158" t="str">
        <f>IF(Tbl.Kosten[[#This Row],[WPnr.]]=DL$7,Tbl.Kosten[[#This Row],[Totaal kosten]],"")</f>
        <v/>
      </c>
      <c r="DM192" s="158" t="str">
        <f>IF(Tbl.Kosten[[#This Row],[WPnr.]]=DM$7,Tbl.Kosten[[#This Row],[Totaal kosten]],"")</f>
        <v/>
      </c>
      <c r="DN192" s="158" t="str">
        <f>IF(Tbl.Kosten[[#This Row],[WPnr.]]=DN$7,Tbl.Kosten[[#This Row],[Totaal kosten]],"")</f>
        <v/>
      </c>
      <c r="DO192" s="158" t="str">
        <f>IF(Tbl.Kosten[[#This Row],[WPnr.]]=DO$7,Tbl.Kosten[[#This Row],[Totaal kosten]],"")</f>
        <v/>
      </c>
      <c r="DP192" s="158" t="str">
        <f>IF(Tbl.Kosten[[#This Row],[WPnr.]]=DP$7,Tbl.Kosten[[#This Row],[Totaal kosten]],"")</f>
        <v/>
      </c>
      <c r="DQ192" s="158" t="str">
        <f>IF(Tbl.Kosten[[#This Row],[WPnr.]]=DQ$7,Tbl.Kosten[[#This Row],[Totaal kosten]],"")</f>
        <v/>
      </c>
      <c r="DR192" s="158" t="str">
        <f>IF(Tbl.Kosten[[#This Row],[WPnr.]]=DR$7,Tbl.Kosten[[#This Row],[Totaal kosten]],"")</f>
        <v/>
      </c>
      <c r="DS192" s="158" t="str">
        <f>IF(Tbl.Kosten[[#This Row],[WPnr.]]=DS$7,Tbl.Kosten[[#This Row],[Totaal kosten]],"")</f>
        <v/>
      </c>
      <c r="DT192" s="158" t="str">
        <f>IF(Tbl.Kosten[[#This Row],[WPnr.]]=DT$7,Tbl.Kosten[[#This Row],[Totaal kosten]],"")</f>
        <v/>
      </c>
      <c r="DU192" s="158" t="str">
        <f>IF(Tbl.Kosten[[#This Row],[WPnr.]]=DU$7,Tbl.Kosten[[#This Row],[Totaal kosten]],"")</f>
        <v/>
      </c>
      <c r="DV192" s="158" t="str">
        <f>IF(Tbl.Kosten[[#This Row],[WPnr.]]=DV$7,Tbl.Kosten[[#This Row],[Totaal kosten]],"")</f>
        <v/>
      </c>
      <c r="DW192" s="160" t="str">
        <f>IFERROR(_xlfn.XLOOKUP(Tbl.Kosten[[#This Row],[Kostensoort]],Tbl.Kostensoorten[Kostensoorten],Tbl.Kostensoorten[KSnr.],"",0,1),"")</f>
        <v/>
      </c>
      <c r="DX192" s="160" t="str">
        <f>IF(Tbl.Kosten[[#This Row],[KSnr.]]=DX$7,Tbl.Kosten[[#This Row],[Totaal kosten]],"")</f>
        <v/>
      </c>
      <c r="DY192" s="160" t="str">
        <f>IF(Tbl.Kosten[[#This Row],[KSnr.]]=DY$7,Tbl.Kosten[[#This Row],[Totaal kosten]],"")</f>
        <v/>
      </c>
      <c r="DZ192" s="160" t="str">
        <f>IF(Tbl.Kosten[[#This Row],[KSnr.]]=DZ$7,Tbl.Kosten[[#This Row],[Totaal kosten]],"")</f>
        <v/>
      </c>
      <c r="EA192" s="160" t="str">
        <f>IF(Tbl.Kosten[[#This Row],[KSnr.]]=EA$7,Tbl.Kosten[[#This Row],[Totaal kosten]],"")</f>
        <v/>
      </c>
      <c r="EB192" s="160" t="str">
        <f>IF(Tbl.Kosten[[#This Row],[KSnr.]]=EB$7,Tbl.Kosten[[#This Row],[Totaal kosten]],"")</f>
        <v/>
      </c>
      <c r="EC192" s="160" t="str">
        <f>IF(Tbl.Kosten[[#This Row],[KSnr.]]=EC$7,Tbl.Kosten[[#This Row],[Totaal kosten]],"")</f>
        <v/>
      </c>
      <c r="ED192" s="160" t="str">
        <f>IF(Tbl.Kosten[[#This Row],[KSnr.]]=ED$7,Tbl.Kosten[[#This Row],[Totaal kosten]],"")</f>
        <v/>
      </c>
      <c r="EE192" s="160" t="str">
        <f>IF(Tbl.Kosten[[#This Row],[KSnr.]]=EE$7,Tbl.Kosten[[#This Row],[Totaal kosten]],"")</f>
        <v/>
      </c>
      <c r="EF192" s="160" t="str">
        <f>IF(Tbl.Kosten[[#This Row],[KSnr.]]=EF$7,Tbl.Kosten[[#This Row],[Totaal kosten]],"")</f>
        <v/>
      </c>
      <c r="EG192" s="160" t="str">
        <f>IF(Tbl.Kosten[[#This Row],[KSnr.]]=EG$7,Tbl.Kosten[[#This Row],[Totaal kosten]],"")</f>
        <v/>
      </c>
      <c r="EH192" s="160" t="str">
        <f>IF(Tbl.Kosten[[#This Row],[KSnr.]]=EH$7,Tbl.Kosten[[#This Row],[Totaal kosten]],"")</f>
        <v/>
      </c>
      <c r="EI192" s="160" t="str">
        <f>IF(Tbl.Kosten[[#This Row],[KSnr.]]=EI$7,Tbl.Kosten[[#This Row],[Totaal kosten]],"")</f>
        <v/>
      </c>
      <c r="EJ192" s="160" t="str">
        <f>IF(Tbl.Kosten[[#This Row],[KSnr.]]=EJ$7,Tbl.Kosten[[#This Row],[Totaal kosten]],"")</f>
        <v/>
      </c>
      <c r="EK192" s="160" t="str">
        <f>IF(Tbl.Kosten[[#This Row],[KSnr.]]=EK$7,Tbl.Kosten[[#This Row],[Totaal kosten]],"")</f>
        <v/>
      </c>
      <c r="EL192" s="160" t="str">
        <f>IF(Tbl.Kosten[[#This Row],[KSnr.]]=EL$7,Tbl.Kosten[[#This Row],[Totaal kosten]],"")</f>
        <v/>
      </c>
      <c r="EM192" s="160" t="str">
        <f>IF(Tbl.Kosten[[#This Row],[KSnr.]]=EM$7,Tbl.Kosten[[#This Row],[Totaal kosten]],"")</f>
        <v/>
      </c>
      <c r="EN192" s="160" t="str">
        <f>IF(Tbl.Kosten[[#This Row],[KSnr.]]=EN$7,Tbl.Kosten[[#This Row],[Totaal kosten]],"")</f>
        <v/>
      </c>
      <c r="EO192" s="160" t="str">
        <f>IF(Tbl.Kosten[[#This Row],[KSnr.]]=EO$7,Tbl.Kosten[[#This Row],[Totaal kosten]],"")</f>
        <v/>
      </c>
      <c r="EP192" s="160" t="str">
        <f>IF(Tbl.Kosten[[#This Row],[KSnr.]]=EP$7,Tbl.Kosten[[#This Row],[Totaal kosten]],"")</f>
        <v/>
      </c>
      <c r="EQ192" s="160" t="str">
        <f>IF(Tbl.Kosten[[#This Row],[KSnr.]]=EQ$7,Tbl.Kosten[[#This Row],[Totaal kosten]],"")</f>
        <v/>
      </c>
      <c r="ER192" s="154" t="str">
        <f>IFERROR(_xlfn.XLOOKUP(Tbl.Kosten[[#This Row],[Subsidieactiviteit]],Tbl.Subsidiehoogte[Subsidieactiviteit],Tbl.Subsidiehoogte[SAnr.],"",0,1),"")</f>
        <v/>
      </c>
      <c r="ES192" s="160" t="str">
        <f>IF(Tbl.Kosten[[#This Row],[Sanr.]]=ES$7,Tbl.Kosten[[#This Row],[Totaal kosten]],"")</f>
        <v/>
      </c>
      <c r="ET192" s="160" t="str">
        <f>IF(Tbl.Kosten[[#This Row],[Sanr.]]=ET$7,Tbl.Kosten[[#This Row],[Totaal kosten]],"")</f>
        <v/>
      </c>
      <c r="EU192" s="160" t="str">
        <f>IF(Tbl.Kosten[[#This Row],[Sanr.]]=EU$7,Tbl.Kosten[[#This Row],[Totaal kosten]],"")</f>
        <v/>
      </c>
      <c r="EV192" s="160" t="str">
        <f>IF(Tbl.Kosten[[#This Row],[Sanr.]]=EV$7,Tbl.Kosten[[#This Row],[Totaal kosten]],"")</f>
        <v/>
      </c>
      <c r="EW192" s="160" t="str">
        <f>IF(Tbl.Kosten[[#This Row],[Sanr.]]=EW$7,Tbl.Kosten[[#This Row],[Totaal kosten]],"")</f>
        <v/>
      </c>
      <c r="EX192" s="160" t="str">
        <f>IF(Tbl.Kosten[[#This Row],[Sanr.]]=EX$7,Tbl.Kosten[[#This Row],[Totaal kosten]],"")</f>
        <v/>
      </c>
      <c r="EY192" s="160" t="str">
        <f>IF(Tbl.Kosten[[#This Row],[Sanr.]]=EY$7,Tbl.Kosten[[#This Row],[Totaal kosten]],"")</f>
        <v/>
      </c>
      <c r="EZ192" s="160" t="str">
        <f>IF(Tbl.Kosten[[#This Row],[Sanr.]]=EZ$7,Tbl.Kosten[[#This Row],[Totaal kosten]],"")</f>
        <v/>
      </c>
      <c r="FA192" s="160" t="str">
        <f>IF(Tbl.Kosten[[#This Row],[Sanr.]]=FA$7,Tbl.Kosten[[#This Row],[Totaal kosten]],"")</f>
        <v/>
      </c>
      <c r="FB192" s="160" t="str">
        <f>IF(Tbl.Kosten[[#This Row],[Sanr.]]=FB$7,Tbl.Kosten[[#This Row],[Totaal kosten]],"")</f>
        <v/>
      </c>
      <c r="FC192" s="160" t="str">
        <f>IF(Tbl.Kosten[[#This Row],[Sanr.]]=FC$7,Tbl.Kosten[[#This Row],[Totaal kosten]],"")</f>
        <v/>
      </c>
      <c r="FD192" s="160" t="str">
        <f>IF(Tbl.Kosten[[#This Row],[Sanr.]]=FD$7,Tbl.Kosten[[#This Row],[Totaal kosten]],"")</f>
        <v/>
      </c>
      <c r="FE192" s="160" t="str">
        <f>IF(Tbl.Kosten[[#This Row],[Sanr.]]=FE$7,Tbl.Kosten[[#This Row],[Totaal kosten]],"")</f>
        <v/>
      </c>
      <c r="FF192" s="160" t="str">
        <f>IF(Tbl.Kosten[[#This Row],[Sanr.]]=FF$7,Tbl.Kosten[[#This Row],[Totaal kosten]],"")</f>
        <v/>
      </c>
      <c r="FG192" s="160" t="str">
        <f>IF(Tbl.Kosten[[#This Row],[Sanr.]]=FG$7,Tbl.Kosten[[#This Row],[Totaal kosten]],"")</f>
        <v/>
      </c>
      <c r="FH192" s="160" t="str">
        <f>IF(Tbl.Kosten[[#This Row],[Sanr.]]=FH$7,Tbl.Kosten[[#This Row],[Totaal kosten]],"")</f>
        <v/>
      </c>
      <c r="FI192" s="160" t="str">
        <f>IF(Tbl.Kosten[[#This Row],[Sanr.]]=FI$7,Tbl.Kosten[[#This Row],[Totaal kosten]],"")</f>
        <v/>
      </c>
      <c r="FJ192" s="160" t="str">
        <f>IF(Tbl.Kosten[[#This Row],[Sanr.]]=FJ$7,Tbl.Kosten[[#This Row],[Totaal kosten]],"")</f>
        <v/>
      </c>
      <c r="FK192" s="160" t="str">
        <f>IF(Tbl.Kosten[[#This Row],[Sanr.]]=FK$7,Tbl.Kosten[[#This Row],[Totaal kosten]],"")</f>
        <v/>
      </c>
      <c r="FL192" s="160" t="str">
        <f>IF(Tbl.Kosten[[#This Row],[Sanr.]]=FL$7,Tbl.Kosten[[#This Row],[Totaal kosten]],"")</f>
        <v/>
      </c>
      <c r="FM192" s="160" t="str">
        <f>IF(Tbl.Kosten[[#This Row],[Sanr.]]=FM$7,Tbl.Kosten[[#This Row],[Totaal kosten]],"")</f>
        <v/>
      </c>
      <c r="FN192" s="160" t="str">
        <f>IF(Tbl.Kosten[[#This Row],[Sanr.]]=FN$7,Tbl.Kosten[[#This Row],[Totaal kosten]],"")</f>
        <v/>
      </c>
      <c r="FO192" s="160" t="str">
        <f>IF(Tbl.Kosten[[#This Row],[Sanr.]]=FO$7,Tbl.Kosten[[#This Row],[Totaal kosten]],"")</f>
        <v/>
      </c>
      <c r="FP192" s="160" t="str">
        <f>IF(Tbl.Kosten[[#This Row],[Sanr.]]=FP$7,Tbl.Kosten[[#This Row],[Totaal kosten]],"")</f>
        <v/>
      </c>
      <c r="FQ192" s="160" t="str">
        <f>IF(Tbl.Kosten[[#This Row],[Sanr.]]=FQ$7,Tbl.Kosten[[#This Row],[Totaal kosten]],"")</f>
        <v/>
      </c>
      <c r="FR192" s="160" t="str">
        <f>IF(Tbl.Kosten[[#This Row],[Sanr.]]=FR$7,Tbl.Kosten[[#This Row],[Totaal kosten]],"")</f>
        <v/>
      </c>
      <c r="FS192" s="160" t="str">
        <f>IF(Tbl.Kosten[[#This Row],[Sanr.]]=FS$7,Tbl.Kosten[[#This Row],[Totaal kosten]],"")</f>
        <v/>
      </c>
      <c r="FT192" s="160" t="str">
        <f>IF(Tbl.Kosten[[#This Row],[Sanr.]]=FT$7,Tbl.Kosten[[#This Row],[Totaal kosten]],"")</f>
        <v/>
      </c>
      <c r="FU192" s="160" t="str">
        <f>IF(Tbl.Kosten[[#This Row],[Sanr.]]=FU$7,Tbl.Kosten[[#This Row],[Totaal kosten]],"")</f>
        <v/>
      </c>
      <c r="FV192" s="160" t="str">
        <f>IF(Tbl.Kosten[[#This Row],[Sanr.]]=FV$7,Tbl.Kosten[[#This Row],[Totaal kosten]],"")</f>
        <v/>
      </c>
      <c r="FW192" s="160" t="str">
        <f>IFERROR(_xlfn.XLOOKUP(Tbl.Kosten[[#This Row],[Activiteitencode]],Tbl.Activiteiten[Activiteitcode],Tbl.Activiteiten[Anr.],"",0,1),"")</f>
        <v/>
      </c>
      <c r="FX192" s="181" t="str">
        <f>_xlfn.CONCAT(Tbl.Kosten[[#This Row],[Pnr.]],Tbl.Kosten[[#This Row],[Sanr.]])</f>
        <v>P1</v>
      </c>
      <c r="FY192" s="160">
        <f>Tbl.Kosten[[#This Row],[Totaal kosten]]-Tbl.Kosten[[#This Row],[Subsidie]]</f>
        <v>0</v>
      </c>
      <c r="FZ192" s="160">
        <f>IF(Tbl.Kosten[[#This Row],[Pnr.]]=FZ$7,Tbl.Kosten[[#This Row],[Te financieren]],"")</f>
        <v>0</v>
      </c>
      <c r="GA192" s="160" t="str">
        <f>IF(Tbl.Kosten[[#This Row],[Pnr.]]=GA$7,Tbl.Kosten[[#This Row],[Te financieren]],"")</f>
        <v/>
      </c>
      <c r="GB192" s="160" t="str">
        <f>IF(Tbl.Kosten[[#This Row],[Pnr.]]=GB$7,Tbl.Kosten[[#This Row],[Te financieren]],"")</f>
        <v/>
      </c>
      <c r="GC192" s="160" t="str">
        <f>IF(Tbl.Kosten[[#This Row],[Pnr.]]=GC$7,Tbl.Kosten[[#This Row],[Te financieren]],"")</f>
        <v/>
      </c>
      <c r="GD192" s="160" t="str">
        <f>IF(Tbl.Kosten[[#This Row],[Pnr.]]=GD$7,Tbl.Kosten[[#This Row],[Te financieren]],"")</f>
        <v/>
      </c>
      <c r="GE192" s="160" t="str">
        <f>IF(Tbl.Kosten[[#This Row],[Pnr.]]=GE$7,Tbl.Kosten[[#This Row],[Te financieren]],"")</f>
        <v/>
      </c>
      <c r="GF192" s="160" t="str">
        <f>IF(Tbl.Kosten[[#This Row],[Pnr.]]=GF$7,Tbl.Kosten[[#This Row],[Te financieren]],"")</f>
        <v/>
      </c>
      <c r="GG192" s="160" t="str">
        <f>IF(Tbl.Kosten[[#This Row],[Pnr.]]=GG$7,Tbl.Kosten[[#This Row],[Te financieren]],"")</f>
        <v/>
      </c>
      <c r="GH192" s="160" t="str">
        <f>IF(Tbl.Kosten[[#This Row],[Pnr.]]=GH$7,Tbl.Kosten[[#This Row],[Te financieren]],"")</f>
        <v/>
      </c>
      <c r="GI192" s="160" t="str">
        <f>IF(Tbl.Kosten[[#This Row],[Pnr.]]=GI$7,Tbl.Kosten[[#This Row],[Te financieren]],"")</f>
        <v/>
      </c>
      <c r="GJ192" s="160" t="str">
        <f>IF(Tbl.Kosten[[#This Row],[Pnr.]]=GJ$7,Tbl.Kosten[[#This Row],[Te financieren]],"")</f>
        <v/>
      </c>
      <c r="GK192" s="160" t="str">
        <f>IF(Tbl.Kosten[[#This Row],[Pnr.]]=GK$7,Tbl.Kosten[[#This Row],[Te financieren]],"")</f>
        <v/>
      </c>
      <c r="GL192" s="160" t="str">
        <f>IF(Tbl.Kosten[[#This Row],[Pnr.]]=GL$7,Tbl.Kosten[[#This Row],[Te financieren]],"")</f>
        <v/>
      </c>
      <c r="GM192" s="160" t="str">
        <f>IF(Tbl.Kosten[[#This Row],[Pnr.]]=GM$7,Tbl.Kosten[[#This Row],[Te financieren]],"")</f>
        <v/>
      </c>
      <c r="GN192" s="160" t="str">
        <f>IF(Tbl.Kosten[[#This Row],[Pnr.]]=GN$7,Tbl.Kosten[[#This Row],[Te financieren]],"")</f>
        <v/>
      </c>
      <c r="GO192" s="160" t="str">
        <f>IF(Tbl.Kosten[[#This Row],[Pnr.]]=GO$7,Tbl.Kosten[[#This Row],[Te financieren]],"")</f>
        <v/>
      </c>
      <c r="GP192" s="160" t="str">
        <f>IF(Tbl.Kosten[[#This Row],[Pnr.]]=GP$7,Tbl.Kosten[[#This Row],[Te financieren]],"")</f>
        <v/>
      </c>
      <c r="GQ192" s="160" t="str">
        <f>IF(Tbl.Kosten[[#This Row],[Pnr.]]=GQ$7,Tbl.Kosten[[#This Row],[Te financieren]],"")</f>
        <v/>
      </c>
      <c r="GR192" s="160" t="str">
        <f>IF(Tbl.Kosten[[#This Row],[Pnr.]]=GR$7,Tbl.Kosten[[#This Row],[Te financieren]],"")</f>
        <v/>
      </c>
      <c r="GS192" s="160" t="str">
        <f>IF(Tbl.Kosten[[#This Row],[Pnr.]]=GS$7,Tbl.Kosten[[#This Row],[Te financieren]],"")</f>
        <v/>
      </c>
      <c r="GT192" s="160" t="str">
        <f>IF(Tbl.Kosten[[#This Row],[Pnr.]]=GT$7,Tbl.Kosten[[#This Row],[Te financieren]],"")</f>
        <v/>
      </c>
      <c r="GU192" s="160" t="str">
        <f>IF(Tbl.Kosten[[#This Row],[Pnr.]]=GU$7,Tbl.Kosten[[#This Row],[Te financieren]],"")</f>
        <v/>
      </c>
      <c r="GV192" s="160" t="str">
        <f>IF(Tbl.Kosten[[#This Row],[Pnr.]]=GV$7,Tbl.Kosten[[#This Row],[Te financieren]],"")</f>
        <v/>
      </c>
      <c r="GW192" s="160" t="str">
        <f>IF(Tbl.Kosten[[#This Row],[Pnr.]]=GW$7,Tbl.Kosten[[#This Row],[Te financieren]],"")</f>
        <v/>
      </c>
      <c r="GX192" s="160" t="str">
        <f>IF(Tbl.Kosten[[#This Row],[Pnr.]]=GX$7,Tbl.Kosten[[#This Row],[Te financieren]],"")</f>
        <v/>
      </c>
      <c r="GY192" s="160" t="str">
        <f>IF(Tbl.Kosten[[#This Row],[Pnr.]]=GY$7,Tbl.Kosten[[#This Row],[Te financieren]],"")</f>
        <v/>
      </c>
      <c r="GZ192" s="160" t="str">
        <f>IF(Tbl.Kosten[[#This Row],[Pnr.]]=GZ$7,Tbl.Kosten[[#This Row],[Te financieren]],"")</f>
        <v/>
      </c>
      <c r="HA192" s="160" t="str">
        <f>IF(Tbl.Kosten[[#This Row],[Pnr.]]=HA$7,Tbl.Kosten[[#This Row],[Te financieren]],"")</f>
        <v/>
      </c>
      <c r="HB192" s="160" t="str">
        <f>IF(Tbl.Kosten[[#This Row],[Pnr.]]=HB$7,Tbl.Kosten[[#This Row],[Te financieren]],"")</f>
        <v/>
      </c>
      <c r="HC192" s="160" t="str">
        <f>IF(Tbl.Kosten[[#This Row],[Pnr.]]=HC$7,Tbl.Kosten[[#This Row],[Te financieren]],"")</f>
        <v/>
      </c>
      <c r="HD192" s="160" t="str">
        <f>IF(Tbl.Kosten[[#This Row],[Pnr.]]=HD$7,Tbl.Kosten[[#This Row],[Te financieren]],"")</f>
        <v/>
      </c>
      <c r="HE192" s="160" t="str">
        <f>IF(Tbl.Kosten[[#This Row],[Pnr.]]=HE$7,Tbl.Kosten[[#This Row],[Te financieren]],"")</f>
        <v/>
      </c>
      <c r="HF192" s="160" t="str">
        <f>IF(Tbl.Kosten[[#This Row],[Pnr.]]=HF$7,Tbl.Kosten[[#This Row],[Te financieren]],"")</f>
        <v/>
      </c>
      <c r="HG192" s="160" t="str">
        <f>IF(Tbl.Kosten[[#This Row],[Pnr.]]=HG$7,Tbl.Kosten[[#This Row],[Te financieren]],"")</f>
        <v/>
      </c>
      <c r="HH192" s="160" t="str">
        <f>IF(Tbl.Kosten[[#This Row],[Pnr.]]=HH$7,Tbl.Kosten[[#This Row],[Te financieren]],"")</f>
        <v/>
      </c>
      <c r="HI192" s="160" t="str">
        <f>IF(Tbl.Kosten[[#This Row],[Pnr.]]=HI$7,Tbl.Kosten[[#This Row],[Te financieren]],"")</f>
        <v/>
      </c>
      <c r="HJ192" s="160" t="str">
        <f>IF(Tbl.Kosten[[#This Row],[Pnr.]]=HJ$7,Tbl.Kosten[[#This Row],[Te financieren]],"")</f>
        <v/>
      </c>
      <c r="HK192" s="160" t="str">
        <f>IF(Tbl.Kosten[[#This Row],[Pnr.]]=HK$7,Tbl.Kosten[[#This Row],[Te financieren]],"")</f>
        <v/>
      </c>
      <c r="HL192" s="160" t="str">
        <f>IF(Tbl.Kosten[[#This Row],[Pnr.]]=HL$7,Tbl.Kosten[[#This Row],[Te financieren]],"")</f>
        <v/>
      </c>
      <c r="HM192" s="160" t="str">
        <f>IF(Tbl.Kosten[[#This Row],[Pnr.]]=HM$7,Tbl.Kosten[[#This Row],[Te financieren]],"")</f>
        <v/>
      </c>
      <c r="HN192" s="160" t="str">
        <f>IF(Tbl.Kosten[[#This Row],[Pnr.]]=HN$7,Tbl.Kosten[[#This Row],[Te financieren]],"")</f>
        <v/>
      </c>
      <c r="HO192" s="160" t="str">
        <f>IF(Tbl.Kosten[[#This Row],[Pnr.]]=HO$7,Tbl.Kosten[[#This Row],[Te financieren]],"")</f>
        <v/>
      </c>
      <c r="HP192" s="160" t="str">
        <f>IF(Tbl.Kosten[[#This Row],[Pnr.]]=HP$7,Tbl.Kosten[[#This Row],[Te financieren]],"")</f>
        <v/>
      </c>
      <c r="HQ192" s="160" t="str">
        <f>IF(Tbl.Kosten[[#This Row],[Pnr.]]=HQ$7,Tbl.Kosten[[#This Row],[Te financieren]],"")</f>
        <v/>
      </c>
      <c r="HR192" s="160" t="str">
        <f>IF(Tbl.Kosten[[#This Row],[Pnr.]]=HR$7,Tbl.Kosten[[#This Row],[Te financieren]],"")</f>
        <v/>
      </c>
      <c r="HS192" s="160" t="str">
        <f>IF(Tbl.Kosten[[#This Row],[Pnr.]]=HS$7,Tbl.Kosten[[#This Row],[Te financieren]],"")</f>
        <v/>
      </c>
      <c r="HT192" s="160" t="str">
        <f>IF(Tbl.Kosten[[#This Row],[Pnr.]]=HT$7,Tbl.Kosten[[#This Row],[Te financieren]],"")</f>
        <v/>
      </c>
      <c r="HU192" s="160" t="str">
        <f>IF(Tbl.Kosten[[#This Row],[Pnr.]]=HU$7,Tbl.Kosten[[#This Row],[Te financieren]],"")</f>
        <v/>
      </c>
      <c r="HV192" s="160" t="str">
        <f>IF(Tbl.Kosten[[#This Row],[Pnr.]]=HV$7,Tbl.Kosten[[#This Row],[Te financieren]],"")</f>
        <v/>
      </c>
      <c r="HW192" s="160" t="str">
        <f>IF(Tbl.Kosten[[#This Row],[Pnr.]]=HW$7,Tbl.Kosten[[#This Row],[Te financieren]],"")</f>
        <v/>
      </c>
    </row>
    <row r="193" spans="2:231" x14ac:dyDescent="0.3">
      <c r="B193" s="144"/>
      <c r="C193" s="147"/>
      <c r="D193" s="146"/>
      <c r="E193" s="147"/>
      <c r="F193" s="145"/>
      <c r="G193" s="11" t="str">
        <f>IF(Tbl.Kosten[[#This Row],[Medewerker e/o 
functie]]&lt;&gt;"",_xlfn.XLOOKUP(Tbl.Kosten[[#This Row],[Medewerker e/o 
functie]],Tbl.Uurtarief[Medewerker en/of functie],Tbl.Uurtarief[Uurtarief],"",0,1),"")</f>
        <v/>
      </c>
      <c r="H193" s="121">
        <f>IFERROR(Tbl.Kosten[[#This Row],[Uren]]*Tbl.Kosten[[#This Row],[Uurtarief]],0)</f>
        <v>0</v>
      </c>
      <c r="I193" s="119" t="str">
        <f>IF(Tbl.Kosten[[#This Row],[Subtotaal uren]]&lt;&gt;0,_xlfn.XLOOKUP(Tbl.Kosten[[#This Row],[Medewerker e/o 
functie]],Tbl.Uurtarief[Medewerker en/of functie],Tbl.Uurtarief[Kostensoort arbeid],"",0,1),"")</f>
        <v/>
      </c>
      <c r="J193" s="147"/>
      <c r="K193" s="145"/>
      <c r="L193" s="149" t="str">
        <f>IF(Tbl.Kosten[[#This Row],[Activum]]&lt;&gt;"",_xlfn.XLOOKUP(Tbl.Kosten[[#This Row],[Activum]],Tbl.Afschrijvingskosten[Activum],Tbl.Afschrijvingskosten[Tarief per afschrijvings-eenheid],"",0,1),"")</f>
        <v/>
      </c>
      <c r="M193" s="122">
        <f>IFERROR(Tbl.Kosten[[#This Row],[Een-
heden]]*Tbl.Kosten[[#This Row],[Afschrijvings-
tarief]],0)</f>
        <v>0</v>
      </c>
      <c r="N193" s="122" t="str">
        <f>IF(Tbl.Kosten[[#This Row],[Subtotaal afschrijving]]&lt;&gt;0,Lijsten!A191,"")</f>
        <v/>
      </c>
      <c r="O193" s="150"/>
      <c r="P193" s="145"/>
      <c r="Q193" s="148"/>
      <c r="R193" s="122">
        <f>IFERROR(Tbl.Kosten[[#This Row],[Aantal]]*Tbl.Kosten[[#This Row],[Tarief]],0)</f>
        <v>0</v>
      </c>
      <c r="S193" s="8">
        <f>IFERROR(Tbl.Kosten[[#This Row],[Subtotaal overige kosten]]+Tbl.Kosten[[#This Row],[Subtotaal uren]]+Tbl.Kosten[[#This Row],[Subtotaal afschrijving]],0)</f>
        <v>0</v>
      </c>
      <c r="T193" s="8">
        <f>IFERROR(Tbl.Kosten[[#This Row],[Totaal kosten]]*Tbl.Kosten[[#This Row],[Subsidie%]],0)</f>
        <v>0</v>
      </c>
      <c r="U193" s="4" t="str" cm="1">
        <f t="array" ref="U193">IFERROR(_xlfn.IFS(Tbl.Kosten[[#This Row],[Subtotaal uren]]&lt;&gt;0,Tbl.Kosten[[#This Row],[Kostensoort arbeid]],Tbl.Kosten[[#This Row],[Subtotaal afschrijving]]&lt;&gt;0,Tbl.Kosten[[#This Row],[Kostensoort afschrijving]],Tbl.Kosten[[#This Row],[Subtotaal overige kosten]]&lt;&gt;0,Tbl.Kosten[[#This Row],[Kostensoort overig]]),"")</f>
        <v/>
      </c>
      <c r="V193" s="4" t="str">
        <f>IFERROR(_xlfn.XLOOKUP(Tbl.Kosten[[#This Row],[Activiteitencode]],Tbl.Activiteiten[Activiteitcode],Tbl.Activiteiten[Werkpakketcode],"",0,1),"")</f>
        <v/>
      </c>
      <c r="W193" s="4" t="str">
        <f>IFERROR(_xlfn.XLOOKUP(Tbl.Kosten[[#This Row],[Werkpakketcode]],Tbl.Werkpakketten[Werkpakketcode],Tbl.Werkpakketten[Subsidiabele activiteit],"",0,1),"")</f>
        <v/>
      </c>
      <c r="X193" s="12">
        <f>IFERROR(_xlfn.XLOOKUP(Tbl.Kosten[[#This Row],[Sanr.]],Tbl.Subsidiehoogte[SAnr.],Tbl.Subsidiehoogte[Sub. Percentage],0,0,1),0)</f>
        <v>0</v>
      </c>
      <c r="Y193" s="154" t="str">
        <f>IFERROR(_xlfn.XLOOKUP(Tbl.Kosten[[#This Row],[Partnercode]],Tbl.Projectpartners[Partnercode],Tbl.Projectpartners[PNr.],"",0,1),"")</f>
        <v>P1</v>
      </c>
      <c r="Z193" s="158">
        <f>IF(Tbl.Kosten[[#This Row],[Pnr.]]=Z$7,Tbl.Kosten[[#This Row],[Totaal kosten]],"")</f>
        <v>0</v>
      </c>
      <c r="AA193" s="158" t="str">
        <f>IF(Tbl.Kosten[[#This Row],[Pnr.]]=AA$7,Tbl.Kosten[[#This Row],[Totaal kosten]],"")</f>
        <v/>
      </c>
      <c r="AB193" s="158" t="str">
        <f>IF(Tbl.Kosten[[#This Row],[Pnr.]]=AB$7,Tbl.Kosten[[#This Row],[Totaal kosten]],"")</f>
        <v/>
      </c>
      <c r="AC193" s="158" t="str">
        <f>IF(Tbl.Kosten[[#This Row],[Pnr.]]=AC$7,Tbl.Kosten[[#This Row],[Totaal kosten]],"")</f>
        <v/>
      </c>
      <c r="AD193" s="158" t="str">
        <f>IF(Tbl.Kosten[[#This Row],[Pnr.]]=AD$7,Tbl.Kosten[[#This Row],[Totaal kosten]],"")</f>
        <v/>
      </c>
      <c r="AE193" s="158" t="str">
        <f>IF(Tbl.Kosten[[#This Row],[Pnr.]]=AE$7,Tbl.Kosten[[#This Row],[Totaal kosten]],"")</f>
        <v/>
      </c>
      <c r="AF193" s="158" t="str">
        <f>IF(Tbl.Kosten[[#This Row],[Pnr.]]=AF$7,Tbl.Kosten[[#This Row],[Totaal kosten]],"")</f>
        <v/>
      </c>
      <c r="AG193" s="158" t="str">
        <f>IF(Tbl.Kosten[[#This Row],[Pnr.]]=AG$7,Tbl.Kosten[[#This Row],[Totaal kosten]],"")</f>
        <v/>
      </c>
      <c r="AH193" s="158" t="str">
        <f>IF(Tbl.Kosten[[#This Row],[Pnr.]]=AH$7,Tbl.Kosten[[#This Row],[Totaal kosten]],"")</f>
        <v/>
      </c>
      <c r="AI193" s="158" t="str">
        <f>IF(Tbl.Kosten[[#This Row],[Pnr.]]=AI$7,Tbl.Kosten[[#This Row],[Totaal kosten]],"")</f>
        <v/>
      </c>
      <c r="AJ193" s="158" t="str">
        <f>IF(Tbl.Kosten[[#This Row],[Pnr.]]=AJ$7,Tbl.Kosten[[#This Row],[Totaal kosten]],"")</f>
        <v/>
      </c>
      <c r="AK193" s="158" t="str">
        <f>IF(Tbl.Kosten[[#This Row],[Pnr.]]=AK$7,Tbl.Kosten[[#This Row],[Totaal kosten]],"")</f>
        <v/>
      </c>
      <c r="AL193" s="158" t="str">
        <f>IF(Tbl.Kosten[[#This Row],[Pnr.]]=AL$7,Tbl.Kosten[[#This Row],[Totaal kosten]],"")</f>
        <v/>
      </c>
      <c r="AM193" s="158" t="str">
        <f>IF(Tbl.Kosten[[#This Row],[Pnr.]]=AM$7,Tbl.Kosten[[#This Row],[Totaal kosten]],"")</f>
        <v/>
      </c>
      <c r="AN193" s="158" t="str">
        <f>IF(Tbl.Kosten[[#This Row],[Pnr.]]=AN$7,Tbl.Kosten[[#This Row],[Totaal kosten]],"")</f>
        <v/>
      </c>
      <c r="AO193" s="158" t="str">
        <f>IF(Tbl.Kosten[[#This Row],[Pnr.]]=AO$7,Tbl.Kosten[[#This Row],[Totaal kosten]],"")</f>
        <v/>
      </c>
      <c r="AP193" s="158" t="str">
        <f>IF(Tbl.Kosten[[#This Row],[Pnr.]]=AP$7,Tbl.Kosten[[#This Row],[Totaal kosten]],"")</f>
        <v/>
      </c>
      <c r="AQ193" s="158" t="str">
        <f>IF(Tbl.Kosten[[#This Row],[Pnr.]]=AQ$7,Tbl.Kosten[[#This Row],[Totaal kosten]],"")</f>
        <v/>
      </c>
      <c r="AR193" s="158" t="str">
        <f>IF(Tbl.Kosten[[#This Row],[Pnr.]]=AR$7,Tbl.Kosten[[#This Row],[Totaal kosten]],"")</f>
        <v/>
      </c>
      <c r="AS193" s="158" t="str">
        <f>IF(Tbl.Kosten[[#This Row],[Pnr.]]=AS$7,Tbl.Kosten[[#This Row],[Totaal kosten]],"")</f>
        <v/>
      </c>
      <c r="AT193" s="158" t="str">
        <f>IF(Tbl.Kosten[[#This Row],[Pnr.]]=AT$7,Tbl.Kosten[[#This Row],[Totaal kosten]],"")</f>
        <v/>
      </c>
      <c r="AU193" s="158" t="str">
        <f>IF(Tbl.Kosten[[#This Row],[Pnr.]]=AU$7,Tbl.Kosten[[#This Row],[Totaal kosten]],"")</f>
        <v/>
      </c>
      <c r="AV193" s="158" t="str">
        <f>IF(Tbl.Kosten[[#This Row],[Pnr.]]=AV$7,Tbl.Kosten[[#This Row],[Totaal kosten]],"")</f>
        <v/>
      </c>
      <c r="AW193" s="158" t="str">
        <f>IF(Tbl.Kosten[[#This Row],[Pnr.]]=AW$7,Tbl.Kosten[[#This Row],[Totaal kosten]],"")</f>
        <v/>
      </c>
      <c r="AX193" s="158" t="str">
        <f>IF(Tbl.Kosten[[#This Row],[Pnr.]]=AX$7,Tbl.Kosten[[#This Row],[Totaal kosten]],"")</f>
        <v/>
      </c>
      <c r="AY193" s="158" t="str">
        <f>IF(Tbl.Kosten[[#This Row],[Pnr.]]=AY$7,Tbl.Kosten[[#This Row],[Totaal kosten]],"")</f>
        <v/>
      </c>
      <c r="AZ193" s="158" t="str">
        <f>IF(Tbl.Kosten[[#This Row],[Pnr.]]=AZ$7,Tbl.Kosten[[#This Row],[Totaal kosten]],"")</f>
        <v/>
      </c>
      <c r="BA193" s="158" t="str">
        <f>IF(Tbl.Kosten[[#This Row],[Pnr.]]=BA$7,Tbl.Kosten[[#This Row],[Totaal kosten]],"")</f>
        <v/>
      </c>
      <c r="BB193" s="158" t="str">
        <f>IF(Tbl.Kosten[[#This Row],[Pnr.]]=BB$7,Tbl.Kosten[[#This Row],[Totaal kosten]],"")</f>
        <v/>
      </c>
      <c r="BC193" s="158" t="str">
        <f>IF(Tbl.Kosten[[#This Row],[Pnr.]]=BC$7,Tbl.Kosten[[#This Row],[Totaal kosten]],"")</f>
        <v/>
      </c>
      <c r="BD193" s="158" t="str">
        <f>IF(Tbl.Kosten[[#This Row],[Pnr.]]=BD$7,Tbl.Kosten[[#This Row],[Totaal kosten]],"")</f>
        <v/>
      </c>
      <c r="BE193" s="158" t="str">
        <f>IF(Tbl.Kosten[[#This Row],[Pnr.]]=BE$7,Tbl.Kosten[[#This Row],[Totaal kosten]],"")</f>
        <v/>
      </c>
      <c r="BF193" s="158" t="str">
        <f>IF(Tbl.Kosten[[#This Row],[Pnr.]]=BF$7,Tbl.Kosten[[#This Row],[Totaal kosten]],"")</f>
        <v/>
      </c>
      <c r="BG193" s="158" t="str">
        <f>IF(Tbl.Kosten[[#This Row],[Pnr.]]=BG$7,Tbl.Kosten[[#This Row],[Totaal kosten]],"")</f>
        <v/>
      </c>
      <c r="BH193" s="158" t="str">
        <f>IF(Tbl.Kosten[[#This Row],[Pnr.]]=BH$7,Tbl.Kosten[[#This Row],[Totaal kosten]],"")</f>
        <v/>
      </c>
      <c r="BI193" s="158" t="str">
        <f>IF(Tbl.Kosten[[#This Row],[Pnr.]]=BI$7,Tbl.Kosten[[#This Row],[Totaal kosten]],"")</f>
        <v/>
      </c>
      <c r="BJ193" s="158" t="str">
        <f>IF(Tbl.Kosten[[#This Row],[Pnr.]]=BJ$7,Tbl.Kosten[[#This Row],[Totaal kosten]],"")</f>
        <v/>
      </c>
      <c r="BK193" s="158" t="str">
        <f>IF(Tbl.Kosten[[#This Row],[Pnr.]]=BK$7,Tbl.Kosten[[#This Row],[Totaal kosten]],"")</f>
        <v/>
      </c>
      <c r="BL193" s="158" t="str">
        <f>IF(Tbl.Kosten[[#This Row],[Pnr.]]=BL$7,Tbl.Kosten[[#This Row],[Totaal kosten]],"")</f>
        <v/>
      </c>
      <c r="BM193" s="158" t="str">
        <f>IF(Tbl.Kosten[[#This Row],[Pnr.]]=BM$7,Tbl.Kosten[[#This Row],[Totaal kosten]],"")</f>
        <v/>
      </c>
      <c r="BN193" s="158" t="str">
        <f>IF(Tbl.Kosten[[#This Row],[Pnr.]]=BN$7,Tbl.Kosten[[#This Row],[Totaal kosten]],"")</f>
        <v/>
      </c>
      <c r="BO193" s="158" t="str">
        <f>IF(Tbl.Kosten[[#This Row],[Pnr.]]=BO$7,Tbl.Kosten[[#This Row],[Totaal kosten]],"")</f>
        <v/>
      </c>
      <c r="BP193" s="158" t="str">
        <f>IF(Tbl.Kosten[[#This Row],[Pnr.]]=BP$7,Tbl.Kosten[[#This Row],[Totaal kosten]],"")</f>
        <v/>
      </c>
      <c r="BQ193" s="158" t="str">
        <f>IF(Tbl.Kosten[[#This Row],[Pnr.]]=BQ$7,Tbl.Kosten[[#This Row],[Totaal kosten]],"")</f>
        <v/>
      </c>
      <c r="BR193" s="158" t="str">
        <f>IF(Tbl.Kosten[[#This Row],[Pnr.]]=BR$7,Tbl.Kosten[[#This Row],[Totaal kosten]],"")</f>
        <v/>
      </c>
      <c r="BS193" s="158" t="str">
        <f>IF(Tbl.Kosten[[#This Row],[Pnr.]]=BS$7,Tbl.Kosten[[#This Row],[Totaal kosten]],"")</f>
        <v/>
      </c>
      <c r="BT193" s="158" t="str">
        <f>IF(Tbl.Kosten[[#This Row],[Pnr.]]=BT$7,Tbl.Kosten[[#This Row],[Totaal kosten]],"")</f>
        <v/>
      </c>
      <c r="BU193" s="158" t="str">
        <f>IF(Tbl.Kosten[[#This Row],[Pnr.]]=BU$7,Tbl.Kosten[[#This Row],[Totaal kosten]],"")</f>
        <v/>
      </c>
      <c r="BV193" s="158" t="str">
        <f>IF(Tbl.Kosten[[#This Row],[Pnr.]]=BV$7,Tbl.Kosten[[#This Row],[Totaal kosten]],"")</f>
        <v/>
      </c>
      <c r="BW193" s="158" t="str">
        <f>IF(Tbl.Kosten[[#This Row],[Pnr.]]=BW$7,Tbl.Kosten[[#This Row],[Totaal kosten]],"")</f>
        <v/>
      </c>
      <c r="BX193" s="158" t="str">
        <f>IFERROR(_xlfn.XLOOKUP(Tbl.Kosten[[#This Row],[Werkpakketcode]],Tbl.Werkpakketten[Werkpakketcode],Tbl.Werkpakketten[WPnr.],"",0,1),"")</f>
        <v/>
      </c>
      <c r="BY193" s="158" t="str">
        <f>IF(Tbl.Kosten[[#This Row],[WPnr.]]=BY$7,Tbl.Kosten[[#This Row],[Totaal kosten]],"")</f>
        <v/>
      </c>
      <c r="BZ193" s="158" t="str">
        <f>IF(Tbl.Kosten[[#This Row],[WPnr.]]=BZ$7,Tbl.Kosten[[#This Row],[Totaal kosten]],"")</f>
        <v/>
      </c>
      <c r="CA193" s="158" t="str">
        <f>IF(Tbl.Kosten[[#This Row],[WPnr.]]=CA$7,Tbl.Kosten[[#This Row],[Totaal kosten]],"")</f>
        <v/>
      </c>
      <c r="CB193" s="158" t="str">
        <f>IF(Tbl.Kosten[[#This Row],[WPnr.]]=CB$7,Tbl.Kosten[[#This Row],[Totaal kosten]],"")</f>
        <v/>
      </c>
      <c r="CC193" s="158" t="str">
        <f>IF(Tbl.Kosten[[#This Row],[WPnr.]]=CC$7,Tbl.Kosten[[#This Row],[Totaal kosten]],"")</f>
        <v/>
      </c>
      <c r="CD193" s="158" t="str">
        <f>IF(Tbl.Kosten[[#This Row],[WPnr.]]=CD$7,Tbl.Kosten[[#This Row],[Totaal kosten]],"")</f>
        <v/>
      </c>
      <c r="CE193" s="158" t="str">
        <f>IF(Tbl.Kosten[[#This Row],[WPnr.]]=CE$7,Tbl.Kosten[[#This Row],[Totaal kosten]],"")</f>
        <v/>
      </c>
      <c r="CF193" s="158" t="str">
        <f>IF(Tbl.Kosten[[#This Row],[WPnr.]]=CF$7,Tbl.Kosten[[#This Row],[Totaal kosten]],"")</f>
        <v/>
      </c>
      <c r="CG193" s="158" t="str">
        <f>IF(Tbl.Kosten[[#This Row],[WPnr.]]=CG$7,Tbl.Kosten[[#This Row],[Totaal kosten]],"")</f>
        <v/>
      </c>
      <c r="CH193" s="158" t="str">
        <f>IF(Tbl.Kosten[[#This Row],[WPnr.]]=CH$7,Tbl.Kosten[[#This Row],[Totaal kosten]],"")</f>
        <v/>
      </c>
      <c r="CI193" s="158" t="str">
        <f>IF(Tbl.Kosten[[#This Row],[WPnr.]]=CI$7,Tbl.Kosten[[#This Row],[Totaal kosten]],"")</f>
        <v/>
      </c>
      <c r="CJ193" s="158" t="str">
        <f>IF(Tbl.Kosten[[#This Row],[WPnr.]]=CJ$7,Tbl.Kosten[[#This Row],[Totaal kosten]],"")</f>
        <v/>
      </c>
      <c r="CK193" s="158" t="str">
        <f>IF(Tbl.Kosten[[#This Row],[WPnr.]]=CK$7,Tbl.Kosten[[#This Row],[Totaal kosten]],"")</f>
        <v/>
      </c>
      <c r="CL193" s="158" t="str">
        <f>IF(Tbl.Kosten[[#This Row],[WPnr.]]=CL$7,Tbl.Kosten[[#This Row],[Totaal kosten]],"")</f>
        <v/>
      </c>
      <c r="CM193" s="158" t="str">
        <f>IF(Tbl.Kosten[[#This Row],[WPnr.]]=CM$7,Tbl.Kosten[[#This Row],[Totaal kosten]],"")</f>
        <v/>
      </c>
      <c r="CN193" s="158" t="str">
        <f>IF(Tbl.Kosten[[#This Row],[WPnr.]]=CN$7,Tbl.Kosten[[#This Row],[Totaal kosten]],"")</f>
        <v/>
      </c>
      <c r="CO193" s="158" t="str">
        <f>IF(Tbl.Kosten[[#This Row],[WPnr.]]=CO$7,Tbl.Kosten[[#This Row],[Totaal kosten]],"")</f>
        <v/>
      </c>
      <c r="CP193" s="158" t="str">
        <f>IF(Tbl.Kosten[[#This Row],[WPnr.]]=CP$7,Tbl.Kosten[[#This Row],[Totaal kosten]],"")</f>
        <v/>
      </c>
      <c r="CQ193" s="158" t="str">
        <f>IF(Tbl.Kosten[[#This Row],[WPnr.]]=CQ$7,Tbl.Kosten[[#This Row],[Totaal kosten]],"")</f>
        <v/>
      </c>
      <c r="CR193" s="158" t="str">
        <f>IF(Tbl.Kosten[[#This Row],[WPnr.]]=CR$7,Tbl.Kosten[[#This Row],[Totaal kosten]],"")</f>
        <v/>
      </c>
      <c r="CS193" s="158" t="str">
        <f>IF(Tbl.Kosten[[#This Row],[WPnr.]]=CS$7,Tbl.Kosten[[#This Row],[Totaal kosten]],"")</f>
        <v/>
      </c>
      <c r="CT193" s="158" t="str">
        <f>IF(Tbl.Kosten[[#This Row],[WPnr.]]=CT$7,Tbl.Kosten[[#This Row],[Totaal kosten]],"")</f>
        <v/>
      </c>
      <c r="CU193" s="158" t="str">
        <f>IF(Tbl.Kosten[[#This Row],[WPnr.]]=CU$7,Tbl.Kosten[[#This Row],[Totaal kosten]],"")</f>
        <v/>
      </c>
      <c r="CV193" s="158" t="str">
        <f>IF(Tbl.Kosten[[#This Row],[WPnr.]]=CV$7,Tbl.Kosten[[#This Row],[Totaal kosten]],"")</f>
        <v/>
      </c>
      <c r="CW193" s="158" t="str">
        <f>IF(Tbl.Kosten[[#This Row],[WPnr.]]=CW$7,Tbl.Kosten[[#This Row],[Totaal kosten]],"")</f>
        <v/>
      </c>
      <c r="CX193" s="158" t="str">
        <f>IF(Tbl.Kosten[[#This Row],[WPnr.]]=CX$7,Tbl.Kosten[[#This Row],[Totaal kosten]],"")</f>
        <v/>
      </c>
      <c r="CY193" s="158" t="str">
        <f>IF(Tbl.Kosten[[#This Row],[WPnr.]]=CY$7,Tbl.Kosten[[#This Row],[Totaal kosten]],"")</f>
        <v/>
      </c>
      <c r="CZ193" s="158" t="str">
        <f>IF(Tbl.Kosten[[#This Row],[WPnr.]]=CZ$7,Tbl.Kosten[[#This Row],[Totaal kosten]],"")</f>
        <v/>
      </c>
      <c r="DA193" s="158" t="str">
        <f>IF(Tbl.Kosten[[#This Row],[WPnr.]]=DA$7,Tbl.Kosten[[#This Row],[Totaal kosten]],"")</f>
        <v/>
      </c>
      <c r="DB193" s="158" t="str">
        <f>IF(Tbl.Kosten[[#This Row],[WPnr.]]=DB$7,Tbl.Kosten[[#This Row],[Totaal kosten]],"")</f>
        <v/>
      </c>
      <c r="DC193" s="158" t="str">
        <f>IF(Tbl.Kosten[[#This Row],[WPnr.]]=DC$7,Tbl.Kosten[[#This Row],[Totaal kosten]],"")</f>
        <v/>
      </c>
      <c r="DD193" s="158" t="str">
        <f>IF(Tbl.Kosten[[#This Row],[WPnr.]]=DD$7,Tbl.Kosten[[#This Row],[Totaal kosten]],"")</f>
        <v/>
      </c>
      <c r="DE193" s="158" t="str">
        <f>IF(Tbl.Kosten[[#This Row],[WPnr.]]=DE$7,Tbl.Kosten[[#This Row],[Totaal kosten]],"")</f>
        <v/>
      </c>
      <c r="DF193" s="158" t="str">
        <f>IF(Tbl.Kosten[[#This Row],[WPnr.]]=DF$7,Tbl.Kosten[[#This Row],[Totaal kosten]],"")</f>
        <v/>
      </c>
      <c r="DG193" s="158" t="str">
        <f>IF(Tbl.Kosten[[#This Row],[WPnr.]]=DG$7,Tbl.Kosten[[#This Row],[Totaal kosten]],"")</f>
        <v/>
      </c>
      <c r="DH193" s="158" t="str">
        <f>IF(Tbl.Kosten[[#This Row],[WPnr.]]=DH$7,Tbl.Kosten[[#This Row],[Totaal kosten]],"")</f>
        <v/>
      </c>
      <c r="DI193" s="158" t="str">
        <f>IF(Tbl.Kosten[[#This Row],[WPnr.]]=DI$7,Tbl.Kosten[[#This Row],[Totaal kosten]],"")</f>
        <v/>
      </c>
      <c r="DJ193" s="158" t="str">
        <f>IF(Tbl.Kosten[[#This Row],[WPnr.]]=DJ$7,Tbl.Kosten[[#This Row],[Totaal kosten]],"")</f>
        <v/>
      </c>
      <c r="DK193" s="158" t="str">
        <f>IF(Tbl.Kosten[[#This Row],[WPnr.]]=DK$7,Tbl.Kosten[[#This Row],[Totaal kosten]],"")</f>
        <v/>
      </c>
      <c r="DL193" s="158" t="str">
        <f>IF(Tbl.Kosten[[#This Row],[WPnr.]]=DL$7,Tbl.Kosten[[#This Row],[Totaal kosten]],"")</f>
        <v/>
      </c>
      <c r="DM193" s="158" t="str">
        <f>IF(Tbl.Kosten[[#This Row],[WPnr.]]=DM$7,Tbl.Kosten[[#This Row],[Totaal kosten]],"")</f>
        <v/>
      </c>
      <c r="DN193" s="158" t="str">
        <f>IF(Tbl.Kosten[[#This Row],[WPnr.]]=DN$7,Tbl.Kosten[[#This Row],[Totaal kosten]],"")</f>
        <v/>
      </c>
      <c r="DO193" s="158" t="str">
        <f>IF(Tbl.Kosten[[#This Row],[WPnr.]]=DO$7,Tbl.Kosten[[#This Row],[Totaal kosten]],"")</f>
        <v/>
      </c>
      <c r="DP193" s="158" t="str">
        <f>IF(Tbl.Kosten[[#This Row],[WPnr.]]=DP$7,Tbl.Kosten[[#This Row],[Totaal kosten]],"")</f>
        <v/>
      </c>
      <c r="DQ193" s="158" t="str">
        <f>IF(Tbl.Kosten[[#This Row],[WPnr.]]=DQ$7,Tbl.Kosten[[#This Row],[Totaal kosten]],"")</f>
        <v/>
      </c>
      <c r="DR193" s="158" t="str">
        <f>IF(Tbl.Kosten[[#This Row],[WPnr.]]=DR$7,Tbl.Kosten[[#This Row],[Totaal kosten]],"")</f>
        <v/>
      </c>
      <c r="DS193" s="158" t="str">
        <f>IF(Tbl.Kosten[[#This Row],[WPnr.]]=DS$7,Tbl.Kosten[[#This Row],[Totaal kosten]],"")</f>
        <v/>
      </c>
      <c r="DT193" s="158" t="str">
        <f>IF(Tbl.Kosten[[#This Row],[WPnr.]]=DT$7,Tbl.Kosten[[#This Row],[Totaal kosten]],"")</f>
        <v/>
      </c>
      <c r="DU193" s="158" t="str">
        <f>IF(Tbl.Kosten[[#This Row],[WPnr.]]=DU$7,Tbl.Kosten[[#This Row],[Totaal kosten]],"")</f>
        <v/>
      </c>
      <c r="DV193" s="158" t="str">
        <f>IF(Tbl.Kosten[[#This Row],[WPnr.]]=DV$7,Tbl.Kosten[[#This Row],[Totaal kosten]],"")</f>
        <v/>
      </c>
      <c r="DW193" s="160" t="str">
        <f>IFERROR(_xlfn.XLOOKUP(Tbl.Kosten[[#This Row],[Kostensoort]],Tbl.Kostensoorten[Kostensoorten],Tbl.Kostensoorten[KSnr.],"",0,1),"")</f>
        <v/>
      </c>
      <c r="DX193" s="160" t="str">
        <f>IF(Tbl.Kosten[[#This Row],[KSnr.]]=DX$7,Tbl.Kosten[[#This Row],[Totaal kosten]],"")</f>
        <v/>
      </c>
      <c r="DY193" s="160" t="str">
        <f>IF(Tbl.Kosten[[#This Row],[KSnr.]]=DY$7,Tbl.Kosten[[#This Row],[Totaal kosten]],"")</f>
        <v/>
      </c>
      <c r="DZ193" s="160" t="str">
        <f>IF(Tbl.Kosten[[#This Row],[KSnr.]]=DZ$7,Tbl.Kosten[[#This Row],[Totaal kosten]],"")</f>
        <v/>
      </c>
      <c r="EA193" s="160" t="str">
        <f>IF(Tbl.Kosten[[#This Row],[KSnr.]]=EA$7,Tbl.Kosten[[#This Row],[Totaal kosten]],"")</f>
        <v/>
      </c>
      <c r="EB193" s="160" t="str">
        <f>IF(Tbl.Kosten[[#This Row],[KSnr.]]=EB$7,Tbl.Kosten[[#This Row],[Totaal kosten]],"")</f>
        <v/>
      </c>
      <c r="EC193" s="160" t="str">
        <f>IF(Tbl.Kosten[[#This Row],[KSnr.]]=EC$7,Tbl.Kosten[[#This Row],[Totaal kosten]],"")</f>
        <v/>
      </c>
      <c r="ED193" s="160" t="str">
        <f>IF(Tbl.Kosten[[#This Row],[KSnr.]]=ED$7,Tbl.Kosten[[#This Row],[Totaal kosten]],"")</f>
        <v/>
      </c>
      <c r="EE193" s="160" t="str">
        <f>IF(Tbl.Kosten[[#This Row],[KSnr.]]=EE$7,Tbl.Kosten[[#This Row],[Totaal kosten]],"")</f>
        <v/>
      </c>
      <c r="EF193" s="160" t="str">
        <f>IF(Tbl.Kosten[[#This Row],[KSnr.]]=EF$7,Tbl.Kosten[[#This Row],[Totaal kosten]],"")</f>
        <v/>
      </c>
      <c r="EG193" s="160" t="str">
        <f>IF(Tbl.Kosten[[#This Row],[KSnr.]]=EG$7,Tbl.Kosten[[#This Row],[Totaal kosten]],"")</f>
        <v/>
      </c>
      <c r="EH193" s="160" t="str">
        <f>IF(Tbl.Kosten[[#This Row],[KSnr.]]=EH$7,Tbl.Kosten[[#This Row],[Totaal kosten]],"")</f>
        <v/>
      </c>
      <c r="EI193" s="160" t="str">
        <f>IF(Tbl.Kosten[[#This Row],[KSnr.]]=EI$7,Tbl.Kosten[[#This Row],[Totaal kosten]],"")</f>
        <v/>
      </c>
      <c r="EJ193" s="160" t="str">
        <f>IF(Tbl.Kosten[[#This Row],[KSnr.]]=EJ$7,Tbl.Kosten[[#This Row],[Totaal kosten]],"")</f>
        <v/>
      </c>
      <c r="EK193" s="160" t="str">
        <f>IF(Tbl.Kosten[[#This Row],[KSnr.]]=EK$7,Tbl.Kosten[[#This Row],[Totaal kosten]],"")</f>
        <v/>
      </c>
      <c r="EL193" s="160" t="str">
        <f>IF(Tbl.Kosten[[#This Row],[KSnr.]]=EL$7,Tbl.Kosten[[#This Row],[Totaal kosten]],"")</f>
        <v/>
      </c>
      <c r="EM193" s="160" t="str">
        <f>IF(Tbl.Kosten[[#This Row],[KSnr.]]=EM$7,Tbl.Kosten[[#This Row],[Totaal kosten]],"")</f>
        <v/>
      </c>
      <c r="EN193" s="160" t="str">
        <f>IF(Tbl.Kosten[[#This Row],[KSnr.]]=EN$7,Tbl.Kosten[[#This Row],[Totaal kosten]],"")</f>
        <v/>
      </c>
      <c r="EO193" s="160" t="str">
        <f>IF(Tbl.Kosten[[#This Row],[KSnr.]]=EO$7,Tbl.Kosten[[#This Row],[Totaal kosten]],"")</f>
        <v/>
      </c>
      <c r="EP193" s="160" t="str">
        <f>IF(Tbl.Kosten[[#This Row],[KSnr.]]=EP$7,Tbl.Kosten[[#This Row],[Totaal kosten]],"")</f>
        <v/>
      </c>
      <c r="EQ193" s="160" t="str">
        <f>IF(Tbl.Kosten[[#This Row],[KSnr.]]=EQ$7,Tbl.Kosten[[#This Row],[Totaal kosten]],"")</f>
        <v/>
      </c>
      <c r="ER193" s="154" t="str">
        <f>IFERROR(_xlfn.XLOOKUP(Tbl.Kosten[[#This Row],[Subsidieactiviteit]],Tbl.Subsidiehoogte[Subsidieactiviteit],Tbl.Subsidiehoogte[SAnr.],"",0,1),"")</f>
        <v/>
      </c>
      <c r="ES193" s="160" t="str">
        <f>IF(Tbl.Kosten[[#This Row],[Sanr.]]=ES$7,Tbl.Kosten[[#This Row],[Totaal kosten]],"")</f>
        <v/>
      </c>
      <c r="ET193" s="160" t="str">
        <f>IF(Tbl.Kosten[[#This Row],[Sanr.]]=ET$7,Tbl.Kosten[[#This Row],[Totaal kosten]],"")</f>
        <v/>
      </c>
      <c r="EU193" s="160" t="str">
        <f>IF(Tbl.Kosten[[#This Row],[Sanr.]]=EU$7,Tbl.Kosten[[#This Row],[Totaal kosten]],"")</f>
        <v/>
      </c>
      <c r="EV193" s="160" t="str">
        <f>IF(Tbl.Kosten[[#This Row],[Sanr.]]=EV$7,Tbl.Kosten[[#This Row],[Totaal kosten]],"")</f>
        <v/>
      </c>
      <c r="EW193" s="160" t="str">
        <f>IF(Tbl.Kosten[[#This Row],[Sanr.]]=EW$7,Tbl.Kosten[[#This Row],[Totaal kosten]],"")</f>
        <v/>
      </c>
      <c r="EX193" s="160" t="str">
        <f>IF(Tbl.Kosten[[#This Row],[Sanr.]]=EX$7,Tbl.Kosten[[#This Row],[Totaal kosten]],"")</f>
        <v/>
      </c>
      <c r="EY193" s="160" t="str">
        <f>IF(Tbl.Kosten[[#This Row],[Sanr.]]=EY$7,Tbl.Kosten[[#This Row],[Totaal kosten]],"")</f>
        <v/>
      </c>
      <c r="EZ193" s="160" t="str">
        <f>IF(Tbl.Kosten[[#This Row],[Sanr.]]=EZ$7,Tbl.Kosten[[#This Row],[Totaal kosten]],"")</f>
        <v/>
      </c>
      <c r="FA193" s="160" t="str">
        <f>IF(Tbl.Kosten[[#This Row],[Sanr.]]=FA$7,Tbl.Kosten[[#This Row],[Totaal kosten]],"")</f>
        <v/>
      </c>
      <c r="FB193" s="160" t="str">
        <f>IF(Tbl.Kosten[[#This Row],[Sanr.]]=FB$7,Tbl.Kosten[[#This Row],[Totaal kosten]],"")</f>
        <v/>
      </c>
      <c r="FC193" s="160" t="str">
        <f>IF(Tbl.Kosten[[#This Row],[Sanr.]]=FC$7,Tbl.Kosten[[#This Row],[Totaal kosten]],"")</f>
        <v/>
      </c>
      <c r="FD193" s="160" t="str">
        <f>IF(Tbl.Kosten[[#This Row],[Sanr.]]=FD$7,Tbl.Kosten[[#This Row],[Totaal kosten]],"")</f>
        <v/>
      </c>
      <c r="FE193" s="160" t="str">
        <f>IF(Tbl.Kosten[[#This Row],[Sanr.]]=FE$7,Tbl.Kosten[[#This Row],[Totaal kosten]],"")</f>
        <v/>
      </c>
      <c r="FF193" s="160" t="str">
        <f>IF(Tbl.Kosten[[#This Row],[Sanr.]]=FF$7,Tbl.Kosten[[#This Row],[Totaal kosten]],"")</f>
        <v/>
      </c>
      <c r="FG193" s="160" t="str">
        <f>IF(Tbl.Kosten[[#This Row],[Sanr.]]=FG$7,Tbl.Kosten[[#This Row],[Totaal kosten]],"")</f>
        <v/>
      </c>
      <c r="FH193" s="160" t="str">
        <f>IF(Tbl.Kosten[[#This Row],[Sanr.]]=FH$7,Tbl.Kosten[[#This Row],[Totaal kosten]],"")</f>
        <v/>
      </c>
      <c r="FI193" s="160" t="str">
        <f>IF(Tbl.Kosten[[#This Row],[Sanr.]]=FI$7,Tbl.Kosten[[#This Row],[Totaal kosten]],"")</f>
        <v/>
      </c>
      <c r="FJ193" s="160" t="str">
        <f>IF(Tbl.Kosten[[#This Row],[Sanr.]]=FJ$7,Tbl.Kosten[[#This Row],[Totaal kosten]],"")</f>
        <v/>
      </c>
      <c r="FK193" s="160" t="str">
        <f>IF(Tbl.Kosten[[#This Row],[Sanr.]]=FK$7,Tbl.Kosten[[#This Row],[Totaal kosten]],"")</f>
        <v/>
      </c>
      <c r="FL193" s="160" t="str">
        <f>IF(Tbl.Kosten[[#This Row],[Sanr.]]=FL$7,Tbl.Kosten[[#This Row],[Totaal kosten]],"")</f>
        <v/>
      </c>
      <c r="FM193" s="160" t="str">
        <f>IF(Tbl.Kosten[[#This Row],[Sanr.]]=FM$7,Tbl.Kosten[[#This Row],[Totaal kosten]],"")</f>
        <v/>
      </c>
      <c r="FN193" s="160" t="str">
        <f>IF(Tbl.Kosten[[#This Row],[Sanr.]]=FN$7,Tbl.Kosten[[#This Row],[Totaal kosten]],"")</f>
        <v/>
      </c>
      <c r="FO193" s="160" t="str">
        <f>IF(Tbl.Kosten[[#This Row],[Sanr.]]=FO$7,Tbl.Kosten[[#This Row],[Totaal kosten]],"")</f>
        <v/>
      </c>
      <c r="FP193" s="160" t="str">
        <f>IF(Tbl.Kosten[[#This Row],[Sanr.]]=FP$7,Tbl.Kosten[[#This Row],[Totaal kosten]],"")</f>
        <v/>
      </c>
      <c r="FQ193" s="160" t="str">
        <f>IF(Tbl.Kosten[[#This Row],[Sanr.]]=FQ$7,Tbl.Kosten[[#This Row],[Totaal kosten]],"")</f>
        <v/>
      </c>
      <c r="FR193" s="160" t="str">
        <f>IF(Tbl.Kosten[[#This Row],[Sanr.]]=FR$7,Tbl.Kosten[[#This Row],[Totaal kosten]],"")</f>
        <v/>
      </c>
      <c r="FS193" s="160" t="str">
        <f>IF(Tbl.Kosten[[#This Row],[Sanr.]]=FS$7,Tbl.Kosten[[#This Row],[Totaal kosten]],"")</f>
        <v/>
      </c>
      <c r="FT193" s="160" t="str">
        <f>IF(Tbl.Kosten[[#This Row],[Sanr.]]=FT$7,Tbl.Kosten[[#This Row],[Totaal kosten]],"")</f>
        <v/>
      </c>
      <c r="FU193" s="160" t="str">
        <f>IF(Tbl.Kosten[[#This Row],[Sanr.]]=FU$7,Tbl.Kosten[[#This Row],[Totaal kosten]],"")</f>
        <v/>
      </c>
      <c r="FV193" s="160" t="str">
        <f>IF(Tbl.Kosten[[#This Row],[Sanr.]]=FV$7,Tbl.Kosten[[#This Row],[Totaal kosten]],"")</f>
        <v/>
      </c>
      <c r="FW193" s="160" t="str">
        <f>IFERROR(_xlfn.XLOOKUP(Tbl.Kosten[[#This Row],[Activiteitencode]],Tbl.Activiteiten[Activiteitcode],Tbl.Activiteiten[Anr.],"",0,1),"")</f>
        <v/>
      </c>
      <c r="FX193" s="181" t="str">
        <f>_xlfn.CONCAT(Tbl.Kosten[[#This Row],[Pnr.]],Tbl.Kosten[[#This Row],[Sanr.]])</f>
        <v>P1</v>
      </c>
      <c r="FY193" s="160">
        <f>Tbl.Kosten[[#This Row],[Totaal kosten]]-Tbl.Kosten[[#This Row],[Subsidie]]</f>
        <v>0</v>
      </c>
      <c r="FZ193" s="160">
        <f>IF(Tbl.Kosten[[#This Row],[Pnr.]]=FZ$7,Tbl.Kosten[[#This Row],[Te financieren]],"")</f>
        <v>0</v>
      </c>
      <c r="GA193" s="160" t="str">
        <f>IF(Tbl.Kosten[[#This Row],[Pnr.]]=GA$7,Tbl.Kosten[[#This Row],[Te financieren]],"")</f>
        <v/>
      </c>
      <c r="GB193" s="160" t="str">
        <f>IF(Tbl.Kosten[[#This Row],[Pnr.]]=GB$7,Tbl.Kosten[[#This Row],[Te financieren]],"")</f>
        <v/>
      </c>
      <c r="GC193" s="160" t="str">
        <f>IF(Tbl.Kosten[[#This Row],[Pnr.]]=GC$7,Tbl.Kosten[[#This Row],[Te financieren]],"")</f>
        <v/>
      </c>
      <c r="GD193" s="160" t="str">
        <f>IF(Tbl.Kosten[[#This Row],[Pnr.]]=GD$7,Tbl.Kosten[[#This Row],[Te financieren]],"")</f>
        <v/>
      </c>
      <c r="GE193" s="160" t="str">
        <f>IF(Tbl.Kosten[[#This Row],[Pnr.]]=GE$7,Tbl.Kosten[[#This Row],[Te financieren]],"")</f>
        <v/>
      </c>
      <c r="GF193" s="160" t="str">
        <f>IF(Tbl.Kosten[[#This Row],[Pnr.]]=GF$7,Tbl.Kosten[[#This Row],[Te financieren]],"")</f>
        <v/>
      </c>
      <c r="GG193" s="160" t="str">
        <f>IF(Tbl.Kosten[[#This Row],[Pnr.]]=GG$7,Tbl.Kosten[[#This Row],[Te financieren]],"")</f>
        <v/>
      </c>
      <c r="GH193" s="160" t="str">
        <f>IF(Tbl.Kosten[[#This Row],[Pnr.]]=GH$7,Tbl.Kosten[[#This Row],[Te financieren]],"")</f>
        <v/>
      </c>
      <c r="GI193" s="160" t="str">
        <f>IF(Tbl.Kosten[[#This Row],[Pnr.]]=GI$7,Tbl.Kosten[[#This Row],[Te financieren]],"")</f>
        <v/>
      </c>
      <c r="GJ193" s="160" t="str">
        <f>IF(Tbl.Kosten[[#This Row],[Pnr.]]=GJ$7,Tbl.Kosten[[#This Row],[Te financieren]],"")</f>
        <v/>
      </c>
      <c r="GK193" s="160" t="str">
        <f>IF(Tbl.Kosten[[#This Row],[Pnr.]]=GK$7,Tbl.Kosten[[#This Row],[Te financieren]],"")</f>
        <v/>
      </c>
      <c r="GL193" s="160" t="str">
        <f>IF(Tbl.Kosten[[#This Row],[Pnr.]]=GL$7,Tbl.Kosten[[#This Row],[Te financieren]],"")</f>
        <v/>
      </c>
      <c r="GM193" s="160" t="str">
        <f>IF(Tbl.Kosten[[#This Row],[Pnr.]]=GM$7,Tbl.Kosten[[#This Row],[Te financieren]],"")</f>
        <v/>
      </c>
      <c r="GN193" s="160" t="str">
        <f>IF(Tbl.Kosten[[#This Row],[Pnr.]]=GN$7,Tbl.Kosten[[#This Row],[Te financieren]],"")</f>
        <v/>
      </c>
      <c r="GO193" s="160" t="str">
        <f>IF(Tbl.Kosten[[#This Row],[Pnr.]]=GO$7,Tbl.Kosten[[#This Row],[Te financieren]],"")</f>
        <v/>
      </c>
      <c r="GP193" s="160" t="str">
        <f>IF(Tbl.Kosten[[#This Row],[Pnr.]]=GP$7,Tbl.Kosten[[#This Row],[Te financieren]],"")</f>
        <v/>
      </c>
      <c r="GQ193" s="160" t="str">
        <f>IF(Tbl.Kosten[[#This Row],[Pnr.]]=GQ$7,Tbl.Kosten[[#This Row],[Te financieren]],"")</f>
        <v/>
      </c>
      <c r="GR193" s="160" t="str">
        <f>IF(Tbl.Kosten[[#This Row],[Pnr.]]=GR$7,Tbl.Kosten[[#This Row],[Te financieren]],"")</f>
        <v/>
      </c>
      <c r="GS193" s="160" t="str">
        <f>IF(Tbl.Kosten[[#This Row],[Pnr.]]=GS$7,Tbl.Kosten[[#This Row],[Te financieren]],"")</f>
        <v/>
      </c>
      <c r="GT193" s="160" t="str">
        <f>IF(Tbl.Kosten[[#This Row],[Pnr.]]=GT$7,Tbl.Kosten[[#This Row],[Te financieren]],"")</f>
        <v/>
      </c>
      <c r="GU193" s="160" t="str">
        <f>IF(Tbl.Kosten[[#This Row],[Pnr.]]=GU$7,Tbl.Kosten[[#This Row],[Te financieren]],"")</f>
        <v/>
      </c>
      <c r="GV193" s="160" t="str">
        <f>IF(Tbl.Kosten[[#This Row],[Pnr.]]=GV$7,Tbl.Kosten[[#This Row],[Te financieren]],"")</f>
        <v/>
      </c>
      <c r="GW193" s="160" t="str">
        <f>IF(Tbl.Kosten[[#This Row],[Pnr.]]=GW$7,Tbl.Kosten[[#This Row],[Te financieren]],"")</f>
        <v/>
      </c>
      <c r="GX193" s="160" t="str">
        <f>IF(Tbl.Kosten[[#This Row],[Pnr.]]=GX$7,Tbl.Kosten[[#This Row],[Te financieren]],"")</f>
        <v/>
      </c>
      <c r="GY193" s="160" t="str">
        <f>IF(Tbl.Kosten[[#This Row],[Pnr.]]=GY$7,Tbl.Kosten[[#This Row],[Te financieren]],"")</f>
        <v/>
      </c>
      <c r="GZ193" s="160" t="str">
        <f>IF(Tbl.Kosten[[#This Row],[Pnr.]]=GZ$7,Tbl.Kosten[[#This Row],[Te financieren]],"")</f>
        <v/>
      </c>
      <c r="HA193" s="160" t="str">
        <f>IF(Tbl.Kosten[[#This Row],[Pnr.]]=HA$7,Tbl.Kosten[[#This Row],[Te financieren]],"")</f>
        <v/>
      </c>
      <c r="HB193" s="160" t="str">
        <f>IF(Tbl.Kosten[[#This Row],[Pnr.]]=HB$7,Tbl.Kosten[[#This Row],[Te financieren]],"")</f>
        <v/>
      </c>
      <c r="HC193" s="160" t="str">
        <f>IF(Tbl.Kosten[[#This Row],[Pnr.]]=HC$7,Tbl.Kosten[[#This Row],[Te financieren]],"")</f>
        <v/>
      </c>
      <c r="HD193" s="160" t="str">
        <f>IF(Tbl.Kosten[[#This Row],[Pnr.]]=HD$7,Tbl.Kosten[[#This Row],[Te financieren]],"")</f>
        <v/>
      </c>
      <c r="HE193" s="160" t="str">
        <f>IF(Tbl.Kosten[[#This Row],[Pnr.]]=HE$7,Tbl.Kosten[[#This Row],[Te financieren]],"")</f>
        <v/>
      </c>
      <c r="HF193" s="160" t="str">
        <f>IF(Tbl.Kosten[[#This Row],[Pnr.]]=HF$7,Tbl.Kosten[[#This Row],[Te financieren]],"")</f>
        <v/>
      </c>
      <c r="HG193" s="160" t="str">
        <f>IF(Tbl.Kosten[[#This Row],[Pnr.]]=HG$7,Tbl.Kosten[[#This Row],[Te financieren]],"")</f>
        <v/>
      </c>
      <c r="HH193" s="160" t="str">
        <f>IF(Tbl.Kosten[[#This Row],[Pnr.]]=HH$7,Tbl.Kosten[[#This Row],[Te financieren]],"")</f>
        <v/>
      </c>
      <c r="HI193" s="160" t="str">
        <f>IF(Tbl.Kosten[[#This Row],[Pnr.]]=HI$7,Tbl.Kosten[[#This Row],[Te financieren]],"")</f>
        <v/>
      </c>
      <c r="HJ193" s="160" t="str">
        <f>IF(Tbl.Kosten[[#This Row],[Pnr.]]=HJ$7,Tbl.Kosten[[#This Row],[Te financieren]],"")</f>
        <v/>
      </c>
      <c r="HK193" s="160" t="str">
        <f>IF(Tbl.Kosten[[#This Row],[Pnr.]]=HK$7,Tbl.Kosten[[#This Row],[Te financieren]],"")</f>
        <v/>
      </c>
      <c r="HL193" s="160" t="str">
        <f>IF(Tbl.Kosten[[#This Row],[Pnr.]]=HL$7,Tbl.Kosten[[#This Row],[Te financieren]],"")</f>
        <v/>
      </c>
      <c r="HM193" s="160" t="str">
        <f>IF(Tbl.Kosten[[#This Row],[Pnr.]]=HM$7,Tbl.Kosten[[#This Row],[Te financieren]],"")</f>
        <v/>
      </c>
      <c r="HN193" s="160" t="str">
        <f>IF(Tbl.Kosten[[#This Row],[Pnr.]]=HN$7,Tbl.Kosten[[#This Row],[Te financieren]],"")</f>
        <v/>
      </c>
      <c r="HO193" s="160" t="str">
        <f>IF(Tbl.Kosten[[#This Row],[Pnr.]]=HO$7,Tbl.Kosten[[#This Row],[Te financieren]],"")</f>
        <v/>
      </c>
      <c r="HP193" s="160" t="str">
        <f>IF(Tbl.Kosten[[#This Row],[Pnr.]]=HP$7,Tbl.Kosten[[#This Row],[Te financieren]],"")</f>
        <v/>
      </c>
      <c r="HQ193" s="160" t="str">
        <f>IF(Tbl.Kosten[[#This Row],[Pnr.]]=HQ$7,Tbl.Kosten[[#This Row],[Te financieren]],"")</f>
        <v/>
      </c>
      <c r="HR193" s="160" t="str">
        <f>IF(Tbl.Kosten[[#This Row],[Pnr.]]=HR$7,Tbl.Kosten[[#This Row],[Te financieren]],"")</f>
        <v/>
      </c>
      <c r="HS193" s="160" t="str">
        <f>IF(Tbl.Kosten[[#This Row],[Pnr.]]=HS$7,Tbl.Kosten[[#This Row],[Te financieren]],"")</f>
        <v/>
      </c>
      <c r="HT193" s="160" t="str">
        <f>IF(Tbl.Kosten[[#This Row],[Pnr.]]=HT$7,Tbl.Kosten[[#This Row],[Te financieren]],"")</f>
        <v/>
      </c>
      <c r="HU193" s="160" t="str">
        <f>IF(Tbl.Kosten[[#This Row],[Pnr.]]=HU$7,Tbl.Kosten[[#This Row],[Te financieren]],"")</f>
        <v/>
      </c>
      <c r="HV193" s="160" t="str">
        <f>IF(Tbl.Kosten[[#This Row],[Pnr.]]=HV$7,Tbl.Kosten[[#This Row],[Te financieren]],"")</f>
        <v/>
      </c>
      <c r="HW193" s="160" t="str">
        <f>IF(Tbl.Kosten[[#This Row],[Pnr.]]=HW$7,Tbl.Kosten[[#This Row],[Te financieren]],"")</f>
        <v/>
      </c>
    </row>
    <row r="194" spans="2:231" x14ac:dyDescent="0.3">
      <c r="B194" s="144"/>
      <c r="C194" s="147"/>
      <c r="D194" s="146"/>
      <c r="E194" s="147"/>
      <c r="F194" s="145"/>
      <c r="G194" s="11" t="str">
        <f>IF(Tbl.Kosten[[#This Row],[Medewerker e/o 
functie]]&lt;&gt;"",_xlfn.XLOOKUP(Tbl.Kosten[[#This Row],[Medewerker e/o 
functie]],Tbl.Uurtarief[Medewerker en/of functie],Tbl.Uurtarief[Uurtarief],"",0,1),"")</f>
        <v/>
      </c>
      <c r="H194" s="121">
        <f>IFERROR(Tbl.Kosten[[#This Row],[Uren]]*Tbl.Kosten[[#This Row],[Uurtarief]],0)</f>
        <v>0</v>
      </c>
      <c r="I194" s="119" t="str">
        <f>IF(Tbl.Kosten[[#This Row],[Subtotaal uren]]&lt;&gt;0,_xlfn.XLOOKUP(Tbl.Kosten[[#This Row],[Medewerker e/o 
functie]],Tbl.Uurtarief[Medewerker en/of functie],Tbl.Uurtarief[Kostensoort arbeid],"",0,1),"")</f>
        <v/>
      </c>
      <c r="J194" s="147"/>
      <c r="K194" s="145"/>
      <c r="L194" s="149" t="str">
        <f>IF(Tbl.Kosten[[#This Row],[Activum]]&lt;&gt;"",_xlfn.XLOOKUP(Tbl.Kosten[[#This Row],[Activum]],Tbl.Afschrijvingskosten[Activum],Tbl.Afschrijvingskosten[Tarief per afschrijvings-eenheid],"",0,1),"")</f>
        <v/>
      </c>
      <c r="M194" s="122">
        <f>IFERROR(Tbl.Kosten[[#This Row],[Een-
heden]]*Tbl.Kosten[[#This Row],[Afschrijvings-
tarief]],0)</f>
        <v>0</v>
      </c>
      <c r="N194" s="122" t="str">
        <f>IF(Tbl.Kosten[[#This Row],[Subtotaal afschrijving]]&lt;&gt;0,Lijsten!A192,"")</f>
        <v/>
      </c>
      <c r="O194" s="150"/>
      <c r="P194" s="145"/>
      <c r="Q194" s="148"/>
      <c r="R194" s="122">
        <f>IFERROR(Tbl.Kosten[[#This Row],[Aantal]]*Tbl.Kosten[[#This Row],[Tarief]],0)</f>
        <v>0</v>
      </c>
      <c r="S194" s="8">
        <f>IFERROR(Tbl.Kosten[[#This Row],[Subtotaal overige kosten]]+Tbl.Kosten[[#This Row],[Subtotaal uren]]+Tbl.Kosten[[#This Row],[Subtotaal afschrijving]],0)</f>
        <v>0</v>
      </c>
      <c r="T194" s="8">
        <f>IFERROR(Tbl.Kosten[[#This Row],[Totaal kosten]]*Tbl.Kosten[[#This Row],[Subsidie%]],0)</f>
        <v>0</v>
      </c>
      <c r="U194" s="4" t="str" cm="1">
        <f t="array" ref="U194">IFERROR(_xlfn.IFS(Tbl.Kosten[[#This Row],[Subtotaal uren]]&lt;&gt;0,Tbl.Kosten[[#This Row],[Kostensoort arbeid]],Tbl.Kosten[[#This Row],[Subtotaal afschrijving]]&lt;&gt;0,Tbl.Kosten[[#This Row],[Kostensoort afschrijving]],Tbl.Kosten[[#This Row],[Subtotaal overige kosten]]&lt;&gt;0,Tbl.Kosten[[#This Row],[Kostensoort overig]]),"")</f>
        <v/>
      </c>
      <c r="V194" s="4" t="str">
        <f>IFERROR(_xlfn.XLOOKUP(Tbl.Kosten[[#This Row],[Activiteitencode]],Tbl.Activiteiten[Activiteitcode],Tbl.Activiteiten[Werkpakketcode],"",0,1),"")</f>
        <v/>
      </c>
      <c r="W194" s="4" t="str">
        <f>IFERROR(_xlfn.XLOOKUP(Tbl.Kosten[[#This Row],[Werkpakketcode]],Tbl.Werkpakketten[Werkpakketcode],Tbl.Werkpakketten[Subsidiabele activiteit],"",0,1),"")</f>
        <v/>
      </c>
      <c r="X194" s="12">
        <f>IFERROR(_xlfn.XLOOKUP(Tbl.Kosten[[#This Row],[Sanr.]],Tbl.Subsidiehoogte[SAnr.],Tbl.Subsidiehoogte[Sub. Percentage],0,0,1),0)</f>
        <v>0</v>
      </c>
      <c r="Y194" s="154" t="str">
        <f>IFERROR(_xlfn.XLOOKUP(Tbl.Kosten[[#This Row],[Partnercode]],Tbl.Projectpartners[Partnercode],Tbl.Projectpartners[PNr.],"",0,1),"")</f>
        <v>P1</v>
      </c>
      <c r="Z194" s="158">
        <f>IF(Tbl.Kosten[[#This Row],[Pnr.]]=Z$7,Tbl.Kosten[[#This Row],[Totaal kosten]],"")</f>
        <v>0</v>
      </c>
      <c r="AA194" s="158" t="str">
        <f>IF(Tbl.Kosten[[#This Row],[Pnr.]]=AA$7,Tbl.Kosten[[#This Row],[Totaal kosten]],"")</f>
        <v/>
      </c>
      <c r="AB194" s="158" t="str">
        <f>IF(Tbl.Kosten[[#This Row],[Pnr.]]=AB$7,Tbl.Kosten[[#This Row],[Totaal kosten]],"")</f>
        <v/>
      </c>
      <c r="AC194" s="158" t="str">
        <f>IF(Tbl.Kosten[[#This Row],[Pnr.]]=AC$7,Tbl.Kosten[[#This Row],[Totaal kosten]],"")</f>
        <v/>
      </c>
      <c r="AD194" s="158" t="str">
        <f>IF(Tbl.Kosten[[#This Row],[Pnr.]]=AD$7,Tbl.Kosten[[#This Row],[Totaal kosten]],"")</f>
        <v/>
      </c>
      <c r="AE194" s="158" t="str">
        <f>IF(Tbl.Kosten[[#This Row],[Pnr.]]=AE$7,Tbl.Kosten[[#This Row],[Totaal kosten]],"")</f>
        <v/>
      </c>
      <c r="AF194" s="158" t="str">
        <f>IF(Tbl.Kosten[[#This Row],[Pnr.]]=AF$7,Tbl.Kosten[[#This Row],[Totaal kosten]],"")</f>
        <v/>
      </c>
      <c r="AG194" s="158" t="str">
        <f>IF(Tbl.Kosten[[#This Row],[Pnr.]]=AG$7,Tbl.Kosten[[#This Row],[Totaal kosten]],"")</f>
        <v/>
      </c>
      <c r="AH194" s="158" t="str">
        <f>IF(Tbl.Kosten[[#This Row],[Pnr.]]=AH$7,Tbl.Kosten[[#This Row],[Totaal kosten]],"")</f>
        <v/>
      </c>
      <c r="AI194" s="158" t="str">
        <f>IF(Tbl.Kosten[[#This Row],[Pnr.]]=AI$7,Tbl.Kosten[[#This Row],[Totaal kosten]],"")</f>
        <v/>
      </c>
      <c r="AJ194" s="158" t="str">
        <f>IF(Tbl.Kosten[[#This Row],[Pnr.]]=AJ$7,Tbl.Kosten[[#This Row],[Totaal kosten]],"")</f>
        <v/>
      </c>
      <c r="AK194" s="158" t="str">
        <f>IF(Tbl.Kosten[[#This Row],[Pnr.]]=AK$7,Tbl.Kosten[[#This Row],[Totaal kosten]],"")</f>
        <v/>
      </c>
      <c r="AL194" s="158" t="str">
        <f>IF(Tbl.Kosten[[#This Row],[Pnr.]]=AL$7,Tbl.Kosten[[#This Row],[Totaal kosten]],"")</f>
        <v/>
      </c>
      <c r="AM194" s="158" t="str">
        <f>IF(Tbl.Kosten[[#This Row],[Pnr.]]=AM$7,Tbl.Kosten[[#This Row],[Totaal kosten]],"")</f>
        <v/>
      </c>
      <c r="AN194" s="158" t="str">
        <f>IF(Tbl.Kosten[[#This Row],[Pnr.]]=AN$7,Tbl.Kosten[[#This Row],[Totaal kosten]],"")</f>
        <v/>
      </c>
      <c r="AO194" s="158" t="str">
        <f>IF(Tbl.Kosten[[#This Row],[Pnr.]]=AO$7,Tbl.Kosten[[#This Row],[Totaal kosten]],"")</f>
        <v/>
      </c>
      <c r="AP194" s="158" t="str">
        <f>IF(Tbl.Kosten[[#This Row],[Pnr.]]=AP$7,Tbl.Kosten[[#This Row],[Totaal kosten]],"")</f>
        <v/>
      </c>
      <c r="AQ194" s="158" t="str">
        <f>IF(Tbl.Kosten[[#This Row],[Pnr.]]=AQ$7,Tbl.Kosten[[#This Row],[Totaal kosten]],"")</f>
        <v/>
      </c>
      <c r="AR194" s="158" t="str">
        <f>IF(Tbl.Kosten[[#This Row],[Pnr.]]=AR$7,Tbl.Kosten[[#This Row],[Totaal kosten]],"")</f>
        <v/>
      </c>
      <c r="AS194" s="158" t="str">
        <f>IF(Tbl.Kosten[[#This Row],[Pnr.]]=AS$7,Tbl.Kosten[[#This Row],[Totaal kosten]],"")</f>
        <v/>
      </c>
      <c r="AT194" s="158" t="str">
        <f>IF(Tbl.Kosten[[#This Row],[Pnr.]]=AT$7,Tbl.Kosten[[#This Row],[Totaal kosten]],"")</f>
        <v/>
      </c>
      <c r="AU194" s="158" t="str">
        <f>IF(Tbl.Kosten[[#This Row],[Pnr.]]=AU$7,Tbl.Kosten[[#This Row],[Totaal kosten]],"")</f>
        <v/>
      </c>
      <c r="AV194" s="158" t="str">
        <f>IF(Tbl.Kosten[[#This Row],[Pnr.]]=AV$7,Tbl.Kosten[[#This Row],[Totaal kosten]],"")</f>
        <v/>
      </c>
      <c r="AW194" s="158" t="str">
        <f>IF(Tbl.Kosten[[#This Row],[Pnr.]]=AW$7,Tbl.Kosten[[#This Row],[Totaal kosten]],"")</f>
        <v/>
      </c>
      <c r="AX194" s="158" t="str">
        <f>IF(Tbl.Kosten[[#This Row],[Pnr.]]=AX$7,Tbl.Kosten[[#This Row],[Totaal kosten]],"")</f>
        <v/>
      </c>
      <c r="AY194" s="158" t="str">
        <f>IF(Tbl.Kosten[[#This Row],[Pnr.]]=AY$7,Tbl.Kosten[[#This Row],[Totaal kosten]],"")</f>
        <v/>
      </c>
      <c r="AZ194" s="158" t="str">
        <f>IF(Tbl.Kosten[[#This Row],[Pnr.]]=AZ$7,Tbl.Kosten[[#This Row],[Totaal kosten]],"")</f>
        <v/>
      </c>
      <c r="BA194" s="158" t="str">
        <f>IF(Tbl.Kosten[[#This Row],[Pnr.]]=BA$7,Tbl.Kosten[[#This Row],[Totaal kosten]],"")</f>
        <v/>
      </c>
      <c r="BB194" s="158" t="str">
        <f>IF(Tbl.Kosten[[#This Row],[Pnr.]]=BB$7,Tbl.Kosten[[#This Row],[Totaal kosten]],"")</f>
        <v/>
      </c>
      <c r="BC194" s="158" t="str">
        <f>IF(Tbl.Kosten[[#This Row],[Pnr.]]=BC$7,Tbl.Kosten[[#This Row],[Totaal kosten]],"")</f>
        <v/>
      </c>
      <c r="BD194" s="158" t="str">
        <f>IF(Tbl.Kosten[[#This Row],[Pnr.]]=BD$7,Tbl.Kosten[[#This Row],[Totaal kosten]],"")</f>
        <v/>
      </c>
      <c r="BE194" s="158" t="str">
        <f>IF(Tbl.Kosten[[#This Row],[Pnr.]]=BE$7,Tbl.Kosten[[#This Row],[Totaal kosten]],"")</f>
        <v/>
      </c>
      <c r="BF194" s="158" t="str">
        <f>IF(Tbl.Kosten[[#This Row],[Pnr.]]=BF$7,Tbl.Kosten[[#This Row],[Totaal kosten]],"")</f>
        <v/>
      </c>
      <c r="BG194" s="158" t="str">
        <f>IF(Tbl.Kosten[[#This Row],[Pnr.]]=BG$7,Tbl.Kosten[[#This Row],[Totaal kosten]],"")</f>
        <v/>
      </c>
      <c r="BH194" s="158" t="str">
        <f>IF(Tbl.Kosten[[#This Row],[Pnr.]]=BH$7,Tbl.Kosten[[#This Row],[Totaal kosten]],"")</f>
        <v/>
      </c>
      <c r="BI194" s="158" t="str">
        <f>IF(Tbl.Kosten[[#This Row],[Pnr.]]=BI$7,Tbl.Kosten[[#This Row],[Totaal kosten]],"")</f>
        <v/>
      </c>
      <c r="BJ194" s="158" t="str">
        <f>IF(Tbl.Kosten[[#This Row],[Pnr.]]=BJ$7,Tbl.Kosten[[#This Row],[Totaal kosten]],"")</f>
        <v/>
      </c>
      <c r="BK194" s="158" t="str">
        <f>IF(Tbl.Kosten[[#This Row],[Pnr.]]=BK$7,Tbl.Kosten[[#This Row],[Totaal kosten]],"")</f>
        <v/>
      </c>
      <c r="BL194" s="158" t="str">
        <f>IF(Tbl.Kosten[[#This Row],[Pnr.]]=BL$7,Tbl.Kosten[[#This Row],[Totaal kosten]],"")</f>
        <v/>
      </c>
      <c r="BM194" s="158" t="str">
        <f>IF(Tbl.Kosten[[#This Row],[Pnr.]]=BM$7,Tbl.Kosten[[#This Row],[Totaal kosten]],"")</f>
        <v/>
      </c>
      <c r="BN194" s="158" t="str">
        <f>IF(Tbl.Kosten[[#This Row],[Pnr.]]=BN$7,Tbl.Kosten[[#This Row],[Totaal kosten]],"")</f>
        <v/>
      </c>
      <c r="BO194" s="158" t="str">
        <f>IF(Tbl.Kosten[[#This Row],[Pnr.]]=BO$7,Tbl.Kosten[[#This Row],[Totaal kosten]],"")</f>
        <v/>
      </c>
      <c r="BP194" s="158" t="str">
        <f>IF(Tbl.Kosten[[#This Row],[Pnr.]]=BP$7,Tbl.Kosten[[#This Row],[Totaal kosten]],"")</f>
        <v/>
      </c>
      <c r="BQ194" s="158" t="str">
        <f>IF(Tbl.Kosten[[#This Row],[Pnr.]]=BQ$7,Tbl.Kosten[[#This Row],[Totaal kosten]],"")</f>
        <v/>
      </c>
      <c r="BR194" s="158" t="str">
        <f>IF(Tbl.Kosten[[#This Row],[Pnr.]]=BR$7,Tbl.Kosten[[#This Row],[Totaal kosten]],"")</f>
        <v/>
      </c>
      <c r="BS194" s="158" t="str">
        <f>IF(Tbl.Kosten[[#This Row],[Pnr.]]=BS$7,Tbl.Kosten[[#This Row],[Totaal kosten]],"")</f>
        <v/>
      </c>
      <c r="BT194" s="158" t="str">
        <f>IF(Tbl.Kosten[[#This Row],[Pnr.]]=BT$7,Tbl.Kosten[[#This Row],[Totaal kosten]],"")</f>
        <v/>
      </c>
      <c r="BU194" s="158" t="str">
        <f>IF(Tbl.Kosten[[#This Row],[Pnr.]]=BU$7,Tbl.Kosten[[#This Row],[Totaal kosten]],"")</f>
        <v/>
      </c>
      <c r="BV194" s="158" t="str">
        <f>IF(Tbl.Kosten[[#This Row],[Pnr.]]=BV$7,Tbl.Kosten[[#This Row],[Totaal kosten]],"")</f>
        <v/>
      </c>
      <c r="BW194" s="158" t="str">
        <f>IF(Tbl.Kosten[[#This Row],[Pnr.]]=BW$7,Tbl.Kosten[[#This Row],[Totaal kosten]],"")</f>
        <v/>
      </c>
      <c r="BX194" s="158" t="str">
        <f>IFERROR(_xlfn.XLOOKUP(Tbl.Kosten[[#This Row],[Werkpakketcode]],Tbl.Werkpakketten[Werkpakketcode],Tbl.Werkpakketten[WPnr.],"",0,1),"")</f>
        <v/>
      </c>
      <c r="BY194" s="158" t="str">
        <f>IF(Tbl.Kosten[[#This Row],[WPnr.]]=BY$7,Tbl.Kosten[[#This Row],[Totaal kosten]],"")</f>
        <v/>
      </c>
      <c r="BZ194" s="158" t="str">
        <f>IF(Tbl.Kosten[[#This Row],[WPnr.]]=BZ$7,Tbl.Kosten[[#This Row],[Totaal kosten]],"")</f>
        <v/>
      </c>
      <c r="CA194" s="158" t="str">
        <f>IF(Tbl.Kosten[[#This Row],[WPnr.]]=CA$7,Tbl.Kosten[[#This Row],[Totaal kosten]],"")</f>
        <v/>
      </c>
      <c r="CB194" s="158" t="str">
        <f>IF(Tbl.Kosten[[#This Row],[WPnr.]]=CB$7,Tbl.Kosten[[#This Row],[Totaal kosten]],"")</f>
        <v/>
      </c>
      <c r="CC194" s="158" t="str">
        <f>IF(Tbl.Kosten[[#This Row],[WPnr.]]=CC$7,Tbl.Kosten[[#This Row],[Totaal kosten]],"")</f>
        <v/>
      </c>
      <c r="CD194" s="158" t="str">
        <f>IF(Tbl.Kosten[[#This Row],[WPnr.]]=CD$7,Tbl.Kosten[[#This Row],[Totaal kosten]],"")</f>
        <v/>
      </c>
      <c r="CE194" s="158" t="str">
        <f>IF(Tbl.Kosten[[#This Row],[WPnr.]]=CE$7,Tbl.Kosten[[#This Row],[Totaal kosten]],"")</f>
        <v/>
      </c>
      <c r="CF194" s="158" t="str">
        <f>IF(Tbl.Kosten[[#This Row],[WPnr.]]=CF$7,Tbl.Kosten[[#This Row],[Totaal kosten]],"")</f>
        <v/>
      </c>
      <c r="CG194" s="158" t="str">
        <f>IF(Tbl.Kosten[[#This Row],[WPnr.]]=CG$7,Tbl.Kosten[[#This Row],[Totaal kosten]],"")</f>
        <v/>
      </c>
      <c r="CH194" s="158" t="str">
        <f>IF(Tbl.Kosten[[#This Row],[WPnr.]]=CH$7,Tbl.Kosten[[#This Row],[Totaal kosten]],"")</f>
        <v/>
      </c>
      <c r="CI194" s="158" t="str">
        <f>IF(Tbl.Kosten[[#This Row],[WPnr.]]=CI$7,Tbl.Kosten[[#This Row],[Totaal kosten]],"")</f>
        <v/>
      </c>
      <c r="CJ194" s="158" t="str">
        <f>IF(Tbl.Kosten[[#This Row],[WPnr.]]=CJ$7,Tbl.Kosten[[#This Row],[Totaal kosten]],"")</f>
        <v/>
      </c>
      <c r="CK194" s="158" t="str">
        <f>IF(Tbl.Kosten[[#This Row],[WPnr.]]=CK$7,Tbl.Kosten[[#This Row],[Totaal kosten]],"")</f>
        <v/>
      </c>
      <c r="CL194" s="158" t="str">
        <f>IF(Tbl.Kosten[[#This Row],[WPnr.]]=CL$7,Tbl.Kosten[[#This Row],[Totaal kosten]],"")</f>
        <v/>
      </c>
      <c r="CM194" s="158" t="str">
        <f>IF(Tbl.Kosten[[#This Row],[WPnr.]]=CM$7,Tbl.Kosten[[#This Row],[Totaal kosten]],"")</f>
        <v/>
      </c>
      <c r="CN194" s="158" t="str">
        <f>IF(Tbl.Kosten[[#This Row],[WPnr.]]=CN$7,Tbl.Kosten[[#This Row],[Totaal kosten]],"")</f>
        <v/>
      </c>
      <c r="CO194" s="158" t="str">
        <f>IF(Tbl.Kosten[[#This Row],[WPnr.]]=CO$7,Tbl.Kosten[[#This Row],[Totaal kosten]],"")</f>
        <v/>
      </c>
      <c r="CP194" s="158" t="str">
        <f>IF(Tbl.Kosten[[#This Row],[WPnr.]]=CP$7,Tbl.Kosten[[#This Row],[Totaal kosten]],"")</f>
        <v/>
      </c>
      <c r="CQ194" s="158" t="str">
        <f>IF(Tbl.Kosten[[#This Row],[WPnr.]]=CQ$7,Tbl.Kosten[[#This Row],[Totaal kosten]],"")</f>
        <v/>
      </c>
      <c r="CR194" s="158" t="str">
        <f>IF(Tbl.Kosten[[#This Row],[WPnr.]]=CR$7,Tbl.Kosten[[#This Row],[Totaal kosten]],"")</f>
        <v/>
      </c>
      <c r="CS194" s="158" t="str">
        <f>IF(Tbl.Kosten[[#This Row],[WPnr.]]=CS$7,Tbl.Kosten[[#This Row],[Totaal kosten]],"")</f>
        <v/>
      </c>
      <c r="CT194" s="158" t="str">
        <f>IF(Tbl.Kosten[[#This Row],[WPnr.]]=CT$7,Tbl.Kosten[[#This Row],[Totaal kosten]],"")</f>
        <v/>
      </c>
      <c r="CU194" s="158" t="str">
        <f>IF(Tbl.Kosten[[#This Row],[WPnr.]]=CU$7,Tbl.Kosten[[#This Row],[Totaal kosten]],"")</f>
        <v/>
      </c>
      <c r="CV194" s="158" t="str">
        <f>IF(Tbl.Kosten[[#This Row],[WPnr.]]=CV$7,Tbl.Kosten[[#This Row],[Totaal kosten]],"")</f>
        <v/>
      </c>
      <c r="CW194" s="158" t="str">
        <f>IF(Tbl.Kosten[[#This Row],[WPnr.]]=CW$7,Tbl.Kosten[[#This Row],[Totaal kosten]],"")</f>
        <v/>
      </c>
      <c r="CX194" s="158" t="str">
        <f>IF(Tbl.Kosten[[#This Row],[WPnr.]]=CX$7,Tbl.Kosten[[#This Row],[Totaal kosten]],"")</f>
        <v/>
      </c>
      <c r="CY194" s="158" t="str">
        <f>IF(Tbl.Kosten[[#This Row],[WPnr.]]=CY$7,Tbl.Kosten[[#This Row],[Totaal kosten]],"")</f>
        <v/>
      </c>
      <c r="CZ194" s="158" t="str">
        <f>IF(Tbl.Kosten[[#This Row],[WPnr.]]=CZ$7,Tbl.Kosten[[#This Row],[Totaal kosten]],"")</f>
        <v/>
      </c>
      <c r="DA194" s="158" t="str">
        <f>IF(Tbl.Kosten[[#This Row],[WPnr.]]=DA$7,Tbl.Kosten[[#This Row],[Totaal kosten]],"")</f>
        <v/>
      </c>
      <c r="DB194" s="158" t="str">
        <f>IF(Tbl.Kosten[[#This Row],[WPnr.]]=DB$7,Tbl.Kosten[[#This Row],[Totaal kosten]],"")</f>
        <v/>
      </c>
      <c r="DC194" s="158" t="str">
        <f>IF(Tbl.Kosten[[#This Row],[WPnr.]]=DC$7,Tbl.Kosten[[#This Row],[Totaal kosten]],"")</f>
        <v/>
      </c>
      <c r="DD194" s="158" t="str">
        <f>IF(Tbl.Kosten[[#This Row],[WPnr.]]=DD$7,Tbl.Kosten[[#This Row],[Totaal kosten]],"")</f>
        <v/>
      </c>
      <c r="DE194" s="158" t="str">
        <f>IF(Tbl.Kosten[[#This Row],[WPnr.]]=DE$7,Tbl.Kosten[[#This Row],[Totaal kosten]],"")</f>
        <v/>
      </c>
      <c r="DF194" s="158" t="str">
        <f>IF(Tbl.Kosten[[#This Row],[WPnr.]]=DF$7,Tbl.Kosten[[#This Row],[Totaal kosten]],"")</f>
        <v/>
      </c>
      <c r="DG194" s="158" t="str">
        <f>IF(Tbl.Kosten[[#This Row],[WPnr.]]=DG$7,Tbl.Kosten[[#This Row],[Totaal kosten]],"")</f>
        <v/>
      </c>
      <c r="DH194" s="158" t="str">
        <f>IF(Tbl.Kosten[[#This Row],[WPnr.]]=DH$7,Tbl.Kosten[[#This Row],[Totaal kosten]],"")</f>
        <v/>
      </c>
      <c r="DI194" s="158" t="str">
        <f>IF(Tbl.Kosten[[#This Row],[WPnr.]]=DI$7,Tbl.Kosten[[#This Row],[Totaal kosten]],"")</f>
        <v/>
      </c>
      <c r="DJ194" s="158" t="str">
        <f>IF(Tbl.Kosten[[#This Row],[WPnr.]]=DJ$7,Tbl.Kosten[[#This Row],[Totaal kosten]],"")</f>
        <v/>
      </c>
      <c r="DK194" s="158" t="str">
        <f>IF(Tbl.Kosten[[#This Row],[WPnr.]]=DK$7,Tbl.Kosten[[#This Row],[Totaal kosten]],"")</f>
        <v/>
      </c>
      <c r="DL194" s="158" t="str">
        <f>IF(Tbl.Kosten[[#This Row],[WPnr.]]=DL$7,Tbl.Kosten[[#This Row],[Totaal kosten]],"")</f>
        <v/>
      </c>
      <c r="DM194" s="158" t="str">
        <f>IF(Tbl.Kosten[[#This Row],[WPnr.]]=DM$7,Tbl.Kosten[[#This Row],[Totaal kosten]],"")</f>
        <v/>
      </c>
      <c r="DN194" s="158" t="str">
        <f>IF(Tbl.Kosten[[#This Row],[WPnr.]]=DN$7,Tbl.Kosten[[#This Row],[Totaal kosten]],"")</f>
        <v/>
      </c>
      <c r="DO194" s="158" t="str">
        <f>IF(Tbl.Kosten[[#This Row],[WPnr.]]=DO$7,Tbl.Kosten[[#This Row],[Totaal kosten]],"")</f>
        <v/>
      </c>
      <c r="DP194" s="158" t="str">
        <f>IF(Tbl.Kosten[[#This Row],[WPnr.]]=DP$7,Tbl.Kosten[[#This Row],[Totaal kosten]],"")</f>
        <v/>
      </c>
      <c r="DQ194" s="158" t="str">
        <f>IF(Tbl.Kosten[[#This Row],[WPnr.]]=DQ$7,Tbl.Kosten[[#This Row],[Totaal kosten]],"")</f>
        <v/>
      </c>
      <c r="DR194" s="158" t="str">
        <f>IF(Tbl.Kosten[[#This Row],[WPnr.]]=DR$7,Tbl.Kosten[[#This Row],[Totaal kosten]],"")</f>
        <v/>
      </c>
      <c r="DS194" s="158" t="str">
        <f>IF(Tbl.Kosten[[#This Row],[WPnr.]]=DS$7,Tbl.Kosten[[#This Row],[Totaal kosten]],"")</f>
        <v/>
      </c>
      <c r="DT194" s="158" t="str">
        <f>IF(Tbl.Kosten[[#This Row],[WPnr.]]=DT$7,Tbl.Kosten[[#This Row],[Totaal kosten]],"")</f>
        <v/>
      </c>
      <c r="DU194" s="158" t="str">
        <f>IF(Tbl.Kosten[[#This Row],[WPnr.]]=DU$7,Tbl.Kosten[[#This Row],[Totaal kosten]],"")</f>
        <v/>
      </c>
      <c r="DV194" s="158" t="str">
        <f>IF(Tbl.Kosten[[#This Row],[WPnr.]]=DV$7,Tbl.Kosten[[#This Row],[Totaal kosten]],"")</f>
        <v/>
      </c>
      <c r="DW194" s="160" t="str">
        <f>IFERROR(_xlfn.XLOOKUP(Tbl.Kosten[[#This Row],[Kostensoort]],Tbl.Kostensoorten[Kostensoorten],Tbl.Kostensoorten[KSnr.],"",0,1),"")</f>
        <v/>
      </c>
      <c r="DX194" s="160" t="str">
        <f>IF(Tbl.Kosten[[#This Row],[KSnr.]]=DX$7,Tbl.Kosten[[#This Row],[Totaal kosten]],"")</f>
        <v/>
      </c>
      <c r="DY194" s="160" t="str">
        <f>IF(Tbl.Kosten[[#This Row],[KSnr.]]=DY$7,Tbl.Kosten[[#This Row],[Totaal kosten]],"")</f>
        <v/>
      </c>
      <c r="DZ194" s="160" t="str">
        <f>IF(Tbl.Kosten[[#This Row],[KSnr.]]=DZ$7,Tbl.Kosten[[#This Row],[Totaal kosten]],"")</f>
        <v/>
      </c>
      <c r="EA194" s="160" t="str">
        <f>IF(Tbl.Kosten[[#This Row],[KSnr.]]=EA$7,Tbl.Kosten[[#This Row],[Totaal kosten]],"")</f>
        <v/>
      </c>
      <c r="EB194" s="160" t="str">
        <f>IF(Tbl.Kosten[[#This Row],[KSnr.]]=EB$7,Tbl.Kosten[[#This Row],[Totaal kosten]],"")</f>
        <v/>
      </c>
      <c r="EC194" s="160" t="str">
        <f>IF(Tbl.Kosten[[#This Row],[KSnr.]]=EC$7,Tbl.Kosten[[#This Row],[Totaal kosten]],"")</f>
        <v/>
      </c>
      <c r="ED194" s="160" t="str">
        <f>IF(Tbl.Kosten[[#This Row],[KSnr.]]=ED$7,Tbl.Kosten[[#This Row],[Totaal kosten]],"")</f>
        <v/>
      </c>
      <c r="EE194" s="160" t="str">
        <f>IF(Tbl.Kosten[[#This Row],[KSnr.]]=EE$7,Tbl.Kosten[[#This Row],[Totaal kosten]],"")</f>
        <v/>
      </c>
      <c r="EF194" s="160" t="str">
        <f>IF(Tbl.Kosten[[#This Row],[KSnr.]]=EF$7,Tbl.Kosten[[#This Row],[Totaal kosten]],"")</f>
        <v/>
      </c>
      <c r="EG194" s="160" t="str">
        <f>IF(Tbl.Kosten[[#This Row],[KSnr.]]=EG$7,Tbl.Kosten[[#This Row],[Totaal kosten]],"")</f>
        <v/>
      </c>
      <c r="EH194" s="160" t="str">
        <f>IF(Tbl.Kosten[[#This Row],[KSnr.]]=EH$7,Tbl.Kosten[[#This Row],[Totaal kosten]],"")</f>
        <v/>
      </c>
      <c r="EI194" s="160" t="str">
        <f>IF(Tbl.Kosten[[#This Row],[KSnr.]]=EI$7,Tbl.Kosten[[#This Row],[Totaal kosten]],"")</f>
        <v/>
      </c>
      <c r="EJ194" s="160" t="str">
        <f>IF(Tbl.Kosten[[#This Row],[KSnr.]]=EJ$7,Tbl.Kosten[[#This Row],[Totaal kosten]],"")</f>
        <v/>
      </c>
      <c r="EK194" s="160" t="str">
        <f>IF(Tbl.Kosten[[#This Row],[KSnr.]]=EK$7,Tbl.Kosten[[#This Row],[Totaal kosten]],"")</f>
        <v/>
      </c>
      <c r="EL194" s="160" t="str">
        <f>IF(Tbl.Kosten[[#This Row],[KSnr.]]=EL$7,Tbl.Kosten[[#This Row],[Totaal kosten]],"")</f>
        <v/>
      </c>
      <c r="EM194" s="160" t="str">
        <f>IF(Tbl.Kosten[[#This Row],[KSnr.]]=EM$7,Tbl.Kosten[[#This Row],[Totaal kosten]],"")</f>
        <v/>
      </c>
      <c r="EN194" s="160" t="str">
        <f>IF(Tbl.Kosten[[#This Row],[KSnr.]]=EN$7,Tbl.Kosten[[#This Row],[Totaal kosten]],"")</f>
        <v/>
      </c>
      <c r="EO194" s="160" t="str">
        <f>IF(Tbl.Kosten[[#This Row],[KSnr.]]=EO$7,Tbl.Kosten[[#This Row],[Totaal kosten]],"")</f>
        <v/>
      </c>
      <c r="EP194" s="160" t="str">
        <f>IF(Tbl.Kosten[[#This Row],[KSnr.]]=EP$7,Tbl.Kosten[[#This Row],[Totaal kosten]],"")</f>
        <v/>
      </c>
      <c r="EQ194" s="160" t="str">
        <f>IF(Tbl.Kosten[[#This Row],[KSnr.]]=EQ$7,Tbl.Kosten[[#This Row],[Totaal kosten]],"")</f>
        <v/>
      </c>
      <c r="ER194" s="154" t="str">
        <f>IFERROR(_xlfn.XLOOKUP(Tbl.Kosten[[#This Row],[Subsidieactiviteit]],Tbl.Subsidiehoogte[Subsidieactiviteit],Tbl.Subsidiehoogte[SAnr.],"",0,1),"")</f>
        <v/>
      </c>
      <c r="ES194" s="160" t="str">
        <f>IF(Tbl.Kosten[[#This Row],[Sanr.]]=ES$7,Tbl.Kosten[[#This Row],[Totaal kosten]],"")</f>
        <v/>
      </c>
      <c r="ET194" s="160" t="str">
        <f>IF(Tbl.Kosten[[#This Row],[Sanr.]]=ET$7,Tbl.Kosten[[#This Row],[Totaal kosten]],"")</f>
        <v/>
      </c>
      <c r="EU194" s="160" t="str">
        <f>IF(Tbl.Kosten[[#This Row],[Sanr.]]=EU$7,Tbl.Kosten[[#This Row],[Totaal kosten]],"")</f>
        <v/>
      </c>
      <c r="EV194" s="160" t="str">
        <f>IF(Tbl.Kosten[[#This Row],[Sanr.]]=EV$7,Tbl.Kosten[[#This Row],[Totaal kosten]],"")</f>
        <v/>
      </c>
      <c r="EW194" s="160" t="str">
        <f>IF(Tbl.Kosten[[#This Row],[Sanr.]]=EW$7,Tbl.Kosten[[#This Row],[Totaal kosten]],"")</f>
        <v/>
      </c>
      <c r="EX194" s="160" t="str">
        <f>IF(Tbl.Kosten[[#This Row],[Sanr.]]=EX$7,Tbl.Kosten[[#This Row],[Totaal kosten]],"")</f>
        <v/>
      </c>
      <c r="EY194" s="160" t="str">
        <f>IF(Tbl.Kosten[[#This Row],[Sanr.]]=EY$7,Tbl.Kosten[[#This Row],[Totaal kosten]],"")</f>
        <v/>
      </c>
      <c r="EZ194" s="160" t="str">
        <f>IF(Tbl.Kosten[[#This Row],[Sanr.]]=EZ$7,Tbl.Kosten[[#This Row],[Totaal kosten]],"")</f>
        <v/>
      </c>
      <c r="FA194" s="160" t="str">
        <f>IF(Tbl.Kosten[[#This Row],[Sanr.]]=FA$7,Tbl.Kosten[[#This Row],[Totaal kosten]],"")</f>
        <v/>
      </c>
      <c r="FB194" s="160" t="str">
        <f>IF(Tbl.Kosten[[#This Row],[Sanr.]]=FB$7,Tbl.Kosten[[#This Row],[Totaal kosten]],"")</f>
        <v/>
      </c>
      <c r="FC194" s="160" t="str">
        <f>IF(Tbl.Kosten[[#This Row],[Sanr.]]=FC$7,Tbl.Kosten[[#This Row],[Totaal kosten]],"")</f>
        <v/>
      </c>
      <c r="FD194" s="160" t="str">
        <f>IF(Tbl.Kosten[[#This Row],[Sanr.]]=FD$7,Tbl.Kosten[[#This Row],[Totaal kosten]],"")</f>
        <v/>
      </c>
      <c r="FE194" s="160" t="str">
        <f>IF(Tbl.Kosten[[#This Row],[Sanr.]]=FE$7,Tbl.Kosten[[#This Row],[Totaal kosten]],"")</f>
        <v/>
      </c>
      <c r="FF194" s="160" t="str">
        <f>IF(Tbl.Kosten[[#This Row],[Sanr.]]=FF$7,Tbl.Kosten[[#This Row],[Totaal kosten]],"")</f>
        <v/>
      </c>
      <c r="FG194" s="160" t="str">
        <f>IF(Tbl.Kosten[[#This Row],[Sanr.]]=FG$7,Tbl.Kosten[[#This Row],[Totaal kosten]],"")</f>
        <v/>
      </c>
      <c r="FH194" s="160" t="str">
        <f>IF(Tbl.Kosten[[#This Row],[Sanr.]]=FH$7,Tbl.Kosten[[#This Row],[Totaal kosten]],"")</f>
        <v/>
      </c>
      <c r="FI194" s="160" t="str">
        <f>IF(Tbl.Kosten[[#This Row],[Sanr.]]=FI$7,Tbl.Kosten[[#This Row],[Totaal kosten]],"")</f>
        <v/>
      </c>
      <c r="FJ194" s="160" t="str">
        <f>IF(Tbl.Kosten[[#This Row],[Sanr.]]=FJ$7,Tbl.Kosten[[#This Row],[Totaal kosten]],"")</f>
        <v/>
      </c>
      <c r="FK194" s="160" t="str">
        <f>IF(Tbl.Kosten[[#This Row],[Sanr.]]=FK$7,Tbl.Kosten[[#This Row],[Totaal kosten]],"")</f>
        <v/>
      </c>
      <c r="FL194" s="160" t="str">
        <f>IF(Tbl.Kosten[[#This Row],[Sanr.]]=FL$7,Tbl.Kosten[[#This Row],[Totaal kosten]],"")</f>
        <v/>
      </c>
      <c r="FM194" s="160" t="str">
        <f>IF(Tbl.Kosten[[#This Row],[Sanr.]]=FM$7,Tbl.Kosten[[#This Row],[Totaal kosten]],"")</f>
        <v/>
      </c>
      <c r="FN194" s="160" t="str">
        <f>IF(Tbl.Kosten[[#This Row],[Sanr.]]=FN$7,Tbl.Kosten[[#This Row],[Totaal kosten]],"")</f>
        <v/>
      </c>
      <c r="FO194" s="160" t="str">
        <f>IF(Tbl.Kosten[[#This Row],[Sanr.]]=FO$7,Tbl.Kosten[[#This Row],[Totaal kosten]],"")</f>
        <v/>
      </c>
      <c r="FP194" s="160" t="str">
        <f>IF(Tbl.Kosten[[#This Row],[Sanr.]]=FP$7,Tbl.Kosten[[#This Row],[Totaal kosten]],"")</f>
        <v/>
      </c>
      <c r="FQ194" s="160" t="str">
        <f>IF(Tbl.Kosten[[#This Row],[Sanr.]]=FQ$7,Tbl.Kosten[[#This Row],[Totaal kosten]],"")</f>
        <v/>
      </c>
      <c r="FR194" s="160" t="str">
        <f>IF(Tbl.Kosten[[#This Row],[Sanr.]]=FR$7,Tbl.Kosten[[#This Row],[Totaal kosten]],"")</f>
        <v/>
      </c>
      <c r="FS194" s="160" t="str">
        <f>IF(Tbl.Kosten[[#This Row],[Sanr.]]=FS$7,Tbl.Kosten[[#This Row],[Totaal kosten]],"")</f>
        <v/>
      </c>
      <c r="FT194" s="160" t="str">
        <f>IF(Tbl.Kosten[[#This Row],[Sanr.]]=FT$7,Tbl.Kosten[[#This Row],[Totaal kosten]],"")</f>
        <v/>
      </c>
      <c r="FU194" s="160" t="str">
        <f>IF(Tbl.Kosten[[#This Row],[Sanr.]]=FU$7,Tbl.Kosten[[#This Row],[Totaal kosten]],"")</f>
        <v/>
      </c>
      <c r="FV194" s="160" t="str">
        <f>IF(Tbl.Kosten[[#This Row],[Sanr.]]=FV$7,Tbl.Kosten[[#This Row],[Totaal kosten]],"")</f>
        <v/>
      </c>
      <c r="FW194" s="160" t="str">
        <f>IFERROR(_xlfn.XLOOKUP(Tbl.Kosten[[#This Row],[Activiteitencode]],Tbl.Activiteiten[Activiteitcode],Tbl.Activiteiten[Anr.],"",0,1),"")</f>
        <v/>
      </c>
      <c r="FX194" s="181" t="str">
        <f>_xlfn.CONCAT(Tbl.Kosten[[#This Row],[Pnr.]],Tbl.Kosten[[#This Row],[Sanr.]])</f>
        <v>P1</v>
      </c>
      <c r="FY194" s="160">
        <f>Tbl.Kosten[[#This Row],[Totaal kosten]]-Tbl.Kosten[[#This Row],[Subsidie]]</f>
        <v>0</v>
      </c>
      <c r="FZ194" s="160">
        <f>IF(Tbl.Kosten[[#This Row],[Pnr.]]=FZ$7,Tbl.Kosten[[#This Row],[Te financieren]],"")</f>
        <v>0</v>
      </c>
      <c r="GA194" s="160" t="str">
        <f>IF(Tbl.Kosten[[#This Row],[Pnr.]]=GA$7,Tbl.Kosten[[#This Row],[Te financieren]],"")</f>
        <v/>
      </c>
      <c r="GB194" s="160" t="str">
        <f>IF(Tbl.Kosten[[#This Row],[Pnr.]]=GB$7,Tbl.Kosten[[#This Row],[Te financieren]],"")</f>
        <v/>
      </c>
      <c r="GC194" s="160" t="str">
        <f>IF(Tbl.Kosten[[#This Row],[Pnr.]]=GC$7,Tbl.Kosten[[#This Row],[Te financieren]],"")</f>
        <v/>
      </c>
      <c r="GD194" s="160" t="str">
        <f>IF(Tbl.Kosten[[#This Row],[Pnr.]]=GD$7,Tbl.Kosten[[#This Row],[Te financieren]],"")</f>
        <v/>
      </c>
      <c r="GE194" s="160" t="str">
        <f>IF(Tbl.Kosten[[#This Row],[Pnr.]]=GE$7,Tbl.Kosten[[#This Row],[Te financieren]],"")</f>
        <v/>
      </c>
      <c r="GF194" s="160" t="str">
        <f>IF(Tbl.Kosten[[#This Row],[Pnr.]]=GF$7,Tbl.Kosten[[#This Row],[Te financieren]],"")</f>
        <v/>
      </c>
      <c r="GG194" s="160" t="str">
        <f>IF(Tbl.Kosten[[#This Row],[Pnr.]]=GG$7,Tbl.Kosten[[#This Row],[Te financieren]],"")</f>
        <v/>
      </c>
      <c r="GH194" s="160" t="str">
        <f>IF(Tbl.Kosten[[#This Row],[Pnr.]]=GH$7,Tbl.Kosten[[#This Row],[Te financieren]],"")</f>
        <v/>
      </c>
      <c r="GI194" s="160" t="str">
        <f>IF(Tbl.Kosten[[#This Row],[Pnr.]]=GI$7,Tbl.Kosten[[#This Row],[Te financieren]],"")</f>
        <v/>
      </c>
      <c r="GJ194" s="160" t="str">
        <f>IF(Tbl.Kosten[[#This Row],[Pnr.]]=GJ$7,Tbl.Kosten[[#This Row],[Te financieren]],"")</f>
        <v/>
      </c>
      <c r="GK194" s="160" t="str">
        <f>IF(Tbl.Kosten[[#This Row],[Pnr.]]=GK$7,Tbl.Kosten[[#This Row],[Te financieren]],"")</f>
        <v/>
      </c>
      <c r="GL194" s="160" t="str">
        <f>IF(Tbl.Kosten[[#This Row],[Pnr.]]=GL$7,Tbl.Kosten[[#This Row],[Te financieren]],"")</f>
        <v/>
      </c>
      <c r="GM194" s="160" t="str">
        <f>IF(Tbl.Kosten[[#This Row],[Pnr.]]=GM$7,Tbl.Kosten[[#This Row],[Te financieren]],"")</f>
        <v/>
      </c>
      <c r="GN194" s="160" t="str">
        <f>IF(Tbl.Kosten[[#This Row],[Pnr.]]=GN$7,Tbl.Kosten[[#This Row],[Te financieren]],"")</f>
        <v/>
      </c>
      <c r="GO194" s="160" t="str">
        <f>IF(Tbl.Kosten[[#This Row],[Pnr.]]=GO$7,Tbl.Kosten[[#This Row],[Te financieren]],"")</f>
        <v/>
      </c>
      <c r="GP194" s="160" t="str">
        <f>IF(Tbl.Kosten[[#This Row],[Pnr.]]=GP$7,Tbl.Kosten[[#This Row],[Te financieren]],"")</f>
        <v/>
      </c>
      <c r="GQ194" s="160" t="str">
        <f>IF(Tbl.Kosten[[#This Row],[Pnr.]]=GQ$7,Tbl.Kosten[[#This Row],[Te financieren]],"")</f>
        <v/>
      </c>
      <c r="GR194" s="160" t="str">
        <f>IF(Tbl.Kosten[[#This Row],[Pnr.]]=GR$7,Tbl.Kosten[[#This Row],[Te financieren]],"")</f>
        <v/>
      </c>
      <c r="GS194" s="160" t="str">
        <f>IF(Tbl.Kosten[[#This Row],[Pnr.]]=GS$7,Tbl.Kosten[[#This Row],[Te financieren]],"")</f>
        <v/>
      </c>
      <c r="GT194" s="160" t="str">
        <f>IF(Tbl.Kosten[[#This Row],[Pnr.]]=GT$7,Tbl.Kosten[[#This Row],[Te financieren]],"")</f>
        <v/>
      </c>
      <c r="GU194" s="160" t="str">
        <f>IF(Tbl.Kosten[[#This Row],[Pnr.]]=GU$7,Tbl.Kosten[[#This Row],[Te financieren]],"")</f>
        <v/>
      </c>
      <c r="GV194" s="160" t="str">
        <f>IF(Tbl.Kosten[[#This Row],[Pnr.]]=GV$7,Tbl.Kosten[[#This Row],[Te financieren]],"")</f>
        <v/>
      </c>
      <c r="GW194" s="160" t="str">
        <f>IF(Tbl.Kosten[[#This Row],[Pnr.]]=GW$7,Tbl.Kosten[[#This Row],[Te financieren]],"")</f>
        <v/>
      </c>
      <c r="GX194" s="160" t="str">
        <f>IF(Tbl.Kosten[[#This Row],[Pnr.]]=GX$7,Tbl.Kosten[[#This Row],[Te financieren]],"")</f>
        <v/>
      </c>
      <c r="GY194" s="160" t="str">
        <f>IF(Tbl.Kosten[[#This Row],[Pnr.]]=GY$7,Tbl.Kosten[[#This Row],[Te financieren]],"")</f>
        <v/>
      </c>
      <c r="GZ194" s="160" t="str">
        <f>IF(Tbl.Kosten[[#This Row],[Pnr.]]=GZ$7,Tbl.Kosten[[#This Row],[Te financieren]],"")</f>
        <v/>
      </c>
      <c r="HA194" s="160" t="str">
        <f>IF(Tbl.Kosten[[#This Row],[Pnr.]]=HA$7,Tbl.Kosten[[#This Row],[Te financieren]],"")</f>
        <v/>
      </c>
      <c r="HB194" s="160" t="str">
        <f>IF(Tbl.Kosten[[#This Row],[Pnr.]]=HB$7,Tbl.Kosten[[#This Row],[Te financieren]],"")</f>
        <v/>
      </c>
      <c r="HC194" s="160" t="str">
        <f>IF(Tbl.Kosten[[#This Row],[Pnr.]]=HC$7,Tbl.Kosten[[#This Row],[Te financieren]],"")</f>
        <v/>
      </c>
      <c r="HD194" s="160" t="str">
        <f>IF(Tbl.Kosten[[#This Row],[Pnr.]]=HD$7,Tbl.Kosten[[#This Row],[Te financieren]],"")</f>
        <v/>
      </c>
      <c r="HE194" s="160" t="str">
        <f>IF(Tbl.Kosten[[#This Row],[Pnr.]]=HE$7,Tbl.Kosten[[#This Row],[Te financieren]],"")</f>
        <v/>
      </c>
      <c r="HF194" s="160" t="str">
        <f>IF(Tbl.Kosten[[#This Row],[Pnr.]]=HF$7,Tbl.Kosten[[#This Row],[Te financieren]],"")</f>
        <v/>
      </c>
      <c r="HG194" s="160" t="str">
        <f>IF(Tbl.Kosten[[#This Row],[Pnr.]]=HG$7,Tbl.Kosten[[#This Row],[Te financieren]],"")</f>
        <v/>
      </c>
      <c r="HH194" s="160" t="str">
        <f>IF(Tbl.Kosten[[#This Row],[Pnr.]]=HH$7,Tbl.Kosten[[#This Row],[Te financieren]],"")</f>
        <v/>
      </c>
      <c r="HI194" s="160" t="str">
        <f>IF(Tbl.Kosten[[#This Row],[Pnr.]]=HI$7,Tbl.Kosten[[#This Row],[Te financieren]],"")</f>
        <v/>
      </c>
      <c r="HJ194" s="160" t="str">
        <f>IF(Tbl.Kosten[[#This Row],[Pnr.]]=HJ$7,Tbl.Kosten[[#This Row],[Te financieren]],"")</f>
        <v/>
      </c>
      <c r="HK194" s="160" t="str">
        <f>IF(Tbl.Kosten[[#This Row],[Pnr.]]=HK$7,Tbl.Kosten[[#This Row],[Te financieren]],"")</f>
        <v/>
      </c>
      <c r="HL194" s="160" t="str">
        <f>IF(Tbl.Kosten[[#This Row],[Pnr.]]=HL$7,Tbl.Kosten[[#This Row],[Te financieren]],"")</f>
        <v/>
      </c>
      <c r="HM194" s="160" t="str">
        <f>IF(Tbl.Kosten[[#This Row],[Pnr.]]=HM$7,Tbl.Kosten[[#This Row],[Te financieren]],"")</f>
        <v/>
      </c>
      <c r="HN194" s="160" t="str">
        <f>IF(Tbl.Kosten[[#This Row],[Pnr.]]=HN$7,Tbl.Kosten[[#This Row],[Te financieren]],"")</f>
        <v/>
      </c>
      <c r="HO194" s="160" t="str">
        <f>IF(Tbl.Kosten[[#This Row],[Pnr.]]=HO$7,Tbl.Kosten[[#This Row],[Te financieren]],"")</f>
        <v/>
      </c>
      <c r="HP194" s="160" t="str">
        <f>IF(Tbl.Kosten[[#This Row],[Pnr.]]=HP$7,Tbl.Kosten[[#This Row],[Te financieren]],"")</f>
        <v/>
      </c>
      <c r="HQ194" s="160" t="str">
        <f>IF(Tbl.Kosten[[#This Row],[Pnr.]]=HQ$7,Tbl.Kosten[[#This Row],[Te financieren]],"")</f>
        <v/>
      </c>
      <c r="HR194" s="160" t="str">
        <f>IF(Tbl.Kosten[[#This Row],[Pnr.]]=HR$7,Tbl.Kosten[[#This Row],[Te financieren]],"")</f>
        <v/>
      </c>
      <c r="HS194" s="160" t="str">
        <f>IF(Tbl.Kosten[[#This Row],[Pnr.]]=HS$7,Tbl.Kosten[[#This Row],[Te financieren]],"")</f>
        <v/>
      </c>
      <c r="HT194" s="160" t="str">
        <f>IF(Tbl.Kosten[[#This Row],[Pnr.]]=HT$7,Tbl.Kosten[[#This Row],[Te financieren]],"")</f>
        <v/>
      </c>
      <c r="HU194" s="160" t="str">
        <f>IF(Tbl.Kosten[[#This Row],[Pnr.]]=HU$7,Tbl.Kosten[[#This Row],[Te financieren]],"")</f>
        <v/>
      </c>
      <c r="HV194" s="160" t="str">
        <f>IF(Tbl.Kosten[[#This Row],[Pnr.]]=HV$7,Tbl.Kosten[[#This Row],[Te financieren]],"")</f>
        <v/>
      </c>
      <c r="HW194" s="160" t="str">
        <f>IF(Tbl.Kosten[[#This Row],[Pnr.]]=HW$7,Tbl.Kosten[[#This Row],[Te financieren]],"")</f>
        <v/>
      </c>
    </row>
    <row r="195" spans="2:231" x14ac:dyDescent="0.3">
      <c r="B195" s="144"/>
      <c r="C195" s="147"/>
      <c r="D195" s="146"/>
      <c r="E195" s="147"/>
      <c r="F195" s="145"/>
      <c r="G195" s="11" t="str">
        <f>IF(Tbl.Kosten[[#This Row],[Medewerker e/o 
functie]]&lt;&gt;"",_xlfn.XLOOKUP(Tbl.Kosten[[#This Row],[Medewerker e/o 
functie]],Tbl.Uurtarief[Medewerker en/of functie],Tbl.Uurtarief[Uurtarief],"",0,1),"")</f>
        <v/>
      </c>
      <c r="H195" s="121">
        <f>IFERROR(Tbl.Kosten[[#This Row],[Uren]]*Tbl.Kosten[[#This Row],[Uurtarief]],0)</f>
        <v>0</v>
      </c>
      <c r="I195" s="119" t="str">
        <f>IF(Tbl.Kosten[[#This Row],[Subtotaal uren]]&lt;&gt;0,_xlfn.XLOOKUP(Tbl.Kosten[[#This Row],[Medewerker e/o 
functie]],Tbl.Uurtarief[Medewerker en/of functie],Tbl.Uurtarief[Kostensoort arbeid],"",0,1),"")</f>
        <v/>
      </c>
      <c r="J195" s="147"/>
      <c r="K195" s="145"/>
      <c r="L195" s="149" t="str">
        <f>IF(Tbl.Kosten[[#This Row],[Activum]]&lt;&gt;"",_xlfn.XLOOKUP(Tbl.Kosten[[#This Row],[Activum]],Tbl.Afschrijvingskosten[Activum],Tbl.Afschrijvingskosten[Tarief per afschrijvings-eenheid],"",0,1),"")</f>
        <v/>
      </c>
      <c r="M195" s="122">
        <f>IFERROR(Tbl.Kosten[[#This Row],[Een-
heden]]*Tbl.Kosten[[#This Row],[Afschrijvings-
tarief]],0)</f>
        <v>0</v>
      </c>
      <c r="N195" s="122" t="str">
        <f>IF(Tbl.Kosten[[#This Row],[Subtotaal afschrijving]]&lt;&gt;0,Lijsten!A193,"")</f>
        <v/>
      </c>
      <c r="O195" s="150"/>
      <c r="P195" s="145"/>
      <c r="Q195" s="148"/>
      <c r="R195" s="122">
        <f>IFERROR(Tbl.Kosten[[#This Row],[Aantal]]*Tbl.Kosten[[#This Row],[Tarief]],0)</f>
        <v>0</v>
      </c>
      <c r="S195" s="8">
        <f>IFERROR(Tbl.Kosten[[#This Row],[Subtotaal overige kosten]]+Tbl.Kosten[[#This Row],[Subtotaal uren]]+Tbl.Kosten[[#This Row],[Subtotaal afschrijving]],0)</f>
        <v>0</v>
      </c>
      <c r="T195" s="8">
        <f>IFERROR(Tbl.Kosten[[#This Row],[Totaal kosten]]*Tbl.Kosten[[#This Row],[Subsidie%]],0)</f>
        <v>0</v>
      </c>
      <c r="U195" s="4" t="str" cm="1">
        <f t="array" ref="U195">IFERROR(_xlfn.IFS(Tbl.Kosten[[#This Row],[Subtotaal uren]]&lt;&gt;0,Tbl.Kosten[[#This Row],[Kostensoort arbeid]],Tbl.Kosten[[#This Row],[Subtotaal afschrijving]]&lt;&gt;0,Tbl.Kosten[[#This Row],[Kostensoort afschrijving]],Tbl.Kosten[[#This Row],[Subtotaal overige kosten]]&lt;&gt;0,Tbl.Kosten[[#This Row],[Kostensoort overig]]),"")</f>
        <v/>
      </c>
      <c r="V195" s="4" t="str">
        <f>IFERROR(_xlfn.XLOOKUP(Tbl.Kosten[[#This Row],[Activiteitencode]],Tbl.Activiteiten[Activiteitcode],Tbl.Activiteiten[Werkpakketcode],"",0,1),"")</f>
        <v/>
      </c>
      <c r="W195" s="4" t="str">
        <f>IFERROR(_xlfn.XLOOKUP(Tbl.Kosten[[#This Row],[Werkpakketcode]],Tbl.Werkpakketten[Werkpakketcode],Tbl.Werkpakketten[Subsidiabele activiteit],"",0,1),"")</f>
        <v/>
      </c>
      <c r="X195" s="12">
        <f>IFERROR(_xlfn.XLOOKUP(Tbl.Kosten[[#This Row],[Sanr.]],Tbl.Subsidiehoogte[SAnr.],Tbl.Subsidiehoogte[Sub. Percentage],0,0,1),0)</f>
        <v>0</v>
      </c>
      <c r="Y195" s="154" t="str">
        <f>IFERROR(_xlfn.XLOOKUP(Tbl.Kosten[[#This Row],[Partnercode]],Tbl.Projectpartners[Partnercode],Tbl.Projectpartners[PNr.],"",0,1),"")</f>
        <v>P1</v>
      </c>
      <c r="Z195" s="158">
        <f>IF(Tbl.Kosten[[#This Row],[Pnr.]]=Z$7,Tbl.Kosten[[#This Row],[Totaal kosten]],"")</f>
        <v>0</v>
      </c>
      <c r="AA195" s="158" t="str">
        <f>IF(Tbl.Kosten[[#This Row],[Pnr.]]=AA$7,Tbl.Kosten[[#This Row],[Totaal kosten]],"")</f>
        <v/>
      </c>
      <c r="AB195" s="158" t="str">
        <f>IF(Tbl.Kosten[[#This Row],[Pnr.]]=AB$7,Tbl.Kosten[[#This Row],[Totaal kosten]],"")</f>
        <v/>
      </c>
      <c r="AC195" s="158" t="str">
        <f>IF(Tbl.Kosten[[#This Row],[Pnr.]]=AC$7,Tbl.Kosten[[#This Row],[Totaal kosten]],"")</f>
        <v/>
      </c>
      <c r="AD195" s="158" t="str">
        <f>IF(Tbl.Kosten[[#This Row],[Pnr.]]=AD$7,Tbl.Kosten[[#This Row],[Totaal kosten]],"")</f>
        <v/>
      </c>
      <c r="AE195" s="158" t="str">
        <f>IF(Tbl.Kosten[[#This Row],[Pnr.]]=AE$7,Tbl.Kosten[[#This Row],[Totaal kosten]],"")</f>
        <v/>
      </c>
      <c r="AF195" s="158" t="str">
        <f>IF(Tbl.Kosten[[#This Row],[Pnr.]]=AF$7,Tbl.Kosten[[#This Row],[Totaal kosten]],"")</f>
        <v/>
      </c>
      <c r="AG195" s="158" t="str">
        <f>IF(Tbl.Kosten[[#This Row],[Pnr.]]=AG$7,Tbl.Kosten[[#This Row],[Totaal kosten]],"")</f>
        <v/>
      </c>
      <c r="AH195" s="158" t="str">
        <f>IF(Tbl.Kosten[[#This Row],[Pnr.]]=AH$7,Tbl.Kosten[[#This Row],[Totaal kosten]],"")</f>
        <v/>
      </c>
      <c r="AI195" s="158" t="str">
        <f>IF(Tbl.Kosten[[#This Row],[Pnr.]]=AI$7,Tbl.Kosten[[#This Row],[Totaal kosten]],"")</f>
        <v/>
      </c>
      <c r="AJ195" s="158" t="str">
        <f>IF(Tbl.Kosten[[#This Row],[Pnr.]]=AJ$7,Tbl.Kosten[[#This Row],[Totaal kosten]],"")</f>
        <v/>
      </c>
      <c r="AK195" s="158" t="str">
        <f>IF(Tbl.Kosten[[#This Row],[Pnr.]]=AK$7,Tbl.Kosten[[#This Row],[Totaal kosten]],"")</f>
        <v/>
      </c>
      <c r="AL195" s="158" t="str">
        <f>IF(Tbl.Kosten[[#This Row],[Pnr.]]=AL$7,Tbl.Kosten[[#This Row],[Totaal kosten]],"")</f>
        <v/>
      </c>
      <c r="AM195" s="158" t="str">
        <f>IF(Tbl.Kosten[[#This Row],[Pnr.]]=AM$7,Tbl.Kosten[[#This Row],[Totaal kosten]],"")</f>
        <v/>
      </c>
      <c r="AN195" s="158" t="str">
        <f>IF(Tbl.Kosten[[#This Row],[Pnr.]]=AN$7,Tbl.Kosten[[#This Row],[Totaal kosten]],"")</f>
        <v/>
      </c>
      <c r="AO195" s="158" t="str">
        <f>IF(Tbl.Kosten[[#This Row],[Pnr.]]=AO$7,Tbl.Kosten[[#This Row],[Totaal kosten]],"")</f>
        <v/>
      </c>
      <c r="AP195" s="158" t="str">
        <f>IF(Tbl.Kosten[[#This Row],[Pnr.]]=AP$7,Tbl.Kosten[[#This Row],[Totaal kosten]],"")</f>
        <v/>
      </c>
      <c r="AQ195" s="158" t="str">
        <f>IF(Tbl.Kosten[[#This Row],[Pnr.]]=AQ$7,Tbl.Kosten[[#This Row],[Totaal kosten]],"")</f>
        <v/>
      </c>
      <c r="AR195" s="158" t="str">
        <f>IF(Tbl.Kosten[[#This Row],[Pnr.]]=AR$7,Tbl.Kosten[[#This Row],[Totaal kosten]],"")</f>
        <v/>
      </c>
      <c r="AS195" s="158" t="str">
        <f>IF(Tbl.Kosten[[#This Row],[Pnr.]]=AS$7,Tbl.Kosten[[#This Row],[Totaal kosten]],"")</f>
        <v/>
      </c>
      <c r="AT195" s="158" t="str">
        <f>IF(Tbl.Kosten[[#This Row],[Pnr.]]=AT$7,Tbl.Kosten[[#This Row],[Totaal kosten]],"")</f>
        <v/>
      </c>
      <c r="AU195" s="158" t="str">
        <f>IF(Tbl.Kosten[[#This Row],[Pnr.]]=AU$7,Tbl.Kosten[[#This Row],[Totaal kosten]],"")</f>
        <v/>
      </c>
      <c r="AV195" s="158" t="str">
        <f>IF(Tbl.Kosten[[#This Row],[Pnr.]]=AV$7,Tbl.Kosten[[#This Row],[Totaal kosten]],"")</f>
        <v/>
      </c>
      <c r="AW195" s="158" t="str">
        <f>IF(Tbl.Kosten[[#This Row],[Pnr.]]=AW$7,Tbl.Kosten[[#This Row],[Totaal kosten]],"")</f>
        <v/>
      </c>
      <c r="AX195" s="158" t="str">
        <f>IF(Tbl.Kosten[[#This Row],[Pnr.]]=AX$7,Tbl.Kosten[[#This Row],[Totaal kosten]],"")</f>
        <v/>
      </c>
      <c r="AY195" s="158" t="str">
        <f>IF(Tbl.Kosten[[#This Row],[Pnr.]]=AY$7,Tbl.Kosten[[#This Row],[Totaal kosten]],"")</f>
        <v/>
      </c>
      <c r="AZ195" s="158" t="str">
        <f>IF(Tbl.Kosten[[#This Row],[Pnr.]]=AZ$7,Tbl.Kosten[[#This Row],[Totaal kosten]],"")</f>
        <v/>
      </c>
      <c r="BA195" s="158" t="str">
        <f>IF(Tbl.Kosten[[#This Row],[Pnr.]]=BA$7,Tbl.Kosten[[#This Row],[Totaal kosten]],"")</f>
        <v/>
      </c>
      <c r="BB195" s="158" t="str">
        <f>IF(Tbl.Kosten[[#This Row],[Pnr.]]=BB$7,Tbl.Kosten[[#This Row],[Totaal kosten]],"")</f>
        <v/>
      </c>
      <c r="BC195" s="158" t="str">
        <f>IF(Tbl.Kosten[[#This Row],[Pnr.]]=BC$7,Tbl.Kosten[[#This Row],[Totaal kosten]],"")</f>
        <v/>
      </c>
      <c r="BD195" s="158" t="str">
        <f>IF(Tbl.Kosten[[#This Row],[Pnr.]]=BD$7,Tbl.Kosten[[#This Row],[Totaal kosten]],"")</f>
        <v/>
      </c>
      <c r="BE195" s="158" t="str">
        <f>IF(Tbl.Kosten[[#This Row],[Pnr.]]=BE$7,Tbl.Kosten[[#This Row],[Totaal kosten]],"")</f>
        <v/>
      </c>
      <c r="BF195" s="158" t="str">
        <f>IF(Tbl.Kosten[[#This Row],[Pnr.]]=BF$7,Tbl.Kosten[[#This Row],[Totaal kosten]],"")</f>
        <v/>
      </c>
      <c r="BG195" s="158" t="str">
        <f>IF(Tbl.Kosten[[#This Row],[Pnr.]]=BG$7,Tbl.Kosten[[#This Row],[Totaal kosten]],"")</f>
        <v/>
      </c>
      <c r="BH195" s="158" t="str">
        <f>IF(Tbl.Kosten[[#This Row],[Pnr.]]=BH$7,Tbl.Kosten[[#This Row],[Totaal kosten]],"")</f>
        <v/>
      </c>
      <c r="BI195" s="158" t="str">
        <f>IF(Tbl.Kosten[[#This Row],[Pnr.]]=BI$7,Tbl.Kosten[[#This Row],[Totaal kosten]],"")</f>
        <v/>
      </c>
      <c r="BJ195" s="158" t="str">
        <f>IF(Tbl.Kosten[[#This Row],[Pnr.]]=BJ$7,Tbl.Kosten[[#This Row],[Totaal kosten]],"")</f>
        <v/>
      </c>
      <c r="BK195" s="158" t="str">
        <f>IF(Tbl.Kosten[[#This Row],[Pnr.]]=BK$7,Tbl.Kosten[[#This Row],[Totaal kosten]],"")</f>
        <v/>
      </c>
      <c r="BL195" s="158" t="str">
        <f>IF(Tbl.Kosten[[#This Row],[Pnr.]]=BL$7,Tbl.Kosten[[#This Row],[Totaal kosten]],"")</f>
        <v/>
      </c>
      <c r="BM195" s="158" t="str">
        <f>IF(Tbl.Kosten[[#This Row],[Pnr.]]=BM$7,Tbl.Kosten[[#This Row],[Totaal kosten]],"")</f>
        <v/>
      </c>
      <c r="BN195" s="158" t="str">
        <f>IF(Tbl.Kosten[[#This Row],[Pnr.]]=BN$7,Tbl.Kosten[[#This Row],[Totaal kosten]],"")</f>
        <v/>
      </c>
      <c r="BO195" s="158" t="str">
        <f>IF(Tbl.Kosten[[#This Row],[Pnr.]]=BO$7,Tbl.Kosten[[#This Row],[Totaal kosten]],"")</f>
        <v/>
      </c>
      <c r="BP195" s="158" t="str">
        <f>IF(Tbl.Kosten[[#This Row],[Pnr.]]=BP$7,Tbl.Kosten[[#This Row],[Totaal kosten]],"")</f>
        <v/>
      </c>
      <c r="BQ195" s="158" t="str">
        <f>IF(Tbl.Kosten[[#This Row],[Pnr.]]=BQ$7,Tbl.Kosten[[#This Row],[Totaal kosten]],"")</f>
        <v/>
      </c>
      <c r="BR195" s="158" t="str">
        <f>IF(Tbl.Kosten[[#This Row],[Pnr.]]=BR$7,Tbl.Kosten[[#This Row],[Totaal kosten]],"")</f>
        <v/>
      </c>
      <c r="BS195" s="158" t="str">
        <f>IF(Tbl.Kosten[[#This Row],[Pnr.]]=BS$7,Tbl.Kosten[[#This Row],[Totaal kosten]],"")</f>
        <v/>
      </c>
      <c r="BT195" s="158" t="str">
        <f>IF(Tbl.Kosten[[#This Row],[Pnr.]]=BT$7,Tbl.Kosten[[#This Row],[Totaal kosten]],"")</f>
        <v/>
      </c>
      <c r="BU195" s="158" t="str">
        <f>IF(Tbl.Kosten[[#This Row],[Pnr.]]=BU$7,Tbl.Kosten[[#This Row],[Totaal kosten]],"")</f>
        <v/>
      </c>
      <c r="BV195" s="158" t="str">
        <f>IF(Tbl.Kosten[[#This Row],[Pnr.]]=BV$7,Tbl.Kosten[[#This Row],[Totaal kosten]],"")</f>
        <v/>
      </c>
      <c r="BW195" s="158" t="str">
        <f>IF(Tbl.Kosten[[#This Row],[Pnr.]]=BW$7,Tbl.Kosten[[#This Row],[Totaal kosten]],"")</f>
        <v/>
      </c>
      <c r="BX195" s="158" t="str">
        <f>IFERROR(_xlfn.XLOOKUP(Tbl.Kosten[[#This Row],[Werkpakketcode]],Tbl.Werkpakketten[Werkpakketcode],Tbl.Werkpakketten[WPnr.],"",0,1),"")</f>
        <v/>
      </c>
      <c r="BY195" s="158" t="str">
        <f>IF(Tbl.Kosten[[#This Row],[WPnr.]]=BY$7,Tbl.Kosten[[#This Row],[Totaal kosten]],"")</f>
        <v/>
      </c>
      <c r="BZ195" s="158" t="str">
        <f>IF(Tbl.Kosten[[#This Row],[WPnr.]]=BZ$7,Tbl.Kosten[[#This Row],[Totaal kosten]],"")</f>
        <v/>
      </c>
      <c r="CA195" s="158" t="str">
        <f>IF(Tbl.Kosten[[#This Row],[WPnr.]]=CA$7,Tbl.Kosten[[#This Row],[Totaal kosten]],"")</f>
        <v/>
      </c>
      <c r="CB195" s="158" t="str">
        <f>IF(Tbl.Kosten[[#This Row],[WPnr.]]=CB$7,Tbl.Kosten[[#This Row],[Totaal kosten]],"")</f>
        <v/>
      </c>
      <c r="CC195" s="158" t="str">
        <f>IF(Tbl.Kosten[[#This Row],[WPnr.]]=CC$7,Tbl.Kosten[[#This Row],[Totaal kosten]],"")</f>
        <v/>
      </c>
      <c r="CD195" s="158" t="str">
        <f>IF(Tbl.Kosten[[#This Row],[WPnr.]]=CD$7,Tbl.Kosten[[#This Row],[Totaal kosten]],"")</f>
        <v/>
      </c>
      <c r="CE195" s="158" t="str">
        <f>IF(Tbl.Kosten[[#This Row],[WPnr.]]=CE$7,Tbl.Kosten[[#This Row],[Totaal kosten]],"")</f>
        <v/>
      </c>
      <c r="CF195" s="158" t="str">
        <f>IF(Tbl.Kosten[[#This Row],[WPnr.]]=CF$7,Tbl.Kosten[[#This Row],[Totaal kosten]],"")</f>
        <v/>
      </c>
      <c r="CG195" s="158" t="str">
        <f>IF(Tbl.Kosten[[#This Row],[WPnr.]]=CG$7,Tbl.Kosten[[#This Row],[Totaal kosten]],"")</f>
        <v/>
      </c>
      <c r="CH195" s="158" t="str">
        <f>IF(Tbl.Kosten[[#This Row],[WPnr.]]=CH$7,Tbl.Kosten[[#This Row],[Totaal kosten]],"")</f>
        <v/>
      </c>
      <c r="CI195" s="158" t="str">
        <f>IF(Tbl.Kosten[[#This Row],[WPnr.]]=CI$7,Tbl.Kosten[[#This Row],[Totaal kosten]],"")</f>
        <v/>
      </c>
      <c r="CJ195" s="158" t="str">
        <f>IF(Tbl.Kosten[[#This Row],[WPnr.]]=CJ$7,Tbl.Kosten[[#This Row],[Totaal kosten]],"")</f>
        <v/>
      </c>
      <c r="CK195" s="158" t="str">
        <f>IF(Tbl.Kosten[[#This Row],[WPnr.]]=CK$7,Tbl.Kosten[[#This Row],[Totaal kosten]],"")</f>
        <v/>
      </c>
      <c r="CL195" s="158" t="str">
        <f>IF(Tbl.Kosten[[#This Row],[WPnr.]]=CL$7,Tbl.Kosten[[#This Row],[Totaal kosten]],"")</f>
        <v/>
      </c>
      <c r="CM195" s="158" t="str">
        <f>IF(Tbl.Kosten[[#This Row],[WPnr.]]=CM$7,Tbl.Kosten[[#This Row],[Totaal kosten]],"")</f>
        <v/>
      </c>
      <c r="CN195" s="158" t="str">
        <f>IF(Tbl.Kosten[[#This Row],[WPnr.]]=CN$7,Tbl.Kosten[[#This Row],[Totaal kosten]],"")</f>
        <v/>
      </c>
      <c r="CO195" s="158" t="str">
        <f>IF(Tbl.Kosten[[#This Row],[WPnr.]]=CO$7,Tbl.Kosten[[#This Row],[Totaal kosten]],"")</f>
        <v/>
      </c>
      <c r="CP195" s="158" t="str">
        <f>IF(Tbl.Kosten[[#This Row],[WPnr.]]=CP$7,Tbl.Kosten[[#This Row],[Totaal kosten]],"")</f>
        <v/>
      </c>
      <c r="CQ195" s="158" t="str">
        <f>IF(Tbl.Kosten[[#This Row],[WPnr.]]=CQ$7,Tbl.Kosten[[#This Row],[Totaal kosten]],"")</f>
        <v/>
      </c>
      <c r="CR195" s="158" t="str">
        <f>IF(Tbl.Kosten[[#This Row],[WPnr.]]=CR$7,Tbl.Kosten[[#This Row],[Totaal kosten]],"")</f>
        <v/>
      </c>
      <c r="CS195" s="158" t="str">
        <f>IF(Tbl.Kosten[[#This Row],[WPnr.]]=CS$7,Tbl.Kosten[[#This Row],[Totaal kosten]],"")</f>
        <v/>
      </c>
      <c r="CT195" s="158" t="str">
        <f>IF(Tbl.Kosten[[#This Row],[WPnr.]]=CT$7,Tbl.Kosten[[#This Row],[Totaal kosten]],"")</f>
        <v/>
      </c>
      <c r="CU195" s="158" t="str">
        <f>IF(Tbl.Kosten[[#This Row],[WPnr.]]=CU$7,Tbl.Kosten[[#This Row],[Totaal kosten]],"")</f>
        <v/>
      </c>
      <c r="CV195" s="158" t="str">
        <f>IF(Tbl.Kosten[[#This Row],[WPnr.]]=CV$7,Tbl.Kosten[[#This Row],[Totaal kosten]],"")</f>
        <v/>
      </c>
      <c r="CW195" s="158" t="str">
        <f>IF(Tbl.Kosten[[#This Row],[WPnr.]]=CW$7,Tbl.Kosten[[#This Row],[Totaal kosten]],"")</f>
        <v/>
      </c>
      <c r="CX195" s="158" t="str">
        <f>IF(Tbl.Kosten[[#This Row],[WPnr.]]=CX$7,Tbl.Kosten[[#This Row],[Totaal kosten]],"")</f>
        <v/>
      </c>
      <c r="CY195" s="158" t="str">
        <f>IF(Tbl.Kosten[[#This Row],[WPnr.]]=CY$7,Tbl.Kosten[[#This Row],[Totaal kosten]],"")</f>
        <v/>
      </c>
      <c r="CZ195" s="158" t="str">
        <f>IF(Tbl.Kosten[[#This Row],[WPnr.]]=CZ$7,Tbl.Kosten[[#This Row],[Totaal kosten]],"")</f>
        <v/>
      </c>
      <c r="DA195" s="158" t="str">
        <f>IF(Tbl.Kosten[[#This Row],[WPnr.]]=DA$7,Tbl.Kosten[[#This Row],[Totaal kosten]],"")</f>
        <v/>
      </c>
      <c r="DB195" s="158" t="str">
        <f>IF(Tbl.Kosten[[#This Row],[WPnr.]]=DB$7,Tbl.Kosten[[#This Row],[Totaal kosten]],"")</f>
        <v/>
      </c>
      <c r="DC195" s="158" t="str">
        <f>IF(Tbl.Kosten[[#This Row],[WPnr.]]=DC$7,Tbl.Kosten[[#This Row],[Totaal kosten]],"")</f>
        <v/>
      </c>
      <c r="DD195" s="158" t="str">
        <f>IF(Tbl.Kosten[[#This Row],[WPnr.]]=DD$7,Tbl.Kosten[[#This Row],[Totaal kosten]],"")</f>
        <v/>
      </c>
      <c r="DE195" s="158" t="str">
        <f>IF(Tbl.Kosten[[#This Row],[WPnr.]]=DE$7,Tbl.Kosten[[#This Row],[Totaal kosten]],"")</f>
        <v/>
      </c>
      <c r="DF195" s="158" t="str">
        <f>IF(Tbl.Kosten[[#This Row],[WPnr.]]=DF$7,Tbl.Kosten[[#This Row],[Totaal kosten]],"")</f>
        <v/>
      </c>
      <c r="DG195" s="158" t="str">
        <f>IF(Tbl.Kosten[[#This Row],[WPnr.]]=DG$7,Tbl.Kosten[[#This Row],[Totaal kosten]],"")</f>
        <v/>
      </c>
      <c r="DH195" s="158" t="str">
        <f>IF(Tbl.Kosten[[#This Row],[WPnr.]]=DH$7,Tbl.Kosten[[#This Row],[Totaal kosten]],"")</f>
        <v/>
      </c>
      <c r="DI195" s="158" t="str">
        <f>IF(Tbl.Kosten[[#This Row],[WPnr.]]=DI$7,Tbl.Kosten[[#This Row],[Totaal kosten]],"")</f>
        <v/>
      </c>
      <c r="DJ195" s="158" t="str">
        <f>IF(Tbl.Kosten[[#This Row],[WPnr.]]=DJ$7,Tbl.Kosten[[#This Row],[Totaal kosten]],"")</f>
        <v/>
      </c>
      <c r="DK195" s="158" t="str">
        <f>IF(Tbl.Kosten[[#This Row],[WPnr.]]=DK$7,Tbl.Kosten[[#This Row],[Totaal kosten]],"")</f>
        <v/>
      </c>
      <c r="DL195" s="158" t="str">
        <f>IF(Tbl.Kosten[[#This Row],[WPnr.]]=DL$7,Tbl.Kosten[[#This Row],[Totaal kosten]],"")</f>
        <v/>
      </c>
      <c r="DM195" s="158" t="str">
        <f>IF(Tbl.Kosten[[#This Row],[WPnr.]]=DM$7,Tbl.Kosten[[#This Row],[Totaal kosten]],"")</f>
        <v/>
      </c>
      <c r="DN195" s="158" t="str">
        <f>IF(Tbl.Kosten[[#This Row],[WPnr.]]=DN$7,Tbl.Kosten[[#This Row],[Totaal kosten]],"")</f>
        <v/>
      </c>
      <c r="DO195" s="158" t="str">
        <f>IF(Tbl.Kosten[[#This Row],[WPnr.]]=DO$7,Tbl.Kosten[[#This Row],[Totaal kosten]],"")</f>
        <v/>
      </c>
      <c r="DP195" s="158" t="str">
        <f>IF(Tbl.Kosten[[#This Row],[WPnr.]]=DP$7,Tbl.Kosten[[#This Row],[Totaal kosten]],"")</f>
        <v/>
      </c>
      <c r="DQ195" s="158" t="str">
        <f>IF(Tbl.Kosten[[#This Row],[WPnr.]]=DQ$7,Tbl.Kosten[[#This Row],[Totaal kosten]],"")</f>
        <v/>
      </c>
      <c r="DR195" s="158" t="str">
        <f>IF(Tbl.Kosten[[#This Row],[WPnr.]]=DR$7,Tbl.Kosten[[#This Row],[Totaal kosten]],"")</f>
        <v/>
      </c>
      <c r="DS195" s="158" t="str">
        <f>IF(Tbl.Kosten[[#This Row],[WPnr.]]=DS$7,Tbl.Kosten[[#This Row],[Totaal kosten]],"")</f>
        <v/>
      </c>
      <c r="DT195" s="158" t="str">
        <f>IF(Tbl.Kosten[[#This Row],[WPnr.]]=DT$7,Tbl.Kosten[[#This Row],[Totaal kosten]],"")</f>
        <v/>
      </c>
      <c r="DU195" s="158" t="str">
        <f>IF(Tbl.Kosten[[#This Row],[WPnr.]]=DU$7,Tbl.Kosten[[#This Row],[Totaal kosten]],"")</f>
        <v/>
      </c>
      <c r="DV195" s="158" t="str">
        <f>IF(Tbl.Kosten[[#This Row],[WPnr.]]=DV$7,Tbl.Kosten[[#This Row],[Totaal kosten]],"")</f>
        <v/>
      </c>
      <c r="DW195" s="160" t="str">
        <f>IFERROR(_xlfn.XLOOKUP(Tbl.Kosten[[#This Row],[Kostensoort]],Tbl.Kostensoorten[Kostensoorten],Tbl.Kostensoorten[KSnr.],"",0,1),"")</f>
        <v/>
      </c>
      <c r="DX195" s="160" t="str">
        <f>IF(Tbl.Kosten[[#This Row],[KSnr.]]=DX$7,Tbl.Kosten[[#This Row],[Totaal kosten]],"")</f>
        <v/>
      </c>
      <c r="DY195" s="160" t="str">
        <f>IF(Tbl.Kosten[[#This Row],[KSnr.]]=DY$7,Tbl.Kosten[[#This Row],[Totaal kosten]],"")</f>
        <v/>
      </c>
      <c r="DZ195" s="160" t="str">
        <f>IF(Tbl.Kosten[[#This Row],[KSnr.]]=DZ$7,Tbl.Kosten[[#This Row],[Totaal kosten]],"")</f>
        <v/>
      </c>
      <c r="EA195" s="160" t="str">
        <f>IF(Tbl.Kosten[[#This Row],[KSnr.]]=EA$7,Tbl.Kosten[[#This Row],[Totaal kosten]],"")</f>
        <v/>
      </c>
      <c r="EB195" s="160" t="str">
        <f>IF(Tbl.Kosten[[#This Row],[KSnr.]]=EB$7,Tbl.Kosten[[#This Row],[Totaal kosten]],"")</f>
        <v/>
      </c>
      <c r="EC195" s="160" t="str">
        <f>IF(Tbl.Kosten[[#This Row],[KSnr.]]=EC$7,Tbl.Kosten[[#This Row],[Totaal kosten]],"")</f>
        <v/>
      </c>
      <c r="ED195" s="160" t="str">
        <f>IF(Tbl.Kosten[[#This Row],[KSnr.]]=ED$7,Tbl.Kosten[[#This Row],[Totaal kosten]],"")</f>
        <v/>
      </c>
      <c r="EE195" s="160" t="str">
        <f>IF(Tbl.Kosten[[#This Row],[KSnr.]]=EE$7,Tbl.Kosten[[#This Row],[Totaal kosten]],"")</f>
        <v/>
      </c>
      <c r="EF195" s="160" t="str">
        <f>IF(Tbl.Kosten[[#This Row],[KSnr.]]=EF$7,Tbl.Kosten[[#This Row],[Totaal kosten]],"")</f>
        <v/>
      </c>
      <c r="EG195" s="160" t="str">
        <f>IF(Tbl.Kosten[[#This Row],[KSnr.]]=EG$7,Tbl.Kosten[[#This Row],[Totaal kosten]],"")</f>
        <v/>
      </c>
      <c r="EH195" s="160" t="str">
        <f>IF(Tbl.Kosten[[#This Row],[KSnr.]]=EH$7,Tbl.Kosten[[#This Row],[Totaal kosten]],"")</f>
        <v/>
      </c>
      <c r="EI195" s="160" t="str">
        <f>IF(Tbl.Kosten[[#This Row],[KSnr.]]=EI$7,Tbl.Kosten[[#This Row],[Totaal kosten]],"")</f>
        <v/>
      </c>
      <c r="EJ195" s="160" t="str">
        <f>IF(Tbl.Kosten[[#This Row],[KSnr.]]=EJ$7,Tbl.Kosten[[#This Row],[Totaal kosten]],"")</f>
        <v/>
      </c>
      <c r="EK195" s="160" t="str">
        <f>IF(Tbl.Kosten[[#This Row],[KSnr.]]=EK$7,Tbl.Kosten[[#This Row],[Totaal kosten]],"")</f>
        <v/>
      </c>
      <c r="EL195" s="160" t="str">
        <f>IF(Tbl.Kosten[[#This Row],[KSnr.]]=EL$7,Tbl.Kosten[[#This Row],[Totaal kosten]],"")</f>
        <v/>
      </c>
      <c r="EM195" s="160" t="str">
        <f>IF(Tbl.Kosten[[#This Row],[KSnr.]]=EM$7,Tbl.Kosten[[#This Row],[Totaal kosten]],"")</f>
        <v/>
      </c>
      <c r="EN195" s="160" t="str">
        <f>IF(Tbl.Kosten[[#This Row],[KSnr.]]=EN$7,Tbl.Kosten[[#This Row],[Totaal kosten]],"")</f>
        <v/>
      </c>
      <c r="EO195" s="160" t="str">
        <f>IF(Tbl.Kosten[[#This Row],[KSnr.]]=EO$7,Tbl.Kosten[[#This Row],[Totaal kosten]],"")</f>
        <v/>
      </c>
      <c r="EP195" s="160" t="str">
        <f>IF(Tbl.Kosten[[#This Row],[KSnr.]]=EP$7,Tbl.Kosten[[#This Row],[Totaal kosten]],"")</f>
        <v/>
      </c>
      <c r="EQ195" s="160" t="str">
        <f>IF(Tbl.Kosten[[#This Row],[KSnr.]]=EQ$7,Tbl.Kosten[[#This Row],[Totaal kosten]],"")</f>
        <v/>
      </c>
      <c r="ER195" s="154" t="str">
        <f>IFERROR(_xlfn.XLOOKUP(Tbl.Kosten[[#This Row],[Subsidieactiviteit]],Tbl.Subsidiehoogte[Subsidieactiviteit],Tbl.Subsidiehoogte[SAnr.],"",0,1),"")</f>
        <v/>
      </c>
      <c r="ES195" s="160" t="str">
        <f>IF(Tbl.Kosten[[#This Row],[Sanr.]]=ES$7,Tbl.Kosten[[#This Row],[Totaal kosten]],"")</f>
        <v/>
      </c>
      <c r="ET195" s="160" t="str">
        <f>IF(Tbl.Kosten[[#This Row],[Sanr.]]=ET$7,Tbl.Kosten[[#This Row],[Totaal kosten]],"")</f>
        <v/>
      </c>
      <c r="EU195" s="160" t="str">
        <f>IF(Tbl.Kosten[[#This Row],[Sanr.]]=EU$7,Tbl.Kosten[[#This Row],[Totaal kosten]],"")</f>
        <v/>
      </c>
      <c r="EV195" s="160" t="str">
        <f>IF(Tbl.Kosten[[#This Row],[Sanr.]]=EV$7,Tbl.Kosten[[#This Row],[Totaal kosten]],"")</f>
        <v/>
      </c>
      <c r="EW195" s="160" t="str">
        <f>IF(Tbl.Kosten[[#This Row],[Sanr.]]=EW$7,Tbl.Kosten[[#This Row],[Totaal kosten]],"")</f>
        <v/>
      </c>
      <c r="EX195" s="160" t="str">
        <f>IF(Tbl.Kosten[[#This Row],[Sanr.]]=EX$7,Tbl.Kosten[[#This Row],[Totaal kosten]],"")</f>
        <v/>
      </c>
      <c r="EY195" s="160" t="str">
        <f>IF(Tbl.Kosten[[#This Row],[Sanr.]]=EY$7,Tbl.Kosten[[#This Row],[Totaal kosten]],"")</f>
        <v/>
      </c>
      <c r="EZ195" s="160" t="str">
        <f>IF(Tbl.Kosten[[#This Row],[Sanr.]]=EZ$7,Tbl.Kosten[[#This Row],[Totaal kosten]],"")</f>
        <v/>
      </c>
      <c r="FA195" s="160" t="str">
        <f>IF(Tbl.Kosten[[#This Row],[Sanr.]]=FA$7,Tbl.Kosten[[#This Row],[Totaal kosten]],"")</f>
        <v/>
      </c>
      <c r="FB195" s="160" t="str">
        <f>IF(Tbl.Kosten[[#This Row],[Sanr.]]=FB$7,Tbl.Kosten[[#This Row],[Totaal kosten]],"")</f>
        <v/>
      </c>
      <c r="FC195" s="160" t="str">
        <f>IF(Tbl.Kosten[[#This Row],[Sanr.]]=FC$7,Tbl.Kosten[[#This Row],[Totaal kosten]],"")</f>
        <v/>
      </c>
      <c r="FD195" s="160" t="str">
        <f>IF(Tbl.Kosten[[#This Row],[Sanr.]]=FD$7,Tbl.Kosten[[#This Row],[Totaal kosten]],"")</f>
        <v/>
      </c>
      <c r="FE195" s="160" t="str">
        <f>IF(Tbl.Kosten[[#This Row],[Sanr.]]=FE$7,Tbl.Kosten[[#This Row],[Totaal kosten]],"")</f>
        <v/>
      </c>
      <c r="FF195" s="160" t="str">
        <f>IF(Tbl.Kosten[[#This Row],[Sanr.]]=FF$7,Tbl.Kosten[[#This Row],[Totaal kosten]],"")</f>
        <v/>
      </c>
      <c r="FG195" s="160" t="str">
        <f>IF(Tbl.Kosten[[#This Row],[Sanr.]]=FG$7,Tbl.Kosten[[#This Row],[Totaal kosten]],"")</f>
        <v/>
      </c>
      <c r="FH195" s="160" t="str">
        <f>IF(Tbl.Kosten[[#This Row],[Sanr.]]=FH$7,Tbl.Kosten[[#This Row],[Totaal kosten]],"")</f>
        <v/>
      </c>
      <c r="FI195" s="160" t="str">
        <f>IF(Tbl.Kosten[[#This Row],[Sanr.]]=FI$7,Tbl.Kosten[[#This Row],[Totaal kosten]],"")</f>
        <v/>
      </c>
      <c r="FJ195" s="160" t="str">
        <f>IF(Tbl.Kosten[[#This Row],[Sanr.]]=FJ$7,Tbl.Kosten[[#This Row],[Totaal kosten]],"")</f>
        <v/>
      </c>
      <c r="FK195" s="160" t="str">
        <f>IF(Tbl.Kosten[[#This Row],[Sanr.]]=FK$7,Tbl.Kosten[[#This Row],[Totaal kosten]],"")</f>
        <v/>
      </c>
      <c r="FL195" s="160" t="str">
        <f>IF(Tbl.Kosten[[#This Row],[Sanr.]]=FL$7,Tbl.Kosten[[#This Row],[Totaal kosten]],"")</f>
        <v/>
      </c>
      <c r="FM195" s="160" t="str">
        <f>IF(Tbl.Kosten[[#This Row],[Sanr.]]=FM$7,Tbl.Kosten[[#This Row],[Totaal kosten]],"")</f>
        <v/>
      </c>
      <c r="FN195" s="160" t="str">
        <f>IF(Tbl.Kosten[[#This Row],[Sanr.]]=FN$7,Tbl.Kosten[[#This Row],[Totaal kosten]],"")</f>
        <v/>
      </c>
      <c r="FO195" s="160" t="str">
        <f>IF(Tbl.Kosten[[#This Row],[Sanr.]]=FO$7,Tbl.Kosten[[#This Row],[Totaal kosten]],"")</f>
        <v/>
      </c>
      <c r="FP195" s="160" t="str">
        <f>IF(Tbl.Kosten[[#This Row],[Sanr.]]=FP$7,Tbl.Kosten[[#This Row],[Totaal kosten]],"")</f>
        <v/>
      </c>
      <c r="FQ195" s="160" t="str">
        <f>IF(Tbl.Kosten[[#This Row],[Sanr.]]=FQ$7,Tbl.Kosten[[#This Row],[Totaal kosten]],"")</f>
        <v/>
      </c>
      <c r="FR195" s="160" t="str">
        <f>IF(Tbl.Kosten[[#This Row],[Sanr.]]=FR$7,Tbl.Kosten[[#This Row],[Totaal kosten]],"")</f>
        <v/>
      </c>
      <c r="FS195" s="160" t="str">
        <f>IF(Tbl.Kosten[[#This Row],[Sanr.]]=FS$7,Tbl.Kosten[[#This Row],[Totaal kosten]],"")</f>
        <v/>
      </c>
      <c r="FT195" s="160" t="str">
        <f>IF(Tbl.Kosten[[#This Row],[Sanr.]]=FT$7,Tbl.Kosten[[#This Row],[Totaal kosten]],"")</f>
        <v/>
      </c>
      <c r="FU195" s="160" t="str">
        <f>IF(Tbl.Kosten[[#This Row],[Sanr.]]=FU$7,Tbl.Kosten[[#This Row],[Totaal kosten]],"")</f>
        <v/>
      </c>
      <c r="FV195" s="160" t="str">
        <f>IF(Tbl.Kosten[[#This Row],[Sanr.]]=FV$7,Tbl.Kosten[[#This Row],[Totaal kosten]],"")</f>
        <v/>
      </c>
      <c r="FW195" s="160" t="str">
        <f>IFERROR(_xlfn.XLOOKUP(Tbl.Kosten[[#This Row],[Activiteitencode]],Tbl.Activiteiten[Activiteitcode],Tbl.Activiteiten[Anr.],"",0,1),"")</f>
        <v/>
      </c>
      <c r="FX195" s="181" t="str">
        <f>_xlfn.CONCAT(Tbl.Kosten[[#This Row],[Pnr.]],Tbl.Kosten[[#This Row],[Sanr.]])</f>
        <v>P1</v>
      </c>
      <c r="FY195" s="160">
        <f>Tbl.Kosten[[#This Row],[Totaal kosten]]-Tbl.Kosten[[#This Row],[Subsidie]]</f>
        <v>0</v>
      </c>
      <c r="FZ195" s="160">
        <f>IF(Tbl.Kosten[[#This Row],[Pnr.]]=FZ$7,Tbl.Kosten[[#This Row],[Te financieren]],"")</f>
        <v>0</v>
      </c>
      <c r="GA195" s="160" t="str">
        <f>IF(Tbl.Kosten[[#This Row],[Pnr.]]=GA$7,Tbl.Kosten[[#This Row],[Te financieren]],"")</f>
        <v/>
      </c>
      <c r="GB195" s="160" t="str">
        <f>IF(Tbl.Kosten[[#This Row],[Pnr.]]=GB$7,Tbl.Kosten[[#This Row],[Te financieren]],"")</f>
        <v/>
      </c>
      <c r="GC195" s="160" t="str">
        <f>IF(Tbl.Kosten[[#This Row],[Pnr.]]=GC$7,Tbl.Kosten[[#This Row],[Te financieren]],"")</f>
        <v/>
      </c>
      <c r="GD195" s="160" t="str">
        <f>IF(Tbl.Kosten[[#This Row],[Pnr.]]=GD$7,Tbl.Kosten[[#This Row],[Te financieren]],"")</f>
        <v/>
      </c>
      <c r="GE195" s="160" t="str">
        <f>IF(Tbl.Kosten[[#This Row],[Pnr.]]=GE$7,Tbl.Kosten[[#This Row],[Te financieren]],"")</f>
        <v/>
      </c>
      <c r="GF195" s="160" t="str">
        <f>IF(Tbl.Kosten[[#This Row],[Pnr.]]=GF$7,Tbl.Kosten[[#This Row],[Te financieren]],"")</f>
        <v/>
      </c>
      <c r="GG195" s="160" t="str">
        <f>IF(Tbl.Kosten[[#This Row],[Pnr.]]=GG$7,Tbl.Kosten[[#This Row],[Te financieren]],"")</f>
        <v/>
      </c>
      <c r="GH195" s="160" t="str">
        <f>IF(Tbl.Kosten[[#This Row],[Pnr.]]=GH$7,Tbl.Kosten[[#This Row],[Te financieren]],"")</f>
        <v/>
      </c>
      <c r="GI195" s="160" t="str">
        <f>IF(Tbl.Kosten[[#This Row],[Pnr.]]=GI$7,Tbl.Kosten[[#This Row],[Te financieren]],"")</f>
        <v/>
      </c>
      <c r="GJ195" s="160" t="str">
        <f>IF(Tbl.Kosten[[#This Row],[Pnr.]]=GJ$7,Tbl.Kosten[[#This Row],[Te financieren]],"")</f>
        <v/>
      </c>
      <c r="GK195" s="160" t="str">
        <f>IF(Tbl.Kosten[[#This Row],[Pnr.]]=GK$7,Tbl.Kosten[[#This Row],[Te financieren]],"")</f>
        <v/>
      </c>
      <c r="GL195" s="160" t="str">
        <f>IF(Tbl.Kosten[[#This Row],[Pnr.]]=GL$7,Tbl.Kosten[[#This Row],[Te financieren]],"")</f>
        <v/>
      </c>
      <c r="GM195" s="160" t="str">
        <f>IF(Tbl.Kosten[[#This Row],[Pnr.]]=GM$7,Tbl.Kosten[[#This Row],[Te financieren]],"")</f>
        <v/>
      </c>
      <c r="GN195" s="160" t="str">
        <f>IF(Tbl.Kosten[[#This Row],[Pnr.]]=GN$7,Tbl.Kosten[[#This Row],[Te financieren]],"")</f>
        <v/>
      </c>
      <c r="GO195" s="160" t="str">
        <f>IF(Tbl.Kosten[[#This Row],[Pnr.]]=GO$7,Tbl.Kosten[[#This Row],[Te financieren]],"")</f>
        <v/>
      </c>
      <c r="GP195" s="160" t="str">
        <f>IF(Tbl.Kosten[[#This Row],[Pnr.]]=GP$7,Tbl.Kosten[[#This Row],[Te financieren]],"")</f>
        <v/>
      </c>
      <c r="GQ195" s="160" t="str">
        <f>IF(Tbl.Kosten[[#This Row],[Pnr.]]=GQ$7,Tbl.Kosten[[#This Row],[Te financieren]],"")</f>
        <v/>
      </c>
      <c r="GR195" s="160" t="str">
        <f>IF(Tbl.Kosten[[#This Row],[Pnr.]]=GR$7,Tbl.Kosten[[#This Row],[Te financieren]],"")</f>
        <v/>
      </c>
      <c r="GS195" s="160" t="str">
        <f>IF(Tbl.Kosten[[#This Row],[Pnr.]]=GS$7,Tbl.Kosten[[#This Row],[Te financieren]],"")</f>
        <v/>
      </c>
      <c r="GT195" s="160" t="str">
        <f>IF(Tbl.Kosten[[#This Row],[Pnr.]]=GT$7,Tbl.Kosten[[#This Row],[Te financieren]],"")</f>
        <v/>
      </c>
      <c r="GU195" s="160" t="str">
        <f>IF(Tbl.Kosten[[#This Row],[Pnr.]]=GU$7,Tbl.Kosten[[#This Row],[Te financieren]],"")</f>
        <v/>
      </c>
      <c r="GV195" s="160" t="str">
        <f>IF(Tbl.Kosten[[#This Row],[Pnr.]]=GV$7,Tbl.Kosten[[#This Row],[Te financieren]],"")</f>
        <v/>
      </c>
      <c r="GW195" s="160" t="str">
        <f>IF(Tbl.Kosten[[#This Row],[Pnr.]]=GW$7,Tbl.Kosten[[#This Row],[Te financieren]],"")</f>
        <v/>
      </c>
      <c r="GX195" s="160" t="str">
        <f>IF(Tbl.Kosten[[#This Row],[Pnr.]]=GX$7,Tbl.Kosten[[#This Row],[Te financieren]],"")</f>
        <v/>
      </c>
      <c r="GY195" s="160" t="str">
        <f>IF(Tbl.Kosten[[#This Row],[Pnr.]]=GY$7,Tbl.Kosten[[#This Row],[Te financieren]],"")</f>
        <v/>
      </c>
      <c r="GZ195" s="160" t="str">
        <f>IF(Tbl.Kosten[[#This Row],[Pnr.]]=GZ$7,Tbl.Kosten[[#This Row],[Te financieren]],"")</f>
        <v/>
      </c>
      <c r="HA195" s="160" t="str">
        <f>IF(Tbl.Kosten[[#This Row],[Pnr.]]=HA$7,Tbl.Kosten[[#This Row],[Te financieren]],"")</f>
        <v/>
      </c>
      <c r="HB195" s="160" t="str">
        <f>IF(Tbl.Kosten[[#This Row],[Pnr.]]=HB$7,Tbl.Kosten[[#This Row],[Te financieren]],"")</f>
        <v/>
      </c>
      <c r="HC195" s="160" t="str">
        <f>IF(Tbl.Kosten[[#This Row],[Pnr.]]=HC$7,Tbl.Kosten[[#This Row],[Te financieren]],"")</f>
        <v/>
      </c>
      <c r="HD195" s="160" t="str">
        <f>IF(Tbl.Kosten[[#This Row],[Pnr.]]=HD$7,Tbl.Kosten[[#This Row],[Te financieren]],"")</f>
        <v/>
      </c>
      <c r="HE195" s="160" t="str">
        <f>IF(Tbl.Kosten[[#This Row],[Pnr.]]=HE$7,Tbl.Kosten[[#This Row],[Te financieren]],"")</f>
        <v/>
      </c>
      <c r="HF195" s="160" t="str">
        <f>IF(Tbl.Kosten[[#This Row],[Pnr.]]=HF$7,Tbl.Kosten[[#This Row],[Te financieren]],"")</f>
        <v/>
      </c>
      <c r="HG195" s="160" t="str">
        <f>IF(Tbl.Kosten[[#This Row],[Pnr.]]=HG$7,Tbl.Kosten[[#This Row],[Te financieren]],"")</f>
        <v/>
      </c>
      <c r="HH195" s="160" t="str">
        <f>IF(Tbl.Kosten[[#This Row],[Pnr.]]=HH$7,Tbl.Kosten[[#This Row],[Te financieren]],"")</f>
        <v/>
      </c>
      <c r="HI195" s="160" t="str">
        <f>IF(Tbl.Kosten[[#This Row],[Pnr.]]=HI$7,Tbl.Kosten[[#This Row],[Te financieren]],"")</f>
        <v/>
      </c>
      <c r="HJ195" s="160" t="str">
        <f>IF(Tbl.Kosten[[#This Row],[Pnr.]]=HJ$7,Tbl.Kosten[[#This Row],[Te financieren]],"")</f>
        <v/>
      </c>
      <c r="HK195" s="160" t="str">
        <f>IF(Tbl.Kosten[[#This Row],[Pnr.]]=HK$7,Tbl.Kosten[[#This Row],[Te financieren]],"")</f>
        <v/>
      </c>
      <c r="HL195" s="160" t="str">
        <f>IF(Tbl.Kosten[[#This Row],[Pnr.]]=HL$7,Tbl.Kosten[[#This Row],[Te financieren]],"")</f>
        <v/>
      </c>
      <c r="HM195" s="160" t="str">
        <f>IF(Tbl.Kosten[[#This Row],[Pnr.]]=HM$7,Tbl.Kosten[[#This Row],[Te financieren]],"")</f>
        <v/>
      </c>
      <c r="HN195" s="160" t="str">
        <f>IF(Tbl.Kosten[[#This Row],[Pnr.]]=HN$7,Tbl.Kosten[[#This Row],[Te financieren]],"")</f>
        <v/>
      </c>
      <c r="HO195" s="160" t="str">
        <f>IF(Tbl.Kosten[[#This Row],[Pnr.]]=HO$7,Tbl.Kosten[[#This Row],[Te financieren]],"")</f>
        <v/>
      </c>
      <c r="HP195" s="160" t="str">
        <f>IF(Tbl.Kosten[[#This Row],[Pnr.]]=HP$7,Tbl.Kosten[[#This Row],[Te financieren]],"")</f>
        <v/>
      </c>
      <c r="HQ195" s="160" t="str">
        <f>IF(Tbl.Kosten[[#This Row],[Pnr.]]=HQ$7,Tbl.Kosten[[#This Row],[Te financieren]],"")</f>
        <v/>
      </c>
      <c r="HR195" s="160" t="str">
        <f>IF(Tbl.Kosten[[#This Row],[Pnr.]]=HR$7,Tbl.Kosten[[#This Row],[Te financieren]],"")</f>
        <v/>
      </c>
      <c r="HS195" s="160" t="str">
        <f>IF(Tbl.Kosten[[#This Row],[Pnr.]]=HS$7,Tbl.Kosten[[#This Row],[Te financieren]],"")</f>
        <v/>
      </c>
      <c r="HT195" s="160" t="str">
        <f>IF(Tbl.Kosten[[#This Row],[Pnr.]]=HT$7,Tbl.Kosten[[#This Row],[Te financieren]],"")</f>
        <v/>
      </c>
      <c r="HU195" s="160" t="str">
        <f>IF(Tbl.Kosten[[#This Row],[Pnr.]]=HU$7,Tbl.Kosten[[#This Row],[Te financieren]],"")</f>
        <v/>
      </c>
      <c r="HV195" s="160" t="str">
        <f>IF(Tbl.Kosten[[#This Row],[Pnr.]]=HV$7,Tbl.Kosten[[#This Row],[Te financieren]],"")</f>
        <v/>
      </c>
      <c r="HW195" s="160" t="str">
        <f>IF(Tbl.Kosten[[#This Row],[Pnr.]]=HW$7,Tbl.Kosten[[#This Row],[Te financieren]],"")</f>
        <v/>
      </c>
    </row>
    <row r="196" spans="2:231" x14ac:dyDescent="0.3">
      <c r="B196" s="144"/>
      <c r="C196" s="147"/>
      <c r="D196" s="146"/>
      <c r="E196" s="147"/>
      <c r="F196" s="145"/>
      <c r="G196" s="11" t="str">
        <f>IF(Tbl.Kosten[[#This Row],[Medewerker e/o 
functie]]&lt;&gt;"",_xlfn.XLOOKUP(Tbl.Kosten[[#This Row],[Medewerker e/o 
functie]],Tbl.Uurtarief[Medewerker en/of functie],Tbl.Uurtarief[Uurtarief],"",0,1),"")</f>
        <v/>
      </c>
      <c r="H196" s="121">
        <f>IFERROR(Tbl.Kosten[[#This Row],[Uren]]*Tbl.Kosten[[#This Row],[Uurtarief]],0)</f>
        <v>0</v>
      </c>
      <c r="I196" s="119" t="str">
        <f>IF(Tbl.Kosten[[#This Row],[Subtotaal uren]]&lt;&gt;0,_xlfn.XLOOKUP(Tbl.Kosten[[#This Row],[Medewerker e/o 
functie]],Tbl.Uurtarief[Medewerker en/of functie],Tbl.Uurtarief[Kostensoort arbeid],"",0,1),"")</f>
        <v/>
      </c>
      <c r="J196" s="147"/>
      <c r="K196" s="145"/>
      <c r="L196" s="149" t="str">
        <f>IF(Tbl.Kosten[[#This Row],[Activum]]&lt;&gt;"",_xlfn.XLOOKUP(Tbl.Kosten[[#This Row],[Activum]],Tbl.Afschrijvingskosten[Activum],Tbl.Afschrijvingskosten[Tarief per afschrijvings-eenheid],"",0,1),"")</f>
        <v/>
      </c>
      <c r="M196" s="122">
        <f>IFERROR(Tbl.Kosten[[#This Row],[Een-
heden]]*Tbl.Kosten[[#This Row],[Afschrijvings-
tarief]],0)</f>
        <v>0</v>
      </c>
      <c r="N196" s="122" t="str">
        <f>IF(Tbl.Kosten[[#This Row],[Subtotaal afschrijving]]&lt;&gt;0,Lijsten!A194,"")</f>
        <v/>
      </c>
      <c r="O196" s="150"/>
      <c r="P196" s="145"/>
      <c r="Q196" s="148"/>
      <c r="R196" s="122">
        <f>IFERROR(Tbl.Kosten[[#This Row],[Aantal]]*Tbl.Kosten[[#This Row],[Tarief]],0)</f>
        <v>0</v>
      </c>
      <c r="S196" s="8">
        <f>IFERROR(Tbl.Kosten[[#This Row],[Subtotaal overige kosten]]+Tbl.Kosten[[#This Row],[Subtotaal uren]]+Tbl.Kosten[[#This Row],[Subtotaal afschrijving]],0)</f>
        <v>0</v>
      </c>
      <c r="T196" s="8">
        <f>IFERROR(Tbl.Kosten[[#This Row],[Totaal kosten]]*Tbl.Kosten[[#This Row],[Subsidie%]],0)</f>
        <v>0</v>
      </c>
      <c r="U196" s="4" t="str" cm="1">
        <f t="array" ref="U196">IFERROR(_xlfn.IFS(Tbl.Kosten[[#This Row],[Subtotaal uren]]&lt;&gt;0,Tbl.Kosten[[#This Row],[Kostensoort arbeid]],Tbl.Kosten[[#This Row],[Subtotaal afschrijving]]&lt;&gt;0,Tbl.Kosten[[#This Row],[Kostensoort afschrijving]],Tbl.Kosten[[#This Row],[Subtotaal overige kosten]]&lt;&gt;0,Tbl.Kosten[[#This Row],[Kostensoort overig]]),"")</f>
        <v/>
      </c>
      <c r="V196" s="4" t="str">
        <f>IFERROR(_xlfn.XLOOKUP(Tbl.Kosten[[#This Row],[Activiteitencode]],Tbl.Activiteiten[Activiteitcode],Tbl.Activiteiten[Werkpakketcode],"",0,1),"")</f>
        <v/>
      </c>
      <c r="W196" s="4" t="str">
        <f>IFERROR(_xlfn.XLOOKUP(Tbl.Kosten[[#This Row],[Werkpakketcode]],Tbl.Werkpakketten[Werkpakketcode],Tbl.Werkpakketten[Subsidiabele activiteit],"",0,1),"")</f>
        <v/>
      </c>
      <c r="X196" s="12">
        <f>IFERROR(_xlfn.XLOOKUP(Tbl.Kosten[[#This Row],[Sanr.]],Tbl.Subsidiehoogte[SAnr.],Tbl.Subsidiehoogte[Sub. Percentage],0,0,1),0)</f>
        <v>0</v>
      </c>
      <c r="Y196" s="154" t="str">
        <f>IFERROR(_xlfn.XLOOKUP(Tbl.Kosten[[#This Row],[Partnercode]],Tbl.Projectpartners[Partnercode],Tbl.Projectpartners[PNr.],"",0,1),"")</f>
        <v>P1</v>
      </c>
      <c r="Z196" s="158">
        <f>IF(Tbl.Kosten[[#This Row],[Pnr.]]=Z$7,Tbl.Kosten[[#This Row],[Totaal kosten]],"")</f>
        <v>0</v>
      </c>
      <c r="AA196" s="158" t="str">
        <f>IF(Tbl.Kosten[[#This Row],[Pnr.]]=AA$7,Tbl.Kosten[[#This Row],[Totaal kosten]],"")</f>
        <v/>
      </c>
      <c r="AB196" s="158" t="str">
        <f>IF(Tbl.Kosten[[#This Row],[Pnr.]]=AB$7,Tbl.Kosten[[#This Row],[Totaal kosten]],"")</f>
        <v/>
      </c>
      <c r="AC196" s="158" t="str">
        <f>IF(Tbl.Kosten[[#This Row],[Pnr.]]=AC$7,Tbl.Kosten[[#This Row],[Totaal kosten]],"")</f>
        <v/>
      </c>
      <c r="AD196" s="158" t="str">
        <f>IF(Tbl.Kosten[[#This Row],[Pnr.]]=AD$7,Tbl.Kosten[[#This Row],[Totaal kosten]],"")</f>
        <v/>
      </c>
      <c r="AE196" s="158" t="str">
        <f>IF(Tbl.Kosten[[#This Row],[Pnr.]]=AE$7,Tbl.Kosten[[#This Row],[Totaal kosten]],"")</f>
        <v/>
      </c>
      <c r="AF196" s="158" t="str">
        <f>IF(Tbl.Kosten[[#This Row],[Pnr.]]=AF$7,Tbl.Kosten[[#This Row],[Totaal kosten]],"")</f>
        <v/>
      </c>
      <c r="AG196" s="158" t="str">
        <f>IF(Tbl.Kosten[[#This Row],[Pnr.]]=AG$7,Tbl.Kosten[[#This Row],[Totaal kosten]],"")</f>
        <v/>
      </c>
      <c r="AH196" s="158" t="str">
        <f>IF(Tbl.Kosten[[#This Row],[Pnr.]]=AH$7,Tbl.Kosten[[#This Row],[Totaal kosten]],"")</f>
        <v/>
      </c>
      <c r="AI196" s="158" t="str">
        <f>IF(Tbl.Kosten[[#This Row],[Pnr.]]=AI$7,Tbl.Kosten[[#This Row],[Totaal kosten]],"")</f>
        <v/>
      </c>
      <c r="AJ196" s="158" t="str">
        <f>IF(Tbl.Kosten[[#This Row],[Pnr.]]=AJ$7,Tbl.Kosten[[#This Row],[Totaal kosten]],"")</f>
        <v/>
      </c>
      <c r="AK196" s="158" t="str">
        <f>IF(Tbl.Kosten[[#This Row],[Pnr.]]=AK$7,Tbl.Kosten[[#This Row],[Totaal kosten]],"")</f>
        <v/>
      </c>
      <c r="AL196" s="158" t="str">
        <f>IF(Tbl.Kosten[[#This Row],[Pnr.]]=AL$7,Tbl.Kosten[[#This Row],[Totaal kosten]],"")</f>
        <v/>
      </c>
      <c r="AM196" s="158" t="str">
        <f>IF(Tbl.Kosten[[#This Row],[Pnr.]]=AM$7,Tbl.Kosten[[#This Row],[Totaal kosten]],"")</f>
        <v/>
      </c>
      <c r="AN196" s="158" t="str">
        <f>IF(Tbl.Kosten[[#This Row],[Pnr.]]=AN$7,Tbl.Kosten[[#This Row],[Totaal kosten]],"")</f>
        <v/>
      </c>
      <c r="AO196" s="158" t="str">
        <f>IF(Tbl.Kosten[[#This Row],[Pnr.]]=AO$7,Tbl.Kosten[[#This Row],[Totaal kosten]],"")</f>
        <v/>
      </c>
      <c r="AP196" s="158" t="str">
        <f>IF(Tbl.Kosten[[#This Row],[Pnr.]]=AP$7,Tbl.Kosten[[#This Row],[Totaal kosten]],"")</f>
        <v/>
      </c>
      <c r="AQ196" s="158" t="str">
        <f>IF(Tbl.Kosten[[#This Row],[Pnr.]]=AQ$7,Tbl.Kosten[[#This Row],[Totaal kosten]],"")</f>
        <v/>
      </c>
      <c r="AR196" s="158" t="str">
        <f>IF(Tbl.Kosten[[#This Row],[Pnr.]]=AR$7,Tbl.Kosten[[#This Row],[Totaal kosten]],"")</f>
        <v/>
      </c>
      <c r="AS196" s="158" t="str">
        <f>IF(Tbl.Kosten[[#This Row],[Pnr.]]=AS$7,Tbl.Kosten[[#This Row],[Totaal kosten]],"")</f>
        <v/>
      </c>
      <c r="AT196" s="158" t="str">
        <f>IF(Tbl.Kosten[[#This Row],[Pnr.]]=AT$7,Tbl.Kosten[[#This Row],[Totaal kosten]],"")</f>
        <v/>
      </c>
      <c r="AU196" s="158" t="str">
        <f>IF(Tbl.Kosten[[#This Row],[Pnr.]]=AU$7,Tbl.Kosten[[#This Row],[Totaal kosten]],"")</f>
        <v/>
      </c>
      <c r="AV196" s="158" t="str">
        <f>IF(Tbl.Kosten[[#This Row],[Pnr.]]=AV$7,Tbl.Kosten[[#This Row],[Totaal kosten]],"")</f>
        <v/>
      </c>
      <c r="AW196" s="158" t="str">
        <f>IF(Tbl.Kosten[[#This Row],[Pnr.]]=AW$7,Tbl.Kosten[[#This Row],[Totaal kosten]],"")</f>
        <v/>
      </c>
      <c r="AX196" s="158" t="str">
        <f>IF(Tbl.Kosten[[#This Row],[Pnr.]]=AX$7,Tbl.Kosten[[#This Row],[Totaal kosten]],"")</f>
        <v/>
      </c>
      <c r="AY196" s="158" t="str">
        <f>IF(Tbl.Kosten[[#This Row],[Pnr.]]=AY$7,Tbl.Kosten[[#This Row],[Totaal kosten]],"")</f>
        <v/>
      </c>
      <c r="AZ196" s="158" t="str">
        <f>IF(Tbl.Kosten[[#This Row],[Pnr.]]=AZ$7,Tbl.Kosten[[#This Row],[Totaal kosten]],"")</f>
        <v/>
      </c>
      <c r="BA196" s="158" t="str">
        <f>IF(Tbl.Kosten[[#This Row],[Pnr.]]=BA$7,Tbl.Kosten[[#This Row],[Totaal kosten]],"")</f>
        <v/>
      </c>
      <c r="BB196" s="158" t="str">
        <f>IF(Tbl.Kosten[[#This Row],[Pnr.]]=BB$7,Tbl.Kosten[[#This Row],[Totaal kosten]],"")</f>
        <v/>
      </c>
      <c r="BC196" s="158" t="str">
        <f>IF(Tbl.Kosten[[#This Row],[Pnr.]]=BC$7,Tbl.Kosten[[#This Row],[Totaal kosten]],"")</f>
        <v/>
      </c>
      <c r="BD196" s="158" t="str">
        <f>IF(Tbl.Kosten[[#This Row],[Pnr.]]=BD$7,Tbl.Kosten[[#This Row],[Totaal kosten]],"")</f>
        <v/>
      </c>
      <c r="BE196" s="158" t="str">
        <f>IF(Tbl.Kosten[[#This Row],[Pnr.]]=BE$7,Tbl.Kosten[[#This Row],[Totaal kosten]],"")</f>
        <v/>
      </c>
      <c r="BF196" s="158" t="str">
        <f>IF(Tbl.Kosten[[#This Row],[Pnr.]]=BF$7,Tbl.Kosten[[#This Row],[Totaal kosten]],"")</f>
        <v/>
      </c>
      <c r="BG196" s="158" t="str">
        <f>IF(Tbl.Kosten[[#This Row],[Pnr.]]=BG$7,Tbl.Kosten[[#This Row],[Totaal kosten]],"")</f>
        <v/>
      </c>
      <c r="BH196" s="158" t="str">
        <f>IF(Tbl.Kosten[[#This Row],[Pnr.]]=BH$7,Tbl.Kosten[[#This Row],[Totaal kosten]],"")</f>
        <v/>
      </c>
      <c r="BI196" s="158" t="str">
        <f>IF(Tbl.Kosten[[#This Row],[Pnr.]]=BI$7,Tbl.Kosten[[#This Row],[Totaal kosten]],"")</f>
        <v/>
      </c>
      <c r="BJ196" s="158" t="str">
        <f>IF(Tbl.Kosten[[#This Row],[Pnr.]]=BJ$7,Tbl.Kosten[[#This Row],[Totaal kosten]],"")</f>
        <v/>
      </c>
      <c r="BK196" s="158" t="str">
        <f>IF(Tbl.Kosten[[#This Row],[Pnr.]]=BK$7,Tbl.Kosten[[#This Row],[Totaal kosten]],"")</f>
        <v/>
      </c>
      <c r="BL196" s="158" t="str">
        <f>IF(Tbl.Kosten[[#This Row],[Pnr.]]=BL$7,Tbl.Kosten[[#This Row],[Totaal kosten]],"")</f>
        <v/>
      </c>
      <c r="BM196" s="158" t="str">
        <f>IF(Tbl.Kosten[[#This Row],[Pnr.]]=BM$7,Tbl.Kosten[[#This Row],[Totaal kosten]],"")</f>
        <v/>
      </c>
      <c r="BN196" s="158" t="str">
        <f>IF(Tbl.Kosten[[#This Row],[Pnr.]]=BN$7,Tbl.Kosten[[#This Row],[Totaal kosten]],"")</f>
        <v/>
      </c>
      <c r="BO196" s="158" t="str">
        <f>IF(Tbl.Kosten[[#This Row],[Pnr.]]=BO$7,Tbl.Kosten[[#This Row],[Totaal kosten]],"")</f>
        <v/>
      </c>
      <c r="BP196" s="158" t="str">
        <f>IF(Tbl.Kosten[[#This Row],[Pnr.]]=BP$7,Tbl.Kosten[[#This Row],[Totaal kosten]],"")</f>
        <v/>
      </c>
      <c r="BQ196" s="158" t="str">
        <f>IF(Tbl.Kosten[[#This Row],[Pnr.]]=BQ$7,Tbl.Kosten[[#This Row],[Totaal kosten]],"")</f>
        <v/>
      </c>
      <c r="BR196" s="158" t="str">
        <f>IF(Tbl.Kosten[[#This Row],[Pnr.]]=BR$7,Tbl.Kosten[[#This Row],[Totaal kosten]],"")</f>
        <v/>
      </c>
      <c r="BS196" s="158" t="str">
        <f>IF(Tbl.Kosten[[#This Row],[Pnr.]]=BS$7,Tbl.Kosten[[#This Row],[Totaal kosten]],"")</f>
        <v/>
      </c>
      <c r="BT196" s="158" t="str">
        <f>IF(Tbl.Kosten[[#This Row],[Pnr.]]=BT$7,Tbl.Kosten[[#This Row],[Totaal kosten]],"")</f>
        <v/>
      </c>
      <c r="BU196" s="158" t="str">
        <f>IF(Tbl.Kosten[[#This Row],[Pnr.]]=BU$7,Tbl.Kosten[[#This Row],[Totaal kosten]],"")</f>
        <v/>
      </c>
      <c r="BV196" s="158" t="str">
        <f>IF(Tbl.Kosten[[#This Row],[Pnr.]]=BV$7,Tbl.Kosten[[#This Row],[Totaal kosten]],"")</f>
        <v/>
      </c>
      <c r="BW196" s="158" t="str">
        <f>IF(Tbl.Kosten[[#This Row],[Pnr.]]=BW$7,Tbl.Kosten[[#This Row],[Totaal kosten]],"")</f>
        <v/>
      </c>
      <c r="BX196" s="158" t="str">
        <f>IFERROR(_xlfn.XLOOKUP(Tbl.Kosten[[#This Row],[Werkpakketcode]],Tbl.Werkpakketten[Werkpakketcode],Tbl.Werkpakketten[WPnr.],"",0,1),"")</f>
        <v/>
      </c>
      <c r="BY196" s="158" t="str">
        <f>IF(Tbl.Kosten[[#This Row],[WPnr.]]=BY$7,Tbl.Kosten[[#This Row],[Totaal kosten]],"")</f>
        <v/>
      </c>
      <c r="BZ196" s="158" t="str">
        <f>IF(Tbl.Kosten[[#This Row],[WPnr.]]=BZ$7,Tbl.Kosten[[#This Row],[Totaal kosten]],"")</f>
        <v/>
      </c>
      <c r="CA196" s="158" t="str">
        <f>IF(Tbl.Kosten[[#This Row],[WPnr.]]=CA$7,Tbl.Kosten[[#This Row],[Totaal kosten]],"")</f>
        <v/>
      </c>
      <c r="CB196" s="158" t="str">
        <f>IF(Tbl.Kosten[[#This Row],[WPnr.]]=CB$7,Tbl.Kosten[[#This Row],[Totaal kosten]],"")</f>
        <v/>
      </c>
      <c r="CC196" s="158" t="str">
        <f>IF(Tbl.Kosten[[#This Row],[WPnr.]]=CC$7,Tbl.Kosten[[#This Row],[Totaal kosten]],"")</f>
        <v/>
      </c>
      <c r="CD196" s="158" t="str">
        <f>IF(Tbl.Kosten[[#This Row],[WPnr.]]=CD$7,Tbl.Kosten[[#This Row],[Totaal kosten]],"")</f>
        <v/>
      </c>
      <c r="CE196" s="158" t="str">
        <f>IF(Tbl.Kosten[[#This Row],[WPnr.]]=CE$7,Tbl.Kosten[[#This Row],[Totaal kosten]],"")</f>
        <v/>
      </c>
      <c r="CF196" s="158" t="str">
        <f>IF(Tbl.Kosten[[#This Row],[WPnr.]]=CF$7,Tbl.Kosten[[#This Row],[Totaal kosten]],"")</f>
        <v/>
      </c>
      <c r="CG196" s="158" t="str">
        <f>IF(Tbl.Kosten[[#This Row],[WPnr.]]=CG$7,Tbl.Kosten[[#This Row],[Totaal kosten]],"")</f>
        <v/>
      </c>
      <c r="CH196" s="158" t="str">
        <f>IF(Tbl.Kosten[[#This Row],[WPnr.]]=CH$7,Tbl.Kosten[[#This Row],[Totaal kosten]],"")</f>
        <v/>
      </c>
      <c r="CI196" s="158" t="str">
        <f>IF(Tbl.Kosten[[#This Row],[WPnr.]]=CI$7,Tbl.Kosten[[#This Row],[Totaal kosten]],"")</f>
        <v/>
      </c>
      <c r="CJ196" s="158" t="str">
        <f>IF(Tbl.Kosten[[#This Row],[WPnr.]]=CJ$7,Tbl.Kosten[[#This Row],[Totaal kosten]],"")</f>
        <v/>
      </c>
      <c r="CK196" s="158" t="str">
        <f>IF(Tbl.Kosten[[#This Row],[WPnr.]]=CK$7,Tbl.Kosten[[#This Row],[Totaal kosten]],"")</f>
        <v/>
      </c>
      <c r="CL196" s="158" t="str">
        <f>IF(Tbl.Kosten[[#This Row],[WPnr.]]=CL$7,Tbl.Kosten[[#This Row],[Totaal kosten]],"")</f>
        <v/>
      </c>
      <c r="CM196" s="158" t="str">
        <f>IF(Tbl.Kosten[[#This Row],[WPnr.]]=CM$7,Tbl.Kosten[[#This Row],[Totaal kosten]],"")</f>
        <v/>
      </c>
      <c r="CN196" s="158" t="str">
        <f>IF(Tbl.Kosten[[#This Row],[WPnr.]]=CN$7,Tbl.Kosten[[#This Row],[Totaal kosten]],"")</f>
        <v/>
      </c>
      <c r="CO196" s="158" t="str">
        <f>IF(Tbl.Kosten[[#This Row],[WPnr.]]=CO$7,Tbl.Kosten[[#This Row],[Totaal kosten]],"")</f>
        <v/>
      </c>
      <c r="CP196" s="158" t="str">
        <f>IF(Tbl.Kosten[[#This Row],[WPnr.]]=CP$7,Tbl.Kosten[[#This Row],[Totaal kosten]],"")</f>
        <v/>
      </c>
      <c r="CQ196" s="158" t="str">
        <f>IF(Tbl.Kosten[[#This Row],[WPnr.]]=CQ$7,Tbl.Kosten[[#This Row],[Totaal kosten]],"")</f>
        <v/>
      </c>
      <c r="CR196" s="158" t="str">
        <f>IF(Tbl.Kosten[[#This Row],[WPnr.]]=CR$7,Tbl.Kosten[[#This Row],[Totaal kosten]],"")</f>
        <v/>
      </c>
      <c r="CS196" s="158" t="str">
        <f>IF(Tbl.Kosten[[#This Row],[WPnr.]]=CS$7,Tbl.Kosten[[#This Row],[Totaal kosten]],"")</f>
        <v/>
      </c>
      <c r="CT196" s="158" t="str">
        <f>IF(Tbl.Kosten[[#This Row],[WPnr.]]=CT$7,Tbl.Kosten[[#This Row],[Totaal kosten]],"")</f>
        <v/>
      </c>
      <c r="CU196" s="158" t="str">
        <f>IF(Tbl.Kosten[[#This Row],[WPnr.]]=CU$7,Tbl.Kosten[[#This Row],[Totaal kosten]],"")</f>
        <v/>
      </c>
      <c r="CV196" s="158" t="str">
        <f>IF(Tbl.Kosten[[#This Row],[WPnr.]]=CV$7,Tbl.Kosten[[#This Row],[Totaal kosten]],"")</f>
        <v/>
      </c>
      <c r="CW196" s="158" t="str">
        <f>IF(Tbl.Kosten[[#This Row],[WPnr.]]=CW$7,Tbl.Kosten[[#This Row],[Totaal kosten]],"")</f>
        <v/>
      </c>
      <c r="CX196" s="158" t="str">
        <f>IF(Tbl.Kosten[[#This Row],[WPnr.]]=CX$7,Tbl.Kosten[[#This Row],[Totaal kosten]],"")</f>
        <v/>
      </c>
      <c r="CY196" s="158" t="str">
        <f>IF(Tbl.Kosten[[#This Row],[WPnr.]]=CY$7,Tbl.Kosten[[#This Row],[Totaal kosten]],"")</f>
        <v/>
      </c>
      <c r="CZ196" s="158" t="str">
        <f>IF(Tbl.Kosten[[#This Row],[WPnr.]]=CZ$7,Tbl.Kosten[[#This Row],[Totaal kosten]],"")</f>
        <v/>
      </c>
      <c r="DA196" s="158" t="str">
        <f>IF(Tbl.Kosten[[#This Row],[WPnr.]]=DA$7,Tbl.Kosten[[#This Row],[Totaal kosten]],"")</f>
        <v/>
      </c>
      <c r="DB196" s="158" t="str">
        <f>IF(Tbl.Kosten[[#This Row],[WPnr.]]=DB$7,Tbl.Kosten[[#This Row],[Totaal kosten]],"")</f>
        <v/>
      </c>
      <c r="DC196" s="158" t="str">
        <f>IF(Tbl.Kosten[[#This Row],[WPnr.]]=DC$7,Tbl.Kosten[[#This Row],[Totaal kosten]],"")</f>
        <v/>
      </c>
      <c r="DD196" s="158" t="str">
        <f>IF(Tbl.Kosten[[#This Row],[WPnr.]]=DD$7,Tbl.Kosten[[#This Row],[Totaal kosten]],"")</f>
        <v/>
      </c>
      <c r="DE196" s="158" t="str">
        <f>IF(Tbl.Kosten[[#This Row],[WPnr.]]=DE$7,Tbl.Kosten[[#This Row],[Totaal kosten]],"")</f>
        <v/>
      </c>
      <c r="DF196" s="158" t="str">
        <f>IF(Tbl.Kosten[[#This Row],[WPnr.]]=DF$7,Tbl.Kosten[[#This Row],[Totaal kosten]],"")</f>
        <v/>
      </c>
      <c r="DG196" s="158" t="str">
        <f>IF(Tbl.Kosten[[#This Row],[WPnr.]]=DG$7,Tbl.Kosten[[#This Row],[Totaal kosten]],"")</f>
        <v/>
      </c>
      <c r="DH196" s="158" t="str">
        <f>IF(Tbl.Kosten[[#This Row],[WPnr.]]=DH$7,Tbl.Kosten[[#This Row],[Totaal kosten]],"")</f>
        <v/>
      </c>
      <c r="DI196" s="158" t="str">
        <f>IF(Tbl.Kosten[[#This Row],[WPnr.]]=DI$7,Tbl.Kosten[[#This Row],[Totaal kosten]],"")</f>
        <v/>
      </c>
      <c r="DJ196" s="158" t="str">
        <f>IF(Tbl.Kosten[[#This Row],[WPnr.]]=DJ$7,Tbl.Kosten[[#This Row],[Totaal kosten]],"")</f>
        <v/>
      </c>
      <c r="DK196" s="158" t="str">
        <f>IF(Tbl.Kosten[[#This Row],[WPnr.]]=DK$7,Tbl.Kosten[[#This Row],[Totaal kosten]],"")</f>
        <v/>
      </c>
      <c r="DL196" s="158" t="str">
        <f>IF(Tbl.Kosten[[#This Row],[WPnr.]]=DL$7,Tbl.Kosten[[#This Row],[Totaal kosten]],"")</f>
        <v/>
      </c>
      <c r="DM196" s="158" t="str">
        <f>IF(Tbl.Kosten[[#This Row],[WPnr.]]=DM$7,Tbl.Kosten[[#This Row],[Totaal kosten]],"")</f>
        <v/>
      </c>
      <c r="DN196" s="158" t="str">
        <f>IF(Tbl.Kosten[[#This Row],[WPnr.]]=DN$7,Tbl.Kosten[[#This Row],[Totaal kosten]],"")</f>
        <v/>
      </c>
      <c r="DO196" s="158" t="str">
        <f>IF(Tbl.Kosten[[#This Row],[WPnr.]]=DO$7,Tbl.Kosten[[#This Row],[Totaal kosten]],"")</f>
        <v/>
      </c>
      <c r="DP196" s="158" t="str">
        <f>IF(Tbl.Kosten[[#This Row],[WPnr.]]=DP$7,Tbl.Kosten[[#This Row],[Totaal kosten]],"")</f>
        <v/>
      </c>
      <c r="DQ196" s="158" t="str">
        <f>IF(Tbl.Kosten[[#This Row],[WPnr.]]=DQ$7,Tbl.Kosten[[#This Row],[Totaal kosten]],"")</f>
        <v/>
      </c>
      <c r="DR196" s="158" t="str">
        <f>IF(Tbl.Kosten[[#This Row],[WPnr.]]=DR$7,Tbl.Kosten[[#This Row],[Totaal kosten]],"")</f>
        <v/>
      </c>
      <c r="DS196" s="158" t="str">
        <f>IF(Tbl.Kosten[[#This Row],[WPnr.]]=DS$7,Tbl.Kosten[[#This Row],[Totaal kosten]],"")</f>
        <v/>
      </c>
      <c r="DT196" s="158" t="str">
        <f>IF(Tbl.Kosten[[#This Row],[WPnr.]]=DT$7,Tbl.Kosten[[#This Row],[Totaal kosten]],"")</f>
        <v/>
      </c>
      <c r="DU196" s="158" t="str">
        <f>IF(Tbl.Kosten[[#This Row],[WPnr.]]=DU$7,Tbl.Kosten[[#This Row],[Totaal kosten]],"")</f>
        <v/>
      </c>
      <c r="DV196" s="158" t="str">
        <f>IF(Tbl.Kosten[[#This Row],[WPnr.]]=DV$7,Tbl.Kosten[[#This Row],[Totaal kosten]],"")</f>
        <v/>
      </c>
      <c r="DW196" s="160" t="str">
        <f>IFERROR(_xlfn.XLOOKUP(Tbl.Kosten[[#This Row],[Kostensoort]],Tbl.Kostensoorten[Kostensoorten],Tbl.Kostensoorten[KSnr.],"",0,1),"")</f>
        <v/>
      </c>
      <c r="DX196" s="160" t="str">
        <f>IF(Tbl.Kosten[[#This Row],[KSnr.]]=DX$7,Tbl.Kosten[[#This Row],[Totaal kosten]],"")</f>
        <v/>
      </c>
      <c r="DY196" s="160" t="str">
        <f>IF(Tbl.Kosten[[#This Row],[KSnr.]]=DY$7,Tbl.Kosten[[#This Row],[Totaal kosten]],"")</f>
        <v/>
      </c>
      <c r="DZ196" s="160" t="str">
        <f>IF(Tbl.Kosten[[#This Row],[KSnr.]]=DZ$7,Tbl.Kosten[[#This Row],[Totaal kosten]],"")</f>
        <v/>
      </c>
      <c r="EA196" s="160" t="str">
        <f>IF(Tbl.Kosten[[#This Row],[KSnr.]]=EA$7,Tbl.Kosten[[#This Row],[Totaal kosten]],"")</f>
        <v/>
      </c>
      <c r="EB196" s="160" t="str">
        <f>IF(Tbl.Kosten[[#This Row],[KSnr.]]=EB$7,Tbl.Kosten[[#This Row],[Totaal kosten]],"")</f>
        <v/>
      </c>
      <c r="EC196" s="160" t="str">
        <f>IF(Tbl.Kosten[[#This Row],[KSnr.]]=EC$7,Tbl.Kosten[[#This Row],[Totaal kosten]],"")</f>
        <v/>
      </c>
      <c r="ED196" s="160" t="str">
        <f>IF(Tbl.Kosten[[#This Row],[KSnr.]]=ED$7,Tbl.Kosten[[#This Row],[Totaal kosten]],"")</f>
        <v/>
      </c>
      <c r="EE196" s="160" t="str">
        <f>IF(Tbl.Kosten[[#This Row],[KSnr.]]=EE$7,Tbl.Kosten[[#This Row],[Totaal kosten]],"")</f>
        <v/>
      </c>
      <c r="EF196" s="160" t="str">
        <f>IF(Tbl.Kosten[[#This Row],[KSnr.]]=EF$7,Tbl.Kosten[[#This Row],[Totaal kosten]],"")</f>
        <v/>
      </c>
      <c r="EG196" s="160" t="str">
        <f>IF(Tbl.Kosten[[#This Row],[KSnr.]]=EG$7,Tbl.Kosten[[#This Row],[Totaal kosten]],"")</f>
        <v/>
      </c>
      <c r="EH196" s="160" t="str">
        <f>IF(Tbl.Kosten[[#This Row],[KSnr.]]=EH$7,Tbl.Kosten[[#This Row],[Totaal kosten]],"")</f>
        <v/>
      </c>
      <c r="EI196" s="160" t="str">
        <f>IF(Tbl.Kosten[[#This Row],[KSnr.]]=EI$7,Tbl.Kosten[[#This Row],[Totaal kosten]],"")</f>
        <v/>
      </c>
      <c r="EJ196" s="160" t="str">
        <f>IF(Tbl.Kosten[[#This Row],[KSnr.]]=EJ$7,Tbl.Kosten[[#This Row],[Totaal kosten]],"")</f>
        <v/>
      </c>
      <c r="EK196" s="160" t="str">
        <f>IF(Tbl.Kosten[[#This Row],[KSnr.]]=EK$7,Tbl.Kosten[[#This Row],[Totaal kosten]],"")</f>
        <v/>
      </c>
      <c r="EL196" s="160" t="str">
        <f>IF(Tbl.Kosten[[#This Row],[KSnr.]]=EL$7,Tbl.Kosten[[#This Row],[Totaal kosten]],"")</f>
        <v/>
      </c>
      <c r="EM196" s="160" t="str">
        <f>IF(Tbl.Kosten[[#This Row],[KSnr.]]=EM$7,Tbl.Kosten[[#This Row],[Totaal kosten]],"")</f>
        <v/>
      </c>
      <c r="EN196" s="160" t="str">
        <f>IF(Tbl.Kosten[[#This Row],[KSnr.]]=EN$7,Tbl.Kosten[[#This Row],[Totaal kosten]],"")</f>
        <v/>
      </c>
      <c r="EO196" s="160" t="str">
        <f>IF(Tbl.Kosten[[#This Row],[KSnr.]]=EO$7,Tbl.Kosten[[#This Row],[Totaal kosten]],"")</f>
        <v/>
      </c>
      <c r="EP196" s="160" t="str">
        <f>IF(Tbl.Kosten[[#This Row],[KSnr.]]=EP$7,Tbl.Kosten[[#This Row],[Totaal kosten]],"")</f>
        <v/>
      </c>
      <c r="EQ196" s="160" t="str">
        <f>IF(Tbl.Kosten[[#This Row],[KSnr.]]=EQ$7,Tbl.Kosten[[#This Row],[Totaal kosten]],"")</f>
        <v/>
      </c>
      <c r="ER196" s="154" t="str">
        <f>IFERROR(_xlfn.XLOOKUP(Tbl.Kosten[[#This Row],[Subsidieactiviteit]],Tbl.Subsidiehoogte[Subsidieactiviteit],Tbl.Subsidiehoogte[SAnr.],"",0,1),"")</f>
        <v/>
      </c>
      <c r="ES196" s="160" t="str">
        <f>IF(Tbl.Kosten[[#This Row],[Sanr.]]=ES$7,Tbl.Kosten[[#This Row],[Totaal kosten]],"")</f>
        <v/>
      </c>
      <c r="ET196" s="160" t="str">
        <f>IF(Tbl.Kosten[[#This Row],[Sanr.]]=ET$7,Tbl.Kosten[[#This Row],[Totaal kosten]],"")</f>
        <v/>
      </c>
      <c r="EU196" s="160" t="str">
        <f>IF(Tbl.Kosten[[#This Row],[Sanr.]]=EU$7,Tbl.Kosten[[#This Row],[Totaal kosten]],"")</f>
        <v/>
      </c>
      <c r="EV196" s="160" t="str">
        <f>IF(Tbl.Kosten[[#This Row],[Sanr.]]=EV$7,Tbl.Kosten[[#This Row],[Totaal kosten]],"")</f>
        <v/>
      </c>
      <c r="EW196" s="160" t="str">
        <f>IF(Tbl.Kosten[[#This Row],[Sanr.]]=EW$7,Tbl.Kosten[[#This Row],[Totaal kosten]],"")</f>
        <v/>
      </c>
      <c r="EX196" s="160" t="str">
        <f>IF(Tbl.Kosten[[#This Row],[Sanr.]]=EX$7,Tbl.Kosten[[#This Row],[Totaal kosten]],"")</f>
        <v/>
      </c>
      <c r="EY196" s="160" t="str">
        <f>IF(Tbl.Kosten[[#This Row],[Sanr.]]=EY$7,Tbl.Kosten[[#This Row],[Totaal kosten]],"")</f>
        <v/>
      </c>
      <c r="EZ196" s="160" t="str">
        <f>IF(Tbl.Kosten[[#This Row],[Sanr.]]=EZ$7,Tbl.Kosten[[#This Row],[Totaal kosten]],"")</f>
        <v/>
      </c>
      <c r="FA196" s="160" t="str">
        <f>IF(Tbl.Kosten[[#This Row],[Sanr.]]=FA$7,Tbl.Kosten[[#This Row],[Totaal kosten]],"")</f>
        <v/>
      </c>
      <c r="FB196" s="160" t="str">
        <f>IF(Tbl.Kosten[[#This Row],[Sanr.]]=FB$7,Tbl.Kosten[[#This Row],[Totaal kosten]],"")</f>
        <v/>
      </c>
      <c r="FC196" s="160" t="str">
        <f>IF(Tbl.Kosten[[#This Row],[Sanr.]]=FC$7,Tbl.Kosten[[#This Row],[Totaal kosten]],"")</f>
        <v/>
      </c>
      <c r="FD196" s="160" t="str">
        <f>IF(Tbl.Kosten[[#This Row],[Sanr.]]=FD$7,Tbl.Kosten[[#This Row],[Totaal kosten]],"")</f>
        <v/>
      </c>
      <c r="FE196" s="160" t="str">
        <f>IF(Tbl.Kosten[[#This Row],[Sanr.]]=FE$7,Tbl.Kosten[[#This Row],[Totaal kosten]],"")</f>
        <v/>
      </c>
      <c r="FF196" s="160" t="str">
        <f>IF(Tbl.Kosten[[#This Row],[Sanr.]]=FF$7,Tbl.Kosten[[#This Row],[Totaal kosten]],"")</f>
        <v/>
      </c>
      <c r="FG196" s="160" t="str">
        <f>IF(Tbl.Kosten[[#This Row],[Sanr.]]=FG$7,Tbl.Kosten[[#This Row],[Totaal kosten]],"")</f>
        <v/>
      </c>
      <c r="FH196" s="160" t="str">
        <f>IF(Tbl.Kosten[[#This Row],[Sanr.]]=FH$7,Tbl.Kosten[[#This Row],[Totaal kosten]],"")</f>
        <v/>
      </c>
      <c r="FI196" s="160" t="str">
        <f>IF(Tbl.Kosten[[#This Row],[Sanr.]]=FI$7,Tbl.Kosten[[#This Row],[Totaal kosten]],"")</f>
        <v/>
      </c>
      <c r="FJ196" s="160" t="str">
        <f>IF(Tbl.Kosten[[#This Row],[Sanr.]]=FJ$7,Tbl.Kosten[[#This Row],[Totaal kosten]],"")</f>
        <v/>
      </c>
      <c r="FK196" s="160" t="str">
        <f>IF(Tbl.Kosten[[#This Row],[Sanr.]]=FK$7,Tbl.Kosten[[#This Row],[Totaal kosten]],"")</f>
        <v/>
      </c>
      <c r="FL196" s="160" t="str">
        <f>IF(Tbl.Kosten[[#This Row],[Sanr.]]=FL$7,Tbl.Kosten[[#This Row],[Totaal kosten]],"")</f>
        <v/>
      </c>
      <c r="FM196" s="160" t="str">
        <f>IF(Tbl.Kosten[[#This Row],[Sanr.]]=FM$7,Tbl.Kosten[[#This Row],[Totaal kosten]],"")</f>
        <v/>
      </c>
      <c r="FN196" s="160" t="str">
        <f>IF(Tbl.Kosten[[#This Row],[Sanr.]]=FN$7,Tbl.Kosten[[#This Row],[Totaal kosten]],"")</f>
        <v/>
      </c>
      <c r="FO196" s="160" t="str">
        <f>IF(Tbl.Kosten[[#This Row],[Sanr.]]=FO$7,Tbl.Kosten[[#This Row],[Totaal kosten]],"")</f>
        <v/>
      </c>
      <c r="FP196" s="160" t="str">
        <f>IF(Tbl.Kosten[[#This Row],[Sanr.]]=FP$7,Tbl.Kosten[[#This Row],[Totaal kosten]],"")</f>
        <v/>
      </c>
      <c r="FQ196" s="160" t="str">
        <f>IF(Tbl.Kosten[[#This Row],[Sanr.]]=FQ$7,Tbl.Kosten[[#This Row],[Totaal kosten]],"")</f>
        <v/>
      </c>
      <c r="FR196" s="160" t="str">
        <f>IF(Tbl.Kosten[[#This Row],[Sanr.]]=FR$7,Tbl.Kosten[[#This Row],[Totaal kosten]],"")</f>
        <v/>
      </c>
      <c r="FS196" s="160" t="str">
        <f>IF(Tbl.Kosten[[#This Row],[Sanr.]]=FS$7,Tbl.Kosten[[#This Row],[Totaal kosten]],"")</f>
        <v/>
      </c>
      <c r="FT196" s="160" t="str">
        <f>IF(Tbl.Kosten[[#This Row],[Sanr.]]=FT$7,Tbl.Kosten[[#This Row],[Totaal kosten]],"")</f>
        <v/>
      </c>
      <c r="FU196" s="160" t="str">
        <f>IF(Tbl.Kosten[[#This Row],[Sanr.]]=FU$7,Tbl.Kosten[[#This Row],[Totaal kosten]],"")</f>
        <v/>
      </c>
      <c r="FV196" s="160" t="str">
        <f>IF(Tbl.Kosten[[#This Row],[Sanr.]]=FV$7,Tbl.Kosten[[#This Row],[Totaal kosten]],"")</f>
        <v/>
      </c>
      <c r="FW196" s="160" t="str">
        <f>IFERROR(_xlfn.XLOOKUP(Tbl.Kosten[[#This Row],[Activiteitencode]],Tbl.Activiteiten[Activiteitcode],Tbl.Activiteiten[Anr.],"",0,1),"")</f>
        <v/>
      </c>
      <c r="FX196" s="181" t="str">
        <f>_xlfn.CONCAT(Tbl.Kosten[[#This Row],[Pnr.]],Tbl.Kosten[[#This Row],[Sanr.]])</f>
        <v>P1</v>
      </c>
      <c r="FY196" s="160">
        <f>Tbl.Kosten[[#This Row],[Totaal kosten]]-Tbl.Kosten[[#This Row],[Subsidie]]</f>
        <v>0</v>
      </c>
      <c r="FZ196" s="160">
        <f>IF(Tbl.Kosten[[#This Row],[Pnr.]]=FZ$7,Tbl.Kosten[[#This Row],[Te financieren]],"")</f>
        <v>0</v>
      </c>
      <c r="GA196" s="160" t="str">
        <f>IF(Tbl.Kosten[[#This Row],[Pnr.]]=GA$7,Tbl.Kosten[[#This Row],[Te financieren]],"")</f>
        <v/>
      </c>
      <c r="GB196" s="160" t="str">
        <f>IF(Tbl.Kosten[[#This Row],[Pnr.]]=GB$7,Tbl.Kosten[[#This Row],[Te financieren]],"")</f>
        <v/>
      </c>
      <c r="GC196" s="160" t="str">
        <f>IF(Tbl.Kosten[[#This Row],[Pnr.]]=GC$7,Tbl.Kosten[[#This Row],[Te financieren]],"")</f>
        <v/>
      </c>
      <c r="GD196" s="160" t="str">
        <f>IF(Tbl.Kosten[[#This Row],[Pnr.]]=GD$7,Tbl.Kosten[[#This Row],[Te financieren]],"")</f>
        <v/>
      </c>
      <c r="GE196" s="160" t="str">
        <f>IF(Tbl.Kosten[[#This Row],[Pnr.]]=GE$7,Tbl.Kosten[[#This Row],[Te financieren]],"")</f>
        <v/>
      </c>
      <c r="GF196" s="160" t="str">
        <f>IF(Tbl.Kosten[[#This Row],[Pnr.]]=GF$7,Tbl.Kosten[[#This Row],[Te financieren]],"")</f>
        <v/>
      </c>
      <c r="GG196" s="160" t="str">
        <f>IF(Tbl.Kosten[[#This Row],[Pnr.]]=GG$7,Tbl.Kosten[[#This Row],[Te financieren]],"")</f>
        <v/>
      </c>
      <c r="GH196" s="160" t="str">
        <f>IF(Tbl.Kosten[[#This Row],[Pnr.]]=GH$7,Tbl.Kosten[[#This Row],[Te financieren]],"")</f>
        <v/>
      </c>
      <c r="GI196" s="160" t="str">
        <f>IF(Tbl.Kosten[[#This Row],[Pnr.]]=GI$7,Tbl.Kosten[[#This Row],[Te financieren]],"")</f>
        <v/>
      </c>
      <c r="GJ196" s="160" t="str">
        <f>IF(Tbl.Kosten[[#This Row],[Pnr.]]=GJ$7,Tbl.Kosten[[#This Row],[Te financieren]],"")</f>
        <v/>
      </c>
      <c r="GK196" s="160" t="str">
        <f>IF(Tbl.Kosten[[#This Row],[Pnr.]]=GK$7,Tbl.Kosten[[#This Row],[Te financieren]],"")</f>
        <v/>
      </c>
      <c r="GL196" s="160" t="str">
        <f>IF(Tbl.Kosten[[#This Row],[Pnr.]]=GL$7,Tbl.Kosten[[#This Row],[Te financieren]],"")</f>
        <v/>
      </c>
      <c r="GM196" s="160" t="str">
        <f>IF(Tbl.Kosten[[#This Row],[Pnr.]]=GM$7,Tbl.Kosten[[#This Row],[Te financieren]],"")</f>
        <v/>
      </c>
      <c r="GN196" s="160" t="str">
        <f>IF(Tbl.Kosten[[#This Row],[Pnr.]]=GN$7,Tbl.Kosten[[#This Row],[Te financieren]],"")</f>
        <v/>
      </c>
      <c r="GO196" s="160" t="str">
        <f>IF(Tbl.Kosten[[#This Row],[Pnr.]]=GO$7,Tbl.Kosten[[#This Row],[Te financieren]],"")</f>
        <v/>
      </c>
      <c r="GP196" s="160" t="str">
        <f>IF(Tbl.Kosten[[#This Row],[Pnr.]]=GP$7,Tbl.Kosten[[#This Row],[Te financieren]],"")</f>
        <v/>
      </c>
      <c r="GQ196" s="160" t="str">
        <f>IF(Tbl.Kosten[[#This Row],[Pnr.]]=GQ$7,Tbl.Kosten[[#This Row],[Te financieren]],"")</f>
        <v/>
      </c>
      <c r="GR196" s="160" t="str">
        <f>IF(Tbl.Kosten[[#This Row],[Pnr.]]=GR$7,Tbl.Kosten[[#This Row],[Te financieren]],"")</f>
        <v/>
      </c>
      <c r="GS196" s="160" t="str">
        <f>IF(Tbl.Kosten[[#This Row],[Pnr.]]=GS$7,Tbl.Kosten[[#This Row],[Te financieren]],"")</f>
        <v/>
      </c>
      <c r="GT196" s="160" t="str">
        <f>IF(Tbl.Kosten[[#This Row],[Pnr.]]=GT$7,Tbl.Kosten[[#This Row],[Te financieren]],"")</f>
        <v/>
      </c>
      <c r="GU196" s="160" t="str">
        <f>IF(Tbl.Kosten[[#This Row],[Pnr.]]=GU$7,Tbl.Kosten[[#This Row],[Te financieren]],"")</f>
        <v/>
      </c>
      <c r="GV196" s="160" t="str">
        <f>IF(Tbl.Kosten[[#This Row],[Pnr.]]=GV$7,Tbl.Kosten[[#This Row],[Te financieren]],"")</f>
        <v/>
      </c>
      <c r="GW196" s="160" t="str">
        <f>IF(Tbl.Kosten[[#This Row],[Pnr.]]=GW$7,Tbl.Kosten[[#This Row],[Te financieren]],"")</f>
        <v/>
      </c>
      <c r="GX196" s="160" t="str">
        <f>IF(Tbl.Kosten[[#This Row],[Pnr.]]=GX$7,Tbl.Kosten[[#This Row],[Te financieren]],"")</f>
        <v/>
      </c>
      <c r="GY196" s="160" t="str">
        <f>IF(Tbl.Kosten[[#This Row],[Pnr.]]=GY$7,Tbl.Kosten[[#This Row],[Te financieren]],"")</f>
        <v/>
      </c>
      <c r="GZ196" s="160" t="str">
        <f>IF(Tbl.Kosten[[#This Row],[Pnr.]]=GZ$7,Tbl.Kosten[[#This Row],[Te financieren]],"")</f>
        <v/>
      </c>
      <c r="HA196" s="160" t="str">
        <f>IF(Tbl.Kosten[[#This Row],[Pnr.]]=HA$7,Tbl.Kosten[[#This Row],[Te financieren]],"")</f>
        <v/>
      </c>
      <c r="HB196" s="160" t="str">
        <f>IF(Tbl.Kosten[[#This Row],[Pnr.]]=HB$7,Tbl.Kosten[[#This Row],[Te financieren]],"")</f>
        <v/>
      </c>
      <c r="HC196" s="160" t="str">
        <f>IF(Tbl.Kosten[[#This Row],[Pnr.]]=HC$7,Tbl.Kosten[[#This Row],[Te financieren]],"")</f>
        <v/>
      </c>
      <c r="HD196" s="160" t="str">
        <f>IF(Tbl.Kosten[[#This Row],[Pnr.]]=HD$7,Tbl.Kosten[[#This Row],[Te financieren]],"")</f>
        <v/>
      </c>
      <c r="HE196" s="160" t="str">
        <f>IF(Tbl.Kosten[[#This Row],[Pnr.]]=HE$7,Tbl.Kosten[[#This Row],[Te financieren]],"")</f>
        <v/>
      </c>
      <c r="HF196" s="160" t="str">
        <f>IF(Tbl.Kosten[[#This Row],[Pnr.]]=HF$7,Tbl.Kosten[[#This Row],[Te financieren]],"")</f>
        <v/>
      </c>
      <c r="HG196" s="160" t="str">
        <f>IF(Tbl.Kosten[[#This Row],[Pnr.]]=HG$7,Tbl.Kosten[[#This Row],[Te financieren]],"")</f>
        <v/>
      </c>
      <c r="HH196" s="160" t="str">
        <f>IF(Tbl.Kosten[[#This Row],[Pnr.]]=HH$7,Tbl.Kosten[[#This Row],[Te financieren]],"")</f>
        <v/>
      </c>
      <c r="HI196" s="160" t="str">
        <f>IF(Tbl.Kosten[[#This Row],[Pnr.]]=HI$7,Tbl.Kosten[[#This Row],[Te financieren]],"")</f>
        <v/>
      </c>
      <c r="HJ196" s="160" t="str">
        <f>IF(Tbl.Kosten[[#This Row],[Pnr.]]=HJ$7,Tbl.Kosten[[#This Row],[Te financieren]],"")</f>
        <v/>
      </c>
      <c r="HK196" s="160" t="str">
        <f>IF(Tbl.Kosten[[#This Row],[Pnr.]]=HK$7,Tbl.Kosten[[#This Row],[Te financieren]],"")</f>
        <v/>
      </c>
      <c r="HL196" s="160" t="str">
        <f>IF(Tbl.Kosten[[#This Row],[Pnr.]]=HL$7,Tbl.Kosten[[#This Row],[Te financieren]],"")</f>
        <v/>
      </c>
      <c r="HM196" s="160" t="str">
        <f>IF(Tbl.Kosten[[#This Row],[Pnr.]]=HM$7,Tbl.Kosten[[#This Row],[Te financieren]],"")</f>
        <v/>
      </c>
      <c r="HN196" s="160" t="str">
        <f>IF(Tbl.Kosten[[#This Row],[Pnr.]]=HN$7,Tbl.Kosten[[#This Row],[Te financieren]],"")</f>
        <v/>
      </c>
      <c r="HO196" s="160" t="str">
        <f>IF(Tbl.Kosten[[#This Row],[Pnr.]]=HO$7,Tbl.Kosten[[#This Row],[Te financieren]],"")</f>
        <v/>
      </c>
      <c r="HP196" s="160" t="str">
        <f>IF(Tbl.Kosten[[#This Row],[Pnr.]]=HP$7,Tbl.Kosten[[#This Row],[Te financieren]],"")</f>
        <v/>
      </c>
      <c r="HQ196" s="160" t="str">
        <f>IF(Tbl.Kosten[[#This Row],[Pnr.]]=HQ$7,Tbl.Kosten[[#This Row],[Te financieren]],"")</f>
        <v/>
      </c>
      <c r="HR196" s="160" t="str">
        <f>IF(Tbl.Kosten[[#This Row],[Pnr.]]=HR$7,Tbl.Kosten[[#This Row],[Te financieren]],"")</f>
        <v/>
      </c>
      <c r="HS196" s="160" t="str">
        <f>IF(Tbl.Kosten[[#This Row],[Pnr.]]=HS$7,Tbl.Kosten[[#This Row],[Te financieren]],"")</f>
        <v/>
      </c>
      <c r="HT196" s="160" t="str">
        <f>IF(Tbl.Kosten[[#This Row],[Pnr.]]=HT$7,Tbl.Kosten[[#This Row],[Te financieren]],"")</f>
        <v/>
      </c>
      <c r="HU196" s="160" t="str">
        <f>IF(Tbl.Kosten[[#This Row],[Pnr.]]=HU$7,Tbl.Kosten[[#This Row],[Te financieren]],"")</f>
        <v/>
      </c>
      <c r="HV196" s="160" t="str">
        <f>IF(Tbl.Kosten[[#This Row],[Pnr.]]=HV$7,Tbl.Kosten[[#This Row],[Te financieren]],"")</f>
        <v/>
      </c>
      <c r="HW196" s="160" t="str">
        <f>IF(Tbl.Kosten[[#This Row],[Pnr.]]=HW$7,Tbl.Kosten[[#This Row],[Te financieren]],"")</f>
        <v/>
      </c>
    </row>
    <row r="197" spans="2:231" x14ac:dyDescent="0.3">
      <c r="B197" s="144"/>
      <c r="C197" s="147"/>
      <c r="D197" s="146"/>
      <c r="E197" s="147"/>
      <c r="F197" s="145"/>
      <c r="G197" s="11" t="str">
        <f>IF(Tbl.Kosten[[#This Row],[Medewerker e/o 
functie]]&lt;&gt;"",_xlfn.XLOOKUP(Tbl.Kosten[[#This Row],[Medewerker e/o 
functie]],Tbl.Uurtarief[Medewerker en/of functie],Tbl.Uurtarief[Uurtarief],"",0,1),"")</f>
        <v/>
      </c>
      <c r="H197" s="121">
        <f>IFERROR(Tbl.Kosten[[#This Row],[Uren]]*Tbl.Kosten[[#This Row],[Uurtarief]],0)</f>
        <v>0</v>
      </c>
      <c r="I197" s="119" t="str">
        <f>IF(Tbl.Kosten[[#This Row],[Subtotaal uren]]&lt;&gt;0,_xlfn.XLOOKUP(Tbl.Kosten[[#This Row],[Medewerker e/o 
functie]],Tbl.Uurtarief[Medewerker en/of functie],Tbl.Uurtarief[Kostensoort arbeid],"",0,1),"")</f>
        <v/>
      </c>
      <c r="J197" s="147"/>
      <c r="K197" s="145"/>
      <c r="L197" s="149" t="str">
        <f>IF(Tbl.Kosten[[#This Row],[Activum]]&lt;&gt;"",_xlfn.XLOOKUP(Tbl.Kosten[[#This Row],[Activum]],Tbl.Afschrijvingskosten[Activum],Tbl.Afschrijvingskosten[Tarief per afschrijvings-eenheid],"",0,1),"")</f>
        <v/>
      </c>
      <c r="M197" s="122">
        <f>IFERROR(Tbl.Kosten[[#This Row],[Een-
heden]]*Tbl.Kosten[[#This Row],[Afschrijvings-
tarief]],0)</f>
        <v>0</v>
      </c>
      <c r="N197" s="122" t="str">
        <f>IF(Tbl.Kosten[[#This Row],[Subtotaal afschrijving]]&lt;&gt;0,Lijsten!A195,"")</f>
        <v/>
      </c>
      <c r="O197" s="150"/>
      <c r="P197" s="145"/>
      <c r="Q197" s="148"/>
      <c r="R197" s="122">
        <f>IFERROR(Tbl.Kosten[[#This Row],[Aantal]]*Tbl.Kosten[[#This Row],[Tarief]],0)</f>
        <v>0</v>
      </c>
      <c r="S197" s="8">
        <f>IFERROR(Tbl.Kosten[[#This Row],[Subtotaal overige kosten]]+Tbl.Kosten[[#This Row],[Subtotaal uren]]+Tbl.Kosten[[#This Row],[Subtotaal afschrijving]],0)</f>
        <v>0</v>
      </c>
      <c r="T197" s="8">
        <f>IFERROR(Tbl.Kosten[[#This Row],[Totaal kosten]]*Tbl.Kosten[[#This Row],[Subsidie%]],0)</f>
        <v>0</v>
      </c>
      <c r="U197" s="4" t="str" cm="1">
        <f t="array" ref="U197">IFERROR(_xlfn.IFS(Tbl.Kosten[[#This Row],[Subtotaal uren]]&lt;&gt;0,Tbl.Kosten[[#This Row],[Kostensoort arbeid]],Tbl.Kosten[[#This Row],[Subtotaal afschrijving]]&lt;&gt;0,Tbl.Kosten[[#This Row],[Kostensoort afschrijving]],Tbl.Kosten[[#This Row],[Subtotaal overige kosten]]&lt;&gt;0,Tbl.Kosten[[#This Row],[Kostensoort overig]]),"")</f>
        <v/>
      </c>
      <c r="V197" s="4" t="str">
        <f>IFERROR(_xlfn.XLOOKUP(Tbl.Kosten[[#This Row],[Activiteitencode]],Tbl.Activiteiten[Activiteitcode],Tbl.Activiteiten[Werkpakketcode],"",0,1),"")</f>
        <v/>
      </c>
      <c r="W197" s="4" t="str">
        <f>IFERROR(_xlfn.XLOOKUP(Tbl.Kosten[[#This Row],[Werkpakketcode]],Tbl.Werkpakketten[Werkpakketcode],Tbl.Werkpakketten[Subsidiabele activiteit],"",0,1),"")</f>
        <v/>
      </c>
      <c r="X197" s="12">
        <f>IFERROR(_xlfn.XLOOKUP(Tbl.Kosten[[#This Row],[Sanr.]],Tbl.Subsidiehoogte[SAnr.],Tbl.Subsidiehoogte[Sub. Percentage],0,0,1),0)</f>
        <v>0</v>
      </c>
      <c r="Y197" s="154" t="str">
        <f>IFERROR(_xlfn.XLOOKUP(Tbl.Kosten[[#This Row],[Partnercode]],Tbl.Projectpartners[Partnercode],Tbl.Projectpartners[PNr.],"",0,1),"")</f>
        <v>P1</v>
      </c>
      <c r="Z197" s="158">
        <f>IF(Tbl.Kosten[[#This Row],[Pnr.]]=Z$7,Tbl.Kosten[[#This Row],[Totaal kosten]],"")</f>
        <v>0</v>
      </c>
      <c r="AA197" s="158" t="str">
        <f>IF(Tbl.Kosten[[#This Row],[Pnr.]]=AA$7,Tbl.Kosten[[#This Row],[Totaal kosten]],"")</f>
        <v/>
      </c>
      <c r="AB197" s="158" t="str">
        <f>IF(Tbl.Kosten[[#This Row],[Pnr.]]=AB$7,Tbl.Kosten[[#This Row],[Totaal kosten]],"")</f>
        <v/>
      </c>
      <c r="AC197" s="158" t="str">
        <f>IF(Tbl.Kosten[[#This Row],[Pnr.]]=AC$7,Tbl.Kosten[[#This Row],[Totaal kosten]],"")</f>
        <v/>
      </c>
      <c r="AD197" s="158" t="str">
        <f>IF(Tbl.Kosten[[#This Row],[Pnr.]]=AD$7,Tbl.Kosten[[#This Row],[Totaal kosten]],"")</f>
        <v/>
      </c>
      <c r="AE197" s="158" t="str">
        <f>IF(Tbl.Kosten[[#This Row],[Pnr.]]=AE$7,Tbl.Kosten[[#This Row],[Totaal kosten]],"")</f>
        <v/>
      </c>
      <c r="AF197" s="158" t="str">
        <f>IF(Tbl.Kosten[[#This Row],[Pnr.]]=AF$7,Tbl.Kosten[[#This Row],[Totaal kosten]],"")</f>
        <v/>
      </c>
      <c r="AG197" s="158" t="str">
        <f>IF(Tbl.Kosten[[#This Row],[Pnr.]]=AG$7,Tbl.Kosten[[#This Row],[Totaal kosten]],"")</f>
        <v/>
      </c>
      <c r="AH197" s="158" t="str">
        <f>IF(Tbl.Kosten[[#This Row],[Pnr.]]=AH$7,Tbl.Kosten[[#This Row],[Totaal kosten]],"")</f>
        <v/>
      </c>
      <c r="AI197" s="158" t="str">
        <f>IF(Tbl.Kosten[[#This Row],[Pnr.]]=AI$7,Tbl.Kosten[[#This Row],[Totaal kosten]],"")</f>
        <v/>
      </c>
      <c r="AJ197" s="158" t="str">
        <f>IF(Tbl.Kosten[[#This Row],[Pnr.]]=AJ$7,Tbl.Kosten[[#This Row],[Totaal kosten]],"")</f>
        <v/>
      </c>
      <c r="AK197" s="158" t="str">
        <f>IF(Tbl.Kosten[[#This Row],[Pnr.]]=AK$7,Tbl.Kosten[[#This Row],[Totaal kosten]],"")</f>
        <v/>
      </c>
      <c r="AL197" s="158" t="str">
        <f>IF(Tbl.Kosten[[#This Row],[Pnr.]]=AL$7,Tbl.Kosten[[#This Row],[Totaal kosten]],"")</f>
        <v/>
      </c>
      <c r="AM197" s="158" t="str">
        <f>IF(Tbl.Kosten[[#This Row],[Pnr.]]=AM$7,Tbl.Kosten[[#This Row],[Totaal kosten]],"")</f>
        <v/>
      </c>
      <c r="AN197" s="158" t="str">
        <f>IF(Tbl.Kosten[[#This Row],[Pnr.]]=AN$7,Tbl.Kosten[[#This Row],[Totaal kosten]],"")</f>
        <v/>
      </c>
      <c r="AO197" s="158" t="str">
        <f>IF(Tbl.Kosten[[#This Row],[Pnr.]]=AO$7,Tbl.Kosten[[#This Row],[Totaal kosten]],"")</f>
        <v/>
      </c>
      <c r="AP197" s="158" t="str">
        <f>IF(Tbl.Kosten[[#This Row],[Pnr.]]=AP$7,Tbl.Kosten[[#This Row],[Totaal kosten]],"")</f>
        <v/>
      </c>
      <c r="AQ197" s="158" t="str">
        <f>IF(Tbl.Kosten[[#This Row],[Pnr.]]=AQ$7,Tbl.Kosten[[#This Row],[Totaal kosten]],"")</f>
        <v/>
      </c>
      <c r="AR197" s="158" t="str">
        <f>IF(Tbl.Kosten[[#This Row],[Pnr.]]=AR$7,Tbl.Kosten[[#This Row],[Totaal kosten]],"")</f>
        <v/>
      </c>
      <c r="AS197" s="158" t="str">
        <f>IF(Tbl.Kosten[[#This Row],[Pnr.]]=AS$7,Tbl.Kosten[[#This Row],[Totaal kosten]],"")</f>
        <v/>
      </c>
      <c r="AT197" s="158" t="str">
        <f>IF(Tbl.Kosten[[#This Row],[Pnr.]]=AT$7,Tbl.Kosten[[#This Row],[Totaal kosten]],"")</f>
        <v/>
      </c>
      <c r="AU197" s="158" t="str">
        <f>IF(Tbl.Kosten[[#This Row],[Pnr.]]=AU$7,Tbl.Kosten[[#This Row],[Totaal kosten]],"")</f>
        <v/>
      </c>
      <c r="AV197" s="158" t="str">
        <f>IF(Tbl.Kosten[[#This Row],[Pnr.]]=AV$7,Tbl.Kosten[[#This Row],[Totaal kosten]],"")</f>
        <v/>
      </c>
      <c r="AW197" s="158" t="str">
        <f>IF(Tbl.Kosten[[#This Row],[Pnr.]]=AW$7,Tbl.Kosten[[#This Row],[Totaal kosten]],"")</f>
        <v/>
      </c>
      <c r="AX197" s="158" t="str">
        <f>IF(Tbl.Kosten[[#This Row],[Pnr.]]=AX$7,Tbl.Kosten[[#This Row],[Totaal kosten]],"")</f>
        <v/>
      </c>
      <c r="AY197" s="158" t="str">
        <f>IF(Tbl.Kosten[[#This Row],[Pnr.]]=AY$7,Tbl.Kosten[[#This Row],[Totaal kosten]],"")</f>
        <v/>
      </c>
      <c r="AZ197" s="158" t="str">
        <f>IF(Tbl.Kosten[[#This Row],[Pnr.]]=AZ$7,Tbl.Kosten[[#This Row],[Totaal kosten]],"")</f>
        <v/>
      </c>
      <c r="BA197" s="158" t="str">
        <f>IF(Tbl.Kosten[[#This Row],[Pnr.]]=BA$7,Tbl.Kosten[[#This Row],[Totaal kosten]],"")</f>
        <v/>
      </c>
      <c r="BB197" s="158" t="str">
        <f>IF(Tbl.Kosten[[#This Row],[Pnr.]]=BB$7,Tbl.Kosten[[#This Row],[Totaal kosten]],"")</f>
        <v/>
      </c>
      <c r="BC197" s="158" t="str">
        <f>IF(Tbl.Kosten[[#This Row],[Pnr.]]=BC$7,Tbl.Kosten[[#This Row],[Totaal kosten]],"")</f>
        <v/>
      </c>
      <c r="BD197" s="158" t="str">
        <f>IF(Tbl.Kosten[[#This Row],[Pnr.]]=BD$7,Tbl.Kosten[[#This Row],[Totaal kosten]],"")</f>
        <v/>
      </c>
      <c r="BE197" s="158" t="str">
        <f>IF(Tbl.Kosten[[#This Row],[Pnr.]]=BE$7,Tbl.Kosten[[#This Row],[Totaal kosten]],"")</f>
        <v/>
      </c>
      <c r="BF197" s="158" t="str">
        <f>IF(Tbl.Kosten[[#This Row],[Pnr.]]=BF$7,Tbl.Kosten[[#This Row],[Totaal kosten]],"")</f>
        <v/>
      </c>
      <c r="BG197" s="158" t="str">
        <f>IF(Tbl.Kosten[[#This Row],[Pnr.]]=BG$7,Tbl.Kosten[[#This Row],[Totaal kosten]],"")</f>
        <v/>
      </c>
      <c r="BH197" s="158" t="str">
        <f>IF(Tbl.Kosten[[#This Row],[Pnr.]]=BH$7,Tbl.Kosten[[#This Row],[Totaal kosten]],"")</f>
        <v/>
      </c>
      <c r="BI197" s="158" t="str">
        <f>IF(Tbl.Kosten[[#This Row],[Pnr.]]=BI$7,Tbl.Kosten[[#This Row],[Totaal kosten]],"")</f>
        <v/>
      </c>
      <c r="BJ197" s="158" t="str">
        <f>IF(Tbl.Kosten[[#This Row],[Pnr.]]=BJ$7,Tbl.Kosten[[#This Row],[Totaal kosten]],"")</f>
        <v/>
      </c>
      <c r="BK197" s="158" t="str">
        <f>IF(Tbl.Kosten[[#This Row],[Pnr.]]=BK$7,Tbl.Kosten[[#This Row],[Totaal kosten]],"")</f>
        <v/>
      </c>
      <c r="BL197" s="158" t="str">
        <f>IF(Tbl.Kosten[[#This Row],[Pnr.]]=BL$7,Tbl.Kosten[[#This Row],[Totaal kosten]],"")</f>
        <v/>
      </c>
      <c r="BM197" s="158" t="str">
        <f>IF(Tbl.Kosten[[#This Row],[Pnr.]]=BM$7,Tbl.Kosten[[#This Row],[Totaal kosten]],"")</f>
        <v/>
      </c>
      <c r="BN197" s="158" t="str">
        <f>IF(Tbl.Kosten[[#This Row],[Pnr.]]=BN$7,Tbl.Kosten[[#This Row],[Totaal kosten]],"")</f>
        <v/>
      </c>
      <c r="BO197" s="158" t="str">
        <f>IF(Tbl.Kosten[[#This Row],[Pnr.]]=BO$7,Tbl.Kosten[[#This Row],[Totaal kosten]],"")</f>
        <v/>
      </c>
      <c r="BP197" s="158" t="str">
        <f>IF(Tbl.Kosten[[#This Row],[Pnr.]]=BP$7,Tbl.Kosten[[#This Row],[Totaal kosten]],"")</f>
        <v/>
      </c>
      <c r="BQ197" s="158" t="str">
        <f>IF(Tbl.Kosten[[#This Row],[Pnr.]]=BQ$7,Tbl.Kosten[[#This Row],[Totaal kosten]],"")</f>
        <v/>
      </c>
      <c r="BR197" s="158" t="str">
        <f>IF(Tbl.Kosten[[#This Row],[Pnr.]]=BR$7,Tbl.Kosten[[#This Row],[Totaal kosten]],"")</f>
        <v/>
      </c>
      <c r="BS197" s="158" t="str">
        <f>IF(Tbl.Kosten[[#This Row],[Pnr.]]=BS$7,Tbl.Kosten[[#This Row],[Totaal kosten]],"")</f>
        <v/>
      </c>
      <c r="BT197" s="158" t="str">
        <f>IF(Tbl.Kosten[[#This Row],[Pnr.]]=BT$7,Tbl.Kosten[[#This Row],[Totaal kosten]],"")</f>
        <v/>
      </c>
      <c r="BU197" s="158" t="str">
        <f>IF(Tbl.Kosten[[#This Row],[Pnr.]]=BU$7,Tbl.Kosten[[#This Row],[Totaal kosten]],"")</f>
        <v/>
      </c>
      <c r="BV197" s="158" t="str">
        <f>IF(Tbl.Kosten[[#This Row],[Pnr.]]=BV$7,Tbl.Kosten[[#This Row],[Totaal kosten]],"")</f>
        <v/>
      </c>
      <c r="BW197" s="158" t="str">
        <f>IF(Tbl.Kosten[[#This Row],[Pnr.]]=BW$7,Tbl.Kosten[[#This Row],[Totaal kosten]],"")</f>
        <v/>
      </c>
      <c r="BX197" s="158" t="str">
        <f>IFERROR(_xlfn.XLOOKUP(Tbl.Kosten[[#This Row],[Werkpakketcode]],Tbl.Werkpakketten[Werkpakketcode],Tbl.Werkpakketten[WPnr.],"",0,1),"")</f>
        <v/>
      </c>
      <c r="BY197" s="158" t="str">
        <f>IF(Tbl.Kosten[[#This Row],[WPnr.]]=BY$7,Tbl.Kosten[[#This Row],[Totaal kosten]],"")</f>
        <v/>
      </c>
      <c r="BZ197" s="158" t="str">
        <f>IF(Tbl.Kosten[[#This Row],[WPnr.]]=BZ$7,Tbl.Kosten[[#This Row],[Totaal kosten]],"")</f>
        <v/>
      </c>
      <c r="CA197" s="158" t="str">
        <f>IF(Tbl.Kosten[[#This Row],[WPnr.]]=CA$7,Tbl.Kosten[[#This Row],[Totaal kosten]],"")</f>
        <v/>
      </c>
      <c r="CB197" s="158" t="str">
        <f>IF(Tbl.Kosten[[#This Row],[WPnr.]]=CB$7,Tbl.Kosten[[#This Row],[Totaal kosten]],"")</f>
        <v/>
      </c>
      <c r="CC197" s="158" t="str">
        <f>IF(Tbl.Kosten[[#This Row],[WPnr.]]=CC$7,Tbl.Kosten[[#This Row],[Totaal kosten]],"")</f>
        <v/>
      </c>
      <c r="CD197" s="158" t="str">
        <f>IF(Tbl.Kosten[[#This Row],[WPnr.]]=CD$7,Tbl.Kosten[[#This Row],[Totaal kosten]],"")</f>
        <v/>
      </c>
      <c r="CE197" s="158" t="str">
        <f>IF(Tbl.Kosten[[#This Row],[WPnr.]]=CE$7,Tbl.Kosten[[#This Row],[Totaal kosten]],"")</f>
        <v/>
      </c>
      <c r="CF197" s="158" t="str">
        <f>IF(Tbl.Kosten[[#This Row],[WPnr.]]=CF$7,Tbl.Kosten[[#This Row],[Totaal kosten]],"")</f>
        <v/>
      </c>
      <c r="CG197" s="158" t="str">
        <f>IF(Tbl.Kosten[[#This Row],[WPnr.]]=CG$7,Tbl.Kosten[[#This Row],[Totaal kosten]],"")</f>
        <v/>
      </c>
      <c r="CH197" s="158" t="str">
        <f>IF(Tbl.Kosten[[#This Row],[WPnr.]]=CH$7,Tbl.Kosten[[#This Row],[Totaal kosten]],"")</f>
        <v/>
      </c>
      <c r="CI197" s="158" t="str">
        <f>IF(Tbl.Kosten[[#This Row],[WPnr.]]=CI$7,Tbl.Kosten[[#This Row],[Totaal kosten]],"")</f>
        <v/>
      </c>
      <c r="CJ197" s="158" t="str">
        <f>IF(Tbl.Kosten[[#This Row],[WPnr.]]=CJ$7,Tbl.Kosten[[#This Row],[Totaal kosten]],"")</f>
        <v/>
      </c>
      <c r="CK197" s="158" t="str">
        <f>IF(Tbl.Kosten[[#This Row],[WPnr.]]=CK$7,Tbl.Kosten[[#This Row],[Totaal kosten]],"")</f>
        <v/>
      </c>
      <c r="CL197" s="158" t="str">
        <f>IF(Tbl.Kosten[[#This Row],[WPnr.]]=CL$7,Tbl.Kosten[[#This Row],[Totaal kosten]],"")</f>
        <v/>
      </c>
      <c r="CM197" s="158" t="str">
        <f>IF(Tbl.Kosten[[#This Row],[WPnr.]]=CM$7,Tbl.Kosten[[#This Row],[Totaal kosten]],"")</f>
        <v/>
      </c>
      <c r="CN197" s="158" t="str">
        <f>IF(Tbl.Kosten[[#This Row],[WPnr.]]=CN$7,Tbl.Kosten[[#This Row],[Totaal kosten]],"")</f>
        <v/>
      </c>
      <c r="CO197" s="158" t="str">
        <f>IF(Tbl.Kosten[[#This Row],[WPnr.]]=CO$7,Tbl.Kosten[[#This Row],[Totaal kosten]],"")</f>
        <v/>
      </c>
      <c r="CP197" s="158" t="str">
        <f>IF(Tbl.Kosten[[#This Row],[WPnr.]]=CP$7,Tbl.Kosten[[#This Row],[Totaal kosten]],"")</f>
        <v/>
      </c>
      <c r="CQ197" s="158" t="str">
        <f>IF(Tbl.Kosten[[#This Row],[WPnr.]]=CQ$7,Tbl.Kosten[[#This Row],[Totaal kosten]],"")</f>
        <v/>
      </c>
      <c r="CR197" s="158" t="str">
        <f>IF(Tbl.Kosten[[#This Row],[WPnr.]]=CR$7,Tbl.Kosten[[#This Row],[Totaal kosten]],"")</f>
        <v/>
      </c>
      <c r="CS197" s="158" t="str">
        <f>IF(Tbl.Kosten[[#This Row],[WPnr.]]=CS$7,Tbl.Kosten[[#This Row],[Totaal kosten]],"")</f>
        <v/>
      </c>
      <c r="CT197" s="158" t="str">
        <f>IF(Tbl.Kosten[[#This Row],[WPnr.]]=CT$7,Tbl.Kosten[[#This Row],[Totaal kosten]],"")</f>
        <v/>
      </c>
      <c r="CU197" s="158" t="str">
        <f>IF(Tbl.Kosten[[#This Row],[WPnr.]]=CU$7,Tbl.Kosten[[#This Row],[Totaal kosten]],"")</f>
        <v/>
      </c>
      <c r="CV197" s="158" t="str">
        <f>IF(Tbl.Kosten[[#This Row],[WPnr.]]=CV$7,Tbl.Kosten[[#This Row],[Totaal kosten]],"")</f>
        <v/>
      </c>
      <c r="CW197" s="158" t="str">
        <f>IF(Tbl.Kosten[[#This Row],[WPnr.]]=CW$7,Tbl.Kosten[[#This Row],[Totaal kosten]],"")</f>
        <v/>
      </c>
      <c r="CX197" s="158" t="str">
        <f>IF(Tbl.Kosten[[#This Row],[WPnr.]]=CX$7,Tbl.Kosten[[#This Row],[Totaal kosten]],"")</f>
        <v/>
      </c>
      <c r="CY197" s="158" t="str">
        <f>IF(Tbl.Kosten[[#This Row],[WPnr.]]=CY$7,Tbl.Kosten[[#This Row],[Totaal kosten]],"")</f>
        <v/>
      </c>
      <c r="CZ197" s="158" t="str">
        <f>IF(Tbl.Kosten[[#This Row],[WPnr.]]=CZ$7,Tbl.Kosten[[#This Row],[Totaal kosten]],"")</f>
        <v/>
      </c>
      <c r="DA197" s="158" t="str">
        <f>IF(Tbl.Kosten[[#This Row],[WPnr.]]=DA$7,Tbl.Kosten[[#This Row],[Totaal kosten]],"")</f>
        <v/>
      </c>
      <c r="DB197" s="158" t="str">
        <f>IF(Tbl.Kosten[[#This Row],[WPnr.]]=DB$7,Tbl.Kosten[[#This Row],[Totaal kosten]],"")</f>
        <v/>
      </c>
      <c r="DC197" s="158" t="str">
        <f>IF(Tbl.Kosten[[#This Row],[WPnr.]]=DC$7,Tbl.Kosten[[#This Row],[Totaal kosten]],"")</f>
        <v/>
      </c>
      <c r="DD197" s="158" t="str">
        <f>IF(Tbl.Kosten[[#This Row],[WPnr.]]=DD$7,Tbl.Kosten[[#This Row],[Totaal kosten]],"")</f>
        <v/>
      </c>
      <c r="DE197" s="158" t="str">
        <f>IF(Tbl.Kosten[[#This Row],[WPnr.]]=DE$7,Tbl.Kosten[[#This Row],[Totaal kosten]],"")</f>
        <v/>
      </c>
      <c r="DF197" s="158" t="str">
        <f>IF(Tbl.Kosten[[#This Row],[WPnr.]]=DF$7,Tbl.Kosten[[#This Row],[Totaal kosten]],"")</f>
        <v/>
      </c>
      <c r="DG197" s="158" t="str">
        <f>IF(Tbl.Kosten[[#This Row],[WPnr.]]=DG$7,Tbl.Kosten[[#This Row],[Totaal kosten]],"")</f>
        <v/>
      </c>
      <c r="DH197" s="158" t="str">
        <f>IF(Tbl.Kosten[[#This Row],[WPnr.]]=DH$7,Tbl.Kosten[[#This Row],[Totaal kosten]],"")</f>
        <v/>
      </c>
      <c r="DI197" s="158" t="str">
        <f>IF(Tbl.Kosten[[#This Row],[WPnr.]]=DI$7,Tbl.Kosten[[#This Row],[Totaal kosten]],"")</f>
        <v/>
      </c>
      <c r="DJ197" s="158" t="str">
        <f>IF(Tbl.Kosten[[#This Row],[WPnr.]]=DJ$7,Tbl.Kosten[[#This Row],[Totaal kosten]],"")</f>
        <v/>
      </c>
      <c r="DK197" s="158" t="str">
        <f>IF(Tbl.Kosten[[#This Row],[WPnr.]]=DK$7,Tbl.Kosten[[#This Row],[Totaal kosten]],"")</f>
        <v/>
      </c>
      <c r="DL197" s="158" t="str">
        <f>IF(Tbl.Kosten[[#This Row],[WPnr.]]=DL$7,Tbl.Kosten[[#This Row],[Totaal kosten]],"")</f>
        <v/>
      </c>
      <c r="DM197" s="158" t="str">
        <f>IF(Tbl.Kosten[[#This Row],[WPnr.]]=DM$7,Tbl.Kosten[[#This Row],[Totaal kosten]],"")</f>
        <v/>
      </c>
      <c r="DN197" s="158" t="str">
        <f>IF(Tbl.Kosten[[#This Row],[WPnr.]]=DN$7,Tbl.Kosten[[#This Row],[Totaal kosten]],"")</f>
        <v/>
      </c>
      <c r="DO197" s="158" t="str">
        <f>IF(Tbl.Kosten[[#This Row],[WPnr.]]=DO$7,Tbl.Kosten[[#This Row],[Totaal kosten]],"")</f>
        <v/>
      </c>
      <c r="DP197" s="158" t="str">
        <f>IF(Tbl.Kosten[[#This Row],[WPnr.]]=DP$7,Tbl.Kosten[[#This Row],[Totaal kosten]],"")</f>
        <v/>
      </c>
      <c r="DQ197" s="158" t="str">
        <f>IF(Tbl.Kosten[[#This Row],[WPnr.]]=DQ$7,Tbl.Kosten[[#This Row],[Totaal kosten]],"")</f>
        <v/>
      </c>
      <c r="DR197" s="158" t="str">
        <f>IF(Tbl.Kosten[[#This Row],[WPnr.]]=DR$7,Tbl.Kosten[[#This Row],[Totaal kosten]],"")</f>
        <v/>
      </c>
      <c r="DS197" s="158" t="str">
        <f>IF(Tbl.Kosten[[#This Row],[WPnr.]]=DS$7,Tbl.Kosten[[#This Row],[Totaal kosten]],"")</f>
        <v/>
      </c>
      <c r="DT197" s="158" t="str">
        <f>IF(Tbl.Kosten[[#This Row],[WPnr.]]=DT$7,Tbl.Kosten[[#This Row],[Totaal kosten]],"")</f>
        <v/>
      </c>
      <c r="DU197" s="158" t="str">
        <f>IF(Tbl.Kosten[[#This Row],[WPnr.]]=DU$7,Tbl.Kosten[[#This Row],[Totaal kosten]],"")</f>
        <v/>
      </c>
      <c r="DV197" s="158" t="str">
        <f>IF(Tbl.Kosten[[#This Row],[WPnr.]]=DV$7,Tbl.Kosten[[#This Row],[Totaal kosten]],"")</f>
        <v/>
      </c>
      <c r="DW197" s="160" t="str">
        <f>IFERROR(_xlfn.XLOOKUP(Tbl.Kosten[[#This Row],[Kostensoort]],Tbl.Kostensoorten[Kostensoorten],Tbl.Kostensoorten[KSnr.],"",0,1),"")</f>
        <v/>
      </c>
      <c r="DX197" s="160" t="str">
        <f>IF(Tbl.Kosten[[#This Row],[KSnr.]]=DX$7,Tbl.Kosten[[#This Row],[Totaal kosten]],"")</f>
        <v/>
      </c>
      <c r="DY197" s="160" t="str">
        <f>IF(Tbl.Kosten[[#This Row],[KSnr.]]=DY$7,Tbl.Kosten[[#This Row],[Totaal kosten]],"")</f>
        <v/>
      </c>
      <c r="DZ197" s="160" t="str">
        <f>IF(Tbl.Kosten[[#This Row],[KSnr.]]=DZ$7,Tbl.Kosten[[#This Row],[Totaal kosten]],"")</f>
        <v/>
      </c>
      <c r="EA197" s="160" t="str">
        <f>IF(Tbl.Kosten[[#This Row],[KSnr.]]=EA$7,Tbl.Kosten[[#This Row],[Totaal kosten]],"")</f>
        <v/>
      </c>
      <c r="EB197" s="160" t="str">
        <f>IF(Tbl.Kosten[[#This Row],[KSnr.]]=EB$7,Tbl.Kosten[[#This Row],[Totaal kosten]],"")</f>
        <v/>
      </c>
      <c r="EC197" s="160" t="str">
        <f>IF(Tbl.Kosten[[#This Row],[KSnr.]]=EC$7,Tbl.Kosten[[#This Row],[Totaal kosten]],"")</f>
        <v/>
      </c>
      <c r="ED197" s="160" t="str">
        <f>IF(Tbl.Kosten[[#This Row],[KSnr.]]=ED$7,Tbl.Kosten[[#This Row],[Totaal kosten]],"")</f>
        <v/>
      </c>
      <c r="EE197" s="160" t="str">
        <f>IF(Tbl.Kosten[[#This Row],[KSnr.]]=EE$7,Tbl.Kosten[[#This Row],[Totaal kosten]],"")</f>
        <v/>
      </c>
      <c r="EF197" s="160" t="str">
        <f>IF(Tbl.Kosten[[#This Row],[KSnr.]]=EF$7,Tbl.Kosten[[#This Row],[Totaal kosten]],"")</f>
        <v/>
      </c>
      <c r="EG197" s="160" t="str">
        <f>IF(Tbl.Kosten[[#This Row],[KSnr.]]=EG$7,Tbl.Kosten[[#This Row],[Totaal kosten]],"")</f>
        <v/>
      </c>
      <c r="EH197" s="160" t="str">
        <f>IF(Tbl.Kosten[[#This Row],[KSnr.]]=EH$7,Tbl.Kosten[[#This Row],[Totaal kosten]],"")</f>
        <v/>
      </c>
      <c r="EI197" s="160" t="str">
        <f>IF(Tbl.Kosten[[#This Row],[KSnr.]]=EI$7,Tbl.Kosten[[#This Row],[Totaal kosten]],"")</f>
        <v/>
      </c>
      <c r="EJ197" s="160" t="str">
        <f>IF(Tbl.Kosten[[#This Row],[KSnr.]]=EJ$7,Tbl.Kosten[[#This Row],[Totaal kosten]],"")</f>
        <v/>
      </c>
      <c r="EK197" s="160" t="str">
        <f>IF(Tbl.Kosten[[#This Row],[KSnr.]]=EK$7,Tbl.Kosten[[#This Row],[Totaal kosten]],"")</f>
        <v/>
      </c>
      <c r="EL197" s="160" t="str">
        <f>IF(Tbl.Kosten[[#This Row],[KSnr.]]=EL$7,Tbl.Kosten[[#This Row],[Totaal kosten]],"")</f>
        <v/>
      </c>
      <c r="EM197" s="160" t="str">
        <f>IF(Tbl.Kosten[[#This Row],[KSnr.]]=EM$7,Tbl.Kosten[[#This Row],[Totaal kosten]],"")</f>
        <v/>
      </c>
      <c r="EN197" s="160" t="str">
        <f>IF(Tbl.Kosten[[#This Row],[KSnr.]]=EN$7,Tbl.Kosten[[#This Row],[Totaal kosten]],"")</f>
        <v/>
      </c>
      <c r="EO197" s="160" t="str">
        <f>IF(Tbl.Kosten[[#This Row],[KSnr.]]=EO$7,Tbl.Kosten[[#This Row],[Totaal kosten]],"")</f>
        <v/>
      </c>
      <c r="EP197" s="160" t="str">
        <f>IF(Tbl.Kosten[[#This Row],[KSnr.]]=EP$7,Tbl.Kosten[[#This Row],[Totaal kosten]],"")</f>
        <v/>
      </c>
      <c r="EQ197" s="160" t="str">
        <f>IF(Tbl.Kosten[[#This Row],[KSnr.]]=EQ$7,Tbl.Kosten[[#This Row],[Totaal kosten]],"")</f>
        <v/>
      </c>
      <c r="ER197" s="154" t="str">
        <f>IFERROR(_xlfn.XLOOKUP(Tbl.Kosten[[#This Row],[Subsidieactiviteit]],Tbl.Subsidiehoogte[Subsidieactiviteit],Tbl.Subsidiehoogte[SAnr.],"",0,1),"")</f>
        <v/>
      </c>
      <c r="ES197" s="160" t="str">
        <f>IF(Tbl.Kosten[[#This Row],[Sanr.]]=ES$7,Tbl.Kosten[[#This Row],[Totaal kosten]],"")</f>
        <v/>
      </c>
      <c r="ET197" s="160" t="str">
        <f>IF(Tbl.Kosten[[#This Row],[Sanr.]]=ET$7,Tbl.Kosten[[#This Row],[Totaal kosten]],"")</f>
        <v/>
      </c>
      <c r="EU197" s="160" t="str">
        <f>IF(Tbl.Kosten[[#This Row],[Sanr.]]=EU$7,Tbl.Kosten[[#This Row],[Totaal kosten]],"")</f>
        <v/>
      </c>
      <c r="EV197" s="160" t="str">
        <f>IF(Tbl.Kosten[[#This Row],[Sanr.]]=EV$7,Tbl.Kosten[[#This Row],[Totaal kosten]],"")</f>
        <v/>
      </c>
      <c r="EW197" s="160" t="str">
        <f>IF(Tbl.Kosten[[#This Row],[Sanr.]]=EW$7,Tbl.Kosten[[#This Row],[Totaal kosten]],"")</f>
        <v/>
      </c>
      <c r="EX197" s="160" t="str">
        <f>IF(Tbl.Kosten[[#This Row],[Sanr.]]=EX$7,Tbl.Kosten[[#This Row],[Totaal kosten]],"")</f>
        <v/>
      </c>
      <c r="EY197" s="160" t="str">
        <f>IF(Tbl.Kosten[[#This Row],[Sanr.]]=EY$7,Tbl.Kosten[[#This Row],[Totaal kosten]],"")</f>
        <v/>
      </c>
      <c r="EZ197" s="160" t="str">
        <f>IF(Tbl.Kosten[[#This Row],[Sanr.]]=EZ$7,Tbl.Kosten[[#This Row],[Totaal kosten]],"")</f>
        <v/>
      </c>
      <c r="FA197" s="160" t="str">
        <f>IF(Tbl.Kosten[[#This Row],[Sanr.]]=FA$7,Tbl.Kosten[[#This Row],[Totaal kosten]],"")</f>
        <v/>
      </c>
      <c r="FB197" s="160" t="str">
        <f>IF(Tbl.Kosten[[#This Row],[Sanr.]]=FB$7,Tbl.Kosten[[#This Row],[Totaal kosten]],"")</f>
        <v/>
      </c>
      <c r="FC197" s="160" t="str">
        <f>IF(Tbl.Kosten[[#This Row],[Sanr.]]=FC$7,Tbl.Kosten[[#This Row],[Totaal kosten]],"")</f>
        <v/>
      </c>
      <c r="FD197" s="160" t="str">
        <f>IF(Tbl.Kosten[[#This Row],[Sanr.]]=FD$7,Tbl.Kosten[[#This Row],[Totaal kosten]],"")</f>
        <v/>
      </c>
      <c r="FE197" s="160" t="str">
        <f>IF(Tbl.Kosten[[#This Row],[Sanr.]]=FE$7,Tbl.Kosten[[#This Row],[Totaal kosten]],"")</f>
        <v/>
      </c>
      <c r="FF197" s="160" t="str">
        <f>IF(Tbl.Kosten[[#This Row],[Sanr.]]=FF$7,Tbl.Kosten[[#This Row],[Totaal kosten]],"")</f>
        <v/>
      </c>
      <c r="FG197" s="160" t="str">
        <f>IF(Tbl.Kosten[[#This Row],[Sanr.]]=FG$7,Tbl.Kosten[[#This Row],[Totaal kosten]],"")</f>
        <v/>
      </c>
      <c r="FH197" s="160" t="str">
        <f>IF(Tbl.Kosten[[#This Row],[Sanr.]]=FH$7,Tbl.Kosten[[#This Row],[Totaal kosten]],"")</f>
        <v/>
      </c>
      <c r="FI197" s="160" t="str">
        <f>IF(Tbl.Kosten[[#This Row],[Sanr.]]=FI$7,Tbl.Kosten[[#This Row],[Totaal kosten]],"")</f>
        <v/>
      </c>
      <c r="FJ197" s="160" t="str">
        <f>IF(Tbl.Kosten[[#This Row],[Sanr.]]=FJ$7,Tbl.Kosten[[#This Row],[Totaal kosten]],"")</f>
        <v/>
      </c>
      <c r="FK197" s="160" t="str">
        <f>IF(Tbl.Kosten[[#This Row],[Sanr.]]=FK$7,Tbl.Kosten[[#This Row],[Totaal kosten]],"")</f>
        <v/>
      </c>
      <c r="FL197" s="160" t="str">
        <f>IF(Tbl.Kosten[[#This Row],[Sanr.]]=FL$7,Tbl.Kosten[[#This Row],[Totaal kosten]],"")</f>
        <v/>
      </c>
      <c r="FM197" s="160" t="str">
        <f>IF(Tbl.Kosten[[#This Row],[Sanr.]]=FM$7,Tbl.Kosten[[#This Row],[Totaal kosten]],"")</f>
        <v/>
      </c>
      <c r="FN197" s="160" t="str">
        <f>IF(Tbl.Kosten[[#This Row],[Sanr.]]=FN$7,Tbl.Kosten[[#This Row],[Totaal kosten]],"")</f>
        <v/>
      </c>
      <c r="FO197" s="160" t="str">
        <f>IF(Tbl.Kosten[[#This Row],[Sanr.]]=FO$7,Tbl.Kosten[[#This Row],[Totaal kosten]],"")</f>
        <v/>
      </c>
      <c r="FP197" s="160" t="str">
        <f>IF(Tbl.Kosten[[#This Row],[Sanr.]]=FP$7,Tbl.Kosten[[#This Row],[Totaal kosten]],"")</f>
        <v/>
      </c>
      <c r="FQ197" s="160" t="str">
        <f>IF(Tbl.Kosten[[#This Row],[Sanr.]]=FQ$7,Tbl.Kosten[[#This Row],[Totaal kosten]],"")</f>
        <v/>
      </c>
      <c r="FR197" s="160" t="str">
        <f>IF(Tbl.Kosten[[#This Row],[Sanr.]]=FR$7,Tbl.Kosten[[#This Row],[Totaal kosten]],"")</f>
        <v/>
      </c>
      <c r="FS197" s="160" t="str">
        <f>IF(Tbl.Kosten[[#This Row],[Sanr.]]=FS$7,Tbl.Kosten[[#This Row],[Totaal kosten]],"")</f>
        <v/>
      </c>
      <c r="FT197" s="160" t="str">
        <f>IF(Tbl.Kosten[[#This Row],[Sanr.]]=FT$7,Tbl.Kosten[[#This Row],[Totaal kosten]],"")</f>
        <v/>
      </c>
      <c r="FU197" s="160" t="str">
        <f>IF(Tbl.Kosten[[#This Row],[Sanr.]]=FU$7,Tbl.Kosten[[#This Row],[Totaal kosten]],"")</f>
        <v/>
      </c>
      <c r="FV197" s="160" t="str">
        <f>IF(Tbl.Kosten[[#This Row],[Sanr.]]=FV$7,Tbl.Kosten[[#This Row],[Totaal kosten]],"")</f>
        <v/>
      </c>
      <c r="FW197" s="160" t="str">
        <f>IFERROR(_xlfn.XLOOKUP(Tbl.Kosten[[#This Row],[Activiteitencode]],Tbl.Activiteiten[Activiteitcode],Tbl.Activiteiten[Anr.],"",0,1),"")</f>
        <v/>
      </c>
      <c r="FX197" s="181" t="str">
        <f>_xlfn.CONCAT(Tbl.Kosten[[#This Row],[Pnr.]],Tbl.Kosten[[#This Row],[Sanr.]])</f>
        <v>P1</v>
      </c>
      <c r="FY197" s="160">
        <f>Tbl.Kosten[[#This Row],[Totaal kosten]]-Tbl.Kosten[[#This Row],[Subsidie]]</f>
        <v>0</v>
      </c>
      <c r="FZ197" s="160">
        <f>IF(Tbl.Kosten[[#This Row],[Pnr.]]=FZ$7,Tbl.Kosten[[#This Row],[Te financieren]],"")</f>
        <v>0</v>
      </c>
      <c r="GA197" s="160" t="str">
        <f>IF(Tbl.Kosten[[#This Row],[Pnr.]]=GA$7,Tbl.Kosten[[#This Row],[Te financieren]],"")</f>
        <v/>
      </c>
      <c r="GB197" s="160" t="str">
        <f>IF(Tbl.Kosten[[#This Row],[Pnr.]]=GB$7,Tbl.Kosten[[#This Row],[Te financieren]],"")</f>
        <v/>
      </c>
      <c r="GC197" s="160" t="str">
        <f>IF(Tbl.Kosten[[#This Row],[Pnr.]]=GC$7,Tbl.Kosten[[#This Row],[Te financieren]],"")</f>
        <v/>
      </c>
      <c r="GD197" s="160" t="str">
        <f>IF(Tbl.Kosten[[#This Row],[Pnr.]]=GD$7,Tbl.Kosten[[#This Row],[Te financieren]],"")</f>
        <v/>
      </c>
      <c r="GE197" s="160" t="str">
        <f>IF(Tbl.Kosten[[#This Row],[Pnr.]]=GE$7,Tbl.Kosten[[#This Row],[Te financieren]],"")</f>
        <v/>
      </c>
      <c r="GF197" s="160" t="str">
        <f>IF(Tbl.Kosten[[#This Row],[Pnr.]]=GF$7,Tbl.Kosten[[#This Row],[Te financieren]],"")</f>
        <v/>
      </c>
      <c r="GG197" s="160" t="str">
        <f>IF(Tbl.Kosten[[#This Row],[Pnr.]]=GG$7,Tbl.Kosten[[#This Row],[Te financieren]],"")</f>
        <v/>
      </c>
      <c r="GH197" s="160" t="str">
        <f>IF(Tbl.Kosten[[#This Row],[Pnr.]]=GH$7,Tbl.Kosten[[#This Row],[Te financieren]],"")</f>
        <v/>
      </c>
      <c r="GI197" s="160" t="str">
        <f>IF(Tbl.Kosten[[#This Row],[Pnr.]]=GI$7,Tbl.Kosten[[#This Row],[Te financieren]],"")</f>
        <v/>
      </c>
      <c r="GJ197" s="160" t="str">
        <f>IF(Tbl.Kosten[[#This Row],[Pnr.]]=GJ$7,Tbl.Kosten[[#This Row],[Te financieren]],"")</f>
        <v/>
      </c>
      <c r="GK197" s="160" t="str">
        <f>IF(Tbl.Kosten[[#This Row],[Pnr.]]=GK$7,Tbl.Kosten[[#This Row],[Te financieren]],"")</f>
        <v/>
      </c>
      <c r="GL197" s="160" t="str">
        <f>IF(Tbl.Kosten[[#This Row],[Pnr.]]=GL$7,Tbl.Kosten[[#This Row],[Te financieren]],"")</f>
        <v/>
      </c>
      <c r="GM197" s="160" t="str">
        <f>IF(Tbl.Kosten[[#This Row],[Pnr.]]=GM$7,Tbl.Kosten[[#This Row],[Te financieren]],"")</f>
        <v/>
      </c>
      <c r="GN197" s="160" t="str">
        <f>IF(Tbl.Kosten[[#This Row],[Pnr.]]=GN$7,Tbl.Kosten[[#This Row],[Te financieren]],"")</f>
        <v/>
      </c>
      <c r="GO197" s="160" t="str">
        <f>IF(Tbl.Kosten[[#This Row],[Pnr.]]=GO$7,Tbl.Kosten[[#This Row],[Te financieren]],"")</f>
        <v/>
      </c>
      <c r="GP197" s="160" t="str">
        <f>IF(Tbl.Kosten[[#This Row],[Pnr.]]=GP$7,Tbl.Kosten[[#This Row],[Te financieren]],"")</f>
        <v/>
      </c>
      <c r="GQ197" s="160" t="str">
        <f>IF(Tbl.Kosten[[#This Row],[Pnr.]]=GQ$7,Tbl.Kosten[[#This Row],[Te financieren]],"")</f>
        <v/>
      </c>
      <c r="GR197" s="160" t="str">
        <f>IF(Tbl.Kosten[[#This Row],[Pnr.]]=GR$7,Tbl.Kosten[[#This Row],[Te financieren]],"")</f>
        <v/>
      </c>
      <c r="GS197" s="160" t="str">
        <f>IF(Tbl.Kosten[[#This Row],[Pnr.]]=GS$7,Tbl.Kosten[[#This Row],[Te financieren]],"")</f>
        <v/>
      </c>
      <c r="GT197" s="160" t="str">
        <f>IF(Tbl.Kosten[[#This Row],[Pnr.]]=GT$7,Tbl.Kosten[[#This Row],[Te financieren]],"")</f>
        <v/>
      </c>
      <c r="GU197" s="160" t="str">
        <f>IF(Tbl.Kosten[[#This Row],[Pnr.]]=GU$7,Tbl.Kosten[[#This Row],[Te financieren]],"")</f>
        <v/>
      </c>
      <c r="GV197" s="160" t="str">
        <f>IF(Tbl.Kosten[[#This Row],[Pnr.]]=GV$7,Tbl.Kosten[[#This Row],[Te financieren]],"")</f>
        <v/>
      </c>
      <c r="GW197" s="160" t="str">
        <f>IF(Tbl.Kosten[[#This Row],[Pnr.]]=GW$7,Tbl.Kosten[[#This Row],[Te financieren]],"")</f>
        <v/>
      </c>
      <c r="GX197" s="160" t="str">
        <f>IF(Tbl.Kosten[[#This Row],[Pnr.]]=GX$7,Tbl.Kosten[[#This Row],[Te financieren]],"")</f>
        <v/>
      </c>
      <c r="GY197" s="160" t="str">
        <f>IF(Tbl.Kosten[[#This Row],[Pnr.]]=GY$7,Tbl.Kosten[[#This Row],[Te financieren]],"")</f>
        <v/>
      </c>
      <c r="GZ197" s="160" t="str">
        <f>IF(Tbl.Kosten[[#This Row],[Pnr.]]=GZ$7,Tbl.Kosten[[#This Row],[Te financieren]],"")</f>
        <v/>
      </c>
      <c r="HA197" s="160" t="str">
        <f>IF(Tbl.Kosten[[#This Row],[Pnr.]]=HA$7,Tbl.Kosten[[#This Row],[Te financieren]],"")</f>
        <v/>
      </c>
      <c r="HB197" s="160" t="str">
        <f>IF(Tbl.Kosten[[#This Row],[Pnr.]]=HB$7,Tbl.Kosten[[#This Row],[Te financieren]],"")</f>
        <v/>
      </c>
      <c r="HC197" s="160" t="str">
        <f>IF(Tbl.Kosten[[#This Row],[Pnr.]]=HC$7,Tbl.Kosten[[#This Row],[Te financieren]],"")</f>
        <v/>
      </c>
      <c r="HD197" s="160" t="str">
        <f>IF(Tbl.Kosten[[#This Row],[Pnr.]]=HD$7,Tbl.Kosten[[#This Row],[Te financieren]],"")</f>
        <v/>
      </c>
      <c r="HE197" s="160" t="str">
        <f>IF(Tbl.Kosten[[#This Row],[Pnr.]]=HE$7,Tbl.Kosten[[#This Row],[Te financieren]],"")</f>
        <v/>
      </c>
      <c r="HF197" s="160" t="str">
        <f>IF(Tbl.Kosten[[#This Row],[Pnr.]]=HF$7,Tbl.Kosten[[#This Row],[Te financieren]],"")</f>
        <v/>
      </c>
      <c r="HG197" s="160" t="str">
        <f>IF(Tbl.Kosten[[#This Row],[Pnr.]]=HG$7,Tbl.Kosten[[#This Row],[Te financieren]],"")</f>
        <v/>
      </c>
      <c r="HH197" s="160" t="str">
        <f>IF(Tbl.Kosten[[#This Row],[Pnr.]]=HH$7,Tbl.Kosten[[#This Row],[Te financieren]],"")</f>
        <v/>
      </c>
      <c r="HI197" s="160" t="str">
        <f>IF(Tbl.Kosten[[#This Row],[Pnr.]]=HI$7,Tbl.Kosten[[#This Row],[Te financieren]],"")</f>
        <v/>
      </c>
      <c r="HJ197" s="160" t="str">
        <f>IF(Tbl.Kosten[[#This Row],[Pnr.]]=HJ$7,Tbl.Kosten[[#This Row],[Te financieren]],"")</f>
        <v/>
      </c>
      <c r="HK197" s="160" t="str">
        <f>IF(Tbl.Kosten[[#This Row],[Pnr.]]=HK$7,Tbl.Kosten[[#This Row],[Te financieren]],"")</f>
        <v/>
      </c>
      <c r="HL197" s="160" t="str">
        <f>IF(Tbl.Kosten[[#This Row],[Pnr.]]=HL$7,Tbl.Kosten[[#This Row],[Te financieren]],"")</f>
        <v/>
      </c>
      <c r="HM197" s="160" t="str">
        <f>IF(Tbl.Kosten[[#This Row],[Pnr.]]=HM$7,Tbl.Kosten[[#This Row],[Te financieren]],"")</f>
        <v/>
      </c>
      <c r="HN197" s="160" t="str">
        <f>IF(Tbl.Kosten[[#This Row],[Pnr.]]=HN$7,Tbl.Kosten[[#This Row],[Te financieren]],"")</f>
        <v/>
      </c>
      <c r="HO197" s="160" t="str">
        <f>IF(Tbl.Kosten[[#This Row],[Pnr.]]=HO$7,Tbl.Kosten[[#This Row],[Te financieren]],"")</f>
        <v/>
      </c>
      <c r="HP197" s="160" t="str">
        <f>IF(Tbl.Kosten[[#This Row],[Pnr.]]=HP$7,Tbl.Kosten[[#This Row],[Te financieren]],"")</f>
        <v/>
      </c>
      <c r="HQ197" s="160" t="str">
        <f>IF(Tbl.Kosten[[#This Row],[Pnr.]]=HQ$7,Tbl.Kosten[[#This Row],[Te financieren]],"")</f>
        <v/>
      </c>
      <c r="HR197" s="160" t="str">
        <f>IF(Tbl.Kosten[[#This Row],[Pnr.]]=HR$7,Tbl.Kosten[[#This Row],[Te financieren]],"")</f>
        <v/>
      </c>
      <c r="HS197" s="160" t="str">
        <f>IF(Tbl.Kosten[[#This Row],[Pnr.]]=HS$7,Tbl.Kosten[[#This Row],[Te financieren]],"")</f>
        <v/>
      </c>
      <c r="HT197" s="160" t="str">
        <f>IF(Tbl.Kosten[[#This Row],[Pnr.]]=HT$7,Tbl.Kosten[[#This Row],[Te financieren]],"")</f>
        <v/>
      </c>
      <c r="HU197" s="160" t="str">
        <f>IF(Tbl.Kosten[[#This Row],[Pnr.]]=HU$7,Tbl.Kosten[[#This Row],[Te financieren]],"")</f>
        <v/>
      </c>
      <c r="HV197" s="160" t="str">
        <f>IF(Tbl.Kosten[[#This Row],[Pnr.]]=HV$7,Tbl.Kosten[[#This Row],[Te financieren]],"")</f>
        <v/>
      </c>
      <c r="HW197" s="160" t="str">
        <f>IF(Tbl.Kosten[[#This Row],[Pnr.]]=HW$7,Tbl.Kosten[[#This Row],[Te financieren]],"")</f>
        <v/>
      </c>
    </row>
    <row r="198" spans="2:231" x14ac:dyDescent="0.3">
      <c r="B198" s="144"/>
      <c r="C198" s="147"/>
      <c r="D198" s="146"/>
      <c r="E198" s="147"/>
      <c r="F198" s="145"/>
      <c r="G198" s="11" t="str">
        <f>IF(Tbl.Kosten[[#This Row],[Medewerker e/o 
functie]]&lt;&gt;"",_xlfn.XLOOKUP(Tbl.Kosten[[#This Row],[Medewerker e/o 
functie]],Tbl.Uurtarief[Medewerker en/of functie],Tbl.Uurtarief[Uurtarief],"",0,1),"")</f>
        <v/>
      </c>
      <c r="H198" s="121">
        <f>IFERROR(Tbl.Kosten[[#This Row],[Uren]]*Tbl.Kosten[[#This Row],[Uurtarief]],0)</f>
        <v>0</v>
      </c>
      <c r="I198" s="119" t="str">
        <f>IF(Tbl.Kosten[[#This Row],[Subtotaal uren]]&lt;&gt;0,_xlfn.XLOOKUP(Tbl.Kosten[[#This Row],[Medewerker e/o 
functie]],Tbl.Uurtarief[Medewerker en/of functie],Tbl.Uurtarief[Kostensoort arbeid],"",0,1),"")</f>
        <v/>
      </c>
      <c r="J198" s="147"/>
      <c r="K198" s="145"/>
      <c r="L198" s="149" t="str">
        <f>IF(Tbl.Kosten[[#This Row],[Activum]]&lt;&gt;"",_xlfn.XLOOKUP(Tbl.Kosten[[#This Row],[Activum]],Tbl.Afschrijvingskosten[Activum],Tbl.Afschrijvingskosten[Tarief per afschrijvings-eenheid],"",0,1),"")</f>
        <v/>
      </c>
      <c r="M198" s="122">
        <f>IFERROR(Tbl.Kosten[[#This Row],[Een-
heden]]*Tbl.Kosten[[#This Row],[Afschrijvings-
tarief]],0)</f>
        <v>0</v>
      </c>
      <c r="N198" s="122" t="str">
        <f>IF(Tbl.Kosten[[#This Row],[Subtotaal afschrijving]]&lt;&gt;0,Lijsten!A196,"")</f>
        <v/>
      </c>
      <c r="O198" s="150"/>
      <c r="P198" s="145"/>
      <c r="Q198" s="148"/>
      <c r="R198" s="122">
        <f>IFERROR(Tbl.Kosten[[#This Row],[Aantal]]*Tbl.Kosten[[#This Row],[Tarief]],0)</f>
        <v>0</v>
      </c>
      <c r="S198" s="8">
        <f>IFERROR(Tbl.Kosten[[#This Row],[Subtotaal overige kosten]]+Tbl.Kosten[[#This Row],[Subtotaal uren]]+Tbl.Kosten[[#This Row],[Subtotaal afschrijving]],0)</f>
        <v>0</v>
      </c>
      <c r="T198" s="8">
        <f>IFERROR(Tbl.Kosten[[#This Row],[Totaal kosten]]*Tbl.Kosten[[#This Row],[Subsidie%]],0)</f>
        <v>0</v>
      </c>
      <c r="U198" s="4" t="str" cm="1">
        <f t="array" ref="U198">IFERROR(_xlfn.IFS(Tbl.Kosten[[#This Row],[Subtotaal uren]]&lt;&gt;0,Tbl.Kosten[[#This Row],[Kostensoort arbeid]],Tbl.Kosten[[#This Row],[Subtotaal afschrijving]]&lt;&gt;0,Tbl.Kosten[[#This Row],[Kostensoort afschrijving]],Tbl.Kosten[[#This Row],[Subtotaal overige kosten]]&lt;&gt;0,Tbl.Kosten[[#This Row],[Kostensoort overig]]),"")</f>
        <v/>
      </c>
      <c r="V198" s="4" t="str">
        <f>IFERROR(_xlfn.XLOOKUP(Tbl.Kosten[[#This Row],[Activiteitencode]],Tbl.Activiteiten[Activiteitcode],Tbl.Activiteiten[Werkpakketcode],"",0,1),"")</f>
        <v/>
      </c>
      <c r="W198" s="4" t="str">
        <f>IFERROR(_xlfn.XLOOKUP(Tbl.Kosten[[#This Row],[Werkpakketcode]],Tbl.Werkpakketten[Werkpakketcode],Tbl.Werkpakketten[Subsidiabele activiteit],"",0,1),"")</f>
        <v/>
      </c>
      <c r="X198" s="12">
        <f>IFERROR(_xlfn.XLOOKUP(Tbl.Kosten[[#This Row],[Sanr.]],Tbl.Subsidiehoogte[SAnr.],Tbl.Subsidiehoogte[Sub. Percentage],0,0,1),0)</f>
        <v>0</v>
      </c>
      <c r="Y198" s="154" t="str">
        <f>IFERROR(_xlfn.XLOOKUP(Tbl.Kosten[[#This Row],[Partnercode]],Tbl.Projectpartners[Partnercode],Tbl.Projectpartners[PNr.],"",0,1),"")</f>
        <v>P1</v>
      </c>
      <c r="Z198" s="158">
        <f>IF(Tbl.Kosten[[#This Row],[Pnr.]]=Z$7,Tbl.Kosten[[#This Row],[Totaal kosten]],"")</f>
        <v>0</v>
      </c>
      <c r="AA198" s="158" t="str">
        <f>IF(Tbl.Kosten[[#This Row],[Pnr.]]=AA$7,Tbl.Kosten[[#This Row],[Totaal kosten]],"")</f>
        <v/>
      </c>
      <c r="AB198" s="158" t="str">
        <f>IF(Tbl.Kosten[[#This Row],[Pnr.]]=AB$7,Tbl.Kosten[[#This Row],[Totaal kosten]],"")</f>
        <v/>
      </c>
      <c r="AC198" s="158" t="str">
        <f>IF(Tbl.Kosten[[#This Row],[Pnr.]]=AC$7,Tbl.Kosten[[#This Row],[Totaal kosten]],"")</f>
        <v/>
      </c>
      <c r="AD198" s="158" t="str">
        <f>IF(Tbl.Kosten[[#This Row],[Pnr.]]=AD$7,Tbl.Kosten[[#This Row],[Totaal kosten]],"")</f>
        <v/>
      </c>
      <c r="AE198" s="158" t="str">
        <f>IF(Tbl.Kosten[[#This Row],[Pnr.]]=AE$7,Tbl.Kosten[[#This Row],[Totaal kosten]],"")</f>
        <v/>
      </c>
      <c r="AF198" s="158" t="str">
        <f>IF(Tbl.Kosten[[#This Row],[Pnr.]]=AF$7,Tbl.Kosten[[#This Row],[Totaal kosten]],"")</f>
        <v/>
      </c>
      <c r="AG198" s="158" t="str">
        <f>IF(Tbl.Kosten[[#This Row],[Pnr.]]=AG$7,Tbl.Kosten[[#This Row],[Totaal kosten]],"")</f>
        <v/>
      </c>
      <c r="AH198" s="158" t="str">
        <f>IF(Tbl.Kosten[[#This Row],[Pnr.]]=AH$7,Tbl.Kosten[[#This Row],[Totaal kosten]],"")</f>
        <v/>
      </c>
      <c r="AI198" s="158" t="str">
        <f>IF(Tbl.Kosten[[#This Row],[Pnr.]]=AI$7,Tbl.Kosten[[#This Row],[Totaal kosten]],"")</f>
        <v/>
      </c>
      <c r="AJ198" s="158" t="str">
        <f>IF(Tbl.Kosten[[#This Row],[Pnr.]]=AJ$7,Tbl.Kosten[[#This Row],[Totaal kosten]],"")</f>
        <v/>
      </c>
      <c r="AK198" s="158" t="str">
        <f>IF(Tbl.Kosten[[#This Row],[Pnr.]]=AK$7,Tbl.Kosten[[#This Row],[Totaal kosten]],"")</f>
        <v/>
      </c>
      <c r="AL198" s="158" t="str">
        <f>IF(Tbl.Kosten[[#This Row],[Pnr.]]=AL$7,Tbl.Kosten[[#This Row],[Totaal kosten]],"")</f>
        <v/>
      </c>
      <c r="AM198" s="158" t="str">
        <f>IF(Tbl.Kosten[[#This Row],[Pnr.]]=AM$7,Tbl.Kosten[[#This Row],[Totaal kosten]],"")</f>
        <v/>
      </c>
      <c r="AN198" s="158" t="str">
        <f>IF(Tbl.Kosten[[#This Row],[Pnr.]]=AN$7,Tbl.Kosten[[#This Row],[Totaal kosten]],"")</f>
        <v/>
      </c>
      <c r="AO198" s="158" t="str">
        <f>IF(Tbl.Kosten[[#This Row],[Pnr.]]=AO$7,Tbl.Kosten[[#This Row],[Totaal kosten]],"")</f>
        <v/>
      </c>
      <c r="AP198" s="158" t="str">
        <f>IF(Tbl.Kosten[[#This Row],[Pnr.]]=AP$7,Tbl.Kosten[[#This Row],[Totaal kosten]],"")</f>
        <v/>
      </c>
      <c r="AQ198" s="158" t="str">
        <f>IF(Tbl.Kosten[[#This Row],[Pnr.]]=AQ$7,Tbl.Kosten[[#This Row],[Totaal kosten]],"")</f>
        <v/>
      </c>
      <c r="AR198" s="158" t="str">
        <f>IF(Tbl.Kosten[[#This Row],[Pnr.]]=AR$7,Tbl.Kosten[[#This Row],[Totaal kosten]],"")</f>
        <v/>
      </c>
      <c r="AS198" s="158" t="str">
        <f>IF(Tbl.Kosten[[#This Row],[Pnr.]]=AS$7,Tbl.Kosten[[#This Row],[Totaal kosten]],"")</f>
        <v/>
      </c>
      <c r="AT198" s="158" t="str">
        <f>IF(Tbl.Kosten[[#This Row],[Pnr.]]=AT$7,Tbl.Kosten[[#This Row],[Totaal kosten]],"")</f>
        <v/>
      </c>
      <c r="AU198" s="158" t="str">
        <f>IF(Tbl.Kosten[[#This Row],[Pnr.]]=AU$7,Tbl.Kosten[[#This Row],[Totaal kosten]],"")</f>
        <v/>
      </c>
      <c r="AV198" s="158" t="str">
        <f>IF(Tbl.Kosten[[#This Row],[Pnr.]]=AV$7,Tbl.Kosten[[#This Row],[Totaal kosten]],"")</f>
        <v/>
      </c>
      <c r="AW198" s="158" t="str">
        <f>IF(Tbl.Kosten[[#This Row],[Pnr.]]=AW$7,Tbl.Kosten[[#This Row],[Totaal kosten]],"")</f>
        <v/>
      </c>
      <c r="AX198" s="158" t="str">
        <f>IF(Tbl.Kosten[[#This Row],[Pnr.]]=AX$7,Tbl.Kosten[[#This Row],[Totaal kosten]],"")</f>
        <v/>
      </c>
      <c r="AY198" s="158" t="str">
        <f>IF(Tbl.Kosten[[#This Row],[Pnr.]]=AY$7,Tbl.Kosten[[#This Row],[Totaal kosten]],"")</f>
        <v/>
      </c>
      <c r="AZ198" s="158" t="str">
        <f>IF(Tbl.Kosten[[#This Row],[Pnr.]]=AZ$7,Tbl.Kosten[[#This Row],[Totaal kosten]],"")</f>
        <v/>
      </c>
      <c r="BA198" s="158" t="str">
        <f>IF(Tbl.Kosten[[#This Row],[Pnr.]]=BA$7,Tbl.Kosten[[#This Row],[Totaal kosten]],"")</f>
        <v/>
      </c>
      <c r="BB198" s="158" t="str">
        <f>IF(Tbl.Kosten[[#This Row],[Pnr.]]=BB$7,Tbl.Kosten[[#This Row],[Totaal kosten]],"")</f>
        <v/>
      </c>
      <c r="BC198" s="158" t="str">
        <f>IF(Tbl.Kosten[[#This Row],[Pnr.]]=BC$7,Tbl.Kosten[[#This Row],[Totaal kosten]],"")</f>
        <v/>
      </c>
      <c r="BD198" s="158" t="str">
        <f>IF(Tbl.Kosten[[#This Row],[Pnr.]]=BD$7,Tbl.Kosten[[#This Row],[Totaal kosten]],"")</f>
        <v/>
      </c>
      <c r="BE198" s="158" t="str">
        <f>IF(Tbl.Kosten[[#This Row],[Pnr.]]=BE$7,Tbl.Kosten[[#This Row],[Totaal kosten]],"")</f>
        <v/>
      </c>
      <c r="BF198" s="158" t="str">
        <f>IF(Tbl.Kosten[[#This Row],[Pnr.]]=BF$7,Tbl.Kosten[[#This Row],[Totaal kosten]],"")</f>
        <v/>
      </c>
      <c r="BG198" s="158" t="str">
        <f>IF(Tbl.Kosten[[#This Row],[Pnr.]]=BG$7,Tbl.Kosten[[#This Row],[Totaal kosten]],"")</f>
        <v/>
      </c>
      <c r="BH198" s="158" t="str">
        <f>IF(Tbl.Kosten[[#This Row],[Pnr.]]=BH$7,Tbl.Kosten[[#This Row],[Totaal kosten]],"")</f>
        <v/>
      </c>
      <c r="BI198" s="158" t="str">
        <f>IF(Tbl.Kosten[[#This Row],[Pnr.]]=BI$7,Tbl.Kosten[[#This Row],[Totaal kosten]],"")</f>
        <v/>
      </c>
      <c r="BJ198" s="158" t="str">
        <f>IF(Tbl.Kosten[[#This Row],[Pnr.]]=BJ$7,Tbl.Kosten[[#This Row],[Totaal kosten]],"")</f>
        <v/>
      </c>
      <c r="BK198" s="158" t="str">
        <f>IF(Tbl.Kosten[[#This Row],[Pnr.]]=BK$7,Tbl.Kosten[[#This Row],[Totaal kosten]],"")</f>
        <v/>
      </c>
      <c r="BL198" s="158" t="str">
        <f>IF(Tbl.Kosten[[#This Row],[Pnr.]]=BL$7,Tbl.Kosten[[#This Row],[Totaal kosten]],"")</f>
        <v/>
      </c>
      <c r="BM198" s="158" t="str">
        <f>IF(Tbl.Kosten[[#This Row],[Pnr.]]=BM$7,Tbl.Kosten[[#This Row],[Totaal kosten]],"")</f>
        <v/>
      </c>
      <c r="BN198" s="158" t="str">
        <f>IF(Tbl.Kosten[[#This Row],[Pnr.]]=BN$7,Tbl.Kosten[[#This Row],[Totaal kosten]],"")</f>
        <v/>
      </c>
      <c r="BO198" s="158" t="str">
        <f>IF(Tbl.Kosten[[#This Row],[Pnr.]]=BO$7,Tbl.Kosten[[#This Row],[Totaal kosten]],"")</f>
        <v/>
      </c>
      <c r="BP198" s="158" t="str">
        <f>IF(Tbl.Kosten[[#This Row],[Pnr.]]=BP$7,Tbl.Kosten[[#This Row],[Totaal kosten]],"")</f>
        <v/>
      </c>
      <c r="BQ198" s="158" t="str">
        <f>IF(Tbl.Kosten[[#This Row],[Pnr.]]=BQ$7,Tbl.Kosten[[#This Row],[Totaal kosten]],"")</f>
        <v/>
      </c>
      <c r="BR198" s="158" t="str">
        <f>IF(Tbl.Kosten[[#This Row],[Pnr.]]=BR$7,Tbl.Kosten[[#This Row],[Totaal kosten]],"")</f>
        <v/>
      </c>
      <c r="BS198" s="158" t="str">
        <f>IF(Tbl.Kosten[[#This Row],[Pnr.]]=BS$7,Tbl.Kosten[[#This Row],[Totaal kosten]],"")</f>
        <v/>
      </c>
      <c r="BT198" s="158" t="str">
        <f>IF(Tbl.Kosten[[#This Row],[Pnr.]]=BT$7,Tbl.Kosten[[#This Row],[Totaal kosten]],"")</f>
        <v/>
      </c>
      <c r="BU198" s="158" t="str">
        <f>IF(Tbl.Kosten[[#This Row],[Pnr.]]=BU$7,Tbl.Kosten[[#This Row],[Totaal kosten]],"")</f>
        <v/>
      </c>
      <c r="BV198" s="158" t="str">
        <f>IF(Tbl.Kosten[[#This Row],[Pnr.]]=BV$7,Tbl.Kosten[[#This Row],[Totaal kosten]],"")</f>
        <v/>
      </c>
      <c r="BW198" s="158" t="str">
        <f>IF(Tbl.Kosten[[#This Row],[Pnr.]]=BW$7,Tbl.Kosten[[#This Row],[Totaal kosten]],"")</f>
        <v/>
      </c>
      <c r="BX198" s="158" t="str">
        <f>IFERROR(_xlfn.XLOOKUP(Tbl.Kosten[[#This Row],[Werkpakketcode]],Tbl.Werkpakketten[Werkpakketcode],Tbl.Werkpakketten[WPnr.],"",0,1),"")</f>
        <v/>
      </c>
      <c r="BY198" s="158" t="str">
        <f>IF(Tbl.Kosten[[#This Row],[WPnr.]]=BY$7,Tbl.Kosten[[#This Row],[Totaal kosten]],"")</f>
        <v/>
      </c>
      <c r="BZ198" s="158" t="str">
        <f>IF(Tbl.Kosten[[#This Row],[WPnr.]]=BZ$7,Tbl.Kosten[[#This Row],[Totaal kosten]],"")</f>
        <v/>
      </c>
      <c r="CA198" s="158" t="str">
        <f>IF(Tbl.Kosten[[#This Row],[WPnr.]]=CA$7,Tbl.Kosten[[#This Row],[Totaal kosten]],"")</f>
        <v/>
      </c>
      <c r="CB198" s="158" t="str">
        <f>IF(Tbl.Kosten[[#This Row],[WPnr.]]=CB$7,Tbl.Kosten[[#This Row],[Totaal kosten]],"")</f>
        <v/>
      </c>
      <c r="CC198" s="158" t="str">
        <f>IF(Tbl.Kosten[[#This Row],[WPnr.]]=CC$7,Tbl.Kosten[[#This Row],[Totaal kosten]],"")</f>
        <v/>
      </c>
      <c r="CD198" s="158" t="str">
        <f>IF(Tbl.Kosten[[#This Row],[WPnr.]]=CD$7,Tbl.Kosten[[#This Row],[Totaal kosten]],"")</f>
        <v/>
      </c>
      <c r="CE198" s="158" t="str">
        <f>IF(Tbl.Kosten[[#This Row],[WPnr.]]=CE$7,Tbl.Kosten[[#This Row],[Totaal kosten]],"")</f>
        <v/>
      </c>
      <c r="CF198" s="158" t="str">
        <f>IF(Tbl.Kosten[[#This Row],[WPnr.]]=CF$7,Tbl.Kosten[[#This Row],[Totaal kosten]],"")</f>
        <v/>
      </c>
      <c r="CG198" s="158" t="str">
        <f>IF(Tbl.Kosten[[#This Row],[WPnr.]]=CG$7,Tbl.Kosten[[#This Row],[Totaal kosten]],"")</f>
        <v/>
      </c>
      <c r="CH198" s="158" t="str">
        <f>IF(Tbl.Kosten[[#This Row],[WPnr.]]=CH$7,Tbl.Kosten[[#This Row],[Totaal kosten]],"")</f>
        <v/>
      </c>
      <c r="CI198" s="158" t="str">
        <f>IF(Tbl.Kosten[[#This Row],[WPnr.]]=CI$7,Tbl.Kosten[[#This Row],[Totaal kosten]],"")</f>
        <v/>
      </c>
      <c r="CJ198" s="158" t="str">
        <f>IF(Tbl.Kosten[[#This Row],[WPnr.]]=CJ$7,Tbl.Kosten[[#This Row],[Totaal kosten]],"")</f>
        <v/>
      </c>
      <c r="CK198" s="158" t="str">
        <f>IF(Tbl.Kosten[[#This Row],[WPnr.]]=CK$7,Tbl.Kosten[[#This Row],[Totaal kosten]],"")</f>
        <v/>
      </c>
      <c r="CL198" s="158" t="str">
        <f>IF(Tbl.Kosten[[#This Row],[WPnr.]]=CL$7,Tbl.Kosten[[#This Row],[Totaal kosten]],"")</f>
        <v/>
      </c>
      <c r="CM198" s="158" t="str">
        <f>IF(Tbl.Kosten[[#This Row],[WPnr.]]=CM$7,Tbl.Kosten[[#This Row],[Totaal kosten]],"")</f>
        <v/>
      </c>
      <c r="CN198" s="158" t="str">
        <f>IF(Tbl.Kosten[[#This Row],[WPnr.]]=CN$7,Tbl.Kosten[[#This Row],[Totaal kosten]],"")</f>
        <v/>
      </c>
      <c r="CO198" s="158" t="str">
        <f>IF(Tbl.Kosten[[#This Row],[WPnr.]]=CO$7,Tbl.Kosten[[#This Row],[Totaal kosten]],"")</f>
        <v/>
      </c>
      <c r="CP198" s="158" t="str">
        <f>IF(Tbl.Kosten[[#This Row],[WPnr.]]=CP$7,Tbl.Kosten[[#This Row],[Totaal kosten]],"")</f>
        <v/>
      </c>
      <c r="CQ198" s="158" t="str">
        <f>IF(Tbl.Kosten[[#This Row],[WPnr.]]=CQ$7,Tbl.Kosten[[#This Row],[Totaal kosten]],"")</f>
        <v/>
      </c>
      <c r="CR198" s="158" t="str">
        <f>IF(Tbl.Kosten[[#This Row],[WPnr.]]=CR$7,Tbl.Kosten[[#This Row],[Totaal kosten]],"")</f>
        <v/>
      </c>
      <c r="CS198" s="158" t="str">
        <f>IF(Tbl.Kosten[[#This Row],[WPnr.]]=CS$7,Tbl.Kosten[[#This Row],[Totaal kosten]],"")</f>
        <v/>
      </c>
      <c r="CT198" s="158" t="str">
        <f>IF(Tbl.Kosten[[#This Row],[WPnr.]]=CT$7,Tbl.Kosten[[#This Row],[Totaal kosten]],"")</f>
        <v/>
      </c>
      <c r="CU198" s="158" t="str">
        <f>IF(Tbl.Kosten[[#This Row],[WPnr.]]=CU$7,Tbl.Kosten[[#This Row],[Totaal kosten]],"")</f>
        <v/>
      </c>
      <c r="CV198" s="158" t="str">
        <f>IF(Tbl.Kosten[[#This Row],[WPnr.]]=CV$7,Tbl.Kosten[[#This Row],[Totaal kosten]],"")</f>
        <v/>
      </c>
      <c r="CW198" s="158" t="str">
        <f>IF(Tbl.Kosten[[#This Row],[WPnr.]]=CW$7,Tbl.Kosten[[#This Row],[Totaal kosten]],"")</f>
        <v/>
      </c>
      <c r="CX198" s="158" t="str">
        <f>IF(Tbl.Kosten[[#This Row],[WPnr.]]=CX$7,Tbl.Kosten[[#This Row],[Totaal kosten]],"")</f>
        <v/>
      </c>
      <c r="CY198" s="158" t="str">
        <f>IF(Tbl.Kosten[[#This Row],[WPnr.]]=CY$7,Tbl.Kosten[[#This Row],[Totaal kosten]],"")</f>
        <v/>
      </c>
      <c r="CZ198" s="158" t="str">
        <f>IF(Tbl.Kosten[[#This Row],[WPnr.]]=CZ$7,Tbl.Kosten[[#This Row],[Totaal kosten]],"")</f>
        <v/>
      </c>
      <c r="DA198" s="158" t="str">
        <f>IF(Tbl.Kosten[[#This Row],[WPnr.]]=DA$7,Tbl.Kosten[[#This Row],[Totaal kosten]],"")</f>
        <v/>
      </c>
      <c r="DB198" s="158" t="str">
        <f>IF(Tbl.Kosten[[#This Row],[WPnr.]]=DB$7,Tbl.Kosten[[#This Row],[Totaal kosten]],"")</f>
        <v/>
      </c>
      <c r="DC198" s="158" t="str">
        <f>IF(Tbl.Kosten[[#This Row],[WPnr.]]=DC$7,Tbl.Kosten[[#This Row],[Totaal kosten]],"")</f>
        <v/>
      </c>
      <c r="DD198" s="158" t="str">
        <f>IF(Tbl.Kosten[[#This Row],[WPnr.]]=DD$7,Tbl.Kosten[[#This Row],[Totaal kosten]],"")</f>
        <v/>
      </c>
      <c r="DE198" s="158" t="str">
        <f>IF(Tbl.Kosten[[#This Row],[WPnr.]]=DE$7,Tbl.Kosten[[#This Row],[Totaal kosten]],"")</f>
        <v/>
      </c>
      <c r="DF198" s="158" t="str">
        <f>IF(Tbl.Kosten[[#This Row],[WPnr.]]=DF$7,Tbl.Kosten[[#This Row],[Totaal kosten]],"")</f>
        <v/>
      </c>
      <c r="DG198" s="158" t="str">
        <f>IF(Tbl.Kosten[[#This Row],[WPnr.]]=DG$7,Tbl.Kosten[[#This Row],[Totaal kosten]],"")</f>
        <v/>
      </c>
      <c r="DH198" s="158" t="str">
        <f>IF(Tbl.Kosten[[#This Row],[WPnr.]]=DH$7,Tbl.Kosten[[#This Row],[Totaal kosten]],"")</f>
        <v/>
      </c>
      <c r="DI198" s="158" t="str">
        <f>IF(Tbl.Kosten[[#This Row],[WPnr.]]=DI$7,Tbl.Kosten[[#This Row],[Totaal kosten]],"")</f>
        <v/>
      </c>
      <c r="DJ198" s="158" t="str">
        <f>IF(Tbl.Kosten[[#This Row],[WPnr.]]=DJ$7,Tbl.Kosten[[#This Row],[Totaal kosten]],"")</f>
        <v/>
      </c>
      <c r="DK198" s="158" t="str">
        <f>IF(Tbl.Kosten[[#This Row],[WPnr.]]=DK$7,Tbl.Kosten[[#This Row],[Totaal kosten]],"")</f>
        <v/>
      </c>
      <c r="DL198" s="158" t="str">
        <f>IF(Tbl.Kosten[[#This Row],[WPnr.]]=DL$7,Tbl.Kosten[[#This Row],[Totaal kosten]],"")</f>
        <v/>
      </c>
      <c r="DM198" s="158" t="str">
        <f>IF(Tbl.Kosten[[#This Row],[WPnr.]]=DM$7,Tbl.Kosten[[#This Row],[Totaal kosten]],"")</f>
        <v/>
      </c>
      <c r="DN198" s="158" t="str">
        <f>IF(Tbl.Kosten[[#This Row],[WPnr.]]=DN$7,Tbl.Kosten[[#This Row],[Totaal kosten]],"")</f>
        <v/>
      </c>
      <c r="DO198" s="158" t="str">
        <f>IF(Tbl.Kosten[[#This Row],[WPnr.]]=DO$7,Tbl.Kosten[[#This Row],[Totaal kosten]],"")</f>
        <v/>
      </c>
      <c r="DP198" s="158" t="str">
        <f>IF(Tbl.Kosten[[#This Row],[WPnr.]]=DP$7,Tbl.Kosten[[#This Row],[Totaal kosten]],"")</f>
        <v/>
      </c>
      <c r="DQ198" s="158" t="str">
        <f>IF(Tbl.Kosten[[#This Row],[WPnr.]]=DQ$7,Tbl.Kosten[[#This Row],[Totaal kosten]],"")</f>
        <v/>
      </c>
      <c r="DR198" s="158" t="str">
        <f>IF(Tbl.Kosten[[#This Row],[WPnr.]]=DR$7,Tbl.Kosten[[#This Row],[Totaal kosten]],"")</f>
        <v/>
      </c>
      <c r="DS198" s="158" t="str">
        <f>IF(Tbl.Kosten[[#This Row],[WPnr.]]=DS$7,Tbl.Kosten[[#This Row],[Totaal kosten]],"")</f>
        <v/>
      </c>
      <c r="DT198" s="158" t="str">
        <f>IF(Tbl.Kosten[[#This Row],[WPnr.]]=DT$7,Tbl.Kosten[[#This Row],[Totaal kosten]],"")</f>
        <v/>
      </c>
      <c r="DU198" s="158" t="str">
        <f>IF(Tbl.Kosten[[#This Row],[WPnr.]]=DU$7,Tbl.Kosten[[#This Row],[Totaal kosten]],"")</f>
        <v/>
      </c>
      <c r="DV198" s="158" t="str">
        <f>IF(Tbl.Kosten[[#This Row],[WPnr.]]=DV$7,Tbl.Kosten[[#This Row],[Totaal kosten]],"")</f>
        <v/>
      </c>
      <c r="DW198" s="160" t="str">
        <f>IFERROR(_xlfn.XLOOKUP(Tbl.Kosten[[#This Row],[Kostensoort]],Tbl.Kostensoorten[Kostensoorten],Tbl.Kostensoorten[KSnr.],"",0,1),"")</f>
        <v/>
      </c>
      <c r="DX198" s="160" t="str">
        <f>IF(Tbl.Kosten[[#This Row],[KSnr.]]=DX$7,Tbl.Kosten[[#This Row],[Totaal kosten]],"")</f>
        <v/>
      </c>
      <c r="DY198" s="160" t="str">
        <f>IF(Tbl.Kosten[[#This Row],[KSnr.]]=DY$7,Tbl.Kosten[[#This Row],[Totaal kosten]],"")</f>
        <v/>
      </c>
      <c r="DZ198" s="160" t="str">
        <f>IF(Tbl.Kosten[[#This Row],[KSnr.]]=DZ$7,Tbl.Kosten[[#This Row],[Totaal kosten]],"")</f>
        <v/>
      </c>
      <c r="EA198" s="160" t="str">
        <f>IF(Tbl.Kosten[[#This Row],[KSnr.]]=EA$7,Tbl.Kosten[[#This Row],[Totaal kosten]],"")</f>
        <v/>
      </c>
      <c r="EB198" s="160" t="str">
        <f>IF(Tbl.Kosten[[#This Row],[KSnr.]]=EB$7,Tbl.Kosten[[#This Row],[Totaal kosten]],"")</f>
        <v/>
      </c>
      <c r="EC198" s="160" t="str">
        <f>IF(Tbl.Kosten[[#This Row],[KSnr.]]=EC$7,Tbl.Kosten[[#This Row],[Totaal kosten]],"")</f>
        <v/>
      </c>
      <c r="ED198" s="160" t="str">
        <f>IF(Tbl.Kosten[[#This Row],[KSnr.]]=ED$7,Tbl.Kosten[[#This Row],[Totaal kosten]],"")</f>
        <v/>
      </c>
      <c r="EE198" s="160" t="str">
        <f>IF(Tbl.Kosten[[#This Row],[KSnr.]]=EE$7,Tbl.Kosten[[#This Row],[Totaal kosten]],"")</f>
        <v/>
      </c>
      <c r="EF198" s="160" t="str">
        <f>IF(Tbl.Kosten[[#This Row],[KSnr.]]=EF$7,Tbl.Kosten[[#This Row],[Totaal kosten]],"")</f>
        <v/>
      </c>
      <c r="EG198" s="160" t="str">
        <f>IF(Tbl.Kosten[[#This Row],[KSnr.]]=EG$7,Tbl.Kosten[[#This Row],[Totaal kosten]],"")</f>
        <v/>
      </c>
      <c r="EH198" s="160" t="str">
        <f>IF(Tbl.Kosten[[#This Row],[KSnr.]]=EH$7,Tbl.Kosten[[#This Row],[Totaal kosten]],"")</f>
        <v/>
      </c>
      <c r="EI198" s="160" t="str">
        <f>IF(Tbl.Kosten[[#This Row],[KSnr.]]=EI$7,Tbl.Kosten[[#This Row],[Totaal kosten]],"")</f>
        <v/>
      </c>
      <c r="EJ198" s="160" t="str">
        <f>IF(Tbl.Kosten[[#This Row],[KSnr.]]=EJ$7,Tbl.Kosten[[#This Row],[Totaal kosten]],"")</f>
        <v/>
      </c>
      <c r="EK198" s="160" t="str">
        <f>IF(Tbl.Kosten[[#This Row],[KSnr.]]=EK$7,Tbl.Kosten[[#This Row],[Totaal kosten]],"")</f>
        <v/>
      </c>
      <c r="EL198" s="160" t="str">
        <f>IF(Tbl.Kosten[[#This Row],[KSnr.]]=EL$7,Tbl.Kosten[[#This Row],[Totaal kosten]],"")</f>
        <v/>
      </c>
      <c r="EM198" s="160" t="str">
        <f>IF(Tbl.Kosten[[#This Row],[KSnr.]]=EM$7,Tbl.Kosten[[#This Row],[Totaal kosten]],"")</f>
        <v/>
      </c>
      <c r="EN198" s="160" t="str">
        <f>IF(Tbl.Kosten[[#This Row],[KSnr.]]=EN$7,Tbl.Kosten[[#This Row],[Totaal kosten]],"")</f>
        <v/>
      </c>
      <c r="EO198" s="160" t="str">
        <f>IF(Tbl.Kosten[[#This Row],[KSnr.]]=EO$7,Tbl.Kosten[[#This Row],[Totaal kosten]],"")</f>
        <v/>
      </c>
      <c r="EP198" s="160" t="str">
        <f>IF(Tbl.Kosten[[#This Row],[KSnr.]]=EP$7,Tbl.Kosten[[#This Row],[Totaal kosten]],"")</f>
        <v/>
      </c>
      <c r="EQ198" s="160" t="str">
        <f>IF(Tbl.Kosten[[#This Row],[KSnr.]]=EQ$7,Tbl.Kosten[[#This Row],[Totaal kosten]],"")</f>
        <v/>
      </c>
      <c r="ER198" s="154" t="str">
        <f>IFERROR(_xlfn.XLOOKUP(Tbl.Kosten[[#This Row],[Subsidieactiviteit]],Tbl.Subsidiehoogte[Subsidieactiviteit],Tbl.Subsidiehoogte[SAnr.],"",0,1),"")</f>
        <v/>
      </c>
      <c r="ES198" s="160" t="str">
        <f>IF(Tbl.Kosten[[#This Row],[Sanr.]]=ES$7,Tbl.Kosten[[#This Row],[Totaal kosten]],"")</f>
        <v/>
      </c>
      <c r="ET198" s="160" t="str">
        <f>IF(Tbl.Kosten[[#This Row],[Sanr.]]=ET$7,Tbl.Kosten[[#This Row],[Totaal kosten]],"")</f>
        <v/>
      </c>
      <c r="EU198" s="160" t="str">
        <f>IF(Tbl.Kosten[[#This Row],[Sanr.]]=EU$7,Tbl.Kosten[[#This Row],[Totaal kosten]],"")</f>
        <v/>
      </c>
      <c r="EV198" s="160" t="str">
        <f>IF(Tbl.Kosten[[#This Row],[Sanr.]]=EV$7,Tbl.Kosten[[#This Row],[Totaal kosten]],"")</f>
        <v/>
      </c>
      <c r="EW198" s="160" t="str">
        <f>IF(Tbl.Kosten[[#This Row],[Sanr.]]=EW$7,Tbl.Kosten[[#This Row],[Totaal kosten]],"")</f>
        <v/>
      </c>
      <c r="EX198" s="160" t="str">
        <f>IF(Tbl.Kosten[[#This Row],[Sanr.]]=EX$7,Tbl.Kosten[[#This Row],[Totaal kosten]],"")</f>
        <v/>
      </c>
      <c r="EY198" s="160" t="str">
        <f>IF(Tbl.Kosten[[#This Row],[Sanr.]]=EY$7,Tbl.Kosten[[#This Row],[Totaal kosten]],"")</f>
        <v/>
      </c>
      <c r="EZ198" s="160" t="str">
        <f>IF(Tbl.Kosten[[#This Row],[Sanr.]]=EZ$7,Tbl.Kosten[[#This Row],[Totaal kosten]],"")</f>
        <v/>
      </c>
      <c r="FA198" s="160" t="str">
        <f>IF(Tbl.Kosten[[#This Row],[Sanr.]]=FA$7,Tbl.Kosten[[#This Row],[Totaal kosten]],"")</f>
        <v/>
      </c>
      <c r="FB198" s="160" t="str">
        <f>IF(Tbl.Kosten[[#This Row],[Sanr.]]=FB$7,Tbl.Kosten[[#This Row],[Totaal kosten]],"")</f>
        <v/>
      </c>
      <c r="FC198" s="160" t="str">
        <f>IF(Tbl.Kosten[[#This Row],[Sanr.]]=FC$7,Tbl.Kosten[[#This Row],[Totaal kosten]],"")</f>
        <v/>
      </c>
      <c r="FD198" s="160" t="str">
        <f>IF(Tbl.Kosten[[#This Row],[Sanr.]]=FD$7,Tbl.Kosten[[#This Row],[Totaal kosten]],"")</f>
        <v/>
      </c>
      <c r="FE198" s="160" t="str">
        <f>IF(Tbl.Kosten[[#This Row],[Sanr.]]=FE$7,Tbl.Kosten[[#This Row],[Totaal kosten]],"")</f>
        <v/>
      </c>
      <c r="FF198" s="160" t="str">
        <f>IF(Tbl.Kosten[[#This Row],[Sanr.]]=FF$7,Tbl.Kosten[[#This Row],[Totaal kosten]],"")</f>
        <v/>
      </c>
      <c r="FG198" s="160" t="str">
        <f>IF(Tbl.Kosten[[#This Row],[Sanr.]]=FG$7,Tbl.Kosten[[#This Row],[Totaal kosten]],"")</f>
        <v/>
      </c>
      <c r="FH198" s="160" t="str">
        <f>IF(Tbl.Kosten[[#This Row],[Sanr.]]=FH$7,Tbl.Kosten[[#This Row],[Totaal kosten]],"")</f>
        <v/>
      </c>
      <c r="FI198" s="160" t="str">
        <f>IF(Tbl.Kosten[[#This Row],[Sanr.]]=FI$7,Tbl.Kosten[[#This Row],[Totaal kosten]],"")</f>
        <v/>
      </c>
      <c r="FJ198" s="160" t="str">
        <f>IF(Tbl.Kosten[[#This Row],[Sanr.]]=FJ$7,Tbl.Kosten[[#This Row],[Totaal kosten]],"")</f>
        <v/>
      </c>
      <c r="FK198" s="160" t="str">
        <f>IF(Tbl.Kosten[[#This Row],[Sanr.]]=FK$7,Tbl.Kosten[[#This Row],[Totaal kosten]],"")</f>
        <v/>
      </c>
      <c r="FL198" s="160" t="str">
        <f>IF(Tbl.Kosten[[#This Row],[Sanr.]]=FL$7,Tbl.Kosten[[#This Row],[Totaal kosten]],"")</f>
        <v/>
      </c>
      <c r="FM198" s="160" t="str">
        <f>IF(Tbl.Kosten[[#This Row],[Sanr.]]=FM$7,Tbl.Kosten[[#This Row],[Totaal kosten]],"")</f>
        <v/>
      </c>
      <c r="FN198" s="160" t="str">
        <f>IF(Tbl.Kosten[[#This Row],[Sanr.]]=FN$7,Tbl.Kosten[[#This Row],[Totaal kosten]],"")</f>
        <v/>
      </c>
      <c r="FO198" s="160" t="str">
        <f>IF(Tbl.Kosten[[#This Row],[Sanr.]]=FO$7,Tbl.Kosten[[#This Row],[Totaal kosten]],"")</f>
        <v/>
      </c>
      <c r="FP198" s="160" t="str">
        <f>IF(Tbl.Kosten[[#This Row],[Sanr.]]=FP$7,Tbl.Kosten[[#This Row],[Totaal kosten]],"")</f>
        <v/>
      </c>
      <c r="FQ198" s="160" t="str">
        <f>IF(Tbl.Kosten[[#This Row],[Sanr.]]=FQ$7,Tbl.Kosten[[#This Row],[Totaal kosten]],"")</f>
        <v/>
      </c>
      <c r="FR198" s="160" t="str">
        <f>IF(Tbl.Kosten[[#This Row],[Sanr.]]=FR$7,Tbl.Kosten[[#This Row],[Totaal kosten]],"")</f>
        <v/>
      </c>
      <c r="FS198" s="160" t="str">
        <f>IF(Tbl.Kosten[[#This Row],[Sanr.]]=FS$7,Tbl.Kosten[[#This Row],[Totaal kosten]],"")</f>
        <v/>
      </c>
      <c r="FT198" s="160" t="str">
        <f>IF(Tbl.Kosten[[#This Row],[Sanr.]]=FT$7,Tbl.Kosten[[#This Row],[Totaal kosten]],"")</f>
        <v/>
      </c>
      <c r="FU198" s="160" t="str">
        <f>IF(Tbl.Kosten[[#This Row],[Sanr.]]=FU$7,Tbl.Kosten[[#This Row],[Totaal kosten]],"")</f>
        <v/>
      </c>
      <c r="FV198" s="160" t="str">
        <f>IF(Tbl.Kosten[[#This Row],[Sanr.]]=FV$7,Tbl.Kosten[[#This Row],[Totaal kosten]],"")</f>
        <v/>
      </c>
      <c r="FW198" s="160" t="str">
        <f>IFERROR(_xlfn.XLOOKUP(Tbl.Kosten[[#This Row],[Activiteitencode]],Tbl.Activiteiten[Activiteitcode],Tbl.Activiteiten[Anr.],"",0,1),"")</f>
        <v/>
      </c>
      <c r="FX198" s="181" t="str">
        <f>_xlfn.CONCAT(Tbl.Kosten[[#This Row],[Pnr.]],Tbl.Kosten[[#This Row],[Sanr.]])</f>
        <v>P1</v>
      </c>
      <c r="FY198" s="160">
        <f>Tbl.Kosten[[#This Row],[Totaal kosten]]-Tbl.Kosten[[#This Row],[Subsidie]]</f>
        <v>0</v>
      </c>
      <c r="FZ198" s="160">
        <f>IF(Tbl.Kosten[[#This Row],[Pnr.]]=FZ$7,Tbl.Kosten[[#This Row],[Te financieren]],"")</f>
        <v>0</v>
      </c>
      <c r="GA198" s="160" t="str">
        <f>IF(Tbl.Kosten[[#This Row],[Pnr.]]=GA$7,Tbl.Kosten[[#This Row],[Te financieren]],"")</f>
        <v/>
      </c>
      <c r="GB198" s="160" t="str">
        <f>IF(Tbl.Kosten[[#This Row],[Pnr.]]=GB$7,Tbl.Kosten[[#This Row],[Te financieren]],"")</f>
        <v/>
      </c>
      <c r="GC198" s="160" t="str">
        <f>IF(Tbl.Kosten[[#This Row],[Pnr.]]=GC$7,Tbl.Kosten[[#This Row],[Te financieren]],"")</f>
        <v/>
      </c>
      <c r="GD198" s="160" t="str">
        <f>IF(Tbl.Kosten[[#This Row],[Pnr.]]=GD$7,Tbl.Kosten[[#This Row],[Te financieren]],"")</f>
        <v/>
      </c>
      <c r="GE198" s="160" t="str">
        <f>IF(Tbl.Kosten[[#This Row],[Pnr.]]=GE$7,Tbl.Kosten[[#This Row],[Te financieren]],"")</f>
        <v/>
      </c>
      <c r="GF198" s="160" t="str">
        <f>IF(Tbl.Kosten[[#This Row],[Pnr.]]=GF$7,Tbl.Kosten[[#This Row],[Te financieren]],"")</f>
        <v/>
      </c>
      <c r="GG198" s="160" t="str">
        <f>IF(Tbl.Kosten[[#This Row],[Pnr.]]=GG$7,Tbl.Kosten[[#This Row],[Te financieren]],"")</f>
        <v/>
      </c>
      <c r="GH198" s="160" t="str">
        <f>IF(Tbl.Kosten[[#This Row],[Pnr.]]=GH$7,Tbl.Kosten[[#This Row],[Te financieren]],"")</f>
        <v/>
      </c>
      <c r="GI198" s="160" t="str">
        <f>IF(Tbl.Kosten[[#This Row],[Pnr.]]=GI$7,Tbl.Kosten[[#This Row],[Te financieren]],"")</f>
        <v/>
      </c>
      <c r="GJ198" s="160" t="str">
        <f>IF(Tbl.Kosten[[#This Row],[Pnr.]]=GJ$7,Tbl.Kosten[[#This Row],[Te financieren]],"")</f>
        <v/>
      </c>
      <c r="GK198" s="160" t="str">
        <f>IF(Tbl.Kosten[[#This Row],[Pnr.]]=GK$7,Tbl.Kosten[[#This Row],[Te financieren]],"")</f>
        <v/>
      </c>
      <c r="GL198" s="160" t="str">
        <f>IF(Tbl.Kosten[[#This Row],[Pnr.]]=GL$7,Tbl.Kosten[[#This Row],[Te financieren]],"")</f>
        <v/>
      </c>
      <c r="GM198" s="160" t="str">
        <f>IF(Tbl.Kosten[[#This Row],[Pnr.]]=GM$7,Tbl.Kosten[[#This Row],[Te financieren]],"")</f>
        <v/>
      </c>
      <c r="GN198" s="160" t="str">
        <f>IF(Tbl.Kosten[[#This Row],[Pnr.]]=GN$7,Tbl.Kosten[[#This Row],[Te financieren]],"")</f>
        <v/>
      </c>
      <c r="GO198" s="160" t="str">
        <f>IF(Tbl.Kosten[[#This Row],[Pnr.]]=GO$7,Tbl.Kosten[[#This Row],[Te financieren]],"")</f>
        <v/>
      </c>
      <c r="GP198" s="160" t="str">
        <f>IF(Tbl.Kosten[[#This Row],[Pnr.]]=GP$7,Tbl.Kosten[[#This Row],[Te financieren]],"")</f>
        <v/>
      </c>
      <c r="GQ198" s="160" t="str">
        <f>IF(Tbl.Kosten[[#This Row],[Pnr.]]=GQ$7,Tbl.Kosten[[#This Row],[Te financieren]],"")</f>
        <v/>
      </c>
      <c r="GR198" s="160" t="str">
        <f>IF(Tbl.Kosten[[#This Row],[Pnr.]]=GR$7,Tbl.Kosten[[#This Row],[Te financieren]],"")</f>
        <v/>
      </c>
      <c r="GS198" s="160" t="str">
        <f>IF(Tbl.Kosten[[#This Row],[Pnr.]]=GS$7,Tbl.Kosten[[#This Row],[Te financieren]],"")</f>
        <v/>
      </c>
      <c r="GT198" s="160" t="str">
        <f>IF(Tbl.Kosten[[#This Row],[Pnr.]]=GT$7,Tbl.Kosten[[#This Row],[Te financieren]],"")</f>
        <v/>
      </c>
      <c r="GU198" s="160" t="str">
        <f>IF(Tbl.Kosten[[#This Row],[Pnr.]]=GU$7,Tbl.Kosten[[#This Row],[Te financieren]],"")</f>
        <v/>
      </c>
      <c r="GV198" s="160" t="str">
        <f>IF(Tbl.Kosten[[#This Row],[Pnr.]]=GV$7,Tbl.Kosten[[#This Row],[Te financieren]],"")</f>
        <v/>
      </c>
      <c r="GW198" s="160" t="str">
        <f>IF(Tbl.Kosten[[#This Row],[Pnr.]]=GW$7,Tbl.Kosten[[#This Row],[Te financieren]],"")</f>
        <v/>
      </c>
      <c r="GX198" s="160" t="str">
        <f>IF(Tbl.Kosten[[#This Row],[Pnr.]]=GX$7,Tbl.Kosten[[#This Row],[Te financieren]],"")</f>
        <v/>
      </c>
      <c r="GY198" s="160" t="str">
        <f>IF(Tbl.Kosten[[#This Row],[Pnr.]]=GY$7,Tbl.Kosten[[#This Row],[Te financieren]],"")</f>
        <v/>
      </c>
      <c r="GZ198" s="160" t="str">
        <f>IF(Tbl.Kosten[[#This Row],[Pnr.]]=GZ$7,Tbl.Kosten[[#This Row],[Te financieren]],"")</f>
        <v/>
      </c>
      <c r="HA198" s="160" t="str">
        <f>IF(Tbl.Kosten[[#This Row],[Pnr.]]=HA$7,Tbl.Kosten[[#This Row],[Te financieren]],"")</f>
        <v/>
      </c>
      <c r="HB198" s="160" t="str">
        <f>IF(Tbl.Kosten[[#This Row],[Pnr.]]=HB$7,Tbl.Kosten[[#This Row],[Te financieren]],"")</f>
        <v/>
      </c>
      <c r="HC198" s="160" t="str">
        <f>IF(Tbl.Kosten[[#This Row],[Pnr.]]=HC$7,Tbl.Kosten[[#This Row],[Te financieren]],"")</f>
        <v/>
      </c>
      <c r="HD198" s="160" t="str">
        <f>IF(Tbl.Kosten[[#This Row],[Pnr.]]=HD$7,Tbl.Kosten[[#This Row],[Te financieren]],"")</f>
        <v/>
      </c>
      <c r="HE198" s="160" t="str">
        <f>IF(Tbl.Kosten[[#This Row],[Pnr.]]=HE$7,Tbl.Kosten[[#This Row],[Te financieren]],"")</f>
        <v/>
      </c>
      <c r="HF198" s="160" t="str">
        <f>IF(Tbl.Kosten[[#This Row],[Pnr.]]=HF$7,Tbl.Kosten[[#This Row],[Te financieren]],"")</f>
        <v/>
      </c>
      <c r="HG198" s="160" t="str">
        <f>IF(Tbl.Kosten[[#This Row],[Pnr.]]=HG$7,Tbl.Kosten[[#This Row],[Te financieren]],"")</f>
        <v/>
      </c>
      <c r="HH198" s="160" t="str">
        <f>IF(Tbl.Kosten[[#This Row],[Pnr.]]=HH$7,Tbl.Kosten[[#This Row],[Te financieren]],"")</f>
        <v/>
      </c>
      <c r="HI198" s="160" t="str">
        <f>IF(Tbl.Kosten[[#This Row],[Pnr.]]=HI$7,Tbl.Kosten[[#This Row],[Te financieren]],"")</f>
        <v/>
      </c>
      <c r="HJ198" s="160" t="str">
        <f>IF(Tbl.Kosten[[#This Row],[Pnr.]]=HJ$7,Tbl.Kosten[[#This Row],[Te financieren]],"")</f>
        <v/>
      </c>
      <c r="HK198" s="160" t="str">
        <f>IF(Tbl.Kosten[[#This Row],[Pnr.]]=HK$7,Tbl.Kosten[[#This Row],[Te financieren]],"")</f>
        <v/>
      </c>
      <c r="HL198" s="160" t="str">
        <f>IF(Tbl.Kosten[[#This Row],[Pnr.]]=HL$7,Tbl.Kosten[[#This Row],[Te financieren]],"")</f>
        <v/>
      </c>
      <c r="HM198" s="160" t="str">
        <f>IF(Tbl.Kosten[[#This Row],[Pnr.]]=HM$7,Tbl.Kosten[[#This Row],[Te financieren]],"")</f>
        <v/>
      </c>
      <c r="HN198" s="160" t="str">
        <f>IF(Tbl.Kosten[[#This Row],[Pnr.]]=HN$7,Tbl.Kosten[[#This Row],[Te financieren]],"")</f>
        <v/>
      </c>
      <c r="HO198" s="160" t="str">
        <f>IF(Tbl.Kosten[[#This Row],[Pnr.]]=HO$7,Tbl.Kosten[[#This Row],[Te financieren]],"")</f>
        <v/>
      </c>
      <c r="HP198" s="160" t="str">
        <f>IF(Tbl.Kosten[[#This Row],[Pnr.]]=HP$7,Tbl.Kosten[[#This Row],[Te financieren]],"")</f>
        <v/>
      </c>
      <c r="HQ198" s="160" t="str">
        <f>IF(Tbl.Kosten[[#This Row],[Pnr.]]=HQ$7,Tbl.Kosten[[#This Row],[Te financieren]],"")</f>
        <v/>
      </c>
      <c r="HR198" s="160" t="str">
        <f>IF(Tbl.Kosten[[#This Row],[Pnr.]]=HR$7,Tbl.Kosten[[#This Row],[Te financieren]],"")</f>
        <v/>
      </c>
      <c r="HS198" s="160" t="str">
        <f>IF(Tbl.Kosten[[#This Row],[Pnr.]]=HS$7,Tbl.Kosten[[#This Row],[Te financieren]],"")</f>
        <v/>
      </c>
      <c r="HT198" s="160" t="str">
        <f>IF(Tbl.Kosten[[#This Row],[Pnr.]]=HT$7,Tbl.Kosten[[#This Row],[Te financieren]],"")</f>
        <v/>
      </c>
      <c r="HU198" s="160" t="str">
        <f>IF(Tbl.Kosten[[#This Row],[Pnr.]]=HU$7,Tbl.Kosten[[#This Row],[Te financieren]],"")</f>
        <v/>
      </c>
      <c r="HV198" s="160" t="str">
        <f>IF(Tbl.Kosten[[#This Row],[Pnr.]]=HV$7,Tbl.Kosten[[#This Row],[Te financieren]],"")</f>
        <v/>
      </c>
      <c r="HW198" s="160" t="str">
        <f>IF(Tbl.Kosten[[#This Row],[Pnr.]]=HW$7,Tbl.Kosten[[#This Row],[Te financieren]],"")</f>
        <v/>
      </c>
    </row>
    <row r="199" spans="2:231" x14ac:dyDescent="0.3">
      <c r="B199" s="144"/>
      <c r="C199" s="147"/>
      <c r="D199" s="146"/>
      <c r="E199" s="147"/>
      <c r="F199" s="145"/>
      <c r="G199" s="11" t="str">
        <f>IF(Tbl.Kosten[[#This Row],[Medewerker e/o 
functie]]&lt;&gt;"",_xlfn.XLOOKUP(Tbl.Kosten[[#This Row],[Medewerker e/o 
functie]],Tbl.Uurtarief[Medewerker en/of functie],Tbl.Uurtarief[Uurtarief],"",0,1),"")</f>
        <v/>
      </c>
      <c r="H199" s="121">
        <f>IFERROR(Tbl.Kosten[[#This Row],[Uren]]*Tbl.Kosten[[#This Row],[Uurtarief]],0)</f>
        <v>0</v>
      </c>
      <c r="I199" s="119" t="str">
        <f>IF(Tbl.Kosten[[#This Row],[Subtotaal uren]]&lt;&gt;0,_xlfn.XLOOKUP(Tbl.Kosten[[#This Row],[Medewerker e/o 
functie]],Tbl.Uurtarief[Medewerker en/of functie],Tbl.Uurtarief[Kostensoort arbeid],"",0,1),"")</f>
        <v/>
      </c>
      <c r="J199" s="147"/>
      <c r="K199" s="145"/>
      <c r="L199" s="149" t="str">
        <f>IF(Tbl.Kosten[[#This Row],[Activum]]&lt;&gt;"",_xlfn.XLOOKUP(Tbl.Kosten[[#This Row],[Activum]],Tbl.Afschrijvingskosten[Activum],Tbl.Afschrijvingskosten[Tarief per afschrijvings-eenheid],"",0,1),"")</f>
        <v/>
      </c>
      <c r="M199" s="122">
        <f>IFERROR(Tbl.Kosten[[#This Row],[Een-
heden]]*Tbl.Kosten[[#This Row],[Afschrijvings-
tarief]],0)</f>
        <v>0</v>
      </c>
      <c r="N199" s="122" t="str">
        <f>IF(Tbl.Kosten[[#This Row],[Subtotaal afschrijving]]&lt;&gt;0,Lijsten!A197,"")</f>
        <v/>
      </c>
      <c r="O199" s="150"/>
      <c r="P199" s="145"/>
      <c r="Q199" s="148"/>
      <c r="R199" s="122">
        <f>IFERROR(Tbl.Kosten[[#This Row],[Aantal]]*Tbl.Kosten[[#This Row],[Tarief]],0)</f>
        <v>0</v>
      </c>
      <c r="S199" s="8">
        <f>IFERROR(Tbl.Kosten[[#This Row],[Subtotaal overige kosten]]+Tbl.Kosten[[#This Row],[Subtotaal uren]]+Tbl.Kosten[[#This Row],[Subtotaal afschrijving]],0)</f>
        <v>0</v>
      </c>
      <c r="T199" s="8">
        <f>IFERROR(Tbl.Kosten[[#This Row],[Totaal kosten]]*Tbl.Kosten[[#This Row],[Subsidie%]],0)</f>
        <v>0</v>
      </c>
      <c r="U199" s="4" t="str" cm="1">
        <f t="array" ref="U199">IFERROR(_xlfn.IFS(Tbl.Kosten[[#This Row],[Subtotaal uren]]&lt;&gt;0,Tbl.Kosten[[#This Row],[Kostensoort arbeid]],Tbl.Kosten[[#This Row],[Subtotaal afschrijving]]&lt;&gt;0,Tbl.Kosten[[#This Row],[Kostensoort afschrijving]],Tbl.Kosten[[#This Row],[Subtotaal overige kosten]]&lt;&gt;0,Tbl.Kosten[[#This Row],[Kostensoort overig]]),"")</f>
        <v/>
      </c>
      <c r="V199" s="4" t="str">
        <f>IFERROR(_xlfn.XLOOKUP(Tbl.Kosten[[#This Row],[Activiteitencode]],Tbl.Activiteiten[Activiteitcode],Tbl.Activiteiten[Werkpakketcode],"",0,1),"")</f>
        <v/>
      </c>
      <c r="W199" s="4" t="str">
        <f>IFERROR(_xlfn.XLOOKUP(Tbl.Kosten[[#This Row],[Werkpakketcode]],Tbl.Werkpakketten[Werkpakketcode],Tbl.Werkpakketten[Subsidiabele activiteit],"",0,1),"")</f>
        <v/>
      </c>
      <c r="X199" s="12">
        <f>IFERROR(_xlfn.XLOOKUP(Tbl.Kosten[[#This Row],[Sanr.]],Tbl.Subsidiehoogte[SAnr.],Tbl.Subsidiehoogte[Sub. Percentage],0,0,1),0)</f>
        <v>0</v>
      </c>
      <c r="Y199" s="154" t="str">
        <f>IFERROR(_xlfn.XLOOKUP(Tbl.Kosten[[#This Row],[Partnercode]],Tbl.Projectpartners[Partnercode],Tbl.Projectpartners[PNr.],"",0,1),"")</f>
        <v>P1</v>
      </c>
      <c r="Z199" s="158">
        <f>IF(Tbl.Kosten[[#This Row],[Pnr.]]=Z$7,Tbl.Kosten[[#This Row],[Totaal kosten]],"")</f>
        <v>0</v>
      </c>
      <c r="AA199" s="158" t="str">
        <f>IF(Tbl.Kosten[[#This Row],[Pnr.]]=AA$7,Tbl.Kosten[[#This Row],[Totaal kosten]],"")</f>
        <v/>
      </c>
      <c r="AB199" s="158" t="str">
        <f>IF(Tbl.Kosten[[#This Row],[Pnr.]]=AB$7,Tbl.Kosten[[#This Row],[Totaal kosten]],"")</f>
        <v/>
      </c>
      <c r="AC199" s="158" t="str">
        <f>IF(Tbl.Kosten[[#This Row],[Pnr.]]=AC$7,Tbl.Kosten[[#This Row],[Totaal kosten]],"")</f>
        <v/>
      </c>
      <c r="AD199" s="158" t="str">
        <f>IF(Tbl.Kosten[[#This Row],[Pnr.]]=AD$7,Tbl.Kosten[[#This Row],[Totaal kosten]],"")</f>
        <v/>
      </c>
      <c r="AE199" s="158" t="str">
        <f>IF(Tbl.Kosten[[#This Row],[Pnr.]]=AE$7,Tbl.Kosten[[#This Row],[Totaal kosten]],"")</f>
        <v/>
      </c>
      <c r="AF199" s="158" t="str">
        <f>IF(Tbl.Kosten[[#This Row],[Pnr.]]=AF$7,Tbl.Kosten[[#This Row],[Totaal kosten]],"")</f>
        <v/>
      </c>
      <c r="AG199" s="158" t="str">
        <f>IF(Tbl.Kosten[[#This Row],[Pnr.]]=AG$7,Tbl.Kosten[[#This Row],[Totaal kosten]],"")</f>
        <v/>
      </c>
      <c r="AH199" s="158" t="str">
        <f>IF(Tbl.Kosten[[#This Row],[Pnr.]]=AH$7,Tbl.Kosten[[#This Row],[Totaal kosten]],"")</f>
        <v/>
      </c>
      <c r="AI199" s="158" t="str">
        <f>IF(Tbl.Kosten[[#This Row],[Pnr.]]=AI$7,Tbl.Kosten[[#This Row],[Totaal kosten]],"")</f>
        <v/>
      </c>
      <c r="AJ199" s="158" t="str">
        <f>IF(Tbl.Kosten[[#This Row],[Pnr.]]=AJ$7,Tbl.Kosten[[#This Row],[Totaal kosten]],"")</f>
        <v/>
      </c>
      <c r="AK199" s="158" t="str">
        <f>IF(Tbl.Kosten[[#This Row],[Pnr.]]=AK$7,Tbl.Kosten[[#This Row],[Totaal kosten]],"")</f>
        <v/>
      </c>
      <c r="AL199" s="158" t="str">
        <f>IF(Tbl.Kosten[[#This Row],[Pnr.]]=AL$7,Tbl.Kosten[[#This Row],[Totaal kosten]],"")</f>
        <v/>
      </c>
      <c r="AM199" s="158" t="str">
        <f>IF(Tbl.Kosten[[#This Row],[Pnr.]]=AM$7,Tbl.Kosten[[#This Row],[Totaal kosten]],"")</f>
        <v/>
      </c>
      <c r="AN199" s="158" t="str">
        <f>IF(Tbl.Kosten[[#This Row],[Pnr.]]=AN$7,Tbl.Kosten[[#This Row],[Totaal kosten]],"")</f>
        <v/>
      </c>
      <c r="AO199" s="158" t="str">
        <f>IF(Tbl.Kosten[[#This Row],[Pnr.]]=AO$7,Tbl.Kosten[[#This Row],[Totaal kosten]],"")</f>
        <v/>
      </c>
      <c r="AP199" s="158" t="str">
        <f>IF(Tbl.Kosten[[#This Row],[Pnr.]]=AP$7,Tbl.Kosten[[#This Row],[Totaal kosten]],"")</f>
        <v/>
      </c>
      <c r="AQ199" s="158" t="str">
        <f>IF(Tbl.Kosten[[#This Row],[Pnr.]]=AQ$7,Tbl.Kosten[[#This Row],[Totaal kosten]],"")</f>
        <v/>
      </c>
      <c r="AR199" s="158" t="str">
        <f>IF(Tbl.Kosten[[#This Row],[Pnr.]]=AR$7,Tbl.Kosten[[#This Row],[Totaal kosten]],"")</f>
        <v/>
      </c>
      <c r="AS199" s="158" t="str">
        <f>IF(Tbl.Kosten[[#This Row],[Pnr.]]=AS$7,Tbl.Kosten[[#This Row],[Totaal kosten]],"")</f>
        <v/>
      </c>
      <c r="AT199" s="158" t="str">
        <f>IF(Tbl.Kosten[[#This Row],[Pnr.]]=AT$7,Tbl.Kosten[[#This Row],[Totaal kosten]],"")</f>
        <v/>
      </c>
      <c r="AU199" s="158" t="str">
        <f>IF(Tbl.Kosten[[#This Row],[Pnr.]]=AU$7,Tbl.Kosten[[#This Row],[Totaal kosten]],"")</f>
        <v/>
      </c>
      <c r="AV199" s="158" t="str">
        <f>IF(Tbl.Kosten[[#This Row],[Pnr.]]=AV$7,Tbl.Kosten[[#This Row],[Totaal kosten]],"")</f>
        <v/>
      </c>
      <c r="AW199" s="158" t="str">
        <f>IF(Tbl.Kosten[[#This Row],[Pnr.]]=AW$7,Tbl.Kosten[[#This Row],[Totaal kosten]],"")</f>
        <v/>
      </c>
      <c r="AX199" s="158" t="str">
        <f>IF(Tbl.Kosten[[#This Row],[Pnr.]]=AX$7,Tbl.Kosten[[#This Row],[Totaal kosten]],"")</f>
        <v/>
      </c>
      <c r="AY199" s="158" t="str">
        <f>IF(Tbl.Kosten[[#This Row],[Pnr.]]=AY$7,Tbl.Kosten[[#This Row],[Totaal kosten]],"")</f>
        <v/>
      </c>
      <c r="AZ199" s="158" t="str">
        <f>IF(Tbl.Kosten[[#This Row],[Pnr.]]=AZ$7,Tbl.Kosten[[#This Row],[Totaal kosten]],"")</f>
        <v/>
      </c>
      <c r="BA199" s="158" t="str">
        <f>IF(Tbl.Kosten[[#This Row],[Pnr.]]=BA$7,Tbl.Kosten[[#This Row],[Totaal kosten]],"")</f>
        <v/>
      </c>
      <c r="BB199" s="158" t="str">
        <f>IF(Tbl.Kosten[[#This Row],[Pnr.]]=BB$7,Tbl.Kosten[[#This Row],[Totaal kosten]],"")</f>
        <v/>
      </c>
      <c r="BC199" s="158" t="str">
        <f>IF(Tbl.Kosten[[#This Row],[Pnr.]]=BC$7,Tbl.Kosten[[#This Row],[Totaal kosten]],"")</f>
        <v/>
      </c>
      <c r="BD199" s="158" t="str">
        <f>IF(Tbl.Kosten[[#This Row],[Pnr.]]=BD$7,Tbl.Kosten[[#This Row],[Totaal kosten]],"")</f>
        <v/>
      </c>
      <c r="BE199" s="158" t="str">
        <f>IF(Tbl.Kosten[[#This Row],[Pnr.]]=BE$7,Tbl.Kosten[[#This Row],[Totaal kosten]],"")</f>
        <v/>
      </c>
      <c r="BF199" s="158" t="str">
        <f>IF(Tbl.Kosten[[#This Row],[Pnr.]]=BF$7,Tbl.Kosten[[#This Row],[Totaal kosten]],"")</f>
        <v/>
      </c>
      <c r="BG199" s="158" t="str">
        <f>IF(Tbl.Kosten[[#This Row],[Pnr.]]=BG$7,Tbl.Kosten[[#This Row],[Totaal kosten]],"")</f>
        <v/>
      </c>
      <c r="BH199" s="158" t="str">
        <f>IF(Tbl.Kosten[[#This Row],[Pnr.]]=BH$7,Tbl.Kosten[[#This Row],[Totaal kosten]],"")</f>
        <v/>
      </c>
      <c r="BI199" s="158" t="str">
        <f>IF(Tbl.Kosten[[#This Row],[Pnr.]]=BI$7,Tbl.Kosten[[#This Row],[Totaal kosten]],"")</f>
        <v/>
      </c>
      <c r="BJ199" s="158" t="str">
        <f>IF(Tbl.Kosten[[#This Row],[Pnr.]]=BJ$7,Tbl.Kosten[[#This Row],[Totaal kosten]],"")</f>
        <v/>
      </c>
      <c r="BK199" s="158" t="str">
        <f>IF(Tbl.Kosten[[#This Row],[Pnr.]]=BK$7,Tbl.Kosten[[#This Row],[Totaal kosten]],"")</f>
        <v/>
      </c>
      <c r="BL199" s="158" t="str">
        <f>IF(Tbl.Kosten[[#This Row],[Pnr.]]=BL$7,Tbl.Kosten[[#This Row],[Totaal kosten]],"")</f>
        <v/>
      </c>
      <c r="BM199" s="158" t="str">
        <f>IF(Tbl.Kosten[[#This Row],[Pnr.]]=BM$7,Tbl.Kosten[[#This Row],[Totaal kosten]],"")</f>
        <v/>
      </c>
      <c r="BN199" s="158" t="str">
        <f>IF(Tbl.Kosten[[#This Row],[Pnr.]]=BN$7,Tbl.Kosten[[#This Row],[Totaal kosten]],"")</f>
        <v/>
      </c>
      <c r="BO199" s="158" t="str">
        <f>IF(Tbl.Kosten[[#This Row],[Pnr.]]=BO$7,Tbl.Kosten[[#This Row],[Totaal kosten]],"")</f>
        <v/>
      </c>
      <c r="BP199" s="158" t="str">
        <f>IF(Tbl.Kosten[[#This Row],[Pnr.]]=BP$7,Tbl.Kosten[[#This Row],[Totaal kosten]],"")</f>
        <v/>
      </c>
      <c r="BQ199" s="158" t="str">
        <f>IF(Tbl.Kosten[[#This Row],[Pnr.]]=BQ$7,Tbl.Kosten[[#This Row],[Totaal kosten]],"")</f>
        <v/>
      </c>
      <c r="BR199" s="158" t="str">
        <f>IF(Tbl.Kosten[[#This Row],[Pnr.]]=BR$7,Tbl.Kosten[[#This Row],[Totaal kosten]],"")</f>
        <v/>
      </c>
      <c r="BS199" s="158" t="str">
        <f>IF(Tbl.Kosten[[#This Row],[Pnr.]]=BS$7,Tbl.Kosten[[#This Row],[Totaal kosten]],"")</f>
        <v/>
      </c>
      <c r="BT199" s="158" t="str">
        <f>IF(Tbl.Kosten[[#This Row],[Pnr.]]=BT$7,Tbl.Kosten[[#This Row],[Totaal kosten]],"")</f>
        <v/>
      </c>
      <c r="BU199" s="158" t="str">
        <f>IF(Tbl.Kosten[[#This Row],[Pnr.]]=BU$7,Tbl.Kosten[[#This Row],[Totaal kosten]],"")</f>
        <v/>
      </c>
      <c r="BV199" s="158" t="str">
        <f>IF(Tbl.Kosten[[#This Row],[Pnr.]]=BV$7,Tbl.Kosten[[#This Row],[Totaal kosten]],"")</f>
        <v/>
      </c>
      <c r="BW199" s="158" t="str">
        <f>IF(Tbl.Kosten[[#This Row],[Pnr.]]=BW$7,Tbl.Kosten[[#This Row],[Totaal kosten]],"")</f>
        <v/>
      </c>
      <c r="BX199" s="158" t="str">
        <f>IFERROR(_xlfn.XLOOKUP(Tbl.Kosten[[#This Row],[Werkpakketcode]],Tbl.Werkpakketten[Werkpakketcode],Tbl.Werkpakketten[WPnr.],"",0,1),"")</f>
        <v/>
      </c>
      <c r="BY199" s="158" t="str">
        <f>IF(Tbl.Kosten[[#This Row],[WPnr.]]=BY$7,Tbl.Kosten[[#This Row],[Totaal kosten]],"")</f>
        <v/>
      </c>
      <c r="BZ199" s="158" t="str">
        <f>IF(Tbl.Kosten[[#This Row],[WPnr.]]=BZ$7,Tbl.Kosten[[#This Row],[Totaal kosten]],"")</f>
        <v/>
      </c>
      <c r="CA199" s="158" t="str">
        <f>IF(Tbl.Kosten[[#This Row],[WPnr.]]=CA$7,Tbl.Kosten[[#This Row],[Totaal kosten]],"")</f>
        <v/>
      </c>
      <c r="CB199" s="158" t="str">
        <f>IF(Tbl.Kosten[[#This Row],[WPnr.]]=CB$7,Tbl.Kosten[[#This Row],[Totaal kosten]],"")</f>
        <v/>
      </c>
      <c r="CC199" s="158" t="str">
        <f>IF(Tbl.Kosten[[#This Row],[WPnr.]]=CC$7,Tbl.Kosten[[#This Row],[Totaal kosten]],"")</f>
        <v/>
      </c>
      <c r="CD199" s="158" t="str">
        <f>IF(Tbl.Kosten[[#This Row],[WPnr.]]=CD$7,Tbl.Kosten[[#This Row],[Totaal kosten]],"")</f>
        <v/>
      </c>
      <c r="CE199" s="158" t="str">
        <f>IF(Tbl.Kosten[[#This Row],[WPnr.]]=CE$7,Tbl.Kosten[[#This Row],[Totaal kosten]],"")</f>
        <v/>
      </c>
      <c r="CF199" s="158" t="str">
        <f>IF(Tbl.Kosten[[#This Row],[WPnr.]]=CF$7,Tbl.Kosten[[#This Row],[Totaal kosten]],"")</f>
        <v/>
      </c>
      <c r="CG199" s="158" t="str">
        <f>IF(Tbl.Kosten[[#This Row],[WPnr.]]=CG$7,Tbl.Kosten[[#This Row],[Totaal kosten]],"")</f>
        <v/>
      </c>
      <c r="CH199" s="158" t="str">
        <f>IF(Tbl.Kosten[[#This Row],[WPnr.]]=CH$7,Tbl.Kosten[[#This Row],[Totaal kosten]],"")</f>
        <v/>
      </c>
      <c r="CI199" s="158" t="str">
        <f>IF(Tbl.Kosten[[#This Row],[WPnr.]]=CI$7,Tbl.Kosten[[#This Row],[Totaal kosten]],"")</f>
        <v/>
      </c>
      <c r="CJ199" s="158" t="str">
        <f>IF(Tbl.Kosten[[#This Row],[WPnr.]]=CJ$7,Tbl.Kosten[[#This Row],[Totaal kosten]],"")</f>
        <v/>
      </c>
      <c r="CK199" s="158" t="str">
        <f>IF(Tbl.Kosten[[#This Row],[WPnr.]]=CK$7,Tbl.Kosten[[#This Row],[Totaal kosten]],"")</f>
        <v/>
      </c>
      <c r="CL199" s="158" t="str">
        <f>IF(Tbl.Kosten[[#This Row],[WPnr.]]=CL$7,Tbl.Kosten[[#This Row],[Totaal kosten]],"")</f>
        <v/>
      </c>
      <c r="CM199" s="158" t="str">
        <f>IF(Tbl.Kosten[[#This Row],[WPnr.]]=CM$7,Tbl.Kosten[[#This Row],[Totaal kosten]],"")</f>
        <v/>
      </c>
      <c r="CN199" s="158" t="str">
        <f>IF(Tbl.Kosten[[#This Row],[WPnr.]]=CN$7,Tbl.Kosten[[#This Row],[Totaal kosten]],"")</f>
        <v/>
      </c>
      <c r="CO199" s="158" t="str">
        <f>IF(Tbl.Kosten[[#This Row],[WPnr.]]=CO$7,Tbl.Kosten[[#This Row],[Totaal kosten]],"")</f>
        <v/>
      </c>
      <c r="CP199" s="158" t="str">
        <f>IF(Tbl.Kosten[[#This Row],[WPnr.]]=CP$7,Tbl.Kosten[[#This Row],[Totaal kosten]],"")</f>
        <v/>
      </c>
      <c r="CQ199" s="158" t="str">
        <f>IF(Tbl.Kosten[[#This Row],[WPnr.]]=CQ$7,Tbl.Kosten[[#This Row],[Totaal kosten]],"")</f>
        <v/>
      </c>
      <c r="CR199" s="158" t="str">
        <f>IF(Tbl.Kosten[[#This Row],[WPnr.]]=CR$7,Tbl.Kosten[[#This Row],[Totaal kosten]],"")</f>
        <v/>
      </c>
      <c r="CS199" s="158" t="str">
        <f>IF(Tbl.Kosten[[#This Row],[WPnr.]]=CS$7,Tbl.Kosten[[#This Row],[Totaal kosten]],"")</f>
        <v/>
      </c>
      <c r="CT199" s="158" t="str">
        <f>IF(Tbl.Kosten[[#This Row],[WPnr.]]=CT$7,Tbl.Kosten[[#This Row],[Totaal kosten]],"")</f>
        <v/>
      </c>
      <c r="CU199" s="158" t="str">
        <f>IF(Tbl.Kosten[[#This Row],[WPnr.]]=CU$7,Tbl.Kosten[[#This Row],[Totaal kosten]],"")</f>
        <v/>
      </c>
      <c r="CV199" s="158" t="str">
        <f>IF(Tbl.Kosten[[#This Row],[WPnr.]]=CV$7,Tbl.Kosten[[#This Row],[Totaal kosten]],"")</f>
        <v/>
      </c>
      <c r="CW199" s="158" t="str">
        <f>IF(Tbl.Kosten[[#This Row],[WPnr.]]=CW$7,Tbl.Kosten[[#This Row],[Totaal kosten]],"")</f>
        <v/>
      </c>
      <c r="CX199" s="158" t="str">
        <f>IF(Tbl.Kosten[[#This Row],[WPnr.]]=CX$7,Tbl.Kosten[[#This Row],[Totaal kosten]],"")</f>
        <v/>
      </c>
      <c r="CY199" s="158" t="str">
        <f>IF(Tbl.Kosten[[#This Row],[WPnr.]]=CY$7,Tbl.Kosten[[#This Row],[Totaal kosten]],"")</f>
        <v/>
      </c>
      <c r="CZ199" s="158" t="str">
        <f>IF(Tbl.Kosten[[#This Row],[WPnr.]]=CZ$7,Tbl.Kosten[[#This Row],[Totaal kosten]],"")</f>
        <v/>
      </c>
      <c r="DA199" s="158" t="str">
        <f>IF(Tbl.Kosten[[#This Row],[WPnr.]]=DA$7,Tbl.Kosten[[#This Row],[Totaal kosten]],"")</f>
        <v/>
      </c>
      <c r="DB199" s="158" t="str">
        <f>IF(Tbl.Kosten[[#This Row],[WPnr.]]=DB$7,Tbl.Kosten[[#This Row],[Totaal kosten]],"")</f>
        <v/>
      </c>
      <c r="DC199" s="158" t="str">
        <f>IF(Tbl.Kosten[[#This Row],[WPnr.]]=DC$7,Tbl.Kosten[[#This Row],[Totaal kosten]],"")</f>
        <v/>
      </c>
      <c r="DD199" s="158" t="str">
        <f>IF(Tbl.Kosten[[#This Row],[WPnr.]]=DD$7,Tbl.Kosten[[#This Row],[Totaal kosten]],"")</f>
        <v/>
      </c>
      <c r="DE199" s="158" t="str">
        <f>IF(Tbl.Kosten[[#This Row],[WPnr.]]=DE$7,Tbl.Kosten[[#This Row],[Totaal kosten]],"")</f>
        <v/>
      </c>
      <c r="DF199" s="158" t="str">
        <f>IF(Tbl.Kosten[[#This Row],[WPnr.]]=DF$7,Tbl.Kosten[[#This Row],[Totaal kosten]],"")</f>
        <v/>
      </c>
      <c r="DG199" s="158" t="str">
        <f>IF(Tbl.Kosten[[#This Row],[WPnr.]]=DG$7,Tbl.Kosten[[#This Row],[Totaal kosten]],"")</f>
        <v/>
      </c>
      <c r="DH199" s="158" t="str">
        <f>IF(Tbl.Kosten[[#This Row],[WPnr.]]=DH$7,Tbl.Kosten[[#This Row],[Totaal kosten]],"")</f>
        <v/>
      </c>
      <c r="DI199" s="158" t="str">
        <f>IF(Tbl.Kosten[[#This Row],[WPnr.]]=DI$7,Tbl.Kosten[[#This Row],[Totaal kosten]],"")</f>
        <v/>
      </c>
      <c r="DJ199" s="158" t="str">
        <f>IF(Tbl.Kosten[[#This Row],[WPnr.]]=DJ$7,Tbl.Kosten[[#This Row],[Totaal kosten]],"")</f>
        <v/>
      </c>
      <c r="DK199" s="158" t="str">
        <f>IF(Tbl.Kosten[[#This Row],[WPnr.]]=DK$7,Tbl.Kosten[[#This Row],[Totaal kosten]],"")</f>
        <v/>
      </c>
      <c r="DL199" s="158" t="str">
        <f>IF(Tbl.Kosten[[#This Row],[WPnr.]]=DL$7,Tbl.Kosten[[#This Row],[Totaal kosten]],"")</f>
        <v/>
      </c>
      <c r="DM199" s="158" t="str">
        <f>IF(Tbl.Kosten[[#This Row],[WPnr.]]=DM$7,Tbl.Kosten[[#This Row],[Totaal kosten]],"")</f>
        <v/>
      </c>
      <c r="DN199" s="158" t="str">
        <f>IF(Tbl.Kosten[[#This Row],[WPnr.]]=DN$7,Tbl.Kosten[[#This Row],[Totaal kosten]],"")</f>
        <v/>
      </c>
      <c r="DO199" s="158" t="str">
        <f>IF(Tbl.Kosten[[#This Row],[WPnr.]]=DO$7,Tbl.Kosten[[#This Row],[Totaal kosten]],"")</f>
        <v/>
      </c>
      <c r="DP199" s="158" t="str">
        <f>IF(Tbl.Kosten[[#This Row],[WPnr.]]=DP$7,Tbl.Kosten[[#This Row],[Totaal kosten]],"")</f>
        <v/>
      </c>
      <c r="DQ199" s="158" t="str">
        <f>IF(Tbl.Kosten[[#This Row],[WPnr.]]=DQ$7,Tbl.Kosten[[#This Row],[Totaal kosten]],"")</f>
        <v/>
      </c>
      <c r="DR199" s="158" t="str">
        <f>IF(Tbl.Kosten[[#This Row],[WPnr.]]=DR$7,Tbl.Kosten[[#This Row],[Totaal kosten]],"")</f>
        <v/>
      </c>
      <c r="DS199" s="158" t="str">
        <f>IF(Tbl.Kosten[[#This Row],[WPnr.]]=DS$7,Tbl.Kosten[[#This Row],[Totaal kosten]],"")</f>
        <v/>
      </c>
      <c r="DT199" s="158" t="str">
        <f>IF(Tbl.Kosten[[#This Row],[WPnr.]]=DT$7,Tbl.Kosten[[#This Row],[Totaal kosten]],"")</f>
        <v/>
      </c>
      <c r="DU199" s="158" t="str">
        <f>IF(Tbl.Kosten[[#This Row],[WPnr.]]=DU$7,Tbl.Kosten[[#This Row],[Totaal kosten]],"")</f>
        <v/>
      </c>
      <c r="DV199" s="158" t="str">
        <f>IF(Tbl.Kosten[[#This Row],[WPnr.]]=DV$7,Tbl.Kosten[[#This Row],[Totaal kosten]],"")</f>
        <v/>
      </c>
      <c r="DW199" s="160" t="str">
        <f>IFERROR(_xlfn.XLOOKUP(Tbl.Kosten[[#This Row],[Kostensoort]],Tbl.Kostensoorten[Kostensoorten],Tbl.Kostensoorten[KSnr.],"",0,1),"")</f>
        <v/>
      </c>
      <c r="DX199" s="160" t="str">
        <f>IF(Tbl.Kosten[[#This Row],[KSnr.]]=DX$7,Tbl.Kosten[[#This Row],[Totaal kosten]],"")</f>
        <v/>
      </c>
      <c r="DY199" s="160" t="str">
        <f>IF(Tbl.Kosten[[#This Row],[KSnr.]]=DY$7,Tbl.Kosten[[#This Row],[Totaal kosten]],"")</f>
        <v/>
      </c>
      <c r="DZ199" s="160" t="str">
        <f>IF(Tbl.Kosten[[#This Row],[KSnr.]]=DZ$7,Tbl.Kosten[[#This Row],[Totaal kosten]],"")</f>
        <v/>
      </c>
      <c r="EA199" s="160" t="str">
        <f>IF(Tbl.Kosten[[#This Row],[KSnr.]]=EA$7,Tbl.Kosten[[#This Row],[Totaal kosten]],"")</f>
        <v/>
      </c>
      <c r="EB199" s="160" t="str">
        <f>IF(Tbl.Kosten[[#This Row],[KSnr.]]=EB$7,Tbl.Kosten[[#This Row],[Totaal kosten]],"")</f>
        <v/>
      </c>
      <c r="EC199" s="160" t="str">
        <f>IF(Tbl.Kosten[[#This Row],[KSnr.]]=EC$7,Tbl.Kosten[[#This Row],[Totaal kosten]],"")</f>
        <v/>
      </c>
      <c r="ED199" s="160" t="str">
        <f>IF(Tbl.Kosten[[#This Row],[KSnr.]]=ED$7,Tbl.Kosten[[#This Row],[Totaal kosten]],"")</f>
        <v/>
      </c>
      <c r="EE199" s="160" t="str">
        <f>IF(Tbl.Kosten[[#This Row],[KSnr.]]=EE$7,Tbl.Kosten[[#This Row],[Totaal kosten]],"")</f>
        <v/>
      </c>
      <c r="EF199" s="160" t="str">
        <f>IF(Tbl.Kosten[[#This Row],[KSnr.]]=EF$7,Tbl.Kosten[[#This Row],[Totaal kosten]],"")</f>
        <v/>
      </c>
      <c r="EG199" s="160" t="str">
        <f>IF(Tbl.Kosten[[#This Row],[KSnr.]]=EG$7,Tbl.Kosten[[#This Row],[Totaal kosten]],"")</f>
        <v/>
      </c>
      <c r="EH199" s="160" t="str">
        <f>IF(Tbl.Kosten[[#This Row],[KSnr.]]=EH$7,Tbl.Kosten[[#This Row],[Totaal kosten]],"")</f>
        <v/>
      </c>
      <c r="EI199" s="160" t="str">
        <f>IF(Tbl.Kosten[[#This Row],[KSnr.]]=EI$7,Tbl.Kosten[[#This Row],[Totaal kosten]],"")</f>
        <v/>
      </c>
      <c r="EJ199" s="160" t="str">
        <f>IF(Tbl.Kosten[[#This Row],[KSnr.]]=EJ$7,Tbl.Kosten[[#This Row],[Totaal kosten]],"")</f>
        <v/>
      </c>
      <c r="EK199" s="160" t="str">
        <f>IF(Tbl.Kosten[[#This Row],[KSnr.]]=EK$7,Tbl.Kosten[[#This Row],[Totaal kosten]],"")</f>
        <v/>
      </c>
      <c r="EL199" s="160" t="str">
        <f>IF(Tbl.Kosten[[#This Row],[KSnr.]]=EL$7,Tbl.Kosten[[#This Row],[Totaal kosten]],"")</f>
        <v/>
      </c>
      <c r="EM199" s="160" t="str">
        <f>IF(Tbl.Kosten[[#This Row],[KSnr.]]=EM$7,Tbl.Kosten[[#This Row],[Totaal kosten]],"")</f>
        <v/>
      </c>
      <c r="EN199" s="160" t="str">
        <f>IF(Tbl.Kosten[[#This Row],[KSnr.]]=EN$7,Tbl.Kosten[[#This Row],[Totaal kosten]],"")</f>
        <v/>
      </c>
      <c r="EO199" s="160" t="str">
        <f>IF(Tbl.Kosten[[#This Row],[KSnr.]]=EO$7,Tbl.Kosten[[#This Row],[Totaal kosten]],"")</f>
        <v/>
      </c>
      <c r="EP199" s="160" t="str">
        <f>IF(Tbl.Kosten[[#This Row],[KSnr.]]=EP$7,Tbl.Kosten[[#This Row],[Totaal kosten]],"")</f>
        <v/>
      </c>
      <c r="EQ199" s="160" t="str">
        <f>IF(Tbl.Kosten[[#This Row],[KSnr.]]=EQ$7,Tbl.Kosten[[#This Row],[Totaal kosten]],"")</f>
        <v/>
      </c>
      <c r="ER199" s="154" t="str">
        <f>IFERROR(_xlfn.XLOOKUP(Tbl.Kosten[[#This Row],[Subsidieactiviteit]],Tbl.Subsidiehoogte[Subsidieactiviteit],Tbl.Subsidiehoogte[SAnr.],"",0,1),"")</f>
        <v/>
      </c>
      <c r="ES199" s="160" t="str">
        <f>IF(Tbl.Kosten[[#This Row],[Sanr.]]=ES$7,Tbl.Kosten[[#This Row],[Totaal kosten]],"")</f>
        <v/>
      </c>
      <c r="ET199" s="160" t="str">
        <f>IF(Tbl.Kosten[[#This Row],[Sanr.]]=ET$7,Tbl.Kosten[[#This Row],[Totaal kosten]],"")</f>
        <v/>
      </c>
      <c r="EU199" s="160" t="str">
        <f>IF(Tbl.Kosten[[#This Row],[Sanr.]]=EU$7,Tbl.Kosten[[#This Row],[Totaal kosten]],"")</f>
        <v/>
      </c>
      <c r="EV199" s="160" t="str">
        <f>IF(Tbl.Kosten[[#This Row],[Sanr.]]=EV$7,Tbl.Kosten[[#This Row],[Totaal kosten]],"")</f>
        <v/>
      </c>
      <c r="EW199" s="160" t="str">
        <f>IF(Tbl.Kosten[[#This Row],[Sanr.]]=EW$7,Tbl.Kosten[[#This Row],[Totaal kosten]],"")</f>
        <v/>
      </c>
      <c r="EX199" s="160" t="str">
        <f>IF(Tbl.Kosten[[#This Row],[Sanr.]]=EX$7,Tbl.Kosten[[#This Row],[Totaal kosten]],"")</f>
        <v/>
      </c>
      <c r="EY199" s="160" t="str">
        <f>IF(Tbl.Kosten[[#This Row],[Sanr.]]=EY$7,Tbl.Kosten[[#This Row],[Totaal kosten]],"")</f>
        <v/>
      </c>
      <c r="EZ199" s="160" t="str">
        <f>IF(Tbl.Kosten[[#This Row],[Sanr.]]=EZ$7,Tbl.Kosten[[#This Row],[Totaal kosten]],"")</f>
        <v/>
      </c>
      <c r="FA199" s="160" t="str">
        <f>IF(Tbl.Kosten[[#This Row],[Sanr.]]=FA$7,Tbl.Kosten[[#This Row],[Totaal kosten]],"")</f>
        <v/>
      </c>
      <c r="FB199" s="160" t="str">
        <f>IF(Tbl.Kosten[[#This Row],[Sanr.]]=FB$7,Tbl.Kosten[[#This Row],[Totaal kosten]],"")</f>
        <v/>
      </c>
      <c r="FC199" s="160" t="str">
        <f>IF(Tbl.Kosten[[#This Row],[Sanr.]]=FC$7,Tbl.Kosten[[#This Row],[Totaal kosten]],"")</f>
        <v/>
      </c>
      <c r="FD199" s="160" t="str">
        <f>IF(Tbl.Kosten[[#This Row],[Sanr.]]=FD$7,Tbl.Kosten[[#This Row],[Totaal kosten]],"")</f>
        <v/>
      </c>
      <c r="FE199" s="160" t="str">
        <f>IF(Tbl.Kosten[[#This Row],[Sanr.]]=FE$7,Tbl.Kosten[[#This Row],[Totaal kosten]],"")</f>
        <v/>
      </c>
      <c r="FF199" s="160" t="str">
        <f>IF(Tbl.Kosten[[#This Row],[Sanr.]]=FF$7,Tbl.Kosten[[#This Row],[Totaal kosten]],"")</f>
        <v/>
      </c>
      <c r="FG199" s="160" t="str">
        <f>IF(Tbl.Kosten[[#This Row],[Sanr.]]=FG$7,Tbl.Kosten[[#This Row],[Totaal kosten]],"")</f>
        <v/>
      </c>
      <c r="FH199" s="160" t="str">
        <f>IF(Tbl.Kosten[[#This Row],[Sanr.]]=FH$7,Tbl.Kosten[[#This Row],[Totaal kosten]],"")</f>
        <v/>
      </c>
      <c r="FI199" s="160" t="str">
        <f>IF(Tbl.Kosten[[#This Row],[Sanr.]]=FI$7,Tbl.Kosten[[#This Row],[Totaal kosten]],"")</f>
        <v/>
      </c>
      <c r="FJ199" s="160" t="str">
        <f>IF(Tbl.Kosten[[#This Row],[Sanr.]]=FJ$7,Tbl.Kosten[[#This Row],[Totaal kosten]],"")</f>
        <v/>
      </c>
      <c r="FK199" s="160" t="str">
        <f>IF(Tbl.Kosten[[#This Row],[Sanr.]]=FK$7,Tbl.Kosten[[#This Row],[Totaal kosten]],"")</f>
        <v/>
      </c>
      <c r="FL199" s="160" t="str">
        <f>IF(Tbl.Kosten[[#This Row],[Sanr.]]=FL$7,Tbl.Kosten[[#This Row],[Totaal kosten]],"")</f>
        <v/>
      </c>
      <c r="FM199" s="160" t="str">
        <f>IF(Tbl.Kosten[[#This Row],[Sanr.]]=FM$7,Tbl.Kosten[[#This Row],[Totaal kosten]],"")</f>
        <v/>
      </c>
      <c r="FN199" s="160" t="str">
        <f>IF(Tbl.Kosten[[#This Row],[Sanr.]]=FN$7,Tbl.Kosten[[#This Row],[Totaal kosten]],"")</f>
        <v/>
      </c>
      <c r="FO199" s="160" t="str">
        <f>IF(Tbl.Kosten[[#This Row],[Sanr.]]=FO$7,Tbl.Kosten[[#This Row],[Totaal kosten]],"")</f>
        <v/>
      </c>
      <c r="FP199" s="160" t="str">
        <f>IF(Tbl.Kosten[[#This Row],[Sanr.]]=FP$7,Tbl.Kosten[[#This Row],[Totaal kosten]],"")</f>
        <v/>
      </c>
      <c r="FQ199" s="160" t="str">
        <f>IF(Tbl.Kosten[[#This Row],[Sanr.]]=FQ$7,Tbl.Kosten[[#This Row],[Totaal kosten]],"")</f>
        <v/>
      </c>
      <c r="FR199" s="160" t="str">
        <f>IF(Tbl.Kosten[[#This Row],[Sanr.]]=FR$7,Tbl.Kosten[[#This Row],[Totaal kosten]],"")</f>
        <v/>
      </c>
      <c r="FS199" s="160" t="str">
        <f>IF(Tbl.Kosten[[#This Row],[Sanr.]]=FS$7,Tbl.Kosten[[#This Row],[Totaal kosten]],"")</f>
        <v/>
      </c>
      <c r="FT199" s="160" t="str">
        <f>IF(Tbl.Kosten[[#This Row],[Sanr.]]=FT$7,Tbl.Kosten[[#This Row],[Totaal kosten]],"")</f>
        <v/>
      </c>
      <c r="FU199" s="160" t="str">
        <f>IF(Tbl.Kosten[[#This Row],[Sanr.]]=FU$7,Tbl.Kosten[[#This Row],[Totaal kosten]],"")</f>
        <v/>
      </c>
      <c r="FV199" s="160" t="str">
        <f>IF(Tbl.Kosten[[#This Row],[Sanr.]]=FV$7,Tbl.Kosten[[#This Row],[Totaal kosten]],"")</f>
        <v/>
      </c>
      <c r="FW199" s="160" t="str">
        <f>IFERROR(_xlfn.XLOOKUP(Tbl.Kosten[[#This Row],[Activiteitencode]],Tbl.Activiteiten[Activiteitcode],Tbl.Activiteiten[Anr.],"",0,1),"")</f>
        <v/>
      </c>
      <c r="FX199" s="181" t="str">
        <f>_xlfn.CONCAT(Tbl.Kosten[[#This Row],[Pnr.]],Tbl.Kosten[[#This Row],[Sanr.]])</f>
        <v>P1</v>
      </c>
      <c r="FY199" s="160">
        <f>Tbl.Kosten[[#This Row],[Totaal kosten]]-Tbl.Kosten[[#This Row],[Subsidie]]</f>
        <v>0</v>
      </c>
      <c r="FZ199" s="160">
        <f>IF(Tbl.Kosten[[#This Row],[Pnr.]]=FZ$7,Tbl.Kosten[[#This Row],[Te financieren]],"")</f>
        <v>0</v>
      </c>
      <c r="GA199" s="160" t="str">
        <f>IF(Tbl.Kosten[[#This Row],[Pnr.]]=GA$7,Tbl.Kosten[[#This Row],[Te financieren]],"")</f>
        <v/>
      </c>
      <c r="GB199" s="160" t="str">
        <f>IF(Tbl.Kosten[[#This Row],[Pnr.]]=GB$7,Tbl.Kosten[[#This Row],[Te financieren]],"")</f>
        <v/>
      </c>
      <c r="GC199" s="160" t="str">
        <f>IF(Tbl.Kosten[[#This Row],[Pnr.]]=GC$7,Tbl.Kosten[[#This Row],[Te financieren]],"")</f>
        <v/>
      </c>
      <c r="GD199" s="160" t="str">
        <f>IF(Tbl.Kosten[[#This Row],[Pnr.]]=GD$7,Tbl.Kosten[[#This Row],[Te financieren]],"")</f>
        <v/>
      </c>
      <c r="GE199" s="160" t="str">
        <f>IF(Tbl.Kosten[[#This Row],[Pnr.]]=GE$7,Tbl.Kosten[[#This Row],[Te financieren]],"")</f>
        <v/>
      </c>
      <c r="GF199" s="160" t="str">
        <f>IF(Tbl.Kosten[[#This Row],[Pnr.]]=GF$7,Tbl.Kosten[[#This Row],[Te financieren]],"")</f>
        <v/>
      </c>
      <c r="GG199" s="160" t="str">
        <f>IF(Tbl.Kosten[[#This Row],[Pnr.]]=GG$7,Tbl.Kosten[[#This Row],[Te financieren]],"")</f>
        <v/>
      </c>
      <c r="GH199" s="160" t="str">
        <f>IF(Tbl.Kosten[[#This Row],[Pnr.]]=GH$7,Tbl.Kosten[[#This Row],[Te financieren]],"")</f>
        <v/>
      </c>
      <c r="GI199" s="160" t="str">
        <f>IF(Tbl.Kosten[[#This Row],[Pnr.]]=GI$7,Tbl.Kosten[[#This Row],[Te financieren]],"")</f>
        <v/>
      </c>
      <c r="GJ199" s="160" t="str">
        <f>IF(Tbl.Kosten[[#This Row],[Pnr.]]=GJ$7,Tbl.Kosten[[#This Row],[Te financieren]],"")</f>
        <v/>
      </c>
      <c r="GK199" s="160" t="str">
        <f>IF(Tbl.Kosten[[#This Row],[Pnr.]]=GK$7,Tbl.Kosten[[#This Row],[Te financieren]],"")</f>
        <v/>
      </c>
      <c r="GL199" s="160" t="str">
        <f>IF(Tbl.Kosten[[#This Row],[Pnr.]]=GL$7,Tbl.Kosten[[#This Row],[Te financieren]],"")</f>
        <v/>
      </c>
      <c r="GM199" s="160" t="str">
        <f>IF(Tbl.Kosten[[#This Row],[Pnr.]]=GM$7,Tbl.Kosten[[#This Row],[Te financieren]],"")</f>
        <v/>
      </c>
      <c r="GN199" s="160" t="str">
        <f>IF(Tbl.Kosten[[#This Row],[Pnr.]]=GN$7,Tbl.Kosten[[#This Row],[Te financieren]],"")</f>
        <v/>
      </c>
      <c r="GO199" s="160" t="str">
        <f>IF(Tbl.Kosten[[#This Row],[Pnr.]]=GO$7,Tbl.Kosten[[#This Row],[Te financieren]],"")</f>
        <v/>
      </c>
      <c r="GP199" s="160" t="str">
        <f>IF(Tbl.Kosten[[#This Row],[Pnr.]]=GP$7,Tbl.Kosten[[#This Row],[Te financieren]],"")</f>
        <v/>
      </c>
      <c r="GQ199" s="160" t="str">
        <f>IF(Tbl.Kosten[[#This Row],[Pnr.]]=GQ$7,Tbl.Kosten[[#This Row],[Te financieren]],"")</f>
        <v/>
      </c>
      <c r="GR199" s="160" t="str">
        <f>IF(Tbl.Kosten[[#This Row],[Pnr.]]=GR$7,Tbl.Kosten[[#This Row],[Te financieren]],"")</f>
        <v/>
      </c>
      <c r="GS199" s="160" t="str">
        <f>IF(Tbl.Kosten[[#This Row],[Pnr.]]=GS$7,Tbl.Kosten[[#This Row],[Te financieren]],"")</f>
        <v/>
      </c>
      <c r="GT199" s="160" t="str">
        <f>IF(Tbl.Kosten[[#This Row],[Pnr.]]=GT$7,Tbl.Kosten[[#This Row],[Te financieren]],"")</f>
        <v/>
      </c>
      <c r="GU199" s="160" t="str">
        <f>IF(Tbl.Kosten[[#This Row],[Pnr.]]=GU$7,Tbl.Kosten[[#This Row],[Te financieren]],"")</f>
        <v/>
      </c>
      <c r="GV199" s="160" t="str">
        <f>IF(Tbl.Kosten[[#This Row],[Pnr.]]=GV$7,Tbl.Kosten[[#This Row],[Te financieren]],"")</f>
        <v/>
      </c>
      <c r="GW199" s="160" t="str">
        <f>IF(Tbl.Kosten[[#This Row],[Pnr.]]=GW$7,Tbl.Kosten[[#This Row],[Te financieren]],"")</f>
        <v/>
      </c>
      <c r="GX199" s="160" t="str">
        <f>IF(Tbl.Kosten[[#This Row],[Pnr.]]=GX$7,Tbl.Kosten[[#This Row],[Te financieren]],"")</f>
        <v/>
      </c>
      <c r="GY199" s="160" t="str">
        <f>IF(Tbl.Kosten[[#This Row],[Pnr.]]=GY$7,Tbl.Kosten[[#This Row],[Te financieren]],"")</f>
        <v/>
      </c>
      <c r="GZ199" s="160" t="str">
        <f>IF(Tbl.Kosten[[#This Row],[Pnr.]]=GZ$7,Tbl.Kosten[[#This Row],[Te financieren]],"")</f>
        <v/>
      </c>
      <c r="HA199" s="160" t="str">
        <f>IF(Tbl.Kosten[[#This Row],[Pnr.]]=HA$7,Tbl.Kosten[[#This Row],[Te financieren]],"")</f>
        <v/>
      </c>
      <c r="HB199" s="160" t="str">
        <f>IF(Tbl.Kosten[[#This Row],[Pnr.]]=HB$7,Tbl.Kosten[[#This Row],[Te financieren]],"")</f>
        <v/>
      </c>
      <c r="HC199" s="160" t="str">
        <f>IF(Tbl.Kosten[[#This Row],[Pnr.]]=HC$7,Tbl.Kosten[[#This Row],[Te financieren]],"")</f>
        <v/>
      </c>
      <c r="HD199" s="160" t="str">
        <f>IF(Tbl.Kosten[[#This Row],[Pnr.]]=HD$7,Tbl.Kosten[[#This Row],[Te financieren]],"")</f>
        <v/>
      </c>
      <c r="HE199" s="160" t="str">
        <f>IF(Tbl.Kosten[[#This Row],[Pnr.]]=HE$7,Tbl.Kosten[[#This Row],[Te financieren]],"")</f>
        <v/>
      </c>
      <c r="HF199" s="160" t="str">
        <f>IF(Tbl.Kosten[[#This Row],[Pnr.]]=HF$7,Tbl.Kosten[[#This Row],[Te financieren]],"")</f>
        <v/>
      </c>
      <c r="HG199" s="160" t="str">
        <f>IF(Tbl.Kosten[[#This Row],[Pnr.]]=HG$7,Tbl.Kosten[[#This Row],[Te financieren]],"")</f>
        <v/>
      </c>
      <c r="HH199" s="160" t="str">
        <f>IF(Tbl.Kosten[[#This Row],[Pnr.]]=HH$7,Tbl.Kosten[[#This Row],[Te financieren]],"")</f>
        <v/>
      </c>
      <c r="HI199" s="160" t="str">
        <f>IF(Tbl.Kosten[[#This Row],[Pnr.]]=HI$7,Tbl.Kosten[[#This Row],[Te financieren]],"")</f>
        <v/>
      </c>
      <c r="HJ199" s="160" t="str">
        <f>IF(Tbl.Kosten[[#This Row],[Pnr.]]=HJ$7,Tbl.Kosten[[#This Row],[Te financieren]],"")</f>
        <v/>
      </c>
      <c r="HK199" s="160" t="str">
        <f>IF(Tbl.Kosten[[#This Row],[Pnr.]]=HK$7,Tbl.Kosten[[#This Row],[Te financieren]],"")</f>
        <v/>
      </c>
      <c r="HL199" s="160" t="str">
        <f>IF(Tbl.Kosten[[#This Row],[Pnr.]]=HL$7,Tbl.Kosten[[#This Row],[Te financieren]],"")</f>
        <v/>
      </c>
      <c r="HM199" s="160" t="str">
        <f>IF(Tbl.Kosten[[#This Row],[Pnr.]]=HM$7,Tbl.Kosten[[#This Row],[Te financieren]],"")</f>
        <v/>
      </c>
      <c r="HN199" s="160" t="str">
        <f>IF(Tbl.Kosten[[#This Row],[Pnr.]]=HN$7,Tbl.Kosten[[#This Row],[Te financieren]],"")</f>
        <v/>
      </c>
      <c r="HO199" s="160" t="str">
        <f>IF(Tbl.Kosten[[#This Row],[Pnr.]]=HO$7,Tbl.Kosten[[#This Row],[Te financieren]],"")</f>
        <v/>
      </c>
      <c r="HP199" s="160" t="str">
        <f>IF(Tbl.Kosten[[#This Row],[Pnr.]]=HP$7,Tbl.Kosten[[#This Row],[Te financieren]],"")</f>
        <v/>
      </c>
      <c r="HQ199" s="160" t="str">
        <f>IF(Tbl.Kosten[[#This Row],[Pnr.]]=HQ$7,Tbl.Kosten[[#This Row],[Te financieren]],"")</f>
        <v/>
      </c>
      <c r="HR199" s="160" t="str">
        <f>IF(Tbl.Kosten[[#This Row],[Pnr.]]=HR$7,Tbl.Kosten[[#This Row],[Te financieren]],"")</f>
        <v/>
      </c>
      <c r="HS199" s="160" t="str">
        <f>IF(Tbl.Kosten[[#This Row],[Pnr.]]=HS$7,Tbl.Kosten[[#This Row],[Te financieren]],"")</f>
        <v/>
      </c>
      <c r="HT199" s="160" t="str">
        <f>IF(Tbl.Kosten[[#This Row],[Pnr.]]=HT$7,Tbl.Kosten[[#This Row],[Te financieren]],"")</f>
        <v/>
      </c>
      <c r="HU199" s="160" t="str">
        <f>IF(Tbl.Kosten[[#This Row],[Pnr.]]=HU$7,Tbl.Kosten[[#This Row],[Te financieren]],"")</f>
        <v/>
      </c>
      <c r="HV199" s="160" t="str">
        <f>IF(Tbl.Kosten[[#This Row],[Pnr.]]=HV$7,Tbl.Kosten[[#This Row],[Te financieren]],"")</f>
        <v/>
      </c>
      <c r="HW199" s="160" t="str">
        <f>IF(Tbl.Kosten[[#This Row],[Pnr.]]=HW$7,Tbl.Kosten[[#This Row],[Te financieren]],"")</f>
        <v/>
      </c>
    </row>
    <row r="200" spans="2:231" x14ac:dyDescent="0.3">
      <c r="B200" s="144"/>
      <c r="C200" s="147"/>
      <c r="D200" s="146"/>
      <c r="E200" s="147"/>
      <c r="F200" s="145"/>
      <c r="G200" s="11" t="str">
        <f>IF(Tbl.Kosten[[#This Row],[Medewerker e/o 
functie]]&lt;&gt;"",_xlfn.XLOOKUP(Tbl.Kosten[[#This Row],[Medewerker e/o 
functie]],Tbl.Uurtarief[Medewerker en/of functie],Tbl.Uurtarief[Uurtarief],"",0,1),"")</f>
        <v/>
      </c>
      <c r="H200" s="121">
        <f>IFERROR(Tbl.Kosten[[#This Row],[Uren]]*Tbl.Kosten[[#This Row],[Uurtarief]],0)</f>
        <v>0</v>
      </c>
      <c r="I200" s="119" t="str">
        <f>IF(Tbl.Kosten[[#This Row],[Subtotaal uren]]&lt;&gt;0,_xlfn.XLOOKUP(Tbl.Kosten[[#This Row],[Medewerker e/o 
functie]],Tbl.Uurtarief[Medewerker en/of functie],Tbl.Uurtarief[Kostensoort arbeid],"",0,1),"")</f>
        <v/>
      </c>
      <c r="J200" s="147"/>
      <c r="K200" s="145"/>
      <c r="L200" s="149" t="str">
        <f>IF(Tbl.Kosten[[#This Row],[Activum]]&lt;&gt;"",_xlfn.XLOOKUP(Tbl.Kosten[[#This Row],[Activum]],Tbl.Afschrijvingskosten[Activum],Tbl.Afschrijvingskosten[Tarief per afschrijvings-eenheid],"",0,1),"")</f>
        <v/>
      </c>
      <c r="M200" s="122">
        <f>IFERROR(Tbl.Kosten[[#This Row],[Een-
heden]]*Tbl.Kosten[[#This Row],[Afschrijvings-
tarief]],0)</f>
        <v>0</v>
      </c>
      <c r="N200" s="122" t="str">
        <f>IF(Tbl.Kosten[[#This Row],[Subtotaal afschrijving]]&lt;&gt;0,Lijsten!A198,"")</f>
        <v/>
      </c>
      <c r="O200" s="150"/>
      <c r="P200" s="145"/>
      <c r="Q200" s="148"/>
      <c r="R200" s="122">
        <f>IFERROR(Tbl.Kosten[[#This Row],[Aantal]]*Tbl.Kosten[[#This Row],[Tarief]],0)</f>
        <v>0</v>
      </c>
      <c r="S200" s="8">
        <f>IFERROR(Tbl.Kosten[[#This Row],[Subtotaal overige kosten]]+Tbl.Kosten[[#This Row],[Subtotaal uren]]+Tbl.Kosten[[#This Row],[Subtotaal afschrijving]],0)</f>
        <v>0</v>
      </c>
      <c r="T200" s="8">
        <f>IFERROR(Tbl.Kosten[[#This Row],[Totaal kosten]]*Tbl.Kosten[[#This Row],[Subsidie%]],0)</f>
        <v>0</v>
      </c>
      <c r="U200" s="4" t="str" cm="1">
        <f t="array" ref="U200">IFERROR(_xlfn.IFS(Tbl.Kosten[[#This Row],[Subtotaal uren]]&lt;&gt;0,Tbl.Kosten[[#This Row],[Kostensoort arbeid]],Tbl.Kosten[[#This Row],[Subtotaal afschrijving]]&lt;&gt;0,Tbl.Kosten[[#This Row],[Kostensoort afschrijving]],Tbl.Kosten[[#This Row],[Subtotaal overige kosten]]&lt;&gt;0,Tbl.Kosten[[#This Row],[Kostensoort overig]]),"")</f>
        <v/>
      </c>
      <c r="V200" s="4" t="str">
        <f>IFERROR(_xlfn.XLOOKUP(Tbl.Kosten[[#This Row],[Activiteitencode]],Tbl.Activiteiten[Activiteitcode],Tbl.Activiteiten[Werkpakketcode],"",0,1),"")</f>
        <v/>
      </c>
      <c r="W200" s="4" t="str">
        <f>IFERROR(_xlfn.XLOOKUP(Tbl.Kosten[[#This Row],[Werkpakketcode]],Tbl.Werkpakketten[Werkpakketcode],Tbl.Werkpakketten[Subsidiabele activiteit],"",0,1),"")</f>
        <v/>
      </c>
      <c r="X200" s="12">
        <f>IFERROR(_xlfn.XLOOKUP(Tbl.Kosten[[#This Row],[Sanr.]],Tbl.Subsidiehoogte[SAnr.],Tbl.Subsidiehoogte[Sub. Percentage],0,0,1),0)</f>
        <v>0</v>
      </c>
      <c r="Y200" s="154" t="str">
        <f>IFERROR(_xlfn.XLOOKUP(Tbl.Kosten[[#This Row],[Partnercode]],Tbl.Projectpartners[Partnercode],Tbl.Projectpartners[PNr.],"",0,1),"")</f>
        <v>P1</v>
      </c>
      <c r="Z200" s="158">
        <f>IF(Tbl.Kosten[[#This Row],[Pnr.]]=Z$7,Tbl.Kosten[[#This Row],[Totaal kosten]],"")</f>
        <v>0</v>
      </c>
      <c r="AA200" s="158" t="str">
        <f>IF(Tbl.Kosten[[#This Row],[Pnr.]]=AA$7,Tbl.Kosten[[#This Row],[Totaal kosten]],"")</f>
        <v/>
      </c>
      <c r="AB200" s="158" t="str">
        <f>IF(Tbl.Kosten[[#This Row],[Pnr.]]=AB$7,Tbl.Kosten[[#This Row],[Totaal kosten]],"")</f>
        <v/>
      </c>
      <c r="AC200" s="158" t="str">
        <f>IF(Tbl.Kosten[[#This Row],[Pnr.]]=AC$7,Tbl.Kosten[[#This Row],[Totaal kosten]],"")</f>
        <v/>
      </c>
      <c r="AD200" s="158" t="str">
        <f>IF(Tbl.Kosten[[#This Row],[Pnr.]]=AD$7,Tbl.Kosten[[#This Row],[Totaal kosten]],"")</f>
        <v/>
      </c>
      <c r="AE200" s="158" t="str">
        <f>IF(Tbl.Kosten[[#This Row],[Pnr.]]=AE$7,Tbl.Kosten[[#This Row],[Totaal kosten]],"")</f>
        <v/>
      </c>
      <c r="AF200" s="158" t="str">
        <f>IF(Tbl.Kosten[[#This Row],[Pnr.]]=AF$7,Tbl.Kosten[[#This Row],[Totaal kosten]],"")</f>
        <v/>
      </c>
      <c r="AG200" s="158" t="str">
        <f>IF(Tbl.Kosten[[#This Row],[Pnr.]]=AG$7,Tbl.Kosten[[#This Row],[Totaal kosten]],"")</f>
        <v/>
      </c>
      <c r="AH200" s="158" t="str">
        <f>IF(Tbl.Kosten[[#This Row],[Pnr.]]=AH$7,Tbl.Kosten[[#This Row],[Totaal kosten]],"")</f>
        <v/>
      </c>
      <c r="AI200" s="158" t="str">
        <f>IF(Tbl.Kosten[[#This Row],[Pnr.]]=AI$7,Tbl.Kosten[[#This Row],[Totaal kosten]],"")</f>
        <v/>
      </c>
      <c r="AJ200" s="158" t="str">
        <f>IF(Tbl.Kosten[[#This Row],[Pnr.]]=AJ$7,Tbl.Kosten[[#This Row],[Totaal kosten]],"")</f>
        <v/>
      </c>
      <c r="AK200" s="158" t="str">
        <f>IF(Tbl.Kosten[[#This Row],[Pnr.]]=AK$7,Tbl.Kosten[[#This Row],[Totaal kosten]],"")</f>
        <v/>
      </c>
      <c r="AL200" s="158" t="str">
        <f>IF(Tbl.Kosten[[#This Row],[Pnr.]]=AL$7,Tbl.Kosten[[#This Row],[Totaal kosten]],"")</f>
        <v/>
      </c>
      <c r="AM200" s="158" t="str">
        <f>IF(Tbl.Kosten[[#This Row],[Pnr.]]=AM$7,Tbl.Kosten[[#This Row],[Totaal kosten]],"")</f>
        <v/>
      </c>
      <c r="AN200" s="158" t="str">
        <f>IF(Tbl.Kosten[[#This Row],[Pnr.]]=AN$7,Tbl.Kosten[[#This Row],[Totaal kosten]],"")</f>
        <v/>
      </c>
      <c r="AO200" s="158" t="str">
        <f>IF(Tbl.Kosten[[#This Row],[Pnr.]]=AO$7,Tbl.Kosten[[#This Row],[Totaal kosten]],"")</f>
        <v/>
      </c>
      <c r="AP200" s="158" t="str">
        <f>IF(Tbl.Kosten[[#This Row],[Pnr.]]=AP$7,Tbl.Kosten[[#This Row],[Totaal kosten]],"")</f>
        <v/>
      </c>
      <c r="AQ200" s="158" t="str">
        <f>IF(Tbl.Kosten[[#This Row],[Pnr.]]=AQ$7,Tbl.Kosten[[#This Row],[Totaal kosten]],"")</f>
        <v/>
      </c>
      <c r="AR200" s="158" t="str">
        <f>IF(Tbl.Kosten[[#This Row],[Pnr.]]=AR$7,Tbl.Kosten[[#This Row],[Totaal kosten]],"")</f>
        <v/>
      </c>
      <c r="AS200" s="158" t="str">
        <f>IF(Tbl.Kosten[[#This Row],[Pnr.]]=AS$7,Tbl.Kosten[[#This Row],[Totaal kosten]],"")</f>
        <v/>
      </c>
      <c r="AT200" s="158" t="str">
        <f>IF(Tbl.Kosten[[#This Row],[Pnr.]]=AT$7,Tbl.Kosten[[#This Row],[Totaal kosten]],"")</f>
        <v/>
      </c>
      <c r="AU200" s="158" t="str">
        <f>IF(Tbl.Kosten[[#This Row],[Pnr.]]=AU$7,Tbl.Kosten[[#This Row],[Totaal kosten]],"")</f>
        <v/>
      </c>
      <c r="AV200" s="158" t="str">
        <f>IF(Tbl.Kosten[[#This Row],[Pnr.]]=AV$7,Tbl.Kosten[[#This Row],[Totaal kosten]],"")</f>
        <v/>
      </c>
      <c r="AW200" s="158" t="str">
        <f>IF(Tbl.Kosten[[#This Row],[Pnr.]]=AW$7,Tbl.Kosten[[#This Row],[Totaal kosten]],"")</f>
        <v/>
      </c>
      <c r="AX200" s="158" t="str">
        <f>IF(Tbl.Kosten[[#This Row],[Pnr.]]=AX$7,Tbl.Kosten[[#This Row],[Totaal kosten]],"")</f>
        <v/>
      </c>
      <c r="AY200" s="158" t="str">
        <f>IF(Tbl.Kosten[[#This Row],[Pnr.]]=AY$7,Tbl.Kosten[[#This Row],[Totaal kosten]],"")</f>
        <v/>
      </c>
      <c r="AZ200" s="158" t="str">
        <f>IF(Tbl.Kosten[[#This Row],[Pnr.]]=AZ$7,Tbl.Kosten[[#This Row],[Totaal kosten]],"")</f>
        <v/>
      </c>
      <c r="BA200" s="158" t="str">
        <f>IF(Tbl.Kosten[[#This Row],[Pnr.]]=BA$7,Tbl.Kosten[[#This Row],[Totaal kosten]],"")</f>
        <v/>
      </c>
      <c r="BB200" s="158" t="str">
        <f>IF(Tbl.Kosten[[#This Row],[Pnr.]]=BB$7,Tbl.Kosten[[#This Row],[Totaal kosten]],"")</f>
        <v/>
      </c>
      <c r="BC200" s="158" t="str">
        <f>IF(Tbl.Kosten[[#This Row],[Pnr.]]=BC$7,Tbl.Kosten[[#This Row],[Totaal kosten]],"")</f>
        <v/>
      </c>
      <c r="BD200" s="158" t="str">
        <f>IF(Tbl.Kosten[[#This Row],[Pnr.]]=BD$7,Tbl.Kosten[[#This Row],[Totaal kosten]],"")</f>
        <v/>
      </c>
      <c r="BE200" s="158" t="str">
        <f>IF(Tbl.Kosten[[#This Row],[Pnr.]]=BE$7,Tbl.Kosten[[#This Row],[Totaal kosten]],"")</f>
        <v/>
      </c>
      <c r="BF200" s="158" t="str">
        <f>IF(Tbl.Kosten[[#This Row],[Pnr.]]=BF$7,Tbl.Kosten[[#This Row],[Totaal kosten]],"")</f>
        <v/>
      </c>
      <c r="BG200" s="158" t="str">
        <f>IF(Tbl.Kosten[[#This Row],[Pnr.]]=BG$7,Tbl.Kosten[[#This Row],[Totaal kosten]],"")</f>
        <v/>
      </c>
      <c r="BH200" s="158" t="str">
        <f>IF(Tbl.Kosten[[#This Row],[Pnr.]]=BH$7,Tbl.Kosten[[#This Row],[Totaal kosten]],"")</f>
        <v/>
      </c>
      <c r="BI200" s="158" t="str">
        <f>IF(Tbl.Kosten[[#This Row],[Pnr.]]=BI$7,Tbl.Kosten[[#This Row],[Totaal kosten]],"")</f>
        <v/>
      </c>
      <c r="BJ200" s="158" t="str">
        <f>IF(Tbl.Kosten[[#This Row],[Pnr.]]=BJ$7,Tbl.Kosten[[#This Row],[Totaal kosten]],"")</f>
        <v/>
      </c>
      <c r="BK200" s="158" t="str">
        <f>IF(Tbl.Kosten[[#This Row],[Pnr.]]=BK$7,Tbl.Kosten[[#This Row],[Totaal kosten]],"")</f>
        <v/>
      </c>
      <c r="BL200" s="158" t="str">
        <f>IF(Tbl.Kosten[[#This Row],[Pnr.]]=BL$7,Tbl.Kosten[[#This Row],[Totaal kosten]],"")</f>
        <v/>
      </c>
      <c r="BM200" s="158" t="str">
        <f>IF(Tbl.Kosten[[#This Row],[Pnr.]]=BM$7,Tbl.Kosten[[#This Row],[Totaal kosten]],"")</f>
        <v/>
      </c>
      <c r="BN200" s="158" t="str">
        <f>IF(Tbl.Kosten[[#This Row],[Pnr.]]=BN$7,Tbl.Kosten[[#This Row],[Totaal kosten]],"")</f>
        <v/>
      </c>
      <c r="BO200" s="158" t="str">
        <f>IF(Tbl.Kosten[[#This Row],[Pnr.]]=BO$7,Tbl.Kosten[[#This Row],[Totaal kosten]],"")</f>
        <v/>
      </c>
      <c r="BP200" s="158" t="str">
        <f>IF(Tbl.Kosten[[#This Row],[Pnr.]]=BP$7,Tbl.Kosten[[#This Row],[Totaal kosten]],"")</f>
        <v/>
      </c>
      <c r="BQ200" s="158" t="str">
        <f>IF(Tbl.Kosten[[#This Row],[Pnr.]]=BQ$7,Tbl.Kosten[[#This Row],[Totaal kosten]],"")</f>
        <v/>
      </c>
      <c r="BR200" s="158" t="str">
        <f>IF(Tbl.Kosten[[#This Row],[Pnr.]]=BR$7,Tbl.Kosten[[#This Row],[Totaal kosten]],"")</f>
        <v/>
      </c>
      <c r="BS200" s="158" t="str">
        <f>IF(Tbl.Kosten[[#This Row],[Pnr.]]=BS$7,Tbl.Kosten[[#This Row],[Totaal kosten]],"")</f>
        <v/>
      </c>
      <c r="BT200" s="158" t="str">
        <f>IF(Tbl.Kosten[[#This Row],[Pnr.]]=BT$7,Tbl.Kosten[[#This Row],[Totaal kosten]],"")</f>
        <v/>
      </c>
      <c r="BU200" s="158" t="str">
        <f>IF(Tbl.Kosten[[#This Row],[Pnr.]]=BU$7,Tbl.Kosten[[#This Row],[Totaal kosten]],"")</f>
        <v/>
      </c>
      <c r="BV200" s="158" t="str">
        <f>IF(Tbl.Kosten[[#This Row],[Pnr.]]=BV$7,Tbl.Kosten[[#This Row],[Totaal kosten]],"")</f>
        <v/>
      </c>
      <c r="BW200" s="158" t="str">
        <f>IF(Tbl.Kosten[[#This Row],[Pnr.]]=BW$7,Tbl.Kosten[[#This Row],[Totaal kosten]],"")</f>
        <v/>
      </c>
      <c r="BX200" s="158" t="str">
        <f>IFERROR(_xlfn.XLOOKUP(Tbl.Kosten[[#This Row],[Werkpakketcode]],Tbl.Werkpakketten[Werkpakketcode],Tbl.Werkpakketten[WPnr.],"",0,1),"")</f>
        <v/>
      </c>
      <c r="BY200" s="158" t="str">
        <f>IF(Tbl.Kosten[[#This Row],[WPnr.]]=BY$7,Tbl.Kosten[[#This Row],[Totaal kosten]],"")</f>
        <v/>
      </c>
      <c r="BZ200" s="158" t="str">
        <f>IF(Tbl.Kosten[[#This Row],[WPnr.]]=BZ$7,Tbl.Kosten[[#This Row],[Totaal kosten]],"")</f>
        <v/>
      </c>
      <c r="CA200" s="158" t="str">
        <f>IF(Tbl.Kosten[[#This Row],[WPnr.]]=CA$7,Tbl.Kosten[[#This Row],[Totaal kosten]],"")</f>
        <v/>
      </c>
      <c r="CB200" s="158" t="str">
        <f>IF(Tbl.Kosten[[#This Row],[WPnr.]]=CB$7,Tbl.Kosten[[#This Row],[Totaal kosten]],"")</f>
        <v/>
      </c>
      <c r="CC200" s="158" t="str">
        <f>IF(Tbl.Kosten[[#This Row],[WPnr.]]=CC$7,Tbl.Kosten[[#This Row],[Totaal kosten]],"")</f>
        <v/>
      </c>
      <c r="CD200" s="158" t="str">
        <f>IF(Tbl.Kosten[[#This Row],[WPnr.]]=CD$7,Tbl.Kosten[[#This Row],[Totaal kosten]],"")</f>
        <v/>
      </c>
      <c r="CE200" s="158" t="str">
        <f>IF(Tbl.Kosten[[#This Row],[WPnr.]]=CE$7,Tbl.Kosten[[#This Row],[Totaal kosten]],"")</f>
        <v/>
      </c>
      <c r="CF200" s="158" t="str">
        <f>IF(Tbl.Kosten[[#This Row],[WPnr.]]=CF$7,Tbl.Kosten[[#This Row],[Totaal kosten]],"")</f>
        <v/>
      </c>
      <c r="CG200" s="158" t="str">
        <f>IF(Tbl.Kosten[[#This Row],[WPnr.]]=CG$7,Tbl.Kosten[[#This Row],[Totaal kosten]],"")</f>
        <v/>
      </c>
      <c r="CH200" s="158" t="str">
        <f>IF(Tbl.Kosten[[#This Row],[WPnr.]]=CH$7,Tbl.Kosten[[#This Row],[Totaal kosten]],"")</f>
        <v/>
      </c>
      <c r="CI200" s="158" t="str">
        <f>IF(Tbl.Kosten[[#This Row],[WPnr.]]=CI$7,Tbl.Kosten[[#This Row],[Totaal kosten]],"")</f>
        <v/>
      </c>
      <c r="CJ200" s="158" t="str">
        <f>IF(Tbl.Kosten[[#This Row],[WPnr.]]=CJ$7,Tbl.Kosten[[#This Row],[Totaal kosten]],"")</f>
        <v/>
      </c>
      <c r="CK200" s="158" t="str">
        <f>IF(Tbl.Kosten[[#This Row],[WPnr.]]=CK$7,Tbl.Kosten[[#This Row],[Totaal kosten]],"")</f>
        <v/>
      </c>
      <c r="CL200" s="158" t="str">
        <f>IF(Tbl.Kosten[[#This Row],[WPnr.]]=CL$7,Tbl.Kosten[[#This Row],[Totaal kosten]],"")</f>
        <v/>
      </c>
      <c r="CM200" s="158" t="str">
        <f>IF(Tbl.Kosten[[#This Row],[WPnr.]]=CM$7,Tbl.Kosten[[#This Row],[Totaal kosten]],"")</f>
        <v/>
      </c>
      <c r="CN200" s="158" t="str">
        <f>IF(Tbl.Kosten[[#This Row],[WPnr.]]=CN$7,Tbl.Kosten[[#This Row],[Totaal kosten]],"")</f>
        <v/>
      </c>
      <c r="CO200" s="158" t="str">
        <f>IF(Tbl.Kosten[[#This Row],[WPnr.]]=CO$7,Tbl.Kosten[[#This Row],[Totaal kosten]],"")</f>
        <v/>
      </c>
      <c r="CP200" s="158" t="str">
        <f>IF(Tbl.Kosten[[#This Row],[WPnr.]]=CP$7,Tbl.Kosten[[#This Row],[Totaal kosten]],"")</f>
        <v/>
      </c>
      <c r="CQ200" s="158" t="str">
        <f>IF(Tbl.Kosten[[#This Row],[WPnr.]]=CQ$7,Tbl.Kosten[[#This Row],[Totaal kosten]],"")</f>
        <v/>
      </c>
      <c r="CR200" s="158" t="str">
        <f>IF(Tbl.Kosten[[#This Row],[WPnr.]]=CR$7,Tbl.Kosten[[#This Row],[Totaal kosten]],"")</f>
        <v/>
      </c>
      <c r="CS200" s="158" t="str">
        <f>IF(Tbl.Kosten[[#This Row],[WPnr.]]=CS$7,Tbl.Kosten[[#This Row],[Totaal kosten]],"")</f>
        <v/>
      </c>
      <c r="CT200" s="158" t="str">
        <f>IF(Tbl.Kosten[[#This Row],[WPnr.]]=CT$7,Tbl.Kosten[[#This Row],[Totaal kosten]],"")</f>
        <v/>
      </c>
      <c r="CU200" s="158" t="str">
        <f>IF(Tbl.Kosten[[#This Row],[WPnr.]]=CU$7,Tbl.Kosten[[#This Row],[Totaal kosten]],"")</f>
        <v/>
      </c>
      <c r="CV200" s="158" t="str">
        <f>IF(Tbl.Kosten[[#This Row],[WPnr.]]=CV$7,Tbl.Kosten[[#This Row],[Totaal kosten]],"")</f>
        <v/>
      </c>
      <c r="CW200" s="158" t="str">
        <f>IF(Tbl.Kosten[[#This Row],[WPnr.]]=CW$7,Tbl.Kosten[[#This Row],[Totaal kosten]],"")</f>
        <v/>
      </c>
      <c r="CX200" s="158" t="str">
        <f>IF(Tbl.Kosten[[#This Row],[WPnr.]]=CX$7,Tbl.Kosten[[#This Row],[Totaal kosten]],"")</f>
        <v/>
      </c>
      <c r="CY200" s="158" t="str">
        <f>IF(Tbl.Kosten[[#This Row],[WPnr.]]=CY$7,Tbl.Kosten[[#This Row],[Totaal kosten]],"")</f>
        <v/>
      </c>
      <c r="CZ200" s="158" t="str">
        <f>IF(Tbl.Kosten[[#This Row],[WPnr.]]=CZ$7,Tbl.Kosten[[#This Row],[Totaal kosten]],"")</f>
        <v/>
      </c>
      <c r="DA200" s="158" t="str">
        <f>IF(Tbl.Kosten[[#This Row],[WPnr.]]=DA$7,Tbl.Kosten[[#This Row],[Totaal kosten]],"")</f>
        <v/>
      </c>
      <c r="DB200" s="158" t="str">
        <f>IF(Tbl.Kosten[[#This Row],[WPnr.]]=DB$7,Tbl.Kosten[[#This Row],[Totaal kosten]],"")</f>
        <v/>
      </c>
      <c r="DC200" s="158" t="str">
        <f>IF(Tbl.Kosten[[#This Row],[WPnr.]]=DC$7,Tbl.Kosten[[#This Row],[Totaal kosten]],"")</f>
        <v/>
      </c>
      <c r="DD200" s="158" t="str">
        <f>IF(Tbl.Kosten[[#This Row],[WPnr.]]=DD$7,Tbl.Kosten[[#This Row],[Totaal kosten]],"")</f>
        <v/>
      </c>
      <c r="DE200" s="158" t="str">
        <f>IF(Tbl.Kosten[[#This Row],[WPnr.]]=DE$7,Tbl.Kosten[[#This Row],[Totaal kosten]],"")</f>
        <v/>
      </c>
      <c r="DF200" s="158" t="str">
        <f>IF(Tbl.Kosten[[#This Row],[WPnr.]]=DF$7,Tbl.Kosten[[#This Row],[Totaal kosten]],"")</f>
        <v/>
      </c>
      <c r="DG200" s="158" t="str">
        <f>IF(Tbl.Kosten[[#This Row],[WPnr.]]=DG$7,Tbl.Kosten[[#This Row],[Totaal kosten]],"")</f>
        <v/>
      </c>
      <c r="DH200" s="158" t="str">
        <f>IF(Tbl.Kosten[[#This Row],[WPnr.]]=DH$7,Tbl.Kosten[[#This Row],[Totaal kosten]],"")</f>
        <v/>
      </c>
      <c r="DI200" s="158" t="str">
        <f>IF(Tbl.Kosten[[#This Row],[WPnr.]]=DI$7,Tbl.Kosten[[#This Row],[Totaal kosten]],"")</f>
        <v/>
      </c>
      <c r="DJ200" s="158" t="str">
        <f>IF(Tbl.Kosten[[#This Row],[WPnr.]]=DJ$7,Tbl.Kosten[[#This Row],[Totaal kosten]],"")</f>
        <v/>
      </c>
      <c r="DK200" s="158" t="str">
        <f>IF(Tbl.Kosten[[#This Row],[WPnr.]]=DK$7,Tbl.Kosten[[#This Row],[Totaal kosten]],"")</f>
        <v/>
      </c>
      <c r="DL200" s="158" t="str">
        <f>IF(Tbl.Kosten[[#This Row],[WPnr.]]=DL$7,Tbl.Kosten[[#This Row],[Totaal kosten]],"")</f>
        <v/>
      </c>
      <c r="DM200" s="158" t="str">
        <f>IF(Tbl.Kosten[[#This Row],[WPnr.]]=DM$7,Tbl.Kosten[[#This Row],[Totaal kosten]],"")</f>
        <v/>
      </c>
      <c r="DN200" s="158" t="str">
        <f>IF(Tbl.Kosten[[#This Row],[WPnr.]]=DN$7,Tbl.Kosten[[#This Row],[Totaal kosten]],"")</f>
        <v/>
      </c>
      <c r="DO200" s="158" t="str">
        <f>IF(Tbl.Kosten[[#This Row],[WPnr.]]=DO$7,Tbl.Kosten[[#This Row],[Totaal kosten]],"")</f>
        <v/>
      </c>
      <c r="DP200" s="158" t="str">
        <f>IF(Tbl.Kosten[[#This Row],[WPnr.]]=DP$7,Tbl.Kosten[[#This Row],[Totaal kosten]],"")</f>
        <v/>
      </c>
      <c r="DQ200" s="158" t="str">
        <f>IF(Tbl.Kosten[[#This Row],[WPnr.]]=DQ$7,Tbl.Kosten[[#This Row],[Totaal kosten]],"")</f>
        <v/>
      </c>
      <c r="DR200" s="158" t="str">
        <f>IF(Tbl.Kosten[[#This Row],[WPnr.]]=DR$7,Tbl.Kosten[[#This Row],[Totaal kosten]],"")</f>
        <v/>
      </c>
      <c r="DS200" s="158" t="str">
        <f>IF(Tbl.Kosten[[#This Row],[WPnr.]]=DS$7,Tbl.Kosten[[#This Row],[Totaal kosten]],"")</f>
        <v/>
      </c>
      <c r="DT200" s="158" t="str">
        <f>IF(Tbl.Kosten[[#This Row],[WPnr.]]=DT$7,Tbl.Kosten[[#This Row],[Totaal kosten]],"")</f>
        <v/>
      </c>
      <c r="DU200" s="158" t="str">
        <f>IF(Tbl.Kosten[[#This Row],[WPnr.]]=DU$7,Tbl.Kosten[[#This Row],[Totaal kosten]],"")</f>
        <v/>
      </c>
      <c r="DV200" s="158" t="str">
        <f>IF(Tbl.Kosten[[#This Row],[WPnr.]]=DV$7,Tbl.Kosten[[#This Row],[Totaal kosten]],"")</f>
        <v/>
      </c>
      <c r="DW200" s="160" t="str">
        <f>IFERROR(_xlfn.XLOOKUP(Tbl.Kosten[[#This Row],[Kostensoort]],Tbl.Kostensoorten[Kostensoorten],Tbl.Kostensoorten[KSnr.],"",0,1),"")</f>
        <v/>
      </c>
      <c r="DX200" s="160" t="str">
        <f>IF(Tbl.Kosten[[#This Row],[KSnr.]]=DX$7,Tbl.Kosten[[#This Row],[Totaal kosten]],"")</f>
        <v/>
      </c>
      <c r="DY200" s="160" t="str">
        <f>IF(Tbl.Kosten[[#This Row],[KSnr.]]=DY$7,Tbl.Kosten[[#This Row],[Totaal kosten]],"")</f>
        <v/>
      </c>
      <c r="DZ200" s="160" t="str">
        <f>IF(Tbl.Kosten[[#This Row],[KSnr.]]=DZ$7,Tbl.Kosten[[#This Row],[Totaal kosten]],"")</f>
        <v/>
      </c>
      <c r="EA200" s="160" t="str">
        <f>IF(Tbl.Kosten[[#This Row],[KSnr.]]=EA$7,Tbl.Kosten[[#This Row],[Totaal kosten]],"")</f>
        <v/>
      </c>
      <c r="EB200" s="160" t="str">
        <f>IF(Tbl.Kosten[[#This Row],[KSnr.]]=EB$7,Tbl.Kosten[[#This Row],[Totaal kosten]],"")</f>
        <v/>
      </c>
      <c r="EC200" s="160" t="str">
        <f>IF(Tbl.Kosten[[#This Row],[KSnr.]]=EC$7,Tbl.Kosten[[#This Row],[Totaal kosten]],"")</f>
        <v/>
      </c>
      <c r="ED200" s="160" t="str">
        <f>IF(Tbl.Kosten[[#This Row],[KSnr.]]=ED$7,Tbl.Kosten[[#This Row],[Totaal kosten]],"")</f>
        <v/>
      </c>
      <c r="EE200" s="160" t="str">
        <f>IF(Tbl.Kosten[[#This Row],[KSnr.]]=EE$7,Tbl.Kosten[[#This Row],[Totaal kosten]],"")</f>
        <v/>
      </c>
      <c r="EF200" s="160" t="str">
        <f>IF(Tbl.Kosten[[#This Row],[KSnr.]]=EF$7,Tbl.Kosten[[#This Row],[Totaal kosten]],"")</f>
        <v/>
      </c>
      <c r="EG200" s="160" t="str">
        <f>IF(Tbl.Kosten[[#This Row],[KSnr.]]=EG$7,Tbl.Kosten[[#This Row],[Totaal kosten]],"")</f>
        <v/>
      </c>
      <c r="EH200" s="160" t="str">
        <f>IF(Tbl.Kosten[[#This Row],[KSnr.]]=EH$7,Tbl.Kosten[[#This Row],[Totaal kosten]],"")</f>
        <v/>
      </c>
      <c r="EI200" s="160" t="str">
        <f>IF(Tbl.Kosten[[#This Row],[KSnr.]]=EI$7,Tbl.Kosten[[#This Row],[Totaal kosten]],"")</f>
        <v/>
      </c>
      <c r="EJ200" s="160" t="str">
        <f>IF(Tbl.Kosten[[#This Row],[KSnr.]]=EJ$7,Tbl.Kosten[[#This Row],[Totaal kosten]],"")</f>
        <v/>
      </c>
      <c r="EK200" s="160" t="str">
        <f>IF(Tbl.Kosten[[#This Row],[KSnr.]]=EK$7,Tbl.Kosten[[#This Row],[Totaal kosten]],"")</f>
        <v/>
      </c>
      <c r="EL200" s="160" t="str">
        <f>IF(Tbl.Kosten[[#This Row],[KSnr.]]=EL$7,Tbl.Kosten[[#This Row],[Totaal kosten]],"")</f>
        <v/>
      </c>
      <c r="EM200" s="160" t="str">
        <f>IF(Tbl.Kosten[[#This Row],[KSnr.]]=EM$7,Tbl.Kosten[[#This Row],[Totaal kosten]],"")</f>
        <v/>
      </c>
      <c r="EN200" s="160" t="str">
        <f>IF(Tbl.Kosten[[#This Row],[KSnr.]]=EN$7,Tbl.Kosten[[#This Row],[Totaal kosten]],"")</f>
        <v/>
      </c>
      <c r="EO200" s="160" t="str">
        <f>IF(Tbl.Kosten[[#This Row],[KSnr.]]=EO$7,Tbl.Kosten[[#This Row],[Totaal kosten]],"")</f>
        <v/>
      </c>
      <c r="EP200" s="160" t="str">
        <f>IF(Tbl.Kosten[[#This Row],[KSnr.]]=EP$7,Tbl.Kosten[[#This Row],[Totaal kosten]],"")</f>
        <v/>
      </c>
      <c r="EQ200" s="160" t="str">
        <f>IF(Tbl.Kosten[[#This Row],[KSnr.]]=EQ$7,Tbl.Kosten[[#This Row],[Totaal kosten]],"")</f>
        <v/>
      </c>
      <c r="ER200" s="154" t="str">
        <f>IFERROR(_xlfn.XLOOKUP(Tbl.Kosten[[#This Row],[Subsidieactiviteit]],Tbl.Subsidiehoogte[Subsidieactiviteit],Tbl.Subsidiehoogte[SAnr.],"",0,1),"")</f>
        <v/>
      </c>
      <c r="ES200" s="160" t="str">
        <f>IF(Tbl.Kosten[[#This Row],[Sanr.]]=ES$7,Tbl.Kosten[[#This Row],[Totaal kosten]],"")</f>
        <v/>
      </c>
      <c r="ET200" s="160" t="str">
        <f>IF(Tbl.Kosten[[#This Row],[Sanr.]]=ET$7,Tbl.Kosten[[#This Row],[Totaal kosten]],"")</f>
        <v/>
      </c>
      <c r="EU200" s="160" t="str">
        <f>IF(Tbl.Kosten[[#This Row],[Sanr.]]=EU$7,Tbl.Kosten[[#This Row],[Totaal kosten]],"")</f>
        <v/>
      </c>
      <c r="EV200" s="160" t="str">
        <f>IF(Tbl.Kosten[[#This Row],[Sanr.]]=EV$7,Tbl.Kosten[[#This Row],[Totaal kosten]],"")</f>
        <v/>
      </c>
      <c r="EW200" s="160" t="str">
        <f>IF(Tbl.Kosten[[#This Row],[Sanr.]]=EW$7,Tbl.Kosten[[#This Row],[Totaal kosten]],"")</f>
        <v/>
      </c>
      <c r="EX200" s="160" t="str">
        <f>IF(Tbl.Kosten[[#This Row],[Sanr.]]=EX$7,Tbl.Kosten[[#This Row],[Totaal kosten]],"")</f>
        <v/>
      </c>
      <c r="EY200" s="160" t="str">
        <f>IF(Tbl.Kosten[[#This Row],[Sanr.]]=EY$7,Tbl.Kosten[[#This Row],[Totaal kosten]],"")</f>
        <v/>
      </c>
      <c r="EZ200" s="160" t="str">
        <f>IF(Tbl.Kosten[[#This Row],[Sanr.]]=EZ$7,Tbl.Kosten[[#This Row],[Totaal kosten]],"")</f>
        <v/>
      </c>
      <c r="FA200" s="160" t="str">
        <f>IF(Tbl.Kosten[[#This Row],[Sanr.]]=FA$7,Tbl.Kosten[[#This Row],[Totaal kosten]],"")</f>
        <v/>
      </c>
      <c r="FB200" s="160" t="str">
        <f>IF(Tbl.Kosten[[#This Row],[Sanr.]]=FB$7,Tbl.Kosten[[#This Row],[Totaal kosten]],"")</f>
        <v/>
      </c>
      <c r="FC200" s="160" t="str">
        <f>IF(Tbl.Kosten[[#This Row],[Sanr.]]=FC$7,Tbl.Kosten[[#This Row],[Totaal kosten]],"")</f>
        <v/>
      </c>
      <c r="FD200" s="160" t="str">
        <f>IF(Tbl.Kosten[[#This Row],[Sanr.]]=FD$7,Tbl.Kosten[[#This Row],[Totaal kosten]],"")</f>
        <v/>
      </c>
      <c r="FE200" s="160" t="str">
        <f>IF(Tbl.Kosten[[#This Row],[Sanr.]]=FE$7,Tbl.Kosten[[#This Row],[Totaal kosten]],"")</f>
        <v/>
      </c>
      <c r="FF200" s="160" t="str">
        <f>IF(Tbl.Kosten[[#This Row],[Sanr.]]=FF$7,Tbl.Kosten[[#This Row],[Totaal kosten]],"")</f>
        <v/>
      </c>
      <c r="FG200" s="160" t="str">
        <f>IF(Tbl.Kosten[[#This Row],[Sanr.]]=FG$7,Tbl.Kosten[[#This Row],[Totaal kosten]],"")</f>
        <v/>
      </c>
      <c r="FH200" s="160" t="str">
        <f>IF(Tbl.Kosten[[#This Row],[Sanr.]]=FH$7,Tbl.Kosten[[#This Row],[Totaal kosten]],"")</f>
        <v/>
      </c>
      <c r="FI200" s="160" t="str">
        <f>IF(Tbl.Kosten[[#This Row],[Sanr.]]=FI$7,Tbl.Kosten[[#This Row],[Totaal kosten]],"")</f>
        <v/>
      </c>
      <c r="FJ200" s="160" t="str">
        <f>IF(Tbl.Kosten[[#This Row],[Sanr.]]=FJ$7,Tbl.Kosten[[#This Row],[Totaal kosten]],"")</f>
        <v/>
      </c>
      <c r="FK200" s="160" t="str">
        <f>IF(Tbl.Kosten[[#This Row],[Sanr.]]=FK$7,Tbl.Kosten[[#This Row],[Totaal kosten]],"")</f>
        <v/>
      </c>
      <c r="FL200" s="160" t="str">
        <f>IF(Tbl.Kosten[[#This Row],[Sanr.]]=FL$7,Tbl.Kosten[[#This Row],[Totaal kosten]],"")</f>
        <v/>
      </c>
      <c r="FM200" s="160" t="str">
        <f>IF(Tbl.Kosten[[#This Row],[Sanr.]]=FM$7,Tbl.Kosten[[#This Row],[Totaal kosten]],"")</f>
        <v/>
      </c>
      <c r="FN200" s="160" t="str">
        <f>IF(Tbl.Kosten[[#This Row],[Sanr.]]=FN$7,Tbl.Kosten[[#This Row],[Totaal kosten]],"")</f>
        <v/>
      </c>
      <c r="FO200" s="160" t="str">
        <f>IF(Tbl.Kosten[[#This Row],[Sanr.]]=FO$7,Tbl.Kosten[[#This Row],[Totaal kosten]],"")</f>
        <v/>
      </c>
      <c r="FP200" s="160" t="str">
        <f>IF(Tbl.Kosten[[#This Row],[Sanr.]]=FP$7,Tbl.Kosten[[#This Row],[Totaal kosten]],"")</f>
        <v/>
      </c>
      <c r="FQ200" s="160" t="str">
        <f>IF(Tbl.Kosten[[#This Row],[Sanr.]]=FQ$7,Tbl.Kosten[[#This Row],[Totaal kosten]],"")</f>
        <v/>
      </c>
      <c r="FR200" s="160" t="str">
        <f>IF(Tbl.Kosten[[#This Row],[Sanr.]]=FR$7,Tbl.Kosten[[#This Row],[Totaal kosten]],"")</f>
        <v/>
      </c>
      <c r="FS200" s="160" t="str">
        <f>IF(Tbl.Kosten[[#This Row],[Sanr.]]=FS$7,Tbl.Kosten[[#This Row],[Totaal kosten]],"")</f>
        <v/>
      </c>
      <c r="FT200" s="160" t="str">
        <f>IF(Tbl.Kosten[[#This Row],[Sanr.]]=FT$7,Tbl.Kosten[[#This Row],[Totaal kosten]],"")</f>
        <v/>
      </c>
      <c r="FU200" s="160" t="str">
        <f>IF(Tbl.Kosten[[#This Row],[Sanr.]]=FU$7,Tbl.Kosten[[#This Row],[Totaal kosten]],"")</f>
        <v/>
      </c>
      <c r="FV200" s="160" t="str">
        <f>IF(Tbl.Kosten[[#This Row],[Sanr.]]=FV$7,Tbl.Kosten[[#This Row],[Totaal kosten]],"")</f>
        <v/>
      </c>
      <c r="FW200" s="160" t="str">
        <f>IFERROR(_xlfn.XLOOKUP(Tbl.Kosten[[#This Row],[Activiteitencode]],Tbl.Activiteiten[Activiteitcode],Tbl.Activiteiten[Anr.],"",0,1),"")</f>
        <v/>
      </c>
      <c r="FX200" s="181" t="str">
        <f>_xlfn.CONCAT(Tbl.Kosten[[#This Row],[Pnr.]],Tbl.Kosten[[#This Row],[Sanr.]])</f>
        <v>P1</v>
      </c>
      <c r="FY200" s="160">
        <f>Tbl.Kosten[[#This Row],[Totaal kosten]]-Tbl.Kosten[[#This Row],[Subsidie]]</f>
        <v>0</v>
      </c>
      <c r="FZ200" s="160">
        <f>IF(Tbl.Kosten[[#This Row],[Pnr.]]=FZ$7,Tbl.Kosten[[#This Row],[Te financieren]],"")</f>
        <v>0</v>
      </c>
      <c r="GA200" s="160" t="str">
        <f>IF(Tbl.Kosten[[#This Row],[Pnr.]]=GA$7,Tbl.Kosten[[#This Row],[Te financieren]],"")</f>
        <v/>
      </c>
      <c r="GB200" s="160" t="str">
        <f>IF(Tbl.Kosten[[#This Row],[Pnr.]]=GB$7,Tbl.Kosten[[#This Row],[Te financieren]],"")</f>
        <v/>
      </c>
      <c r="GC200" s="160" t="str">
        <f>IF(Tbl.Kosten[[#This Row],[Pnr.]]=GC$7,Tbl.Kosten[[#This Row],[Te financieren]],"")</f>
        <v/>
      </c>
      <c r="GD200" s="160" t="str">
        <f>IF(Tbl.Kosten[[#This Row],[Pnr.]]=GD$7,Tbl.Kosten[[#This Row],[Te financieren]],"")</f>
        <v/>
      </c>
      <c r="GE200" s="160" t="str">
        <f>IF(Tbl.Kosten[[#This Row],[Pnr.]]=GE$7,Tbl.Kosten[[#This Row],[Te financieren]],"")</f>
        <v/>
      </c>
      <c r="GF200" s="160" t="str">
        <f>IF(Tbl.Kosten[[#This Row],[Pnr.]]=GF$7,Tbl.Kosten[[#This Row],[Te financieren]],"")</f>
        <v/>
      </c>
      <c r="GG200" s="160" t="str">
        <f>IF(Tbl.Kosten[[#This Row],[Pnr.]]=GG$7,Tbl.Kosten[[#This Row],[Te financieren]],"")</f>
        <v/>
      </c>
      <c r="GH200" s="160" t="str">
        <f>IF(Tbl.Kosten[[#This Row],[Pnr.]]=GH$7,Tbl.Kosten[[#This Row],[Te financieren]],"")</f>
        <v/>
      </c>
      <c r="GI200" s="160" t="str">
        <f>IF(Tbl.Kosten[[#This Row],[Pnr.]]=GI$7,Tbl.Kosten[[#This Row],[Te financieren]],"")</f>
        <v/>
      </c>
      <c r="GJ200" s="160" t="str">
        <f>IF(Tbl.Kosten[[#This Row],[Pnr.]]=GJ$7,Tbl.Kosten[[#This Row],[Te financieren]],"")</f>
        <v/>
      </c>
      <c r="GK200" s="160" t="str">
        <f>IF(Tbl.Kosten[[#This Row],[Pnr.]]=GK$7,Tbl.Kosten[[#This Row],[Te financieren]],"")</f>
        <v/>
      </c>
      <c r="GL200" s="160" t="str">
        <f>IF(Tbl.Kosten[[#This Row],[Pnr.]]=GL$7,Tbl.Kosten[[#This Row],[Te financieren]],"")</f>
        <v/>
      </c>
      <c r="GM200" s="160" t="str">
        <f>IF(Tbl.Kosten[[#This Row],[Pnr.]]=GM$7,Tbl.Kosten[[#This Row],[Te financieren]],"")</f>
        <v/>
      </c>
      <c r="GN200" s="160" t="str">
        <f>IF(Tbl.Kosten[[#This Row],[Pnr.]]=GN$7,Tbl.Kosten[[#This Row],[Te financieren]],"")</f>
        <v/>
      </c>
      <c r="GO200" s="160" t="str">
        <f>IF(Tbl.Kosten[[#This Row],[Pnr.]]=GO$7,Tbl.Kosten[[#This Row],[Te financieren]],"")</f>
        <v/>
      </c>
      <c r="GP200" s="160" t="str">
        <f>IF(Tbl.Kosten[[#This Row],[Pnr.]]=GP$7,Tbl.Kosten[[#This Row],[Te financieren]],"")</f>
        <v/>
      </c>
      <c r="GQ200" s="160" t="str">
        <f>IF(Tbl.Kosten[[#This Row],[Pnr.]]=GQ$7,Tbl.Kosten[[#This Row],[Te financieren]],"")</f>
        <v/>
      </c>
      <c r="GR200" s="160" t="str">
        <f>IF(Tbl.Kosten[[#This Row],[Pnr.]]=GR$7,Tbl.Kosten[[#This Row],[Te financieren]],"")</f>
        <v/>
      </c>
      <c r="GS200" s="160" t="str">
        <f>IF(Tbl.Kosten[[#This Row],[Pnr.]]=GS$7,Tbl.Kosten[[#This Row],[Te financieren]],"")</f>
        <v/>
      </c>
      <c r="GT200" s="160" t="str">
        <f>IF(Tbl.Kosten[[#This Row],[Pnr.]]=GT$7,Tbl.Kosten[[#This Row],[Te financieren]],"")</f>
        <v/>
      </c>
      <c r="GU200" s="160" t="str">
        <f>IF(Tbl.Kosten[[#This Row],[Pnr.]]=GU$7,Tbl.Kosten[[#This Row],[Te financieren]],"")</f>
        <v/>
      </c>
      <c r="GV200" s="160" t="str">
        <f>IF(Tbl.Kosten[[#This Row],[Pnr.]]=GV$7,Tbl.Kosten[[#This Row],[Te financieren]],"")</f>
        <v/>
      </c>
      <c r="GW200" s="160" t="str">
        <f>IF(Tbl.Kosten[[#This Row],[Pnr.]]=GW$7,Tbl.Kosten[[#This Row],[Te financieren]],"")</f>
        <v/>
      </c>
      <c r="GX200" s="160" t="str">
        <f>IF(Tbl.Kosten[[#This Row],[Pnr.]]=GX$7,Tbl.Kosten[[#This Row],[Te financieren]],"")</f>
        <v/>
      </c>
      <c r="GY200" s="160" t="str">
        <f>IF(Tbl.Kosten[[#This Row],[Pnr.]]=GY$7,Tbl.Kosten[[#This Row],[Te financieren]],"")</f>
        <v/>
      </c>
      <c r="GZ200" s="160" t="str">
        <f>IF(Tbl.Kosten[[#This Row],[Pnr.]]=GZ$7,Tbl.Kosten[[#This Row],[Te financieren]],"")</f>
        <v/>
      </c>
      <c r="HA200" s="160" t="str">
        <f>IF(Tbl.Kosten[[#This Row],[Pnr.]]=HA$7,Tbl.Kosten[[#This Row],[Te financieren]],"")</f>
        <v/>
      </c>
      <c r="HB200" s="160" t="str">
        <f>IF(Tbl.Kosten[[#This Row],[Pnr.]]=HB$7,Tbl.Kosten[[#This Row],[Te financieren]],"")</f>
        <v/>
      </c>
      <c r="HC200" s="160" t="str">
        <f>IF(Tbl.Kosten[[#This Row],[Pnr.]]=HC$7,Tbl.Kosten[[#This Row],[Te financieren]],"")</f>
        <v/>
      </c>
      <c r="HD200" s="160" t="str">
        <f>IF(Tbl.Kosten[[#This Row],[Pnr.]]=HD$7,Tbl.Kosten[[#This Row],[Te financieren]],"")</f>
        <v/>
      </c>
      <c r="HE200" s="160" t="str">
        <f>IF(Tbl.Kosten[[#This Row],[Pnr.]]=HE$7,Tbl.Kosten[[#This Row],[Te financieren]],"")</f>
        <v/>
      </c>
      <c r="HF200" s="160" t="str">
        <f>IF(Tbl.Kosten[[#This Row],[Pnr.]]=HF$7,Tbl.Kosten[[#This Row],[Te financieren]],"")</f>
        <v/>
      </c>
      <c r="HG200" s="160" t="str">
        <f>IF(Tbl.Kosten[[#This Row],[Pnr.]]=HG$7,Tbl.Kosten[[#This Row],[Te financieren]],"")</f>
        <v/>
      </c>
      <c r="HH200" s="160" t="str">
        <f>IF(Tbl.Kosten[[#This Row],[Pnr.]]=HH$7,Tbl.Kosten[[#This Row],[Te financieren]],"")</f>
        <v/>
      </c>
      <c r="HI200" s="160" t="str">
        <f>IF(Tbl.Kosten[[#This Row],[Pnr.]]=HI$7,Tbl.Kosten[[#This Row],[Te financieren]],"")</f>
        <v/>
      </c>
      <c r="HJ200" s="160" t="str">
        <f>IF(Tbl.Kosten[[#This Row],[Pnr.]]=HJ$7,Tbl.Kosten[[#This Row],[Te financieren]],"")</f>
        <v/>
      </c>
      <c r="HK200" s="160" t="str">
        <f>IF(Tbl.Kosten[[#This Row],[Pnr.]]=HK$7,Tbl.Kosten[[#This Row],[Te financieren]],"")</f>
        <v/>
      </c>
      <c r="HL200" s="160" t="str">
        <f>IF(Tbl.Kosten[[#This Row],[Pnr.]]=HL$7,Tbl.Kosten[[#This Row],[Te financieren]],"")</f>
        <v/>
      </c>
      <c r="HM200" s="160" t="str">
        <f>IF(Tbl.Kosten[[#This Row],[Pnr.]]=HM$7,Tbl.Kosten[[#This Row],[Te financieren]],"")</f>
        <v/>
      </c>
      <c r="HN200" s="160" t="str">
        <f>IF(Tbl.Kosten[[#This Row],[Pnr.]]=HN$7,Tbl.Kosten[[#This Row],[Te financieren]],"")</f>
        <v/>
      </c>
      <c r="HO200" s="160" t="str">
        <f>IF(Tbl.Kosten[[#This Row],[Pnr.]]=HO$7,Tbl.Kosten[[#This Row],[Te financieren]],"")</f>
        <v/>
      </c>
      <c r="HP200" s="160" t="str">
        <f>IF(Tbl.Kosten[[#This Row],[Pnr.]]=HP$7,Tbl.Kosten[[#This Row],[Te financieren]],"")</f>
        <v/>
      </c>
      <c r="HQ200" s="160" t="str">
        <f>IF(Tbl.Kosten[[#This Row],[Pnr.]]=HQ$7,Tbl.Kosten[[#This Row],[Te financieren]],"")</f>
        <v/>
      </c>
      <c r="HR200" s="160" t="str">
        <f>IF(Tbl.Kosten[[#This Row],[Pnr.]]=HR$7,Tbl.Kosten[[#This Row],[Te financieren]],"")</f>
        <v/>
      </c>
      <c r="HS200" s="160" t="str">
        <f>IF(Tbl.Kosten[[#This Row],[Pnr.]]=HS$7,Tbl.Kosten[[#This Row],[Te financieren]],"")</f>
        <v/>
      </c>
      <c r="HT200" s="160" t="str">
        <f>IF(Tbl.Kosten[[#This Row],[Pnr.]]=HT$7,Tbl.Kosten[[#This Row],[Te financieren]],"")</f>
        <v/>
      </c>
      <c r="HU200" s="160" t="str">
        <f>IF(Tbl.Kosten[[#This Row],[Pnr.]]=HU$7,Tbl.Kosten[[#This Row],[Te financieren]],"")</f>
        <v/>
      </c>
      <c r="HV200" s="160" t="str">
        <f>IF(Tbl.Kosten[[#This Row],[Pnr.]]=HV$7,Tbl.Kosten[[#This Row],[Te financieren]],"")</f>
        <v/>
      </c>
      <c r="HW200" s="160" t="str">
        <f>IF(Tbl.Kosten[[#This Row],[Pnr.]]=HW$7,Tbl.Kosten[[#This Row],[Te financieren]],"")</f>
        <v/>
      </c>
    </row>
    <row r="201" spans="2:231" x14ac:dyDescent="0.3">
      <c r="B201" s="144"/>
      <c r="C201" s="147"/>
      <c r="D201" s="146"/>
      <c r="E201" s="147"/>
      <c r="F201" s="145"/>
      <c r="G201" s="11" t="str">
        <f>IF(Tbl.Kosten[[#This Row],[Medewerker e/o 
functie]]&lt;&gt;"",_xlfn.XLOOKUP(Tbl.Kosten[[#This Row],[Medewerker e/o 
functie]],Tbl.Uurtarief[Medewerker en/of functie],Tbl.Uurtarief[Uurtarief],"",0,1),"")</f>
        <v/>
      </c>
      <c r="H201" s="121">
        <f>IFERROR(Tbl.Kosten[[#This Row],[Uren]]*Tbl.Kosten[[#This Row],[Uurtarief]],0)</f>
        <v>0</v>
      </c>
      <c r="I201" s="119" t="str">
        <f>IF(Tbl.Kosten[[#This Row],[Subtotaal uren]]&lt;&gt;0,_xlfn.XLOOKUP(Tbl.Kosten[[#This Row],[Medewerker e/o 
functie]],Tbl.Uurtarief[Medewerker en/of functie],Tbl.Uurtarief[Kostensoort arbeid],"",0,1),"")</f>
        <v/>
      </c>
      <c r="J201" s="147"/>
      <c r="K201" s="145"/>
      <c r="L201" s="149" t="str">
        <f>IF(Tbl.Kosten[[#This Row],[Activum]]&lt;&gt;"",_xlfn.XLOOKUP(Tbl.Kosten[[#This Row],[Activum]],Tbl.Afschrijvingskosten[Activum],Tbl.Afschrijvingskosten[Tarief per afschrijvings-eenheid],"",0,1),"")</f>
        <v/>
      </c>
      <c r="M201" s="122">
        <f>IFERROR(Tbl.Kosten[[#This Row],[Een-
heden]]*Tbl.Kosten[[#This Row],[Afschrijvings-
tarief]],0)</f>
        <v>0</v>
      </c>
      <c r="N201" s="122" t="str">
        <f>IF(Tbl.Kosten[[#This Row],[Subtotaal afschrijving]]&lt;&gt;0,Lijsten!A199,"")</f>
        <v/>
      </c>
      <c r="O201" s="150"/>
      <c r="P201" s="145"/>
      <c r="Q201" s="148"/>
      <c r="R201" s="122">
        <f>IFERROR(Tbl.Kosten[[#This Row],[Aantal]]*Tbl.Kosten[[#This Row],[Tarief]],0)</f>
        <v>0</v>
      </c>
      <c r="S201" s="8">
        <f>IFERROR(Tbl.Kosten[[#This Row],[Subtotaal overige kosten]]+Tbl.Kosten[[#This Row],[Subtotaal uren]]+Tbl.Kosten[[#This Row],[Subtotaal afschrijving]],0)</f>
        <v>0</v>
      </c>
      <c r="T201" s="8">
        <f>IFERROR(Tbl.Kosten[[#This Row],[Totaal kosten]]*Tbl.Kosten[[#This Row],[Subsidie%]],0)</f>
        <v>0</v>
      </c>
      <c r="U201" s="4" t="str" cm="1">
        <f t="array" ref="U201">IFERROR(_xlfn.IFS(Tbl.Kosten[[#This Row],[Subtotaal uren]]&lt;&gt;0,Tbl.Kosten[[#This Row],[Kostensoort arbeid]],Tbl.Kosten[[#This Row],[Subtotaal afschrijving]]&lt;&gt;0,Tbl.Kosten[[#This Row],[Kostensoort afschrijving]],Tbl.Kosten[[#This Row],[Subtotaal overige kosten]]&lt;&gt;0,Tbl.Kosten[[#This Row],[Kostensoort overig]]),"")</f>
        <v/>
      </c>
      <c r="V201" s="4" t="str">
        <f>IFERROR(_xlfn.XLOOKUP(Tbl.Kosten[[#This Row],[Activiteitencode]],Tbl.Activiteiten[Activiteitcode],Tbl.Activiteiten[Werkpakketcode],"",0,1),"")</f>
        <v/>
      </c>
      <c r="W201" s="4" t="str">
        <f>IFERROR(_xlfn.XLOOKUP(Tbl.Kosten[[#This Row],[Werkpakketcode]],Tbl.Werkpakketten[Werkpakketcode],Tbl.Werkpakketten[Subsidiabele activiteit],"",0,1),"")</f>
        <v/>
      </c>
      <c r="X201" s="12">
        <f>IFERROR(_xlfn.XLOOKUP(Tbl.Kosten[[#This Row],[Sanr.]],Tbl.Subsidiehoogte[SAnr.],Tbl.Subsidiehoogte[Sub. Percentage],0,0,1),0)</f>
        <v>0</v>
      </c>
      <c r="Y201" s="154" t="str">
        <f>IFERROR(_xlfn.XLOOKUP(Tbl.Kosten[[#This Row],[Partnercode]],Tbl.Projectpartners[Partnercode],Tbl.Projectpartners[PNr.],"",0,1),"")</f>
        <v>P1</v>
      </c>
      <c r="Z201" s="158">
        <f>IF(Tbl.Kosten[[#This Row],[Pnr.]]=Z$7,Tbl.Kosten[[#This Row],[Totaal kosten]],"")</f>
        <v>0</v>
      </c>
      <c r="AA201" s="158" t="str">
        <f>IF(Tbl.Kosten[[#This Row],[Pnr.]]=AA$7,Tbl.Kosten[[#This Row],[Totaal kosten]],"")</f>
        <v/>
      </c>
      <c r="AB201" s="158" t="str">
        <f>IF(Tbl.Kosten[[#This Row],[Pnr.]]=AB$7,Tbl.Kosten[[#This Row],[Totaal kosten]],"")</f>
        <v/>
      </c>
      <c r="AC201" s="158" t="str">
        <f>IF(Tbl.Kosten[[#This Row],[Pnr.]]=AC$7,Tbl.Kosten[[#This Row],[Totaal kosten]],"")</f>
        <v/>
      </c>
      <c r="AD201" s="158" t="str">
        <f>IF(Tbl.Kosten[[#This Row],[Pnr.]]=AD$7,Tbl.Kosten[[#This Row],[Totaal kosten]],"")</f>
        <v/>
      </c>
      <c r="AE201" s="158" t="str">
        <f>IF(Tbl.Kosten[[#This Row],[Pnr.]]=AE$7,Tbl.Kosten[[#This Row],[Totaal kosten]],"")</f>
        <v/>
      </c>
      <c r="AF201" s="158" t="str">
        <f>IF(Tbl.Kosten[[#This Row],[Pnr.]]=AF$7,Tbl.Kosten[[#This Row],[Totaal kosten]],"")</f>
        <v/>
      </c>
      <c r="AG201" s="158" t="str">
        <f>IF(Tbl.Kosten[[#This Row],[Pnr.]]=AG$7,Tbl.Kosten[[#This Row],[Totaal kosten]],"")</f>
        <v/>
      </c>
      <c r="AH201" s="158" t="str">
        <f>IF(Tbl.Kosten[[#This Row],[Pnr.]]=AH$7,Tbl.Kosten[[#This Row],[Totaal kosten]],"")</f>
        <v/>
      </c>
      <c r="AI201" s="158" t="str">
        <f>IF(Tbl.Kosten[[#This Row],[Pnr.]]=AI$7,Tbl.Kosten[[#This Row],[Totaal kosten]],"")</f>
        <v/>
      </c>
      <c r="AJ201" s="158" t="str">
        <f>IF(Tbl.Kosten[[#This Row],[Pnr.]]=AJ$7,Tbl.Kosten[[#This Row],[Totaal kosten]],"")</f>
        <v/>
      </c>
      <c r="AK201" s="158" t="str">
        <f>IF(Tbl.Kosten[[#This Row],[Pnr.]]=AK$7,Tbl.Kosten[[#This Row],[Totaal kosten]],"")</f>
        <v/>
      </c>
      <c r="AL201" s="158" t="str">
        <f>IF(Tbl.Kosten[[#This Row],[Pnr.]]=AL$7,Tbl.Kosten[[#This Row],[Totaal kosten]],"")</f>
        <v/>
      </c>
      <c r="AM201" s="158" t="str">
        <f>IF(Tbl.Kosten[[#This Row],[Pnr.]]=AM$7,Tbl.Kosten[[#This Row],[Totaal kosten]],"")</f>
        <v/>
      </c>
      <c r="AN201" s="158" t="str">
        <f>IF(Tbl.Kosten[[#This Row],[Pnr.]]=AN$7,Tbl.Kosten[[#This Row],[Totaal kosten]],"")</f>
        <v/>
      </c>
      <c r="AO201" s="158" t="str">
        <f>IF(Tbl.Kosten[[#This Row],[Pnr.]]=AO$7,Tbl.Kosten[[#This Row],[Totaal kosten]],"")</f>
        <v/>
      </c>
      <c r="AP201" s="158" t="str">
        <f>IF(Tbl.Kosten[[#This Row],[Pnr.]]=AP$7,Tbl.Kosten[[#This Row],[Totaal kosten]],"")</f>
        <v/>
      </c>
      <c r="AQ201" s="158" t="str">
        <f>IF(Tbl.Kosten[[#This Row],[Pnr.]]=AQ$7,Tbl.Kosten[[#This Row],[Totaal kosten]],"")</f>
        <v/>
      </c>
      <c r="AR201" s="158" t="str">
        <f>IF(Tbl.Kosten[[#This Row],[Pnr.]]=AR$7,Tbl.Kosten[[#This Row],[Totaal kosten]],"")</f>
        <v/>
      </c>
      <c r="AS201" s="158" t="str">
        <f>IF(Tbl.Kosten[[#This Row],[Pnr.]]=AS$7,Tbl.Kosten[[#This Row],[Totaal kosten]],"")</f>
        <v/>
      </c>
      <c r="AT201" s="158" t="str">
        <f>IF(Tbl.Kosten[[#This Row],[Pnr.]]=AT$7,Tbl.Kosten[[#This Row],[Totaal kosten]],"")</f>
        <v/>
      </c>
      <c r="AU201" s="158" t="str">
        <f>IF(Tbl.Kosten[[#This Row],[Pnr.]]=AU$7,Tbl.Kosten[[#This Row],[Totaal kosten]],"")</f>
        <v/>
      </c>
      <c r="AV201" s="158" t="str">
        <f>IF(Tbl.Kosten[[#This Row],[Pnr.]]=AV$7,Tbl.Kosten[[#This Row],[Totaal kosten]],"")</f>
        <v/>
      </c>
      <c r="AW201" s="158" t="str">
        <f>IF(Tbl.Kosten[[#This Row],[Pnr.]]=AW$7,Tbl.Kosten[[#This Row],[Totaal kosten]],"")</f>
        <v/>
      </c>
      <c r="AX201" s="158" t="str">
        <f>IF(Tbl.Kosten[[#This Row],[Pnr.]]=AX$7,Tbl.Kosten[[#This Row],[Totaal kosten]],"")</f>
        <v/>
      </c>
      <c r="AY201" s="158" t="str">
        <f>IF(Tbl.Kosten[[#This Row],[Pnr.]]=AY$7,Tbl.Kosten[[#This Row],[Totaal kosten]],"")</f>
        <v/>
      </c>
      <c r="AZ201" s="158" t="str">
        <f>IF(Tbl.Kosten[[#This Row],[Pnr.]]=AZ$7,Tbl.Kosten[[#This Row],[Totaal kosten]],"")</f>
        <v/>
      </c>
      <c r="BA201" s="158" t="str">
        <f>IF(Tbl.Kosten[[#This Row],[Pnr.]]=BA$7,Tbl.Kosten[[#This Row],[Totaal kosten]],"")</f>
        <v/>
      </c>
      <c r="BB201" s="158" t="str">
        <f>IF(Tbl.Kosten[[#This Row],[Pnr.]]=BB$7,Tbl.Kosten[[#This Row],[Totaal kosten]],"")</f>
        <v/>
      </c>
      <c r="BC201" s="158" t="str">
        <f>IF(Tbl.Kosten[[#This Row],[Pnr.]]=BC$7,Tbl.Kosten[[#This Row],[Totaal kosten]],"")</f>
        <v/>
      </c>
      <c r="BD201" s="158" t="str">
        <f>IF(Tbl.Kosten[[#This Row],[Pnr.]]=BD$7,Tbl.Kosten[[#This Row],[Totaal kosten]],"")</f>
        <v/>
      </c>
      <c r="BE201" s="158" t="str">
        <f>IF(Tbl.Kosten[[#This Row],[Pnr.]]=BE$7,Tbl.Kosten[[#This Row],[Totaal kosten]],"")</f>
        <v/>
      </c>
      <c r="BF201" s="158" t="str">
        <f>IF(Tbl.Kosten[[#This Row],[Pnr.]]=BF$7,Tbl.Kosten[[#This Row],[Totaal kosten]],"")</f>
        <v/>
      </c>
      <c r="BG201" s="158" t="str">
        <f>IF(Tbl.Kosten[[#This Row],[Pnr.]]=BG$7,Tbl.Kosten[[#This Row],[Totaal kosten]],"")</f>
        <v/>
      </c>
      <c r="BH201" s="158" t="str">
        <f>IF(Tbl.Kosten[[#This Row],[Pnr.]]=BH$7,Tbl.Kosten[[#This Row],[Totaal kosten]],"")</f>
        <v/>
      </c>
      <c r="BI201" s="158" t="str">
        <f>IF(Tbl.Kosten[[#This Row],[Pnr.]]=BI$7,Tbl.Kosten[[#This Row],[Totaal kosten]],"")</f>
        <v/>
      </c>
      <c r="BJ201" s="158" t="str">
        <f>IF(Tbl.Kosten[[#This Row],[Pnr.]]=BJ$7,Tbl.Kosten[[#This Row],[Totaal kosten]],"")</f>
        <v/>
      </c>
      <c r="BK201" s="158" t="str">
        <f>IF(Tbl.Kosten[[#This Row],[Pnr.]]=BK$7,Tbl.Kosten[[#This Row],[Totaal kosten]],"")</f>
        <v/>
      </c>
      <c r="BL201" s="158" t="str">
        <f>IF(Tbl.Kosten[[#This Row],[Pnr.]]=BL$7,Tbl.Kosten[[#This Row],[Totaal kosten]],"")</f>
        <v/>
      </c>
      <c r="BM201" s="158" t="str">
        <f>IF(Tbl.Kosten[[#This Row],[Pnr.]]=BM$7,Tbl.Kosten[[#This Row],[Totaal kosten]],"")</f>
        <v/>
      </c>
      <c r="BN201" s="158" t="str">
        <f>IF(Tbl.Kosten[[#This Row],[Pnr.]]=BN$7,Tbl.Kosten[[#This Row],[Totaal kosten]],"")</f>
        <v/>
      </c>
      <c r="BO201" s="158" t="str">
        <f>IF(Tbl.Kosten[[#This Row],[Pnr.]]=BO$7,Tbl.Kosten[[#This Row],[Totaal kosten]],"")</f>
        <v/>
      </c>
      <c r="BP201" s="158" t="str">
        <f>IF(Tbl.Kosten[[#This Row],[Pnr.]]=BP$7,Tbl.Kosten[[#This Row],[Totaal kosten]],"")</f>
        <v/>
      </c>
      <c r="BQ201" s="158" t="str">
        <f>IF(Tbl.Kosten[[#This Row],[Pnr.]]=BQ$7,Tbl.Kosten[[#This Row],[Totaal kosten]],"")</f>
        <v/>
      </c>
      <c r="BR201" s="158" t="str">
        <f>IF(Tbl.Kosten[[#This Row],[Pnr.]]=BR$7,Tbl.Kosten[[#This Row],[Totaal kosten]],"")</f>
        <v/>
      </c>
      <c r="BS201" s="158" t="str">
        <f>IF(Tbl.Kosten[[#This Row],[Pnr.]]=BS$7,Tbl.Kosten[[#This Row],[Totaal kosten]],"")</f>
        <v/>
      </c>
      <c r="BT201" s="158" t="str">
        <f>IF(Tbl.Kosten[[#This Row],[Pnr.]]=BT$7,Tbl.Kosten[[#This Row],[Totaal kosten]],"")</f>
        <v/>
      </c>
      <c r="BU201" s="158" t="str">
        <f>IF(Tbl.Kosten[[#This Row],[Pnr.]]=BU$7,Tbl.Kosten[[#This Row],[Totaal kosten]],"")</f>
        <v/>
      </c>
      <c r="BV201" s="158" t="str">
        <f>IF(Tbl.Kosten[[#This Row],[Pnr.]]=BV$7,Tbl.Kosten[[#This Row],[Totaal kosten]],"")</f>
        <v/>
      </c>
      <c r="BW201" s="158" t="str">
        <f>IF(Tbl.Kosten[[#This Row],[Pnr.]]=BW$7,Tbl.Kosten[[#This Row],[Totaal kosten]],"")</f>
        <v/>
      </c>
      <c r="BX201" s="158" t="str">
        <f>IFERROR(_xlfn.XLOOKUP(Tbl.Kosten[[#This Row],[Werkpakketcode]],Tbl.Werkpakketten[Werkpakketcode],Tbl.Werkpakketten[WPnr.],"",0,1),"")</f>
        <v/>
      </c>
      <c r="BY201" s="158" t="str">
        <f>IF(Tbl.Kosten[[#This Row],[WPnr.]]=BY$7,Tbl.Kosten[[#This Row],[Totaal kosten]],"")</f>
        <v/>
      </c>
      <c r="BZ201" s="158" t="str">
        <f>IF(Tbl.Kosten[[#This Row],[WPnr.]]=BZ$7,Tbl.Kosten[[#This Row],[Totaal kosten]],"")</f>
        <v/>
      </c>
      <c r="CA201" s="158" t="str">
        <f>IF(Tbl.Kosten[[#This Row],[WPnr.]]=CA$7,Tbl.Kosten[[#This Row],[Totaal kosten]],"")</f>
        <v/>
      </c>
      <c r="CB201" s="158" t="str">
        <f>IF(Tbl.Kosten[[#This Row],[WPnr.]]=CB$7,Tbl.Kosten[[#This Row],[Totaal kosten]],"")</f>
        <v/>
      </c>
      <c r="CC201" s="158" t="str">
        <f>IF(Tbl.Kosten[[#This Row],[WPnr.]]=CC$7,Tbl.Kosten[[#This Row],[Totaal kosten]],"")</f>
        <v/>
      </c>
      <c r="CD201" s="158" t="str">
        <f>IF(Tbl.Kosten[[#This Row],[WPnr.]]=CD$7,Tbl.Kosten[[#This Row],[Totaal kosten]],"")</f>
        <v/>
      </c>
      <c r="CE201" s="158" t="str">
        <f>IF(Tbl.Kosten[[#This Row],[WPnr.]]=CE$7,Tbl.Kosten[[#This Row],[Totaal kosten]],"")</f>
        <v/>
      </c>
      <c r="CF201" s="158" t="str">
        <f>IF(Tbl.Kosten[[#This Row],[WPnr.]]=CF$7,Tbl.Kosten[[#This Row],[Totaal kosten]],"")</f>
        <v/>
      </c>
      <c r="CG201" s="158" t="str">
        <f>IF(Tbl.Kosten[[#This Row],[WPnr.]]=CG$7,Tbl.Kosten[[#This Row],[Totaal kosten]],"")</f>
        <v/>
      </c>
      <c r="CH201" s="158" t="str">
        <f>IF(Tbl.Kosten[[#This Row],[WPnr.]]=CH$7,Tbl.Kosten[[#This Row],[Totaal kosten]],"")</f>
        <v/>
      </c>
      <c r="CI201" s="158" t="str">
        <f>IF(Tbl.Kosten[[#This Row],[WPnr.]]=CI$7,Tbl.Kosten[[#This Row],[Totaal kosten]],"")</f>
        <v/>
      </c>
      <c r="CJ201" s="158" t="str">
        <f>IF(Tbl.Kosten[[#This Row],[WPnr.]]=CJ$7,Tbl.Kosten[[#This Row],[Totaal kosten]],"")</f>
        <v/>
      </c>
      <c r="CK201" s="158" t="str">
        <f>IF(Tbl.Kosten[[#This Row],[WPnr.]]=CK$7,Tbl.Kosten[[#This Row],[Totaal kosten]],"")</f>
        <v/>
      </c>
      <c r="CL201" s="158" t="str">
        <f>IF(Tbl.Kosten[[#This Row],[WPnr.]]=CL$7,Tbl.Kosten[[#This Row],[Totaal kosten]],"")</f>
        <v/>
      </c>
      <c r="CM201" s="158" t="str">
        <f>IF(Tbl.Kosten[[#This Row],[WPnr.]]=CM$7,Tbl.Kosten[[#This Row],[Totaal kosten]],"")</f>
        <v/>
      </c>
      <c r="CN201" s="158" t="str">
        <f>IF(Tbl.Kosten[[#This Row],[WPnr.]]=CN$7,Tbl.Kosten[[#This Row],[Totaal kosten]],"")</f>
        <v/>
      </c>
      <c r="CO201" s="158" t="str">
        <f>IF(Tbl.Kosten[[#This Row],[WPnr.]]=CO$7,Tbl.Kosten[[#This Row],[Totaal kosten]],"")</f>
        <v/>
      </c>
      <c r="CP201" s="158" t="str">
        <f>IF(Tbl.Kosten[[#This Row],[WPnr.]]=CP$7,Tbl.Kosten[[#This Row],[Totaal kosten]],"")</f>
        <v/>
      </c>
      <c r="CQ201" s="158" t="str">
        <f>IF(Tbl.Kosten[[#This Row],[WPnr.]]=CQ$7,Tbl.Kosten[[#This Row],[Totaal kosten]],"")</f>
        <v/>
      </c>
      <c r="CR201" s="158" t="str">
        <f>IF(Tbl.Kosten[[#This Row],[WPnr.]]=CR$7,Tbl.Kosten[[#This Row],[Totaal kosten]],"")</f>
        <v/>
      </c>
      <c r="CS201" s="158" t="str">
        <f>IF(Tbl.Kosten[[#This Row],[WPnr.]]=CS$7,Tbl.Kosten[[#This Row],[Totaal kosten]],"")</f>
        <v/>
      </c>
      <c r="CT201" s="158" t="str">
        <f>IF(Tbl.Kosten[[#This Row],[WPnr.]]=CT$7,Tbl.Kosten[[#This Row],[Totaal kosten]],"")</f>
        <v/>
      </c>
      <c r="CU201" s="158" t="str">
        <f>IF(Tbl.Kosten[[#This Row],[WPnr.]]=CU$7,Tbl.Kosten[[#This Row],[Totaal kosten]],"")</f>
        <v/>
      </c>
      <c r="CV201" s="158" t="str">
        <f>IF(Tbl.Kosten[[#This Row],[WPnr.]]=CV$7,Tbl.Kosten[[#This Row],[Totaal kosten]],"")</f>
        <v/>
      </c>
      <c r="CW201" s="158" t="str">
        <f>IF(Tbl.Kosten[[#This Row],[WPnr.]]=CW$7,Tbl.Kosten[[#This Row],[Totaal kosten]],"")</f>
        <v/>
      </c>
      <c r="CX201" s="158" t="str">
        <f>IF(Tbl.Kosten[[#This Row],[WPnr.]]=CX$7,Tbl.Kosten[[#This Row],[Totaal kosten]],"")</f>
        <v/>
      </c>
      <c r="CY201" s="158" t="str">
        <f>IF(Tbl.Kosten[[#This Row],[WPnr.]]=CY$7,Tbl.Kosten[[#This Row],[Totaal kosten]],"")</f>
        <v/>
      </c>
      <c r="CZ201" s="158" t="str">
        <f>IF(Tbl.Kosten[[#This Row],[WPnr.]]=CZ$7,Tbl.Kosten[[#This Row],[Totaal kosten]],"")</f>
        <v/>
      </c>
      <c r="DA201" s="158" t="str">
        <f>IF(Tbl.Kosten[[#This Row],[WPnr.]]=DA$7,Tbl.Kosten[[#This Row],[Totaal kosten]],"")</f>
        <v/>
      </c>
      <c r="DB201" s="158" t="str">
        <f>IF(Tbl.Kosten[[#This Row],[WPnr.]]=DB$7,Tbl.Kosten[[#This Row],[Totaal kosten]],"")</f>
        <v/>
      </c>
      <c r="DC201" s="158" t="str">
        <f>IF(Tbl.Kosten[[#This Row],[WPnr.]]=DC$7,Tbl.Kosten[[#This Row],[Totaal kosten]],"")</f>
        <v/>
      </c>
      <c r="DD201" s="158" t="str">
        <f>IF(Tbl.Kosten[[#This Row],[WPnr.]]=DD$7,Tbl.Kosten[[#This Row],[Totaal kosten]],"")</f>
        <v/>
      </c>
      <c r="DE201" s="158" t="str">
        <f>IF(Tbl.Kosten[[#This Row],[WPnr.]]=DE$7,Tbl.Kosten[[#This Row],[Totaal kosten]],"")</f>
        <v/>
      </c>
      <c r="DF201" s="158" t="str">
        <f>IF(Tbl.Kosten[[#This Row],[WPnr.]]=DF$7,Tbl.Kosten[[#This Row],[Totaal kosten]],"")</f>
        <v/>
      </c>
      <c r="DG201" s="158" t="str">
        <f>IF(Tbl.Kosten[[#This Row],[WPnr.]]=DG$7,Tbl.Kosten[[#This Row],[Totaal kosten]],"")</f>
        <v/>
      </c>
      <c r="DH201" s="158" t="str">
        <f>IF(Tbl.Kosten[[#This Row],[WPnr.]]=DH$7,Tbl.Kosten[[#This Row],[Totaal kosten]],"")</f>
        <v/>
      </c>
      <c r="DI201" s="158" t="str">
        <f>IF(Tbl.Kosten[[#This Row],[WPnr.]]=DI$7,Tbl.Kosten[[#This Row],[Totaal kosten]],"")</f>
        <v/>
      </c>
      <c r="DJ201" s="158" t="str">
        <f>IF(Tbl.Kosten[[#This Row],[WPnr.]]=DJ$7,Tbl.Kosten[[#This Row],[Totaal kosten]],"")</f>
        <v/>
      </c>
      <c r="DK201" s="158" t="str">
        <f>IF(Tbl.Kosten[[#This Row],[WPnr.]]=DK$7,Tbl.Kosten[[#This Row],[Totaal kosten]],"")</f>
        <v/>
      </c>
      <c r="DL201" s="158" t="str">
        <f>IF(Tbl.Kosten[[#This Row],[WPnr.]]=DL$7,Tbl.Kosten[[#This Row],[Totaal kosten]],"")</f>
        <v/>
      </c>
      <c r="DM201" s="158" t="str">
        <f>IF(Tbl.Kosten[[#This Row],[WPnr.]]=DM$7,Tbl.Kosten[[#This Row],[Totaal kosten]],"")</f>
        <v/>
      </c>
      <c r="DN201" s="158" t="str">
        <f>IF(Tbl.Kosten[[#This Row],[WPnr.]]=DN$7,Tbl.Kosten[[#This Row],[Totaal kosten]],"")</f>
        <v/>
      </c>
      <c r="DO201" s="158" t="str">
        <f>IF(Tbl.Kosten[[#This Row],[WPnr.]]=DO$7,Tbl.Kosten[[#This Row],[Totaal kosten]],"")</f>
        <v/>
      </c>
      <c r="DP201" s="158" t="str">
        <f>IF(Tbl.Kosten[[#This Row],[WPnr.]]=DP$7,Tbl.Kosten[[#This Row],[Totaal kosten]],"")</f>
        <v/>
      </c>
      <c r="DQ201" s="158" t="str">
        <f>IF(Tbl.Kosten[[#This Row],[WPnr.]]=DQ$7,Tbl.Kosten[[#This Row],[Totaal kosten]],"")</f>
        <v/>
      </c>
      <c r="DR201" s="158" t="str">
        <f>IF(Tbl.Kosten[[#This Row],[WPnr.]]=DR$7,Tbl.Kosten[[#This Row],[Totaal kosten]],"")</f>
        <v/>
      </c>
      <c r="DS201" s="158" t="str">
        <f>IF(Tbl.Kosten[[#This Row],[WPnr.]]=DS$7,Tbl.Kosten[[#This Row],[Totaal kosten]],"")</f>
        <v/>
      </c>
      <c r="DT201" s="158" t="str">
        <f>IF(Tbl.Kosten[[#This Row],[WPnr.]]=DT$7,Tbl.Kosten[[#This Row],[Totaal kosten]],"")</f>
        <v/>
      </c>
      <c r="DU201" s="158" t="str">
        <f>IF(Tbl.Kosten[[#This Row],[WPnr.]]=DU$7,Tbl.Kosten[[#This Row],[Totaal kosten]],"")</f>
        <v/>
      </c>
      <c r="DV201" s="158" t="str">
        <f>IF(Tbl.Kosten[[#This Row],[WPnr.]]=DV$7,Tbl.Kosten[[#This Row],[Totaal kosten]],"")</f>
        <v/>
      </c>
      <c r="DW201" s="160" t="str">
        <f>IFERROR(_xlfn.XLOOKUP(Tbl.Kosten[[#This Row],[Kostensoort]],Tbl.Kostensoorten[Kostensoorten],Tbl.Kostensoorten[KSnr.],"",0,1),"")</f>
        <v/>
      </c>
      <c r="DX201" s="160" t="str">
        <f>IF(Tbl.Kosten[[#This Row],[KSnr.]]=DX$7,Tbl.Kosten[[#This Row],[Totaal kosten]],"")</f>
        <v/>
      </c>
      <c r="DY201" s="160" t="str">
        <f>IF(Tbl.Kosten[[#This Row],[KSnr.]]=DY$7,Tbl.Kosten[[#This Row],[Totaal kosten]],"")</f>
        <v/>
      </c>
      <c r="DZ201" s="160" t="str">
        <f>IF(Tbl.Kosten[[#This Row],[KSnr.]]=DZ$7,Tbl.Kosten[[#This Row],[Totaal kosten]],"")</f>
        <v/>
      </c>
      <c r="EA201" s="160" t="str">
        <f>IF(Tbl.Kosten[[#This Row],[KSnr.]]=EA$7,Tbl.Kosten[[#This Row],[Totaal kosten]],"")</f>
        <v/>
      </c>
      <c r="EB201" s="160" t="str">
        <f>IF(Tbl.Kosten[[#This Row],[KSnr.]]=EB$7,Tbl.Kosten[[#This Row],[Totaal kosten]],"")</f>
        <v/>
      </c>
      <c r="EC201" s="160" t="str">
        <f>IF(Tbl.Kosten[[#This Row],[KSnr.]]=EC$7,Tbl.Kosten[[#This Row],[Totaal kosten]],"")</f>
        <v/>
      </c>
      <c r="ED201" s="160" t="str">
        <f>IF(Tbl.Kosten[[#This Row],[KSnr.]]=ED$7,Tbl.Kosten[[#This Row],[Totaal kosten]],"")</f>
        <v/>
      </c>
      <c r="EE201" s="160" t="str">
        <f>IF(Tbl.Kosten[[#This Row],[KSnr.]]=EE$7,Tbl.Kosten[[#This Row],[Totaal kosten]],"")</f>
        <v/>
      </c>
      <c r="EF201" s="160" t="str">
        <f>IF(Tbl.Kosten[[#This Row],[KSnr.]]=EF$7,Tbl.Kosten[[#This Row],[Totaal kosten]],"")</f>
        <v/>
      </c>
      <c r="EG201" s="160" t="str">
        <f>IF(Tbl.Kosten[[#This Row],[KSnr.]]=EG$7,Tbl.Kosten[[#This Row],[Totaal kosten]],"")</f>
        <v/>
      </c>
      <c r="EH201" s="160" t="str">
        <f>IF(Tbl.Kosten[[#This Row],[KSnr.]]=EH$7,Tbl.Kosten[[#This Row],[Totaal kosten]],"")</f>
        <v/>
      </c>
      <c r="EI201" s="160" t="str">
        <f>IF(Tbl.Kosten[[#This Row],[KSnr.]]=EI$7,Tbl.Kosten[[#This Row],[Totaal kosten]],"")</f>
        <v/>
      </c>
      <c r="EJ201" s="160" t="str">
        <f>IF(Tbl.Kosten[[#This Row],[KSnr.]]=EJ$7,Tbl.Kosten[[#This Row],[Totaal kosten]],"")</f>
        <v/>
      </c>
      <c r="EK201" s="160" t="str">
        <f>IF(Tbl.Kosten[[#This Row],[KSnr.]]=EK$7,Tbl.Kosten[[#This Row],[Totaal kosten]],"")</f>
        <v/>
      </c>
      <c r="EL201" s="160" t="str">
        <f>IF(Tbl.Kosten[[#This Row],[KSnr.]]=EL$7,Tbl.Kosten[[#This Row],[Totaal kosten]],"")</f>
        <v/>
      </c>
      <c r="EM201" s="160" t="str">
        <f>IF(Tbl.Kosten[[#This Row],[KSnr.]]=EM$7,Tbl.Kosten[[#This Row],[Totaal kosten]],"")</f>
        <v/>
      </c>
      <c r="EN201" s="160" t="str">
        <f>IF(Tbl.Kosten[[#This Row],[KSnr.]]=EN$7,Tbl.Kosten[[#This Row],[Totaal kosten]],"")</f>
        <v/>
      </c>
      <c r="EO201" s="160" t="str">
        <f>IF(Tbl.Kosten[[#This Row],[KSnr.]]=EO$7,Tbl.Kosten[[#This Row],[Totaal kosten]],"")</f>
        <v/>
      </c>
      <c r="EP201" s="160" t="str">
        <f>IF(Tbl.Kosten[[#This Row],[KSnr.]]=EP$7,Tbl.Kosten[[#This Row],[Totaal kosten]],"")</f>
        <v/>
      </c>
      <c r="EQ201" s="160" t="str">
        <f>IF(Tbl.Kosten[[#This Row],[KSnr.]]=EQ$7,Tbl.Kosten[[#This Row],[Totaal kosten]],"")</f>
        <v/>
      </c>
      <c r="ER201" s="154" t="str">
        <f>IFERROR(_xlfn.XLOOKUP(Tbl.Kosten[[#This Row],[Subsidieactiviteit]],Tbl.Subsidiehoogte[Subsidieactiviteit],Tbl.Subsidiehoogte[SAnr.],"",0,1),"")</f>
        <v/>
      </c>
      <c r="ES201" s="160" t="str">
        <f>IF(Tbl.Kosten[[#This Row],[Sanr.]]=ES$7,Tbl.Kosten[[#This Row],[Totaal kosten]],"")</f>
        <v/>
      </c>
      <c r="ET201" s="160" t="str">
        <f>IF(Tbl.Kosten[[#This Row],[Sanr.]]=ET$7,Tbl.Kosten[[#This Row],[Totaal kosten]],"")</f>
        <v/>
      </c>
      <c r="EU201" s="160" t="str">
        <f>IF(Tbl.Kosten[[#This Row],[Sanr.]]=EU$7,Tbl.Kosten[[#This Row],[Totaal kosten]],"")</f>
        <v/>
      </c>
      <c r="EV201" s="160" t="str">
        <f>IF(Tbl.Kosten[[#This Row],[Sanr.]]=EV$7,Tbl.Kosten[[#This Row],[Totaal kosten]],"")</f>
        <v/>
      </c>
      <c r="EW201" s="160" t="str">
        <f>IF(Tbl.Kosten[[#This Row],[Sanr.]]=EW$7,Tbl.Kosten[[#This Row],[Totaal kosten]],"")</f>
        <v/>
      </c>
      <c r="EX201" s="160" t="str">
        <f>IF(Tbl.Kosten[[#This Row],[Sanr.]]=EX$7,Tbl.Kosten[[#This Row],[Totaal kosten]],"")</f>
        <v/>
      </c>
      <c r="EY201" s="160" t="str">
        <f>IF(Tbl.Kosten[[#This Row],[Sanr.]]=EY$7,Tbl.Kosten[[#This Row],[Totaal kosten]],"")</f>
        <v/>
      </c>
      <c r="EZ201" s="160" t="str">
        <f>IF(Tbl.Kosten[[#This Row],[Sanr.]]=EZ$7,Tbl.Kosten[[#This Row],[Totaal kosten]],"")</f>
        <v/>
      </c>
      <c r="FA201" s="160" t="str">
        <f>IF(Tbl.Kosten[[#This Row],[Sanr.]]=FA$7,Tbl.Kosten[[#This Row],[Totaal kosten]],"")</f>
        <v/>
      </c>
      <c r="FB201" s="160" t="str">
        <f>IF(Tbl.Kosten[[#This Row],[Sanr.]]=FB$7,Tbl.Kosten[[#This Row],[Totaal kosten]],"")</f>
        <v/>
      </c>
      <c r="FC201" s="160" t="str">
        <f>IF(Tbl.Kosten[[#This Row],[Sanr.]]=FC$7,Tbl.Kosten[[#This Row],[Totaal kosten]],"")</f>
        <v/>
      </c>
      <c r="FD201" s="160" t="str">
        <f>IF(Tbl.Kosten[[#This Row],[Sanr.]]=FD$7,Tbl.Kosten[[#This Row],[Totaal kosten]],"")</f>
        <v/>
      </c>
      <c r="FE201" s="160" t="str">
        <f>IF(Tbl.Kosten[[#This Row],[Sanr.]]=FE$7,Tbl.Kosten[[#This Row],[Totaal kosten]],"")</f>
        <v/>
      </c>
      <c r="FF201" s="160" t="str">
        <f>IF(Tbl.Kosten[[#This Row],[Sanr.]]=FF$7,Tbl.Kosten[[#This Row],[Totaal kosten]],"")</f>
        <v/>
      </c>
      <c r="FG201" s="160" t="str">
        <f>IF(Tbl.Kosten[[#This Row],[Sanr.]]=FG$7,Tbl.Kosten[[#This Row],[Totaal kosten]],"")</f>
        <v/>
      </c>
      <c r="FH201" s="160" t="str">
        <f>IF(Tbl.Kosten[[#This Row],[Sanr.]]=FH$7,Tbl.Kosten[[#This Row],[Totaal kosten]],"")</f>
        <v/>
      </c>
      <c r="FI201" s="160" t="str">
        <f>IF(Tbl.Kosten[[#This Row],[Sanr.]]=FI$7,Tbl.Kosten[[#This Row],[Totaal kosten]],"")</f>
        <v/>
      </c>
      <c r="FJ201" s="160" t="str">
        <f>IF(Tbl.Kosten[[#This Row],[Sanr.]]=FJ$7,Tbl.Kosten[[#This Row],[Totaal kosten]],"")</f>
        <v/>
      </c>
      <c r="FK201" s="160" t="str">
        <f>IF(Tbl.Kosten[[#This Row],[Sanr.]]=FK$7,Tbl.Kosten[[#This Row],[Totaal kosten]],"")</f>
        <v/>
      </c>
      <c r="FL201" s="160" t="str">
        <f>IF(Tbl.Kosten[[#This Row],[Sanr.]]=FL$7,Tbl.Kosten[[#This Row],[Totaal kosten]],"")</f>
        <v/>
      </c>
      <c r="FM201" s="160" t="str">
        <f>IF(Tbl.Kosten[[#This Row],[Sanr.]]=FM$7,Tbl.Kosten[[#This Row],[Totaal kosten]],"")</f>
        <v/>
      </c>
      <c r="FN201" s="160" t="str">
        <f>IF(Tbl.Kosten[[#This Row],[Sanr.]]=FN$7,Tbl.Kosten[[#This Row],[Totaal kosten]],"")</f>
        <v/>
      </c>
      <c r="FO201" s="160" t="str">
        <f>IF(Tbl.Kosten[[#This Row],[Sanr.]]=FO$7,Tbl.Kosten[[#This Row],[Totaal kosten]],"")</f>
        <v/>
      </c>
      <c r="FP201" s="160" t="str">
        <f>IF(Tbl.Kosten[[#This Row],[Sanr.]]=FP$7,Tbl.Kosten[[#This Row],[Totaal kosten]],"")</f>
        <v/>
      </c>
      <c r="FQ201" s="160" t="str">
        <f>IF(Tbl.Kosten[[#This Row],[Sanr.]]=FQ$7,Tbl.Kosten[[#This Row],[Totaal kosten]],"")</f>
        <v/>
      </c>
      <c r="FR201" s="160" t="str">
        <f>IF(Tbl.Kosten[[#This Row],[Sanr.]]=FR$7,Tbl.Kosten[[#This Row],[Totaal kosten]],"")</f>
        <v/>
      </c>
      <c r="FS201" s="160" t="str">
        <f>IF(Tbl.Kosten[[#This Row],[Sanr.]]=FS$7,Tbl.Kosten[[#This Row],[Totaal kosten]],"")</f>
        <v/>
      </c>
      <c r="FT201" s="160" t="str">
        <f>IF(Tbl.Kosten[[#This Row],[Sanr.]]=FT$7,Tbl.Kosten[[#This Row],[Totaal kosten]],"")</f>
        <v/>
      </c>
      <c r="FU201" s="160" t="str">
        <f>IF(Tbl.Kosten[[#This Row],[Sanr.]]=FU$7,Tbl.Kosten[[#This Row],[Totaal kosten]],"")</f>
        <v/>
      </c>
      <c r="FV201" s="160" t="str">
        <f>IF(Tbl.Kosten[[#This Row],[Sanr.]]=FV$7,Tbl.Kosten[[#This Row],[Totaal kosten]],"")</f>
        <v/>
      </c>
      <c r="FW201" s="160" t="str">
        <f>IFERROR(_xlfn.XLOOKUP(Tbl.Kosten[[#This Row],[Activiteitencode]],Tbl.Activiteiten[Activiteitcode],Tbl.Activiteiten[Anr.],"",0,1),"")</f>
        <v/>
      </c>
      <c r="FX201" s="181" t="str">
        <f>_xlfn.CONCAT(Tbl.Kosten[[#This Row],[Pnr.]],Tbl.Kosten[[#This Row],[Sanr.]])</f>
        <v>P1</v>
      </c>
      <c r="FY201" s="160">
        <f>Tbl.Kosten[[#This Row],[Totaal kosten]]-Tbl.Kosten[[#This Row],[Subsidie]]</f>
        <v>0</v>
      </c>
      <c r="FZ201" s="160">
        <f>IF(Tbl.Kosten[[#This Row],[Pnr.]]=FZ$7,Tbl.Kosten[[#This Row],[Te financieren]],"")</f>
        <v>0</v>
      </c>
      <c r="GA201" s="160" t="str">
        <f>IF(Tbl.Kosten[[#This Row],[Pnr.]]=GA$7,Tbl.Kosten[[#This Row],[Te financieren]],"")</f>
        <v/>
      </c>
      <c r="GB201" s="160" t="str">
        <f>IF(Tbl.Kosten[[#This Row],[Pnr.]]=GB$7,Tbl.Kosten[[#This Row],[Te financieren]],"")</f>
        <v/>
      </c>
      <c r="GC201" s="160" t="str">
        <f>IF(Tbl.Kosten[[#This Row],[Pnr.]]=GC$7,Tbl.Kosten[[#This Row],[Te financieren]],"")</f>
        <v/>
      </c>
      <c r="GD201" s="160" t="str">
        <f>IF(Tbl.Kosten[[#This Row],[Pnr.]]=GD$7,Tbl.Kosten[[#This Row],[Te financieren]],"")</f>
        <v/>
      </c>
      <c r="GE201" s="160" t="str">
        <f>IF(Tbl.Kosten[[#This Row],[Pnr.]]=GE$7,Tbl.Kosten[[#This Row],[Te financieren]],"")</f>
        <v/>
      </c>
      <c r="GF201" s="160" t="str">
        <f>IF(Tbl.Kosten[[#This Row],[Pnr.]]=GF$7,Tbl.Kosten[[#This Row],[Te financieren]],"")</f>
        <v/>
      </c>
      <c r="GG201" s="160" t="str">
        <f>IF(Tbl.Kosten[[#This Row],[Pnr.]]=GG$7,Tbl.Kosten[[#This Row],[Te financieren]],"")</f>
        <v/>
      </c>
      <c r="GH201" s="160" t="str">
        <f>IF(Tbl.Kosten[[#This Row],[Pnr.]]=GH$7,Tbl.Kosten[[#This Row],[Te financieren]],"")</f>
        <v/>
      </c>
      <c r="GI201" s="160" t="str">
        <f>IF(Tbl.Kosten[[#This Row],[Pnr.]]=GI$7,Tbl.Kosten[[#This Row],[Te financieren]],"")</f>
        <v/>
      </c>
      <c r="GJ201" s="160" t="str">
        <f>IF(Tbl.Kosten[[#This Row],[Pnr.]]=GJ$7,Tbl.Kosten[[#This Row],[Te financieren]],"")</f>
        <v/>
      </c>
      <c r="GK201" s="160" t="str">
        <f>IF(Tbl.Kosten[[#This Row],[Pnr.]]=GK$7,Tbl.Kosten[[#This Row],[Te financieren]],"")</f>
        <v/>
      </c>
      <c r="GL201" s="160" t="str">
        <f>IF(Tbl.Kosten[[#This Row],[Pnr.]]=GL$7,Tbl.Kosten[[#This Row],[Te financieren]],"")</f>
        <v/>
      </c>
      <c r="GM201" s="160" t="str">
        <f>IF(Tbl.Kosten[[#This Row],[Pnr.]]=GM$7,Tbl.Kosten[[#This Row],[Te financieren]],"")</f>
        <v/>
      </c>
      <c r="GN201" s="160" t="str">
        <f>IF(Tbl.Kosten[[#This Row],[Pnr.]]=GN$7,Tbl.Kosten[[#This Row],[Te financieren]],"")</f>
        <v/>
      </c>
      <c r="GO201" s="160" t="str">
        <f>IF(Tbl.Kosten[[#This Row],[Pnr.]]=GO$7,Tbl.Kosten[[#This Row],[Te financieren]],"")</f>
        <v/>
      </c>
      <c r="GP201" s="160" t="str">
        <f>IF(Tbl.Kosten[[#This Row],[Pnr.]]=GP$7,Tbl.Kosten[[#This Row],[Te financieren]],"")</f>
        <v/>
      </c>
      <c r="GQ201" s="160" t="str">
        <f>IF(Tbl.Kosten[[#This Row],[Pnr.]]=GQ$7,Tbl.Kosten[[#This Row],[Te financieren]],"")</f>
        <v/>
      </c>
      <c r="GR201" s="160" t="str">
        <f>IF(Tbl.Kosten[[#This Row],[Pnr.]]=GR$7,Tbl.Kosten[[#This Row],[Te financieren]],"")</f>
        <v/>
      </c>
      <c r="GS201" s="160" t="str">
        <f>IF(Tbl.Kosten[[#This Row],[Pnr.]]=GS$7,Tbl.Kosten[[#This Row],[Te financieren]],"")</f>
        <v/>
      </c>
      <c r="GT201" s="160" t="str">
        <f>IF(Tbl.Kosten[[#This Row],[Pnr.]]=GT$7,Tbl.Kosten[[#This Row],[Te financieren]],"")</f>
        <v/>
      </c>
      <c r="GU201" s="160" t="str">
        <f>IF(Tbl.Kosten[[#This Row],[Pnr.]]=GU$7,Tbl.Kosten[[#This Row],[Te financieren]],"")</f>
        <v/>
      </c>
      <c r="GV201" s="160" t="str">
        <f>IF(Tbl.Kosten[[#This Row],[Pnr.]]=GV$7,Tbl.Kosten[[#This Row],[Te financieren]],"")</f>
        <v/>
      </c>
      <c r="GW201" s="160" t="str">
        <f>IF(Tbl.Kosten[[#This Row],[Pnr.]]=GW$7,Tbl.Kosten[[#This Row],[Te financieren]],"")</f>
        <v/>
      </c>
      <c r="GX201" s="160" t="str">
        <f>IF(Tbl.Kosten[[#This Row],[Pnr.]]=GX$7,Tbl.Kosten[[#This Row],[Te financieren]],"")</f>
        <v/>
      </c>
      <c r="GY201" s="160" t="str">
        <f>IF(Tbl.Kosten[[#This Row],[Pnr.]]=GY$7,Tbl.Kosten[[#This Row],[Te financieren]],"")</f>
        <v/>
      </c>
      <c r="GZ201" s="160" t="str">
        <f>IF(Tbl.Kosten[[#This Row],[Pnr.]]=GZ$7,Tbl.Kosten[[#This Row],[Te financieren]],"")</f>
        <v/>
      </c>
      <c r="HA201" s="160" t="str">
        <f>IF(Tbl.Kosten[[#This Row],[Pnr.]]=HA$7,Tbl.Kosten[[#This Row],[Te financieren]],"")</f>
        <v/>
      </c>
      <c r="HB201" s="160" t="str">
        <f>IF(Tbl.Kosten[[#This Row],[Pnr.]]=HB$7,Tbl.Kosten[[#This Row],[Te financieren]],"")</f>
        <v/>
      </c>
      <c r="HC201" s="160" t="str">
        <f>IF(Tbl.Kosten[[#This Row],[Pnr.]]=HC$7,Tbl.Kosten[[#This Row],[Te financieren]],"")</f>
        <v/>
      </c>
      <c r="HD201" s="160" t="str">
        <f>IF(Tbl.Kosten[[#This Row],[Pnr.]]=HD$7,Tbl.Kosten[[#This Row],[Te financieren]],"")</f>
        <v/>
      </c>
      <c r="HE201" s="160" t="str">
        <f>IF(Tbl.Kosten[[#This Row],[Pnr.]]=HE$7,Tbl.Kosten[[#This Row],[Te financieren]],"")</f>
        <v/>
      </c>
      <c r="HF201" s="160" t="str">
        <f>IF(Tbl.Kosten[[#This Row],[Pnr.]]=HF$7,Tbl.Kosten[[#This Row],[Te financieren]],"")</f>
        <v/>
      </c>
      <c r="HG201" s="160" t="str">
        <f>IF(Tbl.Kosten[[#This Row],[Pnr.]]=HG$7,Tbl.Kosten[[#This Row],[Te financieren]],"")</f>
        <v/>
      </c>
      <c r="HH201" s="160" t="str">
        <f>IF(Tbl.Kosten[[#This Row],[Pnr.]]=HH$7,Tbl.Kosten[[#This Row],[Te financieren]],"")</f>
        <v/>
      </c>
      <c r="HI201" s="160" t="str">
        <f>IF(Tbl.Kosten[[#This Row],[Pnr.]]=HI$7,Tbl.Kosten[[#This Row],[Te financieren]],"")</f>
        <v/>
      </c>
      <c r="HJ201" s="160" t="str">
        <f>IF(Tbl.Kosten[[#This Row],[Pnr.]]=HJ$7,Tbl.Kosten[[#This Row],[Te financieren]],"")</f>
        <v/>
      </c>
      <c r="HK201" s="160" t="str">
        <f>IF(Tbl.Kosten[[#This Row],[Pnr.]]=HK$7,Tbl.Kosten[[#This Row],[Te financieren]],"")</f>
        <v/>
      </c>
      <c r="HL201" s="160" t="str">
        <f>IF(Tbl.Kosten[[#This Row],[Pnr.]]=HL$7,Tbl.Kosten[[#This Row],[Te financieren]],"")</f>
        <v/>
      </c>
      <c r="HM201" s="160" t="str">
        <f>IF(Tbl.Kosten[[#This Row],[Pnr.]]=HM$7,Tbl.Kosten[[#This Row],[Te financieren]],"")</f>
        <v/>
      </c>
      <c r="HN201" s="160" t="str">
        <f>IF(Tbl.Kosten[[#This Row],[Pnr.]]=HN$7,Tbl.Kosten[[#This Row],[Te financieren]],"")</f>
        <v/>
      </c>
      <c r="HO201" s="160" t="str">
        <f>IF(Tbl.Kosten[[#This Row],[Pnr.]]=HO$7,Tbl.Kosten[[#This Row],[Te financieren]],"")</f>
        <v/>
      </c>
      <c r="HP201" s="160" t="str">
        <f>IF(Tbl.Kosten[[#This Row],[Pnr.]]=HP$7,Tbl.Kosten[[#This Row],[Te financieren]],"")</f>
        <v/>
      </c>
      <c r="HQ201" s="160" t="str">
        <f>IF(Tbl.Kosten[[#This Row],[Pnr.]]=HQ$7,Tbl.Kosten[[#This Row],[Te financieren]],"")</f>
        <v/>
      </c>
      <c r="HR201" s="160" t="str">
        <f>IF(Tbl.Kosten[[#This Row],[Pnr.]]=HR$7,Tbl.Kosten[[#This Row],[Te financieren]],"")</f>
        <v/>
      </c>
      <c r="HS201" s="160" t="str">
        <f>IF(Tbl.Kosten[[#This Row],[Pnr.]]=HS$7,Tbl.Kosten[[#This Row],[Te financieren]],"")</f>
        <v/>
      </c>
      <c r="HT201" s="160" t="str">
        <f>IF(Tbl.Kosten[[#This Row],[Pnr.]]=HT$7,Tbl.Kosten[[#This Row],[Te financieren]],"")</f>
        <v/>
      </c>
      <c r="HU201" s="160" t="str">
        <f>IF(Tbl.Kosten[[#This Row],[Pnr.]]=HU$7,Tbl.Kosten[[#This Row],[Te financieren]],"")</f>
        <v/>
      </c>
      <c r="HV201" s="160" t="str">
        <f>IF(Tbl.Kosten[[#This Row],[Pnr.]]=HV$7,Tbl.Kosten[[#This Row],[Te financieren]],"")</f>
        <v/>
      </c>
      <c r="HW201" s="160" t="str">
        <f>IF(Tbl.Kosten[[#This Row],[Pnr.]]=HW$7,Tbl.Kosten[[#This Row],[Te financieren]],"")</f>
        <v/>
      </c>
    </row>
    <row r="202" spans="2:231" x14ac:dyDescent="0.3">
      <c r="B202" s="144"/>
      <c r="C202" s="147"/>
      <c r="D202" s="146"/>
      <c r="E202" s="147"/>
      <c r="F202" s="145"/>
      <c r="G202" s="11" t="str">
        <f>IF(Tbl.Kosten[[#This Row],[Medewerker e/o 
functie]]&lt;&gt;"",_xlfn.XLOOKUP(Tbl.Kosten[[#This Row],[Medewerker e/o 
functie]],Tbl.Uurtarief[Medewerker en/of functie],Tbl.Uurtarief[Uurtarief],"",0,1),"")</f>
        <v/>
      </c>
      <c r="H202" s="121">
        <f>IFERROR(Tbl.Kosten[[#This Row],[Uren]]*Tbl.Kosten[[#This Row],[Uurtarief]],0)</f>
        <v>0</v>
      </c>
      <c r="I202" s="119" t="str">
        <f>IF(Tbl.Kosten[[#This Row],[Subtotaal uren]]&lt;&gt;0,_xlfn.XLOOKUP(Tbl.Kosten[[#This Row],[Medewerker e/o 
functie]],Tbl.Uurtarief[Medewerker en/of functie],Tbl.Uurtarief[Kostensoort arbeid],"",0,1),"")</f>
        <v/>
      </c>
      <c r="J202" s="147"/>
      <c r="K202" s="145"/>
      <c r="L202" s="149" t="str">
        <f>IF(Tbl.Kosten[[#This Row],[Activum]]&lt;&gt;"",_xlfn.XLOOKUP(Tbl.Kosten[[#This Row],[Activum]],Tbl.Afschrijvingskosten[Activum],Tbl.Afschrijvingskosten[Tarief per afschrijvings-eenheid],"",0,1),"")</f>
        <v/>
      </c>
      <c r="M202" s="122">
        <f>IFERROR(Tbl.Kosten[[#This Row],[Een-
heden]]*Tbl.Kosten[[#This Row],[Afschrijvings-
tarief]],0)</f>
        <v>0</v>
      </c>
      <c r="N202" s="122" t="str">
        <f>IF(Tbl.Kosten[[#This Row],[Subtotaal afschrijving]]&lt;&gt;0,Lijsten!A200,"")</f>
        <v/>
      </c>
      <c r="O202" s="150"/>
      <c r="P202" s="145"/>
      <c r="Q202" s="148"/>
      <c r="R202" s="122">
        <f>IFERROR(Tbl.Kosten[[#This Row],[Aantal]]*Tbl.Kosten[[#This Row],[Tarief]],0)</f>
        <v>0</v>
      </c>
      <c r="S202" s="8">
        <f>IFERROR(Tbl.Kosten[[#This Row],[Subtotaal overige kosten]]+Tbl.Kosten[[#This Row],[Subtotaal uren]]+Tbl.Kosten[[#This Row],[Subtotaal afschrijving]],0)</f>
        <v>0</v>
      </c>
      <c r="T202" s="8">
        <f>IFERROR(Tbl.Kosten[[#This Row],[Totaal kosten]]*Tbl.Kosten[[#This Row],[Subsidie%]],0)</f>
        <v>0</v>
      </c>
      <c r="U202" s="4" t="str" cm="1">
        <f t="array" ref="U202">IFERROR(_xlfn.IFS(Tbl.Kosten[[#This Row],[Subtotaal uren]]&lt;&gt;0,Tbl.Kosten[[#This Row],[Kostensoort arbeid]],Tbl.Kosten[[#This Row],[Subtotaal afschrijving]]&lt;&gt;0,Tbl.Kosten[[#This Row],[Kostensoort afschrijving]],Tbl.Kosten[[#This Row],[Subtotaal overige kosten]]&lt;&gt;0,Tbl.Kosten[[#This Row],[Kostensoort overig]]),"")</f>
        <v/>
      </c>
      <c r="V202" s="4" t="str">
        <f>IFERROR(_xlfn.XLOOKUP(Tbl.Kosten[[#This Row],[Activiteitencode]],Tbl.Activiteiten[Activiteitcode],Tbl.Activiteiten[Werkpakketcode],"",0,1),"")</f>
        <v/>
      </c>
      <c r="W202" s="4" t="str">
        <f>IFERROR(_xlfn.XLOOKUP(Tbl.Kosten[[#This Row],[Werkpakketcode]],Tbl.Werkpakketten[Werkpakketcode],Tbl.Werkpakketten[Subsidiabele activiteit],"",0,1),"")</f>
        <v/>
      </c>
      <c r="X202" s="12">
        <f>IFERROR(_xlfn.XLOOKUP(Tbl.Kosten[[#This Row],[Sanr.]],Tbl.Subsidiehoogte[SAnr.],Tbl.Subsidiehoogte[Sub. Percentage],0,0,1),0)</f>
        <v>0</v>
      </c>
      <c r="Y202" s="154" t="str">
        <f>IFERROR(_xlfn.XLOOKUP(Tbl.Kosten[[#This Row],[Partnercode]],Tbl.Projectpartners[Partnercode],Tbl.Projectpartners[PNr.],"",0,1),"")</f>
        <v>P1</v>
      </c>
      <c r="Z202" s="158">
        <f>IF(Tbl.Kosten[[#This Row],[Pnr.]]=Z$7,Tbl.Kosten[[#This Row],[Totaal kosten]],"")</f>
        <v>0</v>
      </c>
      <c r="AA202" s="158" t="str">
        <f>IF(Tbl.Kosten[[#This Row],[Pnr.]]=AA$7,Tbl.Kosten[[#This Row],[Totaal kosten]],"")</f>
        <v/>
      </c>
      <c r="AB202" s="158" t="str">
        <f>IF(Tbl.Kosten[[#This Row],[Pnr.]]=AB$7,Tbl.Kosten[[#This Row],[Totaal kosten]],"")</f>
        <v/>
      </c>
      <c r="AC202" s="158" t="str">
        <f>IF(Tbl.Kosten[[#This Row],[Pnr.]]=AC$7,Tbl.Kosten[[#This Row],[Totaal kosten]],"")</f>
        <v/>
      </c>
      <c r="AD202" s="158" t="str">
        <f>IF(Tbl.Kosten[[#This Row],[Pnr.]]=AD$7,Tbl.Kosten[[#This Row],[Totaal kosten]],"")</f>
        <v/>
      </c>
      <c r="AE202" s="158" t="str">
        <f>IF(Tbl.Kosten[[#This Row],[Pnr.]]=AE$7,Tbl.Kosten[[#This Row],[Totaal kosten]],"")</f>
        <v/>
      </c>
      <c r="AF202" s="158" t="str">
        <f>IF(Tbl.Kosten[[#This Row],[Pnr.]]=AF$7,Tbl.Kosten[[#This Row],[Totaal kosten]],"")</f>
        <v/>
      </c>
      <c r="AG202" s="158" t="str">
        <f>IF(Tbl.Kosten[[#This Row],[Pnr.]]=AG$7,Tbl.Kosten[[#This Row],[Totaal kosten]],"")</f>
        <v/>
      </c>
      <c r="AH202" s="158" t="str">
        <f>IF(Tbl.Kosten[[#This Row],[Pnr.]]=AH$7,Tbl.Kosten[[#This Row],[Totaal kosten]],"")</f>
        <v/>
      </c>
      <c r="AI202" s="158" t="str">
        <f>IF(Tbl.Kosten[[#This Row],[Pnr.]]=AI$7,Tbl.Kosten[[#This Row],[Totaal kosten]],"")</f>
        <v/>
      </c>
      <c r="AJ202" s="158" t="str">
        <f>IF(Tbl.Kosten[[#This Row],[Pnr.]]=AJ$7,Tbl.Kosten[[#This Row],[Totaal kosten]],"")</f>
        <v/>
      </c>
      <c r="AK202" s="158" t="str">
        <f>IF(Tbl.Kosten[[#This Row],[Pnr.]]=AK$7,Tbl.Kosten[[#This Row],[Totaal kosten]],"")</f>
        <v/>
      </c>
      <c r="AL202" s="158" t="str">
        <f>IF(Tbl.Kosten[[#This Row],[Pnr.]]=AL$7,Tbl.Kosten[[#This Row],[Totaal kosten]],"")</f>
        <v/>
      </c>
      <c r="AM202" s="158" t="str">
        <f>IF(Tbl.Kosten[[#This Row],[Pnr.]]=AM$7,Tbl.Kosten[[#This Row],[Totaal kosten]],"")</f>
        <v/>
      </c>
      <c r="AN202" s="158" t="str">
        <f>IF(Tbl.Kosten[[#This Row],[Pnr.]]=AN$7,Tbl.Kosten[[#This Row],[Totaal kosten]],"")</f>
        <v/>
      </c>
      <c r="AO202" s="158" t="str">
        <f>IF(Tbl.Kosten[[#This Row],[Pnr.]]=AO$7,Tbl.Kosten[[#This Row],[Totaal kosten]],"")</f>
        <v/>
      </c>
      <c r="AP202" s="158" t="str">
        <f>IF(Tbl.Kosten[[#This Row],[Pnr.]]=AP$7,Tbl.Kosten[[#This Row],[Totaal kosten]],"")</f>
        <v/>
      </c>
      <c r="AQ202" s="158" t="str">
        <f>IF(Tbl.Kosten[[#This Row],[Pnr.]]=AQ$7,Tbl.Kosten[[#This Row],[Totaal kosten]],"")</f>
        <v/>
      </c>
      <c r="AR202" s="158" t="str">
        <f>IF(Tbl.Kosten[[#This Row],[Pnr.]]=AR$7,Tbl.Kosten[[#This Row],[Totaal kosten]],"")</f>
        <v/>
      </c>
      <c r="AS202" s="158" t="str">
        <f>IF(Tbl.Kosten[[#This Row],[Pnr.]]=AS$7,Tbl.Kosten[[#This Row],[Totaal kosten]],"")</f>
        <v/>
      </c>
      <c r="AT202" s="158" t="str">
        <f>IF(Tbl.Kosten[[#This Row],[Pnr.]]=AT$7,Tbl.Kosten[[#This Row],[Totaal kosten]],"")</f>
        <v/>
      </c>
      <c r="AU202" s="158" t="str">
        <f>IF(Tbl.Kosten[[#This Row],[Pnr.]]=AU$7,Tbl.Kosten[[#This Row],[Totaal kosten]],"")</f>
        <v/>
      </c>
      <c r="AV202" s="158" t="str">
        <f>IF(Tbl.Kosten[[#This Row],[Pnr.]]=AV$7,Tbl.Kosten[[#This Row],[Totaal kosten]],"")</f>
        <v/>
      </c>
      <c r="AW202" s="158" t="str">
        <f>IF(Tbl.Kosten[[#This Row],[Pnr.]]=AW$7,Tbl.Kosten[[#This Row],[Totaal kosten]],"")</f>
        <v/>
      </c>
      <c r="AX202" s="158" t="str">
        <f>IF(Tbl.Kosten[[#This Row],[Pnr.]]=AX$7,Tbl.Kosten[[#This Row],[Totaal kosten]],"")</f>
        <v/>
      </c>
      <c r="AY202" s="158" t="str">
        <f>IF(Tbl.Kosten[[#This Row],[Pnr.]]=AY$7,Tbl.Kosten[[#This Row],[Totaal kosten]],"")</f>
        <v/>
      </c>
      <c r="AZ202" s="158" t="str">
        <f>IF(Tbl.Kosten[[#This Row],[Pnr.]]=AZ$7,Tbl.Kosten[[#This Row],[Totaal kosten]],"")</f>
        <v/>
      </c>
      <c r="BA202" s="158" t="str">
        <f>IF(Tbl.Kosten[[#This Row],[Pnr.]]=BA$7,Tbl.Kosten[[#This Row],[Totaal kosten]],"")</f>
        <v/>
      </c>
      <c r="BB202" s="158" t="str">
        <f>IF(Tbl.Kosten[[#This Row],[Pnr.]]=BB$7,Tbl.Kosten[[#This Row],[Totaal kosten]],"")</f>
        <v/>
      </c>
      <c r="BC202" s="158" t="str">
        <f>IF(Tbl.Kosten[[#This Row],[Pnr.]]=BC$7,Tbl.Kosten[[#This Row],[Totaal kosten]],"")</f>
        <v/>
      </c>
      <c r="BD202" s="158" t="str">
        <f>IF(Tbl.Kosten[[#This Row],[Pnr.]]=BD$7,Tbl.Kosten[[#This Row],[Totaal kosten]],"")</f>
        <v/>
      </c>
      <c r="BE202" s="158" t="str">
        <f>IF(Tbl.Kosten[[#This Row],[Pnr.]]=BE$7,Tbl.Kosten[[#This Row],[Totaal kosten]],"")</f>
        <v/>
      </c>
      <c r="BF202" s="158" t="str">
        <f>IF(Tbl.Kosten[[#This Row],[Pnr.]]=BF$7,Tbl.Kosten[[#This Row],[Totaal kosten]],"")</f>
        <v/>
      </c>
      <c r="BG202" s="158" t="str">
        <f>IF(Tbl.Kosten[[#This Row],[Pnr.]]=BG$7,Tbl.Kosten[[#This Row],[Totaal kosten]],"")</f>
        <v/>
      </c>
      <c r="BH202" s="158" t="str">
        <f>IF(Tbl.Kosten[[#This Row],[Pnr.]]=BH$7,Tbl.Kosten[[#This Row],[Totaal kosten]],"")</f>
        <v/>
      </c>
      <c r="BI202" s="158" t="str">
        <f>IF(Tbl.Kosten[[#This Row],[Pnr.]]=BI$7,Tbl.Kosten[[#This Row],[Totaal kosten]],"")</f>
        <v/>
      </c>
      <c r="BJ202" s="158" t="str">
        <f>IF(Tbl.Kosten[[#This Row],[Pnr.]]=BJ$7,Tbl.Kosten[[#This Row],[Totaal kosten]],"")</f>
        <v/>
      </c>
      <c r="BK202" s="158" t="str">
        <f>IF(Tbl.Kosten[[#This Row],[Pnr.]]=BK$7,Tbl.Kosten[[#This Row],[Totaal kosten]],"")</f>
        <v/>
      </c>
      <c r="BL202" s="158" t="str">
        <f>IF(Tbl.Kosten[[#This Row],[Pnr.]]=BL$7,Tbl.Kosten[[#This Row],[Totaal kosten]],"")</f>
        <v/>
      </c>
      <c r="BM202" s="158" t="str">
        <f>IF(Tbl.Kosten[[#This Row],[Pnr.]]=BM$7,Tbl.Kosten[[#This Row],[Totaal kosten]],"")</f>
        <v/>
      </c>
      <c r="BN202" s="158" t="str">
        <f>IF(Tbl.Kosten[[#This Row],[Pnr.]]=BN$7,Tbl.Kosten[[#This Row],[Totaal kosten]],"")</f>
        <v/>
      </c>
      <c r="BO202" s="158" t="str">
        <f>IF(Tbl.Kosten[[#This Row],[Pnr.]]=BO$7,Tbl.Kosten[[#This Row],[Totaal kosten]],"")</f>
        <v/>
      </c>
      <c r="BP202" s="158" t="str">
        <f>IF(Tbl.Kosten[[#This Row],[Pnr.]]=BP$7,Tbl.Kosten[[#This Row],[Totaal kosten]],"")</f>
        <v/>
      </c>
      <c r="BQ202" s="158" t="str">
        <f>IF(Tbl.Kosten[[#This Row],[Pnr.]]=BQ$7,Tbl.Kosten[[#This Row],[Totaal kosten]],"")</f>
        <v/>
      </c>
      <c r="BR202" s="158" t="str">
        <f>IF(Tbl.Kosten[[#This Row],[Pnr.]]=BR$7,Tbl.Kosten[[#This Row],[Totaal kosten]],"")</f>
        <v/>
      </c>
      <c r="BS202" s="158" t="str">
        <f>IF(Tbl.Kosten[[#This Row],[Pnr.]]=BS$7,Tbl.Kosten[[#This Row],[Totaal kosten]],"")</f>
        <v/>
      </c>
      <c r="BT202" s="158" t="str">
        <f>IF(Tbl.Kosten[[#This Row],[Pnr.]]=BT$7,Tbl.Kosten[[#This Row],[Totaal kosten]],"")</f>
        <v/>
      </c>
      <c r="BU202" s="158" t="str">
        <f>IF(Tbl.Kosten[[#This Row],[Pnr.]]=BU$7,Tbl.Kosten[[#This Row],[Totaal kosten]],"")</f>
        <v/>
      </c>
      <c r="BV202" s="158" t="str">
        <f>IF(Tbl.Kosten[[#This Row],[Pnr.]]=BV$7,Tbl.Kosten[[#This Row],[Totaal kosten]],"")</f>
        <v/>
      </c>
      <c r="BW202" s="158" t="str">
        <f>IF(Tbl.Kosten[[#This Row],[Pnr.]]=BW$7,Tbl.Kosten[[#This Row],[Totaal kosten]],"")</f>
        <v/>
      </c>
      <c r="BX202" s="158" t="str">
        <f>IFERROR(_xlfn.XLOOKUP(Tbl.Kosten[[#This Row],[Werkpakketcode]],Tbl.Werkpakketten[Werkpakketcode],Tbl.Werkpakketten[WPnr.],"",0,1),"")</f>
        <v/>
      </c>
      <c r="BY202" s="158" t="str">
        <f>IF(Tbl.Kosten[[#This Row],[WPnr.]]=BY$7,Tbl.Kosten[[#This Row],[Totaal kosten]],"")</f>
        <v/>
      </c>
      <c r="BZ202" s="158" t="str">
        <f>IF(Tbl.Kosten[[#This Row],[WPnr.]]=BZ$7,Tbl.Kosten[[#This Row],[Totaal kosten]],"")</f>
        <v/>
      </c>
      <c r="CA202" s="158" t="str">
        <f>IF(Tbl.Kosten[[#This Row],[WPnr.]]=CA$7,Tbl.Kosten[[#This Row],[Totaal kosten]],"")</f>
        <v/>
      </c>
      <c r="CB202" s="158" t="str">
        <f>IF(Tbl.Kosten[[#This Row],[WPnr.]]=CB$7,Tbl.Kosten[[#This Row],[Totaal kosten]],"")</f>
        <v/>
      </c>
      <c r="CC202" s="158" t="str">
        <f>IF(Tbl.Kosten[[#This Row],[WPnr.]]=CC$7,Tbl.Kosten[[#This Row],[Totaal kosten]],"")</f>
        <v/>
      </c>
      <c r="CD202" s="158" t="str">
        <f>IF(Tbl.Kosten[[#This Row],[WPnr.]]=CD$7,Tbl.Kosten[[#This Row],[Totaal kosten]],"")</f>
        <v/>
      </c>
      <c r="CE202" s="158" t="str">
        <f>IF(Tbl.Kosten[[#This Row],[WPnr.]]=CE$7,Tbl.Kosten[[#This Row],[Totaal kosten]],"")</f>
        <v/>
      </c>
      <c r="CF202" s="158" t="str">
        <f>IF(Tbl.Kosten[[#This Row],[WPnr.]]=CF$7,Tbl.Kosten[[#This Row],[Totaal kosten]],"")</f>
        <v/>
      </c>
      <c r="CG202" s="158" t="str">
        <f>IF(Tbl.Kosten[[#This Row],[WPnr.]]=CG$7,Tbl.Kosten[[#This Row],[Totaal kosten]],"")</f>
        <v/>
      </c>
      <c r="CH202" s="158" t="str">
        <f>IF(Tbl.Kosten[[#This Row],[WPnr.]]=CH$7,Tbl.Kosten[[#This Row],[Totaal kosten]],"")</f>
        <v/>
      </c>
      <c r="CI202" s="158" t="str">
        <f>IF(Tbl.Kosten[[#This Row],[WPnr.]]=CI$7,Tbl.Kosten[[#This Row],[Totaal kosten]],"")</f>
        <v/>
      </c>
      <c r="CJ202" s="158" t="str">
        <f>IF(Tbl.Kosten[[#This Row],[WPnr.]]=CJ$7,Tbl.Kosten[[#This Row],[Totaal kosten]],"")</f>
        <v/>
      </c>
      <c r="CK202" s="158" t="str">
        <f>IF(Tbl.Kosten[[#This Row],[WPnr.]]=CK$7,Tbl.Kosten[[#This Row],[Totaal kosten]],"")</f>
        <v/>
      </c>
      <c r="CL202" s="158" t="str">
        <f>IF(Tbl.Kosten[[#This Row],[WPnr.]]=CL$7,Tbl.Kosten[[#This Row],[Totaal kosten]],"")</f>
        <v/>
      </c>
      <c r="CM202" s="158" t="str">
        <f>IF(Tbl.Kosten[[#This Row],[WPnr.]]=CM$7,Tbl.Kosten[[#This Row],[Totaal kosten]],"")</f>
        <v/>
      </c>
      <c r="CN202" s="158" t="str">
        <f>IF(Tbl.Kosten[[#This Row],[WPnr.]]=CN$7,Tbl.Kosten[[#This Row],[Totaal kosten]],"")</f>
        <v/>
      </c>
      <c r="CO202" s="158" t="str">
        <f>IF(Tbl.Kosten[[#This Row],[WPnr.]]=CO$7,Tbl.Kosten[[#This Row],[Totaal kosten]],"")</f>
        <v/>
      </c>
      <c r="CP202" s="158" t="str">
        <f>IF(Tbl.Kosten[[#This Row],[WPnr.]]=CP$7,Tbl.Kosten[[#This Row],[Totaal kosten]],"")</f>
        <v/>
      </c>
      <c r="CQ202" s="158" t="str">
        <f>IF(Tbl.Kosten[[#This Row],[WPnr.]]=CQ$7,Tbl.Kosten[[#This Row],[Totaal kosten]],"")</f>
        <v/>
      </c>
      <c r="CR202" s="158" t="str">
        <f>IF(Tbl.Kosten[[#This Row],[WPnr.]]=CR$7,Tbl.Kosten[[#This Row],[Totaal kosten]],"")</f>
        <v/>
      </c>
      <c r="CS202" s="158" t="str">
        <f>IF(Tbl.Kosten[[#This Row],[WPnr.]]=CS$7,Tbl.Kosten[[#This Row],[Totaal kosten]],"")</f>
        <v/>
      </c>
      <c r="CT202" s="158" t="str">
        <f>IF(Tbl.Kosten[[#This Row],[WPnr.]]=CT$7,Tbl.Kosten[[#This Row],[Totaal kosten]],"")</f>
        <v/>
      </c>
      <c r="CU202" s="158" t="str">
        <f>IF(Tbl.Kosten[[#This Row],[WPnr.]]=CU$7,Tbl.Kosten[[#This Row],[Totaal kosten]],"")</f>
        <v/>
      </c>
      <c r="CV202" s="158" t="str">
        <f>IF(Tbl.Kosten[[#This Row],[WPnr.]]=CV$7,Tbl.Kosten[[#This Row],[Totaal kosten]],"")</f>
        <v/>
      </c>
      <c r="CW202" s="158" t="str">
        <f>IF(Tbl.Kosten[[#This Row],[WPnr.]]=CW$7,Tbl.Kosten[[#This Row],[Totaal kosten]],"")</f>
        <v/>
      </c>
      <c r="CX202" s="158" t="str">
        <f>IF(Tbl.Kosten[[#This Row],[WPnr.]]=CX$7,Tbl.Kosten[[#This Row],[Totaal kosten]],"")</f>
        <v/>
      </c>
      <c r="CY202" s="158" t="str">
        <f>IF(Tbl.Kosten[[#This Row],[WPnr.]]=CY$7,Tbl.Kosten[[#This Row],[Totaal kosten]],"")</f>
        <v/>
      </c>
      <c r="CZ202" s="158" t="str">
        <f>IF(Tbl.Kosten[[#This Row],[WPnr.]]=CZ$7,Tbl.Kosten[[#This Row],[Totaal kosten]],"")</f>
        <v/>
      </c>
      <c r="DA202" s="158" t="str">
        <f>IF(Tbl.Kosten[[#This Row],[WPnr.]]=DA$7,Tbl.Kosten[[#This Row],[Totaal kosten]],"")</f>
        <v/>
      </c>
      <c r="DB202" s="158" t="str">
        <f>IF(Tbl.Kosten[[#This Row],[WPnr.]]=DB$7,Tbl.Kosten[[#This Row],[Totaal kosten]],"")</f>
        <v/>
      </c>
      <c r="DC202" s="158" t="str">
        <f>IF(Tbl.Kosten[[#This Row],[WPnr.]]=DC$7,Tbl.Kosten[[#This Row],[Totaal kosten]],"")</f>
        <v/>
      </c>
      <c r="DD202" s="158" t="str">
        <f>IF(Tbl.Kosten[[#This Row],[WPnr.]]=DD$7,Tbl.Kosten[[#This Row],[Totaal kosten]],"")</f>
        <v/>
      </c>
      <c r="DE202" s="158" t="str">
        <f>IF(Tbl.Kosten[[#This Row],[WPnr.]]=DE$7,Tbl.Kosten[[#This Row],[Totaal kosten]],"")</f>
        <v/>
      </c>
      <c r="DF202" s="158" t="str">
        <f>IF(Tbl.Kosten[[#This Row],[WPnr.]]=DF$7,Tbl.Kosten[[#This Row],[Totaal kosten]],"")</f>
        <v/>
      </c>
      <c r="DG202" s="158" t="str">
        <f>IF(Tbl.Kosten[[#This Row],[WPnr.]]=DG$7,Tbl.Kosten[[#This Row],[Totaal kosten]],"")</f>
        <v/>
      </c>
      <c r="DH202" s="158" t="str">
        <f>IF(Tbl.Kosten[[#This Row],[WPnr.]]=DH$7,Tbl.Kosten[[#This Row],[Totaal kosten]],"")</f>
        <v/>
      </c>
      <c r="DI202" s="158" t="str">
        <f>IF(Tbl.Kosten[[#This Row],[WPnr.]]=DI$7,Tbl.Kosten[[#This Row],[Totaal kosten]],"")</f>
        <v/>
      </c>
      <c r="DJ202" s="158" t="str">
        <f>IF(Tbl.Kosten[[#This Row],[WPnr.]]=DJ$7,Tbl.Kosten[[#This Row],[Totaal kosten]],"")</f>
        <v/>
      </c>
      <c r="DK202" s="158" t="str">
        <f>IF(Tbl.Kosten[[#This Row],[WPnr.]]=DK$7,Tbl.Kosten[[#This Row],[Totaal kosten]],"")</f>
        <v/>
      </c>
      <c r="DL202" s="158" t="str">
        <f>IF(Tbl.Kosten[[#This Row],[WPnr.]]=DL$7,Tbl.Kosten[[#This Row],[Totaal kosten]],"")</f>
        <v/>
      </c>
      <c r="DM202" s="158" t="str">
        <f>IF(Tbl.Kosten[[#This Row],[WPnr.]]=DM$7,Tbl.Kosten[[#This Row],[Totaal kosten]],"")</f>
        <v/>
      </c>
      <c r="DN202" s="158" t="str">
        <f>IF(Tbl.Kosten[[#This Row],[WPnr.]]=DN$7,Tbl.Kosten[[#This Row],[Totaal kosten]],"")</f>
        <v/>
      </c>
      <c r="DO202" s="158" t="str">
        <f>IF(Tbl.Kosten[[#This Row],[WPnr.]]=DO$7,Tbl.Kosten[[#This Row],[Totaal kosten]],"")</f>
        <v/>
      </c>
      <c r="DP202" s="158" t="str">
        <f>IF(Tbl.Kosten[[#This Row],[WPnr.]]=DP$7,Tbl.Kosten[[#This Row],[Totaal kosten]],"")</f>
        <v/>
      </c>
      <c r="DQ202" s="158" t="str">
        <f>IF(Tbl.Kosten[[#This Row],[WPnr.]]=DQ$7,Tbl.Kosten[[#This Row],[Totaal kosten]],"")</f>
        <v/>
      </c>
      <c r="DR202" s="158" t="str">
        <f>IF(Tbl.Kosten[[#This Row],[WPnr.]]=DR$7,Tbl.Kosten[[#This Row],[Totaal kosten]],"")</f>
        <v/>
      </c>
      <c r="DS202" s="158" t="str">
        <f>IF(Tbl.Kosten[[#This Row],[WPnr.]]=DS$7,Tbl.Kosten[[#This Row],[Totaal kosten]],"")</f>
        <v/>
      </c>
      <c r="DT202" s="158" t="str">
        <f>IF(Tbl.Kosten[[#This Row],[WPnr.]]=DT$7,Tbl.Kosten[[#This Row],[Totaal kosten]],"")</f>
        <v/>
      </c>
      <c r="DU202" s="158" t="str">
        <f>IF(Tbl.Kosten[[#This Row],[WPnr.]]=DU$7,Tbl.Kosten[[#This Row],[Totaal kosten]],"")</f>
        <v/>
      </c>
      <c r="DV202" s="158" t="str">
        <f>IF(Tbl.Kosten[[#This Row],[WPnr.]]=DV$7,Tbl.Kosten[[#This Row],[Totaal kosten]],"")</f>
        <v/>
      </c>
      <c r="DW202" s="160" t="str">
        <f>IFERROR(_xlfn.XLOOKUP(Tbl.Kosten[[#This Row],[Kostensoort]],Tbl.Kostensoorten[Kostensoorten],Tbl.Kostensoorten[KSnr.],"",0,1),"")</f>
        <v/>
      </c>
      <c r="DX202" s="160" t="str">
        <f>IF(Tbl.Kosten[[#This Row],[KSnr.]]=DX$7,Tbl.Kosten[[#This Row],[Totaal kosten]],"")</f>
        <v/>
      </c>
      <c r="DY202" s="160" t="str">
        <f>IF(Tbl.Kosten[[#This Row],[KSnr.]]=DY$7,Tbl.Kosten[[#This Row],[Totaal kosten]],"")</f>
        <v/>
      </c>
      <c r="DZ202" s="160" t="str">
        <f>IF(Tbl.Kosten[[#This Row],[KSnr.]]=DZ$7,Tbl.Kosten[[#This Row],[Totaal kosten]],"")</f>
        <v/>
      </c>
      <c r="EA202" s="160" t="str">
        <f>IF(Tbl.Kosten[[#This Row],[KSnr.]]=EA$7,Tbl.Kosten[[#This Row],[Totaal kosten]],"")</f>
        <v/>
      </c>
      <c r="EB202" s="160" t="str">
        <f>IF(Tbl.Kosten[[#This Row],[KSnr.]]=EB$7,Tbl.Kosten[[#This Row],[Totaal kosten]],"")</f>
        <v/>
      </c>
      <c r="EC202" s="160" t="str">
        <f>IF(Tbl.Kosten[[#This Row],[KSnr.]]=EC$7,Tbl.Kosten[[#This Row],[Totaal kosten]],"")</f>
        <v/>
      </c>
      <c r="ED202" s="160" t="str">
        <f>IF(Tbl.Kosten[[#This Row],[KSnr.]]=ED$7,Tbl.Kosten[[#This Row],[Totaal kosten]],"")</f>
        <v/>
      </c>
      <c r="EE202" s="160" t="str">
        <f>IF(Tbl.Kosten[[#This Row],[KSnr.]]=EE$7,Tbl.Kosten[[#This Row],[Totaal kosten]],"")</f>
        <v/>
      </c>
      <c r="EF202" s="160" t="str">
        <f>IF(Tbl.Kosten[[#This Row],[KSnr.]]=EF$7,Tbl.Kosten[[#This Row],[Totaal kosten]],"")</f>
        <v/>
      </c>
      <c r="EG202" s="160" t="str">
        <f>IF(Tbl.Kosten[[#This Row],[KSnr.]]=EG$7,Tbl.Kosten[[#This Row],[Totaal kosten]],"")</f>
        <v/>
      </c>
      <c r="EH202" s="160" t="str">
        <f>IF(Tbl.Kosten[[#This Row],[KSnr.]]=EH$7,Tbl.Kosten[[#This Row],[Totaal kosten]],"")</f>
        <v/>
      </c>
      <c r="EI202" s="160" t="str">
        <f>IF(Tbl.Kosten[[#This Row],[KSnr.]]=EI$7,Tbl.Kosten[[#This Row],[Totaal kosten]],"")</f>
        <v/>
      </c>
      <c r="EJ202" s="160" t="str">
        <f>IF(Tbl.Kosten[[#This Row],[KSnr.]]=EJ$7,Tbl.Kosten[[#This Row],[Totaal kosten]],"")</f>
        <v/>
      </c>
      <c r="EK202" s="160" t="str">
        <f>IF(Tbl.Kosten[[#This Row],[KSnr.]]=EK$7,Tbl.Kosten[[#This Row],[Totaal kosten]],"")</f>
        <v/>
      </c>
      <c r="EL202" s="160" t="str">
        <f>IF(Tbl.Kosten[[#This Row],[KSnr.]]=EL$7,Tbl.Kosten[[#This Row],[Totaal kosten]],"")</f>
        <v/>
      </c>
      <c r="EM202" s="160" t="str">
        <f>IF(Tbl.Kosten[[#This Row],[KSnr.]]=EM$7,Tbl.Kosten[[#This Row],[Totaal kosten]],"")</f>
        <v/>
      </c>
      <c r="EN202" s="160" t="str">
        <f>IF(Tbl.Kosten[[#This Row],[KSnr.]]=EN$7,Tbl.Kosten[[#This Row],[Totaal kosten]],"")</f>
        <v/>
      </c>
      <c r="EO202" s="160" t="str">
        <f>IF(Tbl.Kosten[[#This Row],[KSnr.]]=EO$7,Tbl.Kosten[[#This Row],[Totaal kosten]],"")</f>
        <v/>
      </c>
      <c r="EP202" s="160" t="str">
        <f>IF(Tbl.Kosten[[#This Row],[KSnr.]]=EP$7,Tbl.Kosten[[#This Row],[Totaal kosten]],"")</f>
        <v/>
      </c>
      <c r="EQ202" s="160" t="str">
        <f>IF(Tbl.Kosten[[#This Row],[KSnr.]]=EQ$7,Tbl.Kosten[[#This Row],[Totaal kosten]],"")</f>
        <v/>
      </c>
      <c r="ER202" s="154" t="str">
        <f>IFERROR(_xlfn.XLOOKUP(Tbl.Kosten[[#This Row],[Subsidieactiviteit]],Tbl.Subsidiehoogte[Subsidieactiviteit],Tbl.Subsidiehoogte[SAnr.],"",0,1),"")</f>
        <v/>
      </c>
      <c r="ES202" s="160" t="str">
        <f>IF(Tbl.Kosten[[#This Row],[Sanr.]]=ES$7,Tbl.Kosten[[#This Row],[Totaal kosten]],"")</f>
        <v/>
      </c>
      <c r="ET202" s="160" t="str">
        <f>IF(Tbl.Kosten[[#This Row],[Sanr.]]=ET$7,Tbl.Kosten[[#This Row],[Totaal kosten]],"")</f>
        <v/>
      </c>
      <c r="EU202" s="160" t="str">
        <f>IF(Tbl.Kosten[[#This Row],[Sanr.]]=EU$7,Tbl.Kosten[[#This Row],[Totaal kosten]],"")</f>
        <v/>
      </c>
      <c r="EV202" s="160" t="str">
        <f>IF(Tbl.Kosten[[#This Row],[Sanr.]]=EV$7,Tbl.Kosten[[#This Row],[Totaal kosten]],"")</f>
        <v/>
      </c>
      <c r="EW202" s="160" t="str">
        <f>IF(Tbl.Kosten[[#This Row],[Sanr.]]=EW$7,Tbl.Kosten[[#This Row],[Totaal kosten]],"")</f>
        <v/>
      </c>
      <c r="EX202" s="160" t="str">
        <f>IF(Tbl.Kosten[[#This Row],[Sanr.]]=EX$7,Tbl.Kosten[[#This Row],[Totaal kosten]],"")</f>
        <v/>
      </c>
      <c r="EY202" s="160" t="str">
        <f>IF(Tbl.Kosten[[#This Row],[Sanr.]]=EY$7,Tbl.Kosten[[#This Row],[Totaal kosten]],"")</f>
        <v/>
      </c>
      <c r="EZ202" s="160" t="str">
        <f>IF(Tbl.Kosten[[#This Row],[Sanr.]]=EZ$7,Tbl.Kosten[[#This Row],[Totaal kosten]],"")</f>
        <v/>
      </c>
      <c r="FA202" s="160" t="str">
        <f>IF(Tbl.Kosten[[#This Row],[Sanr.]]=FA$7,Tbl.Kosten[[#This Row],[Totaal kosten]],"")</f>
        <v/>
      </c>
      <c r="FB202" s="160" t="str">
        <f>IF(Tbl.Kosten[[#This Row],[Sanr.]]=FB$7,Tbl.Kosten[[#This Row],[Totaal kosten]],"")</f>
        <v/>
      </c>
      <c r="FC202" s="160" t="str">
        <f>IF(Tbl.Kosten[[#This Row],[Sanr.]]=FC$7,Tbl.Kosten[[#This Row],[Totaal kosten]],"")</f>
        <v/>
      </c>
      <c r="FD202" s="160" t="str">
        <f>IF(Tbl.Kosten[[#This Row],[Sanr.]]=FD$7,Tbl.Kosten[[#This Row],[Totaal kosten]],"")</f>
        <v/>
      </c>
      <c r="FE202" s="160" t="str">
        <f>IF(Tbl.Kosten[[#This Row],[Sanr.]]=FE$7,Tbl.Kosten[[#This Row],[Totaal kosten]],"")</f>
        <v/>
      </c>
      <c r="FF202" s="160" t="str">
        <f>IF(Tbl.Kosten[[#This Row],[Sanr.]]=FF$7,Tbl.Kosten[[#This Row],[Totaal kosten]],"")</f>
        <v/>
      </c>
      <c r="FG202" s="160" t="str">
        <f>IF(Tbl.Kosten[[#This Row],[Sanr.]]=FG$7,Tbl.Kosten[[#This Row],[Totaal kosten]],"")</f>
        <v/>
      </c>
      <c r="FH202" s="160" t="str">
        <f>IF(Tbl.Kosten[[#This Row],[Sanr.]]=FH$7,Tbl.Kosten[[#This Row],[Totaal kosten]],"")</f>
        <v/>
      </c>
      <c r="FI202" s="160" t="str">
        <f>IF(Tbl.Kosten[[#This Row],[Sanr.]]=FI$7,Tbl.Kosten[[#This Row],[Totaal kosten]],"")</f>
        <v/>
      </c>
      <c r="FJ202" s="160" t="str">
        <f>IF(Tbl.Kosten[[#This Row],[Sanr.]]=FJ$7,Tbl.Kosten[[#This Row],[Totaal kosten]],"")</f>
        <v/>
      </c>
      <c r="FK202" s="160" t="str">
        <f>IF(Tbl.Kosten[[#This Row],[Sanr.]]=FK$7,Tbl.Kosten[[#This Row],[Totaal kosten]],"")</f>
        <v/>
      </c>
      <c r="FL202" s="160" t="str">
        <f>IF(Tbl.Kosten[[#This Row],[Sanr.]]=FL$7,Tbl.Kosten[[#This Row],[Totaal kosten]],"")</f>
        <v/>
      </c>
      <c r="FM202" s="160" t="str">
        <f>IF(Tbl.Kosten[[#This Row],[Sanr.]]=FM$7,Tbl.Kosten[[#This Row],[Totaal kosten]],"")</f>
        <v/>
      </c>
      <c r="FN202" s="160" t="str">
        <f>IF(Tbl.Kosten[[#This Row],[Sanr.]]=FN$7,Tbl.Kosten[[#This Row],[Totaal kosten]],"")</f>
        <v/>
      </c>
      <c r="FO202" s="160" t="str">
        <f>IF(Tbl.Kosten[[#This Row],[Sanr.]]=FO$7,Tbl.Kosten[[#This Row],[Totaal kosten]],"")</f>
        <v/>
      </c>
      <c r="FP202" s="160" t="str">
        <f>IF(Tbl.Kosten[[#This Row],[Sanr.]]=FP$7,Tbl.Kosten[[#This Row],[Totaal kosten]],"")</f>
        <v/>
      </c>
      <c r="FQ202" s="160" t="str">
        <f>IF(Tbl.Kosten[[#This Row],[Sanr.]]=FQ$7,Tbl.Kosten[[#This Row],[Totaal kosten]],"")</f>
        <v/>
      </c>
      <c r="FR202" s="160" t="str">
        <f>IF(Tbl.Kosten[[#This Row],[Sanr.]]=FR$7,Tbl.Kosten[[#This Row],[Totaal kosten]],"")</f>
        <v/>
      </c>
      <c r="FS202" s="160" t="str">
        <f>IF(Tbl.Kosten[[#This Row],[Sanr.]]=FS$7,Tbl.Kosten[[#This Row],[Totaal kosten]],"")</f>
        <v/>
      </c>
      <c r="FT202" s="160" t="str">
        <f>IF(Tbl.Kosten[[#This Row],[Sanr.]]=FT$7,Tbl.Kosten[[#This Row],[Totaal kosten]],"")</f>
        <v/>
      </c>
      <c r="FU202" s="160" t="str">
        <f>IF(Tbl.Kosten[[#This Row],[Sanr.]]=FU$7,Tbl.Kosten[[#This Row],[Totaal kosten]],"")</f>
        <v/>
      </c>
      <c r="FV202" s="160" t="str">
        <f>IF(Tbl.Kosten[[#This Row],[Sanr.]]=FV$7,Tbl.Kosten[[#This Row],[Totaal kosten]],"")</f>
        <v/>
      </c>
      <c r="FW202" s="160" t="str">
        <f>IFERROR(_xlfn.XLOOKUP(Tbl.Kosten[[#This Row],[Activiteitencode]],Tbl.Activiteiten[Activiteitcode],Tbl.Activiteiten[Anr.],"",0,1),"")</f>
        <v/>
      </c>
      <c r="FX202" s="181" t="str">
        <f>_xlfn.CONCAT(Tbl.Kosten[[#This Row],[Pnr.]],Tbl.Kosten[[#This Row],[Sanr.]])</f>
        <v>P1</v>
      </c>
      <c r="FY202" s="160">
        <f>Tbl.Kosten[[#This Row],[Totaal kosten]]-Tbl.Kosten[[#This Row],[Subsidie]]</f>
        <v>0</v>
      </c>
      <c r="FZ202" s="160">
        <f>IF(Tbl.Kosten[[#This Row],[Pnr.]]=FZ$7,Tbl.Kosten[[#This Row],[Te financieren]],"")</f>
        <v>0</v>
      </c>
      <c r="GA202" s="160" t="str">
        <f>IF(Tbl.Kosten[[#This Row],[Pnr.]]=GA$7,Tbl.Kosten[[#This Row],[Te financieren]],"")</f>
        <v/>
      </c>
      <c r="GB202" s="160" t="str">
        <f>IF(Tbl.Kosten[[#This Row],[Pnr.]]=GB$7,Tbl.Kosten[[#This Row],[Te financieren]],"")</f>
        <v/>
      </c>
      <c r="GC202" s="160" t="str">
        <f>IF(Tbl.Kosten[[#This Row],[Pnr.]]=GC$7,Tbl.Kosten[[#This Row],[Te financieren]],"")</f>
        <v/>
      </c>
      <c r="GD202" s="160" t="str">
        <f>IF(Tbl.Kosten[[#This Row],[Pnr.]]=GD$7,Tbl.Kosten[[#This Row],[Te financieren]],"")</f>
        <v/>
      </c>
      <c r="GE202" s="160" t="str">
        <f>IF(Tbl.Kosten[[#This Row],[Pnr.]]=GE$7,Tbl.Kosten[[#This Row],[Te financieren]],"")</f>
        <v/>
      </c>
      <c r="GF202" s="160" t="str">
        <f>IF(Tbl.Kosten[[#This Row],[Pnr.]]=GF$7,Tbl.Kosten[[#This Row],[Te financieren]],"")</f>
        <v/>
      </c>
      <c r="GG202" s="160" t="str">
        <f>IF(Tbl.Kosten[[#This Row],[Pnr.]]=GG$7,Tbl.Kosten[[#This Row],[Te financieren]],"")</f>
        <v/>
      </c>
      <c r="GH202" s="160" t="str">
        <f>IF(Tbl.Kosten[[#This Row],[Pnr.]]=GH$7,Tbl.Kosten[[#This Row],[Te financieren]],"")</f>
        <v/>
      </c>
      <c r="GI202" s="160" t="str">
        <f>IF(Tbl.Kosten[[#This Row],[Pnr.]]=GI$7,Tbl.Kosten[[#This Row],[Te financieren]],"")</f>
        <v/>
      </c>
      <c r="GJ202" s="160" t="str">
        <f>IF(Tbl.Kosten[[#This Row],[Pnr.]]=GJ$7,Tbl.Kosten[[#This Row],[Te financieren]],"")</f>
        <v/>
      </c>
      <c r="GK202" s="160" t="str">
        <f>IF(Tbl.Kosten[[#This Row],[Pnr.]]=GK$7,Tbl.Kosten[[#This Row],[Te financieren]],"")</f>
        <v/>
      </c>
      <c r="GL202" s="160" t="str">
        <f>IF(Tbl.Kosten[[#This Row],[Pnr.]]=GL$7,Tbl.Kosten[[#This Row],[Te financieren]],"")</f>
        <v/>
      </c>
      <c r="GM202" s="160" t="str">
        <f>IF(Tbl.Kosten[[#This Row],[Pnr.]]=GM$7,Tbl.Kosten[[#This Row],[Te financieren]],"")</f>
        <v/>
      </c>
      <c r="GN202" s="160" t="str">
        <f>IF(Tbl.Kosten[[#This Row],[Pnr.]]=GN$7,Tbl.Kosten[[#This Row],[Te financieren]],"")</f>
        <v/>
      </c>
      <c r="GO202" s="160" t="str">
        <f>IF(Tbl.Kosten[[#This Row],[Pnr.]]=GO$7,Tbl.Kosten[[#This Row],[Te financieren]],"")</f>
        <v/>
      </c>
      <c r="GP202" s="160" t="str">
        <f>IF(Tbl.Kosten[[#This Row],[Pnr.]]=GP$7,Tbl.Kosten[[#This Row],[Te financieren]],"")</f>
        <v/>
      </c>
      <c r="GQ202" s="160" t="str">
        <f>IF(Tbl.Kosten[[#This Row],[Pnr.]]=GQ$7,Tbl.Kosten[[#This Row],[Te financieren]],"")</f>
        <v/>
      </c>
      <c r="GR202" s="160" t="str">
        <f>IF(Tbl.Kosten[[#This Row],[Pnr.]]=GR$7,Tbl.Kosten[[#This Row],[Te financieren]],"")</f>
        <v/>
      </c>
      <c r="GS202" s="160" t="str">
        <f>IF(Tbl.Kosten[[#This Row],[Pnr.]]=GS$7,Tbl.Kosten[[#This Row],[Te financieren]],"")</f>
        <v/>
      </c>
      <c r="GT202" s="160" t="str">
        <f>IF(Tbl.Kosten[[#This Row],[Pnr.]]=GT$7,Tbl.Kosten[[#This Row],[Te financieren]],"")</f>
        <v/>
      </c>
      <c r="GU202" s="160" t="str">
        <f>IF(Tbl.Kosten[[#This Row],[Pnr.]]=GU$7,Tbl.Kosten[[#This Row],[Te financieren]],"")</f>
        <v/>
      </c>
      <c r="GV202" s="160" t="str">
        <f>IF(Tbl.Kosten[[#This Row],[Pnr.]]=GV$7,Tbl.Kosten[[#This Row],[Te financieren]],"")</f>
        <v/>
      </c>
      <c r="GW202" s="160" t="str">
        <f>IF(Tbl.Kosten[[#This Row],[Pnr.]]=GW$7,Tbl.Kosten[[#This Row],[Te financieren]],"")</f>
        <v/>
      </c>
      <c r="GX202" s="160" t="str">
        <f>IF(Tbl.Kosten[[#This Row],[Pnr.]]=GX$7,Tbl.Kosten[[#This Row],[Te financieren]],"")</f>
        <v/>
      </c>
      <c r="GY202" s="160" t="str">
        <f>IF(Tbl.Kosten[[#This Row],[Pnr.]]=GY$7,Tbl.Kosten[[#This Row],[Te financieren]],"")</f>
        <v/>
      </c>
      <c r="GZ202" s="160" t="str">
        <f>IF(Tbl.Kosten[[#This Row],[Pnr.]]=GZ$7,Tbl.Kosten[[#This Row],[Te financieren]],"")</f>
        <v/>
      </c>
      <c r="HA202" s="160" t="str">
        <f>IF(Tbl.Kosten[[#This Row],[Pnr.]]=HA$7,Tbl.Kosten[[#This Row],[Te financieren]],"")</f>
        <v/>
      </c>
      <c r="HB202" s="160" t="str">
        <f>IF(Tbl.Kosten[[#This Row],[Pnr.]]=HB$7,Tbl.Kosten[[#This Row],[Te financieren]],"")</f>
        <v/>
      </c>
      <c r="HC202" s="160" t="str">
        <f>IF(Tbl.Kosten[[#This Row],[Pnr.]]=HC$7,Tbl.Kosten[[#This Row],[Te financieren]],"")</f>
        <v/>
      </c>
      <c r="HD202" s="160" t="str">
        <f>IF(Tbl.Kosten[[#This Row],[Pnr.]]=HD$7,Tbl.Kosten[[#This Row],[Te financieren]],"")</f>
        <v/>
      </c>
      <c r="HE202" s="160" t="str">
        <f>IF(Tbl.Kosten[[#This Row],[Pnr.]]=HE$7,Tbl.Kosten[[#This Row],[Te financieren]],"")</f>
        <v/>
      </c>
      <c r="HF202" s="160" t="str">
        <f>IF(Tbl.Kosten[[#This Row],[Pnr.]]=HF$7,Tbl.Kosten[[#This Row],[Te financieren]],"")</f>
        <v/>
      </c>
      <c r="HG202" s="160" t="str">
        <f>IF(Tbl.Kosten[[#This Row],[Pnr.]]=HG$7,Tbl.Kosten[[#This Row],[Te financieren]],"")</f>
        <v/>
      </c>
      <c r="HH202" s="160" t="str">
        <f>IF(Tbl.Kosten[[#This Row],[Pnr.]]=HH$7,Tbl.Kosten[[#This Row],[Te financieren]],"")</f>
        <v/>
      </c>
      <c r="HI202" s="160" t="str">
        <f>IF(Tbl.Kosten[[#This Row],[Pnr.]]=HI$7,Tbl.Kosten[[#This Row],[Te financieren]],"")</f>
        <v/>
      </c>
      <c r="HJ202" s="160" t="str">
        <f>IF(Tbl.Kosten[[#This Row],[Pnr.]]=HJ$7,Tbl.Kosten[[#This Row],[Te financieren]],"")</f>
        <v/>
      </c>
      <c r="HK202" s="160" t="str">
        <f>IF(Tbl.Kosten[[#This Row],[Pnr.]]=HK$7,Tbl.Kosten[[#This Row],[Te financieren]],"")</f>
        <v/>
      </c>
      <c r="HL202" s="160" t="str">
        <f>IF(Tbl.Kosten[[#This Row],[Pnr.]]=HL$7,Tbl.Kosten[[#This Row],[Te financieren]],"")</f>
        <v/>
      </c>
      <c r="HM202" s="160" t="str">
        <f>IF(Tbl.Kosten[[#This Row],[Pnr.]]=HM$7,Tbl.Kosten[[#This Row],[Te financieren]],"")</f>
        <v/>
      </c>
      <c r="HN202" s="160" t="str">
        <f>IF(Tbl.Kosten[[#This Row],[Pnr.]]=HN$7,Tbl.Kosten[[#This Row],[Te financieren]],"")</f>
        <v/>
      </c>
      <c r="HO202" s="160" t="str">
        <f>IF(Tbl.Kosten[[#This Row],[Pnr.]]=HO$7,Tbl.Kosten[[#This Row],[Te financieren]],"")</f>
        <v/>
      </c>
      <c r="HP202" s="160" t="str">
        <f>IF(Tbl.Kosten[[#This Row],[Pnr.]]=HP$7,Tbl.Kosten[[#This Row],[Te financieren]],"")</f>
        <v/>
      </c>
      <c r="HQ202" s="160" t="str">
        <f>IF(Tbl.Kosten[[#This Row],[Pnr.]]=HQ$7,Tbl.Kosten[[#This Row],[Te financieren]],"")</f>
        <v/>
      </c>
      <c r="HR202" s="160" t="str">
        <f>IF(Tbl.Kosten[[#This Row],[Pnr.]]=HR$7,Tbl.Kosten[[#This Row],[Te financieren]],"")</f>
        <v/>
      </c>
      <c r="HS202" s="160" t="str">
        <f>IF(Tbl.Kosten[[#This Row],[Pnr.]]=HS$7,Tbl.Kosten[[#This Row],[Te financieren]],"")</f>
        <v/>
      </c>
      <c r="HT202" s="160" t="str">
        <f>IF(Tbl.Kosten[[#This Row],[Pnr.]]=HT$7,Tbl.Kosten[[#This Row],[Te financieren]],"")</f>
        <v/>
      </c>
      <c r="HU202" s="160" t="str">
        <f>IF(Tbl.Kosten[[#This Row],[Pnr.]]=HU$7,Tbl.Kosten[[#This Row],[Te financieren]],"")</f>
        <v/>
      </c>
      <c r="HV202" s="160" t="str">
        <f>IF(Tbl.Kosten[[#This Row],[Pnr.]]=HV$7,Tbl.Kosten[[#This Row],[Te financieren]],"")</f>
        <v/>
      </c>
      <c r="HW202" s="160" t="str">
        <f>IF(Tbl.Kosten[[#This Row],[Pnr.]]=HW$7,Tbl.Kosten[[#This Row],[Te financieren]],"")</f>
        <v/>
      </c>
    </row>
    <row r="203" spans="2:231" x14ac:dyDescent="0.3">
      <c r="B203" s="144"/>
      <c r="C203" s="147"/>
      <c r="D203" s="146"/>
      <c r="E203" s="147"/>
      <c r="F203" s="145"/>
      <c r="G203" s="11" t="str">
        <f>IF(Tbl.Kosten[[#This Row],[Medewerker e/o 
functie]]&lt;&gt;"",_xlfn.XLOOKUP(Tbl.Kosten[[#This Row],[Medewerker e/o 
functie]],Tbl.Uurtarief[Medewerker en/of functie],Tbl.Uurtarief[Uurtarief],"",0,1),"")</f>
        <v/>
      </c>
      <c r="H203" s="121">
        <f>IFERROR(Tbl.Kosten[[#This Row],[Uren]]*Tbl.Kosten[[#This Row],[Uurtarief]],0)</f>
        <v>0</v>
      </c>
      <c r="I203" s="119" t="str">
        <f>IF(Tbl.Kosten[[#This Row],[Subtotaal uren]]&lt;&gt;0,_xlfn.XLOOKUP(Tbl.Kosten[[#This Row],[Medewerker e/o 
functie]],Tbl.Uurtarief[Medewerker en/of functie],Tbl.Uurtarief[Kostensoort arbeid],"",0,1),"")</f>
        <v/>
      </c>
      <c r="J203" s="147"/>
      <c r="K203" s="145"/>
      <c r="L203" s="149" t="str">
        <f>IF(Tbl.Kosten[[#This Row],[Activum]]&lt;&gt;"",_xlfn.XLOOKUP(Tbl.Kosten[[#This Row],[Activum]],Tbl.Afschrijvingskosten[Activum],Tbl.Afschrijvingskosten[Tarief per afschrijvings-eenheid],"",0,1),"")</f>
        <v/>
      </c>
      <c r="M203" s="122">
        <f>IFERROR(Tbl.Kosten[[#This Row],[Een-
heden]]*Tbl.Kosten[[#This Row],[Afschrijvings-
tarief]],0)</f>
        <v>0</v>
      </c>
      <c r="N203" s="122" t="str">
        <f>IF(Tbl.Kosten[[#This Row],[Subtotaal afschrijving]]&lt;&gt;0,Lijsten!A201,"")</f>
        <v/>
      </c>
      <c r="O203" s="150"/>
      <c r="P203" s="145"/>
      <c r="Q203" s="148"/>
      <c r="R203" s="122">
        <f>IFERROR(Tbl.Kosten[[#This Row],[Aantal]]*Tbl.Kosten[[#This Row],[Tarief]],0)</f>
        <v>0</v>
      </c>
      <c r="S203" s="8">
        <f>IFERROR(Tbl.Kosten[[#This Row],[Subtotaal overige kosten]]+Tbl.Kosten[[#This Row],[Subtotaal uren]]+Tbl.Kosten[[#This Row],[Subtotaal afschrijving]],0)</f>
        <v>0</v>
      </c>
      <c r="T203" s="8">
        <f>IFERROR(Tbl.Kosten[[#This Row],[Totaal kosten]]*Tbl.Kosten[[#This Row],[Subsidie%]],0)</f>
        <v>0</v>
      </c>
      <c r="U203" s="4" t="str" cm="1">
        <f t="array" ref="U203">IFERROR(_xlfn.IFS(Tbl.Kosten[[#This Row],[Subtotaal uren]]&lt;&gt;0,Tbl.Kosten[[#This Row],[Kostensoort arbeid]],Tbl.Kosten[[#This Row],[Subtotaal afschrijving]]&lt;&gt;0,Tbl.Kosten[[#This Row],[Kostensoort afschrijving]],Tbl.Kosten[[#This Row],[Subtotaal overige kosten]]&lt;&gt;0,Tbl.Kosten[[#This Row],[Kostensoort overig]]),"")</f>
        <v/>
      </c>
      <c r="V203" s="4" t="str">
        <f>IFERROR(_xlfn.XLOOKUP(Tbl.Kosten[[#This Row],[Activiteitencode]],Tbl.Activiteiten[Activiteitcode],Tbl.Activiteiten[Werkpakketcode],"",0,1),"")</f>
        <v/>
      </c>
      <c r="W203" s="4" t="str">
        <f>IFERROR(_xlfn.XLOOKUP(Tbl.Kosten[[#This Row],[Werkpakketcode]],Tbl.Werkpakketten[Werkpakketcode],Tbl.Werkpakketten[Subsidiabele activiteit],"",0,1),"")</f>
        <v/>
      </c>
      <c r="X203" s="12">
        <f>IFERROR(_xlfn.XLOOKUP(Tbl.Kosten[[#This Row],[Sanr.]],Tbl.Subsidiehoogte[SAnr.],Tbl.Subsidiehoogte[Sub. Percentage],0,0,1),0)</f>
        <v>0</v>
      </c>
      <c r="Y203" s="154" t="str">
        <f>IFERROR(_xlfn.XLOOKUP(Tbl.Kosten[[#This Row],[Partnercode]],Tbl.Projectpartners[Partnercode],Tbl.Projectpartners[PNr.],"",0,1),"")</f>
        <v>P1</v>
      </c>
      <c r="Z203" s="158">
        <f>IF(Tbl.Kosten[[#This Row],[Pnr.]]=Z$7,Tbl.Kosten[[#This Row],[Totaal kosten]],"")</f>
        <v>0</v>
      </c>
      <c r="AA203" s="158" t="str">
        <f>IF(Tbl.Kosten[[#This Row],[Pnr.]]=AA$7,Tbl.Kosten[[#This Row],[Totaal kosten]],"")</f>
        <v/>
      </c>
      <c r="AB203" s="158" t="str">
        <f>IF(Tbl.Kosten[[#This Row],[Pnr.]]=AB$7,Tbl.Kosten[[#This Row],[Totaal kosten]],"")</f>
        <v/>
      </c>
      <c r="AC203" s="158" t="str">
        <f>IF(Tbl.Kosten[[#This Row],[Pnr.]]=AC$7,Tbl.Kosten[[#This Row],[Totaal kosten]],"")</f>
        <v/>
      </c>
      <c r="AD203" s="158" t="str">
        <f>IF(Tbl.Kosten[[#This Row],[Pnr.]]=AD$7,Tbl.Kosten[[#This Row],[Totaal kosten]],"")</f>
        <v/>
      </c>
      <c r="AE203" s="158" t="str">
        <f>IF(Tbl.Kosten[[#This Row],[Pnr.]]=AE$7,Tbl.Kosten[[#This Row],[Totaal kosten]],"")</f>
        <v/>
      </c>
      <c r="AF203" s="158" t="str">
        <f>IF(Tbl.Kosten[[#This Row],[Pnr.]]=AF$7,Tbl.Kosten[[#This Row],[Totaal kosten]],"")</f>
        <v/>
      </c>
      <c r="AG203" s="158" t="str">
        <f>IF(Tbl.Kosten[[#This Row],[Pnr.]]=AG$7,Tbl.Kosten[[#This Row],[Totaal kosten]],"")</f>
        <v/>
      </c>
      <c r="AH203" s="158" t="str">
        <f>IF(Tbl.Kosten[[#This Row],[Pnr.]]=AH$7,Tbl.Kosten[[#This Row],[Totaal kosten]],"")</f>
        <v/>
      </c>
      <c r="AI203" s="158" t="str">
        <f>IF(Tbl.Kosten[[#This Row],[Pnr.]]=AI$7,Tbl.Kosten[[#This Row],[Totaal kosten]],"")</f>
        <v/>
      </c>
      <c r="AJ203" s="158" t="str">
        <f>IF(Tbl.Kosten[[#This Row],[Pnr.]]=AJ$7,Tbl.Kosten[[#This Row],[Totaal kosten]],"")</f>
        <v/>
      </c>
      <c r="AK203" s="158" t="str">
        <f>IF(Tbl.Kosten[[#This Row],[Pnr.]]=AK$7,Tbl.Kosten[[#This Row],[Totaal kosten]],"")</f>
        <v/>
      </c>
      <c r="AL203" s="158" t="str">
        <f>IF(Tbl.Kosten[[#This Row],[Pnr.]]=AL$7,Tbl.Kosten[[#This Row],[Totaal kosten]],"")</f>
        <v/>
      </c>
      <c r="AM203" s="158" t="str">
        <f>IF(Tbl.Kosten[[#This Row],[Pnr.]]=AM$7,Tbl.Kosten[[#This Row],[Totaal kosten]],"")</f>
        <v/>
      </c>
      <c r="AN203" s="158" t="str">
        <f>IF(Tbl.Kosten[[#This Row],[Pnr.]]=AN$7,Tbl.Kosten[[#This Row],[Totaal kosten]],"")</f>
        <v/>
      </c>
      <c r="AO203" s="158" t="str">
        <f>IF(Tbl.Kosten[[#This Row],[Pnr.]]=AO$7,Tbl.Kosten[[#This Row],[Totaal kosten]],"")</f>
        <v/>
      </c>
      <c r="AP203" s="158" t="str">
        <f>IF(Tbl.Kosten[[#This Row],[Pnr.]]=AP$7,Tbl.Kosten[[#This Row],[Totaal kosten]],"")</f>
        <v/>
      </c>
      <c r="AQ203" s="158" t="str">
        <f>IF(Tbl.Kosten[[#This Row],[Pnr.]]=AQ$7,Tbl.Kosten[[#This Row],[Totaal kosten]],"")</f>
        <v/>
      </c>
      <c r="AR203" s="158" t="str">
        <f>IF(Tbl.Kosten[[#This Row],[Pnr.]]=AR$7,Tbl.Kosten[[#This Row],[Totaal kosten]],"")</f>
        <v/>
      </c>
      <c r="AS203" s="158" t="str">
        <f>IF(Tbl.Kosten[[#This Row],[Pnr.]]=AS$7,Tbl.Kosten[[#This Row],[Totaal kosten]],"")</f>
        <v/>
      </c>
      <c r="AT203" s="158" t="str">
        <f>IF(Tbl.Kosten[[#This Row],[Pnr.]]=AT$7,Tbl.Kosten[[#This Row],[Totaal kosten]],"")</f>
        <v/>
      </c>
      <c r="AU203" s="158" t="str">
        <f>IF(Tbl.Kosten[[#This Row],[Pnr.]]=AU$7,Tbl.Kosten[[#This Row],[Totaal kosten]],"")</f>
        <v/>
      </c>
      <c r="AV203" s="158" t="str">
        <f>IF(Tbl.Kosten[[#This Row],[Pnr.]]=AV$7,Tbl.Kosten[[#This Row],[Totaal kosten]],"")</f>
        <v/>
      </c>
      <c r="AW203" s="158" t="str">
        <f>IF(Tbl.Kosten[[#This Row],[Pnr.]]=AW$7,Tbl.Kosten[[#This Row],[Totaal kosten]],"")</f>
        <v/>
      </c>
      <c r="AX203" s="158" t="str">
        <f>IF(Tbl.Kosten[[#This Row],[Pnr.]]=AX$7,Tbl.Kosten[[#This Row],[Totaal kosten]],"")</f>
        <v/>
      </c>
      <c r="AY203" s="158" t="str">
        <f>IF(Tbl.Kosten[[#This Row],[Pnr.]]=AY$7,Tbl.Kosten[[#This Row],[Totaal kosten]],"")</f>
        <v/>
      </c>
      <c r="AZ203" s="158" t="str">
        <f>IF(Tbl.Kosten[[#This Row],[Pnr.]]=AZ$7,Tbl.Kosten[[#This Row],[Totaal kosten]],"")</f>
        <v/>
      </c>
      <c r="BA203" s="158" t="str">
        <f>IF(Tbl.Kosten[[#This Row],[Pnr.]]=BA$7,Tbl.Kosten[[#This Row],[Totaal kosten]],"")</f>
        <v/>
      </c>
      <c r="BB203" s="158" t="str">
        <f>IF(Tbl.Kosten[[#This Row],[Pnr.]]=BB$7,Tbl.Kosten[[#This Row],[Totaal kosten]],"")</f>
        <v/>
      </c>
      <c r="BC203" s="158" t="str">
        <f>IF(Tbl.Kosten[[#This Row],[Pnr.]]=BC$7,Tbl.Kosten[[#This Row],[Totaal kosten]],"")</f>
        <v/>
      </c>
      <c r="BD203" s="158" t="str">
        <f>IF(Tbl.Kosten[[#This Row],[Pnr.]]=BD$7,Tbl.Kosten[[#This Row],[Totaal kosten]],"")</f>
        <v/>
      </c>
      <c r="BE203" s="158" t="str">
        <f>IF(Tbl.Kosten[[#This Row],[Pnr.]]=BE$7,Tbl.Kosten[[#This Row],[Totaal kosten]],"")</f>
        <v/>
      </c>
      <c r="BF203" s="158" t="str">
        <f>IF(Tbl.Kosten[[#This Row],[Pnr.]]=BF$7,Tbl.Kosten[[#This Row],[Totaal kosten]],"")</f>
        <v/>
      </c>
      <c r="BG203" s="158" t="str">
        <f>IF(Tbl.Kosten[[#This Row],[Pnr.]]=BG$7,Tbl.Kosten[[#This Row],[Totaal kosten]],"")</f>
        <v/>
      </c>
      <c r="BH203" s="158" t="str">
        <f>IF(Tbl.Kosten[[#This Row],[Pnr.]]=BH$7,Tbl.Kosten[[#This Row],[Totaal kosten]],"")</f>
        <v/>
      </c>
      <c r="BI203" s="158" t="str">
        <f>IF(Tbl.Kosten[[#This Row],[Pnr.]]=BI$7,Tbl.Kosten[[#This Row],[Totaal kosten]],"")</f>
        <v/>
      </c>
      <c r="BJ203" s="158" t="str">
        <f>IF(Tbl.Kosten[[#This Row],[Pnr.]]=BJ$7,Tbl.Kosten[[#This Row],[Totaal kosten]],"")</f>
        <v/>
      </c>
      <c r="BK203" s="158" t="str">
        <f>IF(Tbl.Kosten[[#This Row],[Pnr.]]=BK$7,Tbl.Kosten[[#This Row],[Totaal kosten]],"")</f>
        <v/>
      </c>
      <c r="BL203" s="158" t="str">
        <f>IF(Tbl.Kosten[[#This Row],[Pnr.]]=BL$7,Tbl.Kosten[[#This Row],[Totaal kosten]],"")</f>
        <v/>
      </c>
      <c r="BM203" s="158" t="str">
        <f>IF(Tbl.Kosten[[#This Row],[Pnr.]]=BM$7,Tbl.Kosten[[#This Row],[Totaal kosten]],"")</f>
        <v/>
      </c>
      <c r="BN203" s="158" t="str">
        <f>IF(Tbl.Kosten[[#This Row],[Pnr.]]=BN$7,Tbl.Kosten[[#This Row],[Totaal kosten]],"")</f>
        <v/>
      </c>
      <c r="BO203" s="158" t="str">
        <f>IF(Tbl.Kosten[[#This Row],[Pnr.]]=BO$7,Tbl.Kosten[[#This Row],[Totaal kosten]],"")</f>
        <v/>
      </c>
      <c r="BP203" s="158" t="str">
        <f>IF(Tbl.Kosten[[#This Row],[Pnr.]]=BP$7,Tbl.Kosten[[#This Row],[Totaal kosten]],"")</f>
        <v/>
      </c>
      <c r="BQ203" s="158" t="str">
        <f>IF(Tbl.Kosten[[#This Row],[Pnr.]]=BQ$7,Tbl.Kosten[[#This Row],[Totaal kosten]],"")</f>
        <v/>
      </c>
      <c r="BR203" s="158" t="str">
        <f>IF(Tbl.Kosten[[#This Row],[Pnr.]]=BR$7,Tbl.Kosten[[#This Row],[Totaal kosten]],"")</f>
        <v/>
      </c>
      <c r="BS203" s="158" t="str">
        <f>IF(Tbl.Kosten[[#This Row],[Pnr.]]=BS$7,Tbl.Kosten[[#This Row],[Totaal kosten]],"")</f>
        <v/>
      </c>
      <c r="BT203" s="158" t="str">
        <f>IF(Tbl.Kosten[[#This Row],[Pnr.]]=BT$7,Tbl.Kosten[[#This Row],[Totaal kosten]],"")</f>
        <v/>
      </c>
      <c r="BU203" s="158" t="str">
        <f>IF(Tbl.Kosten[[#This Row],[Pnr.]]=BU$7,Tbl.Kosten[[#This Row],[Totaal kosten]],"")</f>
        <v/>
      </c>
      <c r="BV203" s="158" t="str">
        <f>IF(Tbl.Kosten[[#This Row],[Pnr.]]=BV$7,Tbl.Kosten[[#This Row],[Totaal kosten]],"")</f>
        <v/>
      </c>
      <c r="BW203" s="158" t="str">
        <f>IF(Tbl.Kosten[[#This Row],[Pnr.]]=BW$7,Tbl.Kosten[[#This Row],[Totaal kosten]],"")</f>
        <v/>
      </c>
      <c r="BX203" s="158" t="str">
        <f>IFERROR(_xlfn.XLOOKUP(Tbl.Kosten[[#This Row],[Werkpakketcode]],Tbl.Werkpakketten[Werkpakketcode],Tbl.Werkpakketten[WPnr.],"",0,1),"")</f>
        <v/>
      </c>
      <c r="BY203" s="158" t="str">
        <f>IF(Tbl.Kosten[[#This Row],[WPnr.]]=BY$7,Tbl.Kosten[[#This Row],[Totaal kosten]],"")</f>
        <v/>
      </c>
      <c r="BZ203" s="158" t="str">
        <f>IF(Tbl.Kosten[[#This Row],[WPnr.]]=BZ$7,Tbl.Kosten[[#This Row],[Totaal kosten]],"")</f>
        <v/>
      </c>
      <c r="CA203" s="158" t="str">
        <f>IF(Tbl.Kosten[[#This Row],[WPnr.]]=CA$7,Tbl.Kosten[[#This Row],[Totaal kosten]],"")</f>
        <v/>
      </c>
      <c r="CB203" s="158" t="str">
        <f>IF(Tbl.Kosten[[#This Row],[WPnr.]]=CB$7,Tbl.Kosten[[#This Row],[Totaal kosten]],"")</f>
        <v/>
      </c>
      <c r="CC203" s="158" t="str">
        <f>IF(Tbl.Kosten[[#This Row],[WPnr.]]=CC$7,Tbl.Kosten[[#This Row],[Totaal kosten]],"")</f>
        <v/>
      </c>
      <c r="CD203" s="158" t="str">
        <f>IF(Tbl.Kosten[[#This Row],[WPnr.]]=CD$7,Tbl.Kosten[[#This Row],[Totaal kosten]],"")</f>
        <v/>
      </c>
      <c r="CE203" s="158" t="str">
        <f>IF(Tbl.Kosten[[#This Row],[WPnr.]]=CE$7,Tbl.Kosten[[#This Row],[Totaal kosten]],"")</f>
        <v/>
      </c>
      <c r="CF203" s="158" t="str">
        <f>IF(Tbl.Kosten[[#This Row],[WPnr.]]=CF$7,Tbl.Kosten[[#This Row],[Totaal kosten]],"")</f>
        <v/>
      </c>
      <c r="CG203" s="158" t="str">
        <f>IF(Tbl.Kosten[[#This Row],[WPnr.]]=CG$7,Tbl.Kosten[[#This Row],[Totaal kosten]],"")</f>
        <v/>
      </c>
      <c r="CH203" s="158" t="str">
        <f>IF(Tbl.Kosten[[#This Row],[WPnr.]]=CH$7,Tbl.Kosten[[#This Row],[Totaal kosten]],"")</f>
        <v/>
      </c>
      <c r="CI203" s="158" t="str">
        <f>IF(Tbl.Kosten[[#This Row],[WPnr.]]=CI$7,Tbl.Kosten[[#This Row],[Totaal kosten]],"")</f>
        <v/>
      </c>
      <c r="CJ203" s="158" t="str">
        <f>IF(Tbl.Kosten[[#This Row],[WPnr.]]=CJ$7,Tbl.Kosten[[#This Row],[Totaal kosten]],"")</f>
        <v/>
      </c>
      <c r="CK203" s="158" t="str">
        <f>IF(Tbl.Kosten[[#This Row],[WPnr.]]=CK$7,Tbl.Kosten[[#This Row],[Totaal kosten]],"")</f>
        <v/>
      </c>
      <c r="CL203" s="158" t="str">
        <f>IF(Tbl.Kosten[[#This Row],[WPnr.]]=CL$7,Tbl.Kosten[[#This Row],[Totaal kosten]],"")</f>
        <v/>
      </c>
      <c r="CM203" s="158" t="str">
        <f>IF(Tbl.Kosten[[#This Row],[WPnr.]]=CM$7,Tbl.Kosten[[#This Row],[Totaal kosten]],"")</f>
        <v/>
      </c>
      <c r="CN203" s="158" t="str">
        <f>IF(Tbl.Kosten[[#This Row],[WPnr.]]=CN$7,Tbl.Kosten[[#This Row],[Totaal kosten]],"")</f>
        <v/>
      </c>
      <c r="CO203" s="158" t="str">
        <f>IF(Tbl.Kosten[[#This Row],[WPnr.]]=CO$7,Tbl.Kosten[[#This Row],[Totaal kosten]],"")</f>
        <v/>
      </c>
      <c r="CP203" s="158" t="str">
        <f>IF(Tbl.Kosten[[#This Row],[WPnr.]]=CP$7,Tbl.Kosten[[#This Row],[Totaal kosten]],"")</f>
        <v/>
      </c>
      <c r="CQ203" s="158" t="str">
        <f>IF(Tbl.Kosten[[#This Row],[WPnr.]]=CQ$7,Tbl.Kosten[[#This Row],[Totaal kosten]],"")</f>
        <v/>
      </c>
      <c r="CR203" s="158" t="str">
        <f>IF(Tbl.Kosten[[#This Row],[WPnr.]]=CR$7,Tbl.Kosten[[#This Row],[Totaal kosten]],"")</f>
        <v/>
      </c>
      <c r="CS203" s="158" t="str">
        <f>IF(Tbl.Kosten[[#This Row],[WPnr.]]=CS$7,Tbl.Kosten[[#This Row],[Totaal kosten]],"")</f>
        <v/>
      </c>
      <c r="CT203" s="158" t="str">
        <f>IF(Tbl.Kosten[[#This Row],[WPnr.]]=CT$7,Tbl.Kosten[[#This Row],[Totaal kosten]],"")</f>
        <v/>
      </c>
      <c r="CU203" s="158" t="str">
        <f>IF(Tbl.Kosten[[#This Row],[WPnr.]]=CU$7,Tbl.Kosten[[#This Row],[Totaal kosten]],"")</f>
        <v/>
      </c>
      <c r="CV203" s="158" t="str">
        <f>IF(Tbl.Kosten[[#This Row],[WPnr.]]=CV$7,Tbl.Kosten[[#This Row],[Totaal kosten]],"")</f>
        <v/>
      </c>
      <c r="CW203" s="158" t="str">
        <f>IF(Tbl.Kosten[[#This Row],[WPnr.]]=CW$7,Tbl.Kosten[[#This Row],[Totaal kosten]],"")</f>
        <v/>
      </c>
      <c r="CX203" s="158" t="str">
        <f>IF(Tbl.Kosten[[#This Row],[WPnr.]]=CX$7,Tbl.Kosten[[#This Row],[Totaal kosten]],"")</f>
        <v/>
      </c>
      <c r="CY203" s="158" t="str">
        <f>IF(Tbl.Kosten[[#This Row],[WPnr.]]=CY$7,Tbl.Kosten[[#This Row],[Totaal kosten]],"")</f>
        <v/>
      </c>
      <c r="CZ203" s="158" t="str">
        <f>IF(Tbl.Kosten[[#This Row],[WPnr.]]=CZ$7,Tbl.Kosten[[#This Row],[Totaal kosten]],"")</f>
        <v/>
      </c>
      <c r="DA203" s="158" t="str">
        <f>IF(Tbl.Kosten[[#This Row],[WPnr.]]=DA$7,Tbl.Kosten[[#This Row],[Totaal kosten]],"")</f>
        <v/>
      </c>
      <c r="DB203" s="158" t="str">
        <f>IF(Tbl.Kosten[[#This Row],[WPnr.]]=DB$7,Tbl.Kosten[[#This Row],[Totaal kosten]],"")</f>
        <v/>
      </c>
      <c r="DC203" s="158" t="str">
        <f>IF(Tbl.Kosten[[#This Row],[WPnr.]]=DC$7,Tbl.Kosten[[#This Row],[Totaal kosten]],"")</f>
        <v/>
      </c>
      <c r="DD203" s="158" t="str">
        <f>IF(Tbl.Kosten[[#This Row],[WPnr.]]=DD$7,Tbl.Kosten[[#This Row],[Totaal kosten]],"")</f>
        <v/>
      </c>
      <c r="DE203" s="158" t="str">
        <f>IF(Tbl.Kosten[[#This Row],[WPnr.]]=DE$7,Tbl.Kosten[[#This Row],[Totaal kosten]],"")</f>
        <v/>
      </c>
      <c r="DF203" s="158" t="str">
        <f>IF(Tbl.Kosten[[#This Row],[WPnr.]]=DF$7,Tbl.Kosten[[#This Row],[Totaal kosten]],"")</f>
        <v/>
      </c>
      <c r="DG203" s="158" t="str">
        <f>IF(Tbl.Kosten[[#This Row],[WPnr.]]=DG$7,Tbl.Kosten[[#This Row],[Totaal kosten]],"")</f>
        <v/>
      </c>
      <c r="DH203" s="158" t="str">
        <f>IF(Tbl.Kosten[[#This Row],[WPnr.]]=DH$7,Tbl.Kosten[[#This Row],[Totaal kosten]],"")</f>
        <v/>
      </c>
      <c r="DI203" s="158" t="str">
        <f>IF(Tbl.Kosten[[#This Row],[WPnr.]]=DI$7,Tbl.Kosten[[#This Row],[Totaal kosten]],"")</f>
        <v/>
      </c>
      <c r="DJ203" s="158" t="str">
        <f>IF(Tbl.Kosten[[#This Row],[WPnr.]]=DJ$7,Tbl.Kosten[[#This Row],[Totaal kosten]],"")</f>
        <v/>
      </c>
      <c r="DK203" s="158" t="str">
        <f>IF(Tbl.Kosten[[#This Row],[WPnr.]]=DK$7,Tbl.Kosten[[#This Row],[Totaal kosten]],"")</f>
        <v/>
      </c>
      <c r="DL203" s="158" t="str">
        <f>IF(Tbl.Kosten[[#This Row],[WPnr.]]=DL$7,Tbl.Kosten[[#This Row],[Totaal kosten]],"")</f>
        <v/>
      </c>
      <c r="DM203" s="158" t="str">
        <f>IF(Tbl.Kosten[[#This Row],[WPnr.]]=DM$7,Tbl.Kosten[[#This Row],[Totaal kosten]],"")</f>
        <v/>
      </c>
      <c r="DN203" s="158" t="str">
        <f>IF(Tbl.Kosten[[#This Row],[WPnr.]]=DN$7,Tbl.Kosten[[#This Row],[Totaal kosten]],"")</f>
        <v/>
      </c>
      <c r="DO203" s="158" t="str">
        <f>IF(Tbl.Kosten[[#This Row],[WPnr.]]=DO$7,Tbl.Kosten[[#This Row],[Totaal kosten]],"")</f>
        <v/>
      </c>
      <c r="DP203" s="158" t="str">
        <f>IF(Tbl.Kosten[[#This Row],[WPnr.]]=DP$7,Tbl.Kosten[[#This Row],[Totaal kosten]],"")</f>
        <v/>
      </c>
      <c r="DQ203" s="158" t="str">
        <f>IF(Tbl.Kosten[[#This Row],[WPnr.]]=DQ$7,Tbl.Kosten[[#This Row],[Totaal kosten]],"")</f>
        <v/>
      </c>
      <c r="DR203" s="158" t="str">
        <f>IF(Tbl.Kosten[[#This Row],[WPnr.]]=DR$7,Tbl.Kosten[[#This Row],[Totaal kosten]],"")</f>
        <v/>
      </c>
      <c r="DS203" s="158" t="str">
        <f>IF(Tbl.Kosten[[#This Row],[WPnr.]]=DS$7,Tbl.Kosten[[#This Row],[Totaal kosten]],"")</f>
        <v/>
      </c>
      <c r="DT203" s="158" t="str">
        <f>IF(Tbl.Kosten[[#This Row],[WPnr.]]=DT$7,Tbl.Kosten[[#This Row],[Totaal kosten]],"")</f>
        <v/>
      </c>
      <c r="DU203" s="158" t="str">
        <f>IF(Tbl.Kosten[[#This Row],[WPnr.]]=DU$7,Tbl.Kosten[[#This Row],[Totaal kosten]],"")</f>
        <v/>
      </c>
      <c r="DV203" s="158" t="str">
        <f>IF(Tbl.Kosten[[#This Row],[WPnr.]]=DV$7,Tbl.Kosten[[#This Row],[Totaal kosten]],"")</f>
        <v/>
      </c>
      <c r="DW203" s="160" t="str">
        <f>IFERROR(_xlfn.XLOOKUP(Tbl.Kosten[[#This Row],[Kostensoort]],Tbl.Kostensoorten[Kostensoorten],Tbl.Kostensoorten[KSnr.],"",0,1),"")</f>
        <v/>
      </c>
      <c r="DX203" s="160" t="str">
        <f>IF(Tbl.Kosten[[#This Row],[KSnr.]]=DX$7,Tbl.Kosten[[#This Row],[Totaal kosten]],"")</f>
        <v/>
      </c>
      <c r="DY203" s="160" t="str">
        <f>IF(Tbl.Kosten[[#This Row],[KSnr.]]=DY$7,Tbl.Kosten[[#This Row],[Totaal kosten]],"")</f>
        <v/>
      </c>
      <c r="DZ203" s="160" t="str">
        <f>IF(Tbl.Kosten[[#This Row],[KSnr.]]=DZ$7,Tbl.Kosten[[#This Row],[Totaal kosten]],"")</f>
        <v/>
      </c>
      <c r="EA203" s="160" t="str">
        <f>IF(Tbl.Kosten[[#This Row],[KSnr.]]=EA$7,Tbl.Kosten[[#This Row],[Totaal kosten]],"")</f>
        <v/>
      </c>
      <c r="EB203" s="160" t="str">
        <f>IF(Tbl.Kosten[[#This Row],[KSnr.]]=EB$7,Tbl.Kosten[[#This Row],[Totaal kosten]],"")</f>
        <v/>
      </c>
      <c r="EC203" s="160" t="str">
        <f>IF(Tbl.Kosten[[#This Row],[KSnr.]]=EC$7,Tbl.Kosten[[#This Row],[Totaal kosten]],"")</f>
        <v/>
      </c>
      <c r="ED203" s="160" t="str">
        <f>IF(Tbl.Kosten[[#This Row],[KSnr.]]=ED$7,Tbl.Kosten[[#This Row],[Totaal kosten]],"")</f>
        <v/>
      </c>
      <c r="EE203" s="160" t="str">
        <f>IF(Tbl.Kosten[[#This Row],[KSnr.]]=EE$7,Tbl.Kosten[[#This Row],[Totaal kosten]],"")</f>
        <v/>
      </c>
      <c r="EF203" s="160" t="str">
        <f>IF(Tbl.Kosten[[#This Row],[KSnr.]]=EF$7,Tbl.Kosten[[#This Row],[Totaal kosten]],"")</f>
        <v/>
      </c>
      <c r="EG203" s="160" t="str">
        <f>IF(Tbl.Kosten[[#This Row],[KSnr.]]=EG$7,Tbl.Kosten[[#This Row],[Totaal kosten]],"")</f>
        <v/>
      </c>
      <c r="EH203" s="160" t="str">
        <f>IF(Tbl.Kosten[[#This Row],[KSnr.]]=EH$7,Tbl.Kosten[[#This Row],[Totaal kosten]],"")</f>
        <v/>
      </c>
      <c r="EI203" s="160" t="str">
        <f>IF(Tbl.Kosten[[#This Row],[KSnr.]]=EI$7,Tbl.Kosten[[#This Row],[Totaal kosten]],"")</f>
        <v/>
      </c>
      <c r="EJ203" s="160" t="str">
        <f>IF(Tbl.Kosten[[#This Row],[KSnr.]]=EJ$7,Tbl.Kosten[[#This Row],[Totaal kosten]],"")</f>
        <v/>
      </c>
      <c r="EK203" s="160" t="str">
        <f>IF(Tbl.Kosten[[#This Row],[KSnr.]]=EK$7,Tbl.Kosten[[#This Row],[Totaal kosten]],"")</f>
        <v/>
      </c>
      <c r="EL203" s="160" t="str">
        <f>IF(Tbl.Kosten[[#This Row],[KSnr.]]=EL$7,Tbl.Kosten[[#This Row],[Totaal kosten]],"")</f>
        <v/>
      </c>
      <c r="EM203" s="160" t="str">
        <f>IF(Tbl.Kosten[[#This Row],[KSnr.]]=EM$7,Tbl.Kosten[[#This Row],[Totaal kosten]],"")</f>
        <v/>
      </c>
      <c r="EN203" s="160" t="str">
        <f>IF(Tbl.Kosten[[#This Row],[KSnr.]]=EN$7,Tbl.Kosten[[#This Row],[Totaal kosten]],"")</f>
        <v/>
      </c>
      <c r="EO203" s="160" t="str">
        <f>IF(Tbl.Kosten[[#This Row],[KSnr.]]=EO$7,Tbl.Kosten[[#This Row],[Totaal kosten]],"")</f>
        <v/>
      </c>
      <c r="EP203" s="160" t="str">
        <f>IF(Tbl.Kosten[[#This Row],[KSnr.]]=EP$7,Tbl.Kosten[[#This Row],[Totaal kosten]],"")</f>
        <v/>
      </c>
      <c r="EQ203" s="160" t="str">
        <f>IF(Tbl.Kosten[[#This Row],[KSnr.]]=EQ$7,Tbl.Kosten[[#This Row],[Totaal kosten]],"")</f>
        <v/>
      </c>
      <c r="ER203" s="154" t="str">
        <f>IFERROR(_xlfn.XLOOKUP(Tbl.Kosten[[#This Row],[Subsidieactiviteit]],Tbl.Subsidiehoogte[Subsidieactiviteit],Tbl.Subsidiehoogte[SAnr.],"",0,1),"")</f>
        <v/>
      </c>
      <c r="ES203" s="160" t="str">
        <f>IF(Tbl.Kosten[[#This Row],[Sanr.]]=ES$7,Tbl.Kosten[[#This Row],[Totaal kosten]],"")</f>
        <v/>
      </c>
      <c r="ET203" s="160" t="str">
        <f>IF(Tbl.Kosten[[#This Row],[Sanr.]]=ET$7,Tbl.Kosten[[#This Row],[Totaal kosten]],"")</f>
        <v/>
      </c>
      <c r="EU203" s="160" t="str">
        <f>IF(Tbl.Kosten[[#This Row],[Sanr.]]=EU$7,Tbl.Kosten[[#This Row],[Totaal kosten]],"")</f>
        <v/>
      </c>
      <c r="EV203" s="160" t="str">
        <f>IF(Tbl.Kosten[[#This Row],[Sanr.]]=EV$7,Tbl.Kosten[[#This Row],[Totaal kosten]],"")</f>
        <v/>
      </c>
      <c r="EW203" s="160" t="str">
        <f>IF(Tbl.Kosten[[#This Row],[Sanr.]]=EW$7,Tbl.Kosten[[#This Row],[Totaal kosten]],"")</f>
        <v/>
      </c>
      <c r="EX203" s="160" t="str">
        <f>IF(Tbl.Kosten[[#This Row],[Sanr.]]=EX$7,Tbl.Kosten[[#This Row],[Totaal kosten]],"")</f>
        <v/>
      </c>
      <c r="EY203" s="160" t="str">
        <f>IF(Tbl.Kosten[[#This Row],[Sanr.]]=EY$7,Tbl.Kosten[[#This Row],[Totaal kosten]],"")</f>
        <v/>
      </c>
      <c r="EZ203" s="160" t="str">
        <f>IF(Tbl.Kosten[[#This Row],[Sanr.]]=EZ$7,Tbl.Kosten[[#This Row],[Totaal kosten]],"")</f>
        <v/>
      </c>
      <c r="FA203" s="160" t="str">
        <f>IF(Tbl.Kosten[[#This Row],[Sanr.]]=FA$7,Tbl.Kosten[[#This Row],[Totaal kosten]],"")</f>
        <v/>
      </c>
      <c r="FB203" s="160" t="str">
        <f>IF(Tbl.Kosten[[#This Row],[Sanr.]]=FB$7,Tbl.Kosten[[#This Row],[Totaal kosten]],"")</f>
        <v/>
      </c>
      <c r="FC203" s="160" t="str">
        <f>IF(Tbl.Kosten[[#This Row],[Sanr.]]=FC$7,Tbl.Kosten[[#This Row],[Totaal kosten]],"")</f>
        <v/>
      </c>
      <c r="FD203" s="160" t="str">
        <f>IF(Tbl.Kosten[[#This Row],[Sanr.]]=FD$7,Tbl.Kosten[[#This Row],[Totaal kosten]],"")</f>
        <v/>
      </c>
      <c r="FE203" s="160" t="str">
        <f>IF(Tbl.Kosten[[#This Row],[Sanr.]]=FE$7,Tbl.Kosten[[#This Row],[Totaal kosten]],"")</f>
        <v/>
      </c>
      <c r="FF203" s="160" t="str">
        <f>IF(Tbl.Kosten[[#This Row],[Sanr.]]=FF$7,Tbl.Kosten[[#This Row],[Totaal kosten]],"")</f>
        <v/>
      </c>
      <c r="FG203" s="160" t="str">
        <f>IF(Tbl.Kosten[[#This Row],[Sanr.]]=FG$7,Tbl.Kosten[[#This Row],[Totaal kosten]],"")</f>
        <v/>
      </c>
      <c r="FH203" s="160" t="str">
        <f>IF(Tbl.Kosten[[#This Row],[Sanr.]]=FH$7,Tbl.Kosten[[#This Row],[Totaal kosten]],"")</f>
        <v/>
      </c>
      <c r="FI203" s="160" t="str">
        <f>IF(Tbl.Kosten[[#This Row],[Sanr.]]=FI$7,Tbl.Kosten[[#This Row],[Totaal kosten]],"")</f>
        <v/>
      </c>
      <c r="FJ203" s="160" t="str">
        <f>IF(Tbl.Kosten[[#This Row],[Sanr.]]=FJ$7,Tbl.Kosten[[#This Row],[Totaal kosten]],"")</f>
        <v/>
      </c>
      <c r="FK203" s="160" t="str">
        <f>IF(Tbl.Kosten[[#This Row],[Sanr.]]=FK$7,Tbl.Kosten[[#This Row],[Totaal kosten]],"")</f>
        <v/>
      </c>
      <c r="FL203" s="160" t="str">
        <f>IF(Tbl.Kosten[[#This Row],[Sanr.]]=FL$7,Tbl.Kosten[[#This Row],[Totaal kosten]],"")</f>
        <v/>
      </c>
      <c r="FM203" s="160" t="str">
        <f>IF(Tbl.Kosten[[#This Row],[Sanr.]]=FM$7,Tbl.Kosten[[#This Row],[Totaal kosten]],"")</f>
        <v/>
      </c>
      <c r="FN203" s="160" t="str">
        <f>IF(Tbl.Kosten[[#This Row],[Sanr.]]=FN$7,Tbl.Kosten[[#This Row],[Totaal kosten]],"")</f>
        <v/>
      </c>
      <c r="FO203" s="160" t="str">
        <f>IF(Tbl.Kosten[[#This Row],[Sanr.]]=FO$7,Tbl.Kosten[[#This Row],[Totaal kosten]],"")</f>
        <v/>
      </c>
      <c r="FP203" s="160" t="str">
        <f>IF(Tbl.Kosten[[#This Row],[Sanr.]]=FP$7,Tbl.Kosten[[#This Row],[Totaal kosten]],"")</f>
        <v/>
      </c>
      <c r="FQ203" s="160" t="str">
        <f>IF(Tbl.Kosten[[#This Row],[Sanr.]]=FQ$7,Tbl.Kosten[[#This Row],[Totaal kosten]],"")</f>
        <v/>
      </c>
      <c r="FR203" s="160" t="str">
        <f>IF(Tbl.Kosten[[#This Row],[Sanr.]]=FR$7,Tbl.Kosten[[#This Row],[Totaal kosten]],"")</f>
        <v/>
      </c>
      <c r="FS203" s="160" t="str">
        <f>IF(Tbl.Kosten[[#This Row],[Sanr.]]=FS$7,Tbl.Kosten[[#This Row],[Totaal kosten]],"")</f>
        <v/>
      </c>
      <c r="FT203" s="160" t="str">
        <f>IF(Tbl.Kosten[[#This Row],[Sanr.]]=FT$7,Tbl.Kosten[[#This Row],[Totaal kosten]],"")</f>
        <v/>
      </c>
      <c r="FU203" s="160" t="str">
        <f>IF(Tbl.Kosten[[#This Row],[Sanr.]]=FU$7,Tbl.Kosten[[#This Row],[Totaal kosten]],"")</f>
        <v/>
      </c>
      <c r="FV203" s="160" t="str">
        <f>IF(Tbl.Kosten[[#This Row],[Sanr.]]=FV$7,Tbl.Kosten[[#This Row],[Totaal kosten]],"")</f>
        <v/>
      </c>
      <c r="FW203" s="160" t="str">
        <f>IFERROR(_xlfn.XLOOKUP(Tbl.Kosten[[#This Row],[Activiteitencode]],Tbl.Activiteiten[Activiteitcode],Tbl.Activiteiten[Anr.],"",0,1),"")</f>
        <v/>
      </c>
      <c r="FX203" s="181" t="str">
        <f>_xlfn.CONCAT(Tbl.Kosten[[#This Row],[Pnr.]],Tbl.Kosten[[#This Row],[Sanr.]])</f>
        <v>P1</v>
      </c>
      <c r="FY203" s="160">
        <f>Tbl.Kosten[[#This Row],[Totaal kosten]]-Tbl.Kosten[[#This Row],[Subsidie]]</f>
        <v>0</v>
      </c>
      <c r="FZ203" s="160">
        <f>IF(Tbl.Kosten[[#This Row],[Pnr.]]=FZ$7,Tbl.Kosten[[#This Row],[Te financieren]],"")</f>
        <v>0</v>
      </c>
      <c r="GA203" s="160" t="str">
        <f>IF(Tbl.Kosten[[#This Row],[Pnr.]]=GA$7,Tbl.Kosten[[#This Row],[Te financieren]],"")</f>
        <v/>
      </c>
      <c r="GB203" s="160" t="str">
        <f>IF(Tbl.Kosten[[#This Row],[Pnr.]]=GB$7,Tbl.Kosten[[#This Row],[Te financieren]],"")</f>
        <v/>
      </c>
      <c r="GC203" s="160" t="str">
        <f>IF(Tbl.Kosten[[#This Row],[Pnr.]]=GC$7,Tbl.Kosten[[#This Row],[Te financieren]],"")</f>
        <v/>
      </c>
      <c r="GD203" s="160" t="str">
        <f>IF(Tbl.Kosten[[#This Row],[Pnr.]]=GD$7,Tbl.Kosten[[#This Row],[Te financieren]],"")</f>
        <v/>
      </c>
      <c r="GE203" s="160" t="str">
        <f>IF(Tbl.Kosten[[#This Row],[Pnr.]]=GE$7,Tbl.Kosten[[#This Row],[Te financieren]],"")</f>
        <v/>
      </c>
      <c r="GF203" s="160" t="str">
        <f>IF(Tbl.Kosten[[#This Row],[Pnr.]]=GF$7,Tbl.Kosten[[#This Row],[Te financieren]],"")</f>
        <v/>
      </c>
      <c r="GG203" s="160" t="str">
        <f>IF(Tbl.Kosten[[#This Row],[Pnr.]]=GG$7,Tbl.Kosten[[#This Row],[Te financieren]],"")</f>
        <v/>
      </c>
      <c r="GH203" s="160" t="str">
        <f>IF(Tbl.Kosten[[#This Row],[Pnr.]]=GH$7,Tbl.Kosten[[#This Row],[Te financieren]],"")</f>
        <v/>
      </c>
      <c r="GI203" s="160" t="str">
        <f>IF(Tbl.Kosten[[#This Row],[Pnr.]]=GI$7,Tbl.Kosten[[#This Row],[Te financieren]],"")</f>
        <v/>
      </c>
      <c r="GJ203" s="160" t="str">
        <f>IF(Tbl.Kosten[[#This Row],[Pnr.]]=GJ$7,Tbl.Kosten[[#This Row],[Te financieren]],"")</f>
        <v/>
      </c>
      <c r="GK203" s="160" t="str">
        <f>IF(Tbl.Kosten[[#This Row],[Pnr.]]=GK$7,Tbl.Kosten[[#This Row],[Te financieren]],"")</f>
        <v/>
      </c>
      <c r="GL203" s="160" t="str">
        <f>IF(Tbl.Kosten[[#This Row],[Pnr.]]=GL$7,Tbl.Kosten[[#This Row],[Te financieren]],"")</f>
        <v/>
      </c>
      <c r="GM203" s="160" t="str">
        <f>IF(Tbl.Kosten[[#This Row],[Pnr.]]=GM$7,Tbl.Kosten[[#This Row],[Te financieren]],"")</f>
        <v/>
      </c>
      <c r="GN203" s="160" t="str">
        <f>IF(Tbl.Kosten[[#This Row],[Pnr.]]=GN$7,Tbl.Kosten[[#This Row],[Te financieren]],"")</f>
        <v/>
      </c>
      <c r="GO203" s="160" t="str">
        <f>IF(Tbl.Kosten[[#This Row],[Pnr.]]=GO$7,Tbl.Kosten[[#This Row],[Te financieren]],"")</f>
        <v/>
      </c>
      <c r="GP203" s="160" t="str">
        <f>IF(Tbl.Kosten[[#This Row],[Pnr.]]=GP$7,Tbl.Kosten[[#This Row],[Te financieren]],"")</f>
        <v/>
      </c>
      <c r="GQ203" s="160" t="str">
        <f>IF(Tbl.Kosten[[#This Row],[Pnr.]]=GQ$7,Tbl.Kosten[[#This Row],[Te financieren]],"")</f>
        <v/>
      </c>
      <c r="GR203" s="160" t="str">
        <f>IF(Tbl.Kosten[[#This Row],[Pnr.]]=GR$7,Tbl.Kosten[[#This Row],[Te financieren]],"")</f>
        <v/>
      </c>
      <c r="GS203" s="160" t="str">
        <f>IF(Tbl.Kosten[[#This Row],[Pnr.]]=GS$7,Tbl.Kosten[[#This Row],[Te financieren]],"")</f>
        <v/>
      </c>
      <c r="GT203" s="160" t="str">
        <f>IF(Tbl.Kosten[[#This Row],[Pnr.]]=GT$7,Tbl.Kosten[[#This Row],[Te financieren]],"")</f>
        <v/>
      </c>
      <c r="GU203" s="160" t="str">
        <f>IF(Tbl.Kosten[[#This Row],[Pnr.]]=GU$7,Tbl.Kosten[[#This Row],[Te financieren]],"")</f>
        <v/>
      </c>
      <c r="GV203" s="160" t="str">
        <f>IF(Tbl.Kosten[[#This Row],[Pnr.]]=GV$7,Tbl.Kosten[[#This Row],[Te financieren]],"")</f>
        <v/>
      </c>
      <c r="GW203" s="160" t="str">
        <f>IF(Tbl.Kosten[[#This Row],[Pnr.]]=GW$7,Tbl.Kosten[[#This Row],[Te financieren]],"")</f>
        <v/>
      </c>
      <c r="GX203" s="160" t="str">
        <f>IF(Tbl.Kosten[[#This Row],[Pnr.]]=GX$7,Tbl.Kosten[[#This Row],[Te financieren]],"")</f>
        <v/>
      </c>
      <c r="GY203" s="160" t="str">
        <f>IF(Tbl.Kosten[[#This Row],[Pnr.]]=GY$7,Tbl.Kosten[[#This Row],[Te financieren]],"")</f>
        <v/>
      </c>
      <c r="GZ203" s="160" t="str">
        <f>IF(Tbl.Kosten[[#This Row],[Pnr.]]=GZ$7,Tbl.Kosten[[#This Row],[Te financieren]],"")</f>
        <v/>
      </c>
      <c r="HA203" s="160" t="str">
        <f>IF(Tbl.Kosten[[#This Row],[Pnr.]]=HA$7,Tbl.Kosten[[#This Row],[Te financieren]],"")</f>
        <v/>
      </c>
      <c r="HB203" s="160" t="str">
        <f>IF(Tbl.Kosten[[#This Row],[Pnr.]]=HB$7,Tbl.Kosten[[#This Row],[Te financieren]],"")</f>
        <v/>
      </c>
      <c r="HC203" s="160" t="str">
        <f>IF(Tbl.Kosten[[#This Row],[Pnr.]]=HC$7,Tbl.Kosten[[#This Row],[Te financieren]],"")</f>
        <v/>
      </c>
      <c r="HD203" s="160" t="str">
        <f>IF(Tbl.Kosten[[#This Row],[Pnr.]]=HD$7,Tbl.Kosten[[#This Row],[Te financieren]],"")</f>
        <v/>
      </c>
      <c r="HE203" s="160" t="str">
        <f>IF(Tbl.Kosten[[#This Row],[Pnr.]]=HE$7,Tbl.Kosten[[#This Row],[Te financieren]],"")</f>
        <v/>
      </c>
      <c r="HF203" s="160" t="str">
        <f>IF(Tbl.Kosten[[#This Row],[Pnr.]]=HF$7,Tbl.Kosten[[#This Row],[Te financieren]],"")</f>
        <v/>
      </c>
      <c r="HG203" s="160" t="str">
        <f>IF(Tbl.Kosten[[#This Row],[Pnr.]]=HG$7,Tbl.Kosten[[#This Row],[Te financieren]],"")</f>
        <v/>
      </c>
      <c r="HH203" s="160" t="str">
        <f>IF(Tbl.Kosten[[#This Row],[Pnr.]]=HH$7,Tbl.Kosten[[#This Row],[Te financieren]],"")</f>
        <v/>
      </c>
      <c r="HI203" s="160" t="str">
        <f>IF(Tbl.Kosten[[#This Row],[Pnr.]]=HI$7,Tbl.Kosten[[#This Row],[Te financieren]],"")</f>
        <v/>
      </c>
      <c r="HJ203" s="160" t="str">
        <f>IF(Tbl.Kosten[[#This Row],[Pnr.]]=HJ$7,Tbl.Kosten[[#This Row],[Te financieren]],"")</f>
        <v/>
      </c>
      <c r="HK203" s="160" t="str">
        <f>IF(Tbl.Kosten[[#This Row],[Pnr.]]=HK$7,Tbl.Kosten[[#This Row],[Te financieren]],"")</f>
        <v/>
      </c>
      <c r="HL203" s="160" t="str">
        <f>IF(Tbl.Kosten[[#This Row],[Pnr.]]=HL$7,Tbl.Kosten[[#This Row],[Te financieren]],"")</f>
        <v/>
      </c>
      <c r="HM203" s="160" t="str">
        <f>IF(Tbl.Kosten[[#This Row],[Pnr.]]=HM$7,Tbl.Kosten[[#This Row],[Te financieren]],"")</f>
        <v/>
      </c>
      <c r="HN203" s="160" t="str">
        <f>IF(Tbl.Kosten[[#This Row],[Pnr.]]=HN$7,Tbl.Kosten[[#This Row],[Te financieren]],"")</f>
        <v/>
      </c>
      <c r="HO203" s="160" t="str">
        <f>IF(Tbl.Kosten[[#This Row],[Pnr.]]=HO$7,Tbl.Kosten[[#This Row],[Te financieren]],"")</f>
        <v/>
      </c>
      <c r="HP203" s="160" t="str">
        <f>IF(Tbl.Kosten[[#This Row],[Pnr.]]=HP$7,Tbl.Kosten[[#This Row],[Te financieren]],"")</f>
        <v/>
      </c>
      <c r="HQ203" s="160" t="str">
        <f>IF(Tbl.Kosten[[#This Row],[Pnr.]]=HQ$7,Tbl.Kosten[[#This Row],[Te financieren]],"")</f>
        <v/>
      </c>
      <c r="HR203" s="160" t="str">
        <f>IF(Tbl.Kosten[[#This Row],[Pnr.]]=HR$7,Tbl.Kosten[[#This Row],[Te financieren]],"")</f>
        <v/>
      </c>
      <c r="HS203" s="160" t="str">
        <f>IF(Tbl.Kosten[[#This Row],[Pnr.]]=HS$7,Tbl.Kosten[[#This Row],[Te financieren]],"")</f>
        <v/>
      </c>
      <c r="HT203" s="160" t="str">
        <f>IF(Tbl.Kosten[[#This Row],[Pnr.]]=HT$7,Tbl.Kosten[[#This Row],[Te financieren]],"")</f>
        <v/>
      </c>
      <c r="HU203" s="160" t="str">
        <f>IF(Tbl.Kosten[[#This Row],[Pnr.]]=HU$7,Tbl.Kosten[[#This Row],[Te financieren]],"")</f>
        <v/>
      </c>
      <c r="HV203" s="160" t="str">
        <f>IF(Tbl.Kosten[[#This Row],[Pnr.]]=HV$7,Tbl.Kosten[[#This Row],[Te financieren]],"")</f>
        <v/>
      </c>
      <c r="HW203" s="160" t="str">
        <f>IF(Tbl.Kosten[[#This Row],[Pnr.]]=HW$7,Tbl.Kosten[[#This Row],[Te financieren]],"")</f>
        <v/>
      </c>
    </row>
    <row r="204" spans="2:231" x14ac:dyDescent="0.3">
      <c r="B204" s="144"/>
      <c r="C204" s="147"/>
      <c r="D204" s="146"/>
      <c r="E204" s="147"/>
      <c r="F204" s="145"/>
      <c r="G204" s="11" t="str">
        <f>IF(Tbl.Kosten[[#This Row],[Medewerker e/o 
functie]]&lt;&gt;"",_xlfn.XLOOKUP(Tbl.Kosten[[#This Row],[Medewerker e/o 
functie]],Tbl.Uurtarief[Medewerker en/of functie],Tbl.Uurtarief[Uurtarief],"",0,1),"")</f>
        <v/>
      </c>
      <c r="H204" s="121">
        <f>IFERROR(Tbl.Kosten[[#This Row],[Uren]]*Tbl.Kosten[[#This Row],[Uurtarief]],0)</f>
        <v>0</v>
      </c>
      <c r="I204" s="119" t="str">
        <f>IF(Tbl.Kosten[[#This Row],[Subtotaal uren]]&lt;&gt;0,_xlfn.XLOOKUP(Tbl.Kosten[[#This Row],[Medewerker e/o 
functie]],Tbl.Uurtarief[Medewerker en/of functie],Tbl.Uurtarief[Kostensoort arbeid],"",0,1),"")</f>
        <v/>
      </c>
      <c r="J204" s="147"/>
      <c r="K204" s="145"/>
      <c r="L204" s="149" t="str">
        <f>IF(Tbl.Kosten[[#This Row],[Activum]]&lt;&gt;"",_xlfn.XLOOKUP(Tbl.Kosten[[#This Row],[Activum]],Tbl.Afschrijvingskosten[Activum],Tbl.Afschrijvingskosten[Tarief per afschrijvings-eenheid],"",0,1),"")</f>
        <v/>
      </c>
      <c r="M204" s="122">
        <f>IFERROR(Tbl.Kosten[[#This Row],[Een-
heden]]*Tbl.Kosten[[#This Row],[Afschrijvings-
tarief]],0)</f>
        <v>0</v>
      </c>
      <c r="N204" s="122" t="str">
        <f>IF(Tbl.Kosten[[#This Row],[Subtotaal afschrijving]]&lt;&gt;0,Lijsten!A202,"")</f>
        <v/>
      </c>
      <c r="O204" s="150"/>
      <c r="P204" s="145"/>
      <c r="Q204" s="148"/>
      <c r="R204" s="122">
        <f>IFERROR(Tbl.Kosten[[#This Row],[Aantal]]*Tbl.Kosten[[#This Row],[Tarief]],0)</f>
        <v>0</v>
      </c>
      <c r="S204" s="8">
        <f>IFERROR(Tbl.Kosten[[#This Row],[Subtotaal overige kosten]]+Tbl.Kosten[[#This Row],[Subtotaal uren]]+Tbl.Kosten[[#This Row],[Subtotaal afschrijving]],0)</f>
        <v>0</v>
      </c>
      <c r="T204" s="8">
        <f>IFERROR(Tbl.Kosten[[#This Row],[Totaal kosten]]*Tbl.Kosten[[#This Row],[Subsidie%]],0)</f>
        <v>0</v>
      </c>
      <c r="U204" s="4" t="str" cm="1">
        <f t="array" ref="U204">IFERROR(_xlfn.IFS(Tbl.Kosten[[#This Row],[Subtotaal uren]]&lt;&gt;0,Tbl.Kosten[[#This Row],[Kostensoort arbeid]],Tbl.Kosten[[#This Row],[Subtotaal afschrijving]]&lt;&gt;0,Tbl.Kosten[[#This Row],[Kostensoort afschrijving]],Tbl.Kosten[[#This Row],[Subtotaal overige kosten]]&lt;&gt;0,Tbl.Kosten[[#This Row],[Kostensoort overig]]),"")</f>
        <v/>
      </c>
      <c r="V204" s="4" t="str">
        <f>IFERROR(_xlfn.XLOOKUP(Tbl.Kosten[[#This Row],[Activiteitencode]],Tbl.Activiteiten[Activiteitcode],Tbl.Activiteiten[Werkpakketcode],"",0,1),"")</f>
        <v/>
      </c>
      <c r="W204" s="4" t="str">
        <f>IFERROR(_xlfn.XLOOKUP(Tbl.Kosten[[#This Row],[Werkpakketcode]],Tbl.Werkpakketten[Werkpakketcode],Tbl.Werkpakketten[Subsidiabele activiteit],"",0,1),"")</f>
        <v/>
      </c>
      <c r="X204" s="12">
        <f>IFERROR(_xlfn.XLOOKUP(Tbl.Kosten[[#This Row],[Sanr.]],Tbl.Subsidiehoogte[SAnr.],Tbl.Subsidiehoogte[Sub. Percentage],0,0,1),0)</f>
        <v>0</v>
      </c>
      <c r="Y204" s="154" t="str">
        <f>IFERROR(_xlfn.XLOOKUP(Tbl.Kosten[[#This Row],[Partnercode]],Tbl.Projectpartners[Partnercode],Tbl.Projectpartners[PNr.],"",0,1),"")</f>
        <v>P1</v>
      </c>
      <c r="Z204" s="158">
        <f>IF(Tbl.Kosten[[#This Row],[Pnr.]]=Z$7,Tbl.Kosten[[#This Row],[Totaal kosten]],"")</f>
        <v>0</v>
      </c>
      <c r="AA204" s="158" t="str">
        <f>IF(Tbl.Kosten[[#This Row],[Pnr.]]=AA$7,Tbl.Kosten[[#This Row],[Totaal kosten]],"")</f>
        <v/>
      </c>
      <c r="AB204" s="158" t="str">
        <f>IF(Tbl.Kosten[[#This Row],[Pnr.]]=AB$7,Tbl.Kosten[[#This Row],[Totaal kosten]],"")</f>
        <v/>
      </c>
      <c r="AC204" s="158" t="str">
        <f>IF(Tbl.Kosten[[#This Row],[Pnr.]]=AC$7,Tbl.Kosten[[#This Row],[Totaal kosten]],"")</f>
        <v/>
      </c>
      <c r="AD204" s="158" t="str">
        <f>IF(Tbl.Kosten[[#This Row],[Pnr.]]=AD$7,Tbl.Kosten[[#This Row],[Totaal kosten]],"")</f>
        <v/>
      </c>
      <c r="AE204" s="158" t="str">
        <f>IF(Tbl.Kosten[[#This Row],[Pnr.]]=AE$7,Tbl.Kosten[[#This Row],[Totaal kosten]],"")</f>
        <v/>
      </c>
      <c r="AF204" s="158" t="str">
        <f>IF(Tbl.Kosten[[#This Row],[Pnr.]]=AF$7,Tbl.Kosten[[#This Row],[Totaal kosten]],"")</f>
        <v/>
      </c>
      <c r="AG204" s="158" t="str">
        <f>IF(Tbl.Kosten[[#This Row],[Pnr.]]=AG$7,Tbl.Kosten[[#This Row],[Totaal kosten]],"")</f>
        <v/>
      </c>
      <c r="AH204" s="158" t="str">
        <f>IF(Tbl.Kosten[[#This Row],[Pnr.]]=AH$7,Tbl.Kosten[[#This Row],[Totaal kosten]],"")</f>
        <v/>
      </c>
      <c r="AI204" s="158" t="str">
        <f>IF(Tbl.Kosten[[#This Row],[Pnr.]]=AI$7,Tbl.Kosten[[#This Row],[Totaal kosten]],"")</f>
        <v/>
      </c>
      <c r="AJ204" s="158" t="str">
        <f>IF(Tbl.Kosten[[#This Row],[Pnr.]]=AJ$7,Tbl.Kosten[[#This Row],[Totaal kosten]],"")</f>
        <v/>
      </c>
      <c r="AK204" s="158" t="str">
        <f>IF(Tbl.Kosten[[#This Row],[Pnr.]]=AK$7,Tbl.Kosten[[#This Row],[Totaal kosten]],"")</f>
        <v/>
      </c>
      <c r="AL204" s="158" t="str">
        <f>IF(Tbl.Kosten[[#This Row],[Pnr.]]=AL$7,Tbl.Kosten[[#This Row],[Totaal kosten]],"")</f>
        <v/>
      </c>
      <c r="AM204" s="158" t="str">
        <f>IF(Tbl.Kosten[[#This Row],[Pnr.]]=AM$7,Tbl.Kosten[[#This Row],[Totaal kosten]],"")</f>
        <v/>
      </c>
      <c r="AN204" s="158" t="str">
        <f>IF(Tbl.Kosten[[#This Row],[Pnr.]]=AN$7,Tbl.Kosten[[#This Row],[Totaal kosten]],"")</f>
        <v/>
      </c>
      <c r="AO204" s="158" t="str">
        <f>IF(Tbl.Kosten[[#This Row],[Pnr.]]=AO$7,Tbl.Kosten[[#This Row],[Totaal kosten]],"")</f>
        <v/>
      </c>
      <c r="AP204" s="158" t="str">
        <f>IF(Tbl.Kosten[[#This Row],[Pnr.]]=AP$7,Tbl.Kosten[[#This Row],[Totaal kosten]],"")</f>
        <v/>
      </c>
      <c r="AQ204" s="158" t="str">
        <f>IF(Tbl.Kosten[[#This Row],[Pnr.]]=AQ$7,Tbl.Kosten[[#This Row],[Totaal kosten]],"")</f>
        <v/>
      </c>
      <c r="AR204" s="158" t="str">
        <f>IF(Tbl.Kosten[[#This Row],[Pnr.]]=AR$7,Tbl.Kosten[[#This Row],[Totaal kosten]],"")</f>
        <v/>
      </c>
      <c r="AS204" s="158" t="str">
        <f>IF(Tbl.Kosten[[#This Row],[Pnr.]]=AS$7,Tbl.Kosten[[#This Row],[Totaal kosten]],"")</f>
        <v/>
      </c>
      <c r="AT204" s="158" t="str">
        <f>IF(Tbl.Kosten[[#This Row],[Pnr.]]=AT$7,Tbl.Kosten[[#This Row],[Totaal kosten]],"")</f>
        <v/>
      </c>
      <c r="AU204" s="158" t="str">
        <f>IF(Tbl.Kosten[[#This Row],[Pnr.]]=AU$7,Tbl.Kosten[[#This Row],[Totaal kosten]],"")</f>
        <v/>
      </c>
      <c r="AV204" s="158" t="str">
        <f>IF(Tbl.Kosten[[#This Row],[Pnr.]]=AV$7,Tbl.Kosten[[#This Row],[Totaal kosten]],"")</f>
        <v/>
      </c>
      <c r="AW204" s="158" t="str">
        <f>IF(Tbl.Kosten[[#This Row],[Pnr.]]=AW$7,Tbl.Kosten[[#This Row],[Totaal kosten]],"")</f>
        <v/>
      </c>
      <c r="AX204" s="158" t="str">
        <f>IF(Tbl.Kosten[[#This Row],[Pnr.]]=AX$7,Tbl.Kosten[[#This Row],[Totaal kosten]],"")</f>
        <v/>
      </c>
      <c r="AY204" s="158" t="str">
        <f>IF(Tbl.Kosten[[#This Row],[Pnr.]]=AY$7,Tbl.Kosten[[#This Row],[Totaal kosten]],"")</f>
        <v/>
      </c>
      <c r="AZ204" s="158" t="str">
        <f>IF(Tbl.Kosten[[#This Row],[Pnr.]]=AZ$7,Tbl.Kosten[[#This Row],[Totaal kosten]],"")</f>
        <v/>
      </c>
      <c r="BA204" s="158" t="str">
        <f>IF(Tbl.Kosten[[#This Row],[Pnr.]]=BA$7,Tbl.Kosten[[#This Row],[Totaal kosten]],"")</f>
        <v/>
      </c>
      <c r="BB204" s="158" t="str">
        <f>IF(Tbl.Kosten[[#This Row],[Pnr.]]=BB$7,Tbl.Kosten[[#This Row],[Totaal kosten]],"")</f>
        <v/>
      </c>
      <c r="BC204" s="158" t="str">
        <f>IF(Tbl.Kosten[[#This Row],[Pnr.]]=BC$7,Tbl.Kosten[[#This Row],[Totaal kosten]],"")</f>
        <v/>
      </c>
      <c r="BD204" s="158" t="str">
        <f>IF(Tbl.Kosten[[#This Row],[Pnr.]]=BD$7,Tbl.Kosten[[#This Row],[Totaal kosten]],"")</f>
        <v/>
      </c>
      <c r="BE204" s="158" t="str">
        <f>IF(Tbl.Kosten[[#This Row],[Pnr.]]=BE$7,Tbl.Kosten[[#This Row],[Totaal kosten]],"")</f>
        <v/>
      </c>
      <c r="BF204" s="158" t="str">
        <f>IF(Tbl.Kosten[[#This Row],[Pnr.]]=BF$7,Tbl.Kosten[[#This Row],[Totaal kosten]],"")</f>
        <v/>
      </c>
      <c r="BG204" s="158" t="str">
        <f>IF(Tbl.Kosten[[#This Row],[Pnr.]]=BG$7,Tbl.Kosten[[#This Row],[Totaal kosten]],"")</f>
        <v/>
      </c>
      <c r="BH204" s="158" t="str">
        <f>IF(Tbl.Kosten[[#This Row],[Pnr.]]=BH$7,Tbl.Kosten[[#This Row],[Totaal kosten]],"")</f>
        <v/>
      </c>
      <c r="BI204" s="158" t="str">
        <f>IF(Tbl.Kosten[[#This Row],[Pnr.]]=BI$7,Tbl.Kosten[[#This Row],[Totaal kosten]],"")</f>
        <v/>
      </c>
      <c r="BJ204" s="158" t="str">
        <f>IF(Tbl.Kosten[[#This Row],[Pnr.]]=BJ$7,Tbl.Kosten[[#This Row],[Totaal kosten]],"")</f>
        <v/>
      </c>
      <c r="BK204" s="158" t="str">
        <f>IF(Tbl.Kosten[[#This Row],[Pnr.]]=BK$7,Tbl.Kosten[[#This Row],[Totaal kosten]],"")</f>
        <v/>
      </c>
      <c r="BL204" s="158" t="str">
        <f>IF(Tbl.Kosten[[#This Row],[Pnr.]]=BL$7,Tbl.Kosten[[#This Row],[Totaal kosten]],"")</f>
        <v/>
      </c>
      <c r="BM204" s="158" t="str">
        <f>IF(Tbl.Kosten[[#This Row],[Pnr.]]=BM$7,Tbl.Kosten[[#This Row],[Totaal kosten]],"")</f>
        <v/>
      </c>
      <c r="BN204" s="158" t="str">
        <f>IF(Tbl.Kosten[[#This Row],[Pnr.]]=BN$7,Tbl.Kosten[[#This Row],[Totaal kosten]],"")</f>
        <v/>
      </c>
      <c r="BO204" s="158" t="str">
        <f>IF(Tbl.Kosten[[#This Row],[Pnr.]]=BO$7,Tbl.Kosten[[#This Row],[Totaal kosten]],"")</f>
        <v/>
      </c>
      <c r="BP204" s="158" t="str">
        <f>IF(Tbl.Kosten[[#This Row],[Pnr.]]=BP$7,Tbl.Kosten[[#This Row],[Totaal kosten]],"")</f>
        <v/>
      </c>
      <c r="BQ204" s="158" t="str">
        <f>IF(Tbl.Kosten[[#This Row],[Pnr.]]=BQ$7,Tbl.Kosten[[#This Row],[Totaal kosten]],"")</f>
        <v/>
      </c>
      <c r="BR204" s="158" t="str">
        <f>IF(Tbl.Kosten[[#This Row],[Pnr.]]=BR$7,Tbl.Kosten[[#This Row],[Totaal kosten]],"")</f>
        <v/>
      </c>
      <c r="BS204" s="158" t="str">
        <f>IF(Tbl.Kosten[[#This Row],[Pnr.]]=BS$7,Tbl.Kosten[[#This Row],[Totaal kosten]],"")</f>
        <v/>
      </c>
      <c r="BT204" s="158" t="str">
        <f>IF(Tbl.Kosten[[#This Row],[Pnr.]]=BT$7,Tbl.Kosten[[#This Row],[Totaal kosten]],"")</f>
        <v/>
      </c>
      <c r="BU204" s="158" t="str">
        <f>IF(Tbl.Kosten[[#This Row],[Pnr.]]=BU$7,Tbl.Kosten[[#This Row],[Totaal kosten]],"")</f>
        <v/>
      </c>
      <c r="BV204" s="158" t="str">
        <f>IF(Tbl.Kosten[[#This Row],[Pnr.]]=BV$7,Tbl.Kosten[[#This Row],[Totaal kosten]],"")</f>
        <v/>
      </c>
      <c r="BW204" s="158" t="str">
        <f>IF(Tbl.Kosten[[#This Row],[Pnr.]]=BW$7,Tbl.Kosten[[#This Row],[Totaal kosten]],"")</f>
        <v/>
      </c>
      <c r="BX204" s="158" t="str">
        <f>IFERROR(_xlfn.XLOOKUP(Tbl.Kosten[[#This Row],[Werkpakketcode]],Tbl.Werkpakketten[Werkpakketcode],Tbl.Werkpakketten[WPnr.],"",0,1),"")</f>
        <v/>
      </c>
      <c r="BY204" s="158" t="str">
        <f>IF(Tbl.Kosten[[#This Row],[WPnr.]]=BY$7,Tbl.Kosten[[#This Row],[Totaal kosten]],"")</f>
        <v/>
      </c>
      <c r="BZ204" s="158" t="str">
        <f>IF(Tbl.Kosten[[#This Row],[WPnr.]]=BZ$7,Tbl.Kosten[[#This Row],[Totaal kosten]],"")</f>
        <v/>
      </c>
      <c r="CA204" s="158" t="str">
        <f>IF(Tbl.Kosten[[#This Row],[WPnr.]]=CA$7,Tbl.Kosten[[#This Row],[Totaal kosten]],"")</f>
        <v/>
      </c>
      <c r="CB204" s="158" t="str">
        <f>IF(Tbl.Kosten[[#This Row],[WPnr.]]=CB$7,Tbl.Kosten[[#This Row],[Totaal kosten]],"")</f>
        <v/>
      </c>
      <c r="CC204" s="158" t="str">
        <f>IF(Tbl.Kosten[[#This Row],[WPnr.]]=CC$7,Tbl.Kosten[[#This Row],[Totaal kosten]],"")</f>
        <v/>
      </c>
      <c r="CD204" s="158" t="str">
        <f>IF(Tbl.Kosten[[#This Row],[WPnr.]]=CD$7,Tbl.Kosten[[#This Row],[Totaal kosten]],"")</f>
        <v/>
      </c>
      <c r="CE204" s="158" t="str">
        <f>IF(Tbl.Kosten[[#This Row],[WPnr.]]=CE$7,Tbl.Kosten[[#This Row],[Totaal kosten]],"")</f>
        <v/>
      </c>
      <c r="CF204" s="158" t="str">
        <f>IF(Tbl.Kosten[[#This Row],[WPnr.]]=CF$7,Tbl.Kosten[[#This Row],[Totaal kosten]],"")</f>
        <v/>
      </c>
      <c r="CG204" s="158" t="str">
        <f>IF(Tbl.Kosten[[#This Row],[WPnr.]]=CG$7,Tbl.Kosten[[#This Row],[Totaal kosten]],"")</f>
        <v/>
      </c>
      <c r="CH204" s="158" t="str">
        <f>IF(Tbl.Kosten[[#This Row],[WPnr.]]=CH$7,Tbl.Kosten[[#This Row],[Totaal kosten]],"")</f>
        <v/>
      </c>
      <c r="CI204" s="158" t="str">
        <f>IF(Tbl.Kosten[[#This Row],[WPnr.]]=CI$7,Tbl.Kosten[[#This Row],[Totaal kosten]],"")</f>
        <v/>
      </c>
      <c r="CJ204" s="158" t="str">
        <f>IF(Tbl.Kosten[[#This Row],[WPnr.]]=CJ$7,Tbl.Kosten[[#This Row],[Totaal kosten]],"")</f>
        <v/>
      </c>
      <c r="CK204" s="158" t="str">
        <f>IF(Tbl.Kosten[[#This Row],[WPnr.]]=CK$7,Tbl.Kosten[[#This Row],[Totaal kosten]],"")</f>
        <v/>
      </c>
      <c r="CL204" s="158" t="str">
        <f>IF(Tbl.Kosten[[#This Row],[WPnr.]]=CL$7,Tbl.Kosten[[#This Row],[Totaal kosten]],"")</f>
        <v/>
      </c>
      <c r="CM204" s="158" t="str">
        <f>IF(Tbl.Kosten[[#This Row],[WPnr.]]=CM$7,Tbl.Kosten[[#This Row],[Totaal kosten]],"")</f>
        <v/>
      </c>
      <c r="CN204" s="158" t="str">
        <f>IF(Tbl.Kosten[[#This Row],[WPnr.]]=CN$7,Tbl.Kosten[[#This Row],[Totaal kosten]],"")</f>
        <v/>
      </c>
      <c r="CO204" s="158" t="str">
        <f>IF(Tbl.Kosten[[#This Row],[WPnr.]]=CO$7,Tbl.Kosten[[#This Row],[Totaal kosten]],"")</f>
        <v/>
      </c>
      <c r="CP204" s="158" t="str">
        <f>IF(Tbl.Kosten[[#This Row],[WPnr.]]=CP$7,Tbl.Kosten[[#This Row],[Totaal kosten]],"")</f>
        <v/>
      </c>
      <c r="CQ204" s="158" t="str">
        <f>IF(Tbl.Kosten[[#This Row],[WPnr.]]=CQ$7,Tbl.Kosten[[#This Row],[Totaal kosten]],"")</f>
        <v/>
      </c>
      <c r="CR204" s="158" t="str">
        <f>IF(Tbl.Kosten[[#This Row],[WPnr.]]=CR$7,Tbl.Kosten[[#This Row],[Totaal kosten]],"")</f>
        <v/>
      </c>
      <c r="CS204" s="158" t="str">
        <f>IF(Tbl.Kosten[[#This Row],[WPnr.]]=CS$7,Tbl.Kosten[[#This Row],[Totaal kosten]],"")</f>
        <v/>
      </c>
      <c r="CT204" s="158" t="str">
        <f>IF(Tbl.Kosten[[#This Row],[WPnr.]]=CT$7,Tbl.Kosten[[#This Row],[Totaal kosten]],"")</f>
        <v/>
      </c>
      <c r="CU204" s="158" t="str">
        <f>IF(Tbl.Kosten[[#This Row],[WPnr.]]=CU$7,Tbl.Kosten[[#This Row],[Totaal kosten]],"")</f>
        <v/>
      </c>
      <c r="CV204" s="158" t="str">
        <f>IF(Tbl.Kosten[[#This Row],[WPnr.]]=CV$7,Tbl.Kosten[[#This Row],[Totaal kosten]],"")</f>
        <v/>
      </c>
      <c r="CW204" s="158" t="str">
        <f>IF(Tbl.Kosten[[#This Row],[WPnr.]]=CW$7,Tbl.Kosten[[#This Row],[Totaal kosten]],"")</f>
        <v/>
      </c>
      <c r="CX204" s="158" t="str">
        <f>IF(Tbl.Kosten[[#This Row],[WPnr.]]=CX$7,Tbl.Kosten[[#This Row],[Totaal kosten]],"")</f>
        <v/>
      </c>
      <c r="CY204" s="158" t="str">
        <f>IF(Tbl.Kosten[[#This Row],[WPnr.]]=CY$7,Tbl.Kosten[[#This Row],[Totaal kosten]],"")</f>
        <v/>
      </c>
      <c r="CZ204" s="158" t="str">
        <f>IF(Tbl.Kosten[[#This Row],[WPnr.]]=CZ$7,Tbl.Kosten[[#This Row],[Totaal kosten]],"")</f>
        <v/>
      </c>
      <c r="DA204" s="158" t="str">
        <f>IF(Tbl.Kosten[[#This Row],[WPnr.]]=DA$7,Tbl.Kosten[[#This Row],[Totaal kosten]],"")</f>
        <v/>
      </c>
      <c r="DB204" s="158" t="str">
        <f>IF(Tbl.Kosten[[#This Row],[WPnr.]]=DB$7,Tbl.Kosten[[#This Row],[Totaal kosten]],"")</f>
        <v/>
      </c>
      <c r="DC204" s="158" t="str">
        <f>IF(Tbl.Kosten[[#This Row],[WPnr.]]=DC$7,Tbl.Kosten[[#This Row],[Totaal kosten]],"")</f>
        <v/>
      </c>
      <c r="DD204" s="158" t="str">
        <f>IF(Tbl.Kosten[[#This Row],[WPnr.]]=DD$7,Tbl.Kosten[[#This Row],[Totaal kosten]],"")</f>
        <v/>
      </c>
      <c r="DE204" s="158" t="str">
        <f>IF(Tbl.Kosten[[#This Row],[WPnr.]]=DE$7,Tbl.Kosten[[#This Row],[Totaal kosten]],"")</f>
        <v/>
      </c>
      <c r="DF204" s="158" t="str">
        <f>IF(Tbl.Kosten[[#This Row],[WPnr.]]=DF$7,Tbl.Kosten[[#This Row],[Totaal kosten]],"")</f>
        <v/>
      </c>
      <c r="DG204" s="158" t="str">
        <f>IF(Tbl.Kosten[[#This Row],[WPnr.]]=DG$7,Tbl.Kosten[[#This Row],[Totaal kosten]],"")</f>
        <v/>
      </c>
      <c r="DH204" s="158" t="str">
        <f>IF(Tbl.Kosten[[#This Row],[WPnr.]]=DH$7,Tbl.Kosten[[#This Row],[Totaal kosten]],"")</f>
        <v/>
      </c>
      <c r="DI204" s="158" t="str">
        <f>IF(Tbl.Kosten[[#This Row],[WPnr.]]=DI$7,Tbl.Kosten[[#This Row],[Totaal kosten]],"")</f>
        <v/>
      </c>
      <c r="DJ204" s="158" t="str">
        <f>IF(Tbl.Kosten[[#This Row],[WPnr.]]=DJ$7,Tbl.Kosten[[#This Row],[Totaal kosten]],"")</f>
        <v/>
      </c>
      <c r="DK204" s="158" t="str">
        <f>IF(Tbl.Kosten[[#This Row],[WPnr.]]=DK$7,Tbl.Kosten[[#This Row],[Totaal kosten]],"")</f>
        <v/>
      </c>
      <c r="DL204" s="158" t="str">
        <f>IF(Tbl.Kosten[[#This Row],[WPnr.]]=DL$7,Tbl.Kosten[[#This Row],[Totaal kosten]],"")</f>
        <v/>
      </c>
      <c r="DM204" s="158" t="str">
        <f>IF(Tbl.Kosten[[#This Row],[WPnr.]]=DM$7,Tbl.Kosten[[#This Row],[Totaal kosten]],"")</f>
        <v/>
      </c>
      <c r="DN204" s="158" t="str">
        <f>IF(Tbl.Kosten[[#This Row],[WPnr.]]=DN$7,Tbl.Kosten[[#This Row],[Totaal kosten]],"")</f>
        <v/>
      </c>
      <c r="DO204" s="158" t="str">
        <f>IF(Tbl.Kosten[[#This Row],[WPnr.]]=DO$7,Tbl.Kosten[[#This Row],[Totaal kosten]],"")</f>
        <v/>
      </c>
      <c r="DP204" s="158" t="str">
        <f>IF(Tbl.Kosten[[#This Row],[WPnr.]]=DP$7,Tbl.Kosten[[#This Row],[Totaal kosten]],"")</f>
        <v/>
      </c>
      <c r="DQ204" s="158" t="str">
        <f>IF(Tbl.Kosten[[#This Row],[WPnr.]]=DQ$7,Tbl.Kosten[[#This Row],[Totaal kosten]],"")</f>
        <v/>
      </c>
      <c r="DR204" s="158" t="str">
        <f>IF(Tbl.Kosten[[#This Row],[WPnr.]]=DR$7,Tbl.Kosten[[#This Row],[Totaal kosten]],"")</f>
        <v/>
      </c>
      <c r="DS204" s="158" t="str">
        <f>IF(Tbl.Kosten[[#This Row],[WPnr.]]=DS$7,Tbl.Kosten[[#This Row],[Totaal kosten]],"")</f>
        <v/>
      </c>
      <c r="DT204" s="158" t="str">
        <f>IF(Tbl.Kosten[[#This Row],[WPnr.]]=DT$7,Tbl.Kosten[[#This Row],[Totaal kosten]],"")</f>
        <v/>
      </c>
      <c r="DU204" s="158" t="str">
        <f>IF(Tbl.Kosten[[#This Row],[WPnr.]]=DU$7,Tbl.Kosten[[#This Row],[Totaal kosten]],"")</f>
        <v/>
      </c>
      <c r="DV204" s="158" t="str">
        <f>IF(Tbl.Kosten[[#This Row],[WPnr.]]=DV$7,Tbl.Kosten[[#This Row],[Totaal kosten]],"")</f>
        <v/>
      </c>
      <c r="DW204" s="160" t="str">
        <f>IFERROR(_xlfn.XLOOKUP(Tbl.Kosten[[#This Row],[Kostensoort]],Tbl.Kostensoorten[Kostensoorten],Tbl.Kostensoorten[KSnr.],"",0,1),"")</f>
        <v/>
      </c>
      <c r="DX204" s="160" t="str">
        <f>IF(Tbl.Kosten[[#This Row],[KSnr.]]=DX$7,Tbl.Kosten[[#This Row],[Totaal kosten]],"")</f>
        <v/>
      </c>
      <c r="DY204" s="160" t="str">
        <f>IF(Tbl.Kosten[[#This Row],[KSnr.]]=DY$7,Tbl.Kosten[[#This Row],[Totaal kosten]],"")</f>
        <v/>
      </c>
      <c r="DZ204" s="160" t="str">
        <f>IF(Tbl.Kosten[[#This Row],[KSnr.]]=DZ$7,Tbl.Kosten[[#This Row],[Totaal kosten]],"")</f>
        <v/>
      </c>
      <c r="EA204" s="160" t="str">
        <f>IF(Tbl.Kosten[[#This Row],[KSnr.]]=EA$7,Tbl.Kosten[[#This Row],[Totaal kosten]],"")</f>
        <v/>
      </c>
      <c r="EB204" s="160" t="str">
        <f>IF(Tbl.Kosten[[#This Row],[KSnr.]]=EB$7,Tbl.Kosten[[#This Row],[Totaal kosten]],"")</f>
        <v/>
      </c>
      <c r="EC204" s="160" t="str">
        <f>IF(Tbl.Kosten[[#This Row],[KSnr.]]=EC$7,Tbl.Kosten[[#This Row],[Totaal kosten]],"")</f>
        <v/>
      </c>
      <c r="ED204" s="160" t="str">
        <f>IF(Tbl.Kosten[[#This Row],[KSnr.]]=ED$7,Tbl.Kosten[[#This Row],[Totaal kosten]],"")</f>
        <v/>
      </c>
      <c r="EE204" s="160" t="str">
        <f>IF(Tbl.Kosten[[#This Row],[KSnr.]]=EE$7,Tbl.Kosten[[#This Row],[Totaal kosten]],"")</f>
        <v/>
      </c>
      <c r="EF204" s="160" t="str">
        <f>IF(Tbl.Kosten[[#This Row],[KSnr.]]=EF$7,Tbl.Kosten[[#This Row],[Totaal kosten]],"")</f>
        <v/>
      </c>
      <c r="EG204" s="160" t="str">
        <f>IF(Tbl.Kosten[[#This Row],[KSnr.]]=EG$7,Tbl.Kosten[[#This Row],[Totaal kosten]],"")</f>
        <v/>
      </c>
      <c r="EH204" s="160" t="str">
        <f>IF(Tbl.Kosten[[#This Row],[KSnr.]]=EH$7,Tbl.Kosten[[#This Row],[Totaal kosten]],"")</f>
        <v/>
      </c>
      <c r="EI204" s="160" t="str">
        <f>IF(Tbl.Kosten[[#This Row],[KSnr.]]=EI$7,Tbl.Kosten[[#This Row],[Totaal kosten]],"")</f>
        <v/>
      </c>
      <c r="EJ204" s="160" t="str">
        <f>IF(Tbl.Kosten[[#This Row],[KSnr.]]=EJ$7,Tbl.Kosten[[#This Row],[Totaal kosten]],"")</f>
        <v/>
      </c>
      <c r="EK204" s="160" t="str">
        <f>IF(Tbl.Kosten[[#This Row],[KSnr.]]=EK$7,Tbl.Kosten[[#This Row],[Totaal kosten]],"")</f>
        <v/>
      </c>
      <c r="EL204" s="160" t="str">
        <f>IF(Tbl.Kosten[[#This Row],[KSnr.]]=EL$7,Tbl.Kosten[[#This Row],[Totaal kosten]],"")</f>
        <v/>
      </c>
      <c r="EM204" s="160" t="str">
        <f>IF(Tbl.Kosten[[#This Row],[KSnr.]]=EM$7,Tbl.Kosten[[#This Row],[Totaal kosten]],"")</f>
        <v/>
      </c>
      <c r="EN204" s="160" t="str">
        <f>IF(Tbl.Kosten[[#This Row],[KSnr.]]=EN$7,Tbl.Kosten[[#This Row],[Totaal kosten]],"")</f>
        <v/>
      </c>
      <c r="EO204" s="160" t="str">
        <f>IF(Tbl.Kosten[[#This Row],[KSnr.]]=EO$7,Tbl.Kosten[[#This Row],[Totaal kosten]],"")</f>
        <v/>
      </c>
      <c r="EP204" s="160" t="str">
        <f>IF(Tbl.Kosten[[#This Row],[KSnr.]]=EP$7,Tbl.Kosten[[#This Row],[Totaal kosten]],"")</f>
        <v/>
      </c>
      <c r="EQ204" s="160" t="str">
        <f>IF(Tbl.Kosten[[#This Row],[KSnr.]]=EQ$7,Tbl.Kosten[[#This Row],[Totaal kosten]],"")</f>
        <v/>
      </c>
      <c r="ER204" s="154" t="str">
        <f>IFERROR(_xlfn.XLOOKUP(Tbl.Kosten[[#This Row],[Subsidieactiviteit]],Tbl.Subsidiehoogte[Subsidieactiviteit],Tbl.Subsidiehoogte[SAnr.],"",0,1),"")</f>
        <v/>
      </c>
      <c r="ES204" s="160" t="str">
        <f>IF(Tbl.Kosten[[#This Row],[Sanr.]]=ES$7,Tbl.Kosten[[#This Row],[Totaal kosten]],"")</f>
        <v/>
      </c>
      <c r="ET204" s="160" t="str">
        <f>IF(Tbl.Kosten[[#This Row],[Sanr.]]=ET$7,Tbl.Kosten[[#This Row],[Totaal kosten]],"")</f>
        <v/>
      </c>
      <c r="EU204" s="160" t="str">
        <f>IF(Tbl.Kosten[[#This Row],[Sanr.]]=EU$7,Tbl.Kosten[[#This Row],[Totaal kosten]],"")</f>
        <v/>
      </c>
      <c r="EV204" s="160" t="str">
        <f>IF(Tbl.Kosten[[#This Row],[Sanr.]]=EV$7,Tbl.Kosten[[#This Row],[Totaal kosten]],"")</f>
        <v/>
      </c>
      <c r="EW204" s="160" t="str">
        <f>IF(Tbl.Kosten[[#This Row],[Sanr.]]=EW$7,Tbl.Kosten[[#This Row],[Totaal kosten]],"")</f>
        <v/>
      </c>
      <c r="EX204" s="160" t="str">
        <f>IF(Tbl.Kosten[[#This Row],[Sanr.]]=EX$7,Tbl.Kosten[[#This Row],[Totaal kosten]],"")</f>
        <v/>
      </c>
      <c r="EY204" s="160" t="str">
        <f>IF(Tbl.Kosten[[#This Row],[Sanr.]]=EY$7,Tbl.Kosten[[#This Row],[Totaal kosten]],"")</f>
        <v/>
      </c>
      <c r="EZ204" s="160" t="str">
        <f>IF(Tbl.Kosten[[#This Row],[Sanr.]]=EZ$7,Tbl.Kosten[[#This Row],[Totaal kosten]],"")</f>
        <v/>
      </c>
      <c r="FA204" s="160" t="str">
        <f>IF(Tbl.Kosten[[#This Row],[Sanr.]]=FA$7,Tbl.Kosten[[#This Row],[Totaal kosten]],"")</f>
        <v/>
      </c>
      <c r="FB204" s="160" t="str">
        <f>IF(Tbl.Kosten[[#This Row],[Sanr.]]=FB$7,Tbl.Kosten[[#This Row],[Totaal kosten]],"")</f>
        <v/>
      </c>
      <c r="FC204" s="160" t="str">
        <f>IF(Tbl.Kosten[[#This Row],[Sanr.]]=FC$7,Tbl.Kosten[[#This Row],[Totaal kosten]],"")</f>
        <v/>
      </c>
      <c r="FD204" s="160" t="str">
        <f>IF(Tbl.Kosten[[#This Row],[Sanr.]]=FD$7,Tbl.Kosten[[#This Row],[Totaal kosten]],"")</f>
        <v/>
      </c>
      <c r="FE204" s="160" t="str">
        <f>IF(Tbl.Kosten[[#This Row],[Sanr.]]=FE$7,Tbl.Kosten[[#This Row],[Totaal kosten]],"")</f>
        <v/>
      </c>
      <c r="FF204" s="160" t="str">
        <f>IF(Tbl.Kosten[[#This Row],[Sanr.]]=FF$7,Tbl.Kosten[[#This Row],[Totaal kosten]],"")</f>
        <v/>
      </c>
      <c r="FG204" s="160" t="str">
        <f>IF(Tbl.Kosten[[#This Row],[Sanr.]]=FG$7,Tbl.Kosten[[#This Row],[Totaal kosten]],"")</f>
        <v/>
      </c>
      <c r="FH204" s="160" t="str">
        <f>IF(Tbl.Kosten[[#This Row],[Sanr.]]=FH$7,Tbl.Kosten[[#This Row],[Totaal kosten]],"")</f>
        <v/>
      </c>
      <c r="FI204" s="160" t="str">
        <f>IF(Tbl.Kosten[[#This Row],[Sanr.]]=FI$7,Tbl.Kosten[[#This Row],[Totaal kosten]],"")</f>
        <v/>
      </c>
      <c r="FJ204" s="160" t="str">
        <f>IF(Tbl.Kosten[[#This Row],[Sanr.]]=FJ$7,Tbl.Kosten[[#This Row],[Totaal kosten]],"")</f>
        <v/>
      </c>
      <c r="FK204" s="160" t="str">
        <f>IF(Tbl.Kosten[[#This Row],[Sanr.]]=FK$7,Tbl.Kosten[[#This Row],[Totaal kosten]],"")</f>
        <v/>
      </c>
      <c r="FL204" s="160" t="str">
        <f>IF(Tbl.Kosten[[#This Row],[Sanr.]]=FL$7,Tbl.Kosten[[#This Row],[Totaal kosten]],"")</f>
        <v/>
      </c>
      <c r="FM204" s="160" t="str">
        <f>IF(Tbl.Kosten[[#This Row],[Sanr.]]=FM$7,Tbl.Kosten[[#This Row],[Totaal kosten]],"")</f>
        <v/>
      </c>
      <c r="FN204" s="160" t="str">
        <f>IF(Tbl.Kosten[[#This Row],[Sanr.]]=FN$7,Tbl.Kosten[[#This Row],[Totaal kosten]],"")</f>
        <v/>
      </c>
      <c r="FO204" s="160" t="str">
        <f>IF(Tbl.Kosten[[#This Row],[Sanr.]]=FO$7,Tbl.Kosten[[#This Row],[Totaal kosten]],"")</f>
        <v/>
      </c>
      <c r="FP204" s="160" t="str">
        <f>IF(Tbl.Kosten[[#This Row],[Sanr.]]=FP$7,Tbl.Kosten[[#This Row],[Totaal kosten]],"")</f>
        <v/>
      </c>
      <c r="FQ204" s="160" t="str">
        <f>IF(Tbl.Kosten[[#This Row],[Sanr.]]=FQ$7,Tbl.Kosten[[#This Row],[Totaal kosten]],"")</f>
        <v/>
      </c>
      <c r="FR204" s="160" t="str">
        <f>IF(Tbl.Kosten[[#This Row],[Sanr.]]=FR$7,Tbl.Kosten[[#This Row],[Totaal kosten]],"")</f>
        <v/>
      </c>
      <c r="FS204" s="160" t="str">
        <f>IF(Tbl.Kosten[[#This Row],[Sanr.]]=FS$7,Tbl.Kosten[[#This Row],[Totaal kosten]],"")</f>
        <v/>
      </c>
      <c r="FT204" s="160" t="str">
        <f>IF(Tbl.Kosten[[#This Row],[Sanr.]]=FT$7,Tbl.Kosten[[#This Row],[Totaal kosten]],"")</f>
        <v/>
      </c>
      <c r="FU204" s="160" t="str">
        <f>IF(Tbl.Kosten[[#This Row],[Sanr.]]=FU$7,Tbl.Kosten[[#This Row],[Totaal kosten]],"")</f>
        <v/>
      </c>
      <c r="FV204" s="160" t="str">
        <f>IF(Tbl.Kosten[[#This Row],[Sanr.]]=FV$7,Tbl.Kosten[[#This Row],[Totaal kosten]],"")</f>
        <v/>
      </c>
      <c r="FW204" s="160" t="str">
        <f>IFERROR(_xlfn.XLOOKUP(Tbl.Kosten[[#This Row],[Activiteitencode]],Tbl.Activiteiten[Activiteitcode],Tbl.Activiteiten[Anr.],"",0,1),"")</f>
        <v/>
      </c>
      <c r="FX204" s="181" t="str">
        <f>_xlfn.CONCAT(Tbl.Kosten[[#This Row],[Pnr.]],Tbl.Kosten[[#This Row],[Sanr.]])</f>
        <v>P1</v>
      </c>
      <c r="FY204" s="160">
        <f>Tbl.Kosten[[#This Row],[Totaal kosten]]-Tbl.Kosten[[#This Row],[Subsidie]]</f>
        <v>0</v>
      </c>
      <c r="FZ204" s="160">
        <f>IF(Tbl.Kosten[[#This Row],[Pnr.]]=FZ$7,Tbl.Kosten[[#This Row],[Te financieren]],"")</f>
        <v>0</v>
      </c>
      <c r="GA204" s="160" t="str">
        <f>IF(Tbl.Kosten[[#This Row],[Pnr.]]=GA$7,Tbl.Kosten[[#This Row],[Te financieren]],"")</f>
        <v/>
      </c>
      <c r="GB204" s="160" t="str">
        <f>IF(Tbl.Kosten[[#This Row],[Pnr.]]=GB$7,Tbl.Kosten[[#This Row],[Te financieren]],"")</f>
        <v/>
      </c>
      <c r="GC204" s="160" t="str">
        <f>IF(Tbl.Kosten[[#This Row],[Pnr.]]=GC$7,Tbl.Kosten[[#This Row],[Te financieren]],"")</f>
        <v/>
      </c>
      <c r="GD204" s="160" t="str">
        <f>IF(Tbl.Kosten[[#This Row],[Pnr.]]=GD$7,Tbl.Kosten[[#This Row],[Te financieren]],"")</f>
        <v/>
      </c>
      <c r="GE204" s="160" t="str">
        <f>IF(Tbl.Kosten[[#This Row],[Pnr.]]=GE$7,Tbl.Kosten[[#This Row],[Te financieren]],"")</f>
        <v/>
      </c>
      <c r="GF204" s="160" t="str">
        <f>IF(Tbl.Kosten[[#This Row],[Pnr.]]=GF$7,Tbl.Kosten[[#This Row],[Te financieren]],"")</f>
        <v/>
      </c>
      <c r="GG204" s="160" t="str">
        <f>IF(Tbl.Kosten[[#This Row],[Pnr.]]=GG$7,Tbl.Kosten[[#This Row],[Te financieren]],"")</f>
        <v/>
      </c>
      <c r="GH204" s="160" t="str">
        <f>IF(Tbl.Kosten[[#This Row],[Pnr.]]=GH$7,Tbl.Kosten[[#This Row],[Te financieren]],"")</f>
        <v/>
      </c>
      <c r="GI204" s="160" t="str">
        <f>IF(Tbl.Kosten[[#This Row],[Pnr.]]=GI$7,Tbl.Kosten[[#This Row],[Te financieren]],"")</f>
        <v/>
      </c>
      <c r="GJ204" s="160" t="str">
        <f>IF(Tbl.Kosten[[#This Row],[Pnr.]]=GJ$7,Tbl.Kosten[[#This Row],[Te financieren]],"")</f>
        <v/>
      </c>
      <c r="GK204" s="160" t="str">
        <f>IF(Tbl.Kosten[[#This Row],[Pnr.]]=GK$7,Tbl.Kosten[[#This Row],[Te financieren]],"")</f>
        <v/>
      </c>
      <c r="GL204" s="160" t="str">
        <f>IF(Tbl.Kosten[[#This Row],[Pnr.]]=GL$7,Tbl.Kosten[[#This Row],[Te financieren]],"")</f>
        <v/>
      </c>
      <c r="GM204" s="160" t="str">
        <f>IF(Tbl.Kosten[[#This Row],[Pnr.]]=GM$7,Tbl.Kosten[[#This Row],[Te financieren]],"")</f>
        <v/>
      </c>
      <c r="GN204" s="160" t="str">
        <f>IF(Tbl.Kosten[[#This Row],[Pnr.]]=GN$7,Tbl.Kosten[[#This Row],[Te financieren]],"")</f>
        <v/>
      </c>
      <c r="GO204" s="160" t="str">
        <f>IF(Tbl.Kosten[[#This Row],[Pnr.]]=GO$7,Tbl.Kosten[[#This Row],[Te financieren]],"")</f>
        <v/>
      </c>
      <c r="GP204" s="160" t="str">
        <f>IF(Tbl.Kosten[[#This Row],[Pnr.]]=GP$7,Tbl.Kosten[[#This Row],[Te financieren]],"")</f>
        <v/>
      </c>
      <c r="GQ204" s="160" t="str">
        <f>IF(Tbl.Kosten[[#This Row],[Pnr.]]=GQ$7,Tbl.Kosten[[#This Row],[Te financieren]],"")</f>
        <v/>
      </c>
      <c r="GR204" s="160" t="str">
        <f>IF(Tbl.Kosten[[#This Row],[Pnr.]]=GR$7,Tbl.Kosten[[#This Row],[Te financieren]],"")</f>
        <v/>
      </c>
      <c r="GS204" s="160" t="str">
        <f>IF(Tbl.Kosten[[#This Row],[Pnr.]]=GS$7,Tbl.Kosten[[#This Row],[Te financieren]],"")</f>
        <v/>
      </c>
      <c r="GT204" s="160" t="str">
        <f>IF(Tbl.Kosten[[#This Row],[Pnr.]]=GT$7,Tbl.Kosten[[#This Row],[Te financieren]],"")</f>
        <v/>
      </c>
      <c r="GU204" s="160" t="str">
        <f>IF(Tbl.Kosten[[#This Row],[Pnr.]]=GU$7,Tbl.Kosten[[#This Row],[Te financieren]],"")</f>
        <v/>
      </c>
      <c r="GV204" s="160" t="str">
        <f>IF(Tbl.Kosten[[#This Row],[Pnr.]]=GV$7,Tbl.Kosten[[#This Row],[Te financieren]],"")</f>
        <v/>
      </c>
      <c r="GW204" s="160" t="str">
        <f>IF(Tbl.Kosten[[#This Row],[Pnr.]]=GW$7,Tbl.Kosten[[#This Row],[Te financieren]],"")</f>
        <v/>
      </c>
      <c r="GX204" s="160" t="str">
        <f>IF(Tbl.Kosten[[#This Row],[Pnr.]]=GX$7,Tbl.Kosten[[#This Row],[Te financieren]],"")</f>
        <v/>
      </c>
      <c r="GY204" s="160" t="str">
        <f>IF(Tbl.Kosten[[#This Row],[Pnr.]]=GY$7,Tbl.Kosten[[#This Row],[Te financieren]],"")</f>
        <v/>
      </c>
      <c r="GZ204" s="160" t="str">
        <f>IF(Tbl.Kosten[[#This Row],[Pnr.]]=GZ$7,Tbl.Kosten[[#This Row],[Te financieren]],"")</f>
        <v/>
      </c>
      <c r="HA204" s="160" t="str">
        <f>IF(Tbl.Kosten[[#This Row],[Pnr.]]=HA$7,Tbl.Kosten[[#This Row],[Te financieren]],"")</f>
        <v/>
      </c>
      <c r="HB204" s="160" t="str">
        <f>IF(Tbl.Kosten[[#This Row],[Pnr.]]=HB$7,Tbl.Kosten[[#This Row],[Te financieren]],"")</f>
        <v/>
      </c>
      <c r="HC204" s="160" t="str">
        <f>IF(Tbl.Kosten[[#This Row],[Pnr.]]=HC$7,Tbl.Kosten[[#This Row],[Te financieren]],"")</f>
        <v/>
      </c>
      <c r="HD204" s="160" t="str">
        <f>IF(Tbl.Kosten[[#This Row],[Pnr.]]=HD$7,Tbl.Kosten[[#This Row],[Te financieren]],"")</f>
        <v/>
      </c>
      <c r="HE204" s="160" t="str">
        <f>IF(Tbl.Kosten[[#This Row],[Pnr.]]=HE$7,Tbl.Kosten[[#This Row],[Te financieren]],"")</f>
        <v/>
      </c>
      <c r="HF204" s="160" t="str">
        <f>IF(Tbl.Kosten[[#This Row],[Pnr.]]=HF$7,Tbl.Kosten[[#This Row],[Te financieren]],"")</f>
        <v/>
      </c>
      <c r="HG204" s="160" t="str">
        <f>IF(Tbl.Kosten[[#This Row],[Pnr.]]=HG$7,Tbl.Kosten[[#This Row],[Te financieren]],"")</f>
        <v/>
      </c>
      <c r="HH204" s="160" t="str">
        <f>IF(Tbl.Kosten[[#This Row],[Pnr.]]=HH$7,Tbl.Kosten[[#This Row],[Te financieren]],"")</f>
        <v/>
      </c>
      <c r="HI204" s="160" t="str">
        <f>IF(Tbl.Kosten[[#This Row],[Pnr.]]=HI$7,Tbl.Kosten[[#This Row],[Te financieren]],"")</f>
        <v/>
      </c>
      <c r="HJ204" s="160" t="str">
        <f>IF(Tbl.Kosten[[#This Row],[Pnr.]]=HJ$7,Tbl.Kosten[[#This Row],[Te financieren]],"")</f>
        <v/>
      </c>
      <c r="HK204" s="160" t="str">
        <f>IF(Tbl.Kosten[[#This Row],[Pnr.]]=HK$7,Tbl.Kosten[[#This Row],[Te financieren]],"")</f>
        <v/>
      </c>
      <c r="HL204" s="160" t="str">
        <f>IF(Tbl.Kosten[[#This Row],[Pnr.]]=HL$7,Tbl.Kosten[[#This Row],[Te financieren]],"")</f>
        <v/>
      </c>
      <c r="HM204" s="160" t="str">
        <f>IF(Tbl.Kosten[[#This Row],[Pnr.]]=HM$7,Tbl.Kosten[[#This Row],[Te financieren]],"")</f>
        <v/>
      </c>
      <c r="HN204" s="160" t="str">
        <f>IF(Tbl.Kosten[[#This Row],[Pnr.]]=HN$7,Tbl.Kosten[[#This Row],[Te financieren]],"")</f>
        <v/>
      </c>
      <c r="HO204" s="160" t="str">
        <f>IF(Tbl.Kosten[[#This Row],[Pnr.]]=HO$7,Tbl.Kosten[[#This Row],[Te financieren]],"")</f>
        <v/>
      </c>
      <c r="HP204" s="160" t="str">
        <f>IF(Tbl.Kosten[[#This Row],[Pnr.]]=HP$7,Tbl.Kosten[[#This Row],[Te financieren]],"")</f>
        <v/>
      </c>
      <c r="HQ204" s="160" t="str">
        <f>IF(Tbl.Kosten[[#This Row],[Pnr.]]=HQ$7,Tbl.Kosten[[#This Row],[Te financieren]],"")</f>
        <v/>
      </c>
      <c r="HR204" s="160" t="str">
        <f>IF(Tbl.Kosten[[#This Row],[Pnr.]]=HR$7,Tbl.Kosten[[#This Row],[Te financieren]],"")</f>
        <v/>
      </c>
      <c r="HS204" s="160" t="str">
        <f>IF(Tbl.Kosten[[#This Row],[Pnr.]]=HS$7,Tbl.Kosten[[#This Row],[Te financieren]],"")</f>
        <v/>
      </c>
      <c r="HT204" s="160" t="str">
        <f>IF(Tbl.Kosten[[#This Row],[Pnr.]]=HT$7,Tbl.Kosten[[#This Row],[Te financieren]],"")</f>
        <v/>
      </c>
      <c r="HU204" s="160" t="str">
        <f>IF(Tbl.Kosten[[#This Row],[Pnr.]]=HU$7,Tbl.Kosten[[#This Row],[Te financieren]],"")</f>
        <v/>
      </c>
      <c r="HV204" s="160" t="str">
        <f>IF(Tbl.Kosten[[#This Row],[Pnr.]]=HV$7,Tbl.Kosten[[#This Row],[Te financieren]],"")</f>
        <v/>
      </c>
      <c r="HW204" s="160" t="str">
        <f>IF(Tbl.Kosten[[#This Row],[Pnr.]]=HW$7,Tbl.Kosten[[#This Row],[Te financieren]],"")</f>
        <v/>
      </c>
    </row>
    <row r="205" spans="2:231" x14ac:dyDescent="0.3">
      <c r="B205" s="144"/>
      <c r="C205" s="147"/>
      <c r="D205" s="146"/>
      <c r="E205" s="147"/>
      <c r="F205" s="145"/>
      <c r="G205" s="11" t="str">
        <f>IF(Tbl.Kosten[[#This Row],[Medewerker e/o 
functie]]&lt;&gt;"",_xlfn.XLOOKUP(Tbl.Kosten[[#This Row],[Medewerker e/o 
functie]],Tbl.Uurtarief[Medewerker en/of functie],Tbl.Uurtarief[Uurtarief],"",0,1),"")</f>
        <v/>
      </c>
      <c r="H205" s="121">
        <f>IFERROR(Tbl.Kosten[[#This Row],[Uren]]*Tbl.Kosten[[#This Row],[Uurtarief]],0)</f>
        <v>0</v>
      </c>
      <c r="I205" s="119" t="str">
        <f>IF(Tbl.Kosten[[#This Row],[Subtotaal uren]]&lt;&gt;0,_xlfn.XLOOKUP(Tbl.Kosten[[#This Row],[Medewerker e/o 
functie]],Tbl.Uurtarief[Medewerker en/of functie],Tbl.Uurtarief[Kostensoort arbeid],"",0,1),"")</f>
        <v/>
      </c>
      <c r="J205" s="147"/>
      <c r="K205" s="145"/>
      <c r="L205" s="149" t="str">
        <f>IF(Tbl.Kosten[[#This Row],[Activum]]&lt;&gt;"",_xlfn.XLOOKUP(Tbl.Kosten[[#This Row],[Activum]],Tbl.Afschrijvingskosten[Activum],Tbl.Afschrijvingskosten[Tarief per afschrijvings-eenheid],"",0,1),"")</f>
        <v/>
      </c>
      <c r="M205" s="122">
        <f>IFERROR(Tbl.Kosten[[#This Row],[Een-
heden]]*Tbl.Kosten[[#This Row],[Afschrijvings-
tarief]],0)</f>
        <v>0</v>
      </c>
      <c r="N205" s="122" t="str">
        <f>IF(Tbl.Kosten[[#This Row],[Subtotaal afschrijving]]&lt;&gt;0,Lijsten!A203,"")</f>
        <v/>
      </c>
      <c r="O205" s="150"/>
      <c r="P205" s="145"/>
      <c r="Q205" s="148"/>
      <c r="R205" s="122">
        <f>IFERROR(Tbl.Kosten[[#This Row],[Aantal]]*Tbl.Kosten[[#This Row],[Tarief]],0)</f>
        <v>0</v>
      </c>
      <c r="S205" s="8">
        <f>IFERROR(Tbl.Kosten[[#This Row],[Subtotaal overige kosten]]+Tbl.Kosten[[#This Row],[Subtotaal uren]]+Tbl.Kosten[[#This Row],[Subtotaal afschrijving]],0)</f>
        <v>0</v>
      </c>
      <c r="T205" s="8">
        <f>IFERROR(Tbl.Kosten[[#This Row],[Totaal kosten]]*Tbl.Kosten[[#This Row],[Subsidie%]],0)</f>
        <v>0</v>
      </c>
      <c r="U205" s="4" t="str" cm="1">
        <f t="array" ref="U205">IFERROR(_xlfn.IFS(Tbl.Kosten[[#This Row],[Subtotaal uren]]&lt;&gt;0,Tbl.Kosten[[#This Row],[Kostensoort arbeid]],Tbl.Kosten[[#This Row],[Subtotaal afschrijving]]&lt;&gt;0,Tbl.Kosten[[#This Row],[Kostensoort afschrijving]],Tbl.Kosten[[#This Row],[Subtotaal overige kosten]]&lt;&gt;0,Tbl.Kosten[[#This Row],[Kostensoort overig]]),"")</f>
        <v/>
      </c>
      <c r="V205" s="4" t="str">
        <f>IFERROR(_xlfn.XLOOKUP(Tbl.Kosten[[#This Row],[Activiteitencode]],Tbl.Activiteiten[Activiteitcode],Tbl.Activiteiten[Werkpakketcode],"",0,1),"")</f>
        <v/>
      </c>
      <c r="W205" s="4" t="str">
        <f>IFERROR(_xlfn.XLOOKUP(Tbl.Kosten[[#This Row],[Werkpakketcode]],Tbl.Werkpakketten[Werkpakketcode],Tbl.Werkpakketten[Subsidiabele activiteit],"",0,1),"")</f>
        <v/>
      </c>
      <c r="X205" s="12">
        <f>IFERROR(_xlfn.XLOOKUP(Tbl.Kosten[[#This Row],[Sanr.]],Tbl.Subsidiehoogte[SAnr.],Tbl.Subsidiehoogte[Sub. Percentage],0,0,1),0)</f>
        <v>0</v>
      </c>
      <c r="Y205" s="154" t="str">
        <f>IFERROR(_xlfn.XLOOKUP(Tbl.Kosten[[#This Row],[Partnercode]],Tbl.Projectpartners[Partnercode],Tbl.Projectpartners[PNr.],"",0,1),"")</f>
        <v>P1</v>
      </c>
      <c r="Z205" s="158">
        <f>IF(Tbl.Kosten[[#This Row],[Pnr.]]=Z$7,Tbl.Kosten[[#This Row],[Totaal kosten]],"")</f>
        <v>0</v>
      </c>
      <c r="AA205" s="158" t="str">
        <f>IF(Tbl.Kosten[[#This Row],[Pnr.]]=AA$7,Tbl.Kosten[[#This Row],[Totaal kosten]],"")</f>
        <v/>
      </c>
      <c r="AB205" s="158" t="str">
        <f>IF(Tbl.Kosten[[#This Row],[Pnr.]]=AB$7,Tbl.Kosten[[#This Row],[Totaal kosten]],"")</f>
        <v/>
      </c>
      <c r="AC205" s="158" t="str">
        <f>IF(Tbl.Kosten[[#This Row],[Pnr.]]=AC$7,Tbl.Kosten[[#This Row],[Totaal kosten]],"")</f>
        <v/>
      </c>
      <c r="AD205" s="158" t="str">
        <f>IF(Tbl.Kosten[[#This Row],[Pnr.]]=AD$7,Tbl.Kosten[[#This Row],[Totaal kosten]],"")</f>
        <v/>
      </c>
      <c r="AE205" s="158" t="str">
        <f>IF(Tbl.Kosten[[#This Row],[Pnr.]]=AE$7,Tbl.Kosten[[#This Row],[Totaal kosten]],"")</f>
        <v/>
      </c>
      <c r="AF205" s="158" t="str">
        <f>IF(Tbl.Kosten[[#This Row],[Pnr.]]=AF$7,Tbl.Kosten[[#This Row],[Totaal kosten]],"")</f>
        <v/>
      </c>
      <c r="AG205" s="158" t="str">
        <f>IF(Tbl.Kosten[[#This Row],[Pnr.]]=AG$7,Tbl.Kosten[[#This Row],[Totaal kosten]],"")</f>
        <v/>
      </c>
      <c r="AH205" s="158" t="str">
        <f>IF(Tbl.Kosten[[#This Row],[Pnr.]]=AH$7,Tbl.Kosten[[#This Row],[Totaal kosten]],"")</f>
        <v/>
      </c>
      <c r="AI205" s="158" t="str">
        <f>IF(Tbl.Kosten[[#This Row],[Pnr.]]=AI$7,Tbl.Kosten[[#This Row],[Totaal kosten]],"")</f>
        <v/>
      </c>
      <c r="AJ205" s="158" t="str">
        <f>IF(Tbl.Kosten[[#This Row],[Pnr.]]=AJ$7,Tbl.Kosten[[#This Row],[Totaal kosten]],"")</f>
        <v/>
      </c>
      <c r="AK205" s="158" t="str">
        <f>IF(Tbl.Kosten[[#This Row],[Pnr.]]=AK$7,Tbl.Kosten[[#This Row],[Totaal kosten]],"")</f>
        <v/>
      </c>
      <c r="AL205" s="158" t="str">
        <f>IF(Tbl.Kosten[[#This Row],[Pnr.]]=AL$7,Tbl.Kosten[[#This Row],[Totaal kosten]],"")</f>
        <v/>
      </c>
      <c r="AM205" s="158" t="str">
        <f>IF(Tbl.Kosten[[#This Row],[Pnr.]]=AM$7,Tbl.Kosten[[#This Row],[Totaal kosten]],"")</f>
        <v/>
      </c>
      <c r="AN205" s="158" t="str">
        <f>IF(Tbl.Kosten[[#This Row],[Pnr.]]=AN$7,Tbl.Kosten[[#This Row],[Totaal kosten]],"")</f>
        <v/>
      </c>
      <c r="AO205" s="158" t="str">
        <f>IF(Tbl.Kosten[[#This Row],[Pnr.]]=AO$7,Tbl.Kosten[[#This Row],[Totaal kosten]],"")</f>
        <v/>
      </c>
      <c r="AP205" s="158" t="str">
        <f>IF(Tbl.Kosten[[#This Row],[Pnr.]]=AP$7,Tbl.Kosten[[#This Row],[Totaal kosten]],"")</f>
        <v/>
      </c>
      <c r="AQ205" s="158" t="str">
        <f>IF(Tbl.Kosten[[#This Row],[Pnr.]]=AQ$7,Tbl.Kosten[[#This Row],[Totaal kosten]],"")</f>
        <v/>
      </c>
      <c r="AR205" s="158" t="str">
        <f>IF(Tbl.Kosten[[#This Row],[Pnr.]]=AR$7,Tbl.Kosten[[#This Row],[Totaal kosten]],"")</f>
        <v/>
      </c>
      <c r="AS205" s="158" t="str">
        <f>IF(Tbl.Kosten[[#This Row],[Pnr.]]=AS$7,Tbl.Kosten[[#This Row],[Totaal kosten]],"")</f>
        <v/>
      </c>
      <c r="AT205" s="158" t="str">
        <f>IF(Tbl.Kosten[[#This Row],[Pnr.]]=AT$7,Tbl.Kosten[[#This Row],[Totaal kosten]],"")</f>
        <v/>
      </c>
      <c r="AU205" s="158" t="str">
        <f>IF(Tbl.Kosten[[#This Row],[Pnr.]]=AU$7,Tbl.Kosten[[#This Row],[Totaal kosten]],"")</f>
        <v/>
      </c>
      <c r="AV205" s="158" t="str">
        <f>IF(Tbl.Kosten[[#This Row],[Pnr.]]=AV$7,Tbl.Kosten[[#This Row],[Totaal kosten]],"")</f>
        <v/>
      </c>
      <c r="AW205" s="158" t="str">
        <f>IF(Tbl.Kosten[[#This Row],[Pnr.]]=AW$7,Tbl.Kosten[[#This Row],[Totaal kosten]],"")</f>
        <v/>
      </c>
      <c r="AX205" s="158" t="str">
        <f>IF(Tbl.Kosten[[#This Row],[Pnr.]]=AX$7,Tbl.Kosten[[#This Row],[Totaal kosten]],"")</f>
        <v/>
      </c>
      <c r="AY205" s="158" t="str">
        <f>IF(Tbl.Kosten[[#This Row],[Pnr.]]=AY$7,Tbl.Kosten[[#This Row],[Totaal kosten]],"")</f>
        <v/>
      </c>
      <c r="AZ205" s="158" t="str">
        <f>IF(Tbl.Kosten[[#This Row],[Pnr.]]=AZ$7,Tbl.Kosten[[#This Row],[Totaal kosten]],"")</f>
        <v/>
      </c>
      <c r="BA205" s="158" t="str">
        <f>IF(Tbl.Kosten[[#This Row],[Pnr.]]=BA$7,Tbl.Kosten[[#This Row],[Totaal kosten]],"")</f>
        <v/>
      </c>
      <c r="BB205" s="158" t="str">
        <f>IF(Tbl.Kosten[[#This Row],[Pnr.]]=BB$7,Tbl.Kosten[[#This Row],[Totaal kosten]],"")</f>
        <v/>
      </c>
      <c r="BC205" s="158" t="str">
        <f>IF(Tbl.Kosten[[#This Row],[Pnr.]]=BC$7,Tbl.Kosten[[#This Row],[Totaal kosten]],"")</f>
        <v/>
      </c>
      <c r="BD205" s="158" t="str">
        <f>IF(Tbl.Kosten[[#This Row],[Pnr.]]=BD$7,Tbl.Kosten[[#This Row],[Totaal kosten]],"")</f>
        <v/>
      </c>
      <c r="BE205" s="158" t="str">
        <f>IF(Tbl.Kosten[[#This Row],[Pnr.]]=BE$7,Tbl.Kosten[[#This Row],[Totaal kosten]],"")</f>
        <v/>
      </c>
      <c r="BF205" s="158" t="str">
        <f>IF(Tbl.Kosten[[#This Row],[Pnr.]]=BF$7,Tbl.Kosten[[#This Row],[Totaal kosten]],"")</f>
        <v/>
      </c>
      <c r="BG205" s="158" t="str">
        <f>IF(Tbl.Kosten[[#This Row],[Pnr.]]=BG$7,Tbl.Kosten[[#This Row],[Totaal kosten]],"")</f>
        <v/>
      </c>
      <c r="BH205" s="158" t="str">
        <f>IF(Tbl.Kosten[[#This Row],[Pnr.]]=BH$7,Tbl.Kosten[[#This Row],[Totaal kosten]],"")</f>
        <v/>
      </c>
      <c r="BI205" s="158" t="str">
        <f>IF(Tbl.Kosten[[#This Row],[Pnr.]]=BI$7,Tbl.Kosten[[#This Row],[Totaal kosten]],"")</f>
        <v/>
      </c>
      <c r="BJ205" s="158" t="str">
        <f>IF(Tbl.Kosten[[#This Row],[Pnr.]]=BJ$7,Tbl.Kosten[[#This Row],[Totaal kosten]],"")</f>
        <v/>
      </c>
      <c r="BK205" s="158" t="str">
        <f>IF(Tbl.Kosten[[#This Row],[Pnr.]]=BK$7,Tbl.Kosten[[#This Row],[Totaal kosten]],"")</f>
        <v/>
      </c>
      <c r="BL205" s="158" t="str">
        <f>IF(Tbl.Kosten[[#This Row],[Pnr.]]=BL$7,Tbl.Kosten[[#This Row],[Totaal kosten]],"")</f>
        <v/>
      </c>
      <c r="BM205" s="158" t="str">
        <f>IF(Tbl.Kosten[[#This Row],[Pnr.]]=BM$7,Tbl.Kosten[[#This Row],[Totaal kosten]],"")</f>
        <v/>
      </c>
      <c r="BN205" s="158" t="str">
        <f>IF(Tbl.Kosten[[#This Row],[Pnr.]]=BN$7,Tbl.Kosten[[#This Row],[Totaal kosten]],"")</f>
        <v/>
      </c>
      <c r="BO205" s="158" t="str">
        <f>IF(Tbl.Kosten[[#This Row],[Pnr.]]=BO$7,Tbl.Kosten[[#This Row],[Totaal kosten]],"")</f>
        <v/>
      </c>
      <c r="BP205" s="158" t="str">
        <f>IF(Tbl.Kosten[[#This Row],[Pnr.]]=BP$7,Tbl.Kosten[[#This Row],[Totaal kosten]],"")</f>
        <v/>
      </c>
      <c r="BQ205" s="158" t="str">
        <f>IF(Tbl.Kosten[[#This Row],[Pnr.]]=BQ$7,Tbl.Kosten[[#This Row],[Totaal kosten]],"")</f>
        <v/>
      </c>
      <c r="BR205" s="158" t="str">
        <f>IF(Tbl.Kosten[[#This Row],[Pnr.]]=BR$7,Tbl.Kosten[[#This Row],[Totaal kosten]],"")</f>
        <v/>
      </c>
      <c r="BS205" s="158" t="str">
        <f>IF(Tbl.Kosten[[#This Row],[Pnr.]]=BS$7,Tbl.Kosten[[#This Row],[Totaal kosten]],"")</f>
        <v/>
      </c>
      <c r="BT205" s="158" t="str">
        <f>IF(Tbl.Kosten[[#This Row],[Pnr.]]=BT$7,Tbl.Kosten[[#This Row],[Totaal kosten]],"")</f>
        <v/>
      </c>
      <c r="BU205" s="158" t="str">
        <f>IF(Tbl.Kosten[[#This Row],[Pnr.]]=BU$7,Tbl.Kosten[[#This Row],[Totaal kosten]],"")</f>
        <v/>
      </c>
      <c r="BV205" s="158" t="str">
        <f>IF(Tbl.Kosten[[#This Row],[Pnr.]]=BV$7,Tbl.Kosten[[#This Row],[Totaal kosten]],"")</f>
        <v/>
      </c>
      <c r="BW205" s="158" t="str">
        <f>IF(Tbl.Kosten[[#This Row],[Pnr.]]=BW$7,Tbl.Kosten[[#This Row],[Totaal kosten]],"")</f>
        <v/>
      </c>
      <c r="BX205" s="158" t="str">
        <f>IFERROR(_xlfn.XLOOKUP(Tbl.Kosten[[#This Row],[Werkpakketcode]],Tbl.Werkpakketten[Werkpakketcode],Tbl.Werkpakketten[WPnr.],"",0,1),"")</f>
        <v/>
      </c>
      <c r="BY205" s="158" t="str">
        <f>IF(Tbl.Kosten[[#This Row],[WPnr.]]=BY$7,Tbl.Kosten[[#This Row],[Totaal kosten]],"")</f>
        <v/>
      </c>
      <c r="BZ205" s="158" t="str">
        <f>IF(Tbl.Kosten[[#This Row],[WPnr.]]=BZ$7,Tbl.Kosten[[#This Row],[Totaal kosten]],"")</f>
        <v/>
      </c>
      <c r="CA205" s="158" t="str">
        <f>IF(Tbl.Kosten[[#This Row],[WPnr.]]=CA$7,Tbl.Kosten[[#This Row],[Totaal kosten]],"")</f>
        <v/>
      </c>
      <c r="CB205" s="158" t="str">
        <f>IF(Tbl.Kosten[[#This Row],[WPnr.]]=CB$7,Tbl.Kosten[[#This Row],[Totaal kosten]],"")</f>
        <v/>
      </c>
      <c r="CC205" s="158" t="str">
        <f>IF(Tbl.Kosten[[#This Row],[WPnr.]]=CC$7,Tbl.Kosten[[#This Row],[Totaal kosten]],"")</f>
        <v/>
      </c>
      <c r="CD205" s="158" t="str">
        <f>IF(Tbl.Kosten[[#This Row],[WPnr.]]=CD$7,Tbl.Kosten[[#This Row],[Totaal kosten]],"")</f>
        <v/>
      </c>
      <c r="CE205" s="158" t="str">
        <f>IF(Tbl.Kosten[[#This Row],[WPnr.]]=CE$7,Tbl.Kosten[[#This Row],[Totaal kosten]],"")</f>
        <v/>
      </c>
      <c r="CF205" s="158" t="str">
        <f>IF(Tbl.Kosten[[#This Row],[WPnr.]]=CF$7,Tbl.Kosten[[#This Row],[Totaal kosten]],"")</f>
        <v/>
      </c>
      <c r="CG205" s="158" t="str">
        <f>IF(Tbl.Kosten[[#This Row],[WPnr.]]=CG$7,Tbl.Kosten[[#This Row],[Totaal kosten]],"")</f>
        <v/>
      </c>
      <c r="CH205" s="158" t="str">
        <f>IF(Tbl.Kosten[[#This Row],[WPnr.]]=CH$7,Tbl.Kosten[[#This Row],[Totaal kosten]],"")</f>
        <v/>
      </c>
      <c r="CI205" s="158" t="str">
        <f>IF(Tbl.Kosten[[#This Row],[WPnr.]]=CI$7,Tbl.Kosten[[#This Row],[Totaal kosten]],"")</f>
        <v/>
      </c>
      <c r="CJ205" s="158" t="str">
        <f>IF(Tbl.Kosten[[#This Row],[WPnr.]]=CJ$7,Tbl.Kosten[[#This Row],[Totaal kosten]],"")</f>
        <v/>
      </c>
      <c r="CK205" s="158" t="str">
        <f>IF(Tbl.Kosten[[#This Row],[WPnr.]]=CK$7,Tbl.Kosten[[#This Row],[Totaal kosten]],"")</f>
        <v/>
      </c>
      <c r="CL205" s="158" t="str">
        <f>IF(Tbl.Kosten[[#This Row],[WPnr.]]=CL$7,Tbl.Kosten[[#This Row],[Totaal kosten]],"")</f>
        <v/>
      </c>
      <c r="CM205" s="158" t="str">
        <f>IF(Tbl.Kosten[[#This Row],[WPnr.]]=CM$7,Tbl.Kosten[[#This Row],[Totaal kosten]],"")</f>
        <v/>
      </c>
      <c r="CN205" s="158" t="str">
        <f>IF(Tbl.Kosten[[#This Row],[WPnr.]]=CN$7,Tbl.Kosten[[#This Row],[Totaal kosten]],"")</f>
        <v/>
      </c>
      <c r="CO205" s="158" t="str">
        <f>IF(Tbl.Kosten[[#This Row],[WPnr.]]=CO$7,Tbl.Kosten[[#This Row],[Totaal kosten]],"")</f>
        <v/>
      </c>
      <c r="CP205" s="158" t="str">
        <f>IF(Tbl.Kosten[[#This Row],[WPnr.]]=CP$7,Tbl.Kosten[[#This Row],[Totaal kosten]],"")</f>
        <v/>
      </c>
      <c r="CQ205" s="158" t="str">
        <f>IF(Tbl.Kosten[[#This Row],[WPnr.]]=CQ$7,Tbl.Kosten[[#This Row],[Totaal kosten]],"")</f>
        <v/>
      </c>
      <c r="CR205" s="158" t="str">
        <f>IF(Tbl.Kosten[[#This Row],[WPnr.]]=CR$7,Tbl.Kosten[[#This Row],[Totaal kosten]],"")</f>
        <v/>
      </c>
      <c r="CS205" s="158" t="str">
        <f>IF(Tbl.Kosten[[#This Row],[WPnr.]]=CS$7,Tbl.Kosten[[#This Row],[Totaal kosten]],"")</f>
        <v/>
      </c>
      <c r="CT205" s="158" t="str">
        <f>IF(Tbl.Kosten[[#This Row],[WPnr.]]=CT$7,Tbl.Kosten[[#This Row],[Totaal kosten]],"")</f>
        <v/>
      </c>
      <c r="CU205" s="158" t="str">
        <f>IF(Tbl.Kosten[[#This Row],[WPnr.]]=CU$7,Tbl.Kosten[[#This Row],[Totaal kosten]],"")</f>
        <v/>
      </c>
      <c r="CV205" s="158" t="str">
        <f>IF(Tbl.Kosten[[#This Row],[WPnr.]]=CV$7,Tbl.Kosten[[#This Row],[Totaal kosten]],"")</f>
        <v/>
      </c>
      <c r="CW205" s="158" t="str">
        <f>IF(Tbl.Kosten[[#This Row],[WPnr.]]=CW$7,Tbl.Kosten[[#This Row],[Totaal kosten]],"")</f>
        <v/>
      </c>
      <c r="CX205" s="158" t="str">
        <f>IF(Tbl.Kosten[[#This Row],[WPnr.]]=CX$7,Tbl.Kosten[[#This Row],[Totaal kosten]],"")</f>
        <v/>
      </c>
      <c r="CY205" s="158" t="str">
        <f>IF(Tbl.Kosten[[#This Row],[WPnr.]]=CY$7,Tbl.Kosten[[#This Row],[Totaal kosten]],"")</f>
        <v/>
      </c>
      <c r="CZ205" s="158" t="str">
        <f>IF(Tbl.Kosten[[#This Row],[WPnr.]]=CZ$7,Tbl.Kosten[[#This Row],[Totaal kosten]],"")</f>
        <v/>
      </c>
      <c r="DA205" s="158" t="str">
        <f>IF(Tbl.Kosten[[#This Row],[WPnr.]]=DA$7,Tbl.Kosten[[#This Row],[Totaal kosten]],"")</f>
        <v/>
      </c>
      <c r="DB205" s="158" t="str">
        <f>IF(Tbl.Kosten[[#This Row],[WPnr.]]=DB$7,Tbl.Kosten[[#This Row],[Totaal kosten]],"")</f>
        <v/>
      </c>
      <c r="DC205" s="158" t="str">
        <f>IF(Tbl.Kosten[[#This Row],[WPnr.]]=DC$7,Tbl.Kosten[[#This Row],[Totaal kosten]],"")</f>
        <v/>
      </c>
      <c r="DD205" s="158" t="str">
        <f>IF(Tbl.Kosten[[#This Row],[WPnr.]]=DD$7,Tbl.Kosten[[#This Row],[Totaal kosten]],"")</f>
        <v/>
      </c>
      <c r="DE205" s="158" t="str">
        <f>IF(Tbl.Kosten[[#This Row],[WPnr.]]=DE$7,Tbl.Kosten[[#This Row],[Totaal kosten]],"")</f>
        <v/>
      </c>
      <c r="DF205" s="158" t="str">
        <f>IF(Tbl.Kosten[[#This Row],[WPnr.]]=DF$7,Tbl.Kosten[[#This Row],[Totaal kosten]],"")</f>
        <v/>
      </c>
      <c r="DG205" s="158" t="str">
        <f>IF(Tbl.Kosten[[#This Row],[WPnr.]]=DG$7,Tbl.Kosten[[#This Row],[Totaal kosten]],"")</f>
        <v/>
      </c>
      <c r="DH205" s="158" t="str">
        <f>IF(Tbl.Kosten[[#This Row],[WPnr.]]=DH$7,Tbl.Kosten[[#This Row],[Totaal kosten]],"")</f>
        <v/>
      </c>
      <c r="DI205" s="158" t="str">
        <f>IF(Tbl.Kosten[[#This Row],[WPnr.]]=DI$7,Tbl.Kosten[[#This Row],[Totaal kosten]],"")</f>
        <v/>
      </c>
      <c r="DJ205" s="158" t="str">
        <f>IF(Tbl.Kosten[[#This Row],[WPnr.]]=DJ$7,Tbl.Kosten[[#This Row],[Totaal kosten]],"")</f>
        <v/>
      </c>
      <c r="DK205" s="158" t="str">
        <f>IF(Tbl.Kosten[[#This Row],[WPnr.]]=DK$7,Tbl.Kosten[[#This Row],[Totaal kosten]],"")</f>
        <v/>
      </c>
      <c r="DL205" s="158" t="str">
        <f>IF(Tbl.Kosten[[#This Row],[WPnr.]]=DL$7,Tbl.Kosten[[#This Row],[Totaal kosten]],"")</f>
        <v/>
      </c>
      <c r="DM205" s="158" t="str">
        <f>IF(Tbl.Kosten[[#This Row],[WPnr.]]=DM$7,Tbl.Kosten[[#This Row],[Totaal kosten]],"")</f>
        <v/>
      </c>
      <c r="DN205" s="158" t="str">
        <f>IF(Tbl.Kosten[[#This Row],[WPnr.]]=DN$7,Tbl.Kosten[[#This Row],[Totaal kosten]],"")</f>
        <v/>
      </c>
      <c r="DO205" s="158" t="str">
        <f>IF(Tbl.Kosten[[#This Row],[WPnr.]]=DO$7,Tbl.Kosten[[#This Row],[Totaal kosten]],"")</f>
        <v/>
      </c>
      <c r="DP205" s="158" t="str">
        <f>IF(Tbl.Kosten[[#This Row],[WPnr.]]=DP$7,Tbl.Kosten[[#This Row],[Totaal kosten]],"")</f>
        <v/>
      </c>
      <c r="DQ205" s="158" t="str">
        <f>IF(Tbl.Kosten[[#This Row],[WPnr.]]=DQ$7,Tbl.Kosten[[#This Row],[Totaal kosten]],"")</f>
        <v/>
      </c>
      <c r="DR205" s="158" t="str">
        <f>IF(Tbl.Kosten[[#This Row],[WPnr.]]=DR$7,Tbl.Kosten[[#This Row],[Totaal kosten]],"")</f>
        <v/>
      </c>
      <c r="DS205" s="158" t="str">
        <f>IF(Tbl.Kosten[[#This Row],[WPnr.]]=DS$7,Tbl.Kosten[[#This Row],[Totaal kosten]],"")</f>
        <v/>
      </c>
      <c r="DT205" s="158" t="str">
        <f>IF(Tbl.Kosten[[#This Row],[WPnr.]]=DT$7,Tbl.Kosten[[#This Row],[Totaal kosten]],"")</f>
        <v/>
      </c>
      <c r="DU205" s="158" t="str">
        <f>IF(Tbl.Kosten[[#This Row],[WPnr.]]=DU$7,Tbl.Kosten[[#This Row],[Totaal kosten]],"")</f>
        <v/>
      </c>
      <c r="DV205" s="158" t="str">
        <f>IF(Tbl.Kosten[[#This Row],[WPnr.]]=DV$7,Tbl.Kosten[[#This Row],[Totaal kosten]],"")</f>
        <v/>
      </c>
      <c r="DW205" s="160" t="str">
        <f>IFERROR(_xlfn.XLOOKUP(Tbl.Kosten[[#This Row],[Kostensoort]],Tbl.Kostensoorten[Kostensoorten],Tbl.Kostensoorten[KSnr.],"",0,1),"")</f>
        <v/>
      </c>
      <c r="DX205" s="160" t="str">
        <f>IF(Tbl.Kosten[[#This Row],[KSnr.]]=DX$7,Tbl.Kosten[[#This Row],[Totaal kosten]],"")</f>
        <v/>
      </c>
      <c r="DY205" s="160" t="str">
        <f>IF(Tbl.Kosten[[#This Row],[KSnr.]]=DY$7,Tbl.Kosten[[#This Row],[Totaal kosten]],"")</f>
        <v/>
      </c>
      <c r="DZ205" s="160" t="str">
        <f>IF(Tbl.Kosten[[#This Row],[KSnr.]]=DZ$7,Tbl.Kosten[[#This Row],[Totaal kosten]],"")</f>
        <v/>
      </c>
      <c r="EA205" s="160" t="str">
        <f>IF(Tbl.Kosten[[#This Row],[KSnr.]]=EA$7,Tbl.Kosten[[#This Row],[Totaal kosten]],"")</f>
        <v/>
      </c>
      <c r="EB205" s="160" t="str">
        <f>IF(Tbl.Kosten[[#This Row],[KSnr.]]=EB$7,Tbl.Kosten[[#This Row],[Totaal kosten]],"")</f>
        <v/>
      </c>
      <c r="EC205" s="160" t="str">
        <f>IF(Tbl.Kosten[[#This Row],[KSnr.]]=EC$7,Tbl.Kosten[[#This Row],[Totaal kosten]],"")</f>
        <v/>
      </c>
      <c r="ED205" s="160" t="str">
        <f>IF(Tbl.Kosten[[#This Row],[KSnr.]]=ED$7,Tbl.Kosten[[#This Row],[Totaal kosten]],"")</f>
        <v/>
      </c>
      <c r="EE205" s="160" t="str">
        <f>IF(Tbl.Kosten[[#This Row],[KSnr.]]=EE$7,Tbl.Kosten[[#This Row],[Totaal kosten]],"")</f>
        <v/>
      </c>
      <c r="EF205" s="160" t="str">
        <f>IF(Tbl.Kosten[[#This Row],[KSnr.]]=EF$7,Tbl.Kosten[[#This Row],[Totaal kosten]],"")</f>
        <v/>
      </c>
      <c r="EG205" s="160" t="str">
        <f>IF(Tbl.Kosten[[#This Row],[KSnr.]]=EG$7,Tbl.Kosten[[#This Row],[Totaal kosten]],"")</f>
        <v/>
      </c>
      <c r="EH205" s="160" t="str">
        <f>IF(Tbl.Kosten[[#This Row],[KSnr.]]=EH$7,Tbl.Kosten[[#This Row],[Totaal kosten]],"")</f>
        <v/>
      </c>
      <c r="EI205" s="160" t="str">
        <f>IF(Tbl.Kosten[[#This Row],[KSnr.]]=EI$7,Tbl.Kosten[[#This Row],[Totaal kosten]],"")</f>
        <v/>
      </c>
      <c r="EJ205" s="160" t="str">
        <f>IF(Tbl.Kosten[[#This Row],[KSnr.]]=EJ$7,Tbl.Kosten[[#This Row],[Totaal kosten]],"")</f>
        <v/>
      </c>
      <c r="EK205" s="160" t="str">
        <f>IF(Tbl.Kosten[[#This Row],[KSnr.]]=EK$7,Tbl.Kosten[[#This Row],[Totaal kosten]],"")</f>
        <v/>
      </c>
      <c r="EL205" s="160" t="str">
        <f>IF(Tbl.Kosten[[#This Row],[KSnr.]]=EL$7,Tbl.Kosten[[#This Row],[Totaal kosten]],"")</f>
        <v/>
      </c>
      <c r="EM205" s="160" t="str">
        <f>IF(Tbl.Kosten[[#This Row],[KSnr.]]=EM$7,Tbl.Kosten[[#This Row],[Totaal kosten]],"")</f>
        <v/>
      </c>
      <c r="EN205" s="160" t="str">
        <f>IF(Tbl.Kosten[[#This Row],[KSnr.]]=EN$7,Tbl.Kosten[[#This Row],[Totaal kosten]],"")</f>
        <v/>
      </c>
      <c r="EO205" s="160" t="str">
        <f>IF(Tbl.Kosten[[#This Row],[KSnr.]]=EO$7,Tbl.Kosten[[#This Row],[Totaal kosten]],"")</f>
        <v/>
      </c>
      <c r="EP205" s="160" t="str">
        <f>IF(Tbl.Kosten[[#This Row],[KSnr.]]=EP$7,Tbl.Kosten[[#This Row],[Totaal kosten]],"")</f>
        <v/>
      </c>
      <c r="EQ205" s="160" t="str">
        <f>IF(Tbl.Kosten[[#This Row],[KSnr.]]=EQ$7,Tbl.Kosten[[#This Row],[Totaal kosten]],"")</f>
        <v/>
      </c>
      <c r="ER205" s="154" t="str">
        <f>IFERROR(_xlfn.XLOOKUP(Tbl.Kosten[[#This Row],[Subsidieactiviteit]],Tbl.Subsidiehoogte[Subsidieactiviteit],Tbl.Subsidiehoogte[SAnr.],"",0,1),"")</f>
        <v/>
      </c>
      <c r="ES205" s="160" t="str">
        <f>IF(Tbl.Kosten[[#This Row],[Sanr.]]=ES$7,Tbl.Kosten[[#This Row],[Totaal kosten]],"")</f>
        <v/>
      </c>
      <c r="ET205" s="160" t="str">
        <f>IF(Tbl.Kosten[[#This Row],[Sanr.]]=ET$7,Tbl.Kosten[[#This Row],[Totaal kosten]],"")</f>
        <v/>
      </c>
      <c r="EU205" s="160" t="str">
        <f>IF(Tbl.Kosten[[#This Row],[Sanr.]]=EU$7,Tbl.Kosten[[#This Row],[Totaal kosten]],"")</f>
        <v/>
      </c>
      <c r="EV205" s="160" t="str">
        <f>IF(Tbl.Kosten[[#This Row],[Sanr.]]=EV$7,Tbl.Kosten[[#This Row],[Totaal kosten]],"")</f>
        <v/>
      </c>
      <c r="EW205" s="160" t="str">
        <f>IF(Tbl.Kosten[[#This Row],[Sanr.]]=EW$7,Tbl.Kosten[[#This Row],[Totaal kosten]],"")</f>
        <v/>
      </c>
      <c r="EX205" s="160" t="str">
        <f>IF(Tbl.Kosten[[#This Row],[Sanr.]]=EX$7,Tbl.Kosten[[#This Row],[Totaal kosten]],"")</f>
        <v/>
      </c>
      <c r="EY205" s="160" t="str">
        <f>IF(Tbl.Kosten[[#This Row],[Sanr.]]=EY$7,Tbl.Kosten[[#This Row],[Totaal kosten]],"")</f>
        <v/>
      </c>
      <c r="EZ205" s="160" t="str">
        <f>IF(Tbl.Kosten[[#This Row],[Sanr.]]=EZ$7,Tbl.Kosten[[#This Row],[Totaal kosten]],"")</f>
        <v/>
      </c>
      <c r="FA205" s="160" t="str">
        <f>IF(Tbl.Kosten[[#This Row],[Sanr.]]=FA$7,Tbl.Kosten[[#This Row],[Totaal kosten]],"")</f>
        <v/>
      </c>
      <c r="FB205" s="160" t="str">
        <f>IF(Tbl.Kosten[[#This Row],[Sanr.]]=FB$7,Tbl.Kosten[[#This Row],[Totaal kosten]],"")</f>
        <v/>
      </c>
      <c r="FC205" s="160" t="str">
        <f>IF(Tbl.Kosten[[#This Row],[Sanr.]]=FC$7,Tbl.Kosten[[#This Row],[Totaal kosten]],"")</f>
        <v/>
      </c>
      <c r="FD205" s="160" t="str">
        <f>IF(Tbl.Kosten[[#This Row],[Sanr.]]=FD$7,Tbl.Kosten[[#This Row],[Totaal kosten]],"")</f>
        <v/>
      </c>
      <c r="FE205" s="160" t="str">
        <f>IF(Tbl.Kosten[[#This Row],[Sanr.]]=FE$7,Tbl.Kosten[[#This Row],[Totaal kosten]],"")</f>
        <v/>
      </c>
      <c r="FF205" s="160" t="str">
        <f>IF(Tbl.Kosten[[#This Row],[Sanr.]]=FF$7,Tbl.Kosten[[#This Row],[Totaal kosten]],"")</f>
        <v/>
      </c>
      <c r="FG205" s="160" t="str">
        <f>IF(Tbl.Kosten[[#This Row],[Sanr.]]=FG$7,Tbl.Kosten[[#This Row],[Totaal kosten]],"")</f>
        <v/>
      </c>
      <c r="FH205" s="160" t="str">
        <f>IF(Tbl.Kosten[[#This Row],[Sanr.]]=FH$7,Tbl.Kosten[[#This Row],[Totaal kosten]],"")</f>
        <v/>
      </c>
      <c r="FI205" s="160" t="str">
        <f>IF(Tbl.Kosten[[#This Row],[Sanr.]]=FI$7,Tbl.Kosten[[#This Row],[Totaal kosten]],"")</f>
        <v/>
      </c>
      <c r="FJ205" s="160" t="str">
        <f>IF(Tbl.Kosten[[#This Row],[Sanr.]]=FJ$7,Tbl.Kosten[[#This Row],[Totaal kosten]],"")</f>
        <v/>
      </c>
      <c r="FK205" s="160" t="str">
        <f>IF(Tbl.Kosten[[#This Row],[Sanr.]]=FK$7,Tbl.Kosten[[#This Row],[Totaal kosten]],"")</f>
        <v/>
      </c>
      <c r="FL205" s="160" t="str">
        <f>IF(Tbl.Kosten[[#This Row],[Sanr.]]=FL$7,Tbl.Kosten[[#This Row],[Totaal kosten]],"")</f>
        <v/>
      </c>
      <c r="FM205" s="160" t="str">
        <f>IF(Tbl.Kosten[[#This Row],[Sanr.]]=FM$7,Tbl.Kosten[[#This Row],[Totaal kosten]],"")</f>
        <v/>
      </c>
      <c r="FN205" s="160" t="str">
        <f>IF(Tbl.Kosten[[#This Row],[Sanr.]]=FN$7,Tbl.Kosten[[#This Row],[Totaal kosten]],"")</f>
        <v/>
      </c>
      <c r="FO205" s="160" t="str">
        <f>IF(Tbl.Kosten[[#This Row],[Sanr.]]=FO$7,Tbl.Kosten[[#This Row],[Totaal kosten]],"")</f>
        <v/>
      </c>
      <c r="FP205" s="160" t="str">
        <f>IF(Tbl.Kosten[[#This Row],[Sanr.]]=FP$7,Tbl.Kosten[[#This Row],[Totaal kosten]],"")</f>
        <v/>
      </c>
      <c r="FQ205" s="160" t="str">
        <f>IF(Tbl.Kosten[[#This Row],[Sanr.]]=FQ$7,Tbl.Kosten[[#This Row],[Totaal kosten]],"")</f>
        <v/>
      </c>
      <c r="FR205" s="160" t="str">
        <f>IF(Tbl.Kosten[[#This Row],[Sanr.]]=FR$7,Tbl.Kosten[[#This Row],[Totaal kosten]],"")</f>
        <v/>
      </c>
      <c r="FS205" s="160" t="str">
        <f>IF(Tbl.Kosten[[#This Row],[Sanr.]]=FS$7,Tbl.Kosten[[#This Row],[Totaal kosten]],"")</f>
        <v/>
      </c>
      <c r="FT205" s="160" t="str">
        <f>IF(Tbl.Kosten[[#This Row],[Sanr.]]=FT$7,Tbl.Kosten[[#This Row],[Totaal kosten]],"")</f>
        <v/>
      </c>
      <c r="FU205" s="160" t="str">
        <f>IF(Tbl.Kosten[[#This Row],[Sanr.]]=FU$7,Tbl.Kosten[[#This Row],[Totaal kosten]],"")</f>
        <v/>
      </c>
      <c r="FV205" s="160" t="str">
        <f>IF(Tbl.Kosten[[#This Row],[Sanr.]]=FV$7,Tbl.Kosten[[#This Row],[Totaal kosten]],"")</f>
        <v/>
      </c>
      <c r="FW205" s="160" t="str">
        <f>IFERROR(_xlfn.XLOOKUP(Tbl.Kosten[[#This Row],[Activiteitencode]],Tbl.Activiteiten[Activiteitcode],Tbl.Activiteiten[Anr.],"",0,1),"")</f>
        <v/>
      </c>
      <c r="FX205" s="181" t="str">
        <f>_xlfn.CONCAT(Tbl.Kosten[[#This Row],[Pnr.]],Tbl.Kosten[[#This Row],[Sanr.]])</f>
        <v>P1</v>
      </c>
      <c r="FY205" s="160">
        <f>Tbl.Kosten[[#This Row],[Totaal kosten]]-Tbl.Kosten[[#This Row],[Subsidie]]</f>
        <v>0</v>
      </c>
      <c r="FZ205" s="160">
        <f>IF(Tbl.Kosten[[#This Row],[Pnr.]]=FZ$7,Tbl.Kosten[[#This Row],[Te financieren]],"")</f>
        <v>0</v>
      </c>
      <c r="GA205" s="160" t="str">
        <f>IF(Tbl.Kosten[[#This Row],[Pnr.]]=GA$7,Tbl.Kosten[[#This Row],[Te financieren]],"")</f>
        <v/>
      </c>
      <c r="GB205" s="160" t="str">
        <f>IF(Tbl.Kosten[[#This Row],[Pnr.]]=GB$7,Tbl.Kosten[[#This Row],[Te financieren]],"")</f>
        <v/>
      </c>
      <c r="GC205" s="160" t="str">
        <f>IF(Tbl.Kosten[[#This Row],[Pnr.]]=GC$7,Tbl.Kosten[[#This Row],[Te financieren]],"")</f>
        <v/>
      </c>
      <c r="GD205" s="160" t="str">
        <f>IF(Tbl.Kosten[[#This Row],[Pnr.]]=GD$7,Tbl.Kosten[[#This Row],[Te financieren]],"")</f>
        <v/>
      </c>
      <c r="GE205" s="160" t="str">
        <f>IF(Tbl.Kosten[[#This Row],[Pnr.]]=GE$7,Tbl.Kosten[[#This Row],[Te financieren]],"")</f>
        <v/>
      </c>
      <c r="GF205" s="160" t="str">
        <f>IF(Tbl.Kosten[[#This Row],[Pnr.]]=GF$7,Tbl.Kosten[[#This Row],[Te financieren]],"")</f>
        <v/>
      </c>
      <c r="GG205" s="160" t="str">
        <f>IF(Tbl.Kosten[[#This Row],[Pnr.]]=GG$7,Tbl.Kosten[[#This Row],[Te financieren]],"")</f>
        <v/>
      </c>
      <c r="GH205" s="160" t="str">
        <f>IF(Tbl.Kosten[[#This Row],[Pnr.]]=GH$7,Tbl.Kosten[[#This Row],[Te financieren]],"")</f>
        <v/>
      </c>
      <c r="GI205" s="160" t="str">
        <f>IF(Tbl.Kosten[[#This Row],[Pnr.]]=GI$7,Tbl.Kosten[[#This Row],[Te financieren]],"")</f>
        <v/>
      </c>
      <c r="GJ205" s="160" t="str">
        <f>IF(Tbl.Kosten[[#This Row],[Pnr.]]=GJ$7,Tbl.Kosten[[#This Row],[Te financieren]],"")</f>
        <v/>
      </c>
      <c r="GK205" s="160" t="str">
        <f>IF(Tbl.Kosten[[#This Row],[Pnr.]]=GK$7,Tbl.Kosten[[#This Row],[Te financieren]],"")</f>
        <v/>
      </c>
      <c r="GL205" s="160" t="str">
        <f>IF(Tbl.Kosten[[#This Row],[Pnr.]]=GL$7,Tbl.Kosten[[#This Row],[Te financieren]],"")</f>
        <v/>
      </c>
      <c r="GM205" s="160" t="str">
        <f>IF(Tbl.Kosten[[#This Row],[Pnr.]]=GM$7,Tbl.Kosten[[#This Row],[Te financieren]],"")</f>
        <v/>
      </c>
      <c r="GN205" s="160" t="str">
        <f>IF(Tbl.Kosten[[#This Row],[Pnr.]]=GN$7,Tbl.Kosten[[#This Row],[Te financieren]],"")</f>
        <v/>
      </c>
      <c r="GO205" s="160" t="str">
        <f>IF(Tbl.Kosten[[#This Row],[Pnr.]]=GO$7,Tbl.Kosten[[#This Row],[Te financieren]],"")</f>
        <v/>
      </c>
      <c r="GP205" s="160" t="str">
        <f>IF(Tbl.Kosten[[#This Row],[Pnr.]]=GP$7,Tbl.Kosten[[#This Row],[Te financieren]],"")</f>
        <v/>
      </c>
      <c r="GQ205" s="160" t="str">
        <f>IF(Tbl.Kosten[[#This Row],[Pnr.]]=GQ$7,Tbl.Kosten[[#This Row],[Te financieren]],"")</f>
        <v/>
      </c>
      <c r="GR205" s="160" t="str">
        <f>IF(Tbl.Kosten[[#This Row],[Pnr.]]=GR$7,Tbl.Kosten[[#This Row],[Te financieren]],"")</f>
        <v/>
      </c>
      <c r="GS205" s="160" t="str">
        <f>IF(Tbl.Kosten[[#This Row],[Pnr.]]=GS$7,Tbl.Kosten[[#This Row],[Te financieren]],"")</f>
        <v/>
      </c>
      <c r="GT205" s="160" t="str">
        <f>IF(Tbl.Kosten[[#This Row],[Pnr.]]=GT$7,Tbl.Kosten[[#This Row],[Te financieren]],"")</f>
        <v/>
      </c>
      <c r="GU205" s="160" t="str">
        <f>IF(Tbl.Kosten[[#This Row],[Pnr.]]=GU$7,Tbl.Kosten[[#This Row],[Te financieren]],"")</f>
        <v/>
      </c>
      <c r="GV205" s="160" t="str">
        <f>IF(Tbl.Kosten[[#This Row],[Pnr.]]=GV$7,Tbl.Kosten[[#This Row],[Te financieren]],"")</f>
        <v/>
      </c>
      <c r="GW205" s="160" t="str">
        <f>IF(Tbl.Kosten[[#This Row],[Pnr.]]=GW$7,Tbl.Kosten[[#This Row],[Te financieren]],"")</f>
        <v/>
      </c>
      <c r="GX205" s="160" t="str">
        <f>IF(Tbl.Kosten[[#This Row],[Pnr.]]=GX$7,Tbl.Kosten[[#This Row],[Te financieren]],"")</f>
        <v/>
      </c>
      <c r="GY205" s="160" t="str">
        <f>IF(Tbl.Kosten[[#This Row],[Pnr.]]=GY$7,Tbl.Kosten[[#This Row],[Te financieren]],"")</f>
        <v/>
      </c>
      <c r="GZ205" s="160" t="str">
        <f>IF(Tbl.Kosten[[#This Row],[Pnr.]]=GZ$7,Tbl.Kosten[[#This Row],[Te financieren]],"")</f>
        <v/>
      </c>
      <c r="HA205" s="160" t="str">
        <f>IF(Tbl.Kosten[[#This Row],[Pnr.]]=HA$7,Tbl.Kosten[[#This Row],[Te financieren]],"")</f>
        <v/>
      </c>
      <c r="HB205" s="160" t="str">
        <f>IF(Tbl.Kosten[[#This Row],[Pnr.]]=HB$7,Tbl.Kosten[[#This Row],[Te financieren]],"")</f>
        <v/>
      </c>
      <c r="HC205" s="160" t="str">
        <f>IF(Tbl.Kosten[[#This Row],[Pnr.]]=HC$7,Tbl.Kosten[[#This Row],[Te financieren]],"")</f>
        <v/>
      </c>
      <c r="HD205" s="160" t="str">
        <f>IF(Tbl.Kosten[[#This Row],[Pnr.]]=HD$7,Tbl.Kosten[[#This Row],[Te financieren]],"")</f>
        <v/>
      </c>
      <c r="HE205" s="160" t="str">
        <f>IF(Tbl.Kosten[[#This Row],[Pnr.]]=HE$7,Tbl.Kosten[[#This Row],[Te financieren]],"")</f>
        <v/>
      </c>
      <c r="HF205" s="160" t="str">
        <f>IF(Tbl.Kosten[[#This Row],[Pnr.]]=HF$7,Tbl.Kosten[[#This Row],[Te financieren]],"")</f>
        <v/>
      </c>
      <c r="HG205" s="160" t="str">
        <f>IF(Tbl.Kosten[[#This Row],[Pnr.]]=HG$7,Tbl.Kosten[[#This Row],[Te financieren]],"")</f>
        <v/>
      </c>
      <c r="HH205" s="160" t="str">
        <f>IF(Tbl.Kosten[[#This Row],[Pnr.]]=HH$7,Tbl.Kosten[[#This Row],[Te financieren]],"")</f>
        <v/>
      </c>
      <c r="HI205" s="160" t="str">
        <f>IF(Tbl.Kosten[[#This Row],[Pnr.]]=HI$7,Tbl.Kosten[[#This Row],[Te financieren]],"")</f>
        <v/>
      </c>
      <c r="HJ205" s="160" t="str">
        <f>IF(Tbl.Kosten[[#This Row],[Pnr.]]=HJ$7,Tbl.Kosten[[#This Row],[Te financieren]],"")</f>
        <v/>
      </c>
      <c r="HK205" s="160" t="str">
        <f>IF(Tbl.Kosten[[#This Row],[Pnr.]]=HK$7,Tbl.Kosten[[#This Row],[Te financieren]],"")</f>
        <v/>
      </c>
      <c r="HL205" s="160" t="str">
        <f>IF(Tbl.Kosten[[#This Row],[Pnr.]]=HL$7,Tbl.Kosten[[#This Row],[Te financieren]],"")</f>
        <v/>
      </c>
      <c r="HM205" s="160" t="str">
        <f>IF(Tbl.Kosten[[#This Row],[Pnr.]]=HM$7,Tbl.Kosten[[#This Row],[Te financieren]],"")</f>
        <v/>
      </c>
      <c r="HN205" s="160" t="str">
        <f>IF(Tbl.Kosten[[#This Row],[Pnr.]]=HN$7,Tbl.Kosten[[#This Row],[Te financieren]],"")</f>
        <v/>
      </c>
      <c r="HO205" s="160" t="str">
        <f>IF(Tbl.Kosten[[#This Row],[Pnr.]]=HO$7,Tbl.Kosten[[#This Row],[Te financieren]],"")</f>
        <v/>
      </c>
      <c r="HP205" s="160" t="str">
        <f>IF(Tbl.Kosten[[#This Row],[Pnr.]]=HP$7,Tbl.Kosten[[#This Row],[Te financieren]],"")</f>
        <v/>
      </c>
      <c r="HQ205" s="160" t="str">
        <f>IF(Tbl.Kosten[[#This Row],[Pnr.]]=HQ$7,Tbl.Kosten[[#This Row],[Te financieren]],"")</f>
        <v/>
      </c>
      <c r="HR205" s="160" t="str">
        <f>IF(Tbl.Kosten[[#This Row],[Pnr.]]=HR$7,Tbl.Kosten[[#This Row],[Te financieren]],"")</f>
        <v/>
      </c>
      <c r="HS205" s="160" t="str">
        <f>IF(Tbl.Kosten[[#This Row],[Pnr.]]=HS$7,Tbl.Kosten[[#This Row],[Te financieren]],"")</f>
        <v/>
      </c>
      <c r="HT205" s="160" t="str">
        <f>IF(Tbl.Kosten[[#This Row],[Pnr.]]=HT$7,Tbl.Kosten[[#This Row],[Te financieren]],"")</f>
        <v/>
      </c>
      <c r="HU205" s="160" t="str">
        <f>IF(Tbl.Kosten[[#This Row],[Pnr.]]=HU$7,Tbl.Kosten[[#This Row],[Te financieren]],"")</f>
        <v/>
      </c>
      <c r="HV205" s="160" t="str">
        <f>IF(Tbl.Kosten[[#This Row],[Pnr.]]=HV$7,Tbl.Kosten[[#This Row],[Te financieren]],"")</f>
        <v/>
      </c>
      <c r="HW205" s="160" t="str">
        <f>IF(Tbl.Kosten[[#This Row],[Pnr.]]=HW$7,Tbl.Kosten[[#This Row],[Te financieren]],"")</f>
        <v/>
      </c>
    </row>
    <row r="206" spans="2:231" x14ac:dyDescent="0.3">
      <c r="B206" s="144"/>
      <c r="C206" s="147"/>
      <c r="D206" s="146"/>
      <c r="E206" s="147"/>
      <c r="F206" s="145"/>
      <c r="G206" s="11" t="str">
        <f>IF(Tbl.Kosten[[#This Row],[Medewerker e/o 
functie]]&lt;&gt;"",_xlfn.XLOOKUP(Tbl.Kosten[[#This Row],[Medewerker e/o 
functie]],Tbl.Uurtarief[Medewerker en/of functie],Tbl.Uurtarief[Uurtarief],"",0,1),"")</f>
        <v/>
      </c>
      <c r="H206" s="121">
        <f>IFERROR(Tbl.Kosten[[#This Row],[Uren]]*Tbl.Kosten[[#This Row],[Uurtarief]],0)</f>
        <v>0</v>
      </c>
      <c r="I206" s="119" t="str">
        <f>IF(Tbl.Kosten[[#This Row],[Subtotaal uren]]&lt;&gt;0,_xlfn.XLOOKUP(Tbl.Kosten[[#This Row],[Medewerker e/o 
functie]],Tbl.Uurtarief[Medewerker en/of functie],Tbl.Uurtarief[Kostensoort arbeid],"",0,1),"")</f>
        <v/>
      </c>
      <c r="J206" s="147"/>
      <c r="K206" s="145"/>
      <c r="L206" s="149" t="str">
        <f>IF(Tbl.Kosten[[#This Row],[Activum]]&lt;&gt;"",_xlfn.XLOOKUP(Tbl.Kosten[[#This Row],[Activum]],Tbl.Afschrijvingskosten[Activum],Tbl.Afschrijvingskosten[Tarief per afschrijvings-eenheid],"",0,1),"")</f>
        <v/>
      </c>
      <c r="M206" s="122">
        <f>IFERROR(Tbl.Kosten[[#This Row],[Een-
heden]]*Tbl.Kosten[[#This Row],[Afschrijvings-
tarief]],0)</f>
        <v>0</v>
      </c>
      <c r="N206" s="122" t="str">
        <f>IF(Tbl.Kosten[[#This Row],[Subtotaal afschrijving]]&lt;&gt;0,Lijsten!A204,"")</f>
        <v/>
      </c>
      <c r="O206" s="150"/>
      <c r="P206" s="145"/>
      <c r="Q206" s="148"/>
      <c r="R206" s="122">
        <f>IFERROR(Tbl.Kosten[[#This Row],[Aantal]]*Tbl.Kosten[[#This Row],[Tarief]],0)</f>
        <v>0</v>
      </c>
      <c r="S206" s="8">
        <f>IFERROR(Tbl.Kosten[[#This Row],[Subtotaal overige kosten]]+Tbl.Kosten[[#This Row],[Subtotaal uren]]+Tbl.Kosten[[#This Row],[Subtotaal afschrijving]],0)</f>
        <v>0</v>
      </c>
      <c r="T206" s="8">
        <f>IFERROR(Tbl.Kosten[[#This Row],[Totaal kosten]]*Tbl.Kosten[[#This Row],[Subsidie%]],0)</f>
        <v>0</v>
      </c>
      <c r="U206" s="4" t="str" cm="1">
        <f t="array" ref="U206">IFERROR(_xlfn.IFS(Tbl.Kosten[[#This Row],[Subtotaal uren]]&lt;&gt;0,Tbl.Kosten[[#This Row],[Kostensoort arbeid]],Tbl.Kosten[[#This Row],[Subtotaal afschrijving]]&lt;&gt;0,Tbl.Kosten[[#This Row],[Kostensoort afschrijving]],Tbl.Kosten[[#This Row],[Subtotaal overige kosten]]&lt;&gt;0,Tbl.Kosten[[#This Row],[Kostensoort overig]]),"")</f>
        <v/>
      </c>
      <c r="V206" s="4" t="str">
        <f>IFERROR(_xlfn.XLOOKUP(Tbl.Kosten[[#This Row],[Activiteitencode]],Tbl.Activiteiten[Activiteitcode],Tbl.Activiteiten[Werkpakketcode],"",0,1),"")</f>
        <v/>
      </c>
      <c r="W206" s="4" t="str">
        <f>IFERROR(_xlfn.XLOOKUP(Tbl.Kosten[[#This Row],[Werkpakketcode]],Tbl.Werkpakketten[Werkpakketcode],Tbl.Werkpakketten[Subsidiabele activiteit],"",0,1),"")</f>
        <v/>
      </c>
      <c r="X206" s="12">
        <f>IFERROR(_xlfn.XLOOKUP(Tbl.Kosten[[#This Row],[Sanr.]],Tbl.Subsidiehoogte[SAnr.],Tbl.Subsidiehoogte[Sub. Percentage],0,0,1),0)</f>
        <v>0</v>
      </c>
      <c r="Y206" s="154" t="str">
        <f>IFERROR(_xlfn.XLOOKUP(Tbl.Kosten[[#This Row],[Partnercode]],Tbl.Projectpartners[Partnercode],Tbl.Projectpartners[PNr.],"",0,1),"")</f>
        <v>P1</v>
      </c>
      <c r="Z206" s="158">
        <f>IF(Tbl.Kosten[[#This Row],[Pnr.]]=Z$7,Tbl.Kosten[[#This Row],[Totaal kosten]],"")</f>
        <v>0</v>
      </c>
      <c r="AA206" s="158" t="str">
        <f>IF(Tbl.Kosten[[#This Row],[Pnr.]]=AA$7,Tbl.Kosten[[#This Row],[Totaal kosten]],"")</f>
        <v/>
      </c>
      <c r="AB206" s="158" t="str">
        <f>IF(Tbl.Kosten[[#This Row],[Pnr.]]=AB$7,Tbl.Kosten[[#This Row],[Totaal kosten]],"")</f>
        <v/>
      </c>
      <c r="AC206" s="158" t="str">
        <f>IF(Tbl.Kosten[[#This Row],[Pnr.]]=AC$7,Tbl.Kosten[[#This Row],[Totaal kosten]],"")</f>
        <v/>
      </c>
      <c r="AD206" s="158" t="str">
        <f>IF(Tbl.Kosten[[#This Row],[Pnr.]]=AD$7,Tbl.Kosten[[#This Row],[Totaal kosten]],"")</f>
        <v/>
      </c>
      <c r="AE206" s="158" t="str">
        <f>IF(Tbl.Kosten[[#This Row],[Pnr.]]=AE$7,Tbl.Kosten[[#This Row],[Totaal kosten]],"")</f>
        <v/>
      </c>
      <c r="AF206" s="158" t="str">
        <f>IF(Tbl.Kosten[[#This Row],[Pnr.]]=AF$7,Tbl.Kosten[[#This Row],[Totaal kosten]],"")</f>
        <v/>
      </c>
      <c r="AG206" s="158" t="str">
        <f>IF(Tbl.Kosten[[#This Row],[Pnr.]]=AG$7,Tbl.Kosten[[#This Row],[Totaal kosten]],"")</f>
        <v/>
      </c>
      <c r="AH206" s="158" t="str">
        <f>IF(Tbl.Kosten[[#This Row],[Pnr.]]=AH$7,Tbl.Kosten[[#This Row],[Totaal kosten]],"")</f>
        <v/>
      </c>
      <c r="AI206" s="158" t="str">
        <f>IF(Tbl.Kosten[[#This Row],[Pnr.]]=AI$7,Tbl.Kosten[[#This Row],[Totaal kosten]],"")</f>
        <v/>
      </c>
      <c r="AJ206" s="158" t="str">
        <f>IF(Tbl.Kosten[[#This Row],[Pnr.]]=AJ$7,Tbl.Kosten[[#This Row],[Totaal kosten]],"")</f>
        <v/>
      </c>
      <c r="AK206" s="158" t="str">
        <f>IF(Tbl.Kosten[[#This Row],[Pnr.]]=AK$7,Tbl.Kosten[[#This Row],[Totaal kosten]],"")</f>
        <v/>
      </c>
      <c r="AL206" s="158" t="str">
        <f>IF(Tbl.Kosten[[#This Row],[Pnr.]]=AL$7,Tbl.Kosten[[#This Row],[Totaal kosten]],"")</f>
        <v/>
      </c>
      <c r="AM206" s="158" t="str">
        <f>IF(Tbl.Kosten[[#This Row],[Pnr.]]=AM$7,Tbl.Kosten[[#This Row],[Totaal kosten]],"")</f>
        <v/>
      </c>
      <c r="AN206" s="158" t="str">
        <f>IF(Tbl.Kosten[[#This Row],[Pnr.]]=AN$7,Tbl.Kosten[[#This Row],[Totaal kosten]],"")</f>
        <v/>
      </c>
      <c r="AO206" s="158" t="str">
        <f>IF(Tbl.Kosten[[#This Row],[Pnr.]]=AO$7,Tbl.Kosten[[#This Row],[Totaal kosten]],"")</f>
        <v/>
      </c>
      <c r="AP206" s="158" t="str">
        <f>IF(Tbl.Kosten[[#This Row],[Pnr.]]=AP$7,Tbl.Kosten[[#This Row],[Totaal kosten]],"")</f>
        <v/>
      </c>
      <c r="AQ206" s="158" t="str">
        <f>IF(Tbl.Kosten[[#This Row],[Pnr.]]=AQ$7,Tbl.Kosten[[#This Row],[Totaal kosten]],"")</f>
        <v/>
      </c>
      <c r="AR206" s="158" t="str">
        <f>IF(Tbl.Kosten[[#This Row],[Pnr.]]=AR$7,Tbl.Kosten[[#This Row],[Totaal kosten]],"")</f>
        <v/>
      </c>
      <c r="AS206" s="158" t="str">
        <f>IF(Tbl.Kosten[[#This Row],[Pnr.]]=AS$7,Tbl.Kosten[[#This Row],[Totaal kosten]],"")</f>
        <v/>
      </c>
      <c r="AT206" s="158" t="str">
        <f>IF(Tbl.Kosten[[#This Row],[Pnr.]]=AT$7,Tbl.Kosten[[#This Row],[Totaal kosten]],"")</f>
        <v/>
      </c>
      <c r="AU206" s="158" t="str">
        <f>IF(Tbl.Kosten[[#This Row],[Pnr.]]=AU$7,Tbl.Kosten[[#This Row],[Totaal kosten]],"")</f>
        <v/>
      </c>
      <c r="AV206" s="158" t="str">
        <f>IF(Tbl.Kosten[[#This Row],[Pnr.]]=AV$7,Tbl.Kosten[[#This Row],[Totaal kosten]],"")</f>
        <v/>
      </c>
      <c r="AW206" s="158" t="str">
        <f>IF(Tbl.Kosten[[#This Row],[Pnr.]]=AW$7,Tbl.Kosten[[#This Row],[Totaal kosten]],"")</f>
        <v/>
      </c>
      <c r="AX206" s="158" t="str">
        <f>IF(Tbl.Kosten[[#This Row],[Pnr.]]=AX$7,Tbl.Kosten[[#This Row],[Totaal kosten]],"")</f>
        <v/>
      </c>
      <c r="AY206" s="158" t="str">
        <f>IF(Tbl.Kosten[[#This Row],[Pnr.]]=AY$7,Tbl.Kosten[[#This Row],[Totaal kosten]],"")</f>
        <v/>
      </c>
      <c r="AZ206" s="158" t="str">
        <f>IF(Tbl.Kosten[[#This Row],[Pnr.]]=AZ$7,Tbl.Kosten[[#This Row],[Totaal kosten]],"")</f>
        <v/>
      </c>
      <c r="BA206" s="158" t="str">
        <f>IF(Tbl.Kosten[[#This Row],[Pnr.]]=BA$7,Tbl.Kosten[[#This Row],[Totaal kosten]],"")</f>
        <v/>
      </c>
      <c r="BB206" s="158" t="str">
        <f>IF(Tbl.Kosten[[#This Row],[Pnr.]]=BB$7,Tbl.Kosten[[#This Row],[Totaal kosten]],"")</f>
        <v/>
      </c>
      <c r="BC206" s="158" t="str">
        <f>IF(Tbl.Kosten[[#This Row],[Pnr.]]=BC$7,Tbl.Kosten[[#This Row],[Totaal kosten]],"")</f>
        <v/>
      </c>
      <c r="BD206" s="158" t="str">
        <f>IF(Tbl.Kosten[[#This Row],[Pnr.]]=BD$7,Tbl.Kosten[[#This Row],[Totaal kosten]],"")</f>
        <v/>
      </c>
      <c r="BE206" s="158" t="str">
        <f>IF(Tbl.Kosten[[#This Row],[Pnr.]]=BE$7,Tbl.Kosten[[#This Row],[Totaal kosten]],"")</f>
        <v/>
      </c>
      <c r="BF206" s="158" t="str">
        <f>IF(Tbl.Kosten[[#This Row],[Pnr.]]=BF$7,Tbl.Kosten[[#This Row],[Totaal kosten]],"")</f>
        <v/>
      </c>
      <c r="BG206" s="158" t="str">
        <f>IF(Tbl.Kosten[[#This Row],[Pnr.]]=BG$7,Tbl.Kosten[[#This Row],[Totaal kosten]],"")</f>
        <v/>
      </c>
      <c r="BH206" s="158" t="str">
        <f>IF(Tbl.Kosten[[#This Row],[Pnr.]]=BH$7,Tbl.Kosten[[#This Row],[Totaal kosten]],"")</f>
        <v/>
      </c>
      <c r="BI206" s="158" t="str">
        <f>IF(Tbl.Kosten[[#This Row],[Pnr.]]=BI$7,Tbl.Kosten[[#This Row],[Totaal kosten]],"")</f>
        <v/>
      </c>
      <c r="BJ206" s="158" t="str">
        <f>IF(Tbl.Kosten[[#This Row],[Pnr.]]=BJ$7,Tbl.Kosten[[#This Row],[Totaal kosten]],"")</f>
        <v/>
      </c>
      <c r="BK206" s="158" t="str">
        <f>IF(Tbl.Kosten[[#This Row],[Pnr.]]=BK$7,Tbl.Kosten[[#This Row],[Totaal kosten]],"")</f>
        <v/>
      </c>
      <c r="BL206" s="158" t="str">
        <f>IF(Tbl.Kosten[[#This Row],[Pnr.]]=BL$7,Tbl.Kosten[[#This Row],[Totaal kosten]],"")</f>
        <v/>
      </c>
      <c r="BM206" s="158" t="str">
        <f>IF(Tbl.Kosten[[#This Row],[Pnr.]]=BM$7,Tbl.Kosten[[#This Row],[Totaal kosten]],"")</f>
        <v/>
      </c>
      <c r="BN206" s="158" t="str">
        <f>IF(Tbl.Kosten[[#This Row],[Pnr.]]=BN$7,Tbl.Kosten[[#This Row],[Totaal kosten]],"")</f>
        <v/>
      </c>
      <c r="BO206" s="158" t="str">
        <f>IF(Tbl.Kosten[[#This Row],[Pnr.]]=BO$7,Tbl.Kosten[[#This Row],[Totaal kosten]],"")</f>
        <v/>
      </c>
      <c r="BP206" s="158" t="str">
        <f>IF(Tbl.Kosten[[#This Row],[Pnr.]]=BP$7,Tbl.Kosten[[#This Row],[Totaal kosten]],"")</f>
        <v/>
      </c>
      <c r="BQ206" s="158" t="str">
        <f>IF(Tbl.Kosten[[#This Row],[Pnr.]]=BQ$7,Tbl.Kosten[[#This Row],[Totaal kosten]],"")</f>
        <v/>
      </c>
      <c r="BR206" s="158" t="str">
        <f>IF(Tbl.Kosten[[#This Row],[Pnr.]]=BR$7,Tbl.Kosten[[#This Row],[Totaal kosten]],"")</f>
        <v/>
      </c>
      <c r="BS206" s="158" t="str">
        <f>IF(Tbl.Kosten[[#This Row],[Pnr.]]=BS$7,Tbl.Kosten[[#This Row],[Totaal kosten]],"")</f>
        <v/>
      </c>
      <c r="BT206" s="158" t="str">
        <f>IF(Tbl.Kosten[[#This Row],[Pnr.]]=BT$7,Tbl.Kosten[[#This Row],[Totaal kosten]],"")</f>
        <v/>
      </c>
      <c r="BU206" s="158" t="str">
        <f>IF(Tbl.Kosten[[#This Row],[Pnr.]]=BU$7,Tbl.Kosten[[#This Row],[Totaal kosten]],"")</f>
        <v/>
      </c>
      <c r="BV206" s="158" t="str">
        <f>IF(Tbl.Kosten[[#This Row],[Pnr.]]=BV$7,Tbl.Kosten[[#This Row],[Totaal kosten]],"")</f>
        <v/>
      </c>
      <c r="BW206" s="158" t="str">
        <f>IF(Tbl.Kosten[[#This Row],[Pnr.]]=BW$7,Tbl.Kosten[[#This Row],[Totaal kosten]],"")</f>
        <v/>
      </c>
      <c r="BX206" s="158" t="str">
        <f>IFERROR(_xlfn.XLOOKUP(Tbl.Kosten[[#This Row],[Werkpakketcode]],Tbl.Werkpakketten[Werkpakketcode],Tbl.Werkpakketten[WPnr.],"",0,1),"")</f>
        <v/>
      </c>
      <c r="BY206" s="158" t="str">
        <f>IF(Tbl.Kosten[[#This Row],[WPnr.]]=BY$7,Tbl.Kosten[[#This Row],[Totaal kosten]],"")</f>
        <v/>
      </c>
      <c r="BZ206" s="158" t="str">
        <f>IF(Tbl.Kosten[[#This Row],[WPnr.]]=BZ$7,Tbl.Kosten[[#This Row],[Totaal kosten]],"")</f>
        <v/>
      </c>
      <c r="CA206" s="158" t="str">
        <f>IF(Tbl.Kosten[[#This Row],[WPnr.]]=CA$7,Tbl.Kosten[[#This Row],[Totaal kosten]],"")</f>
        <v/>
      </c>
      <c r="CB206" s="158" t="str">
        <f>IF(Tbl.Kosten[[#This Row],[WPnr.]]=CB$7,Tbl.Kosten[[#This Row],[Totaal kosten]],"")</f>
        <v/>
      </c>
      <c r="CC206" s="158" t="str">
        <f>IF(Tbl.Kosten[[#This Row],[WPnr.]]=CC$7,Tbl.Kosten[[#This Row],[Totaal kosten]],"")</f>
        <v/>
      </c>
      <c r="CD206" s="158" t="str">
        <f>IF(Tbl.Kosten[[#This Row],[WPnr.]]=CD$7,Tbl.Kosten[[#This Row],[Totaal kosten]],"")</f>
        <v/>
      </c>
      <c r="CE206" s="158" t="str">
        <f>IF(Tbl.Kosten[[#This Row],[WPnr.]]=CE$7,Tbl.Kosten[[#This Row],[Totaal kosten]],"")</f>
        <v/>
      </c>
      <c r="CF206" s="158" t="str">
        <f>IF(Tbl.Kosten[[#This Row],[WPnr.]]=CF$7,Tbl.Kosten[[#This Row],[Totaal kosten]],"")</f>
        <v/>
      </c>
      <c r="CG206" s="158" t="str">
        <f>IF(Tbl.Kosten[[#This Row],[WPnr.]]=CG$7,Tbl.Kosten[[#This Row],[Totaal kosten]],"")</f>
        <v/>
      </c>
      <c r="CH206" s="158" t="str">
        <f>IF(Tbl.Kosten[[#This Row],[WPnr.]]=CH$7,Tbl.Kosten[[#This Row],[Totaal kosten]],"")</f>
        <v/>
      </c>
      <c r="CI206" s="158" t="str">
        <f>IF(Tbl.Kosten[[#This Row],[WPnr.]]=CI$7,Tbl.Kosten[[#This Row],[Totaal kosten]],"")</f>
        <v/>
      </c>
      <c r="CJ206" s="158" t="str">
        <f>IF(Tbl.Kosten[[#This Row],[WPnr.]]=CJ$7,Tbl.Kosten[[#This Row],[Totaal kosten]],"")</f>
        <v/>
      </c>
      <c r="CK206" s="158" t="str">
        <f>IF(Tbl.Kosten[[#This Row],[WPnr.]]=CK$7,Tbl.Kosten[[#This Row],[Totaal kosten]],"")</f>
        <v/>
      </c>
      <c r="CL206" s="158" t="str">
        <f>IF(Tbl.Kosten[[#This Row],[WPnr.]]=CL$7,Tbl.Kosten[[#This Row],[Totaal kosten]],"")</f>
        <v/>
      </c>
      <c r="CM206" s="158" t="str">
        <f>IF(Tbl.Kosten[[#This Row],[WPnr.]]=CM$7,Tbl.Kosten[[#This Row],[Totaal kosten]],"")</f>
        <v/>
      </c>
      <c r="CN206" s="158" t="str">
        <f>IF(Tbl.Kosten[[#This Row],[WPnr.]]=CN$7,Tbl.Kosten[[#This Row],[Totaal kosten]],"")</f>
        <v/>
      </c>
      <c r="CO206" s="158" t="str">
        <f>IF(Tbl.Kosten[[#This Row],[WPnr.]]=CO$7,Tbl.Kosten[[#This Row],[Totaal kosten]],"")</f>
        <v/>
      </c>
      <c r="CP206" s="158" t="str">
        <f>IF(Tbl.Kosten[[#This Row],[WPnr.]]=CP$7,Tbl.Kosten[[#This Row],[Totaal kosten]],"")</f>
        <v/>
      </c>
      <c r="CQ206" s="158" t="str">
        <f>IF(Tbl.Kosten[[#This Row],[WPnr.]]=CQ$7,Tbl.Kosten[[#This Row],[Totaal kosten]],"")</f>
        <v/>
      </c>
      <c r="CR206" s="158" t="str">
        <f>IF(Tbl.Kosten[[#This Row],[WPnr.]]=CR$7,Tbl.Kosten[[#This Row],[Totaal kosten]],"")</f>
        <v/>
      </c>
      <c r="CS206" s="158" t="str">
        <f>IF(Tbl.Kosten[[#This Row],[WPnr.]]=CS$7,Tbl.Kosten[[#This Row],[Totaal kosten]],"")</f>
        <v/>
      </c>
      <c r="CT206" s="158" t="str">
        <f>IF(Tbl.Kosten[[#This Row],[WPnr.]]=CT$7,Tbl.Kosten[[#This Row],[Totaal kosten]],"")</f>
        <v/>
      </c>
      <c r="CU206" s="158" t="str">
        <f>IF(Tbl.Kosten[[#This Row],[WPnr.]]=CU$7,Tbl.Kosten[[#This Row],[Totaal kosten]],"")</f>
        <v/>
      </c>
      <c r="CV206" s="158" t="str">
        <f>IF(Tbl.Kosten[[#This Row],[WPnr.]]=CV$7,Tbl.Kosten[[#This Row],[Totaal kosten]],"")</f>
        <v/>
      </c>
      <c r="CW206" s="158" t="str">
        <f>IF(Tbl.Kosten[[#This Row],[WPnr.]]=CW$7,Tbl.Kosten[[#This Row],[Totaal kosten]],"")</f>
        <v/>
      </c>
      <c r="CX206" s="158" t="str">
        <f>IF(Tbl.Kosten[[#This Row],[WPnr.]]=CX$7,Tbl.Kosten[[#This Row],[Totaal kosten]],"")</f>
        <v/>
      </c>
      <c r="CY206" s="158" t="str">
        <f>IF(Tbl.Kosten[[#This Row],[WPnr.]]=CY$7,Tbl.Kosten[[#This Row],[Totaal kosten]],"")</f>
        <v/>
      </c>
      <c r="CZ206" s="158" t="str">
        <f>IF(Tbl.Kosten[[#This Row],[WPnr.]]=CZ$7,Tbl.Kosten[[#This Row],[Totaal kosten]],"")</f>
        <v/>
      </c>
      <c r="DA206" s="158" t="str">
        <f>IF(Tbl.Kosten[[#This Row],[WPnr.]]=DA$7,Tbl.Kosten[[#This Row],[Totaal kosten]],"")</f>
        <v/>
      </c>
      <c r="DB206" s="158" t="str">
        <f>IF(Tbl.Kosten[[#This Row],[WPnr.]]=DB$7,Tbl.Kosten[[#This Row],[Totaal kosten]],"")</f>
        <v/>
      </c>
      <c r="DC206" s="158" t="str">
        <f>IF(Tbl.Kosten[[#This Row],[WPnr.]]=DC$7,Tbl.Kosten[[#This Row],[Totaal kosten]],"")</f>
        <v/>
      </c>
      <c r="DD206" s="158" t="str">
        <f>IF(Tbl.Kosten[[#This Row],[WPnr.]]=DD$7,Tbl.Kosten[[#This Row],[Totaal kosten]],"")</f>
        <v/>
      </c>
      <c r="DE206" s="158" t="str">
        <f>IF(Tbl.Kosten[[#This Row],[WPnr.]]=DE$7,Tbl.Kosten[[#This Row],[Totaal kosten]],"")</f>
        <v/>
      </c>
      <c r="DF206" s="158" t="str">
        <f>IF(Tbl.Kosten[[#This Row],[WPnr.]]=DF$7,Tbl.Kosten[[#This Row],[Totaal kosten]],"")</f>
        <v/>
      </c>
      <c r="DG206" s="158" t="str">
        <f>IF(Tbl.Kosten[[#This Row],[WPnr.]]=DG$7,Tbl.Kosten[[#This Row],[Totaal kosten]],"")</f>
        <v/>
      </c>
      <c r="DH206" s="158" t="str">
        <f>IF(Tbl.Kosten[[#This Row],[WPnr.]]=DH$7,Tbl.Kosten[[#This Row],[Totaal kosten]],"")</f>
        <v/>
      </c>
      <c r="DI206" s="158" t="str">
        <f>IF(Tbl.Kosten[[#This Row],[WPnr.]]=DI$7,Tbl.Kosten[[#This Row],[Totaal kosten]],"")</f>
        <v/>
      </c>
      <c r="DJ206" s="158" t="str">
        <f>IF(Tbl.Kosten[[#This Row],[WPnr.]]=DJ$7,Tbl.Kosten[[#This Row],[Totaal kosten]],"")</f>
        <v/>
      </c>
      <c r="DK206" s="158" t="str">
        <f>IF(Tbl.Kosten[[#This Row],[WPnr.]]=DK$7,Tbl.Kosten[[#This Row],[Totaal kosten]],"")</f>
        <v/>
      </c>
      <c r="DL206" s="158" t="str">
        <f>IF(Tbl.Kosten[[#This Row],[WPnr.]]=DL$7,Tbl.Kosten[[#This Row],[Totaal kosten]],"")</f>
        <v/>
      </c>
      <c r="DM206" s="158" t="str">
        <f>IF(Tbl.Kosten[[#This Row],[WPnr.]]=DM$7,Tbl.Kosten[[#This Row],[Totaal kosten]],"")</f>
        <v/>
      </c>
      <c r="DN206" s="158" t="str">
        <f>IF(Tbl.Kosten[[#This Row],[WPnr.]]=DN$7,Tbl.Kosten[[#This Row],[Totaal kosten]],"")</f>
        <v/>
      </c>
      <c r="DO206" s="158" t="str">
        <f>IF(Tbl.Kosten[[#This Row],[WPnr.]]=DO$7,Tbl.Kosten[[#This Row],[Totaal kosten]],"")</f>
        <v/>
      </c>
      <c r="DP206" s="158" t="str">
        <f>IF(Tbl.Kosten[[#This Row],[WPnr.]]=DP$7,Tbl.Kosten[[#This Row],[Totaal kosten]],"")</f>
        <v/>
      </c>
      <c r="DQ206" s="158" t="str">
        <f>IF(Tbl.Kosten[[#This Row],[WPnr.]]=DQ$7,Tbl.Kosten[[#This Row],[Totaal kosten]],"")</f>
        <v/>
      </c>
      <c r="DR206" s="158" t="str">
        <f>IF(Tbl.Kosten[[#This Row],[WPnr.]]=DR$7,Tbl.Kosten[[#This Row],[Totaal kosten]],"")</f>
        <v/>
      </c>
      <c r="DS206" s="158" t="str">
        <f>IF(Tbl.Kosten[[#This Row],[WPnr.]]=DS$7,Tbl.Kosten[[#This Row],[Totaal kosten]],"")</f>
        <v/>
      </c>
      <c r="DT206" s="158" t="str">
        <f>IF(Tbl.Kosten[[#This Row],[WPnr.]]=DT$7,Tbl.Kosten[[#This Row],[Totaal kosten]],"")</f>
        <v/>
      </c>
      <c r="DU206" s="158" t="str">
        <f>IF(Tbl.Kosten[[#This Row],[WPnr.]]=DU$7,Tbl.Kosten[[#This Row],[Totaal kosten]],"")</f>
        <v/>
      </c>
      <c r="DV206" s="158" t="str">
        <f>IF(Tbl.Kosten[[#This Row],[WPnr.]]=DV$7,Tbl.Kosten[[#This Row],[Totaal kosten]],"")</f>
        <v/>
      </c>
      <c r="DW206" s="160" t="str">
        <f>IFERROR(_xlfn.XLOOKUP(Tbl.Kosten[[#This Row],[Kostensoort]],Tbl.Kostensoorten[Kostensoorten],Tbl.Kostensoorten[KSnr.],"",0,1),"")</f>
        <v/>
      </c>
      <c r="DX206" s="160" t="str">
        <f>IF(Tbl.Kosten[[#This Row],[KSnr.]]=DX$7,Tbl.Kosten[[#This Row],[Totaal kosten]],"")</f>
        <v/>
      </c>
      <c r="DY206" s="160" t="str">
        <f>IF(Tbl.Kosten[[#This Row],[KSnr.]]=DY$7,Tbl.Kosten[[#This Row],[Totaal kosten]],"")</f>
        <v/>
      </c>
      <c r="DZ206" s="160" t="str">
        <f>IF(Tbl.Kosten[[#This Row],[KSnr.]]=DZ$7,Tbl.Kosten[[#This Row],[Totaal kosten]],"")</f>
        <v/>
      </c>
      <c r="EA206" s="160" t="str">
        <f>IF(Tbl.Kosten[[#This Row],[KSnr.]]=EA$7,Tbl.Kosten[[#This Row],[Totaal kosten]],"")</f>
        <v/>
      </c>
      <c r="EB206" s="160" t="str">
        <f>IF(Tbl.Kosten[[#This Row],[KSnr.]]=EB$7,Tbl.Kosten[[#This Row],[Totaal kosten]],"")</f>
        <v/>
      </c>
      <c r="EC206" s="160" t="str">
        <f>IF(Tbl.Kosten[[#This Row],[KSnr.]]=EC$7,Tbl.Kosten[[#This Row],[Totaal kosten]],"")</f>
        <v/>
      </c>
      <c r="ED206" s="160" t="str">
        <f>IF(Tbl.Kosten[[#This Row],[KSnr.]]=ED$7,Tbl.Kosten[[#This Row],[Totaal kosten]],"")</f>
        <v/>
      </c>
      <c r="EE206" s="160" t="str">
        <f>IF(Tbl.Kosten[[#This Row],[KSnr.]]=EE$7,Tbl.Kosten[[#This Row],[Totaal kosten]],"")</f>
        <v/>
      </c>
      <c r="EF206" s="160" t="str">
        <f>IF(Tbl.Kosten[[#This Row],[KSnr.]]=EF$7,Tbl.Kosten[[#This Row],[Totaal kosten]],"")</f>
        <v/>
      </c>
      <c r="EG206" s="160" t="str">
        <f>IF(Tbl.Kosten[[#This Row],[KSnr.]]=EG$7,Tbl.Kosten[[#This Row],[Totaal kosten]],"")</f>
        <v/>
      </c>
      <c r="EH206" s="160" t="str">
        <f>IF(Tbl.Kosten[[#This Row],[KSnr.]]=EH$7,Tbl.Kosten[[#This Row],[Totaal kosten]],"")</f>
        <v/>
      </c>
      <c r="EI206" s="160" t="str">
        <f>IF(Tbl.Kosten[[#This Row],[KSnr.]]=EI$7,Tbl.Kosten[[#This Row],[Totaal kosten]],"")</f>
        <v/>
      </c>
      <c r="EJ206" s="160" t="str">
        <f>IF(Tbl.Kosten[[#This Row],[KSnr.]]=EJ$7,Tbl.Kosten[[#This Row],[Totaal kosten]],"")</f>
        <v/>
      </c>
      <c r="EK206" s="160" t="str">
        <f>IF(Tbl.Kosten[[#This Row],[KSnr.]]=EK$7,Tbl.Kosten[[#This Row],[Totaal kosten]],"")</f>
        <v/>
      </c>
      <c r="EL206" s="160" t="str">
        <f>IF(Tbl.Kosten[[#This Row],[KSnr.]]=EL$7,Tbl.Kosten[[#This Row],[Totaal kosten]],"")</f>
        <v/>
      </c>
      <c r="EM206" s="160" t="str">
        <f>IF(Tbl.Kosten[[#This Row],[KSnr.]]=EM$7,Tbl.Kosten[[#This Row],[Totaal kosten]],"")</f>
        <v/>
      </c>
      <c r="EN206" s="160" t="str">
        <f>IF(Tbl.Kosten[[#This Row],[KSnr.]]=EN$7,Tbl.Kosten[[#This Row],[Totaal kosten]],"")</f>
        <v/>
      </c>
      <c r="EO206" s="160" t="str">
        <f>IF(Tbl.Kosten[[#This Row],[KSnr.]]=EO$7,Tbl.Kosten[[#This Row],[Totaal kosten]],"")</f>
        <v/>
      </c>
      <c r="EP206" s="160" t="str">
        <f>IF(Tbl.Kosten[[#This Row],[KSnr.]]=EP$7,Tbl.Kosten[[#This Row],[Totaal kosten]],"")</f>
        <v/>
      </c>
      <c r="EQ206" s="160" t="str">
        <f>IF(Tbl.Kosten[[#This Row],[KSnr.]]=EQ$7,Tbl.Kosten[[#This Row],[Totaal kosten]],"")</f>
        <v/>
      </c>
      <c r="ER206" s="154" t="str">
        <f>IFERROR(_xlfn.XLOOKUP(Tbl.Kosten[[#This Row],[Subsidieactiviteit]],Tbl.Subsidiehoogte[Subsidieactiviteit],Tbl.Subsidiehoogte[SAnr.],"",0,1),"")</f>
        <v/>
      </c>
      <c r="ES206" s="160" t="str">
        <f>IF(Tbl.Kosten[[#This Row],[Sanr.]]=ES$7,Tbl.Kosten[[#This Row],[Totaal kosten]],"")</f>
        <v/>
      </c>
      <c r="ET206" s="160" t="str">
        <f>IF(Tbl.Kosten[[#This Row],[Sanr.]]=ET$7,Tbl.Kosten[[#This Row],[Totaal kosten]],"")</f>
        <v/>
      </c>
      <c r="EU206" s="160" t="str">
        <f>IF(Tbl.Kosten[[#This Row],[Sanr.]]=EU$7,Tbl.Kosten[[#This Row],[Totaal kosten]],"")</f>
        <v/>
      </c>
      <c r="EV206" s="160" t="str">
        <f>IF(Tbl.Kosten[[#This Row],[Sanr.]]=EV$7,Tbl.Kosten[[#This Row],[Totaal kosten]],"")</f>
        <v/>
      </c>
      <c r="EW206" s="160" t="str">
        <f>IF(Tbl.Kosten[[#This Row],[Sanr.]]=EW$7,Tbl.Kosten[[#This Row],[Totaal kosten]],"")</f>
        <v/>
      </c>
      <c r="EX206" s="160" t="str">
        <f>IF(Tbl.Kosten[[#This Row],[Sanr.]]=EX$7,Tbl.Kosten[[#This Row],[Totaal kosten]],"")</f>
        <v/>
      </c>
      <c r="EY206" s="160" t="str">
        <f>IF(Tbl.Kosten[[#This Row],[Sanr.]]=EY$7,Tbl.Kosten[[#This Row],[Totaal kosten]],"")</f>
        <v/>
      </c>
      <c r="EZ206" s="160" t="str">
        <f>IF(Tbl.Kosten[[#This Row],[Sanr.]]=EZ$7,Tbl.Kosten[[#This Row],[Totaal kosten]],"")</f>
        <v/>
      </c>
      <c r="FA206" s="160" t="str">
        <f>IF(Tbl.Kosten[[#This Row],[Sanr.]]=FA$7,Tbl.Kosten[[#This Row],[Totaal kosten]],"")</f>
        <v/>
      </c>
      <c r="FB206" s="160" t="str">
        <f>IF(Tbl.Kosten[[#This Row],[Sanr.]]=FB$7,Tbl.Kosten[[#This Row],[Totaal kosten]],"")</f>
        <v/>
      </c>
      <c r="FC206" s="160" t="str">
        <f>IF(Tbl.Kosten[[#This Row],[Sanr.]]=FC$7,Tbl.Kosten[[#This Row],[Totaal kosten]],"")</f>
        <v/>
      </c>
      <c r="FD206" s="160" t="str">
        <f>IF(Tbl.Kosten[[#This Row],[Sanr.]]=FD$7,Tbl.Kosten[[#This Row],[Totaal kosten]],"")</f>
        <v/>
      </c>
      <c r="FE206" s="160" t="str">
        <f>IF(Tbl.Kosten[[#This Row],[Sanr.]]=FE$7,Tbl.Kosten[[#This Row],[Totaal kosten]],"")</f>
        <v/>
      </c>
      <c r="FF206" s="160" t="str">
        <f>IF(Tbl.Kosten[[#This Row],[Sanr.]]=FF$7,Tbl.Kosten[[#This Row],[Totaal kosten]],"")</f>
        <v/>
      </c>
      <c r="FG206" s="160" t="str">
        <f>IF(Tbl.Kosten[[#This Row],[Sanr.]]=FG$7,Tbl.Kosten[[#This Row],[Totaal kosten]],"")</f>
        <v/>
      </c>
      <c r="FH206" s="160" t="str">
        <f>IF(Tbl.Kosten[[#This Row],[Sanr.]]=FH$7,Tbl.Kosten[[#This Row],[Totaal kosten]],"")</f>
        <v/>
      </c>
      <c r="FI206" s="160" t="str">
        <f>IF(Tbl.Kosten[[#This Row],[Sanr.]]=FI$7,Tbl.Kosten[[#This Row],[Totaal kosten]],"")</f>
        <v/>
      </c>
      <c r="FJ206" s="160" t="str">
        <f>IF(Tbl.Kosten[[#This Row],[Sanr.]]=FJ$7,Tbl.Kosten[[#This Row],[Totaal kosten]],"")</f>
        <v/>
      </c>
      <c r="FK206" s="160" t="str">
        <f>IF(Tbl.Kosten[[#This Row],[Sanr.]]=FK$7,Tbl.Kosten[[#This Row],[Totaal kosten]],"")</f>
        <v/>
      </c>
      <c r="FL206" s="160" t="str">
        <f>IF(Tbl.Kosten[[#This Row],[Sanr.]]=FL$7,Tbl.Kosten[[#This Row],[Totaal kosten]],"")</f>
        <v/>
      </c>
      <c r="FM206" s="160" t="str">
        <f>IF(Tbl.Kosten[[#This Row],[Sanr.]]=FM$7,Tbl.Kosten[[#This Row],[Totaal kosten]],"")</f>
        <v/>
      </c>
      <c r="FN206" s="160" t="str">
        <f>IF(Tbl.Kosten[[#This Row],[Sanr.]]=FN$7,Tbl.Kosten[[#This Row],[Totaal kosten]],"")</f>
        <v/>
      </c>
      <c r="FO206" s="160" t="str">
        <f>IF(Tbl.Kosten[[#This Row],[Sanr.]]=FO$7,Tbl.Kosten[[#This Row],[Totaal kosten]],"")</f>
        <v/>
      </c>
      <c r="FP206" s="160" t="str">
        <f>IF(Tbl.Kosten[[#This Row],[Sanr.]]=FP$7,Tbl.Kosten[[#This Row],[Totaal kosten]],"")</f>
        <v/>
      </c>
      <c r="FQ206" s="160" t="str">
        <f>IF(Tbl.Kosten[[#This Row],[Sanr.]]=FQ$7,Tbl.Kosten[[#This Row],[Totaal kosten]],"")</f>
        <v/>
      </c>
      <c r="FR206" s="160" t="str">
        <f>IF(Tbl.Kosten[[#This Row],[Sanr.]]=FR$7,Tbl.Kosten[[#This Row],[Totaal kosten]],"")</f>
        <v/>
      </c>
      <c r="FS206" s="160" t="str">
        <f>IF(Tbl.Kosten[[#This Row],[Sanr.]]=FS$7,Tbl.Kosten[[#This Row],[Totaal kosten]],"")</f>
        <v/>
      </c>
      <c r="FT206" s="160" t="str">
        <f>IF(Tbl.Kosten[[#This Row],[Sanr.]]=FT$7,Tbl.Kosten[[#This Row],[Totaal kosten]],"")</f>
        <v/>
      </c>
      <c r="FU206" s="160" t="str">
        <f>IF(Tbl.Kosten[[#This Row],[Sanr.]]=FU$7,Tbl.Kosten[[#This Row],[Totaal kosten]],"")</f>
        <v/>
      </c>
      <c r="FV206" s="160" t="str">
        <f>IF(Tbl.Kosten[[#This Row],[Sanr.]]=FV$7,Tbl.Kosten[[#This Row],[Totaal kosten]],"")</f>
        <v/>
      </c>
      <c r="FW206" s="160" t="str">
        <f>IFERROR(_xlfn.XLOOKUP(Tbl.Kosten[[#This Row],[Activiteitencode]],Tbl.Activiteiten[Activiteitcode],Tbl.Activiteiten[Anr.],"",0,1),"")</f>
        <v/>
      </c>
      <c r="FX206" s="181" t="str">
        <f>_xlfn.CONCAT(Tbl.Kosten[[#This Row],[Pnr.]],Tbl.Kosten[[#This Row],[Sanr.]])</f>
        <v>P1</v>
      </c>
      <c r="FY206" s="160">
        <f>Tbl.Kosten[[#This Row],[Totaal kosten]]-Tbl.Kosten[[#This Row],[Subsidie]]</f>
        <v>0</v>
      </c>
      <c r="FZ206" s="160">
        <f>IF(Tbl.Kosten[[#This Row],[Pnr.]]=FZ$7,Tbl.Kosten[[#This Row],[Te financieren]],"")</f>
        <v>0</v>
      </c>
      <c r="GA206" s="160" t="str">
        <f>IF(Tbl.Kosten[[#This Row],[Pnr.]]=GA$7,Tbl.Kosten[[#This Row],[Te financieren]],"")</f>
        <v/>
      </c>
      <c r="GB206" s="160" t="str">
        <f>IF(Tbl.Kosten[[#This Row],[Pnr.]]=GB$7,Tbl.Kosten[[#This Row],[Te financieren]],"")</f>
        <v/>
      </c>
      <c r="GC206" s="160" t="str">
        <f>IF(Tbl.Kosten[[#This Row],[Pnr.]]=GC$7,Tbl.Kosten[[#This Row],[Te financieren]],"")</f>
        <v/>
      </c>
      <c r="GD206" s="160" t="str">
        <f>IF(Tbl.Kosten[[#This Row],[Pnr.]]=GD$7,Tbl.Kosten[[#This Row],[Te financieren]],"")</f>
        <v/>
      </c>
      <c r="GE206" s="160" t="str">
        <f>IF(Tbl.Kosten[[#This Row],[Pnr.]]=GE$7,Tbl.Kosten[[#This Row],[Te financieren]],"")</f>
        <v/>
      </c>
      <c r="GF206" s="160" t="str">
        <f>IF(Tbl.Kosten[[#This Row],[Pnr.]]=GF$7,Tbl.Kosten[[#This Row],[Te financieren]],"")</f>
        <v/>
      </c>
      <c r="GG206" s="160" t="str">
        <f>IF(Tbl.Kosten[[#This Row],[Pnr.]]=GG$7,Tbl.Kosten[[#This Row],[Te financieren]],"")</f>
        <v/>
      </c>
      <c r="GH206" s="160" t="str">
        <f>IF(Tbl.Kosten[[#This Row],[Pnr.]]=GH$7,Tbl.Kosten[[#This Row],[Te financieren]],"")</f>
        <v/>
      </c>
      <c r="GI206" s="160" t="str">
        <f>IF(Tbl.Kosten[[#This Row],[Pnr.]]=GI$7,Tbl.Kosten[[#This Row],[Te financieren]],"")</f>
        <v/>
      </c>
      <c r="GJ206" s="160" t="str">
        <f>IF(Tbl.Kosten[[#This Row],[Pnr.]]=GJ$7,Tbl.Kosten[[#This Row],[Te financieren]],"")</f>
        <v/>
      </c>
      <c r="GK206" s="160" t="str">
        <f>IF(Tbl.Kosten[[#This Row],[Pnr.]]=GK$7,Tbl.Kosten[[#This Row],[Te financieren]],"")</f>
        <v/>
      </c>
      <c r="GL206" s="160" t="str">
        <f>IF(Tbl.Kosten[[#This Row],[Pnr.]]=GL$7,Tbl.Kosten[[#This Row],[Te financieren]],"")</f>
        <v/>
      </c>
      <c r="GM206" s="160" t="str">
        <f>IF(Tbl.Kosten[[#This Row],[Pnr.]]=GM$7,Tbl.Kosten[[#This Row],[Te financieren]],"")</f>
        <v/>
      </c>
      <c r="GN206" s="160" t="str">
        <f>IF(Tbl.Kosten[[#This Row],[Pnr.]]=GN$7,Tbl.Kosten[[#This Row],[Te financieren]],"")</f>
        <v/>
      </c>
      <c r="GO206" s="160" t="str">
        <f>IF(Tbl.Kosten[[#This Row],[Pnr.]]=GO$7,Tbl.Kosten[[#This Row],[Te financieren]],"")</f>
        <v/>
      </c>
      <c r="GP206" s="160" t="str">
        <f>IF(Tbl.Kosten[[#This Row],[Pnr.]]=GP$7,Tbl.Kosten[[#This Row],[Te financieren]],"")</f>
        <v/>
      </c>
      <c r="GQ206" s="160" t="str">
        <f>IF(Tbl.Kosten[[#This Row],[Pnr.]]=GQ$7,Tbl.Kosten[[#This Row],[Te financieren]],"")</f>
        <v/>
      </c>
      <c r="GR206" s="160" t="str">
        <f>IF(Tbl.Kosten[[#This Row],[Pnr.]]=GR$7,Tbl.Kosten[[#This Row],[Te financieren]],"")</f>
        <v/>
      </c>
      <c r="GS206" s="160" t="str">
        <f>IF(Tbl.Kosten[[#This Row],[Pnr.]]=GS$7,Tbl.Kosten[[#This Row],[Te financieren]],"")</f>
        <v/>
      </c>
      <c r="GT206" s="160" t="str">
        <f>IF(Tbl.Kosten[[#This Row],[Pnr.]]=GT$7,Tbl.Kosten[[#This Row],[Te financieren]],"")</f>
        <v/>
      </c>
      <c r="GU206" s="160" t="str">
        <f>IF(Tbl.Kosten[[#This Row],[Pnr.]]=GU$7,Tbl.Kosten[[#This Row],[Te financieren]],"")</f>
        <v/>
      </c>
      <c r="GV206" s="160" t="str">
        <f>IF(Tbl.Kosten[[#This Row],[Pnr.]]=GV$7,Tbl.Kosten[[#This Row],[Te financieren]],"")</f>
        <v/>
      </c>
      <c r="GW206" s="160" t="str">
        <f>IF(Tbl.Kosten[[#This Row],[Pnr.]]=GW$7,Tbl.Kosten[[#This Row],[Te financieren]],"")</f>
        <v/>
      </c>
      <c r="GX206" s="160" t="str">
        <f>IF(Tbl.Kosten[[#This Row],[Pnr.]]=GX$7,Tbl.Kosten[[#This Row],[Te financieren]],"")</f>
        <v/>
      </c>
      <c r="GY206" s="160" t="str">
        <f>IF(Tbl.Kosten[[#This Row],[Pnr.]]=GY$7,Tbl.Kosten[[#This Row],[Te financieren]],"")</f>
        <v/>
      </c>
      <c r="GZ206" s="160" t="str">
        <f>IF(Tbl.Kosten[[#This Row],[Pnr.]]=GZ$7,Tbl.Kosten[[#This Row],[Te financieren]],"")</f>
        <v/>
      </c>
      <c r="HA206" s="160" t="str">
        <f>IF(Tbl.Kosten[[#This Row],[Pnr.]]=HA$7,Tbl.Kosten[[#This Row],[Te financieren]],"")</f>
        <v/>
      </c>
      <c r="HB206" s="160" t="str">
        <f>IF(Tbl.Kosten[[#This Row],[Pnr.]]=HB$7,Tbl.Kosten[[#This Row],[Te financieren]],"")</f>
        <v/>
      </c>
      <c r="HC206" s="160" t="str">
        <f>IF(Tbl.Kosten[[#This Row],[Pnr.]]=HC$7,Tbl.Kosten[[#This Row],[Te financieren]],"")</f>
        <v/>
      </c>
      <c r="HD206" s="160" t="str">
        <f>IF(Tbl.Kosten[[#This Row],[Pnr.]]=HD$7,Tbl.Kosten[[#This Row],[Te financieren]],"")</f>
        <v/>
      </c>
      <c r="HE206" s="160" t="str">
        <f>IF(Tbl.Kosten[[#This Row],[Pnr.]]=HE$7,Tbl.Kosten[[#This Row],[Te financieren]],"")</f>
        <v/>
      </c>
      <c r="HF206" s="160" t="str">
        <f>IF(Tbl.Kosten[[#This Row],[Pnr.]]=HF$7,Tbl.Kosten[[#This Row],[Te financieren]],"")</f>
        <v/>
      </c>
      <c r="HG206" s="160" t="str">
        <f>IF(Tbl.Kosten[[#This Row],[Pnr.]]=HG$7,Tbl.Kosten[[#This Row],[Te financieren]],"")</f>
        <v/>
      </c>
      <c r="HH206" s="160" t="str">
        <f>IF(Tbl.Kosten[[#This Row],[Pnr.]]=HH$7,Tbl.Kosten[[#This Row],[Te financieren]],"")</f>
        <v/>
      </c>
      <c r="HI206" s="160" t="str">
        <f>IF(Tbl.Kosten[[#This Row],[Pnr.]]=HI$7,Tbl.Kosten[[#This Row],[Te financieren]],"")</f>
        <v/>
      </c>
      <c r="HJ206" s="160" t="str">
        <f>IF(Tbl.Kosten[[#This Row],[Pnr.]]=HJ$7,Tbl.Kosten[[#This Row],[Te financieren]],"")</f>
        <v/>
      </c>
      <c r="HK206" s="160" t="str">
        <f>IF(Tbl.Kosten[[#This Row],[Pnr.]]=HK$7,Tbl.Kosten[[#This Row],[Te financieren]],"")</f>
        <v/>
      </c>
      <c r="HL206" s="160" t="str">
        <f>IF(Tbl.Kosten[[#This Row],[Pnr.]]=HL$7,Tbl.Kosten[[#This Row],[Te financieren]],"")</f>
        <v/>
      </c>
      <c r="HM206" s="160" t="str">
        <f>IF(Tbl.Kosten[[#This Row],[Pnr.]]=HM$7,Tbl.Kosten[[#This Row],[Te financieren]],"")</f>
        <v/>
      </c>
      <c r="HN206" s="160" t="str">
        <f>IF(Tbl.Kosten[[#This Row],[Pnr.]]=HN$7,Tbl.Kosten[[#This Row],[Te financieren]],"")</f>
        <v/>
      </c>
      <c r="HO206" s="160" t="str">
        <f>IF(Tbl.Kosten[[#This Row],[Pnr.]]=HO$7,Tbl.Kosten[[#This Row],[Te financieren]],"")</f>
        <v/>
      </c>
      <c r="HP206" s="160" t="str">
        <f>IF(Tbl.Kosten[[#This Row],[Pnr.]]=HP$7,Tbl.Kosten[[#This Row],[Te financieren]],"")</f>
        <v/>
      </c>
      <c r="HQ206" s="160" t="str">
        <f>IF(Tbl.Kosten[[#This Row],[Pnr.]]=HQ$7,Tbl.Kosten[[#This Row],[Te financieren]],"")</f>
        <v/>
      </c>
      <c r="HR206" s="160" t="str">
        <f>IF(Tbl.Kosten[[#This Row],[Pnr.]]=HR$7,Tbl.Kosten[[#This Row],[Te financieren]],"")</f>
        <v/>
      </c>
      <c r="HS206" s="160" t="str">
        <f>IF(Tbl.Kosten[[#This Row],[Pnr.]]=HS$7,Tbl.Kosten[[#This Row],[Te financieren]],"")</f>
        <v/>
      </c>
      <c r="HT206" s="160" t="str">
        <f>IF(Tbl.Kosten[[#This Row],[Pnr.]]=HT$7,Tbl.Kosten[[#This Row],[Te financieren]],"")</f>
        <v/>
      </c>
      <c r="HU206" s="160" t="str">
        <f>IF(Tbl.Kosten[[#This Row],[Pnr.]]=HU$7,Tbl.Kosten[[#This Row],[Te financieren]],"")</f>
        <v/>
      </c>
      <c r="HV206" s="160" t="str">
        <f>IF(Tbl.Kosten[[#This Row],[Pnr.]]=HV$7,Tbl.Kosten[[#This Row],[Te financieren]],"")</f>
        <v/>
      </c>
      <c r="HW206" s="160" t="str">
        <f>IF(Tbl.Kosten[[#This Row],[Pnr.]]=HW$7,Tbl.Kosten[[#This Row],[Te financieren]],"")</f>
        <v/>
      </c>
    </row>
    <row r="207" spans="2:231" x14ac:dyDescent="0.3">
      <c r="B207" s="144"/>
      <c r="C207" s="147"/>
      <c r="D207" s="146"/>
      <c r="E207" s="147"/>
      <c r="F207" s="145"/>
      <c r="G207" s="11" t="str">
        <f>IF(Tbl.Kosten[[#This Row],[Medewerker e/o 
functie]]&lt;&gt;"",_xlfn.XLOOKUP(Tbl.Kosten[[#This Row],[Medewerker e/o 
functie]],Tbl.Uurtarief[Medewerker en/of functie],Tbl.Uurtarief[Uurtarief],"",0,1),"")</f>
        <v/>
      </c>
      <c r="H207" s="121">
        <f>IFERROR(Tbl.Kosten[[#This Row],[Uren]]*Tbl.Kosten[[#This Row],[Uurtarief]],0)</f>
        <v>0</v>
      </c>
      <c r="I207" s="119" t="str">
        <f>IF(Tbl.Kosten[[#This Row],[Subtotaal uren]]&lt;&gt;0,_xlfn.XLOOKUP(Tbl.Kosten[[#This Row],[Medewerker e/o 
functie]],Tbl.Uurtarief[Medewerker en/of functie],Tbl.Uurtarief[Kostensoort arbeid],"",0,1),"")</f>
        <v/>
      </c>
      <c r="J207" s="147"/>
      <c r="K207" s="145"/>
      <c r="L207" s="149" t="str">
        <f>IF(Tbl.Kosten[[#This Row],[Activum]]&lt;&gt;"",_xlfn.XLOOKUP(Tbl.Kosten[[#This Row],[Activum]],Tbl.Afschrijvingskosten[Activum],Tbl.Afschrijvingskosten[Tarief per afschrijvings-eenheid],"",0,1),"")</f>
        <v/>
      </c>
      <c r="M207" s="122">
        <f>IFERROR(Tbl.Kosten[[#This Row],[Een-
heden]]*Tbl.Kosten[[#This Row],[Afschrijvings-
tarief]],0)</f>
        <v>0</v>
      </c>
      <c r="N207" s="122" t="str">
        <f>IF(Tbl.Kosten[[#This Row],[Subtotaal afschrijving]]&lt;&gt;0,Lijsten!A205,"")</f>
        <v/>
      </c>
      <c r="O207" s="150"/>
      <c r="P207" s="145"/>
      <c r="Q207" s="148"/>
      <c r="R207" s="122">
        <f>IFERROR(Tbl.Kosten[[#This Row],[Aantal]]*Tbl.Kosten[[#This Row],[Tarief]],0)</f>
        <v>0</v>
      </c>
      <c r="S207" s="8">
        <f>IFERROR(Tbl.Kosten[[#This Row],[Subtotaal overige kosten]]+Tbl.Kosten[[#This Row],[Subtotaal uren]]+Tbl.Kosten[[#This Row],[Subtotaal afschrijving]],0)</f>
        <v>0</v>
      </c>
      <c r="T207" s="8">
        <f>IFERROR(Tbl.Kosten[[#This Row],[Totaal kosten]]*Tbl.Kosten[[#This Row],[Subsidie%]],0)</f>
        <v>0</v>
      </c>
      <c r="U207" s="4" t="str" cm="1">
        <f t="array" ref="U207">IFERROR(_xlfn.IFS(Tbl.Kosten[[#This Row],[Subtotaal uren]]&lt;&gt;0,Tbl.Kosten[[#This Row],[Kostensoort arbeid]],Tbl.Kosten[[#This Row],[Subtotaal afschrijving]]&lt;&gt;0,Tbl.Kosten[[#This Row],[Kostensoort afschrijving]],Tbl.Kosten[[#This Row],[Subtotaal overige kosten]]&lt;&gt;0,Tbl.Kosten[[#This Row],[Kostensoort overig]]),"")</f>
        <v/>
      </c>
      <c r="V207" s="4" t="str">
        <f>IFERROR(_xlfn.XLOOKUP(Tbl.Kosten[[#This Row],[Activiteitencode]],Tbl.Activiteiten[Activiteitcode],Tbl.Activiteiten[Werkpakketcode],"",0,1),"")</f>
        <v/>
      </c>
      <c r="W207" s="4" t="str">
        <f>IFERROR(_xlfn.XLOOKUP(Tbl.Kosten[[#This Row],[Werkpakketcode]],Tbl.Werkpakketten[Werkpakketcode],Tbl.Werkpakketten[Subsidiabele activiteit],"",0,1),"")</f>
        <v/>
      </c>
      <c r="X207" s="12">
        <f>IFERROR(_xlfn.XLOOKUP(Tbl.Kosten[[#This Row],[Sanr.]],Tbl.Subsidiehoogte[SAnr.],Tbl.Subsidiehoogte[Sub. Percentage],0,0,1),0)</f>
        <v>0</v>
      </c>
      <c r="Y207" s="154" t="str">
        <f>IFERROR(_xlfn.XLOOKUP(Tbl.Kosten[[#This Row],[Partnercode]],Tbl.Projectpartners[Partnercode],Tbl.Projectpartners[PNr.],"",0,1),"")</f>
        <v>P1</v>
      </c>
      <c r="Z207" s="158">
        <f>IF(Tbl.Kosten[[#This Row],[Pnr.]]=Z$7,Tbl.Kosten[[#This Row],[Totaal kosten]],"")</f>
        <v>0</v>
      </c>
      <c r="AA207" s="158" t="str">
        <f>IF(Tbl.Kosten[[#This Row],[Pnr.]]=AA$7,Tbl.Kosten[[#This Row],[Totaal kosten]],"")</f>
        <v/>
      </c>
      <c r="AB207" s="158" t="str">
        <f>IF(Tbl.Kosten[[#This Row],[Pnr.]]=AB$7,Tbl.Kosten[[#This Row],[Totaal kosten]],"")</f>
        <v/>
      </c>
      <c r="AC207" s="158" t="str">
        <f>IF(Tbl.Kosten[[#This Row],[Pnr.]]=AC$7,Tbl.Kosten[[#This Row],[Totaal kosten]],"")</f>
        <v/>
      </c>
      <c r="AD207" s="158" t="str">
        <f>IF(Tbl.Kosten[[#This Row],[Pnr.]]=AD$7,Tbl.Kosten[[#This Row],[Totaal kosten]],"")</f>
        <v/>
      </c>
      <c r="AE207" s="158" t="str">
        <f>IF(Tbl.Kosten[[#This Row],[Pnr.]]=AE$7,Tbl.Kosten[[#This Row],[Totaal kosten]],"")</f>
        <v/>
      </c>
      <c r="AF207" s="158" t="str">
        <f>IF(Tbl.Kosten[[#This Row],[Pnr.]]=AF$7,Tbl.Kosten[[#This Row],[Totaal kosten]],"")</f>
        <v/>
      </c>
      <c r="AG207" s="158" t="str">
        <f>IF(Tbl.Kosten[[#This Row],[Pnr.]]=AG$7,Tbl.Kosten[[#This Row],[Totaal kosten]],"")</f>
        <v/>
      </c>
      <c r="AH207" s="158" t="str">
        <f>IF(Tbl.Kosten[[#This Row],[Pnr.]]=AH$7,Tbl.Kosten[[#This Row],[Totaal kosten]],"")</f>
        <v/>
      </c>
      <c r="AI207" s="158" t="str">
        <f>IF(Tbl.Kosten[[#This Row],[Pnr.]]=AI$7,Tbl.Kosten[[#This Row],[Totaal kosten]],"")</f>
        <v/>
      </c>
      <c r="AJ207" s="158" t="str">
        <f>IF(Tbl.Kosten[[#This Row],[Pnr.]]=AJ$7,Tbl.Kosten[[#This Row],[Totaal kosten]],"")</f>
        <v/>
      </c>
      <c r="AK207" s="158" t="str">
        <f>IF(Tbl.Kosten[[#This Row],[Pnr.]]=AK$7,Tbl.Kosten[[#This Row],[Totaal kosten]],"")</f>
        <v/>
      </c>
      <c r="AL207" s="158" t="str">
        <f>IF(Tbl.Kosten[[#This Row],[Pnr.]]=AL$7,Tbl.Kosten[[#This Row],[Totaal kosten]],"")</f>
        <v/>
      </c>
      <c r="AM207" s="158" t="str">
        <f>IF(Tbl.Kosten[[#This Row],[Pnr.]]=AM$7,Tbl.Kosten[[#This Row],[Totaal kosten]],"")</f>
        <v/>
      </c>
      <c r="AN207" s="158" t="str">
        <f>IF(Tbl.Kosten[[#This Row],[Pnr.]]=AN$7,Tbl.Kosten[[#This Row],[Totaal kosten]],"")</f>
        <v/>
      </c>
      <c r="AO207" s="158" t="str">
        <f>IF(Tbl.Kosten[[#This Row],[Pnr.]]=AO$7,Tbl.Kosten[[#This Row],[Totaal kosten]],"")</f>
        <v/>
      </c>
      <c r="AP207" s="158" t="str">
        <f>IF(Tbl.Kosten[[#This Row],[Pnr.]]=AP$7,Tbl.Kosten[[#This Row],[Totaal kosten]],"")</f>
        <v/>
      </c>
      <c r="AQ207" s="158" t="str">
        <f>IF(Tbl.Kosten[[#This Row],[Pnr.]]=AQ$7,Tbl.Kosten[[#This Row],[Totaal kosten]],"")</f>
        <v/>
      </c>
      <c r="AR207" s="158" t="str">
        <f>IF(Tbl.Kosten[[#This Row],[Pnr.]]=AR$7,Tbl.Kosten[[#This Row],[Totaal kosten]],"")</f>
        <v/>
      </c>
      <c r="AS207" s="158" t="str">
        <f>IF(Tbl.Kosten[[#This Row],[Pnr.]]=AS$7,Tbl.Kosten[[#This Row],[Totaal kosten]],"")</f>
        <v/>
      </c>
      <c r="AT207" s="158" t="str">
        <f>IF(Tbl.Kosten[[#This Row],[Pnr.]]=AT$7,Tbl.Kosten[[#This Row],[Totaal kosten]],"")</f>
        <v/>
      </c>
      <c r="AU207" s="158" t="str">
        <f>IF(Tbl.Kosten[[#This Row],[Pnr.]]=AU$7,Tbl.Kosten[[#This Row],[Totaal kosten]],"")</f>
        <v/>
      </c>
      <c r="AV207" s="158" t="str">
        <f>IF(Tbl.Kosten[[#This Row],[Pnr.]]=AV$7,Tbl.Kosten[[#This Row],[Totaal kosten]],"")</f>
        <v/>
      </c>
      <c r="AW207" s="158" t="str">
        <f>IF(Tbl.Kosten[[#This Row],[Pnr.]]=AW$7,Tbl.Kosten[[#This Row],[Totaal kosten]],"")</f>
        <v/>
      </c>
      <c r="AX207" s="158" t="str">
        <f>IF(Tbl.Kosten[[#This Row],[Pnr.]]=AX$7,Tbl.Kosten[[#This Row],[Totaal kosten]],"")</f>
        <v/>
      </c>
      <c r="AY207" s="158" t="str">
        <f>IF(Tbl.Kosten[[#This Row],[Pnr.]]=AY$7,Tbl.Kosten[[#This Row],[Totaal kosten]],"")</f>
        <v/>
      </c>
      <c r="AZ207" s="158" t="str">
        <f>IF(Tbl.Kosten[[#This Row],[Pnr.]]=AZ$7,Tbl.Kosten[[#This Row],[Totaal kosten]],"")</f>
        <v/>
      </c>
      <c r="BA207" s="158" t="str">
        <f>IF(Tbl.Kosten[[#This Row],[Pnr.]]=BA$7,Tbl.Kosten[[#This Row],[Totaal kosten]],"")</f>
        <v/>
      </c>
      <c r="BB207" s="158" t="str">
        <f>IF(Tbl.Kosten[[#This Row],[Pnr.]]=BB$7,Tbl.Kosten[[#This Row],[Totaal kosten]],"")</f>
        <v/>
      </c>
      <c r="BC207" s="158" t="str">
        <f>IF(Tbl.Kosten[[#This Row],[Pnr.]]=BC$7,Tbl.Kosten[[#This Row],[Totaal kosten]],"")</f>
        <v/>
      </c>
      <c r="BD207" s="158" t="str">
        <f>IF(Tbl.Kosten[[#This Row],[Pnr.]]=BD$7,Tbl.Kosten[[#This Row],[Totaal kosten]],"")</f>
        <v/>
      </c>
      <c r="BE207" s="158" t="str">
        <f>IF(Tbl.Kosten[[#This Row],[Pnr.]]=BE$7,Tbl.Kosten[[#This Row],[Totaal kosten]],"")</f>
        <v/>
      </c>
      <c r="BF207" s="158" t="str">
        <f>IF(Tbl.Kosten[[#This Row],[Pnr.]]=BF$7,Tbl.Kosten[[#This Row],[Totaal kosten]],"")</f>
        <v/>
      </c>
      <c r="BG207" s="158" t="str">
        <f>IF(Tbl.Kosten[[#This Row],[Pnr.]]=BG$7,Tbl.Kosten[[#This Row],[Totaal kosten]],"")</f>
        <v/>
      </c>
      <c r="BH207" s="158" t="str">
        <f>IF(Tbl.Kosten[[#This Row],[Pnr.]]=BH$7,Tbl.Kosten[[#This Row],[Totaal kosten]],"")</f>
        <v/>
      </c>
      <c r="BI207" s="158" t="str">
        <f>IF(Tbl.Kosten[[#This Row],[Pnr.]]=BI$7,Tbl.Kosten[[#This Row],[Totaal kosten]],"")</f>
        <v/>
      </c>
      <c r="BJ207" s="158" t="str">
        <f>IF(Tbl.Kosten[[#This Row],[Pnr.]]=BJ$7,Tbl.Kosten[[#This Row],[Totaal kosten]],"")</f>
        <v/>
      </c>
      <c r="BK207" s="158" t="str">
        <f>IF(Tbl.Kosten[[#This Row],[Pnr.]]=BK$7,Tbl.Kosten[[#This Row],[Totaal kosten]],"")</f>
        <v/>
      </c>
      <c r="BL207" s="158" t="str">
        <f>IF(Tbl.Kosten[[#This Row],[Pnr.]]=BL$7,Tbl.Kosten[[#This Row],[Totaal kosten]],"")</f>
        <v/>
      </c>
      <c r="BM207" s="158" t="str">
        <f>IF(Tbl.Kosten[[#This Row],[Pnr.]]=BM$7,Tbl.Kosten[[#This Row],[Totaal kosten]],"")</f>
        <v/>
      </c>
      <c r="BN207" s="158" t="str">
        <f>IF(Tbl.Kosten[[#This Row],[Pnr.]]=BN$7,Tbl.Kosten[[#This Row],[Totaal kosten]],"")</f>
        <v/>
      </c>
      <c r="BO207" s="158" t="str">
        <f>IF(Tbl.Kosten[[#This Row],[Pnr.]]=BO$7,Tbl.Kosten[[#This Row],[Totaal kosten]],"")</f>
        <v/>
      </c>
      <c r="BP207" s="158" t="str">
        <f>IF(Tbl.Kosten[[#This Row],[Pnr.]]=BP$7,Tbl.Kosten[[#This Row],[Totaal kosten]],"")</f>
        <v/>
      </c>
      <c r="BQ207" s="158" t="str">
        <f>IF(Tbl.Kosten[[#This Row],[Pnr.]]=BQ$7,Tbl.Kosten[[#This Row],[Totaal kosten]],"")</f>
        <v/>
      </c>
      <c r="BR207" s="158" t="str">
        <f>IF(Tbl.Kosten[[#This Row],[Pnr.]]=BR$7,Tbl.Kosten[[#This Row],[Totaal kosten]],"")</f>
        <v/>
      </c>
      <c r="BS207" s="158" t="str">
        <f>IF(Tbl.Kosten[[#This Row],[Pnr.]]=BS$7,Tbl.Kosten[[#This Row],[Totaal kosten]],"")</f>
        <v/>
      </c>
      <c r="BT207" s="158" t="str">
        <f>IF(Tbl.Kosten[[#This Row],[Pnr.]]=BT$7,Tbl.Kosten[[#This Row],[Totaal kosten]],"")</f>
        <v/>
      </c>
      <c r="BU207" s="158" t="str">
        <f>IF(Tbl.Kosten[[#This Row],[Pnr.]]=BU$7,Tbl.Kosten[[#This Row],[Totaal kosten]],"")</f>
        <v/>
      </c>
      <c r="BV207" s="158" t="str">
        <f>IF(Tbl.Kosten[[#This Row],[Pnr.]]=BV$7,Tbl.Kosten[[#This Row],[Totaal kosten]],"")</f>
        <v/>
      </c>
      <c r="BW207" s="158" t="str">
        <f>IF(Tbl.Kosten[[#This Row],[Pnr.]]=BW$7,Tbl.Kosten[[#This Row],[Totaal kosten]],"")</f>
        <v/>
      </c>
      <c r="BX207" s="158" t="str">
        <f>IFERROR(_xlfn.XLOOKUP(Tbl.Kosten[[#This Row],[Werkpakketcode]],Tbl.Werkpakketten[Werkpakketcode],Tbl.Werkpakketten[WPnr.],"",0,1),"")</f>
        <v/>
      </c>
      <c r="BY207" s="158" t="str">
        <f>IF(Tbl.Kosten[[#This Row],[WPnr.]]=BY$7,Tbl.Kosten[[#This Row],[Totaal kosten]],"")</f>
        <v/>
      </c>
      <c r="BZ207" s="158" t="str">
        <f>IF(Tbl.Kosten[[#This Row],[WPnr.]]=BZ$7,Tbl.Kosten[[#This Row],[Totaal kosten]],"")</f>
        <v/>
      </c>
      <c r="CA207" s="158" t="str">
        <f>IF(Tbl.Kosten[[#This Row],[WPnr.]]=CA$7,Tbl.Kosten[[#This Row],[Totaal kosten]],"")</f>
        <v/>
      </c>
      <c r="CB207" s="158" t="str">
        <f>IF(Tbl.Kosten[[#This Row],[WPnr.]]=CB$7,Tbl.Kosten[[#This Row],[Totaal kosten]],"")</f>
        <v/>
      </c>
      <c r="CC207" s="158" t="str">
        <f>IF(Tbl.Kosten[[#This Row],[WPnr.]]=CC$7,Tbl.Kosten[[#This Row],[Totaal kosten]],"")</f>
        <v/>
      </c>
      <c r="CD207" s="158" t="str">
        <f>IF(Tbl.Kosten[[#This Row],[WPnr.]]=CD$7,Tbl.Kosten[[#This Row],[Totaal kosten]],"")</f>
        <v/>
      </c>
      <c r="CE207" s="158" t="str">
        <f>IF(Tbl.Kosten[[#This Row],[WPnr.]]=CE$7,Tbl.Kosten[[#This Row],[Totaal kosten]],"")</f>
        <v/>
      </c>
      <c r="CF207" s="158" t="str">
        <f>IF(Tbl.Kosten[[#This Row],[WPnr.]]=CF$7,Tbl.Kosten[[#This Row],[Totaal kosten]],"")</f>
        <v/>
      </c>
      <c r="CG207" s="158" t="str">
        <f>IF(Tbl.Kosten[[#This Row],[WPnr.]]=CG$7,Tbl.Kosten[[#This Row],[Totaal kosten]],"")</f>
        <v/>
      </c>
      <c r="CH207" s="158" t="str">
        <f>IF(Tbl.Kosten[[#This Row],[WPnr.]]=CH$7,Tbl.Kosten[[#This Row],[Totaal kosten]],"")</f>
        <v/>
      </c>
      <c r="CI207" s="158" t="str">
        <f>IF(Tbl.Kosten[[#This Row],[WPnr.]]=CI$7,Tbl.Kosten[[#This Row],[Totaal kosten]],"")</f>
        <v/>
      </c>
      <c r="CJ207" s="158" t="str">
        <f>IF(Tbl.Kosten[[#This Row],[WPnr.]]=CJ$7,Tbl.Kosten[[#This Row],[Totaal kosten]],"")</f>
        <v/>
      </c>
      <c r="CK207" s="158" t="str">
        <f>IF(Tbl.Kosten[[#This Row],[WPnr.]]=CK$7,Tbl.Kosten[[#This Row],[Totaal kosten]],"")</f>
        <v/>
      </c>
      <c r="CL207" s="158" t="str">
        <f>IF(Tbl.Kosten[[#This Row],[WPnr.]]=CL$7,Tbl.Kosten[[#This Row],[Totaal kosten]],"")</f>
        <v/>
      </c>
      <c r="CM207" s="158" t="str">
        <f>IF(Tbl.Kosten[[#This Row],[WPnr.]]=CM$7,Tbl.Kosten[[#This Row],[Totaal kosten]],"")</f>
        <v/>
      </c>
      <c r="CN207" s="158" t="str">
        <f>IF(Tbl.Kosten[[#This Row],[WPnr.]]=CN$7,Tbl.Kosten[[#This Row],[Totaal kosten]],"")</f>
        <v/>
      </c>
      <c r="CO207" s="158" t="str">
        <f>IF(Tbl.Kosten[[#This Row],[WPnr.]]=CO$7,Tbl.Kosten[[#This Row],[Totaal kosten]],"")</f>
        <v/>
      </c>
      <c r="CP207" s="158" t="str">
        <f>IF(Tbl.Kosten[[#This Row],[WPnr.]]=CP$7,Tbl.Kosten[[#This Row],[Totaal kosten]],"")</f>
        <v/>
      </c>
      <c r="CQ207" s="158" t="str">
        <f>IF(Tbl.Kosten[[#This Row],[WPnr.]]=CQ$7,Tbl.Kosten[[#This Row],[Totaal kosten]],"")</f>
        <v/>
      </c>
      <c r="CR207" s="158" t="str">
        <f>IF(Tbl.Kosten[[#This Row],[WPnr.]]=CR$7,Tbl.Kosten[[#This Row],[Totaal kosten]],"")</f>
        <v/>
      </c>
      <c r="CS207" s="158" t="str">
        <f>IF(Tbl.Kosten[[#This Row],[WPnr.]]=CS$7,Tbl.Kosten[[#This Row],[Totaal kosten]],"")</f>
        <v/>
      </c>
      <c r="CT207" s="158" t="str">
        <f>IF(Tbl.Kosten[[#This Row],[WPnr.]]=CT$7,Tbl.Kosten[[#This Row],[Totaal kosten]],"")</f>
        <v/>
      </c>
      <c r="CU207" s="158" t="str">
        <f>IF(Tbl.Kosten[[#This Row],[WPnr.]]=CU$7,Tbl.Kosten[[#This Row],[Totaal kosten]],"")</f>
        <v/>
      </c>
      <c r="CV207" s="158" t="str">
        <f>IF(Tbl.Kosten[[#This Row],[WPnr.]]=CV$7,Tbl.Kosten[[#This Row],[Totaal kosten]],"")</f>
        <v/>
      </c>
      <c r="CW207" s="158" t="str">
        <f>IF(Tbl.Kosten[[#This Row],[WPnr.]]=CW$7,Tbl.Kosten[[#This Row],[Totaal kosten]],"")</f>
        <v/>
      </c>
      <c r="CX207" s="158" t="str">
        <f>IF(Tbl.Kosten[[#This Row],[WPnr.]]=CX$7,Tbl.Kosten[[#This Row],[Totaal kosten]],"")</f>
        <v/>
      </c>
      <c r="CY207" s="158" t="str">
        <f>IF(Tbl.Kosten[[#This Row],[WPnr.]]=CY$7,Tbl.Kosten[[#This Row],[Totaal kosten]],"")</f>
        <v/>
      </c>
      <c r="CZ207" s="158" t="str">
        <f>IF(Tbl.Kosten[[#This Row],[WPnr.]]=CZ$7,Tbl.Kosten[[#This Row],[Totaal kosten]],"")</f>
        <v/>
      </c>
      <c r="DA207" s="158" t="str">
        <f>IF(Tbl.Kosten[[#This Row],[WPnr.]]=DA$7,Tbl.Kosten[[#This Row],[Totaal kosten]],"")</f>
        <v/>
      </c>
      <c r="DB207" s="158" t="str">
        <f>IF(Tbl.Kosten[[#This Row],[WPnr.]]=DB$7,Tbl.Kosten[[#This Row],[Totaal kosten]],"")</f>
        <v/>
      </c>
      <c r="DC207" s="158" t="str">
        <f>IF(Tbl.Kosten[[#This Row],[WPnr.]]=DC$7,Tbl.Kosten[[#This Row],[Totaal kosten]],"")</f>
        <v/>
      </c>
      <c r="DD207" s="158" t="str">
        <f>IF(Tbl.Kosten[[#This Row],[WPnr.]]=DD$7,Tbl.Kosten[[#This Row],[Totaal kosten]],"")</f>
        <v/>
      </c>
      <c r="DE207" s="158" t="str">
        <f>IF(Tbl.Kosten[[#This Row],[WPnr.]]=DE$7,Tbl.Kosten[[#This Row],[Totaal kosten]],"")</f>
        <v/>
      </c>
      <c r="DF207" s="158" t="str">
        <f>IF(Tbl.Kosten[[#This Row],[WPnr.]]=DF$7,Tbl.Kosten[[#This Row],[Totaal kosten]],"")</f>
        <v/>
      </c>
      <c r="DG207" s="158" t="str">
        <f>IF(Tbl.Kosten[[#This Row],[WPnr.]]=DG$7,Tbl.Kosten[[#This Row],[Totaal kosten]],"")</f>
        <v/>
      </c>
      <c r="DH207" s="158" t="str">
        <f>IF(Tbl.Kosten[[#This Row],[WPnr.]]=DH$7,Tbl.Kosten[[#This Row],[Totaal kosten]],"")</f>
        <v/>
      </c>
      <c r="DI207" s="158" t="str">
        <f>IF(Tbl.Kosten[[#This Row],[WPnr.]]=DI$7,Tbl.Kosten[[#This Row],[Totaal kosten]],"")</f>
        <v/>
      </c>
      <c r="DJ207" s="158" t="str">
        <f>IF(Tbl.Kosten[[#This Row],[WPnr.]]=DJ$7,Tbl.Kosten[[#This Row],[Totaal kosten]],"")</f>
        <v/>
      </c>
      <c r="DK207" s="158" t="str">
        <f>IF(Tbl.Kosten[[#This Row],[WPnr.]]=DK$7,Tbl.Kosten[[#This Row],[Totaal kosten]],"")</f>
        <v/>
      </c>
      <c r="DL207" s="158" t="str">
        <f>IF(Tbl.Kosten[[#This Row],[WPnr.]]=DL$7,Tbl.Kosten[[#This Row],[Totaal kosten]],"")</f>
        <v/>
      </c>
      <c r="DM207" s="158" t="str">
        <f>IF(Tbl.Kosten[[#This Row],[WPnr.]]=DM$7,Tbl.Kosten[[#This Row],[Totaal kosten]],"")</f>
        <v/>
      </c>
      <c r="DN207" s="158" t="str">
        <f>IF(Tbl.Kosten[[#This Row],[WPnr.]]=DN$7,Tbl.Kosten[[#This Row],[Totaal kosten]],"")</f>
        <v/>
      </c>
      <c r="DO207" s="158" t="str">
        <f>IF(Tbl.Kosten[[#This Row],[WPnr.]]=DO$7,Tbl.Kosten[[#This Row],[Totaal kosten]],"")</f>
        <v/>
      </c>
      <c r="DP207" s="158" t="str">
        <f>IF(Tbl.Kosten[[#This Row],[WPnr.]]=DP$7,Tbl.Kosten[[#This Row],[Totaal kosten]],"")</f>
        <v/>
      </c>
      <c r="DQ207" s="158" t="str">
        <f>IF(Tbl.Kosten[[#This Row],[WPnr.]]=DQ$7,Tbl.Kosten[[#This Row],[Totaal kosten]],"")</f>
        <v/>
      </c>
      <c r="DR207" s="158" t="str">
        <f>IF(Tbl.Kosten[[#This Row],[WPnr.]]=DR$7,Tbl.Kosten[[#This Row],[Totaal kosten]],"")</f>
        <v/>
      </c>
      <c r="DS207" s="158" t="str">
        <f>IF(Tbl.Kosten[[#This Row],[WPnr.]]=DS$7,Tbl.Kosten[[#This Row],[Totaal kosten]],"")</f>
        <v/>
      </c>
      <c r="DT207" s="158" t="str">
        <f>IF(Tbl.Kosten[[#This Row],[WPnr.]]=DT$7,Tbl.Kosten[[#This Row],[Totaal kosten]],"")</f>
        <v/>
      </c>
      <c r="DU207" s="158" t="str">
        <f>IF(Tbl.Kosten[[#This Row],[WPnr.]]=DU$7,Tbl.Kosten[[#This Row],[Totaal kosten]],"")</f>
        <v/>
      </c>
      <c r="DV207" s="158" t="str">
        <f>IF(Tbl.Kosten[[#This Row],[WPnr.]]=DV$7,Tbl.Kosten[[#This Row],[Totaal kosten]],"")</f>
        <v/>
      </c>
      <c r="DW207" s="160" t="str">
        <f>IFERROR(_xlfn.XLOOKUP(Tbl.Kosten[[#This Row],[Kostensoort]],Tbl.Kostensoorten[Kostensoorten],Tbl.Kostensoorten[KSnr.],"",0,1),"")</f>
        <v/>
      </c>
      <c r="DX207" s="160" t="str">
        <f>IF(Tbl.Kosten[[#This Row],[KSnr.]]=DX$7,Tbl.Kosten[[#This Row],[Totaal kosten]],"")</f>
        <v/>
      </c>
      <c r="DY207" s="160" t="str">
        <f>IF(Tbl.Kosten[[#This Row],[KSnr.]]=DY$7,Tbl.Kosten[[#This Row],[Totaal kosten]],"")</f>
        <v/>
      </c>
      <c r="DZ207" s="160" t="str">
        <f>IF(Tbl.Kosten[[#This Row],[KSnr.]]=DZ$7,Tbl.Kosten[[#This Row],[Totaal kosten]],"")</f>
        <v/>
      </c>
      <c r="EA207" s="160" t="str">
        <f>IF(Tbl.Kosten[[#This Row],[KSnr.]]=EA$7,Tbl.Kosten[[#This Row],[Totaal kosten]],"")</f>
        <v/>
      </c>
      <c r="EB207" s="160" t="str">
        <f>IF(Tbl.Kosten[[#This Row],[KSnr.]]=EB$7,Tbl.Kosten[[#This Row],[Totaal kosten]],"")</f>
        <v/>
      </c>
      <c r="EC207" s="160" t="str">
        <f>IF(Tbl.Kosten[[#This Row],[KSnr.]]=EC$7,Tbl.Kosten[[#This Row],[Totaal kosten]],"")</f>
        <v/>
      </c>
      <c r="ED207" s="160" t="str">
        <f>IF(Tbl.Kosten[[#This Row],[KSnr.]]=ED$7,Tbl.Kosten[[#This Row],[Totaal kosten]],"")</f>
        <v/>
      </c>
      <c r="EE207" s="160" t="str">
        <f>IF(Tbl.Kosten[[#This Row],[KSnr.]]=EE$7,Tbl.Kosten[[#This Row],[Totaal kosten]],"")</f>
        <v/>
      </c>
      <c r="EF207" s="160" t="str">
        <f>IF(Tbl.Kosten[[#This Row],[KSnr.]]=EF$7,Tbl.Kosten[[#This Row],[Totaal kosten]],"")</f>
        <v/>
      </c>
      <c r="EG207" s="160" t="str">
        <f>IF(Tbl.Kosten[[#This Row],[KSnr.]]=EG$7,Tbl.Kosten[[#This Row],[Totaal kosten]],"")</f>
        <v/>
      </c>
      <c r="EH207" s="160" t="str">
        <f>IF(Tbl.Kosten[[#This Row],[KSnr.]]=EH$7,Tbl.Kosten[[#This Row],[Totaal kosten]],"")</f>
        <v/>
      </c>
      <c r="EI207" s="160" t="str">
        <f>IF(Tbl.Kosten[[#This Row],[KSnr.]]=EI$7,Tbl.Kosten[[#This Row],[Totaal kosten]],"")</f>
        <v/>
      </c>
      <c r="EJ207" s="160" t="str">
        <f>IF(Tbl.Kosten[[#This Row],[KSnr.]]=EJ$7,Tbl.Kosten[[#This Row],[Totaal kosten]],"")</f>
        <v/>
      </c>
      <c r="EK207" s="160" t="str">
        <f>IF(Tbl.Kosten[[#This Row],[KSnr.]]=EK$7,Tbl.Kosten[[#This Row],[Totaal kosten]],"")</f>
        <v/>
      </c>
      <c r="EL207" s="160" t="str">
        <f>IF(Tbl.Kosten[[#This Row],[KSnr.]]=EL$7,Tbl.Kosten[[#This Row],[Totaal kosten]],"")</f>
        <v/>
      </c>
      <c r="EM207" s="160" t="str">
        <f>IF(Tbl.Kosten[[#This Row],[KSnr.]]=EM$7,Tbl.Kosten[[#This Row],[Totaal kosten]],"")</f>
        <v/>
      </c>
      <c r="EN207" s="160" t="str">
        <f>IF(Tbl.Kosten[[#This Row],[KSnr.]]=EN$7,Tbl.Kosten[[#This Row],[Totaal kosten]],"")</f>
        <v/>
      </c>
      <c r="EO207" s="160" t="str">
        <f>IF(Tbl.Kosten[[#This Row],[KSnr.]]=EO$7,Tbl.Kosten[[#This Row],[Totaal kosten]],"")</f>
        <v/>
      </c>
      <c r="EP207" s="160" t="str">
        <f>IF(Tbl.Kosten[[#This Row],[KSnr.]]=EP$7,Tbl.Kosten[[#This Row],[Totaal kosten]],"")</f>
        <v/>
      </c>
      <c r="EQ207" s="160" t="str">
        <f>IF(Tbl.Kosten[[#This Row],[KSnr.]]=EQ$7,Tbl.Kosten[[#This Row],[Totaal kosten]],"")</f>
        <v/>
      </c>
      <c r="ER207" s="154" t="str">
        <f>IFERROR(_xlfn.XLOOKUP(Tbl.Kosten[[#This Row],[Subsidieactiviteit]],Tbl.Subsidiehoogte[Subsidieactiviteit],Tbl.Subsidiehoogte[SAnr.],"",0,1),"")</f>
        <v/>
      </c>
      <c r="ES207" s="160" t="str">
        <f>IF(Tbl.Kosten[[#This Row],[Sanr.]]=ES$7,Tbl.Kosten[[#This Row],[Totaal kosten]],"")</f>
        <v/>
      </c>
      <c r="ET207" s="160" t="str">
        <f>IF(Tbl.Kosten[[#This Row],[Sanr.]]=ET$7,Tbl.Kosten[[#This Row],[Totaal kosten]],"")</f>
        <v/>
      </c>
      <c r="EU207" s="160" t="str">
        <f>IF(Tbl.Kosten[[#This Row],[Sanr.]]=EU$7,Tbl.Kosten[[#This Row],[Totaal kosten]],"")</f>
        <v/>
      </c>
      <c r="EV207" s="160" t="str">
        <f>IF(Tbl.Kosten[[#This Row],[Sanr.]]=EV$7,Tbl.Kosten[[#This Row],[Totaal kosten]],"")</f>
        <v/>
      </c>
      <c r="EW207" s="160" t="str">
        <f>IF(Tbl.Kosten[[#This Row],[Sanr.]]=EW$7,Tbl.Kosten[[#This Row],[Totaal kosten]],"")</f>
        <v/>
      </c>
      <c r="EX207" s="160" t="str">
        <f>IF(Tbl.Kosten[[#This Row],[Sanr.]]=EX$7,Tbl.Kosten[[#This Row],[Totaal kosten]],"")</f>
        <v/>
      </c>
      <c r="EY207" s="160" t="str">
        <f>IF(Tbl.Kosten[[#This Row],[Sanr.]]=EY$7,Tbl.Kosten[[#This Row],[Totaal kosten]],"")</f>
        <v/>
      </c>
      <c r="EZ207" s="160" t="str">
        <f>IF(Tbl.Kosten[[#This Row],[Sanr.]]=EZ$7,Tbl.Kosten[[#This Row],[Totaal kosten]],"")</f>
        <v/>
      </c>
      <c r="FA207" s="160" t="str">
        <f>IF(Tbl.Kosten[[#This Row],[Sanr.]]=FA$7,Tbl.Kosten[[#This Row],[Totaal kosten]],"")</f>
        <v/>
      </c>
      <c r="FB207" s="160" t="str">
        <f>IF(Tbl.Kosten[[#This Row],[Sanr.]]=FB$7,Tbl.Kosten[[#This Row],[Totaal kosten]],"")</f>
        <v/>
      </c>
      <c r="FC207" s="160" t="str">
        <f>IF(Tbl.Kosten[[#This Row],[Sanr.]]=FC$7,Tbl.Kosten[[#This Row],[Totaal kosten]],"")</f>
        <v/>
      </c>
      <c r="FD207" s="160" t="str">
        <f>IF(Tbl.Kosten[[#This Row],[Sanr.]]=FD$7,Tbl.Kosten[[#This Row],[Totaal kosten]],"")</f>
        <v/>
      </c>
      <c r="FE207" s="160" t="str">
        <f>IF(Tbl.Kosten[[#This Row],[Sanr.]]=FE$7,Tbl.Kosten[[#This Row],[Totaal kosten]],"")</f>
        <v/>
      </c>
      <c r="FF207" s="160" t="str">
        <f>IF(Tbl.Kosten[[#This Row],[Sanr.]]=FF$7,Tbl.Kosten[[#This Row],[Totaal kosten]],"")</f>
        <v/>
      </c>
      <c r="FG207" s="160" t="str">
        <f>IF(Tbl.Kosten[[#This Row],[Sanr.]]=FG$7,Tbl.Kosten[[#This Row],[Totaal kosten]],"")</f>
        <v/>
      </c>
      <c r="FH207" s="160" t="str">
        <f>IF(Tbl.Kosten[[#This Row],[Sanr.]]=FH$7,Tbl.Kosten[[#This Row],[Totaal kosten]],"")</f>
        <v/>
      </c>
      <c r="FI207" s="160" t="str">
        <f>IF(Tbl.Kosten[[#This Row],[Sanr.]]=FI$7,Tbl.Kosten[[#This Row],[Totaal kosten]],"")</f>
        <v/>
      </c>
      <c r="FJ207" s="160" t="str">
        <f>IF(Tbl.Kosten[[#This Row],[Sanr.]]=FJ$7,Tbl.Kosten[[#This Row],[Totaal kosten]],"")</f>
        <v/>
      </c>
      <c r="FK207" s="160" t="str">
        <f>IF(Tbl.Kosten[[#This Row],[Sanr.]]=FK$7,Tbl.Kosten[[#This Row],[Totaal kosten]],"")</f>
        <v/>
      </c>
      <c r="FL207" s="160" t="str">
        <f>IF(Tbl.Kosten[[#This Row],[Sanr.]]=FL$7,Tbl.Kosten[[#This Row],[Totaal kosten]],"")</f>
        <v/>
      </c>
      <c r="FM207" s="160" t="str">
        <f>IF(Tbl.Kosten[[#This Row],[Sanr.]]=FM$7,Tbl.Kosten[[#This Row],[Totaal kosten]],"")</f>
        <v/>
      </c>
      <c r="FN207" s="160" t="str">
        <f>IF(Tbl.Kosten[[#This Row],[Sanr.]]=FN$7,Tbl.Kosten[[#This Row],[Totaal kosten]],"")</f>
        <v/>
      </c>
      <c r="FO207" s="160" t="str">
        <f>IF(Tbl.Kosten[[#This Row],[Sanr.]]=FO$7,Tbl.Kosten[[#This Row],[Totaal kosten]],"")</f>
        <v/>
      </c>
      <c r="FP207" s="160" t="str">
        <f>IF(Tbl.Kosten[[#This Row],[Sanr.]]=FP$7,Tbl.Kosten[[#This Row],[Totaal kosten]],"")</f>
        <v/>
      </c>
      <c r="FQ207" s="160" t="str">
        <f>IF(Tbl.Kosten[[#This Row],[Sanr.]]=FQ$7,Tbl.Kosten[[#This Row],[Totaal kosten]],"")</f>
        <v/>
      </c>
      <c r="FR207" s="160" t="str">
        <f>IF(Tbl.Kosten[[#This Row],[Sanr.]]=FR$7,Tbl.Kosten[[#This Row],[Totaal kosten]],"")</f>
        <v/>
      </c>
      <c r="FS207" s="160" t="str">
        <f>IF(Tbl.Kosten[[#This Row],[Sanr.]]=FS$7,Tbl.Kosten[[#This Row],[Totaal kosten]],"")</f>
        <v/>
      </c>
      <c r="FT207" s="160" t="str">
        <f>IF(Tbl.Kosten[[#This Row],[Sanr.]]=FT$7,Tbl.Kosten[[#This Row],[Totaal kosten]],"")</f>
        <v/>
      </c>
      <c r="FU207" s="160" t="str">
        <f>IF(Tbl.Kosten[[#This Row],[Sanr.]]=FU$7,Tbl.Kosten[[#This Row],[Totaal kosten]],"")</f>
        <v/>
      </c>
      <c r="FV207" s="160" t="str">
        <f>IF(Tbl.Kosten[[#This Row],[Sanr.]]=FV$7,Tbl.Kosten[[#This Row],[Totaal kosten]],"")</f>
        <v/>
      </c>
      <c r="FW207" s="160" t="str">
        <f>IFERROR(_xlfn.XLOOKUP(Tbl.Kosten[[#This Row],[Activiteitencode]],Tbl.Activiteiten[Activiteitcode],Tbl.Activiteiten[Anr.],"",0,1),"")</f>
        <v/>
      </c>
      <c r="FX207" s="181" t="str">
        <f>_xlfn.CONCAT(Tbl.Kosten[[#This Row],[Pnr.]],Tbl.Kosten[[#This Row],[Sanr.]])</f>
        <v>P1</v>
      </c>
      <c r="FY207" s="160">
        <f>Tbl.Kosten[[#This Row],[Totaal kosten]]-Tbl.Kosten[[#This Row],[Subsidie]]</f>
        <v>0</v>
      </c>
      <c r="FZ207" s="160">
        <f>IF(Tbl.Kosten[[#This Row],[Pnr.]]=FZ$7,Tbl.Kosten[[#This Row],[Te financieren]],"")</f>
        <v>0</v>
      </c>
      <c r="GA207" s="160" t="str">
        <f>IF(Tbl.Kosten[[#This Row],[Pnr.]]=GA$7,Tbl.Kosten[[#This Row],[Te financieren]],"")</f>
        <v/>
      </c>
      <c r="GB207" s="160" t="str">
        <f>IF(Tbl.Kosten[[#This Row],[Pnr.]]=GB$7,Tbl.Kosten[[#This Row],[Te financieren]],"")</f>
        <v/>
      </c>
      <c r="GC207" s="160" t="str">
        <f>IF(Tbl.Kosten[[#This Row],[Pnr.]]=GC$7,Tbl.Kosten[[#This Row],[Te financieren]],"")</f>
        <v/>
      </c>
      <c r="GD207" s="160" t="str">
        <f>IF(Tbl.Kosten[[#This Row],[Pnr.]]=GD$7,Tbl.Kosten[[#This Row],[Te financieren]],"")</f>
        <v/>
      </c>
      <c r="GE207" s="160" t="str">
        <f>IF(Tbl.Kosten[[#This Row],[Pnr.]]=GE$7,Tbl.Kosten[[#This Row],[Te financieren]],"")</f>
        <v/>
      </c>
      <c r="GF207" s="160" t="str">
        <f>IF(Tbl.Kosten[[#This Row],[Pnr.]]=GF$7,Tbl.Kosten[[#This Row],[Te financieren]],"")</f>
        <v/>
      </c>
      <c r="GG207" s="160" t="str">
        <f>IF(Tbl.Kosten[[#This Row],[Pnr.]]=GG$7,Tbl.Kosten[[#This Row],[Te financieren]],"")</f>
        <v/>
      </c>
      <c r="GH207" s="160" t="str">
        <f>IF(Tbl.Kosten[[#This Row],[Pnr.]]=GH$7,Tbl.Kosten[[#This Row],[Te financieren]],"")</f>
        <v/>
      </c>
      <c r="GI207" s="160" t="str">
        <f>IF(Tbl.Kosten[[#This Row],[Pnr.]]=GI$7,Tbl.Kosten[[#This Row],[Te financieren]],"")</f>
        <v/>
      </c>
      <c r="GJ207" s="160" t="str">
        <f>IF(Tbl.Kosten[[#This Row],[Pnr.]]=GJ$7,Tbl.Kosten[[#This Row],[Te financieren]],"")</f>
        <v/>
      </c>
      <c r="GK207" s="160" t="str">
        <f>IF(Tbl.Kosten[[#This Row],[Pnr.]]=GK$7,Tbl.Kosten[[#This Row],[Te financieren]],"")</f>
        <v/>
      </c>
      <c r="GL207" s="160" t="str">
        <f>IF(Tbl.Kosten[[#This Row],[Pnr.]]=GL$7,Tbl.Kosten[[#This Row],[Te financieren]],"")</f>
        <v/>
      </c>
      <c r="GM207" s="160" t="str">
        <f>IF(Tbl.Kosten[[#This Row],[Pnr.]]=GM$7,Tbl.Kosten[[#This Row],[Te financieren]],"")</f>
        <v/>
      </c>
      <c r="GN207" s="160" t="str">
        <f>IF(Tbl.Kosten[[#This Row],[Pnr.]]=GN$7,Tbl.Kosten[[#This Row],[Te financieren]],"")</f>
        <v/>
      </c>
      <c r="GO207" s="160" t="str">
        <f>IF(Tbl.Kosten[[#This Row],[Pnr.]]=GO$7,Tbl.Kosten[[#This Row],[Te financieren]],"")</f>
        <v/>
      </c>
      <c r="GP207" s="160" t="str">
        <f>IF(Tbl.Kosten[[#This Row],[Pnr.]]=GP$7,Tbl.Kosten[[#This Row],[Te financieren]],"")</f>
        <v/>
      </c>
      <c r="GQ207" s="160" t="str">
        <f>IF(Tbl.Kosten[[#This Row],[Pnr.]]=GQ$7,Tbl.Kosten[[#This Row],[Te financieren]],"")</f>
        <v/>
      </c>
      <c r="GR207" s="160" t="str">
        <f>IF(Tbl.Kosten[[#This Row],[Pnr.]]=GR$7,Tbl.Kosten[[#This Row],[Te financieren]],"")</f>
        <v/>
      </c>
      <c r="GS207" s="160" t="str">
        <f>IF(Tbl.Kosten[[#This Row],[Pnr.]]=GS$7,Tbl.Kosten[[#This Row],[Te financieren]],"")</f>
        <v/>
      </c>
      <c r="GT207" s="160" t="str">
        <f>IF(Tbl.Kosten[[#This Row],[Pnr.]]=GT$7,Tbl.Kosten[[#This Row],[Te financieren]],"")</f>
        <v/>
      </c>
      <c r="GU207" s="160" t="str">
        <f>IF(Tbl.Kosten[[#This Row],[Pnr.]]=GU$7,Tbl.Kosten[[#This Row],[Te financieren]],"")</f>
        <v/>
      </c>
      <c r="GV207" s="160" t="str">
        <f>IF(Tbl.Kosten[[#This Row],[Pnr.]]=GV$7,Tbl.Kosten[[#This Row],[Te financieren]],"")</f>
        <v/>
      </c>
      <c r="GW207" s="160" t="str">
        <f>IF(Tbl.Kosten[[#This Row],[Pnr.]]=GW$7,Tbl.Kosten[[#This Row],[Te financieren]],"")</f>
        <v/>
      </c>
      <c r="GX207" s="160" t="str">
        <f>IF(Tbl.Kosten[[#This Row],[Pnr.]]=GX$7,Tbl.Kosten[[#This Row],[Te financieren]],"")</f>
        <v/>
      </c>
      <c r="GY207" s="160" t="str">
        <f>IF(Tbl.Kosten[[#This Row],[Pnr.]]=GY$7,Tbl.Kosten[[#This Row],[Te financieren]],"")</f>
        <v/>
      </c>
      <c r="GZ207" s="160" t="str">
        <f>IF(Tbl.Kosten[[#This Row],[Pnr.]]=GZ$7,Tbl.Kosten[[#This Row],[Te financieren]],"")</f>
        <v/>
      </c>
      <c r="HA207" s="160" t="str">
        <f>IF(Tbl.Kosten[[#This Row],[Pnr.]]=HA$7,Tbl.Kosten[[#This Row],[Te financieren]],"")</f>
        <v/>
      </c>
      <c r="HB207" s="160" t="str">
        <f>IF(Tbl.Kosten[[#This Row],[Pnr.]]=HB$7,Tbl.Kosten[[#This Row],[Te financieren]],"")</f>
        <v/>
      </c>
      <c r="HC207" s="160" t="str">
        <f>IF(Tbl.Kosten[[#This Row],[Pnr.]]=HC$7,Tbl.Kosten[[#This Row],[Te financieren]],"")</f>
        <v/>
      </c>
      <c r="HD207" s="160" t="str">
        <f>IF(Tbl.Kosten[[#This Row],[Pnr.]]=HD$7,Tbl.Kosten[[#This Row],[Te financieren]],"")</f>
        <v/>
      </c>
      <c r="HE207" s="160" t="str">
        <f>IF(Tbl.Kosten[[#This Row],[Pnr.]]=HE$7,Tbl.Kosten[[#This Row],[Te financieren]],"")</f>
        <v/>
      </c>
      <c r="HF207" s="160" t="str">
        <f>IF(Tbl.Kosten[[#This Row],[Pnr.]]=HF$7,Tbl.Kosten[[#This Row],[Te financieren]],"")</f>
        <v/>
      </c>
      <c r="HG207" s="160" t="str">
        <f>IF(Tbl.Kosten[[#This Row],[Pnr.]]=HG$7,Tbl.Kosten[[#This Row],[Te financieren]],"")</f>
        <v/>
      </c>
      <c r="HH207" s="160" t="str">
        <f>IF(Tbl.Kosten[[#This Row],[Pnr.]]=HH$7,Tbl.Kosten[[#This Row],[Te financieren]],"")</f>
        <v/>
      </c>
      <c r="HI207" s="160" t="str">
        <f>IF(Tbl.Kosten[[#This Row],[Pnr.]]=HI$7,Tbl.Kosten[[#This Row],[Te financieren]],"")</f>
        <v/>
      </c>
      <c r="HJ207" s="160" t="str">
        <f>IF(Tbl.Kosten[[#This Row],[Pnr.]]=HJ$7,Tbl.Kosten[[#This Row],[Te financieren]],"")</f>
        <v/>
      </c>
      <c r="HK207" s="160" t="str">
        <f>IF(Tbl.Kosten[[#This Row],[Pnr.]]=HK$7,Tbl.Kosten[[#This Row],[Te financieren]],"")</f>
        <v/>
      </c>
      <c r="HL207" s="160" t="str">
        <f>IF(Tbl.Kosten[[#This Row],[Pnr.]]=HL$7,Tbl.Kosten[[#This Row],[Te financieren]],"")</f>
        <v/>
      </c>
      <c r="HM207" s="160" t="str">
        <f>IF(Tbl.Kosten[[#This Row],[Pnr.]]=HM$7,Tbl.Kosten[[#This Row],[Te financieren]],"")</f>
        <v/>
      </c>
      <c r="HN207" s="160" t="str">
        <f>IF(Tbl.Kosten[[#This Row],[Pnr.]]=HN$7,Tbl.Kosten[[#This Row],[Te financieren]],"")</f>
        <v/>
      </c>
      <c r="HO207" s="160" t="str">
        <f>IF(Tbl.Kosten[[#This Row],[Pnr.]]=HO$7,Tbl.Kosten[[#This Row],[Te financieren]],"")</f>
        <v/>
      </c>
      <c r="HP207" s="160" t="str">
        <f>IF(Tbl.Kosten[[#This Row],[Pnr.]]=HP$7,Tbl.Kosten[[#This Row],[Te financieren]],"")</f>
        <v/>
      </c>
      <c r="HQ207" s="160" t="str">
        <f>IF(Tbl.Kosten[[#This Row],[Pnr.]]=HQ$7,Tbl.Kosten[[#This Row],[Te financieren]],"")</f>
        <v/>
      </c>
      <c r="HR207" s="160" t="str">
        <f>IF(Tbl.Kosten[[#This Row],[Pnr.]]=HR$7,Tbl.Kosten[[#This Row],[Te financieren]],"")</f>
        <v/>
      </c>
      <c r="HS207" s="160" t="str">
        <f>IF(Tbl.Kosten[[#This Row],[Pnr.]]=HS$7,Tbl.Kosten[[#This Row],[Te financieren]],"")</f>
        <v/>
      </c>
      <c r="HT207" s="160" t="str">
        <f>IF(Tbl.Kosten[[#This Row],[Pnr.]]=HT$7,Tbl.Kosten[[#This Row],[Te financieren]],"")</f>
        <v/>
      </c>
      <c r="HU207" s="160" t="str">
        <f>IF(Tbl.Kosten[[#This Row],[Pnr.]]=HU$7,Tbl.Kosten[[#This Row],[Te financieren]],"")</f>
        <v/>
      </c>
      <c r="HV207" s="160" t="str">
        <f>IF(Tbl.Kosten[[#This Row],[Pnr.]]=HV$7,Tbl.Kosten[[#This Row],[Te financieren]],"")</f>
        <v/>
      </c>
      <c r="HW207" s="160" t="str">
        <f>IF(Tbl.Kosten[[#This Row],[Pnr.]]=HW$7,Tbl.Kosten[[#This Row],[Te financieren]],"")</f>
        <v/>
      </c>
    </row>
    <row r="208" spans="2:231" x14ac:dyDescent="0.3">
      <c r="B208" s="144"/>
      <c r="C208" s="147"/>
      <c r="D208" s="146"/>
      <c r="E208" s="147"/>
      <c r="F208" s="145"/>
      <c r="G208" s="11" t="str">
        <f>IF(Tbl.Kosten[[#This Row],[Medewerker e/o 
functie]]&lt;&gt;"",_xlfn.XLOOKUP(Tbl.Kosten[[#This Row],[Medewerker e/o 
functie]],Tbl.Uurtarief[Medewerker en/of functie],Tbl.Uurtarief[Uurtarief],"",0,1),"")</f>
        <v/>
      </c>
      <c r="H208" s="121">
        <f>IFERROR(Tbl.Kosten[[#This Row],[Uren]]*Tbl.Kosten[[#This Row],[Uurtarief]],0)</f>
        <v>0</v>
      </c>
      <c r="I208" s="119" t="str">
        <f>IF(Tbl.Kosten[[#This Row],[Subtotaal uren]]&lt;&gt;0,_xlfn.XLOOKUP(Tbl.Kosten[[#This Row],[Medewerker e/o 
functie]],Tbl.Uurtarief[Medewerker en/of functie],Tbl.Uurtarief[Kostensoort arbeid],"",0,1),"")</f>
        <v/>
      </c>
      <c r="J208" s="147"/>
      <c r="K208" s="145"/>
      <c r="L208" s="149" t="str">
        <f>IF(Tbl.Kosten[[#This Row],[Activum]]&lt;&gt;"",_xlfn.XLOOKUP(Tbl.Kosten[[#This Row],[Activum]],Tbl.Afschrijvingskosten[Activum],Tbl.Afschrijvingskosten[Tarief per afschrijvings-eenheid],"",0,1),"")</f>
        <v/>
      </c>
      <c r="M208" s="122">
        <f>IFERROR(Tbl.Kosten[[#This Row],[Een-
heden]]*Tbl.Kosten[[#This Row],[Afschrijvings-
tarief]],0)</f>
        <v>0</v>
      </c>
      <c r="N208" s="122" t="str">
        <f>IF(Tbl.Kosten[[#This Row],[Subtotaal afschrijving]]&lt;&gt;0,Lijsten!A206,"")</f>
        <v/>
      </c>
      <c r="O208" s="150"/>
      <c r="P208" s="145"/>
      <c r="Q208" s="148"/>
      <c r="R208" s="122">
        <f>IFERROR(Tbl.Kosten[[#This Row],[Aantal]]*Tbl.Kosten[[#This Row],[Tarief]],0)</f>
        <v>0</v>
      </c>
      <c r="S208" s="8">
        <f>IFERROR(Tbl.Kosten[[#This Row],[Subtotaal overige kosten]]+Tbl.Kosten[[#This Row],[Subtotaal uren]]+Tbl.Kosten[[#This Row],[Subtotaal afschrijving]],0)</f>
        <v>0</v>
      </c>
      <c r="T208" s="8">
        <f>IFERROR(Tbl.Kosten[[#This Row],[Totaal kosten]]*Tbl.Kosten[[#This Row],[Subsidie%]],0)</f>
        <v>0</v>
      </c>
      <c r="U208" s="4" t="str" cm="1">
        <f t="array" ref="U208">IFERROR(_xlfn.IFS(Tbl.Kosten[[#This Row],[Subtotaal uren]]&lt;&gt;0,Tbl.Kosten[[#This Row],[Kostensoort arbeid]],Tbl.Kosten[[#This Row],[Subtotaal afschrijving]]&lt;&gt;0,Tbl.Kosten[[#This Row],[Kostensoort afschrijving]],Tbl.Kosten[[#This Row],[Subtotaal overige kosten]]&lt;&gt;0,Tbl.Kosten[[#This Row],[Kostensoort overig]]),"")</f>
        <v/>
      </c>
      <c r="V208" s="4" t="str">
        <f>IFERROR(_xlfn.XLOOKUP(Tbl.Kosten[[#This Row],[Activiteitencode]],Tbl.Activiteiten[Activiteitcode],Tbl.Activiteiten[Werkpakketcode],"",0,1),"")</f>
        <v/>
      </c>
      <c r="W208" s="4" t="str">
        <f>IFERROR(_xlfn.XLOOKUP(Tbl.Kosten[[#This Row],[Werkpakketcode]],Tbl.Werkpakketten[Werkpakketcode],Tbl.Werkpakketten[Subsidiabele activiteit],"",0,1),"")</f>
        <v/>
      </c>
      <c r="X208" s="12">
        <f>IFERROR(_xlfn.XLOOKUP(Tbl.Kosten[[#This Row],[Sanr.]],Tbl.Subsidiehoogte[SAnr.],Tbl.Subsidiehoogte[Sub. Percentage],0,0,1),0)</f>
        <v>0</v>
      </c>
      <c r="Y208" s="154" t="str">
        <f>IFERROR(_xlfn.XLOOKUP(Tbl.Kosten[[#This Row],[Partnercode]],Tbl.Projectpartners[Partnercode],Tbl.Projectpartners[PNr.],"",0,1),"")</f>
        <v>P1</v>
      </c>
      <c r="Z208" s="158">
        <f>IF(Tbl.Kosten[[#This Row],[Pnr.]]=Z$7,Tbl.Kosten[[#This Row],[Totaal kosten]],"")</f>
        <v>0</v>
      </c>
      <c r="AA208" s="158" t="str">
        <f>IF(Tbl.Kosten[[#This Row],[Pnr.]]=AA$7,Tbl.Kosten[[#This Row],[Totaal kosten]],"")</f>
        <v/>
      </c>
      <c r="AB208" s="158" t="str">
        <f>IF(Tbl.Kosten[[#This Row],[Pnr.]]=AB$7,Tbl.Kosten[[#This Row],[Totaal kosten]],"")</f>
        <v/>
      </c>
      <c r="AC208" s="158" t="str">
        <f>IF(Tbl.Kosten[[#This Row],[Pnr.]]=AC$7,Tbl.Kosten[[#This Row],[Totaal kosten]],"")</f>
        <v/>
      </c>
      <c r="AD208" s="158" t="str">
        <f>IF(Tbl.Kosten[[#This Row],[Pnr.]]=AD$7,Tbl.Kosten[[#This Row],[Totaal kosten]],"")</f>
        <v/>
      </c>
      <c r="AE208" s="158" t="str">
        <f>IF(Tbl.Kosten[[#This Row],[Pnr.]]=AE$7,Tbl.Kosten[[#This Row],[Totaal kosten]],"")</f>
        <v/>
      </c>
      <c r="AF208" s="158" t="str">
        <f>IF(Tbl.Kosten[[#This Row],[Pnr.]]=AF$7,Tbl.Kosten[[#This Row],[Totaal kosten]],"")</f>
        <v/>
      </c>
      <c r="AG208" s="158" t="str">
        <f>IF(Tbl.Kosten[[#This Row],[Pnr.]]=AG$7,Tbl.Kosten[[#This Row],[Totaal kosten]],"")</f>
        <v/>
      </c>
      <c r="AH208" s="158" t="str">
        <f>IF(Tbl.Kosten[[#This Row],[Pnr.]]=AH$7,Tbl.Kosten[[#This Row],[Totaal kosten]],"")</f>
        <v/>
      </c>
      <c r="AI208" s="158" t="str">
        <f>IF(Tbl.Kosten[[#This Row],[Pnr.]]=AI$7,Tbl.Kosten[[#This Row],[Totaal kosten]],"")</f>
        <v/>
      </c>
      <c r="AJ208" s="158" t="str">
        <f>IF(Tbl.Kosten[[#This Row],[Pnr.]]=AJ$7,Tbl.Kosten[[#This Row],[Totaal kosten]],"")</f>
        <v/>
      </c>
      <c r="AK208" s="158" t="str">
        <f>IF(Tbl.Kosten[[#This Row],[Pnr.]]=AK$7,Tbl.Kosten[[#This Row],[Totaal kosten]],"")</f>
        <v/>
      </c>
      <c r="AL208" s="158" t="str">
        <f>IF(Tbl.Kosten[[#This Row],[Pnr.]]=AL$7,Tbl.Kosten[[#This Row],[Totaal kosten]],"")</f>
        <v/>
      </c>
      <c r="AM208" s="158" t="str">
        <f>IF(Tbl.Kosten[[#This Row],[Pnr.]]=AM$7,Tbl.Kosten[[#This Row],[Totaal kosten]],"")</f>
        <v/>
      </c>
      <c r="AN208" s="158" t="str">
        <f>IF(Tbl.Kosten[[#This Row],[Pnr.]]=AN$7,Tbl.Kosten[[#This Row],[Totaal kosten]],"")</f>
        <v/>
      </c>
      <c r="AO208" s="158" t="str">
        <f>IF(Tbl.Kosten[[#This Row],[Pnr.]]=AO$7,Tbl.Kosten[[#This Row],[Totaal kosten]],"")</f>
        <v/>
      </c>
      <c r="AP208" s="158" t="str">
        <f>IF(Tbl.Kosten[[#This Row],[Pnr.]]=AP$7,Tbl.Kosten[[#This Row],[Totaal kosten]],"")</f>
        <v/>
      </c>
      <c r="AQ208" s="158" t="str">
        <f>IF(Tbl.Kosten[[#This Row],[Pnr.]]=AQ$7,Tbl.Kosten[[#This Row],[Totaal kosten]],"")</f>
        <v/>
      </c>
      <c r="AR208" s="158" t="str">
        <f>IF(Tbl.Kosten[[#This Row],[Pnr.]]=AR$7,Tbl.Kosten[[#This Row],[Totaal kosten]],"")</f>
        <v/>
      </c>
      <c r="AS208" s="158" t="str">
        <f>IF(Tbl.Kosten[[#This Row],[Pnr.]]=AS$7,Tbl.Kosten[[#This Row],[Totaal kosten]],"")</f>
        <v/>
      </c>
      <c r="AT208" s="158" t="str">
        <f>IF(Tbl.Kosten[[#This Row],[Pnr.]]=AT$7,Tbl.Kosten[[#This Row],[Totaal kosten]],"")</f>
        <v/>
      </c>
      <c r="AU208" s="158" t="str">
        <f>IF(Tbl.Kosten[[#This Row],[Pnr.]]=AU$7,Tbl.Kosten[[#This Row],[Totaal kosten]],"")</f>
        <v/>
      </c>
      <c r="AV208" s="158" t="str">
        <f>IF(Tbl.Kosten[[#This Row],[Pnr.]]=AV$7,Tbl.Kosten[[#This Row],[Totaal kosten]],"")</f>
        <v/>
      </c>
      <c r="AW208" s="158" t="str">
        <f>IF(Tbl.Kosten[[#This Row],[Pnr.]]=AW$7,Tbl.Kosten[[#This Row],[Totaal kosten]],"")</f>
        <v/>
      </c>
      <c r="AX208" s="158" t="str">
        <f>IF(Tbl.Kosten[[#This Row],[Pnr.]]=AX$7,Tbl.Kosten[[#This Row],[Totaal kosten]],"")</f>
        <v/>
      </c>
      <c r="AY208" s="158" t="str">
        <f>IF(Tbl.Kosten[[#This Row],[Pnr.]]=AY$7,Tbl.Kosten[[#This Row],[Totaal kosten]],"")</f>
        <v/>
      </c>
      <c r="AZ208" s="158" t="str">
        <f>IF(Tbl.Kosten[[#This Row],[Pnr.]]=AZ$7,Tbl.Kosten[[#This Row],[Totaal kosten]],"")</f>
        <v/>
      </c>
      <c r="BA208" s="158" t="str">
        <f>IF(Tbl.Kosten[[#This Row],[Pnr.]]=BA$7,Tbl.Kosten[[#This Row],[Totaal kosten]],"")</f>
        <v/>
      </c>
      <c r="BB208" s="158" t="str">
        <f>IF(Tbl.Kosten[[#This Row],[Pnr.]]=BB$7,Tbl.Kosten[[#This Row],[Totaal kosten]],"")</f>
        <v/>
      </c>
      <c r="BC208" s="158" t="str">
        <f>IF(Tbl.Kosten[[#This Row],[Pnr.]]=BC$7,Tbl.Kosten[[#This Row],[Totaal kosten]],"")</f>
        <v/>
      </c>
      <c r="BD208" s="158" t="str">
        <f>IF(Tbl.Kosten[[#This Row],[Pnr.]]=BD$7,Tbl.Kosten[[#This Row],[Totaal kosten]],"")</f>
        <v/>
      </c>
      <c r="BE208" s="158" t="str">
        <f>IF(Tbl.Kosten[[#This Row],[Pnr.]]=BE$7,Tbl.Kosten[[#This Row],[Totaal kosten]],"")</f>
        <v/>
      </c>
      <c r="BF208" s="158" t="str">
        <f>IF(Tbl.Kosten[[#This Row],[Pnr.]]=BF$7,Tbl.Kosten[[#This Row],[Totaal kosten]],"")</f>
        <v/>
      </c>
      <c r="BG208" s="158" t="str">
        <f>IF(Tbl.Kosten[[#This Row],[Pnr.]]=BG$7,Tbl.Kosten[[#This Row],[Totaal kosten]],"")</f>
        <v/>
      </c>
      <c r="BH208" s="158" t="str">
        <f>IF(Tbl.Kosten[[#This Row],[Pnr.]]=BH$7,Tbl.Kosten[[#This Row],[Totaal kosten]],"")</f>
        <v/>
      </c>
      <c r="BI208" s="158" t="str">
        <f>IF(Tbl.Kosten[[#This Row],[Pnr.]]=BI$7,Tbl.Kosten[[#This Row],[Totaal kosten]],"")</f>
        <v/>
      </c>
      <c r="BJ208" s="158" t="str">
        <f>IF(Tbl.Kosten[[#This Row],[Pnr.]]=BJ$7,Tbl.Kosten[[#This Row],[Totaal kosten]],"")</f>
        <v/>
      </c>
      <c r="BK208" s="158" t="str">
        <f>IF(Tbl.Kosten[[#This Row],[Pnr.]]=BK$7,Tbl.Kosten[[#This Row],[Totaal kosten]],"")</f>
        <v/>
      </c>
      <c r="BL208" s="158" t="str">
        <f>IF(Tbl.Kosten[[#This Row],[Pnr.]]=BL$7,Tbl.Kosten[[#This Row],[Totaal kosten]],"")</f>
        <v/>
      </c>
      <c r="BM208" s="158" t="str">
        <f>IF(Tbl.Kosten[[#This Row],[Pnr.]]=BM$7,Tbl.Kosten[[#This Row],[Totaal kosten]],"")</f>
        <v/>
      </c>
      <c r="BN208" s="158" t="str">
        <f>IF(Tbl.Kosten[[#This Row],[Pnr.]]=BN$7,Tbl.Kosten[[#This Row],[Totaal kosten]],"")</f>
        <v/>
      </c>
      <c r="BO208" s="158" t="str">
        <f>IF(Tbl.Kosten[[#This Row],[Pnr.]]=BO$7,Tbl.Kosten[[#This Row],[Totaal kosten]],"")</f>
        <v/>
      </c>
      <c r="BP208" s="158" t="str">
        <f>IF(Tbl.Kosten[[#This Row],[Pnr.]]=BP$7,Tbl.Kosten[[#This Row],[Totaal kosten]],"")</f>
        <v/>
      </c>
      <c r="BQ208" s="158" t="str">
        <f>IF(Tbl.Kosten[[#This Row],[Pnr.]]=BQ$7,Tbl.Kosten[[#This Row],[Totaal kosten]],"")</f>
        <v/>
      </c>
      <c r="BR208" s="158" t="str">
        <f>IF(Tbl.Kosten[[#This Row],[Pnr.]]=BR$7,Tbl.Kosten[[#This Row],[Totaal kosten]],"")</f>
        <v/>
      </c>
      <c r="BS208" s="158" t="str">
        <f>IF(Tbl.Kosten[[#This Row],[Pnr.]]=BS$7,Tbl.Kosten[[#This Row],[Totaal kosten]],"")</f>
        <v/>
      </c>
      <c r="BT208" s="158" t="str">
        <f>IF(Tbl.Kosten[[#This Row],[Pnr.]]=BT$7,Tbl.Kosten[[#This Row],[Totaal kosten]],"")</f>
        <v/>
      </c>
      <c r="BU208" s="158" t="str">
        <f>IF(Tbl.Kosten[[#This Row],[Pnr.]]=BU$7,Tbl.Kosten[[#This Row],[Totaal kosten]],"")</f>
        <v/>
      </c>
      <c r="BV208" s="158" t="str">
        <f>IF(Tbl.Kosten[[#This Row],[Pnr.]]=BV$7,Tbl.Kosten[[#This Row],[Totaal kosten]],"")</f>
        <v/>
      </c>
      <c r="BW208" s="158" t="str">
        <f>IF(Tbl.Kosten[[#This Row],[Pnr.]]=BW$7,Tbl.Kosten[[#This Row],[Totaal kosten]],"")</f>
        <v/>
      </c>
      <c r="BX208" s="158" t="str">
        <f>IFERROR(_xlfn.XLOOKUP(Tbl.Kosten[[#This Row],[Werkpakketcode]],Tbl.Werkpakketten[Werkpakketcode],Tbl.Werkpakketten[WPnr.],"",0,1),"")</f>
        <v/>
      </c>
      <c r="BY208" s="158" t="str">
        <f>IF(Tbl.Kosten[[#This Row],[WPnr.]]=BY$7,Tbl.Kosten[[#This Row],[Totaal kosten]],"")</f>
        <v/>
      </c>
      <c r="BZ208" s="158" t="str">
        <f>IF(Tbl.Kosten[[#This Row],[WPnr.]]=BZ$7,Tbl.Kosten[[#This Row],[Totaal kosten]],"")</f>
        <v/>
      </c>
      <c r="CA208" s="158" t="str">
        <f>IF(Tbl.Kosten[[#This Row],[WPnr.]]=CA$7,Tbl.Kosten[[#This Row],[Totaal kosten]],"")</f>
        <v/>
      </c>
      <c r="CB208" s="158" t="str">
        <f>IF(Tbl.Kosten[[#This Row],[WPnr.]]=CB$7,Tbl.Kosten[[#This Row],[Totaal kosten]],"")</f>
        <v/>
      </c>
      <c r="CC208" s="158" t="str">
        <f>IF(Tbl.Kosten[[#This Row],[WPnr.]]=CC$7,Tbl.Kosten[[#This Row],[Totaal kosten]],"")</f>
        <v/>
      </c>
      <c r="CD208" s="158" t="str">
        <f>IF(Tbl.Kosten[[#This Row],[WPnr.]]=CD$7,Tbl.Kosten[[#This Row],[Totaal kosten]],"")</f>
        <v/>
      </c>
      <c r="CE208" s="158" t="str">
        <f>IF(Tbl.Kosten[[#This Row],[WPnr.]]=CE$7,Tbl.Kosten[[#This Row],[Totaal kosten]],"")</f>
        <v/>
      </c>
      <c r="CF208" s="158" t="str">
        <f>IF(Tbl.Kosten[[#This Row],[WPnr.]]=CF$7,Tbl.Kosten[[#This Row],[Totaal kosten]],"")</f>
        <v/>
      </c>
      <c r="CG208" s="158" t="str">
        <f>IF(Tbl.Kosten[[#This Row],[WPnr.]]=CG$7,Tbl.Kosten[[#This Row],[Totaal kosten]],"")</f>
        <v/>
      </c>
      <c r="CH208" s="158" t="str">
        <f>IF(Tbl.Kosten[[#This Row],[WPnr.]]=CH$7,Tbl.Kosten[[#This Row],[Totaal kosten]],"")</f>
        <v/>
      </c>
      <c r="CI208" s="158" t="str">
        <f>IF(Tbl.Kosten[[#This Row],[WPnr.]]=CI$7,Tbl.Kosten[[#This Row],[Totaal kosten]],"")</f>
        <v/>
      </c>
      <c r="CJ208" s="158" t="str">
        <f>IF(Tbl.Kosten[[#This Row],[WPnr.]]=CJ$7,Tbl.Kosten[[#This Row],[Totaal kosten]],"")</f>
        <v/>
      </c>
      <c r="CK208" s="158" t="str">
        <f>IF(Tbl.Kosten[[#This Row],[WPnr.]]=CK$7,Tbl.Kosten[[#This Row],[Totaal kosten]],"")</f>
        <v/>
      </c>
      <c r="CL208" s="158" t="str">
        <f>IF(Tbl.Kosten[[#This Row],[WPnr.]]=CL$7,Tbl.Kosten[[#This Row],[Totaal kosten]],"")</f>
        <v/>
      </c>
      <c r="CM208" s="158" t="str">
        <f>IF(Tbl.Kosten[[#This Row],[WPnr.]]=CM$7,Tbl.Kosten[[#This Row],[Totaal kosten]],"")</f>
        <v/>
      </c>
      <c r="CN208" s="158" t="str">
        <f>IF(Tbl.Kosten[[#This Row],[WPnr.]]=CN$7,Tbl.Kosten[[#This Row],[Totaal kosten]],"")</f>
        <v/>
      </c>
      <c r="CO208" s="158" t="str">
        <f>IF(Tbl.Kosten[[#This Row],[WPnr.]]=CO$7,Tbl.Kosten[[#This Row],[Totaal kosten]],"")</f>
        <v/>
      </c>
      <c r="CP208" s="158" t="str">
        <f>IF(Tbl.Kosten[[#This Row],[WPnr.]]=CP$7,Tbl.Kosten[[#This Row],[Totaal kosten]],"")</f>
        <v/>
      </c>
      <c r="CQ208" s="158" t="str">
        <f>IF(Tbl.Kosten[[#This Row],[WPnr.]]=CQ$7,Tbl.Kosten[[#This Row],[Totaal kosten]],"")</f>
        <v/>
      </c>
      <c r="CR208" s="158" t="str">
        <f>IF(Tbl.Kosten[[#This Row],[WPnr.]]=CR$7,Tbl.Kosten[[#This Row],[Totaal kosten]],"")</f>
        <v/>
      </c>
      <c r="CS208" s="158" t="str">
        <f>IF(Tbl.Kosten[[#This Row],[WPnr.]]=CS$7,Tbl.Kosten[[#This Row],[Totaal kosten]],"")</f>
        <v/>
      </c>
      <c r="CT208" s="158" t="str">
        <f>IF(Tbl.Kosten[[#This Row],[WPnr.]]=CT$7,Tbl.Kosten[[#This Row],[Totaal kosten]],"")</f>
        <v/>
      </c>
      <c r="CU208" s="158" t="str">
        <f>IF(Tbl.Kosten[[#This Row],[WPnr.]]=CU$7,Tbl.Kosten[[#This Row],[Totaal kosten]],"")</f>
        <v/>
      </c>
      <c r="CV208" s="158" t="str">
        <f>IF(Tbl.Kosten[[#This Row],[WPnr.]]=CV$7,Tbl.Kosten[[#This Row],[Totaal kosten]],"")</f>
        <v/>
      </c>
      <c r="CW208" s="158" t="str">
        <f>IF(Tbl.Kosten[[#This Row],[WPnr.]]=CW$7,Tbl.Kosten[[#This Row],[Totaal kosten]],"")</f>
        <v/>
      </c>
      <c r="CX208" s="158" t="str">
        <f>IF(Tbl.Kosten[[#This Row],[WPnr.]]=CX$7,Tbl.Kosten[[#This Row],[Totaal kosten]],"")</f>
        <v/>
      </c>
      <c r="CY208" s="158" t="str">
        <f>IF(Tbl.Kosten[[#This Row],[WPnr.]]=CY$7,Tbl.Kosten[[#This Row],[Totaal kosten]],"")</f>
        <v/>
      </c>
      <c r="CZ208" s="158" t="str">
        <f>IF(Tbl.Kosten[[#This Row],[WPnr.]]=CZ$7,Tbl.Kosten[[#This Row],[Totaal kosten]],"")</f>
        <v/>
      </c>
      <c r="DA208" s="158" t="str">
        <f>IF(Tbl.Kosten[[#This Row],[WPnr.]]=DA$7,Tbl.Kosten[[#This Row],[Totaal kosten]],"")</f>
        <v/>
      </c>
      <c r="DB208" s="158" t="str">
        <f>IF(Tbl.Kosten[[#This Row],[WPnr.]]=DB$7,Tbl.Kosten[[#This Row],[Totaal kosten]],"")</f>
        <v/>
      </c>
      <c r="DC208" s="158" t="str">
        <f>IF(Tbl.Kosten[[#This Row],[WPnr.]]=DC$7,Tbl.Kosten[[#This Row],[Totaal kosten]],"")</f>
        <v/>
      </c>
      <c r="DD208" s="158" t="str">
        <f>IF(Tbl.Kosten[[#This Row],[WPnr.]]=DD$7,Tbl.Kosten[[#This Row],[Totaal kosten]],"")</f>
        <v/>
      </c>
      <c r="DE208" s="158" t="str">
        <f>IF(Tbl.Kosten[[#This Row],[WPnr.]]=DE$7,Tbl.Kosten[[#This Row],[Totaal kosten]],"")</f>
        <v/>
      </c>
      <c r="DF208" s="158" t="str">
        <f>IF(Tbl.Kosten[[#This Row],[WPnr.]]=DF$7,Tbl.Kosten[[#This Row],[Totaal kosten]],"")</f>
        <v/>
      </c>
      <c r="DG208" s="158" t="str">
        <f>IF(Tbl.Kosten[[#This Row],[WPnr.]]=DG$7,Tbl.Kosten[[#This Row],[Totaal kosten]],"")</f>
        <v/>
      </c>
      <c r="DH208" s="158" t="str">
        <f>IF(Tbl.Kosten[[#This Row],[WPnr.]]=DH$7,Tbl.Kosten[[#This Row],[Totaal kosten]],"")</f>
        <v/>
      </c>
      <c r="DI208" s="158" t="str">
        <f>IF(Tbl.Kosten[[#This Row],[WPnr.]]=DI$7,Tbl.Kosten[[#This Row],[Totaal kosten]],"")</f>
        <v/>
      </c>
      <c r="DJ208" s="158" t="str">
        <f>IF(Tbl.Kosten[[#This Row],[WPnr.]]=DJ$7,Tbl.Kosten[[#This Row],[Totaal kosten]],"")</f>
        <v/>
      </c>
      <c r="DK208" s="158" t="str">
        <f>IF(Tbl.Kosten[[#This Row],[WPnr.]]=DK$7,Tbl.Kosten[[#This Row],[Totaal kosten]],"")</f>
        <v/>
      </c>
      <c r="DL208" s="158" t="str">
        <f>IF(Tbl.Kosten[[#This Row],[WPnr.]]=DL$7,Tbl.Kosten[[#This Row],[Totaal kosten]],"")</f>
        <v/>
      </c>
      <c r="DM208" s="158" t="str">
        <f>IF(Tbl.Kosten[[#This Row],[WPnr.]]=DM$7,Tbl.Kosten[[#This Row],[Totaal kosten]],"")</f>
        <v/>
      </c>
      <c r="DN208" s="158" t="str">
        <f>IF(Tbl.Kosten[[#This Row],[WPnr.]]=DN$7,Tbl.Kosten[[#This Row],[Totaal kosten]],"")</f>
        <v/>
      </c>
      <c r="DO208" s="158" t="str">
        <f>IF(Tbl.Kosten[[#This Row],[WPnr.]]=DO$7,Tbl.Kosten[[#This Row],[Totaal kosten]],"")</f>
        <v/>
      </c>
      <c r="DP208" s="158" t="str">
        <f>IF(Tbl.Kosten[[#This Row],[WPnr.]]=DP$7,Tbl.Kosten[[#This Row],[Totaal kosten]],"")</f>
        <v/>
      </c>
      <c r="DQ208" s="158" t="str">
        <f>IF(Tbl.Kosten[[#This Row],[WPnr.]]=DQ$7,Tbl.Kosten[[#This Row],[Totaal kosten]],"")</f>
        <v/>
      </c>
      <c r="DR208" s="158" t="str">
        <f>IF(Tbl.Kosten[[#This Row],[WPnr.]]=DR$7,Tbl.Kosten[[#This Row],[Totaal kosten]],"")</f>
        <v/>
      </c>
      <c r="DS208" s="158" t="str">
        <f>IF(Tbl.Kosten[[#This Row],[WPnr.]]=DS$7,Tbl.Kosten[[#This Row],[Totaal kosten]],"")</f>
        <v/>
      </c>
      <c r="DT208" s="158" t="str">
        <f>IF(Tbl.Kosten[[#This Row],[WPnr.]]=DT$7,Tbl.Kosten[[#This Row],[Totaal kosten]],"")</f>
        <v/>
      </c>
      <c r="DU208" s="158" t="str">
        <f>IF(Tbl.Kosten[[#This Row],[WPnr.]]=DU$7,Tbl.Kosten[[#This Row],[Totaal kosten]],"")</f>
        <v/>
      </c>
      <c r="DV208" s="158" t="str">
        <f>IF(Tbl.Kosten[[#This Row],[WPnr.]]=DV$7,Tbl.Kosten[[#This Row],[Totaal kosten]],"")</f>
        <v/>
      </c>
      <c r="DW208" s="160" t="str">
        <f>IFERROR(_xlfn.XLOOKUP(Tbl.Kosten[[#This Row],[Kostensoort]],Tbl.Kostensoorten[Kostensoorten],Tbl.Kostensoorten[KSnr.],"",0,1),"")</f>
        <v/>
      </c>
      <c r="DX208" s="160" t="str">
        <f>IF(Tbl.Kosten[[#This Row],[KSnr.]]=DX$7,Tbl.Kosten[[#This Row],[Totaal kosten]],"")</f>
        <v/>
      </c>
      <c r="DY208" s="160" t="str">
        <f>IF(Tbl.Kosten[[#This Row],[KSnr.]]=DY$7,Tbl.Kosten[[#This Row],[Totaal kosten]],"")</f>
        <v/>
      </c>
      <c r="DZ208" s="160" t="str">
        <f>IF(Tbl.Kosten[[#This Row],[KSnr.]]=DZ$7,Tbl.Kosten[[#This Row],[Totaal kosten]],"")</f>
        <v/>
      </c>
      <c r="EA208" s="160" t="str">
        <f>IF(Tbl.Kosten[[#This Row],[KSnr.]]=EA$7,Tbl.Kosten[[#This Row],[Totaal kosten]],"")</f>
        <v/>
      </c>
      <c r="EB208" s="160" t="str">
        <f>IF(Tbl.Kosten[[#This Row],[KSnr.]]=EB$7,Tbl.Kosten[[#This Row],[Totaal kosten]],"")</f>
        <v/>
      </c>
      <c r="EC208" s="160" t="str">
        <f>IF(Tbl.Kosten[[#This Row],[KSnr.]]=EC$7,Tbl.Kosten[[#This Row],[Totaal kosten]],"")</f>
        <v/>
      </c>
      <c r="ED208" s="160" t="str">
        <f>IF(Tbl.Kosten[[#This Row],[KSnr.]]=ED$7,Tbl.Kosten[[#This Row],[Totaal kosten]],"")</f>
        <v/>
      </c>
      <c r="EE208" s="160" t="str">
        <f>IF(Tbl.Kosten[[#This Row],[KSnr.]]=EE$7,Tbl.Kosten[[#This Row],[Totaal kosten]],"")</f>
        <v/>
      </c>
      <c r="EF208" s="160" t="str">
        <f>IF(Tbl.Kosten[[#This Row],[KSnr.]]=EF$7,Tbl.Kosten[[#This Row],[Totaal kosten]],"")</f>
        <v/>
      </c>
      <c r="EG208" s="160" t="str">
        <f>IF(Tbl.Kosten[[#This Row],[KSnr.]]=EG$7,Tbl.Kosten[[#This Row],[Totaal kosten]],"")</f>
        <v/>
      </c>
      <c r="EH208" s="160" t="str">
        <f>IF(Tbl.Kosten[[#This Row],[KSnr.]]=EH$7,Tbl.Kosten[[#This Row],[Totaal kosten]],"")</f>
        <v/>
      </c>
      <c r="EI208" s="160" t="str">
        <f>IF(Tbl.Kosten[[#This Row],[KSnr.]]=EI$7,Tbl.Kosten[[#This Row],[Totaal kosten]],"")</f>
        <v/>
      </c>
      <c r="EJ208" s="160" t="str">
        <f>IF(Tbl.Kosten[[#This Row],[KSnr.]]=EJ$7,Tbl.Kosten[[#This Row],[Totaal kosten]],"")</f>
        <v/>
      </c>
      <c r="EK208" s="160" t="str">
        <f>IF(Tbl.Kosten[[#This Row],[KSnr.]]=EK$7,Tbl.Kosten[[#This Row],[Totaal kosten]],"")</f>
        <v/>
      </c>
      <c r="EL208" s="160" t="str">
        <f>IF(Tbl.Kosten[[#This Row],[KSnr.]]=EL$7,Tbl.Kosten[[#This Row],[Totaal kosten]],"")</f>
        <v/>
      </c>
      <c r="EM208" s="160" t="str">
        <f>IF(Tbl.Kosten[[#This Row],[KSnr.]]=EM$7,Tbl.Kosten[[#This Row],[Totaal kosten]],"")</f>
        <v/>
      </c>
      <c r="EN208" s="160" t="str">
        <f>IF(Tbl.Kosten[[#This Row],[KSnr.]]=EN$7,Tbl.Kosten[[#This Row],[Totaal kosten]],"")</f>
        <v/>
      </c>
      <c r="EO208" s="160" t="str">
        <f>IF(Tbl.Kosten[[#This Row],[KSnr.]]=EO$7,Tbl.Kosten[[#This Row],[Totaal kosten]],"")</f>
        <v/>
      </c>
      <c r="EP208" s="160" t="str">
        <f>IF(Tbl.Kosten[[#This Row],[KSnr.]]=EP$7,Tbl.Kosten[[#This Row],[Totaal kosten]],"")</f>
        <v/>
      </c>
      <c r="EQ208" s="160" t="str">
        <f>IF(Tbl.Kosten[[#This Row],[KSnr.]]=EQ$7,Tbl.Kosten[[#This Row],[Totaal kosten]],"")</f>
        <v/>
      </c>
      <c r="ER208" s="154" t="str">
        <f>IFERROR(_xlfn.XLOOKUP(Tbl.Kosten[[#This Row],[Subsidieactiviteit]],Tbl.Subsidiehoogte[Subsidieactiviteit],Tbl.Subsidiehoogte[SAnr.],"",0,1),"")</f>
        <v/>
      </c>
      <c r="ES208" s="160" t="str">
        <f>IF(Tbl.Kosten[[#This Row],[Sanr.]]=ES$7,Tbl.Kosten[[#This Row],[Totaal kosten]],"")</f>
        <v/>
      </c>
      <c r="ET208" s="160" t="str">
        <f>IF(Tbl.Kosten[[#This Row],[Sanr.]]=ET$7,Tbl.Kosten[[#This Row],[Totaal kosten]],"")</f>
        <v/>
      </c>
      <c r="EU208" s="160" t="str">
        <f>IF(Tbl.Kosten[[#This Row],[Sanr.]]=EU$7,Tbl.Kosten[[#This Row],[Totaal kosten]],"")</f>
        <v/>
      </c>
      <c r="EV208" s="160" t="str">
        <f>IF(Tbl.Kosten[[#This Row],[Sanr.]]=EV$7,Tbl.Kosten[[#This Row],[Totaal kosten]],"")</f>
        <v/>
      </c>
      <c r="EW208" s="160" t="str">
        <f>IF(Tbl.Kosten[[#This Row],[Sanr.]]=EW$7,Tbl.Kosten[[#This Row],[Totaal kosten]],"")</f>
        <v/>
      </c>
      <c r="EX208" s="160" t="str">
        <f>IF(Tbl.Kosten[[#This Row],[Sanr.]]=EX$7,Tbl.Kosten[[#This Row],[Totaal kosten]],"")</f>
        <v/>
      </c>
      <c r="EY208" s="160" t="str">
        <f>IF(Tbl.Kosten[[#This Row],[Sanr.]]=EY$7,Tbl.Kosten[[#This Row],[Totaal kosten]],"")</f>
        <v/>
      </c>
      <c r="EZ208" s="160" t="str">
        <f>IF(Tbl.Kosten[[#This Row],[Sanr.]]=EZ$7,Tbl.Kosten[[#This Row],[Totaal kosten]],"")</f>
        <v/>
      </c>
      <c r="FA208" s="160" t="str">
        <f>IF(Tbl.Kosten[[#This Row],[Sanr.]]=FA$7,Tbl.Kosten[[#This Row],[Totaal kosten]],"")</f>
        <v/>
      </c>
      <c r="FB208" s="160" t="str">
        <f>IF(Tbl.Kosten[[#This Row],[Sanr.]]=FB$7,Tbl.Kosten[[#This Row],[Totaal kosten]],"")</f>
        <v/>
      </c>
      <c r="FC208" s="160" t="str">
        <f>IF(Tbl.Kosten[[#This Row],[Sanr.]]=FC$7,Tbl.Kosten[[#This Row],[Totaal kosten]],"")</f>
        <v/>
      </c>
      <c r="FD208" s="160" t="str">
        <f>IF(Tbl.Kosten[[#This Row],[Sanr.]]=FD$7,Tbl.Kosten[[#This Row],[Totaal kosten]],"")</f>
        <v/>
      </c>
      <c r="FE208" s="160" t="str">
        <f>IF(Tbl.Kosten[[#This Row],[Sanr.]]=FE$7,Tbl.Kosten[[#This Row],[Totaal kosten]],"")</f>
        <v/>
      </c>
      <c r="FF208" s="160" t="str">
        <f>IF(Tbl.Kosten[[#This Row],[Sanr.]]=FF$7,Tbl.Kosten[[#This Row],[Totaal kosten]],"")</f>
        <v/>
      </c>
      <c r="FG208" s="160" t="str">
        <f>IF(Tbl.Kosten[[#This Row],[Sanr.]]=FG$7,Tbl.Kosten[[#This Row],[Totaal kosten]],"")</f>
        <v/>
      </c>
      <c r="FH208" s="160" t="str">
        <f>IF(Tbl.Kosten[[#This Row],[Sanr.]]=FH$7,Tbl.Kosten[[#This Row],[Totaal kosten]],"")</f>
        <v/>
      </c>
      <c r="FI208" s="160" t="str">
        <f>IF(Tbl.Kosten[[#This Row],[Sanr.]]=FI$7,Tbl.Kosten[[#This Row],[Totaal kosten]],"")</f>
        <v/>
      </c>
      <c r="FJ208" s="160" t="str">
        <f>IF(Tbl.Kosten[[#This Row],[Sanr.]]=FJ$7,Tbl.Kosten[[#This Row],[Totaal kosten]],"")</f>
        <v/>
      </c>
      <c r="FK208" s="160" t="str">
        <f>IF(Tbl.Kosten[[#This Row],[Sanr.]]=FK$7,Tbl.Kosten[[#This Row],[Totaal kosten]],"")</f>
        <v/>
      </c>
      <c r="FL208" s="160" t="str">
        <f>IF(Tbl.Kosten[[#This Row],[Sanr.]]=FL$7,Tbl.Kosten[[#This Row],[Totaal kosten]],"")</f>
        <v/>
      </c>
      <c r="FM208" s="160" t="str">
        <f>IF(Tbl.Kosten[[#This Row],[Sanr.]]=FM$7,Tbl.Kosten[[#This Row],[Totaal kosten]],"")</f>
        <v/>
      </c>
      <c r="FN208" s="160" t="str">
        <f>IF(Tbl.Kosten[[#This Row],[Sanr.]]=FN$7,Tbl.Kosten[[#This Row],[Totaal kosten]],"")</f>
        <v/>
      </c>
      <c r="FO208" s="160" t="str">
        <f>IF(Tbl.Kosten[[#This Row],[Sanr.]]=FO$7,Tbl.Kosten[[#This Row],[Totaal kosten]],"")</f>
        <v/>
      </c>
      <c r="FP208" s="160" t="str">
        <f>IF(Tbl.Kosten[[#This Row],[Sanr.]]=FP$7,Tbl.Kosten[[#This Row],[Totaal kosten]],"")</f>
        <v/>
      </c>
      <c r="FQ208" s="160" t="str">
        <f>IF(Tbl.Kosten[[#This Row],[Sanr.]]=FQ$7,Tbl.Kosten[[#This Row],[Totaal kosten]],"")</f>
        <v/>
      </c>
      <c r="FR208" s="160" t="str">
        <f>IF(Tbl.Kosten[[#This Row],[Sanr.]]=FR$7,Tbl.Kosten[[#This Row],[Totaal kosten]],"")</f>
        <v/>
      </c>
      <c r="FS208" s="160" t="str">
        <f>IF(Tbl.Kosten[[#This Row],[Sanr.]]=FS$7,Tbl.Kosten[[#This Row],[Totaal kosten]],"")</f>
        <v/>
      </c>
      <c r="FT208" s="160" t="str">
        <f>IF(Tbl.Kosten[[#This Row],[Sanr.]]=FT$7,Tbl.Kosten[[#This Row],[Totaal kosten]],"")</f>
        <v/>
      </c>
      <c r="FU208" s="160" t="str">
        <f>IF(Tbl.Kosten[[#This Row],[Sanr.]]=FU$7,Tbl.Kosten[[#This Row],[Totaal kosten]],"")</f>
        <v/>
      </c>
      <c r="FV208" s="160" t="str">
        <f>IF(Tbl.Kosten[[#This Row],[Sanr.]]=FV$7,Tbl.Kosten[[#This Row],[Totaal kosten]],"")</f>
        <v/>
      </c>
      <c r="FW208" s="160" t="str">
        <f>IFERROR(_xlfn.XLOOKUP(Tbl.Kosten[[#This Row],[Activiteitencode]],Tbl.Activiteiten[Activiteitcode],Tbl.Activiteiten[Anr.],"",0,1),"")</f>
        <v/>
      </c>
      <c r="FX208" s="181" t="str">
        <f>_xlfn.CONCAT(Tbl.Kosten[[#This Row],[Pnr.]],Tbl.Kosten[[#This Row],[Sanr.]])</f>
        <v>P1</v>
      </c>
      <c r="FY208" s="160">
        <f>Tbl.Kosten[[#This Row],[Totaal kosten]]-Tbl.Kosten[[#This Row],[Subsidie]]</f>
        <v>0</v>
      </c>
      <c r="FZ208" s="160">
        <f>IF(Tbl.Kosten[[#This Row],[Pnr.]]=FZ$7,Tbl.Kosten[[#This Row],[Te financieren]],"")</f>
        <v>0</v>
      </c>
      <c r="GA208" s="160" t="str">
        <f>IF(Tbl.Kosten[[#This Row],[Pnr.]]=GA$7,Tbl.Kosten[[#This Row],[Te financieren]],"")</f>
        <v/>
      </c>
      <c r="GB208" s="160" t="str">
        <f>IF(Tbl.Kosten[[#This Row],[Pnr.]]=GB$7,Tbl.Kosten[[#This Row],[Te financieren]],"")</f>
        <v/>
      </c>
      <c r="GC208" s="160" t="str">
        <f>IF(Tbl.Kosten[[#This Row],[Pnr.]]=GC$7,Tbl.Kosten[[#This Row],[Te financieren]],"")</f>
        <v/>
      </c>
      <c r="GD208" s="160" t="str">
        <f>IF(Tbl.Kosten[[#This Row],[Pnr.]]=GD$7,Tbl.Kosten[[#This Row],[Te financieren]],"")</f>
        <v/>
      </c>
      <c r="GE208" s="160" t="str">
        <f>IF(Tbl.Kosten[[#This Row],[Pnr.]]=GE$7,Tbl.Kosten[[#This Row],[Te financieren]],"")</f>
        <v/>
      </c>
      <c r="GF208" s="160" t="str">
        <f>IF(Tbl.Kosten[[#This Row],[Pnr.]]=GF$7,Tbl.Kosten[[#This Row],[Te financieren]],"")</f>
        <v/>
      </c>
      <c r="GG208" s="160" t="str">
        <f>IF(Tbl.Kosten[[#This Row],[Pnr.]]=GG$7,Tbl.Kosten[[#This Row],[Te financieren]],"")</f>
        <v/>
      </c>
      <c r="GH208" s="160" t="str">
        <f>IF(Tbl.Kosten[[#This Row],[Pnr.]]=GH$7,Tbl.Kosten[[#This Row],[Te financieren]],"")</f>
        <v/>
      </c>
      <c r="GI208" s="160" t="str">
        <f>IF(Tbl.Kosten[[#This Row],[Pnr.]]=GI$7,Tbl.Kosten[[#This Row],[Te financieren]],"")</f>
        <v/>
      </c>
      <c r="GJ208" s="160" t="str">
        <f>IF(Tbl.Kosten[[#This Row],[Pnr.]]=GJ$7,Tbl.Kosten[[#This Row],[Te financieren]],"")</f>
        <v/>
      </c>
      <c r="GK208" s="160" t="str">
        <f>IF(Tbl.Kosten[[#This Row],[Pnr.]]=GK$7,Tbl.Kosten[[#This Row],[Te financieren]],"")</f>
        <v/>
      </c>
      <c r="GL208" s="160" t="str">
        <f>IF(Tbl.Kosten[[#This Row],[Pnr.]]=GL$7,Tbl.Kosten[[#This Row],[Te financieren]],"")</f>
        <v/>
      </c>
      <c r="GM208" s="160" t="str">
        <f>IF(Tbl.Kosten[[#This Row],[Pnr.]]=GM$7,Tbl.Kosten[[#This Row],[Te financieren]],"")</f>
        <v/>
      </c>
      <c r="GN208" s="160" t="str">
        <f>IF(Tbl.Kosten[[#This Row],[Pnr.]]=GN$7,Tbl.Kosten[[#This Row],[Te financieren]],"")</f>
        <v/>
      </c>
      <c r="GO208" s="160" t="str">
        <f>IF(Tbl.Kosten[[#This Row],[Pnr.]]=GO$7,Tbl.Kosten[[#This Row],[Te financieren]],"")</f>
        <v/>
      </c>
      <c r="GP208" s="160" t="str">
        <f>IF(Tbl.Kosten[[#This Row],[Pnr.]]=GP$7,Tbl.Kosten[[#This Row],[Te financieren]],"")</f>
        <v/>
      </c>
      <c r="GQ208" s="160" t="str">
        <f>IF(Tbl.Kosten[[#This Row],[Pnr.]]=GQ$7,Tbl.Kosten[[#This Row],[Te financieren]],"")</f>
        <v/>
      </c>
      <c r="GR208" s="160" t="str">
        <f>IF(Tbl.Kosten[[#This Row],[Pnr.]]=GR$7,Tbl.Kosten[[#This Row],[Te financieren]],"")</f>
        <v/>
      </c>
      <c r="GS208" s="160" t="str">
        <f>IF(Tbl.Kosten[[#This Row],[Pnr.]]=GS$7,Tbl.Kosten[[#This Row],[Te financieren]],"")</f>
        <v/>
      </c>
      <c r="GT208" s="160" t="str">
        <f>IF(Tbl.Kosten[[#This Row],[Pnr.]]=GT$7,Tbl.Kosten[[#This Row],[Te financieren]],"")</f>
        <v/>
      </c>
      <c r="GU208" s="160" t="str">
        <f>IF(Tbl.Kosten[[#This Row],[Pnr.]]=GU$7,Tbl.Kosten[[#This Row],[Te financieren]],"")</f>
        <v/>
      </c>
      <c r="GV208" s="160" t="str">
        <f>IF(Tbl.Kosten[[#This Row],[Pnr.]]=GV$7,Tbl.Kosten[[#This Row],[Te financieren]],"")</f>
        <v/>
      </c>
      <c r="GW208" s="160" t="str">
        <f>IF(Tbl.Kosten[[#This Row],[Pnr.]]=GW$7,Tbl.Kosten[[#This Row],[Te financieren]],"")</f>
        <v/>
      </c>
      <c r="GX208" s="160" t="str">
        <f>IF(Tbl.Kosten[[#This Row],[Pnr.]]=GX$7,Tbl.Kosten[[#This Row],[Te financieren]],"")</f>
        <v/>
      </c>
      <c r="GY208" s="160" t="str">
        <f>IF(Tbl.Kosten[[#This Row],[Pnr.]]=GY$7,Tbl.Kosten[[#This Row],[Te financieren]],"")</f>
        <v/>
      </c>
      <c r="GZ208" s="160" t="str">
        <f>IF(Tbl.Kosten[[#This Row],[Pnr.]]=GZ$7,Tbl.Kosten[[#This Row],[Te financieren]],"")</f>
        <v/>
      </c>
      <c r="HA208" s="160" t="str">
        <f>IF(Tbl.Kosten[[#This Row],[Pnr.]]=HA$7,Tbl.Kosten[[#This Row],[Te financieren]],"")</f>
        <v/>
      </c>
      <c r="HB208" s="160" t="str">
        <f>IF(Tbl.Kosten[[#This Row],[Pnr.]]=HB$7,Tbl.Kosten[[#This Row],[Te financieren]],"")</f>
        <v/>
      </c>
      <c r="HC208" s="160" t="str">
        <f>IF(Tbl.Kosten[[#This Row],[Pnr.]]=HC$7,Tbl.Kosten[[#This Row],[Te financieren]],"")</f>
        <v/>
      </c>
      <c r="HD208" s="160" t="str">
        <f>IF(Tbl.Kosten[[#This Row],[Pnr.]]=HD$7,Tbl.Kosten[[#This Row],[Te financieren]],"")</f>
        <v/>
      </c>
      <c r="HE208" s="160" t="str">
        <f>IF(Tbl.Kosten[[#This Row],[Pnr.]]=HE$7,Tbl.Kosten[[#This Row],[Te financieren]],"")</f>
        <v/>
      </c>
      <c r="HF208" s="160" t="str">
        <f>IF(Tbl.Kosten[[#This Row],[Pnr.]]=HF$7,Tbl.Kosten[[#This Row],[Te financieren]],"")</f>
        <v/>
      </c>
      <c r="HG208" s="160" t="str">
        <f>IF(Tbl.Kosten[[#This Row],[Pnr.]]=HG$7,Tbl.Kosten[[#This Row],[Te financieren]],"")</f>
        <v/>
      </c>
      <c r="HH208" s="160" t="str">
        <f>IF(Tbl.Kosten[[#This Row],[Pnr.]]=HH$7,Tbl.Kosten[[#This Row],[Te financieren]],"")</f>
        <v/>
      </c>
      <c r="HI208" s="160" t="str">
        <f>IF(Tbl.Kosten[[#This Row],[Pnr.]]=HI$7,Tbl.Kosten[[#This Row],[Te financieren]],"")</f>
        <v/>
      </c>
      <c r="HJ208" s="160" t="str">
        <f>IF(Tbl.Kosten[[#This Row],[Pnr.]]=HJ$7,Tbl.Kosten[[#This Row],[Te financieren]],"")</f>
        <v/>
      </c>
      <c r="HK208" s="160" t="str">
        <f>IF(Tbl.Kosten[[#This Row],[Pnr.]]=HK$7,Tbl.Kosten[[#This Row],[Te financieren]],"")</f>
        <v/>
      </c>
      <c r="HL208" s="160" t="str">
        <f>IF(Tbl.Kosten[[#This Row],[Pnr.]]=HL$7,Tbl.Kosten[[#This Row],[Te financieren]],"")</f>
        <v/>
      </c>
      <c r="HM208" s="160" t="str">
        <f>IF(Tbl.Kosten[[#This Row],[Pnr.]]=HM$7,Tbl.Kosten[[#This Row],[Te financieren]],"")</f>
        <v/>
      </c>
      <c r="HN208" s="160" t="str">
        <f>IF(Tbl.Kosten[[#This Row],[Pnr.]]=HN$7,Tbl.Kosten[[#This Row],[Te financieren]],"")</f>
        <v/>
      </c>
      <c r="HO208" s="160" t="str">
        <f>IF(Tbl.Kosten[[#This Row],[Pnr.]]=HO$7,Tbl.Kosten[[#This Row],[Te financieren]],"")</f>
        <v/>
      </c>
      <c r="HP208" s="160" t="str">
        <f>IF(Tbl.Kosten[[#This Row],[Pnr.]]=HP$7,Tbl.Kosten[[#This Row],[Te financieren]],"")</f>
        <v/>
      </c>
      <c r="HQ208" s="160" t="str">
        <f>IF(Tbl.Kosten[[#This Row],[Pnr.]]=HQ$7,Tbl.Kosten[[#This Row],[Te financieren]],"")</f>
        <v/>
      </c>
      <c r="HR208" s="160" t="str">
        <f>IF(Tbl.Kosten[[#This Row],[Pnr.]]=HR$7,Tbl.Kosten[[#This Row],[Te financieren]],"")</f>
        <v/>
      </c>
      <c r="HS208" s="160" t="str">
        <f>IF(Tbl.Kosten[[#This Row],[Pnr.]]=HS$7,Tbl.Kosten[[#This Row],[Te financieren]],"")</f>
        <v/>
      </c>
      <c r="HT208" s="160" t="str">
        <f>IF(Tbl.Kosten[[#This Row],[Pnr.]]=HT$7,Tbl.Kosten[[#This Row],[Te financieren]],"")</f>
        <v/>
      </c>
      <c r="HU208" s="160" t="str">
        <f>IF(Tbl.Kosten[[#This Row],[Pnr.]]=HU$7,Tbl.Kosten[[#This Row],[Te financieren]],"")</f>
        <v/>
      </c>
      <c r="HV208" s="160" t="str">
        <f>IF(Tbl.Kosten[[#This Row],[Pnr.]]=HV$7,Tbl.Kosten[[#This Row],[Te financieren]],"")</f>
        <v/>
      </c>
      <c r="HW208" s="160" t="str">
        <f>IF(Tbl.Kosten[[#This Row],[Pnr.]]=HW$7,Tbl.Kosten[[#This Row],[Te financieren]],"")</f>
        <v/>
      </c>
    </row>
    <row r="209" spans="2:231" x14ac:dyDescent="0.3">
      <c r="B209" s="144"/>
      <c r="C209" s="147"/>
      <c r="D209" s="146"/>
      <c r="E209" s="147"/>
      <c r="F209" s="145"/>
      <c r="G209" s="11" t="str">
        <f>IF(Tbl.Kosten[[#This Row],[Medewerker e/o 
functie]]&lt;&gt;"",_xlfn.XLOOKUP(Tbl.Kosten[[#This Row],[Medewerker e/o 
functie]],Tbl.Uurtarief[Medewerker en/of functie],Tbl.Uurtarief[Uurtarief],"",0,1),"")</f>
        <v/>
      </c>
      <c r="H209" s="121">
        <f>IFERROR(Tbl.Kosten[[#This Row],[Uren]]*Tbl.Kosten[[#This Row],[Uurtarief]],0)</f>
        <v>0</v>
      </c>
      <c r="I209" s="119" t="str">
        <f>IF(Tbl.Kosten[[#This Row],[Subtotaal uren]]&lt;&gt;0,_xlfn.XLOOKUP(Tbl.Kosten[[#This Row],[Medewerker e/o 
functie]],Tbl.Uurtarief[Medewerker en/of functie],Tbl.Uurtarief[Kostensoort arbeid],"",0,1),"")</f>
        <v/>
      </c>
      <c r="J209" s="147"/>
      <c r="K209" s="145"/>
      <c r="L209" s="149" t="str">
        <f>IF(Tbl.Kosten[[#This Row],[Activum]]&lt;&gt;"",_xlfn.XLOOKUP(Tbl.Kosten[[#This Row],[Activum]],Tbl.Afschrijvingskosten[Activum],Tbl.Afschrijvingskosten[Tarief per afschrijvings-eenheid],"",0,1),"")</f>
        <v/>
      </c>
      <c r="M209" s="122">
        <f>IFERROR(Tbl.Kosten[[#This Row],[Een-
heden]]*Tbl.Kosten[[#This Row],[Afschrijvings-
tarief]],0)</f>
        <v>0</v>
      </c>
      <c r="N209" s="122" t="str">
        <f>IF(Tbl.Kosten[[#This Row],[Subtotaal afschrijving]]&lt;&gt;0,Lijsten!A207,"")</f>
        <v/>
      </c>
      <c r="O209" s="150"/>
      <c r="P209" s="145"/>
      <c r="Q209" s="148"/>
      <c r="R209" s="122">
        <f>IFERROR(Tbl.Kosten[[#This Row],[Aantal]]*Tbl.Kosten[[#This Row],[Tarief]],0)</f>
        <v>0</v>
      </c>
      <c r="S209" s="8">
        <f>IFERROR(Tbl.Kosten[[#This Row],[Subtotaal overige kosten]]+Tbl.Kosten[[#This Row],[Subtotaal uren]]+Tbl.Kosten[[#This Row],[Subtotaal afschrijving]],0)</f>
        <v>0</v>
      </c>
      <c r="T209" s="8">
        <f>IFERROR(Tbl.Kosten[[#This Row],[Totaal kosten]]*Tbl.Kosten[[#This Row],[Subsidie%]],0)</f>
        <v>0</v>
      </c>
      <c r="U209" s="4" t="str" cm="1">
        <f t="array" ref="U209">IFERROR(_xlfn.IFS(Tbl.Kosten[[#This Row],[Subtotaal uren]]&lt;&gt;0,Tbl.Kosten[[#This Row],[Kostensoort arbeid]],Tbl.Kosten[[#This Row],[Subtotaal afschrijving]]&lt;&gt;0,Tbl.Kosten[[#This Row],[Kostensoort afschrijving]],Tbl.Kosten[[#This Row],[Subtotaal overige kosten]]&lt;&gt;0,Tbl.Kosten[[#This Row],[Kostensoort overig]]),"")</f>
        <v/>
      </c>
      <c r="V209" s="4" t="str">
        <f>IFERROR(_xlfn.XLOOKUP(Tbl.Kosten[[#This Row],[Activiteitencode]],Tbl.Activiteiten[Activiteitcode],Tbl.Activiteiten[Werkpakketcode],"",0,1),"")</f>
        <v/>
      </c>
      <c r="W209" s="4" t="str">
        <f>IFERROR(_xlfn.XLOOKUP(Tbl.Kosten[[#This Row],[Werkpakketcode]],Tbl.Werkpakketten[Werkpakketcode],Tbl.Werkpakketten[Subsidiabele activiteit],"",0,1),"")</f>
        <v/>
      </c>
      <c r="X209" s="12">
        <f>IFERROR(_xlfn.XLOOKUP(Tbl.Kosten[[#This Row],[Sanr.]],Tbl.Subsidiehoogte[SAnr.],Tbl.Subsidiehoogte[Sub. Percentage],0,0,1),0)</f>
        <v>0</v>
      </c>
      <c r="Y209" s="154" t="str">
        <f>IFERROR(_xlfn.XLOOKUP(Tbl.Kosten[[#This Row],[Partnercode]],Tbl.Projectpartners[Partnercode],Tbl.Projectpartners[PNr.],"",0,1),"")</f>
        <v>P1</v>
      </c>
      <c r="Z209" s="158">
        <f>IF(Tbl.Kosten[[#This Row],[Pnr.]]=Z$7,Tbl.Kosten[[#This Row],[Totaal kosten]],"")</f>
        <v>0</v>
      </c>
      <c r="AA209" s="158" t="str">
        <f>IF(Tbl.Kosten[[#This Row],[Pnr.]]=AA$7,Tbl.Kosten[[#This Row],[Totaal kosten]],"")</f>
        <v/>
      </c>
      <c r="AB209" s="158" t="str">
        <f>IF(Tbl.Kosten[[#This Row],[Pnr.]]=AB$7,Tbl.Kosten[[#This Row],[Totaal kosten]],"")</f>
        <v/>
      </c>
      <c r="AC209" s="158" t="str">
        <f>IF(Tbl.Kosten[[#This Row],[Pnr.]]=AC$7,Tbl.Kosten[[#This Row],[Totaal kosten]],"")</f>
        <v/>
      </c>
      <c r="AD209" s="158" t="str">
        <f>IF(Tbl.Kosten[[#This Row],[Pnr.]]=AD$7,Tbl.Kosten[[#This Row],[Totaal kosten]],"")</f>
        <v/>
      </c>
      <c r="AE209" s="158" t="str">
        <f>IF(Tbl.Kosten[[#This Row],[Pnr.]]=AE$7,Tbl.Kosten[[#This Row],[Totaal kosten]],"")</f>
        <v/>
      </c>
      <c r="AF209" s="158" t="str">
        <f>IF(Tbl.Kosten[[#This Row],[Pnr.]]=AF$7,Tbl.Kosten[[#This Row],[Totaal kosten]],"")</f>
        <v/>
      </c>
      <c r="AG209" s="158" t="str">
        <f>IF(Tbl.Kosten[[#This Row],[Pnr.]]=AG$7,Tbl.Kosten[[#This Row],[Totaal kosten]],"")</f>
        <v/>
      </c>
      <c r="AH209" s="158" t="str">
        <f>IF(Tbl.Kosten[[#This Row],[Pnr.]]=AH$7,Tbl.Kosten[[#This Row],[Totaal kosten]],"")</f>
        <v/>
      </c>
      <c r="AI209" s="158" t="str">
        <f>IF(Tbl.Kosten[[#This Row],[Pnr.]]=AI$7,Tbl.Kosten[[#This Row],[Totaal kosten]],"")</f>
        <v/>
      </c>
      <c r="AJ209" s="158" t="str">
        <f>IF(Tbl.Kosten[[#This Row],[Pnr.]]=AJ$7,Tbl.Kosten[[#This Row],[Totaal kosten]],"")</f>
        <v/>
      </c>
      <c r="AK209" s="158" t="str">
        <f>IF(Tbl.Kosten[[#This Row],[Pnr.]]=AK$7,Tbl.Kosten[[#This Row],[Totaal kosten]],"")</f>
        <v/>
      </c>
      <c r="AL209" s="158" t="str">
        <f>IF(Tbl.Kosten[[#This Row],[Pnr.]]=AL$7,Tbl.Kosten[[#This Row],[Totaal kosten]],"")</f>
        <v/>
      </c>
      <c r="AM209" s="158" t="str">
        <f>IF(Tbl.Kosten[[#This Row],[Pnr.]]=AM$7,Tbl.Kosten[[#This Row],[Totaal kosten]],"")</f>
        <v/>
      </c>
      <c r="AN209" s="158" t="str">
        <f>IF(Tbl.Kosten[[#This Row],[Pnr.]]=AN$7,Tbl.Kosten[[#This Row],[Totaal kosten]],"")</f>
        <v/>
      </c>
      <c r="AO209" s="158" t="str">
        <f>IF(Tbl.Kosten[[#This Row],[Pnr.]]=AO$7,Tbl.Kosten[[#This Row],[Totaal kosten]],"")</f>
        <v/>
      </c>
      <c r="AP209" s="158" t="str">
        <f>IF(Tbl.Kosten[[#This Row],[Pnr.]]=AP$7,Tbl.Kosten[[#This Row],[Totaal kosten]],"")</f>
        <v/>
      </c>
      <c r="AQ209" s="158" t="str">
        <f>IF(Tbl.Kosten[[#This Row],[Pnr.]]=AQ$7,Tbl.Kosten[[#This Row],[Totaal kosten]],"")</f>
        <v/>
      </c>
      <c r="AR209" s="158" t="str">
        <f>IF(Tbl.Kosten[[#This Row],[Pnr.]]=AR$7,Tbl.Kosten[[#This Row],[Totaal kosten]],"")</f>
        <v/>
      </c>
      <c r="AS209" s="158" t="str">
        <f>IF(Tbl.Kosten[[#This Row],[Pnr.]]=AS$7,Tbl.Kosten[[#This Row],[Totaal kosten]],"")</f>
        <v/>
      </c>
      <c r="AT209" s="158" t="str">
        <f>IF(Tbl.Kosten[[#This Row],[Pnr.]]=AT$7,Tbl.Kosten[[#This Row],[Totaal kosten]],"")</f>
        <v/>
      </c>
      <c r="AU209" s="158" t="str">
        <f>IF(Tbl.Kosten[[#This Row],[Pnr.]]=AU$7,Tbl.Kosten[[#This Row],[Totaal kosten]],"")</f>
        <v/>
      </c>
      <c r="AV209" s="158" t="str">
        <f>IF(Tbl.Kosten[[#This Row],[Pnr.]]=AV$7,Tbl.Kosten[[#This Row],[Totaal kosten]],"")</f>
        <v/>
      </c>
      <c r="AW209" s="158" t="str">
        <f>IF(Tbl.Kosten[[#This Row],[Pnr.]]=AW$7,Tbl.Kosten[[#This Row],[Totaal kosten]],"")</f>
        <v/>
      </c>
      <c r="AX209" s="158" t="str">
        <f>IF(Tbl.Kosten[[#This Row],[Pnr.]]=AX$7,Tbl.Kosten[[#This Row],[Totaal kosten]],"")</f>
        <v/>
      </c>
      <c r="AY209" s="158" t="str">
        <f>IF(Tbl.Kosten[[#This Row],[Pnr.]]=AY$7,Tbl.Kosten[[#This Row],[Totaal kosten]],"")</f>
        <v/>
      </c>
      <c r="AZ209" s="158" t="str">
        <f>IF(Tbl.Kosten[[#This Row],[Pnr.]]=AZ$7,Tbl.Kosten[[#This Row],[Totaal kosten]],"")</f>
        <v/>
      </c>
      <c r="BA209" s="158" t="str">
        <f>IF(Tbl.Kosten[[#This Row],[Pnr.]]=BA$7,Tbl.Kosten[[#This Row],[Totaal kosten]],"")</f>
        <v/>
      </c>
      <c r="BB209" s="158" t="str">
        <f>IF(Tbl.Kosten[[#This Row],[Pnr.]]=BB$7,Tbl.Kosten[[#This Row],[Totaal kosten]],"")</f>
        <v/>
      </c>
      <c r="BC209" s="158" t="str">
        <f>IF(Tbl.Kosten[[#This Row],[Pnr.]]=BC$7,Tbl.Kosten[[#This Row],[Totaal kosten]],"")</f>
        <v/>
      </c>
      <c r="BD209" s="158" t="str">
        <f>IF(Tbl.Kosten[[#This Row],[Pnr.]]=BD$7,Tbl.Kosten[[#This Row],[Totaal kosten]],"")</f>
        <v/>
      </c>
      <c r="BE209" s="158" t="str">
        <f>IF(Tbl.Kosten[[#This Row],[Pnr.]]=BE$7,Tbl.Kosten[[#This Row],[Totaal kosten]],"")</f>
        <v/>
      </c>
      <c r="BF209" s="158" t="str">
        <f>IF(Tbl.Kosten[[#This Row],[Pnr.]]=BF$7,Tbl.Kosten[[#This Row],[Totaal kosten]],"")</f>
        <v/>
      </c>
      <c r="BG209" s="158" t="str">
        <f>IF(Tbl.Kosten[[#This Row],[Pnr.]]=BG$7,Tbl.Kosten[[#This Row],[Totaal kosten]],"")</f>
        <v/>
      </c>
      <c r="BH209" s="158" t="str">
        <f>IF(Tbl.Kosten[[#This Row],[Pnr.]]=BH$7,Tbl.Kosten[[#This Row],[Totaal kosten]],"")</f>
        <v/>
      </c>
      <c r="BI209" s="158" t="str">
        <f>IF(Tbl.Kosten[[#This Row],[Pnr.]]=BI$7,Tbl.Kosten[[#This Row],[Totaal kosten]],"")</f>
        <v/>
      </c>
      <c r="BJ209" s="158" t="str">
        <f>IF(Tbl.Kosten[[#This Row],[Pnr.]]=BJ$7,Tbl.Kosten[[#This Row],[Totaal kosten]],"")</f>
        <v/>
      </c>
      <c r="BK209" s="158" t="str">
        <f>IF(Tbl.Kosten[[#This Row],[Pnr.]]=BK$7,Tbl.Kosten[[#This Row],[Totaal kosten]],"")</f>
        <v/>
      </c>
      <c r="BL209" s="158" t="str">
        <f>IF(Tbl.Kosten[[#This Row],[Pnr.]]=BL$7,Tbl.Kosten[[#This Row],[Totaal kosten]],"")</f>
        <v/>
      </c>
      <c r="BM209" s="158" t="str">
        <f>IF(Tbl.Kosten[[#This Row],[Pnr.]]=BM$7,Tbl.Kosten[[#This Row],[Totaal kosten]],"")</f>
        <v/>
      </c>
      <c r="BN209" s="158" t="str">
        <f>IF(Tbl.Kosten[[#This Row],[Pnr.]]=BN$7,Tbl.Kosten[[#This Row],[Totaal kosten]],"")</f>
        <v/>
      </c>
      <c r="BO209" s="158" t="str">
        <f>IF(Tbl.Kosten[[#This Row],[Pnr.]]=BO$7,Tbl.Kosten[[#This Row],[Totaal kosten]],"")</f>
        <v/>
      </c>
      <c r="BP209" s="158" t="str">
        <f>IF(Tbl.Kosten[[#This Row],[Pnr.]]=BP$7,Tbl.Kosten[[#This Row],[Totaal kosten]],"")</f>
        <v/>
      </c>
      <c r="BQ209" s="158" t="str">
        <f>IF(Tbl.Kosten[[#This Row],[Pnr.]]=BQ$7,Tbl.Kosten[[#This Row],[Totaal kosten]],"")</f>
        <v/>
      </c>
      <c r="BR209" s="158" t="str">
        <f>IF(Tbl.Kosten[[#This Row],[Pnr.]]=BR$7,Tbl.Kosten[[#This Row],[Totaal kosten]],"")</f>
        <v/>
      </c>
      <c r="BS209" s="158" t="str">
        <f>IF(Tbl.Kosten[[#This Row],[Pnr.]]=BS$7,Tbl.Kosten[[#This Row],[Totaal kosten]],"")</f>
        <v/>
      </c>
      <c r="BT209" s="158" t="str">
        <f>IF(Tbl.Kosten[[#This Row],[Pnr.]]=BT$7,Tbl.Kosten[[#This Row],[Totaal kosten]],"")</f>
        <v/>
      </c>
      <c r="BU209" s="158" t="str">
        <f>IF(Tbl.Kosten[[#This Row],[Pnr.]]=BU$7,Tbl.Kosten[[#This Row],[Totaal kosten]],"")</f>
        <v/>
      </c>
      <c r="BV209" s="158" t="str">
        <f>IF(Tbl.Kosten[[#This Row],[Pnr.]]=BV$7,Tbl.Kosten[[#This Row],[Totaal kosten]],"")</f>
        <v/>
      </c>
      <c r="BW209" s="158" t="str">
        <f>IF(Tbl.Kosten[[#This Row],[Pnr.]]=BW$7,Tbl.Kosten[[#This Row],[Totaal kosten]],"")</f>
        <v/>
      </c>
      <c r="BX209" s="158" t="str">
        <f>IFERROR(_xlfn.XLOOKUP(Tbl.Kosten[[#This Row],[Werkpakketcode]],Tbl.Werkpakketten[Werkpakketcode],Tbl.Werkpakketten[WPnr.],"",0,1),"")</f>
        <v/>
      </c>
      <c r="BY209" s="158" t="str">
        <f>IF(Tbl.Kosten[[#This Row],[WPnr.]]=BY$7,Tbl.Kosten[[#This Row],[Totaal kosten]],"")</f>
        <v/>
      </c>
      <c r="BZ209" s="158" t="str">
        <f>IF(Tbl.Kosten[[#This Row],[WPnr.]]=BZ$7,Tbl.Kosten[[#This Row],[Totaal kosten]],"")</f>
        <v/>
      </c>
      <c r="CA209" s="158" t="str">
        <f>IF(Tbl.Kosten[[#This Row],[WPnr.]]=CA$7,Tbl.Kosten[[#This Row],[Totaal kosten]],"")</f>
        <v/>
      </c>
      <c r="CB209" s="158" t="str">
        <f>IF(Tbl.Kosten[[#This Row],[WPnr.]]=CB$7,Tbl.Kosten[[#This Row],[Totaal kosten]],"")</f>
        <v/>
      </c>
      <c r="CC209" s="158" t="str">
        <f>IF(Tbl.Kosten[[#This Row],[WPnr.]]=CC$7,Tbl.Kosten[[#This Row],[Totaal kosten]],"")</f>
        <v/>
      </c>
      <c r="CD209" s="158" t="str">
        <f>IF(Tbl.Kosten[[#This Row],[WPnr.]]=CD$7,Tbl.Kosten[[#This Row],[Totaal kosten]],"")</f>
        <v/>
      </c>
      <c r="CE209" s="158" t="str">
        <f>IF(Tbl.Kosten[[#This Row],[WPnr.]]=CE$7,Tbl.Kosten[[#This Row],[Totaal kosten]],"")</f>
        <v/>
      </c>
      <c r="CF209" s="158" t="str">
        <f>IF(Tbl.Kosten[[#This Row],[WPnr.]]=CF$7,Tbl.Kosten[[#This Row],[Totaal kosten]],"")</f>
        <v/>
      </c>
      <c r="CG209" s="158" t="str">
        <f>IF(Tbl.Kosten[[#This Row],[WPnr.]]=CG$7,Tbl.Kosten[[#This Row],[Totaal kosten]],"")</f>
        <v/>
      </c>
      <c r="CH209" s="158" t="str">
        <f>IF(Tbl.Kosten[[#This Row],[WPnr.]]=CH$7,Tbl.Kosten[[#This Row],[Totaal kosten]],"")</f>
        <v/>
      </c>
      <c r="CI209" s="158" t="str">
        <f>IF(Tbl.Kosten[[#This Row],[WPnr.]]=CI$7,Tbl.Kosten[[#This Row],[Totaal kosten]],"")</f>
        <v/>
      </c>
      <c r="CJ209" s="158" t="str">
        <f>IF(Tbl.Kosten[[#This Row],[WPnr.]]=CJ$7,Tbl.Kosten[[#This Row],[Totaal kosten]],"")</f>
        <v/>
      </c>
      <c r="CK209" s="158" t="str">
        <f>IF(Tbl.Kosten[[#This Row],[WPnr.]]=CK$7,Tbl.Kosten[[#This Row],[Totaal kosten]],"")</f>
        <v/>
      </c>
      <c r="CL209" s="158" t="str">
        <f>IF(Tbl.Kosten[[#This Row],[WPnr.]]=CL$7,Tbl.Kosten[[#This Row],[Totaal kosten]],"")</f>
        <v/>
      </c>
      <c r="CM209" s="158" t="str">
        <f>IF(Tbl.Kosten[[#This Row],[WPnr.]]=CM$7,Tbl.Kosten[[#This Row],[Totaal kosten]],"")</f>
        <v/>
      </c>
      <c r="CN209" s="158" t="str">
        <f>IF(Tbl.Kosten[[#This Row],[WPnr.]]=CN$7,Tbl.Kosten[[#This Row],[Totaal kosten]],"")</f>
        <v/>
      </c>
      <c r="CO209" s="158" t="str">
        <f>IF(Tbl.Kosten[[#This Row],[WPnr.]]=CO$7,Tbl.Kosten[[#This Row],[Totaal kosten]],"")</f>
        <v/>
      </c>
      <c r="CP209" s="158" t="str">
        <f>IF(Tbl.Kosten[[#This Row],[WPnr.]]=CP$7,Tbl.Kosten[[#This Row],[Totaal kosten]],"")</f>
        <v/>
      </c>
      <c r="CQ209" s="158" t="str">
        <f>IF(Tbl.Kosten[[#This Row],[WPnr.]]=CQ$7,Tbl.Kosten[[#This Row],[Totaal kosten]],"")</f>
        <v/>
      </c>
      <c r="CR209" s="158" t="str">
        <f>IF(Tbl.Kosten[[#This Row],[WPnr.]]=CR$7,Tbl.Kosten[[#This Row],[Totaal kosten]],"")</f>
        <v/>
      </c>
      <c r="CS209" s="158" t="str">
        <f>IF(Tbl.Kosten[[#This Row],[WPnr.]]=CS$7,Tbl.Kosten[[#This Row],[Totaal kosten]],"")</f>
        <v/>
      </c>
      <c r="CT209" s="158" t="str">
        <f>IF(Tbl.Kosten[[#This Row],[WPnr.]]=CT$7,Tbl.Kosten[[#This Row],[Totaal kosten]],"")</f>
        <v/>
      </c>
      <c r="CU209" s="158" t="str">
        <f>IF(Tbl.Kosten[[#This Row],[WPnr.]]=CU$7,Tbl.Kosten[[#This Row],[Totaal kosten]],"")</f>
        <v/>
      </c>
      <c r="CV209" s="158" t="str">
        <f>IF(Tbl.Kosten[[#This Row],[WPnr.]]=CV$7,Tbl.Kosten[[#This Row],[Totaal kosten]],"")</f>
        <v/>
      </c>
      <c r="CW209" s="158" t="str">
        <f>IF(Tbl.Kosten[[#This Row],[WPnr.]]=CW$7,Tbl.Kosten[[#This Row],[Totaal kosten]],"")</f>
        <v/>
      </c>
      <c r="CX209" s="158" t="str">
        <f>IF(Tbl.Kosten[[#This Row],[WPnr.]]=CX$7,Tbl.Kosten[[#This Row],[Totaal kosten]],"")</f>
        <v/>
      </c>
      <c r="CY209" s="158" t="str">
        <f>IF(Tbl.Kosten[[#This Row],[WPnr.]]=CY$7,Tbl.Kosten[[#This Row],[Totaal kosten]],"")</f>
        <v/>
      </c>
      <c r="CZ209" s="158" t="str">
        <f>IF(Tbl.Kosten[[#This Row],[WPnr.]]=CZ$7,Tbl.Kosten[[#This Row],[Totaal kosten]],"")</f>
        <v/>
      </c>
      <c r="DA209" s="158" t="str">
        <f>IF(Tbl.Kosten[[#This Row],[WPnr.]]=DA$7,Tbl.Kosten[[#This Row],[Totaal kosten]],"")</f>
        <v/>
      </c>
      <c r="DB209" s="158" t="str">
        <f>IF(Tbl.Kosten[[#This Row],[WPnr.]]=DB$7,Tbl.Kosten[[#This Row],[Totaal kosten]],"")</f>
        <v/>
      </c>
      <c r="DC209" s="158" t="str">
        <f>IF(Tbl.Kosten[[#This Row],[WPnr.]]=DC$7,Tbl.Kosten[[#This Row],[Totaal kosten]],"")</f>
        <v/>
      </c>
      <c r="DD209" s="158" t="str">
        <f>IF(Tbl.Kosten[[#This Row],[WPnr.]]=DD$7,Tbl.Kosten[[#This Row],[Totaal kosten]],"")</f>
        <v/>
      </c>
      <c r="DE209" s="158" t="str">
        <f>IF(Tbl.Kosten[[#This Row],[WPnr.]]=DE$7,Tbl.Kosten[[#This Row],[Totaal kosten]],"")</f>
        <v/>
      </c>
      <c r="DF209" s="158" t="str">
        <f>IF(Tbl.Kosten[[#This Row],[WPnr.]]=DF$7,Tbl.Kosten[[#This Row],[Totaal kosten]],"")</f>
        <v/>
      </c>
      <c r="DG209" s="158" t="str">
        <f>IF(Tbl.Kosten[[#This Row],[WPnr.]]=DG$7,Tbl.Kosten[[#This Row],[Totaal kosten]],"")</f>
        <v/>
      </c>
      <c r="DH209" s="158" t="str">
        <f>IF(Tbl.Kosten[[#This Row],[WPnr.]]=DH$7,Tbl.Kosten[[#This Row],[Totaal kosten]],"")</f>
        <v/>
      </c>
      <c r="DI209" s="158" t="str">
        <f>IF(Tbl.Kosten[[#This Row],[WPnr.]]=DI$7,Tbl.Kosten[[#This Row],[Totaal kosten]],"")</f>
        <v/>
      </c>
      <c r="DJ209" s="158" t="str">
        <f>IF(Tbl.Kosten[[#This Row],[WPnr.]]=DJ$7,Tbl.Kosten[[#This Row],[Totaal kosten]],"")</f>
        <v/>
      </c>
      <c r="DK209" s="158" t="str">
        <f>IF(Tbl.Kosten[[#This Row],[WPnr.]]=DK$7,Tbl.Kosten[[#This Row],[Totaal kosten]],"")</f>
        <v/>
      </c>
      <c r="DL209" s="158" t="str">
        <f>IF(Tbl.Kosten[[#This Row],[WPnr.]]=DL$7,Tbl.Kosten[[#This Row],[Totaal kosten]],"")</f>
        <v/>
      </c>
      <c r="DM209" s="158" t="str">
        <f>IF(Tbl.Kosten[[#This Row],[WPnr.]]=DM$7,Tbl.Kosten[[#This Row],[Totaal kosten]],"")</f>
        <v/>
      </c>
      <c r="DN209" s="158" t="str">
        <f>IF(Tbl.Kosten[[#This Row],[WPnr.]]=DN$7,Tbl.Kosten[[#This Row],[Totaal kosten]],"")</f>
        <v/>
      </c>
      <c r="DO209" s="158" t="str">
        <f>IF(Tbl.Kosten[[#This Row],[WPnr.]]=DO$7,Tbl.Kosten[[#This Row],[Totaal kosten]],"")</f>
        <v/>
      </c>
      <c r="DP209" s="158" t="str">
        <f>IF(Tbl.Kosten[[#This Row],[WPnr.]]=DP$7,Tbl.Kosten[[#This Row],[Totaal kosten]],"")</f>
        <v/>
      </c>
      <c r="DQ209" s="158" t="str">
        <f>IF(Tbl.Kosten[[#This Row],[WPnr.]]=DQ$7,Tbl.Kosten[[#This Row],[Totaal kosten]],"")</f>
        <v/>
      </c>
      <c r="DR209" s="158" t="str">
        <f>IF(Tbl.Kosten[[#This Row],[WPnr.]]=DR$7,Tbl.Kosten[[#This Row],[Totaal kosten]],"")</f>
        <v/>
      </c>
      <c r="DS209" s="158" t="str">
        <f>IF(Tbl.Kosten[[#This Row],[WPnr.]]=DS$7,Tbl.Kosten[[#This Row],[Totaal kosten]],"")</f>
        <v/>
      </c>
      <c r="DT209" s="158" t="str">
        <f>IF(Tbl.Kosten[[#This Row],[WPnr.]]=DT$7,Tbl.Kosten[[#This Row],[Totaal kosten]],"")</f>
        <v/>
      </c>
      <c r="DU209" s="158" t="str">
        <f>IF(Tbl.Kosten[[#This Row],[WPnr.]]=DU$7,Tbl.Kosten[[#This Row],[Totaal kosten]],"")</f>
        <v/>
      </c>
      <c r="DV209" s="158" t="str">
        <f>IF(Tbl.Kosten[[#This Row],[WPnr.]]=DV$7,Tbl.Kosten[[#This Row],[Totaal kosten]],"")</f>
        <v/>
      </c>
      <c r="DW209" s="160" t="str">
        <f>IFERROR(_xlfn.XLOOKUP(Tbl.Kosten[[#This Row],[Kostensoort]],Tbl.Kostensoorten[Kostensoorten],Tbl.Kostensoorten[KSnr.],"",0,1),"")</f>
        <v/>
      </c>
      <c r="DX209" s="160" t="str">
        <f>IF(Tbl.Kosten[[#This Row],[KSnr.]]=DX$7,Tbl.Kosten[[#This Row],[Totaal kosten]],"")</f>
        <v/>
      </c>
      <c r="DY209" s="160" t="str">
        <f>IF(Tbl.Kosten[[#This Row],[KSnr.]]=DY$7,Tbl.Kosten[[#This Row],[Totaal kosten]],"")</f>
        <v/>
      </c>
      <c r="DZ209" s="160" t="str">
        <f>IF(Tbl.Kosten[[#This Row],[KSnr.]]=DZ$7,Tbl.Kosten[[#This Row],[Totaal kosten]],"")</f>
        <v/>
      </c>
      <c r="EA209" s="160" t="str">
        <f>IF(Tbl.Kosten[[#This Row],[KSnr.]]=EA$7,Tbl.Kosten[[#This Row],[Totaal kosten]],"")</f>
        <v/>
      </c>
      <c r="EB209" s="160" t="str">
        <f>IF(Tbl.Kosten[[#This Row],[KSnr.]]=EB$7,Tbl.Kosten[[#This Row],[Totaal kosten]],"")</f>
        <v/>
      </c>
      <c r="EC209" s="160" t="str">
        <f>IF(Tbl.Kosten[[#This Row],[KSnr.]]=EC$7,Tbl.Kosten[[#This Row],[Totaal kosten]],"")</f>
        <v/>
      </c>
      <c r="ED209" s="160" t="str">
        <f>IF(Tbl.Kosten[[#This Row],[KSnr.]]=ED$7,Tbl.Kosten[[#This Row],[Totaal kosten]],"")</f>
        <v/>
      </c>
      <c r="EE209" s="160" t="str">
        <f>IF(Tbl.Kosten[[#This Row],[KSnr.]]=EE$7,Tbl.Kosten[[#This Row],[Totaal kosten]],"")</f>
        <v/>
      </c>
      <c r="EF209" s="160" t="str">
        <f>IF(Tbl.Kosten[[#This Row],[KSnr.]]=EF$7,Tbl.Kosten[[#This Row],[Totaal kosten]],"")</f>
        <v/>
      </c>
      <c r="EG209" s="160" t="str">
        <f>IF(Tbl.Kosten[[#This Row],[KSnr.]]=EG$7,Tbl.Kosten[[#This Row],[Totaal kosten]],"")</f>
        <v/>
      </c>
      <c r="EH209" s="160" t="str">
        <f>IF(Tbl.Kosten[[#This Row],[KSnr.]]=EH$7,Tbl.Kosten[[#This Row],[Totaal kosten]],"")</f>
        <v/>
      </c>
      <c r="EI209" s="160" t="str">
        <f>IF(Tbl.Kosten[[#This Row],[KSnr.]]=EI$7,Tbl.Kosten[[#This Row],[Totaal kosten]],"")</f>
        <v/>
      </c>
      <c r="EJ209" s="160" t="str">
        <f>IF(Tbl.Kosten[[#This Row],[KSnr.]]=EJ$7,Tbl.Kosten[[#This Row],[Totaal kosten]],"")</f>
        <v/>
      </c>
      <c r="EK209" s="160" t="str">
        <f>IF(Tbl.Kosten[[#This Row],[KSnr.]]=EK$7,Tbl.Kosten[[#This Row],[Totaal kosten]],"")</f>
        <v/>
      </c>
      <c r="EL209" s="160" t="str">
        <f>IF(Tbl.Kosten[[#This Row],[KSnr.]]=EL$7,Tbl.Kosten[[#This Row],[Totaal kosten]],"")</f>
        <v/>
      </c>
      <c r="EM209" s="160" t="str">
        <f>IF(Tbl.Kosten[[#This Row],[KSnr.]]=EM$7,Tbl.Kosten[[#This Row],[Totaal kosten]],"")</f>
        <v/>
      </c>
      <c r="EN209" s="160" t="str">
        <f>IF(Tbl.Kosten[[#This Row],[KSnr.]]=EN$7,Tbl.Kosten[[#This Row],[Totaal kosten]],"")</f>
        <v/>
      </c>
      <c r="EO209" s="160" t="str">
        <f>IF(Tbl.Kosten[[#This Row],[KSnr.]]=EO$7,Tbl.Kosten[[#This Row],[Totaal kosten]],"")</f>
        <v/>
      </c>
      <c r="EP209" s="160" t="str">
        <f>IF(Tbl.Kosten[[#This Row],[KSnr.]]=EP$7,Tbl.Kosten[[#This Row],[Totaal kosten]],"")</f>
        <v/>
      </c>
      <c r="EQ209" s="160" t="str">
        <f>IF(Tbl.Kosten[[#This Row],[KSnr.]]=EQ$7,Tbl.Kosten[[#This Row],[Totaal kosten]],"")</f>
        <v/>
      </c>
      <c r="ER209" s="154" t="str">
        <f>IFERROR(_xlfn.XLOOKUP(Tbl.Kosten[[#This Row],[Subsidieactiviteit]],Tbl.Subsidiehoogte[Subsidieactiviteit],Tbl.Subsidiehoogte[SAnr.],"",0,1),"")</f>
        <v/>
      </c>
      <c r="ES209" s="160" t="str">
        <f>IF(Tbl.Kosten[[#This Row],[Sanr.]]=ES$7,Tbl.Kosten[[#This Row],[Totaal kosten]],"")</f>
        <v/>
      </c>
      <c r="ET209" s="160" t="str">
        <f>IF(Tbl.Kosten[[#This Row],[Sanr.]]=ET$7,Tbl.Kosten[[#This Row],[Totaal kosten]],"")</f>
        <v/>
      </c>
      <c r="EU209" s="160" t="str">
        <f>IF(Tbl.Kosten[[#This Row],[Sanr.]]=EU$7,Tbl.Kosten[[#This Row],[Totaal kosten]],"")</f>
        <v/>
      </c>
      <c r="EV209" s="160" t="str">
        <f>IF(Tbl.Kosten[[#This Row],[Sanr.]]=EV$7,Tbl.Kosten[[#This Row],[Totaal kosten]],"")</f>
        <v/>
      </c>
      <c r="EW209" s="160" t="str">
        <f>IF(Tbl.Kosten[[#This Row],[Sanr.]]=EW$7,Tbl.Kosten[[#This Row],[Totaal kosten]],"")</f>
        <v/>
      </c>
      <c r="EX209" s="160" t="str">
        <f>IF(Tbl.Kosten[[#This Row],[Sanr.]]=EX$7,Tbl.Kosten[[#This Row],[Totaal kosten]],"")</f>
        <v/>
      </c>
      <c r="EY209" s="160" t="str">
        <f>IF(Tbl.Kosten[[#This Row],[Sanr.]]=EY$7,Tbl.Kosten[[#This Row],[Totaal kosten]],"")</f>
        <v/>
      </c>
      <c r="EZ209" s="160" t="str">
        <f>IF(Tbl.Kosten[[#This Row],[Sanr.]]=EZ$7,Tbl.Kosten[[#This Row],[Totaal kosten]],"")</f>
        <v/>
      </c>
      <c r="FA209" s="160" t="str">
        <f>IF(Tbl.Kosten[[#This Row],[Sanr.]]=FA$7,Tbl.Kosten[[#This Row],[Totaal kosten]],"")</f>
        <v/>
      </c>
      <c r="FB209" s="160" t="str">
        <f>IF(Tbl.Kosten[[#This Row],[Sanr.]]=FB$7,Tbl.Kosten[[#This Row],[Totaal kosten]],"")</f>
        <v/>
      </c>
      <c r="FC209" s="160" t="str">
        <f>IF(Tbl.Kosten[[#This Row],[Sanr.]]=FC$7,Tbl.Kosten[[#This Row],[Totaal kosten]],"")</f>
        <v/>
      </c>
      <c r="FD209" s="160" t="str">
        <f>IF(Tbl.Kosten[[#This Row],[Sanr.]]=FD$7,Tbl.Kosten[[#This Row],[Totaal kosten]],"")</f>
        <v/>
      </c>
      <c r="FE209" s="160" t="str">
        <f>IF(Tbl.Kosten[[#This Row],[Sanr.]]=FE$7,Tbl.Kosten[[#This Row],[Totaal kosten]],"")</f>
        <v/>
      </c>
      <c r="FF209" s="160" t="str">
        <f>IF(Tbl.Kosten[[#This Row],[Sanr.]]=FF$7,Tbl.Kosten[[#This Row],[Totaal kosten]],"")</f>
        <v/>
      </c>
      <c r="FG209" s="160" t="str">
        <f>IF(Tbl.Kosten[[#This Row],[Sanr.]]=FG$7,Tbl.Kosten[[#This Row],[Totaal kosten]],"")</f>
        <v/>
      </c>
      <c r="FH209" s="160" t="str">
        <f>IF(Tbl.Kosten[[#This Row],[Sanr.]]=FH$7,Tbl.Kosten[[#This Row],[Totaal kosten]],"")</f>
        <v/>
      </c>
      <c r="FI209" s="160" t="str">
        <f>IF(Tbl.Kosten[[#This Row],[Sanr.]]=FI$7,Tbl.Kosten[[#This Row],[Totaal kosten]],"")</f>
        <v/>
      </c>
      <c r="FJ209" s="160" t="str">
        <f>IF(Tbl.Kosten[[#This Row],[Sanr.]]=FJ$7,Tbl.Kosten[[#This Row],[Totaal kosten]],"")</f>
        <v/>
      </c>
      <c r="FK209" s="160" t="str">
        <f>IF(Tbl.Kosten[[#This Row],[Sanr.]]=FK$7,Tbl.Kosten[[#This Row],[Totaal kosten]],"")</f>
        <v/>
      </c>
      <c r="FL209" s="160" t="str">
        <f>IF(Tbl.Kosten[[#This Row],[Sanr.]]=FL$7,Tbl.Kosten[[#This Row],[Totaal kosten]],"")</f>
        <v/>
      </c>
      <c r="FM209" s="160" t="str">
        <f>IF(Tbl.Kosten[[#This Row],[Sanr.]]=FM$7,Tbl.Kosten[[#This Row],[Totaal kosten]],"")</f>
        <v/>
      </c>
      <c r="FN209" s="160" t="str">
        <f>IF(Tbl.Kosten[[#This Row],[Sanr.]]=FN$7,Tbl.Kosten[[#This Row],[Totaal kosten]],"")</f>
        <v/>
      </c>
      <c r="FO209" s="160" t="str">
        <f>IF(Tbl.Kosten[[#This Row],[Sanr.]]=FO$7,Tbl.Kosten[[#This Row],[Totaal kosten]],"")</f>
        <v/>
      </c>
      <c r="FP209" s="160" t="str">
        <f>IF(Tbl.Kosten[[#This Row],[Sanr.]]=FP$7,Tbl.Kosten[[#This Row],[Totaal kosten]],"")</f>
        <v/>
      </c>
      <c r="FQ209" s="160" t="str">
        <f>IF(Tbl.Kosten[[#This Row],[Sanr.]]=FQ$7,Tbl.Kosten[[#This Row],[Totaal kosten]],"")</f>
        <v/>
      </c>
      <c r="FR209" s="160" t="str">
        <f>IF(Tbl.Kosten[[#This Row],[Sanr.]]=FR$7,Tbl.Kosten[[#This Row],[Totaal kosten]],"")</f>
        <v/>
      </c>
      <c r="FS209" s="160" t="str">
        <f>IF(Tbl.Kosten[[#This Row],[Sanr.]]=FS$7,Tbl.Kosten[[#This Row],[Totaal kosten]],"")</f>
        <v/>
      </c>
      <c r="FT209" s="160" t="str">
        <f>IF(Tbl.Kosten[[#This Row],[Sanr.]]=FT$7,Tbl.Kosten[[#This Row],[Totaal kosten]],"")</f>
        <v/>
      </c>
      <c r="FU209" s="160" t="str">
        <f>IF(Tbl.Kosten[[#This Row],[Sanr.]]=FU$7,Tbl.Kosten[[#This Row],[Totaal kosten]],"")</f>
        <v/>
      </c>
      <c r="FV209" s="160" t="str">
        <f>IF(Tbl.Kosten[[#This Row],[Sanr.]]=FV$7,Tbl.Kosten[[#This Row],[Totaal kosten]],"")</f>
        <v/>
      </c>
      <c r="FW209" s="160" t="str">
        <f>IFERROR(_xlfn.XLOOKUP(Tbl.Kosten[[#This Row],[Activiteitencode]],Tbl.Activiteiten[Activiteitcode],Tbl.Activiteiten[Anr.],"",0,1),"")</f>
        <v/>
      </c>
      <c r="FX209" s="181" t="str">
        <f>_xlfn.CONCAT(Tbl.Kosten[[#This Row],[Pnr.]],Tbl.Kosten[[#This Row],[Sanr.]])</f>
        <v>P1</v>
      </c>
      <c r="FY209" s="160">
        <f>Tbl.Kosten[[#This Row],[Totaal kosten]]-Tbl.Kosten[[#This Row],[Subsidie]]</f>
        <v>0</v>
      </c>
      <c r="FZ209" s="160">
        <f>IF(Tbl.Kosten[[#This Row],[Pnr.]]=FZ$7,Tbl.Kosten[[#This Row],[Te financieren]],"")</f>
        <v>0</v>
      </c>
      <c r="GA209" s="160" t="str">
        <f>IF(Tbl.Kosten[[#This Row],[Pnr.]]=GA$7,Tbl.Kosten[[#This Row],[Te financieren]],"")</f>
        <v/>
      </c>
      <c r="GB209" s="160" t="str">
        <f>IF(Tbl.Kosten[[#This Row],[Pnr.]]=GB$7,Tbl.Kosten[[#This Row],[Te financieren]],"")</f>
        <v/>
      </c>
      <c r="GC209" s="160" t="str">
        <f>IF(Tbl.Kosten[[#This Row],[Pnr.]]=GC$7,Tbl.Kosten[[#This Row],[Te financieren]],"")</f>
        <v/>
      </c>
      <c r="GD209" s="160" t="str">
        <f>IF(Tbl.Kosten[[#This Row],[Pnr.]]=GD$7,Tbl.Kosten[[#This Row],[Te financieren]],"")</f>
        <v/>
      </c>
      <c r="GE209" s="160" t="str">
        <f>IF(Tbl.Kosten[[#This Row],[Pnr.]]=GE$7,Tbl.Kosten[[#This Row],[Te financieren]],"")</f>
        <v/>
      </c>
      <c r="GF209" s="160" t="str">
        <f>IF(Tbl.Kosten[[#This Row],[Pnr.]]=GF$7,Tbl.Kosten[[#This Row],[Te financieren]],"")</f>
        <v/>
      </c>
      <c r="GG209" s="160" t="str">
        <f>IF(Tbl.Kosten[[#This Row],[Pnr.]]=GG$7,Tbl.Kosten[[#This Row],[Te financieren]],"")</f>
        <v/>
      </c>
      <c r="GH209" s="160" t="str">
        <f>IF(Tbl.Kosten[[#This Row],[Pnr.]]=GH$7,Tbl.Kosten[[#This Row],[Te financieren]],"")</f>
        <v/>
      </c>
      <c r="GI209" s="160" t="str">
        <f>IF(Tbl.Kosten[[#This Row],[Pnr.]]=GI$7,Tbl.Kosten[[#This Row],[Te financieren]],"")</f>
        <v/>
      </c>
      <c r="GJ209" s="160" t="str">
        <f>IF(Tbl.Kosten[[#This Row],[Pnr.]]=GJ$7,Tbl.Kosten[[#This Row],[Te financieren]],"")</f>
        <v/>
      </c>
      <c r="GK209" s="160" t="str">
        <f>IF(Tbl.Kosten[[#This Row],[Pnr.]]=GK$7,Tbl.Kosten[[#This Row],[Te financieren]],"")</f>
        <v/>
      </c>
      <c r="GL209" s="160" t="str">
        <f>IF(Tbl.Kosten[[#This Row],[Pnr.]]=GL$7,Tbl.Kosten[[#This Row],[Te financieren]],"")</f>
        <v/>
      </c>
      <c r="GM209" s="160" t="str">
        <f>IF(Tbl.Kosten[[#This Row],[Pnr.]]=GM$7,Tbl.Kosten[[#This Row],[Te financieren]],"")</f>
        <v/>
      </c>
      <c r="GN209" s="160" t="str">
        <f>IF(Tbl.Kosten[[#This Row],[Pnr.]]=GN$7,Tbl.Kosten[[#This Row],[Te financieren]],"")</f>
        <v/>
      </c>
      <c r="GO209" s="160" t="str">
        <f>IF(Tbl.Kosten[[#This Row],[Pnr.]]=GO$7,Tbl.Kosten[[#This Row],[Te financieren]],"")</f>
        <v/>
      </c>
      <c r="GP209" s="160" t="str">
        <f>IF(Tbl.Kosten[[#This Row],[Pnr.]]=GP$7,Tbl.Kosten[[#This Row],[Te financieren]],"")</f>
        <v/>
      </c>
      <c r="GQ209" s="160" t="str">
        <f>IF(Tbl.Kosten[[#This Row],[Pnr.]]=GQ$7,Tbl.Kosten[[#This Row],[Te financieren]],"")</f>
        <v/>
      </c>
      <c r="GR209" s="160" t="str">
        <f>IF(Tbl.Kosten[[#This Row],[Pnr.]]=GR$7,Tbl.Kosten[[#This Row],[Te financieren]],"")</f>
        <v/>
      </c>
      <c r="GS209" s="160" t="str">
        <f>IF(Tbl.Kosten[[#This Row],[Pnr.]]=GS$7,Tbl.Kosten[[#This Row],[Te financieren]],"")</f>
        <v/>
      </c>
      <c r="GT209" s="160" t="str">
        <f>IF(Tbl.Kosten[[#This Row],[Pnr.]]=GT$7,Tbl.Kosten[[#This Row],[Te financieren]],"")</f>
        <v/>
      </c>
      <c r="GU209" s="160" t="str">
        <f>IF(Tbl.Kosten[[#This Row],[Pnr.]]=GU$7,Tbl.Kosten[[#This Row],[Te financieren]],"")</f>
        <v/>
      </c>
      <c r="GV209" s="160" t="str">
        <f>IF(Tbl.Kosten[[#This Row],[Pnr.]]=GV$7,Tbl.Kosten[[#This Row],[Te financieren]],"")</f>
        <v/>
      </c>
      <c r="GW209" s="160" t="str">
        <f>IF(Tbl.Kosten[[#This Row],[Pnr.]]=GW$7,Tbl.Kosten[[#This Row],[Te financieren]],"")</f>
        <v/>
      </c>
      <c r="GX209" s="160" t="str">
        <f>IF(Tbl.Kosten[[#This Row],[Pnr.]]=GX$7,Tbl.Kosten[[#This Row],[Te financieren]],"")</f>
        <v/>
      </c>
      <c r="GY209" s="160" t="str">
        <f>IF(Tbl.Kosten[[#This Row],[Pnr.]]=GY$7,Tbl.Kosten[[#This Row],[Te financieren]],"")</f>
        <v/>
      </c>
      <c r="GZ209" s="160" t="str">
        <f>IF(Tbl.Kosten[[#This Row],[Pnr.]]=GZ$7,Tbl.Kosten[[#This Row],[Te financieren]],"")</f>
        <v/>
      </c>
      <c r="HA209" s="160" t="str">
        <f>IF(Tbl.Kosten[[#This Row],[Pnr.]]=HA$7,Tbl.Kosten[[#This Row],[Te financieren]],"")</f>
        <v/>
      </c>
      <c r="HB209" s="160" t="str">
        <f>IF(Tbl.Kosten[[#This Row],[Pnr.]]=HB$7,Tbl.Kosten[[#This Row],[Te financieren]],"")</f>
        <v/>
      </c>
      <c r="HC209" s="160" t="str">
        <f>IF(Tbl.Kosten[[#This Row],[Pnr.]]=HC$7,Tbl.Kosten[[#This Row],[Te financieren]],"")</f>
        <v/>
      </c>
      <c r="HD209" s="160" t="str">
        <f>IF(Tbl.Kosten[[#This Row],[Pnr.]]=HD$7,Tbl.Kosten[[#This Row],[Te financieren]],"")</f>
        <v/>
      </c>
      <c r="HE209" s="160" t="str">
        <f>IF(Tbl.Kosten[[#This Row],[Pnr.]]=HE$7,Tbl.Kosten[[#This Row],[Te financieren]],"")</f>
        <v/>
      </c>
      <c r="HF209" s="160" t="str">
        <f>IF(Tbl.Kosten[[#This Row],[Pnr.]]=HF$7,Tbl.Kosten[[#This Row],[Te financieren]],"")</f>
        <v/>
      </c>
      <c r="HG209" s="160" t="str">
        <f>IF(Tbl.Kosten[[#This Row],[Pnr.]]=HG$7,Tbl.Kosten[[#This Row],[Te financieren]],"")</f>
        <v/>
      </c>
      <c r="HH209" s="160" t="str">
        <f>IF(Tbl.Kosten[[#This Row],[Pnr.]]=HH$7,Tbl.Kosten[[#This Row],[Te financieren]],"")</f>
        <v/>
      </c>
      <c r="HI209" s="160" t="str">
        <f>IF(Tbl.Kosten[[#This Row],[Pnr.]]=HI$7,Tbl.Kosten[[#This Row],[Te financieren]],"")</f>
        <v/>
      </c>
      <c r="HJ209" s="160" t="str">
        <f>IF(Tbl.Kosten[[#This Row],[Pnr.]]=HJ$7,Tbl.Kosten[[#This Row],[Te financieren]],"")</f>
        <v/>
      </c>
      <c r="HK209" s="160" t="str">
        <f>IF(Tbl.Kosten[[#This Row],[Pnr.]]=HK$7,Tbl.Kosten[[#This Row],[Te financieren]],"")</f>
        <v/>
      </c>
      <c r="HL209" s="160" t="str">
        <f>IF(Tbl.Kosten[[#This Row],[Pnr.]]=HL$7,Tbl.Kosten[[#This Row],[Te financieren]],"")</f>
        <v/>
      </c>
      <c r="HM209" s="160" t="str">
        <f>IF(Tbl.Kosten[[#This Row],[Pnr.]]=HM$7,Tbl.Kosten[[#This Row],[Te financieren]],"")</f>
        <v/>
      </c>
      <c r="HN209" s="160" t="str">
        <f>IF(Tbl.Kosten[[#This Row],[Pnr.]]=HN$7,Tbl.Kosten[[#This Row],[Te financieren]],"")</f>
        <v/>
      </c>
      <c r="HO209" s="160" t="str">
        <f>IF(Tbl.Kosten[[#This Row],[Pnr.]]=HO$7,Tbl.Kosten[[#This Row],[Te financieren]],"")</f>
        <v/>
      </c>
      <c r="HP209" s="160" t="str">
        <f>IF(Tbl.Kosten[[#This Row],[Pnr.]]=HP$7,Tbl.Kosten[[#This Row],[Te financieren]],"")</f>
        <v/>
      </c>
      <c r="HQ209" s="160" t="str">
        <f>IF(Tbl.Kosten[[#This Row],[Pnr.]]=HQ$7,Tbl.Kosten[[#This Row],[Te financieren]],"")</f>
        <v/>
      </c>
      <c r="HR209" s="160" t="str">
        <f>IF(Tbl.Kosten[[#This Row],[Pnr.]]=HR$7,Tbl.Kosten[[#This Row],[Te financieren]],"")</f>
        <v/>
      </c>
      <c r="HS209" s="160" t="str">
        <f>IF(Tbl.Kosten[[#This Row],[Pnr.]]=HS$7,Tbl.Kosten[[#This Row],[Te financieren]],"")</f>
        <v/>
      </c>
      <c r="HT209" s="160" t="str">
        <f>IF(Tbl.Kosten[[#This Row],[Pnr.]]=HT$7,Tbl.Kosten[[#This Row],[Te financieren]],"")</f>
        <v/>
      </c>
      <c r="HU209" s="160" t="str">
        <f>IF(Tbl.Kosten[[#This Row],[Pnr.]]=HU$7,Tbl.Kosten[[#This Row],[Te financieren]],"")</f>
        <v/>
      </c>
      <c r="HV209" s="160" t="str">
        <f>IF(Tbl.Kosten[[#This Row],[Pnr.]]=HV$7,Tbl.Kosten[[#This Row],[Te financieren]],"")</f>
        <v/>
      </c>
      <c r="HW209" s="160" t="str">
        <f>IF(Tbl.Kosten[[#This Row],[Pnr.]]=HW$7,Tbl.Kosten[[#This Row],[Te financieren]],"")</f>
        <v/>
      </c>
    </row>
    <row r="210" spans="2:231" x14ac:dyDescent="0.3">
      <c r="B210" s="144"/>
      <c r="C210" s="147"/>
      <c r="D210" s="146"/>
      <c r="E210" s="147"/>
      <c r="F210" s="145"/>
      <c r="G210" s="11" t="str">
        <f>IF(Tbl.Kosten[[#This Row],[Medewerker e/o 
functie]]&lt;&gt;"",_xlfn.XLOOKUP(Tbl.Kosten[[#This Row],[Medewerker e/o 
functie]],Tbl.Uurtarief[Medewerker en/of functie],Tbl.Uurtarief[Uurtarief],"",0,1),"")</f>
        <v/>
      </c>
      <c r="H210" s="121">
        <f>IFERROR(Tbl.Kosten[[#This Row],[Uren]]*Tbl.Kosten[[#This Row],[Uurtarief]],0)</f>
        <v>0</v>
      </c>
      <c r="I210" s="119" t="str">
        <f>IF(Tbl.Kosten[[#This Row],[Subtotaal uren]]&lt;&gt;0,_xlfn.XLOOKUP(Tbl.Kosten[[#This Row],[Medewerker e/o 
functie]],Tbl.Uurtarief[Medewerker en/of functie],Tbl.Uurtarief[Kostensoort arbeid],"",0,1),"")</f>
        <v/>
      </c>
      <c r="J210" s="147"/>
      <c r="K210" s="145"/>
      <c r="L210" s="149" t="str">
        <f>IF(Tbl.Kosten[[#This Row],[Activum]]&lt;&gt;"",_xlfn.XLOOKUP(Tbl.Kosten[[#This Row],[Activum]],Tbl.Afschrijvingskosten[Activum],Tbl.Afschrijvingskosten[Tarief per afschrijvings-eenheid],"",0,1),"")</f>
        <v/>
      </c>
      <c r="M210" s="122">
        <f>IFERROR(Tbl.Kosten[[#This Row],[Een-
heden]]*Tbl.Kosten[[#This Row],[Afschrijvings-
tarief]],0)</f>
        <v>0</v>
      </c>
      <c r="N210" s="122" t="str">
        <f>IF(Tbl.Kosten[[#This Row],[Subtotaal afschrijving]]&lt;&gt;0,Lijsten!A208,"")</f>
        <v/>
      </c>
      <c r="O210" s="150"/>
      <c r="P210" s="145"/>
      <c r="Q210" s="148"/>
      <c r="R210" s="122">
        <f>IFERROR(Tbl.Kosten[[#This Row],[Aantal]]*Tbl.Kosten[[#This Row],[Tarief]],0)</f>
        <v>0</v>
      </c>
      <c r="S210" s="8">
        <f>IFERROR(Tbl.Kosten[[#This Row],[Subtotaal overige kosten]]+Tbl.Kosten[[#This Row],[Subtotaal uren]]+Tbl.Kosten[[#This Row],[Subtotaal afschrijving]],0)</f>
        <v>0</v>
      </c>
      <c r="T210" s="8">
        <f>IFERROR(Tbl.Kosten[[#This Row],[Totaal kosten]]*Tbl.Kosten[[#This Row],[Subsidie%]],0)</f>
        <v>0</v>
      </c>
      <c r="U210" s="4" t="str" cm="1">
        <f t="array" ref="U210">IFERROR(_xlfn.IFS(Tbl.Kosten[[#This Row],[Subtotaal uren]]&lt;&gt;0,Tbl.Kosten[[#This Row],[Kostensoort arbeid]],Tbl.Kosten[[#This Row],[Subtotaal afschrijving]]&lt;&gt;0,Tbl.Kosten[[#This Row],[Kostensoort afschrijving]],Tbl.Kosten[[#This Row],[Subtotaal overige kosten]]&lt;&gt;0,Tbl.Kosten[[#This Row],[Kostensoort overig]]),"")</f>
        <v/>
      </c>
      <c r="V210" s="4" t="str">
        <f>IFERROR(_xlfn.XLOOKUP(Tbl.Kosten[[#This Row],[Activiteitencode]],Tbl.Activiteiten[Activiteitcode],Tbl.Activiteiten[Werkpakketcode],"",0,1),"")</f>
        <v/>
      </c>
      <c r="W210" s="4" t="str">
        <f>IFERROR(_xlfn.XLOOKUP(Tbl.Kosten[[#This Row],[Werkpakketcode]],Tbl.Werkpakketten[Werkpakketcode],Tbl.Werkpakketten[Subsidiabele activiteit],"",0,1),"")</f>
        <v/>
      </c>
      <c r="X210" s="12">
        <f>IFERROR(_xlfn.XLOOKUP(Tbl.Kosten[[#This Row],[Sanr.]],Tbl.Subsidiehoogte[SAnr.],Tbl.Subsidiehoogte[Sub. Percentage],0,0,1),0)</f>
        <v>0</v>
      </c>
      <c r="Y210" s="154" t="str">
        <f>IFERROR(_xlfn.XLOOKUP(Tbl.Kosten[[#This Row],[Partnercode]],Tbl.Projectpartners[Partnercode],Tbl.Projectpartners[PNr.],"",0,1),"")</f>
        <v>P1</v>
      </c>
      <c r="Z210" s="158">
        <f>IF(Tbl.Kosten[[#This Row],[Pnr.]]=Z$7,Tbl.Kosten[[#This Row],[Totaal kosten]],"")</f>
        <v>0</v>
      </c>
      <c r="AA210" s="158" t="str">
        <f>IF(Tbl.Kosten[[#This Row],[Pnr.]]=AA$7,Tbl.Kosten[[#This Row],[Totaal kosten]],"")</f>
        <v/>
      </c>
      <c r="AB210" s="158" t="str">
        <f>IF(Tbl.Kosten[[#This Row],[Pnr.]]=AB$7,Tbl.Kosten[[#This Row],[Totaal kosten]],"")</f>
        <v/>
      </c>
      <c r="AC210" s="158" t="str">
        <f>IF(Tbl.Kosten[[#This Row],[Pnr.]]=AC$7,Tbl.Kosten[[#This Row],[Totaal kosten]],"")</f>
        <v/>
      </c>
      <c r="AD210" s="158" t="str">
        <f>IF(Tbl.Kosten[[#This Row],[Pnr.]]=AD$7,Tbl.Kosten[[#This Row],[Totaal kosten]],"")</f>
        <v/>
      </c>
      <c r="AE210" s="158" t="str">
        <f>IF(Tbl.Kosten[[#This Row],[Pnr.]]=AE$7,Tbl.Kosten[[#This Row],[Totaal kosten]],"")</f>
        <v/>
      </c>
      <c r="AF210" s="158" t="str">
        <f>IF(Tbl.Kosten[[#This Row],[Pnr.]]=AF$7,Tbl.Kosten[[#This Row],[Totaal kosten]],"")</f>
        <v/>
      </c>
      <c r="AG210" s="158" t="str">
        <f>IF(Tbl.Kosten[[#This Row],[Pnr.]]=AG$7,Tbl.Kosten[[#This Row],[Totaal kosten]],"")</f>
        <v/>
      </c>
      <c r="AH210" s="158" t="str">
        <f>IF(Tbl.Kosten[[#This Row],[Pnr.]]=AH$7,Tbl.Kosten[[#This Row],[Totaal kosten]],"")</f>
        <v/>
      </c>
      <c r="AI210" s="158" t="str">
        <f>IF(Tbl.Kosten[[#This Row],[Pnr.]]=AI$7,Tbl.Kosten[[#This Row],[Totaal kosten]],"")</f>
        <v/>
      </c>
      <c r="AJ210" s="158" t="str">
        <f>IF(Tbl.Kosten[[#This Row],[Pnr.]]=AJ$7,Tbl.Kosten[[#This Row],[Totaal kosten]],"")</f>
        <v/>
      </c>
      <c r="AK210" s="158" t="str">
        <f>IF(Tbl.Kosten[[#This Row],[Pnr.]]=AK$7,Tbl.Kosten[[#This Row],[Totaal kosten]],"")</f>
        <v/>
      </c>
      <c r="AL210" s="158" t="str">
        <f>IF(Tbl.Kosten[[#This Row],[Pnr.]]=AL$7,Tbl.Kosten[[#This Row],[Totaal kosten]],"")</f>
        <v/>
      </c>
      <c r="AM210" s="158" t="str">
        <f>IF(Tbl.Kosten[[#This Row],[Pnr.]]=AM$7,Tbl.Kosten[[#This Row],[Totaal kosten]],"")</f>
        <v/>
      </c>
      <c r="AN210" s="158" t="str">
        <f>IF(Tbl.Kosten[[#This Row],[Pnr.]]=AN$7,Tbl.Kosten[[#This Row],[Totaal kosten]],"")</f>
        <v/>
      </c>
      <c r="AO210" s="158" t="str">
        <f>IF(Tbl.Kosten[[#This Row],[Pnr.]]=AO$7,Tbl.Kosten[[#This Row],[Totaal kosten]],"")</f>
        <v/>
      </c>
      <c r="AP210" s="158" t="str">
        <f>IF(Tbl.Kosten[[#This Row],[Pnr.]]=AP$7,Tbl.Kosten[[#This Row],[Totaal kosten]],"")</f>
        <v/>
      </c>
      <c r="AQ210" s="158" t="str">
        <f>IF(Tbl.Kosten[[#This Row],[Pnr.]]=AQ$7,Tbl.Kosten[[#This Row],[Totaal kosten]],"")</f>
        <v/>
      </c>
      <c r="AR210" s="158" t="str">
        <f>IF(Tbl.Kosten[[#This Row],[Pnr.]]=AR$7,Tbl.Kosten[[#This Row],[Totaal kosten]],"")</f>
        <v/>
      </c>
      <c r="AS210" s="158" t="str">
        <f>IF(Tbl.Kosten[[#This Row],[Pnr.]]=AS$7,Tbl.Kosten[[#This Row],[Totaal kosten]],"")</f>
        <v/>
      </c>
      <c r="AT210" s="158" t="str">
        <f>IF(Tbl.Kosten[[#This Row],[Pnr.]]=AT$7,Tbl.Kosten[[#This Row],[Totaal kosten]],"")</f>
        <v/>
      </c>
      <c r="AU210" s="158" t="str">
        <f>IF(Tbl.Kosten[[#This Row],[Pnr.]]=AU$7,Tbl.Kosten[[#This Row],[Totaal kosten]],"")</f>
        <v/>
      </c>
      <c r="AV210" s="158" t="str">
        <f>IF(Tbl.Kosten[[#This Row],[Pnr.]]=AV$7,Tbl.Kosten[[#This Row],[Totaal kosten]],"")</f>
        <v/>
      </c>
      <c r="AW210" s="158" t="str">
        <f>IF(Tbl.Kosten[[#This Row],[Pnr.]]=AW$7,Tbl.Kosten[[#This Row],[Totaal kosten]],"")</f>
        <v/>
      </c>
      <c r="AX210" s="158" t="str">
        <f>IF(Tbl.Kosten[[#This Row],[Pnr.]]=AX$7,Tbl.Kosten[[#This Row],[Totaal kosten]],"")</f>
        <v/>
      </c>
      <c r="AY210" s="158" t="str">
        <f>IF(Tbl.Kosten[[#This Row],[Pnr.]]=AY$7,Tbl.Kosten[[#This Row],[Totaal kosten]],"")</f>
        <v/>
      </c>
      <c r="AZ210" s="158" t="str">
        <f>IF(Tbl.Kosten[[#This Row],[Pnr.]]=AZ$7,Tbl.Kosten[[#This Row],[Totaal kosten]],"")</f>
        <v/>
      </c>
      <c r="BA210" s="158" t="str">
        <f>IF(Tbl.Kosten[[#This Row],[Pnr.]]=BA$7,Tbl.Kosten[[#This Row],[Totaal kosten]],"")</f>
        <v/>
      </c>
      <c r="BB210" s="158" t="str">
        <f>IF(Tbl.Kosten[[#This Row],[Pnr.]]=BB$7,Tbl.Kosten[[#This Row],[Totaal kosten]],"")</f>
        <v/>
      </c>
      <c r="BC210" s="158" t="str">
        <f>IF(Tbl.Kosten[[#This Row],[Pnr.]]=BC$7,Tbl.Kosten[[#This Row],[Totaal kosten]],"")</f>
        <v/>
      </c>
      <c r="BD210" s="158" t="str">
        <f>IF(Tbl.Kosten[[#This Row],[Pnr.]]=BD$7,Tbl.Kosten[[#This Row],[Totaal kosten]],"")</f>
        <v/>
      </c>
      <c r="BE210" s="158" t="str">
        <f>IF(Tbl.Kosten[[#This Row],[Pnr.]]=BE$7,Tbl.Kosten[[#This Row],[Totaal kosten]],"")</f>
        <v/>
      </c>
      <c r="BF210" s="158" t="str">
        <f>IF(Tbl.Kosten[[#This Row],[Pnr.]]=BF$7,Tbl.Kosten[[#This Row],[Totaal kosten]],"")</f>
        <v/>
      </c>
      <c r="BG210" s="158" t="str">
        <f>IF(Tbl.Kosten[[#This Row],[Pnr.]]=BG$7,Tbl.Kosten[[#This Row],[Totaal kosten]],"")</f>
        <v/>
      </c>
      <c r="BH210" s="158" t="str">
        <f>IF(Tbl.Kosten[[#This Row],[Pnr.]]=BH$7,Tbl.Kosten[[#This Row],[Totaal kosten]],"")</f>
        <v/>
      </c>
      <c r="BI210" s="158" t="str">
        <f>IF(Tbl.Kosten[[#This Row],[Pnr.]]=BI$7,Tbl.Kosten[[#This Row],[Totaal kosten]],"")</f>
        <v/>
      </c>
      <c r="BJ210" s="158" t="str">
        <f>IF(Tbl.Kosten[[#This Row],[Pnr.]]=BJ$7,Tbl.Kosten[[#This Row],[Totaal kosten]],"")</f>
        <v/>
      </c>
      <c r="BK210" s="158" t="str">
        <f>IF(Tbl.Kosten[[#This Row],[Pnr.]]=BK$7,Tbl.Kosten[[#This Row],[Totaal kosten]],"")</f>
        <v/>
      </c>
      <c r="BL210" s="158" t="str">
        <f>IF(Tbl.Kosten[[#This Row],[Pnr.]]=BL$7,Tbl.Kosten[[#This Row],[Totaal kosten]],"")</f>
        <v/>
      </c>
      <c r="BM210" s="158" t="str">
        <f>IF(Tbl.Kosten[[#This Row],[Pnr.]]=BM$7,Tbl.Kosten[[#This Row],[Totaal kosten]],"")</f>
        <v/>
      </c>
      <c r="BN210" s="158" t="str">
        <f>IF(Tbl.Kosten[[#This Row],[Pnr.]]=BN$7,Tbl.Kosten[[#This Row],[Totaal kosten]],"")</f>
        <v/>
      </c>
      <c r="BO210" s="158" t="str">
        <f>IF(Tbl.Kosten[[#This Row],[Pnr.]]=BO$7,Tbl.Kosten[[#This Row],[Totaal kosten]],"")</f>
        <v/>
      </c>
      <c r="BP210" s="158" t="str">
        <f>IF(Tbl.Kosten[[#This Row],[Pnr.]]=BP$7,Tbl.Kosten[[#This Row],[Totaal kosten]],"")</f>
        <v/>
      </c>
      <c r="BQ210" s="158" t="str">
        <f>IF(Tbl.Kosten[[#This Row],[Pnr.]]=BQ$7,Tbl.Kosten[[#This Row],[Totaal kosten]],"")</f>
        <v/>
      </c>
      <c r="BR210" s="158" t="str">
        <f>IF(Tbl.Kosten[[#This Row],[Pnr.]]=BR$7,Tbl.Kosten[[#This Row],[Totaal kosten]],"")</f>
        <v/>
      </c>
      <c r="BS210" s="158" t="str">
        <f>IF(Tbl.Kosten[[#This Row],[Pnr.]]=BS$7,Tbl.Kosten[[#This Row],[Totaal kosten]],"")</f>
        <v/>
      </c>
      <c r="BT210" s="158" t="str">
        <f>IF(Tbl.Kosten[[#This Row],[Pnr.]]=BT$7,Tbl.Kosten[[#This Row],[Totaal kosten]],"")</f>
        <v/>
      </c>
      <c r="BU210" s="158" t="str">
        <f>IF(Tbl.Kosten[[#This Row],[Pnr.]]=BU$7,Tbl.Kosten[[#This Row],[Totaal kosten]],"")</f>
        <v/>
      </c>
      <c r="BV210" s="158" t="str">
        <f>IF(Tbl.Kosten[[#This Row],[Pnr.]]=BV$7,Tbl.Kosten[[#This Row],[Totaal kosten]],"")</f>
        <v/>
      </c>
      <c r="BW210" s="158" t="str">
        <f>IF(Tbl.Kosten[[#This Row],[Pnr.]]=BW$7,Tbl.Kosten[[#This Row],[Totaal kosten]],"")</f>
        <v/>
      </c>
      <c r="BX210" s="158" t="str">
        <f>IFERROR(_xlfn.XLOOKUP(Tbl.Kosten[[#This Row],[Werkpakketcode]],Tbl.Werkpakketten[Werkpakketcode],Tbl.Werkpakketten[WPnr.],"",0,1),"")</f>
        <v/>
      </c>
      <c r="BY210" s="158" t="str">
        <f>IF(Tbl.Kosten[[#This Row],[WPnr.]]=BY$7,Tbl.Kosten[[#This Row],[Totaal kosten]],"")</f>
        <v/>
      </c>
      <c r="BZ210" s="158" t="str">
        <f>IF(Tbl.Kosten[[#This Row],[WPnr.]]=BZ$7,Tbl.Kosten[[#This Row],[Totaal kosten]],"")</f>
        <v/>
      </c>
      <c r="CA210" s="158" t="str">
        <f>IF(Tbl.Kosten[[#This Row],[WPnr.]]=CA$7,Tbl.Kosten[[#This Row],[Totaal kosten]],"")</f>
        <v/>
      </c>
      <c r="CB210" s="158" t="str">
        <f>IF(Tbl.Kosten[[#This Row],[WPnr.]]=CB$7,Tbl.Kosten[[#This Row],[Totaal kosten]],"")</f>
        <v/>
      </c>
      <c r="CC210" s="158" t="str">
        <f>IF(Tbl.Kosten[[#This Row],[WPnr.]]=CC$7,Tbl.Kosten[[#This Row],[Totaal kosten]],"")</f>
        <v/>
      </c>
      <c r="CD210" s="158" t="str">
        <f>IF(Tbl.Kosten[[#This Row],[WPnr.]]=CD$7,Tbl.Kosten[[#This Row],[Totaal kosten]],"")</f>
        <v/>
      </c>
      <c r="CE210" s="158" t="str">
        <f>IF(Tbl.Kosten[[#This Row],[WPnr.]]=CE$7,Tbl.Kosten[[#This Row],[Totaal kosten]],"")</f>
        <v/>
      </c>
      <c r="CF210" s="158" t="str">
        <f>IF(Tbl.Kosten[[#This Row],[WPnr.]]=CF$7,Tbl.Kosten[[#This Row],[Totaal kosten]],"")</f>
        <v/>
      </c>
      <c r="CG210" s="158" t="str">
        <f>IF(Tbl.Kosten[[#This Row],[WPnr.]]=CG$7,Tbl.Kosten[[#This Row],[Totaal kosten]],"")</f>
        <v/>
      </c>
      <c r="CH210" s="158" t="str">
        <f>IF(Tbl.Kosten[[#This Row],[WPnr.]]=CH$7,Tbl.Kosten[[#This Row],[Totaal kosten]],"")</f>
        <v/>
      </c>
      <c r="CI210" s="158" t="str">
        <f>IF(Tbl.Kosten[[#This Row],[WPnr.]]=CI$7,Tbl.Kosten[[#This Row],[Totaal kosten]],"")</f>
        <v/>
      </c>
      <c r="CJ210" s="158" t="str">
        <f>IF(Tbl.Kosten[[#This Row],[WPnr.]]=CJ$7,Tbl.Kosten[[#This Row],[Totaal kosten]],"")</f>
        <v/>
      </c>
      <c r="CK210" s="158" t="str">
        <f>IF(Tbl.Kosten[[#This Row],[WPnr.]]=CK$7,Tbl.Kosten[[#This Row],[Totaal kosten]],"")</f>
        <v/>
      </c>
      <c r="CL210" s="158" t="str">
        <f>IF(Tbl.Kosten[[#This Row],[WPnr.]]=CL$7,Tbl.Kosten[[#This Row],[Totaal kosten]],"")</f>
        <v/>
      </c>
      <c r="CM210" s="158" t="str">
        <f>IF(Tbl.Kosten[[#This Row],[WPnr.]]=CM$7,Tbl.Kosten[[#This Row],[Totaal kosten]],"")</f>
        <v/>
      </c>
      <c r="CN210" s="158" t="str">
        <f>IF(Tbl.Kosten[[#This Row],[WPnr.]]=CN$7,Tbl.Kosten[[#This Row],[Totaal kosten]],"")</f>
        <v/>
      </c>
      <c r="CO210" s="158" t="str">
        <f>IF(Tbl.Kosten[[#This Row],[WPnr.]]=CO$7,Tbl.Kosten[[#This Row],[Totaal kosten]],"")</f>
        <v/>
      </c>
      <c r="CP210" s="158" t="str">
        <f>IF(Tbl.Kosten[[#This Row],[WPnr.]]=CP$7,Tbl.Kosten[[#This Row],[Totaal kosten]],"")</f>
        <v/>
      </c>
      <c r="CQ210" s="158" t="str">
        <f>IF(Tbl.Kosten[[#This Row],[WPnr.]]=CQ$7,Tbl.Kosten[[#This Row],[Totaal kosten]],"")</f>
        <v/>
      </c>
      <c r="CR210" s="158" t="str">
        <f>IF(Tbl.Kosten[[#This Row],[WPnr.]]=CR$7,Tbl.Kosten[[#This Row],[Totaal kosten]],"")</f>
        <v/>
      </c>
      <c r="CS210" s="158" t="str">
        <f>IF(Tbl.Kosten[[#This Row],[WPnr.]]=CS$7,Tbl.Kosten[[#This Row],[Totaal kosten]],"")</f>
        <v/>
      </c>
      <c r="CT210" s="158" t="str">
        <f>IF(Tbl.Kosten[[#This Row],[WPnr.]]=CT$7,Tbl.Kosten[[#This Row],[Totaal kosten]],"")</f>
        <v/>
      </c>
      <c r="CU210" s="158" t="str">
        <f>IF(Tbl.Kosten[[#This Row],[WPnr.]]=CU$7,Tbl.Kosten[[#This Row],[Totaal kosten]],"")</f>
        <v/>
      </c>
      <c r="CV210" s="158" t="str">
        <f>IF(Tbl.Kosten[[#This Row],[WPnr.]]=CV$7,Tbl.Kosten[[#This Row],[Totaal kosten]],"")</f>
        <v/>
      </c>
      <c r="CW210" s="158" t="str">
        <f>IF(Tbl.Kosten[[#This Row],[WPnr.]]=CW$7,Tbl.Kosten[[#This Row],[Totaal kosten]],"")</f>
        <v/>
      </c>
      <c r="CX210" s="158" t="str">
        <f>IF(Tbl.Kosten[[#This Row],[WPnr.]]=CX$7,Tbl.Kosten[[#This Row],[Totaal kosten]],"")</f>
        <v/>
      </c>
      <c r="CY210" s="158" t="str">
        <f>IF(Tbl.Kosten[[#This Row],[WPnr.]]=CY$7,Tbl.Kosten[[#This Row],[Totaal kosten]],"")</f>
        <v/>
      </c>
      <c r="CZ210" s="158" t="str">
        <f>IF(Tbl.Kosten[[#This Row],[WPnr.]]=CZ$7,Tbl.Kosten[[#This Row],[Totaal kosten]],"")</f>
        <v/>
      </c>
      <c r="DA210" s="158" t="str">
        <f>IF(Tbl.Kosten[[#This Row],[WPnr.]]=DA$7,Tbl.Kosten[[#This Row],[Totaal kosten]],"")</f>
        <v/>
      </c>
      <c r="DB210" s="158" t="str">
        <f>IF(Tbl.Kosten[[#This Row],[WPnr.]]=DB$7,Tbl.Kosten[[#This Row],[Totaal kosten]],"")</f>
        <v/>
      </c>
      <c r="DC210" s="158" t="str">
        <f>IF(Tbl.Kosten[[#This Row],[WPnr.]]=DC$7,Tbl.Kosten[[#This Row],[Totaal kosten]],"")</f>
        <v/>
      </c>
      <c r="DD210" s="158" t="str">
        <f>IF(Tbl.Kosten[[#This Row],[WPnr.]]=DD$7,Tbl.Kosten[[#This Row],[Totaal kosten]],"")</f>
        <v/>
      </c>
      <c r="DE210" s="158" t="str">
        <f>IF(Tbl.Kosten[[#This Row],[WPnr.]]=DE$7,Tbl.Kosten[[#This Row],[Totaal kosten]],"")</f>
        <v/>
      </c>
      <c r="DF210" s="158" t="str">
        <f>IF(Tbl.Kosten[[#This Row],[WPnr.]]=DF$7,Tbl.Kosten[[#This Row],[Totaal kosten]],"")</f>
        <v/>
      </c>
      <c r="DG210" s="158" t="str">
        <f>IF(Tbl.Kosten[[#This Row],[WPnr.]]=DG$7,Tbl.Kosten[[#This Row],[Totaal kosten]],"")</f>
        <v/>
      </c>
      <c r="DH210" s="158" t="str">
        <f>IF(Tbl.Kosten[[#This Row],[WPnr.]]=DH$7,Tbl.Kosten[[#This Row],[Totaal kosten]],"")</f>
        <v/>
      </c>
      <c r="DI210" s="158" t="str">
        <f>IF(Tbl.Kosten[[#This Row],[WPnr.]]=DI$7,Tbl.Kosten[[#This Row],[Totaal kosten]],"")</f>
        <v/>
      </c>
      <c r="DJ210" s="158" t="str">
        <f>IF(Tbl.Kosten[[#This Row],[WPnr.]]=DJ$7,Tbl.Kosten[[#This Row],[Totaal kosten]],"")</f>
        <v/>
      </c>
      <c r="DK210" s="158" t="str">
        <f>IF(Tbl.Kosten[[#This Row],[WPnr.]]=DK$7,Tbl.Kosten[[#This Row],[Totaal kosten]],"")</f>
        <v/>
      </c>
      <c r="DL210" s="158" t="str">
        <f>IF(Tbl.Kosten[[#This Row],[WPnr.]]=DL$7,Tbl.Kosten[[#This Row],[Totaal kosten]],"")</f>
        <v/>
      </c>
      <c r="DM210" s="158" t="str">
        <f>IF(Tbl.Kosten[[#This Row],[WPnr.]]=DM$7,Tbl.Kosten[[#This Row],[Totaal kosten]],"")</f>
        <v/>
      </c>
      <c r="DN210" s="158" t="str">
        <f>IF(Tbl.Kosten[[#This Row],[WPnr.]]=DN$7,Tbl.Kosten[[#This Row],[Totaal kosten]],"")</f>
        <v/>
      </c>
      <c r="DO210" s="158" t="str">
        <f>IF(Tbl.Kosten[[#This Row],[WPnr.]]=DO$7,Tbl.Kosten[[#This Row],[Totaal kosten]],"")</f>
        <v/>
      </c>
      <c r="DP210" s="158" t="str">
        <f>IF(Tbl.Kosten[[#This Row],[WPnr.]]=DP$7,Tbl.Kosten[[#This Row],[Totaal kosten]],"")</f>
        <v/>
      </c>
      <c r="DQ210" s="158" t="str">
        <f>IF(Tbl.Kosten[[#This Row],[WPnr.]]=DQ$7,Tbl.Kosten[[#This Row],[Totaal kosten]],"")</f>
        <v/>
      </c>
      <c r="DR210" s="158" t="str">
        <f>IF(Tbl.Kosten[[#This Row],[WPnr.]]=DR$7,Tbl.Kosten[[#This Row],[Totaal kosten]],"")</f>
        <v/>
      </c>
      <c r="DS210" s="158" t="str">
        <f>IF(Tbl.Kosten[[#This Row],[WPnr.]]=DS$7,Tbl.Kosten[[#This Row],[Totaal kosten]],"")</f>
        <v/>
      </c>
      <c r="DT210" s="158" t="str">
        <f>IF(Tbl.Kosten[[#This Row],[WPnr.]]=DT$7,Tbl.Kosten[[#This Row],[Totaal kosten]],"")</f>
        <v/>
      </c>
      <c r="DU210" s="158" t="str">
        <f>IF(Tbl.Kosten[[#This Row],[WPnr.]]=DU$7,Tbl.Kosten[[#This Row],[Totaal kosten]],"")</f>
        <v/>
      </c>
      <c r="DV210" s="158" t="str">
        <f>IF(Tbl.Kosten[[#This Row],[WPnr.]]=DV$7,Tbl.Kosten[[#This Row],[Totaal kosten]],"")</f>
        <v/>
      </c>
      <c r="DW210" s="160" t="str">
        <f>IFERROR(_xlfn.XLOOKUP(Tbl.Kosten[[#This Row],[Kostensoort]],Tbl.Kostensoorten[Kostensoorten],Tbl.Kostensoorten[KSnr.],"",0,1),"")</f>
        <v/>
      </c>
      <c r="DX210" s="160" t="str">
        <f>IF(Tbl.Kosten[[#This Row],[KSnr.]]=DX$7,Tbl.Kosten[[#This Row],[Totaal kosten]],"")</f>
        <v/>
      </c>
      <c r="DY210" s="160" t="str">
        <f>IF(Tbl.Kosten[[#This Row],[KSnr.]]=DY$7,Tbl.Kosten[[#This Row],[Totaal kosten]],"")</f>
        <v/>
      </c>
      <c r="DZ210" s="160" t="str">
        <f>IF(Tbl.Kosten[[#This Row],[KSnr.]]=DZ$7,Tbl.Kosten[[#This Row],[Totaal kosten]],"")</f>
        <v/>
      </c>
      <c r="EA210" s="160" t="str">
        <f>IF(Tbl.Kosten[[#This Row],[KSnr.]]=EA$7,Tbl.Kosten[[#This Row],[Totaal kosten]],"")</f>
        <v/>
      </c>
      <c r="EB210" s="160" t="str">
        <f>IF(Tbl.Kosten[[#This Row],[KSnr.]]=EB$7,Tbl.Kosten[[#This Row],[Totaal kosten]],"")</f>
        <v/>
      </c>
      <c r="EC210" s="160" t="str">
        <f>IF(Tbl.Kosten[[#This Row],[KSnr.]]=EC$7,Tbl.Kosten[[#This Row],[Totaal kosten]],"")</f>
        <v/>
      </c>
      <c r="ED210" s="160" t="str">
        <f>IF(Tbl.Kosten[[#This Row],[KSnr.]]=ED$7,Tbl.Kosten[[#This Row],[Totaal kosten]],"")</f>
        <v/>
      </c>
      <c r="EE210" s="160" t="str">
        <f>IF(Tbl.Kosten[[#This Row],[KSnr.]]=EE$7,Tbl.Kosten[[#This Row],[Totaal kosten]],"")</f>
        <v/>
      </c>
      <c r="EF210" s="160" t="str">
        <f>IF(Tbl.Kosten[[#This Row],[KSnr.]]=EF$7,Tbl.Kosten[[#This Row],[Totaal kosten]],"")</f>
        <v/>
      </c>
      <c r="EG210" s="160" t="str">
        <f>IF(Tbl.Kosten[[#This Row],[KSnr.]]=EG$7,Tbl.Kosten[[#This Row],[Totaal kosten]],"")</f>
        <v/>
      </c>
      <c r="EH210" s="160" t="str">
        <f>IF(Tbl.Kosten[[#This Row],[KSnr.]]=EH$7,Tbl.Kosten[[#This Row],[Totaal kosten]],"")</f>
        <v/>
      </c>
      <c r="EI210" s="160" t="str">
        <f>IF(Tbl.Kosten[[#This Row],[KSnr.]]=EI$7,Tbl.Kosten[[#This Row],[Totaal kosten]],"")</f>
        <v/>
      </c>
      <c r="EJ210" s="160" t="str">
        <f>IF(Tbl.Kosten[[#This Row],[KSnr.]]=EJ$7,Tbl.Kosten[[#This Row],[Totaal kosten]],"")</f>
        <v/>
      </c>
      <c r="EK210" s="160" t="str">
        <f>IF(Tbl.Kosten[[#This Row],[KSnr.]]=EK$7,Tbl.Kosten[[#This Row],[Totaal kosten]],"")</f>
        <v/>
      </c>
      <c r="EL210" s="160" t="str">
        <f>IF(Tbl.Kosten[[#This Row],[KSnr.]]=EL$7,Tbl.Kosten[[#This Row],[Totaal kosten]],"")</f>
        <v/>
      </c>
      <c r="EM210" s="160" t="str">
        <f>IF(Tbl.Kosten[[#This Row],[KSnr.]]=EM$7,Tbl.Kosten[[#This Row],[Totaal kosten]],"")</f>
        <v/>
      </c>
      <c r="EN210" s="160" t="str">
        <f>IF(Tbl.Kosten[[#This Row],[KSnr.]]=EN$7,Tbl.Kosten[[#This Row],[Totaal kosten]],"")</f>
        <v/>
      </c>
      <c r="EO210" s="160" t="str">
        <f>IF(Tbl.Kosten[[#This Row],[KSnr.]]=EO$7,Tbl.Kosten[[#This Row],[Totaal kosten]],"")</f>
        <v/>
      </c>
      <c r="EP210" s="160" t="str">
        <f>IF(Tbl.Kosten[[#This Row],[KSnr.]]=EP$7,Tbl.Kosten[[#This Row],[Totaal kosten]],"")</f>
        <v/>
      </c>
      <c r="EQ210" s="160" t="str">
        <f>IF(Tbl.Kosten[[#This Row],[KSnr.]]=EQ$7,Tbl.Kosten[[#This Row],[Totaal kosten]],"")</f>
        <v/>
      </c>
      <c r="ER210" s="154" t="str">
        <f>IFERROR(_xlfn.XLOOKUP(Tbl.Kosten[[#This Row],[Subsidieactiviteit]],Tbl.Subsidiehoogte[Subsidieactiviteit],Tbl.Subsidiehoogte[SAnr.],"",0,1),"")</f>
        <v/>
      </c>
      <c r="ES210" s="160" t="str">
        <f>IF(Tbl.Kosten[[#This Row],[Sanr.]]=ES$7,Tbl.Kosten[[#This Row],[Totaal kosten]],"")</f>
        <v/>
      </c>
      <c r="ET210" s="160" t="str">
        <f>IF(Tbl.Kosten[[#This Row],[Sanr.]]=ET$7,Tbl.Kosten[[#This Row],[Totaal kosten]],"")</f>
        <v/>
      </c>
      <c r="EU210" s="160" t="str">
        <f>IF(Tbl.Kosten[[#This Row],[Sanr.]]=EU$7,Tbl.Kosten[[#This Row],[Totaal kosten]],"")</f>
        <v/>
      </c>
      <c r="EV210" s="160" t="str">
        <f>IF(Tbl.Kosten[[#This Row],[Sanr.]]=EV$7,Tbl.Kosten[[#This Row],[Totaal kosten]],"")</f>
        <v/>
      </c>
      <c r="EW210" s="160" t="str">
        <f>IF(Tbl.Kosten[[#This Row],[Sanr.]]=EW$7,Tbl.Kosten[[#This Row],[Totaal kosten]],"")</f>
        <v/>
      </c>
      <c r="EX210" s="160" t="str">
        <f>IF(Tbl.Kosten[[#This Row],[Sanr.]]=EX$7,Tbl.Kosten[[#This Row],[Totaal kosten]],"")</f>
        <v/>
      </c>
      <c r="EY210" s="160" t="str">
        <f>IF(Tbl.Kosten[[#This Row],[Sanr.]]=EY$7,Tbl.Kosten[[#This Row],[Totaal kosten]],"")</f>
        <v/>
      </c>
      <c r="EZ210" s="160" t="str">
        <f>IF(Tbl.Kosten[[#This Row],[Sanr.]]=EZ$7,Tbl.Kosten[[#This Row],[Totaal kosten]],"")</f>
        <v/>
      </c>
      <c r="FA210" s="160" t="str">
        <f>IF(Tbl.Kosten[[#This Row],[Sanr.]]=FA$7,Tbl.Kosten[[#This Row],[Totaal kosten]],"")</f>
        <v/>
      </c>
      <c r="FB210" s="160" t="str">
        <f>IF(Tbl.Kosten[[#This Row],[Sanr.]]=FB$7,Tbl.Kosten[[#This Row],[Totaal kosten]],"")</f>
        <v/>
      </c>
      <c r="FC210" s="160" t="str">
        <f>IF(Tbl.Kosten[[#This Row],[Sanr.]]=FC$7,Tbl.Kosten[[#This Row],[Totaal kosten]],"")</f>
        <v/>
      </c>
      <c r="FD210" s="160" t="str">
        <f>IF(Tbl.Kosten[[#This Row],[Sanr.]]=FD$7,Tbl.Kosten[[#This Row],[Totaal kosten]],"")</f>
        <v/>
      </c>
      <c r="FE210" s="160" t="str">
        <f>IF(Tbl.Kosten[[#This Row],[Sanr.]]=FE$7,Tbl.Kosten[[#This Row],[Totaal kosten]],"")</f>
        <v/>
      </c>
      <c r="FF210" s="160" t="str">
        <f>IF(Tbl.Kosten[[#This Row],[Sanr.]]=FF$7,Tbl.Kosten[[#This Row],[Totaal kosten]],"")</f>
        <v/>
      </c>
      <c r="FG210" s="160" t="str">
        <f>IF(Tbl.Kosten[[#This Row],[Sanr.]]=FG$7,Tbl.Kosten[[#This Row],[Totaal kosten]],"")</f>
        <v/>
      </c>
      <c r="FH210" s="160" t="str">
        <f>IF(Tbl.Kosten[[#This Row],[Sanr.]]=FH$7,Tbl.Kosten[[#This Row],[Totaal kosten]],"")</f>
        <v/>
      </c>
      <c r="FI210" s="160" t="str">
        <f>IF(Tbl.Kosten[[#This Row],[Sanr.]]=FI$7,Tbl.Kosten[[#This Row],[Totaal kosten]],"")</f>
        <v/>
      </c>
      <c r="FJ210" s="160" t="str">
        <f>IF(Tbl.Kosten[[#This Row],[Sanr.]]=FJ$7,Tbl.Kosten[[#This Row],[Totaal kosten]],"")</f>
        <v/>
      </c>
      <c r="FK210" s="160" t="str">
        <f>IF(Tbl.Kosten[[#This Row],[Sanr.]]=FK$7,Tbl.Kosten[[#This Row],[Totaal kosten]],"")</f>
        <v/>
      </c>
      <c r="FL210" s="160" t="str">
        <f>IF(Tbl.Kosten[[#This Row],[Sanr.]]=FL$7,Tbl.Kosten[[#This Row],[Totaal kosten]],"")</f>
        <v/>
      </c>
      <c r="FM210" s="160" t="str">
        <f>IF(Tbl.Kosten[[#This Row],[Sanr.]]=FM$7,Tbl.Kosten[[#This Row],[Totaal kosten]],"")</f>
        <v/>
      </c>
      <c r="FN210" s="160" t="str">
        <f>IF(Tbl.Kosten[[#This Row],[Sanr.]]=FN$7,Tbl.Kosten[[#This Row],[Totaal kosten]],"")</f>
        <v/>
      </c>
      <c r="FO210" s="160" t="str">
        <f>IF(Tbl.Kosten[[#This Row],[Sanr.]]=FO$7,Tbl.Kosten[[#This Row],[Totaal kosten]],"")</f>
        <v/>
      </c>
      <c r="FP210" s="160" t="str">
        <f>IF(Tbl.Kosten[[#This Row],[Sanr.]]=FP$7,Tbl.Kosten[[#This Row],[Totaal kosten]],"")</f>
        <v/>
      </c>
      <c r="FQ210" s="160" t="str">
        <f>IF(Tbl.Kosten[[#This Row],[Sanr.]]=FQ$7,Tbl.Kosten[[#This Row],[Totaal kosten]],"")</f>
        <v/>
      </c>
      <c r="FR210" s="160" t="str">
        <f>IF(Tbl.Kosten[[#This Row],[Sanr.]]=FR$7,Tbl.Kosten[[#This Row],[Totaal kosten]],"")</f>
        <v/>
      </c>
      <c r="FS210" s="160" t="str">
        <f>IF(Tbl.Kosten[[#This Row],[Sanr.]]=FS$7,Tbl.Kosten[[#This Row],[Totaal kosten]],"")</f>
        <v/>
      </c>
      <c r="FT210" s="160" t="str">
        <f>IF(Tbl.Kosten[[#This Row],[Sanr.]]=FT$7,Tbl.Kosten[[#This Row],[Totaal kosten]],"")</f>
        <v/>
      </c>
      <c r="FU210" s="160" t="str">
        <f>IF(Tbl.Kosten[[#This Row],[Sanr.]]=FU$7,Tbl.Kosten[[#This Row],[Totaal kosten]],"")</f>
        <v/>
      </c>
      <c r="FV210" s="160" t="str">
        <f>IF(Tbl.Kosten[[#This Row],[Sanr.]]=FV$7,Tbl.Kosten[[#This Row],[Totaal kosten]],"")</f>
        <v/>
      </c>
      <c r="FW210" s="160" t="str">
        <f>IFERROR(_xlfn.XLOOKUP(Tbl.Kosten[[#This Row],[Activiteitencode]],Tbl.Activiteiten[Activiteitcode],Tbl.Activiteiten[Anr.],"",0,1),"")</f>
        <v/>
      </c>
      <c r="FX210" s="181" t="str">
        <f>_xlfn.CONCAT(Tbl.Kosten[[#This Row],[Pnr.]],Tbl.Kosten[[#This Row],[Sanr.]])</f>
        <v>P1</v>
      </c>
      <c r="FY210" s="160">
        <f>Tbl.Kosten[[#This Row],[Totaal kosten]]-Tbl.Kosten[[#This Row],[Subsidie]]</f>
        <v>0</v>
      </c>
      <c r="FZ210" s="160">
        <f>IF(Tbl.Kosten[[#This Row],[Pnr.]]=FZ$7,Tbl.Kosten[[#This Row],[Te financieren]],"")</f>
        <v>0</v>
      </c>
      <c r="GA210" s="160" t="str">
        <f>IF(Tbl.Kosten[[#This Row],[Pnr.]]=GA$7,Tbl.Kosten[[#This Row],[Te financieren]],"")</f>
        <v/>
      </c>
      <c r="GB210" s="160" t="str">
        <f>IF(Tbl.Kosten[[#This Row],[Pnr.]]=GB$7,Tbl.Kosten[[#This Row],[Te financieren]],"")</f>
        <v/>
      </c>
      <c r="GC210" s="160" t="str">
        <f>IF(Tbl.Kosten[[#This Row],[Pnr.]]=GC$7,Tbl.Kosten[[#This Row],[Te financieren]],"")</f>
        <v/>
      </c>
      <c r="GD210" s="160" t="str">
        <f>IF(Tbl.Kosten[[#This Row],[Pnr.]]=GD$7,Tbl.Kosten[[#This Row],[Te financieren]],"")</f>
        <v/>
      </c>
      <c r="GE210" s="160" t="str">
        <f>IF(Tbl.Kosten[[#This Row],[Pnr.]]=GE$7,Tbl.Kosten[[#This Row],[Te financieren]],"")</f>
        <v/>
      </c>
      <c r="GF210" s="160" t="str">
        <f>IF(Tbl.Kosten[[#This Row],[Pnr.]]=GF$7,Tbl.Kosten[[#This Row],[Te financieren]],"")</f>
        <v/>
      </c>
      <c r="GG210" s="160" t="str">
        <f>IF(Tbl.Kosten[[#This Row],[Pnr.]]=GG$7,Tbl.Kosten[[#This Row],[Te financieren]],"")</f>
        <v/>
      </c>
      <c r="GH210" s="160" t="str">
        <f>IF(Tbl.Kosten[[#This Row],[Pnr.]]=GH$7,Tbl.Kosten[[#This Row],[Te financieren]],"")</f>
        <v/>
      </c>
      <c r="GI210" s="160" t="str">
        <f>IF(Tbl.Kosten[[#This Row],[Pnr.]]=GI$7,Tbl.Kosten[[#This Row],[Te financieren]],"")</f>
        <v/>
      </c>
      <c r="GJ210" s="160" t="str">
        <f>IF(Tbl.Kosten[[#This Row],[Pnr.]]=GJ$7,Tbl.Kosten[[#This Row],[Te financieren]],"")</f>
        <v/>
      </c>
      <c r="GK210" s="160" t="str">
        <f>IF(Tbl.Kosten[[#This Row],[Pnr.]]=GK$7,Tbl.Kosten[[#This Row],[Te financieren]],"")</f>
        <v/>
      </c>
      <c r="GL210" s="160" t="str">
        <f>IF(Tbl.Kosten[[#This Row],[Pnr.]]=GL$7,Tbl.Kosten[[#This Row],[Te financieren]],"")</f>
        <v/>
      </c>
      <c r="GM210" s="160" t="str">
        <f>IF(Tbl.Kosten[[#This Row],[Pnr.]]=GM$7,Tbl.Kosten[[#This Row],[Te financieren]],"")</f>
        <v/>
      </c>
      <c r="GN210" s="160" t="str">
        <f>IF(Tbl.Kosten[[#This Row],[Pnr.]]=GN$7,Tbl.Kosten[[#This Row],[Te financieren]],"")</f>
        <v/>
      </c>
      <c r="GO210" s="160" t="str">
        <f>IF(Tbl.Kosten[[#This Row],[Pnr.]]=GO$7,Tbl.Kosten[[#This Row],[Te financieren]],"")</f>
        <v/>
      </c>
      <c r="GP210" s="160" t="str">
        <f>IF(Tbl.Kosten[[#This Row],[Pnr.]]=GP$7,Tbl.Kosten[[#This Row],[Te financieren]],"")</f>
        <v/>
      </c>
      <c r="GQ210" s="160" t="str">
        <f>IF(Tbl.Kosten[[#This Row],[Pnr.]]=GQ$7,Tbl.Kosten[[#This Row],[Te financieren]],"")</f>
        <v/>
      </c>
      <c r="GR210" s="160" t="str">
        <f>IF(Tbl.Kosten[[#This Row],[Pnr.]]=GR$7,Tbl.Kosten[[#This Row],[Te financieren]],"")</f>
        <v/>
      </c>
      <c r="GS210" s="160" t="str">
        <f>IF(Tbl.Kosten[[#This Row],[Pnr.]]=GS$7,Tbl.Kosten[[#This Row],[Te financieren]],"")</f>
        <v/>
      </c>
      <c r="GT210" s="160" t="str">
        <f>IF(Tbl.Kosten[[#This Row],[Pnr.]]=GT$7,Tbl.Kosten[[#This Row],[Te financieren]],"")</f>
        <v/>
      </c>
      <c r="GU210" s="160" t="str">
        <f>IF(Tbl.Kosten[[#This Row],[Pnr.]]=GU$7,Tbl.Kosten[[#This Row],[Te financieren]],"")</f>
        <v/>
      </c>
      <c r="GV210" s="160" t="str">
        <f>IF(Tbl.Kosten[[#This Row],[Pnr.]]=GV$7,Tbl.Kosten[[#This Row],[Te financieren]],"")</f>
        <v/>
      </c>
      <c r="GW210" s="160" t="str">
        <f>IF(Tbl.Kosten[[#This Row],[Pnr.]]=GW$7,Tbl.Kosten[[#This Row],[Te financieren]],"")</f>
        <v/>
      </c>
      <c r="GX210" s="160" t="str">
        <f>IF(Tbl.Kosten[[#This Row],[Pnr.]]=GX$7,Tbl.Kosten[[#This Row],[Te financieren]],"")</f>
        <v/>
      </c>
      <c r="GY210" s="160" t="str">
        <f>IF(Tbl.Kosten[[#This Row],[Pnr.]]=GY$7,Tbl.Kosten[[#This Row],[Te financieren]],"")</f>
        <v/>
      </c>
      <c r="GZ210" s="160" t="str">
        <f>IF(Tbl.Kosten[[#This Row],[Pnr.]]=GZ$7,Tbl.Kosten[[#This Row],[Te financieren]],"")</f>
        <v/>
      </c>
      <c r="HA210" s="160" t="str">
        <f>IF(Tbl.Kosten[[#This Row],[Pnr.]]=HA$7,Tbl.Kosten[[#This Row],[Te financieren]],"")</f>
        <v/>
      </c>
      <c r="HB210" s="160" t="str">
        <f>IF(Tbl.Kosten[[#This Row],[Pnr.]]=HB$7,Tbl.Kosten[[#This Row],[Te financieren]],"")</f>
        <v/>
      </c>
      <c r="HC210" s="160" t="str">
        <f>IF(Tbl.Kosten[[#This Row],[Pnr.]]=HC$7,Tbl.Kosten[[#This Row],[Te financieren]],"")</f>
        <v/>
      </c>
      <c r="HD210" s="160" t="str">
        <f>IF(Tbl.Kosten[[#This Row],[Pnr.]]=HD$7,Tbl.Kosten[[#This Row],[Te financieren]],"")</f>
        <v/>
      </c>
      <c r="HE210" s="160" t="str">
        <f>IF(Tbl.Kosten[[#This Row],[Pnr.]]=HE$7,Tbl.Kosten[[#This Row],[Te financieren]],"")</f>
        <v/>
      </c>
      <c r="HF210" s="160" t="str">
        <f>IF(Tbl.Kosten[[#This Row],[Pnr.]]=HF$7,Tbl.Kosten[[#This Row],[Te financieren]],"")</f>
        <v/>
      </c>
      <c r="HG210" s="160" t="str">
        <f>IF(Tbl.Kosten[[#This Row],[Pnr.]]=HG$7,Tbl.Kosten[[#This Row],[Te financieren]],"")</f>
        <v/>
      </c>
      <c r="HH210" s="160" t="str">
        <f>IF(Tbl.Kosten[[#This Row],[Pnr.]]=HH$7,Tbl.Kosten[[#This Row],[Te financieren]],"")</f>
        <v/>
      </c>
      <c r="HI210" s="160" t="str">
        <f>IF(Tbl.Kosten[[#This Row],[Pnr.]]=HI$7,Tbl.Kosten[[#This Row],[Te financieren]],"")</f>
        <v/>
      </c>
      <c r="HJ210" s="160" t="str">
        <f>IF(Tbl.Kosten[[#This Row],[Pnr.]]=HJ$7,Tbl.Kosten[[#This Row],[Te financieren]],"")</f>
        <v/>
      </c>
      <c r="HK210" s="160" t="str">
        <f>IF(Tbl.Kosten[[#This Row],[Pnr.]]=HK$7,Tbl.Kosten[[#This Row],[Te financieren]],"")</f>
        <v/>
      </c>
      <c r="HL210" s="160" t="str">
        <f>IF(Tbl.Kosten[[#This Row],[Pnr.]]=HL$7,Tbl.Kosten[[#This Row],[Te financieren]],"")</f>
        <v/>
      </c>
      <c r="HM210" s="160" t="str">
        <f>IF(Tbl.Kosten[[#This Row],[Pnr.]]=HM$7,Tbl.Kosten[[#This Row],[Te financieren]],"")</f>
        <v/>
      </c>
      <c r="HN210" s="160" t="str">
        <f>IF(Tbl.Kosten[[#This Row],[Pnr.]]=HN$7,Tbl.Kosten[[#This Row],[Te financieren]],"")</f>
        <v/>
      </c>
      <c r="HO210" s="160" t="str">
        <f>IF(Tbl.Kosten[[#This Row],[Pnr.]]=HO$7,Tbl.Kosten[[#This Row],[Te financieren]],"")</f>
        <v/>
      </c>
      <c r="HP210" s="160" t="str">
        <f>IF(Tbl.Kosten[[#This Row],[Pnr.]]=HP$7,Tbl.Kosten[[#This Row],[Te financieren]],"")</f>
        <v/>
      </c>
      <c r="HQ210" s="160" t="str">
        <f>IF(Tbl.Kosten[[#This Row],[Pnr.]]=HQ$7,Tbl.Kosten[[#This Row],[Te financieren]],"")</f>
        <v/>
      </c>
      <c r="HR210" s="160" t="str">
        <f>IF(Tbl.Kosten[[#This Row],[Pnr.]]=HR$7,Tbl.Kosten[[#This Row],[Te financieren]],"")</f>
        <v/>
      </c>
      <c r="HS210" s="160" t="str">
        <f>IF(Tbl.Kosten[[#This Row],[Pnr.]]=HS$7,Tbl.Kosten[[#This Row],[Te financieren]],"")</f>
        <v/>
      </c>
      <c r="HT210" s="160" t="str">
        <f>IF(Tbl.Kosten[[#This Row],[Pnr.]]=HT$7,Tbl.Kosten[[#This Row],[Te financieren]],"")</f>
        <v/>
      </c>
      <c r="HU210" s="160" t="str">
        <f>IF(Tbl.Kosten[[#This Row],[Pnr.]]=HU$7,Tbl.Kosten[[#This Row],[Te financieren]],"")</f>
        <v/>
      </c>
      <c r="HV210" s="160" t="str">
        <f>IF(Tbl.Kosten[[#This Row],[Pnr.]]=HV$7,Tbl.Kosten[[#This Row],[Te financieren]],"")</f>
        <v/>
      </c>
      <c r="HW210" s="160" t="str">
        <f>IF(Tbl.Kosten[[#This Row],[Pnr.]]=HW$7,Tbl.Kosten[[#This Row],[Te financieren]],"")</f>
        <v/>
      </c>
    </row>
    <row r="211" spans="2:231" x14ac:dyDescent="0.3">
      <c r="B211" s="144"/>
      <c r="C211" s="147"/>
      <c r="D211" s="146"/>
      <c r="E211" s="147"/>
      <c r="F211" s="145"/>
      <c r="G211" s="11" t="str">
        <f>IF(Tbl.Kosten[[#This Row],[Medewerker e/o 
functie]]&lt;&gt;"",_xlfn.XLOOKUP(Tbl.Kosten[[#This Row],[Medewerker e/o 
functie]],Tbl.Uurtarief[Medewerker en/of functie],Tbl.Uurtarief[Uurtarief],"",0,1),"")</f>
        <v/>
      </c>
      <c r="H211" s="121">
        <f>IFERROR(Tbl.Kosten[[#This Row],[Uren]]*Tbl.Kosten[[#This Row],[Uurtarief]],0)</f>
        <v>0</v>
      </c>
      <c r="I211" s="119" t="str">
        <f>IF(Tbl.Kosten[[#This Row],[Subtotaal uren]]&lt;&gt;0,_xlfn.XLOOKUP(Tbl.Kosten[[#This Row],[Medewerker e/o 
functie]],Tbl.Uurtarief[Medewerker en/of functie],Tbl.Uurtarief[Kostensoort arbeid],"",0,1),"")</f>
        <v/>
      </c>
      <c r="J211" s="147"/>
      <c r="K211" s="145"/>
      <c r="L211" s="149" t="str">
        <f>IF(Tbl.Kosten[[#This Row],[Activum]]&lt;&gt;"",_xlfn.XLOOKUP(Tbl.Kosten[[#This Row],[Activum]],Tbl.Afschrijvingskosten[Activum],Tbl.Afschrijvingskosten[Tarief per afschrijvings-eenheid],"",0,1),"")</f>
        <v/>
      </c>
      <c r="M211" s="122">
        <f>IFERROR(Tbl.Kosten[[#This Row],[Een-
heden]]*Tbl.Kosten[[#This Row],[Afschrijvings-
tarief]],0)</f>
        <v>0</v>
      </c>
      <c r="N211" s="122" t="str">
        <f>IF(Tbl.Kosten[[#This Row],[Subtotaal afschrijving]]&lt;&gt;0,Lijsten!A209,"")</f>
        <v/>
      </c>
      <c r="O211" s="150"/>
      <c r="P211" s="145"/>
      <c r="Q211" s="148"/>
      <c r="R211" s="122">
        <f>IFERROR(Tbl.Kosten[[#This Row],[Aantal]]*Tbl.Kosten[[#This Row],[Tarief]],0)</f>
        <v>0</v>
      </c>
      <c r="S211" s="8">
        <f>IFERROR(Tbl.Kosten[[#This Row],[Subtotaal overige kosten]]+Tbl.Kosten[[#This Row],[Subtotaal uren]]+Tbl.Kosten[[#This Row],[Subtotaal afschrijving]],0)</f>
        <v>0</v>
      </c>
      <c r="T211" s="8">
        <f>IFERROR(Tbl.Kosten[[#This Row],[Totaal kosten]]*Tbl.Kosten[[#This Row],[Subsidie%]],0)</f>
        <v>0</v>
      </c>
      <c r="U211" s="4" t="str" cm="1">
        <f t="array" ref="U211">IFERROR(_xlfn.IFS(Tbl.Kosten[[#This Row],[Subtotaal uren]]&lt;&gt;0,Tbl.Kosten[[#This Row],[Kostensoort arbeid]],Tbl.Kosten[[#This Row],[Subtotaal afschrijving]]&lt;&gt;0,Tbl.Kosten[[#This Row],[Kostensoort afschrijving]],Tbl.Kosten[[#This Row],[Subtotaal overige kosten]]&lt;&gt;0,Tbl.Kosten[[#This Row],[Kostensoort overig]]),"")</f>
        <v/>
      </c>
      <c r="V211" s="4" t="str">
        <f>IFERROR(_xlfn.XLOOKUP(Tbl.Kosten[[#This Row],[Activiteitencode]],Tbl.Activiteiten[Activiteitcode],Tbl.Activiteiten[Werkpakketcode],"",0,1),"")</f>
        <v/>
      </c>
      <c r="W211" s="4" t="str">
        <f>IFERROR(_xlfn.XLOOKUP(Tbl.Kosten[[#This Row],[Werkpakketcode]],Tbl.Werkpakketten[Werkpakketcode],Tbl.Werkpakketten[Subsidiabele activiteit],"",0,1),"")</f>
        <v/>
      </c>
      <c r="X211" s="12">
        <f>IFERROR(_xlfn.XLOOKUP(Tbl.Kosten[[#This Row],[Sanr.]],Tbl.Subsidiehoogte[SAnr.],Tbl.Subsidiehoogte[Sub. Percentage],0,0,1),0)</f>
        <v>0</v>
      </c>
      <c r="Y211" s="154" t="str">
        <f>IFERROR(_xlfn.XLOOKUP(Tbl.Kosten[[#This Row],[Partnercode]],Tbl.Projectpartners[Partnercode],Tbl.Projectpartners[PNr.],"",0,1),"")</f>
        <v>P1</v>
      </c>
      <c r="Z211" s="158">
        <f>IF(Tbl.Kosten[[#This Row],[Pnr.]]=Z$7,Tbl.Kosten[[#This Row],[Totaal kosten]],"")</f>
        <v>0</v>
      </c>
      <c r="AA211" s="158" t="str">
        <f>IF(Tbl.Kosten[[#This Row],[Pnr.]]=AA$7,Tbl.Kosten[[#This Row],[Totaal kosten]],"")</f>
        <v/>
      </c>
      <c r="AB211" s="158" t="str">
        <f>IF(Tbl.Kosten[[#This Row],[Pnr.]]=AB$7,Tbl.Kosten[[#This Row],[Totaal kosten]],"")</f>
        <v/>
      </c>
      <c r="AC211" s="158" t="str">
        <f>IF(Tbl.Kosten[[#This Row],[Pnr.]]=AC$7,Tbl.Kosten[[#This Row],[Totaal kosten]],"")</f>
        <v/>
      </c>
      <c r="AD211" s="158" t="str">
        <f>IF(Tbl.Kosten[[#This Row],[Pnr.]]=AD$7,Tbl.Kosten[[#This Row],[Totaal kosten]],"")</f>
        <v/>
      </c>
      <c r="AE211" s="158" t="str">
        <f>IF(Tbl.Kosten[[#This Row],[Pnr.]]=AE$7,Tbl.Kosten[[#This Row],[Totaal kosten]],"")</f>
        <v/>
      </c>
      <c r="AF211" s="158" t="str">
        <f>IF(Tbl.Kosten[[#This Row],[Pnr.]]=AF$7,Tbl.Kosten[[#This Row],[Totaal kosten]],"")</f>
        <v/>
      </c>
      <c r="AG211" s="158" t="str">
        <f>IF(Tbl.Kosten[[#This Row],[Pnr.]]=AG$7,Tbl.Kosten[[#This Row],[Totaal kosten]],"")</f>
        <v/>
      </c>
      <c r="AH211" s="158" t="str">
        <f>IF(Tbl.Kosten[[#This Row],[Pnr.]]=AH$7,Tbl.Kosten[[#This Row],[Totaal kosten]],"")</f>
        <v/>
      </c>
      <c r="AI211" s="158" t="str">
        <f>IF(Tbl.Kosten[[#This Row],[Pnr.]]=AI$7,Tbl.Kosten[[#This Row],[Totaal kosten]],"")</f>
        <v/>
      </c>
      <c r="AJ211" s="158" t="str">
        <f>IF(Tbl.Kosten[[#This Row],[Pnr.]]=AJ$7,Tbl.Kosten[[#This Row],[Totaal kosten]],"")</f>
        <v/>
      </c>
      <c r="AK211" s="158" t="str">
        <f>IF(Tbl.Kosten[[#This Row],[Pnr.]]=AK$7,Tbl.Kosten[[#This Row],[Totaal kosten]],"")</f>
        <v/>
      </c>
      <c r="AL211" s="158" t="str">
        <f>IF(Tbl.Kosten[[#This Row],[Pnr.]]=AL$7,Tbl.Kosten[[#This Row],[Totaal kosten]],"")</f>
        <v/>
      </c>
      <c r="AM211" s="158" t="str">
        <f>IF(Tbl.Kosten[[#This Row],[Pnr.]]=AM$7,Tbl.Kosten[[#This Row],[Totaal kosten]],"")</f>
        <v/>
      </c>
      <c r="AN211" s="158" t="str">
        <f>IF(Tbl.Kosten[[#This Row],[Pnr.]]=AN$7,Tbl.Kosten[[#This Row],[Totaal kosten]],"")</f>
        <v/>
      </c>
      <c r="AO211" s="158" t="str">
        <f>IF(Tbl.Kosten[[#This Row],[Pnr.]]=AO$7,Tbl.Kosten[[#This Row],[Totaal kosten]],"")</f>
        <v/>
      </c>
      <c r="AP211" s="158" t="str">
        <f>IF(Tbl.Kosten[[#This Row],[Pnr.]]=AP$7,Tbl.Kosten[[#This Row],[Totaal kosten]],"")</f>
        <v/>
      </c>
      <c r="AQ211" s="158" t="str">
        <f>IF(Tbl.Kosten[[#This Row],[Pnr.]]=AQ$7,Tbl.Kosten[[#This Row],[Totaal kosten]],"")</f>
        <v/>
      </c>
      <c r="AR211" s="158" t="str">
        <f>IF(Tbl.Kosten[[#This Row],[Pnr.]]=AR$7,Tbl.Kosten[[#This Row],[Totaal kosten]],"")</f>
        <v/>
      </c>
      <c r="AS211" s="158" t="str">
        <f>IF(Tbl.Kosten[[#This Row],[Pnr.]]=AS$7,Tbl.Kosten[[#This Row],[Totaal kosten]],"")</f>
        <v/>
      </c>
      <c r="AT211" s="158" t="str">
        <f>IF(Tbl.Kosten[[#This Row],[Pnr.]]=AT$7,Tbl.Kosten[[#This Row],[Totaal kosten]],"")</f>
        <v/>
      </c>
      <c r="AU211" s="158" t="str">
        <f>IF(Tbl.Kosten[[#This Row],[Pnr.]]=AU$7,Tbl.Kosten[[#This Row],[Totaal kosten]],"")</f>
        <v/>
      </c>
      <c r="AV211" s="158" t="str">
        <f>IF(Tbl.Kosten[[#This Row],[Pnr.]]=AV$7,Tbl.Kosten[[#This Row],[Totaal kosten]],"")</f>
        <v/>
      </c>
      <c r="AW211" s="158" t="str">
        <f>IF(Tbl.Kosten[[#This Row],[Pnr.]]=AW$7,Tbl.Kosten[[#This Row],[Totaal kosten]],"")</f>
        <v/>
      </c>
      <c r="AX211" s="158" t="str">
        <f>IF(Tbl.Kosten[[#This Row],[Pnr.]]=AX$7,Tbl.Kosten[[#This Row],[Totaal kosten]],"")</f>
        <v/>
      </c>
      <c r="AY211" s="158" t="str">
        <f>IF(Tbl.Kosten[[#This Row],[Pnr.]]=AY$7,Tbl.Kosten[[#This Row],[Totaal kosten]],"")</f>
        <v/>
      </c>
      <c r="AZ211" s="158" t="str">
        <f>IF(Tbl.Kosten[[#This Row],[Pnr.]]=AZ$7,Tbl.Kosten[[#This Row],[Totaal kosten]],"")</f>
        <v/>
      </c>
      <c r="BA211" s="158" t="str">
        <f>IF(Tbl.Kosten[[#This Row],[Pnr.]]=BA$7,Tbl.Kosten[[#This Row],[Totaal kosten]],"")</f>
        <v/>
      </c>
      <c r="BB211" s="158" t="str">
        <f>IF(Tbl.Kosten[[#This Row],[Pnr.]]=BB$7,Tbl.Kosten[[#This Row],[Totaal kosten]],"")</f>
        <v/>
      </c>
      <c r="BC211" s="158" t="str">
        <f>IF(Tbl.Kosten[[#This Row],[Pnr.]]=BC$7,Tbl.Kosten[[#This Row],[Totaal kosten]],"")</f>
        <v/>
      </c>
      <c r="BD211" s="158" t="str">
        <f>IF(Tbl.Kosten[[#This Row],[Pnr.]]=BD$7,Tbl.Kosten[[#This Row],[Totaal kosten]],"")</f>
        <v/>
      </c>
      <c r="BE211" s="158" t="str">
        <f>IF(Tbl.Kosten[[#This Row],[Pnr.]]=BE$7,Tbl.Kosten[[#This Row],[Totaal kosten]],"")</f>
        <v/>
      </c>
      <c r="BF211" s="158" t="str">
        <f>IF(Tbl.Kosten[[#This Row],[Pnr.]]=BF$7,Tbl.Kosten[[#This Row],[Totaal kosten]],"")</f>
        <v/>
      </c>
      <c r="BG211" s="158" t="str">
        <f>IF(Tbl.Kosten[[#This Row],[Pnr.]]=BG$7,Tbl.Kosten[[#This Row],[Totaal kosten]],"")</f>
        <v/>
      </c>
      <c r="BH211" s="158" t="str">
        <f>IF(Tbl.Kosten[[#This Row],[Pnr.]]=BH$7,Tbl.Kosten[[#This Row],[Totaal kosten]],"")</f>
        <v/>
      </c>
      <c r="BI211" s="158" t="str">
        <f>IF(Tbl.Kosten[[#This Row],[Pnr.]]=BI$7,Tbl.Kosten[[#This Row],[Totaal kosten]],"")</f>
        <v/>
      </c>
      <c r="BJ211" s="158" t="str">
        <f>IF(Tbl.Kosten[[#This Row],[Pnr.]]=BJ$7,Tbl.Kosten[[#This Row],[Totaal kosten]],"")</f>
        <v/>
      </c>
      <c r="BK211" s="158" t="str">
        <f>IF(Tbl.Kosten[[#This Row],[Pnr.]]=BK$7,Tbl.Kosten[[#This Row],[Totaal kosten]],"")</f>
        <v/>
      </c>
      <c r="BL211" s="158" t="str">
        <f>IF(Tbl.Kosten[[#This Row],[Pnr.]]=BL$7,Tbl.Kosten[[#This Row],[Totaal kosten]],"")</f>
        <v/>
      </c>
      <c r="BM211" s="158" t="str">
        <f>IF(Tbl.Kosten[[#This Row],[Pnr.]]=BM$7,Tbl.Kosten[[#This Row],[Totaal kosten]],"")</f>
        <v/>
      </c>
      <c r="BN211" s="158" t="str">
        <f>IF(Tbl.Kosten[[#This Row],[Pnr.]]=BN$7,Tbl.Kosten[[#This Row],[Totaal kosten]],"")</f>
        <v/>
      </c>
      <c r="BO211" s="158" t="str">
        <f>IF(Tbl.Kosten[[#This Row],[Pnr.]]=BO$7,Tbl.Kosten[[#This Row],[Totaal kosten]],"")</f>
        <v/>
      </c>
      <c r="BP211" s="158" t="str">
        <f>IF(Tbl.Kosten[[#This Row],[Pnr.]]=BP$7,Tbl.Kosten[[#This Row],[Totaal kosten]],"")</f>
        <v/>
      </c>
      <c r="BQ211" s="158" t="str">
        <f>IF(Tbl.Kosten[[#This Row],[Pnr.]]=BQ$7,Tbl.Kosten[[#This Row],[Totaal kosten]],"")</f>
        <v/>
      </c>
      <c r="BR211" s="158" t="str">
        <f>IF(Tbl.Kosten[[#This Row],[Pnr.]]=BR$7,Tbl.Kosten[[#This Row],[Totaal kosten]],"")</f>
        <v/>
      </c>
      <c r="BS211" s="158" t="str">
        <f>IF(Tbl.Kosten[[#This Row],[Pnr.]]=BS$7,Tbl.Kosten[[#This Row],[Totaal kosten]],"")</f>
        <v/>
      </c>
      <c r="BT211" s="158" t="str">
        <f>IF(Tbl.Kosten[[#This Row],[Pnr.]]=BT$7,Tbl.Kosten[[#This Row],[Totaal kosten]],"")</f>
        <v/>
      </c>
      <c r="BU211" s="158" t="str">
        <f>IF(Tbl.Kosten[[#This Row],[Pnr.]]=BU$7,Tbl.Kosten[[#This Row],[Totaal kosten]],"")</f>
        <v/>
      </c>
      <c r="BV211" s="158" t="str">
        <f>IF(Tbl.Kosten[[#This Row],[Pnr.]]=BV$7,Tbl.Kosten[[#This Row],[Totaal kosten]],"")</f>
        <v/>
      </c>
      <c r="BW211" s="158" t="str">
        <f>IF(Tbl.Kosten[[#This Row],[Pnr.]]=BW$7,Tbl.Kosten[[#This Row],[Totaal kosten]],"")</f>
        <v/>
      </c>
      <c r="BX211" s="158" t="str">
        <f>IFERROR(_xlfn.XLOOKUP(Tbl.Kosten[[#This Row],[Werkpakketcode]],Tbl.Werkpakketten[Werkpakketcode],Tbl.Werkpakketten[WPnr.],"",0,1),"")</f>
        <v/>
      </c>
      <c r="BY211" s="158" t="str">
        <f>IF(Tbl.Kosten[[#This Row],[WPnr.]]=BY$7,Tbl.Kosten[[#This Row],[Totaal kosten]],"")</f>
        <v/>
      </c>
      <c r="BZ211" s="158" t="str">
        <f>IF(Tbl.Kosten[[#This Row],[WPnr.]]=BZ$7,Tbl.Kosten[[#This Row],[Totaal kosten]],"")</f>
        <v/>
      </c>
      <c r="CA211" s="158" t="str">
        <f>IF(Tbl.Kosten[[#This Row],[WPnr.]]=CA$7,Tbl.Kosten[[#This Row],[Totaal kosten]],"")</f>
        <v/>
      </c>
      <c r="CB211" s="158" t="str">
        <f>IF(Tbl.Kosten[[#This Row],[WPnr.]]=CB$7,Tbl.Kosten[[#This Row],[Totaal kosten]],"")</f>
        <v/>
      </c>
      <c r="CC211" s="158" t="str">
        <f>IF(Tbl.Kosten[[#This Row],[WPnr.]]=CC$7,Tbl.Kosten[[#This Row],[Totaal kosten]],"")</f>
        <v/>
      </c>
      <c r="CD211" s="158" t="str">
        <f>IF(Tbl.Kosten[[#This Row],[WPnr.]]=CD$7,Tbl.Kosten[[#This Row],[Totaal kosten]],"")</f>
        <v/>
      </c>
      <c r="CE211" s="158" t="str">
        <f>IF(Tbl.Kosten[[#This Row],[WPnr.]]=CE$7,Tbl.Kosten[[#This Row],[Totaal kosten]],"")</f>
        <v/>
      </c>
      <c r="CF211" s="158" t="str">
        <f>IF(Tbl.Kosten[[#This Row],[WPnr.]]=CF$7,Tbl.Kosten[[#This Row],[Totaal kosten]],"")</f>
        <v/>
      </c>
      <c r="CG211" s="158" t="str">
        <f>IF(Tbl.Kosten[[#This Row],[WPnr.]]=CG$7,Tbl.Kosten[[#This Row],[Totaal kosten]],"")</f>
        <v/>
      </c>
      <c r="CH211" s="158" t="str">
        <f>IF(Tbl.Kosten[[#This Row],[WPnr.]]=CH$7,Tbl.Kosten[[#This Row],[Totaal kosten]],"")</f>
        <v/>
      </c>
      <c r="CI211" s="158" t="str">
        <f>IF(Tbl.Kosten[[#This Row],[WPnr.]]=CI$7,Tbl.Kosten[[#This Row],[Totaal kosten]],"")</f>
        <v/>
      </c>
      <c r="CJ211" s="158" t="str">
        <f>IF(Tbl.Kosten[[#This Row],[WPnr.]]=CJ$7,Tbl.Kosten[[#This Row],[Totaal kosten]],"")</f>
        <v/>
      </c>
      <c r="CK211" s="158" t="str">
        <f>IF(Tbl.Kosten[[#This Row],[WPnr.]]=CK$7,Tbl.Kosten[[#This Row],[Totaal kosten]],"")</f>
        <v/>
      </c>
      <c r="CL211" s="158" t="str">
        <f>IF(Tbl.Kosten[[#This Row],[WPnr.]]=CL$7,Tbl.Kosten[[#This Row],[Totaal kosten]],"")</f>
        <v/>
      </c>
      <c r="CM211" s="158" t="str">
        <f>IF(Tbl.Kosten[[#This Row],[WPnr.]]=CM$7,Tbl.Kosten[[#This Row],[Totaal kosten]],"")</f>
        <v/>
      </c>
      <c r="CN211" s="158" t="str">
        <f>IF(Tbl.Kosten[[#This Row],[WPnr.]]=CN$7,Tbl.Kosten[[#This Row],[Totaal kosten]],"")</f>
        <v/>
      </c>
      <c r="CO211" s="158" t="str">
        <f>IF(Tbl.Kosten[[#This Row],[WPnr.]]=CO$7,Tbl.Kosten[[#This Row],[Totaal kosten]],"")</f>
        <v/>
      </c>
      <c r="CP211" s="158" t="str">
        <f>IF(Tbl.Kosten[[#This Row],[WPnr.]]=CP$7,Tbl.Kosten[[#This Row],[Totaal kosten]],"")</f>
        <v/>
      </c>
      <c r="CQ211" s="158" t="str">
        <f>IF(Tbl.Kosten[[#This Row],[WPnr.]]=CQ$7,Tbl.Kosten[[#This Row],[Totaal kosten]],"")</f>
        <v/>
      </c>
      <c r="CR211" s="158" t="str">
        <f>IF(Tbl.Kosten[[#This Row],[WPnr.]]=CR$7,Tbl.Kosten[[#This Row],[Totaal kosten]],"")</f>
        <v/>
      </c>
      <c r="CS211" s="158" t="str">
        <f>IF(Tbl.Kosten[[#This Row],[WPnr.]]=CS$7,Tbl.Kosten[[#This Row],[Totaal kosten]],"")</f>
        <v/>
      </c>
      <c r="CT211" s="158" t="str">
        <f>IF(Tbl.Kosten[[#This Row],[WPnr.]]=CT$7,Tbl.Kosten[[#This Row],[Totaal kosten]],"")</f>
        <v/>
      </c>
      <c r="CU211" s="158" t="str">
        <f>IF(Tbl.Kosten[[#This Row],[WPnr.]]=CU$7,Tbl.Kosten[[#This Row],[Totaal kosten]],"")</f>
        <v/>
      </c>
      <c r="CV211" s="158" t="str">
        <f>IF(Tbl.Kosten[[#This Row],[WPnr.]]=CV$7,Tbl.Kosten[[#This Row],[Totaal kosten]],"")</f>
        <v/>
      </c>
      <c r="CW211" s="158" t="str">
        <f>IF(Tbl.Kosten[[#This Row],[WPnr.]]=CW$7,Tbl.Kosten[[#This Row],[Totaal kosten]],"")</f>
        <v/>
      </c>
      <c r="CX211" s="158" t="str">
        <f>IF(Tbl.Kosten[[#This Row],[WPnr.]]=CX$7,Tbl.Kosten[[#This Row],[Totaal kosten]],"")</f>
        <v/>
      </c>
      <c r="CY211" s="158" t="str">
        <f>IF(Tbl.Kosten[[#This Row],[WPnr.]]=CY$7,Tbl.Kosten[[#This Row],[Totaal kosten]],"")</f>
        <v/>
      </c>
      <c r="CZ211" s="158" t="str">
        <f>IF(Tbl.Kosten[[#This Row],[WPnr.]]=CZ$7,Tbl.Kosten[[#This Row],[Totaal kosten]],"")</f>
        <v/>
      </c>
      <c r="DA211" s="158" t="str">
        <f>IF(Tbl.Kosten[[#This Row],[WPnr.]]=DA$7,Tbl.Kosten[[#This Row],[Totaal kosten]],"")</f>
        <v/>
      </c>
      <c r="DB211" s="158" t="str">
        <f>IF(Tbl.Kosten[[#This Row],[WPnr.]]=DB$7,Tbl.Kosten[[#This Row],[Totaal kosten]],"")</f>
        <v/>
      </c>
      <c r="DC211" s="158" t="str">
        <f>IF(Tbl.Kosten[[#This Row],[WPnr.]]=DC$7,Tbl.Kosten[[#This Row],[Totaal kosten]],"")</f>
        <v/>
      </c>
      <c r="DD211" s="158" t="str">
        <f>IF(Tbl.Kosten[[#This Row],[WPnr.]]=DD$7,Tbl.Kosten[[#This Row],[Totaal kosten]],"")</f>
        <v/>
      </c>
      <c r="DE211" s="158" t="str">
        <f>IF(Tbl.Kosten[[#This Row],[WPnr.]]=DE$7,Tbl.Kosten[[#This Row],[Totaal kosten]],"")</f>
        <v/>
      </c>
      <c r="DF211" s="158" t="str">
        <f>IF(Tbl.Kosten[[#This Row],[WPnr.]]=DF$7,Tbl.Kosten[[#This Row],[Totaal kosten]],"")</f>
        <v/>
      </c>
      <c r="DG211" s="158" t="str">
        <f>IF(Tbl.Kosten[[#This Row],[WPnr.]]=DG$7,Tbl.Kosten[[#This Row],[Totaal kosten]],"")</f>
        <v/>
      </c>
      <c r="DH211" s="158" t="str">
        <f>IF(Tbl.Kosten[[#This Row],[WPnr.]]=DH$7,Tbl.Kosten[[#This Row],[Totaal kosten]],"")</f>
        <v/>
      </c>
      <c r="DI211" s="158" t="str">
        <f>IF(Tbl.Kosten[[#This Row],[WPnr.]]=DI$7,Tbl.Kosten[[#This Row],[Totaal kosten]],"")</f>
        <v/>
      </c>
      <c r="DJ211" s="158" t="str">
        <f>IF(Tbl.Kosten[[#This Row],[WPnr.]]=DJ$7,Tbl.Kosten[[#This Row],[Totaal kosten]],"")</f>
        <v/>
      </c>
      <c r="DK211" s="158" t="str">
        <f>IF(Tbl.Kosten[[#This Row],[WPnr.]]=DK$7,Tbl.Kosten[[#This Row],[Totaal kosten]],"")</f>
        <v/>
      </c>
      <c r="DL211" s="158" t="str">
        <f>IF(Tbl.Kosten[[#This Row],[WPnr.]]=DL$7,Tbl.Kosten[[#This Row],[Totaal kosten]],"")</f>
        <v/>
      </c>
      <c r="DM211" s="158" t="str">
        <f>IF(Tbl.Kosten[[#This Row],[WPnr.]]=DM$7,Tbl.Kosten[[#This Row],[Totaal kosten]],"")</f>
        <v/>
      </c>
      <c r="DN211" s="158" t="str">
        <f>IF(Tbl.Kosten[[#This Row],[WPnr.]]=DN$7,Tbl.Kosten[[#This Row],[Totaal kosten]],"")</f>
        <v/>
      </c>
      <c r="DO211" s="158" t="str">
        <f>IF(Tbl.Kosten[[#This Row],[WPnr.]]=DO$7,Tbl.Kosten[[#This Row],[Totaal kosten]],"")</f>
        <v/>
      </c>
      <c r="DP211" s="158" t="str">
        <f>IF(Tbl.Kosten[[#This Row],[WPnr.]]=DP$7,Tbl.Kosten[[#This Row],[Totaal kosten]],"")</f>
        <v/>
      </c>
      <c r="DQ211" s="158" t="str">
        <f>IF(Tbl.Kosten[[#This Row],[WPnr.]]=DQ$7,Tbl.Kosten[[#This Row],[Totaal kosten]],"")</f>
        <v/>
      </c>
      <c r="DR211" s="158" t="str">
        <f>IF(Tbl.Kosten[[#This Row],[WPnr.]]=DR$7,Tbl.Kosten[[#This Row],[Totaal kosten]],"")</f>
        <v/>
      </c>
      <c r="DS211" s="158" t="str">
        <f>IF(Tbl.Kosten[[#This Row],[WPnr.]]=DS$7,Tbl.Kosten[[#This Row],[Totaal kosten]],"")</f>
        <v/>
      </c>
      <c r="DT211" s="158" t="str">
        <f>IF(Tbl.Kosten[[#This Row],[WPnr.]]=DT$7,Tbl.Kosten[[#This Row],[Totaal kosten]],"")</f>
        <v/>
      </c>
      <c r="DU211" s="158" t="str">
        <f>IF(Tbl.Kosten[[#This Row],[WPnr.]]=DU$7,Tbl.Kosten[[#This Row],[Totaal kosten]],"")</f>
        <v/>
      </c>
      <c r="DV211" s="158" t="str">
        <f>IF(Tbl.Kosten[[#This Row],[WPnr.]]=DV$7,Tbl.Kosten[[#This Row],[Totaal kosten]],"")</f>
        <v/>
      </c>
      <c r="DW211" s="160" t="str">
        <f>IFERROR(_xlfn.XLOOKUP(Tbl.Kosten[[#This Row],[Kostensoort]],Tbl.Kostensoorten[Kostensoorten],Tbl.Kostensoorten[KSnr.],"",0,1),"")</f>
        <v/>
      </c>
      <c r="DX211" s="160" t="str">
        <f>IF(Tbl.Kosten[[#This Row],[KSnr.]]=DX$7,Tbl.Kosten[[#This Row],[Totaal kosten]],"")</f>
        <v/>
      </c>
      <c r="DY211" s="160" t="str">
        <f>IF(Tbl.Kosten[[#This Row],[KSnr.]]=DY$7,Tbl.Kosten[[#This Row],[Totaal kosten]],"")</f>
        <v/>
      </c>
      <c r="DZ211" s="160" t="str">
        <f>IF(Tbl.Kosten[[#This Row],[KSnr.]]=DZ$7,Tbl.Kosten[[#This Row],[Totaal kosten]],"")</f>
        <v/>
      </c>
      <c r="EA211" s="160" t="str">
        <f>IF(Tbl.Kosten[[#This Row],[KSnr.]]=EA$7,Tbl.Kosten[[#This Row],[Totaal kosten]],"")</f>
        <v/>
      </c>
      <c r="EB211" s="160" t="str">
        <f>IF(Tbl.Kosten[[#This Row],[KSnr.]]=EB$7,Tbl.Kosten[[#This Row],[Totaal kosten]],"")</f>
        <v/>
      </c>
      <c r="EC211" s="160" t="str">
        <f>IF(Tbl.Kosten[[#This Row],[KSnr.]]=EC$7,Tbl.Kosten[[#This Row],[Totaal kosten]],"")</f>
        <v/>
      </c>
      <c r="ED211" s="160" t="str">
        <f>IF(Tbl.Kosten[[#This Row],[KSnr.]]=ED$7,Tbl.Kosten[[#This Row],[Totaal kosten]],"")</f>
        <v/>
      </c>
      <c r="EE211" s="160" t="str">
        <f>IF(Tbl.Kosten[[#This Row],[KSnr.]]=EE$7,Tbl.Kosten[[#This Row],[Totaal kosten]],"")</f>
        <v/>
      </c>
      <c r="EF211" s="160" t="str">
        <f>IF(Tbl.Kosten[[#This Row],[KSnr.]]=EF$7,Tbl.Kosten[[#This Row],[Totaal kosten]],"")</f>
        <v/>
      </c>
      <c r="EG211" s="160" t="str">
        <f>IF(Tbl.Kosten[[#This Row],[KSnr.]]=EG$7,Tbl.Kosten[[#This Row],[Totaal kosten]],"")</f>
        <v/>
      </c>
      <c r="EH211" s="160" t="str">
        <f>IF(Tbl.Kosten[[#This Row],[KSnr.]]=EH$7,Tbl.Kosten[[#This Row],[Totaal kosten]],"")</f>
        <v/>
      </c>
      <c r="EI211" s="160" t="str">
        <f>IF(Tbl.Kosten[[#This Row],[KSnr.]]=EI$7,Tbl.Kosten[[#This Row],[Totaal kosten]],"")</f>
        <v/>
      </c>
      <c r="EJ211" s="160" t="str">
        <f>IF(Tbl.Kosten[[#This Row],[KSnr.]]=EJ$7,Tbl.Kosten[[#This Row],[Totaal kosten]],"")</f>
        <v/>
      </c>
      <c r="EK211" s="160" t="str">
        <f>IF(Tbl.Kosten[[#This Row],[KSnr.]]=EK$7,Tbl.Kosten[[#This Row],[Totaal kosten]],"")</f>
        <v/>
      </c>
      <c r="EL211" s="160" t="str">
        <f>IF(Tbl.Kosten[[#This Row],[KSnr.]]=EL$7,Tbl.Kosten[[#This Row],[Totaal kosten]],"")</f>
        <v/>
      </c>
      <c r="EM211" s="160" t="str">
        <f>IF(Tbl.Kosten[[#This Row],[KSnr.]]=EM$7,Tbl.Kosten[[#This Row],[Totaal kosten]],"")</f>
        <v/>
      </c>
      <c r="EN211" s="160" t="str">
        <f>IF(Tbl.Kosten[[#This Row],[KSnr.]]=EN$7,Tbl.Kosten[[#This Row],[Totaal kosten]],"")</f>
        <v/>
      </c>
      <c r="EO211" s="160" t="str">
        <f>IF(Tbl.Kosten[[#This Row],[KSnr.]]=EO$7,Tbl.Kosten[[#This Row],[Totaal kosten]],"")</f>
        <v/>
      </c>
      <c r="EP211" s="160" t="str">
        <f>IF(Tbl.Kosten[[#This Row],[KSnr.]]=EP$7,Tbl.Kosten[[#This Row],[Totaal kosten]],"")</f>
        <v/>
      </c>
      <c r="EQ211" s="160" t="str">
        <f>IF(Tbl.Kosten[[#This Row],[KSnr.]]=EQ$7,Tbl.Kosten[[#This Row],[Totaal kosten]],"")</f>
        <v/>
      </c>
      <c r="ER211" s="154" t="str">
        <f>IFERROR(_xlfn.XLOOKUP(Tbl.Kosten[[#This Row],[Subsidieactiviteit]],Tbl.Subsidiehoogte[Subsidieactiviteit],Tbl.Subsidiehoogte[SAnr.],"",0,1),"")</f>
        <v/>
      </c>
      <c r="ES211" s="160" t="str">
        <f>IF(Tbl.Kosten[[#This Row],[Sanr.]]=ES$7,Tbl.Kosten[[#This Row],[Totaal kosten]],"")</f>
        <v/>
      </c>
      <c r="ET211" s="160" t="str">
        <f>IF(Tbl.Kosten[[#This Row],[Sanr.]]=ET$7,Tbl.Kosten[[#This Row],[Totaal kosten]],"")</f>
        <v/>
      </c>
      <c r="EU211" s="160" t="str">
        <f>IF(Tbl.Kosten[[#This Row],[Sanr.]]=EU$7,Tbl.Kosten[[#This Row],[Totaal kosten]],"")</f>
        <v/>
      </c>
      <c r="EV211" s="160" t="str">
        <f>IF(Tbl.Kosten[[#This Row],[Sanr.]]=EV$7,Tbl.Kosten[[#This Row],[Totaal kosten]],"")</f>
        <v/>
      </c>
      <c r="EW211" s="160" t="str">
        <f>IF(Tbl.Kosten[[#This Row],[Sanr.]]=EW$7,Tbl.Kosten[[#This Row],[Totaal kosten]],"")</f>
        <v/>
      </c>
      <c r="EX211" s="160" t="str">
        <f>IF(Tbl.Kosten[[#This Row],[Sanr.]]=EX$7,Tbl.Kosten[[#This Row],[Totaal kosten]],"")</f>
        <v/>
      </c>
      <c r="EY211" s="160" t="str">
        <f>IF(Tbl.Kosten[[#This Row],[Sanr.]]=EY$7,Tbl.Kosten[[#This Row],[Totaal kosten]],"")</f>
        <v/>
      </c>
      <c r="EZ211" s="160" t="str">
        <f>IF(Tbl.Kosten[[#This Row],[Sanr.]]=EZ$7,Tbl.Kosten[[#This Row],[Totaal kosten]],"")</f>
        <v/>
      </c>
      <c r="FA211" s="160" t="str">
        <f>IF(Tbl.Kosten[[#This Row],[Sanr.]]=FA$7,Tbl.Kosten[[#This Row],[Totaal kosten]],"")</f>
        <v/>
      </c>
      <c r="FB211" s="160" t="str">
        <f>IF(Tbl.Kosten[[#This Row],[Sanr.]]=FB$7,Tbl.Kosten[[#This Row],[Totaal kosten]],"")</f>
        <v/>
      </c>
      <c r="FC211" s="160" t="str">
        <f>IF(Tbl.Kosten[[#This Row],[Sanr.]]=FC$7,Tbl.Kosten[[#This Row],[Totaal kosten]],"")</f>
        <v/>
      </c>
      <c r="FD211" s="160" t="str">
        <f>IF(Tbl.Kosten[[#This Row],[Sanr.]]=FD$7,Tbl.Kosten[[#This Row],[Totaal kosten]],"")</f>
        <v/>
      </c>
      <c r="FE211" s="160" t="str">
        <f>IF(Tbl.Kosten[[#This Row],[Sanr.]]=FE$7,Tbl.Kosten[[#This Row],[Totaal kosten]],"")</f>
        <v/>
      </c>
      <c r="FF211" s="160" t="str">
        <f>IF(Tbl.Kosten[[#This Row],[Sanr.]]=FF$7,Tbl.Kosten[[#This Row],[Totaal kosten]],"")</f>
        <v/>
      </c>
      <c r="FG211" s="160" t="str">
        <f>IF(Tbl.Kosten[[#This Row],[Sanr.]]=FG$7,Tbl.Kosten[[#This Row],[Totaal kosten]],"")</f>
        <v/>
      </c>
      <c r="FH211" s="160" t="str">
        <f>IF(Tbl.Kosten[[#This Row],[Sanr.]]=FH$7,Tbl.Kosten[[#This Row],[Totaal kosten]],"")</f>
        <v/>
      </c>
      <c r="FI211" s="160" t="str">
        <f>IF(Tbl.Kosten[[#This Row],[Sanr.]]=FI$7,Tbl.Kosten[[#This Row],[Totaal kosten]],"")</f>
        <v/>
      </c>
      <c r="FJ211" s="160" t="str">
        <f>IF(Tbl.Kosten[[#This Row],[Sanr.]]=FJ$7,Tbl.Kosten[[#This Row],[Totaal kosten]],"")</f>
        <v/>
      </c>
      <c r="FK211" s="160" t="str">
        <f>IF(Tbl.Kosten[[#This Row],[Sanr.]]=FK$7,Tbl.Kosten[[#This Row],[Totaal kosten]],"")</f>
        <v/>
      </c>
      <c r="FL211" s="160" t="str">
        <f>IF(Tbl.Kosten[[#This Row],[Sanr.]]=FL$7,Tbl.Kosten[[#This Row],[Totaal kosten]],"")</f>
        <v/>
      </c>
      <c r="FM211" s="160" t="str">
        <f>IF(Tbl.Kosten[[#This Row],[Sanr.]]=FM$7,Tbl.Kosten[[#This Row],[Totaal kosten]],"")</f>
        <v/>
      </c>
      <c r="FN211" s="160" t="str">
        <f>IF(Tbl.Kosten[[#This Row],[Sanr.]]=FN$7,Tbl.Kosten[[#This Row],[Totaal kosten]],"")</f>
        <v/>
      </c>
      <c r="FO211" s="160" t="str">
        <f>IF(Tbl.Kosten[[#This Row],[Sanr.]]=FO$7,Tbl.Kosten[[#This Row],[Totaal kosten]],"")</f>
        <v/>
      </c>
      <c r="FP211" s="160" t="str">
        <f>IF(Tbl.Kosten[[#This Row],[Sanr.]]=FP$7,Tbl.Kosten[[#This Row],[Totaal kosten]],"")</f>
        <v/>
      </c>
      <c r="FQ211" s="160" t="str">
        <f>IF(Tbl.Kosten[[#This Row],[Sanr.]]=FQ$7,Tbl.Kosten[[#This Row],[Totaal kosten]],"")</f>
        <v/>
      </c>
      <c r="FR211" s="160" t="str">
        <f>IF(Tbl.Kosten[[#This Row],[Sanr.]]=FR$7,Tbl.Kosten[[#This Row],[Totaal kosten]],"")</f>
        <v/>
      </c>
      <c r="FS211" s="160" t="str">
        <f>IF(Tbl.Kosten[[#This Row],[Sanr.]]=FS$7,Tbl.Kosten[[#This Row],[Totaal kosten]],"")</f>
        <v/>
      </c>
      <c r="FT211" s="160" t="str">
        <f>IF(Tbl.Kosten[[#This Row],[Sanr.]]=FT$7,Tbl.Kosten[[#This Row],[Totaal kosten]],"")</f>
        <v/>
      </c>
      <c r="FU211" s="160" t="str">
        <f>IF(Tbl.Kosten[[#This Row],[Sanr.]]=FU$7,Tbl.Kosten[[#This Row],[Totaal kosten]],"")</f>
        <v/>
      </c>
      <c r="FV211" s="160" t="str">
        <f>IF(Tbl.Kosten[[#This Row],[Sanr.]]=FV$7,Tbl.Kosten[[#This Row],[Totaal kosten]],"")</f>
        <v/>
      </c>
      <c r="FW211" s="160" t="str">
        <f>IFERROR(_xlfn.XLOOKUP(Tbl.Kosten[[#This Row],[Activiteitencode]],Tbl.Activiteiten[Activiteitcode],Tbl.Activiteiten[Anr.],"",0,1),"")</f>
        <v/>
      </c>
      <c r="FX211" s="181" t="str">
        <f>_xlfn.CONCAT(Tbl.Kosten[[#This Row],[Pnr.]],Tbl.Kosten[[#This Row],[Sanr.]])</f>
        <v>P1</v>
      </c>
      <c r="FY211" s="160">
        <f>Tbl.Kosten[[#This Row],[Totaal kosten]]-Tbl.Kosten[[#This Row],[Subsidie]]</f>
        <v>0</v>
      </c>
      <c r="FZ211" s="160">
        <f>IF(Tbl.Kosten[[#This Row],[Pnr.]]=FZ$7,Tbl.Kosten[[#This Row],[Te financieren]],"")</f>
        <v>0</v>
      </c>
      <c r="GA211" s="160" t="str">
        <f>IF(Tbl.Kosten[[#This Row],[Pnr.]]=GA$7,Tbl.Kosten[[#This Row],[Te financieren]],"")</f>
        <v/>
      </c>
      <c r="GB211" s="160" t="str">
        <f>IF(Tbl.Kosten[[#This Row],[Pnr.]]=GB$7,Tbl.Kosten[[#This Row],[Te financieren]],"")</f>
        <v/>
      </c>
      <c r="GC211" s="160" t="str">
        <f>IF(Tbl.Kosten[[#This Row],[Pnr.]]=GC$7,Tbl.Kosten[[#This Row],[Te financieren]],"")</f>
        <v/>
      </c>
      <c r="GD211" s="160" t="str">
        <f>IF(Tbl.Kosten[[#This Row],[Pnr.]]=GD$7,Tbl.Kosten[[#This Row],[Te financieren]],"")</f>
        <v/>
      </c>
      <c r="GE211" s="160" t="str">
        <f>IF(Tbl.Kosten[[#This Row],[Pnr.]]=GE$7,Tbl.Kosten[[#This Row],[Te financieren]],"")</f>
        <v/>
      </c>
      <c r="GF211" s="160" t="str">
        <f>IF(Tbl.Kosten[[#This Row],[Pnr.]]=GF$7,Tbl.Kosten[[#This Row],[Te financieren]],"")</f>
        <v/>
      </c>
      <c r="GG211" s="160" t="str">
        <f>IF(Tbl.Kosten[[#This Row],[Pnr.]]=GG$7,Tbl.Kosten[[#This Row],[Te financieren]],"")</f>
        <v/>
      </c>
      <c r="GH211" s="160" t="str">
        <f>IF(Tbl.Kosten[[#This Row],[Pnr.]]=GH$7,Tbl.Kosten[[#This Row],[Te financieren]],"")</f>
        <v/>
      </c>
      <c r="GI211" s="160" t="str">
        <f>IF(Tbl.Kosten[[#This Row],[Pnr.]]=GI$7,Tbl.Kosten[[#This Row],[Te financieren]],"")</f>
        <v/>
      </c>
      <c r="GJ211" s="160" t="str">
        <f>IF(Tbl.Kosten[[#This Row],[Pnr.]]=GJ$7,Tbl.Kosten[[#This Row],[Te financieren]],"")</f>
        <v/>
      </c>
      <c r="GK211" s="160" t="str">
        <f>IF(Tbl.Kosten[[#This Row],[Pnr.]]=GK$7,Tbl.Kosten[[#This Row],[Te financieren]],"")</f>
        <v/>
      </c>
      <c r="GL211" s="160" t="str">
        <f>IF(Tbl.Kosten[[#This Row],[Pnr.]]=GL$7,Tbl.Kosten[[#This Row],[Te financieren]],"")</f>
        <v/>
      </c>
      <c r="GM211" s="160" t="str">
        <f>IF(Tbl.Kosten[[#This Row],[Pnr.]]=GM$7,Tbl.Kosten[[#This Row],[Te financieren]],"")</f>
        <v/>
      </c>
      <c r="GN211" s="160" t="str">
        <f>IF(Tbl.Kosten[[#This Row],[Pnr.]]=GN$7,Tbl.Kosten[[#This Row],[Te financieren]],"")</f>
        <v/>
      </c>
      <c r="GO211" s="160" t="str">
        <f>IF(Tbl.Kosten[[#This Row],[Pnr.]]=GO$7,Tbl.Kosten[[#This Row],[Te financieren]],"")</f>
        <v/>
      </c>
      <c r="GP211" s="160" t="str">
        <f>IF(Tbl.Kosten[[#This Row],[Pnr.]]=GP$7,Tbl.Kosten[[#This Row],[Te financieren]],"")</f>
        <v/>
      </c>
      <c r="GQ211" s="160" t="str">
        <f>IF(Tbl.Kosten[[#This Row],[Pnr.]]=GQ$7,Tbl.Kosten[[#This Row],[Te financieren]],"")</f>
        <v/>
      </c>
      <c r="GR211" s="160" t="str">
        <f>IF(Tbl.Kosten[[#This Row],[Pnr.]]=GR$7,Tbl.Kosten[[#This Row],[Te financieren]],"")</f>
        <v/>
      </c>
      <c r="GS211" s="160" t="str">
        <f>IF(Tbl.Kosten[[#This Row],[Pnr.]]=GS$7,Tbl.Kosten[[#This Row],[Te financieren]],"")</f>
        <v/>
      </c>
      <c r="GT211" s="160" t="str">
        <f>IF(Tbl.Kosten[[#This Row],[Pnr.]]=GT$7,Tbl.Kosten[[#This Row],[Te financieren]],"")</f>
        <v/>
      </c>
      <c r="GU211" s="160" t="str">
        <f>IF(Tbl.Kosten[[#This Row],[Pnr.]]=GU$7,Tbl.Kosten[[#This Row],[Te financieren]],"")</f>
        <v/>
      </c>
      <c r="GV211" s="160" t="str">
        <f>IF(Tbl.Kosten[[#This Row],[Pnr.]]=GV$7,Tbl.Kosten[[#This Row],[Te financieren]],"")</f>
        <v/>
      </c>
      <c r="GW211" s="160" t="str">
        <f>IF(Tbl.Kosten[[#This Row],[Pnr.]]=GW$7,Tbl.Kosten[[#This Row],[Te financieren]],"")</f>
        <v/>
      </c>
      <c r="GX211" s="160" t="str">
        <f>IF(Tbl.Kosten[[#This Row],[Pnr.]]=GX$7,Tbl.Kosten[[#This Row],[Te financieren]],"")</f>
        <v/>
      </c>
      <c r="GY211" s="160" t="str">
        <f>IF(Tbl.Kosten[[#This Row],[Pnr.]]=GY$7,Tbl.Kosten[[#This Row],[Te financieren]],"")</f>
        <v/>
      </c>
      <c r="GZ211" s="160" t="str">
        <f>IF(Tbl.Kosten[[#This Row],[Pnr.]]=GZ$7,Tbl.Kosten[[#This Row],[Te financieren]],"")</f>
        <v/>
      </c>
      <c r="HA211" s="160" t="str">
        <f>IF(Tbl.Kosten[[#This Row],[Pnr.]]=HA$7,Tbl.Kosten[[#This Row],[Te financieren]],"")</f>
        <v/>
      </c>
      <c r="HB211" s="160" t="str">
        <f>IF(Tbl.Kosten[[#This Row],[Pnr.]]=HB$7,Tbl.Kosten[[#This Row],[Te financieren]],"")</f>
        <v/>
      </c>
      <c r="HC211" s="160" t="str">
        <f>IF(Tbl.Kosten[[#This Row],[Pnr.]]=HC$7,Tbl.Kosten[[#This Row],[Te financieren]],"")</f>
        <v/>
      </c>
      <c r="HD211" s="160" t="str">
        <f>IF(Tbl.Kosten[[#This Row],[Pnr.]]=HD$7,Tbl.Kosten[[#This Row],[Te financieren]],"")</f>
        <v/>
      </c>
      <c r="HE211" s="160" t="str">
        <f>IF(Tbl.Kosten[[#This Row],[Pnr.]]=HE$7,Tbl.Kosten[[#This Row],[Te financieren]],"")</f>
        <v/>
      </c>
      <c r="HF211" s="160" t="str">
        <f>IF(Tbl.Kosten[[#This Row],[Pnr.]]=HF$7,Tbl.Kosten[[#This Row],[Te financieren]],"")</f>
        <v/>
      </c>
      <c r="HG211" s="160" t="str">
        <f>IF(Tbl.Kosten[[#This Row],[Pnr.]]=HG$7,Tbl.Kosten[[#This Row],[Te financieren]],"")</f>
        <v/>
      </c>
      <c r="HH211" s="160" t="str">
        <f>IF(Tbl.Kosten[[#This Row],[Pnr.]]=HH$7,Tbl.Kosten[[#This Row],[Te financieren]],"")</f>
        <v/>
      </c>
      <c r="HI211" s="160" t="str">
        <f>IF(Tbl.Kosten[[#This Row],[Pnr.]]=HI$7,Tbl.Kosten[[#This Row],[Te financieren]],"")</f>
        <v/>
      </c>
      <c r="HJ211" s="160" t="str">
        <f>IF(Tbl.Kosten[[#This Row],[Pnr.]]=HJ$7,Tbl.Kosten[[#This Row],[Te financieren]],"")</f>
        <v/>
      </c>
      <c r="HK211" s="160" t="str">
        <f>IF(Tbl.Kosten[[#This Row],[Pnr.]]=HK$7,Tbl.Kosten[[#This Row],[Te financieren]],"")</f>
        <v/>
      </c>
      <c r="HL211" s="160" t="str">
        <f>IF(Tbl.Kosten[[#This Row],[Pnr.]]=HL$7,Tbl.Kosten[[#This Row],[Te financieren]],"")</f>
        <v/>
      </c>
      <c r="HM211" s="160" t="str">
        <f>IF(Tbl.Kosten[[#This Row],[Pnr.]]=HM$7,Tbl.Kosten[[#This Row],[Te financieren]],"")</f>
        <v/>
      </c>
      <c r="HN211" s="160" t="str">
        <f>IF(Tbl.Kosten[[#This Row],[Pnr.]]=HN$7,Tbl.Kosten[[#This Row],[Te financieren]],"")</f>
        <v/>
      </c>
      <c r="HO211" s="160" t="str">
        <f>IF(Tbl.Kosten[[#This Row],[Pnr.]]=HO$7,Tbl.Kosten[[#This Row],[Te financieren]],"")</f>
        <v/>
      </c>
      <c r="HP211" s="160" t="str">
        <f>IF(Tbl.Kosten[[#This Row],[Pnr.]]=HP$7,Tbl.Kosten[[#This Row],[Te financieren]],"")</f>
        <v/>
      </c>
      <c r="HQ211" s="160" t="str">
        <f>IF(Tbl.Kosten[[#This Row],[Pnr.]]=HQ$7,Tbl.Kosten[[#This Row],[Te financieren]],"")</f>
        <v/>
      </c>
      <c r="HR211" s="160" t="str">
        <f>IF(Tbl.Kosten[[#This Row],[Pnr.]]=HR$7,Tbl.Kosten[[#This Row],[Te financieren]],"")</f>
        <v/>
      </c>
      <c r="HS211" s="160" t="str">
        <f>IF(Tbl.Kosten[[#This Row],[Pnr.]]=HS$7,Tbl.Kosten[[#This Row],[Te financieren]],"")</f>
        <v/>
      </c>
      <c r="HT211" s="160" t="str">
        <f>IF(Tbl.Kosten[[#This Row],[Pnr.]]=HT$7,Tbl.Kosten[[#This Row],[Te financieren]],"")</f>
        <v/>
      </c>
      <c r="HU211" s="160" t="str">
        <f>IF(Tbl.Kosten[[#This Row],[Pnr.]]=HU$7,Tbl.Kosten[[#This Row],[Te financieren]],"")</f>
        <v/>
      </c>
      <c r="HV211" s="160" t="str">
        <f>IF(Tbl.Kosten[[#This Row],[Pnr.]]=HV$7,Tbl.Kosten[[#This Row],[Te financieren]],"")</f>
        <v/>
      </c>
      <c r="HW211" s="160" t="str">
        <f>IF(Tbl.Kosten[[#This Row],[Pnr.]]=HW$7,Tbl.Kosten[[#This Row],[Te financieren]],"")</f>
        <v/>
      </c>
    </row>
    <row r="212" spans="2:231" x14ac:dyDescent="0.3">
      <c r="B212" s="144"/>
      <c r="C212" s="147"/>
      <c r="D212" s="146"/>
      <c r="E212" s="147"/>
      <c r="F212" s="145"/>
      <c r="G212" s="11" t="str">
        <f>IF(Tbl.Kosten[[#This Row],[Medewerker e/o 
functie]]&lt;&gt;"",_xlfn.XLOOKUP(Tbl.Kosten[[#This Row],[Medewerker e/o 
functie]],Tbl.Uurtarief[Medewerker en/of functie],Tbl.Uurtarief[Uurtarief],"",0,1),"")</f>
        <v/>
      </c>
      <c r="H212" s="121">
        <f>IFERROR(Tbl.Kosten[[#This Row],[Uren]]*Tbl.Kosten[[#This Row],[Uurtarief]],0)</f>
        <v>0</v>
      </c>
      <c r="I212" s="119" t="str">
        <f>IF(Tbl.Kosten[[#This Row],[Subtotaal uren]]&lt;&gt;0,_xlfn.XLOOKUP(Tbl.Kosten[[#This Row],[Medewerker e/o 
functie]],Tbl.Uurtarief[Medewerker en/of functie],Tbl.Uurtarief[Kostensoort arbeid],"",0,1),"")</f>
        <v/>
      </c>
      <c r="J212" s="147"/>
      <c r="K212" s="145"/>
      <c r="L212" s="149" t="str">
        <f>IF(Tbl.Kosten[[#This Row],[Activum]]&lt;&gt;"",_xlfn.XLOOKUP(Tbl.Kosten[[#This Row],[Activum]],Tbl.Afschrijvingskosten[Activum],Tbl.Afschrijvingskosten[Tarief per afschrijvings-eenheid],"",0,1),"")</f>
        <v/>
      </c>
      <c r="M212" s="122">
        <f>IFERROR(Tbl.Kosten[[#This Row],[Een-
heden]]*Tbl.Kosten[[#This Row],[Afschrijvings-
tarief]],0)</f>
        <v>0</v>
      </c>
      <c r="N212" s="122" t="str">
        <f>IF(Tbl.Kosten[[#This Row],[Subtotaal afschrijving]]&lt;&gt;0,Lijsten!A210,"")</f>
        <v/>
      </c>
      <c r="O212" s="150"/>
      <c r="P212" s="145"/>
      <c r="Q212" s="148"/>
      <c r="R212" s="122">
        <f>IFERROR(Tbl.Kosten[[#This Row],[Aantal]]*Tbl.Kosten[[#This Row],[Tarief]],0)</f>
        <v>0</v>
      </c>
      <c r="S212" s="8">
        <f>IFERROR(Tbl.Kosten[[#This Row],[Subtotaal overige kosten]]+Tbl.Kosten[[#This Row],[Subtotaal uren]]+Tbl.Kosten[[#This Row],[Subtotaal afschrijving]],0)</f>
        <v>0</v>
      </c>
      <c r="T212" s="8">
        <f>IFERROR(Tbl.Kosten[[#This Row],[Totaal kosten]]*Tbl.Kosten[[#This Row],[Subsidie%]],0)</f>
        <v>0</v>
      </c>
      <c r="U212" s="4" t="str" cm="1">
        <f t="array" ref="U212">IFERROR(_xlfn.IFS(Tbl.Kosten[[#This Row],[Subtotaal uren]]&lt;&gt;0,Tbl.Kosten[[#This Row],[Kostensoort arbeid]],Tbl.Kosten[[#This Row],[Subtotaal afschrijving]]&lt;&gt;0,Tbl.Kosten[[#This Row],[Kostensoort afschrijving]],Tbl.Kosten[[#This Row],[Subtotaal overige kosten]]&lt;&gt;0,Tbl.Kosten[[#This Row],[Kostensoort overig]]),"")</f>
        <v/>
      </c>
      <c r="V212" s="4" t="str">
        <f>IFERROR(_xlfn.XLOOKUP(Tbl.Kosten[[#This Row],[Activiteitencode]],Tbl.Activiteiten[Activiteitcode],Tbl.Activiteiten[Werkpakketcode],"",0,1),"")</f>
        <v/>
      </c>
      <c r="W212" s="4" t="str">
        <f>IFERROR(_xlfn.XLOOKUP(Tbl.Kosten[[#This Row],[Werkpakketcode]],Tbl.Werkpakketten[Werkpakketcode],Tbl.Werkpakketten[Subsidiabele activiteit],"",0,1),"")</f>
        <v/>
      </c>
      <c r="X212" s="12">
        <f>IFERROR(_xlfn.XLOOKUP(Tbl.Kosten[[#This Row],[Sanr.]],Tbl.Subsidiehoogte[SAnr.],Tbl.Subsidiehoogte[Sub. Percentage],0,0,1),0)</f>
        <v>0</v>
      </c>
      <c r="Y212" s="154" t="str">
        <f>IFERROR(_xlfn.XLOOKUP(Tbl.Kosten[[#This Row],[Partnercode]],Tbl.Projectpartners[Partnercode],Tbl.Projectpartners[PNr.],"",0,1),"")</f>
        <v>P1</v>
      </c>
      <c r="Z212" s="158">
        <f>IF(Tbl.Kosten[[#This Row],[Pnr.]]=Z$7,Tbl.Kosten[[#This Row],[Totaal kosten]],"")</f>
        <v>0</v>
      </c>
      <c r="AA212" s="158" t="str">
        <f>IF(Tbl.Kosten[[#This Row],[Pnr.]]=AA$7,Tbl.Kosten[[#This Row],[Totaal kosten]],"")</f>
        <v/>
      </c>
      <c r="AB212" s="158" t="str">
        <f>IF(Tbl.Kosten[[#This Row],[Pnr.]]=AB$7,Tbl.Kosten[[#This Row],[Totaal kosten]],"")</f>
        <v/>
      </c>
      <c r="AC212" s="158" t="str">
        <f>IF(Tbl.Kosten[[#This Row],[Pnr.]]=AC$7,Tbl.Kosten[[#This Row],[Totaal kosten]],"")</f>
        <v/>
      </c>
      <c r="AD212" s="158" t="str">
        <f>IF(Tbl.Kosten[[#This Row],[Pnr.]]=AD$7,Tbl.Kosten[[#This Row],[Totaal kosten]],"")</f>
        <v/>
      </c>
      <c r="AE212" s="158" t="str">
        <f>IF(Tbl.Kosten[[#This Row],[Pnr.]]=AE$7,Tbl.Kosten[[#This Row],[Totaal kosten]],"")</f>
        <v/>
      </c>
      <c r="AF212" s="158" t="str">
        <f>IF(Tbl.Kosten[[#This Row],[Pnr.]]=AF$7,Tbl.Kosten[[#This Row],[Totaal kosten]],"")</f>
        <v/>
      </c>
      <c r="AG212" s="158" t="str">
        <f>IF(Tbl.Kosten[[#This Row],[Pnr.]]=AG$7,Tbl.Kosten[[#This Row],[Totaal kosten]],"")</f>
        <v/>
      </c>
      <c r="AH212" s="158" t="str">
        <f>IF(Tbl.Kosten[[#This Row],[Pnr.]]=AH$7,Tbl.Kosten[[#This Row],[Totaal kosten]],"")</f>
        <v/>
      </c>
      <c r="AI212" s="158" t="str">
        <f>IF(Tbl.Kosten[[#This Row],[Pnr.]]=AI$7,Tbl.Kosten[[#This Row],[Totaal kosten]],"")</f>
        <v/>
      </c>
      <c r="AJ212" s="158" t="str">
        <f>IF(Tbl.Kosten[[#This Row],[Pnr.]]=AJ$7,Tbl.Kosten[[#This Row],[Totaal kosten]],"")</f>
        <v/>
      </c>
      <c r="AK212" s="158" t="str">
        <f>IF(Tbl.Kosten[[#This Row],[Pnr.]]=AK$7,Tbl.Kosten[[#This Row],[Totaal kosten]],"")</f>
        <v/>
      </c>
      <c r="AL212" s="158" t="str">
        <f>IF(Tbl.Kosten[[#This Row],[Pnr.]]=AL$7,Tbl.Kosten[[#This Row],[Totaal kosten]],"")</f>
        <v/>
      </c>
      <c r="AM212" s="158" t="str">
        <f>IF(Tbl.Kosten[[#This Row],[Pnr.]]=AM$7,Tbl.Kosten[[#This Row],[Totaal kosten]],"")</f>
        <v/>
      </c>
      <c r="AN212" s="158" t="str">
        <f>IF(Tbl.Kosten[[#This Row],[Pnr.]]=AN$7,Tbl.Kosten[[#This Row],[Totaal kosten]],"")</f>
        <v/>
      </c>
      <c r="AO212" s="158" t="str">
        <f>IF(Tbl.Kosten[[#This Row],[Pnr.]]=AO$7,Tbl.Kosten[[#This Row],[Totaal kosten]],"")</f>
        <v/>
      </c>
      <c r="AP212" s="158" t="str">
        <f>IF(Tbl.Kosten[[#This Row],[Pnr.]]=AP$7,Tbl.Kosten[[#This Row],[Totaal kosten]],"")</f>
        <v/>
      </c>
      <c r="AQ212" s="158" t="str">
        <f>IF(Tbl.Kosten[[#This Row],[Pnr.]]=AQ$7,Tbl.Kosten[[#This Row],[Totaal kosten]],"")</f>
        <v/>
      </c>
      <c r="AR212" s="158" t="str">
        <f>IF(Tbl.Kosten[[#This Row],[Pnr.]]=AR$7,Tbl.Kosten[[#This Row],[Totaal kosten]],"")</f>
        <v/>
      </c>
      <c r="AS212" s="158" t="str">
        <f>IF(Tbl.Kosten[[#This Row],[Pnr.]]=AS$7,Tbl.Kosten[[#This Row],[Totaal kosten]],"")</f>
        <v/>
      </c>
      <c r="AT212" s="158" t="str">
        <f>IF(Tbl.Kosten[[#This Row],[Pnr.]]=AT$7,Tbl.Kosten[[#This Row],[Totaal kosten]],"")</f>
        <v/>
      </c>
      <c r="AU212" s="158" t="str">
        <f>IF(Tbl.Kosten[[#This Row],[Pnr.]]=AU$7,Tbl.Kosten[[#This Row],[Totaal kosten]],"")</f>
        <v/>
      </c>
      <c r="AV212" s="158" t="str">
        <f>IF(Tbl.Kosten[[#This Row],[Pnr.]]=AV$7,Tbl.Kosten[[#This Row],[Totaal kosten]],"")</f>
        <v/>
      </c>
      <c r="AW212" s="158" t="str">
        <f>IF(Tbl.Kosten[[#This Row],[Pnr.]]=AW$7,Tbl.Kosten[[#This Row],[Totaal kosten]],"")</f>
        <v/>
      </c>
      <c r="AX212" s="158" t="str">
        <f>IF(Tbl.Kosten[[#This Row],[Pnr.]]=AX$7,Tbl.Kosten[[#This Row],[Totaal kosten]],"")</f>
        <v/>
      </c>
      <c r="AY212" s="158" t="str">
        <f>IF(Tbl.Kosten[[#This Row],[Pnr.]]=AY$7,Tbl.Kosten[[#This Row],[Totaal kosten]],"")</f>
        <v/>
      </c>
      <c r="AZ212" s="158" t="str">
        <f>IF(Tbl.Kosten[[#This Row],[Pnr.]]=AZ$7,Tbl.Kosten[[#This Row],[Totaal kosten]],"")</f>
        <v/>
      </c>
      <c r="BA212" s="158" t="str">
        <f>IF(Tbl.Kosten[[#This Row],[Pnr.]]=BA$7,Tbl.Kosten[[#This Row],[Totaal kosten]],"")</f>
        <v/>
      </c>
      <c r="BB212" s="158" t="str">
        <f>IF(Tbl.Kosten[[#This Row],[Pnr.]]=BB$7,Tbl.Kosten[[#This Row],[Totaal kosten]],"")</f>
        <v/>
      </c>
      <c r="BC212" s="158" t="str">
        <f>IF(Tbl.Kosten[[#This Row],[Pnr.]]=BC$7,Tbl.Kosten[[#This Row],[Totaal kosten]],"")</f>
        <v/>
      </c>
      <c r="BD212" s="158" t="str">
        <f>IF(Tbl.Kosten[[#This Row],[Pnr.]]=BD$7,Tbl.Kosten[[#This Row],[Totaal kosten]],"")</f>
        <v/>
      </c>
      <c r="BE212" s="158" t="str">
        <f>IF(Tbl.Kosten[[#This Row],[Pnr.]]=BE$7,Tbl.Kosten[[#This Row],[Totaal kosten]],"")</f>
        <v/>
      </c>
      <c r="BF212" s="158" t="str">
        <f>IF(Tbl.Kosten[[#This Row],[Pnr.]]=BF$7,Tbl.Kosten[[#This Row],[Totaal kosten]],"")</f>
        <v/>
      </c>
      <c r="BG212" s="158" t="str">
        <f>IF(Tbl.Kosten[[#This Row],[Pnr.]]=BG$7,Tbl.Kosten[[#This Row],[Totaal kosten]],"")</f>
        <v/>
      </c>
      <c r="BH212" s="158" t="str">
        <f>IF(Tbl.Kosten[[#This Row],[Pnr.]]=BH$7,Tbl.Kosten[[#This Row],[Totaal kosten]],"")</f>
        <v/>
      </c>
      <c r="BI212" s="158" t="str">
        <f>IF(Tbl.Kosten[[#This Row],[Pnr.]]=BI$7,Tbl.Kosten[[#This Row],[Totaal kosten]],"")</f>
        <v/>
      </c>
      <c r="BJ212" s="158" t="str">
        <f>IF(Tbl.Kosten[[#This Row],[Pnr.]]=BJ$7,Tbl.Kosten[[#This Row],[Totaal kosten]],"")</f>
        <v/>
      </c>
      <c r="BK212" s="158" t="str">
        <f>IF(Tbl.Kosten[[#This Row],[Pnr.]]=BK$7,Tbl.Kosten[[#This Row],[Totaal kosten]],"")</f>
        <v/>
      </c>
      <c r="BL212" s="158" t="str">
        <f>IF(Tbl.Kosten[[#This Row],[Pnr.]]=BL$7,Tbl.Kosten[[#This Row],[Totaal kosten]],"")</f>
        <v/>
      </c>
      <c r="BM212" s="158" t="str">
        <f>IF(Tbl.Kosten[[#This Row],[Pnr.]]=BM$7,Tbl.Kosten[[#This Row],[Totaal kosten]],"")</f>
        <v/>
      </c>
      <c r="BN212" s="158" t="str">
        <f>IF(Tbl.Kosten[[#This Row],[Pnr.]]=BN$7,Tbl.Kosten[[#This Row],[Totaal kosten]],"")</f>
        <v/>
      </c>
      <c r="BO212" s="158" t="str">
        <f>IF(Tbl.Kosten[[#This Row],[Pnr.]]=BO$7,Tbl.Kosten[[#This Row],[Totaal kosten]],"")</f>
        <v/>
      </c>
      <c r="BP212" s="158" t="str">
        <f>IF(Tbl.Kosten[[#This Row],[Pnr.]]=BP$7,Tbl.Kosten[[#This Row],[Totaal kosten]],"")</f>
        <v/>
      </c>
      <c r="BQ212" s="158" t="str">
        <f>IF(Tbl.Kosten[[#This Row],[Pnr.]]=BQ$7,Tbl.Kosten[[#This Row],[Totaal kosten]],"")</f>
        <v/>
      </c>
      <c r="BR212" s="158" t="str">
        <f>IF(Tbl.Kosten[[#This Row],[Pnr.]]=BR$7,Tbl.Kosten[[#This Row],[Totaal kosten]],"")</f>
        <v/>
      </c>
      <c r="BS212" s="158" t="str">
        <f>IF(Tbl.Kosten[[#This Row],[Pnr.]]=BS$7,Tbl.Kosten[[#This Row],[Totaal kosten]],"")</f>
        <v/>
      </c>
      <c r="BT212" s="158" t="str">
        <f>IF(Tbl.Kosten[[#This Row],[Pnr.]]=BT$7,Tbl.Kosten[[#This Row],[Totaal kosten]],"")</f>
        <v/>
      </c>
      <c r="BU212" s="158" t="str">
        <f>IF(Tbl.Kosten[[#This Row],[Pnr.]]=BU$7,Tbl.Kosten[[#This Row],[Totaal kosten]],"")</f>
        <v/>
      </c>
      <c r="BV212" s="158" t="str">
        <f>IF(Tbl.Kosten[[#This Row],[Pnr.]]=BV$7,Tbl.Kosten[[#This Row],[Totaal kosten]],"")</f>
        <v/>
      </c>
      <c r="BW212" s="158" t="str">
        <f>IF(Tbl.Kosten[[#This Row],[Pnr.]]=BW$7,Tbl.Kosten[[#This Row],[Totaal kosten]],"")</f>
        <v/>
      </c>
      <c r="BX212" s="158" t="str">
        <f>IFERROR(_xlfn.XLOOKUP(Tbl.Kosten[[#This Row],[Werkpakketcode]],Tbl.Werkpakketten[Werkpakketcode],Tbl.Werkpakketten[WPnr.],"",0,1),"")</f>
        <v/>
      </c>
      <c r="BY212" s="158" t="str">
        <f>IF(Tbl.Kosten[[#This Row],[WPnr.]]=BY$7,Tbl.Kosten[[#This Row],[Totaal kosten]],"")</f>
        <v/>
      </c>
      <c r="BZ212" s="158" t="str">
        <f>IF(Tbl.Kosten[[#This Row],[WPnr.]]=BZ$7,Tbl.Kosten[[#This Row],[Totaal kosten]],"")</f>
        <v/>
      </c>
      <c r="CA212" s="158" t="str">
        <f>IF(Tbl.Kosten[[#This Row],[WPnr.]]=CA$7,Tbl.Kosten[[#This Row],[Totaal kosten]],"")</f>
        <v/>
      </c>
      <c r="CB212" s="158" t="str">
        <f>IF(Tbl.Kosten[[#This Row],[WPnr.]]=CB$7,Tbl.Kosten[[#This Row],[Totaal kosten]],"")</f>
        <v/>
      </c>
      <c r="CC212" s="158" t="str">
        <f>IF(Tbl.Kosten[[#This Row],[WPnr.]]=CC$7,Tbl.Kosten[[#This Row],[Totaal kosten]],"")</f>
        <v/>
      </c>
      <c r="CD212" s="158" t="str">
        <f>IF(Tbl.Kosten[[#This Row],[WPnr.]]=CD$7,Tbl.Kosten[[#This Row],[Totaal kosten]],"")</f>
        <v/>
      </c>
      <c r="CE212" s="158" t="str">
        <f>IF(Tbl.Kosten[[#This Row],[WPnr.]]=CE$7,Tbl.Kosten[[#This Row],[Totaal kosten]],"")</f>
        <v/>
      </c>
      <c r="CF212" s="158" t="str">
        <f>IF(Tbl.Kosten[[#This Row],[WPnr.]]=CF$7,Tbl.Kosten[[#This Row],[Totaal kosten]],"")</f>
        <v/>
      </c>
      <c r="CG212" s="158" t="str">
        <f>IF(Tbl.Kosten[[#This Row],[WPnr.]]=CG$7,Tbl.Kosten[[#This Row],[Totaal kosten]],"")</f>
        <v/>
      </c>
      <c r="CH212" s="158" t="str">
        <f>IF(Tbl.Kosten[[#This Row],[WPnr.]]=CH$7,Tbl.Kosten[[#This Row],[Totaal kosten]],"")</f>
        <v/>
      </c>
      <c r="CI212" s="158" t="str">
        <f>IF(Tbl.Kosten[[#This Row],[WPnr.]]=CI$7,Tbl.Kosten[[#This Row],[Totaal kosten]],"")</f>
        <v/>
      </c>
      <c r="CJ212" s="158" t="str">
        <f>IF(Tbl.Kosten[[#This Row],[WPnr.]]=CJ$7,Tbl.Kosten[[#This Row],[Totaal kosten]],"")</f>
        <v/>
      </c>
      <c r="CK212" s="158" t="str">
        <f>IF(Tbl.Kosten[[#This Row],[WPnr.]]=CK$7,Tbl.Kosten[[#This Row],[Totaal kosten]],"")</f>
        <v/>
      </c>
      <c r="CL212" s="158" t="str">
        <f>IF(Tbl.Kosten[[#This Row],[WPnr.]]=CL$7,Tbl.Kosten[[#This Row],[Totaal kosten]],"")</f>
        <v/>
      </c>
      <c r="CM212" s="158" t="str">
        <f>IF(Tbl.Kosten[[#This Row],[WPnr.]]=CM$7,Tbl.Kosten[[#This Row],[Totaal kosten]],"")</f>
        <v/>
      </c>
      <c r="CN212" s="158" t="str">
        <f>IF(Tbl.Kosten[[#This Row],[WPnr.]]=CN$7,Tbl.Kosten[[#This Row],[Totaal kosten]],"")</f>
        <v/>
      </c>
      <c r="CO212" s="158" t="str">
        <f>IF(Tbl.Kosten[[#This Row],[WPnr.]]=CO$7,Tbl.Kosten[[#This Row],[Totaal kosten]],"")</f>
        <v/>
      </c>
      <c r="CP212" s="158" t="str">
        <f>IF(Tbl.Kosten[[#This Row],[WPnr.]]=CP$7,Tbl.Kosten[[#This Row],[Totaal kosten]],"")</f>
        <v/>
      </c>
      <c r="CQ212" s="158" t="str">
        <f>IF(Tbl.Kosten[[#This Row],[WPnr.]]=CQ$7,Tbl.Kosten[[#This Row],[Totaal kosten]],"")</f>
        <v/>
      </c>
      <c r="CR212" s="158" t="str">
        <f>IF(Tbl.Kosten[[#This Row],[WPnr.]]=CR$7,Tbl.Kosten[[#This Row],[Totaal kosten]],"")</f>
        <v/>
      </c>
      <c r="CS212" s="158" t="str">
        <f>IF(Tbl.Kosten[[#This Row],[WPnr.]]=CS$7,Tbl.Kosten[[#This Row],[Totaal kosten]],"")</f>
        <v/>
      </c>
      <c r="CT212" s="158" t="str">
        <f>IF(Tbl.Kosten[[#This Row],[WPnr.]]=CT$7,Tbl.Kosten[[#This Row],[Totaal kosten]],"")</f>
        <v/>
      </c>
      <c r="CU212" s="158" t="str">
        <f>IF(Tbl.Kosten[[#This Row],[WPnr.]]=CU$7,Tbl.Kosten[[#This Row],[Totaal kosten]],"")</f>
        <v/>
      </c>
      <c r="CV212" s="158" t="str">
        <f>IF(Tbl.Kosten[[#This Row],[WPnr.]]=CV$7,Tbl.Kosten[[#This Row],[Totaal kosten]],"")</f>
        <v/>
      </c>
      <c r="CW212" s="158" t="str">
        <f>IF(Tbl.Kosten[[#This Row],[WPnr.]]=CW$7,Tbl.Kosten[[#This Row],[Totaal kosten]],"")</f>
        <v/>
      </c>
      <c r="CX212" s="158" t="str">
        <f>IF(Tbl.Kosten[[#This Row],[WPnr.]]=CX$7,Tbl.Kosten[[#This Row],[Totaal kosten]],"")</f>
        <v/>
      </c>
      <c r="CY212" s="158" t="str">
        <f>IF(Tbl.Kosten[[#This Row],[WPnr.]]=CY$7,Tbl.Kosten[[#This Row],[Totaal kosten]],"")</f>
        <v/>
      </c>
      <c r="CZ212" s="158" t="str">
        <f>IF(Tbl.Kosten[[#This Row],[WPnr.]]=CZ$7,Tbl.Kosten[[#This Row],[Totaal kosten]],"")</f>
        <v/>
      </c>
      <c r="DA212" s="158" t="str">
        <f>IF(Tbl.Kosten[[#This Row],[WPnr.]]=DA$7,Tbl.Kosten[[#This Row],[Totaal kosten]],"")</f>
        <v/>
      </c>
      <c r="DB212" s="158" t="str">
        <f>IF(Tbl.Kosten[[#This Row],[WPnr.]]=DB$7,Tbl.Kosten[[#This Row],[Totaal kosten]],"")</f>
        <v/>
      </c>
      <c r="DC212" s="158" t="str">
        <f>IF(Tbl.Kosten[[#This Row],[WPnr.]]=DC$7,Tbl.Kosten[[#This Row],[Totaal kosten]],"")</f>
        <v/>
      </c>
      <c r="DD212" s="158" t="str">
        <f>IF(Tbl.Kosten[[#This Row],[WPnr.]]=DD$7,Tbl.Kosten[[#This Row],[Totaal kosten]],"")</f>
        <v/>
      </c>
      <c r="DE212" s="158" t="str">
        <f>IF(Tbl.Kosten[[#This Row],[WPnr.]]=DE$7,Tbl.Kosten[[#This Row],[Totaal kosten]],"")</f>
        <v/>
      </c>
      <c r="DF212" s="158" t="str">
        <f>IF(Tbl.Kosten[[#This Row],[WPnr.]]=DF$7,Tbl.Kosten[[#This Row],[Totaal kosten]],"")</f>
        <v/>
      </c>
      <c r="DG212" s="158" t="str">
        <f>IF(Tbl.Kosten[[#This Row],[WPnr.]]=DG$7,Tbl.Kosten[[#This Row],[Totaal kosten]],"")</f>
        <v/>
      </c>
      <c r="DH212" s="158" t="str">
        <f>IF(Tbl.Kosten[[#This Row],[WPnr.]]=DH$7,Tbl.Kosten[[#This Row],[Totaal kosten]],"")</f>
        <v/>
      </c>
      <c r="DI212" s="158" t="str">
        <f>IF(Tbl.Kosten[[#This Row],[WPnr.]]=DI$7,Tbl.Kosten[[#This Row],[Totaal kosten]],"")</f>
        <v/>
      </c>
      <c r="DJ212" s="158" t="str">
        <f>IF(Tbl.Kosten[[#This Row],[WPnr.]]=DJ$7,Tbl.Kosten[[#This Row],[Totaal kosten]],"")</f>
        <v/>
      </c>
      <c r="DK212" s="158" t="str">
        <f>IF(Tbl.Kosten[[#This Row],[WPnr.]]=DK$7,Tbl.Kosten[[#This Row],[Totaal kosten]],"")</f>
        <v/>
      </c>
      <c r="DL212" s="158" t="str">
        <f>IF(Tbl.Kosten[[#This Row],[WPnr.]]=DL$7,Tbl.Kosten[[#This Row],[Totaal kosten]],"")</f>
        <v/>
      </c>
      <c r="DM212" s="158" t="str">
        <f>IF(Tbl.Kosten[[#This Row],[WPnr.]]=DM$7,Tbl.Kosten[[#This Row],[Totaal kosten]],"")</f>
        <v/>
      </c>
      <c r="DN212" s="158" t="str">
        <f>IF(Tbl.Kosten[[#This Row],[WPnr.]]=DN$7,Tbl.Kosten[[#This Row],[Totaal kosten]],"")</f>
        <v/>
      </c>
      <c r="DO212" s="158" t="str">
        <f>IF(Tbl.Kosten[[#This Row],[WPnr.]]=DO$7,Tbl.Kosten[[#This Row],[Totaal kosten]],"")</f>
        <v/>
      </c>
      <c r="DP212" s="158" t="str">
        <f>IF(Tbl.Kosten[[#This Row],[WPnr.]]=DP$7,Tbl.Kosten[[#This Row],[Totaal kosten]],"")</f>
        <v/>
      </c>
      <c r="DQ212" s="158" t="str">
        <f>IF(Tbl.Kosten[[#This Row],[WPnr.]]=DQ$7,Tbl.Kosten[[#This Row],[Totaal kosten]],"")</f>
        <v/>
      </c>
      <c r="DR212" s="158" t="str">
        <f>IF(Tbl.Kosten[[#This Row],[WPnr.]]=DR$7,Tbl.Kosten[[#This Row],[Totaal kosten]],"")</f>
        <v/>
      </c>
      <c r="DS212" s="158" t="str">
        <f>IF(Tbl.Kosten[[#This Row],[WPnr.]]=DS$7,Tbl.Kosten[[#This Row],[Totaal kosten]],"")</f>
        <v/>
      </c>
      <c r="DT212" s="158" t="str">
        <f>IF(Tbl.Kosten[[#This Row],[WPnr.]]=DT$7,Tbl.Kosten[[#This Row],[Totaal kosten]],"")</f>
        <v/>
      </c>
      <c r="DU212" s="158" t="str">
        <f>IF(Tbl.Kosten[[#This Row],[WPnr.]]=DU$7,Tbl.Kosten[[#This Row],[Totaal kosten]],"")</f>
        <v/>
      </c>
      <c r="DV212" s="158" t="str">
        <f>IF(Tbl.Kosten[[#This Row],[WPnr.]]=DV$7,Tbl.Kosten[[#This Row],[Totaal kosten]],"")</f>
        <v/>
      </c>
      <c r="DW212" s="160" t="str">
        <f>IFERROR(_xlfn.XLOOKUP(Tbl.Kosten[[#This Row],[Kostensoort]],Tbl.Kostensoorten[Kostensoorten],Tbl.Kostensoorten[KSnr.],"",0,1),"")</f>
        <v/>
      </c>
      <c r="DX212" s="160" t="str">
        <f>IF(Tbl.Kosten[[#This Row],[KSnr.]]=DX$7,Tbl.Kosten[[#This Row],[Totaal kosten]],"")</f>
        <v/>
      </c>
      <c r="DY212" s="160" t="str">
        <f>IF(Tbl.Kosten[[#This Row],[KSnr.]]=DY$7,Tbl.Kosten[[#This Row],[Totaal kosten]],"")</f>
        <v/>
      </c>
      <c r="DZ212" s="160" t="str">
        <f>IF(Tbl.Kosten[[#This Row],[KSnr.]]=DZ$7,Tbl.Kosten[[#This Row],[Totaal kosten]],"")</f>
        <v/>
      </c>
      <c r="EA212" s="160" t="str">
        <f>IF(Tbl.Kosten[[#This Row],[KSnr.]]=EA$7,Tbl.Kosten[[#This Row],[Totaal kosten]],"")</f>
        <v/>
      </c>
      <c r="EB212" s="160" t="str">
        <f>IF(Tbl.Kosten[[#This Row],[KSnr.]]=EB$7,Tbl.Kosten[[#This Row],[Totaal kosten]],"")</f>
        <v/>
      </c>
      <c r="EC212" s="160" t="str">
        <f>IF(Tbl.Kosten[[#This Row],[KSnr.]]=EC$7,Tbl.Kosten[[#This Row],[Totaal kosten]],"")</f>
        <v/>
      </c>
      <c r="ED212" s="160" t="str">
        <f>IF(Tbl.Kosten[[#This Row],[KSnr.]]=ED$7,Tbl.Kosten[[#This Row],[Totaal kosten]],"")</f>
        <v/>
      </c>
      <c r="EE212" s="160" t="str">
        <f>IF(Tbl.Kosten[[#This Row],[KSnr.]]=EE$7,Tbl.Kosten[[#This Row],[Totaal kosten]],"")</f>
        <v/>
      </c>
      <c r="EF212" s="160" t="str">
        <f>IF(Tbl.Kosten[[#This Row],[KSnr.]]=EF$7,Tbl.Kosten[[#This Row],[Totaal kosten]],"")</f>
        <v/>
      </c>
      <c r="EG212" s="160" t="str">
        <f>IF(Tbl.Kosten[[#This Row],[KSnr.]]=EG$7,Tbl.Kosten[[#This Row],[Totaal kosten]],"")</f>
        <v/>
      </c>
      <c r="EH212" s="160" t="str">
        <f>IF(Tbl.Kosten[[#This Row],[KSnr.]]=EH$7,Tbl.Kosten[[#This Row],[Totaal kosten]],"")</f>
        <v/>
      </c>
      <c r="EI212" s="160" t="str">
        <f>IF(Tbl.Kosten[[#This Row],[KSnr.]]=EI$7,Tbl.Kosten[[#This Row],[Totaal kosten]],"")</f>
        <v/>
      </c>
      <c r="EJ212" s="160" t="str">
        <f>IF(Tbl.Kosten[[#This Row],[KSnr.]]=EJ$7,Tbl.Kosten[[#This Row],[Totaal kosten]],"")</f>
        <v/>
      </c>
      <c r="EK212" s="160" t="str">
        <f>IF(Tbl.Kosten[[#This Row],[KSnr.]]=EK$7,Tbl.Kosten[[#This Row],[Totaal kosten]],"")</f>
        <v/>
      </c>
      <c r="EL212" s="160" t="str">
        <f>IF(Tbl.Kosten[[#This Row],[KSnr.]]=EL$7,Tbl.Kosten[[#This Row],[Totaal kosten]],"")</f>
        <v/>
      </c>
      <c r="EM212" s="160" t="str">
        <f>IF(Tbl.Kosten[[#This Row],[KSnr.]]=EM$7,Tbl.Kosten[[#This Row],[Totaal kosten]],"")</f>
        <v/>
      </c>
      <c r="EN212" s="160" t="str">
        <f>IF(Tbl.Kosten[[#This Row],[KSnr.]]=EN$7,Tbl.Kosten[[#This Row],[Totaal kosten]],"")</f>
        <v/>
      </c>
      <c r="EO212" s="160" t="str">
        <f>IF(Tbl.Kosten[[#This Row],[KSnr.]]=EO$7,Tbl.Kosten[[#This Row],[Totaal kosten]],"")</f>
        <v/>
      </c>
      <c r="EP212" s="160" t="str">
        <f>IF(Tbl.Kosten[[#This Row],[KSnr.]]=EP$7,Tbl.Kosten[[#This Row],[Totaal kosten]],"")</f>
        <v/>
      </c>
      <c r="EQ212" s="160" t="str">
        <f>IF(Tbl.Kosten[[#This Row],[KSnr.]]=EQ$7,Tbl.Kosten[[#This Row],[Totaal kosten]],"")</f>
        <v/>
      </c>
      <c r="ER212" s="154" t="str">
        <f>IFERROR(_xlfn.XLOOKUP(Tbl.Kosten[[#This Row],[Subsidieactiviteit]],Tbl.Subsidiehoogte[Subsidieactiviteit],Tbl.Subsidiehoogte[SAnr.],"",0,1),"")</f>
        <v/>
      </c>
      <c r="ES212" s="160" t="str">
        <f>IF(Tbl.Kosten[[#This Row],[Sanr.]]=ES$7,Tbl.Kosten[[#This Row],[Totaal kosten]],"")</f>
        <v/>
      </c>
      <c r="ET212" s="160" t="str">
        <f>IF(Tbl.Kosten[[#This Row],[Sanr.]]=ET$7,Tbl.Kosten[[#This Row],[Totaal kosten]],"")</f>
        <v/>
      </c>
      <c r="EU212" s="160" t="str">
        <f>IF(Tbl.Kosten[[#This Row],[Sanr.]]=EU$7,Tbl.Kosten[[#This Row],[Totaal kosten]],"")</f>
        <v/>
      </c>
      <c r="EV212" s="160" t="str">
        <f>IF(Tbl.Kosten[[#This Row],[Sanr.]]=EV$7,Tbl.Kosten[[#This Row],[Totaal kosten]],"")</f>
        <v/>
      </c>
      <c r="EW212" s="160" t="str">
        <f>IF(Tbl.Kosten[[#This Row],[Sanr.]]=EW$7,Tbl.Kosten[[#This Row],[Totaal kosten]],"")</f>
        <v/>
      </c>
      <c r="EX212" s="160" t="str">
        <f>IF(Tbl.Kosten[[#This Row],[Sanr.]]=EX$7,Tbl.Kosten[[#This Row],[Totaal kosten]],"")</f>
        <v/>
      </c>
      <c r="EY212" s="160" t="str">
        <f>IF(Tbl.Kosten[[#This Row],[Sanr.]]=EY$7,Tbl.Kosten[[#This Row],[Totaal kosten]],"")</f>
        <v/>
      </c>
      <c r="EZ212" s="160" t="str">
        <f>IF(Tbl.Kosten[[#This Row],[Sanr.]]=EZ$7,Tbl.Kosten[[#This Row],[Totaal kosten]],"")</f>
        <v/>
      </c>
      <c r="FA212" s="160" t="str">
        <f>IF(Tbl.Kosten[[#This Row],[Sanr.]]=FA$7,Tbl.Kosten[[#This Row],[Totaal kosten]],"")</f>
        <v/>
      </c>
      <c r="FB212" s="160" t="str">
        <f>IF(Tbl.Kosten[[#This Row],[Sanr.]]=FB$7,Tbl.Kosten[[#This Row],[Totaal kosten]],"")</f>
        <v/>
      </c>
      <c r="FC212" s="160" t="str">
        <f>IF(Tbl.Kosten[[#This Row],[Sanr.]]=FC$7,Tbl.Kosten[[#This Row],[Totaal kosten]],"")</f>
        <v/>
      </c>
      <c r="FD212" s="160" t="str">
        <f>IF(Tbl.Kosten[[#This Row],[Sanr.]]=FD$7,Tbl.Kosten[[#This Row],[Totaal kosten]],"")</f>
        <v/>
      </c>
      <c r="FE212" s="160" t="str">
        <f>IF(Tbl.Kosten[[#This Row],[Sanr.]]=FE$7,Tbl.Kosten[[#This Row],[Totaal kosten]],"")</f>
        <v/>
      </c>
      <c r="FF212" s="160" t="str">
        <f>IF(Tbl.Kosten[[#This Row],[Sanr.]]=FF$7,Tbl.Kosten[[#This Row],[Totaal kosten]],"")</f>
        <v/>
      </c>
      <c r="FG212" s="160" t="str">
        <f>IF(Tbl.Kosten[[#This Row],[Sanr.]]=FG$7,Tbl.Kosten[[#This Row],[Totaal kosten]],"")</f>
        <v/>
      </c>
      <c r="FH212" s="160" t="str">
        <f>IF(Tbl.Kosten[[#This Row],[Sanr.]]=FH$7,Tbl.Kosten[[#This Row],[Totaal kosten]],"")</f>
        <v/>
      </c>
      <c r="FI212" s="160" t="str">
        <f>IF(Tbl.Kosten[[#This Row],[Sanr.]]=FI$7,Tbl.Kosten[[#This Row],[Totaal kosten]],"")</f>
        <v/>
      </c>
      <c r="FJ212" s="160" t="str">
        <f>IF(Tbl.Kosten[[#This Row],[Sanr.]]=FJ$7,Tbl.Kosten[[#This Row],[Totaal kosten]],"")</f>
        <v/>
      </c>
      <c r="FK212" s="160" t="str">
        <f>IF(Tbl.Kosten[[#This Row],[Sanr.]]=FK$7,Tbl.Kosten[[#This Row],[Totaal kosten]],"")</f>
        <v/>
      </c>
      <c r="FL212" s="160" t="str">
        <f>IF(Tbl.Kosten[[#This Row],[Sanr.]]=FL$7,Tbl.Kosten[[#This Row],[Totaal kosten]],"")</f>
        <v/>
      </c>
      <c r="FM212" s="160" t="str">
        <f>IF(Tbl.Kosten[[#This Row],[Sanr.]]=FM$7,Tbl.Kosten[[#This Row],[Totaal kosten]],"")</f>
        <v/>
      </c>
      <c r="FN212" s="160" t="str">
        <f>IF(Tbl.Kosten[[#This Row],[Sanr.]]=FN$7,Tbl.Kosten[[#This Row],[Totaal kosten]],"")</f>
        <v/>
      </c>
      <c r="FO212" s="160" t="str">
        <f>IF(Tbl.Kosten[[#This Row],[Sanr.]]=FO$7,Tbl.Kosten[[#This Row],[Totaal kosten]],"")</f>
        <v/>
      </c>
      <c r="FP212" s="160" t="str">
        <f>IF(Tbl.Kosten[[#This Row],[Sanr.]]=FP$7,Tbl.Kosten[[#This Row],[Totaal kosten]],"")</f>
        <v/>
      </c>
      <c r="FQ212" s="160" t="str">
        <f>IF(Tbl.Kosten[[#This Row],[Sanr.]]=FQ$7,Tbl.Kosten[[#This Row],[Totaal kosten]],"")</f>
        <v/>
      </c>
      <c r="FR212" s="160" t="str">
        <f>IF(Tbl.Kosten[[#This Row],[Sanr.]]=FR$7,Tbl.Kosten[[#This Row],[Totaal kosten]],"")</f>
        <v/>
      </c>
      <c r="FS212" s="160" t="str">
        <f>IF(Tbl.Kosten[[#This Row],[Sanr.]]=FS$7,Tbl.Kosten[[#This Row],[Totaal kosten]],"")</f>
        <v/>
      </c>
      <c r="FT212" s="160" t="str">
        <f>IF(Tbl.Kosten[[#This Row],[Sanr.]]=FT$7,Tbl.Kosten[[#This Row],[Totaal kosten]],"")</f>
        <v/>
      </c>
      <c r="FU212" s="160" t="str">
        <f>IF(Tbl.Kosten[[#This Row],[Sanr.]]=FU$7,Tbl.Kosten[[#This Row],[Totaal kosten]],"")</f>
        <v/>
      </c>
      <c r="FV212" s="160" t="str">
        <f>IF(Tbl.Kosten[[#This Row],[Sanr.]]=FV$7,Tbl.Kosten[[#This Row],[Totaal kosten]],"")</f>
        <v/>
      </c>
      <c r="FW212" s="160" t="str">
        <f>IFERROR(_xlfn.XLOOKUP(Tbl.Kosten[[#This Row],[Activiteitencode]],Tbl.Activiteiten[Activiteitcode],Tbl.Activiteiten[Anr.],"",0,1),"")</f>
        <v/>
      </c>
      <c r="FX212" s="181" t="str">
        <f>_xlfn.CONCAT(Tbl.Kosten[[#This Row],[Pnr.]],Tbl.Kosten[[#This Row],[Sanr.]])</f>
        <v>P1</v>
      </c>
      <c r="FY212" s="160">
        <f>Tbl.Kosten[[#This Row],[Totaal kosten]]-Tbl.Kosten[[#This Row],[Subsidie]]</f>
        <v>0</v>
      </c>
      <c r="FZ212" s="160">
        <f>IF(Tbl.Kosten[[#This Row],[Pnr.]]=FZ$7,Tbl.Kosten[[#This Row],[Te financieren]],"")</f>
        <v>0</v>
      </c>
      <c r="GA212" s="160" t="str">
        <f>IF(Tbl.Kosten[[#This Row],[Pnr.]]=GA$7,Tbl.Kosten[[#This Row],[Te financieren]],"")</f>
        <v/>
      </c>
      <c r="GB212" s="160" t="str">
        <f>IF(Tbl.Kosten[[#This Row],[Pnr.]]=GB$7,Tbl.Kosten[[#This Row],[Te financieren]],"")</f>
        <v/>
      </c>
      <c r="GC212" s="160" t="str">
        <f>IF(Tbl.Kosten[[#This Row],[Pnr.]]=GC$7,Tbl.Kosten[[#This Row],[Te financieren]],"")</f>
        <v/>
      </c>
      <c r="GD212" s="160" t="str">
        <f>IF(Tbl.Kosten[[#This Row],[Pnr.]]=GD$7,Tbl.Kosten[[#This Row],[Te financieren]],"")</f>
        <v/>
      </c>
      <c r="GE212" s="160" t="str">
        <f>IF(Tbl.Kosten[[#This Row],[Pnr.]]=GE$7,Tbl.Kosten[[#This Row],[Te financieren]],"")</f>
        <v/>
      </c>
      <c r="GF212" s="160" t="str">
        <f>IF(Tbl.Kosten[[#This Row],[Pnr.]]=GF$7,Tbl.Kosten[[#This Row],[Te financieren]],"")</f>
        <v/>
      </c>
      <c r="GG212" s="160" t="str">
        <f>IF(Tbl.Kosten[[#This Row],[Pnr.]]=GG$7,Tbl.Kosten[[#This Row],[Te financieren]],"")</f>
        <v/>
      </c>
      <c r="GH212" s="160" t="str">
        <f>IF(Tbl.Kosten[[#This Row],[Pnr.]]=GH$7,Tbl.Kosten[[#This Row],[Te financieren]],"")</f>
        <v/>
      </c>
      <c r="GI212" s="160" t="str">
        <f>IF(Tbl.Kosten[[#This Row],[Pnr.]]=GI$7,Tbl.Kosten[[#This Row],[Te financieren]],"")</f>
        <v/>
      </c>
      <c r="GJ212" s="160" t="str">
        <f>IF(Tbl.Kosten[[#This Row],[Pnr.]]=GJ$7,Tbl.Kosten[[#This Row],[Te financieren]],"")</f>
        <v/>
      </c>
      <c r="GK212" s="160" t="str">
        <f>IF(Tbl.Kosten[[#This Row],[Pnr.]]=GK$7,Tbl.Kosten[[#This Row],[Te financieren]],"")</f>
        <v/>
      </c>
      <c r="GL212" s="160" t="str">
        <f>IF(Tbl.Kosten[[#This Row],[Pnr.]]=GL$7,Tbl.Kosten[[#This Row],[Te financieren]],"")</f>
        <v/>
      </c>
      <c r="GM212" s="160" t="str">
        <f>IF(Tbl.Kosten[[#This Row],[Pnr.]]=GM$7,Tbl.Kosten[[#This Row],[Te financieren]],"")</f>
        <v/>
      </c>
      <c r="GN212" s="160" t="str">
        <f>IF(Tbl.Kosten[[#This Row],[Pnr.]]=GN$7,Tbl.Kosten[[#This Row],[Te financieren]],"")</f>
        <v/>
      </c>
      <c r="GO212" s="160" t="str">
        <f>IF(Tbl.Kosten[[#This Row],[Pnr.]]=GO$7,Tbl.Kosten[[#This Row],[Te financieren]],"")</f>
        <v/>
      </c>
      <c r="GP212" s="160" t="str">
        <f>IF(Tbl.Kosten[[#This Row],[Pnr.]]=GP$7,Tbl.Kosten[[#This Row],[Te financieren]],"")</f>
        <v/>
      </c>
      <c r="GQ212" s="160" t="str">
        <f>IF(Tbl.Kosten[[#This Row],[Pnr.]]=GQ$7,Tbl.Kosten[[#This Row],[Te financieren]],"")</f>
        <v/>
      </c>
      <c r="GR212" s="160" t="str">
        <f>IF(Tbl.Kosten[[#This Row],[Pnr.]]=GR$7,Tbl.Kosten[[#This Row],[Te financieren]],"")</f>
        <v/>
      </c>
      <c r="GS212" s="160" t="str">
        <f>IF(Tbl.Kosten[[#This Row],[Pnr.]]=GS$7,Tbl.Kosten[[#This Row],[Te financieren]],"")</f>
        <v/>
      </c>
      <c r="GT212" s="160" t="str">
        <f>IF(Tbl.Kosten[[#This Row],[Pnr.]]=GT$7,Tbl.Kosten[[#This Row],[Te financieren]],"")</f>
        <v/>
      </c>
      <c r="GU212" s="160" t="str">
        <f>IF(Tbl.Kosten[[#This Row],[Pnr.]]=GU$7,Tbl.Kosten[[#This Row],[Te financieren]],"")</f>
        <v/>
      </c>
      <c r="GV212" s="160" t="str">
        <f>IF(Tbl.Kosten[[#This Row],[Pnr.]]=GV$7,Tbl.Kosten[[#This Row],[Te financieren]],"")</f>
        <v/>
      </c>
      <c r="GW212" s="160" t="str">
        <f>IF(Tbl.Kosten[[#This Row],[Pnr.]]=GW$7,Tbl.Kosten[[#This Row],[Te financieren]],"")</f>
        <v/>
      </c>
      <c r="GX212" s="160" t="str">
        <f>IF(Tbl.Kosten[[#This Row],[Pnr.]]=GX$7,Tbl.Kosten[[#This Row],[Te financieren]],"")</f>
        <v/>
      </c>
      <c r="GY212" s="160" t="str">
        <f>IF(Tbl.Kosten[[#This Row],[Pnr.]]=GY$7,Tbl.Kosten[[#This Row],[Te financieren]],"")</f>
        <v/>
      </c>
      <c r="GZ212" s="160" t="str">
        <f>IF(Tbl.Kosten[[#This Row],[Pnr.]]=GZ$7,Tbl.Kosten[[#This Row],[Te financieren]],"")</f>
        <v/>
      </c>
      <c r="HA212" s="160" t="str">
        <f>IF(Tbl.Kosten[[#This Row],[Pnr.]]=HA$7,Tbl.Kosten[[#This Row],[Te financieren]],"")</f>
        <v/>
      </c>
      <c r="HB212" s="160" t="str">
        <f>IF(Tbl.Kosten[[#This Row],[Pnr.]]=HB$7,Tbl.Kosten[[#This Row],[Te financieren]],"")</f>
        <v/>
      </c>
      <c r="HC212" s="160" t="str">
        <f>IF(Tbl.Kosten[[#This Row],[Pnr.]]=HC$7,Tbl.Kosten[[#This Row],[Te financieren]],"")</f>
        <v/>
      </c>
      <c r="HD212" s="160" t="str">
        <f>IF(Tbl.Kosten[[#This Row],[Pnr.]]=HD$7,Tbl.Kosten[[#This Row],[Te financieren]],"")</f>
        <v/>
      </c>
      <c r="HE212" s="160" t="str">
        <f>IF(Tbl.Kosten[[#This Row],[Pnr.]]=HE$7,Tbl.Kosten[[#This Row],[Te financieren]],"")</f>
        <v/>
      </c>
      <c r="HF212" s="160" t="str">
        <f>IF(Tbl.Kosten[[#This Row],[Pnr.]]=HF$7,Tbl.Kosten[[#This Row],[Te financieren]],"")</f>
        <v/>
      </c>
      <c r="HG212" s="160" t="str">
        <f>IF(Tbl.Kosten[[#This Row],[Pnr.]]=HG$7,Tbl.Kosten[[#This Row],[Te financieren]],"")</f>
        <v/>
      </c>
      <c r="HH212" s="160" t="str">
        <f>IF(Tbl.Kosten[[#This Row],[Pnr.]]=HH$7,Tbl.Kosten[[#This Row],[Te financieren]],"")</f>
        <v/>
      </c>
      <c r="HI212" s="160" t="str">
        <f>IF(Tbl.Kosten[[#This Row],[Pnr.]]=HI$7,Tbl.Kosten[[#This Row],[Te financieren]],"")</f>
        <v/>
      </c>
      <c r="HJ212" s="160" t="str">
        <f>IF(Tbl.Kosten[[#This Row],[Pnr.]]=HJ$7,Tbl.Kosten[[#This Row],[Te financieren]],"")</f>
        <v/>
      </c>
      <c r="HK212" s="160" t="str">
        <f>IF(Tbl.Kosten[[#This Row],[Pnr.]]=HK$7,Tbl.Kosten[[#This Row],[Te financieren]],"")</f>
        <v/>
      </c>
      <c r="HL212" s="160" t="str">
        <f>IF(Tbl.Kosten[[#This Row],[Pnr.]]=HL$7,Tbl.Kosten[[#This Row],[Te financieren]],"")</f>
        <v/>
      </c>
      <c r="HM212" s="160" t="str">
        <f>IF(Tbl.Kosten[[#This Row],[Pnr.]]=HM$7,Tbl.Kosten[[#This Row],[Te financieren]],"")</f>
        <v/>
      </c>
      <c r="HN212" s="160" t="str">
        <f>IF(Tbl.Kosten[[#This Row],[Pnr.]]=HN$7,Tbl.Kosten[[#This Row],[Te financieren]],"")</f>
        <v/>
      </c>
      <c r="HO212" s="160" t="str">
        <f>IF(Tbl.Kosten[[#This Row],[Pnr.]]=HO$7,Tbl.Kosten[[#This Row],[Te financieren]],"")</f>
        <v/>
      </c>
      <c r="HP212" s="160" t="str">
        <f>IF(Tbl.Kosten[[#This Row],[Pnr.]]=HP$7,Tbl.Kosten[[#This Row],[Te financieren]],"")</f>
        <v/>
      </c>
      <c r="HQ212" s="160" t="str">
        <f>IF(Tbl.Kosten[[#This Row],[Pnr.]]=HQ$7,Tbl.Kosten[[#This Row],[Te financieren]],"")</f>
        <v/>
      </c>
      <c r="HR212" s="160" t="str">
        <f>IF(Tbl.Kosten[[#This Row],[Pnr.]]=HR$7,Tbl.Kosten[[#This Row],[Te financieren]],"")</f>
        <v/>
      </c>
      <c r="HS212" s="160" t="str">
        <f>IF(Tbl.Kosten[[#This Row],[Pnr.]]=HS$7,Tbl.Kosten[[#This Row],[Te financieren]],"")</f>
        <v/>
      </c>
      <c r="HT212" s="160" t="str">
        <f>IF(Tbl.Kosten[[#This Row],[Pnr.]]=HT$7,Tbl.Kosten[[#This Row],[Te financieren]],"")</f>
        <v/>
      </c>
      <c r="HU212" s="160" t="str">
        <f>IF(Tbl.Kosten[[#This Row],[Pnr.]]=HU$7,Tbl.Kosten[[#This Row],[Te financieren]],"")</f>
        <v/>
      </c>
      <c r="HV212" s="160" t="str">
        <f>IF(Tbl.Kosten[[#This Row],[Pnr.]]=HV$7,Tbl.Kosten[[#This Row],[Te financieren]],"")</f>
        <v/>
      </c>
      <c r="HW212" s="160" t="str">
        <f>IF(Tbl.Kosten[[#This Row],[Pnr.]]=HW$7,Tbl.Kosten[[#This Row],[Te financieren]],"")</f>
        <v/>
      </c>
    </row>
    <row r="213" spans="2:231" x14ac:dyDescent="0.3">
      <c r="B213" s="144"/>
      <c r="C213" s="147"/>
      <c r="D213" s="146"/>
      <c r="E213" s="147"/>
      <c r="F213" s="145"/>
      <c r="G213" s="11" t="str">
        <f>IF(Tbl.Kosten[[#This Row],[Medewerker e/o 
functie]]&lt;&gt;"",_xlfn.XLOOKUP(Tbl.Kosten[[#This Row],[Medewerker e/o 
functie]],Tbl.Uurtarief[Medewerker en/of functie],Tbl.Uurtarief[Uurtarief],"",0,1),"")</f>
        <v/>
      </c>
      <c r="H213" s="121">
        <f>IFERROR(Tbl.Kosten[[#This Row],[Uren]]*Tbl.Kosten[[#This Row],[Uurtarief]],0)</f>
        <v>0</v>
      </c>
      <c r="I213" s="119" t="str">
        <f>IF(Tbl.Kosten[[#This Row],[Subtotaal uren]]&lt;&gt;0,_xlfn.XLOOKUP(Tbl.Kosten[[#This Row],[Medewerker e/o 
functie]],Tbl.Uurtarief[Medewerker en/of functie],Tbl.Uurtarief[Kostensoort arbeid],"",0,1),"")</f>
        <v/>
      </c>
      <c r="J213" s="147"/>
      <c r="K213" s="145"/>
      <c r="L213" s="149" t="str">
        <f>IF(Tbl.Kosten[[#This Row],[Activum]]&lt;&gt;"",_xlfn.XLOOKUP(Tbl.Kosten[[#This Row],[Activum]],Tbl.Afschrijvingskosten[Activum],Tbl.Afschrijvingskosten[Tarief per afschrijvings-eenheid],"",0,1),"")</f>
        <v/>
      </c>
      <c r="M213" s="122">
        <f>IFERROR(Tbl.Kosten[[#This Row],[Een-
heden]]*Tbl.Kosten[[#This Row],[Afschrijvings-
tarief]],0)</f>
        <v>0</v>
      </c>
      <c r="N213" s="122" t="str">
        <f>IF(Tbl.Kosten[[#This Row],[Subtotaal afschrijving]]&lt;&gt;0,Lijsten!A211,"")</f>
        <v/>
      </c>
      <c r="O213" s="150"/>
      <c r="P213" s="145"/>
      <c r="Q213" s="148"/>
      <c r="R213" s="122">
        <f>IFERROR(Tbl.Kosten[[#This Row],[Aantal]]*Tbl.Kosten[[#This Row],[Tarief]],0)</f>
        <v>0</v>
      </c>
      <c r="S213" s="8">
        <f>IFERROR(Tbl.Kosten[[#This Row],[Subtotaal overige kosten]]+Tbl.Kosten[[#This Row],[Subtotaal uren]]+Tbl.Kosten[[#This Row],[Subtotaal afschrijving]],0)</f>
        <v>0</v>
      </c>
      <c r="T213" s="8">
        <f>IFERROR(Tbl.Kosten[[#This Row],[Totaal kosten]]*Tbl.Kosten[[#This Row],[Subsidie%]],0)</f>
        <v>0</v>
      </c>
      <c r="U213" s="4" t="str" cm="1">
        <f t="array" ref="U213">IFERROR(_xlfn.IFS(Tbl.Kosten[[#This Row],[Subtotaal uren]]&lt;&gt;0,Tbl.Kosten[[#This Row],[Kostensoort arbeid]],Tbl.Kosten[[#This Row],[Subtotaal afschrijving]]&lt;&gt;0,Tbl.Kosten[[#This Row],[Kostensoort afschrijving]],Tbl.Kosten[[#This Row],[Subtotaal overige kosten]]&lt;&gt;0,Tbl.Kosten[[#This Row],[Kostensoort overig]]),"")</f>
        <v/>
      </c>
      <c r="V213" s="4" t="str">
        <f>IFERROR(_xlfn.XLOOKUP(Tbl.Kosten[[#This Row],[Activiteitencode]],Tbl.Activiteiten[Activiteitcode],Tbl.Activiteiten[Werkpakketcode],"",0,1),"")</f>
        <v/>
      </c>
      <c r="W213" s="4" t="str">
        <f>IFERROR(_xlfn.XLOOKUP(Tbl.Kosten[[#This Row],[Werkpakketcode]],Tbl.Werkpakketten[Werkpakketcode],Tbl.Werkpakketten[Subsidiabele activiteit],"",0,1),"")</f>
        <v/>
      </c>
      <c r="X213" s="12">
        <f>IFERROR(_xlfn.XLOOKUP(Tbl.Kosten[[#This Row],[Sanr.]],Tbl.Subsidiehoogte[SAnr.],Tbl.Subsidiehoogte[Sub. Percentage],0,0,1),0)</f>
        <v>0</v>
      </c>
      <c r="Y213" s="154" t="str">
        <f>IFERROR(_xlfn.XLOOKUP(Tbl.Kosten[[#This Row],[Partnercode]],Tbl.Projectpartners[Partnercode],Tbl.Projectpartners[PNr.],"",0,1),"")</f>
        <v>P1</v>
      </c>
      <c r="Z213" s="158">
        <f>IF(Tbl.Kosten[[#This Row],[Pnr.]]=Z$7,Tbl.Kosten[[#This Row],[Totaal kosten]],"")</f>
        <v>0</v>
      </c>
      <c r="AA213" s="158" t="str">
        <f>IF(Tbl.Kosten[[#This Row],[Pnr.]]=AA$7,Tbl.Kosten[[#This Row],[Totaal kosten]],"")</f>
        <v/>
      </c>
      <c r="AB213" s="158" t="str">
        <f>IF(Tbl.Kosten[[#This Row],[Pnr.]]=AB$7,Tbl.Kosten[[#This Row],[Totaal kosten]],"")</f>
        <v/>
      </c>
      <c r="AC213" s="158" t="str">
        <f>IF(Tbl.Kosten[[#This Row],[Pnr.]]=AC$7,Tbl.Kosten[[#This Row],[Totaal kosten]],"")</f>
        <v/>
      </c>
      <c r="AD213" s="158" t="str">
        <f>IF(Tbl.Kosten[[#This Row],[Pnr.]]=AD$7,Tbl.Kosten[[#This Row],[Totaal kosten]],"")</f>
        <v/>
      </c>
      <c r="AE213" s="158" t="str">
        <f>IF(Tbl.Kosten[[#This Row],[Pnr.]]=AE$7,Tbl.Kosten[[#This Row],[Totaal kosten]],"")</f>
        <v/>
      </c>
      <c r="AF213" s="158" t="str">
        <f>IF(Tbl.Kosten[[#This Row],[Pnr.]]=AF$7,Tbl.Kosten[[#This Row],[Totaal kosten]],"")</f>
        <v/>
      </c>
      <c r="AG213" s="158" t="str">
        <f>IF(Tbl.Kosten[[#This Row],[Pnr.]]=AG$7,Tbl.Kosten[[#This Row],[Totaal kosten]],"")</f>
        <v/>
      </c>
      <c r="AH213" s="158" t="str">
        <f>IF(Tbl.Kosten[[#This Row],[Pnr.]]=AH$7,Tbl.Kosten[[#This Row],[Totaal kosten]],"")</f>
        <v/>
      </c>
      <c r="AI213" s="158" t="str">
        <f>IF(Tbl.Kosten[[#This Row],[Pnr.]]=AI$7,Tbl.Kosten[[#This Row],[Totaal kosten]],"")</f>
        <v/>
      </c>
      <c r="AJ213" s="158" t="str">
        <f>IF(Tbl.Kosten[[#This Row],[Pnr.]]=AJ$7,Tbl.Kosten[[#This Row],[Totaal kosten]],"")</f>
        <v/>
      </c>
      <c r="AK213" s="158" t="str">
        <f>IF(Tbl.Kosten[[#This Row],[Pnr.]]=AK$7,Tbl.Kosten[[#This Row],[Totaal kosten]],"")</f>
        <v/>
      </c>
      <c r="AL213" s="158" t="str">
        <f>IF(Tbl.Kosten[[#This Row],[Pnr.]]=AL$7,Tbl.Kosten[[#This Row],[Totaal kosten]],"")</f>
        <v/>
      </c>
      <c r="AM213" s="158" t="str">
        <f>IF(Tbl.Kosten[[#This Row],[Pnr.]]=AM$7,Tbl.Kosten[[#This Row],[Totaal kosten]],"")</f>
        <v/>
      </c>
      <c r="AN213" s="158" t="str">
        <f>IF(Tbl.Kosten[[#This Row],[Pnr.]]=AN$7,Tbl.Kosten[[#This Row],[Totaal kosten]],"")</f>
        <v/>
      </c>
      <c r="AO213" s="158" t="str">
        <f>IF(Tbl.Kosten[[#This Row],[Pnr.]]=AO$7,Tbl.Kosten[[#This Row],[Totaal kosten]],"")</f>
        <v/>
      </c>
      <c r="AP213" s="158" t="str">
        <f>IF(Tbl.Kosten[[#This Row],[Pnr.]]=AP$7,Tbl.Kosten[[#This Row],[Totaal kosten]],"")</f>
        <v/>
      </c>
      <c r="AQ213" s="158" t="str">
        <f>IF(Tbl.Kosten[[#This Row],[Pnr.]]=AQ$7,Tbl.Kosten[[#This Row],[Totaal kosten]],"")</f>
        <v/>
      </c>
      <c r="AR213" s="158" t="str">
        <f>IF(Tbl.Kosten[[#This Row],[Pnr.]]=AR$7,Tbl.Kosten[[#This Row],[Totaal kosten]],"")</f>
        <v/>
      </c>
      <c r="AS213" s="158" t="str">
        <f>IF(Tbl.Kosten[[#This Row],[Pnr.]]=AS$7,Tbl.Kosten[[#This Row],[Totaal kosten]],"")</f>
        <v/>
      </c>
      <c r="AT213" s="158" t="str">
        <f>IF(Tbl.Kosten[[#This Row],[Pnr.]]=AT$7,Tbl.Kosten[[#This Row],[Totaal kosten]],"")</f>
        <v/>
      </c>
      <c r="AU213" s="158" t="str">
        <f>IF(Tbl.Kosten[[#This Row],[Pnr.]]=AU$7,Tbl.Kosten[[#This Row],[Totaal kosten]],"")</f>
        <v/>
      </c>
      <c r="AV213" s="158" t="str">
        <f>IF(Tbl.Kosten[[#This Row],[Pnr.]]=AV$7,Tbl.Kosten[[#This Row],[Totaal kosten]],"")</f>
        <v/>
      </c>
      <c r="AW213" s="158" t="str">
        <f>IF(Tbl.Kosten[[#This Row],[Pnr.]]=AW$7,Tbl.Kosten[[#This Row],[Totaal kosten]],"")</f>
        <v/>
      </c>
      <c r="AX213" s="158" t="str">
        <f>IF(Tbl.Kosten[[#This Row],[Pnr.]]=AX$7,Tbl.Kosten[[#This Row],[Totaal kosten]],"")</f>
        <v/>
      </c>
      <c r="AY213" s="158" t="str">
        <f>IF(Tbl.Kosten[[#This Row],[Pnr.]]=AY$7,Tbl.Kosten[[#This Row],[Totaal kosten]],"")</f>
        <v/>
      </c>
      <c r="AZ213" s="158" t="str">
        <f>IF(Tbl.Kosten[[#This Row],[Pnr.]]=AZ$7,Tbl.Kosten[[#This Row],[Totaal kosten]],"")</f>
        <v/>
      </c>
      <c r="BA213" s="158" t="str">
        <f>IF(Tbl.Kosten[[#This Row],[Pnr.]]=BA$7,Tbl.Kosten[[#This Row],[Totaal kosten]],"")</f>
        <v/>
      </c>
      <c r="BB213" s="158" t="str">
        <f>IF(Tbl.Kosten[[#This Row],[Pnr.]]=BB$7,Tbl.Kosten[[#This Row],[Totaal kosten]],"")</f>
        <v/>
      </c>
      <c r="BC213" s="158" t="str">
        <f>IF(Tbl.Kosten[[#This Row],[Pnr.]]=BC$7,Tbl.Kosten[[#This Row],[Totaal kosten]],"")</f>
        <v/>
      </c>
      <c r="BD213" s="158" t="str">
        <f>IF(Tbl.Kosten[[#This Row],[Pnr.]]=BD$7,Tbl.Kosten[[#This Row],[Totaal kosten]],"")</f>
        <v/>
      </c>
      <c r="BE213" s="158" t="str">
        <f>IF(Tbl.Kosten[[#This Row],[Pnr.]]=BE$7,Tbl.Kosten[[#This Row],[Totaal kosten]],"")</f>
        <v/>
      </c>
      <c r="BF213" s="158" t="str">
        <f>IF(Tbl.Kosten[[#This Row],[Pnr.]]=BF$7,Tbl.Kosten[[#This Row],[Totaal kosten]],"")</f>
        <v/>
      </c>
      <c r="BG213" s="158" t="str">
        <f>IF(Tbl.Kosten[[#This Row],[Pnr.]]=BG$7,Tbl.Kosten[[#This Row],[Totaal kosten]],"")</f>
        <v/>
      </c>
      <c r="BH213" s="158" t="str">
        <f>IF(Tbl.Kosten[[#This Row],[Pnr.]]=BH$7,Tbl.Kosten[[#This Row],[Totaal kosten]],"")</f>
        <v/>
      </c>
      <c r="BI213" s="158" t="str">
        <f>IF(Tbl.Kosten[[#This Row],[Pnr.]]=BI$7,Tbl.Kosten[[#This Row],[Totaal kosten]],"")</f>
        <v/>
      </c>
      <c r="BJ213" s="158" t="str">
        <f>IF(Tbl.Kosten[[#This Row],[Pnr.]]=BJ$7,Tbl.Kosten[[#This Row],[Totaal kosten]],"")</f>
        <v/>
      </c>
      <c r="BK213" s="158" t="str">
        <f>IF(Tbl.Kosten[[#This Row],[Pnr.]]=BK$7,Tbl.Kosten[[#This Row],[Totaal kosten]],"")</f>
        <v/>
      </c>
      <c r="BL213" s="158" t="str">
        <f>IF(Tbl.Kosten[[#This Row],[Pnr.]]=BL$7,Tbl.Kosten[[#This Row],[Totaal kosten]],"")</f>
        <v/>
      </c>
      <c r="BM213" s="158" t="str">
        <f>IF(Tbl.Kosten[[#This Row],[Pnr.]]=BM$7,Tbl.Kosten[[#This Row],[Totaal kosten]],"")</f>
        <v/>
      </c>
      <c r="BN213" s="158" t="str">
        <f>IF(Tbl.Kosten[[#This Row],[Pnr.]]=BN$7,Tbl.Kosten[[#This Row],[Totaal kosten]],"")</f>
        <v/>
      </c>
      <c r="BO213" s="158" t="str">
        <f>IF(Tbl.Kosten[[#This Row],[Pnr.]]=BO$7,Tbl.Kosten[[#This Row],[Totaal kosten]],"")</f>
        <v/>
      </c>
      <c r="BP213" s="158" t="str">
        <f>IF(Tbl.Kosten[[#This Row],[Pnr.]]=BP$7,Tbl.Kosten[[#This Row],[Totaal kosten]],"")</f>
        <v/>
      </c>
      <c r="BQ213" s="158" t="str">
        <f>IF(Tbl.Kosten[[#This Row],[Pnr.]]=BQ$7,Tbl.Kosten[[#This Row],[Totaal kosten]],"")</f>
        <v/>
      </c>
      <c r="BR213" s="158" t="str">
        <f>IF(Tbl.Kosten[[#This Row],[Pnr.]]=BR$7,Tbl.Kosten[[#This Row],[Totaal kosten]],"")</f>
        <v/>
      </c>
      <c r="BS213" s="158" t="str">
        <f>IF(Tbl.Kosten[[#This Row],[Pnr.]]=BS$7,Tbl.Kosten[[#This Row],[Totaal kosten]],"")</f>
        <v/>
      </c>
      <c r="BT213" s="158" t="str">
        <f>IF(Tbl.Kosten[[#This Row],[Pnr.]]=BT$7,Tbl.Kosten[[#This Row],[Totaal kosten]],"")</f>
        <v/>
      </c>
      <c r="BU213" s="158" t="str">
        <f>IF(Tbl.Kosten[[#This Row],[Pnr.]]=BU$7,Tbl.Kosten[[#This Row],[Totaal kosten]],"")</f>
        <v/>
      </c>
      <c r="BV213" s="158" t="str">
        <f>IF(Tbl.Kosten[[#This Row],[Pnr.]]=BV$7,Tbl.Kosten[[#This Row],[Totaal kosten]],"")</f>
        <v/>
      </c>
      <c r="BW213" s="158" t="str">
        <f>IF(Tbl.Kosten[[#This Row],[Pnr.]]=BW$7,Tbl.Kosten[[#This Row],[Totaal kosten]],"")</f>
        <v/>
      </c>
      <c r="BX213" s="158" t="str">
        <f>IFERROR(_xlfn.XLOOKUP(Tbl.Kosten[[#This Row],[Werkpakketcode]],Tbl.Werkpakketten[Werkpakketcode],Tbl.Werkpakketten[WPnr.],"",0,1),"")</f>
        <v/>
      </c>
      <c r="BY213" s="158" t="str">
        <f>IF(Tbl.Kosten[[#This Row],[WPnr.]]=BY$7,Tbl.Kosten[[#This Row],[Totaal kosten]],"")</f>
        <v/>
      </c>
      <c r="BZ213" s="158" t="str">
        <f>IF(Tbl.Kosten[[#This Row],[WPnr.]]=BZ$7,Tbl.Kosten[[#This Row],[Totaal kosten]],"")</f>
        <v/>
      </c>
      <c r="CA213" s="158" t="str">
        <f>IF(Tbl.Kosten[[#This Row],[WPnr.]]=CA$7,Tbl.Kosten[[#This Row],[Totaal kosten]],"")</f>
        <v/>
      </c>
      <c r="CB213" s="158" t="str">
        <f>IF(Tbl.Kosten[[#This Row],[WPnr.]]=CB$7,Tbl.Kosten[[#This Row],[Totaal kosten]],"")</f>
        <v/>
      </c>
      <c r="CC213" s="158" t="str">
        <f>IF(Tbl.Kosten[[#This Row],[WPnr.]]=CC$7,Tbl.Kosten[[#This Row],[Totaal kosten]],"")</f>
        <v/>
      </c>
      <c r="CD213" s="158" t="str">
        <f>IF(Tbl.Kosten[[#This Row],[WPnr.]]=CD$7,Tbl.Kosten[[#This Row],[Totaal kosten]],"")</f>
        <v/>
      </c>
      <c r="CE213" s="158" t="str">
        <f>IF(Tbl.Kosten[[#This Row],[WPnr.]]=CE$7,Tbl.Kosten[[#This Row],[Totaal kosten]],"")</f>
        <v/>
      </c>
      <c r="CF213" s="158" t="str">
        <f>IF(Tbl.Kosten[[#This Row],[WPnr.]]=CF$7,Tbl.Kosten[[#This Row],[Totaal kosten]],"")</f>
        <v/>
      </c>
      <c r="CG213" s="158" t="str">
        <f>IF(Tbl.Kosten[[#This Row],[WPnr.]]=CG$7,Tbl.Kosten[[#This Row],[Totaal kosten]],"")</f>
        <v/>
      </c>
      <c r="CH213" s="158" t="str">
        <f>IF(Tbl.Kosten[[#This Row],[WPnr.]]=CH$7,Tbl.Kosten[[#This Row],[Totaal kosten]],"")</f>
        <v/>
      </c>
      <c r="CI213" s="158" t="str">
        <f>IF(Tbl.Kosten[[#This Row],[WPnr.]]=CI$7,Tbl.Kosten[[#This Row],[Totaal kosten]],"")</f>
        <v/>
      </c>
      <c r="CJ213" s="158" t="str">
        <f>IF(Tbl.Kosten[[#This Row],[WPnr.]]=CJ$7,Tbl.Kosten[[#This Row],[Totaal kosten]],"")</f>
        <v/>
      </c>
      <c r="CK213" s="158" t="str">
        <f>IF(Tbl.Kosten[[#This Row],[WPnr.]]=CK$7,Tbl.Kosten[[#This Row],[Totaal kosten]],"")</f>
        <v/>
      </c>
      <c r="CL213" s="158" t="str">
        <f>IF(Tbl.Kosten[[#This Row],[WPnr.]]=CL$7,Tbl.Kosten[[#This Row],[Totaal kosten]],"")</f>
        <v/>
      </c>
      <c r="CM213" s="158" t="str">
        <f>IF(Tbl.Kosten[[#This Row],[WPnr.]]=CM$7,Tbl.Kosten[[#This Row],[Totaal kosten]],"")</f>
        <v/>
      </c>
      <c r="CN213" s="158" t="str">
        <f>IF(Tbl.Kosten[[#This Row],[WPnr.]]=CN$7,Tbl.Kosten[[#This Row],[Totaal kosten]],"")</f>
        <v/>
      </c>
      <c r="CO213" s="158" t="str">
        <f>IF(Tbl.Kosten[[#This Row],[WPnr.]]=CO$7,Tbl.Kosten[[#This Row],[Totaal kosten]],"")</f>
        <v/>
      </c>
      <c r="CP213" s="158" t="str">
        <f>IF(Tbl.Kosten[[#This Row],[WPnr.]]=CP$7,Tbl.Kosten[[#This Row],[Totaal kosten]],"")</f>
        <v/>
      </c>
      <c r="CQ213" s="158" t="str">
        <f>IF(Tbl.Kosten[[#This Row],[WPnr.]]=CQ$7,Tbl.Kosten[[#This Row],[Totaal kosten]],"")</f>
        <v/>
      </c>
      <c r="CR213" s="158" t="str">
        <f>IF(Tbl.Kosten[[#This Row],[WPnr.]]=CR$7,Tbl.Kosten[[#This Row],[Totaal kosten]],"")</f>
        <v/>
      </c>
      <c r="CS213" s="158" t="str">
        <f>IF(Tbl.Kosten[[#This Row],[WPnr.]]=CS$7,Tbl.Kosten[[#This Row],[Totaal kosten]],"")</f>
        <v/>
      </c>
      <c r="CT213" s="158" t="str">
        <f>IF(Tbl.Kosten[[#This Row],[WPnr.]]=CT$7,Tbl.Kosten[[#This Row],[Totaal kosten]],"")</f>
        <v/>
      </c>
      <c r="CU213" s="158" t="str">
        <f>IF(Tbl.Kosten[[#This Row],[WPnr.]]=CU$7,Tbl.Kosten[[#This Row],[Totaal kosten]],"")</f>
        <v/>
      </c>
      <c r="CV213" s="158" t="str">
        <f>IF(Tbl.Kosten[[#This Row],[WPnr.]]=CV$7,Tbl.Kosten[[#This Row],[Totaal kosten]],"")</f>
        <v/>
      </c>
      <c r="CW213" s="158" t="str">
        <f>IF(Tbl.Kosten[[#This Row],[WPnr.]]=CW$7,Tbl.Kosten[[#This Row],[Totaal kosten]],"")</f>
        <v/>
      </c>
      <c r="CX213" s="158" t="str">
        <f>IF(Tbl.Kosten[[#This Row],[WPnr.]]=CX$7,Tbl.Kosten[[#This Row],[Totaal kosten]],"")</f>
        <v/>
      </c>
      <c r="CY213" s="158" t="str">
        <f>IF(Tbl.Kosten[[#This Row],[WPnr.]]=CY$7,Tbl.Kosten[[#This Row],[Totaal kosten]],"")</f>
        <v/>
      </c>
      <c r="CZ213" s="158" t="str">
        <f>IF(Tbl.Kosten[[#This Row],[WPnr.]]=CZ$7,Tbl.Kosten[[#This Row],[Totaal kosten]],"")</f>
        <v/>
      </c>
      <c r="DA213" s="158" t="str">
        <f>IF(Tbl.Kosten[[#This Row],[WPnr.]]=DA$7,Tbl.Kosten[[#This Row],[Totaal kosten]],"")</f>
        <v/>
      </c>
      <c r="DB213" s="158" t="str">
        <f>IF(Tbl.Kosten[[#This Row],[WPnr.]]=DB$7,Tbl.Kosten[[#This Row],[Totaal kosten]],"")</f>
        <v/>
      </c>
      <c r="DC213" s="158" t="str">
        <f>IF(Tbl.Kosten[[#This Row],[WPnr.]]=DC$7,Tbl.Kosten[[#This Row],[Totaal kosten]],"")</f>
        <v/>
      </c>
      <c r="DD213" s="158" t="str">
        <f>IF(Tbl.Kosten[[#This Row],[WPnr.]]=DD$7,Tbl.Kosten[[#This Row],[Totaal kosten]],"")</f>
        <v/>
      </c>
      <c r="DE213" s="158" t="str">
        <f>IF(Tbl.Kosten[[#This Row],[WPnr.]]=DE$7,Tbl.Kosten[[#This Row],[Totaal kosten]],"")</f>
        <v/>
      </c>
      <c r="DF213" s="158" t="str">
        <f>IF(Tbl.Kosten[[#This Row],[WPnr.]]=DF$7,Tbl.Kosten[[#This Row],[Totaal kosten]],"")</f>
        <v/>
      </c>
      <c r="DG213" s="158" t="str">
        <f>IF(Tbl.Kosten[[#This Row],[WPnr.]]=DG$7,Tbl.Kosten[[#This Row],[Totaal kosten]],"")</f>
        <v/>
      </c>
      <c r="DH213" s="158" t="str">
        <f>IF(Tbl.Kosten[[#This Row],[WPnr.]]=DH$7,Tbl.Kosten[[#This Row],[Totaal kosten]],"")</f>
        <v/>
      </c>
      <c r="DI213" s="158" t="str">
        <f>IF(Tbl.Kosten[[#This Row],[WPnr.]]=DI$7,Tbl.Kosten[[#This Row],[Totaal kosten]],"")</f>
        <v/>
      </c>
      <c r="DJ213" s="158" t="str">
        <f>IF(Tbl.Kosten[[#This Row],[WPnr.]]=DJ$7,Tbl.Kosten[[#This Row],[Totaal kosten]],"")</f>
        <v/>
      </c>
      <c r="DK213" s="158" t="str">
        <f>IF(Tbl.Kosten[[#This Row],[WPnr.]]=DK$7,Tbl.Kosten[[#This Row],[Totaal kosten]],"")</f>
        <v/>
      </c>
      <c r="DL213" s="158" t="str">
        <f>IF(Tbl.Kosten[[#This Row],[WPnr.]]=DL$7,Tbl.Kosten[[#This Row],[Totaal kosten]],"")</f>
        <v/>
      </c>
      <c r="DM213" s="158" t="str">
        <f>IF(Tbl.Kosten[[#This Row],[WPnr.]]=DM$7,Tbl.Kosten[[#This Row],[Totaal kosten]],"")</f>
        <v/>
      </c>
      <c r="DN213" s="158" t="str">
        <f>IF(Tbl.Kosten[[#This Row],[WPnr.]]=DN$7,Tbl.Kosten[[#This Row],[Totaal kosten]],"")</f>
        <v/>
      </c>
      <c r="DO213" s="158" t="str">
        <f>IF(Tbl.Kosten[[#This Row],[WPnr.]]=DO$7,Tbl.Kosten[[#This Row],[Totaal kosten]],"")</f>
        <v/>
      </c>
      <c r="DP213" s="158" t="str">
        <f>IF(Tbl.Kosten[[#This Row],[WPnr.]]=DP$7,Tbl.Kosten[[#This Row],[Totaal kosten]],"")</f>
        <v/>
      </c>
      <c r="DQ213" s="158" t="str">
        <f>IF(Tbl.Kosten[[#This Row],[WPnr.]]=DQ$7,Tbl.Kosten[[#This Row],[Totaal kosten]],"")</f>
        <v/>
      </c>
      <c r="DR213" s="158" t="str">
        <f>IF(Tbl.Kosten[[#This Row],[WPnr.]]=DR$7,Tbl.Kosten[[#This Row],[Totaal kosten]],"")</f>
        <v/>
      </c>
      <c r="DS213" s="158" t="str">
        <f>IF(Tbl.Kosten[[#This Row],[WPnr.]]=DS$7,Tbl.Kosten[[#This Row],[Totaal kosten]],"")</f>
        <v/>
      </c>
      <c r="DT213" s="158" t="str">
        <f>IF(Tbl.Kosten[[#This Row],[WPnr.]]=DT$7,Tbl.Kosten[[#This Row],[Totaal kosten]],"")</f>
        <v/>
      </c>
      <c r="DU213" s="158" t="str">
        <f>IF(Tbl.Kosten[[#This Row],[WPnr.]]=DU$7,Tbl.Kosten[[#This Row],[Totaal kosten]],"")</f>
        <v/>
      </c>
      <c r="DV213" s="158" t="str">
        <f>IF(Tbl.Kosten[[#This Row],[WPnr.]]=DV$7,Tbl.Kosten[[#This Row],[Totaal kosten]],"")</f>
        <v/>
      </c>
      <c r="DW213" s="160" t="str">
        <f>IFERROR(_xlfn.XLOOKUP(Tbl.Kosten[[#This Row],[Kostensoort]],Tbl.Kostensoorten[Kostensoorten],Tbl.Kostensoorten[KSnr.],"",0,1),"")</f>
        <v/>
      </c>
      <c r="DX213" s="160" t="str">
        <f>IF(Tbl.Kosten[[#This Row],[KSnr.]]=DX$7,Tbl.Kosten[[#This Row],[Totaal kosten]],"")</f>
        <v/>
      </c>
      <c r="DY213" s="160" t="str">
        <f>IF(Tbl.Kosten[[#This Row],[KSnr.]]=DY$7,Tbl.Kosten[[#This Row],[Totaal kosten]],"")</f>
        <v/>
      </c>
      <c r="DZ213" s="160" t="str">
        <f>IF(Tbl.Kosten[[#This Row],[KSnr.]]=DZ$7,Tbl.Kosten[[#This Row],[Totaal kosten]],"")</f>
        <v/>
      </c>
      <c r="EA213" s="160" t="str">
        <f>IF(Tbl.Kosten[[#This Row],[KSnr.]]=EA$7,Tbl.Kosten[[#This Row],[Totaal kosten]],"")</f>
        <v/>
      </c>
      <c r="EB213" s="160" t="str">
        <f>IF(Tbl.Kosten[[#This Row],[KSnr.]]=EB$7,Tbl.Kosten[[#This Row],[Totaal kosten]],"")</f>
        <v/>
      </c>
      <c r="EC213" s="160" t="str">
        <f>IF(Tbl.Kosten[[#This Row],[KSnr.]]=EC$7,Tbl.Kosten[[#This Row],[Totaal kosten]],"")</f>
        <v/>
      </c>
      <c r="ED213" s="160" t="str">
        <f>IF(Tbl.Kosten[[#This Row],[KSnr.]]=ED$7,Tbl.Kosten[[#This Row],[Totaal kosten]],"")</f>
        <v/>
      </c>
      <c r="EE213" s="160" t="str">
        <f>IF(Tbl.Kosten[[#This Row],[KSnr.]]=EE$7,Tbl.Kosten[[#This Row],[Totaal kosten]],"")</f>
        <v/>
      </c>
      <c r="EF213" s="160" t="str">
        <f>IF(Tbl.Kosten[[#This Row],[KSnr.]]=EF$7,Tbl.Kosten[[#This Row],[Totaal kosten]],"")</f>
        <v/>
      </c>
      <c r="EG213" s="160" t="str">
        <f>IF(Tbl.Kosten[[#This Row],[KSnr.]]=EG$7,Tbl.Kosten[[#This Row],[Totaal kosten]],"")</f>
        <v/>
      </c>
      <c r="EH213" s="160" t="str">
        <f>IF(Tbl.Kosten[[#This Row],[KSnr.]]=EH$7,Tbl.Kosten[[#This Row],[Totaal kosten]],"")</f>
        <v/>
      </c>
      <c r="EI213" s="160" t="str">
        <f>IF(Tbl.Kosten[[#This Row],[KSnr.]]=EI$7,Tbl.Kosten[[#This Row],[Totaal kosten]],"")</f>
        <v/>
      </c>
      <c r="EJ213" s="160" t="str">
        <f>IF(Tbl.Kosten[[#This Row],[KSnr.]]=EJ$7,Tbl.Kosten[[#This Row],[Totaal kosten]],"")</f>
        <v/>
      </c>
      <c r="EK213" s="160" t="str">
        <f>IF(Tbl.Kosten[[#This Row],[KSnr.]]=EK$7,Tbl.Kosten[[#This Row],[Totaal kosten]],"")</f>
        <v/>
      </c>
      <c r="EL213" s="160" t="str">
        <f>IF(Tbl.Kosten[[#This Row],[KSnr.]]=EL$7,Tbl.Kosten[[#This Row],[Totaal kosten]],"")</f>
        <v/>
      </c>
      <c r="EM213" s="160" t="str">
        <f>IF(Tbl.Kosten[[#This Row],[KSnr.]]=EM$7,Tbl.Kosten[[#This Row],[Totaal kosten]],"")</f>
        <v/>
      </c>
      <c r="EN213" s="160" t="str">
        <f>IF(Tbl.Kosten[[#This Row],[KSnr.]]=EN$7,Tbl.Kosten[[#This Row],[Totaal kosten]],"")</f>
        <v/>
      </c>
      <c r="EO213" s="160" t="str">
        <f>IF(Tbl.Kosten[[#This Row],[KSnr.]]=EO$7,Tbl.Kosten[[#This Row],[Totaal kosten]],"")</f>
        <v/>
      </c>
      <c r="EP213" s="160" t="str">
        <f>IF(Tbl.Kosten[[#This Row],[KSnr.]]=EP$7,Tbl.Kosten[[#This Row],[Totaal kosten]],"")</f>
        <v/>
      </c>
      <c r="EQ213" s="160" t="str">
        <f>IF(Tbl.Kosten[[#This Row],[KSnr.]]=EQ$7,Tbl.Kosten[[#This Row],[Totaal kosten]],"")</f>
        <v/>
      </c>
      <c r="ER213" s="154" t="str">
        <f>IFERROR(_xlfn.XLOOKUP(Tbl.Kosten[[#This Row],[Subsidieactiviteit]],Tbl.Subsidiehoogte[Subsidieactiviteit],Tbl.Subsidiehoogte[SAnr.],"",0,1),"")</f>
        <v/>
      </c>
      <c r="ES213" s="160" t="str">
        <f>IF(Tbl.Kosten[[#This Row],[Sanr.]]=ES$7,Tbl.Kosten[[#This Row],[Totaal kosten]],"")</f>
        <v/>
      </c>
      <c r="ET213" s="160" t="str">
        <f>IF(Tbl.Kosten[[#This Row],[Sanr.]]=ET$7,Tbl.Kosten[[#This Row],[Totaal kosten]],"")</f>
        <v/>
      </c>
      <c r="EU213" s="160" t="str">
        <f>IF(Tbl.Kosten[[#This Row],[Sanr.]]=EU$7,Tbl.Kosten[[#This Row],[Totaal kosten]],"")</f>
        <v/>
      </c>
      <c r="EV213" s="160" t="str">
        <f>IF(Tbl.Kosten[[#This Row],[Sanr.]]=EV$7,Tbl.Kosten[[#This Row],[Totaal kosten]],"")</f>
        <v/>
      </c>
      <c r="EW213" s="160" t="str">
        <f>IF(Tbl.Kosten[[#This Row],[Sanr.]]=EW$7,Tbl.Kosten[[#This Row],[Totaal kosten]],"")</f>
        <v/>
      </c>
      <c r="EX213" s="160" t="str">
        <f>IF(Tbl.Kosten[[#This Row],[Sanr.]]=EX$7,Tbl.Kosten[[#This Row],[Totaal kosten]],"")</f>
        <v/>
      </c>
      <c r="EY213" s="160" t="str">
        <f>IF(Tbl.Kosten[[#This Row],[Sanr.]]=EY$7,Tbl.Kosten[[#This Row],[Totaal kosten]],"")</f>
        <v/>
      </c>
      <c r="EZ213" s="160" t="str">
        <f>IF(Tbl.Kosten[[#This Row],[Sanr.]]=EZ$7,Tbl.Kosten[[#This Row],[Totaal kosten]],"")</f>
        <v/>
      </c>
      <c r="FA213" s="160" t="str">
        <f>IF(Tbl.Kosten[[#This Row],[Sanr.]]=FA$7,Tbl.Kosten[[#This Row],[Totaal kosten]],"")</f>
        <v/>
      </c>
      <c r="FB213" s="160" t="str">
        <f>IF(Tbl.Kosten[[#This Row],[Sanr.]]=FB$7,Tbl.Kosten[[#This Row],[Totaal kosten]],"")</f>
        <v/>
      </c>
      <c r="FC213" s="160" t="str">
        <f>IF(Tbl.Kosten[[#This Row],[Sanr.]]=FC$7,Tbl.Kosten[[#This Row],[Totaal kosten]],"")</f>
        <v/>
      </c>
      <c r="FD213" s="160" t="str">
        <f>IF(Tbl.Kosten[[#This Row],[Sanr.]]=FD$7,Tbl.Kosten[[#This Row],[Totaal kosten]],"")</f>
        <v/>
      </c>
      <c r="FE213" s="160" t="str">
        <f>IF(Tbl.Kosten[[#This Row],[Sanr.]]=FE$7,Tbl.Kosten[[#This Row],[Totaal kosten]],"")</f>
        <v/>
      </c>
      <c r="FF213" s="160" t="str">
        <f>IF(Tbl.Kosten[[#This Row],[Sanr.]]=FF$7,Tbl.Kosten[[#This Row],[Totaal kosten]],"")</f>
        <v/>
      </c>
      <c r="FG213" s="160" t="str">
        <f>IF(Tbl.Kosten[[#This Row],[Sanr.]]=FG$7,Tbl.Kosten[[#This Row],[Totaal kosten]],"")</f>
        <v/>
      </c>
      <c r="FH213" s="160" t="str">
        <f>IF(Tbl.Kosten[[#This Row],[Sanr.]]=FH$7,Tbl.Kosten[[#This Row],[Totaal kosten]],"")</f>
        <v/>
      </c>
      <c r="FI213" s="160" t="str">
        <f>IF(Tbl.Kosten[[#This Row],[Sanr.]]=FI$7,Tbl.Kosten[[#This Row],[Totaal kosten]],"")</f>
        <v/>
      </c>
      <c r="FJ213" s="160" t="str">
        <f>IF(Tbl.Kosten[[#This Row],[Sanr.]]=FJ$7,Tbl.Kosten[[#This Row],[Totaal kosten]],"")</f>
        <v/>
      </c>
      <c r="FK213" s="160" t="str">
        <f>IF(Tbl.Kosten[[#This Row],[Sanr.]]=FK$7,Tbl.Kosten[[#This Row],[Totaal kosten]],"")</f>
        <v/>
      </c>
      <c r="FL213" s="160" t="str">
        <f>IF(Tbl.Kosten[[#This Row],[Sanr.]]=FL$7,Tbl.Kosten[[#This Row],[Totaal kosten]],"")</f>
        <v/>
      </c>
      <c r="FM213" s="160" t="str">
        <f>IF(Tbl.Kosten[[#This Row],[Sanr.]]=FM$7,Tbl.Kosten[[#This Row],[Totaal kosten]],"")</f>
        <v/>
      </c>
      <c r="FN213" s="160" t="str">
        <f>IF(Tbl.Kosten[[#This Row],[Sanr.]]=FN$7,Tbl.Kosten[[#This Row],[Totaal kosten]],"")</f>
        <v/>
      </c>
      <c r="FO213" s="160" t="str">
        <f>IF(Tbl.Kosten[[#This Row],[Sanr.]]=FO$7,Tbl.Kosten[[#This Row],[Totaal kosten]],"")</f>
        <v/>
      </c>
      <c r="FP213" s="160" t="str">
        <f>IF(Tbl.Kosten[[#This Row],[Sanr.]]=FP$7,Tbl.Kosten[[#This Row],[Totaal kosten]],"")</f>
        <v/>
      </c>
      <c r="FQ213" s="160" t="str">
        <f>IF(Tbl.Kosten[[#This Row],[Sanr.]]=FQ$7,Tbl.Kosten[[#This Row],[Totaal kosten]],"")</f>
        <v/>
      </c>
      <c r="FR213" s="160" t="str">
        <f>IF(Tbl.Kosten[[#This Row],[Sanr.]]=FR$7,Tbl.Kosten[[#This Row],[Totaal kosten]],"")</f>
        <v/>
      </c>
      <c r="FS213" s="160" t="str">
        <f>IF(Tbl.Kosten[[#This Row],[Sanr.]]=FS$7,Tbl.Kosten[[#This Row],[Totaal kosten]],"")</f>
        <v/>
      </c>
      <c r="FT213" s="160" t="str">
        <f>IF(Tbl.Kosten[[#This Row],[Sanr.]]=FT$7,Tbl.Kosten[[#This Row],[Totaal kosten]],"")</f>
        <v/>
      </c>
      <c r="FU213" s="160" t="str">
        <f>IF(Tbl.Kosten[[#This Row],[Sanr.]]=FU$7,Tbl.Kosten[[#This Row],[Totaal kosten]],"")</f>
        <v/>
      </c>
      <c r="FV213" s="160" t="str">
        <f>IF(Tbl.Kosten[[#This Row],[Sanr.]]=FV$7,Tbl.Kosten[[#This Row],[Totaal kosten]],"")</f>
        <v/>
      </c>
      <c r="FW213" s="160" t="str">
        <f>IFERROR(_xlfn.XLOOKUP(Tbl.Kosten[[#This Row],[Activiteitencode]],Tbl.Activiteiten[Activiteitcode],Tbl.Activiteiten[Anr.],"",0,1),"")</f>
        <v/>
      </c>
      <c r="FX213" s="181" t="str">
        <f>_xlfn.CONCAT(Tbl.Kosten[[#This Row],[Pnr.]],Tbl.Kosten[[#This Row],[Sanr.]])</f>
        <v>P1</v>
      </c>
      <c r="FY213" s="160">
        <f>Tbl.Kosten[[#This Row],[Totaal kosten]]-Tbl.Kosten[[#This Row],[Subsidie]]</f>
        <v>0</v>
      </c>
      <c r="FZ213" s="160">
        <f>IF(Tbl.Kosten[[#This Row],[Pnr.]]=FZ$7,Tbl.Kosten[[#This Row],[Te financieren]],"")</f>
        <v>0</v>
      </c>
      <c r="GA213" s="160" t="str">
        <f>IF(Tbl.Kosten[[#This Row],[Pnr.]]=GA$7,Tbl.Kosten[[#This Row],[Te financieren]],"")</f>
        <v/>
      </c>
      <c r="GB213" s="160" t="str">
        <f>IF(Tbl.Kosten[[#This Row],[Pnr.]]=GB$7,Tbl.Kosten[[#This Row],[Te financieren]],"")</f>
        <v/>
      </c>
      <c r="GC213" s="160" t="str">
        <f>IF(Tbl.Kosten[[#This Row],[Pnr.]]=GC$7,Tbl.Kosten[[#This Row],[Te financieren]],"")</f>
        <v/>
      </c>
      <c r="GD213" s="160" t="str">
        <f>IF(Tbl.Kosten[[#This Row],[Pnr.]]=GD$7,Tbl.Kosten[[#This Row],[Te financieren]],"")</f>
        <v/>
      </c>
      <c r="GE213" s="160" t="str">
        <f>IF(Tbl.Kosten[[#This Row],[Pnr.]]=GE$7,Tbl.Kosten[[#This Row],[Te financieren]],"")</f>
        <v/>
      </c>
      <c r="GF213" s="160" t="str">
        <f>IF(Tbl.Kosten[[#This Row],[Pnr.]]=GF$7,Tbl.Kosten[[#This Row],[Te financieren]],"")</f>
        <v/>
      </c>
      <c r="GG213" s="160" t="str">
        <f>IF(Tbl.Kosten[[#This Row],[Pnr.]]=GG$7,Tbl.Kosten[[#This Row],[Te financieren]],"")</f>
        <v/>
      </c>
      <c r="GH213" s="160" t="str">
        <f>IF(Tbl.Kosten[[#This Row],[Pnr.]]=GH$7,Tbl.Kosten[[#This Row],[Te financieren]],"")</f>
        <v/>
      </c>
      <c r="GI213" s="160" t="str">
        <f>IF(Tbl.Kosten[[#This Row],[Pnr.]]=GI$7,Tbl.Kosten[[#This Row],[Te financieren]],"")</f>
        <v/>
      </c>
      <c r="GJ213" s="160" t="str">
        <f>IF(Tbl.Kosten[[#This Row],[Pnr.]]=GJ$7,Tbl.Kosten[[#This Row],[Te financieren]],"")</f>
        <v/>
      </c>
      <c r="GK213" s="160" t="str">
        <f>IF(Tbl.Kosten[[#This Row],[Pnr.]]=GK$7,Tbl.Kosten[[#This Row],[Te financieren]],"")</f>
        <v/>
      </c>
      <c r="GL213" s="160" t="str">
        <f>IF(Tbl.Kosten[[#This Row],[Pnr.]]=GL$7,Tbl.Kosten[[#This Row],[Te financieren]],"")</f>
        <v/>
      </c>
      <c r="GM213" s="160" t="str">
        <f>IF(Tbl.Kosten[[#This Row],[Pnr.]]=GM$7,Tbl.Kosten[[#This Row],[Te financieren]],"")</f>
        <v/>
      </c>
      <c r="GN213" s="160" t="str">
        <f>IF(Tbl.Kosten[[#This Row],[Pnr.]]=GN$7,Tbl.Kosten[[#This Row],[Te financieren]],"")</f>
        <v/>
      </c>
      <c r="GO213" s="160" t="str">
        <f>IF(Tbl.Kosten[[#This Row],[Pnr.]]=GO$7,Tbl.Kosten[[#This Row],[Te financieren]],"")</f>
        <v/>
      </c>
      <c r="GP213" s="160" t="str">
        <f>IF(Tbl.Kosten[[#This Row],[Pnr.]]=GP$7,Tbl.Kosten[[#This Row],[Te financieren]],"")</f>
        <v/>
      </c>
      <c r="GQ213" s="160" t="str">
        <f>IF(Tbl.Kosten[[#This Row],[Pnr.]]=GQ$7,Tbl.Kosten[[#This Row],[Te financieren]],"")</f>
        <v/>
      </c>
      <c r="GR213" s="160" t="str">
        <f>IF(Tbl.Kosten[[#This Row],[Pnr.]]=GR$7,Tbl.Kosten[[#This Row],[Te financieren]],"")</f>
        <v/>
      </c>
      <c r="GS213" s="160" t="str">
        <f>IF(Tbl.Kosten[[#This Row],[Pnr.]]=GS$7,Tbl.Kosten[[#This Row],[Te financieren]],"")</f>
        <v/>
      </c>
      <c r="GT213" s="160" t="str">
        <f>IF(Tbl.Kosten[[#This Row],[Pnr.]]=GT$7,Tbl.Kosten[[#This Row],[Te financieren]],"")</f>
        <v/>
      </c>
      <c r="GU213" s="160" t="str">
        <f>IF(Tbl.Kosten[[#This Row],[Pnr.]]=GU$7,Tbl.Kosten[[#This Row],[Te financieren]],"")</f>
        <v/>
      </c>
      <c r="GV213" s="160" t="str">
        <f>IF(Tbl.Kosten[[#This Row],[Pnr.]]=GV$7,Tbl.Kosten[[#This Row],[Te financieren]],"")</f>
        <v/>
      </c>
      <c r="GW213" s="160" t="str">
        <f>IF(Tbl.Kosten[[#This Row],[Pnr.]]=GW$7,Tbl.Kosten[[#This Row],[Te financieren]],"")</f>
        <v/>
      </c>
      <c r="GX213" s="160" t="str">
        <f>IF(Tbl.Kosten[[#This Row],[Pnr.]]=GX$7,Tbl.Kosten[[#This Row],[Te financieren]],"")</f>
        <v/>
      </c>
      <c r="GY213" s="160" t="str">
        <f>IF(Tbl.Kosten[[#This Row],[Pnr.]]=GY$7,Tbl.Kosten[[#This Row],[Te financieren]],"")</f>
        <v/>
      </c>
      <c r="GZ213" s="160" t="str">
        <f>IF(Tbl.Kosten[[#This Row],[Pnr.]]=GZ$7,Tbl.Kosten[[#This Row],[Te financieren]],"")</f>
        <v/>
      </c>
      <c r="HA213" s="160" t="str">
        <f>IF(Tbl.Kosten[[#This Row],[Pnr.]]=HA$7,Tbl.Kosten[[#This Row],[Te financieren]],"")</f>
        <v/>
      </c>
      <c r="HB213" s="160" t="str">
        <f>IF(Tbl.Kosten[[#This Row],[Pnr.]]=HB$7,Tbl.Kosten[[#This Row],[Te financieren]],"")</f>
        <v/>
      </c>
      <c r="HC213" s="160" t="str">
        <f>IF(Tbl.Kosten[[#This Row],[Pnr.]]=HC$7,Tbl.Kosten[[#This Row],[Te financieren]],"")</f>
        <v/>
      </c>
      <c r="HD213" s="160" t="str">
        <f>IF(Tbl.Kosten[[#This Row],[Pnr.]]=HD$7,Tbl.Kosten[[#This Row],[Te financieren]],"")</f>
        <v/>
      </c>
      <c r="HE213" s="160" t="str">
        <f>IF(Tbl.Kosten[[#This Row],[Pnr.]]=HE$7,Tbl.Kosten[[#This Row],[Te financieren]],"")</f>
        <v/>
      </c>
      <c r="HF213" s="160" t="str">
        <f>IF(Tbl.Kosten[[#This Row],[Pnr.]]=HF$7,Tbl.Kosten[[#This Row],[Te financieren]],"")</f>
        <v/>
      </c>
      <c r="HG213" s="160" t="str">
        <f>IF(Tbl.Kosten[[#This Row],[Pnr.]]=HG$7,Tbl.Kosten[[#This Row],[Te financieren]],"")</f>
        <v/>
      </c>
      <c r="HH213" s="160" t="str">
        <f>IF(Tbl.Kosten[[#This Row],[Pnr.]]=HH$7,Tbl.Kosten[[#This Row],[Te financieren]],"")</f>
        <v/>
      </c>
      <c r="HI213" s="160" t="str">
        <f>IF(Tbl.Kosten[[#This Row],[Pnr.]]=HI$7,Tbl.Kosten[[#This Row],[Te financieren]],"")</f>
        <v/>
      </c>
      <c r="HJ213" s="160" t="str">
        <f>IF(Tbl.Kosten[[#This Row],[Pnr.]]=HJ$7,Tbl.Kosten[[#This Row],[Te financieren]],"")</f>
        <v/>
      </c>
      <c r="HK213" s="160" t="str">
        <f>IF(Tbl.Kosten[[#This Row],[Pnr.]]=HK$7,Tbl.Kosten[[#This Row],[Te financieren]],"")</f>
        <v/>
      </c>
      <c r="HL213" s="160" t="str">
        <f>IF(Tbl.Kosten[[#This Row],[Pnr.]]=HL$7,Tbl.Kosten[[#This Row],[Te financieren]],"")</f>
        <v/>
      </c>
      <c r="HM213" s="160" t="str">
        <f>IF(Tbl.Kosten[[#This Row],[Pnr.]]=HM$7,Tbl.Kosten[[#This Row],[Te financieren]],"")</f>
        <v/>
      </c>
      <c r="HN213" s="160" t="str">
        <f>IF(Tbl.Kosten[[#This Row],[Pnr.]]=HN$7,Tbl.Kosten[[#This Row],[Te financieren]],"")</f>
        <v/>
      </c>
      <c r="HO213" s="160" t="str">
        <f>IF(Tbl.Kosten[[#This Row],[Pnr.]]=HO$7,Tbl.Kosten[[#This Row],[Te financieren]],"")</f>
        <v/>
      </c>
      <c r="HP213" s="160" t="str">
        <f>IF(Tbl.Kosten[[#This Row],[Pnr.]]=HP$7,Tbl.Kosten[[#This Row],[Te financieren]],"")</f>
        <v/>
      </c>
      <c r="HQ213" s="160" t="str">
        <f>IF(Tbl.Kosten[[#This Row],[Pnr.]]=HQ$7,Tbl.Kosten[[#This Row],[Te financieren]],"")</f>
        <v/>
      </c>
      <c r="HR213" s="160" t="str">
        <f>IF(Tbl.Kosten[[#This Row],[Pnr.]]=HR$7,Tbl.Kosten[[#This Row],[Te financieren]],"")</f>
        <v/>
      </c>
      <c r="HS213" s="160" t="str">
        <f>IF(Tbl.Kosten[[#This Row],[Pnr.]]=HS$7,Tbl.Kosten[[#This Row],[Te financieren]],"")</f>
        <v/>
      </c>
      <c r="HT213" s="160" t="str">
        <f>IF(Tbl.Kosten[[#This Row],[Pnr.]]=HT$7,Tbl.Kosten[[#This Row],[Te financieren]],"")</f>
        <v/>
      </c>
      <c r="HU213" s="160" t="str">
        <f>IF(Tbl.Kosten[[#This Row],[Pnr.]]=HU$7,Tbl.Kosten[[#This Row],[Te financieren]],"")</f>
        <v/>
      </c>
      <c r="HV213" s="160" t="str">
        <f>IF(Tbl.Kosten[[#This Row],[Pnr.]]=HV$7,Tbl.Kosten[[#This Row],[Te financieren]],"")</f>
        <v/>
      </c>
      <c r="HW213" s="160" t="str">
        <f>IF(Tbl.Kosten[[#This Row],[Pnr.]]=HW$7,Tbl.Kosten[[#This Row],[Te financieren]],"")</f>
        <v/>
      </c>
    </row>
    <row r="214" spans="2:231" x14ac:dyDescent="0.3">
      <c r="B214" s="144"/>
      <c r="C214" s="147"/>
      <c r="D214" s="146"/>
      <c r="E214" s="147"/>
      <c r="F214" s="145"/>
      <c r="G214" s="11" t="str">
        <f>IF(Tbl.Kosten[[#This Row],[Medewerker e/o 
functie]]&lt;&gt;"",_xlfn.XLOOKUP(Tbl.Kosten[[#This Row],[Medewerker e/o 
functie]],Tbl.Uurtarief[Medewerker en/of functie],Tbl.Uurtarief[Uurtarief],"",0,1),"")</f>
        <v/>
      </c>
      <c r="H214" s="121">
        <f>IFERROR(Tbl.Kosten[[#This Row],[Uren]]*Tbl.Kosten[[#This Row],[Uurtarief]],0)</f>
        <v>0</v>
      </c>
      <c r="I214" s="119" t="str">
        <f>IF(Tbl.Kosten[[#This Row],[Subtotaal uren]]&lt;&gt;0,_xlfn.XLOOKUP(Tbl.Kosten[[#This Row],[Medewerker e/o 
functie]],Tbl.Uurtarief[Medewerker en/of functie],Tbl.Uurtarief[Kostensoort arbeid],"",0,1),"")</f>
        <v/>
      </c>
      <c r="J214" s="147"/>
      <c r="K214" s="145"/>
      <c r="L214" s="149" t="str">
        <f>IF(Tbl.Kosten[[#This Row],[Activum]]&lt;&gt;"",_xlfn.XLOOKUP(Tbl.Kosten[[#This Row],[Activum]],Tbl.Afschrijvingskosten[Activum],Tbl.Afschrijvingskosten[Tarief per afschrijvings-eenheid],"",0,1),"")</f>
        <v/>
      </c>
      <c r="M214" s="122">
        <f>IFERROR(Tbl.Kosten[[#This Row],[Een-
heden]]*Tbl.Kosten[[#This Row],[Afschrijvings-
tarief]],0)</f>
        <v>0</v>
      </c>
      <c r="N214" s="122" t="str">
        <f>IF(Tbl.Kosten[[#This Row],[Subtotaal afschrijving]]&lt;&gt;0,Lijsten!A212,"")</f>
        <v/>
      </c>
      <c r="O214" s="150"/>
      <c r="P214" s="145"/>
      <c r="Q214" s="148"/>
      <c r="R214" s="122">
        <f>IFERROR(Tbl.Kosten[[#This Row],[Aantal]]*Tbl.Kosten[[#This Row],[Tarief]],0)</f>
        <v>0</v>
      </c>
      <c r="S214" s="8">
        <f>IFERROR(Tbl.Kosten[[#This Row],[Subtotaal overige kosten]]+Tbl.Kosten[[#This Row],[Subtotaal uren]]+Tbl.Kosten[[#This Row],[Subtotaal afschrijving]],0)</f>
        <v>0</v>
      </c>
      <c r="T214" s="8">
        <f>IFERROR(Tbl.Kosten[[#This Row],[Totaal kosten]]*Tbl.Kosten[[#This Row],[Subsidie%]],0)</f>
        <v>0</v>
      </c>
      <c r="U214" s="4" t="str" cm="1">
        <f t="array" ref="U214">IFERROR(_xlfn.IFS(Tbl.Kosten[[#This Row],[Subtotaal uren]]&lt;&gt;0,Tbl.Kosten[[#This Row],[Kostensoort arbeid]],Tbl.Kosten[[#This Row],[Subtotaal afschrijving]]&lt;&gt;0,Tbl.Kosten[[#This Row],[Kostensoort afschrijving]],Tbl.Kosten[[#This Row],[Subtotaal overige kosten]]&lt;&gt;0,Tbl.Kosten[[#This Row],[Kostensoort overig]]),"")</f>
        <v/>
      </c>
      <c r="V214" s="4" t="str">
        <f>IFERROR(_xlfn.XLOOKUP(Tbl.Kosten[[#This Row],[Activiteitencode]],Tbl.Activiteiten[Activiteitcode],Tbl.Activiteiten[Werkpakketcode],"",0,1),"")</f>
        <v/>
      </c>
      <c r="W214" s="4" t="str">
        <f>IFERROR(_xlfn.XLOOKUP(Tbl.Kosten[[#This Row],[Werkpakketcode]],Tbl.Werkpakketten[Werkpakketcode],Tbl.Werkpakketten[Subsidiabele activiteit],"",0,1),"")</f>
        <v/>
      </c>
      <c r="X214" s="12">
        <f>IFERROR(_xlfn.XLOOKUP(Tbl.Kosten[[#This Row],[Sanr.]],Tbl.Subsidiehoogte[SAnr.],Tbl.Subsidiehoogte[Sub. Percentage],0,0,1),0)</f>
        <v>0</v>
      </c>
      <c r="Y214" s="154" t="str">
        <f>IFERROR(_xlfn.XLOOKUP(Tbl.Kosten[[#This Row],[Partnercode]],Tbl.Projectpartners[Partnercode],Tbl.Projectpartners[PNr.],"",0,1),"")</f>
        <v>P1</v>
      </c>
      <c r="Z214" s="158">
        <f>IF(Tbl.Kosten[[#This Row],[Pnr.]]=Z$7,Tbl.Kosten[[#This Row],[Totaal kosten]],"")</f>
        <v>0</v>
      </c>
      <c r="AA214" s="158" t="str">
        <f>IF(Tbl.Kosten[[#This Row],[Pnr.]]=AA$7,Tbl.Kosten[[#This Row],[Totaal kosten]],"")</f>
        <v/>
      </c>
      <c r="AB214" s="158" t="str">
        <f>IF(Tbl.Kosten[[#This Row],[Pnr.]]=AB$7,Tbl.Kosten[[#This Row],[Totaal kosten]],"")</f>
        <v/>
      </c>
      <c r="AC214" s="158" t="str">
        <f>IF(Tbl.Kosten[[#This Row],[Pnr.]]=AC$7,Tbl.Kosten[[#This Row],[Totaal kosten]],"")</f>
        <v/>
      </c>
      <c r="AD214" s="158" t="str">
        <f>IF(Tbl.Kosten[[#This Row],[Pnr.]]=AD$7,Tbl.Kosten[[#This Row],[Totaal kosten]],"")</f>
        <v/>
      </c>
      <c r="AE214" s="158" t="str">
        <f>IF(Tbl.Kosten[[#This Row],[Pnr.]]=AE$7,Tbl.Kosten[[#This Row],[Totaal kosten]],"")</f>
        <v/>
      </c>
      <c r="AF214" s="158" t="str">
        <f>IF(Tbl.Kosten[[#This Row],[Pnr.]]=AF$7,Tbl.Kosten[[#This Row],[Totaal kosten]],"")</f>
        <v/>
      </c>
      <c r="AG214" s="158" t="str">
        <f>IF(Tbl.Kosten[[#This Row],[Pnr.]]=AG$7,Tbl.Kosten[[#This Row],[Totaal kosten]],"")</f>
        <v/>
      </c>
      <c r="AH214" s="158" t="str">
        <f>IF(Tbl.Kosten[[#This Row],[Pnr.]]=AH$7,Tbl.Kosten[[#This Row],[Totaal kosten]],"")</f>
        <v/>
      </c>
      <c r="AI214" s="158" t="str">
        <f>IF(Tbl.Kosten[[#This Row],[Pnr.]]=AI$7,Tbl.Kosten[[#This Row],[Totaal kosten]],"")</f>
        <v/>
      </c>
      <c r="AJ214" s="158" t="str">
        <f>IF(Tbl.Kosten[[#This Row],[Pnr.]]=AJ$7,Tbl.Kosten[[#This Row],[Totaal kosten]],"")</f>
        <v/>
      </c>
      <c r="AK214" s="158" t="str">
        <f>IF(Tbl.Kosten[[#This Row],[Pnr.]]=AK$7,Tbl.Kosten[[#This Row],[Totaal kosten]],"")</f>
        <v/>
      </c>
      <c r="AL214" s="158" t="str">
        <f>IF(Tbl.Kosten[[#This Row],[Pnr.]]=AL$7,Tbl.Kosten[[#This Row],[Totaal kosten]],"")</f>
        <v/>
      </c>
      <c r="AM214" s="158" t="str">
        <f>IF(Tbl.Kosten[[#This Row],[Pnr.]]=AM$7,Tbl.Kosten[[#This Row],[Totaal kosten]],"")</f>
        <v/>
      </c>
      <c r="AN214" s="158" t="str">
        <f>IF(Tbl.Kosten[[#This Row],[Pnr.]]=AN$7,Tbl.Kosten[[#This Row],[Totaal kosten]],"")</f>
        <v/>
      </c>
      <c r="AO214" s="158" t="str">
        <f>IF(Tbl.Kosten[[#This Row],[Pnr.]]=AO$7,Tbl.Kosten[[#This Row],[Totaal kosten]],"")</f>
        <v/>
      </c>
      <c r="AP214" s="158" t="str">
        <f>IF(Tbl.Kosten[[#This Row],[Pnr.]]=AP$7,Tbl.Kosten[[#This Row],[Totaal kosten]],"")</f>
        <v/>
      </c>
      <c r="AQ214" s="158" t="str">
        <f>IF(Tbl.Kosten[[#This Row],[Pnr.]]=AQ$7,Tbl.Kosten[[#This Row],[Totaal kosten]],"")</f>
        <v/>
      </c>
      <c r="AR214" s="158" t="str">
        <f>IF(Tbl.Kosten[[#This Row],[Pnr.]]=AR$7,Tbl.Kosten[[#This Row],[Totaal kosten]],"")</f>
        <v/>
      </c>
      <c r="AS214" s="158" t="str">
        <f>IF(Tbl.Kosten[[#This Row],[Pnr.]]=AS$7,Tbl.Kosten[[#This Row],[Totaal kosten]],"")</f>
        <v/>
      </c>
      <c r="AT214" s="158" t="str">
        <f>IF(Tbl.Kosten[[#This Row],[Pnr.]]=AT$7,Tbl.Kosten[[#This Row],[Totaal kosten]],"")</f>
        <v/>
      </c>
      <c r="AU214" s="158" t="str">
        <f>IF(Tbl.Kosten[[#This Row],[Pnr.]]=AU$7,Tbl.Kosten[[#This Row],[Totaal kosten]],"")</f>
        <v/>
      </c>
      <c r="AV214" s="158" t="str">
        <f>IF(Tbl.Kosten[[#This Row],[Pnr.]]=AV$7,Tbl.Kosten[[#This Row],[Totaal kosten]],"")</f>
        <v/>
      </c>
      <c r="AW214" s="158" t="str">
        <f>IF(Tbl.Kosten[[#This Row],[Pnr.]]=AW$7,Tbl.Kosten[[#This Row],[Totaal kosten]],"")</f>
        <v/>
      </c>
      <c r="AX214" s="158" t="str">
        <f>IF(Tbl.Kosten[[#This Row],[Pnr.]]=AX$7,Tbl.Kosten[[#This Row],[Totaal kosten]],"")</f>
        <v/>
      </c>
      <c r="AY214" s="158" t="str">
        <f>IF(Tbl.Kosten[[#This Row],[Pnr.]]=AY$7,Tbl.Kosten[[#This Row],[Totaal kosten]],"")</f>
        <v/>
      </c>
      <c r="AZ214" s="158" t="str">
        <f>IF(Tbl.Kosten[[#This Row],[Pnr.]]=AZ$7,Tbl.Kosten[[#This Row],[Totaal kosten]],"")</f>
        <v/>
      </c>
      <c r="BA214" s="158" t="str">
        <f>IF(Tbl.Kosten[[#This Row],[Pnr.]]=BA$7,Tbl.Kosten[[#This Row],[Totaal kosten]],"")</f>
        <v/>
      </c>
      <c r="BB214" s="158" t="str">
        <f>IF(Tbl.Kosten[[#This Row],[Pnr.]]=BB$7,Tbl.Kosten[[#This Row],[Totaal kosten]],"")</f>
        <v/>
      </c>
      <c r="BC214" s="158" t="str">
        <f>IF(Tbl.Kosten[[#This Row],[Pnr.]]=BC$7,Tbl.Kosten[[#This Row],[Totaal kosten]],"")</f>
        <v/>
      </c>
      <c r="BD214" s="158" t="str">
        <f>IF(Tbl.Kosten[[#This Row],[Pnr.]]=BD$7,Tbl.Kosten[[#This Row],[Totaal kosten]],"")</f>
        <v/>
      </c>
      <c r="BE214" s="158" t="str">
        <f>IF(Tbl.Kosten[[#This Row],[Pnr.]]=BE$7,Tbl.Kosten[[#This Row],[Totaal kosten]],"")</f>
        <v/>
      </c>
      <c r="BF214" s="158" t="str">
        <f>IF(Tbl.Kosten[[#This Row],[Pnr.]]=BF$7,Tbl.Kosten[[#This Row],[Totaal kosten]],"")</f>
        <v/>
      </c>
      <c r="BG214" s="158" t="str">
        <f>IF(Tbl.Kosten[[#This Row],[Pnr.]]=BG$7,Tbl.Kosten[[#This Row],[Totaal kosten]],"")</f>
        <v/>
      </c>
      <c r="BH214" s="158" t="str">
        <f>IF(Tbl.Kosten[[#This Row],[Pnr.]]=BH$7,Tbl.Kosten[[#This Row],[Totaal kosten]],"")</f>
        <v/>
      </c>
      <c r="BI214" s="158" t="str">
        <f>IF(Tbl.Kosten[[#This Row],[Pnr.]]=BI$7,Tbl.Kosten[[#This Row],[Totaal kosten]],"")</f>
        <v/>
      </c>
      <c r="BJ214" s="158" t="str">
        <f>IF(Tbl.Kosten[[#This Row],[Pnr.]]=BJ$7,Tbl.Kosten[[#This Row],[Totaal kosten]],"")</f>
        <v/>
      </c>
      <c r="BK214" s="158" t="str">
        <f>IF(Tbl.Kosten[[#This Row],[Pnr.]]=BK$7,Tbl.Kosten[[#This Row],[Totaal kosten]],"")</f>
        <v/>
      </c>
      <c r="BL214" s="158" t="str">
        <f>IF(Tbl.Kosten[[#This Row],[Pnr.]]=BL$7,Tbl.Kosten[[#This Row],[Totaal kosten]],"")</f>
        <v/>
      </c>
      <c r="BM214" s="158" t="str">
        <f>IF(Tbl.Kosten[[#This Row],[Pnr.]]=BM$7,Tbl.Kosten[[#This Row],[Totaal kosten]],"")</f>
        <v/>
      </c>
      <c r="BN214" s="158" t="str">
        <f>IF(Tbl.Kosten[[#This Row],[Pnr.]]=BN$7,Tbl.Kosten[[#This Row],[Totaal kosten]],"")</f>
        <v/>
      </c>
      <c r="BO214" s="158" t="str">
        <f>IF(Tbl.Kosten[[#This Row],[Pnr.]]=BO$7,Tbl.Kosten[[#This Row],[Totaal kosten]],"")</f>
        <v/>
      </c>
      <c r="BP214" s="158" t="str">
        <f>IF(Tbl.Kosten[[#This Row],[Pnr.]]=BP$7,Tbl.Kosten[[#This Row],[Totaal kosten]],"")</f>
        <v/>
      </c>
      <c r="BQ214" s="158" t="str">
        <f>IF(Tbl.Kosten[[#This Row],[Pnr.]]=BQ$7,Tbl.Kosten[[#This Row],[Totaal kosten]],"")</f>
        <v/>
      </c>
      <c r="BR214" s="158" t="str">
        <f>IF(Tbl.Kosten[[#This Row],[Pnr.]]=BR$7,Tbl.Kosten[[#This Row],[Totaal kosten]],"")</f>
        <v/>
      </c>
      <c r="BS214" s="158" t="str">
        <f>IF(Tbl.Kosten[[#This Row],[Pnr.]]=BS$7,Tbl.Kosten[[#This Row],[Totaal kosten]],"")</f>
        <v/>
      </c>
      <c r="BT214" s="158" t="str">
        <f>IF(Tbl.Kosten[[#This Row],[Pnr.]]=BT$7,Tbl.Kosten[[#This Row],[Totaal kosten]],"")</f>
        <v/>
      </c>
      <c r="BU214" s="158" t="str">
        <f>IF(Tbl.Kosten[[#This Row],[Pnr.]]=BU$7,Tbl.Kosten[[#This Row],[Totaal kosten]],"")</f>
        <v/>
      </c>
      <c r="BV214" s="158" t="str">
        <f>IF(Tbl.Kosten[[#This Row],[Pnr.]]=BV$7,Tbl.Kosten[[#This Row],[Totaal kosten]],"")</f>
        <v/>
      </c>
      <c r="BW214" s="158" t="str">
        <f>IF(Tbl.Kosten[[#This Row],[Pnr.]]=BW$7,Tbl.Kosten[[#This Row],[Totaal kosten]],"")</f>
        <v/>
      </c>
      <c r="BX214" s="158" t="str">
        <f>IFERROR(_xlfn.XLOOKUP(Tbl.Kosten[[#This Row],[Werkpakketcode]],Tbl.Werkpakketten[Werkpakketcode],Tbl.Werkpakketten[WPnr.],"",0,1),"")</f>
        <v/>
      </c>
      <c r="BY214" s="158" t="str">
        <f>IF(Tbl.Kosten[[#This Row],[WPnr.]]=BY$7,Tbl.Kosten[[#This Row],[Totaal kosten]],"")</f>
        <v/>
      </c>
      <c r="BZ214" s="158" t="str">
        <f>IF(Tbl.Kosten[[#This Row],[WPnr.]]=BZ$7,Tbl.Kosten[[#This Row],[Totaal kosten]],"")</f>
        <v/>
      </c>
      <c r="CA214" s="158" t="str">
        <f>IF(Tbl.Kosten[[#This Row],[WPnr.]]=CA$7,Tbl.Kosten[[#This Row],[Totaal kosten]],"")</f>
        <v/>
      </c>
      <c r="CB214" s="158" t="str">
        <f>IF(Tbl.Kosten[[#This Row],[WPnr.]]=CB$7,Tbl.Kosten[[#This Row],[Totaal kosten]],"")</f>
        <v/>
      </c>
      <c r="CC214" s="158" t="str">
        <f>IF(Tbl.Kosten[[#This Row],[WPnr.]]=CC$7,Tbl.Kosten[[#This Row],[Totaal kosten]],"")</f>
        <v/>
      </c>
      <c r="CD214" s="158" t="str">
        <f>IF(Tbl.Kosten[[#This Row],[WPnr.]]=CD$7,Tbl.Kosten[[#This Row],[Totaal kosten]],"")</f>
        <v/>
      </c>
      <c r="CE214" s="158" t="str">
        <f>IF(Tbl.Kosten[[#This Row],[WPnr.]]=CE$7,Tbl.Kosten[[#This Row],[Totaal kosten]],"")</f>
        <v/>
      </c>
      <c r="CF214" s="158" t="str">
        <f>IF(Tbl.Kosten[[#This Row],[WPnr.]]=CF$7,Tbl.Kosten[[#This Row],[Totaal kosten]],"")</f>
        <v/>
      </c>
      <c r="CG214" s="158" t="str">
        <f>IF(Tbl.Kosten[[#This Row],[WPnr.]]=CG$7,Tbl.Kosten[[#This Row],[Totaal kosten]],"")</f>
        <v/>
      </c>
      <c r="CH214" s="158" t="str">
        <f>IF(Tbl.Kosten[[#This Row],[WPnr.]]=CH$7,Tbl.Kosten[[#This Row],[Totaal kosten]],"")</f>
        <v/>
      </c>
      <c r="CI214" s="158" t="str">
        <f>IF(Tbl.Kosten[[#This Row],[WPnr.]]=CI$7,Tbl.Kosten[[#This Row],[Totaal kosten]],"")</f>
        <v/>
      </c>
      <c r="CJ214" s="158" t="str">
        <f>IF(Tbl.Kosten[[#This Row],[WPnr.]]=CJ$7,Tbl.Kosten[[#This Row],[Totaal kosten]],"")</f>
        <v/>
      </c>
      <c r="CK214" s="158" t="str">
        <f>IF(Tbl.Kosten[[#This Row],[WPnr.]]=CK$7,Tbl.Kosten[[#This Row],[Totaal kosten]],"")</f>
        <v/>
      </c>
      <c r="CL214" s="158" t="str">
        <f>IF(Tbl.Kosten[[#This Row],[WPnr.]]=CL$7,Tbl.Kosten[[#This Row],[Totaal kosten]],"")</f>
        <v/>
      </c>
      <c r="CM214" s="158" t="str">
        <f>IF(Tbl.Kosten[[#This Row],[WPnr.]]=CM$7,Tbl.Kosten[[#This Row],[Totaal kosten]],"")</f>
        <v/>
      </c>
      <c r="CN214" s="158" t="str">
        <f>IF(Tbl.Kosten[[#This Row],[WPnr.]]=CN$7,Tbl.Kosten[[#This Row],[Totaal kosten]],"")</f>
        <v/>
      </c>
      <c r="CO214" s="158" t="str">
        <f>IF(Tbl.Kosten[[#This Row],[WPnr.]]=CO$7,Tbl.Kosten[[#This Row],[Totaal kosten]],"")</f>
        <v/>
      </c>
      <c r="CP214" s="158" t="str">
        <f>IF(Tbl.Kosten[[#This Row],[WPnr.]]=CP$7,Tbl.Kosten[[#This Row],[Totaal kosten]],"")</f>
        <v/>
      </c>
      <c r="CQ214" s="158" t="str">
        <f>IF(Tbl.Kosten[[#This Row],[WPnr.]]=CQ$7,Tbl.Kosten[[#This Row],[Totaal kosten]],"")</f>
        <v/>
      </c>
      <c r="CR214" s="158" t="str">
        <f>IF(Tbl.Kosten[[#This Row],[WPnr.]]=CR$7,Tbl.Kosten[[#This Row],[Totaal kosten]],"")</f>
        <v/>
      </c>
      <c r="CS214" s="158" t="str">
        <f>IF(Tbl.Kosten[[#This Row],[WPnr.]]=CS$7,Tbl.Kosten[[#This Row],[Totaal kosten]],"")</f>
        <v/>
      </c>
      <c r="CT214" s="158" t="str">
        <f>IF(Tbl.Kosten[[#This Row],[WPnr.]]=CT$7,Tbl.Kosten[[#This Row],[Totaal kosten]],"")</f>
        <v/>
      </c>
      <c r="CU214" s="158" t="str">
        <f>IF(Tbl.Kosten[[#This Row],[WPnr.]]=CU$7,Tbl.Kosten[[#This Row],[Totaal kosten]],"")</f>
        <v/>
      </c>
      <c r="CV214" s="158" t="str">
        <f>IF(Tbl.Kosten[[#This Row],[WPnr.]]=CV$7,Tbl.Kosten[[#This Row],[Totaal kosten]],"")</f>
        <v/>
      </c>
      <c r="CW214" s="158" t="str">
        <f>IF(Tbl.Kosten[[#This Row],[WPnr.]]=CW$7,Tbl.Kosten[[#This Row],[Totaal kosten]],"")</f>
        <v/>
      </c>
      <c r="CX214" s="158" t="str">
        <f>IF(Tbl.Kosten[[#This Row],[WPnr.]]=CX$7,Tbl.Kosten[[#This Row],[Totaal kosten]],"")</f>
        <v/>
      </c>
      <c r="CY214" s="158" t="str">
        <f>IF(Tbl.Kosten[[#This Row],[WPnr.]]=CY$7,Tbl.Kosten[[#This Row],[Totaal kosten]],"")</f>
        <v/>
      </c>
      <c r="CZ214" s="158" t="str">
        <f>IF(Tbl.Kosten[[#This Row],[WPnr.]]=CZ$7,Tbl.Kosten[[#This Row],[Totaal kosten]],"")</f>
        <v/>
      </c>
      <c r="DA214" s="158" t="str">
        <f>IF(Tbl.Kosten[[#This Row],[WPnr.]]=DA$7,Tbl.Kosten[[#This Row],[Totaal kosten]],"")</f>
        <v/>
      </c>
      <c r="DB214" s="158" t="str">
        <f>IF(Tbl.Kosten[[#This Row],[WPnr.]]=DB$7,Tbl.Kosten[[#This Row],[Totaal kosten]],"")</f>
        <v/>
      </c>
      <c r="DC214" s="158" t="str">
        <f>IF(Tbl.Kosten[[#This Row],[WPnr.]]=DC$7,Tbl.Kosten[[#This Row],[Totaal kosten]],"")</f>
        <v/>
      </c>
      <c r="DD214" s="158" t="str">
        <f>IF(Tbl.Kosten[[#This Row],[WPnr.]]=DD$7,Tbl.Kosten[[#This Row],[Totaal kosten]],"")</f>
        <v/>
      </c>
      <c r="DE214" s="158" t="str">
        <f>IF(Tbl.Kosten[[#This Row],[WPnr.]]=DE$7,Tbl.Kosten[[#This Row],[Totaal kosten]],"")</f>
        <v/>
      </c>
      <c r="DF214" s="158" t="str">
        <f>IF(Tbl.Kosten[[#This Row],[WPnr.]]=DF$7,Tbl.Kosten[[#This Row],[Totaal kosten]],"")</f>
        <v/>
      </c>
      <c r="DG214" s="158" t="str">
        <f>IF(Tbl.Kosten[[#This Row],[WPnr.]]=DG$7,Tbl.Kosten[[#This Row],[Totaal kosten]],"")</f>
        <v/>
      </c>
      <c r="DH214" s="158" t="str">
        <f>IF(Tbl.Kosten[[#This Row],[WPnr.]]=DH$7,Tbl.Kosten[[#This Row],[Totaal kosten]],"")</f>
        <v/>
      </c>
      <c r="DI214" s="158" t="str">
        <f>IF(Tbl.Kosten[[#This Row],[WPnr.]]=DI$7,Tbl.Kosten[[#This Row],[Totaal kosten]],"")</f>
        <v/>
      </c>
      <c r="DJ214" s="158" t="str">
        <f>IF(Tbl.Kosten[[#This Row],[WPnr.]]=DJ$7,Tbl.Kosten[[#This Row],[Totaal kosten]],"")</f>
        <v/>
      </c>
      <c r="DK214" s="158" t="str">
        <f>IF(Tbl.Kosten[[#This Row],[WPnr.]]=DK$7,Tbl.Kosten[[#This Row],[Totaal kosten]],"")</f>
        <v/>
      </c>
      <c r="DL214" s="158" t="str">
        <f>IF(Tbl.Kosten[[#This Row],[WPnr.]]=DL$7,Tbl.Kosten[[#This Row],[Totaal kosten]],"")</f>
        <v/>
      </c>
      <c r="DM214" s="158" t="str">
        <f>IF(Tbl.Kosten[[#This Row],[WPnr.]]=DM$7,Tbl.Kosten[[#This Row],[Totaal kosten]],"")</f>
        <v/>
      </c>
      <c r="DN214" s="158" t="str">
        <f>IF(Tbl.Kosten[[#This Row],[WPnr.]]=DN$7,Tbl.Kosten[[#This Row],[Totaal kosten]],"")</f>
        <v/>
      </c>
      <c r="DO214" s="158" t="str">
        <f>IF(Tbl.Kosten[[#This Row],[WPnr.]]=DO$7,Tbl.Kosten[[#This Row],[Totaal kosten]],"")</f>
        <v/>
      </c>
      <c r="DP214" s="158" t="str">
        <f>IF(Tbl.Kosten[[#This Row],[WPnr.]]=DP$7,Tbl.Kosten[[#This Row],[Totaal kosten]],"")</f>
        <v/>
      </c>
      <c r="DQ214" s="158" t="str">
        <f>IF(Tbl.Kosten[[#This Row],[WPnr.]]=DQ$7,Tbl.Kosten[[#This Row],[Totaal kosten]],"")</f>
        <v/>
      </c>
      <c r="DR214" s="158" t="str">
        <f>IF(Tbl.Kosten[[#This Row],[WPnr.]]=DR$7,Tbl.Kosten[[#This Row],[Totaal kosten]],"")</f>
        <v/>
      </c>
      <c r="DS214" s="158" t="str">
        <f>IF(Tbl.Kosten[[#This Row],[WPnr.]]=DS$7,Tbl.Kosten[[#This Row],[Totaal kosten]],"")</f>
        <v/>
      </c>
      <c r="DT214" s="158" t="str">
        <f>IF(Tbl.Kosten[[#This Row],[WPnr.]]=DT$7,Tbl.Kosten[[#This Row],[Totaal kosten]],"")</f>
        <v/>
      </c>
      <c r="DU214" s="158" t="str">
        <f>IF(Tbl.Kosten[[#This Row],[WPnr.]]=DU$7,Tbl.Kosten[[#This Row],[Totaal kosten]],"")</f>
        <v/>
      </c>
      <c r="DV214" s="158" t="str">
        <f>IF(Tbl.Kosten[[#This Row],[WPnr.]]=DV$7,Tbl.Kosten[[#This Row],[Totaal kosten]],"")</f>
        <v/>
      </c>
      <c r="DW214" s="160" t="str">
        <f>IFERROR(_xlfn.XLOOKUP(Tbl.Kosten[[#This Row],[Kostensoort]],Tbl.Kostensoorten[Kostensoorten],Tbl.Kostensoorten[KSnr.],"",0,1),"")</f>
        <v/>
      </c>
      <c r="DX214" s="160" t="str">
        <f>IF(Tbl.Kosten[[#This Row],[KSnr.]]=DX$7,Tbl.Kosten[[#This Row],[Totaal kosten]],"")</f>
        <v/>
      </c>
      <c r="DY214" s="160" t="str">
        <f>IF(Tbl.Kosten[[#This Row],[KSnr.]]=DY$7,Tbl.Kosten[[#This Row],[Totaal kosten]],"")</f>
        <v/>
      </c>
      <c r="DZ214" s="160" t="str">
        <f>IF(Tbl.Kosten[[#This Row],[KSnr.]]=DZ$7,Tbl.Kosten[[#This Row],[Totaal kosten]],"")</f>
        <v/>
      </c>
      <c r="EA214" s="160" t="str">
        <f>IF(Tbl.Kosten[[#This Row],[KSnr.]]=EA$7,Tbl.Kosten[[#This Row],[Totaal kosten]],"")</f>
        <v/>
      </c>
      <c r="EB214" s="160" t="str">
        <f>IF(Tbl.Kosten[[#This Row],[KSnr.]]=EB$7,Tbl.Kosten[[#This Row],[Totaal kosten]],"")</f>
        <v/>
      </c>
      <c r="EC214" s="160" t="str">
        <f>IF(Tbl.Kosten[[#This Row],[KSnr.]]=EC$7,Tbl.Kosten[[#This Row],[Totaal kosten]],"")</f>
        <v/>
      </c>
      <c r="ED214" s="160" t="str">
        <f>IF(Tbl.Kosten[[#This Row],[KSnr.]]=ED$7,Tbl.Kosten[[#This Row],[Totaal kosten]],"")</f>
        <v/>
      </c>
      <c r="EE214" s="160" t="str">
        <f>IF(Tbl.Kosten[[#This Row],[KSnr.]]=EE$7,Tbl.Kosten[[#This Row],[Totaal kosten]],"")</f>
        <v/>
      </c>
      <c r="EF214" s="160" t="str">
        <f>IF(Tbl.Kosten[[#This Row],[KSnr.]]=EF$7,Tbl.Kosten[[#This Row],[Totaal kosten]],"")</f>
        <v/>
      </c>
      <c r="EG214" s="160" t="str">
        <f>IF(Tbl.Kosten[[#This Row],[KSnr.]]=EG$7,Tbl.Kosten[[#This Row],[Totaal kosten]],"")</f>
        <v/>
      </c>
      <c r="EH214" s="160" t="str">
        <f>IF(Tbl.Kosten[[#This Row],[KSnr.]]=EH$7,Tbl.Kosten[[#This Row],[Totaal kosten]],"")</f>
        <v/>
      </c>
      <c r="EI214" s="160" t="str">
        <f>IF(Tbl.Kosten[[#This Row],[KSnr.]]=EI$7,Tbl.Kosten[[#This Row],[Totaal kosten]],"")</f>
        <v/>
      </c>
      <c r="EJ214" s="160" t="str">
        <f>IF(Tbl.Kosten[[#This Row],[KSnr.]]=EJ$7,Tbl.Kosten[[#This Row],[Totaal kosten]],"")</f>
        <v/>
      </c>
      <c r="EK214" s="160" t="str">
        <f>IF(Tbl.Kosten[[#This Row],[KSnr.]]=EK$7,Tbl.Kosten[[#This Row],[Totaal kosten]],"")</f>
        <v/>
      </c>
      <c r="EL214" s="160" t="str">
        <f>IF(Tbl.Kosten[[#This Row],[KSnr.]]=EL$7,Tbl.Kosten[[#This Row],[Totaal kosten]],"")</f>
        <v/>
      </c>
      <c r="EM214" s="160" t="str">
        <f>IF(Tbl.Kosten[[#This Row],[KSnr.]]=EM$7,Tbl.Kosten[[#This Row],[Totaal kosten]],"")</f>
        <v/>
      </c>
      <c r="EN214" s="160" t="str">
        <f>IF(Tbl.Kosten[[#This Row],[KSnr.]]=EN$7,Tbl.Kosten[[#This Row],[Totaal kosten]],"")</f>
        <v/>
      </c>
      <c r="EO214" s="160" t="str">
        <f>IF(Tbl.Kosten[[#This Row],[KSnr.]]=EO$7,Tbl.Kosten[[#This Row],[Totaal kosten]],"")</f>
        <v/>
      </c>
      <c r="EP214" s="160" t="str">
        <f>IF(Tbl.Kosten[[#This Row],[KSnr.]]=EP$7,Tbl.Kosten[[#This Row],[Totaal kosten]],"")</f>
        <v/>
      </c>
      <c r="EQ214" s="160" t="str">
        <f>IF(Tbl.Kosten[[#This Row],[KSnr.]]=EQ$7,Tbl.Kosten[[#This Row],[Totaal kosten]],"")</f>
        <v/>
      </c>
      <c r="ER214" s="154" t="str">
        <f>IFERROR(_xlfn.XLOOKUP(Tbl.Kosten[[#This Row],[Subsidieactiviteit]],Tbl.Subsidiehoogte[Subsidieactiviteit],Tbl.Subsidiehoogte[SAnr.],"",0,1),"")</f>
        <v/>
      </c>
      <c r="ES214" s="160" t="str">
        <f>IF(Tbl.Kosten[[#This Row],[Sanr.]]=ES$7,Tbl.Kosten[[#This Row],[Totaal kosten]],"")</f>
        <v/>
      </c>
      <c r="ET214" s="160" t="str">
        <f>IF(Tbl.Kosten[[#This Row],[Sanr.]]=ET$7,Tbl.Kosten[[#This Row],[Totaal kosten]],"")</f>
        <v/>
      </c>
      <c r="EU214" s="160" t="str">
        <f>IF(Tbl.Kosten[[#This Row],[Sanr.]]=EU$7,Tbl.Kosten[[#This Row],[Totaal kosten]],"")</f>
        <v/>
      </c>
      <c r="EV214" s="160" t="str">
        <f>IF(Tbl.Kosten[[#This Row],[Sanr.]]=EV$7,Tbl.Kosten[[#This Row],[Totaal kosten]],"")</f>
        <v/>
      </c>
      <c r="EW214" s="160" t="str">
        <f>IF(Tbl.Kosten[[#This Row],[Sanr.]]=EW$7,Tbl.Kosten[[#This Row],[Totaal kosten]],"")</f>
        <v/>
      </c>
      <c r="EX214" s="160" t="str">
        <f>IF(Tbl.Kosten[[#This Row],[Sanr.]]=EX$7,Tbl.Kosten[[#This Row],[Totaal kosten]],"")</f>
        <v/>
      </c>
      <c r="EY214" s="160" t="str">
        <f>IF(Tbl.Kosten[[#This Row],[Sanr.]]=EY$7,Tbl.Kosten[[#This Row],[Totaal kosten]],"")</f>
        <v/>
      </c>
      <c r="EZ214" s="160" t="str">
        <f>IF(Tbl.Kosten[[#This Row],[Sanr.]]=EZ$7,Tbl.Kosten[[#This Row],[Totaal kosten]],"")</f>
        <v/>
      </c>
      <c r="FA214" s="160" t="str">
        <f>IF(Tbl.Kosten[[#This Row],[Sanr.]]=FA$7,Tbl.Kosten[[#This Row],[Totaal kosten]],"")</f>
        <v/>
      </c>
      <c r="FB214" s="160" t="str">
        <f>IF(Tbl.Kosten[[#This Row],[Sanr.]]=FB$7,Tbl.Kosten[[#This Row],[Totaal kosten]],"")</f>
        <v/>
      </c>
      <c r="FC214" s="160" t="str">
        <f>IF(Tbl.Kosten[[#This Row],[Sanr.]]=FC$7,Tbl.Kosten[[#This Row],[Totaal kosten]],"")</f>
        <v/>
      </c>
      <c r="FD214" s="160" t="str">
        <f>IF(Tbl.Kosten[[#This Row],[Sanr.]]=FD$7,Tbl.Kosten[[#This Row],[Totaal kosten]],"")</f>
        <v/>
      </c>
      <c r="FE214" s="160" t="str">
        <f>IF(Tbl.Kosten[[#This Row],[Sanr.]]=FE$7,Tbl.Kosten[[#This Row],[Totaal kosten]],"")</f>
        <v/>
      </c>
      <c r="FF214" s="160" t="str">
        <f>IF(Tbl.Kosten[[#This Row],[Sanr.]]=FF$7,Tbl.Kosten[[#This Row],[Totaal kosten]],"")</f>
        <v/>
      </c>
      <c r="FG214" s="160" t="str">
        <f>IF(Tbl.Kosten[[#This Row],[Sanr.]]=FG$7,Tbl.Kosten[[#This Row],[Totaal kosten]],"")</f>
        <v/>
      </c>
      <c r="FH214" s="160" t="str">
        <f>IF(Tbl.Kosten[[#This Row],[Sanr.]]=FH$7,Tbl.Kosten[[#This Row],[Totaal kosten]],"")</f>
        <v/>
      </c>
      <c r="FI214" s="160" t="str">
        <f>IF(Tbl.Kosten[[#This Row],[Sanr.]]=FI$7,Tbl.Kosten[[#This Row],[Totaal kosten]],"")</f>
        <v/>
      </c>
      <c r="FJ214" s="160" t="str">
        <f>IF(Tbl.Kosten[[#This Row],[Sanr.]]=FJ$7,Tbl.Kosten[[#This Row],[Totaal kosten]],"")</f>
        <v/>
      </c>
      <c r="FK214" s="160" t="str">
        <f>IF(Tbl.Kosten[[#This Row],[Sanr.]]=FK$7,Tbl.Kosten[[#This Row],[Totaal kosten]],"")</f>
        <v/>
      </c>
      <c r="FL214" s="160" t="str">
        <f>IF(Tbl.Kosten[[#This Row],[Sanr.]]=FL$7,Tbl.Kosten[[#This Row],[Totaal kosten]],"")</f>
        <v/>
      </c>
      <c r="FM214" s="160" t="str">
        <f>IF(Tbl.Kosten[[#This Row],[Sanr.]]=FM$7,Tbl.Kosten[[#This Row],[Totaal kosten]],"")</f>
        <v/>
      </c>
      <c r="FN214" s="160" t="str">
        <f>IF(Tbl.Kosten[[#This Row],[Sanr.]]=FN$7,Tbl.Kosten[[#This Row],[Totaal kosten]],"")</f>
        <v/>
      </c>
      <c r="FO214" s="160" t="str">
        <f>IF(Tbl.Kosten[[#This Row],[Sanr.]]=FO$7,Tbl.Kosten[[#This Row],[Totaal kosten]],"")</f>
        <v/>
      </c>
      <c r="FP214" s="160" t="str">
        <f>IF(Tbl.Kosten[[#This Row],[Sanr.]]=FP$7,Tbl.Kosten[[#This Row],[Totaal kosten]],"")</f>
        <v/>
      </c>
      <c r="FQ214" s="160" t="str">
        <f>IF(Tbl.Kosten[[#This Row],[Sanr.]]=FQ$7,Tbl.Kosten[[#This Row],[Totaal kosten]],"")</f>
        <v/>
      </c>
      <c r="FR214" s="160" t="str">
        <f>IF(Tbl.Kosten[[#This Row],[Sanr.]]=FR$7,Tbl.Kosten[[#This Row],[Totaal kosten]],"")</f>
        <v/>
      </c>
      <c r="FS214" s="160" t="str">
        <f>IF(Tbl.Kosten[[#This Row],[Sanr.]]=FS$7,Tbl.Kosten[[#This Row],[Totaal kosten]],"")</f>
        <v/>
      </c>
      <c r="FT214" s="160" t="str">
        <f>IF(Tbl.Kosten[[#This Row],[Sanr.]]=FT$7,Tbl.Kosten[[#This Row],[Totaal kosten]],"")</f>
        <v/>
      </c>
      <c r="FU214" s="160" t="str">
        <f>IF(Tbl.Kosten[[#This Row],[Sanr.]]=FU$7,Tbl.Kosten[[#This Row],[Totaal kosten]],"")</f>
        <v/>
      </c>
      <c r="FV214" s="160" t="str">
        <f>IF(Tbl.Kosten[[#This Row],[Sanr.]]=FV$7,Tbl.Kosten[[#This Row],[Totaal kosten]],"")</f>
        <v/>
      </c>
      <c r="FW214" s="160" t="str">
        <f>IFERROR(_xlfn.XLOOKUP(Tbl.Kosten[[#This Row],[Activiteitencode]],Tbl.Activiteiten[Activiteitcode],Tbl.Activiteiten[Anr.],"",0,1),"")</f>
        <v/>
      </c>
      <c r="FX214" s="181" t="str">
        <f>_xlfn.CONCAT(Tbl.Kosten[[#This Row],[Pnr.]],Tbl.Kosten[[#This Row],[Sanr.]])</f>
        <v>P1</v>
      </c>
      <c r="FY214" s="160">
        <f>Tbl.Kosten[[#This Row],[Totaal kosten]]-Tbl.Kosten[[#This Row],[Subsidie]]</f>
        <v>0</v>
      </c>
      <c r="FZ214" s="160">
        <f>IF(Tbl.Kosten[[#This Row],[Pnr.]]=FZ$7,Tbl.Kosten[[#This Row],[Te financieren]],"")</f>
        <v>0</v>
      </c>
      <c r="GA214" s="160" t="str">
        <f>IF(Tbl.Kosten[[#This Row],[Pnr.]]=GA$7,Tbl.Kosten[[#This Row],[Te financieren]],"")</f>
        <v/>
      </c>
      <c r="GB214" s="160" t="str">
        <f>IF(Tbl.Kosten[[#This Row],[Pnr.]]=GB$7,Tbl.Kosten[[#This Row],[Te financieren]],"")</f>
        <v/>
      </c>
      <c r="GC214" s="160" t="str">
        <f>IF(Tbl.Kosten[[#This Row],[Pnr.]]=GC$7,Tbl.Kosten[[#This Row],[Te financieren]],"")</f>
        <v/>
      </c>
      <c r="GD214" s="160" t="str">
        <f>IF(Tbl.Kosten[[#This Row],[Pnr.]]=GD$7,Tbl.Kosten[[#This Row],[Te financieren]],"")</f>
        <v/>
      </c>
      <c r="GE214" s="160" t="str">
        <f>IF(Tbl.Kosten[[#This Row],[Pnr.]]=GE$7,Tbl.Kosten[[#This Row],[Te financieren]],"")</f>
        <v/>
      </c>
      <c r="GF214" s="160" t="str">
        <f>IF(Tbl.Kosten[[#This Row],[Pnr.]]=GF$7,Tbl.Kosten[[#This Row],[Te financieren]],"")</f>
        <v/>
      </c>
      <c r="GG214" s="160" t="str">
        <f>IF(Tbl.Kosten[[#This Row],[Pnr.]]=GG$7,Tbl.Kosten[[#This Row],[Te financieren]],"")</f>
        <v/>
      </c>
      <c r="GH214" s="160" t="str">
        <f>IF(Tbl.Kosten[[#This Row],[Pnr.]]=GH$7,Tbl.Kosten[[#This Row],[Te financieren]],"")</f>
        <v/>
      </c>
      <c r="GI214" s="160" t="str">
        <f>IF(Tbl.Kosten[[#This Row],[Pnr.]]=GI$7,Tbl.Kosten[[#This Row],[Te financieren]],"")</f>
        <v/>
      </c>
      <c r="GJ214" s="160" t="str">
        <f>IF(Tbl.Kosten[[#This Row],[Pnr.]]=GJ$7,Tbl.Kosten[[#This Row],[Te financieren]],"")</f>
        <v/>
      </c>
      <c r="GK214" s="160" t="str">
        <f>IF(Tbl.Kosten[[#This Row],[Pnr.]]=GK$7,Tbl.Kosten[[#This Row],[Te financieren]],"")</f>
        <v/>
      </c>
      <c r="GL214" s="160" t="str">
        <f>IF(Tbl.Kosten[[#This Row],[Pnr.]]=GL$7,Tbl.Kosten[[#This Row],[Te financieren]],"")</f>
        <v/>
      </c>
      <c r="GM214" s="160" t="str">
        <f>IF(Tbl.Kosten[[#This Row],[Pnr.]]=GM$7,Tbl.Kosten[[#This Row],[Te financieren]],"")</f>
        <v/>
      </c>
      <c r="GN214" s="160" t="str">
        <f>IF(Tbl.Kosten[[#This Row],[Pnr.]]=GN$7,Tbl.Kosten[[#This Row],[Te financieren]],"")</f>
        <v/>
      </c>
      <c r="GO214" s="160" t="str">
        <f>IF(Tbl.Kosten[[#This Row],[Pnr.]]=GO$7,Tbl.Kosten[[#This Row],[Te financieren]],"")</f>
        <v/>
      </c>
      <c r="GP214" s="160" t="str">
        <f>IF(Tbl.Kosten[[#This Row],[Pnr.]]=GP$7,Tbl.Kosten[[#This Row],[Te financieren]],"")</f>
        <v/>
      </c>
      <c r="GQ214" s="160" t="str">
        <f>IF(Tbl.Kosten[[#This Row],[Pnr.]]=GQ$7,Tbl.Kosten[[#This Row],[Te financieren]],"")</f>
        <v/>
      </c>
      <c r="GR214" s="160" t="str">
        <f>IF(Tbl.Kosten[[#This Row],[Pnr.]]=GR$7,Tbl.Kosten[[#This Row],[Te financieren]],"")</f>
        <v/>
      </c>
      <c r="GS214" s="160" t="str">
        <f>IF(Tbl.Kosten[[#This Row],[Pnr.]]=GS$7,Tbl.Kosten[[#This Row],[Te financieren]],"")</f>
        <v/>
      </c>
      <c r="GT214" s="160" t="str">
        <f>IF(Tbl.Kosten[[#This Row],[Pnr.]]=GT$7,Tbl.Kosten[[#This Row],[Te financieren]],"")</f>
        <v/>
      </c>
      <c r="GU214" s="160" t="str">
        <f>IF(Tbl.Kosten[[#This Row],[Pnr.]]=GU$7,Tbl.Kosten[[#This Row],[Te financieren]],"")</f>
        <v/>
      </c>
      <c r="GV214" s="160" t="str">
        <f>IF(Tbl.Kosten[[#This Row],[Pnr.]]=GV$7,Tbl.Kosten[[#This Row],[Te financieren]],"")</f>
        <v/>
      </c>
      <c r="GW214" s="160" t="str">
        <f>IF(Tbl.Kosten[[#This Row],[Pnr.]]=GW$7,Tbl.Kosten[[#This Row],[Te financieren]],"")</f>
        <v/>
      </c>
      <c r="GX214" s="160" t="str">
        <f>IF(Tbl.Kosten[[#This Row],[Pnr.]]=GX$7,Tbl.Kosten[[#This Row],[Te financieren]],"")</f>
        <v/>
      </c>
      <c r="GY214" s="160" t="str">
        <f>IF(Tbl.Kosten[[#This Row],[Pnr.]]=GY$7,Tbl.Kosten[[#This Row],[Te financieren]],"")</f>
        <v/>
      </c>
      <c r="GZ214" s="160" t="str">
        <f>IF(Tbl.Kosten[[#This Row],[Pnr.]]=GZ$7,Tbl.Kosten[[#This Row],[Te financieren]],"")</f>
        <v/>
      </c>
      <c r="HA214" s="160" t="str">
        <f>IF(Tbl.Kosten[[#This Row],[Pnr.]]=HA$7,Tbl.Kosten[[#This Row],[Te financieren]],"")</f>
        <v/>
      </c>
      <c r="HB214" s="160" t="str">
        <f>IF(Tbl.Kosten[[#This Row],[Pnr.]]=HB$7,Tbl.Kosten[[#This Row],[Te financieren]],"")</f>
        <v/>
      </c>
      <c r="HC214" s="160" t="str">
        <f>IF(Tbl.Kosten[[#This Row],[Pnr.]]=HC$7,Tbl.Kosten[[#This Row],[Te financieren]],"")</f>
        <v/>
      </c>
      <c r="HD214" s="160" t="str">
        <f>IF(Tbl.Kosten[[#This Row],[Pnr.]]=HD$7,Tbl.Kosten[[#This Row],[Te financieren]],"")</f>
        <v/>
      </c>
      <c r="HE214" s="160" t="str">
        <f>IF(Tbl.Kosten[[#This Row],[Pnr.]]=HE$7,Tbl.Kosten[[#This Row],[Te financieren]],"")</f>
        <v/>
      </c>
      <c r="HF214" s="160" t="str">
        <f>IF(Tbl.Kosten[[#This Row],[Pnr.]]=HF$7,Tbl.Kosten[[#This Row],[Te financieren]],"")</f>
        <v/>
      </c>
      <c r="HG214" s="160" t="str">
        <f>IF(Tbl.Kosten[[#This Row],[Pnr.]]=HG$7,Tbl.Kosten[[#This Row],[Te financieren]],"")</f>
        <v/>
      </c>
      <c r="HH214" s="160" t="str">
        <f>IF(Tbl.Kosten[[#This Row],[Pnr.]]=HH$7,Tbl.Kosten[[#This Row],[Te financieren]],"")</f>
        <v/>
      </c>
      <c r="HI214" s="160" t="str">
        <f>IF(Tbl.Kosten[[#This Row],[Pnr.]]=HI$7,Tbl.Kosten[[#This Row],[Te financieren]],"")</f>
        <v/>
      </c>
      <c r="HJ214" s="160" t="str">
        <f>IF(Tbl.Kosten[[#This Row],[Pnr.]]=HJ$7,Tbl.Kosten[[#This Row],[Te financieren]],"")</f>
        <v/>
      </c>
      <c r="HK214" s="160" t="str">
        <f>IF(Tbl.Kosten[[#This Row],[Pnr.]]=HK$7,Tbl.Kosten[[#This Row],[Te financieren]],"")</f>
        <v/>
      </c>
      <c r="HL214" s="160" t="str">
        <f>IF(Tbl.Kosten[[#This Row],[Pnr.]]=HL$7,Tbl.Kosten[[#This Row],[Te financieren]],"")</f>
        <v/>
      </c>
      <c r="HM214" s="160" t="str">
        <f>IF(Tbl.Kosten[[#This Row],[Pnr.]]=HM$7,Tbl.Kosten[[#This Row],[Te financieren]],"")</f>
        <v/>
      </c>
      <c r="HN214" s="160" t="str">
        <f>IF(Tbl.Kosten[[#This Row],[Pnr.]]=HN$7,Tbl.Kosten[[#This Row],[Te financieren]],"")</f>
        <v/>
      </c>
      <c r="HO214" s="160" t="str">
        <f>IF(Tbl.Kosten[[#This Row],[Pnr.]]=HO$7,Tbl.Kosten[[#This Row],[Te financieren]],"")</f>
        <v/>
      </c>
      <c r="HP214" s="160" t="str">
        <f>IF(Tbl.Kosten[[#This Row],[Pnr.]]=HP$7,Tbl.Kosten[[#This Row],[Te financieren]],"")</f>
        <v/>
      </c>
      <c r="HQ214" s="160" t="str">
        <f>IF(Tbl.Kosten[[#This Row],[Pnr.]]=HQ$7,Tbl.Kosten[[#This Row],[Te financieren]],"")</f>
        <v/>
      </c>
      <c r="HR214" s="160" t="str">
        <f>IF(Tbl.Kosten[[#This Row],[Pnr.]]=HR$7,Tbl.Kosten[[#This Row],[Te financieren]],"")</f>
        <v/>
      </c>
      <c r="HS214" s="160" t="str">
        <f>IF(Tbl.Kosten[[#This Row],[Pnr.]]=HS$7,Tbl.Kosten[[#This Row],[Te financieren]],"")</f>
        <v/>
      </c>
      <c r="HT214" s="160" t="str">
        <f>IF(Tbl.Kosten[[#This Row],[Pnr.]]=HT$7,Tbl.Kosten[[#This Row],[Te financieren]],"")</f>
        <v/>
      </c>
      <c r="HU214" s="160" t="str">
        <f>IF(Tbl.Kosten[[#This Row],[Pnr.]]=HU$7,Tbl.Kosten[[#This Row],[Te financieren]],"")</f>
        <v/>
      </c>
      <c r="HV214" s="160" t="str">
        <f>IF(Tbl.Kosten[[#This Row],[Pnr.]]=HV$7,Tbl.Kosten[[#This Row],[Te financieren]],"")</f>
        <v/>
      </c>
      <c r="HW214" s="160" t="str">
        <f>IF(Tbl.Kosten[[#This Row],[Pnr.]]=HW$7,Tbl.Kosten[[#This Row],[Te financieren]],"")</f>
        <v/>
      </c>
    </row>
    <row r="215" spans="2:231" x14ac:dyDescent="0.3">
      <c r="B215" s="144"/>
      <c r="C215" s="147"/>
      <c r="D215" s="146"/>
      <c r="E215" s="147"/>
      <c r="F215" s="145"/>
      <c r="G215" s="11" t="str">
        <f>IF(Tbl.Kosten[[#This Row],[Medewerker e/o 
functie]]&lt;&gt;"",_xlfn.XLOOKUP(Tbl.Kosten[[#This Row],[Medewerker e/o 
functie]],Tbl.Uurtarief[Medewerker en/of functie],Tbl.Uurtarief[Uurtarief],"",0,1),"")</f>
        <v/>
      </c>
      <c r="H215" s="121">
        <f>IFERROR(Tbl.Kosten[[#This Row],[Uren]]*Tbl.Kosten[[#This Row],[Uurtarief]],0)</f>
        <v>0</v>
      </c>
      <c r="I215" s="119" t="str">
        <f>IF(Tbl.Kosten[[#This Row],[Subtotaal uren]]&lt;&gt;0,_xlfn.XLOOKUP(Tbl.Kosten[[#This Row],[Medewerker e/o 
functie]],Tbl.Uurtarief[Medewerker en/of functie],Tbl.Uurtarief[Kostensoort arbeid],"",0,1),"")</f>
        <v/>
      </c>
      <c r="J215" s="147"/>
      <c r="K215" s="145"/>
      <c r="L215" s="149" t="str">
        <f>IF(Tbl.Kosten[[#This Row],[Activum]]&lt;&gt;"",_xlfn.XLOOKUP(Tbl.Kosten[[#This Row],[Activum]],Tbl.Afschrijvingskosten[Activum],Tbl.Afschrijvingskosten[Tarief per afschrijvings-eenheid],"",0,1),"")</f>
        <v/>
      </c>
      <c r="M215" s="122">
        <f>IFERROR(Tbl.Kosten[[#This Row],[Een-
heden]]*Tbl.Kosten[[#This Row],[Afschrijvings-
tarief]],0)</f>
        <v>0</v>
      </c>
      <c r="N215" s="122" t="str">
        <f>IF(Tbl.Kosten[[#This Row],[Subtotaal afschrijving]]&lt;&gt;0,Lijsten!A213,"")</f>
        <v/>
      </c>
      <c r="O215" s="150"/>
      <c r="P215" s="145"/>
      <c r="Q215" s="148"/>
      <c r="R215" s="122">
        <f>IFERROR(Tbl.Kosten[[#This Row],[Aantal]]*Tbl.Kosten[[#This Row],[Tarief]],0)</f>
        <v>0</v>
      </c>
      <c r="S215" s="8">
        <f>IFERROR(Tbl.Kosten[[#This Row],[Subtotaal overige kosten]]+Tbl.Kosten[[#This Row],[Subtotaal uren]]+Tbl.Kosten[[#This Row],[Subtotaal afschrijving]],0)</f>
        <v>0</v>
      </c>
      <c r="T215" s="8">
        <f>IFERROR(Tbl.Kosten[[#This Row],[Totaal kosten]]*Tbl.Kosten[[#This Row],[Subsidie%]],0)</f>
        <v>0</v>
      </c>
      <c r="U215" s="4" t="str" cm="1">
        <f t="array" ref="U215">IFERROR(_xlfn.IFS(Tbl.Kosten[[#This Row],[Subtotaal uren]]&lt;&gt;0,Tbl.Kosten[[#This Row],[Kostensoort arbeid]],Tbl.Kosten[[#This Row],[Subtotaal afschrijving]]&lt;&gt;0,Tbl.Kosten[[#This Row],[Kostensoort afschrijving]],Tbl.Kosten[[#This Row],[Subtotaal overige kosten]]&lt;&gt;0,Tbl.Kosten[[#This Row],[Kostensoort overig]]),"")</f>
        <v/>
      </c>
      <c r="V215" s="4" t="str">
        <f>IFERROR(_xlfn.XLOOKUP(Tbl.Kosten[[#This Row],[Activiteitencode]],Tbl.Activiteiten[Activiteitcode],Tbl.Activiteiten[Werkpakketcode],"",0,1),"")</f>
        <v/>
      </c>
      <c r="W215" s="4" t="str">
        <f>IFERROR(_xlfn.XLOOKUP(Tbl.Kosten[[#This Row],[Werkpakketcode]],Tbl.Werkpakketten[Werkpakketcode],Tbl.Werkpakketten[Subsidiabele activiteit],"",0,1),"")</f>
        <v/>
      </c>
      <c r="X215" s="12">
        <f>IFERROR(_xlfn.XLOOKUP(Tbl.Kosten[[#This Row],[Sanr.]],Tbl.Subsidiehoogte[SAnr.],Tbl.Subsidiehoogte[Sub. Percentage],0,0,1),0)</f>
        <v>0</v>
      </c>
      <c r="Y215" s="154" t="str">
        <f>IFERROR(_xlfn.XLOOKUP(Tbl.Kosten[[#This Row],[Partnercode]],Tbl.Projectpartners[Partnercode],Tbl.Projectpartners[PNr.],"",0,1),"")</f>
        <v>P1</v>
      </c>
      <c r="Z215" s="158">
        <f>IF(Tbl.Kosten[[#This Row],[Pnr.]]=Z$7,Tbl.Kosten[[#This Row],[Totaal kosten]],"")</f>
        <v>0</v>
      </c>
      <c r="AA215" s="158" t="str">
        <f>IF(Tbl.Kosten[[#This Row],[Pnr.]]=AA$7,Tbl.Kosten[[#This Row],[Totaal kosten]],"")</f>
        <v/>
      </c>
      <c r="AB215" s="158" t="str">
        <f>IF(Tbl.Kosten[[#This Row],[Pnr.]]=AB$7,Tbl.Kosten[[#This Row],[Totaal kosten]],"")</f>
        <v/>
      </c>
      <c r="AC215" s="158" t="str">
        <f>IF(Tbl.Kosten[[#This Row],[Pnr.]]=AC$7,Tbl.Kosten[[#This Row],[Totaal kosten]],"")</f>
        <v/>
      </c>
      <c r="AD215" s="158" t="str">
        <f>IF(Tbl.Kosten[[#This Row],[Pnr.]]=AD$7,Tbl.Kosten[[#This Row],[Totaal kosten]],"")</f>
        <v/>
      </c>
      <c r="AE215" s="158" t="str">
        <f>IF(Tbl.Kosten[[#This Row],[Pnr.]]=AE$7,Tbl.Kosten[[#This Row],[Totaal kosten]],"")</f>
        <v/>
      </c>
      <c r="AF215" s="158" t="str">
        <f>IF(Tbl.Kosten[[#This Row],[Pnr.]]=AF$7,Tbl.Kosten[[#This Row],[Totaal kosten]],"")</f>
        <v/>
      </c>
      <c r="AG215" s="158" t="str">
        <f>IF(Tbl.Kosten[[#This Row],[Pnr.]]=AG$7,Tbl.Kosten[[#This Row],[Totaal kosten]],"")</f>
        <v/>
      </c>
      <c r="AH215" s="158" t="str">
        <f>IF(Tbl.Kosten[[#This Row],[Pnr.]]=AH$7,Tbl.Kosten[[#This Row],[Totaal kosten]],"")</f>
        <v/>
      </c>
      <c r="AI215" s="158" t="str">
        <f>IF(Tbl.Kosten[[#This Row],[Pnr.]]=AI$7,Tbl.Kosten[[#This Row],[Totaal kosten]],"")</f>
        <v/>
      </c>
      <c r="AJ215" s="158" t="str">
        <f>IF(Tbl.Kosten[[#This Row],[Pnr.]]=AJ$7,Tbl.Kosten[[#This Row],[Totaal kosten]],"")</f>
        <v/>
      </c>
      <c r="AK215" s="158" t="str">
        <f>IF(Tbl.Kosten[[#This Row],[Pnr.]]=AK$7,Tbl.Kosten[[#This Row],[Totaal kosten]],"")</f>
        <v/>
      </c>
      <c r="AL215" s="158" t="str">
        <f>IF(Tbl.Kosten[[#This Row],[Pnr.]]=AL$7,Tbl.Kosten[[#This Row],[Totaal kosten]],"")</f>
        <v/>
      </c>
      <c r="AM215" s="158" t="str">
        <f>IF(Tbl.Kosten[[#This Row],[Pnr.]]=AM$7,Tbl.Kosten[[#This Row],[Totaal kosten]],"")</f>
        <v/>
      </c>
      <c r="AN215" s="158" t="str">
        <f>IF(Tbl.Kosten[[#This Row],[Pnr.]]=AN$7,Tbl.Kosten[[#This Row],[Totaal kosten]],"")</f>
        <v/>
      </c>
      <c r="AO215" s="158" t="str">
        <f>IF(Tbl.Kosten[[#This Row],[Pnr.]]=AO$7,Tbl.Kosten[[#This Row],[Totaal kosten]],"")</f>
        <v/>
      </c>
      <c r="AP215" s="158" t="str">
        <f>IF(Tbl.Kosten[[#This Row],[Pnr.]]=AP$7,Tbl.Kosten[[#This Row],[Totaal kosten]],"")</f>
        <v/>
      </c>
      <c r="AQ215" s="158" t="str">
        <f>IF(Tbl.Kosten[[#This Row],[Pnr.]]=AQ$7,Tbl.Kosten[[#This Row],[Totaal kosten]],"")</f>
        <v/>
      </c>
      <c r="AR215" s="158" t="str">
        <f>IF(Tbl.Kosten[[#This Row],[Pnr.]]=AR$7,Tbl.Kosten[[#This Row],[Totaal kosten]],"")</f>
        <v/>
      </c>
      <c r="AS215" s="158" t="str">
        <f>IF(Tbl.Kosten[[#This Row],[Pnr.]]=AS$7,Tbl.Kosten[[#This Row],[Totaal kosten]],"")</f>
        <v/>
      </c>
      <c r="AT215" s="158" t="str">
        <f>IF(Tbl.Kosten[[#This Row],[Pnr.]]=AT$7,Tbl.Kosten[[#This Row],[Totaal kosten]],"")</f>
        <v/>
      </c>
      <c r="AU215" s="158" t="str">
        <f>IF(Tbl.Kosten[[#This Row],[Pnr.]]=AU$7,Tbl.Kosten[[#This Row],[Totaal kosten]],"")</f>
        <v/>
      </c>
      <c r="AV215" s="158" t="str">
        <f>IF(Tbl.Kosten[[#This Row],[Pnr.]]=AV$7,Tbl.Kosten[[#This Row],[Totaal kosten]],"")</f>
        <v/>
      </c>
      <c r="AW215" s="158" t="str">
        <f>IF(Tbl.Kosten[[#This Row],[Pnr.]]=AW$7,Tbl.Kosten[[#This Row],[Totaal kosten]],"")</f>
        <v/>
      </c>
      <c r="AX215" s="158" t="str">
        <f>IF(Tbl.Kosten[[#This Row],[Pnr.]]=AX$7,Tbl.Kosten[[#This Row],[Totaal kosten]],"")</f>
        <v/>
      </c>
      <c r="AY215" s="158" t="str">
        <f>IF(Tbl.Kosten[[#This Row],[Pnr.]]=AY$7,Tbl.Kosten[[#This Row],[Totaal kosten]],"")</f>
        <v/>
      </c>
      <c r="AZ215" s="158" t="str">
        <f>IF(Tbl.Kosten[[#This Row],[Pnr.]]=AZ$7,Tbl.Kosten[[#This Row],[Totaal kosten]],"")</f>
        <v/>
      </c>
      <c r="BA215" s="158" t="str">
        <f>IF(Tbl.Kosten[[#This Row],[Pnr.]]=BA$7,Tbl.Kosten[[#This Row],[Totaal kosten]],"")</f>
        <v/>
      </c>
      <c r="BB215" s="158" t="str">
        <f>IF(Tbl.Kosten[[#This Row],[Pnr.]]=BB$7,Tbl.Kosten[[#This Row],[Totaal kosten]],"")</f>
        <v/>
      </c>
      <c r="BC215" s="158" t="str">
        <f>IF(Tbl.Kosten[[#This Row],[Pnr.]]=BC$7,Tbl.Kosten[[#This Row],[Totaal kosten]],"")</f>
        <v/>
      </c>
      <c r="BD215" s="158" t="str">
        <f>IF(Tbl.Kosten[[#This Row],[Pnr.]]=BD$7,Tbl.Kosten[[#This Row],[Totaal kosten]],"")</f>
        <v/>
      </c>
      <c r="BE215" s="158" t="str">
        <f>IF(Tbl.Kosten[[#This Row],[Pnr.]]=BE$7,Tbl.Kosten[[#This Row],[Totaal kosten]],"")</f>
        <v/>
      </c>
      <c r="BF215" s="158" t="str">
        <f>IF(Tbl.Kosten[[#This Row],[Pnr.]]=BF$7,Tbl.Kosten[[#This Row],[Totaal kosten]],"")</f>
        <v/>
      </c>
      <c r="BG215" s="158" t="str">
        <f>IF(Tbl.Kosten[[#This Row],[Pnr.]]=BG$7,Tbl.Kosten[[#This Row],[Totaal kosten]],"")</f>
        <v/>
      </c>
      <c r="BH215" s="158" t="str">
        <f>IF(Tbl.Kosten[[#This Row],[Pnr.]]=BH$7,Tbl.Kosten[[#This Row],[Totaal kosten]],"")</f>
        <v/>
      </c>
      <c r="BI215" s="158" t="str">
        <f>IF(Tbl.Kosten[[#This Row],[Pnr.]]=BI$7,Tbl.Kosten[[#This Row],[Totaal kosten]],"")</f>
        <v/>
      </c>
      <c r="BJ215" s="158" t="str">
        <f>IF(Tbl.Kosten[[#This Row],[Pnr.]]=BJ$7,Tbl.Kosten[[#This Row],[Totaal kosten]],"")</f>
        <v/>
      </c>
      <c r="BK215" s="158" t="str">
        <f>IF(Tbl.Kosten[[#This Row],[Pnr.]]=BK$7,Tbl.Kosten[[#This Row],[Totaal kosten]],"")</f>
        <v/>
      </c>
      <c r="BL215" s="158" t="str">
        <f>IF(Tbl.Kosten[[#This Row],[Pnr.]]=BL$7,Tbl.Kosten[[#This Row],[Totaal kosten]],"")</f>
        <v/>
      </c>
      <c r="BM215" s="158" t="str">
        <f>IF(Tbl.Kosten[[#This Row],[Pnr.]]=BM$7,Tbl.Kosten[[#This Row],[Totaal kosten]],"")</f>
        <v/>
      </c>
      <c r="BN215" s="158" t="str">
        <f>IF(Tbl.Kosten[[#This Row],[Pnr.]]=BN$7,Tbl.Kosten[[#This Row],[Totaal kosten]],"")</f>
        <v/>
      </c>
      <c r="BO215" s="158" t="str">
        <f>IF(Tbl.Kosten[[#This Row],[Pnr.]]=BO$7,Tbl.Kosten[[#This Row],[Totaal kosten]],"")</f>
        <v/>
      </c>
      <c r="BP215" s="158" t="str">
        <f>IF(Tbl.Kosten[[#This Row],[Pnr.]]=BP$7,Tbl.Kosten[[#This Row],[Totaal kosten]],"")</f>
        <v/>
      </c>
      <c r="BQ215" s="158" t="str">
        <f>IF(Tbl.Kosten[[#This Row],[Pnr.]]=BQ$7,Tbl.Kosten[[#This Row],[Totaal kosten]],"")</f>
        <v/>
      </c>
      <c r="BR215" s="158" t="str">
        <f>IF(Tbl.Kosten[[#This Row],[Pnr.]]=BR$7,Tbl.Kosten[[#This Row],[Totaal kosten]],"")</f>
        <v/>
      </c>
      <c r="BS215" s="158" t="str">
        <f>IF(Tbl.Kosten[[#This Row],[Pnr.]]=BS$7,Tbl.Kosten[[#This Row],[Totaal kosten]],"")</f>
        <v/>
      </c>
      <c r="BT215" s="158" t="str">
        <f>IF(Tbl.Kosten[[#This Row],[Pnr.]]=BT$7,Tbl.Kosten[[#This Row],[Totaal kosten]],"")</f>
        <v/>
      </c>
      <c r="BU215" s="158" t="str">
        <f>IF(Tbl.Kosten[[#This Row],[Pnr.]]=BU$7,Tbl.Kosten[[#This Row],[Totaal kosten]],"")</f>
        <v/>
      </c>
      <c r="BV215" s="158" t="str">
        <f>IF(Tbl.Kosten[[#This Row],[Pnr.]]=BV$7,Tbl.Kosten[[#This Row],[Totaal kosten]],"")</f>
        <v/>
      </c>
      <c r="BW215" s="158" t="str">
        <f>IF(Tbl.Kosten[[#This Row],[Pnr.]]=BW$7,Tbl.Kosten[[#This Row],[Totaal kosten]],"")</f>
        <v/>
      </c>
      <c r="BX215" s="158" t="str">
        <f>IFERROR(_xlfn.XLOOKUP(Tbl.Kosten[[#This Row],[Werkpakketcode]],Tbl.Werkpakketten[Werkpakketcode],Tbl.Werkpakketten[WPnr.],"",0,1),"")</f>
        <v/>
      </c>
      <c r="BY215" s="158" t="str">
        <f>IF(Tbl.Kosten[[#This Row],[WPnr.]]=BY$7,Tbl.Kosten[[#This Row],[Totaal kosten]],"")</f>
        <v/>
      </c>
      <c r="BZ215" s="158" t="str">
        <f>IF(Tbl.Kosten[[#This Row],[WPnr.]]=BZ$7,Tbl.Kosten[[#This Row],[Totaal kosten]],"")</f>
        <v/>
      </c>
      <c r="CA215" s="158" t="str">
        <f>IF(Tbl.Kosten[[#This Row],[WPnr.]]=CA$7,Tbl.Kosten[[#This Row],[Totaal kosten]],"")</f>
        <v/>
      </c>
      <c r="CB215" s="158" t="str">
        <f>IF(Tbl.Kosten[[#This Row],[WPnr.]]=CB$7,Tbl.Kosten[[#This Row],[Totaal kosten]],"")</f>
        <v/>
      </c>
      <c r="CC215" s="158" t="str">
        <f>IF(Tbl.Kosten[[#This Row],[WPnr.]]=CC$7,Tbl.Kosten[[#This Row],[Totaal kosten]],"")</f>
        <v/>
      </c>
      <c r="CD215" s="158" t="str">
        <f>IF(Tbl.Kosten[[#This Row],[WPnr.]]=CD$7,Tbl.Kosten[[#This Row],[Totaal kosten]],"")</f>
        <v/>
      </c>
      <c r="CE215" s="158" t="str">
        <f>IF(Tbl.Kosten[[#This Row],[WPnr.]]=CE$7,Tbl.Kosten[[#This Row],[Totaal kosten]],"")</f>
        <v/>
      </c>
      <c r="CF215" s="158" t="str">
        <f>IF(Tbl.Kosten[[#This Row],[WPnr.]]=CF$7,Tbl.Kosten[[#This Row],[Totaal kosten]],"")</f>
        <v/>
      </c>
      <c r="CG215" s="158" t="str">
        <f>IF(Tbl.Kosten[[#This Row],[WPnr.]]=CG$7,Tbl.Kosten[[#This Row],[Totaal kosten]],"")</f>
        <v/>
      </c>
      <c r="CH215" s="158" t="str">
        <f>IF(Tbl.Kosten[[#This Row],[WPnr.]]=CH$7,Tbl.Kosten[[#This Row],[Totaal kosten]],"")</f>
        <v/>
      </c>
      <c r="CI215" s="158" t="str">
        <f>IF(Tbl.Kosten[[#This Row],[WPnr.]]=CI$7,Tbl.Kosten[[#This Row],[Totaal kosten]],"")</f>
        <v/>
      </c>
      <c r="CJ215" s="158" t="str">
        <f>IF(Tbl.Kosten[[#This Row],[WPnr.]]=CJ$7,Tbl.Kosten[[#This Row],[Totaal kosten]],"")</f>
        <v/>
      </c>
      <c r="CK215" s="158" t="str">
        <f>IF(Tbl.Kosten[[#This Row],[WPnr.]]=CK$7,Tbl.Kosten[[#This Row],[Totaal kosten]],"")</f>
        <v/>
      </c>
      <c r="CL215" s="158" t="str">
        <f>IF(Tbl.Kosten[[#This Row],[WPnr.]]=CL$7,Tbl.Kosten[[#This Row],[Totaal kosten]],"")</f>
        <v/>
      </c>
      <c r="CM215" s="158" t="str">
        <f>IF(Tbl.Kosten[[#This Row],[WPnr.]]=CM$7,Tbl.Kosten[[#This Row],[Totaal kosten]],"")</f>
        <v/>
      </c>
      <c r="CN215" s="158" t="str">
        <f>IF(Tbl.Kosten[[#This Row],[WPnr.]]=CN$7,Tbl.Kosten[[#This Row],[Totaal kosten]],"")</f>
        <v/>
      </c>
      <c r="CO215" s="158" t="str">
        <f>IF(Tbl.Kosten[[#This Row],[WPnr.]]=CO$7,Tbl.Kosten[[#This Row],[Totaal kosten]],"")</f>
        <v/>
      </c>
      <c r="CP215" s="158" t="str">
        <f>IF(Tbl.Kosten[[#This Row],[WPnr.]]=CP$7,Tbl.Kosten[[#This Row],[Totaal kosten]],"")</f>
        <v/>
      </c>
      <c r="CQ215" s="158" t="str">
        <f>IF(Tbl.Kosten[[#This Row],[WPnr.]]=CQ$7,Tbl.Kosten[[#This Row],[Totaal kosten]],"")</f>
        <v/>
      </c>
      <c r="CR215" s="158" t="str">
        <f>IF(Tbl.Kosten[[#This Row],[WPnr.]]=CR$7,Tbl.Kosten[[#This Row],[Totaal kosten]],"")</f>
        <v/>
      </c>
      <c r="CS215" s="158" t="str">
        <f>IF(Tbl.Kosten[[#This Row],[WPnr.]]=CS$7,Tbl.Kosten[[#This Row],[Totaal kosten]],"")</f>
        <v/>
      </c>
      <c r="CT215" s="158" t="str">
        <f>IF(Tbl.Kosten[[#This Row],[WPnr.]]=CT$7,Tbl.Kosten[[#This Row],[Totaal kosten]],"")</f>
        <v/>
      </c>
      <c r="CU215" s="158" t="str">
        <f>IF(Tbl.Kosten[[#This Row],[WPnr.]]=CU$7,Tbl.Kosten[[#This Row],[Totaal kosten]],"")</f>
        <v/>
      </c>
      <c r="CV215" s="158" t="str">
        <f>IF(Tbl.Kosten[[#This Row],[WPnr.]]=CV$7,Tbl.Kosten[[#This Row],[Totaal kosten]],"")</f>
        <v/>
      </c>
      <c r="CW215" s="158" t="str">
        <f>IF(Tbl.Kosten[[#This Row],[WPnr.]]=CW$7,Tbl.Kosten[[#This Row],[Totaal kosten]],"")</f>
        <v/>
      </c>
      <c r="CX215" s="158" t="str">
        <f>IF(Tbl.Kosten[[#This Row],[WPnr.]]=CX$7,Tbl.Kosten[[#This Row],[Totaal kosten]],"")</f>
        <v/>
      </c>
      <c r="CY215" s="158" t="str">
        <f>IF(Tbl.Kosten[[#This Row],[WPnr.]]=CY$7,Tbl.Kosten[[#This Row],[Totaal kosten]],"")</f>
        <v/>
      </c>
      <c r="CZ215" s="158" t="str">
        <f>IF(Tbl.Kosten[[#This Row],[WPnr.]]=CZ$7,Tbl.Kosten[[#This Row],[Totaal kosten]],"")</f>
        <v/>
      </c>
      <c r="DA215" s="158" t="str">
        <f>IF(Tbl.Kosten[[#This Row],[WPnr.]]=DA$7,Tbl.Kosten[[#This Row],[Totaal kosten]],"")</f>
        <v/>
      </c>
      <c r="DB215" s="158" t="str">
        <f>IF(Tbl.Kosten[[#This Row],[WPnr.]]=DB$7,Tbl.Kosten[[#This Row],[Totaal kosten]],"")</f>
        <v/>
      </c>
      <c r="DC215" s="158" t="str">
        <f>IF(Tbl.Kosten[[#This Row],[WPnr.]]=DC$7,Tbl.Kosten[[#This Row],[Totaal kosten]],"")</f>
        <v/>
      </c>
      <c r="DD215" s="158" t="str">
        <f>IF(Tbl.Kosten[[#This Row],[WPnr.]]=DD$7,Tbl.Kosten[[#This Row],[Totaal kosten]],"")</f>
        <v/>
      </c>
      <c r="DE215" s="158" t="str">
        <f>IF(Tbl.Kosten[[#This Row],[WPnr.]]=DE$7,Tbl.Kosten[[#This Row],[Totaal kosten]],"")</f>
        <v/>
      </c>
      <c r="DF215" s="158" t="str">
        <f>IF(Tbl.Kosten[[#This Row],[WPnr.]]=DF$7,Tbl.Kosten[[#This Row],[Totaal kosten]],"")</f>
        <v/>
      </c>
      <c r="DG215" s="158" t="str">
        <f>IF(Tbl.Kosten[[#This Row],[WPnr.]]=DG$7,Tbl.Kosten[[#This Row],[Totaal kosten]],"")</f>
        <v/>
      </c>
      <c r="DH215" s="158" t="str">
        <f>IF(Tbl.Kosten[[#This Row],[WPnr.]]=DH$7,Tbl.Kosten[[#This Row],[Totaal kosten]],"")</f>
        <v/>
      </c>
      <c r="DI215" s="158" t="str">
        <f>IF(Tbl.Kosten[[#This Row],[WPnr.]]=DI$7,Tbl.Kosten[[#This Row],[Totaal kosten]],"")</f>
        <v/>
      </c>
      <c r="DJ215" s="158" t="str">
        <f>IF(Tbl.Kosten[[#This Row],[WPnr.]]=DJ$7,Tbl.Kosten[[#This Row],[Totaal kosten]],"")</f>
        <v/>
      </c>
      <c r="DK215" s="158" t="str">
        <f>IF(Tbl.Kosten[[#This Row],[WPnr.]]=DK$7,Tbl.Kosten[[#This Row],[Totaal kosten]],"")</f>
        <v/>
      </c>
      <c r="DL215" s="158" t="str">
        <f>IF(Tbl.Kosten[[#This Row],[WPnr.]]=DL$7,Tbl.Kosten[[#This Row],[Totaal kosten]],"")</f>
        <v/>
      </c>
      <c r="DM215" s="158" t="str">
        <f>IF(Tbl.Kosten[[#This Row],[WPnr.]]=DM$7,Tbl.Kosten[[#This Row],[Totaal kosten]],"")</f>
        <v/>
      </c>
      <c r="DN215" s="158" t="str">
        <f>IF(Tbl.Kosten[[#This Row],[WPnr.]]=DN$7,Tbl.Kosten[[#This Row],[Totaal kosten]],"")</f>
        <v/>
      </c>
      <c r="DO215" s="158" t="str">
        <f>IF(Tbl.Kosten[[#This Row],[WPnr.]]=DO$7,Tbl.Kosten[[#This Row],[Totaal kosten]],"")</f>
        <v/>
      </c>
      <c r="DP215" s="158" t="str">
        <f>IF(Tbl.Kosten[[#This Row],[WPnr.]]=DP$7,Tbl.Kosten[[#This Row],[Totaal kosten]],"")</f>
        <v/>
      </c>
      <c r="DQ215" s="158" t="str">
        <f>IF(Tbl.Kosten[[#This Row],[WPnr.]]=DQ$7,Tbl.Kosten[[#This Row],[Totaal kosten]],"")</f>
        <v/>
      </c>
      <c r="DR215" s="158" t="str">
        <f>IF(Tbl.Kosten[[#This Row],[WPnr.]]=DR$7,Tbl.Kosten[[#This Row],[Totaal kosten]],"")</f>
        <v/>
      </c>
      <c r="DS215" s="158" t="str">
        <f>IF(Tbl.Kosten[[#This Row],[WPnr.]]=DS$7,Tbl.Kosten[[#This Row],[Totaal kosten]],"")</f>
        <v/>
      </c>
      <c r="DT215" s="158" t="str">
        <f>IF(Tbl.Kosten[[#This Row],[WPnr.]]=DT$7,Tbl.Kosten[[#This Row],[Totaal kosten]],"")</f>
        <v/>
      </c>
      <c r="DU215" s="158" t="str">
        <f>IF(Tbl.Kosten[[#This Row],[WPnr.]]=DU$7,Tbl.Kosten[[#This Row],[Totaal kosten]],"")</f>
        <v/>
      </c>
      <c r="DV215" s="158" t="str">
        <f>IF(Tbl.Kosten[[#This Row],[WPnr.]]=DV$7,Tbl.Kosten[[#This Row],[Totaal kosten]],"")</f>
        <v/>
      </c>
      <c r="DW215" s="160" t="str">
        <f>IFERROR(_xlfn.XLOOKUP(Tbl.Kosten[[#This Row],[Kostensoort]],Tbl.Kostensoorten[Kostensoorten],Tbl.Kostensoorten[KSnr.],"",0,1),"")</f>
        <v/>
      </c>
      <c r="DX215" s="160" t="str">
        <f>IF(Tbl.Kosten[[#This Row],[KSnr.]]=DX$7,Tbl.Kosten[[#This Row],[Totaal kosten]],"")</f>
        <v/>
      </c>
      <c r="DY215" s="160" t="str">
        <f>IF(Tbl.Kosten[[#This Row],[KSnr.]]=DY$7,Tbl.Kosten[[#This Row],[Totaal kosten]],"")</f>
        <v/>
      </c>
      <c r="DZ215" s="160" t="str">
        <f>IF(Tbl.Kosten[[#This Row],[KSnr.]]=DZ$7,Tbl.Kosten[[#This Row],[Totaal kosten]],"")</f>
        <v/>
      </c>
      <c r="EA215" s="160" t="str">
        <f>IF(Tbl.Kosten[[#This Row],[KSnr.]]=EA$7,Tbl.Kosten[[#This Row],[Totaal kosten]],"")</f>
        <v/>
      </c>
      <c r="EB215" s="160" t="str">
        <f>IF(Tbl.Kosten[[#This Row],[KSnr.]]=EB$7,Tbl.Kosten[[#This Row],[Totaal kosten]],"")</f>
        <v/>
      </c>
      <c r="EC215" s="160" t="str">
        <f>IF(Tbl.Kosten[[#This Row],[KSnr.]]=EC$7,Tbl.Kosten[[#This Row],[Totaal kosten]],"")</f>
        <v/>
      </c>
      <c r="ED215" s="160" t="str">
        <f>IF(Tbl.Kosten[[#This Row],[KSnr.]]=ED$7,Tbl.Kosten[[#This Row],[Totaal kosten]],"")</f>
        <v/>
      </c>
      <c r="EE215" s="160" t="str">
        <f>IF(Tbl.Kosten[[#This Row],[KSnr.]]=EE$7,Tbl.Kosten[[#This Row],[Totaal kosten]],"")</f>
        <v/>
      </c>
      <c r="EF215" s="160" t="str">
        <f>IF(Tbl.Kosten[[#This Row],[KSnr.]]=EF$7,Tbl.Kosten[[#This Row],[Totaal kosten]],"")</f>
        <v/>
      </c>
      <c r="EG215" s="160" t="str">
        <f>IF(Tbl.Kosten[[#This Row],[KSnr.]]=EG$7,Tbl.Kosten[[#This Row],[Totaal kosten]],"")</f>
        <v/>
      </c>
      <c r="EH215" s="160" t="str">
        <f>IF(Tbl.Kosten[[#This Row],[KSnr.]]=EH$7,Tbl.Kosten[[#This Row],[Totaal kosten]],"")</f>
        <v/>
      </c>
      <c r="EI215" s="160" t="str">
        <f>IF(Tbl.Kosten[[#This Row],[KSnr.]]=EI$7,Tbl.Kosten[[#This Row],[Totaal kosten]],"")</f>
        <v/>
      </c>
      <c r="EJ215" s="160" t="str">
        <f>IF(Tbl.Kosten[[#This Row],[KSnr.]]=EJ$7,Tbl.Kosten[[#This Row],[Totaal kosten]],"")</f>
        <v/>
      </c>
      <c r="EK215" s="160" t="str">
        <f>IF(Tbl.Kosten[[#This Row],[KSnr.]]=EK$7,Tbl.Kosten[[#This Row],[Totaal kosten]],"")</f>
        <v/>
      </c>
      <c r="EL215" s="160" t="str">
        <f>IF(Tbl.Kosten[[#This Row],[KSnr.]]=EL$7,Tbl.Kosten[[#This Row],[Totaal kosten]],"")</f>
        <v/>
      </c>
      <c r="EM215" s="160" t="str">
        <f>IF(Tbl.Kosten[[#This Row],[KSnr.]]=EM$7,Tbl.Kosten[[#This Row],[Totaal kosten]],"")</f>
        <v/>
      </c>
      <c r="EN215" s="160" t="str">
        <f>IF(Tbl.Kosten[[#This Row],[KSnr.]]=EN$7,Tbl.Kosten[[#This Row],[Totaal kosten]],"")</f>
        <v/>
      </c>
      <c r="EO215" s="160" t="str">
        <f>IF(Tbl.Kosten[[#This Row],[KSnr.]]=EO$7,Tbl.Kosten[[#This Row],[Totaal kosten]],"")</f>
        <v/>
      </c>
      <c r="EP215" s="160" t="str">
        <f>IF(Tbl.Kosten[[#This Row],[KSnr.]]=EP$7,Tbl.Kosten[[#This Row],[Totaal kosten]],"")</f>
        <v/>
      </c>
      <c r="EQ215" s="160" t="str">
        <f>IF(Tbl.Kosten[[#This Row],[KSnr.]]=EQ$7,Tbl.Kosten[[#This Row],[Totaal kosten]],"")</f>
        <v/>
      </c>
      <c r="ER215" s="154" t="str">
        <f>IFERROR(_xlfn.XLOOKUP(Tbl.Kosten[[#This Row],[Subsidieactiviteit]],Tbl.Subsidiehoogte[Subsidieactiviteit],Tbl.Subsidiehoogte[SAnr.],"",0,1),"")</f>
        <v/>
      </c>
      <c r="ES215" s="160" t="str">
        <f>IF(Tbl.Kosten[[#This Row],[Sanr.]]=ES$7,Tbl.Kosten[[#This Row],[Totaal kosten]],"")</f>
        <v/>
      </c>
      <c r="ET215" s="160" t="str">
        <f>IF(Tbl.Kosten[[#This Row],[Sanr.]]=ET$7,Tbl.Kosten[[#This Row],[Totaal kosten]],"")</f>
        <v/>
      </c>
      <c r="EU215" s="160" t="str">
        <f>IF(Tbl.Kosten[[#This Row],[Sanr.]]=EU$7,Tbl.Kosten[[#This Row],[Totaal kosten]],"")</f>
        <v/>
      </c>
      <c r="EV215" s="160" t="str">
        <f>IF(Tbl.Kosten[[#This Row],[Sanr.]]=EV$7,Tbl.Kosten[[#This Row],[Totaal kosten]],"")</f>
        <v/>
      </c>
      <c r="EW215" s="160" t="str">
        <f>IF(Tbl.Kosten[[#This Row],[Sanr.]]=EW$7,Tbl.Kosten[[#This Row],[Totaal kosten]],"")</f>
        <v/>
      </c>
      <c r="EX215" s="160" t="str">
        <f>IF(Tbl.Kosten[[#This Row],[Sanr.]]=EX$7,Tbl.Kosten[[#This Row],[Totaal kosten]],"")</f>
        <v/>
      </c>
      <c r="EY215" s="160" t="str">
        <f>IF(Tbl.Kosten[[#This Row],[Sanr.]]=EY$7,Tbl.Kosten[[#This Row],[Totaal kosten]],"")</f>
        <v/>
      </c>
      <c r="EZ215" s="160" t="str">
        <f>IF(Tbl.Kosten[[#This Row],[Sanr.]]=EZ$7,Tbl.Kosten[[#This Row],[Totaal kosten]],"")</f>
        <v/>
      </c>
      <c r="FA215" s="160" t="str">
        <f>IF(Tbl.Kosten[[#This Row],[Sanr.]]=FA$7,Tbl.Kosten[[#This Row],[Totaal kosten]],"")</f>
        <v/>
      </c>
      <c r="FB215" s="160" t="str">
        <f>IF(Tbl.Kosten[[#This Row],[Sanr.]]=FB$7,Tbl.Kosten[[#This Row],[Totaal kosten]],"")</f>
        <v/>
      </c>
      <c r="FC215" s="160" t="str">
        <f>IF(Tbl.Kosten[[#This Row],[Sanr.]]=FC$7,Tbl.Kosten[[#This Row],[Totaal kosten]],"")</f>
        <v/>
      </c>
      <c r="FD215" s="160" t="str">
        <f>IF(Tbl.Kosten[[#This Row],[Sanr.]]=FD$7,Tbl.Kosten[[#This Row],[Totaal kosten]],"")</f>
        <v/>
      </c>
      <c r="FE215" s="160" t="str">
        <f>IF(Tbl.Kosten[[#This Row],[Sanr.]]=FE$7,Tbl.Kosten[[#This Row],[Totaal kosten]],"")</f>
        <v/>
      </c>
      <c r="FF215" s="160" t="str">
        <f>IF(Tbl.Kosten[[#This Row],[Sanr.]]=FF$7,Tbl.Kosten[[#This Row],[Totaal kosten]],"")</f>
        <v/>
      </c>
      <c r="FG215" s="160" t="str">
        <f>IF(Tbl.Kosten[[#This Row],[Sanr.]]=FG$7,Tbl.Kosten[[#This Row],[Totaal kosten]],"")</f>
        <v/>
      </c>
      <c r="FH215" s="160" t="str">
        <f>IF(Tbl.Kosten[[#This Row],[Sanr.]]=FH$7,Tbl.Kosten[[#This Row],[Totaal kosten]],"")</f>
        <v/>
      </c>
      <c r="FI215" s="160" t="str">
        <f>IF(Tbl.Kosten[[#This Row],[Sanr.]]=FI$7,Tbl.Kosten[[#This Row],[Totaal kosten]],"")</f>
        <v/>
      </c>
      <c r="FJ215" s="160" t="str">
        <f>IF(Tbl.Kosten[[#This Row],[Sanr.]]=FJ$7,Tbl.Kosten[[#This Row],[Totaal kosten]],"")</f>
        <v/>
      </c>
      <c r="FK215" s="160" t="str">
        <f>IF(Tbl.Kosten[[#This Row],[Sanr.]]=FK$7,Tbl.Kosten[[#This Row],[Totaal kosten]],"")</f>
        <v/>
      </c>
      <c r="FL215" s="160" t="str">
        <f>IF(Tbl.Kosten[[#This Row],[Sanr.]]=FL$7,Tbl.Kosten[[#This Row],[Totaal kosten]],"")</f>
        <v/>
      </c>
      <c r="FM215" s="160" t="str">
        <f>IF(Tbl.Kosten[[#This Row],[Sanr.]]=FM$7,Tbl.Kosten[[#This Row],[Totaal kosten]],"")</f>
        <v/>
      </c>
      <c r="FN215" s="160" t="str">
        <f>IF(Tbl.Kosten[[#This Row],[Sanr.]]=FN$7,Tbl.Kosten[[#This Row],[Totaal kosten]],"")</f>
        <v/>
      </c>
      <c r="FO215" s="160" t="str">
        <f>IF(Tbl.Kosten[[#This Row],[Sanr.]]=FO$7,Tbl.Kosten[[#This Row],[Totaal kosten]],"")</f>
        <v/>
      </c>
      <c r="FP215" s="160" t="str">
        <f>IF(Tbl.Kosten[[#This Row],[Sanr.]]=FP$7,Tbl.Kosten[[#This Row],[Totaal kosten]],"")</f>
        <v/>
      </c>
      <c r="FQ215" s="160" t="str">
        <f>IF(Tbl.Kosten[[#This Row],[Sanr.]]=FQ$7,Tbl.Kosten[[#This Row],[Totaal kosten]],"")</f>
        <v/>
      </c>
      <c r="FR215" s="160" t="str">
        <f>IF(Tbl.Kosten[[#This Row],[Sanr.]]=FR$7,Tbl.Kosten[[#This Row],[Totaal kosten]],"")</f>
        <v/>
      </c>
      <c r="FS215" s="160" t="str">
        <f>IF(Tbl.Kosten[[#This Row],[Sanr.]]=FS$7,Tbl.Kosten[[#This Row],[Totaal kosten]],"")</f>
        <v/>
      </c>
      <c r="FT215" s="160" t="str">
        <f>IF(Tbl.Kosten[[#This Row],[Sanr.]]=FT$7,Tbl.Kosten[[#This Row],[Totaal kosten]],"")</f>
        <v/>
      </c>
      <c r="FU215" s="160" t="str">
        <f>IF(Tbl.Kosten[[#This Row],[Sanr.]]=FU$7,Tbl.Kosten[[#This Row],[Totaal kosten]],"")</f>
        <v/>
      </c>
      <c r="FV215" s="160" t="str">
        <f>IF(Tbl.Kosten[[#This Row],[Sanr.]]=FV$7,Tbl.Kosten[[#This Row],[Totaal kosten]],"")</f>
        <v/>
      </c>
      <c r="FW215" s="160" t="str">
        <f>IFERROR(_xlfn.XLOOKUP(Tbl.Kosten[[#This Row],[Activiteitencode]],Tbl.Activiteiten[Activiteitcode],Tbl.Activiteiten[Anr.],"",0,1),"")</f>
        <v/>
      </c>
      <c r="FX215" s="181" t="str">
        <f>_xlfn.CONCAT(Tbl.Kosten[[#This Row],[Pnr.]],Tbl.Kosten[[#This Row],[Sanr.]])</f>
        <v>P1</v>
      </c>
      <c r="FY215" s="160">
        <f>Tbl.Kosten[[#This Row],[Totaal kosten]]-Tbl.Kosten[[#This Row],[Subsidie]]</f>
        <v>0</v>
      </c>
      <c r="FZ215" s="160">
        <f>IF(Tbl.Kosten[[#This Row],[Pnr.]]=FZ$7,Tbl.Kosten[[#This Row],[Te financieren]],"")</f>
        <v>0</v>
      </c>
      <c r="GA215" s="160" t="str">
        <f>IF(Tbl.Kosten[[#This Row],[Pnr.]]=GA$7,Tbl.Kosten[[#This Row],[Te financieren]],"")</f>
        <v/>
      </c>
      <c r="GB215" s="160" t="str">
        <f>IF(Tbl.Kosten[[#This Row],[Pnr.]]=GB$7,Tbl.Kosten[[#This Row],[Te financieren]],"")</f>
        <v/>
      </c>
      <c r="GC215" s="160" t="str">
        <f>IF(Tbl.Kosten[[#This Row],[Pnr.]]=GC$7,Tbl.Kosten[[#This Row],[Te financieren]],"")</f>
        <v/>
      </c>
      <c r="GD215" s="160" t="str">
        <f>IF(Tbl.Kosten[[#This Row],[Pnr.]]=GD$7,Tbl.Kosten[[#This Row],[Te financieren]],"")</f>
        <v/>
      </c>
      <c r="GE215" s="160" t="str">
        <f>IF(Tbl.Kosten[[#This Row],[Pnr.]]=GE$7,Tbl.Kosten[[#This Row],[Te financieren]],"")</f>
        <v/>
      </c>
      <c r="GF215" s="160" t="str">
        <f>IF(Tbl.Kosten[[#This Row],[Pnr.]]=GF$7,Tbl.Kosten[[#This Row],[Te financieren]],"")</f>
        <v/>
      </c>
      <c r="GG215" s="160" t="str">
        <f>IF(Tbl.Kosten[[#This Row],[Pnr.]]=GG$7,Tbl.Kosten[[#This Row],[Te financieren]],"")</f>
        <v/>
      </c>
      <c r="GH215" s="160" t="str">
        <f>IF(Tbl.Kosten[[#This Row],[Pnr.]]=GH$7,Tbl.Kosten[[#This Row],[Te financieren]],"")</f>
        <v/>
      </c>
      <c r="GI215" s="160" t="str">
        <f>IF(Tbl.Kosten[[#This Row],[Pnr.]]=GI$7,Tbl.Kosten[[#This Row],[Te financieren]],"")</f>
        <v/>
      </c>
      <c r="GJ215" s="160" t="str">
        <f>IF(Tbl.Kosten[[#This Row],[Pnr.]]=GJ$7,Tbl.Kosten[[#This Row],[Te financieren]],"")</f>
        <v/>
      </c>
      <c r="GK215" s="160" t="str">
        <f>IF(Tbl.Kosten[[#This Row],[Pnr.]]=GK$7,Tbl.Kosten[[#This Row],[Te financieren]],"")</f>
        <v/>
      </c>
      <c r="GL215" s="160" t="str">
        <f>IF(Tbl.Kosten[[#This Row],[Pnr.]]=GL$7,Tbl.Kosten[[#This Row],[Te financieren]],"")</f>
        <v/>
      </c>
      <c r="GM215" s="160" t="str">
        <f>IF(Tbl.Kosten[[#This Row],[Pnr.]]=GM$7,Tbl.Kosten[[#This Row],[Te financieren]],"")</f>
        <v/>
      </c>
      <c r="GN215" s="160" t="str">
        <f>IF(Tbl.Kosten[[#This Row],[Pnr.]]=GN$7,Tbl.Kosten[[#This Row],[Te financieren]],"")</f>
        <v/>
      </c>
      <c r="GO215" s="160" t="str">
        <f>IF(Tbl.Kosten[[#This Row],[Pnr.]]=GO$7,Tbl.Kosten[[#This Row],[Te financieren]],"")</f>
        <v/>
      </c>
      <c r="GP215" s="160" t="str">
        <f>IF(Tbl.Kosten[[#This Row],[Pnr.]]=GP$7,Tbl.Kosten[[#This Row],[Te financieren]],"")</f>
        <v/>
      </c>
      <c r="GQ215" s="160" t="str">
        <f>IF(Tbl.Kosten[[#This Row],[Pnr.]]=GQ$7,Tbl.Kosten[[#This Row],[Te financieren]],"")</f>
        <v/>
      </c>
      <c r="GR215" s="160" t="str">
        <f>IF(Tbl.Kosten[[#This Row],[Pnr.]]=GR$7,Tbl.Kosten[[#This Row],[Te financieren]],"")</f>
        <v/>
      </c>
      <c r="GS215" s="160" t="str">
        <f>IF(Tbl.Kosten[[#This Row],[Pnr.]]=GS$7,Tbl.Kosten[[#This Row],[Te financieren]],"")</f>
        <v/>
      </c>
      <c r="GT215" s="160" t="str">
        <f>IF(Tbl.Kosten[[#This Row],[Pnr.]]=GT$7,Tbl.Kosten[[#This Row],[Te financieren]],"")</f>
        <v/>
      </c>
      <c r="GU215" s="160" t="str">
        <f>IF(Tbl.Kosten[[#This Row],[Pnr.]]=GU$7,Tbl.Kosten[[#This Row],[Te financieren]],"")</f>
        <v/>
      </c>
      <c r="GV215" s="160" t="str">
        <f>IF(Tbl.Kosten[[#This Row],[Pnr.]]=GV$7,Tbl.Kosten[[#This Row],[Te financieren]],"")</f>
        <v/>
      </c>
      <c r="GW215" s="160" t="str">
        <f>IF(Tbl.Kosten[[#This Row],[Pnr.]]=GW$7,Tbl.Kosten[[#This Row],[Te financieren]],"")</f>
        <v/>
      </c>
      <c r="GX215" s="160" t="str">
        <f>IF(Tbl.Kosten[[#This Row],[Pnr.]]=GX$7,Tbl.Kosten[[#This Row],[Te financieren]],"")</f>
        <v/>
      </c>
      <c r="GY215" s="160" t="str">
        <f>IF(Tbl.Kosten[[#This Row],[Pnr.]]=GY$7,Tbl.Kosten[[#This Row],[Te financieren]],"")</f>
        <v/>
      </c>
      <c r="GZ215" s="160" t="str">
        <f>IF(Tbl.Kosten[[#This Row],[Pnr.]]=GZ$7,Tbl.Kosten[[#This Row],[Te financieren]],"")</f>
        <v/>
      </c>
      <c r="HA215" s="160" t="str">
        <f>IF(Tbl.Kosten[[#This Row],[Pnr.]]=HA$7,Tbl.Kosten[[#This Row],[Te financieren]],"")</f>
        <v/>
      </c>
      <c r="HB215" s="160" t="str">
        <f>IF(Tbl.Kosten[[#This Row],[Pnr.]]=HB$7,Tbl.Kosten[[#This Row],[Te financieren]],"")</f>
        <v/>
      </c>
      <c r="HC215" s="160" t="str">
        <f>IF(Tbl.Kosten[[#This Row],[Pnr.]]=HC$7,Tbl.Kosten[[#This Row],[Te financieren]],"")</f>
        <v/>
      </c>
      <c r="HD215" s="160" t="str">
        <f>IF(Tbl.Kosten[[#This Row],[Pnr.]]=HD$7,Tbl.Kosten[[#This Row],[Te financieren]],"")</f>
        <v/>
      </c>
      <c r="HE215" s="160" t="str">
        <f>IF(Tbl.Kosten[[#This Row],[Pnr.]]=HE$7,Tbl.Kosten[[#This Row],[Te financieren]],"")</f>
        <v/>
      </c>
      <c r="HF215" s="160" t="str">
        <f>IF(Tbl.Kosten[[#This Row],[Pnr.]]=HF$7,Tbl.Kosten[[#This Row],[Te financieren]],"")</f>
        <v/>
      </c>
      <c r="HG215" s="160" t="str">
        <f>IF(Tbl.Kosten[[#This Row],[Pnr.]]=HG$7,Tbl.Kosten[[#This Row],[Te financieren]],"")</f>
        <v/>
      </c>
      <c r="HH215" s="160" t="str">
        <f>IF(Tbl.Kosten[[#This Row],[Pnr.]]=HH$7,Tbl.Kosten[[#This Row],[Te financieren]],"")</f>
        <v/>
      </c>
      <c r="HI215" s="160" t="str">
        <f>IF(Tbl.Kosten[[#This Row],[Pnr.]]=HI$7,Tbl.Kosten[[#This Row],[Te financieren]],"")</f>
        <v/>
      </c>
      <c r="HJ215" s="160" t="str">
        <f>IF(Tbl.Kosten[[#This Row],[Pnr.]]=HJ$7,Tbl.Kosten[[#This Row],[Te financieren]],"")</f>
        <v/>
      </c>
      <c r="HK215" s="160" t="str">
        <f>IF(Tbl.Kosten[[#This Row],[Pnr.]]=HK$7,Tbl.Kosten[[#This Row],[Te financieren]],"")</f>
        <v/>
      </c>
      <c r="HL215" s="160" t="str">
        <f>IF(Tbl.Kosten[[#This Row],[Pnr.]]=HL$7,Tbl.Kosten[[#This Row],[Te financieren]],"")</f>
        <v/>
      </c>
      <c r="HM215" s="160" t="str">
        <f>IF(Tbl.Kosten[[#This Row],[Pnr.]]=HM$7,Tbl.Kosten[[#This Row],[Te financieren]],"")</f>
        <v/>
      </c>
      <c r="HN215" s="160" t="str">
        <f>IF(Tbl.Kosten[[#This Row],[Pnr.]]=HN$7,Tbl.Kosten[[#This Row],[Te financieren]],"")</f>
        <v/>
      </c>
      <c r="HO215" s="160" t="str">
        <f>IF(Tbl.Kosten[[#This Row],[Pnr.]]=HO$7,Tbl.Kosten[[#This Row],[Te financieren]],"")</f>
        <v/>
      </c>
      <c r="HP215" s="160" t="str">
        <f>IF(Tbl.Kosten[[#This Row],[Pnr.]]=HP$7,Tbl.Kosten[[#This Row],[Te financieren]],"")</f>
        <v/>
      </c>
      <c r="HQ215" s="160" t="str">
        <f>IF(Tbl.Kosten[[#This Row],[Pnr.]]=HQ$7,Tbl.Kosten[[#This Row],[Te financieren]],"")</f>
        <v/>
      </c>
      <c r="HR215" s="160" t="str">
        <f>IF(Tbl.Kosten[[#This Row],[Pnr.]]=HR$7,Tbl.Kosten[[#This Row],[Te financieren]],"")</f>
        <v/>
      </c>
      <c r="HS215" s="160" t="str">
        <f>IF(Tbl.Kosten[[#This Row],[Pnr.]]=HS$7,Tbl.Kosten[[#This Row],[Te financieren]],"")</f>
        <v/>
      </c>
      <c r="HT215" s="160" t="str">
        <f>IF(Tbl.Kosten[[#This Row],[Pnr.]]=HT$7,Tbl.Kosten[[#This Row],[Te financieren]],"")</f>
        <v/>
      </c>
      <c r="HU215" s="160" t="str">
        <f>IF(Tbl.Kosten[[#This Row],[Pnr.]]=HU$7,Tbl.Kosten[[#This Row],[Te financieren]],"")</f>
        <v/>
      </c>
      <c r="HV215" s="160" t="str">
        <f>IF(Tbl.Kosten[[#This Row],[Pnr.]]=HV$7,Tbl.Kosten[[#This Row],[Te financieren]],"")</f>
        <v/>
      </c>
      <c r="HW215" s="160" t="str">
        <f>IF(Tbl.Kosten[[#This Row],[Pnr.]]=HW$7,Tbl.Kosten[[#This Row],[Te financieren]],"")</f>
        <v/>
      </c>
    </row>
    <row r="216" spans="2:231" x14ac:dyDescent="0.3">
      <c r="B216" s="144"/>
      <c r="C216" s="147"/>
      <c r="D216" s="146"/>
      <c r="E216" s="147"/>
      <c r="F216" s="145"/>
      <c r="G216" s="11" t="str">
        <f>IF(Tbl.Kosten[[#This Row],[Medewerker e/o 
functie]]&lt;&gt;"",_xlfn.XLOOKUP(Tbl.Kosten[[#This Row],[Medewerker e/o 
functie]],Tbl.Uurtarief[Medewerker en/of functie],Tbl.Uurtarief[Uurtarief],"",0,1),"")</f>
        <v/>
      </c>
      <c r="H216" s="121">
        <f>IFERROR(Tbl.Kosten[[#This Row],[Uren]]*Tbl.Kosten[[#This Row],[Uurtarief]],0)</f>
        <v>0</v>
      </c>
      <c r="I216" s="119" t="str">
        <f>IF(Tbl.Kosten[[#This Row],[Subtotaal uren]]&lt;&gt;0,_xlfn.XLOOKUP(Tbl.Kosten[[#This Row],[Medewerker e/o 
functie]],Tbl.Uurtarief[Medewerker en/of functie],Tbl.Uurtarief[Kostensoort arbeid],"",0,1),"")</f>
        <v/>
      </c>
      <c r="J216" s="147"/>
      <c r="K216" s="145"/>
      <c r="L216" s="149" t="str">
        <f>IF(Tbl.Kosten[[#This Row],[Activum]]&lt;&gt;"",_xlfn.XLOOKUP(Tbl.Kosten[[#This Row],[Activum]],Tbl.Afschrijvingskosten[Activum],Tbl.Afschrijvingskosten[Tarief per afschrijvings-eenheid],"",0,1),"")</f>
        <v/>
      </c>
      <c r="M216" s="122">
        <f>IFERROR(Tbl.Kosten[[#This Row],[Een-
heden]]*Tbl.Kosten[[#This Row],[Afschrijvings-
tarief]],0)</f>
        <v>0</v>
      </c>
      <c r="N216" s="122" t="str">
        <f>IF(Tbl.Kosten[[#This Row],[Subtotaal afschrijving]]&lt;&gt;0,Lijsten!A214,"")</f>
        <v/>
      </c>
      <c r="O216" s="150"/>
      <c r="P216" s="145"/>
      <c r="Q216" s="148"/>
      <c r="R216" s="122">
        <f>IFERROR(Tbl.Kosten[[#This Row],[Aantal]]*Tbl.Kosten[[#This Row],[Tarief]],0)</f>
        <v>0</v>
      </c>
      <c r="S216" s="8">
        <f>IFERROR(Tbl.Kosten[[#This Row],[Subtotaal overige kosten]]+Tbl.Kosten[[#This Row],[Subtotaal uren]]+Tbl.Kosten[[#This Row],[Subtotaal afschrijving]],0)</f>
        <v>0</v>
      </c>
      <c r="T216" s="8">
        <f>IFERROR(Tbl.Kosten[[#This Row],[Totaal kosten]]*Tbl.Kosten[[#This Row],[Subsidie%]],0)</f>
        <v>0</v>
      </c>
      <c r="U216" s="4" t="str" cm="1">
        <f t="array" ref="U216">IFERROR(_xlfn.IFS(Tbl.Kosten[[#This Row],[Subtotaal uren]]&lt;&gt;0,Tbl.Kosten[[#This Row],[Kostensoort arbeid]],Tbl.Kosten[[#This Row],[Subtotaal afschrijving]]&lt;&gt;0,Tbl.Kosten[[#This Row],[Kostensoort afschrijving]],Tbl.Kosten[[#This Row],[Subtotaal overige kosten]]&lt;&gt;0,Tbl.Kosten[[#This Row],[Kostensoort overig]]),"")</f>
        <v/>
      </c>
      <c r="V216" s="4" t="str">
        <f>IFERROR(_xlfn.XLOOKUP(Tbl.Kosten[[#This Row],[Activiteitencode]],Tbl.Activiteiten[Activiteitcode],Tbl.Activiteiten[Werkpakketcode],"",0,1),"")</f>
        <v/>
      </c>
      <c r="W216" s="4" t="str">
        <f>IFERROR(_xlfn.XLOOKUP(Tbl.Kosten[[#This Row],[Werkpakketcode]],Tbl.Werkpakketten[Werkpakketcode],Tbl.Werkpakketten[Subsidiabele activiteit],"",0,1),"")</f>
        <v/>
      </c>
      <c r="X216" s="12">
        <f>IFERROR(_xlfn.XLOOKUP(Tbl.Kosten[[#This Row],[Sanr.]],Tbl.Subsidiehoogte[SAnr.],Tbl.Subsidiehoogte[Sub. Percentage],0,0,1),0)</f>
        <v>0</v>
      </c>
      <c r="Y216" s="154" t="str">
        <f>IFERROR(_xlfn.XLOOKUP(Tbl.Kosten[[#This Row],[Partnercode]],Tbl.Projectpartners[Partnercode],Tbl.Projectpartners[PNr.],"",0,1),"")</f>
        <v>P1</v>
      </c>
      <c r="Z216" s="158">
        <f>IF(Tbl.Kosten[[#This Row],[Pnr.]]=Z$7,Tbl.Kosten[[#This Row],[Totaal kosten]],"")</f>
        <v>0</v>
      </c>
      <c r="AA216" s="158" t="str">
        <f>IF(Tbl.Kosten[[#This Row],[Pnr.]]=AA$7,Tbl.Kosten[[#This Row],[Totaal kosten]],"")</f>
        <v/>
      </c>
      <c r="AB216" s="158" t="str">
        <f>IF(Tbl.Kosten[[#This Row],[Pnr.]]=AB$7,Tbl.Kosten[[#This Row],[Totaal kosten]],"")</f>
        <v/>
      </c>
      <c r="AC216" s="158" t="str">
        <f>IF(Tbl.Kosten[[#This Row],[Pnr.]]=AC$7,Tbl.Kosten[[#This Row],[Totaal kosten]],"")</f>
        <v/>
      </c>
      <c r="AD216" s="158" t="str">
        <f>IF(Tbl.Kosten[[#This Row],[Pnr.]]=AD$7,Tbl.Kosten[[#This Row],[Totaal kosten]],"")</f>
        <v/>
      </c>
      <c r="AE216" s="158" t="str">
        <f>IF(Tbl.Kosten[[#This Row],[Pnr.]]=AE$7,Tbl.Kosten[[#This Row],[Totaal kosten]],"")</f>
        <v/>
      </c>
      <c r="AF216" s="158" t="str">
        <f>IF(Tbl.Kosten[[#This Row],[Pnr.]]=AF$7,Tbl.Kosten[[#This Row],[Totaal kosten]],"")</f>
        <v/>
      </c>
      <c r="AG216" s="158" t="str">
        <f>IF(Tbl.Kosten[[#This Row],[Pnr.]]=AG$7,Tbl.Kosten[[#This Row],[Totaal kosten]],"")</f>
        <v/>
      </c>
      <c r="AH216" s="158" t="str">
        <f>IF(Tbl.Kosten[[#This Row],[Pnr.]]=AH$7,Tbl.Kosten[[#This Row],[Totaal kosten]],"")</f>
        <v/>
      </c>
      <c r="AI216" s="158" t="str">
        <f>IF(Tbl.Kosten[[#This Row],[Pnr.]]=AI$7,Tbl.Kosten[[#This Row],[Totaal kosten]],"")</f>
        <v/>
      </c>
      <c r="AJ216" s="158" t="str">
        <f>IF(Tbl.Kosten[[#This Row],[Pnr.]]=AJ$7,Tbl.Kosten[[#This Row],[Totaal kosten]],"")</f>
        <v/>
      </c>
      <c r="AK216" s="158" t="str">
        <f>IF(Tbl.Kosten[[#This Row],[Pnr.]]=AK$7,Tbl.Kosten[[#This Row],[Totaal kosten]],"")</f>
        <v/>
      </c>
      <c r="AL216" s="158" t="str">
        <f>IF(Tbl.Kosten[[#This Row],[Pnr.]]=AL$7,Tbl.Kosten[[#This Row],[Totaal kosten]],"")</f>
        <v/>
      </c>
      <c r="AM216" s="158" t="str">
        <f>IF(Tbl.Kosten[[#This Row],[Pnr.]]=AM$7,Tbl.Kosten[[#This Row],[Totaal kosten]],"")</f>
        <v/>
      </c>
      <c r="AN216" s="158" t="str">
        <f>IF(Tbl.Kosten[[#This Row],[Pnr.]]=AN$7,Tbl.Kosten[[#This Row],[Totaal kosten]],"")</f>
        <v/>
      </c>
      <c r="AO216" s="158" t="str">
        <f>IF(Tbl.Kosten[[#This Row],[Pnr.]]=AO$7,Tbl.Kosten[[#This Row],[Totaal kosten]],"")</f>
        <v/>
      </c>
      <c r="AP216" s="158" t="str">
        <f>IF(Tbl.Kosten[[#This Row],[Pnr.]]=AP$7,Tbl.Kosten[[#This Row],[Totaal kosten]],"")</f>
        <v/>
      </c>
      <c r="AQ216" s="158" t="str">
        <f>IF(Tbl.Kosten[[#This Row],[Pnr.]]=AQ$7,Tbl.Kosten[[#This Row],[Totaal kosten]],"")</f>
        <v/>
      </c>
      <c r="AR216" s="158" t="str">
        <f>IF(Tbl.Kosten[[#This Row],[Pnr.]]=AR$7,Tbl.Kosten[[#This Row],[Totaal kosten]],"")</f>
        <v/>
      </c>
      <c r="AS216" s="158" t="str">
        <f>IF(Tbl.Kosten[[#This Row],[Pnr.]]=AS$7,Tbl.Kosten[[#This Row],[Totaal kosten]],"")</f>
        <v/>
      </c>
      <c r="AT216" s="158" t="str">
        <f>IF(Tbl.Kosten[[#This Row],[Pnr.]]=AT$7,Tbl.Kosten[[#This Row],[Totaal kosten]],"")</f>
        <v/>
      </c>
      <c r="AU216" s="158" t="str">
        <f>IF(Tbl.Kosten[[#This Row],[Pnr.]]=AU$7,Tbl.Kosten[[#This Row],[Totaal kosten]],"")</f>
        <v/>
      </c>
      <c r="AV216" s="158" t="str">
        <f>IF(Tbl.Kosten[[#This Row],[Pnr.]]=AV$7,Tbl.Kosten[[#This Row],[Totaal kosten]],"")</f>
        <v/>
      </c>
      <c r="AW216" s="158" t="str">
        <f>IF(Tbl.Kosten[[#This Row],[Pnr.]]=AW$7,Tbl.Kosten[[#This Row],[Totaal kosten]],"")</f>
        <v/>
      </c>
      <c r="AX216" s="158" t="str">
        <f>IF(Tbl.Kosten[[#This Row],[Pnr.]]=AX$7,Tbl.Kosten[[#This Row],[Totaal kosten]],"")</f>
        <v/>
      </c>
      <c r="AY216" s="158" t="str">
        <f>IF(Tbl.Kosten[[#This Row],[Pnr.]]=AY$7,Tbl.Kosten[[#This Row],[Totaal kosten]],"")</f>
        <v/>
      </c>
      <c r="AZ216" s="158" t="str">
        <f>IF(Tbl.Kosten[[#This Row],[Pnr.]]=AZ$7,Tbl.Kosten[[#This Row],[Totaal kosten]],"")</f>
        <v/>
      </c>
      <c r="BA216" s="158" t="str">
        <f>IF(Tbl.Kosten[[#This Row],[Pnr.]]=BA$7,Tbl.Kosten[[#This Row],[Totaal kosten]],"")</f>
        <v/>
      </c>
      <c r="BB216" s="158" t="str">
        <f>IF(Tbl.Kosten[[#This Row],[Pnr.]]=BB$7,Tbl.Kosten[[#This Row],[Totaal kosten]],"")</f>
        <v/>
      </c>
      <c r="BC216" s="158" t="str">
        <f>IF(Tbl.Kosten[[#This Row],[Pnr.]]=BC$7,Tbl.Kosten[[#This Row],[Totaal kosten]],"")</f>
        <v/>
      </c>
      <c r="BD216" s="158" t="str">
        <f>IF(Tbl.Kosten[[#This Row],[Pnr.]]=BD$7,Tbl.Kosten[[#This Row],[Totaal kosten]],"")</f>
        <v/>
      </c>
      <c r="BE216" s="158" t="str">
        <f>IF(Tbl.Kosten[[#This Row],[Pnr.]]=BE$7,Tbl.Kosten[[#This Row],[Totaal kosten]],"")</f>
        <v/>
      </c>
      <c r="BF216" s="158" t="str">
        <f>IF(Tbl.Kosten[[#This Row],[Pnr.]]=BF$7,Tbl.Kosten[[#This Row],[Totaal kosten]],"")</f>
        <v/>
      </c>
      <c r="BG216" s="158" t="str">
        <f>IF(Tbl.Kosten[[#This Row],[Pnr.]]=BG$7,Tbl.Kosten[[#This Row],[Totaal kosten]],"")</f>
        <v/>
      </c>
      <c r="BH216" s="158" t="str">
        <f>IF(Tbl.Kosten[[#This Row],[Pnr.]]=BH$7,Tbl.Kosten[[#This Row],[Totaal kosten]],"")</f>
        <v/>
      </c>
      <c r="BI216" s="158" t="str">
        <f>IF(Tbl.Kosten[[#This Row],[Pnr.]]=BI$7,Tbl.Kosten[[#This Row],[Totaal kosten]],"")</f>
        <v/>
      </c>
      <c r="BJ216" s="158" t="str">
        <f>IF(Tbl.Kosten[[#This Row],[Pnr.]]=BJ$7,Tbl.Kosten[[#This Row],[Totaal kosten]],"")</f>
        <v/>
      </c>
      <c r="BK216" s="158" t="str">
        <f>IF(Tbl.Kosten[[#This Row],[Pnr.]]=BK$7,Tbl.Kosten[[#This Row],[Totaal kosten]],"")</f>
        <v/>
      </c>
      <c r="BL216" s="158" t="str">
        <f>IF(Tbl.Kosten[[#This Row],[Pnr.]]=BL$7,Tbl.Kosten[[#This Row],[Totaal kosten]],"")</f>
        <v/>
      </c>
      <c r="BM216" s="158" t="str">
        <f>IF(Tbl.Kosten[[#This Row],[Pnr.]]=BM$7,Tbl.Kosten[[#This Row],[Totaal kosten]],"")</f>
        <v/>
      </c>
      <c r="BN216" s="158" t="str">
        <f>IF(Tbl.Kosten[[#This Row],[Pnr.]]=BN$7,Tbl.Kosten[[#This Row],[Totaal kosten]],"")</f>
        <v/>
      </c>
      <c r="BO216" s="158" t="str">
        <f>IF(Tbl.Kosten[[#This Row],[Pnr.]]=BO$7,Tbl.Kosten[[#This Row],[Totaal kosten]],"")</f>
        <v/>
      </c>
      <c r="BP216" s="158" t="str">
        <f>IF(Tbl.Kosten[[#This Row],[Pnr.]]=BP$7,Tbl.Kosten[[#This Row],[Totaal kosten]],"")</f>
        <v/>
      </c>
      <c r="BQ216" s="158" t="str">
        <f>IF(Tbl.Kosten[[#This Row],[Pnr.]]=BQ$7,Tbl.Kosten[[#This Row],[Totaal kosten]],"")</f>
        <v/>
      </c>
      <c r="BR216" s="158" t="str">
        <f>IF(Tbl.Kosten[[#This Row],[Pnr.]]=BR$7,Tbl.Kosten[[#This Row],[Totaal kosten]],"")</f>
        <v/>
      </c>
      <c r="BS216" s="158" t="str">
        <f>IF(Tbl.Kosten[[#This Row],[Pnr.]]=BS$7,Tbl.Kosten[[#This Row],[Totaal kosten]],"")</f>
        <v/>
      </c>
      <c r="BT216" s="158" t="str">
        <f>IF(Tbl.Kosten[[#This Row],[Pnr.]]=BT$7,Tbl.Kosten[[#This Row],[Totaal kosten]],"")</f>
        <v/>
      </c>
      <c r="BU216" s="158" t="str">
        <f>IF(Tbl.Kosten[[#This Row],[Pnr.]]=BU$7,Tbl.Kosten[[#This Row],[Totaal kosten]],"")</f>
        <v/>
      </c>
      <c r="BV216" s="158" t="str">
        <f>IF(Tbl.Kosten[[#This Row],[Pnr.]]=BV$7,Tbl.Kosten[[#This Row],[Totaal kosten]],"")</f>
        <v/>
      </c>
      <c r="BW216" s="158" t="str">
        <f>IF(Tbl.Kosten[[#This Row],[Pnr.]]=BW$7,Tbl.Kosten[[#This Row],[Totaal kosten]],"")</f>
        <v/>
      </c>
      <c r="BX216" s="158" t="str">
        <f>IFERROR(_xlfn.XLOOKUP(Tbl.Kosten[[#This Row],[Werkpakketcode]],Tbl.Werkpakketten[Werkpakketcode],Tbl.Werkpakketten[WPnr.],"",0,1),"")</f>
        <v/>
      </c>
      <c r="BY216" s="158" t="str">
        <f>IF(Tbl.Kosten[[#This Row],[WPnr.]]=BY$7,Tbl.Kosten[[#This Row],[Totaal kosten]],"")</f>
        <v/>
      </c>
      <c r="BZ216" s="158" t="str">
        <f>IF(Tbl.Kosten[[#This Row],[WPnr.]]=BZ$7,Tbl.Kosten[[#This Row],[Totaal kosten]],"")</f>
        <v/>
      </c>
      <c r="CA216" s="158" t="str">
        <f>IF(Tbl.Kosten[[#This Row],[WPnr.]]=CA$7,Tbl.Kosten[[#This Row],[Totaal kosten]],"")</f>
        <v/>
      </c>
      <c r="CB216" s="158" t="str">
        <f>IF(Tbl.Kosten[[#This Row],[WPnr.]]=CB$7,Tbl.Kosten[[#This Row],[Totaal kosten]],"")</f>
        <v/>
      </c>
      <c r="CC216" s="158" t="str">
        <f>IF(Tbl.Kosten[[#This Row],[WPnr.]]=CC$7,Tbl.Kosten[[#This Row],[Totaal kosten]],"")</f>
        <v/>
      </c>
      <c r="CD216" s="158" t="str">
        <f>IF(Tbl.Kosten[[#This Row],[WPnr.]]=CD$7,Tbl.Kosten[[#This Row],[Totaal kosten]],"")</f>
        <v/>
      </c>
      <c r="CE216" s="158" t="str">
        <f>IF(Tbl.Kosten[[#This Row],[WPnr.]]=CE$7,Tbl.Kosten[[#This Row],[Totaal kosten]],"")</f>
        <v/>
      </c>
      <c r="CF216" s="158" t="str">
        <f>IF(Tbl.Kosten[[#This Row],[WPnr.]]=CF$7,Tbl.Kosten[[#This Row],[Totaal kosten]],"")</f>
        <v/>
      </c>
      <c r="CG216" s="158" t="str">
        <f>IF(Tbl.Kosten[[#This Row],[WPnr.]]=CG$7,Tbl.Kosten[[#This Row],[Totaal kosten]],"")</f>
        <v/>
      </c>
      <c r="CH216" s="158" t="str">
        <f>IF(Tbl.Kosten[[#This Row],[WPnr.]]=CH$7,Tbl.Kosten[[#This Row],[Totaal kosten]],"")</f>
        <v/>
      </c>
      <c r="CI216" s="158" t="str">
        <f>IF(Tbl.Kosten[[#This Row],[WPnr.]]=CI$7,Tbl.Kosten[[#This Row],[Totaal kosten]],"")</f>
        <v/>
      </c>
      <c r="CJ216" s="158" t="str">
        <f>IF(Tbl.Kosten[[#This Row],[WPnr.]]=CJ$7,Tbl.Kosten[[#This Row],[Totaal kosten]],"")</f>
        <v/>
      </c>
      <c r="CK216" s="158" t="str">
        <f>IF(Tbl.Kosten[[#This Row],[WPnr.]]=CK$7,Tbl.Kosten[[#This Row],[Totaal kosten]],"")</f>
        <v/>
      </c>
      <c r="CL216" s="158" t="str">
        <f>IF(Tbl.Kosten[[#This Row],[WPnr.]]=CL$7,Tbl.Kosten[[#This Row],[Totaal kosten]],"")</f>
        <v/>
      </c>
      <c r="CM216" s="158" t="str">
        <f>IF(Tbl.Kosten[[#This Row],[WPnr.]]=CM$7,Tbl.Kosten[[#This Row],[Totaal kosten]],"")</f>
        <v/>
      </c>
      <c r="CN216" s="158" t="str">
        <f>IF(Tbl.Kosten[[#This Row],[WPnr.]]=CN$7,Tbl.Kosten[[#This Row],[Totaal kosten]],"")</f>
        <v/>
      </c>
      <c r="CO216" s="158" t="str">
        <f>IF(Tbl.Kosten[[#This Row],[WPnr.]]=CO$7,Tbl.Kosten[[#This Row],[Totaal kosten]],"")</f>
        <v/>
      </c>
      <c r="CP216" s="158" t="str">
        <f>IF(Tbl.Kosten[[#This Row],[WPnr.]]=CP$7,Tbl.Kosten[[#This Row],[Totaal kosten]],"")</f>
        <v/>
      </c>
      <c r="CQ216" s="158" t="str">
        <f>IF(Tbl.Kosten[[#This Row],[WPnr.]]=CQ$7,Tbl.Kosten[[#This Row],[Totaal kosten]],"")</f>
        <v/>
      </c>
      <c r="CR216" s="158" t="str">
        <f>IF(Tbl.Kosten[[#This Row],[WPnr.]]=CR$7,Tbl.Kosten[[#This Row],[Totaal kosten]],"")</f>
        <v/>
      </c>
      <c r="CS216" s="158" t="str">
        <f>IF(Tbl.Kosten[[#This Row],[WPnr.]]=CS$7,Tbl.Kosten[[#This Row],[Totaal kosten]],"")</f>
        <v/>
      </c>
      <c r="CT216" s="158" t="str">
        <f>IF(Tbl.Kosten[[#This Row],[WPnr.]]=CT$7,Tbl.Kosten[[#This Row],[Totaal kosten]],"")</f>
        <v/>
      </c>
      <c r="CU216" s="158" t="str">
        <f>IF(Tbl.Kosten[[#This Row],[WPnr.]]=CU$7,Tbl.Kosten[[#This Row],[Totaal kosten]],"")</f>
        <v/>
      </c>
      <c r="CV216" s="158" t="str">
        <f>IF(Tbl.Kosten[[#This Row],[WPnr.]]=CV$7,Tbl.Kosten[[#This Row],[Totaal kosten]],"")</f>
        <v/>
      </c>
      <c r="CW216" s="158" t="str">
        <f>IF(Tbl.Kosten[[#This Row],[WPnr.]]=CW$7,Tbl.Kosten[[#This Row],[Totaal kosten]],"")</f>
        <v/>
      </c>
      <c r="CX216" s="158" t="str">
        <f>IF(Tbl.Kosten[[#This Row],[WPnr.]]=CX$7,Tbl.Kosten[[#This Row],[Totaal kosten]],"")</f>
        <v/>
      </c>
      <c r="CY216" s="158" t="str">
        <f>IF(Tbl.Kosten[[#This Row],[WPnr.]]=CY$7,Tbl.Kosten[[#This Row],[Totaal kosten]],"")</f>
        <v/>
      </c>
      <c r="CZ216" s="158" t="str">
        <f>IF(Tbl.Kosten[[#This Row],[WPnr.]]=CZ$7,Tbl.Kosten[[#This Row],[Totaal kosten]],"")</f>
        <v/>
      </c>
      <c r="DA216" s="158" t="str">
        <f>IF(Tbl.Kosten[[#This Row],[WPnr.]]=DA$7,Tbl.Kosten[[#This Row],[Totaal kosten]],"")</f>
        <v/>
      </c>
      <c r="DB216" s="158" t="str">
        <f>IF(Tbl.Kosten[[#This Row],[WPnr.]]=DB$7,Tbl.Kosten[[#This Row],[Totaal kosten]],"")</f>
        <v/>
      </c>
      <c r="DC216" s="158" t="str">
        <f>IF(Tbl.Kosten[[#This Row],[WPnr.]]=DC$7,Tbl.Kosten[[#This Row],[Totaal kosten]],"")</f>
        <v/>
      </c>
      <c r="DD216" s="158" t="str">
        <f>IF(Tbl.Kosten[[#This Row],[WPnr.]]=DD$7,Tbl.Kosten[[#This Row],[Totaal kosten]],"")</f>
        <v/>
      </c>
      <c r="DE216" s="158" t="str">
        <f>IF(Tbl.Kosten[[#This Row],[WPnr.]]=DE$7,Tbl.Kosten[[#This Row],[Totaal kosten]],"")</f>
        <v/>
      </c>
      <c r="DF216" s="158" t="str">
        <f>IF(Tbl.Kosten[[#This Row],[WPnr.]]=DF$7,Tbl.Kosten[[#This Row],[Totaal kosten]],"")</f>
        <v/>
      </c>
      <c r="DG216" s="158" t="str">
        <f>IF(Tbl.Kosten[[#This Row],[WPnr.]]=DG$7,Tbl.Kosten[[#This Row],[Totaal kosten]],"")</f>
        <v/>
      </c>
      <c r="DH216" s="158" t="str">
        <f>IF(Tbl.Kosten[[#This Row],[WPnr.]]=DH$7,Tbl.Kosten[[#This Row],[Totaal kosten]],"")</f>
        <v/>
      </c>
      <c r="DI216" s="158" t="str">
        <f>IF(Tbl.Kosten[[#This Row],[WPnr.]]=DI$7,Tbl.Kosten[[#This Row],[Totaal kosten]],"")</f>
        <v/>
      </c>
      <c r="DJ216" s="158" t="str">
        <f>IF(Tbl.Kosten[[#This Row],[WPnr.]]=DJ$7,Tbl.Kosten[[#This Row],[Totaal kosten]],"")</f>
        <v/>
      </c>
      <c r="DK216" s="158" t="str">
        <f>IF(Tbl.Kosten[[#This Row],[WPnr.]]=DK$7,Tbl.Kosten[[#This Row],[Totaal kosten]],"")</f>
        <v/>
      </c>
      <c r="DL216" s="158" t="str">
        <f>IF(Tbl.Kosten[[#This Row],[WPnr.]]=DL$7,Tbl.Kosten[[#This Row],[Totaal kosten]],"")</f>
        <v/>
      </c>
      <c r="DM216" s="158" t="str">
        <f>IF(Tbl.Kosten[[#This Row],[WPnr.]]=DM$7,Tbl.Kosten[[#This Row],[Totaal kosten]],"")</f>
        <v/>
      </c>
      <c r="DN216" s="158" t="str">
        <f>IF(Tbl.Kosten[[#This Row],[WPnr.]]=DN$7,Tbl.Kosten[[#This Row],[Totaal kosten]],"")</f>
        <v/>
      </c>
      <c r="DO216" s="158" t="str">
        <f>IF(Tbl.Kosten[[#This Row],[WPnr.]]=DO$7,Tbl.Kosten[[#This Row],[Totaal kosten]],"")</f>
        <v/>
      </c>
      <c r="DP216" s="158" t="str">
        <f>IF(Tbl.Kosten[[#This Row],[WPnr.]]=DP$7,Tbl.Kosten[[#This Row],[Totaal kosten]],"")</f>
        <v/>
      </c>
      <c r="DQ216" s="158" t="str">
        <f>IF(Tbl.Kosten[[#This Row],[WPnr.]]=DQ$7,Tbl.Kosten[[#This Row],[Totaal kosten]],"")</f>
        <v/>
      </c>
      <c r="DR216" s="158" t="str">
        <f>IF(Tbl.Kosten[[#This Row],[WPnr.]]=DR$7,Tbl.Kosten[[#This Row],[Totaal kosten]],"")</f>
        <v/>
      </c>
      <c r="DS216" s="158" t="str">
        <f>IF(Tbl.Kosten[[#This Row],[WPnr.]]=DS$7,Tbl.Kosten[[#This Row],[Totaal kosten]],"")</f>
        <v/>
      </c>
      <c r="DT216" s="158" t="str">
        <f>IF(Tbl.Kosten[[#This Row],[WPnr.]]=DT$7,Tbl.Kosten[[#This Row],[Totaal kosten]],"")</f>
        <v/>
      </c>
      <c r="DU216" s="158" t="str">
        <f>IF(Tbl.Kosten[[#This Row],[WPnr.]]=DU$7,Tbl.Kosten[[#This Row],[Totaal kosten]],"")</f>
        <v/>
      </c>
      <c r="DV216" s="158" t="str">
        <f>IF(Tbl.Kosten[[#This Row],[WPnr.]]=DV$7,Tbl.Kosten[[#This Row],[Totaal kosten]],"")</f>
        <v/>
      </c>
      <c r="DW216" s="160" t="str">
        <f>IFERROR(_xlfn.XLOOKUP(Tbl.Kosten[[#This Row],[Kostensoort]],Tbl.Kostensoorten[Kostensoorten],Tbl.Kostensoorten[KSnr.],"",0,1),"")</f>
        <v/>
      </c>
      <c r="DX216" s="160" t="str">
        <f>IF(Tbl.Kosten[[#This Row],[KSnr.]]=DX$7,Tbl.Kosten[[#This Row],[Totaal kosten]],"")</f>
        <v/>
      </c>
      <c r="DY216" s="160" t="str">
        <f>IF(Tbl.Kosten[[#This Row],[KSnr.]]=DY$7,Tbl.Kosten[[#This Row],[Totaal kosten]],"")</f>
        <v/>
      </c>
      <c r="DZ216" s="160" t="str">
        <f>IF(Tbl.Kosten[[#This Row],[KSnr.]]=DZ$7,Tbl.Kosten[[#This Row],[Totaal kosten]],"")</f>
        <v/>
      </c>
      <c r="EA216" s="160" t="str">
        <f>IF(Tbl.Kosten[[#This Row],[KSnr.]]=EA$7,Tbl.Kosten[[#This Row],[Totaal kosten]],"")</f>
        <v/>
      </c>
      <c r="EB216" s="160" t="str">
        <f>IF(Tbl.Kosten[[#This Row],[KSnr.]]=EB$7,Tbl.Kosten[[#This Row],[Totaal kosten]],"")</f>
        <v/>
      </c>
      <c r="EC216" s="160" t="str">
        <f>IF(Tbl.Kosten[[#This Row],[KSnr.]]=EC$7,Tbl.Kosten[[#This Row],[Totaal kosten]],"")</f>
        <v/>
      </c>
      <c r="ED216" s="160" t="str">
        <f>IF(Tbl.Kosten[[#This Row],[KSnr.]]=ED$7,Tbl.Kosten[[#This Row],[Totaal kosten]],"")</f>
        <v/>
      </c>
      <c r="EE216" s="160" t="str">
        <f>IF(Tbl.Kosten[[#This Row],[KSnr.]]=EE$7,Tbl.Kosten[[#This Row],[Totaal kosten]],"")</f>
        <v/>
      </c>
      <c r="EF216" s="160" t="str">
        <f>IF(Tbl.Kosten[[#This Row],[KSnr.]]=EF$7,Tbl.Kosten[[#This Row],[Totaal kosten]],"")</f>
        <v/>
      </c>
      <c r="EG216" s="160" t="str">
        <f>IF(Tbl.Kosten[[#This Row],[KSnr.]]=EG$7,Tbl.Kosten[[#This Row],[Totaal kosten]],"")</f>
        <v/>
      </c>
      <c r="EH216" s="160" t="str">
        <f>IF(Tbl.Kosten[[#This Row],[KSnr.]]=EH$7,Tbl.Kosten[[#This Row],[Totaal kosten]],"")</f>
        <v/>
      </c>
      <c r="EI216" s="160" t="str">
        <f>IF(Tbl.Kosten[[#This Row],[KSnr.]]=EI$7,Tbl.Kosten[[#This Row],[Totaal kosten]],"")</f>
        <v/>
      </c>
      <c r="EJ216" s="160" t="str">
        <f>IF(Tbl.Kosten[[#This Row],[KSnr.]]=EJ$7,Tbl.Kosten[[#This Row],[Totaal kosten]],"")</f>
        <v/>
      </c>
      <c r="EK216" s="160" t="str">
        <f>IF(Tbl.Kosten[[#This Row],[KSnr.]]=EK$7,Tbl.Kosten[[#This Row],[Totaal kosten]],"")</f>
        <v/>
      </c>
      <c r="EL216" s="160" t="str">
        <f>IF(Tbl.Kosten[[#This Row],[KSnr.]]=EL$7,Tbl.Kosten[[#This Row],[Totaal kosten]],"")</f>
        <v/>
      </c>
      <c r="EM216" s="160" t="str">
        <f>IF(Tbl.Kosten[[#This Row],[KSnr.]]=EM$7,Tbl.Kosten[[#This Row],[Totaal kosten]],"")</f>
        <v/>
      </c>
      <c r="EN216" s="160" t="str">
        <f>IF(Tbl.Kosten[[#This Row],[KSnr.]]=EN$7,Tbl.Kosten[[#This Row],[Totaal kosten]],"")</f>
        <v/>
      </c>
      <c r="EO216" s="160" t="str">
        <f>IF(Tbl.Kosten[[#This Row],[KSnr.]]=EO$7,Tbl.Kosten[[#This Row],[Totaal kosten]],"")</f>
        <v/>
      </c>
      <c r="EP216" s="160" t="str">
        <f>IF(Tbl.Kosten[[#This Row],[KSnr.]]=EP$7,Tbl.Kosten[[#This Row],[Totaal kosten]],"")</f>
        <v/>
      </c>
      <c r="EQ216" s="160" t="str">
        <f>IF(Tbl.Kosten[[#This Row],[KSnr.]]=EQ$7,Tbl.Kosten[[#This Row],[Totaal kosten]],"")</f>
        <v/>
      </c>
      <c r="ER216" s="154" t="str">
        <f>IFERROR(_xlfn.XLOOKUP(Tbl.Kosten[[#This Row],[Subsidieactiviteit]],Tbl.Subsidiehoogte[Subsidieactiviteit],Tbl.Subsidiehoogte[SAnr.],"",0,1),"")</f>
        <v/>
      </c>
      <c r="ES216" s="160" t="str">
        <f>IF(Tbl.Kosten[[#This Row],[Sanr.]]=ES$7,Tbl.Kosten[[#This Row],[Totaal kosten]],"")</f>
        <v/>
      </c>
      <c r="ET216" s="160" t="str">
        <f>IF(Tbl.Kosten[[#This Row],[Sanr.]]=ET$7,Tbl.Kosten[[#This Row],[Totaal kosten]],"")</f>
        <v/>
      </c>
      <c r="EU216" s="160" t="str">
        <f>IF(Tbl.Kosten[[#This Row],[Sanr.]]=EU$7,Tbl.Kosten[[#This Row],[Totaal kosten]],"")</f>
        <v/>
      </c>
      <c r="EV216" s="160" t="str">
        <f>IF(Tbl.Kosten[[#This Row],[Sanr.]]=EV$7,Tbl.Kosten[[#This Row],[Totaal kosten]],"")</f>
        <v/>
      </c>
      <c r="EW216" s="160" t="str">
        <f>IF(Tbl.Kosten[[#This Row],[Sanr.]]=EW$7,Tbl.Kosten[[#This Row],[Totaal kosten]],"")</f>
        <v/>
      </c>
      <c r="EX216" s="160" t="str">
        <f>IF(Tbl.Kosten[[#This Row],[Sanr.]]=EX$7,Tbl.Kosten[[#This Row],[Totaal kosten]],"")</f>
        <v/>
      </c>
      <c r="EY216" s="160" t="str">
        <f>IF(Tbl.Kosten[[#This Row],[Sanr.]]=EY$7,Tbl.Kosten[[#This Row],[Totaal kosten]],"")</f>
        <v/>
      </c>
      <c r="EZ216" s="160" t="str">
        <f>IF(Tbl.Kosten[[#This Row],[Sanr.]]=EZ$7,Tbl.Kosten[[#This Row],[Totaal kosten]],"")</f>
        <v/>
      </c>
      <c r="FA216" s="160" t="str">
        <f>IF(Tbl.Kosten[[#This Row],[Sanr.]]=FA$7,Tbl.Kosten[[#This Row],[Totaal kosten]],"")</f>
        <v/>
      </c>
      <c r="FB216" s="160" t="str">
        <f>IF(Tbl.Kosten[[#This Row],[Sanr.]]=FB$7,Tbl.Kosten[[#This Row],[Totaal kosten]],"")</f>
        <v/>
      </c>
      <c r="FC216" s="160" t="str">
        <f>IF(Tbl.Kosten[[#This Row],[Sanr.]]=FC$7,Tbl.Kosten[[#This Row],[Totaal kosten]],"")</f>
        <v/>
      </c>
      <c r="FD216" s="160" t="str">
        <f>IF(Tbl.Kosten[[#This Row],[Sanr.]]=FD$7,Tbl.Kosten[[#This Row],[Totaal kosten]],"")</f>
        <v/>
      </c>
      <c r="FE216" s="160" t="str">
        <f>IF(Tbl.Kosten[[#This Row],[Sanr.]]=FE$7,Tbl.Kosten[[#This Row],[Totaal kosten]],"")</f>
        <v/>
      </c>
      <c r="FF216" s="160" t="str">
        <f>IF(Tbl.Kosten[[#This Row],[Sanr.]]=FF$7,Tbl.Kosten[[#This Row],[Totaal kosten]],"")</f>
        <v/>
      </c>
      <c r="FG216" s="160" t="str">
        <f>IF(Tbl.Kosten[[#This Row],[Sanr.]]=FG$7,Tbl.Kosten[[#This Row],[Totaal kosten]],"")</f>
        <v/>
      </c>
      <c r="FH216" s="160" t="str">
        <f>IF(Tbl.Kosten[[#This Row],[Sanr.]]=FH$7,Tbl.Kosten[[#This Row],[Totaal kosten]],"")</f>
        <v/>
      </c>
      <c r="FI216" s="160" t="str">
        <f>IF(Tbl.Kosten[[#This Row],[Sanr.]]=FI$7,Tbl.Kosten[[#This Row],[Totaal kosten]],"")</f>
        <v/>
      </c>
      <c r="FJ216" s="160" t="str">
        <f>IF(Tbl.Kosten[[#This Row],[Sanr.]]=FJ$7,Tbl.Kosten[[#This Row],[Totaal kosten]],"")</f>
        <v/>
      </c>
      <c r="FK216" s="160" t="str">
        <f>IF(Tbl.Kosten[[#This Row],[Sanr.]]=FK$7,Tbl.Kosten[[#This Row],[Totaal kosten]],"")</f>
        <v/>
      </c>
      <c r="FL216" s="160" t="str">
        <f>IF(Tbl.Kosten[[#This Row],[Sanr.]]=FL$7,Tbl.Kosten[[#This Row],[Totaal kosten]],"")</f>
        <v/>
      </c>
      <c r="FM216" s="160" t="str">
        <f>IF(Tbl.Kosten[[#This Row],[Sanr.]]=FM$7,Tbl.Kosten[[#This Row],[Totaal kosten]],"")</f>
        <v/>
      </c>
      <c r="FN216" s="160" t="str">
        <f>IF(Tbl.Kosten[[#This Row],[Sanr.]]=FN$7,Tbl.Kosten[[#This Row],[Totaal kosten]],"")</f>
        <v/>
      </c>
      <c r="FO216" s="160" t="str">
        <f>IF(Tbl.Kosten[[#This Row],[Sanr.]]=FO$7,Tbl.Kosten[[#This Row],[Totaal kosten]],"")</f>
        <v/>
      </c>
      <c r="FP216" s="160" t="str">
        <f>IF(Tbl.Kosten[[#This Row],[Sanr.]]=FP$7,Tbl.Kosten[[#This Row],[Totaal kosten]],"")</f>
        <v/>
      </c>
      <c r="FQ216" s="160" t="str">
        <f>IF(Tbl.Kosten[[#This Row],[Sanr.]]=FQ$7,Tbl.Kosten[[#This Row],[Totaal kosten]],"")</f>
        <v/>
      </c>
      <c r="FR216" s="160" t="str">
        <f>IF(Tbl.Kosten[[#This Row],[Sanr.]]=FR$7,Tbl.Kosten[[#This Row],[Totaal kosten]],"")</f>
        <v/>
      </c>
      <c r="FS216" s="160" t="str">
        <f>IF(Tbl.Kosten[[#This Row],[Sanr.]]=FS$7,Tbl.Kosten[[#This Row],[Totaal kosten]],"")</f>
        <v/>
      </c>
      <c r="FT216" s="160" t="str">
        <f>IF(Tbl.Kosten[[#This Row],[Sanr.]]=FT$7,Tbl.Kosten[[#This Row],[Totaal kosten]],"")</f>
        <v/>
      </c>
      <c r="FU216" s="160" t="str">
        <f>IF(Tbl.Kosten[[#This Row],[Sanr.]]=FU$7,Tbl.Kosten[[#This Row],[Totaal kosten]],"")</f>
        <v/>
      </c>
      <c r="FV216" s="160" t="str">
        <f>IF(Tbl.Kosten[[#This Row],[Sanr.]]=FV$7,Tbl.Kosten[[#This Row],[Totaal kosten]],"")</f>
        <v/>
      </c>
      <c r="FW216" s="160" t="str">
        <f>IFERROR(_xlfn.XLOOKUP(Tbl.Kosten[[#This Row],[Activiteitencode]],Tbl.Activiteiten[Activiteitcode],Tbl.Activiteiten[Anr.],"",0,1),"")</f>
        <v/>
      </c>
      <c r="FX216" s="181" t="str">
        <f>_xlfn.CONCAT(Tbl.Kosten[[#This Row],[Pnr.]],Tbl.Kosten[[#This Row],[Sanr.]])</f>
        <v>P1</v>
      </c>
      <c r="FY216" s="160">
        <f>Tbl.Kosten[[#This Row],[Totaal kosten]]-Tbl.Kosten[[#This Row],[Subsidie]]</f>
        <v>0</v>
      </c>
      <c r="FZ216" s="160">
        <f>IF(Tbl.Kosten[[#This Row],[Pnr.]]=FZ$7,Tbl.Kosten[[#This Row],[Te financieren]],"")</f>
        <v>0</v>
      </c>
      <c r="GA216" s="160" t="str">
        <f>IF(Tbl.Kosten[[#This Row],[Pnr.]]=GA$7,Tbl.Kosten[[#This Row],[Te financieren]],"")</f>
        <v/>
      </c>
      <c r="GB216" s="160" t="str">
        <f>IF(Tbl.Kosten[[#This Row],[Pnr.]]=GB$7,Tbl.Kosten[[#This Row],[Te financieren]],"")</f>
        <v/>
      </c>
      <c r="GC216" s="160" t="str">
        <f>IF(Tbl.Kosten[[#This Row],[Pnr.]]=GC$7,Tbl.Kosten[[#This Row],[Te financieren]],"")</f>
        <v/>
      </c>
      <c r="GD216" s="160" t="str">
        <f>IF(Tbl.Kosten[[#This Row],[Pnr.]]=GD$7,Tbl.Kosten[[#This Row],[Te financieren]],"")</f>
        <v/>
      </c>
      <c r="GE216" s="160" t="str">
        <f>IF(Tbl.Kosten[[#This Row],[Pnr.]]=GE$7,Tbl.Kosten[[#This Row],[Te financieren]],"")</f>
        <v/>
      </c>
      <c r="GF216" s="160" t="str">
        <f>IF(Tbl.Kosten[[#This Row],[Pnr.]]=GF$7,Tbl.Kosten[[#This Row],[Te financieren]],"")</f>
        <v/>
      </c>
      <c r="GG216" s="160" t="str">
        <f>IF(Tbl.Kosten[[#This Row],[Pnr.]]=GG$7,Tbl.Kosten[[#This Row],[Te financieren]],"")</f>
        <v/>
      </c>
      <c r="GH216" s="160" t="str">
        <f>IF(Tbl.Kosten[[#This Row],[Pnr.]]=GH$7,Tbl.Kosten[[#This Row],[Te financieren]],"")</f>
        <v/>
      </c>
      <c r="GI216" s="160" t="str">
        <f>IF(Tbl.Kosten[[#This Row],[Pnr.]]=GI$7,Tbl.Kosten[[#This Row],[Te financieren]],"")</f>
        <v/>
      </c>
      <c r="GJ216" s="160" t="str">
        <f>IF(Tbl.Kosten[[#This Row],[Pnr.]]=GJ$7,Tbl.Kosten[[#This Row],[Te financieren]],"")</f>
        <v/>
      </c>
      <c r="GK216" s="160" t="str">
        <f>IF(Tbl.Kosten[[#This Row],[Pnr.]]=GK$7,Tbl.Kosten[[#This Row],[Te financieren]],"")</f>
        <v/>
      </c>
      <c r="GL216" s="160" t="str">
        <f>IF(Tbl.Kosten[[#This Row],[Pnr.]]=GL$7,Tbl.Kosten[[#This Row],[Te financieren]],"")</f>
        <v/>
      </c>
      <c r="GM216" s="160" t="str">
        <f>IF(Tbl.Kosten[[#This Row],[Pnr.]]=GM$7,Tbl.Kosten[[#This Row],[Te financieren]],"")</f>
        <v/>
      </c>
      <c r="GN216" s="160" t="str">
        <f>IF(Tbl.Kosten[[#This Row],[Pnr.]]=GN$7,Tbl.Kosten[[#This Row],[Te financieren]],"")</f>
        <v/>
      </c>
      <c r="GO216" s="160" t="str">
        <f>IF(Tbl.Kosten[[#This Row],[Pnr.]]=GO$7,Tbl.Kosten[[#This Row],[Te financieren]],"")</f>
        <v/>
      </c>
      <c r="GP216" s="160" t="str">
        <f>IF(Tbl.Kosten[[#This Row],[Pnr.]]=GP$7,Tbl.Kosten[[#This Row],[Te financieren]],"")</f>
        <v/>
      </c>
      <c r="GQ216" s="160" t="str">
        <f>IF(Tbl.Kosten[[#This Row],[Pnr.]]=GQ$7,Tbl.Kosten[[#This Row],[Te financieren]],"")</f>
        <v/>
      </c>
      <c r="GR216" s="160" t="str">
        <f>IF(Tbl.Kosten[[#This Row],[Pnr.]]=GR$7,Tbl.Kosten[[#This Row],[Te financieren]],"")</f>
        <v/>
      </c>
      <c r="GS216" s="160" t="str">
        <f>IF(Tbl.Kosten[[#This Row],[Pnr.]]=GS$7,Tbl.Kosten[[#This Row],[Te financieren]],"")</f>
        <v/>
      </c>
      <c r="GT216" s="160" t="str">
        <f>IF(Tbl.Kosten[[#This Row],[Pnr.]]=GT$7,Tbl.Kosten[[#This Row],[Te financieren]],"")</f>
        <v/>
      </c>
      <c r="GU216" s="160" t="str">
        <f>IF(Tbl.Kosten[[#This Row],[Pnr.]]=GU$7,Tbl.Kosten[[#This Row],[Te financieren]],"")</f>
        <v/>
      </c>
      <c r="GV216" s="160" t="str">
        <f>IF(Tbl.Kosten[[#This Row],[Pnr.]]=GV$7,Tbl.Kosten[[#This Row],[Te financieren]],"")</f>
        <v/>
      </c>
      <c r="GW216" s="160" t="str">
        <f>IF(Tbl.Kosten[[#This Row],[Pnr.]]=GW$7,Tbl.Kosten[[#This Row],[Te financieren]],"")</f>
        <v/>
      </c>
      <c r="GX216" s="160" t="str">
        <f>IF(Tbl.Kosten[[#This Row],[Pnr.]]=GX$7,Tbl.Kosten[[#This Row],[Te financieren]],"")</f>
        <v/>
      </c>
      <c r="GY216" s="160" t="str">
        <f>IF(Tbl.Kosten[[#This Row],[Pnr.]]=GY$7,Tbl.Kosten[[#This Row],[Te financieren]],"")</f>
        <v/>
      </c>
      <c r="GZ216" s="160" t="str">
        <f>IF(Tbl.Kosten[[#This Row],[Pnr.]]=GZ$7,Tbl.Kosten[[#This Row],[Te financieren]],"")</f>
        <v/>
      </c>
      <c r="HA216" s="160" t="str">
        <f>IF(Tbl.Kosten[[#This Row],[Pnr.]]=HA$7,Tbl.Kosten[[#This Row],[Te financieren]],"")</f>
        <v/>
      </c>
      <c r="HB216" s="160" t="str">
        <f>IF(Tbl.Kosten[[#This Row],[Pnr.]]=HB$7,Tbl.Kosten[[#This Row],[Te financieren]],"")</f>
        <v/>
      </c>
      <c r="HC216" s="160" t="str">
        <f>IF(Tbl.Kosten[[#This Row],[Pnr.]]=HC$7,Tbl.Kosten[[#This Row],[Te financieren]],"")</f>
        <v/>
      </c>
      <c r="HD216" s="160" t="str">
        <f>IF(Tbl.Kosten[[#This Row],[Pnr.]]=HD$7,Tbl.Kosten[[#This Row],[Te financieren]],"")</f>
        <v/>
      </c>
      <c r="HE216" s="160" t="str">
        <f>IF(Tbl.Kosten[[#This Row],[Pnr.]]=HE$7,Tbl.Kosten[[#This Row],[Te financieren]],"")</f>
        <v/>
      </c>
      <c r="HF216" s="160" t="str">
        <f>IF(Tbl.Kosten[[#This Row],[Pnr.]]=HF$7,Tbl.Kosten[[#This Row],[Te financieren]],"")</f>
        <v/>
      </c>
      <c r="HG216" s="160" t="str">
        <f>IF(Tbl.Kosten[[#This Row],[Pnr.]]=HG$7,Tbl.Kosten[[#This Row],[Te financieren]],"")</f>
        <v/>
      </c>
      <c r="HH216" s="160" t="str">
        <f>IF(Tbl.Kosten[[#This Row],[Pnr.]]=HH$7,Tbl.Kosten[[#This Row],[Te financieren]],"")</f>
        <v/>
      </c>
      <c r="HI216" s="160" t="str">
        <f>IF(Tbl.Kosten[[#This Row],[Pnr.]]=HI$7,Tbl.Kosten[[#This Row],[Te financieren]],"")</f>
        <v/>
      </c>
      <c r="HJ216" s="160" t="str">
        <f>IF(Tbl.Kosten[[#This Row],[Pnr.]]=HJ$7,Tbl.Kosten[[#This Row],[Te financieren]],"")</f>
        <v/>
      </c>
      <c r="HK216" s="160" t="str">
        <f>IF(Tbl.Kosten[[#This Row],[Pnr.]]=HK$7,Tbl.Kosten[[#This Row],[Te financieren]],"")</f>
        <v/>
      </c>
      <c r="HL216" s="160" t="str">
        <f>IF(Tbl.Kosten[[#This Row],[Pnr.]]=HL$7,Tbl.Kosten[[#This Row],[Te financieren]],"")</f>
        <v/>
      </c>
      <c r="HM216" s="160" t="str">
        <f>IF(Tbl.Kosten[[#This Row],[Pnr.]]=HM$7,Tbl.Kosten[[#This Row],[Te financieren]],"")</f>
        <v/>
      </c>
      <c r="HN216" s="160" t="str">
        <f>IF(Tbl.Kosten[[#This Row],[Pnr.]]=HN$7,Tbl.Kosten[[#This Row],[Te financieren]],"")</f>
        <v/>
      </c>
      <c r="HO216" s="160" t="str">
        <f>IF(Tbl.Kosten[[#This Row],[Pnr.]]=HO$7,Tbl.Kosten[[#This Row],[Te financieren]],"")</f>
        <v/>
      </c>
      <c r="HP216" s="160" t="str">
        <f>IF(Tbl.Kosten[[#This Row],[Pnr.]]=HP$7,Tbl.Kosten[[#This Row],[Te financieren]],"")</f>
        <v/>
      </c>
      <c r="HQ216" s="160" t="str">
        <f>IF(Tbl.Kosten[[#This Row],[Pnr.]]=HQ$7,Tbl.Kosten[[#This Row],[Te financieren]],"")</f>
        <v/>
      </c>
      <c r="HR216" s="160" t="str">
        <f>IF(Tbl.Kosten[[#This Row],[Pnr.]]=HR$7,Tbl.Kosten[[#This Row],[Te financieren]],"")</f>
        <v/>
      </c>
      <c r="HS216" s="160" t="str">
        <f>IF(Tbl.Kosten[[#This Row],[Pnr.]]=HS$7,Tbl.Kosten[[#This Row],[Te financieren]],"")</f>
        <v/>
      </c>
      <c r="HT216" s="160" t="str">
        <f>IF(Tbl.Kosten[[#This Row],[Pnr.]]=HT$7,Tbl.Kosten[[#This Row],[Te financieren]],"")</f>
        <v/>
      </c>
      <c r="HU216" s="160" t="str">
        <f>IF(Tbl.Kosten[[#This Row],[Pnr.]]=HU$7,Tbl.Kosten[[#This Row],[Te financieren]],"")</f>
        <v/>
      </c>
      <c r="HV216" s="160" t="str">
        <f>IF(Tbl.Kosten[[#This Row],[Pnr.]]=HV$7,Tbl.Kosten[[#This Row],[Te financieren]],"")</f>
        <v/>
      </c>
      <c r="HW216" s="160" t="str">
        <f>IF(Tbl.Kosten[[#This Row],[Pnr.]]=HW$7,Tbl.Kosten[[#This Row],[Te financieren]],"")</f>
        <v/>
      </c>
    </row>
    <row r="217" spans="2:231" x14ac:dyDescent="0.3">
      <c r="B217" s="144"/>
      <c r="C217" s="147"/>
      <c r="D217" s="146"/>
      <c r="E217" s="147"/>
      <c r="F217" s="145"/>
      <c r="G217" s="11" t="str">
        <f>IF(Tbl.Kosten[[#This Row],[Medewerker e/o 
functie]]&lt;&gt;"",_xlfn.XLOOKUP(Tbl.Kosten[[#This Row],[Medewerker e/o 
functie]],Tbl.Uurtarief[Medewerker en/of functie],Tbl.Uurtarief[Uurtarief],"",0,1),"")</f>
        <v/>
      </c>
      <c r="H217" s="121">
        <f>IFERROR(Tbl.Kosten[[#This Row],[Uren]]*Tbl.Kosten[[#This Row],[Uurtarief]],0)</f>
        <v>0</v>
      </c>
      <c r="I217" s="119" t="str">
        <f>IF(Tbl.Kosten[[#This Row],[Subtotaal uren]]&lt;&gt;0,_xlfn.XLOOKUP(Tbl.Kosten[[#This Row],[Medewerker e/o 
functie]],Tbl.Uurtarief[Medewerker en/of functie],Tbl.Uurtarief[Kostensoort arbeid],"",0,1),"")</f>
        <v/>
      </c>
      <c r="J217" s="147"/>
      <c r="K217" s="145"/>
      <c r="L217" s="149" t="str">
        <f>IF(Tbl.Kosten[[#This Row],[Activum]]&lt;&gt;"",_xlfn.XLOOKUP(Tbl.Kosten[[#This Row],[Activum]],Tbl.Afschrijvingskosten[Activum],Tbl.Afschrijvingskosten[Tarief per afschrijvings-eenheid],"",0,1),"")</f>
        <v/>
      </c>
      <c r="M217" s="122">
        <f>IFERROR(Tbl.Kosten[[#This Row],[Een-
heden]]*Tbl.Kosten[[#This Row],[Afschrijvings-
tarief]],0)</f>
        <v>0</v>
      </c>
      <c r="N217" s="122" t="str">
        <f>IF(Tbl.Kosten[[#This Row],[Subtotaal afschrijving]]&lt;&gt;0,Lijsten!A215,"")</f>
        <v/>
      </c>
      <c r="O217" s="150"/>
      <c r="P217" s="145"/>
      <c r="Q217" s="148"/>
      <c r="R217" s="122">
        <f>IFERROR(Tbl.Kosten[[#This Row],[Aantal]]*Tbl.Kosten[[#This Row],[Tarief]],0)</f>
        <v>0</v>
      </c>
      <c r="S217" s="8">
        <f>IFERROR(Tbl.Kosten[[#This Row],[Subtotaal overige kosten]]+Tbl.Kosten[[#This Row],[Subtotaal uren]]+Tbl.Kosten[[#This Row],[Subtotaal afschrijving]],0)</f>
        <v>0</v>
      </c>
      <c r="T217" s="8">
        <f>IFERROR(Tbl.Kosten[[#This Row],[Totaal kosten]]*Tbl.Kosten[[#This Row],[Subsidie%]],0)</f>
        <v>0</v>
      </c>
      <c r="U217" s="4" t="str" cm="1">
        <f t="array" ref="U217">IFERROR(_xlfn.IFS(Tbl.Kosten[[#This Row],[Subtotaal uren]]&lt;&gt;0,Tbl.Kosten[[#This Row],[Kostensoort arbeid]],Tbl.Kosten[[#This Row],[Subtotaal afschrijving]]&lt;&gt;0,Tbl.Kosten[[#This Row],[Kostensoort afschrijving]],Tbl.Kosten[[#This Row],[Subtotaal overige kosten]]&lt;&gt;0,Tbl.Kosten[[#This Row],[Kostensoort overig]]),"")</f>
        <v/>
      </c>
      <c r="V217" s="4" t="str">
        <f>IFERROR(_xlfn.XLOOKUP(Tbl.Kosten[[#This Row],[Activiteitencode]],Tbl.Activiteiten[Activiteitcode],Tbl.Activiteiten[Werkpakketcode],"",0,1),"")</f>
        <v/>
      </c>
      <c r="W217" s="4" t="str">
        <f>IFERROR(_xlfn.XLOOKUP(Tbl.Kosten[[#This Row],[Werkpakketcode]],Tbl.Werkpakketten[Werkpakketcode],Tbl.Werkpakketten[Subsidiabele activiteit],"",0,1),"")</f>
        <v/>
      </c>
      <c r="X217" s="12">
        <f>IFERROR(_xlfn.XLOOKUP(Tbl.Kosten[[#This Row],[Sanr.]],Tbl.Subsidiehoogte[SAnr.],Tbl.Subsidiehoogte[Sub. Percentage],0,0,1),0)</f>
        <v>0</v>
      </c>
      <c r="Y217" s="154" t="str">
        <f>IFERROR(_xlfn.XLOOKUP(Tbl.Kosten[[#This Row],[Partnercode]],Tbl.Projectpartners[Partnercode],Tbl.Projectpartners[PNr.],"",0,1),"")</f>
        <v>P1</v>
      </c>
      <c r="Z217" s="158">
        <f>IF(Tbl.Kosten[[#This Row],[Pnr.]]=Z$7,Tbl.Kosten[[#This Row],[Totaal kosten]],"")</f>
        <v>0</v>
      </c>
      <c r="AA217" s="158" t="str">
        <f>IF(Tbl.Kosten[[#This Row],[Pnr.]]=AA$7,Tbl.Kosten[[#This Row],[Totaal kosten]],"")</f>
        <v/>
      </c>
      <c r="AB217" s="158" t="str">
        <f>IF(Tbl.Kosten[[#This Row],[Pnr.]]=AB$7,Tbl.Kosten[[#This Row],[Totaal kosten]],"")</f>
        <v/>
      </c>
      <c r="AC217" s="158" t="str">
        <f>IF(Tbl.Kosten[[#This Row],[Pnr.]]=AC$7,Tbl.Kosten[[#This Row],[Totaal kosten]],"")</f>
        <v/>
      </c>
      <c r="AD217" s="158" t="str">
        <f>IF(Tbl.Kosten[[#This Row],[Pnr.]]=AD$7,Tbl.Kosten[[#This Row],[Totaal kosten]],"")</f>
        <v/>
      </c>
      <c r="AE217" s="158" t="str">
        <f>IF(Tbl.Kosten[[#This Row],[Pnr.]]=AE$7,Tbl.Kosten[[#This Row],[Totaal kosten]],"")</f>
        <v/>
      </c>
      <c r="AF217" s="158" t="str">
        <f>IF(Tbl.Kosten[[#This Row],[Pnr.]]=AF$7,Tbl.Kosten[[#This Row],[Totaal kosten]],"")</f>
        <v/>
      </c>
      <c r="AG217" s="158" t="str">
        <f>IF(Tbl.Kosten[[#This Row],[Pnr.]]=AG$7,Tbl.Kosten[[#This Row],[Totaal kosten]],"")</f>
        <v/>
      </c>
      <c r="AH217" s="158" t="str">
        <f>IF(Tbl.Kosten[[#This Row],[Pnr.]]=AH$7,Tbl.Kosten[[#This Row],[Totaal kosten]],"")</f>
        <v/>
      </c>
      <c r="AI217" s="158" t="str">
        <f>IF(Tbl.Kosten[[#This Row],[Pnr.]]=AI$7,Tbl.Kosten[[#This Row],[Totaal kosten]],"")</f>
        <v/>
      </c>
      <c r="AJ217" s="158" t="str">
        <f>IF(Tbl.Kosten[[#This Row],[Pnr.]]=AJ$7,Tbl.Kosten[[#This Row],[Totaal kosten]],"")</f>
        <v/>
      </c>
      <c r="AK217" s="158" t="str">
        <f>IF(Tbl.Kosten[[#This Row],[Pnr.]]=AK$7,Tbl.Kosten[[#This Row],[Totaal kosten]],"")</f>
        <v/>
      </c>
      <c r="AL217" s="158" t="str">
        <f>IF(Tbl.Kosten[[#This Row],[Pnr.]]=AL$7,Tbl.Kosten[[#This Row],[Totaal kosten]],"")</f>
        <v/>
      </c>
      <c r="AM217" s="158" t="str">
        <f>IF(Tbl.Kosten[[#This Row],[Pnr.]]=AM$7,Tbl.Kosten[[#This Row],[Totaal kosten]],"")</f>
        <v/>
      </c>
      <c r="AN217" s="158" t="str">
        <f>IF(Tbl.Kosten[[#This Row],[Pnr.]]=AN$7,Tbl.Kosten[[#This Row],[Totaal kosten]],"")</f>
        <v/>
      </c>
      <c r="AO217" s="158" t="str">
        <f>IF(Tbl.Kosten[[#This Row],[Pnr.]]=AO$7,Tbl.Kosten[[#This Row],[Totaal kosten]],"")</f>
        <v/>
      </c>
      <c r="AP217" s="158" t="str">
        <f>IF(Tbl.Kosten[[#This Row],[Pnr.]]=AP$7,Tbl.Kosten[[#This Row],[Totaal kosten]],"")</f>
        <v/>
      </c>
      <c r="AQ217" s="158" t="str">
        <f>IF(Tbl.Kosten[[#This Row],[Pnr.]]=AQ$7,Tbl.Kosten[[#This Row],[Totaal kosten]],"")</f>
        <v/>
      </c>
      <c r="AR217" s="158" t="str">
        <f>IF(Tbl.Kosten[[#This Row],[Pnr.]]=AR$7,Tbl.Kosten[[#This Row],[Totaal kosten]],"")</f>
        <v/>
      </c>
      <c r="AS217" s="158" t="str">
        <f>IF(Tbl.Kosten[[#This Row],[Pnr.]]=AS$7,Tbl.Kosten[[#This Row],[Totaal kosten]],"")</f>
        <v/>
      </c>
      <c r="AT217" s="158" t="str">
        <f>IF(Tbl.Kosten[[#This Row],[Pnr.]]=AT$7,Tbl.Kosten[[#This Row],[Totaal kosten]],"")</f>
        <v/>
      </c>
      <c r="AU217" s="158" t="str">
        <f>IF(Tbl.Kosten[[#This Row],[Pnr.]]=AU$7,Tbl.Kosten[[#This Row],[Totaal kosten]],"")</f>
        <v/>
      </c>
      <c r="AV217" s="158" t="str">
        <f>IF(Tbl.Kosten[[#This Row],[Pnr.]]=AV$7,Tbl.Kosten[[#This Row],[Totaal kosten]],"")</f>
        <v/>
      </c>
      <c r="AW217" s="158" t="str">
        <f>IF(Tbl.Kosten[[#This Row],[Pnr.]]=AW$7,Tbl.Kosten[[#This Row],[Totaal kosten]],"")</f>
        <v/>
      </c>
      <c r="AX217" s="158" t="str">
        <f>IF(Tbl.Kosten[[#This Row],[Pnr.]]=AX$7,Tbl.Kosten[[#This Row],[Totaal kosten]],"")</f>
        <v/>
      </c>
      <c r="AY217" s="158" t="str">
        <f>IF(Tbl.Kosten[[#This Row],[Pnr.]]=AY$7,Tbl.Kosten[[#This Row],[Totaal kosten]],"")</f>
        <v/>
      </c>
      <c r="AZ217" s="158" t="str">
        <f>IF(Tbl.Kosten[[#This Row],[Pnr.]]=AZ$7,Tbl.Kosten[[#This Row],[Totaal kosten]],"")</f>
        <v/>
      </c>
      <c r="BA217" s="158" t="str">
        <f>IF(Tbl.Kosten[[#This Row],[Pnr.]]=BA$7,Tbl.Kosten[[#This Row],[Totaal kosten]],"")</f>
        <v/>
      </c>
      <c r="BB217" s="158" t="str">
        <f>IF(Tbl.Kosten[[#This Row],[Pnr.]]=BB$7,Tbl.Kosten[[#This Row],[Totaal kosten]],"")</f>
        <v/>
      </c>
      <c r="BC217" s="158" t="str">
        <f>IF(Tbl.Kosten[[#This Row],[Pnr.]]=BC$7,Tbl.Kosten[[#This Row],[Totaal kosten]],"")</f>
        <v/>
      </c>
      <c r="BD217" s="158" t="str">
        <f>IF(Tbl.Kosten[[#This Row],[Pnr.]]=BD$7,Tbl.Kosten[[#This Row],[Totaal kosten]],"")</f>
        <v/>
      </c>
      <c r="BE217" s="158" t="str">
        <f>IF(Tbl.Kosten[[#This Row],[Pnr.]]=BE$7,Tbl.Kosten[[#This Row],[Totaal kosten]],"")</f>
        <v/>
      </c>
      <c r="BF217" s="158" t="str">
        <f>IF(Tbl.Kosten[[#This Row],[Pnr.]]=BF$7,Tbl.Kosten[[#This Row],[Totaal kosten]],"")</f>
        <v/>
      </c>
      <c r="BG217" s="158" t="str">
        <f>IF(Tbl.Kosten[[#This Row],[Pnr.]]=BG$7,Tbl.Kosten[[#This Row],[Totaal kosten]],"")</f>
        <v/>
      </c>
      <c r="BH217" s="158" t="str">
        <f>IF(Tbl.Kosten[[#This Row],[Pnr.]]=BH$7,Tbl.Kosten[[#This Row],[Totaal kosten]],"")</f>
        <v/>
      </c>
      <c r="BI217" s="158" t="str">
        <f>IF(Tbl.Kosten[[#This Row],[Pnr.]]=BI$7,Tbl.Kosten[[#This Row],[Totaal kosten]],"")</f>
        <v/>
      </c>
      <c r="BJ217" s="158" t="str">
        <f>IF(Tbl.Kosten[[#This Row],[Pnr.]]=BJ$7,Tbl.Kosten[[#This Row],[Totaal kosten]],"")</f>
        <v/>
      </c>
      <c r="BK217" s="158" t="str">
        <f>IF(Tbl.Kosten[[#This Row],[Pnr.]]=BK$7,Tbl.Kosten[[#This Row],[Totaal kosten]],"")</f>
        <v/>
      </c>
      <c r="BL217" s="158" t="str">
        <f>IF(Tbl.Kosten[[#This Row],[Pnr.]]=BL$7,Tbl.Kosten[[#This Row],[Totaal kosten]],"")</f>
        <v/>
      </c>
      <c r="BM217" s="158" t="str">
        <f>IF(Tbl.Kosten[[#This Row],[Pnr.]]=BM$7,Tbl.Kosten[[#This Row],[Totaal kosten]],"")</f>
        <v/>
      </c>
      <c r="BN217" s="158" t="str">
        <f>IF(Tbl.Kosten[[#This Row],[Pnr.]]=BN$7,Tbl.Kosten[[#This Row],[Totaal kosten]],"")</f>
        <v/>
      </c>
      <c r="BO217" s="158" t="str">
        <f>IF(Tbl.Kosten[[#This Row],[Pnr.]]=BO$7,Tbl.Kosten[[#This Row],[Totaal kosten]],"")</f>
        <v/>
      </c>
      <c r="BP217" s="158" t="str">
        <f>IF(Tbl.Kosten[[#This Row],[Pnr.]]=BP$7,Tbl.Kosten[[#This Row],[Totaal kosten]],"")</f>
        <v/>
      </c>
      <c r="BQ217" s="158" t="str">
        <f>IF(Tbl.Kosten[[#This Row],[Pnr.]]=BQ$7,Tbl.Kosten[[#This Row],[Totaal kosten]],"")</f>
        <v/>
      </c>
      <c r="BR217" s="158" t="str">
        <f>IF(Tbl.Kosten[[#This Row],[Pnr.]]=BR$7,Tbl.Kosten[[#This Row],[Totaal kosten]],"")</f>
        <v/>
      </c>
      <c r="BS217" s="158" t="str">
        <f>IF(Tbl.Kosten[[#This Row],[Pnr.]]=BS$7,Tbl.Kosten[[#This Row],[Totaal kosten]],"")</f>
        <v/>
      </c>
      <c r="BT217" s="158" t="str">
        <f>IF(Tbl.Kosten[[#This Row],[Pnr.]]=BT$7,Tbl.Kosten[[#This Row],[Totaal kosten]],"")</f>
        <v/>
      </c>
      <c r="BU217" s="158" t="str">
        <f>IF(Tbl.Kosten[[#This Row],[Pnr.]]=BU$7,Tbl.Kosten[[#This Row],[Totaal kosten]],"")</f>
        <v/>
      </c>
      <c r="BV217" s="158" t="str">
        <f>IF(Tbl.Kosten[[#This Row],[Pnr.]]=BV$7,Tbl.Kosten[[#This Row],[Totaal kosten]],"")</f>
        <v/>
      </c>
      <c r="BW217" s="158" t="str">
        <f>IF(Tbl.Kosten[[#This Row],[Pnr.]]=BW$7,Tbl.Kosten[[#This Row],[Totaal kosten]],"")</f>
        <v/>
      </c>
      <c r="BX217" s="158" t="str">
        <f>IFERROR(_xlfn.XLOOKUP(Tbl.Kosten[[#This Row],[Werkpakketcode]],Tbl.Werkpakketten[Werkpakketcode],Tbl.Werkpakketten[WPnr.],"",0,1),"")</f>
        <v/>
      </c>
      <c r="BY217" s="158" t="str">
        <f>IF(Tbl.Kosten[[#This Row],[WPnr.]]=BY$7,Tbl.Kosten[[#This Row],[Totaal kosten]],"")</f>
        <v/>
      </c>
      <c r="BZ217" s="158" t="str">
        <f>IF(Tbl.Kosten[[#This Row],[WPnr.]]=BZ$7,Tbl.Kosten[[#This Row],[Totaal kosten]],"")</f>
        <v/>
      </c>
      <c r="CA217" s="158" t="str">
        <f>IF(Tbl.Kosten[[#This Row],[WPnr.]]=CA$7,Tbl.Kosten[[#This Row],[Totaal kosten]],"")</f>
        <v/>
      </c>
      <c r="CB217" s="158" t="str">
        <f>IF(Tbl.Kosten[[#This Row],[WPnr.]]=CB$7,Tbl.Kosten[[#This Row],[Totaal kosten]],"")</f>
        <v/>
      </c>
      <c r="CC217" s="158" t="str">
        <f>IF(Tbl.Kosten[[#This Row],[WPnr.]]=CC$7,Tbl.Kosten[[#This Row],[Totaal kosten]],"")</f>
        <v/>
      </c>
      <c r="CD217" s="158" t="str">
        <f>IF(Tbl.Kosten[[#This Row],[WPnr.]]=CD$7,Tbl.Kosten[[#This Row],[Totaal kosten]],"")</f>
        <v/>
      </c>
      <c r="CE217" s="158" t="str">
        <f>IF(Tbl.Kosten[[#This Row],[WPnr.]]=CE$7,Tbl.Kosten[[#This Row],[Totaal kosten]],"")</f>
        <v/>
      </c>
      <c r="CF217" s="158" t="str">
        <f>IF(Tbl.Kosten[[#This Row],[WPnr.]]=CF$7,Tbl.Kosten[[#This Row],[Totaal kosten]],"")</f>
        <v/>
      </c>
      <c r="CG217" s="158" t="str">
        <f>IF(Tbl.Kosten[[#This Row],[WPnr.]]=CG$7,Tbl.Kosten[[#This Row],[Totaal kosten]],"")</f>
        <v/>
      </c>
      <c r="CH217" s="158" t="str">
        <f>IF(Tbl.Kosten[[#This Row],[WPnr.]]=CH$7,Tbl.Kosten[[#This Row],[Totaal kosten]],"")</f>
        <v/>
      </c>
      <c r="CI217" s="158" t="str">
        <f>IF(Tbl.Kosten[[#This Row],[WPnr.]]=CI$7,Tbl.Kosten[[#This Row],[Totaal kosten]],"")</f>
        <v/>
      </c>
      <c r="CJ217" s="158" t="str">
        <f>IF(Tbl.Kosten[[#This Row],[WPnr.]]=CJ$7,Tbl.Kosten[[#This Row],[Totaal kosten]],"")</f>
        <v/>
      </c>
      <c r="CK217" s="158" t="str">
        <f>IF(Tbl.Kosten[[#This Row],[WPnr.]]=CK$7,Tbl.Kosten[[#This Row],[Totaal kosten]],"")</f>
        <v/>
      </c>
      <c r="CL217" s="158" t="str">
        <f>IF(Tbl.Kosten[[#This Row],[WPnr.]]=CL$7,Tbl.Kosten[[#This Row],[Totaal kosten]],"")</f>
        <v/>
      </c>
      <c r="CM217" s="158" t="str">
        <f>IF(Tbl.Kosten[[#This Row],[WPnr.]]=CM$7,Tbl.Kosten[[#This Row],[Totaal kosten]],"")</f>
        <v/>
      </c>
      <c r="CN217" s="158" t="str">
        <f>IF(Tbl.Kosten[[#This Row],[WPnr.]]=CN$7,Tbl.Kosten[[#This Row],[Totaal kosten]],"")</f>
        <v/>
      </c>
      <c r="CO217" s="158" t="str">
        <f>IF(Tbl.Kosten[[#This Row],[WPnr.]]=CO$7,Tbl.Kosten[[#This Row],[Totaal kosten]],"")</f>
        <v/>
      </c>
      <c r="CP217" s="158" t="str">
        <f>IF(Tbl.Kosten[[#This Row],[WPnr.]]=CP$7,Tbl.Kosten[[#This Row],[Totaal kosten]],"")</f>
        <v/>
      </c>
      <c r="CQ217" s="158" t="str">
        <f>IF(Tbl.Kosten[[#This Row],[WPnr.]]=CQ$7,Tbl.Kosten[[#This Row],[Totaal kosten]],"")</f>
        <v/>
      </c>
      <c r="CR217" s="158" t="str">
        <f>IF(Tbl.Kosten[[#This Row],[WPnr.]]=CR$7,Tbl.Kosten[[#This Row],[Totaal kosten]],"")</f>
        <v/>
      </c>
      <c r="CS217" s="158" t="str">
        <f>IF(Tbl.Kosten[[#This Row],[WPnr.]]=CS$7,Tbl.Kosten[[#This Row],[Totaal kosten]],"")</f>
        <v/>
      </c>
      <c r="CT217" s="158" t="str">
        <f>IF(Tbl.Kosten[[#This Row],[WPnr.]]=CT$7,Tbl.Kosten[[#This Row],[Totaal kosten]],"")</f>
        <v/>
      </c>
      <c r="CU217" s="158" t="str">
        <f>IF(Tbl.Kosten[[#This Row],[WPnr.]]=CU$7,Tbl.Kosten[[#This Row],[Totaal kosten]],"")</f>
        <v/>
      </c>
      <c r="CV217" s="158" t="str">
        <f>IF(Tbl.Kosten[[#This Row],[WPnr.]]=CV$7,Tbl.Kosten[[#This Row],[Totaal kosten]],"")</f>
        <v/>
      </c>
      <c r="CW217" s="158" t="str">
        <f>IF(Tbl.Kosten[[#This Row],[WPnr.]]=CW$7,Tbl.Kosten[[#This Row],[Totaal kosten]],"")</f>
        <v/>
      </c>
      <c r="CX217" s="158" t="str">
        <f>IF(Tbl.Kosten[[#This Row],[WPnr.]]=CX$7,Tbl.Kosten[[#This Row],[Totaal kosten]],"")</f>
        <v/>
      </c>
      <c r="CY217" s="158" t="str">
        <f>IF(Tbl.Kosten[[#This Row],[WPnr.]]=CY$7,Tbl.Kosten[[#This Row],[Totaal kosten]],"")</f>
        <v/>
      </c>
      <c r="CZ217" s="158" t="str">
        <f>IF(Tbl.Kosten[[#This Row],[WPnr.]]=CZ$7,Tbl.Kosten[[#This Row],[Totaal kosten]],"")</f>
        <v/>
      </c>
      <c r="DA217" s="158" t="str">
        <f>IF(Tbl.Kosten[[#This Row],[WPnr.]]=DA$7,Tbl.Kosten[[#This Row],[Totaal kosten]],"")</f>
        <v/>
      </c>
      <c r="DB217" s="158" t="str">
        <f>IF(Tbl.Kosten[[#This Row],[WPnr.]]=DB$7,Tbl.Kosten[[#This Row],[Totaal kosten]],"")</f>
        <v/>
      </c>
      <c r="DC217" s="158" t="str">
        <f>IF(Tbl.Kosten[[#This Row],[WPnr.]]=DC$7,Tbl.Kosten[[#This Row],[Totaal kosten]],"")</f>
        <v/>
      </c>
      <c r="DD217" s="158" t="str">
        <f>IF(Tbl.Kosten[[#This Row],[WPnr.]]=DD$7,Tbl.Kosten[[#This Row],[Totaal kosten]],"")</f>
        <v/>
      </c>
      <c r="DE217" s="158" t="str">
        <f>IF(Tbl.Kosten[[#This Row],[WPnr.]]=DE$7,Tbl.Kosten[[#This Row],[Totaal kosten]],"")</f>
        <v/>
      </c>
      <c r="DF217" s="158" t="str">
        <f>IF(Tbl.Kosten[[#This Row],[WPnr.]]=DF$7,Tbl.Kosten[[#This Row],[Totaal kosten]],"")</f>
        <v/>
      </c>
      <c r="DG217" s="158" t="str">
        <f>IF(Tbl.Kosten[[#This Row],[WPnr.]]=DG$7,Tbl.Kosten[[#This Row],[Totaal kosten]],"")</f>
        <v/>
      </c>
      <c r="DH217" s="158" t="str">
        <f>IF(Tbl.Kosten[[#This Row],[WPnr.]]=DH$7,Tbl.Kosten[[#This Row],[Totaal kosten]],"")</f>
        <v/>
      </c>
      <c r="DI217" s="158" t="str">
        <f>IF(Tbl.Kosten[[#This Row],[WPnr.]]=DI$7,Tbl.Kosten[[#This Row],[Totaal kosten]],"")</f>
        <v/>
      </c>
      <c r="DJ217" s="158" t="str">
        <f>IF(Tbl.Kosten[[#This Row],[WPnr.]]=DJ$7,Tbl.Kosten[[#This Row],[Totaal kosten]],"")</f>
        <v/>
      </c>
      <c r="DK217" s="158" t="str">
        <f>IF(Tbl.Kosten[[#This Row],[WPnr.]]=DK$7,Tbl.Kosten[[#This Row],[Totaal kosten]],"")</f>
        <v/>
      </c>
      <c r="DL217" s="158" t="str">
        <f>IF(Tbl.Kosten[[#This Row],[WPnr.]]=DL$7,Tbl.Kosten[[#This Row],[Totaal kosten]],"")</f>
        <v/>
      </c>
      <c r="DM217" s="158" t="str">
        <f>IF(Tbl.Kosten[[#This Row],[WPnr.]]=DM$7,Tbl.Kosten[[#This Row],[Totaal kosten]],"")</f>
        <v/>
      </c>
      <c r="DN217" s="158" t="str">
        <f>IF(Tbl.Kosten[[#This Row],[WPnr.]]=DN$7,Tbl.Kosten[[#This Row],[Totaal kosten]],"")</f>
        <v/>
      </c>
      <c r="DO217" s="158" t="str">
        <f>IF(Tbl.Kosten[[#This Row],[WPnr.]]=DO$7,Tbl.Kosten[[#This Row],[Totaal kosten]],"")</f>
        <v/>
      </c>
      <c r="DP217" s="158" t="str">
        <f>IF(Tbl.Kosten[[#This Row],[WPnr.]]=DP$7,Tbl.Kosten[[#This Row],[Totaal kosten]],"")</f>
        <v/>
      </c>
      <c r="DQ217" s="158" t="str">
        <f>IF(Tbl.Kosten[[#This Row],[WPnr.]]=DQ$7,Tbl.Kosten[[#This Row],[Totaal kosten]],"")</f>
        <v/>
      </c>
      <c r="DR217" s="158" t="str">
        <f>IF(Tbl.Kosten[[#This Row],[WPnr.]]=DR$7,Tbl.Kosten[[#This Row],[Totaal kosten]],"")</f>
        <v/>
      </c>
      <c r="DS217" s="158" t="str">
        <f>IF(Tbl.Kosten[[#This Row],[WPnr.]]=DS$7,Tbl.Kosten[[#This Row],[Totaal kosten]],"")</f>
        <v/>
      </c>
      <c r="DT217" s="158" t="str">
        <f>IF(Tbl.Kosten[[#This Row],[WPnr.]]=DT$7,Tbl.Kosten[[#This Row],[Totaal kosten]],"")</f>
        <v/>
      </c>
      <c r="DU217" s="158" t="str">
        <f>IF(Tbl.Kosten[[#This Row],[WPnr.]]=DU$7,Tbl.Kosten[[#This Row],[Totaal kosten]],"")</f>
        <v/>
      </c>
      <c r="DV217" s="158" t="str">
        <f>IF(Tbl.Kosten[[#This Row],[WPnr.]]=DV$7,Tbl.Kosten[[#This Row],[Totaal kosten]],"")</f>
        <v/>
      </c>
      <c r="DW217" s="160" t="str">
        <f>IFERROR(_xlfn.XLOOKUP(Tbl.Kosten[[#This Row],[Kostensoort]],Tbl.Kostensoorten[Kostensoorten],Tbl.Kostensoorten[KSnr.],"",0,1),"")</f>
        <v/>
      </c>
      <c r="DX217" s="160" t="str">
        <f>IF(Tbl.Kosten[[#This Row],[KSnr.]]=DX$7,Tbl.Kosten[[#This Row],[Totaal kosten]],"")</f>
        <v/>
      </c>
      <c r="DY217" s="160" t="str">
        <f>IF(Tbl.Kosten[[#This Row],[KSnr.]]=DY$7,Tbl.Kosten[[#This Row],[Totaal kosten]],"")</f>
        <v/>
      </c>
      <c r="DZ217" s="160" t="str">
        <f>IF(Tbl.Kosten[[#This Row],[KSnr.]]=DZ$7,Tbl.Kosten[[#This Row],[Totaal kosten]],"")</f>
        <v/>
      </c>
      <c r="EA217" s="160" t="str">
        <f>IF(Tbl.Kosten[[#This Row],[KSnr.]]=EA$7,Tbl.Kosten[[#This Row],[Totaal kosten]],"")</f>
        <v/>
      </c>
      <c r="EB217" s="160" t="str">
        <f>IF(Tbl.Kosten[[#This Row],[KSnr.]]=EB$7,Tbl.Kosten[[#This Row],[Totaal kosten]],"")</f>
        <v/>
      </c>
      <c r="EC217" s="160" t="str">
        <f>IF(Tbl.Kosten[[#This Row],[KSnr.]]=EC$7,Tbl.Kosten[[#This Row],[Totaal kosten]],"")</f>
        <v/>
      </c>
      <c r="ED217" s="160" t="str">
        <f>IF(Tbl.Kosten[[#This Row],[KSnr.]]=ED$7,Tbl.Kosten[[#This Row],[Totaal kosten]],"")</f>
        <v/>
      </c>
      <c r="EE217" s="160" t="str">
        <f>IF(Tbl.Kosten[[#This Row],[KSnr.]]=EE$7,Tbl.Kosten[[#This Row],[Totaal kosten]],"")</f>
        <v/>
      </c>
      <c r="EF217" s="160" t="str">
        <f>IF(Tbl.Kosten[[#This Row],[KSnr.]]=EF$7,Tbl.Kosten[[#This Row],[Totaal kosten]],"")</f>
        <v/>
      </c>
      <c r="EG217" s="160" t="str">
        <f>IF(Tbl.Kosten[[#This Row],[KSnr.]]=EG$7,Tbl.Kosten[[#This Row],[Totaal kosten]],"")</f>
        <v/>
      </c>
      <c r="EH217" s="160" t="str">
        <f>IF(Tbl.Kosten[[#This Row],[KSnr.]]=EH$7,Tbl.Kosten[[#This Row],[Totaal kosten]],"")</f>
        <v/>
      </c>
      <c r="EI217" s="160" t="str">
        <f>IF(Tbl.Kosten[[#This Row],[KSnr.]]=EI$7,Tbl.Kosten[[#This Row],[Totaal kosten]],"")</f>
        <v/>
      </c>
      <c r="EJ217" s="160" t="str">
        <f>IF(Tbl.Kosten[[#This Row],[KSnr.]]=EJ$7,Tbl.Kosten[[#This Row],[Totaal kosten]],"")</f>
        <v/>
      </c>
      <c r="EK217" s="160" t="str">
        <f>IF(Tbl.Kosten[[#This Row],[KSnr.]]=EK$7,Tbl.Kosten[[#This Row],[Totaal kosten]],"")</f>
        <v/>
      </c>
      <c r="EL217" s="160" t="str">
        <f>IF(Tbl.Kosten[[#This Row],[KSnr.]]=EL$7,Tbl.Kosten[[#This Row],[Totaal kosten]],"")</f>
        <v/>
      </c>
      <c r="EM217" s="160" t="str">
        <f>IF(Tbl.Kosten[[#This Row],[KSnr.]]=EM$7,Tbl.Kosten[[#This Row],[Totaal kosten]],"")</f>
        <v/>
      </c>
      <c r="EN217" s="160" t="str">
        <f>IF(Tbl.Kosten[[#This Row],[KSnr.]]=EN$7,Tbl.Kosten[[#This Row],[Totaal kosten]],"")</f>
        <v/>
      </c>
      <c r="EO217" s="160" t="str">
        <f>IF(Tbl.Kosten[[#This Row],[KSnr.]]=EO$7,Tbl.Kosten[[#This Row],[Totaal kosten]],"")</f>
        <v/>
      </c>
      <c r="EP217" s="160" t="str">
        <f>IF(Tbl.Kosten[[#This Row],[KSnr.]]=EP$7,Tbl.Kosten[[#This Row],[Totaal kosten]],"")</f>
        <v/>
      </c>
      <c r="EQ217" s="160" t="str">
        <f>IF(Tbl.Kosten[[#This Row],[KSnr.]]=EQ$7,Tbl.Kosten[[#This Row],[Totaal kosten]],"")</f>
        <v/>
      </c>
      <c r="ER217" s="154" t="str">
        <f>IFERROR(_xlfn.XLOOKUP(Tbl.Kosten[[#This Row],[Subsidieactiviteit]],Tbl.Subsidiehoogte[Subsidieactiviteit],Tbl.Subsidiehoogte[SAnr.],"",0,1),"")</f>
        <v/>
      </c>
      <c r="ES217" s="160" t="str">
        <f>IF(Tbl.Kosten[[#This Row],[Sanr.]]=ES$7,Tbl.Kosten[[#This Row],[Totaal kosten]],"")</f>
        <v/>
      </c>
      <c r="ET217" s="160" t="str">
        <f>IF(Tbl.Kosten[[#This Row],[Sanr.]]=ET$7,Tbl.Kosten[[#This Row],[Totaal kosten]],"")</f>
        <v/>
      </c>
      <c r="EU217" s="160" t="str">
        <f>IF(Tbl.Kosten[[#This Row],[Sanr.]]=EU$7,Tbl.Kosten[[#This Row],[Totaal kosten]],"")</f>
        <v/>
      </c>
      <c r="EV217" s="160" t="str">
        <f>IF(Tbl.Kosten[[#This Row],[Sanr.]]=EV$7,Tbl.Kosten[[#This Row],[Totaal kosten]],"")</f>
        <v/>
      </c>
      <c r="EW217" s="160" t="str">
        <f>IF(Tbl.Kosten[[#This Row],[Sanr.]]=EW$7,Tbl.Kosten[[#This Row],[Totaal kosten]],"")</f>
        <v/>
      </c>
      <c r="EX217" s="160" t="str">
        <f>IF(Tbl.Kosten[[#This Row],[Sanr.]]=EX$7,Tbl.Kosten[[#This Row],[Totaal kosten]],"")</f>
        <v/>
      </c>
      <c r="EY217" s="160" t="str">
        <f>IF(Tbl.Kosten[[#This Row],[Sanr.]]=EY$7,Tbl.Kosten[[#This Row],[Totaal kosten]],"")</f>
        <v/>
      </c>
      <c r="EZ217" s="160" t="str">
        <f>IF(Tbl.Kosten[[#This Row],[Sanr.]]=EZ$7,Tbl.Kosten[[#This Row],[Totaal kosten]],"")</f>
        <v/>
      </c>
      <c r="FA217" s="160" t="str">
        <f>IF(Tbl.Kosten[[#This Row],[Sanr.]]=FA$7,Tbl.Kosten[[#This Row],[Totaal kosten]],"")</f>
        <v/>
      </c>
      <c r="FB217" s="160" t="str">
        <f>IF(Tbl.Kosten[[#This Row],[Sanr.]]=FB$7,Tbl.Kosten[[#This Row],[Totaal kosten]],"")</f>
        <v/>
      </c>
      <c r="FC217" s="160" t="str">
        <f>IF(Tbl.Kosten[[#This Row],[Sanr.]]=FC$7,Tbl.Kosten[[#This Row],[Totaal kosten]],"")</f>
        <v/>
      </c>
      <c r="FD217" s="160" t="str">
        <f>IF(Tbl.Kosten[[#This Row],[Sanr.]]=FD$7,Tbl.Kosten[[#This Row],[Totaal kosten]],"")</f>
        <v/>
      </c>
      <c r="FE217" s="160" t="str">
        <f>IF(Tbl.Kosten[[#This Row],[Sanr.]]=FE$7,Tbl.Kosten[[#This Row],[Totaal kosten]],"")</f>
        <v/>
      </c>
      <c r="FF217" s="160" t="str">
        <f>IF(Tbl.Kosten[[#This Row],[Sanr.]]=FF$7,Tbl.Kosten[[#This Row],[Totaal kosten]],"")</f>
        <v/>
      </c>
      <c r="FG217" s="160" t="str">
        <f>IF(Tbl.Kosten[[#This Row],[Sanr.]]=FG$7,Tbl.Kosten[[#This Row],[Totaal kosten]],"")</f>
        <v/>
      </c>
      <c r="FH217" s="160" t="str">
        <f>IF(Tbl.Kosten[[#This Row],[Sanr.]]=FH$7,Tbl.Kosten[[#This Row],[Totaal kosten]],"")</f>
        <v/>
      </c>
      <c r="FI217" s="160" t="str">
        <f>IF(Tbl.Kosten[[#This Row],[Sanr.]]=FI$7,Tbl.Kosten[[#This Row],[Totaal kosten]],"")</f>
        <v/>
      </c>
      <c r="FJ217" s="160" t="str">
        <f>IF(Tbl.Kosten[[#This Row],[Sanr.]]=FJ$7,Tbl.Kosten[[#This Row],[Totaal kosten]],"")</f>
        <v/>
      </c>
      <c r="FK217" s="160" t="str">
        <f>IF(Tbl.Kosten[[#This Row],[Sanr.]]=FK$7,Tbl.Kosten[[#This Row],[Totaal kosten]],"")</f>
        <v/>
      </c>
      <c r="FL217" s="160" t="str">
        <f>IF(Tbl.Kosten[[#This Row],[Sanr.]]=FL$7,Tbl.Kosten[[#This Row],[Totaal kosten]],"")</f>
        <v/>
      </c>
      <c r="FM217" s="160" t="str">
        <f>IF(Tbl.Kosten[[#This Row],[Sanr.]]=FM$7,Tbl.Kosten[[#This Row],[Totaal kosten]],"")</f>
        <v/>
      </c>
      <c r="FN217" s="160" t="str">
        <f>IF(Tbl.Kosten[[#This Row],[Sanr.]]=FN$7,Tbl.Kosten[[#This Row],[Totaal kosten]],"")</f>
        <v/>
      </c>
      <c r="FO217" s="160" t="str">
        <f>IF(Tbl.Kosten[[#This Row],[Sanr.]]=FO$7,Tbl.Kosten[[#This Row],[Totaal kosten]],"")</f>
        <v/>
      </c>
      <c r="FP217" s="160" t="str">
        <f>IF(Tbl.Kosten[[#This Row],[Sanr.]]=FP$7,Tbl.Kosten[[#This Row],[Totaal kosten]],"")</f>
        <v/>
      </c>
      <c r="FQ217" s="160" t="str">
        <f>IF(Tbl.Kosten[[#This Row],[Sanr.]]=FQ$7,Tbl.Kosten[[#This Row],[Totaal kosten]],"")</f>
        <v/>
      </c>
      <c r="FR217" s="160" t="str">
        <f>IF(Tbl.Kosten[[#This Row],[Sanr.]]=FR$7,Tbl.Kosten[[#This Row],[Totaal kosten]],"")</f>
        <v/>
      </c>
      <c r="FS217" s="160" t="str">
        <f>IF(Tbl.Kosten[[#This Row],[Sanr.]]=FS$7,Tbl.Kosten[[#This Row],[Totaal kosten]],"")</f>
        <v/>
      </c>
      <c r="FT217" s="160" t="str">
        <f>IF(Tbl.Kosten[[#This Row],[Sanr.]]=FT$7,Tbl.Kosten[[#This Row],[Totaal kosten]],"")</f>
        <v/>
      </c>
      <c r="FU217" s="160" t="str">
        <f>IF(Tbl.Kosten[[#This Row],[Sanr.]]=FU$7,Tbl.Kosten[[#This Row],[Totaal kosten]],"")</f>
        <v/>
      </c>
      <c r="FV217" s="160" t="str">
        <f>IF(Tbl.Kosten[[#This Row],[Sanr.]]=FV$7,Tbl.Kosten[[#This Row],[Totaal kosten]],"")</f>
        <v/>
      </c>
      <c r="FW217" s="160" t="str">
        <f>IFERROR(_xlfn.XLOOKUP(Tbl.Kosten[[#This Row],[Activiteitencode]],Tbl.Activiteiten[Activiteitcode],Tbl.Activiteiten[Anr.],"",0,1),"")</f>
        <v/>
      </c>
      <c r="FX217" s="181" t="str">
        <f>_xlfn.CONCAT(Tbl.Kosten[[#This Row],[Pnr.]],Tbl.Kosten[[#This Row],[Sanr.]])</f>
        <v>P1</v>
      </c>
      <c r="FY217" s="160">
        <f>Tbl.Kosten[[#This Row],[Totaal kosten]]-Tbl.Kosten[[#This Row],[Subsidie]]</f>
        <v>0</v>
      </c>
      <c r="FZ217" s="160">
        <f>IF(Tbl.Kosten[[#This Row],[Pnr.]]=FZ$7,Tbl.Kosten[[#This Row],[Te financieren]],"")</f>
        <v>0</v>
      </c>
      <c r="GA217" s="160" t="str">
        <f>IF(Tbl.Kosten[[#This Row],[Pnr.]]=GA$7,Tbl.Kosten[[#This Row],[Te financieren]],"")</f>
        <v/>
      </c>
      <c r="GB217" s="160" t="str">
        <f>IF(Tbl.Kosten[[#This Row],[Pnr.]]=GB$7,Tbl.Kosten[[#This Row],[Te financieren]],"")</f>
        <v/>
      </c>
      <c r="GC217" s="160" t="str">
        <f>IF(Tbl.Kosten[[#This Row],[Pnr.]]=GC$7,Tbl.Kosten[[#This Row],[Te financieren]],"")</f>
        <v/>
      </c>
      <c r="GD217" s="160" t="str">
        <f>IF(Tbl.Kosten[[#This Row],[Pnr.]]=GD$7,Tbl.Kosten[[#This Row],[Te financieren]],"")</f>
        <v/>
      </c>
      <c r="GE217" s="160" t="str">
        <f>IF(Tbl.Kosten[[#This Row],[Pnr.]]=GE$7,Tbl.Kosten[[#This Row],[Te financieren]],"")</f>
        <v/>
      </c>
      <c r="GF217" s="160" t="str">
        <f>IF(Tbl.Kosten[[#This Row],[Pnr.]]=GF$7,Tbl.Kosten[[#This Row],[Te financieren]],"")</f>
        <v/>
      </c>
      <c r="GG217" s="160" t="str">
        <f>IF(Tbl.Kosten[[#This Row],[Pnr.]]=GG$7,Tbl.Kosten[[#This Row],[Te financieren]],"")</f>
        <v/>
      </c>
      <c r="GH217" s="160" t="str">
        <f>IF(Tbl.Kosten[[#This Row],[Pnr.]]=GH$7,Tbl.Kosten[[#This Row],[Te financieren]],"")</f>
        <v/>
      </c>
      <c r="GI217" s="160" t="str">
        <f>IF(Tbl.Kosten[[#This Row],[Pnr.]]=GI$7,Tbl.Kosten[[#This Row],[Te financieren]],"")</f>
        <v/>
      </c>
      <c r="GJ217" s="160" t="str">
        <f>IF(Tbl.Kosten[[#This Row],[Pnr.]]=GJ$7,Tbl.Kosten[[#This Row],[Te financieren]],"")</f>
        <v/>
      </c>
      <c r="GK217" s="160" t="str">
        <f>IF(Tbl.Kosten[[#This Row],[Pnr.]]=GK$7,Tbl.Kosten[[#This Row],[Te financieren]],"")</f>
        <v/>
      </c>
      <c r="GL217" s="160" t="str">
        <f>IF(Tbl.Kosten[[#This Row],[Pnr.]]=GL$7,Tbl.Kosten[[#This Row],[Te financieren]],"")</f>
        <v/>
      </c>
      <c r="GM217" s="160" t="str">
        <f>IF(Tbl.Kosten[[#This Row],[Pnr.]]=GM$7,Tbl.Kosten[[#This Row],[Te financieren]],"")</f>
        <v/>
      </c>
      <c r="GN217" s="160" t="str">
        <f>IF(Tbl.Kosten[[#This Row],[Pnr.]]=GN$7,Tbl.Kosten[[#This Row],[Te financieren]],"")</f>
        <v/>
      </c>
      <c r="GO217" s="160" t="str">
        <f>IF(Tbl.Kosten[[#This Row],[Pnr.]]=GO$7,Tbl.Kosten[[#This Row],[Te financieren]],"")</f>
        <v/>
      </c>
      <c r="GP217" s="160" t="str">
        <f>IF(Tbl.Kosten[[#This Row],[Pnr.]]=GP$7,Tbl.Kosten[[#This Row],[Te financieren]],"")</f>
        <v/>
      </c>
      <c r="GQ217" s="160" t="str">
        <f>IF(Tbl.Kosten[[#This Row],[Pnr.]]=GQ$7,Tbl.Kosten[[#This Row],[Te financieren]],"")</f>
        <v/>
      </c>
      <c r="GR217" s="160" t="str">
        <f>IF(Tbl.Kosten[[#This Row],[Pnr.]]=GR$7,Tbl.Kosten[[#This Row],[Te financieren]],"")</f>
        <v/>
      </c>
      <c r="GS217" s="160" t="str">
        <f>IF(Tbl.Kosten[[#This Row],[Pnr.]]=GS$7,Tbl.Kosten[[#This Row],[Te financieren]],"")</f>
        <v/>
      </c>
      <c r="GT217" s="160" t="str">
        <f>IF(Tbl.Kosten[[#This Row],[Pnr.]]=GT$7,Tbl.Kosten[[#This Row],[Te financieren]],"")</f>
        <v/>
      </c>
      <c r="GU217" s="160" t="str">
        <f>IF(Tbl.Kosten[[#This Row],[Pnr.]]=GU$7,Tbl.Kosten[[#This Row],[Te financieren]],"")</f>
        <v/>
      </c>
      <c r="GV217" s="160" t="str">
        <f>IF(Tbl.Kosten[[#This Row],[Pnr.]]=GV$7,Tbl.Kosten[[#This Row],[Te financieren]],"")</f>
        <v/>
      </c>
      <c r="GW217" s="160" t="str">
        <f>IF(Tbl.Kosten[[#This Row],[Pnr.]]=GW$7,Tbl.Kosten[[#This Row],[Te financieren]],"")</f>
        <v/>
      </c>
      <c r="GX217" s="160" t="str">
        <f>IF(Tbl.Kosten[[#This Row],[Pnr.]]=GX$7,Tbl.Kosten[[#This Row],[Te financieren]],"")</f>
        <v/>
      </c>
      <c r="GY217" s="160" t="str">
        <f>IF(Tbl.Kosten[[#This Row],[Pnr.]]=GY$7,Tbl.Kosten[[#This Row],[Te financieren]],"")</f>
        <v/>
      </c>
      <c r="GZ217" s="160" t="str">
        <f>IF(Tbl.Kosten[[#This Row],[Pnr.]]=GZ$7,Tbl.Kosten[[#This Row],[Te financieren]],"")</f>
        <v/>
      </c>
      <c r="HA217" s="160" t="str">
        <f>IF(Tbl.Kosten[[#This Row],[Pnr.]]=HA$7,Tbl.Kosten[[#This Row],[Te financieren]],"")</f>
        <v/>
      </c>
      <c r="HB217" s="160" t="str">
        <f>IF(Tbl.Kosten[[#This Row],[Pnr.]]=HB$7,Tbl.Kosten[[#This Row],[Te financieren]],"")</f>
        <v/>
      </c>
      <c r="HC217" s="160" t="str">
        <f>IF(Tbl.Kosten[[#This Row],[Pnr.]]=HC$7,Tbl.Kosten[[#This Row],[Te financieren]],"")</f>
        <v/>
      </c>
      <c r="HD217" s="160" t="str">
        <f>IF(Tbl.Kosten[[#This Row],[Pnr.]]=HD$7,Tbl.Kosten[[#This Row],[Te financieren]],"")</f>
        <v/>
      </c>
      <c r="HE217" s="160" t="str">
        <f>IF(Tbl.Kosten[[#This Row],[Pnr.]]=HE$7,Tbl.Kosten[[#This Row],[Te financieren]],"")</f>
        <v/>
      </c>
      <c r="HF217" s="160" t="str">
        <f>IF(Tbl.Kosten[[#This Row],[Pnr.]]=HF$7,Tbl.Kosten[[#This Row],[Te financieren]],"")</f>
        <v/>
      </c>
      <c r="HG217" s="160" t="str">
        <f>IF(Tbl.Kosten[[#This Row],[Pnr.]]=HG$7,Tbl.Kosten[[#This Row],[Te financieren]],"")</f>
        <v/>
      </c>
      <c r="HH217" s="160" t="str">
        <f>IF(Tbl.Kosten[[#This Row],[Pnr.]]=HH$7,Tbl.Kosten[[#This Row],[Te financieren]],"")</f>
        <v/>
      </c>
      <c r="HI217" s="160" t="str">
        <f>IF(Tbl.Kosten[[#This Row],[Pnr.]]=HI$7,Tbl.Kosten[[#This Row],[Te financieren]],"")</f>
        <v/>
      </c>
      <c r="HJ217" s="160" t="str">
        <f>IF(Tbl.Kosten[[#This Row],[Pnr.]]=HJ$7,Tbl.Kosten[[#This Row],[Te financieren]],"")</f>
        <v/>
      </c>
      <c r="HK217" s="160" t="str">
        <f>IF(Tbl.Kosten[[#This Row],[Pnr.]]=HK$7,Tbl.Kosten[[#This Row],[Te financieren]],"")</f>
        <v/>
      </c>
      <c r="HL217" s="160" t="str">
        <f>IF(Tbl.Kosten[[#This Row],[Pnr.]]=HL$7,Tbl.Kosten[[#This Row],[Te financieren]],"")</f>
        <v/>
      </c>
      <c r="HM217" s="160" t="str">
        <f>IF(Tbl.Kosten[[#This Row],[Pnr.]]=HM$7,Tbl.Kosten[[#This Row],[Te financieren]],"")</f>
        <v/>
      </c>
      <c r="HN217" s="160" t="str">
        <f>IF(Tbl.Kosten[[#This Row],[Pnr.]]=HN$7,Tbl.Kosten[[#This Row],[Te financieren]],"")</f>
        <v/>
      </c>
      <c r="HO217" s="160" t="str">
        <f>IF(Tbl.Kosten[[#This Row],[Pnr.]]=HO$7,Tbl.Kosten[[#This Row],[Te financieren]],"")</f>
        <v/>
      </c>
      <c r="HP217" s="160" t="str">
        <f>IF(Tbl.Kosten[[#This Row],[Pnr.]]=HP$7,Tbl.Kosten[[#This Row],[Te financieren]],"")</f>
        <v/>
      </c>
      <c r="HQ217" s="160" t="str">
        <f>IF(Tbl.Kosten[[#This Row],[Pnr.]]=HQ$7,Tbl.Kosten[[#This Row],[Te financieren]],"")</f>
        <v/>
      </c>
      <c r="HR217" s="160" t="str">
        <f>IF(Tbl.Kosten[[#This Row],[Pnr.]]=HR$7,Tbl.Kosten[[#This Row],[Te financieren]],"")</f>
        <v/>
      </c>
      <c r="HS217" s="160" t="str">
        <f>IF(Tbl.Kosten[[#This Row],[Pnr.]]=HS$7,Tbl.Kosten[[#This Row],[Te financieren]],"")</f>
        <v/>
      </c>
      <c r="HT217" s="160" t="str">
        <f>IF(Tbl.Kosten[[#This Row],[Pnr.]]=HT$7,Tbl.Kosten[[#This Row],[Te financieren]],"")</f>
        <v/>
      </c>
      <c r="HU217" s="160" t="str">
        <f>IF(Tbl.Kosten[[#This Row],[Pnr.]]=HU$7,Tbl.Kosten[[#This Row],[Te financieren]],"")</f>
        <v/>
      </c>
      <c r="HV217" s="160" t="str">
        <f>IF(Tbl.Kosten[[#This Row],[Pnr.]]=HV$7,Tbl.Kosten[[#This Row],[Te financieren]],"")</f>
        <v/>
      </c>
      <c r="HW217" s="160" t="str">
        <f>IF(Tbl.Kosten[[#This Row],[Pnr.]]=HW$7,Tbl.Kosten[[#This Row],[Te financieren]],"")</f>
        <v/>
      </c>
    </row>
    <row r="218" spans="2:231" x14ac:dyDescent="0.3">
      <c r="B218" s="144"/>
      <c r="C218" s="147"/>
      <c r="D218" s="146"/>
      <c r="E218" s="147"/>
      <c r="F218" s="145"/>
      <c r="G218" s="11" t="str">
        <f>IF(Tbl.Kosten[[#This Row],[Medewerker e/o 
functie]]&lt;&gt;"",_xlfn.XLOOKUP(Tbl.Kosten[[#This Row],[Medewerker e/o 
functie]],Tbl.Uurtarief[Medewerker en/of functie],Tbl.Uurtarief[Uurtarief],"",0,1),"")</f>
        <v/>
      </c>
      <c r="H218" s="121">
        <f>IFERROR(Tbl.Kosten[[#This Row],[Uren]]*Tbl.Kosten[[#This Row],[Uurtarief]],0)</f>
        <v>0</v>
      </c>
      <c r="I218" s="119" t="str">
        <f>IF(Tbl.Kosten[[#This Row],[Subtotaal uren]]&lt;&gt;0,_xlfn.XLOOKUP(Tbl.Kosten[[#This Row],[Medewerker e/o 
functie]],Tbl.Uurtarief[Medewerker en/of functie],Tbl.Uurtarief[Kostensoort arbeid],"",0,1),"")</f>
        <v/>
      </c>
      <c r="J218" s="147"/>
      <c r="K218" s="145"/>
      <c r="L218" s="149" t="str">
        <f>IF(Tbl.Kosten[[#This Row],[Activum]]&lt;&gt;"",_xlfn.XLOOKUP(Tbl.Kosten[[#This Row],[Activum]],Tbl.Afschrijvingskosten[Activum],Tbl.Afschrijvingskosten[Tarief per afschrijvings-eenheid],"",0,1),"")</f>
        <v/>
      </c>
      <c r="M218" s="122">
        <f>IFERROR(Tbl.Kosten[[#This Row],[Een-
heden]]*Tbl.Kosten[[#This Row],[Afschrijvings-
tarief]],0)</f>
        <v>0</v>
      </c>
      <c r="N218" s="122" t="str">
        <f>IF(Tbl.Kosten[[#This Row],[Subtotaal afschrijving]]&lt;&gt;0,Lijsten!A216,"")</f>
        <v/>
      </c>
      <c r="O218" s="150"/>
      <c r="P218" s="145"/>
      <c r="Q218" s="148"/>
      <c r="R218" s="122">
        <f>IFERROR(Tbl.Kosten[[#This Row],[Aantal]]*Tbl.Kosten[[#This Row],[Tarief]],0)</f>
        <v>0</v>
      </c>
      <c r="S218" s="8">
        <f>IFERROR(Tbl.Kosten[[#This Row],[Subtotaal overige kosten]]+Tbl.Kosten[[#This Row],[Subtotaal uren]]+Tbl.Kosten[[#This Row],[Subtotaal afschrijving]],0)</f>
        <v>0</v>
      </c>
      <c r="T218" s="8">
        <f>IFERROR(Tbl.Kosten[[#This Row],[Totaal kosten]]*Tbl.Kosten[[#This Row],[Subsidie%]],0)</f>
        <v>0</v>
      </c>
      <c r="U218" s="4" t="str" cm="1">
        <f t="array" ref="U218">IFERROR(_xlfn.IFS(Tbl.Kosten[[#This Row],[Subtotaal uren]]&lt;&gt;0,Tbl.Kosten[[#This Row],[Kostensoort arbeid]],Tbl.Kosten[[#This Row],[Subtotaal afschrijving]]&lt;&gt;0,Tbl.Kosten[[#This Row],[Kostensoort afschrijving]],Tbl.Kosten[[#This Row],[Subtotaal overige kosten]]&lt;&gt;0,Tbl.Kosten[[#This Row],[Kostensoort overig]]),"")</f>
        <v/>
      </c>
      <c r="V218" s="4" t="str">
        <f>IFERROR(_xlfn.XLOOKUP(Tbl.Kosten[[#This Row],[Activiteitencode]],Tbl.Activiteiten[Activiteitcode],Tbl.Activiteiten[Werkpakketcode],"",0,1),"")</f>
        <v/>
      </c>
      <c r="W218" s="4" t="str">
        <f>IFERROR(_xlfn.XLOOKUP(Tbl.Kosten[[#This Row],[Werkpakketcode]],Tbl.Werkpakketten[Werkpakketcode],Tbl.Werkpakketten[Subsidiabele activiteit],"",0,1),"")</f>
        <v/>
      </c>
      <c r="X218" s="12">
        <f>IFERROR(_xlfn.XLOOKUP(Tbl.Kosten[[#This Row],[Sanr.]],Tbl.Subsidiehoogte[SAnr.],Tbl.Subsidiehoogte[Sub. Percentage],0,0,1),0)</f>
        <v>0</v>
      </c>
      <c r="Y218" s="154" t="str">
        <f>IFERROR(_xlfn.XLOOKUP(Tbl.Kosten[[#This Row],[Partnercode]],Tbl.Projectpartners[Partnercode],Tbl.Projectpartners[PNr.],"",0,1),"")</f>
        <v>P1</v>
      </c>
      <c r="Z218" s="158">
        <f>IF(Tbl.Kosten[[#This Row],[Pnr.]]=Z$7,Tbl.Kosten[[#This Row],[Totaal kosten]],"")</f>
        <v>0</v>
      </c>
      <c r="AA218" s="158" t="str">
        <f>IF(Tbl.Kosten[[#This Row],[Pnr.]]=AA$7,Tbl.Kosten[[#This Row],[Totaal kosten]],"")</f>
        <v/>
      </c>
      <c r="AB218" s="158" t="str">
        <f>IF(Tbl.Kosten[[#This Row],[Pnr.]]=AB$7,Tbl.Kosten[[#This Row],[Totaal kosten]],"")</f>
        <v/>
      </c>
      <c r="AC218" s="158" t="str">
        <f>IF(Tbl.Kosten[[#This Row],[Pnr.]]=AC$7,Tbl.Kosten[[#This Row],[Totaal kosten]],"")</f>
        <v/>
      </c>
      <c r="AD218" s="158" t="str">
        <f>IF(Tbl.Kosten[[#This Row],[Pnr.]]=AD$7,Tbl.Kosten[[#This Row],[Totaal kosten]],"")</f>
        <v/>
      </c>
      <c r="AE218" s="158" t="str">
        <f>IF(Tbl.Kosten[[#This Row],[Pnr.]]=AE$7,Tbl.Kosten[[#This Row],[Totaal kosten]],"")</f>
        <v/>
      </c>
      <c r="AF218" s="158" t="str">
        <f>IF(Tbl.Kosten[[#This Row],[Pnr.]]=AF$7,Tbl.Kosten[[#This Row],[Totaal kosten]],"")</f>
        <v/>
      </c>
      <c r="AG218" s="158" t="str">
        <f>IF(Tbl.Kosten[[#This Row],[Pnr.]]=AG$7,Tbl.Kosten[[#This Row],[Totaal kosten]],"")</f>
        <v/>
      </c>
      <c r="AH218" s="158" t="str">
        <f>IF(Tbl.Kosten[[#This Row],[Pnr.]]=AH$7,Tbl.Kosten[[#This Row],[Totaal kosten]],"")</f>
        <v/>
      </c>
      <c r="AI218" s="158" t="str">
        <f>IF(Tbl.Kosten[[#This Row],[Pnr.]]=AI$7,Tbl.Kosten[[#This Row],[Totaal kosten]],"")</f>
        <v/>
      </c>
      <c r="AJ218" s="158" t="str">
        <f>IF(Tbl.Kosten[[#This Row],[Pnr.]]=AJ$7,Tbl.Kosten[[#This Row],[Totaal kosten]],"")</f>
        <v/>
      </c>
      <c r="AK218" s="158" t="str">
        <f>IF(Tbl.Kosten[[#This Row],[Pnr.]]=AK$7,Tbl.Kosten[[#This Row],[Totaal kosten]],"")</f>
        <v/>
      </c>
      <c r="AL218" s="158" t="str">
        <f>IF(Tbl.Kosten[[#This Row],[Pnr.]]=AL$7,Tbl.Kosten[[#This Row],[Totaal kosten]],"")</f>
        <v/>
      </c>
      <c r="AM218" s="158" t="str">
        <f>IF(Tbl.Kosten[[#This Row],[Pnr.]]=AM$7,Tbl.Kosten[[#This Row],[Totaal kosten]],"")</f>
        <v/>
      </c>
      <c r="AN218" s="158" t="str">
        <f>IF(Tbl.Kosten[[#This Row],[Pnr.]]=AN$7,Tbl.Kosten[[#This Row],[Totaal kosten]],"")</f>
        <v/>
      </c>
      <c r="AO218" s="158" t="str">
        <f>IF(Tbl.Kosten[[#This Row],[Pnr.]]=AO$7,Tbl.Kosten[[#This Row],[Totaal kosten]],"")</f>
        <v/>
      </c>
      <c r="AP218" s="158" t="str">
        <f>IF(Tbl.Kosten[[#This Row],[Pnr.]]=AP$7,Tbl.Kosten[[#This Row],[Totaal kosten]],"")</f>
        <v/>
      </c>
      <c r="AQ218" s="158" t="str">
        <f>IF(Tbl.Kosten[[#This Row],[Pnr.]]=AQ$7,Tbl.Kosten[[#This Row],[Totaal kosten]],"")</f>
        <v/>
      </c>
      <c r="AR218" s="158" t="str">
        <f>IF(Tbl.Kosten[[#This Row],[Pnr.]]=AR$7,Tbl.Kosten[[#This Row],[Totaal kosten]],"")</f>
        <v/>
      </c>
      <c r="AS218" s="158" t="str">
        <f>IF(Tbl.Kosten[[#This Row],[Pnr.]]=AS$7,Tbl.Kosten[[#This Row],[Totaal kosten]],"")</f>
        <v/>
      </c>
      <c r="AT218" s="158" t="str">
        <f>IF(Tbl.Kosten[[#This Row],[Pnr.]]=AT$7,Tbl.Kosten[[#This Row],[Totaal kosten]],"")</f>
        <v/>
      </c>
      <c r="AU218" s="158" t="str">
        <f>IF(Tbl.Kosten[[#This Row],[Pnr.]]=AU$7,Tbl.Kosten[[#This Row],[Totaal kosten]],"")</f>
        <v/>
      </c>
      <c r="AV218" s="158" t="str">
        <f>IF(Tbl.Kosten[[#This Row],[Pnr.]]=AV$7,Tbl.Kosten[[#This Row],[Totaal kosten]],"")</f>
        <v/>
      </c>
      <c r="AW218" s="158" t="str">
        <f>IF(Tbl.Kosten[[#This Row],[Pnr.]]=AW$7,Tbl.Kosten[[#This Row],[Totaal kosten]],"")</f>
        <v/>
      </c>
      <c r="AX218" s="158" t="str">
        <f>IF(Tbl.Kosten[[#This Row],[Pnr.]]=AX$7,Tbl.Kosten[[#This Row],[Totaal kosten]],"")</f>
        <v/>
      </c>
      <c r="AY218" s="158" t="str">
        <f>IF(Tbl.Kosten[[#This Row],[Pnr.]]=AY$7,Tbl.Kosten[[#This Row],[Totaal kosten]],"")</f>
        <v/>
      </c>
      <c r="AZ218" s="158" t="str">
        <f>IF(Tbl.Kosten[[#This Row],[Pnr.]]=AZ$7,Tbl.Kosten[[#This Row],[Totaal kosten]],"")</f>
        <v/>
      </c>
      <c r="BA218" s="158" t="str">
        <f>IF(Tbl.Kosten[[#This Row],[Pnr.]]=BA$7,Tbl.Kosten[[#This Row],[Totaal kosten]],"")</f>
        <v/>
      </c>
      <c r="BB218" s="158" t="str">
        <f>IF(Tbl.Kosten[[#This Row],[Pnr.]]=BB$7,Tbl.Kosten[[#This Row],[Totaal kosten]],"")</f>
        <v/>
      </c>
      <c r="BC218" s="158" t="str">
        <f>IF(Tbl.Kosten[[#This Row],[Pnr.]]=BC$7,Tbl.Kosten[[#This Row],[Totaal kosten]],"")</f>
        <v/>
      </c>
      <c r="BD218" s="158" t="str">
        <f>IF(Tbl.Kosten[[#This Row],[Pnr.]]=BD$7,Tbl.Kosten[[#This Row],[Totaal kosten]],"")</f>
        <v/>
      </c>
      <c r="BE218" s="158" t="str">
        <f>IF(Tbl.Kosten[[#This Row],[Pnr.]]=BE$7,Tbl.Kosten[[#This Row],[Totaal kosten]],"")</f>
        <v/>
      </c>
      <c r="BF218" s="158" t="str">
        <f>IF(Tbl.Kosten[[#This Row],[Pnr.]]=BF$7,Tbl.Kosten[[#This Row],[Totaal kosten]],"")</f>
        <v/>
      </c>
      <c r="BG218" s="158" t="str">
        <f>IF(Tbl.Kosten[[#This Row],[Pnr.]]=BG$7,Tbl.Kosten[[#This Row],[Totaal kosten]],"")</f>
        <v/>
      </c>
      <c r="BH218" s="158" t="str">
        <f>IF(Tbl.Kosten[[#This Row],[Pnr.]]=BH$7,Tbl.Kosten[[#This Row],[Totaal kosten]],"")</f>
        <v/>
      </c>
      <c r="BI218" s="158" t="str">
        <f>IF(Tbl.Kosten[[#This Row],[Pnr.]]=BI$7,Tbl.Kosten[[#This Row],[Totaal kosten]],"")</f>
        <v/>
      </c>
      <c r="BJ218" s="158" t="str">
        <f>IF(Tbl.Kosten[[#This Row],[Pnr.]]=BJ$7,Tbl.Kosten[[#This Row],[Totaal kosten]],"")</f>
        <v/>
      </c>
      <c r="BK218" s="158" t="str">
        <f>IF(Tbl.Kosten[[#This Row],[Pnr.]]=BK$7,Tbl.Kosten[[#This Row],[Totaal kosten]],"")</f>
        <v/>
      </c>
      <c r="BL218" s="158" t="str">
        <f>IF(Tbl.Kosten[[#This Row],[Pnr.]]=BL$7,Tbl.Kosten[[#This Row],[Totaal kosten]],"")</f>
        <v/>
      </c>
      <c r="BM218" s="158" t="str">
        <f>IF(Tbl.Kosten[[#This Row],[Pnr.]]=BM$7,Tbl.Kosten[[#This Row],[Totaal kosten]],"")</f>
        <v/>
      </c>
      <c r="BN218" s="158" t="str">
        <f>IF(Tbl.Kosten[[#This Row],[Pnr.]]=BN$7,Tbl.Kosten[[#This Row],[Totaal kosten]],"")</f>
        <v/>
      </c>
      <c r="BO218" s="158" t="str">
        <f>IF(Tbl.Kosten[[#This Row],[Pnr.]]=BO$7,Tbl.Kosten[[#This Row],[Totaal kosten]],"")</f>
        <v/>
      </c>
      <c r="BP218" s="158" t="str">
        <f>IF(Tbl.Kosten[[#This Row],[Pnr.]]=BP$7,Tbl.Kosten[[#This Row],[Totaal kosten]],"")</f>
        <v/>
      </c>
      <c r="BQ218" s="158" t="str">
        <f>IF(Tbl.Kosten[[#This Row],[Pnr.]]=BQ$7,Tbl.Kosten[[#This Row],[Totaal kosten]],"")</f>
        <v/>
      </c>
      <c r="BR218" s="158" t="str">
        <f>IF(Tbl.Kosten[[#This Row],[Pnr.]]=BR$7,Tbl.Kosten[[#This Row],[Totaal kosten]],"")</f>
        <v/>
      </c>
      <c r="BS218" s="158" t="str">
        <f>IF(Tbl.Kosten[[#This Row],[Pnr.]]=BS$7,Tbl.Kosten[[#This Row],[Totaal kosten]],"")</f>
        <v/>
      </c>
      <c r="BT218" s="158" t="str">
        <f>IF(Tbl.Kosten[[#This Row],[Pnr.]]=BT$7,Tbl.Kosten[[#This Row],[Totaal kosten]],"")</f>
        <v/>
      </c>
      <c r="BU218" s="158" t="str">
        <f>IF(Tbl.Kosten[[#This Row],[Pnr.]]=BU$7,Tbl.Kosten[[#This Row],[Totaal kosten]],"")</f>
        <v/>
      </c>
      <c r="BV218" s="158" t="str">
        <f>IF(Tbl.Kosten[[#This Row],[Pnr.]]=BV$7,Tbl.Kosten[[#This Row],[Totaal kosten]],"")</f>
        <v/>
      </c>
      <c r="BW218" s="158" t="str">
        <f>IF(Tbl.Kosten[[#This Row],[Pnr.]]=BW$7,Tbl.Kosten[[#This Row],[Totaal kosten]],"")</f>
        <v/>
      </c>
      <c r="BX218" s="158" t="str">
        <f>IFERROR(_xlfn.XLOOKUP(Tbl.Kosten[[#This Row],[Werkpakketcode]],Tbl.Werkpakketten[Werkpakketcode],Tbl.Werkpakketten[WPnr.],"",0,1),"")</f>
        <v/>
      </c>
      <c r="BY218" s="158" t="str">
        <f>IF(Tbl.Kosten[[#This Row],[WPnr.]]=BY$7,Tbl.Kosten[[#This Row],[Totaal kosten]],"")</f>
        <v/>
      </c>
      <c r="BZ218" s="158" t="str">
        <f>IF(Tbl.Kosten[[#This Row],[WPnr.]]=BZ$7,Tbl.Kosten[[#This Row],[Totaal kosten]],"")</f>
        <v/>
      </c>
      <c r="CA218" s="158" t="str">
        <f>IF(Tbl.Kosten[[#This Row],[WPnr.]]=CA$7,Tbl.Kosten[[#This Row],[Totaal kosten]],"")</f>
        <v/>
      </c>
      <c r="CB218" s="158" t="str">
        <f>IF(Tbl.Kosten[[#This Row],[WPnr.]]=CB$7,Tbl.Kosten[[#This Row],[Totaal kosten]],"")</f>
        <v/>
      </c>
      <c r="CC218" s="158" t="str">
        <f>IF(Tbl.Kosten[[#This Row],[WPnr.]]=CC$7,Tbl.Kosten[[#This Row],[Totaal kosten]],"")</f>
        <v/>
      </c>
      <c r="CD218" s="158" t="str">
        <f>IF(Tbl.Kosten[[#This Row],[WPnr.]]=CD$7,Tbl.Kosten[[#This Row],[Totaal kosten]],"")</f>
        <v/>
      </c>
      <c r="CE218" s="158" t="str">
        <f>IF(Tbl.Kosten[[#This Row],[WPnr.]]=CE$7,Tbl.Kosten[[#This Row],[Totaal kosten]],"")</f>
        <v/>
      </c>
      <c r="CF218" s="158" t="str">
        <f>IF(Tbl.Kosten[[#This Row],[WPnr.]]=CF$7,Tbl.Kosten[[#This Row],[Totaal kosten]],"")</f>
        <v/>
      </c>
      <c r="CG218" s="158" t="str">
        <f>IF(Tbl.Kosten[[#This Row],[WPnr.]]=CG$7,Tbl.Kosten[[#This Row],[Totaal kosten]],"")</f>
        <v/>
      </c>
      <c r="CH218" s="158" t="str">
        <f>IF(Tbl.Kosten[[#This Row],[WPnr.]]=CH$7,Tbl.Kosten[[#This Row],[Totaal kosten]],"")</f>
        <v/>
      </c>
      <c r="CI218" s="158" t="str">
        <f>IF(Tbl.Kosten[[#This Row],[WPnr.]]=CI$7,Tbl.Kosten[[#This Row],[Totaal kosten]],"")</f>
        <v/>
      </c>
      <c r="CJ218" s="158" t="str">
        <f>IF(Tbl.Kosten[[#This Row],[WPnr.]]=CJ$7,Tbl.Kosten[[#This Row],[Totaal kosten]],"")</f>
        <v/>
      </c>
      <c r="CK218" s="158" t="str">
        <f>IF(Tbl.Kosten[[#This Row],[WPnr.]]=CK$7,Tbl.Kosten[[#This Row],[Totaal kosten]],"")</f>
        <v/>
      </c>
      <c r="CL218" s="158" t="str">
        <f>IF(Tbl.Kosten[[#This Row],[WPnr.]]=CL$7,Tbl.Kosten[[#This Row],[Totaal kosten]],"")</f>
        <v/>
      </c>
      <c r="CM218" s="158" t="str">
        <f>IF(Tbl.Kosten[[#This Row],[WPnr.]]=CM$7,Tbl.Kosten[[#This Row],[Totaal kosten]],"")</f>
        <v/>
      </c>
      <c r="CN218" s="158" t="str">
        <f>IF(Tbl.Kosten[[#This Row],[WPnr.]]=CN$7,Tbl.Kosten[[#This Row],[Totaal kosten]],"")</f>
        <v/>
      </c>
      <c r="CO218" s="158" t="str">
        <f>IF(Tbl.Kosten[[#This Row],[WPnr.]]=CO$7,Tbl.Kosten[[#This Row],[Totaal kosten]],"")</f>
        <v/>
      </c>
      <c r="CP218" s="158" t="str">
        <f>IF(Tbl.Kosten[[#This Row],[WPnr.]]=CP$7,Tbl.Kosten[[#This Row],[Totaal kosten]],"")</f>
        <v/>
      </c>
      <c r="CQ218" s="158" t="str">
        <f>IF(Tbl.Kosten[[#This Row],[WPnr.]]=CQ$7,Tbl.Kosten[[#This Row],[Totaal kosten]],"")</f>
        <v/>
      </c>
      <c r="CR218" s="158" t="str">
        <f>IF(Tbl.Kosten[[#This Row],[WPnr.]]=CR$7,Tbl.Kosten[[#This Row],[Totaal kosten]],"")</f>
        <v/>
      </c>
      <c r="CS218" s="158" t="str">
        <f>IF(Tbl.Kosten[[#This Row],[WPnr.]]=CS$7,Tbl.Kosten[[#This Row],[Totaal kosten]],"")</f>
        <v/>
      </c>
      <c r="CT218" s="158" t="str">
        <f>IF(Tbl.Kosten[[#This Row],[WPnr.]]=CT$7,Tbl.Kosten[[#This Row],[Totaal kosten]],"")</f>
        <v/>
      </c>
      <c r="CU218" s="158" t="str">
        <f>IF(Tbl.Kosten[[#This Row],[WPnr.]]=CU$7,Tbl.Kosten[[#This Row],[Totaal kosten]],"")</f>
        <v/>
      </c>
      <c r="CV218" s="158" t="str">
        <f>IF(Tbl.Kosten[[#This Row],[WPnr.]]=CV$7,Tbl.Kosten[[#This Row],[Totaal kosten]],"")</f>
        <v/>
      </c>
      <c r="CW218" s="158" t="str">
        <f>IF(Tbl.Kosten[[#This Row],[WPnr.]]=CW$7,Tbl.Kosten[[#This Row],[Totaal kosten]],"")</f>
        <v/>
      </c>
      <c r="CX218" s="158" t="str">
        <f>IF(Tbl.Kosten[[#This Row],[WPnr.]]=CX$7,Tbl.Kosten[[#This Row],[Totaal kosten]],"")</f>
        <v/>
      </c>
      <c r="CY218" s="158" t="str">
        <f>IF(Tbl.Kosten[[#This Row],[WPnr.]]=CY$7,Tbl.Kosten[[#This Row],[Totaal kosten]],"")</f>
        <v/>
      </c>
      <c r="CZ218" s="158" t="str">
        <f>IF(Tbl.Kosten[[#This Row],[WPnr.]]=CZ$7,Tbl.Kosten[[#This Row],[Totaal kosten]],"")</f>
        <v/>
      </c>
      <c r="DA218" s="158" t="str">
        <f>IF(Tbl.Kosten[[#This Row],[WPnr.]]=DA$7,Tbl.Kosten[[#This Row],[Totaal kosten]],"")</f>
        <v/>
      </c>
      <c r="DB218" s="158" t="str">
        <f>IF(Tbl.Kosten[[#This Row],[WPnr.]]=DB$7,Tbl.Kosten[[#This Row],[Totaal kosten]],"")</f>
        <v/>
      </c>
      <c r="DC218" s="158" t="str">
        <f>IF(Tbl.Kosten[[#This Row],[WPnr.]]=DC$7,Tbl.Kosten[[#This Row],[Totaal kosten]],"")</f>
        <v/>
      </c>
      <c r="DD218" s="158" t="str">
        <f>IF(Tbl.Kosten[[#This Row],[WPnr.]]=DD$7,Tbl.Kosten[[#This Row],[Totaal kosten]],"")</f>
        <v/>
      </c>
      <c r="DE218" s="158" t="str">
        <f>IF(Tbl.Kosten[[#This Row],[WPnr.]]=DE$7,Tbl.Kosten[[#This Row],[Totaal kosten]],"")</f>
        <v/>
      </c>
      <c r="DF218" s="158" t="str">
        <f>IF(Tbl.Kosten[[#This Row],[WPnr.]]=DF$7,Tbl.Kosten[[#This Row],[Totaal kosten]],"")</f>
        <v/>
      </c>
      <c r="DG218" s="158" t="str">
        <f>IF(Tbl.Kosten[[#This Row],[WPnr.]]=DG$7,Tbl.Kosten[[#This Row],[Totaal kosten]],"")</f>
        <v/>
      </c>
      <c r="DH218" s="158" t="str">
        <f>IF(Tbl.Kosten[[#This Row],[WPnr.]]=DH$7,Tbl.Kosten[[#This Row],[Totaal kosten]],"")</f>
        <v/>
      </c>
      <c r="DI218" s="158" t="str">
        <f>IF(Tbl.Kosten[[#This Row],[WPnr.]]=DI$7,Tbl.Kosten[[#This Row],[Totaal kosten]],"")</f>
        <v/>
      </c>
      <c r="DJ218" s="158" t="str">
        <f>IF(Tbl.Kosten[[#This Row],[WPnr.]]=DJ$7,Tbl.Kosten[[#This Row],[Totaal kosten]],"")</f>
        <v/>
      </c>
      <c r="DK218" s="158" t="str">
        <f>IF(Tbl.Kosten[[#This Row],[WPnr.]]=DK$7,Tbl.Kosten[[#This Row],[Totaal kosten]],"")</f>
        <v/>
      </c>
      <c r="DL218" s="158" t="str">
        <f>IF(Tbl.Kosten[[#This Row],[WPnr.]]=DL$7,Tbl.Kosten[[#This Row],[Totaal kosten]],"")</f>
        <v/>
      </c>
      <c r="DM218" s="158" t="str">
        <f>IF(Tbl.Kosten[[#This Row],[WPnr.]]=DM$7,Tbl.Kosten[[#This Row],[Totaal kosten]],"")</f>
        <v/>
      </c>
      <c r="DN218" s="158" t="str">
        <f>IF(Tbl.Kosten[[#This Row],[WPnr.]]=DN$7,Tbl.Kosten[[#This Row],[Totaal kosten]],"")</f>
        <v/>
      </c>
      <c r="DO218" s="158" t="str">
        <f>IF(Tbl.Kosten[[#This Row],[WPnr.]]=DO$7,Tbl.Kosten[[#This Row],[Totaal kosten]],"")</f>
        <v/>
      </c>
      <c r="DP218" s="158" t="str">
        <f>IF(Tbl.Kosten[[#This Row],[WPnr.]]=DP$7,Tbl.Kosten[[#This Row],[Totaal kosten]],"")</f>
        <v/>
      </c>
      <c r="DQ218" s="158" t="str">
        <f>IF(Tbl.Kosten[[#This Row],[WPnr.]]=DQ$7,Tbl.Kosten[[#This Row],[Totaal kosten]],"")</f>
        <v/>
      </c>
      <c r="DR218" s="158" t="str">
        <f>IF(Tbl.Kosten[[#This Row],[WPnr.]]=DR$7,Tbl.Kosten[[#This Row],[Totaal kosten]],"")</f>
        <v/>
      </c>
      <c r="DS218" s="158" t="str">
        <f>IF(Tbl.Kosten[[#This Row],[WPnr.]]=DS$7,Tbl.Kosten[[#This Row],[Totaal kosten]],"")</f>
        <v/>
      </c>
      <c r="DT218" s="158" t="str">
        <f>IF(Tbl.Kosten[[#This Row],[WPnr.]]=DT$7,Tbl.Kosten[[#This Row],[Totaal kosten]],"")</f>
        <v/>
      </c>
      <c r="DU218" s="158" t="str">
        <f>IF(Tbl.Kosten[[#This Row],[WPnr.]]=DU$7,Tbl.Kosten[[#This Row],[Totaal kosten]],"")</f>
        <v/>
      </c>
      <c r="DV218" s="158" t="str">
        <f>IF(Tbl.Kosten[[#This Row],[WPnr.]]=DV$7,Tbl.Kosten[[#This Row],[Totaal kosten]],"")</f>
        <v/>
      </c>
      <c r="DW218" s="160" t="str">
        <f>IFERROR(_xlfn.XLOOKUP(Tbl.Kosten[[#This Row],[Kostensoort]],Tbl.Kostensoorten[Kostensoorten],Tbl.Kostensoorten[KSnr.],"",0,1),"")</f>
        <v/>
      </c>
      <c r="DX218" s="160" t="str">
        <f>IF(Tbl.Kosten[[#This Row],[KSnr.]]=DX$7,Tbl.Kosten[[#This Row],[Totaal kosten]],"")</f>
        <v/>
      </c>
      <c r="DY218" s="160" t="str">
        <f>IF(Tbl.Kosten[[#This Row],[KSnr.]]=DY$7,Tbl.Kosten[[#This Row],[Totaal kosten]],"")</f>
        <v/>
      </c>
      <c r="DZ218" s="160" t="str">
        <f>IF(Tbl.Kosten[[#This Row],[KSnr.]]=DZ$7,Tbl.Kosten[[#This Row],[Totaal kosten]],"")</f>
        <v/>
      </c>
      <c r="EA218" s="160" t="str">
        <f>IF(Tbl.Kosten[[#This Row],[KSnr.]]=EA$7,Tbl.Kosten[[#This Row],[Totaal kosten]],"")</f>
        <v/>
      </c>
      <c r="EB218" s="160" t="str">
        <f>IF(Tbl.Kosten[[#This Row],[KSnr.]]=EB$7,Tbl.Kosten[[#This Row],[Totaal kosten]],"")</f>
        <v/>
      </c>
      <c r="EC218" s="160" t="str">
        <f>IF(Tbl.Kosten[[#This Row],[KSnr.]]=EC$7,Tbl.Kosten[[#This Row],[Totaal kosten]],"")</f>
        <v/>
      </c>
      <c r="ED218" s="160" t="str">
        <f>IF(Tbl.Kosten[[#This Row],[KSnr.]]=ED$7,Tbl.Kosten[[#This Row],[Totaal kosten]],"")</f>
        <v/>
      </c>
      <c r="EE218" s="160" t="str">
        <f>IF(Tbl.Kosten[[#This Row],[KSnr.]]=EE$7,Tbl.Kosten[[#This Row],[Totaal kosten]],"")</f>
        <v/>
      </c>
      <c r="EF218" s="160" t="str">
        <f>IF(Tbl.Kosten[[#This Row],[KSnr.]]=EF$7,Tbl.Kosten[[#This Row],[Totaal kosten]],"")</f>
        <v/>
      </c>
      <c r="EG218" s="160" t="str">
        <f>IF(Tbl.Kosten[[#This Row],[KSnr.]]=EG$7,Tbl.Kosten[[#This Row],[Totaal kosten]],"")</f>
        <v/>
      </c>
      <c r="EH218" s="160" t="str">
        <f>IF(Tbl.Kosten[[#This Row],[KSnr.]]=EH$7,Tbl.Kosten[[#This Row],[Totaal kosten]],"")</f>
        <v/>
      </c>
      <c r="EI218" s="160" t="str">
        <f>IF(Tbl.Kosten[[#This Row],[KSnr.]]=EI$7,Tbl.Kosten[[#This Row],[Totaal kosten]],"")</f>
        <v/>
      </c>
      <c r="EJ218" s="160" t="str">
        <f>IF(Tbl.Kosten[[#This Row],[KSnr.]]=EJ$7,Tbl.Kosten[[#This Row],[Totaal kosten]],"")</f>
        <v/>
      </c>
      <c r="EK218" s="160" t="str">
        <f>IF(Tbl.Kosten[[#This Row],[KSnr.]]=EK$7,Tbl.Kosten[[#This Row],[Totaal kosten]],"")</f>
        <v/>
      </c>
      <c r="EL218" s="160" t="str">
        <f>IF(Tbl.Kosten[[#This Row],[KSnr.]]=EL$7,Tbl.Kosten[[#This Row],[Totaal kosten]],"")</f>
        <v/>
      </c>
      <c r="EM218" s="160" t="str">
        <f>IF(Tbl.Kosten[[#This Row],[KSnr.]]=EM$7,Tbl.Kosten[[#This Row],[Totaal kosten]],"")</f>
        <v/>
      </c>
      <c r="EN218" s="160" t="str">
        <f>IF(Tbl.Kosten[[#This Row],[KSnr.]]=EN$7,Tbl.Kosten[[#This Row],[Totaal kosten]],"")</f>
        <v/>
      </c>
      <c r="EO218" s="160" t="str">
        <f>IF(Tbl.Kosten[[#This Row],[KSnr.]]=EO$7,Tbl.Kosten[[#This Row],[Totaal kosten]],"")</f>
        <v/>
      </c>
      <c r="EP218" s="160" t="str">
        <f>IF(Tbl.Kosten[[#This Row],[KSnr.]]=EP$7,Tbl.Kosten[[#This Row],[Totaal kosten]],"")</f>
        <v/>
      </c>
      <c r="EQ218" s="160" t="str">
        <f>IF(Tbl.Kosten[[#This Row],[KSnr.]]=EQ$7,Tbl.Kosten[[#This Row],[Totaal kosten]],"")</f>
        <v/>
      </c>
      <c r="ER218" s="154" t="str">
        <f>IFERROR(_xlfn.XLOOKUP(Tbl.Kosten[[#This Row],[Subsidieactiviteit]],Tbl.Subsidiehoogte[Subsidieactiviteit],Tbl.Subsidiehoogte[SAnr.],"",0,1),"")</f>
        <v/>
      </c>
      <c r="ES218" s="160" t="str">
        <f>IF(Tbl.Kosten[[#This Row],[Sanr.]]=ES$7,Tbl.Kosten[[#This Row],[Totaal kosten]],"")</f>
        <v/>
      </c>
      <c r="ET218" s="160" t="str">
        <f>IF(Tbl.Kosten[[#This Row],[Sanr.]]=ET$7,Tbl.Kosten[[#This Row],[Totaal kosten]],"")</f>
        <v/>
      </c>
      <c r="EU218" s="160" t="str">
        <f>IF(Tbl.Kosten[[#This Row],[Sanr.]]=EU$7,Tbl.Kosten[[#This Row],[Totaal kosten]],"")</f>
        <v/>
      </c>
      <c r="EV218" s="160" t="str">
        <f>IF(Tbl.Kosten[[#This Row],[Sanr.]]=EV$7,Tbl.Kosten[[#This Row],[Totaal kosten]],"")</f>
        <v/>
      </c>
      <c r="EW218" s="160" t="str">
        <f>IF(Tbl.Kosten[[#This Row],[Sanr.]]=EW$7,Tbl.Kosten[[#This Row],[Totaal kosten]],"")</f>
        <v/>
      </c>
      <c r="EX218" s="160" t="str">
        <f>IF(Tbl.Kosten[[#This Row],[Sanr.]]=EX$7,Tbl.Kosten[[#This Row],[Totaal kosten]],"")</f>
        <v/>
      </c>
      <c r="EY218" s="160" t="str">
        <f>IF(Tbl.Kosten[[#This Row],[Sanr.]]=EY$7,Tbl.Kosten[[#This Row],[Totaal kosten]],"")</f>
        <v/>
      </c>
      <c r="EZ218" s="160" t="str">
        <f>IF(Tbl.Kosten[[#This Row],[Sanr.]]=EZ$7,Tbl.Kosten[[#This Row],[Totaal kosten]],"")</f>
        <v/>
      </c>
      <c r="FA218" s="160" t="str">
        <f>IF(Tbl.Kosten[[#This Row],[Sanr.]]=FA$7,Tbl.Kosten[[#This Row],[Totaal kosten]],"")</f>
        <v/>
      </c>
      <c r="FB218" s="160" t="str">
        <f>IF(Tbl.Kosten[[#This Row],[Sanr.]]=FB$7,Tbl.Kosten[[#This Row],[Totaal kosten]],"")</f>
        <v/>
      </c>
      <c r="FC218" s="160" t="str">
        <f>IF(Tbl.Kosten[[#This Row],[Sanr.]]=FC$7,Tbl.Kosten[[#This Row],[Totaal kosten]],"")</f>
        <v/>
      </c>
      <c r="FD218" s="160" t="str">
        <f>IF(Tbl.Kosten[[#This Row],[Sanr.]]=FD$7,Tbl.Kosten[[#This Row],[Totaal kosten]],"")</f>
        <v/>
      </c>
      <c r="FE218" s="160" t="str">
        <f>IF(Tbl.Kosten[[#This Row],[Sanr.]]=FE$7,Tbl.Kosten[[#This Row],[Totaal kosten]],"")</f>
        <v/>
      </c>
      <c r="FF218" s="160" t="str">
        <f>IF(Tbl.Kosten[[#This Row],[Sanr.]]=FF$7,Tbl.Kosten[[#This Row],[Totaal kosten]],"")</f>
        <v/>
      </c>
      <c r="FG218" s="160" t="str">
        <f>IF(Tbl.Kosten[[#This Row],[Sanr.]]=FG$7,Tbl.Kosten[[#This Row],[Totaal kosten]],"")</f>
        <v/>
      </c>
      <c r="FH218" s="160" t="str">
        <f>IF(Tbl.Kosten[[#This Row],[Sanr.]]=FH$7,Tbl.Kosten[[#This Row],[Totaal kosten]],"")</f>
        <v/>
      </c>
      <c r="FI218" s="160" t="str">
        <f>IF(Tbl.Kosten[[#This Row],[Sanr.]]=FI$7,Tbl.Kosten[[#This Row],[Totaal kosten]],"")</f>
        <v/>
      </c>
      <c r="FJ218" s="160" t="str">
        <f>IF(Tbl.Kosten[[#This Row],[Sanr.]]=FJ$7,Tbl.Kosten[[#This Row],[Totaal kosten]],"")</f>
        <v/>
      </c>
      <c r="FK218" s="160" t="str">
        <f>IF(Tbl.Kosten[[#This Row],[Sanr.]]=FK$7,Tbl.Kosten[[#This Row],[Totaal kosten]],"")</f>
        <v/>
      </c>
      <c r="FL218" s="160" t="str">
        <f>IF(Tbl.Kosten[[#This Row],[Sanr.]]=FL$7,Tbl.Kosten[[#This Row],[Totaal kosten]],"")</f>
        <v/>
      </c>
      <c r="FM218" s="160" t="str">
        <f>IF(Tbl.Kosten[[#This Row],[Sanr.]]=FM$7,Tbl.Kosten[[#This Row],[Totaal kosten]],"")</f>
        <v/>
      </c>
      <c r="FN218" s="160" t="str">
        <f>IF(Tbl.Kosten[[#This Row],[Sanr.]]=FN$7,Tbl.Kosten[[#This Row],[Totaal kosten]],"")</f>
        <v/>
      </c>
      <c r="FO218" s="160" t="str">
        <f>IF(Tbl.Kosten[[#This Row],[Sanr.]]=FO$7,Tbl.Kosten[[#This Row],[Totaal kosten]],"")</f>
        <v/>
      </c>
      <c r="FP218" s="160" t="str">
        <f>IF(Tbl.Kosten[[#This Row],[Sanr.]]=FP$7,Tbl.Kosten[[#This Row],[Totaal kosten]],"")</f>
        <v/>
      </c>
      <c r="FQ218" s="160" t="str">
        <f>IF(Tbl.Kosten[[#This Row],[Sanr.]]=FQ$7,Tbl.Kosten[[#This Row],[Totaal kosten]],"")</f>
        <v/>
      </c>
      <c r="FR218" s="160" t="str">
        <f>IF(Tbl.Kosten[[#This Row],[Sanr.]]=FR$7,Tbl.Kosten[[#This Row],[Totaal kosten]],"")</f>
        <v/>
      </c>
      <c r="FS218" s="160" t="str">
        <f>IF(Tbl.Kosten[[#This Row],[Sanr.]]=FS$7,Tbl.Kosten[[#This Row],[Totaal kosten]],"")</f>
        <v/>
      </c>
      <c r="FT218" s="160" t="str">
        <f>IF(Tbl.Kosten[[#This Row],[Sanr.]]=FT$7,Tbl.Kosten[[#This Row],[Totaal kosten]],"")</f>
        <v/>
      </c>
      <c r="FU218" s="160" t="str">
        <f>IF(Tbl.Kosten[[#This Row],[Sanr.]]=FU$7,Tbl.Kosten[[#This Row],[Totaal kosten]],"")</f>
        <v/>
      </c>
      <c r="FV218" s="160" t="str">
        <f>IF(Tbl.Kosten[[#This Row],[Sanr.]]=FV$7,Tbl.Kosten[[#This Row],[Totaal kosten]],"")</f>
        <v/>
      </c>
      <c r="FW218" s="160" t="str">
        <f>IFERROR(_xlfn.XLOOKUP(Tbl.Kosten[[#This Row],[Activiteitencode]],Tbl.Activiteiten[Activiteitcode],Tbl.Activiteiten[Anr.],"",0,1),"")</f>
        <v/>
      </c>
      <c r="FX218" s="181" t="str">
        <f>_xlfn.CONCAT(Tbl.Kosten[[#This Row],[Pnr.]],Tbl.Kosten[[#This Row],[Sanr.]])</f>
        <v>P1</v>
      </c>
      <c r="FY218" s="160">
        <f>Tbl.Kosten[[#This Row],[Totaal kosten]]-Tbl.Kosten[[#This Row],[Subsidie]]</f>
        <v>0</v>
      </c>
      <c r="FZ218" s="160">
        <f>IF(Tbl.Kosten[[#This Row],[Pnr.]]=FZ$7,Tbl.Kosten[[#This Row],[Te financieren]],"")</f>
        <v>0</v>
      </c>
      <c r="GA218" s="160" t="str">
        <f>IF(Tbl.Kosten[[#This Row],[Pnr.]]=GA$7,Tbl.Kosten[[#This Row],[Te financieren]],"")</f>
        <v/>
      </c>
      <c r="GB218" s="160" t="str">
        <f>IF(Tbl.Kosten[[#This Row],[Pnr.]]=GB$7,Tbl.Kosten[[#This Row],[Te financieren]],"")</f>
        <v/>
      </c>
      <c r="GC218" s="160" t="str">
        <f>IF(Tbl.Kosten[[#This Row],[Pnr.]]=GC$7,Tbl.Kosten[[#This Row],[Te financieren]],"")</f>
        <v/>
      </c>
      <c r="GD218" s="160" t="str">
        <f>IF(Tbl.Kosten[[#This Row],[Pnr.]]=GD$7,Tbl.Kosten[[#This Row],[Te financieren]],"")</f>
        <v/>
      </c>
      <c r="GE218" s="160" t="str">
        <f>IF(Tbl.Kosten[[#This Row],[Pnr.]]=GE$7,Tbl.Kosten[[#This Row],[Te financieren]],"")</f>
        <v/>
      </c>
      <c r="GF218" s="160" t="str">
        <f>IF(Tbl.Kosten[[#This Row],[Pnr.]]=GF$7,Tbl.Kosten[[#This Row],[Te financieren]],"")</f>
        <v/>
      </c>
      <c r="GG218" s="160" t="str">
        <f>IF(Tbl.Kosten[[#This Row],[Pnr.]]=GG$7,Tbl.Kosten[[#This Row],[Te financieren]],"")</f>
        <v/>
      </c>
      <c r="GH218" s="160" t="str">
        <f>IF(Tbl.Kosten[[#This Row],[Pnr.]]=GH$7,Tbl.Kosten[[#This Row],[Te financieren]],"")</f>
        <v/>
      </c>
      <c r="GI218" s="160" t="str">
        <f>IF(Tbl.Kosten[[#This Row],[Pnr.]]=GI$7,Tbl.Kosten[[#This Row],[Te financieren]],"")</f>
        <v/>
      </c>
      <c r="GJ218" s="160" t="str">
        <f>IF(Tbl.Kosten[[#This Row],[Pnr.]]=GJ$7,Tbl.Kosten[[#This Row],[Te financieren]],"")</f>
        <v/>
      </c>
      <c r="GK218" s="160" t="str">
        <f>IF(Tbl.Kosten[[#This Row],[Pnr.]]=GK$7,Tbl.Kosten[[#This Row],[Te financieren]],"")</f>
        <v/>
      </c>
      <c r="GL218" s="160" t="str">
        <f>IF(Tbl.Kosten[[#This Row],[Pnr.]]=GL$7,Tbl.Kosten[[#This Row],[Te financieren]],"")</f>
        <v/>
      </c>
      <c r="GM218" s="160" t="str">
        <f>IF(Tbl.Kosten[[#This Row],[Pnr.]]=GM$7,Tbl.Kosten[[#This Row],[Te financieren]],"")</f>
        <v/>
      </c>
      <c r="GN218" s="160" t="str">
        <f>IF(Tbl.Kosten[[#This Row],[Pnr.]]=GN$7,Tbl.Kosten[[#This Row],[Te financieren]],"")</f>
        <v/>
      </c>
      <c r="GO218" s="160" t="str">
        <f>IF(Tbl.Kosten[[#This Row],[Pnr.]]=GO$7,Tbl.Kosten[[#This Row],[Te financieren]],"")</f>
        <v/>
      </c>
      <c r="GP218" s="160" t="str">
        <f>IF(Tbl.Kosten[[#This Row],[Pnr.]]=GP$7,Tbl.Kosten[[#This Row],[Te financieren]],"")</f>
        <v/>
      </c>
      <c r="GQ218" s="160" t="str">
        <f>IF(Tbl.Kosten[[#This Row],[Pnr.]]=GQ$7,Tbl.Kosten[[#This Row],[Te financieren]],"")</f>
        <v/>
      </c>
      <c r="GR218" s="160" t="str">
        <f>IF(Tbl.Kosten[[#This Row],[Pnr.]]=GR$7,Tbl.Kosten[[#This Row],[Te financieren]],"")</f>
        <v/>
      </c>
      <c r="GS218" s="160" t="str">
        <f>IF(Tbl.Kosten[[#This Row],[Pnr.]]=GS$7,Tbl.Kosten[[#This Row],[Te financieren]],"")</f>
        <v/>
      </c>
      <c r="GT218" s="160" t="str">
        <f>IF(Tbl.Kosten[[#This Row],[Pnr.]]=GT$7,Tbl.Kosten[[#This Row],[Te financieren]],"")</f>
        <v/>
      </c>
      <c r="GU218" s="160" t="str">
        <f>IF(Tbl.Kosten[[#This Row],[Pnr.]]=GU$7,Tbl.Kosten[[#This Row],[Te financieren]],"")</f>
        <v/>
      </c>
      <c r="GV218" s="160" t="str">
        <f>IF(Tbl.Kosten[[#This Row],[Pnr.]]=GV$7,Tbl.Kosten[[#This Row],[Te financieren]],"")</f>
        <v/>
      </c>
      <c r="GW218" s="160" t="str">
        <f>IF(Tbl.Kosten[[#This Row],[Pnr.]]=GW$7,Tbl.Kosten[[#This Row],[Te financieren]],"")</f>
        <v/>
      </c>
      <c r="GX218" s="160" t="str">
        <f>IF(Tbl.Kosten[[#This Row],[Pnr.]]=GX$7,Tbl.Kosten[[#This Row],[Te financieren]],"")</f>
        <v/>
      </c>
      <c r="GY218" s="160" t="str">
        <f>IF(Tbl.Kosten[[#This Row],[Pnr.]]=GY$7,Tbl.Kosten[[#This Row],[Te financieren]],"")</f>
        <v/>
      </c>
      <c r="GZ218" s="160" t="str">
        <f>IF(Tbl.Kosten[[#This Row],[Pnr.]]=GZ$7,Tbl.Kosten[[#This Row],[Te financieren]],"")</f>
        <v/>
      </c>
      <c r="HA218" s="160" t="str">
        <f>IF(Tbl.Kosten[[#This Row],[Pnr.]]=HA$7,Tbl.Kosten[[#This Row],[Te financieren]],"")</f>
        <v/>
      </c>
      <c r="HB218" s="160" t="str">
        <f>IF(Tbl.Kosten[[#This Row],[Pnr.]]=HB$7,Tbl.Kosten[[#This Row],[Te financieren]],"")</f>
        <v/>
      </c>
      <c r="HC218" s="160" t="str">
        <f>IF(Tbl.Kosten[[#This Row],[Pnr.]]=HC$7,Tbl.Kosten[[#This Row],[Te financieren]],"")</f>
        <v/>
      </c>
      <c r="HD218" s="160" t="str">
        <f>IF(Tbl.Kosten[[#This Row],[Pnr.]]=HD$7,Tbl.Kosten[[#This Row],[Te financieren]],"")</f>
        <v/>
      </c>
      <c r="HE218" s="160" t="str">
        <f>IF(Tbl.Kosten[[#This Row],[Pnr.]]=HE$7,Tbl.Kosten[[#This Row],[Te financieren]],"")</f>
        <v/>
      </c>
      <c r="HF218" s="160" t="str">
        <f>IF(Tbl.Kosten[[#This Row],[Pnr.]]=HF$7,Tbl.Kosten[[#This Row],[Te financieren]],"")</f>
        <v/>
      </c>
      <c r="HG218" s="160" t="str">
        <f>IF(Tbl.Kosten[[#This Row],[Pnr.]]=HG$7,Tbl.Kosten[[#This Row],[Te financieren]],"")</f>
        <v/>
      </c>
      <c r="HH218" s="160" t="str">
        <f>IF(Tbl.Kosten[[#This Row],[Pnr.]]=HH$7,Tbl.Kosten[[#This Row],[Te financieren]],"")</f>
        <v/>
      </c>
      <c r="HI218" s="160" t="str">
        <f>IF(Tbl.Kosten[[#This Row],[Pnr.]]=HI$7,Tbl.Kosten[[#This Row],[Te financieren]],"")</f>
        <v/>
      </c>
      <c r="HJ218" s="160" t="str">
        <f>IF(Tbl.Kosten[[#This Row],[Pnr.]]=HJ$7,Tbl.Kosten[[#This Row],[Te financieren]],"")</f>
        <v/>
      </c>
      <c r="HK218" s="160" t="str">
        <f>IF(Tbl.Kosten[[#This Row],[Pnr.]]=HK$7,Tbl.Kosten[[#This Row],[Te financieren]],"")</f>
        <v/>
      </c>
      <c r="HL218" s="160" t="str">
        <f>IF(Tbl.Kosten[[#This Row],[Pnr.]]=HL$7,Tbl.Kosten[[#This Row],[Te financieren]],"")</f>
        <v/>
      </c>
      <c r="HM218" s="160" t="str">
        <f>IF(Tbl.Kosten[[#This Row],[Pnr.]]=HM$7,Tbl.Kosten[[#This Row],[Te financieren]],"")</f>
        <v/>
      </c>
      <c r="HN218" s="160" t="str">
        <f>IF(Tbl.Kosten[[#This Row],[Pnr.]]=HN$7,Tbl.Kosten[[#This Row],[Te financieren]],"")</f>
        <v/>
      </c>
      <c r="HO218" s="160" t="str">
        <f>IF(Tbl.Kosten[[#This Row],[Pnr.]]=HO$7,Tbl.Kosten[[#This Row],[Te financieren]],"")</f>
        <v/>
      </c>
      <c r="HP218" s="160" t="str">
        <f>IF(Tbl.Kosten[[#This Row],[Pnr.]]=HP$7,Tbl.Kosten[[#This Row],[Te financieren]],"")</f>
        <v/>
      </c>
      <c r="HQ218" s="160" t="str">
        <f>IF(Tbl.Kosten[[#This Row],[Pnr.]]=HQ$7,Tbl.Kosten[[#This Row],[Te financieren]],"")</f>
        <v/>
      </c>
      <c r="HR218" s="160" t="str">
        <f>IF(Tbl.Kosten[[#This Row],[Pnr.]]=HR$7,Tbl.Kosten[[#This Row],[Te financieren]],"")</f>
        <v/>
      </c>
      <c r="HS218" s="160" t="str">
        <f>IF(Tbl.Kosten[[#This Row],[Pnr.]]=HS$7,Tbl.Kosten[[#This Row],[Te financieren]],"")</f>
        <v/>
      </c>
      <c r="HT218" s="160" t="str">
        <f>IF(Tbl.Kosten[[#This Row],[Pnr.]]=HT$7,Tbl.Kosten[[#This Row],[Te financieren]],"")</f>
        <v/>
      </c>
      <c r="HU218" s="160" t="str">
        <f>IF(Tbl.Kosten[[#This Row],[Pnr.]]=HU$7,Tbl.Kosten[[#This Row],[Te financieren]],"")</f>
        <v/>
      </c>
      <c r="HV218" s="160" t="str">
        <f>IF(Tbl.Kosten[[#This Row],[Pnr.]]=HV$7,Tbl.Kosten[[#This Row],[Te financieren]],"")</f>
        <v/>
      </c>
      <c r="HW218" s="160" t="str">
        <f>IF(Tbl.Kosten[[#This Row],[Pnr.]]=HW$7,Tbl.Kosten[[#This Row],[Te financieren]],"")</f>
        <v/>
      </c>
    </row>
    <row r="219" spans="2:231" x14ac:dyDescent="0.3">
      <c r="B219" s="144"/>
      <c r="C219" s="147"/>
      <c r="D219" s="146"/>
      <c r="E219" s="147"/>
      <c r="F219" s="145"/>
      <c r="G219" s="11" t="str">
        <f>IF(Tbl.Kosten[[#This Row],[Medewerker e/o 
functie]]&lt;&gt;"",_xlfn.XLOOKUP(Tbl.Kosten[[#This Row],[Medewerker e/o 
functie]],Tbl.Uurtarief[Medewerker en/of functie],Tbl.Uurtarief[Uurtarief],"",0,1),"")</f>
        <v/>
      </c>
      <c r="H219" s="121">
        <f>IFERROR(Tbl.Kosten[[#This Row],[Uren]]*Tbl.Kosten[[#This Row],[Uurtarief]],0)</f>
        <v>0</v>
      </c>
      <c r="I219" s="119" t="str">
        <f>IF(Tbl.Kosten[[#This Row],[Subtotaal uren]]&lt;&gt;0,_xlfn.XLOOKUP(Tbl.Kosten[[#This Row],[Medewerker e/o 
functie]],Tbl.Uurtarief[Medewerker en/of functie],Tbl.Uurtarief[Kostensoort arbeid],"",0,1),"")</f>
        <v/>
      </c>
      <c r="J219" s="147"/>
      <c r="K219" s="145"/>
      <c r="L219" s="149" t="str">
        <f>IF(Tbl.Kosten[[#This Row],[Activum]]&lt;&gt;"",_xlfn.XLOOKUP(Tbl.Kosten[[#This Row],[Activum]],Tbl.Afschrijvingskosten[Activum],Tbl.Afschrijvingskosten[Tarief per afschrijvings-eenheid],"",0,1),"")</f>
        <v/>
      </c>
      <c r="M219" s="122">
        <f>IFERROR(Tbl.Kosten[[#This Row],[Een-
heden]]*Tbl.Kosten[[#This Row],[Afschrijvings-
tarief]],0)</f>
        <v>0</v>
      </c>
      <c r="N219" s="122" t="str">
        <f>IF(Tbl.Kosten[[#This Row],[Subtotaal afschrijving]]&lt;&gt;0,Lijsten!A217,"")</f>
        <v/>
      </c>
      <c r="O219" s="150"/>
      <c r="P219" s="145"/>
      <c r="Q219" s="148"/>
      <c r="R219" s="122">
        <f>IFERROR(Tbl.Kosten[[#This Row],[Aantal]]*Tbl.Kosten[[#This Row],[Tarief]],0)</f>
        <v>0</v>
      </c>
      <c r="S219" s="8">
        <f>IFERROR(Tbl.Kosten[[#This Row],[Subtotaal overige kosten]]+Tbl.Kosten[[#This Row],[Subtotaal uren]]+Tbl.Kosten[[#This Row],[Subtotaal afschrijving]],0)</f>
        <v>0</v>
      </c>
      <c r="T219" s="8">
        <f>IFERROR(Tbl.Kosten[[#This Row],[Totaal kosten]]*Tbl.Kosten[[#This Row],[Subsidie%]],0)</f>
        <v>0</v>
      </c>
      <c r="U219" s="4" t="str" cm="1">
        <f t="array" ref="U219">IFERROR(_xlfn.IFS(Tbl.Kosten[[#This Row],[Subtotaal uren]]&lt;&gt;0,Tbl.Kosten[[#This Row],[Kostensoort arbeid]],Tbl.Kosten[[#This Row],[Subtotaal afschrijving]]&lt;&gt;0,Tbl.Kosten[[#This Row],[Kostensoort afschrijving]],Tbl.Kosten[[#This Row],[Subtotaal overige kosten]]&lt;&gt;0,Tbl.Kosten[[#This Row],[Kostensoort overig]]),"")</f>
        <v/>
      </c>
      <c r="V219" s="4" t="str">
        <f>IFERROR(_xlfn.XLOOKUP(Tbl.Kosten[[#This Row],[Activiteitencode]],Tbl.Activiteiten[Activiteitcode],Tbl.Activiteiten[Werkpakketcode],"",0,1),"")</f>
        <v/>
      </c>
      <c r="W219" s="4" t="str">
        <f>IFERROR(_xlfn.XLOOKUP(Tbl.Kosten[[#This Row],[Werkpakketcode]],Tbl.Werkpakketten[Werkpakketcode],Tbl.Werkpakketten[Subsidiabele activiteit],"",0,1),"")</f>
        <v/>
      </c>
      <c r="X219" s="12">
        <f>IFERROR(_xlfn.XLOOKUP(Tbl.Kosten[[#This Row],[Sanr.]],Tbl.Subsidiehoogte[SAnr.],Tbl.Subsidiehoogte[Sub. Percentage],0,0,1),0)</f>
        <v>0</v>
      </c>
      <c r="Y219" s="154" t="str">
        <f>IFERROR(_xlfn.XLOOKUP(Tbl.Kosten[[#This Row],[Partnercode]],Tbl.Projectpartners[Partnercode],Tbl.Projectpartners[PNr.],"",0,1),"")</f>
        <v>P1</v>
      </c>
      <c r="Z219" s="158">
        <f>IF(Tbl.Kosten[[#This Row],[Pnr.]]=Z$7,Tbl.Kosten[[#This Row],[Totaal kosten]],"")</f>
        <v>0</v>
      </c>
      <c r="AA219" s="158" t="str">
        <f>IF(Tbl.Kosten[[#This Row],[Pnr.]]=AA$7,Tbl.Kosten[[#This Row],[Totaal kosten]],"")</f>
        <v/>
      </c>
      <c r="AB219" s="158" t="str">
        <f>IF(Tbl.Kosten[[#This Row],[Pnr.]]=AB$7,Tbl.Kosten[[#This Row],[Totaal kosten]],"")</f>
        <v/>
      </c>
      <c r="AC219" s="158" t="str">
        <f>IF(Tbl.Kosten[[#This Row],[Pnr.]]=AC$7,Tbl.Kosten[[#This Row],[Totaal kosten]],"")</f>
        <v/>
      </c>
      <c r="AD219" s="158" t="str">
        <f>IF(Tbl.Kosten[[#This Row],[Pnr.]]=AD$7,Tbl.Kosten[[#This Row],[Totaal kosten]],"")</f>
        <v/>
      </c>
      <c r="AE219" s="158" t="str">
        <f>IF(Tbl.Kosten[[#This Row],[Pnr.]]=AE$7,Tbl.Kosten[[#This Row],[Totaal kosten]],"")</f>
        <v/>
      </c>
      <c r="AF219" s="158" t="str">
        <f>IF(Tbl.Kosten[[#This Row],[Pnr.]]=AF$7,Tbl.Kosten[[#This Row],[Totaal kosten]],"")</f>
        <v/>
      </c>
      <c r="AG219" s="158" t="str">
        <f>IF(Tbl.Kosten[[#This Row],[Pnr.]]=AG$7,Tbl.Kosten[[#This Row],[Totaal kosten]],"")</f>
        <v/>
      </c>
      <c r="AH219" s="158" t="str">
        <f>IF(Tbl.Kosten[[#This Row],[Pnr.]]=AH$7,Tbl.Kosten[[#This Row],[Totaal kosten]],"")</f>
        <v/>
      </c>
      <c r="AI219" s="158" t="str">
        <f>IF(Tbl.Kosten[[#This Row],[Pnr.]]=AI$7,Tbl.Kosten[[#This Row],[Totaal kosten]],"")</f>
        <v/>
      </c>
      <c r="AJ219" s="158" t="str">
        <f>IF(Tbl.Kosten[[#This Row],[Pnr.]]=AJ$7,Tbl.Kosten[[#This Row],[Totaal kosten]],"")</f>
        <v/>
      </c>
      <c r="AK219" s="158" t="str">
        <f>IF(Tbl.Kosten[[#This Row],[Pnr.]]=AK$7,Tbl.Kosten[[#This Row],[Totaal kosten]],"")</f>
        <v/>
      </c>
      <c r="AL219" s="158" t="str">
        <f>IF(Tbl.Kosten[[#This Row],[Pnr.]]=AL$7,Tbl.Kosten[[#This Row],[Totaal kosten]],"")</f>
        <v/>
      </c>
      <c r="AM219" s="158" t="str">
        <f>IF(Tbl.Kosten[[#This Row],[Pnr.]]=AM$7,Tbl.Kosten[[#This Row],[Totaal kosten]],"")</f>
        <v/>
      </c>
      <c r="AN219" s="158" t="str">
        <f>IF(Tbl.Kosten[[#This Row],[Pnr.]]=AN$7,Tbl.Kosten[[#This Row],[Totaal kosten]],"")</f>
        <v/>
      </c>
      <c r="AO219" s="158" t="str">
        <f>IF(Tbl.Kosten[[#This Row],[Pnr.]]=AO$7,Tbl.Kosten[[#This Row],[Totaal kosten]],"")</f>
        <v/>
      </c>
      <c r="AP219" s="158" t="str">
        <f>IF(Tbl.Kosten[[#This Row],[Pnr.]]=AP$7,Tbl.Kosten[[#This Row],[Totaal kosten]],"")</f>
        <v/>
      </c>
      <c r="AQ219" s="158" t="str">
        <f>IF(Tbl.Kosten[[#This Row],[Pnr.]]=AQ$7,Tbl.Kosten[[#This Row],[Totaal kosten]],"")</f>
        <v/>
      </c>
      <c r="AR219" s="158" t="str">
        <f>IF(Tbl.Kosten[[#This Row],[Pnr.]]=AR$7,Tbl.Kosten[[#This Row],[Totaal kosten]],"")</f>
        <v/>
      </c>
      <c r="AS219" s="158" t="str">
        <f>IF(Tbl.Kosten[[#This Row],[Pnr.]]=AS$7,Tbl.Kosten[[#This Row],[Totaal kosten]],"")</f>
        <v/>
      </c>
      <c r="AT219" s="158" t="str">
        <f>IF(Tbl.Kosten[[#This Row],[Pnr.]]=AT$7,Tbl.Kosten[[#This Row],[Totaal kosten]],"")</f>
        <v/>
      </c>
      <c r="AU219" s="158" t="str">
        <f>IF(Tbl.Kosten[[#This Row],[Pnr.]]=AU$7,Tbl.Kosten[[#This Row],[Totaal kosten]],"")</f>
        <v/>
      </c>
      <c r="AV219" s="158" t="str">
        <f>IF(Tbl.Kosten[[#This Row],[Pnr.]]=AV$7,Tbl.Kosten[[#This Row],[Totaal kosten]],"")</f>
        <v/>
      </c>
      <c r="AW219" s="158" t="str">
        <f>IF(Tbl.Kosten[[#This Row],[Pnr.]]=AW$7,Tbl.Kosten[[#This Row],[Totaal kosten]],"")</f>
        <v/>
      </c>
      <c r="AX219" s="158" t="str">
        <f>IF(Tbl.Kosten[[#This Row],[Pnr.]]=AX$7,Tbl.Kosten[[#This Row],[Totaal kosten]],"")</f>
        <v/>
      </c>
      <c r="AY219" s="158" t="str">
        <f>IF(Tbl.Kosten[[#This Row],[Pnr.]]=AY$7,Tbl.Kosten[[#This Row],[Totaal kosten]],"")</f>
        <v/>
      </c>
      <c r="AZ219" s="158" t="str">
        <f>IF(Tbl.Kosten[[#This Row],[Pnr.]]=AZ$7,Tbl.Kosten[[#This Row],[Totaal kosten]],"")</f>
        <v/>
      </c>
      <c r="BA219" s="158" t="str">
        <f>IF(Tbl.Kosten[[#This Row],[Pnr.]]=BA$7,Tbl.Kosten[[#This Row],[Totaal kosten]],"")</f>
        <v/>
      </c>
      <c r="BB219" s="158" t="str">
        <f>IF(Tbl.Kosten[[#This Row],[Pnr.]]=BB$7,Tbl.Kosten[[#This Row],[Totaal kosten]],"")</f>
        <v/>
      </c>
      <c r="BC219" s="158" t="str">
        <f>IF(Tbl.Kosten[[#This Row],[Pnr.]]=BC$7,Tbl.Kosten[[#This Row],[Totaal kosten]],"")</f>
        <v/>
      </c>
      <c r="BD219" s="158" t="str">
        <f>IF(Tbl.Kosten[[#This Row],[Pnr.]]=BD$7,Tbl.Kosten[[#This Row],[Totaal kosten]],"")</f>
        <v/>
      </c>
      <c r="BE219" s="158" t="str">
        <f>IF(Tbl.Kosten[[#This Row],[Pnr.]]=BE$7,Tbl.Kosten[[#This Row],[Totaal kosten]],"")</f>
        <v/>
      </c>
      <c r="BF219" s="158" t="str">
        <f>IF(Tbl.Kosten[[#This Row],[Pnr.]]=BF$7,Tbl.Kosten[[#This Row],[Totaal kosten]],"")</f>
        <v/>
      </c>
      <c r="BG219" s="158" t="str">
        <f>IF(Tbl.Kosten[[#This Row],[Pnr.]]=BG$7,Tbl.Kosten[[#This Row],[Totaal kosten]],"")</f>
        <v/>
      </c>
      <c r="BH219" s="158" t="str">
        <f>IF(Tbl.Kosten[[#This Row],[Pnr.]]=BH$7,Tbl.Kosten[[#This Row],[Totaal kosten]],"")</f>
        <v/>
      </c>
      <c r="BI219" s="158" t="str">
        <f>IF(Tbl.Kosten[[#This Row],[Pnr.]]=BI$7,Tbl.Kosten[[#This Row],[Totaal kosten]],"")</f>
        <v/>
      </c>
      <c r="BJ219" s="158" t="str">
        <f>IF(Tbl.Kosten[[#This Row],[Pnr.]]=BJ$7,Tbl.Kosten[[#This Row],[Totaal kosten]],"")</f>
        <v/>
      </c>
      <c r="BK219" s="158" t="str">
        <f>IF(Tbl.Kosten[[#This Row],[Pnr.]]=BK$7,Tbl.Kosten[[#This Row],[Totaal kosten]],"")</f>
        <v/>
      </c>
      <c r="BL219" s="158" t="str">
        <f>IF(Tbl.Kosten[[#This Row],[Pnr.]]=BL$7,Tbl.Kosten[[#This Row],[Totaal kosten]],"")</f>
        <v/>
      </c>
      <c r="BM219" s="158" t="str">
        <f>IF(Tbl.Kosten[[#This Row],[Pnr.]]=BM$7,Tbl.Kosten[[#This Row],[Totaal kosten]],"")</f>
        <v/>
      </c>
      <c r="BN219" s="158" t="str">
        <f>IF(Tbl.Kosten[[#This Row],[Pnr.]]=BN$7,Tbl.Kosten[[#This Row],[Totaal kosten]],"")</f>
        <v/>
      </c>
      <c r="BO219" s="158" t="str">
        <f>IF(Tbl.Kosten[[#This Row],[Pnr.]]=BO$7,Tbl.Kosten[[#This Row],[Totaal kosten]],"")</f>
        <v/>
      </c>
      <c r="BP219" s="158" t="str">
        <f>IF(Tbl.Kosten[[#This Row],[Pnr.]]=BP$7,Tbl.Kosten[[#This Row],[Totaal kosten]],"")</f>
        <v/>
      </c>
      <c r="BQ219" s="158" t="str">
        <f>IF(Tbl.Kosten[[#This Row],[Pnr.]]=BQ$7,Tbl.Kosten[[#This Row],[Totaal kosten]],"")</f>
        <v/>
      </c>
      <c r="BR219" s="158" t="str">
        <f>IF(Tbl.Kosten[[#This Row],[Pnr.]]=BR$7,Tbl.Kosten[[#This Row],[Totaal kosten]],"")</f>
        <v/>
      </c>
      <c r="BS219" s="158" t="str">
        <f>IF(Tbl.Kosten[[#This Row],[Pnr.]]=BS$7,Tbl.Kosten[[#This Row],[Totaal kosten]],"")</f>
        <v/>
      </c>
      <c r="BT219" s="158" t="str">
        <f>IF(Tbl.Kosten[[#This Row],[Pnr.]]=BT$7,Tbl.Kosten[[#This Row],[Totaal kosten]],"")</f>
        <v/>
      </c>
      <c r="BU219" s="158" t="str">
        <f>IF(Tbl.Kosten[[#This Row],[Pnr.]]=BU$7,Tbl.Kosten[[#This Row],[Totaal kosten]],"")</f>
        <v/>
      </c>
      <c r="BV219" s="158" t="str">
        <f>IF(Tbl.Kosten[[#This Row],[Pnr.]]=BV$7,Tbl.Kosten[[#This Row],[Totaal kosten]],"")</f>
        <v/>
      </c>
      <c r="BW219" s="158" t="str">
        <f>IF(Tbl.Kosten[[#This Row],[Pnr.]]=BW$7,Tbl.Kosten[[#This Row],[Totaal kosten]],"")</f>
        <v/>
      </c>
      <c r="BX219" s="158" t="str">
        <f>IFERROR(_xlfn.XLOOKUP(Tbl.Kosten[[#This Row],[Werkpakketcode]],Tbl.Werkpakketten[Werkpakketcode],Tbl.Werkpakketten[WPnr.],"",0,1),"")</f>
        <v/>
      </c>
      <c r="BY219" s="158" t="str">
        <f>IF(Tbl.Kosten[[#This Row],[WPnr.]]=BY$7,Tbl.Kosten[[#This Row],[Totaal kosten]],"")</f>
        <v/>
      </c>
      <c r="BZ219" s="158" t="str">
        <f>IF(Tbl.Kosten[[#This Row],[WPnr.]]=BZ$7,Tbl.Kosten[[#This Row],[Totaal kosten]],"")</f>
        <v/>
      </c>
      <c r="CA219" s="158" t="str">
        <f>IF(Tbl.Kosten[[#This Row],[WPnr.]]=CA$7,Tbl.Kosten[[#This Row],[Totaal kosten]],"")</f>
        <v/>
      </c>
      <c r="CB219" s="158" t="str">
        <f>IF(Tbl.Kosten[[#This Row],[WPnr.]]=CB$7,Tbl.Kosten[[#This Row],[Totaal kosten]],"")</f>
        <v/>
      </c>
      <c r="CC219" s="158" t="str">
        <f>IF(Tbl.Kosten[[#This Row],[WPnr.]]=CC$7,Tbl.Kosten[[#This Row],[Totaal kosten]],"")</f>
        <v/>
      </c>
      <c r="CD219" s="158" t="str">
        <f>IF(Tbl.Kosten[[#This Row],[WPnr.]]=CD$7,Tbl.Kosten[[#This Row],[Totaal kosten]],"")</f>
        <v/>
      </c>
      <c r="CE219" s="158" t="str">
        <f>IF(Tbl.Kosten[[#This Row],[WPnr.]]=CE$7,Tbl.Kosten[[#This Row],[Totaal kosten]],"")</f>
        <v/>
      </c>
      <c r="CF219" s="158" t="str">
        <f>IF(Tbl.Kosten[[#This Row],[WPnr.]]=CF$7,Tbl.Kosten[[#This Row],[Totaal kosten]],"")</f>
        <v/>
      </c>
      <c r="CG219" s="158" t="str">
        <f>IF(Tbl.Kosten[[#This Row],[WPnr.]]=CG$7,Tbl.Kosten[[#This Row],[Totaal kosten]],"")</f>
        <v/>
      </c>
      <c r="CH219" s="158" t="str">
        <f>IF(Tbl.Kosten[[#This Row],[WPnr.]]=CH$7,Tbl.Kosten[[#This Row],[Totaal kosten]],"")</f>
        <v/>
      </c>
      <c r="CI219" s="158" t="str">
        <f>IF(Tbl.Kosten[[#This Row],[WPnr.]]=CI$7,Tbl.Kosten[[#This Row],[Totaal kosten]],"")</f>
        <v/>
      </c>
      <c r="CJ219" s="158" t="str">
        <f>IF(Tbl.Kosten[[#This Row],[WPnr.]]=CJ$7,Tbl.Kosten[[#This Row],[Totaal kosten]],"")</f>
        <v/>
      </c>
      <c r="CK219" s="158" t="str">
        <f>IF(Tbl.Kosten[[#This Row],[WPnr.]]=CK$7,Tbl.Kosten[[#This Row],[Totaal kosten]],"")</f>
        <v/>
      </c>
      <c r="CL219" s="158" t="str">
        <f>IF(Tbl.Kosten[[#This Row],[WPnr.]]=CL$7,Tbl.Kosten[[#This Row],[Totaal kosten]],"")</f>
        <v/>
      </c>
      <c r="CM219" s="158" t="str">
        <f>IF(Tbl.Kosten[[#This Row],[WPnr.]]=CM$7,Tbl.Kosten[[#This Row],[Totaal kosten]],"")</f>
        <v/>
      </c>
      <c r="CN219" s="158" t="str">
        <f>IF(Tbl.Kosten[[#This Row],[WPnr.]]=CN$7,Tbl.Kosten[[#This Row],[Totaal kosten]],"")</f>
        <v/>
      </c>
      <c r="CO219" s="158" t="str">
        <f>IF(Tbl.Kosten[[#This Row],[WPnr.]]=CO$7,Tbl.Kosten[[#This Row],[Totaal kosten]],"")</f>
        <v/>
      </c>
      <c r="CP219" s="158" t="str">
        <f>IF(Tbl.Kosten[[#This Row],[WPnr.]]=CP$7,Tbl.Kosten[[#This Row],[Totaal kosten]],"")</f>
        <v/>
      </c>
      <c r="CQ219" s="158" t="str">
        <f>IF(Tbl.Kosten[[#This Row],[WPnr.]]=CQ$7,Tbl.Kosten[[#This Row],[Totaal kosten]],"")</f>
        <v/>
      </c>
      <c r="CR219" s="158" t="str">
        <f>IF(Tbl.Kosten[[#This Row],[WPnr.]]=CR$7,Tbl.Kosten[[#This Row],[Totaal kosten]],"")</f>
        <v/>
      </c>
      <c r="CS219" s="158" t="str">
        <f>IF(Tbl.Kosten[[#This Row],[WPnr.]]=CS$7,Tbl.Kosten[[#This Row],[Totaal kosten]],"")</f>
        <v/>
      </c>
      <c r="CT219" s="158" t="str">
        <f>IF(Tbl.Kosten[[#This Row],[WPnr.]]=CT$7,Tbl.Kosten[[#This Row],[Totaal kosten]],"")</f>
        <v/>
      </c>
      <c r="CU219" s="158" t="str">
        <f>IF(Tbl.Kosten[[#This Row],[WPnr.]]=CU$7,Tbl.Kosten[[#This Row],[Totaal kosten]],"")</f>
        <v/>
      </c>
      <c r="CV219" s="158" t="str">
        <f>IF(Tbl.Kosten[[#This Row],[WPnr.]]=CV$7,Tbl.Kosten[[#This Row],[Totaal kosten]],"")</f>
        <v/>
      </c>
      <c r="CW219" s="158" t="str">
        <f>IF(Tbl.Kosten[[#This Row],[WPnr.]]=CW$7,Tbl.Kosten[[#This Row],[Totaal kosten]],"")</f>
        <v/>
      </c>
      <c r="CX219" s="158" t="str">
        <f>IF(Tbl.Kosten[[#This Row],[WPnr.]]=CX$7,Tbl.Kosten[[#This Row],[Totaal kosten]],"")</f>
        <v/>
      </c>
      <c r="CY219" s="158" t="str">
        <f>IF(Tbl.Kosten[[#This Row],[WPnr.]]=CY$7,Tbl.Kosten[[#This Row],[Totaal kosten]],"")</f>
        <v/>
      </c>
      <c r="CZ219" s="158" t="str">
        <f>IF(Tbl.Kosten[[#This Row],[WPnr.]]=CZ$7,Tbl.Kosten[[#This Row],[Totaal kosten]],"")</f>
        <v/>
      </c>
      <c r="DA219" s="158" t="str">
        <f>IF(Tbl.Kosten[[#This Row],[WPnr.]]=DA$7,Tbl.Kosten[[#This Row],[Totaal kosten]],"")</f>
        <v/>
      </c>
      <c r="DB219" s="158" t="str">
        <f>IF(Tbl.Kosten[[#This Row],[WPnr.]]=DB$7,Tbl.Kosten[[#This Row],[Totaal kosten]],"")</f>
        <v/>
      </c>
      <c r="DC219" s="158" t="str">
        <f>IF(Tbl.Kosten[[#This Row],[WPnr.]]=DC$7,Tbl.Kosten[[#This Row],[Totaal kosten]],"")</f>
        <v/>
      </c>
      <c r="DD219" s="158" t="str">
        <f>IF(Tbl.Kosten[[#This Row],[WPnr.]]=DD$7,Tbl.Kosten[[#This Row],[Totaal kosten]],"")</f>
        <v/>
      </c>
      <c r="DE219" s="158" t="str">
        <f>IF(Tbl.Kosten[[#This Row],[WPnr.]]=DE$7,Tbl.Kosten[[#This Row],[Totaal kosten]],"")</f>
        <v/>
      </c>
      <c r="DF219" s="158" t="str">
        <f>IF(Tbl.Kosten[[#This Row],[WPnr.]]=DF$7,Tbl.Kosten[[#This Row],[Totaal kosten]],"")</f>
        <v/>
      </c>
      <c r="DG219" s="158" t="str">
        <f>IF(Tbl.Kosten[[#This Row],[WPnr.]]=DG$7,Tbl.Kosten[[#This Row],[Totaal kosten]],"")</f>
        <v/>
      </c>
      <c r="DH219" s="158" t="str">
        <f>IF(Tbl.Kosten[[#This Row],[WPnr.]]=DH$7,Tbl.Kosten[[#This Row],[Totaal kosten]],"")</f>
        <v/>
      </c>
      <c r="DI219" s="158" t="str">
        <f>IF(Tbl.Kosten[[#This Row],[WPnr.]]=DI$7,Tbl.Kosten[[#This Row],[Totaal kosten]],"")</f>
        <v/>
      </c>
      <c r="DJ219" s="158" t="str">
        <f>IF(Tbl.Kosten[[#This Row],[WPnr.]]=DJ$7,Tbl.Kosten[[#This Row],[Totaal kosten]],"")</f>
        <v/>
      </c>
      <c r="DK219" s="158" t="str">
        <f>IF(Tbl.Kosten[[#This Row],[WPnr.]]=DK$7,Tbl.Kosten[[#This Row],[Totaal kosten]],"")</f>
        <v/>
      </c>
      <c r="DL219" s="158" t="str">
        <f>IF(Tbl.Kosten[[#This Row],[WPnr.]]=DL$7,Tbl.Kosten[[#This Row],[Totaal kosten]],"")</f>
        <v/>
      </c>
      <c r="DM219" s="158" t="str">
        <f>IF(Tbl.Kosten[[#This Row],[WPnr.]]=DM$7,Tbl.Kosten[[#This Row],[Totaal kosten]],"")</f>
        <v/>
      </c>
      <c r="DN219" s="158" t="str">
        <f>IF(Tbl.Kosten[[#This Row],[WPnr.]]=DN$7,Tbl.Kosten[[#This Row],[Totaal kosten]],"")</f>
        <v/>
      </c>
      <c r="DO219" s="158" t="str">
        <f>IF(Tbl.Kosten[[#This Row],[WPnr.]]=DO$7,Tbl.Kosten[[#This Row],[Totaal kosten]],"")</f>
        <v/>
      </c>
      <c r="DP219" s="158" t="str">
        <f>IF(Tbl.Kosten[[#This Row],[WPnr.]]=DP$7,Tbl.Kosten[[#This Row],[Totaal kosten]],"")</f>
        <v/>
      </c>
      <c r="DQ219" s="158" t="str">
        <f>IF(Tbl.Kosten[[#This Row],[WPnr.]]=DQ$7,Tbl.Kosten[[#This Row],[Totaal kosten]],"")</f>
        <v/>
      </c>
      <c r="DR219" s="158" t="str">
        <f>IF(Tbl.Kosten[[#This Row],[WPnr.]]=DR$7,Tbl.Kosten[[#This Row],[Totaal kosten]],"")</f>
        <v/>
      </c>
      <c r="DS219" s="158" t="str">
        <f>IF(Tbl.Kosten[[#This Row],[WPnr.]]=DS$7,Tbl.Kosten[[#This Row],[Totaal kosten]],"")</f>
        <v/>
      </c>
      <c r="DT219" s="158" t="str">
        <f>IF(Tbl.Kosten[[#This Row],[WPnr.]]=DT$7,Tbl.Kosten[[#This Row],[Totaal kosten]],"")</f>
        <v/>
      </c>
      <c r="DU219" s="158" t="str">
        <f>IF(Tbl.Kosten[[#This Row],[WPnr.]]=DU$7,Tbl.Kosten[[#This Row],[Totaal kosten]],"")</f>
        <v/>
      </c>
      <c r="DV219" s="158" t="str">
        <f>IF(Tbl.Kosten[[#This Row],[WPnr.]]=DV$7,Tbl.Kosten[[#This Row],[Totaal kosten]],"")</f>
        <v/>
      </c>
      <c r="DW219" s="160" t="str">
        <f>IFERROR(_xlfn.XLOOKUP(Tbl.Kosten[[#This Row],[Kostensoort]],Tbl.Kostensoorten[Kostensoorten],Tbl.Kostensoorten[KSnr.],"",0,1),"")</f>
        <v/>
      </c>
      <c r="DX219" s="160" t="str">
        <f>IF(Tbl.Kosten[[#This Row],[KSnr.]]=DX$7,Tbl.Kosten[[#This Row],[Totaal kosten]],"")</f>
        <v/>
      </c>
      <c r="DY219" s="160" t="str">
        <f>IF(Tbl.Kosten[[#This Row],[KSnr.]]=DY$7,Tbl.Kosten[[#This Row],[Totaal kosten]],"")</f>
        <v/>
      </c>
      <c r="DZ219" s="160" t="str">
        <f>IF(Tbl.Kosten[[#This Row],[KSnr.]]=DZ$7,Tbl.Kosten[[#This Row],[Totaal kosten]],"")</f>
        <v/>
      </c>
      <c r="EA219" s="160" t="str">
        <f>IF(Tbl.Kosten[[#This Row],[KSnr.]]=EA$7,Tbl.Kosten[[#This Row],[Totaal kosten]],"")</f>
        <v/>
      </c>
      <c r="EB219" s="160" t="str">
        <f>IF(Tbl.Kosten[[#This Row],[KSnr.]]=EB$7,Tbl.Kosten[[#This Row],[Totaal kosten]],"")</f>
        <v/>
      </c>
      <c r="EC219" s="160" t="str">
        <f>IF(Tbl.Kosten[[#This Row],[KSnr.]]=EC$7,Tbl.Kosten[[#This Row],[Totaal kosten]],"")</f>
        <v/>
      </c>
      <c r="ED219" s="160" t="str">
        <f>IF(Tbl.Kosten[[#This Row],[KSnr.]]=ED$7,Tbl.Kosten[[#This Row],[Totaal kosten]],"")</f>
        <v/>
      </c>
      <c r="EE219" s="160" t="str">
        <f>IF(Tbl.Kosten[[#This Row],[KSnr.]]=EE$7,Tbl.Kosten[[#This Row],[Totaal kosten]],"")</f>
        <v/>
      </c>
      <c r="EF219" s="160" t="str">
        <f>IF(Tbl.Kosten[[#This Row],[KSnr.]]=EF$7,Tbl.Kosten[[#This Row],[Totaal kosten]],"")</f>
        <v/>
      </c>
      <c r="EG219" s="160" t="str">
        <f>IF(Tbl.Kosten[[#This Row],[KSnr.]]=EG$7,Tbl.Kosten[[#This Row],[Totaal kosten]],"")</f>
        <v/>
      </c>
      <c r="EH219" s="160" t="str">
        <f>IF(Tbl.Kosten[[#This Row],[KSnr.]]=EH$7,Tbl.Kosten[[#This Row],[Totaal kosten]],"")</f>
        <v/>
      </c>
      <c r="EI219" s="160" t="str">
        <f>IF(Tbl.Kosten[[#This Row],[KSnr.]]=EI$7,Tbl.Kosten[[#This Row],[Totaal kosten]],"")</f>
        <v/>
      </c>
      <c r="EJ219" s="160" t="str">
        <f>IF(Tbl.Kosten[[#This Row],[KSnr.]]=EJ$7,Tbl.Kosten[[#This Row],[Totaal kosten]],"")</f>
        <v/>
      </c>
      <c r="EK219" s="160" t="str">
        <f>IF(Tbl.Kosten[[#This Row],[KSnr.]]=EK$7,Tbl.Kosten[[#This Row],[Totaal kosten]],"")</f>
        <v/>
      </c>
      <c r="EL219" s="160" t="str">
        <f>IF(Tbl.Kosten[[#This Row],[KSnr.]]=EL$7,Tbl.Kosten[[#This Row],[Totaal kosten]],"")</f>
        <v/>
      </c>
      <c r="EM219" s="160" t="str">
        <f>IF(Tbl.Kosten[[#This Row],[KSnr.]]=EM$7,Tbl.Kosten[[#This Row],[Totaal kosten]],"")</f>
        <v/>
      </c>
      <c r="EN219" s="160" t="str">
        <f>IF(Tbl.Kosten[[#This Row],[KSnr.]]=EN$7,Tbl.Kosten[[#This Row],[Totaal kosten]],"")</f>
        <v/>
      </c>
      <c r="EO219" s="160" t="str">
        <f>IF(Tbl.Kosten[[#This Row],[KSnr.]]=EO$7,Tbl.Kosten[[#This Row],[Totaal kosten]],"")</f>
        <v/>
      </c>
      <c r="EP219" s="160" t="str">
        <f>IF(Tbl.Kosten[[#This Row],[KSnr.]]=EP$7,Tbl.Kosten[[#This Row],[Totaal kosten]],"")</f>
        <v/>
      </c>
      <c r="EQ219" s="160" t="str">
        <f>IF(Tbl.Kosten[[#This Row],[KSnr.]]=EQ$7,Tbl.Kosten[[#This Row],[Totaal kosten]],"")</f>
        <v/>
      </c>
      <c r="ER219" s="154" t="str">
        <f>IFERROR(_xlfn.XLOOKUP(Tbl.Kosten[[#This Row],[Subsidieactiviteit]],Tbl.Subsidiehoogte[Subsidieactiviteit],Tbl.Subsidiehoogte[SAnr.],"",0,1),"")</f>
        <v/>
      </c>
      <c r="ES219" s="160" t="str">
        <f>IF(Tbl.Kosten[[#This Row],[Sanr.]]=ES$7,Tbl.Kosten[[#This Row],[Totaal kosten]],"")</f>
        <v/>
      </c>
      <c r="ET219" s="160" t="str">
        <f>IF(Tbl.Kosten[[#This Row],[Sanr.]]=ET$7,Tbl.Kosten[[#This Row],[Totaal kosten]],"")</f>
        <v/>
      </c>
      <c r="EU219" s="160" t="str">
        <f>IF(Tbl.Kosten[[#This Row],[Sanr.]]=EU$7,Tbl.Kosten[[#This Row],[Totaal kosten]],"")</f>
        <v/>
      </c>
      <c r="EV219" s="160" t="str">
        <f>IF(Tbl.Kosten[[#This Row],[Sanr.]]=EV$7,Tbl.Kosten[[#This Row],[Totaal kosten]],"")</f>
        <v/>
      </c>
      <c r="EW219" s="160" t="str">
        <f>IF(Tbl.Kosten[[#This Row],[Sanr.]]=EW$7,Tbl.Kosten[[#This Row],[Totaal kosten]],"")</f>
        <v/>
      </c>
      <c r="EX219" s="160" t="str">
        <f>IF(Tbl.Kosten[[#This Row],[Sanr.]]=EX$7,Tbl.Kosten[[#This Row],[Totaal kosten]],"")</f>
        <v/>
      </c>
      <c r="EY219" s="160" t="str">
        <f>IF(Tbl.Kosten[[#This Row],[Sanr.]]=EY$7,Tbl.Kosten[[#This Row],[Totaal kosten]],"")</f>
        <v/>
      </c>
      <c r="EZ219" s="160" t="str">
        <f>IF(Tbl.Kosten[[#This Row],[Sanr.]]=EZ$7,Tbl.Kosten[[#This Row],[Totaal kosten]],"")</f>
        <v/>
      </c>
      <c r="FA219" s="160" t="str">
        <f>IF(Tbl.Kosten[[#This Row],[Sanr.]]=FA$7,Tbl.Kosten[[#This Row],[Totaal kosten]],"")</f>
        <v/>
      </c>
      <c r="FB219" s="160" t="str">
        <f>IF(Tbl.Kosten[[#This Row],[Sanr.]]=FB$7,Tbl.Kosten[[#This Row],[Totaal kosten]],"")</f>
        <v/>
      </c>
      <c r="FC219" s="160" t="str">
        <f>IF(Tbl.Kosten[[#This Row],[Sanr.]]=FC$7,Tbl.Kosten[[#This Row],[Totaal kosten]],"")</f>
        <v/>
      </c>
      <c r="FD219" s="160" t="str">
        <f>IF(Tbl.Kosten[[#This Row],[Sanr.]]=FD$7,Tbl.Kosten[[#This Row],[Totaal kosten]],"")</f>
        <v/>
      </c>
      <c r="FE219" s="160" t="str">
        <f>IF(Tbl.Kosten[[#This Row],[Sanr.]]=FE$7,Tbl.Kosten[[#This Row],[Totaal kosten]],"")</f>
        <v/>
      </c>
      <c r="FF219" s="160" t="str">
        <f>IF(Tbl.Kosten[[#This Row],[Sanr.]]=FF$7,Tbl.Kosten[[#This Row],[Totaal kosten]],"")</f>
        <v/>
      </c>
      <c r="FG219" s="160" t="str">
        <f>IF(Tbl.Kosten[[#This Row],[Sanr.]]=FG$7,Tbl.Kosten[[#This Row],[Totaal kosten]],"")</f>
        <v/>
      </c>
      <c r="FH219" s="160" t="str">
        <f>IF(Tbl.Kosten[[#This Row],[Sanr.]]=FH$7,Tbl.Kosten[[#This Row],[Totaal kosten]],"")</f>
        <v/>
      </c>
      <c r="FI219" s="160" t="str">
        <f>IF(Tbl.Kosten[[#This Row],[Sanr.]]=FI$7,Tbl.Kosten[[#This Row],[Totaal kosten]],"")</f>
        <v/>
      </c>
      <c r="FJ219" s="160" t="str">
        <f>IF(Tbl.Kosten[[#This Row],[Sanr.]]=FJ$7,Tbl.Kosten[[#This Row],[Totaal kosten]],"")</f>
        <v/>
      </c>
      <c r="FK219" s="160" t="str">
        <f>IF(Tbl.Kosten[[#This Row],[Sanr.]]=FK$7,Tbl.Kosten[[#This Row],[Totaal kosten]],"")</f>
        <v/>
      </c>
      <c r="FL219" s="160" t="str">
        <f>IF(Tbl.Kosten[[#This Row],[Sanr.]]=FL$7,Tbl.Kosten[[#This Row],[Totaal kosten]],"")</f>
        <v/>
      </c>
      <c r="FM219" s="160" t="str">
        <f>IF(Tbl.Kosten[[#This Row],[Sanr.]]=FM$7,Tbl.Kosten[[#This Row],[Totaal kosten]],"")</f>
        <v/>
      </c>
      <c r="FN219" s="160" t="str">
        <f>IF(Tbl.Kosten[[#This Row],[Sanr.]]=FN$7,Tbl.Kosten[[#This Row],[Totaal kosten]],"")</f>
        <v/>
      </c>
      <c r="FO219" s="160" t="str">
        <f>IF(Tbl.Kosten[[#This Row],[Sanr.]]=FO$7,Tbl.Kosten[[#This Row],[Totaal kosten]],"")</f>
        <v/>
      </c>
      <c r="FP219" s="160" t="str">
        <f>IF(Tbl.Kosten[[#This Row],[Sanr.]]=FP$7,Tbl.Kosten[[#This Row],[Totaal kosten]],"")</f>
        <v/>
      </c>
      <c r="FQ219" s="160" t="str">
        <f>IF(Tbl.Kosten[[#This Row],[Sanr.]]=FQ$7,Tbl.Kosten[[#This Row],[Totaal kosten]],"")</f>
        <v/>
      </c>
      <c r="FR219" s="160" t="str">
        <f>IF(Tbl.Kosten[[#This Row],[Sanr.]]=FR$7,Tbl.Kosten[[#This Row],[Totaal kosten]],"")</f>
        <v/>
      </c>
      <c r="FS219" s="160" t="str">
        <f>IF(Tbl.Kosten[[#This Row],[Sanr.]]=FS$7,Tbl.Kosten[[#This Row],[Totaal kosten]],"")</f>
        <v/>
      </c>
      <c r="FT219" s="160" t="str">
        <f>IF(Tbl.Kosten[[#This Row],[Sanr.]]=FT$7,Tbl.Kosten[[#This Row],[Totaal kosten]],"")</f>
        <v/>
      </c>
      <c r="FU219" s="160" t="str">
        <f>IF(Tbl.Kosten[[#This Row],[Sanr.]]=FU$7,Tbl.Kosten[[#This Row],[Totaal kosten]],"")</f>
        <v/>
      </c>
      <c r="FV219" s="160" t="str">
        <f>IF(Tbl.Kosten[[#This Row],[Sanr.]]=FV$7,Tbl.Kosten[[#This Row],[Totaal kosten]],"")</f>
        <v/>
      </c>
      <c r="FW219" s="160" t="str">
        <f>IFERROR(_xlfn.XLOOKUP(Tbl.Kosten[[#This Row],[Activiteitencode]],Tbl.Activiteiten[Activiteitcode],Tbl.Activiteiten[Anr.],"",0,1),"")</f>
        <v/>
      </c>
      <c r="FX219" s="181" t="str">
        <f>_xlfn.CONCAT(Tbl.Kosten[[#This Row],[Pnr.]],Tbl.Kosten[[#This Row],[Sanr.]])</f>
        <v>P1</v>
      </c>
      <c r="FY219" s="160">
        <f>Tbl.Kosten[[#This Row],[Totaal kosten]]-Tbl.Kosten[[#This Row],[Subsidie]]</f>
        <v>0</v>
      </c>
      <c r="FZ219" s="160">
        <f>IF(Tbl.Kosten[[#This Row],[Pnr.]]=FZ$7,Tbl.Kosten[[#This Row],[Te financieren]],"")</f>
        <v>0</v>
      </c>
      <c r="GA219" s="160" t="str">
        <f>IF(Tbl.Kosten[[#This Row],[Pnr.]]=GA$7,Tbl.Kosten[[#This Row],[Te financieren]],"")</f>
        <v/>
      </c>
      <c r="GB219" s="160" t="str">
        <f>IF(Tbl.Kosten[[#This Row],[Pnr.]]=GB$7,Tbl.Kosten[[#This Row],[Te financieren]],"")</f>
        <v/>
      </c>
      <c r="GC219" s="160" t="str">
        <f>IF(Tbl.Kosten[[#This Row],[Pnr.]]=GC$7,Tbl.Kosten[[#This Row],[Te financieren]],"")</f>
        <v/>
      </c>
      <c r="GD219" s="160" t="str">
        <f>IF(Tbl.Kosten[[#This Row],[Pnr.]]=GD$7,Tbl.Kosten[[#This Row],[Te financieren]],"")</f>
        <v/>
      </c>
      <c r="GE219" s="160" t="str">
        <f>IF(Tbl.Kosten[[#This Row],[Pnr.]]=GE$7,Tbl.Kosten[[#This Row],[Te financieren]],"")</f>
        <v/>
      </c>
      <c r="GF219" s="160" t="str">
        <f>IF(Tbl.Kosten[[#This Row],[Pnr.]]=GF$7,Tbl.Kosten[[#This Row],[Te financieren]],"")</f>
        <v/>
      </c>
      <c r="GG219" s="160" t="str">
        <f>IF(Tbl.Kosten[[#This Row],[Pnr.]]=GG$7,Tbl.Kosten[[#This Row],[Te financieren]],"")</f>
        <v/>
      </c>
      <c r="GH219" s="160" t="str">
        <f>IF(Tbl.Kosten[[#This Row],[Pnr.]]=GH$7,Tbl.Kosten[[#This Row],[Te financieren]],"")</f>
        <v/>
      </c>
      <c r="GI219" s="160" t="str">
        <f>IF(Tbl.Kosten[[#This Row],[Pnr.]]=GI$7,Tbl.Kosten[[#This Row],[Te financieren]],"")</f>
        <v/>
      </c>
      <c r="GJ219" s="160" t="str">
        <f>IF(Tbl.Kosten[[#This Row],[Pnr.]]=GJ$7,Tbl.Kosten[[#This Row],[Te financieren]],"")</f>
        <v/>
      </c>
      <c r="GK219" s="160" t="str">
        <f>IF(Tbl.Kosten[[#This Row],[Pnr.]]=GK$7,Tbl.Kosten[[#This Row],[Te financieren]],"")</f>
        <v/>
      </c>
      <c r="GL219" s="160" t="str">
        <f>IF(Tbl.Kosten[[#This Row],[Pnr.]]=GL$7,Tbl.Kosten[[#This Row],[Te financieren]],"")</f>
        <v/>
      </c>
      <c r="GM219" s="160" t="str">
        <f>IF(Tbl.Kosten[[#This Row],[Pnr.]]=GM$7,Tbl.Kosten[[#This Row],[Te financieren]],"")</f>
        <v/>
      </c>
      <c r="GN219" s="160" t="str">
        <f>IF(Tbl.Kosten[[#This Row],[Pnr.]]=GN$7,Tbl.Kosten[[#This Row],[Te financieren]],"")</f>
        <v/>
      </c>
      <c r="GO219" s="160" t="str">
        <f>IF(Tbl.Kosten[[#This Row],[Pnr.]]=GO$7,Tbl.Kosten[[#This Row],[Te financieren]],"")</f>
        <v/>
      </c>
      <c r="GP219" s="160" t="str">
        <f>IF(Tbl.Kosten[[#This Row],[Pnr.]]=GP$7,Tbl.Kosten[[#This Row],[Te financieren]],"")</f>
        <v/>
      </c>
      <c r="GQ219" s="160" t="str">
        <f>IF(Tbl.Kosten[[#This Row],[Pnr.]]=GQ$7,Tbl.Kosten[[#This Row],[Te financieren]],"")</f>
        <v/>
      </c>
      <c r="GR219" s="160" t="str">
        <f>IF(Tbl.Kosten[[#This Row],[Pnr.]]=GR$7,Tbl.Kosten[[#This Row],[Te financieren]],"")</f>
        <v/>
      </c>
      <c r="GS219" s="160" t="str">
        <f>IF(Tbl.Kosten[[#This Row],[Pnr.]]=GS$7,Tbl.Kosten[[#This Row],[Te financieren]],"")</f>
        <v/>
      </c>
      <c r="GT219" s="160" t="str">
        <f>IF(Tbl.Kosten[[#This Row],[Pnr.]]=GT$7,Tbl.Kosten[[#This Row],[Te financieren]],"")</f>
        <v/>
      </c>
      <c r="GU219" s="160" t="str">
        <f>IF(Tbl.Kosten[[#This Row],[Pnr.]]=GU$7,Tbl.Kosten[[#This Row],[Te financieren]],"")</f>
        <v/>
      </c>
      <c r="GV219" s="160" t="str">
        <f>IF(Tbl.Kosten[[#This Row],[Pnr.]]=GV$7,Tbl.Kosten[[#This Row],[Te financieren]],"")</f>
        <v/>
      </c>
      <c r="GW219" s="160" t="str">
        <f>IF(Tbl.Kosten[[#This Row],[Pnr.]]=GW$7,Tbl.Kosten[[#This Row],[Te financieren]],"")</f>
        <v/>
      </c>
      <c r="GX219" s="160" t="str">
        <f>IF(Tbl.Kosten[[#This Row],[Pnr.]]=GX$7,Tbl.Kosten[[#This Row],[Te financieren]],"")</f>
        <v/>
      </c>
      <c r="GY219" s="160" t="str">
        <f>IF(Tbl.Kosten[[#This Row],[Pnr.]]=GY$7,Tbl.Kosten[[#This Row],[Te financieren]],"")</f>
        <v/>
      </c>
      <c r="GZ219" s="160" t="str">
        <f>IF(Tbl.Kosten[[#This Row],[Pnr.]]=GZ$7,Tbl.Kosten[[#This Row],[Te financieren]],"")</f>
        <v/>
      </c>
      <c r="HA219" s="160" t="str">
        <f>IF(Tbl.Kosten[[#This Row],[Pnr.]]=HA$7,Tbl.Kosten[[#This Row],[Te financieren]],"")</f>
        <v/>
      </c>
      <c r="HB219" s="160" t="str">
        <f>IF(Tbl.Kosten[[#This Row],[Pnr.]]=HB$7,Tbl.Kosten[[#This Row],[Te financieren]],"")</f>
        <v/>
      </c>
      <c r="HC219" s="160" t="str">
        <f>IF(Tbl.Kosten[[#This Row],[Pnr.]]=HC$7,Tbl.Kosten[[#This Row],[Te financieren]],"")</f>
        <v/>
      </c>
      <c r="HD219" s="160" t="str">
        <f>IF(Tbl.Kosten[[#This Row],[Pnr.]]=HD$7,Tbl.Kosten[[#This Row],[Te financieren]],"")</f>
        <v/>
      </c>
      <c r="HE219" s="160" t="str">
        <f>IF(Tbl.Kosten[[#This Row],[Pnr.]]=HE$7,Tbl.Kosten[[#This Row],[Te financieren]],"")</f>
        <v/>
      </c>
      <c r="HF219" s="160" t="str">
        <f>IF(Tbl.Kosten[[#This Row],[Pnr.]]=HF$7,Tbl.Kosten[[#This Row],[Te financieren]],"")</f>
        <v/>
      </c>
      <c r="HG219" s="160" t="str">
        <f>IF(Tbl.Kosten[[#This Row],[Pnr.]]=HG$7,Tbl.Kosten[[#This Row],[Te financieren]],"")</f>
        <v/>
      </c>
      <c r="HH219" s="160" t="str">
        <f>IF(Tbl.Kosten[[#This Row],[Pnr.]]=HH$7,Tbl.Kosten[[#This Row],[Te financieren]],"")</f>
        <v/>
      </c>
      <c r="HI219" s="160" t="str">
        <f>IF(Tbl.Kosten[[#This Row],[Pnr.]]=HI$7,Tbl.Kosten[[#This Row],[Te financieren]],"")</f>
        <v/>
      </c>
      <c r="HJ219" s="160" t="str">
        <f>IF(Tbl.Kosten[[#This Row],[Pnr.]]=HJ$7,Tbl.Kosten[[#This Row],[Te financieren]],"")</f>
        <v/>
      </c>
      <c r="HK219" s="160" t="str">
        <f>IF(Tbl.Kosten[[#This Row],[Pnr.]]=HK$7,Tbl.Kosten[[#This Row],[Te financieren]],"")</f>
        <v/>
      </c>
      <c r="HL219" s="160" t="str">
        <f>IF(Tbl.Kosten[[#This Row],[Pnr.]]=HL$7,Tbl.Kosten[[#This Row],[Te financieren]],"")</f>
        <v/>
      </c>
      <c r="HM219" s="160" t="str">
        <f>IF(Tbl.Kosten[[#This Row],[Pnr.]]=HM$7,Tbl.Kosten[[#This Row],[Te financieren]],"")</f>
        <v/>
      </c>
      <c r="HN219" s="160" t="str">
        <f>IF(Tbl.Kosten[[#This Row],[Pnr.]]=HN$7,Tbl.Kosten[[#This Row],[Te financieren]],"")</f>
        <v/>
      </c>
      <c r="HO219" s="160" t="str">
        <f>IF(Tbl.Kosten[[#This Row],[Pnr.]]=HO$7,Tbl.Kosten[[#This Row],[Te financieren]],"")</f>
        <v/>
      </c>
      <c r="HP219" s="160" t="str">
        <f>IF(Tbl.Kosten[[#This Row],[Pnr.]]=HP$7,Tbl.Kosten[[#This Row],[Te financieren]],"")</f>
        <v/>
      </c>
      <c r="HQ219" s="160" t="str">
        <f>IF(Tbl.Kosten[[#This Row],[Pnr.]]=HQ$7,Tbl.Kosten[[#This Row],[Te financieren]],"")</f>
        <v/>
      </c>
      <c r="HR219" s="160" t="str">
        <f>IF(Tbl.Kosten[[#This Row],[Pnr.]]=HR$7,Tbl.Kosten[[#This Row],[Te financieren]],"")</f>
        <v/>
      </c>
      <c r="HS219" s="160" t="str">
        <f>IF(Tbl.Kosten[[#This Row],[Pnr.]]=HS$7,Tbl.Kosten[[#This Row],[Te financieren]],"")</f>
        <v/>
      </c>
      <c r="HT219" s="160" t="str">
        <f>IF(Tbl.Kosten[[#This Row],[Pnr.]]=HT$7,Tbl.Kosten[[#This Row],[Te financieren]],"")</f>
        <v/>
      </c>
      <c r="HU219" s="160" t="str">
        <f>IF(Tbl.Kosten[[#This Row],[Pnr.]]=HU$7,Tbl.Kosten[[#This Row],[Te financieren]],"")</f>
        <v/>
      </c>
      <c r="HV219" s="160" t="str">
        <f>IF(Tbl.Kosten[[#This Row],[Pnr.]]=HV$7,Tbl.Kosten[[#This Row],[Te financieren]],"")</f>
        <v/>
      </c>
      <c r="HW219" s="160" t="str">
        <f>IF(Tbl.Kosten[[#This Row],[Pnr.]]=HW$7,Tbl.Kosten[[#This Row],[Te financieren]],"")</f>
        <v/>
      </c>
    </row>
    <row r="220" spans="2:231" x14ac:dyDescent="0.3">
      <c r="B220" s="144"/>
      <c r="C220" s="147"/>
      <c r="D220" s="146"/>
      <c r="E220" s="147"/>
      <c r="F220" s="145"/>
      <c r="G220" s="11" t="str">
        <f>IF(Tbl.Kosten[[#This Row],[Medewerker e/o 
functie]]&lt;&gt;"",_xlfn.XLOOKUP(Tbl.Kosten[[#This Row],[Medewerker e/o 
functie]],Tbl.Uurtarief[Medewerker en/of functie],Tbl.Uurtarief[Uurtarief],"",0,1),"")</f>
        <v/>
      </c>
      <c r="H220" s="121">
        <f>IFERROR(Tbl.Kosten[[#This Row],[Uren]]*Tbl.Kosten[[#This Row],[Uurtarief]],0)</f>
        <v>0</v>
      </c>
      <c r="I220" s="119" t="str">
        <f>IF(Tbl.Kosten[[#This Row],[Subtotaal uren]]&lt;&gt;0,_xlfn.XLOOKUP(Tbl.Kosten[[#This Row],[Medewerker e/o 
functie]],Tbl.Uurtarief[Medewerker en/of functie],Tbl.Uurtarief[Kostensoort arbeid],"",0,1),"")</f>
        <v/>
      </c>
      <c r="J220" s="147"/>
      <c r="K220" s="145"/>
      <c r="L220" s="149" t="str">
        <f>IF(Tbl.Kosten[[#This Row],[Activum]]&lt;&gt;"",_xlfn.XLOOKUP(Tbl.Kosten[[#This Row],[Activum]],Tbl.Afschrijvingskosten[Activum],Tbl.Afschrijvingskosten[Tarief per afschrijvings-eenheid],"",0,1),"")</f>
        <v/>
      </c>
      <c r="M220" s="122">
        <f>IFERROR(Tbl.Kosten[[#This Row],[Een-
heden]]*Tbl.Kosten[[#This Row],[Afschrijvings-
tarief]],0)</f>
        <v>0</v>
      </c>
      <c r="N220" s="122" t="str">
        <f>IF(Tbl.Kosten[[#This Row],[Subtotaal afschrijving]]&lt;&gt;0,Lijsten!A218,"")</f>
        <v/>
      </c>
      <c r="O220" s="150"/>
      <c r="P220" s="145"/>
      <c r="Q220" s="148"/>
      <c r="R220" s="122">
        <f>IFERROR(Tbl.Kosten[[#This Row],[Aantal]]*Tbl.Kosten[[#This Row],[Tarief]],0)</f>
        <v>0</v>
      </c>
      <c r="S220" s="8">
        <f>IFERROR(Tbl.Kosten[[#This Row],[Subtotaal overige kosten]]+Tbl.Kosten[[#This Row],[Subtotaal uren]]+Tbl.Kosten[[#This Row],[Subtotaal afschrijving]],0)</f>
        <v>0</v>
      </c>
      <c r="T220" s="8">
        <f>IFERROR(Tbl.Kosten[[#This Row],[Totaal kosten]]*Tbl.Kosten[[#This Row],[Subsidie%]],0)</f>
        <v>0</v>
      </c>
      <c r="U220" s="4" t="str" cm="1">
        <f t="array" ref="U220">IFERROR(_xlfn.IFS(Tbl.Kosten[[#This Row],[Subtotaal uren]]&lt;&gt;0,Tbl.Kosten[[#This Row],[Kostensoort arbeid]],Tbl.Kosten[[#This Row],[Subtotaal afschrijving]]&lt;&gt;0,Tbl.Kosten[[#This Row],[Kostensoort afschrijving]],Tbl.Kosten[[#This Row],[Subtotaal overige kosten]]&lt;&gt;0,Tbl.Kosten[[#This Row],[Kostensoort overig]]),"")</f>
        <v/>
      </c>
      <c r="V220" s="4" t="str">
        <f>IFERROR(_xlfn.XLOOKUP(Tbl.Kosten[[#This Row],[Activiteitencode]],Tbl.Activiteiten[Activiteitcode],Tbl.Activiteiten[Werkpakketcode],"",0,1),"")</f>
        <v/>
      </c>
      <c r="W220" s="4" t="str">
        <f>IFERROR(_xlfn.XLOOKUP(Tbl.Kosten[[#This Row],[Werkpakketcode]],Tbl.Werkpakketten[Werkpakketcode],Tbl.Werkpakketten[Subsidiabele activiteit],"",0,1),"")</f>
        <v/>
      </c>
      <c r="X220" s="12">
        <f>IFERROR(_xlfn.XLOOKUP(Tbl.Kosten[[#This Row],[Sanr.]],Tbl.Subsidiehoogte[SAnr.],Tbl.Subsidiehoogte[Sub. Percentage],0,0,1),0)</f>
        <v>0</v>
      </c>
      <c r="Y220" s="154" t="str">
        <f>IFERROR(_xlfn.XLOOKUP(Tbl.Kosten[[#This Row],[Partnercode]],Tbl.Projectpartners[Partnercode],Tbl.Projectpartners[PNr.],"",0,1),"")</f>
        <v>P1</v>
      </c>
      <c r="Z220" s="158">
        <f>IF(Tbl.Kosten[[#This Row],[Pnr.]]=Z$7,Tbl.Kosten[[#This Row],[Totaal kosten]],"")</f>
        <v>0</v>
      </c>
      <c r="AA220" s="158" t="str">
        <f>IF(Tbl.Kosten[[#This Row],[Pnr.]]=AA$7,Tbl.Kosten[[#This Row],[Totaal kosten]],"")</f>
        <v/>
      </c>
      <c r="AB220" s="158" t="str">
        <f>IF(Tbl.Kosten[[#This Row],[Pnr.]]=AB$7,Tbl.Kosten[[#This Row],[Totaal kosten]],"")</f>
        <v/>
      </c>
      <c r="AC220" s="158" t="str">
        <f>IF(Tbl.Kosten[[#This Row],[Pnr.]]=AC$7,Tbl.Kosten[[#This Row],[Totaal kosten]],"")</f>
        <v/>
      </c>
      <c r="AD220" s="158" t="str">
        <f>IF(Tbl.Kosten[[#This Row],[Pnr.]]=AD$7,Tbl.Kosten[[#This Row],[Totaal kosten]],"")</f>
        <v/>
      </c>
      <c r="AE220" s="158" t="str">
        <f>IF(Tbl.Kosten[[#This Row],[Pnr.]]=AE$7,Tbl.Kosten[[#This Row],[Totaal kosten]],"")</f>
        <v/>
      </c>
      <c r="AF220" s="158" t="str">
        <f>IF(Tbl.Kosten[[#This Row],[Pnr.]]=AF$7,Tbl.Kosten[[#This Row],[Totaal kosten]],"")</f>
        <v/>
      </c>
      <c r="AG220" s="158" t="str">
        <f>IF(Tbl.Kosten[[#This Row],[Pnr.]]=AG$7,Tbl.Kosten[[#This Row],[Totaal kosten]],"")</f>
        <v/>
      </c>
      <c r="AH220" s="158" t="str">
        <f>IF(Tbl.Kosten[[#This Row],[Pnr.]]=AH$7,Tbl.Kosten[[#This Row],[Totaal kosten]],"")</f>
        <v/>
      </c>
      <c r="AI220" s="158" t="str">
        <f>IF(Tbl.Kosten[[#This Row],[Pnr.]]=AI$7,Tbl.Kosten[[#This Row],[Totaal kosten]],"")</f>
        <v/>
      </c>
      <c r="AJ220" s="158" t="str">
        <f>IF(Tbl.Kosten[[#This Row],[Pnr.]]=AJ$7,Tbl.Kosten[[#This Row],[Totaal kosten]],"")</f>
        <v/>
      </c>
      <c r="AK220" s="158" t="str">
        <f>IF(Tbl.Kosten[[#This Row],[Pnr.]]=AK$7,Tbl.Kosten[[#This Row],[Totaal kosten]],"")</f>
        <v/>
      </c>
      <c r="AL220" s="158" t="str">
        <f>IF(Tbl.Kosten[[#This Row],[Pnr.]]=AL$7,Tbl.Kosten[[#This Row],[Totaal kosten]],"")</f>
        <v/>
      </c>
      <c r="AM220" s="158" t="str">
        <f>IF(Tbl.Kosten[[#This Row],[Pnr.]]=AM$7,Tbl.Kosten[[#This Row],[Totaal kosten]],"")</f>
        <v/>
      </c>
      <c r="AN220" s="158" t="str">
        <f>IF(Tbl.Kosten[[#This Row],[Pnr.]]=AN$7,Tbl.Kosten[[#This Row],[Totaal kosten]],"")</f>
        <v/>
      </c>
      <c r="AO220" s="158" t="str">
        <f>IF(Tbl.Kosten[[#This Row],[Pnr.]]=AO$7,Tbl.Kosten[[#This Row],[Totaal kosten]],"")</f>
        <v/>
      </c>
      <c r="AP220" s="158" t="str">
        <f>IF(Tbl.Kosten[[#This Row],[Pnr.]]=AP$7,Tbl.Kosten[[#This Row],[Totaal kosten]],"")</f>
        <v/>
      </c>
      <c r="AQ220" s="158" t="str">
        <f>IF(Tbl.Kosten[[#This Row],[Pnr.]]=AQ$7,Tbl.Kosten[[#This Row],[Totaal kosten]],"")</f>
        <v/>
      </c>
      <c r="AR220" s="158" t="str">
        <f>IF(Tbl.Kosten[[#This Row],[Pnr.]]=AR$7,Tbl.Kosten[[#This Row],[Totaal kosten]],"")</f>
        <v/>
      </c>
      <c r="AS220" s="158" t="str">
        <f>IF(Tbl.Kosten[[#This Row],[Pnr.]]=AS$7,Tbl.Kosten[[#This Row],[Totaal kosten]],"")</f>
        <v/>
      </c>
      <c r="AT220" s="158" t="str">
        <f>IF(Tbl.Kosten[[#This Row],[Pnr.]]=AT$7,Tbl.Kosten[[#This Row],[Totaal kosten]],"")</f>
        <v/>
      </c>
      <c r="AU220" s="158" t="str">
        <f>IF(Tbl.Kosten[[#This Row],[Pnr.]]=AU$7,Tbl.Kosten[[#This Row],[Totaal kosten]],"")</f>
        <v/>
      </c>
      <c r="AV220" s="158" t="str">
        <f>IF(Tbl.Kosten[[#This Row],[Pnr.]]=AV$7,Tbl.Kosten[[#This Row],[Totaal kosten]],"")</f>
        <v/>
      </c>
      <c r="AW220" s="158" t="str">
        <f>IF(Tbl.Kosten[[#This Row],[Pnr.]]=AW$7,Tbl.Kosten[[#This Row],[Totaal kosten]],"")</f>
        <v/>
      </c>
      <c r="AX220" s="158" t="str">
        <f>IF(Tbl.Kosten[[#This Row],[Pnr.]]=AX$7,Tbl.Kosten[[#This Row],[Totaal kosten]],"")</f>
        <v/>
      </c>
      <c r="AY220" s="158" t="str">
        <f>IF(Tbl.Kosten[[#This Row],[Pnr.]]=AY$7,Tbl.Kosten[[#This Row],[Totaal kosten]],"")</f>
        <v/>
      </c>
      <c r="AZ220" s="158" t="str">
        <f>IF(Tbl.Kosten[[#This Row],[Pnr.]]=AZ$7,Tbl.Kosten[[#This Row],[Totaal kosten]],"")</f>
        <v/>
      </c>
      <c r="BA220" s="158" t="str">
        <f>IF(Tbl.Kosten[[#This Row],[Pnr.]]=BA$7,Tbl.Kosten[[#This Row],[Totaal kosten]],"")</f>
        <v/>
      </c>
      <c r="BB220" s="158" t="str">
        <f>IF(Tbl.Kosten[[#This Row],[Pnr.]]=BB$7,Tbl.Kosten[[#This Row],[Totaal kosten]],"")</f>
        <v/>
      </c>
      <c r="BC220" s="158" t="str">
        <f>IF(Tbl.Kosten[[#This Row],[Pnr.]]=BC$7,Tbl.Kosten[[#This Row],[Totaal kosten]],"")</f>
        <v/>
      </c>
      <c r="BD220" s="158" t="str">
        <f>IF(Tbl.Kosten[[#This Row],[Pnr.]]=BD$7,Tbl.Kosten[[#This Row],[Totaal kosten]],"")</f>
        <v/>
      </c>
      <c r="BE220" s="158" t="str">
        <f>IF(Tbl.Kosten[[#This Row],[Pnr.]]=BE$7,Tbl.Kosten[[#This Row],[Totaal kosten]],"")</f>
        <v/>
      </c>
      <c r="BF220" s="158" t="str">
        <f>IF(Tbl.Kosten[[#This Row],[Pnr.]]=BF$7,Tbl.Kosten[[#This Row],[Totaal kosten]],"")</f>
        <v/>
      </c>
      <c r="BG220" s="158" t="str">
        <f>IF(Tbl.Kosten[[#This Row],[Pnr.]]=BG$7,Tbl.Kosten[[#This Row],[Totaal kosten]],"")</f>
        <v/>
      </c>
      <c r="BH220" s="158" t="str">
        <f>IF(Tbl.Kosten[[#This Row],[Pnr.]]=BH$7,Tbl.Kosten[[#This Row],[Totaal kosten]],"")</f>
        <v/>
      </c>
      <c r="BI220" s="158" t="str">
        <f>IF(Tbl.Kosten[[#This Row],[Pnr.]]=BI$7,Tbl.Kosten[[#This Row],[Totaal kosten]],"")</f>
        <v/>
      </c>
      <c r="BJ220" s="158" t="str">
        <f>IF(Tbl.Kosten[[#This Row],[Pnr.]]=BJ$7,Tbl.Kosten[[#This Row],[Totaal kosten]],"")</f>
        <v/>
      </c>
      <c r="BK220" s="158" t="str">
        <f>IF(Tbl.Kosten[[#This Row],[Pnr.]]=BK$7,Tbl.Kosten[[#This Row],[Totaal kosten]],"")</f>
        <v/>
      </c>
      <c r="BL220" s="158" t="str">
        <f>IF(Tbl.Kosten[[#This Row],[Pnr.]]=BL$7,Tbl.Kosten[[#This Row],[Totaal kosten]],"")</f>
        <v/>
      </c>
      <c r="BM220" s="158" t="str">
        <f>IF(Tbl.Kosten[[#This Row],[Pnr.]]=BM$7,Tbl.Kosten[[#This Row],[Totaal kosten]],"")</f>
        <v/>
      </c>
      <c r="BN220" s="158" t="str">
        <f>IF(Tbl.Kosten[[#This Row],[Pnr.]]=BN$7,Tbl.Kosten[[#This Row],[Totaal kosten]],"")</f>
        <v/>
      </c>
      <c r="BO220" s="158" t="str">
        <f>IF(Tbl.Kosten[[#This Row],[Pnr.]]=BO$7,Tbl.Kosten[[#This Row],[Totaal kosten]],"")</f>
        <v/>
      </c>
      <c r="BP220" s="158" t="str">
        <f>IF(Tbl.Kosten[[#This Row],[Pnr.]]=BP$7,Tbl.Kosten[[#This Row],[Totaal kosten]],"")</f>
        <v/>
      </c>
      <c r="BQ220" s="158" t="str">
        <f>IF(Tbl.Kosten[[#This Row],[Pnr.]]=BQ$7,Tbl.Kosten[[#This Row],[Totaal kosten]],"")</f>
        <v/>
      </c>
      <c r="BR220" s="158" t="str">
        <f>IF(Tbl.Kosten[[#This Row],[Pnr.]]=BR$7,Tbl.Kosten[[#This Row],[Totaal kosten]],"")</f>
        <v/>
      </c>
      <c r="BS220" s="158" t="str">
        <f>IF(Tbl.Kosten[[#This Row],[Pnr.]]=BS$7,Tbl.Kosten[[#This Row],[Totaal kosten]],"")</f>
        <v/>
      </c>
      <c r="BT220" s="158" t="str">
        <f>IF(Tbl.Kosten[[#This Row],[Pnr.]]=BT$7,Tbl.Kosten[[#This Row],[Totaal kosten]],"")</f>
        <v/>
      </c>
      <c r="BU220" s="158" t="str">
        <f>IF(Tbl.Kosten[[#This Row],[Pnr.]]=BU$7,Tbl.Kosten[[#This Row],[Totaal kosten]],"")</f>
        <v/>
      </c>
      <c r="BV220" s="158" t="str">
        <f>IF(Tbl.Kosten[[#This Row],[Pnr.]]=BV$7,Tbl.Kosten[[#This Row],[Totaal kosten]],"")</f>
        <v/>
      </c>
      <c r="BW220" s="158" t="str">
        <f>IF(Tbl.Kosten[[#This Row],[Pnr.]]=BW$7,Tbl.Kosten[[#This Row],[Totaal kosten]],"")</f>
        <v/>
      </c>
      <c r="BX220" s="158" t="str">
        <f>IFERROR(_xlfn.XLOOKUP(Tbl.Kosten[[#This Row],[Werkpakketcode]],Tbl.Werkpakketten[Werkpakketcode],Tbl.Werkpakketten[WPnr.],"",0,1),"")</f>
        <v/>
      </c>
      <c r="BY220" s="158" t="str">
        <f>IF(Tbl.Kosten[[#This Row],[WPnr.]]=BY$7,Tbl.Kosten[[#This Row],[Totaal kosten]],"")</f>
        <v/>
      </c>
      <c r="BZ220" s="158" t="str">
        <f>IF(Tbl.Kosten[[#This Row],[WPnr.]]=BZ$7,Tbl.Kosten[[#This Row],[Totaal kosten]],"")</f>
        <v/>
      </c>
      <c r="CA220" s="158" t="str">
        <f>IF(Tbl.Kosten[[#This Row],[WPnr.]]=CA$7,Tbl.Kosten[[#This Row],[Totaal kosten]],"")</f>
        <v/>
      </c>
      <c r="CB220" s="158" t="str">
        <f>IF(Tbl.Kosten[[#This Row],[WPnr.]]=CB$7,Tbl.Kosten[[#This Row],[Totaal kosten]],"")</f>
        <v/>
      </c>
      <c r="CC220" s="158" t="str">
        <f>IF(Tbl.Kosten[[#This Row],[WPnr.]]=CC$7,Tbl.Kosten[[#This Row],[Totaal kosten]],"")</f>
        <v/>
      </c>
      <c r="CD220" s="158" t="str">
        <f>IF(Tbl.Kosten[[#This Row],[WPnr.]]=CD$7,Tbl.Kosten[[#This Row],[Totaal kosten]],"")</f>
        <v/>
      </c>
      <c r="CE220" s="158" t="str">
        <f>IF(Tbl.Kosten[[#This Row],[WPnr.]]=CE$7,Tbl.Kosten[[#This Row],[Totaal kosten]],"")</f>
        <v/>
      </c>
      <c r="CF220" s="158" t="str">
        <f>IF(Tbl.Kosten[[#This Row],[WPnr.]]=CF$7,Tbl.Kosten[[#This Row],[Totaal kosten]],"")</f>
        <v/>
      </c>
      <c r="CG220" s="158" t="str">
        <f>IF(Tbl.Kosten[[#This Row],[WPnr.]]=CG$7,Tbl.Kosten[[#This Row],[Totaal kosten]],"")</f>
        <v/>
      </c>
      <c r="CH220" s="158" t="str">
        <f>IF(Tbl.Kosten[[#This Row],[WPnr.]]=CH$7,Tbl.Kosten[[#This Row],[Totaal kosten]],"")</f>
        <v/>
      </c>
      <c r="CI220" s="158" t="str">
        <f>IF(Tbl.Kosten[[#This Row],[WPnr.]]=CI$7,Tbl.Kosten[[#This Row],[Totaal kosten]],"")</f>
        <v/>
      </c>
      <c r="CJ220" s="158" t="str">
        <f>IF(Tbl.Kosten[[#This Row],[WPnr.]]=CJ$7,Tbl.Kosten[[#This Row],[Totaal kosten]],"")</f>
        <v/>
      </c>
      <c r="CK220" s="158" t="str">
        <f>IF(Tbl.Kosten[[#This Row],[WPnr.]]=CK$7,Tbl.Kosten[[#This Row],[Totaal kosten]],"")</f>
        <v/>
      </c>
      <c r="CL220" s="158" t="str">
        <f>IF(Tbl.Kosten[[#This Row],[WPnr.]]=CL$7,Tbl.Kosten[[#This Row],[Totaal kosten]],"")</f>
        <v/>
      </c>
      <c r="CM220" s="158" t="str">
        <f>IF(Tbl.Kosten[[#This Row],[WPnr.]]=CM$7,Tbl.Kosten[[#This Row],[Totaal kosten]],"")</f>
        <v/>
      </c>
      <c r="CN220" s="158" t="str">
        <f>IF(Tbl.Kosten[[#This Row],[WPnr.]]=CN$7,Tbl.Kosten[[#This Row],[Totaal kosten]],"")</f>
        <v/>
      </c>
      <c r="CO220" s="158" t="str">
        <f>IF(Tbl.Kosten[[#This Row],[WPnr.]]=CO$7,Tbl.Kosten[[#This Row],[Totaal kosten]],"")</f>
        <v/>
      </c>
      <c r="CP220" s="158" t="str">
        <f>IF(Tbl.Kosten[[#This Row],[WPnr.]]=CP$7,Tbl.Kosten[[#This Row],[Totaal kosten]],"")</f>
        <v/>
      </c>
      <c r="CQ220" s="158" t="str">
        <f>IF(Tbl.Kosten[[#This Row],[WPnr.]]=CQ$7,Tbl.Kosten[[#This Row],[Totaal kosten]],"")</f>
        <v/>
      </c>
      <c r="CR220" s="158" t="str">
        <f>IF(Tbl.Kosten[[#This Row],[WPnr.]]=CR$7,Tbl.Kosten[[#This Row],[Totaal kosten]],"")</f>
        <v/>
      </c>
      <c r="CS220" s="158" t="str">
        <f>IF(Tbl.Kosten[[#This Row],[WPnr.]]=CS$7,Tbl.Kosten[[#This Row],[Totaal kosten]],"")</f>
        <v/>
      </c>
      <c r="CT220" s="158" t="str">
        <f>IF(Tbl.Kosten[[#This Row],[WPnr.]]=CT$7,Tbl.Kosten[[#This Row],[Totaal kosten]],"")</f>
        <v/>
      </c>
      <c r="CU220" s="158" t="str">
        <f>IF(Tbl.Kosten[[#This Row],[WPnr.]]=CU$7,Tbl.Kosten[[#This Row],[Totaal kosten]],"")</f>
        <v/>
      </c>
      <c r="CV220" s="158" t="str">
        <f>IF(Tbl.Kosten[[#This Row],[WPnr.]]=CV$7,Tbl.Kosten[[#This Row],[Totaal kosten]],"")</f>
        <v/>
      </c>
      <c r="CW220" s="158" t="str">
        <f>IF(Tbl.Kosten[[#This Row],[WPnr.]]=CW$7,Tbl.Kosten[[#This Row],[Totaal kosten]],"")</f>
        <v/>
      </c>
      <c r="CX220" s="158" t="str">
        <f>IF(Tbl.Kosten[[#This Row],[WPnr.]]=CX$7,Tbl.Kosten[[#This Row],[Totaal kosten]],"")</f>
        <v/>
      </c>
      <c r="CY220" s="158" t="str">
        <f>IF(Tbl.Kosten[[#This Row],[WPnr.]]=CY$7,Tbl.Kosten[[#This Row],[Totaal kosten]],"")</f>
        <v/>
      </c>
      <c r="CZ220" s="158" t="str">
        <f>IF(Tbl.Kosten[[#This Row],[WPnr.]]=CZ$7,Tbl.Kosten[[#This Row],[Totaal kosten]],"")</f>
        <v/>
      </c>
      <c r="DA220" s="158" t="str">
        <f>IF(Tbl.Kosten[[#This Row],[WPnr.]]=DA$7,Tbl.Kosten[[#This Row],[Totaal kosten]],"")</f>
        <v/>
      </c>
      <c r="DB220" s="158" t="str">
        <f>IF(Tbl.Kosten[[#This Row],[WPnr.]]=DB$7,Tbl.Kosten[[#This Row],[Totaal kosten]],"")</f>
        <v/>
      </c>
      <c r="DC220" s="158" t="str">
        <f>IF(Tbl.Kosten[[#This Row],[WPnr.]]=DC$7,Tbl.Kosten[[#This Row],[Totaal kosten]],"")</f>
        <v/>
      </c>
      <c r="DD220" s="158" t="str">
        <f>IF(Tbl.Kosten[[#This Row],[WPnr.]]=DD$7,Tbl.Kosten[[#This Row],[Totaal kosten]],"")</f>
        <v/>
      </c>
      <c r="DE220" s="158" t="str">
        <f>IF(Tbl.Kosten[[#This Row],[WPnr.]]=DE$7,Tbl.Kosten[[#This Row],[Totaal kosten]],"")</f>
        <v/>
      </c>
      <c r="DF220" s="158" t="str">
        <f>IF(Tbl.Kosten[[#This Row],[WPnr.]]=DF$7,Tbl.Kosten[[#This Row],[Totaal kosten]],"")</f>
        <v/>
      </c>
      <c r="DG220" s="158" t="str">
        <f>IF(Tbl.Kosten[[#This Row],[WPnr.]]=DG$7,Tbl.Kosten[[#This Row],[Totaal kosten]],"")</f>
        <v/>
      </c>
      <c r="DH220" s="158" t="str">
        <f>IF(Tbl.Kosten[[#This Row],[WPnr.]]=DH$7,Tbl.Kosten[[#This Row],[Totaal kosten]],"")</f>
        <v/>
      </c>
      <c r="DI220" s="158" t="str">
        <f>IF(Tbl.Kosten[[#This Row],[WPnr.]]=DI$7,Tbl.Kosten[[#This Row],[Totaal kosten]],"")</f>
        <v/>
      </c>
      <c r="DJ220" s="158" t="str">
        <f>IF(Tbl.Kosten[[#This Row],[WPnr.]]=DJ$7,Tbl.Kosten[[#This Row],[Totaal kosten]],"")</f>
        <v/>
      </c>
      <c r="DK220" s="158" t="str">
        <f>IF(Tbl.Kosten[[#This Row],[WPnr.]]=DK$7,Tbl.Kosten[[#This Row],[Totaal kosten]],"")</f>
        <v/>
      </c>
      <c r="DL220" s="158" t="str">
        <f>IF(Tbl.Kosten[[#This Row],[WPnr.]]=DL$7,Tbl.Kosten[[#This Row],[Totaal kosten]],"")</f>
        <v/>
      </c>
      <c r="DM220" s="158" t="str">
        <f>IF(Tbl.Kosten[[#This Row],[WPnr.]]=DM$7,Tbl.Kosten[[#This Row],[Totaal kosten]],"")</f>
        <v/>
      </c>
      <c r="DN220" s="158" t="str">
        <f>IF(Tbl.Kosten[[#This Row],[WPnr.]]=DN$7,Tbl.Kosten[[#This Row],[Totaal kosten]],"")</f>
        <v/>
      </c>
      <c r="DO220" s="158" t="str">
        <f>IF(Tbl.Kosten[[#This Row],[WPnr.]]=DO$7,Tbl.Kosten[[#This Row],[Totaal kosten]],"")</f>
        <v/>
      </c>
      <c r="DP220" s="158" t="str">
        <f>IF(Tbl.Kosten[[#This Row],[WPnr.]]=DP$7,Tbl.Kosten[[#This Row],[Totaal kosten]],"")</f>
        <v/>
      </c>
      <c r="DQ220" s="158" t="str">
        <f>IF(Tbl.Kosten[[#This Row],[WPnr.]]=DQ$7,Tbl.Kosten[[#This Row],[Totaal kosten]],"")</f>
        <v/>
      </c>
      <c r="DR220" s="158" t="str">
        <f>IF(Tbl.Kosten[[#This Row],[WPnr.]]=DR$7,Tbl.Kosten[[#This Row],[Totaal kosten]],"")</f>
        <v/>
      </c>
      <c r="DS220" s="158" t="str">
        <f>IF(Tbl.Kosten[[#This Row],[WPnr.]]=DS$7,Tbl.Kosten[[#This Row],[Totaal kosten]],"")</f>
        <v/>
      </c>
      <c r="DT220" s="158" t="str">
        <f>IF(Tbl.Kosten[[#This Row],[WPnr.]]=DT$7,Tbl.Kosten[[#This Row],[Totaal kosten]],"")</f>
        <v/>
      </c>
      <c r="DU220" s="158" t="str">
        <f>IF(Tbl.Kosten[[#This Row],[WPnr.]]=DU$7,Tbl.Kosten[[#This Row],[Totaal kosten]],"")</f>
        <v/>
      </c>
      <c r="DV220" s="158" t="str">
        <f>IF(Tbl.Kosten[[#This Row],[WPnr.]]=DV$7,Tbl.Kosten[[#This Row],[Totaal kosten]],"")</f>
        <v/>
      </c>
      <c r="DW220" s="160" t="str">
        <f>IFERROR(_xlfn.XLOOKUP(Tbl.Kosten[[#This Row],[Kostensoort]],Tbl.Kostensoorten[Kostensoorten],Tbl.Kostensoorten[KSnr.],"",0,1),"")</f>
        <v/>
      </c>
      <c r="DX220" s="160" t="str">
        <f>IF(Tbl.Kosten[[#This Row],[KSnr.]]=DX$7,Tbl.Kosten[[#This Row],[Totaal kosten]],"")</f>
        <v/>
      </c>
      <c r="DY220" s="160" t="str">
        <f>IF(Tbl.Kosten[[#This Row],[KSnr.]]=DY$7,Tbl.Kosten[[#This Row],[Totaal kosten]],"")</f>
        <v/>
      </c>
      <c r="DZ220" s="160" t="str">
        <f>IF(Tbl.Kosten[[#This Row],[KSnr.]]=DZ$7,Tbl.Kosten[[#This Row],[Totaal kosten]],"")</f>
        <v/>
      </c>
      <c r="EA220" s="160" t="str">
        <f>IF(Tbl.Kosten[[#This Row],[KSnr.]]=EA$7,Tbl.Kosten[[#This Row],[Totaal kosten]],"")</f>
        <v/>
      </c>
      <c r="EB220" s="160" t="str">
        <f>IF(Tbl.Kosten[[#This Row],[KSnr.]]=EB$7,Tbl.Kosten[[#This Row],[Totaal kosten]],"")</f>
        <v/>
      </c>
      <c r="EC220" s="160" t="str">
        <f>IF(Tbl.Kosten[[#This Row],[KSnr.]]=EC$7,Tbl.Kosten[[#This Row],[Totaal kosten]],"")</f>
        <v/>
      </c>
      <c r="ED220" s="160" t="str">
        <f>IF(Tbl.Kosten[[#This Row],[KSnr.]]=ED$7,Tbl.Kosten[[#This Row],[Totaal kosten]],"")</f>
        <v/>
      </c>
      <c r="EE220" s="160" t="str">
        <f>IF(Tbl.Kosten[[#This Row],[KSnr.]]=EE$7,Tbl.Kosten[[#This Row],[Totaal kosten]],"")</f>
        <v/>
      </c>
      <c r="EF220" s="160" t="str">
        <f>IF(Tbl.Kosten[[#This Row],[KSnr.]]=EF$7,Tbl.Kosten[[#This Row],[Totaal kosten]],"")</f>
        <v/>
      </c>
      <c r="EG220" s="160" t="str">
        <f>IF(Tbl.Kosten[[#This Row],[KSnr.]]=EG$7,Tbl.Kosten[[#This Row],[Totaal kosten]],"")</f>
        <v/>
      </c>
      <c r="EH220" s="160" t="str">
        <f>IF(Tbl.Kosten[[#This Row],[KSnr.]]=EH$7,Tbl.Kosten[[#This Row],[Totaal kosten]],"")</f>
        <v/>
      </c>
      <c r="EI220" s="160" t="str">
        <f>IF(Tbl.Kosten[[#This Row],[KSnr.]]=EI$7,Tbl.Kosten[[#This Row],[Totaal kosten]],"")</f>
        <v/>
      </c>
      <c r="EJ220" s="160" t="str">
        <f>IF(Tbl.Kosten[[#This Row],[KSnr.]]=EJ$7,Tbl.Kosten[[#This Row],[Totaal kosten]],"")</f>
        <v/>
      </c>
      <c r="EK220" s="160" t="str">
        <f>IF(Tbl.Kosten[[#This Row],[KSnr.]]=EK$7,Tbl.Kosten[[#This Row],[Totaal kosten]],"")</f>
        <v/>
      </c>
      <c r="EL220" s="160" t="str">
        <f>IF(Tbl.Kosten[[#This Row],[KSnr.]]=EL$7,Tbl.Kosten[[#This Row],[Totaal kosten]],"")</f>
        <v/>
      </c>
      <c r="EM220" s="160" t="str">
        <f>IF(Tbl.Kosten[[#This Row],[KSnr.]]=EM$7,Tbl.Kosten[[#This Row],[Totaal kosten]],"")</f>
        <v/>
      </c>
      <c r="EN220" s="160" t="str">
        <f>IF(Tbl.Kosten[[#This Row],[KSnr.]]=EN$7,Tbl.Kosten[[#This Row],[Totaal kosten]],"")</f>
        <v/>
      </c>
      <c r="EO220" s="160" t="str">
        <f>IF(Tbl.Kosten[[#This Row],[KSnr.]]=EO$7,Tbl.Kosten[[#This Row],[Totaal kosten]],"")</f>
        <v/>
      </c>
      <c r="EP220" s="160" t="str">
        <f>IF(Tbl.Kosten[[#This Row],[KSnr.]]=EP$7,Tbl.Kosten[[#This Row],[Totaal kosten]],"")</f>
        <v/>
      </c>
      <c r="EQ220" s="160" t="str">
        <f>IF(Tbl.Kosten[[#This Row],[KSnr.]]=EQ$7,Tbl.Kosten[[#This Row],[Totaal kosten]],"")</f>
        <v/>
      </c>
      <c r="ER220" s="154" t="str">
        <f>IFERROR(_xlfn.XLOOKUP(Tbl.Kosten[[#This Row],[Subsidieactiviteit]],Tbl.Subsidiehoogte[Subsidieactiviteit],Tbl.Subsidiehoogte[SAnr.],"",0,1),"")</f>
        <v/>
      </c>
      <c r="ES220" s="160" t="str">
        <f>IF(Tbl.Kosten[[#This Row],[Sanr.]]=ES$7,Tbl.Kosten[[#This Row],[Totaal kosten]],"")</f>
        <v/>
      </c>
      <c r="ET220" s="160" t="str">
        <f>IF(Tbl.Kosten[[#This Row],[Sanr.]]=ET$7,Tbl.Kosten[[#This Row],[Totaal kosten]],"")</f>
        <v/>
      </c>
      <c r="EU220" s="160" t="str">
        <f>IF(Tbl.Kosten[[#This Row],[Sanr.]]=EU$7,Tbl.Kosten[[#This Row],[Totaal kosten]],"")</f>
        <v/>
      </c>
      <c r="EV220" s="160" t="str">
        <f>IF(Tbl.Kosten[[#This Row],[Sanr.]]=EV$7,Tbl.Kosten[[#This Row],[Totaal kosten]],"")</f>
        <v/>
      </c>
      <c r="EW220" s="160" t="str">
        <f>IF(Tbl.Kosten[[#This Row],[Sanr.]]=EW$7,Tbl.Kosten[[#This Row],[Totaal kosten]],"")</f>
        <v/>
      </c>
      <c r="EX220" s="160" t="str">
        <f>IF(Tbl.Kosten[[#This Row],[Sanr.]]=EX$7,Tbl.Kosten[[#This Row],[Totaal kosten]],"")</f>
        <v/>
      </c>
      <c r="EY220" s="160" t="str">
        <f>IF(Tbl.Kosten[[#This Row],[Sanr.]]=EY$7,Tbl.Kosten[[#This Row],[Totaal kosten]],"")</f>
        <v/>
      </c>
      <c r="EZ220" s="160" t="str">
        <f>IF(Tbl.Kosten[[#This Row],[Sanr.]]=EZ$7,Tbl.Kosten[[#This Row],[Totaal kosten]],"")</f>
        <v/>
      </c>
      <c r="FA220" s="160" t="str">
        <f>IF(Tbl.Kosten[[#This Row],[Sanr.]]=FA$7,Tbl.Kosten[[#This Row],[Totaal kosten]],"")</f>
        <v/>
      </c>
      <c r="FB220" s="160" t="str">
        <f>IF(Tbl.Kosten[[#This Row],[Sanr.]]=FB$7,Tbl.Kosten[[#This Row],[Totaal kosten]],"")</f>
        <v/>
      </c>
      <c r="FC220" s="160" t="str">
        <f>IF(Tbl.Kosten[[#This Row],[Sanr.]]=FC$7,Tbl.Kosten[[#This Row],[Totaal kosten]],"")</f>
        <v/>
      </c>
      <c r="FD220" s="160" t="str">
        <f>IF(Tbl.Kosten[[#This Row],[Sanr.]]=FD$7,Tbl.Kosten[[#This Row],[Totaal kosten]],"")</f>
        <v/>
      </c>
      <c r="FE220" s="160" t="str">
        <f>IF(Tbl.Kosten[[#This Row],[Sanr.]]=FE$7,Tbl.Kosten[[#This Row],[Totaal kosten]],"")</f>
        <v/>
      </c>
      <c r="FF220" s="160" t="str">
        <f>IF(Tbl.Kosten[[#This Row],[Sanr.]]=FF$7,Tbl.Kosten[[#This Row],[Totaal kosten]],"")</f>
        <v/>
      </c>
      <c r="FG220" s="160" t="str">
        <f>IF(Tbl.Kosten[[#This Row],[Sanr.]]=FG$7,Tbl.Kosten[[#This Row],[Totaal kosten]],"")</f>
        <v/>
      </c>
      <c r="FH220" s="160" t="str">
        <f>IF(Tbl.Kosten[[#This Row],[Sanr.]]=FH$7,Tbl.Kosten[[#This Row],[Totaal kosten]],"")</f>
        <v/>
      </c>
      <c r="FI220" s="160" t="str">
        <f>IF(Tbl.Kosten[[#This Row],[Sanr.]]=FI$7,Tbl.Kosten[[#This Row],[Totaal kosten]],"")</f>
        <v/>
      </c>
      <c r="FJ220" s="160" t="str">
        <f>IF(Tbl.Kosten[[#This Row],[Sanr.]]=FJ$7,Tbl.Kosten[[#This Row],[Totaal kosten]],"")</f>
        <v/>
      </c>
      <c r="FK220" s="160" t="str">
        <f>IF(Tbl.Kosten[[#This Row],[Sanr.]]=FK$7,Tbl.Kosten[[#This Row],[Totaal kosten]],"")</f>
        <v/>
      </c>
      <c r="FL220" s="160" t="str">
        <f>IF(Tbl.Kosten[[#This Row],[Sanr.]]=FL$7,Tbl.Kosten[[#This Row],[Totaal kosten]],"")</f>
        <v/>
      </c>
      <c r="FM220" s="160" t="str">
        <f>IF(Tbl.Kosten[[#This Row],[Sanr.]]=FM$7,Tbl.Kosten[[#This Row],[Totaal kosten]],"")</f>
        <v/>
      </c>
      <c r="FN220" s="160" t="str">
        <f>IF(Tbl.Kosten[[#This Row],[Sanr.]]=FN$7,Tbl.Kosten[[#This Row],[Totaal kosten]],"")</f>
        <v/>
      </c>
      <c r="FO220" s="160" t="str">
        <f>IF(Tbl.Kosten[[#This Row],[Sanr.]]=FO$7,Tbl.Kosten[[#This Row],[Totaal kosten]],"")</f>
        <v/>
      </c>
      <c r="FP220" s="160" t="str">
        <f>IF(Tbl.Kosten[[#This Row],[Sanr.]]=FP$7,Tbl.Kosten[[#This Row],[Totaal kosten]],"")</f>
        <v/>
      </c>
      <c r="FQ220" s="160" t="str">
        <f>IF(Tbl.Kosten[[#This Row],[Sanr.]]=FQ$7,Tbl.Kosten[[#This Row],[Totaal kosten]],"")</f>
        <v/>
      </c>
      <c r="FR220" s="160" t="str">
        <f>IF(Tbl.Kosten[[#This Row],[Sanr.]]=FR$7,Tbl.Kosten[[#This Row],[Totaal kosten]],"")</f>
        <v/>
      </c>
      <c r="FS220" s="160" t="str">
        <f>IF(Tbl.Kosten[[#This Row],[Sanr.]]=FS$7,Tbl.Kosten[[#This Row],[Totaal kosten]],"")</f>
        <v/>
      </c>
      <c r="FT220" s="160" t="str">
        <f>IF(Tbl.Kosten[[#This Row],[Sanr.]]=FT$7,Tbl.Kosten[[#This Row],[Totaal kosten]],"")</f>
        <v/>
      </c>
      <c r="FU220" s="160" t="str">
        <f>IF(Tbl.Kosten[[#This Row],[Sanr.]]=FU$7,Tbl.Kosten[[#This Row],[Totaal kosten]],"")</f>
        <v/>
      </c>
      <c r="FV220" s="160" t="str">
        <f>IF(Tbl.Kosten[[#This Row],[Sanr.]]=FV$7,Tbl.Kosten[[#This Row],[Totaal kosten]],"")</f>
        <v/>
      </c>
      <c r="FW220" s="160" t="str">
        <f>IFERROR(_xlfn.XLOOKUP(Tbl.Kosten[[#This Row],[Activiteitencode]],Tbl.Activiteiten[Activiteitcode],Tbl.Activiteiten[Anr.],"",0,1),"")</f>
        <v/>
      </c>
      <c r="FX220" s="181" t="str">
        <f>_xlfn.CONCAT(Tbl.Kosten[[#This Row],[Pnr.]],Tbl.Kosten[[#This Row],[Sanr.]])</f>
        <v>P1</v>
      </c>
      <c r="FY220" s="160">
        <f>Tbl.Kosten[[#This Row],[Totaal kosten]]-Tbl.Kosten[[#This Row],[Subsidie]]</f>
        <v>0</v>
      </c>
      <c r="FZ220" s="160">
        <f>IF(Tbl.Kosten[[#This Row],[Pnr.]]=FZ$7,Tbl.Kosten[[#This Row],[Te financieren]],"")</f>
        <v>0</v>
      </c>
      <c r="GA220" s="160" t="str">
        <f>IF(Tbl.Kosten[[#This Row],[Pnr.]]=GA$7,Tbl.Kosten[[#This Row],[Te financieren]],"")</f>
        <v/>
      </c>
      <c r="GB220" s="160" t="str">
        <f>IF(Tbl.Kosten[[#This Row],[Pnr.]]=GB$7,Tbl.Kosten[[#This Row],[Te financieren]],"")</f>
        <v/>
      </c>
      <c r="GC220" s="160" t="str">
        <f>IF(Tbl.Kosten[[#This Row],[Pnr.]]=GC$7,Tbl.Kosten[[#This Row],[Te financieren]],"")</f>
        <v/>
      </c>
      <c r="GD220" s="160" t="str">
        <f>IF(Tbl.Kosten[[#This Row],[Pnr.]]=GD$7,Tbl.Kosten[[#This Row],[Te financieren]],"")</f>
        <v/>
      </c>
      <c r="GE220" s="160" t="str">
        <f>IF(Tbl.Kosten[[#This Row],[Pnr.]]=GE$7,Tbl.Kosten[[#This Row],[Te financieren]],"")</f>
        <v/>
      </c>
      <c r="GF220" s="160" t="str">
        <f>IF(Tbl.Kosten[[#This Row],[Pnr.]]=GF$7,Tbl.Kosten[[#This Row],[Te financieren]],"")</f>
        <v/>
      </c>
      <c r="GG220" s="160" t="str">
        <f>IF(Tbl.Kosten[[#This Row],[Pnr.]]=GG$7,Tbl.Kosten[[#This Row],[Te financieren]],"")</f>
        <v/>
      </c>
      <c r="GH220" s="160" t="str">
        <f>IF(Tbl.Kosten[[#This Row],[Pnr.]]=GH$7,Tbl.Kosten[[#This Row],[Te financieren]],"")</f>
        <v/>
      </c>
      <c r="GI220" s="160" t="str">
        <f>IF(Tbl.Kosten[[#This Row],[Pnr.]]=GI$7,Tbl.Kosten[[#This Row],[Te financieren]],"")</f>
        <v/>
      </c>
      <c r="GJ220" s="160" t="str">
        <f>IF(Tbl.Kosten[[#This Row],[Pnr.]]=GJ$7,Tbl.Kosten[[#This Row],[Te financieren]],"")</f>
        <v/>
      </c>
      <c r="GK220" s="160" t="str">
        <f>IF(Tbl.Kosten[[#This Row],[Pnr.]]=GK$7,Tbl.Kosten[[#This Row],[Te financieren]],"")</f>
        <v/>
      </c>
      <c r="GL220" s="160" t="str">
        <f>IF(Tbl.Kosten[[#This Row],[Pnr.]]=GL$7,Tbl.Kosten[[#This Row],[Te financieren]],"")</f>
        <v/>
      </c>
      <c r="GM220" s="160" t="str">
        <f>IF(Tbl.Kosten[[#This Row],[Pnr.]]=GM$7,Tbl.Kosten[[#This Row],[Te financieren]],"")</f>
        <v/>
      </c>
      <c r="GN220" s="160" t="str">
        <f>IF(Tbl.Kosten[[#This Row],[Pnr.]]=GN$7,Tbl.Kosten[[#This Row],[Te financieren]],"")</f>
        <v/>
      </c>
      <c r="GO220" s="160" t="str">
        <f>IF(Tbl.Kosten[[#This Row],[Pnr.]]=GO$7,Tbl.Kosten[[#This Row],[Te financieren]],"")</f>
        <v/>
      </c>
      <c r="GP220" s="160" t="str">
        <f>IF(Tbl.Kosten[[#This Row],[Pnr.]]=GP$7,Tbl.Kosten[[#This Row],[Te financieren]],"")</f>
        <v/>
      </c>
      <c r="GQ220" s="160" t="str">
        <f>IF(Tbl.Kosten[[#This Row],[Pnr.]]=GQ$7,Tbl.Kosten[[#This Row],[Te financieren]],"")</f>
        <v/>
      </c>
      <c r="GR220" s="160" t="str">
        <f>IF(Tbl.Kosten[[#This Row],[Pnr.]]=GR$7,Tbl.Kosten[[#This Row],[Te financieren]],"")</f>
        <v/>
      </c>
      <c r="GS220" s="160" t="str">
        <f>IF(Tbl.Kosten[[#This Row],[Pnr.]]=GS$7,Tbl.Kosten[[#This Row],[Te financieren]],"")</f>
        <v/>
      </c>
      <c r="GT220" s="160" t="str">
        <f>IF(Tbl.Kosten[[#This Row],[Pnr.]]=GT$7,Tbl.Kosten[[#This Row],[Te financieren]],"")</f>
        <v/>
      </c>
      <c r="GU220" s="160" t="str">
        <f>IF(Tbl.Kosten[[#This Row],[Pnr.]]=GU$7,Tbl.Kosten[[#This Row],[Te financieren]],"")</f>
        <v/>
      </c>
      <c r="GV220" s="160" t="str">
        <f>IF(Tbl.Kosten[[#This Row],[Pnr.]]=GV$7,Tbl.Kosten[[#This Row],[Te financieren]],"")</f>
        <v/>
      </c>
      <c r="GW220" s="160" t="str">
        <f>IF(Tbl.Kosten[[#This Row],[Pnr.]]=GW$7,Tbl.Kosten[[#This Row],[Te financieren]],"")</f>
        <v/>
      </c>
      <c r="GX220" s="160" t="str">
        <f>IF(Tbl.Kosten[[#This Row],[Pnr.]]=GX$7,Tbl.Kosten[[#This Row],[Te financieren]],"")</f>
        <v/>
      </c>
      <c r="GY220" s="160" t="str">
        <f>IF(Tbl.Kosten[[#This Row],[Pnr.]]=GY$7,Tbl.Kosten[[#This Row],[Te financieren]],"")</f>
        <v/>
      </c>
      <c r="GZ220" s="160" t="str">
        <f>IF(Tbl.Kosten[[#This Row],[Pnr.]]=GZ$7,Tbl.Kosten[[#This Row],[Te financieren]],"")</f>
        <v/>
      </c>
      <c r="HA220" s="160" t="str">
        <f>IF(Tbl.Kosten[[#This Row],[Pnr.]]=HA$7,Tbl.Kosten[[#This Row],[Te financieren]],"")</f>
        <v/>
      </c>
      <c r="HB220" s="160" t="str">
        <f>IF(Tbl.Kosten[[#This Row],[Pnr.]]=HB$7,Tbl.Kosten[[#This Row],[Te financieren]],"")</f>
        <v/>
      </c>
      <c r="HC220" s="160" t="str">
        <f>IF(Tbl.Kosten[[#This Row],[Pnr.]]=HC$7,Tbl.Kosten[[#This Row],[Te financieren]],"")</f>
        <v/>
      </c>
      <c r="HD220" s="160" t="str">
        <f>IF(Tbl.Kosten[[#This Row],[Pnr.]]=HD$7,Tbl.Kosten[[#This Row],[Te financieren]],"")</f>
        <v/>
      </c>
      <c r="HE220" s="160" t="str">
        <f>IF(Tbl.Kosten[[#This Row],[Pnr.]]=HE$7,Tbl.Kosten[[#This Row],[Te financieren]],"")</f>
        <v/>
      </c>
      <c r="HF220" s="160" t="str">
        <f>IF(Tbl.Kosten[[#This Row],[Pnr.]]=HF$7,Tbl.Kosten[[#This Row],[Te financieren]],"")</f>
        <v/>
      </c>
      <c r="HG220" s="160" t="str">
        <f>IF(Tbl.Kosten[[#This Row],[Pnr.]]=HG$7,Tbl.Kosten[[#This Row],[Te financieren]],"")</f>
        <v/>
      </c>
      <c r="HH220" s="160" t="str">
        <f>IF(Tbl.Kosten[[#This Row],[Pnr.]]=HH$7,Tbl.Kosten[[#This Row],[Te financieren]],"")</f>
        <v/>
      </c>
      <c r="HI220" s="160" t="str">
        <f>IF(Tbl.Kosten[[#This Row],[Pnr.]]=HI$7,Tbl.Kosten[[#This Row],[Te financieren]],"")</f>
        <v/>
      </c>
      <c r="HJ220" s="160" t="str">
        <f>IF(Tbl.Kosten[[#This Row],[Pnr.]]=HJ$7,Tbl.Kosten[[#This Row],[Te financieren]],"")</f>
        <v/>
      </c>
      <c r="HK220" s="160" t="str">
        <f>IF(Tbl.Kosten[[#This Row],[Pnr.]]=HK$7,Tbl.Kosten[[#This Row],[Te financieren]],"")</f>
        <v/>
      </c>
      <c r="HL220" s="160" t="str">
        <f>IF(Tbl.Kosten[[#This Row],[Pnr.]]=HL$7,Tbl.Kosten[[#This Row],[Te financieren]],"")</f>
        <v/>
      </c>
      <c r="HM220" s="160" t="str">
        <f>IF(Tbl.Kosten[[#This Row],[Pnr.]]=HM$7,Tbl.Kosten[[#This Row],[Te financieren]],"")</f>
        <v/>
      </c>
      <c r="HN220" s="160" t="str">
        <f>IF(Tbl.Kosten[[#This Row],[Pnr.]]=HN$7,Tbl.Kosten[[#This Row],[Te financieren]],"")</f>
        <v/>
      </c>
      <c r="HO220" s="160" t="str">
        <f>IF(Tbl.Kosten[[#This Row],[Pnr.]]=HO$7,Tbl.Kosten[[#This Row],[Te financieren]],"")</f>
        <v/>
      </c>
      <c r="HP220" s="160" t="str">
        <f>IF(Tbl.Kosten[[#This Row],[Pnr.]]=HP$7,Tbl.Kosten[[#This Row],[Te financieren]],"")</f>
        <v/>
      </c>
      <c r="HQ220" s="160" t="str">
        <f>IF(Tbl.Kosten[[#This Row],[Pnr.]]=HQ$7,Tbl.Kosten[[#This Row],[Te financieren]],"")</f>
        <v/>
      </c>
      <c r="HR220" s="160" t="str">
        <f>IF(Tbl.Kosten[[#This Row],[Pnr.]]=HR$7,Tbl.Kosten[[#This Row],[Te financieren]],"")</f>
        <v/>
      </c>
      <c r="HS220" s="160" t="str">
        <f>IF(Tbl.Kosten[[#This Row],[Pnr.]]=HS$7,Tbl.Kosten[[#This Row],[Te financieren]],"")</f>
        <v/>
      </c>
      <c r="HT220" s="160" t="str">
        <f>IF(Tbl.Kosten[[#This Row],[Pnr.]]=HT$7,Tbl.Kosten[[#This Row],[Te financieren]],"")</f>
        <v/>
      </c>
      <c r="HU220" s="160" t="str">
        <f>IF(Tbl.Kosten[[#This Row],[Pnr.]]=HU$7,Tbl.Kosten[[#This Row],[Te financieren]],"")</f>
        <v/>
      </c>
      <c r="HV220" s="160" t="str">
        <f>IF(Tbl.Kosten[[#This Row],[Pnr.]]=HV$7,Tbl.Kosten[[#This Row],[Te financieren]],"")</f>
        <v/>
      </c>
      <c r="HW220" s="160" t="str">
        <f>IF(Tbl.Kosten[[#This Row],[Pnr.]]=HW$7,Tbl.Kosten[[#This Row],[Te financieren]],"")</f>
        <v/>
      </c>
    </row>
    <row r="221" spans="2:231" x14ac:dyDescent="0.3">
      <c r="B221" s="144"/>
      <c r="C221" s="147"/>
      <c r="D221" s="146"/>
      <c r="E221" s="147"/>
      <c r="F221" s="145"/>
      <c r="G221" s="11" t="str">
        <f>IF(Tbl.Kosten[[#This Row],[Medewerker e/o 
functie]]&lt;&gt;"",_xlfn.XLOOKUP(Tbl.Kosten[[#This Row],[Medewerker e/o 
functie]],Tbl.Uurtarief[Medewerker en/of functie],Tbl.Uurtarief[Uurtarief],"",0,1),"")</f>
        <v/>
      </c>
      <c r="H221" s="121">
        <f>IFERROR(Tbl.Kosten[[#This Row],[Uren]]*Tbl.Kosten[[#This Row],[Uurtarief]],0)</f>
        <v>0</v>
      </c>
      <c r="I221" s="119" t="str">
        <f>IF(Tbl.Kosten[[#This Row],[Subtotaal uren]]&lt;&gt;0,_xlfn.XLOOKUP(Tbl.Kosten[[#This Row],[Medewerker e/o 
functie]],Tbl.Uurtarief[Medewerker en/of functie],Tbl.Uurtarief[Kostensoort arbeid],"",0,1),"")</f>
        <v/>
      </c>
      <c r="J221" s="147"/>
      <c r="K221" s="145"/>
      <c r="L221" s="149" t="str">
        <f>IF(Tbl.Kosten[[#This Row],[Activum]]&lt;&gt;"",_xlfn.XLOOKUP(Tbl.Kosten[[#This Row],[Activum]],Tbl.Afschrijvingskosten[Activum],Tbl.Afschrijvingskosten[Tarief per afschrijvings-eenheid],"",0,1),"")</f>
        <v/>
      </c>
      <c r="M221" s="122">
        <f>IFERROR(Tbl.Kosten[[#This Row],[Een-
heden]]*Tbl.Kosten[[#This Row],[Afschrijvings-
tarief]],0)</f>
        <v>0</v>
      </c>
      <c r="N221" s="122" t="str">
        <f>IF(Tbl.Kosten[[#This Row],[Subtotaal afschrijving]]&lt;&gt;0,Lijsten!A219,"")</f>
        <v/>
      </c>
      <c r="O221" s="150"/>
      <c r="P221" s="145"/>
      <c r="Q221" s="148"/>
      <c r="R221" s="122">
        <f>IFERROR(Tbl.Kosten[[#This Row],[Aantal]]*Tbl.Kosten[[#This Row],[Tarief]],0)</f>
        <v>0</v>
      </c>
      <c r="S221" s="8">
        <f>IFERROR(Tbl.Kosten[[#This Row],[Subtotaal overige kosten]]+Tbl.Kosten[[#This Row],[Subtotaal uren]]+Tbl.Kosten[[#This Row],[Subtotaal afschrijving]],0)</f>
        <v>0</v>
      </c>
      <c r="T221" s="8">
        <f>IFERROR(Tbl.Kosten[[#This Row],[Totaal kosten]]*Tbl.Kosten[[#This Row],[Subsidie%]],0)</f>
        <v>0</v>
      </c>
      <c r="U221" s="4" t="str" cm="1">
        <f t="array" ref="U221">IFERROR(_xlfn.IFS(Tbl.Kosten[[#This Row],[Subtotaal uren]]&lt;&gt;0,Tbl.Kosten[[#This Row],[Kostensoort arbeid]],Tbl.Kosten[[#This Row],[Subtotaal afschrijving]]&lt;&gt;0,Tbl.Kosten[[#This Row],[Kostensoort afschrijving]],Tbl.Kosten[[#This Row],[Subtotaal overige kosten]]&lt;&gt;0,Tbl.Kosten[[#This Row],[Kostensoort overig]]),"")</f>
        <v/>
      </c>
      <c r="V221" s="4" t="str">
        <f>IFERROR(_xlfn.XLOOKUP(Tbl.Kosten[[#This Row],[Activiteitencode]],Tbl.Activiteiten[Activiteitcode],Tbl.Activiteiten[Werkpakketcode],"",0,1),"")</f>
        <v/>
      </c>
      <c r="W221" s="4" t="str">
        <f>IFERROR(_xlfn.XLOOKUP(Tbl.Kosten[[#This Row],[Werkpakketcode]],Tbl.Werkpakketten[Werkpakketcode],Tbl.Werkpakketten[Subsidiabele activiteit],"",0,1),"")</f>
        <v/>
      </c>
      <c r="X221" s="12">
        <f>IFERROR(_xlfn.XLOOKUP(Tbl.Kosten[[#This Row],[Sanr.]],Tbl.Subsidiehoogte[SAnr.],Tbl.Subsidiehoogte[Sub. Percentage],0,0,1),0)</f>
        <v>0</v>
      </c>
      <c r="Y221" s="154" t="str">
        <f>IFERROR(_xlfn.XLOOKUP(Tbl.Kosten[[#This Row],[Partnercode]],Tbl.Projectpartners[Partnercode],Tbl.Projectpartners[PNr.],"",0,1),"")</f>
        <v>P1</v>
      </c>
      <c r="Z221" s="158">
        <f>IF(Tbl.Kosten[[#This Row],[Pnr.]]=Z$7,Tbl.Kosten[[#This Row],[Totaal kosten]],"")</f>
        <v>0</v>
      </c>
      <c r="AA221" s="158" t="str">
        <f>IF(Tbl.Kosten[[#This Row],[Pnr.]]=AA$7,Tbl.Kosten[[#This Row],[Totaal kosten]],"")</f>
        <v/>
      </c>
      <c r="AB221" s="158" t="str">
        <f>IF(Tbl.Kosten[[#This Row],[Pnr.]]=AB$7,Tbl.Kosten[[#This Row],[Totaal kosten]],"")</f>
        <v/>
      </c>
      <c r="AC221" s="158" t="str">
        <f>IF(Tbl.Kosten[[#This Row],[Pnr.]]=AC$7,Tbl.Kosten[[#This Row],[Totaal kosten]],"")</f>
        <v/>
      </c>
      <c r="AD221" s="158" t="str">
        <f>IF(Tbl.Kosten[[#This Row],[Pnr.]]=AD$7,Tbl.Kosten[[#This Row],[Totaal kosten]],"")</f>
        <v/>
      </c>
      <c r="AE221" s="158" t="str">
        <f>IF(Tbl.Kosten[[#This Row],[Pnr.]]=AE$7,Tbl.Kosten[[#This Row],[Totaal kosten]],"")</f>
        <v/>
      </c>
      <c r="AF221" s="158" t="str">
        <f>IF(Tbl.Kosten[[#This Row],[Pnr.]]=AF$7,Tbl.Kosten[[#This Row],[Totaal kosten]],"")</f>
        <v/>
      </c>
      <c r="AG221" s="158" t="str">
        <f>IF(Tbl.Kosten[[#This Row],[Pnr.]]=AG$7,Tbl.Kosten[[#This Row],[Totaal kosten]],"")</f>
        <v/>
      </c>
      <c r="AH221" s="158" t="str">
        <f>IF(Tbl.Kosten[[#This Row],[Pnr.]]=AH$7,Tbl.Kosten[[#This Row],[Totaal kosten]],"")</f>
        <v/>
      </c>
      <c r="AI221" s="158" t="str">
        <f>IF(Tbl.Kosten[[#This Row],[Pnr.]]=AI$7,Tbl.Kosten[[#This Row],[Totaal kosten]],"")</f>
        <v/>
      </c>
      <c r="AJ221" s="158" t="str">
        <f>IF(Tbl.Kosten[[#This Row],[Pnr.]]=AJ$7,Tbl.Kosten[[#This Row],[Totaal kosten]],"")</f>
        <v/>
      </c>
      <c r="AK221" s="158" t="str">
        <f>IF(Tbl.Kosten[[#This Row],[Pnr.]]=AK$7,Tbl.Kosten[[#This Row],[Totaal kosten]],"")</f>
        <v/>
      </c>
      <c r="AL221" s="158" t="str">
        <f>IF(Tbl.Kosten[[#This Row],[Pnr.]]=AL$7,Tbl.Kosten[[#This Row],[Totaal kosten]],"")</f>
        <v/>
      </c>
      <c r="AM221" s="158" t="str">
        <f>IF(Tbl.Kosten[[#This Row],[Pnr.]]=AM$7,Tbl.Kosten[[#This Row],[Totaal kosten]],"")</f>
        <v/>
      </c>
      <c r="AN221" s="158" t="str">
        <f>IF(Tbl.Kosten[[#This Row],[Pnr.]]=AN$7,Tbl.Kosten[[#This Row],[Totaal kosten]],"")</f>
        <v/>
      </c>
      <c r="AO221" s="158" t="str">
        <f>IF(Tbl.Kosten[[#This Row],[Pnr.]]=AO$7,Tbl.Kosten[[#This Row],[Totaal kosten]],"")</f>
        <v/>
      </c>
      <c r="AP221" s="158" t="str">
        <f>IF(Tbl.Kosten[[#This Row],[Pnr.]]=AP$7,Tbl.Kosten[[#This Row],[Totaal kosten]],"")</f>
        <v/>
      </c>
      <c r="AQ221" s="158" t="str">
        <f>IF(Tbl.Kosten[[#This Row],[Pnr.]]=AQ$7,Tbl.Kosten[[#This Row],[Totaal kosten]],"")</f>
        <v/>
      </c>
      <c r="AR221" s="158" t="str">
        <f>IF(Tbl.Kosten[[#This Row],[Pnr.]]=AR$7,Tbl.Kosten[[#This Row],[Totaal kosten]],"")</f>
        <v/>
      </c>
      <c r="AS221" s="158" t="str">
        <f>IF(Tbl.Kosten[[#This Row],[Pnr.]]=AS$7,Tbl.Kosten[[#This Row],[Totaal kosten]],"")</f>
        <v/>
      </c>
      <c r="AT221" s="158" t="str">
        <f>IF(Tbl.Kosten[[#This Row],[Pnr.]]=AT$7,Tbl.Kosten[[#This Row],[Totaal kosten]],"")</f>
        <v/>
      </c>
      <c r="AU221" s="158" t="str">
        <f>IF(Tbl.Kosten[[#This Row],[Pnr.]]=AU$7,Tbl.Kosten[[#This Row],[Totaal kosten]],"")</f>
        <v/>
      </c>
      <c r="AV221" s="158" t="str">
        <f>IF(Tbl.Kosten[[#This Row],[Pnr.]]=AV$7,Tbl.Kosten[[#This Row],[Totaal kosten]],"")</f>
        <v/>
      </c>
      <c r="AW221" s="158" t="str">
        <f>IF(Tbl.Kosten[[#This Row],[Pnr.]]=AW$7,Tbl.Kosten[[#This Row],[Totaal kosten]],"")</f>
        <v/>
      </c>
      <c r="AX221" s="158" t="str">
        <f>IF(Tbl.Kosten[[#This Row],[Pnr.]]=AX$7,Tbl.Kosten[[#This Row],[Totaal kosten]],"")</f>
        <v/>
      </c>
      <c r="AY221" s="158" t="str">
        <f>IF(Tbl.Kosten[[#This Row],[Pnr.]]=AY$7,Tbl.Kosten[[#This Row],[Totaal kosten]],"")</f>
        <v/>
      </c>
      <c r="AZ221" s="158" t="str">
        <f>IF(Tbl.Kosten[[#This Row],[Pnr.]]=AZ$7,Tbl.Kosten[[#This Row],[Totaal kosten]],"")</f>
        <v/>
      </c>
      <c r="BA221" s="158" t="str">
        <f>IF(Tbl.Kosten[[#This Row],[Pnr.]]=BA$7,Tbl.Kosten[[#This Row],[Totaal kosten]],"")</f>
        <v/>
      </c>
      <c r="BB221" s="158" t="str">
        <f>IF(Tbl.Kosten[[#This Row],[Pnr.]]=BB$7,Tbl.Kosten[[#This Row],[Totaal kosten]],"")</f>
        <v/>
      </c>
      <c r="BC221" s="158" t="str">
        <f>IF(Tbl.Kosten[[#This Row],[Pnr.]]=BC$7,Tbl.Kosten[[#This Row],[Totaal kosten]],"")</f>
        <v/>
      </c>
      <c r="BD221" s="158" t="str">
        <f>IF(Tbl.Kosten[[#This Row],[Pnr.]]=BD$7,Tbl.Kosten[[#This Row],[Totaal kosten]],"")</f>
        <v/>
      </c>
      <c r="BE221" s="158" t="str">
        <f>IF(Tbl.Kosten[[#This Row],[Pnr.]]=BE$7,Tbl.Kosten[[#This Row],[Totaal kosten]],"")</f>
        <v/>
      </c>
      <c r="BF221" s="158" t="str">
        <f>IF(Tbl.Kosten[[#This Row],[Pnr.]]=BF$7,Tbl.Kosten[[#This Row],[Totaal kosten]],"")</f>
        <v/>
      </c>
      <c r="BG221" s="158" t="str">
        <f>IF(Tbl.Kosten[[#This Row],[Pnr.]]=BG$7,Tbl.Kosten[[#This Row],[Totaal kosten]],"")</f>
        <v/>
      </c>
      <c r="BH221" s="158" t="str">
        <f>IF(Tbl.Kosten[[#This Row],[Pnr.]]=BH$7,Tbl.Kosten[[#This Row],[Totaal kosten]],"")</f>
        <v/>
      </c>
      <c r="BI221" s="158" t="str">
        <f>IF(Tbl.Kosten[[#This Row],[Pnr.]]=BI$7,Tbl.Kosten[[#This Row],[Totaal kosten]],"")</f>
        <v/>
      </c>
      <c r="BJ221" s="158" t="str">
        <f>IF(Tbl.Kosten[[#This Row],[Pnr.]]=BJ$7,Tbl.Kosten[[#This Row],[Totaal kosten]],"")</f>
        <v/>
      </c>
      <c r="BK221" s="158" t="str">
        <f>IF(Tbl.Kosten[[#This Row],[Pnr.]]=BK$7,Tbl.Kosten[[#This Row],[Totaal kosten]],"")</f>
        <v/>
      </c>
      <c r="BL221" s="158" t="str">
        <f>IF(Tbl.Kosten[[#This Row],[Pnr.]]=BL$7,Tbl.Kosten[[#This Row],[Totaal kosten]],"")</f>
        <v/>
      </c>
      <c r="BM221" s="158" t="str">
        <f>IF(Tbl.Kosten[[#This Row],[Pnr.]]=BM$7,Tbl.Kosten[[#This Row],[Totaal kosten]],"")</f>
        <v/>
      </c>
      <c r="BN221" s="158" t="str">
        <f>IF(Tbl.Kosten[[#This Row],[Pnr.]]=BN$7,Tbl.Kosten[[#This Row],[Totaal kosten]],"")</f>
        <v/>
      </c>
      <c r="BO221" s="158" t="str">
        <f>IF(Tbl.Kosten[[#This Row],[Pnr.]]=BO$7,Tbl.Kosten[[#This Row],[Totaal kosten]],"")</f>
        <v/>
      </c>
      <c r="BP221" s="158" t="str">
        <f>IF(Tbl.Kosten[[#This Row],[Pnr.]]=BP$7,Tbl.Kosten[[#This Row],[Totaal kosten]],"")</f>
        <v/>
      </c>
      <c r="BQ221" s="158" t="str">
        <f>IF(Tbl.Kosten[[#This Row],[Pnr.]]=BQ$7,Tbl.Kosten[[#This Row],[Totaal kosten]],"")</f>
        <v/>
      </c>
      <c r="BR221" s="158" t="str">
        <f>IF(Tbl.Kosten[[#This Row],[Pnr.]]=BR$7,Tbl.Kosten[[#This Row],[Totaal kosten]],"")</f>
        <v/>
      </c>
      <c r="BS221" s="158" t="str">
        <f>IF(Tbl.Kosten[[#This Row],[Pnr.]]=BS$7,Tbl.Kosten[[#This Row],[Totaal kosten]],"")</f>
        <v/>
      </c>
      <c r="BT221" s="158" t="str">
        <f>IF(Tbl.Kosten[[#This Row],[Pnr.]]=BT$7,Tbl.Kosten[[#This Row],[Totaal kosten]],"")</f>
        <v/>
      </c>
      <c r="BU221" s="158" t="str">
        <f>IF(Tbl.Kosten[[#This Row],[Pnr.]]=BU$7,Tbl.Kosten[[#This Row],[Totaal kosten]],"")</f>
        <v/>
      </c>
      <c r="BV221" s="158" t="str">
        <f>IF(Tbl.Kosten[[#This Row],[Pnr.]]=BV$7,Tbl.Kosten[[#This Row],[Totaal kosten]],"")</f>
        <v/>
      </c>
      <c r="BW221" s="158" t="str">
        <f>IF(Tbl.Kosten[[#This Row],[Pnr.]]=BW$7,Tbl.Kosten[[#This Row],[Totaal kosten]],"")</f>
        <v/>
      </c>
      <c r="BX221" s="158" t="str">
        <f>IFERROR(_xlfn.XLOOKUP(Tbl.Kosten[[#This Row],[Werkpakketcode]],Tbl.Werkpakketten[Werkpakketcode],Tbl.Werkpakketten[WPnr.],"",0,1),"")</f>
        <v/>
      </c>
      <c r="BY221" s="158" t="str">
        <f>IF(Tbl.Kosten[[#This Row],[WPnr.]]=BY$7,Tbl.Kosten[[#This Row],[Totaal kosten]],"")</f>
        <v/>
      </c>
      <c r="BZ221" s="158" t="str">
        <f>IF(Tbl.Kosten[[#This Row],[WPnr.]]=BZ$7,Tbl.Kosten[[#This Row],[Totaal kosten]],"")</f>
        <v/>
      </c>
      <c r="CA221" s="158" t="str">
        <f>IF(Tbl.Kosten[[#This Row],[WPnr.]]=CA$7,Tbl.Kosten[[#This Row],[Totaal kosten]],"")</f>
        <v/>
      </c>
      <c r="CB221" s="158" t="str">
        <f>IF(Tbl.Kosten[[#This Row],[WPnr.]]=CB$7,Tbl.Kosten[[#This Row],[Totaal kosten]],"")</f>
        <v/>
      </c>
      <c r="CC221" s="158" t="str">
        <f>IF(Tbl.Kosten[[#This Row],[WPnr.]]=CC$7,Tbl.Kosten[[#This Row],[Totaal kosten]],"")</f>
        <v/>
      </c>
      <c r="CD221" s="158" t="str">
        <f>IF(Tbl.Kosten[[#This Row],[WPnr.]]=CD$7,Tbl.Kosten[[#This Row],[Totaal kosten]],"")</f>
        <v/>
      </c>
      <c r="CE221" s="158" t="str">
        <f>IF(Tbl.Kosten[[#This Row],[WPnr.]]=CE$7,Tbl.Kosten[[#This Row],[Totaal kosten]],"")</f>
        <v/>
      </c>
      <c r="CF221" s="158" t="str">
        <f>IF(Tbl.Kosten[[#This Row],[WPnr.]]=CF$7,Tbl.Kosten[[#This Row],[Totaal kosten]],"")</f>
        <v/>
      </c>
      <c r="CG221" s="158" t="str">
        <f>IF(Tbl.Kosten[[#This Row],[WPnr.]]=CG$7,Tbl.Kosten[[#This Row],[Totaal kosten]],"")</f>
        <v/>
      </c>
      <c r="CH221" s="158" t="str">
        <f>IF(Tbl.Kosten[[#This Row],[WPnr.]]=CH$7,Tbl.Kosten[[#This Row],[Totaal kosten]],"")</f>
        <v/>
      </c>
      <c r="CI221" s="158" t="str">
        <f>IF(Tbl.Kosten[[#This Row],[WPnr.]]=CI$7,Tbl.Kosten[[#This Row],[Totaal kosten]],"")</f>
        <v/>
      </c>
      <c r="CJ221" s="158" t="str">
        <f>IF(Tbl.Kosten[[#This Row],[WPnr.]]=CJ$7,Tbl.Kosten[[#This Row],[Totaal kosten]],"")</f>
        <v/>
      </c>
      <c r="CK221" s="158" t="str">
        <f>IF(Tbl.Kosten[[#This Row],[WPnr.]]=CK$7,Tbl.Kosten[[#This Row],[Totaal kosten]],"")</f>
        <v/>
      </c>
      <c r="CL221" s="158" t="str">
        <f>IF(Tbl.Kosten[[#This Row],[WPnr.]]=CL$7,Tbl.Kosten[[#This Row],[Totaal kosten]],"")</f>
        <v/>
      </c>
      <c r="CM221" s="158" t="str">
        <f>IF(Tbl.Kosten[[#This Row],[WPnr.]]=CM$7,Tbl.Kosten[[#This Row],[Totaal kosten]],"")</f>
        <v/>
      </c>
      <c r="CN221" s="158" t="str">
        <f>IF(Tbl.Kosten[[#This Row],[WPnr.]]=CN$7,Tbl.Kosten[[#This Row],[Totaal kosten]],"")</f>
        <v/>
      </c>
      <c r="CO221" s="158" t="str">
        <f>IF(Tbl.Kosten[[#This Row],[WPnr.]]=CO$7,Tbl.Kosten[[#This Row],[Totaal kosten]],"")</f>
        <v/>
      </c>
      <c r="CP221" s="158" t="str">
        <f>IF(Tbl.Kosten[[#This Row],[WPnr.]]=CP$7,Tbl.Kosten[[#This Row],[Totaal kosten]],"")</f>
        <v/>
      </c>
      <c r="CQ221" s="158" t="str">
        <f>IF(Tbl.Kosten[[#This Row],[WPnr.]]=CQ$7,Tbl.Kosten[[#This Row],[Totaal kosten]],"")</f>
        <v/>
      </c>
      <c r="CR221" s="158" t="str">
        <f>IF(Tbl.Kosten[[#This Row],[WPnr.]]=CR$7,Tbl.Kosten[[#This Row],[Totaal kosten]],"")</f>
        <v/>
      </c>
      <c r="CS221" s="158" t="str">
        <f>IF(Tbl.Kosten[[#This Row],[WPnr.]]=CS$7,Tbl.Kosten[[#This Row],[Totaal kosten]],"")</f>
        <v/>
      </c>
      <c r="CT221" s="158" t="str">
        <f>IF(Tbl.Kosten[[#This Row],[WPnr.]]=CT$7,Tbl.Kosten[[#This Row],[Totaal kosten]],"")</f>
        <v/>
      </c>
      <c r="CU221" s="158" t="str">
        <f>IF(Tbl.Kosten[[#This Row],[WPnr.]]=CU$7,Tbl.Kosten[[#This Row],[Totaal kosten]],"")</f>
        <v/>
      </c>
      <c r="CV221" s="158" t="str">
        <f>IF(Tbl.Kosten[[#This Row],[WPnr.]]=CV$7,Tbl.Kosten[[#This Row],[Totaal kosten]],"")</f>
        <v/>
      </c>
      <c r="CW221" s="158" t="str">
        <f>IF(Tbl.Kosten[[#This Row],[WPnr.]]=CW$7,Tbl.Kosten[[#This Row],[Totaal kosten]],"")</f>
        <v/>
      </c>
      <c r="CX221" s="158" t="str">
        <f>IF(Tbl.Kosten[[#This Row],[WPnr.]]=CX$7,Tbl.Kosten[[#This Row],[Totaal kosten]],"")</f>
        <v/>
      </c>
      <c r="CY221" s="158" t="str">
        <f>IF(Tbl.Kosten[[#This Row],[WPnr.]]=CY$7,Tbl.Kosten[[#This Row],[Totaal kosten]],"")</f>
        <v/>
      </c>
      <c r="CZ221" s="158" t="str">
        <f>IF(Tbl.Kosten[[#This Row],[WPnr.]]=CZ$7,Tbl.Kosten[[#This Row],[Totaal kosten]],"")</f>
        <v/>
      </c>
      <c r="DA221" s="158" t="str">
        <f>IF(Tbl.Kosten[[#This Row],[WPnr.]]=DA$7,Tbl.Kosten[[#This Row],[Totaal kosten]],"")</f>
        <v/>
      </c>
      <c r="DB221" s="158" t="str">
        <f>IF(Tbl.Kosten[[#This Row],[WPnr.]]=DB$7,Tbl.Kosten[[#This Row],[Totaal kosten]],"")</f>
        <v/>
      </c>
      <c r="DC221" s="158" t="str">
        <f>IF(Tbl.Kosten[[#This Row],[WPnr.]]=DC$7,Tbl.Kosten[[#This Row],[Totaal kosten]],"")</f>
        <v/>
      </c>
      <c r="DD221" s="158" t="str">
        <f>IF(Tbl.Kosten[[#This Row],[WPnr.]]=DD$7,Tbl.Kosten[[#This Row],[Totaal kosten]],"")</f>
        <v/>
      </c>
      <c r="DE221" s="158" t="str">
        <f>IF(Tbl.Kosten[[#This Row],[WPnr.]]=DE$7,Tbl.Kosten[[#This Row],[Totaal kosten]],"")</f>
        <v/>
      </c>
      <c r="DF221" s="158" t="str">
        <f>IF(Tbl.Kosten[[#This Row],[WPnr.]]=DF$7,Tbl.Kosten[[#This Row],[Totaal kosten]],"")</f>
        <v/>
      </c>
      <c r="DG221" s="158" t="str">
        <f>IF(Tbl.Kosten[[#This Row],[WPnr.]]=DG$7,Tbl.Kosten[[#This Row],[Totaal kosten]],"")</f>
        <v/>
      </c>
      <c r="DH221" s="158" t="str">
        <f>IF(Tbl.Kosten[[#This Row],[WPnr.]]=DH$7,Tbl.Kosten[[#This Row],[Totaal kosten]],"")</f>
        <v/>
      </c>
      <c r="DI221" s="158" t="str">
        <f>IF(Tbl.Kosten[[#This Row],[WPnr.]]=DI$7,Tbl.Kosten[[#This Row],[Totaal kosten]],"")</f>
        <v/>
      </c>
      <c r="DJ221" s="158" t="str">
        <f>IF(Tbl.Kosten[[#This Row],[WPnr.]]=DJ$7,Tbl.Kosten[[#This Row],[Totaal kosten]],"")</f>
        <v/>
      </c>
      <c r="DK221" s="158" t="str">
        <f>IF(Tbl.Kosten[[#This Row],[WPnr.]]=DK$7,Tbl.Kosten[[#This Row],[Totaal kosten]],"")</f>
        <v/>
      </c>
      <c r="DL221" s="158" t="str">
        <f>IF(Tbl.Kosten[[#This Row],[WPnr.]]=DL$7,Tbl.Kosten[[#This Row],[Totaal kosten]],"")</f>
        <v/>
      </c>
      <c r="DM221" s="158" t="str">
        <f>IF(Tbl.Kosten[[#This Row],[WPnr.]]=DM$7,Tbl.Kosten[[#This Row],[Totaal kosten]],"")</f>
        <v/>
      </c>
      <c r="DN221" s="158" t="str">
        <f>IF(Tbl.Kosten[[#This Row],[WPnr.]]=DN$7,Tbl.Kosten[[#This Row],[Totaal kosten]],"")</f>
        <v/>
      </c>
      <c r="DO221" s="158" t="str">
        <f>IF(Tbl.Kosten[[#This Row],[WPnr.]]=DO$7,Tbl.Kosten[[#This Row],[Totaal kosten]],"")</f>
        <v/>
      </c>
      <c r="DP221" s="158" t="str">
        <f>IF(Tbl.Kosten[[#This Row],[WPnr.]]=DP$7,Tbl.Kosten[[#This Row],[Totaal kosten]],"")</f>
        <v/>
      </c>
      <c r="DQ221" s="158" t="str">
        <f>IF(Tbl.Kosten[[#This Row],[WPnr.]]=DQ$7,Tbl.Kosten[[#This Row],[Totaal kosten]],"")</f>
        <v/>
      </c>
      <c r="DR221" s="158" t="str">
        <f>IF(Tbl.Kosten[[#This Row],[WPnr.]]=DR$7,Tbl.Kosten[[#This Row],[Totaal kosten]],"")</f>
        <v/>
      </c>
      <c r="DS221" s="158" t="str">
        <f>IF(Tbl.Kosten[[#This Row],[WPnr.]]=DS$7,Tbl.Kosten[[#This Row],[Totaal kosten]],"")</f>
        <v/>
      </c>
      <c r="DT221" s="158" t="str">
        <f>IF(Tbl.Kosten[[#This Row],[WPnr.]]=DT$7,Tbl.Kosten[[#This Row],[Totaal kosten]],"")</f>
        <v/>
      </c>
      <c r="DU221" s="158" t="str">
        <f>IF(Tbl.Kosten[[#This Row],[WPnr.]]=DU$7,Tbl.Kosten[[#This Row],[Totaal kosten]],"")</f>
        <v/>
      </c>
      <c r="DV221" s="158" t="str">
        <f>IF(Tbl.Kosten[[#This Row],[WPnr.]]=DV$7,Tbl.Kosten[[#This Row],[Totaal kosten]],"")</f>
        <v/>
      </c>
      <c r="DW221" s="160" t="str">
        <f>IFERROR(_xlfn.XLOOKUP(Tbl.Kosten[[#This Row],[Kostensoort]],Tbl.Kostensoorten[Kostensoorten],Tbl.Kostensoorten[KSnr.],"",0,1),"")</f>
        <v/>
      </c>
      <c r="DX221" s="160" t="str">
        <f>IF(Tbl.Kosten[[#This Row],[KSnr.]]=DX$7,Tbl.Kosten[[#This Row],[Totaal kosten]],"")</f>
        <v/>
      </c>
      <c r="DY221" s="160" t="str">
        <f>IF(Tbl.Kosten[[#This Row],[KSnr.]]=DY$7,Tbl.Kosten[[#This Row],[Totaal kosten]],"")</f>
        <v/>
      </c>
      <c r="DZ221" s="160" t="str">
        <f>IF(Tbl.Kosten[[#This Row],[KSnr.]]=DZ$7,Tbl.Kosten[[#This Row],[Totaal kosten]],"")</f>
        <v/>
      </c>
      <c r="EA221" s="160" t="str">
        <f>IF(Tbl.Kosten[[#This Row],[KSnr.]]=EA$7,Tbl.Kosten[[#This Row],[Totaal kosten]],"")</f>
        <v/>
      </c>
      <c r="EB221" s="160" t="str">
        <f>IF(Tbl.Kosten[[#This Row],[KSnr.]]=EB$7,Tbl.Kosten[[#This Row],[Totaal kosten]],"")</f>
        <v/>
      </c>
      <c r="EC221" s="160" t="str">
        <f>IF(Tbl.Kosten[[#This Row],[KSnr.]]=EC$7,Tbl.Kosten[[#This Row],[Totaal kosten]],"")</f>
        <v/>
      </c>
      <c r="ED221" s="160" t="str">
        <f>IF(Tbl.Kosten[[#This Row],[KSnr.]]=ED$7,Tbl.Kosten[[#This Row],[Totaal kosten]],"")</f>
        <v/>
      </c>
      <c r="EE221" s="160" t="str">
        <f>IF(Tbl.Kosten[[#This Row],[KSnr.]]=EE$7,Tbl.Kosten[[#This Row],[Totaal kosten]],"")</f>
        <v/>
      </c>
      <c r="EF221" s="160" t="str">
        <f>IF(Tbl.Kosten[[#This Row],[KSnr.]]=EF$7,Tbl.Kosten[[#This Row],[Totaal kosten]],"")</f>
        <v/>
      </c>
      <c r="EG221" s="160" t="str">
        <f>IF(Tbl.Kosten[[#This Row],[KSnr.]]=EG$7,Tbl.Kosten[[#This Row],[Totaal kosten]],"")</f>
        <v/>
      </c>
      <c r="EH221" s="160" t="str">
        <f>IF(Tbl.Kosten[[#This Row],[KSnr.]]=EH$7,Tbl.Kosten[[#This Row],[Totaal kosten]],"")</f>
        <v/>
      </c>
      <c r="EI221" s="160" t="str">
        <f>IF(Tbl.Kosten[[#This Row],[KSnr.]]=EI$7,Tbl.Kosten[[#This Row],[Totaal kosten]],"")</f>
        <v/>
      </c>
      <c r="EJ221" s="160" t="str">
        <f>IF(Tbl.Kosten[[#This Row],[KSnr.]]=EJ$7,Tbl.Kosten[[#This Row],[Totaal kosten]],"")</f>
        <v/>
      </c>
      <c r="EK221" s="160" t="str">
        <f>IF(Tbl.Kosten[[#This Row],[KSnr.]]=EK$7,Tbl.Kosten[[#This Row],[Totaal kosten]],"")</f>
        <v/>
      </c>
      <c r="EL221" s="160" t="str">
        <f>IF(Tbl.Kosten[[#This Row],[KSnr.]]=EL$7,Tbl.Kosten[[#This Row],[Totaal kosten]],"")</f>
        <v/>
      </c>
      <c r="EM221" s="160" t="str">
        <f>IF(Tbl.Kosten[[#This Row],[KSnr.]]=EM$7,Tbl.Kosten[[#This Row],[Totaal kosten]],"")</f>
        <v/>
      </c>
      <c r="EN221" s="160" t="str">
        <f>IF(Tbl.Kosten[[#This Row],[KSnr.]]=EN$7,Tbl.Kosten[[#This Row],[Totaal kosten]],"")</f>
        <v/>
      </c>
      <c r="EO221" s="160" t="str">
        <f>IF(Tbl.Kosten[[#This Row],[KSnr.]]=EO$7,Tbl.Kosten[[#This Row],[Totaal kosten]],"")</f>
        <v/>
      </c>
      <c r="EP221" s="160" t="str">
        <f>IF(Tbl.Kosten[[#This Row],[KSnr.]]=EP$7,Tbl.Kosten[[#This Row],[Totaal kosten]],"")</f>
        <v/>
      </c>
      <c r="EQ221" s="160" t="str">
        <f>IF(Tbl.Kosten[[#This Row],[KSnr.]]=EQ$7,Tbl.Kosten[[#This Row],[Totaal kosten]],"")</f>
        <v/>
      </c>
      <c r="ER221" s="154" t="str">
        <f>IFERROR(_xlfn.XLOOKUP(Tbl.Kosten[[#This Row],[Subsidieactiviteit]],Tbl.Subsidiehoogte[Subsidieactiviteit],Tbl.Subsidiehoogte[SAnr.],"",0,1),"")</f>
        <v/>
      </c>
      <c r="ES221" s="160" t="str">
        <f>IF(Tbl.Kosten[[#This Row],[Sanr.]]=ES$7,Tbl.Kosten[[#This Row],[Totaal kosten]],"")</f>
        <v/>
      </c>
      <c r="ET221" s="160" t="str">
        <f>IF(Tbl.Kosten[[#This Row],[Sanr.]]=ET$7,Tbl.Kosten[[#This Row],[Totaal kosten]],"")</f>
        <v/>
      </c>
      <c r="EU221" s="160" t="str">
        <f>IF(Tbl.Kosten[[#This Row],[Sanr.]]=EU$7,Tbl.Kosten[[#This Row],[Totaal kosten]],"")</f>
        <v/>
      </c>
      <c r="EV221" s="160" t="str">
        <f>IF(Tbl.Kosten[[#This Row],[Sanr.]]=EV$7,Tbl.Kosten[[#This Row],[Totaal kosten]],"")</f>
        <v/>
      </c>
      <c r="EW221" s="160" t="str">
        <f>IF(Tbl.Kosten[[#This Row],[Sanr.]]=EW$7,Tbl.Kosten[[#This Row],[Totaal kosten]],"")</f>
        <v/>
      </c>
      <c r="EX221" s="160" t="str">
        <f>IF(Tbl.Kosten[[#This Row],[Sanr.]]=EX$7,Tbl.Kosten[[#This Row],[Totaal kosten]],"")</f>
        <v/>
      </c>
      <c r="EY221" s="160" t="str">
        <f>IF(Tbl.Kosten[[#This Row],[Sanr.]]=EY$7,Tbl.Kosten[[#This Row],[Totaal kosten]],"")</f>
        <v/>
      </c>
      <c r="EZ221" s="160" t="str">
        <f>IF(Tbl.Kosten[[#This Row],[Sanr.]]=EZ$7,Tbl.Kosten[[#This Row],[Totaal kosten]],"")</f>
        <v/>
      </c>
      <c r="FA221" s="160" t="str">
        <f>IF(Tbl.Kosten[[#This Row],[Sanr.]]=FA$7,Tbl.Kosten[[#This Row],[Totaal kosten]],"")</f>
        <v/>
      </c>
      <c r="FB221" s="160" t="str">
        <f>IF(Tbl.Kosten[[#This Row],[Sanr.]]=FB$7,Tbl.Kosten[[#This Row],[Totaal kosten]],"")</f>
        <v/>
      </c>
      <c r="FC221" s="160" t="str">
        <f>IF(Tbl.Kosten[[#This Row],[Sanr.]]=FC$7,Tbl.Kosten[[#This Row],[Totaal kosten]],"")</f>
        <v/>
      </c>
      <c r="FD221" s="160" t="str">
        <f>IF(Tbl.Kosten[[#This Row],[Sanr.]]=FD$7,Tbl.Kosten[[#This Row],[Totaal kosten]],"")</f>
        <v/>
      </c>
      <c r="FE221" s="160" t="str">
        <f>IF(Tbl.Kosten[[#This Row],[Sanr.]]=FE$7,Tbl.Kosten[[#This Row],[Totaal kosten]],"")</f>
        <v/>
      </c>
      <c r="FF221" s="160" t="str">
        <f>IF(Tbl.Kosten[[#This Row],[Sanr.]]=FF$7,Tbl.Kosten[[#This Row],[Totaal kosten]],"")</f>
        <v/>
      </c>
      <c r="FG221" s="160" t="str">
        <f>IF(Tbl.Kosten[[#This Row],[Sanr.]]=FG$7,Tbl.Kosten[[#This Row],[Totaal kosten]],"")</f>
        <v/>
      </c>
      <c r="FH221" s="160" t="str">
        <f>IF(Tbl.Kosten[[#This Row],[Sanr.]]=FH$7,Tbl.Kosten[[#This Row],[Totaal kosten]],"")</f>
        <v/>
      </c>
      <c r="FI221" s="160" t="str">
        <f>IF(Tbl.Kosten[[#This Row],[Sanr.]]=FI$7,Tbl.Kosten[[#This Row],[Totaal kosten]],"")</f>
        <v/>
      </c>
      <c r="FJ221" s="160" t="str">
        <f>IF(Tbl.Kosten[[#This Row],[Sanr.]]=FJ$7,Tbl.Kosten[[#This Row],[Totaal kosten]],"")</f>
        <v/>
      </c>
      <c r="FK221" s="160" t="str">
        <f>IF(Tbl.Kosten[[#This Row],[Sanr.]]=FK$7,Tbl.Kosten[[#This Row],[Totaal kosten]],"")</f>
        <v/>
      </c>
      <c r="FL221" s="160" t="str">
        <f>IF(Tbl.Kosten[[#This Row],[Sanr.]]=FL$7,Tbl.Kosten[[#This Row],[Totaal kosten]],"")</f>
        <v/>
      </c>
      <c r="FM221" s="160" t="str">
        <f>IF(Tbl.Kosten[[#This Row],[Sanr.]]=FM$7,Tbl.Kosten[[#This Row],[Totaal kosten]],"")</f>
        <v/>
      </c>
      <c r="FN221" s="160" t="str">
        <f>IF(Tbl.Kosten[[#This Row],[Sanr.]]=FN$7,Tbl.Kosten[[#This Row],[Totaal kosten]],"")</f>
        <v/>
      </c>
      <c r="FO221" s="160" t="str">
        <f>IF(Tbl.Kosten[[#This Row],[Sanr.]]=FO$7,Tbl.Kosten[[#This Row],[Totaal kosten]],"")</f>
        <v/>
      </c>
      <c r="FP221" s="160" t="str">
        <f>IF(Tbl.Kosten[[#This Row],[Sanr.]]=FP$7,Tbl.Kosten[[#This Row],[Totaal kosten]],"")</f>
        <v/>
      </c>
      <c r="FQ221" s="160" t="str">
        <f>IF(Tbl.Kosten[[#This Row],[Sanr.]]=FQ$7,Tbl.Kosten[[#This Row],[Totaal kosten]],"")</f>
        <v/>
      </c>
      <c r="FR221" s="160" t="str">
        <f>IF(Tbl.Kosten[[#This Row],[Sanr.]]=FR$7,Tbl.Kosten[[#This Row],[Totaal kosten]],"")</f>
        <v/>
      </c>
      <c r="FS221" s="160" t="str">
        <f>IF(Tbl.Kosten[[#This Row],[Sanr.]]=FS$7,Tbl.Kosten[[#This Row],[Totaal kosten]],"")</f>
        <v/>
      </c>
      <c r="FT221" s="160" t="str">
        <f>IF(Tbl.Kosten[[#This Row],[Sanr.]]=FT$7,Tbl.Kosten[[#This Row],[Totaal kosten]],"")</f>
        <v/>
      </c>
      <c r="FU221" s="160" t="str">
        <f>IF(Tbl.Kosten[[#This Row],[Sanr.]]=FU$7,Tbl.Kosten[[#This Row],[Totaal kosten]],"")</f>
        <v/>
      </c>
      <c r="FV221" s="160" t="str">
        <f>IF(Tbl.Kosten[[#This Row],[Sanr.]]=FV$7,Tbl.Kosten[[#This Row],[Totaal kosten]],"")</f>
        <v/>
      </c>
      <c r="FW221" s="160" t="str">
        <f>IFERROR(_xlfn.XLOOKUP(Tbl.Kosten[[#This Row],[Activiteitencode]],Tbl.Activiteiten[Activiteitcode],Tbl.Activiteiten[Anr.],"",0,1),"")</f>
        <v/>
      </c>
      <c r="FX221" s="181" t="str">
        <f>_xlfn.CONCAT(Tbl.Kosten[[#This Row],[Pnr.]],Tbl.Kosten[[#This Row],[Sanr.]])</f>
        <v>P1</v>
      </c>
      <c r="FY221" s="160">
        <f>Tbl.Kosten[[#This Row],[Totaal kosten]]-Tbl.Kosten[[#This Row],[Subsidie]]</f>
        <v>0</v>
      </c>
      <c r="FZ221" s="160">
        <f>IF(Tbl.Kosten[[#This Row],[Pnr.]]=FZ$7,Tbl.Kosten[[#This Row],[Te financieren]],"")</f>
        <v>0</v>
      </c>
      <c r="GA221" s="160" t="str">
        <f>IF(Tbl.Kosten[[#This Row],[Pnr.]]=GA$7,Tbl.Kosten[[#This Row],[Te financieren]],"")</f>
        <v/>
      </c>
      <c r="GB221" s="160" t="str">
        <f>IF(Tbl.Kosten[[#This Row],[Pnr.]]=GB$7,Tbl.Kosten[[#This Row],[Te financieren]],"")</f>
        <v/>
      </c>
      <c r="GC221" s="160" t="str">
        <f>IF(Tbl.Kosten[[#This Row],[Pnr.]]=GC$7,Tbl.Kosten[[#This Row],[Te financieren]],"")</f>
        <v/>
      </c>
      <c r="GD221" s="160" t="str">
        <f>IF(Tbl.Kosten[[#This Row],[Pnr.]]=GD$7,Tbl.Kosten[[#This Row],[Te financieren]],"")</f>
        <v/>
      </c>
      <c r="GE221" s="160" t="str">
        <f>IF(Tbl.Kosten[[#This Row],[Pnr.]]=GE$7,Tbl.Kosten[[#This Row],[Te financieren]],"")</f>
        <v/>
      </c>
      <c r="GF221" s="160" t="str">
        <f>IF(Tbl.Kosten[[#This Row],[Pnr.]]=GF$7,Tbl.Kosten[[#This Row],[Te financieren]],"")</f>
        <v/>
      </c>
      <c r="GG221" s="160" t="str">
        <f>IF(Tbl.Kosten[[#This Row],[Pnr.]]=GG$7,Tbl.Kosten[[#This Row],[Te financieren]],"")</f>
        <v/>
      </c>
      <c r="GH221" s="160" t="str">
        <f>IF(Tbl.Kosten[[#This Row],[Pnr.]]=GH$7,Tbl.Kosten[[#This Row],[Te financieren]],"")</f>
        <v/>
      </c>
      <c r="GI221" s="160" t="str">
        <f>IF(Tbl.Kosten[[#This Row],[Pnr.]]=GI$7,Tbl.Kosten[[#This Row],[Te financieren]],"")</f>
        <v/>
      </c>
      <c r="GJ221" s="160" t="str">
        <f>IF(Tbl.Kosten[[#This Row],[Pnr.]]=GJ$7,Tbl.Kosten[[#This Row],[Te financieren]],"")</f>
        <v/>
      </c>
      <c r="GK221" s="160" t="str">
        <f>IF(Tbl.Kosten[[#This Row],[Pnr.]]=GK$7,Tbl.Kosten[[#This Row],[Te financieren]],"")</f>
        <v/>
      </c>
      <c r="GL221" s="160" t="str">
        <f>IF(Tbl.Kosten[[#This Row],[Pnr.]]=GL$7,Tbl.Kosten[[#This Row],[Te financieren]],"")</f>
        <v/>
      </c>
      <c r="GM221" s="160" t="str">
        <f>IF(Tbl.Kosten[[#This Row],[Pnr.]]=GM$7,Tbl.Kosten[[#This Row],[Te financieren]],"")</f>
        <v/>
      </c>
      <c r="GN221" s="160" t="str">
        <f>IF(Tbl.Kosten[[#This Row],[Pnr.]]=GN$7,Tbl.Kosten[[#This Row],[Te financieren]],"")</f>
        <v/>
      </c>
      <c r="GO221" s="160" t="str">
        <f>IF(Tbl.Kosten[[#This Row],[Pnr.]]=GO$7,Tbl.Kosten[[#This Row],[Te financieren]],"")</f>
        <v/>
      </c>
      <c r="GP221" s="160" t="str">
        <f>IF(Tbl.Kosten[[#This Row],[Pnr.]]=GP$7,Tbl.Kosten[[#This Row],[Te financieren]],"")</f>
        <v/>
      </c>
      <c r="GQ221" s="160" t="str">
        <f>IF(Tbl.Kosten[[#This Row],[Pnr.]]=GQ$7,Tbl.Kosten[[#This Row],[Te financieren]],"")</f>
        <v/>
      </c>
      <c r="GR221" s="160" t="str">
        <f>IF(Tbl.Kosten[[#This Row],[Pnr.]]=GR$7,Tbl.Kosten[[#This Row],[Te financieren]],"")</f>
        <v/>
      </c>
      <c r="GS221" s="160" t="str">
        <f>IF(Tbl.Kosten[[#This Row],[Pnr.]]=GS$7,Tbl.Kosten[[#This Row],[Te financieren]],"")</f>
        <v/>
      </c>
      <c r="GT221" s="160" t="str">
        <f>IF(Tbl.Kosten[[#This Row],[Pnr.]]=GT$7,Tbl.Kosten[[#This Row],[Te financieren]],"")</f>
        <v/>
      </c>
      <c r="GU221" s="160" t="str">
        <f>IF(Tbl.Kosten[[#This Row],[Pnr.]]=GU$7,Tbl.Kosten[[#This Row],[Te financieren]],"")</f>
        <v/>
      </c>
      <c r="GV221" s="160" t="str">
        <f>IF(Tbl.Kosten[[#This Row],[Pnr.]]=GV$7,Tbl.Kosten[[#This Row],[Te financieren]],"")</f>
        <v/>
      </c>
      <c r="GW221" s="160" t="str">
        <f>IF(Tbl.Kosten[[#This Row],[Pnr.]]=GW$7,Tbl.Kosten[[#This Row],[Te financieren]],"")</f>
        <v/>
      </c>
      <c r="GX221" s="160" t="str">
        <f>IF(Tbl.Kosten[[#This Row],[Pnr.]]=GX$7,Tbl.Kosten[[#This Row],[Te financieren]],"")</f>
        <v/>
      </c>
      <c r="GY221" s="160" t="str">
        <f>IF(Tbl.Kosten[[#This Row],[Pnr.]]=GY$7,Tbl.Kosten[[#This Row],[Te financieren]],"")</f>
        <v/>
      </c>
      <c r="GZ221" s="160" t="str">
        <f>IF(Tbl.Kosten[[#This Row],[Pnr.]]=GZ$7,Tbl.Kosten[[#This Row],[Te financieren]],"")</f>
        <v/>
      </c>
      <c r="HA221" s="160" t="str">
        <f>IF(Tbl.Kosten[[#This Row],[Pnr.]]=HA$7,Tbl.Kosten[[#This Row],[Te financieren]],"")</f>
        <v/>
      </c>
      <c r="HB221" s="160" t="str">
        <f>IF(Tbl.Kosten[[#This Row],[Pnr.]]=HB$7,Tbl.Kosten[[#This Row],[Te financieren]],"")</f>
        <v/>
      </c>
      <c r="HC221" s="160" t="str">
        <f>IF(Tbl.Kosten[[#This Row],[Pnr.]]=HC$7,Tbl.Kosten[[#This Row],[Te financieren]],"")</f>
        <v/>
      </c>
      <c r="HD221" s="160" t="str">
        <f>IF(Tbl.Kosten[[#This Row],[Pnr.]]=HD$7,Tbl.Kosten[[#This Row],[Te financieren]],"")</f>
        <v/>
      </c>
      <c r="HE221" s="160" t="str">
        <f>IF(Tbl.Kosten[[#This Row],[Pnr.]]=HE$7,Tbl.Kosten[[#This Row],[Te financieren]],"")</f>
        <v/>
      </c>
      <c r="HF221" s="160" t="str">
        <f>IF(Tbl.Kosten[[#This Row],[Pnr.]]=HF$7,Tbl.Kosten[[#This Row],[Te financieren]],"")</f>
        <v/>
      </c>
      <c r="HG221" s="160" t="str">
        <f>IF(Tbl.Kosten[[#This Row],[Pnr.]]=HG$7,Tbl.Kosten[[#This Row],[Te financieren]],"")</f>
        <v/>
      </c>
      <c r="HH221" s="160" t="str">
        <f>IF(Tbl.Kosten[[#This Row],[Pnr.]]=HH$7,Tbl.Kosten[[#This Row],[Te financieren]],"")</f>
        <v/>
      </c>
      <c r="HI221" s="160" t="str">
        <f>IF(Tbl.Kosten[[#This Row],[Pnr.]]=HI$7,Tbl.Kosten[[#This Row],[Te financieren]],"")</f>
        <v/>
      </c>
      <c r="HJ221" s="160" t="str">
        <f>IF(Tbl.Kosten[[#This Row],[Pnr.]]=HJ$7,Tbl.Kosten[[#This Row],[Te financieren]],"")</f>
        <v/>
      </c>
      <c r="HK221" s="160" t="str">
        <f>IF(Tbl.Kosten[[#This Row],[Pnr.]]=HK$7,Tbl.Kosten[[#This Row],[Te financieren]],"")</f>
        <v/>
      </c>
      <c r="HL221" s="160" t="str">
        <f>IF(Tbl.Kosten[[#This Row],[Pnr.]]=HL$7,Tbl.Kosten[[#This Row],[Te financieren]],"")</f>
        <v/>
      </c>
      <c r="HM221" s="160" t="str">
        <f>IF(Tbl.Kosten[[#This Row],[Pnr.]]=HM$7,Tbl.Kosten[[#This Row],[Te financieren]],"")</f>
        <v/>
      </c>
      <c r="HN221" s="160" t="str">
        <f>IF(Tbl.Kosten[[#This Row],[Pnr.]]=HN$7,Tbl.Kosten[[#This Row],[Te financieren]],"")</f>
        <v/>
      </c>
      <c r="HO221" s="160" t="str">
        <f>IF(Tbl.Kosten[[#This Row],[Pnr.]]=HO$7,Tbl.Kosten[[#This Row],[Te financieren]],"")</f>
        <v/>
      </c>
      <c r="HP221" s="160" t="str">
        <f>IF(Tbl.Kosten[[#This Row],[Pnr.]]=HP$7,Tbl.Kosten[[#This Row],[Te financieren]],"")</f>
        <v/>
      </c>
      <c r="HQ221" s="160" t="str">
        <f>IF(Tbl.Kosten[[#This Row],[Pnr.]]=HQ$7,Tbl.Kosten[[#This Row],[Te financieren]],"")</f>
        <v/>
      </c>
      <c r="HR221" s="160" t="str">
        <f>IF(Tbl.Kosten[[#This Row],[Pnr.]]=HR$7,Tbl.Kosten[[#This Row],[Te financieren]],"")</f>
        <v/>
      </c>
      <c r="HS221" s="160" t="str">
        <f>IF(Tbl.Kosten[[#This Row],[Pnr.]]=HS$7,Tbl.Kosten[[#This Row],[Te financieren]],"")</f>
        <v/>
      </c>
      <c r="HT221" s="160" t="str">
        <f>IF(Tbl.Kosten[[#This Row],[Pnr.]]=HT$7,Tbl.Kosten[[#This Row],[Te financieren]],"")</f>
        <v/>
      </c>
      <c r="HU221" s="160" t="str">
        <f>IF(Tbl.Kosten[[#This Row],[Pnr.]]=HU$7,Tbl.Kosten[[#This Row],[Te financieren]],"")</f>
        <v/>
      </c>
      <c r="HV221" s="160" t="str">
        <f>IF(Tbl.Kosten[[#This Row],[Pnr.]]=HV$7,Tbl.Kosten[[#This Row],[Te financieren]],"")</f>
        <v/>
      </c>
      <c r="HW221" s="160" t="str">
        <f>IF(Tbl.Kosten[[#This Row],[Pnr.]]=HW$7,Tbl.Kosten[[#This Row],[Te financieren]],"")</f>
        <v/>
      </c>
    </row>
    <row r="222" spans="2:231" x14ac:dyDescent="0.3">
      <c r="B222" s="144"/>
      <c r="C222" s="147"/>
      <c r="D222" s="146"/>
      <c r="E222" s="147"/>
      <c r="F222" s="145"/>
      <c r="G222" s="11" t="str">
        <f>IF(Tbl.Kosten[[#This Row],[Medewerker e/o 
functie]]&lt;&gt;"",_xlfn.XLOOKUP(Tbl.Kosten[[#This Row],[Medewerker e/o 
functie]],Tbl.Uurtarief[Medewerker en/of functie],Tbl.Uurtarief[Uurtarief],"",0,1),"")</f>
        <v/>
      </c>
      <c r="H222" s="121">
        <f>IFERROR(Tbl.Kosten[[#This Row],[Uren]]*Tbl.Kosten[[#This Row],[Uurtarief]],0)</f>
        <v>0</v>
      </c>
      <c r="I222" s="119" t="str">
        <f>IF(Tbl.Kosten[[#This Row],[Subtotaal uren]]&lt;&gt;0,_xlfn.XLOOKUP(Tbl.Kosten[[#This Row],[Medewerker e/o 
functie]],Tbl.Uurtarief[Medewerker en/of functie],Tbl.Uurtarief[Kostensoort arbeid],"",0,1),"")</f>
        <v/>
      </c>
      <c r="J222" s="147"/>
      <c r="K222" s="145"/>
      <c r="L222" s="149" t="str">
        <f>IF(Tbl.Kosten[[#This Row],[Activum]]&lt;&gt;"",_xlfn.XLOOKUP(Tbl.Kosten[[#This Row],[Activum]],Tbl.Afschrijvingskosten[Activum],Tbl.Afschrijvingskosten[Tarief per afschrijvings-eenheid],"",0,1),"")</f>
        <v/>
      </c>
      <c r="M222" s="122">
        <f>IFERROR(Tbl.Kosten[[#This Row],[Een-
heden]]*Tbl.Kosten[[#This Row],[Afschrijvings-
tarief]],0)</f>
        <v>0</v>
      </c>
      <c r="N222" s="122" t="str">
        <f>IF(Tbl.Kosten[[#This Row],[Subtotaal afschrijving]]&lt;&gt;0,Lijsten!A220,"")</f>
        <v/>
      </c>
      <c r="O222" s="150"/>
      <c r="P222" s="145"/>
      <c r="Q222" s="148"/>
      <c r="R222" s="122">
        <f>IFERROR(Tbl.Kosten[[#This Row],[Aantal]]*Tbl.Kosten[[#This Row],[Tarief]],0)</f>
        <v>0</v>
      </c>
      <c r="S222" s="8">
        <f>IFERROR(Tbl.Kosten[[#This Row],[Subtotaal overige kosten]]+Tbl.Kosten[[#This Row],[Subtotaal uren]]+Tbl.Kosten[[#This Row],[Subtotaal afschrijving]],0)</f>
        <v>0</v>
      </c>
      <c r="T222" s="8">
        <f>IFERROR(Tbl.Kosten[[#This Row],[Totaal kosten]]*Tbl.Kosten[[#This Row],[Subsidie%]],0)</f>
        <v>0</v>
      </c>
      <c r="U222" s="4" t="str" cm="1">
        <f t="array" ref="U222">IFERROR(_xlfn.IFS(Tbl.Kosten[[#This Row],[Subtotaal uren]]&lt;&gt;0,Tbl.Kosten[[#This Row],[Kostensoort arbeid]],Tbl.Kosten[[#This Row],[Subtotaal afschrijving]]&lt;&gt;0,Tbl.Kosten[[#This Row],[Kostensoort afschrijving]],Tbl.Kosten[[#This Row],[Subtotaal overige kosten]]&lt;&gt;0,Tbl.Kosten[[#This Row],[Kostensoort overig]]),"")</f>
        <v/>
      </c>
      <c r="V222" s="4" t="str">
        <f>IFERROR(_xlfn.XLOOKUP(Tbl.Kosten[[#This Row],[Activiteitencode]],Tbl.Activiteiten[Activiteitcode],Tbl.Activiteiten[Werkpakketcode],"",0,1),"")</f>
        <v/>
      </c>
      <c r="W222" s="4" t="str">
        <f>IFERROR(_xlfn.XLOOKUP(Tbl.Kosten[[#This Row],[Werkpakketcode]],Tbl.Werkpakketten[Werkpakketcode],Tbl.Werkpakketten[Subsidiabele activiteit],"",0,1),"")</f>
        <v/>
      </c>
      <c r="X222" s="12">
        <f>IFERROR(_xlfn.XLOOKUP(Tbl.Kosten[[#This Row],[Sanr.]],Tbl.Subsidiehoogte[SAnr.],Tbl.Subsidiehoogte[Sub. Percentage],0,0,1),0)</f>
        <v>0</v>
      </c>
      <c r="Y222" s="154" t="str">
        <f>IFERROR(_xlfn.XLOOKUP(Tbl.Kosten[[#This Row],[Partnercode]],Tbl.Projectpartners[Partnercode],Tbl.Projectpartners[PNr.],"",0,1),"")</f>
        <v>P1</v>
      </c>
      <c r="Z222" s="158">
        <f>IF(Tbl.Kosten[[#This Row],[Pnr.]]=Z$7,Tbl.Kosten[[#This Row],[Totaal kosten]],"")</f>
        <v>0</v>
      </c>
      <c r="AA222" s="158" t="str">
        <f>IF(Tbl.Kosten[[#This Row],[Pnr.]]=AA$7,Tbl.Kosten[[#This Row],[Totaal kosten]],"")</f>
        <v/>
      </c>
      <c r="AB222" s="158" t="str">
        <f>IF(Tbl.Kosten[[#This Row],[Pnr.]]=AB$7,Tbl.Kosten[[#This Row],[Totaal kosten]],"")</f>
        <v/>
      </c>
      <c r="AC222" s="158" t="str">
        <f>IF(Tbl.Kosten[[#This Row],[Pnr.]]=AC$7,Tbl.Kosten[[#This Row],[Totaal kosten]],"")</f>
        <v/>
      </c>
      <c r="AD222" s="158" t="str">
        <f>IF(Tbl.Kosten[[#This Row],[Pnr.]]=AD$7,Tbl.Kosten[[#This Row],[Totaal kosten]],"")</f>
        <v/>
      </c>
      <c r="AE222" s="158" t="str">
        <f>IF(Tbl.Kosten[[#This Row],[Pnr.]]=AE$7,Tbl.Kosten[[#This Row],[Totaal kosten]],"")</f>
        <v/>
      </c>
      <c r="AF222" s="158" t="str">
        <f>IF(Tbl.Kosten[[#This Row],[Pnr.]]=AF$7,Tbl.Kosten[[#This Row],[Totaal kosten]],"")</f>
        <v/>
      </c>
      <c r="AG222" s="158" t="str">
        <f>IF(Tbl.Kosten[[#This Row],[Pnr.]]=AG$7,Tbl.Kosten[[#This Row],[Totaal kosten]],"")</f>
        <v/>
      </c>
      <c r="AH222" s="158" t="str">
        <f>IF(Tbl.Kosten[[#This Row],[Pnr.]]=AH$7,Tbl.Kosten[[#This Row],[Totaal kosten]],"")</f>
        <v/>
      </c>
      <c r="AI222" s="158" t="str">
        <f>IF(Tbl.Kosten[[#This Row],[Pnr.]]=AI$7,Tbl.Kosten[[#This Row],[Totaal kosten]],"")</f>
        <v/>
      </c>
      <c r="AJ222" s="158" t="str">
        <f>IF(Tbl.Kosten[[#This Row],[Pnr.]]=AJ$7,Tbl.Kosten[[#This Row],[Totaal kosten]],"")</f>
        <v/>
      </c>
      <c r="AK222" s="158" t="str">
        <f>IF(Tbl.Kosten[[#This Row],[Pnr.]]=AK$7,Tbl.Kosten[[#This Row],[Totaal kosten]],"")</f>
        <v/>
      </c>
      <c r="AL222" s="158" t="str">
        <f>IF(Tbl.Kosten[[#This Row],[Pnr.]]=AL$7,Tbl.Kosten[[#This Row],[Totaal kosten]],"")</f>
        <v/>
      </c>
      <c r="AM222" s="158" t="str">
        <f>IF(Tbl.Kosten[[#This Row],[Pnr.]]=AM$7,Tbl.Kosten[[#This Row],[Totaal kosten]],"")</f>
        <v/>
      </c>
      <c r="AN222" s="158" t="str">
        <f>IF(Tbl.Kosten[[#This Row],[Pnr.]]=AN$7,Tbl.Kosten[[#This Row],[Totaal kosten]],"")</f>
        <v/>
      </c>
      <c r="AO222" s="158" t="str">
        <f>IF(Tbl.Kosten[[#This Row],[Pnr.]]=AO$7,Tbl.Kosten[[#This Row],[Totaal kosten]],"")</f>
        <v/>
      </c>
      <c r="AP222" s="158" t="str">
        <f>IF(Tbl.Kosten[[#This Row],[Pnr.]]=AP$7,Tbl.Kosten[[#This Row],[Totaal kosten]],"")</f>
        <v/>
      </c>
      <c r="AQ222" s="158" t="str">
        <f>IF(Tbl.Kosten[[#This Row],[Pnr.]]=AQ$7,Tbl.Kosten[[#This Row],[Totaal kosten]],"")</f>
        <v/>
      </c>
      <c r="AR222" s="158" t="str">
        <f>IF(Tbl.Kosten[[#This Row],[Pnr.]]=AR$7,Tbl.Kosten[[#This Row],[Totaal kosten]],"")</f>
        <v/>
      </c>
      <c r="AS222" s="158" t="str">
        <f>IF(Tbl.Kosten[[#This Row],[Pnr.]]=AS$7,Tbl.Kosten[[#This Row],[Totaal kosten]],"")</f>
        <v/>
      </c>
      <c r="AT222" s="158" t="str">
        <f>IF(Tbl.Kosten[[#This Row],[Pnr.]]=AT$7,Tbl.Kosten[[#This Row],[Totaal kosten]],"")</f>
        <v/>
      </c>
      <c r="AU222" s="158" t="str">
        <f>IF(Tbl.Kosten[[#This Row],[Pnr.]]=AU$7,Tbl.Kosten[[#This Row],[Totaal kosten]],"")</f>
        <v/>
      </c>
      <c r="AV222" s="158" t="str">
        <f>IF(Tbl.Kosten[[#This Row],[Pnr.]]=AV$7,Tbl.Kosten[[#This Row],[Totaal kosten]],"")</f>
        <v/>
      </c>
      <c r="AW222" s="158" t="str">
        <f>IF(Tbl.Kosten[[#This Row],[Pnr.]]=AW$7,Tbl.Kosten[[#This Row],[Totaal kosten]],"")</f>
        <v/>
      </c>
      <c r="AX222" s="158" t="str">
        <f>IF(Tbl.Kosten[[#This Row],[Pnr.]]=AX$7,Tbl.Kosten[[#This Row],[Totaal kosten]],"")</f>
        <v/>
      </c>
      <c r="AY222" s="158" t="str">
        <f>IF(Tbl.Kosten[[#This Row],[Pnr.]]=AY$7,Tbl.Kosten[[#This Row],[Totaal kosten]],"")</f>
        <v/>
      </c>
      <c r="AZ222" s="158" t="str">
        <f>IF(Tbl.Kosten[[#This Row],[Pnr.]]=AZ$7,Tbl.Kosten[[#This Row],[Totaal kosten]],"")</f>
        <v/>
      </c>
      <c r="BA222" s="158" t="str">
        <f>IF(Tbl.Kosten[[#This Row],[Pnr.]]=BA$7,Tbl.Kosten[[#This Row],[Totaal kosten]],"")</f>
        <v/>
      </c>
      <c r="BB222" s="158" t="str">
        <f>IF(Tbl.Kosten[[#This Row],[Pnr.]]=BB$7,Tbl.Kosten[[#This Row],[Totaal kosten]],"")</f>
        <v/>
      </c>
      <c r="BC222" s="158" t="str">
        <f>IF(Tbl.Kosten[[#This Row],[Pnr.]]=BC$7,Tbl.Kosten[[#This Row],[Totaal kosten]],"")</f>
        <v/>
      </c>
      <c r="BD222" s="158" t="str">
        <f>IF(Tbl.Kosten[[#This Row],[Pnr.]]=BD$7,Tbl.Kosten[[#This Row],[Totaal kosten]],"")</f>
        <v/>
      </c>
      <c r="BE222" s="158" t="str">
        <f>IF(Tbl.Kosten[[#This Row],[Pnr.]]=BE$7,Tbl.Kosten[[#This Row],[Totaal kosten]],"")</f>
        <v/>
      </c>
      <c r="BF222" s="158" t="str">
        <f>IF(Tbl.Kosten[[#This Row],[Pnr.]]=BF$7,Tbl.Kosten[[#This Row],[Totaal kosten]],"")</f>
        <v/>
      </c>
      <c r="BG222" s="158" t="str">
        <f>IF(Tbl.Kosten[[#This Row],[Pnr.]]=BG$7,Tbl.Kosten[[#This Row],[Totaal kosten]],"")</f>
        <v/>
      </c>
      <c r="BH222" s="158" t="str">
        <f>IF(Tbl.Kosten[[#This Row],[Pnr.]]=BH$7,Tbl.Kosten[[#This Row],[Totaal kosten]],"")</f>
        <v/>
      </c>
      <c r="BI222" s="158" t="str">
        <f>IF(Tbl.Kosten[[#This Row],[Pnr.]]=BI$7,Tbl.Kosten[[#This Row],[Totaal kosten]],"")</f>
        <v/>
      </c>
      <c r="BJ222" s="158" t="str">
        <f>IF(Tbl.Kosten[[#This Row],[Pnr.]]=BJ$7,Tbl.Kosten[[#This Row],[Totaal kosten]],"")</f>
        <v/>
      </c>
      <c r="BK222" s="158" t="str">
        <f>IF(Tbl.Kosten[[#This Row],[Pnr.]]=BK$7,Tbl.Kosten[[#This Row],[Totaal kosten]],"")</f>
        <v/>
      </c>
      <c r="BL222" s="158" t="str">
        <f>IF(Tbl.Kosten[[#This Row],[Pnr.]]=BL$7,Tbl.Kosten[[#This Row],[Totaal kosten]],"")</f>
        <v/>
      </c>
      <c r="BM222" s="158" t="str">
        <f>IF(Tbl.Kosten[[#This Row],[Pnr.]]=BM$7,Tbl.Kosten[[#This Row],[Totaal kosten]],"")</f>
        <v/>
      </c>
      <c r="BN222" s="158" t="str">
        <f>IF(Tbl.Kosten[[#This Row],[Pnr.]]=BN$7,Tbl.Kosten[[#This Row],[Totaal kosten]],"")</f>
        <v/>
      </c>
      <c r="BO222" s="158" t="str">
        <f>IF(Tbl.Kosten[[#This Row],[Pnr.]]=BO$7,Tbl.Kosten[[#This Row],[Totaal kosten]],"")</f>
        <v/>
      </c>
      <c r="BP222" s="158" t="str">
        <f>IF(Tbl.Kosten[[#This Row],[Pnr.]]=BP$7,Tbl.Kosten[[#This Row],[Totaal kosten]],"")</f>
        <v/>
      </c>
      <c r="BQ222" s="158" t="str">
        <f>IF(Tbl.Kosten[[#This Row],[Pnr.]]=BQ$7,Tbl.Kosten[[#This Row],[Totaal kosten]],"")</f>
        <v/>
      </c>
      <c r="BR222" s="158" t="str">
        <f>IF(Tbl.Kosten[[#This Row],[Pnr.]]=BR$7,Tbl.Kosten[[#This Row],[Totaal kosten]],"")</f>
        <v/>
      </c>
      <c r="BS222" s="158" t="str">
        <f>IF(Tbl.Kosten[[#This Row],[Pnr.]]=BS$7,Tbl.Kosten[[#This Row],[Totaal kosten]],"")</f>
        <v/>
      </c>
      <c r="BT222" s="158" t="str">
        <f>IF(Tbl.Kosten[[#This Row],[Pnr.]]=BT$7,Tbl.Kosten[[#This Row],[Totaal kosten]],"")</f>
        <v/>
      </c>
      <c r="BU222" s="158" t="str">
        <f>IF(Tbl.Kosten[[#This Row],[Pnr.]]=BU$7,Tbl.Kosten[[#This Row],[Totaal kosten]],"")</f>
        <v/>
      </c>
      <c r="BV222" s="158" t="str">
        <f>IF(Tbl.Kosten[[#This Row],[Pnr.]]=BV$7,Tbl.Kosten[[#This Row],[Totaal kosten]],"")</f>
        <v/>
      </c>
      <c r="BW222" s="158" t="str">
        <f>IF(Tbl.Kosten[[#This Row],[Pnr.]]=BW$7,Tbl.Kosten[[#This Row],[Totaal kosten]],"")</f>
        <v/>
      </c>
      <c r="BX222" s="158" t="str">
        <f>IFERROR(_xlfn.XLOOKUP(Tbl.Kosten[[#This Row],[Werkpakketcode]],Tbl.Werkpakketten[Werkpakketcode],Tbl.Werkpakketten[WPnr.],"",0,1),"")</f>
        <v/>
      </c>
      <c r="BY222" s="158" t="str">
        <f>IF(Tbl.Kosten[[#This Row],[WPnr.]]=BY$7,Tbl.Kosten[[#This Row],[Totaal kosten]],"")</f>
        <v/>
      </c>
      <c r="BZ222" s="158" t="str">
        <f>IF(Tbl.Kosten[[#This Row],[WPnr.]]=BZ$7,Tbl.Kosten[[#This Row],[Totaal kosten]],"")</f>
        <v/>
      </c>
      <c r="CA222" s="158" t="str">
        <f>IF(Tbl.Kosten[[#This Row],[WPnr.]]=CA$7,Tbl.Kosten[[#This Row],[Totaal kosten]],"")</f>
        <v/>
      </c>
      <c r="CB222" s="158" t="str">
        <f>IF(Tbl.Kosten[[#This Row],[WPnr.]]=CB$7,Tbl.Kosten[[#This Row],[Totaal kosten]],"")</f>
        <v/>
      </c>
      <c r="CC222" s="158" t="str">
        <f>IF(Tbl.Kosten[[#This Row],[WPnr.]]=CC$7,Tbl.Kosten[[#This Row],[Totaal kosten]],"")</f>
        <v/>
      </c>
      <c r="CD222" s="158" t="str">
        <f>IF(Tbl.Kosten[[#This Row],[WPnr.]]=CD$7,Tbl.Kosten[[#This Row],[Totaal kosten]],"")</f>
        <v/>
      </c>
      <c r="CE222" s="158" t="str">
        <f>IF(Tbl.Kosten[[#This Row],[WPnr.]]=CE$7,Tbl.Kosten[[#This Row],[Totaal kosten]],"")</f>
        <v/>
      </c>
      <c r="CF222" s="158" t="str">
        <f>IF(Tbl.Kosten[[#This Row],[WPnr.]]=CF$7,Tbl.Kosten[[#This Row],[Totaal kosten]],"")</f>
        <v/>
      </c>
      <c r="CG222" s="158" t="str">
        <f>IF(Tbl.Kosten[[#This Row],[WPnr.]]=CG$7,Tbl.Kosten[[#This Row],[Totaal kosten]],"")</f>
        <v/>
      </c>
      <c r="CH222" s="158" t="str">
        <f>IF(Tbl.Kosten[[#This Row],[WPnr.]]=CH$7,Tbl.Kosten[[#This Row],[Totaal kosten]],"")</f>
        <v/>
      </c>
      <c r="CI222" s="158" t="str">
        <f>IF(Tbl.Kosten[[#This Row],[WPnr.]]=CI$7,Tbl.Kosten[[#This Row],[Totaal kosten]],"")</f>
        <v/>
      </c>
      <c r="CJ222" s="158" t="str">
        <f>IF(Tbl.Kosten[[#This Row],[WPnr.]]=CJ$7,Tbl.Kosten[[#This Row],[Totaal kosten]],"")</f>
        <v/>
      </c>
      <c r="CK222" s="158" t="str">
        <f>IF(Tbl.Kosten[[#This Row],[WPnr.]]=CK$7,Tbl.Kosten[[#This Row],[Totaal kosten]],"")</f>
        <v/>
      </c>
      <c r="CL222" s="158" t="str">
        <f>IF(Tbl.Kosten[[#This Row],[WPnr.]]=CL$7,Tbl.Kosten[[#This Row],[Totaal kosten]],"")</f>
        <v/>
      </c>
      <c r="CM222" s="158" t="str">
        <f>IF(Tbl.Kosten[[#This Row],[WPnr.]]=CM$7,Tbl.Kosten[[#This Row],[Totaal kosten]],"")</f>
        <v/>
      </c>
      <c r="CN222" s="158" t="str">
        <f>IF(Tbl.Kosten[[#This Row],[WPnr.]]=CN$7,Tbl.Kosten[[#This Row],[Totaal kosten]],"")</f>
        <v/>
      </c>
      <c r="CO222" s="158" t="str">
        <f>IF(Tbl.Kosten[[#This Row],[WPnr.]]=CO$7,Tbl.Kosten[[#This Row],[Totaal kosten]],"")</f>
        <v/>
      </c>
      <c r="CP222" s="158" t="str">
        <f>IF(Tbl.Kosten[[#This Row],[WPnr.]]=CP$7,Tbl.Kosten[[#This Row],[Totaal kosten]],"")</f>
        <v/>
      </c>
      <c r="CQ222" s="158" t="str">
        <f>IF(Tbl.Kosten[[#This Row],[WPnr.]]=CQ$7,Tbl.Kosten[[#This Row],[Totaal kosten]],"")</f>
        <v/>
      </c>
      <c r="CR222" s="158" t="str">
        <f>IF(Tbl.Kosten[[#This Row],[WPnr.]]=CR$7,Tbl.Kosten[[#This Row],[Totaal kosten]],"")</f>
        <v/>
      </c>
      <c r="CS222" s="158" t="str">
        <f>IF(Tbl.Kosten[[#This Row],[WPnr.]]=CS$7,Tbl.Kosten[[#This Row],[Totaal kosten]],"")</f>
        <v/>
      </c>
      <c r="CT222" s="158" t="str">
        <f>IF(Tbl.Kosten[[#This Row],[WPnr.]]=CT$7,Tbl.Kosten[[#This Row],[Totaal kosten]],"")</f>
        <v/>
      </c>
      <c r="CU222" s="158" t="str">
        <f>IF(Tbl.Kosten[[#This Row],[WPnr.]]=CU$7,Tbl.Kosten[[#This Row],[Totaal kosten]],"")</f>
        <v/>
      </c>
      <c r="CV222" s="158" t="str">
        <f>IF(Tbl.Kosten[[#This Row],[WPnr.]]=CV$7,Tbl.Kosten[[#This Row],[Totaal kosten]],"")</f>
        <v/>
      </c>
      <c r="CW222" s="158" t="str">
        <f>IF(Tbl.Kosten[[#This Row],[WPnr.]]=CW$7,Tbl.Kosten[[#This Row],[Totaal kosten]],"")</f>
        <v/>
      </c>
      <c r="CX222" s="158" t="str">
        <f>IF(Tbl.Kosten[[#This Row],[WPnr.]]=CX$7,Tbl.Kosten[[#This Row],[Totaal kosten]],"")</f>
        <v/>
      </c>
      <c r="CY222" s="158" t="str">
        <f>IF(Tbl.Kosten[[#This Row],[WPnr.]]=CY$7,Tbl.Kosten[[#This Row],[Totaal kosten]],"")</f>
        <v/>
      </c>
      <c r="CZ222" s="158" t="str">
        <f>IF(Tbl.Kosten[[#This Row],[WPnr.]]=CZ$7,Tbl.Kosten[[#This Row],[Totaal kosten]],"")</f>
        <v/>
      </c>
      <c r="DA222" s="158" t="str">
        <f>IF(Tbl.Kosten[[#This Row],[WPnr.]]=DA$7,Tbl.Kosten[[#This Row],[Totaal kosten]],"")</f>
        <v/>
      </c>
      <c r="DB222" s="158" t="str">
        <f>IF(Tbl.Kosten[[#This Row],[WPnr.]]=DB$7,Tbl.Kosten[[#This Row],[Totaal kosten]],"")</f>
        <v/>
      </c>
      <c r="DC222" s="158" t="str">
        <f>IF(Tbl.Kosten[[#This Row],[WPnr.]]=DC$7,Tbl.Kosten[[#This Row],[Totaal kosten]],"")</f>
        <v/>
      </c>
      <c r="DD222" s="158" t="str">
        <f>IF(Tbl.Kosten[[#This Row],[WPnr.]]=DD$7,Tbl.Kosten[[#This Row],[Totaal kosten]],"")</f>
        <v/>
      </c>
      <c r="DE222" s="158" t="str">
        <f>IF(Tbl.Kosten[[#This Row],[WPnr.]]=DE$7,Tbl.Kosten[[#This Row],[Totaal kosten]],"")</f>
        <v/>
      </c>
      <c r="DF222" s="158" t="str">
        <f>IF(Tbl.Kosten[[#This Row],[WPnr.]]=DF$7,Tbl.Kosten[[#This Row],[Totaal kosten]],"")</f>
        <v/>
      </c>
      <c r="DG222" s="158" t="str">
        <f>IF(Tbl.Kosten[[#This Row],[WPnr.]]=DG$7,Tbl.Kosten[[#This Row],[Totaal kosten]],"")</f>
        <v/>
      </c>
      <c r="DH222" s="158" t="str">
        <f>IF(Tbl.Kosten[[#This Row],[WPnr.]]=DH$7,Tbl.Kosten[[#This Row],[Totaal kosten]],"")</f>
        <v/>
      </c>
      <c r="DI222" s="158" t="str">
        <f>IF(Tbl.Kosten[[#This Row],[WPnr.]]=DI$7,Tbl.Kosten[[#This Row],[Totaal kosten]],"")</f>
        <v/>
      </c>
      <c r="DJ222" s="158" t="str">
        <f>IF(Tbl.Kosten[[#This Row],[WPnr.]]=DJ$7,Tbl.Kosten[[#This Row],[Totaal kosten]],"")</f>
        <v/>
      </c>
      <c r="DK222" s="158" t="str">
        <f>IF(Tbl.Kosten[[#This Row],[WPnr.]]=DK$7,Tbl.Kosten[[#This Row],[Totaal kosten]],"")</f>
        <v/>
      </c>
      <c r="DL222" s="158" t="str">
        <f>IF(Tbl.Kosten[[#This Row],[WPnr.]]=DL$7,Tbl.Kosten[[#This Row],[Totaal kosten]],"")</f>
        <v/>
      </c>
      <c r="DM222" s="158" t="str">
        <f>IF(Tbl.Kosten[[#This Row],[WPnr.]]=DM$7,Tbl.Kosten[[#This Row],[Totaal kosten]],"")</f>
        <v/>
      </c>
      <c r="DN222" s="158" t="str">
        <f>IF(Tbl.Kosten[[#This Row],[WPnr.]]=DN$7,Tbl.Kosten[[#This Row],[Totaal kosten]],"")</f>
        <v/>
      </c>
      <c r="DO222" s="158" t="str">
        <f>IF(Tbl.Kosten[[#This Row],[WPnr.]]=DO$7,Tbl.Kosten[[#This Row],[Totaal kosten]],"")</f>
        <v/>
      </c>
      <c r="DP222" s="158" t="str">
        <f>IF(Tbl.Kosten[[#This Row],[WPnr.]]=DP$7,Tbl.Kosten[[#This Row],[Totaal kosten]],"")</f>
        <v/>
      </c>
      <c r="DQ222" s="158" t="str">
        <f>IF(Tbl.Kosten[[#This Row],[WPnr.]]=DQ$7,Tbl.Kosten[[#This Row],[Totaal kosten]],"")</f>
        <v/>
      </c>
      <c r="DR222" s="158" t="str">
        <f>IF(Tbl.Kosten[[#This Row],[WPnr.]]=DR$7,Tbl.Kosten[[#This Row],[Totaal kosten]],"")</f>
        <v/>
      </c>
      <c r="DS222" s="158" t="str">
        <f>IF(Tbl.Kosten[[#This Row],[WPnr.]]=DS$7,Tbl.Kosten[[#This Row],[Totaal kosten]],"")</f>
        <v/>
      </c>
      <c r="DT222" s="158" t="str">
        <f>IF(Tbl.Kosten[[#This Row],[WPnr.]]=DT$7,Tbl.Kosten[[#This Row],[Totaal kosten]],"")</f>
        <v/>
      </c>
      <c r="DU222" s="158" t="str">
        <f>IF(Tbl.Kosten[[#This Row],[WPnr.]]=DU$7,Tbl.Kosten[[#This Row],[Totaal kosten]],"")</f>
        <v/>
      </c>
      <c r="DV222" s="158" t="str">
        <f>IF(Tbl.Kosten[[#This Row],[WPnr.]]=DV$7,Tbl.Kosten[[#This Row],[Totaal kosten]],"")</f>
        <v/>
      </c>
      <c r="DW222" s="158" t="str">
        <f>IFERROR(_xlfn.XLOOKUP(Tbl.Kosten[[#This Row],[Kostensoort]],Tbl.Kostensoorten[Kostensoorten],Tbl.Kostensoorten[KSnr.],"",0,1),"")</f>
        <v/>
      </c>
      <c r="DX222" s="158" t="str">
        <f>IF(Tbl.Kosten[[#This Row],[KSnr.]]=DX$7,Tbl.Kosten[[#This Row],[Totaal kosten]],"")</f>
        <v/>
      </c>
      <c r="DY222" s="158" t="str">
        <f>IF(Tbl.Kosten[[#This Row],[KSnr.]]=DY$7,Tbl.Kosten[[#This Row],[Totaal kosten]],"")</f>
        <v/>
      </c>
      <c r="DZ222" s="158" t="str">
        <f>IF(Tbl.Kosten[[#This Row],[KSnr.]]=DZ$7,Tbl.Kosten[[#This Row],[Totaal kosten]],"")</f>
        <v/>
      </c>
      <c r="EA222" s="158" t="str">
        <f>IF(Tbl.Kosten[[#This Row],[KSnr.]]=EA$7,Tbl.Kosten[[#This Row],[Totaal kosten]],"")</f>
        <v/>
      </c>
      <c r="EB222" s="158" t="str">
        <f>IF(Tbl.Kosten[[#This Row],[KSnr.]]=EB$7,Tbl.Kosten[[#This Row],[Totaal kosten]],"")</f>
        <v/>
      </c>
      <c r="EC222" s="158" t="str">
        <f>IF(Tbl.Kosten[[#This Row],[KSnr.]]=EC$7,Tbl.Kosten[[#This Row],[Totaal kosten]],"")</f>
        <v/>
      </c>
      <c r="ED222" s="158" t="str">
        <f>IF(Tbl.Kosten[[#This Row],[KSnr.]]=ED$7,Tbl.Kosten[[#This Row],[Totaal kosten]],"")</f>
        <v/>
      </c>
      <c r="EE222" s="158" t="str">
        <f>IF(Tbl.Kosten[[#This Row],[KSnr.]]=EE$7,Tbl.Kosten[[#This Row],[Totaal kosten]],"")</f>
        <v/>
      </c>
      <c r="EF222" s="158" t="str">
        <f>IF(Tbl.Kosten[[#This Row],[KSnr.]]=EF$7,Tbl.Kosten[[#This Row],[Totaal kosten]],"")</f>
        <v/>
      </c>
      <c r="EG222" s="158" t="str">
        <f>IF(Tbl.Kosten[[#This Row],[KSnr.]]=EG$7,Tbl.Kosten[[#This Row],[Totaal kosten]],"")</f>
        <v/>
      </c>
      <c r="EH222" s="158" t="str">
        <f>IF(Tbl.Kosten[[#This Row],[KSnr.]]=EH$7,Tbl.Kosten[[#This Row],[Totaal kosten]],"")</f>
        <v/>
      </c>
      <c r="EI222" s="158" t="str">
        <f>IF(Tbl.Kosten[[#This Row],[KSnr.]]=EI$7,Tbl.Kosten[[#This Row],[Totaal kosten]],"")</f>
        <v/>
      </c>
      <c r="EJ222" s="158" t="str">
        <f>IF(Tbl.Kosten[[#This Row],[KSnr.]]=EJ$7,Tbl.Kosten[[#This Row],[Totaal kosten]],"")</f>
        <v/>
      </c>
      <c r="EK222" s="158" t="str">
        <f>IF(Tbl.Kosten[[#This Row],[KSnr.]]=EK$7,Tbl.Kosten[[#This Row],[Totaal kosten]],"")</f>
        <v/>
      </c>
      <c r="EL222" s="158" t="str">
        <f>IF(Tbl.Kosten[[#This Row],[KSnr.]]=EL$7,Tbl.Kosten[[#This Row],[Totaal kosten]],"")</f>
        <v/>
      </c>
      <c r="EM222" s="158" t="str">
        <f>IF(Tbl.Kosten[[#This Row],[KSnr.]]=EM$7,Tbl.Kosten[[#This Row],[Totaal kosten]],"")</f>
        <v/>
      </c>
      <c r="EN222" s="158" t="str">
        <f>IF(Tbl.Kosten[[#This Row],[KSnr.]]=EN$7,Tbl.Kosten[[#This Row],[Totaal kosten]],"")</f>
        <v/>
      </c>
      <c r="EO222" s="158" t="str">
        <f>IF(Tbl.Kosten[[#This Row],[KSnr.]]=EO$7,Tbl.Kosten[[#This Row],[Totaal kosten]],"")</f>
        <v/>
      </c>
      <c r="EP222" s="158" t="str">
        <f>IF(Tbl.Kosten[[#This Row],[KSnr.]]=EP$7,Tbl.Kosten[[#This Row],[Totaal kosten]],"")</f>
        <v/>
      </c>
      <c r="EQ222" s="158" t="str">
        <f>IF(Tbl.Kosten[[#This Row],[KSnr.]]=EQ$7,Tbl.Kosten[[#This Row],[Totaal kosten]],"")</f>
        <v/>
      </c>
      <c r="ER222" s="154" t="str">
        <f>IFERROR(_xlfn.XLOOKUP(Tbl.Kosten[[#This Row],[Subsidieactiviteit]],Tbl.Subsidiehoogte[Subsidieactiviteit],Tbl.Subsidiehoogte[SAnr.],"",0,1),"")</f>
        <v/>
      </c>
      <c r="ES222" s="160" t="str">
        <f>IF(Tbl.Kosten[[#This Row],[Sanr.]]=ES$7,Tbl.Kosten[[#This Row],[Totaal kosten]],"")</f>
        <v/>
      </c>
      <c r="ET222" s="160" t="str">
        <f>IF(Tbl.Kosten[[#This Row],[Sanr.]]=ET$7,Tbl.Kosten[[#This Row],[Totaal kosten]],"")</f>
        <v/>
      </c>
      <c r="EU222" s="160" t="str">
        <f>IF(Tbl.Kosten[[#This Row],[Sanr.]]=EU$7,Tbl.Kosten[[#This Row],[Totaal kosten]],"")</f>
        <v/>
      </c>
      <c r="EV222" s="160" t="str">
        <f>IF(Tbl.Kosten[[#This Row],[Sanr.]]=EV$7,Tbl.Kosten[[#This Row],[Totaal kosten]],"")</f>
        <v/>
      </c>
      <c r="EW222" s="160" t="str">
        <f>IF(Tbl.Kosten[[#This Row],[Sanr.]]=EW$7,Tbl.Kosten[[#This Row],[Totaal kosten]],"")</f>
        <v/>
      </c>
      <c r="EX222" s="160" t="str">
        <f>IF(Tbl.Kosten[[#This Row],[Sanr.]]=EX$7,Tbl.Kosten[[#This Row],[Totaal kosten]],"")</f>
        <v/>
      </c>
      <c r="EY222" s="160" t="str">
        <f>IF(Tbl.Kosten[[#This Row],[Sanr.]]=EY$7,Tbl.Kosten[[#This Row],[Totaal kosten]],"")</f>
        <v/>
      </c>
      <c r="EZ222" s="160" t="str">
        <f>IF(Tbl.Kosten[[#This Row],[Sanr.]]=EZ$7,Tbl.Kosten[[#This Row],[Totaal kosten]],"")</f>
        <v/>
      </c>
      <c r="FA222" s="160" t="str">
        <f>IF(Tbl.Kosten[[#This Row],[Sanr.]]=FA$7,Tbl.Kosten[[#This Row],[Totaal kosten]],"")</f>
        <v/>
      </c>
      <c r="FB222" s="160" t="str">
        <f>IF(Tbl.Kosten[[#This Row],[Sanr.]]=FB$7,Tbl.Kosten[[#This Row],[Totaal kosten]],"")</f>
        <v/>
      </c>
      <c r="FC222" s="160" t="str">
        <f>IF(Tbl.Kosten[[#This Row],[Sanr.]]=FC$7,Tbl.Kosten[[#This Row],[Totaal kosten]],"")</f>
        <v/>
      </c>
      <c r="FD222" s="160" t="str">
        <f>IF(Tbl.Kosten[[#This Row],[Sanr.]]=FD$7,Tbl.Kosten[[#This Row],[Totaal kosten]],"")</f>
        <v/>
      </c>
      <c r="FE222" s="160" t="str">
        <f>IF(Tbl.Kosten[[#This Row],[Sanr.]]=FE$7,Tbl.Kosten[[#This Row],[Totaal kosten]],"")</f>
        <v/>
      </c>
      <c r="FF222" s="160" t="str">
        <f>IF(Tbl.Kosten[[#This Row],[Sanr.]]=FF$7,Tbl.Kosten[[#This Row],[Totaal kosten]],"")</f>
        <v/>
      </c>
      <c r="FG222" s="160" t="str">
        <f>IF(Tbl.Kosten[[#This Row],[Sanr.]]=FG$7,Tbl.Kosten[[#This Row],[Totaal kosten]],"")</f>
        <v/>
      </c>
      <c r="FH222" s="160" t="str">
        <f>IF(Tbl.Kosten[[#This Row],[Sanr.]]=FH$7,Tbl.Kosten[[#This Row],[Totaal kosten]],"")</f>
        <v/>
      </c>
      <c r="FI222" s="160" t="str">
        <f>IF(Tbl.Kosten[[#This Row],[Sanr.]]=FI$7,Tbl.Kosten[[#This Row],[Totaal kosten]],"")</f>
        <v/>
      </c>
      <c r="FJ222" s="160" t="str">
        <f>IF(Tbl.Kosten[[#This Row],[Sanr.]]=FJ$7,Tbl.Kosten[[#This Row],[Totaal kosten]],"")</f>
        <v/>
      </c>
      <c r="FK222" s="160" t="str">
        <f>IF(Tbl.Kosten[[#This Row],[Sanr.]]=FK$7,Tbl.Kosten[[#This Row],[Totaal kosten]],"")</f>
        <v/>
      </c>
      <c r="FL222" s="160" t="str">
        <f>IF(Tbl.Kosten[[#This Row],[Sanr.]]=FL$7,Tbl.Kosten[[#This Row],[Totaal kosten]],"")</f>
        <v/>
      </c>
      <c r="FM222" s="160" t="str">
        <f>IF(Tbl.Kosten[[#This Row],[Sanr.]]=FM$7,Tbl.Kosten[[#This Row],[Totaal kosten]],"")</f>
        <v/>
      </c>
      <c r="FN222" s="160" t="str">
        <f>IF(Tbl.Kosten[[#This Row],[Sanr.]]=FN$7,Tbl.Kosten[[#This Row],[Totaal kosten]],"")</f>
        <v/>
      </c>
      <c r="FO222" s="160" t="str">
        <f>IF(Tbl.Kosten[[#This Row],[Sanr.]]=FO$7,Tbl.Kosten[[#This Row],[Totaal kosten]],"")</f>
        <v/>
      </c>
      <c r="FP222" s="160" t="str">
        <f>IF(Tbl.Kosten[[#This Row],[Sanr.]]=FP$7,Tbl.Kosten[[#This Row],[Totaal kosten]],"")</f>
        <v/>
      </c>
      <c r="FQ222" s="160" t="str">
        <f>IF(Tbl.Kosten[[#This Row],[Sanr.]]=FQ$7,Tbl.Kosten[[#This Row],[Totaal kosten]],"")</f>
        <v/>
      </c>
      <c r="FR222" s="160" t="str">
        <f>IF(Tbl.Kosten[[#This Row],[Sanr.]]=FR$7,Tbl.Kosten[[#This Row],[Totaal kosten]],"")</f>
        <v/>
      </c>
      <c r="FS222" s="160" t="str">
        <f>IF(Tbl.Kosten[[#This Row],[Sanr.]]=FS$7,Tbl.Kosten[[#This Row],[Totaal kosten]],"")</f>
        <v/>
      </c>
      <c r="FT222" s="160" t="str">
        <f>IF(Tbl.Kosten[[#This Row],[Sanr.]]=FT$7,Tbl.Kosten[[#This Row],[Totaal kosten]],"")</f>
        <v/>
      </c>
      <c r="FU222" s="160" t="str">
        <f>IF(Tbl.Kosten[[#This Row],[Sanr.]]=FU$7,Tbl.Kosten[[#This Row],[Totaal kosten]],"")</f>
        <v/>
      </c>
      <c r="FV222" s="160" t="str">
        <f>IF(Tbl.Kosten[[#This Row],[Sanr.]]=FV$7,Tbl.Kosten[[#This Row],[Totaal kosten]],"")</f>
        <v/>
      </c>
      <c r="FW222" s="160" t="str">
        <f>IFERROR(_xlfn.XLOOKUP(Tbl.Kosten[[#This Row],[Activiteitencode]],Tbl.Activiteiten[Activiteitcode],Tbl.Activiteiten[Anr.],"",0,1),"")</f>
        <v/>
      </c>
      <c r="FX222" s="181" t="str">
        <f>_xlfn.CONCAT(Tbl.Kosten[[#This Row],[Pnr.]],Tbl.Kosten[[#This Row],[Sanr.]])</f>
        <v>P1</v>
      </c>
      <c r="FY222" s="160">
        <f>Tbl.Kosten[[#This Row],[Totaal kosten]]-Tbl.Kosten[[#This Row],[Subsidie]]</f>
        <v>0</v>
      </c>
      <c r="FZ222" s="160">
        <f>IF(Tbl.Kosten[[#This Row],[Pnr.]]=FZ$7,Tbl.Kosten[[#This Row],[Te financieren]],"")</f>
        <v>0</v>
      </c>
      <c r="GA222" s="160" t="str">
        <f>IF(Tbl.Kosten[[#This Row],[Pnr.]]=GA$7,Tbl.Kosten[[#This Row],[Te financieren]],"")</f>
        <v/>
      </c>
      <c r="GB222" s="160" t="str">
        <f>IF(Tbl.Kosten[[#This Row],[Pnr.]]=GB$7,Tbl.Kosten[[#This Row],[Te financieren]],"")</f>
        <v/>
      </c>
      <c r="GC222" s="160" t="str">
        <f>IF(Tbl.Kosten[[#This Row],[Pnr.]]=GC$7,Tbl.Kosten[[#This Row],[Te financieren]],"")</f>
        <v/>
      </c>
      <c r="GD222" s="160" t="str">
        <f>IF(Tbl.Kosten[[#This Row],[Pnr.]]=GD$7,Tbl.Kosten[[#This Row],[Te financieren]],"")</f>
        <v/>
      </c>
      <c r="GE222" s="160" t="str">
        <f>IF(Tbl.Kosten[[#This Row],[Pnr.]]=GE$7,Tbl.Kosten[[#This Row],[Te financieren]],"")</f>
        <v/>
      </c>
      <c r="GF222" s="160" t="str">
        <f>IF(Tbl.Kosten[[#This Row],[Pnr.]]=GF$7,Tbl.Kosten[[#This Row],[Te financieren]],"")</f>
        <v/>
      </c>
      <c r="GG222" s="160" t="str">
        <f>IF(Tbl.Kosten[[#This Row],[Pnr.]]=GG$7,Tbl.Kosten[[#This Row],[Te financieren]],"")</f>
        <v/>
      </c>
      <c r="GH222" s="160" t="str">
        <f>IF(Tbl.Kosten[[#This Row],[Pnr.]]=GH$7,Tbl.Kosten[[#This Row],[Te financieren]],"")</f>
        <v/>
      </c>
      <c r="GI222" s="160" t="str">
        <f>IF(Tbl.Kosten[[#This Row],[Pnr.]]=GI$7,Tbl.Kosten[[#This Row],[Te financieren]],"")</f>
        <v/>
      </c>
      <c r="GJ222" s="160" t="str">
        <f>IF(Tbl.Kosten[[#This Row],[Pnr.]]=GJ$7,Tbl.Kosten[[#This Row],[Te financieren]],"")</f>
        <v/>
      </c>
      <c r="GK222" s="160" t="str">
        <f>IF(Tbl.Kosten[[#This Row],[Pnr.]]=GK$7,Tbl.Kosten[[#This Row],[Te financieren]],"")</f>
        <v/>
      </c>
      <c r="GL222" s="160" t="str">
        <f>IF(Tbl.Kosten[[#This Row],[Pnr.]]=GL$7,Tbl.Kosten[[#This Row],[Te financieren]],"")</f>
        <v/>
      </c>
      <c r="GM222" s="160" t="str">
        <f>IF(Tbl.Kosten[[#This Row],[Pnr.]]=GM$7,Tbl.Kosten[[#This Row],[Te financieren]],"")</f>
        <v/>
      </c>
      <c r="GN222" s="160" t="str">
        <f>IF(Tbl.Kosten[[#This Row],[Pnr.]]=GN$7,Tbl.Kosten[[#This Row],[Te financieren]],"")</f>
        <v/>
      </c>
      <c r="GO222" s="160" t="str">
        <f>IF(Tbl.Kosten[[#This Row],[Pnr.]]=GO$7,Tbl.Kosten[[#This Row],[Te financieren]],"")</f>
        <v/>
      </c>
      <c r="GP222" s="160" t="str">
        <f>IF(Tbl.Kosten[[#This Row],[Pnr.]]=GP$7,Tbl.Kosten[[#This Row],[Te financieren]],"")</f>
        <v/>
      </c>
      <c r="GQ222" s="160" t="str">
        <f>IF(Tbl.Kosten[[#This Row],[Pnr.]]=GQ$7,Tbl.Kosten[[#This Row],[Te financieren]],"")</f>
        <v/>
      </c>
      <c r="GR222" s="160" t="str">
        <f>IF(Tbl.Kosten[[#This Row],[Pnr.]]=GR$7,Tbl.Kosten[[#This Row],[Te financieren]],"")</f>
        <v/>
      </c>
      <c r="GS222" s="160" t="str">
        <f>IF(Tbl.Kosten[[#This Row],[Pnr.]]=GS$7,Tbl.Kosten[[#This Row],[Te financieren]],"")</f>
        <v/>
      </c>
      <c r="GT222" s="160" t="str">
        <f>IF(Tbl.Kosten[[#This Row],[Pnr.]]=GT$7,Tbl.Kosten[[#This Row],[Te financieren]],"")</f>
        <v/>
      </c>
      <c r="GU222" s="160" t="str">
        <f>IF(Tbl.Kosten[[#This Row],[Pnr.]]=GU$7,Tbl.Kosten[[#This Row],[Te financieren]],"")</f>
        <v/>
      </c>
      <c r="GV222" s="160" t="str">
        <f>IF(Tbl.Kosten[[#This Row],[Pnr.]]=GV$7,Tbl.Kosten[[#This Row],[Te financieren]],"")</f>
        <v/>
      </c>
      <c r="GW222" s="160" t="str">
        <f>IF(Tbl.Kosten[[#This Row],[Pnr.]]=GW$7,Tbl.Kosten[[#This Row],[Te financieren]],"")</f>
        <v/>
      </c>
      <c r="GX222" s="160" t="str">
        <f>IF(Tbl.Kosten[[#This Row],[Pnr.]]=GX$7,Tbl.Kosten[[#This Row],[Te financieren]],"")</f>
        <v/>
      </c>
      <c r="GY222" s="160" t="str">
        <f>IF(Tbl.Kosten[[#This Row],[Pnr.]]=GY$7,Tbl.Kosten[[#This Row],[Te financieren]],"")</f>
        <v/>
      </c>
      <c r="GZ222" s="160" t="str">
        <f>IF(Tbl.Kosten[[#This Row],[Pnr.]]=GZ$7,Tbl.Kosten[[#This Row],[Te financieren]],"")</f>
        <v/>
      </c>
      <c r="HA222" s="160" t="str">
        <f>IF(Tbl.Kosten[[#This Row],[Pnr.]]=HA$7,Tbl.Kosten[[#This Row],[Te financieren]],"")</f>
        <v/>
      </c>
      <c r="HB222" s="160" t="str">
        <f>IF(Tbl.Kosten[[#This Row],[Pnr.]]=HB$7,Tbl.Kosten[[#This Row],[Te financieren]],"")</f>
        <v/>
      </c>
      <c r="HC222" s="160" t="str">
        <f>IF(Tbl.Kosten[[#This Row],[Pnr.]]=HC$7,Tbl.Kosten[[#This Row],[Te financieren]],"")</f>
        <v/>
      </c>
      <c r="HD222" s="160" t="str">
        <f>IF(Tbl.Kosten[[#This Row],[Pnr.]]=HD$7,Tbl.Kosten[[#This Row],[Te financieren]],"")</f>
        <v/>
      </c>
      <c r="HE222" s="160" t="str">
        <f>IF(Tbl.Kosten[[#This Row],[Pnr.]]=HE$7,Tbl.Kosten[[#This Row],[Te financieren]],"")</f>
        <v/>
      </c>
      <c r="HF222" s="160" t="str">
        <f>IF(Tbl.Kosten[[#This Row],[Pnr.]]=HF$7,Tbl.Kosten[[#This Row],[Te financieren]],"")</f>
        <v/>
      </c>
      <c r="HG222" s="160" t="str">
        <f>IF(Tbl.Kosten[[#This Row],[Pnr.]]=HG$7,Tbl.Kosten[[#This Row],[Te financieren]],"")</f>
        <v/>
      </c>
      <c r="HH222" s="160" t="str">
        <f>IF(Tbl.Kosten[[#This Row],[Pnr.]]=HH$7,Tbl.Kosten[[#This Row],[Te financieren]],"")</f>
        <v/>
      </c>
      <c r="HI222" s="160" t="str">
        <f>IF(Tbl.Kosten[[#This Row],[Pnr.]]=HI$7,Tbl.Kosten[[#This Row],[Te financieren]],"")</f>
        <v/>
      </c>
      <c r="HJ222" s="160" t="str">
        <f>IF(Tbl.Kosten[[#This Row],[Pnr.]]=HJ$7,Tbl.Kosten[[#This Row],[Te financieren]],"")</f>
        <v/>
      </c>
      <c r="HK222" s="160" t="str">
        <f>IF(Tbl.Kosten[[#This Row],[Pnr.]]=HK$7,Tbl.Kosten[[#This Row],[Te financieren]],"")</f>
        <v/>
      </c>
      <c r="HL222" s="160" t="str">
        <f>IF(Tbl.Kosten[[#This Row],[Pnr.]]=HL$7,Tbl.Kosten[[#This Row],[Te financieren]],"")</f>
        <v/>
      </c>
      <c r="HM222" s="160" t="str">
        <f>IF(Tbl.Kosten[[#This Row],[Pnr.]]=HM$7,Tbl.Kosten[[#This Row],[Te financieren]],"")</f>
        <v/>
      </c>
      <c r="HN222" s="160" t="str">
        <f>IF(Tbl.Kosten[[#This Row],[Pnr.]]=HN$7,Tbl.Kosten[[#This Row],[Te financieren]],"")</f>
        <v/>
      </c>
      <c r="HO222" s="160" t="str">
        <f>IF(Tbl.Kosten[[#This Row],[Pnr.]]=HO$7,Tbl.Kosten[[#This Row],[Te financieren]],"")</f>
        <v/>
      </c>
      <c r="HP222" s="160" t="str">
        <f>IF(Tbl.Kosten[[#This Row],[Pnr.]]=HP$7,Tbl.Kosten[[#This Row],[Te financieren]],"")</f>
        <v/>
      </c>
      <c r="HQ222" s="160" t="str">
        <f>IF(Tbl.Kosten[[#This Row],[Pnr.]]=HQ$7,Tbl.Kosten[[#This Row],[Te financieren]],"")</f>
        <v/>
      </c>
      <c r="HR222" s="160" t="str">
        <f>IF(Tbl.Kosten[[#This Row],[Pnr.]]=HR$7,Tbl.Kosten[[#This Row],[Te financieren]],"")</f>
        <v/>
      </c>
      <c r="HS222" s="160" t="str">
        <f>IF(Tbl.Kosten[[#This Row],[Pnr.]]=HS$7,Tbl.Kosten[[#This Row],[Te financieren]],"")</f>
        <v/>
      </c>
      <c r="HT222" s="160" t="str">
        <f>IF(Tbl.Kosten[[#This Row],[Pnr.]]=HT$7,Tbl.Kosten[[#This Row],[Te financieren]],"")</f>
        <v/>
      </c>
      <c r="HU222" s="160" t="str">
        <f>IF(Tbl.Kosten[[#This Row],[Pnr.]]=HU$7,Tbl.Kosten[[#This Row],[Te financieren]],"")</f>
        <v/>
      </c>
      <c r="HV222" s="160" t="str">
        <f>IF(Tbl.Kosten[[#This Row],[Pnr.]]=HV$7,Tbl.Kosten[[#This Row],[Te financieren]],"")</f>
        <v/>
      </c>
      <c r="HW222" s="160" t="str">
        <f>IF(Tbl.Kosten[[#This Row],[Pnr.]]=HW$7,Tbl.Kosten[[#This Row],[Te financieren]],"")</f>
        <v/>
      </c>
    </row>
    <row r="223" spans="2:231" x14ac:dyDescent="0.3">
      <c r="B223" s="144"/>
      <c r="C223" s="147"/>
      <c r="D223" s="146"/>
      <c r="E223" s="147"/>
      <c r="F223" s="145"/>
      <c r="G223" s="11" t="str">
        <f>IF(Tbl.Kosten[[#This Row],[Medewerker e/o 
functie]]&lt;&gt;"",_xlfn.XLOOKUP(Tbl.Kosten[[#This Row],[Medewerker e/o 
functie]],Tbl.Uurtarief[Medewerker en/of functie],Tbl.Uurtarief[Uurtarief],"",0,1),"")</f>
        <v/>
      </c>
      <c r="H223" s="121">
        <f>IFERROR(Tbl.Kosten[[#This Row],[Uren]]*Tbl.Kosten[[#This Row],[Uurtarief]],0)</f>
        <v>0</v>
      </c>
      <c r="I223" s="119" t="str">
        <f>IF(Tbl.Kosten[[#This Row],[Subtotaal uren]]&lt;&gt;0,_xlfn.XLOOKUP(Tbl.Kosten[[#This Row],[Medewerker e/o 
functie]],Tbl.Uurtarief[Medewerker en/of functie],Tbl.Uurtarief[Kostensoort arbeid],"",0,1),"")</f>
        <v/>
      </c>
      <c r="J223" s="147"/>
      <c r="K223" s="145"/>
      <c r="L223" s="149" t="str">
        <f>IF(Tbl.Kosten[[#This Row],[Activum]]&lt;&gt;"",_xlfn.XLOOKUP(Tbl.Kosten[[#This Row],[Activum]],Tbl.Afschrijvingskosten[Activum],Tbl.Afschrijvingskosten[Tarief per afschrijvings-eenheid],"",0,1),"")</f>
        <v/>
      </c>
      <c r="M223" s="122">
        <f>IFERROR(Tbl.Kosten[[#This Row],[Een-
heden]]*Tbl.Kosten[[#This Row],[Afschrijvings-
tarief]],0)</f>
        <v>0</v>
      </c>
      <c r="N223" s="122" t="str">
        <f>IF(Tbl.Kosten[[#This Row],[Subtotaal afschrijving]]&lt;&gt;0,Lijsten!A221,"")</f>
        <v/>
      </c>
      <c r="O223" s="150"/>
      <c r="P223" s="145"/>
      <c r="Q223" s="148"/>
      <c r="R223" s="122">
        <f>IFERROR(Tbl.Kosten[[#This Row],[Aantal]]*Tbl.Kosten[[#This Row],[Tarief]],0)</f>
        <v>0</v>
      </c>
      <c r="S223" s="8">
        <f>IFERROR(Tbl.Kosten[[#This Row],[Subtotaal overige kosten]]+Tbl.Kosten[[#This Row],[Subtotaal uren]]+Tbl.Kosten[[#This Row],[Subtotaal afschrijving]],0)</f>
        <v>0</v>
      </c>
      <c r="T223" s="8">
        <f>IFERROR(Tbl.Kosten[[#This Row],[Totaal kosten]]*Tbl.Kosten[[#This Row],[Subsidie%]],0)</f>
        <v>0</v>
      </c>
      <c r="U223" s="4" t="str" cm="1">
        <f t="array" ref="U223">IFERROR(_xlfn.IFS(Tbl.Kosten[[#This Row],[Subtotaal uren]]&lt;&gt;0,Tbl.Kosten[[#This Row],[Kostensoort arbeid]],Tbl.Kosten[[#This Row],[Subtotaal afschrijving]]&lt;&gt;0,Tbl.Kosten[[#This Row],[Kostensoort afschrijving]],Tbl.Kosten[[#This Row],[Subtotaal overige kosten]]&lt;&gt;0,Tbl.Kosten[[#This Row],[Kostensoort overig]]),"")</f>
        <v/>
      </c>
      <c r="V223" s="4" t="str">
        <f>IFERROR(_xlfn.XLOOKUP(Tbl.Kosten[[#This Row],[Activiteitencode]],Tbl.Activiteiten[Activiteitcode],Tbl.Activiteiten[Werkpakketcode],"",0,1),"")</f>
        <v/>
      </c>
      <c r="W223" s="4" t="str">
        <f>IFERROR(_xlfn.XLOOKUP(Tbl.Kosten[[#This Row],[Werkpakketcode]],Tbl.Werkpakketten[Werkpakketcode],Tbl.Werkpakketten[Subsidiabele activiteit],"",0,1),"")</f>
        <v/>
      </c>
      <c r="X223" s="12">
        <f>IFERROR(_xlfn.XLOOKUP(Tbl.Kosten[[#This Row],[Sanr.]],Tbl.Subsidiehoogte[SAnr.],Tbl.Subsidiehoogte[Sub. Percentage],0,0,1),0)</f>
        <v>0</v>
      </c>
      <c r="Y223" s="154" t="str">
        <f>IFERROR(_xlfn.XLOOKUP(Tbl.Kosten[[#This Row],[Partnercode]],Tbl.Projectpartners[Partnercode],Tbl.Projectpartners[PNr.],"",0,1),"")</f>
        <v>P1</v>
      </c>
      <c r="Z223" s="158">
        <f>IF(Tbl.Kosten[[#This Row],[Pnr.]]=Z$7,Tbl.Kosten[[#This Row],[Totaal kosten]],"")</f>
        <v>0</v>
      </c>
      <c r="AA223" s="158" t="str">
        <f>IF(Tbl.Kosten[[#This Row],[Pnr.]]=AA$7,Tbl.Kosten[[#This Row],[Totaal kosten]],"")</f>
        <v/>
      </c>
      <c r="AB223" s="158" t="str">
        <f>IF(Tbl.Kosten[[#This Row],[Pnr.]]=AB$7,Tbl.Kosten[[#This Row],[Totaal kosten]],"")</f>
        <v/>
      </c>
      <c r="AC223" s="158" t="str">
        <f>IF(Tbl.Kosten[[#This Row],[Pnr.]]=AC$7,Tbl.Kosten[[#This Row],[Totaal kosten]],"")</f>
        <v/>
      </c>
      <c r="AD223" s="158" t="str">
        <f>IF(Tbl.Kosten[[#This Row],[Pnr.]]=AD$7,Tbl.Kosten[[#This Row],[Totaal kosten]],"")</f>
        <v/>
      </c>
      <c r="AE223" s="158" t="str">
        <f>IF(Tbl.Kosten[[#This Row],[Pnr.]]=AE$7,Tbl.Kosten[[#This Row],[Totaal kosten]],"")</f>
        <v/>
      </c>
      <c r="AF223" s="158" t="str">
        <f>IF(Tbl.Kosten[[#This Row],[Pnr.]]=AF$7,Tbl.Kosten[[#This Row],[Totaal kosten]],"")</f>
        <v/>
      </c>
      <c r="AG223" s="158" t="str">
        <f>IF(Tbl.Kosten[[#This Row],[Pnr.]]=AG$7,Tbl.Kosten[[#This Row],[Totaal kosten]],"")</f>
        <v/>
      </c>
      <c r="AH223" s="158" t="str">
        <f>IF(Tbl.Kosten[[#This Row],[Pnr.]]=AH$7,Tbl.Kosten[[#This Row],[Totaal kosten]],"")</f>
        <v/>
      </c>
      <c r="AI223" s="158" t="str">
        <f>IF(Tbl.Kosten[[#This Row],[Pnr.]]=AI$7,Tbl.Kosten[[#This Row],[Totaal kosten]],"")</f>
        <v/>
      </c>
      <c r="AJ223" s="158" t="str">
        <f>IF(Tbl.Kosten[[#This Row],[Pnr.]]=AJ$7,Tbl.Kosten[[#This Row],[Totaal kosten]],"")</f>
        <v/>
      </c>
      <c r="AK223" s="158" t="str">
        <f>IF(Tbl.Kosten[[#This Row],[Pnr.]]=AK$7,Tbl.Kosten[[#This Row],[Totaal kosten]],"")</f>
        <v/>
      </c>
      <c r="AL223" s="158" t="str">
        <f>IF(Tbl.Kosten[[#This Row],[Pnr.]]=AL$7,Tbl.Kosten[[#This Row],[Totaal kosten]],"")</f>
        <v/>
      </c>
      <c r="AM223" s="158" t="str">
        <f>IF(Tbl.Kosten[[#This Row],[Pnr.]]=AM$7,Tbl.Kosten[[#This Row],[Totaal kosten]],"")</f>
        <v/>
      </c>
      <c r="AN223" s="158" t="str">
        <f>IF(Tbl.Kosten[[#This Row],[Pnr.]]=AN$7,Tbl.Kosten[[#This Row],[Totaal kosten]],"")</f>
        <v/>
      </c>
      <c r="AO223" s="158" t="str">
        <f>IF(Tbl.Kosten[[#This Row],[Pnr.]]=AO$7,Tbl.Kosten[[#This Row],[Totaal kosten]],"")</f>
        <v/>
      </c>
      <c r="AP223" s="158" t="str">
        <f>IF(Tbl.Kosten[[#This Row],[Pnr.]]=AP$7,Tbl.Kosten[[#This Row],[Totaal kosten]],"")</f>
        <v/>
      </c>
      <c r="AQ223" s="158" t="str">
        <f>IF(Tbl.Kosten[[#This Row],[Pnr.]]=AQ$7,Tbl.Kosten[[#This Row],[Totaal kosten]],"")</f>
        <v/>
      </c>
      <c r="AR223" s="158" t="str">
        <f>IF(Tbl.Kosten[[#This Row],[Pnr.]]=AR$7,Tbl.Kosten[[#This Row],[Totaal kosten]],"")</f>
        <v/>
      </c>
      <c r="AS223" s="158" t="str">
        <f>IF(Tbl.Kosten[[#This Row],[Pnr.]]=AS$7,Tbl.Kosten[[#This Row],[Totaal kosten]],"")</f>
        <v/>
      </c>
      <c r="AT223" s="158" t="str">
        <f>IF(Tbl.Kosten[[#This Row],[Pnr.]]=AT$7,Tbl.Kosten[[#This Row],[Totaal kosten]],"")</f>
        <v/>
      </c>
      <c r="AU223" s="158" t="str">
        <f>IF(Tbl.Kosten[[#This Row],[Pnr.]]=AU$7,Tbl.Kosten[[#This Row],[Totaal kosten]],"")</f>
        <v/>
      </c>
      <c r="AV223" s="158" t="str">
        <f>IF(Tbl.Kosten[[#This Row],[Pnr.]]=AV$7,Tbl.Kosten[[#This Row],[Totaal kosten]],"")</f>
        <v/>
      </c>
      <c r="AW223" s="158" t="str">
        <f>IF(Tbl.Kosten[[#This Row],[Pnr.]]=AW$7,Tbl.Kosten[[#This Row],[Totaal kosten]],"")</f>
        <v/>
      </c>
      <c r="AX223" s="158" t="str">
        <f>IF(Tbl.Kosten[[#This Row],[Pnr.]]=AX$7,Tbl.Kosten[[#This Row],[Totaal kosten]],"")</f>
        <v/>
      </c>
      <c r="AY223" s="158" t="str">
        <f>IF(Tbl.Kosten[[#This Row],[Pnr.]]=AY$7,Tbl.Kosten[[#This Row],[Totaal kosten]],"")</f>
        <v/>
      </c>
      <c r="AZ223" s="158" t="str">
        <f>IF(Tbl.Kosten[[#This Row],[Pnr.]]=AZ$7,Tbl.Kosten[[#This Row],[Totaal kosten]],"")</f>
        <v/>
      </c>
      <c r="BA223" s="158" t="str">
        <f>IF(Tbl.Kosten[[#This Row],[Pnr.]]=BA$7,Tbl.Kosten[[#This Row],[Totaal kosten]],"")</f>
        <v/>
      </c>
      <c r="BB223" s="158" t="str">
        <f>IF(Tbl.Kosten[[#This Row],[Pnr.]]=BB$7,Tbl.Kosten[[#This Row],[Totaal kosten]],"")</f>
        <v/>
      </c>
      <c r="BC223" s="158" t="str">
        <f>IF(Tbl.Kosten[[#This Row],[Pnr.]]=BC$7,Tbl.Kosten[[#This Row],[Totaal kosten]],"")</f>
        <v/>
      </c>
      <c r="BD223" s="158" t="str">
        <f>IF(Tbl.Kosten[[#This Row],[Pnr.]]=BD$7,Tbl.Kosten[[#This Row],[Totaal kosten]],"")</f>
        <v/>
      </c>
      <c r="BE223" s="158" t="str">
        <f>IF(Tbl.Kosten[[#This Row],[Pnr.]]=BE$7,Tbl.Kosten[[#This Row],[Totaal kosten]],"")</f>
        <v/>
      </c>
      <c r="BF223" s="158" t="str">
        <f>IF(Tbl.Kosten[[#This Row],[Pnr.]]=BF$7,Tbl.Kosten[[#This Row],[Totaal kosten]],"")</f>
        <v/>
      </c>
      <c r="BG223" s="158" t="str">
        <f>IF(Tbl.Kosten[[#This Row],[Pnr.]]=BG$7,Tbl.Kosten[[#This Row],[Totaal kosten]],"")</f>
        <v/>
      </c>
      <c r="BH223" s="158" t="str">
        <f>IF(Tbl.Kosten[[#This Row],[Pnr.]]=BH$7,Tbl.Kosten[[#This Row],[Totaal kosten]],"")</f>
        <v/>
      </c>
      <c r="BI223" s="158" t="str">
        <f>IF(Tbl.Kosten[[#This Row],[Pnr.]]=BI$7,Tbl.Kosten[[#This Row],[Totaal kosten]],"")</f>
        <v/>
      </c>
      <c r="BJ223" s="158" t="str">
        <f>IF(Tbl.Kosten[[#This Row],[Pnr.]]=BJ$7,Tbl.Kosten[[#This Row],[Totaal kosten]],"")</f>
        <v/>
      </c>
      <c r="BK223" s="158" t="str">
        <f>IF(Tbl.Kosten[[#This Row],[Pnr.]]=BK$7,Tbl.Kosten[[#This Row],[Totaal kosten]],"")</f>
        <v/>
      </c>
      <c r="BL223" s="158" t="str">
        <f>IF(Tbl.Kosten[[#This Row],[Pnr.]]=BL$7,Tbl.Kosten[[#This Row],[Totaal kosten]],"")</f>
        <v/>
      </c>
      <c r="BM223" s="158" t="str">
        <f>IF(Tbl.Kosten[[#This Row],[Pnr.]]=BM$7,Tbl.Kosten[[#This Row],[Totaal kosten]],"")</f>
        <v/>
      </c>
      <c r="BN223" s="158" t="str">
        <f>IF(Tbl.Kosten[[#This Row],[Pnr.]]=BN$7,Tbl.Kosten[[#This Row],[Totaal kosten]],"")</f>
        <v/>
      </c>
      <c r="BO223" s="158" t="str">
        <f>IF(Tbl.Kosten[[#This Row],[Pnr.]]=BO$7,Tbl.Kosten[[#This Row],[Totaal kosten]],"")</f>
        <v/>
      </c>
      <c r="BP223" s="158" t="str">
        <f>IF(Tbl.Kosten[[#This Row],[Pnr.]]=BP$7,Tbl.Kosten[[#This Row],[Totaal kosten]],"")</f>
        <v/>
      </c>
      <c r="BQ223" s="158" t="str">
        <f>IF(Tbl.Kosten[[#This Row],[Pnr.]]=BQ$7,Tbl.Kosten[[#This Row],[Totaal kosten]],"")</f>
        <v/>
      </c>
      <c r="BR223" s="158" t="str">
        <f>IF(Tbl.Kosten[[#This Row],[Pnr.]]=BR$7,Tbl.Kosten[[#This Row],[Totaal kosten]],"")</f>
        <v/>
      </c>
      <c r="BS223" s="158" t="str">
        <f>IF(Tbl.Kosten[[#This Row],[Pnr.]]=BS$7,Tbl.Kosten[[#This Row],[Totaal kosten]],"")</f>
        <v/>
      </c>
      <c r="BT223" s="158" t="str">
        <f>IF(Tbl.Kosten[[#This Row],[Pnr.]]=BT$7,Tbl.Kosten[[#This Row],[Totaal kosten]],"")</f>
        <v/>
      </c>
      <c r="BU223" s="158" t="str">
        <f>IF(Tbl.Kosten[[#This Row],[Pnr.]]=BU$7,Tbl.Kosten[[#This Row],[Totaal kosten]],"")</f>
        <v/>
      </c>
      <c r="BV223" s="158" t="str">
        <f>IF(Tbl.Kosten[[#This Row],[Pnr.]]=BV$7,Tbl.Kosten[[#This Row],[Totaal kosten]],"")</f>
        <v/>
      </c>
      <c r="BW223" s="158" t="str">
        <f>IF(Tbl.Kosten[[#This Row],[Pnr.]]=BW$7,Tbl.Kosten[[#This Row],[Totaal kosten]],"")</f>
        <v/>
      </c>
      <c r="BX223" s="158" t="str">
        <f>IFERROR(_xlfn.XLOOKUP(Tbl.Kosten[[#This Row],[Werkpakketcode]],Tbl.Werkpakketten[Werkpakketcode],Tbl.Werkpakketten[WPnr.],"",0,1),"")</f>
        <v/>
      </c>
      <c r="BY223" s="158" t="str">
        <f>IF(Tbl.Kosten[[#This Row],[WPnr.]]=BY$7,Tbl.Kosten[[#This Row],[Totaal kosten]],"")</f>
        <v/>
      </c>
      <c r="BZ223" s="158" t="str">
        <f>IF(Tbl.Kosten[[#This Row],[WPnr.]]=BZ$7,Tbl.Kosten[[#This Row],[Totaal kosten]],"")</f>
        <v/>
      </c>
      <c r="CA223" s="158" t="str">
        <f>IF(Tbl.Kosten[[#This Row],[WPnr.]]=CA$7,Tbl.Kosten[[#This Row],[Totaal kosten]],"")</f>
        <v/>
      </c>
      <c r="CB223" s="158" t="str">
        <f>IF(Tbl.Kosten[[#This Row],[WPnr.]]=CB$7,Tbl.Kosten[[#This Row],[Totaal kosten]],"")</f>
        <v/>
      </c>
      <c r="CC223" s="158" t="str">
        <f>IF(Tbl.Kosten[[#This Row],[WPnr.]]=CC$7,Tbl.Kosten[[#This Row],[Totaal kosten]],"")</f>
        <v/>
      </c>
      <c r="CD223" s="158" t="str">
        <f>IF(Tbl.Kosten[[#This Row],[WPnr.]]=CD$7,Tbl.Kosten[[#This Row],[Totaal kosten]],"")</f>
        <v/>
      </c>
      <c r="CE223" s="158" t="str">
        <f>IF(Tbl.Kosten[[#This Row],[WPnr.]]=CE$7,Tbl.Kosten[[#This Row],[Totaal kosten]],"")</f>
        <v/>
      </c>
      <c r="CF223" s="158" t="str">
        <f>IF(Tbl.Kosten[[#This Row],[WPnr.]]=CF$7,Tbl.Kosten[[#This Row],[Totaal kosten]],"")</f>
        <v/>
      </c>
      <c r="CG223" s="158" t="str">
        <f>IF(Tbl.Kosten[[#This Row],[WPnr.]]=CG$7,Tbl.Kosten[[#This Row],[Totaal kosten]],"")</f>
        <v/>
      </c>
      <c r="CH223" s="158" t="str">
        <f>IF(Tbl.Kosten[[#This Row],[WPnr.]]=CH$7,Tbl.Kosten[[#This Row],[Totaal kosten]],"")</f>
        <v/>
      </c>
      <c r="CI223" s="158" t="str">
        <f>IF(Tbl.Kosten[[#This Row],[WPnr.]]=CI$7,Tbl.Kosten[[#This Row],[Totaal kosten]],"")</f>
        <v/>
      </c>
      <c r="CJ223" s="158" t="str">
        <f>IF(Tbl.Kosten[[#This Row],[WPnr.]]=CJ$7,Tbl.Kosten[[#This Row],[Totaal kosten]],"")</f>
        <v/>
      </c>
      <c r="CK223" s="158" t="str">
        <f>IF(Tbl.Kosten[[#This Row],[WPnr.]]=CK$7,Tbl.Kosten[[#This Row],[Totaal kosten]],"")</f>
        <v/>
      </c>
      <c r="CL223" s="158" t="str">
        <f>IF(Tbl.Kosten[[#This Row],[WPnr.]]=CL$7,Tbl.Kosten[[#This Row],[Totaal kosten]],"")</f>
        <v/>
      </c>
      <c r="CM223" s="158" t="str">
        <f>IF(Tbl.Kosten[[#This Row],[WPnr.]]=CM$7,Tbl.Kosten[[#This Row],[Totaal kosten]],"")</f>
        <v/>
      </c>
      <c r="CN223" s="158" t="str">
        <f>IF(Tbl.Kosten[[#This Row],[WPnr.]]=CN$7,Tbl.Kosten[[#This Row],[Totaal kosten]],"")</f>
        <v/>
      </c>
      <c r="CO223" s="158" t="str">
        <f>IF(Tbl.Kosten[[#This Row],[WPnr.]]=CO$7,Tbl.Kosten[[#This Row],[Totaal kosten]],"")</f>
        <v/>
      </c>
      <c r="CP223" s="158" t="str">
        <f>IF(Tbl.Kosten[[#This Row],[WPnr.]]=CP$7,Tbl.Kosten[[#This Row],[Totaal kosten]],"")</f>
        <v/>
      </c>
      <c r="CQ223" s="158" t="str">
        <f>IF(Tbl.Kosten[[#This Row],[WPnr.]]=CQ$7,Tbl.Kosten[[#This Row],[Totaal kosten]],"")</f>
        <v/>
      </c>
      <c r="CR223" s="158" t="str">
        <f>IF(Tbl.Kosten[[#This Row],[WPnr.]]=CR$7,Tbl.Kosten[[#This Row],[Totaal kosten]],"")</f>
        <v/>
      </c>
      <c r="CS223" s="158" t="str">
        <f>IF(Tbl.Kosten[[#This Row],[WPnr.]]=CS$7,Tbl.Kosten[[#This Row],[Totaal kosten]],"")</f>
        <v/>
      </c>
      <c r="CT223" s="158" t="str">
        <f>IF(Tbl.Kosten[[#This Row],[WPnr.]]=CT$7,Tbl.Kosten[[#This Row],[Totaal kosten]],"")</f>
        <v/>
      </c>
      <c r="CU223" s="158" t="str">
        <f>IF(Tbl.Kosten[[#This Row],[WPnr.]]=CU$7,Tbl.Kosten[[#This Row],[Totaal kosten]],"")</f>
        <v/>
      </c>
      <c r="CV223" s="158" t="str">
        <f>IF(Tbl.Kosten[[#This Row],[WPnr.]]=CV$7,Tbl.Kosten[[#This Row],[Totaal kosten]],"")</f>
        <v/>
      </c>
      <c r="CW223" s="158" t="str">
        <f>IF(Tbl.Kosten[[#This Row],[WPnr.]]=CW$7,Tbl.Kosten[[#This Row],[Totaal kosten]],"")</f>
        <v/>
      </c>
      <c r="CX223" s="158" t="str">
        <f>IF(Tbl.Kosten[[#This Row],[WPnr.]]=CX$7,Tbl.Kosten[[#This Row],[Totaal kosten]],"")</f>
        <v/>
      </c>
      <c r="CY223" s="158" t="str">
        <f>IF(Tbl.Kosten[[#This Row],[WPnr.]]=CY$7,Tbl.Kosten[[#This Row],[Totaal kosten]],"")</f>
        <v/>
      </c>
      <c r="CZ223" s="158" t="str">
        <f>IF(Tbl.Kosten[[#This Row],[WPnr.]]=CZ$7,Tbl.Kosten[[#This Row],[Totaal kosten]],"")</f>
        <v/>
      </c>
      <c r="DA223" s="158" t="str">
        <f>IF(Tbl.Kosten[[#This Row],[WPnr.]]=DA$7,Tbl.Kosten[[#This Row],[Totaal kosten]],"")</f>
        <v/>
      </c>
      <c r="DB223" s="158" t="str">
        <f>IF(Tbl.Kosten[[#This Row],[WPnr.]]=DB$7,Tbl.Kosten[[#This Row],[Totaal kosten]],"")</f>
        <v/>
      </c>
      <c r="DC223" s="158" t="str">
        <f>IF(Tbl.Kosten[[#This Row],[WPnr.]]=DC$7,Tbl.Kosten[[#This Row],[Totaal kosten]],"")</f>
        <v/>
      </c>
      <c r="DD223" s="158" t="str">
        <f>IF(Tbl.Kosten[[#This Row],[WPnr.]]=DD$7,Tbl.Kosten[[#This Row],[Totaal kosten]],"")</f>
        <v/>
      </c>
      <c r="DE223" s="158" t="str">
        <f>IF(Tbl.Kosten[[#This Row],[WPnr.]]=DE$7,Tbl.Kosten[[#This Row],[Totaal kosten]],"")</f>
        <v/>
      </c>
      <c r="DF223" s="158" t="str">
        <f>IF(Tbl.Kosten[[#This Row],[WPnr.]]=DF$7,Tbl.Kosten[[#This Row],[Totaal kosten]],"")</f>
        <v/>
      </c>
      <c r="DG223" s="158" t="str">
        <f>IF(Tbl.Kosten[[#This Row],[WPnr.]]=DG$7,Tbl.Kosten[[#This Row],[Totaal kosten]],"")</f>
        <v/>
      </c>
      <c r="DH223" s="158" t="str">
        <f>IF(Tbl.Kosten[[#This Row],[WPnr.]]=DH$7,Tbl.Kosten[[#This Row],[Totaal kosten]],"")</f>
        <v/>
      </c>
      <c r="DI223" s="158" t="str">
        <f>IF(Tbl.Kosten[[#This Row],[WPnr.]]=DI$7,Tbl.Kosten[[#This Row],[Totaal kosten]],"")</f>
        <v/>
      </c>
      <c r="DJ223" s="158" t="str">
        <f>IF(Tbl.Kosten[[#This Row],[WPnr.]]=DJ$7,Tbl.Kosten[[#This Row],[Totaal kosten]],"")</f>
        <v/>
      </c>
      <c r="DK223" s="158" t="str">
        <f>IF(Tbl.Kosten[[#This Row],[WPnr.]]=DK$7,Tbl.Kosten[[#This Row],[Totaal kosten]],"")</f>
        <v/>
      </c>
      <c r="DL223" s="158" t="str">
        <f>IF(Tbl.Kosten[[#This Row],[WPnr.]]=DL$7,Tbl.Kosten[[#This Row],[Totaal kosten]],"")</f>
        <v/>
      </c>
      <c r="DM223" s="158" t="str">
        <f>IF(Tbl.Kosten[[#This Row],[WPnr.]]=DM$7,Tbl.Kosten[[#This Row],[Totaal kosten]],"")</f>
        <v/>
      </c>
      <c r="DN223" s="158" t="str">
        <f>IF(Tbl.Kosten[[#This Row],[WPnr.]]=DN$7,Tbl.Kosten[[#This Row],[Totaal kosten]],"")</f>
        <v/>
      </c>
      <c r="DO223" s="158" t="str">
        <f>IF(Tbl.Kosten[[#This Row],[WPnr.]]=DO$7,Tbl.Kosten[[#This Row],[Totaal kosten]],"")</f>
        <v/>
      </c>
      <c r="DP223" s="158" t="str">
        <f>IF(Tbl.Kosten[[#This Row],[WPnr.]]=DP$7,Tbl.Kosten[[#This Row],[Totaal kosten]],"")</f>
        <v/>
      </c>
      <c r="DQ223" s="158" t="str">
        <f>IF(Tbl.Kosten[[#This Row],[WPnr.]]=DQ$7,Tbl.Kosten[[#This Row],[Totaal kosten]],"")</f>
        <v/>
      </c>
      <c r="DR223" s="158" t="str">
        <f>IF(Tbl.Kosten[[#This Row],[WPnr.]]=DR$7,Tbl.Kosten[[#This Row],[Totaal kosten]],"")</f>
        <v/>
      </c>
      <c r="DS223" s="158" t="str">
        <f>IF(Tbl.Kosten[[#This Row],[WPnr.]]=DS$7,Tbl.Kosten[[#This Row],[Totaal kosten]],"")</f>
        <v/>
      </c>
      <c r="DT223" s="158" t="str">
        <f>IF(Tbl.Kosten[[#This Row],[WPnr.]]=DT$7,Tbl.Kosten[[#This Row],[Totaal kosten]],"")</f>
        <v/>
      </c>
      <c r="DU223" s="158" t="str">
        <f>IF(Tbl.Kosten[[#This Row],[WPnr.]]=DU$7,Tbl.Kosten[[#This Row],[Totaal kosten]],"")</f>
        <v/>
      </c>
      <c r="DV223" s="158" t="str">
        <f>IF(Tbl.Kosten[[#This Row],[WPnr.]]=DV$7,Tbl.Kosten[[#This Row],[Totaal kosten]],"")</f>
        <v/>
      </c>
      <c r="DW223" s="158" t="str">
        <f>IFERROR(_xlfn.XLOOKUP(Tbl.Kosten[[#This Row],[Kostensoort]],Tbl.Kostensoorten[Kostensoorten],Tbl.Kostensoorten[KSnr.],"",0,1),"")</f>
        <v/>
      </c>
      <c r="DX223" s="158" t="str">
        <f>IF(Tbl.Kosten[[#This Row],[KSnr.]]=DX$7,Tbl.Kosten[[#This Row],[Totaal kosten]],"")</f>
        <v/>
      </c>
      <c r="DY223" s="158" t="str">
        <f>IF(Tbl.Kosten[[#This Row],[KSnr.]]=DY$7,Tbl.Kosten[[#This Row],[Totaal kosten]],"")</f>
        <v/>
      </c>
      <c r="DZ223" s="158" t="str">
        <f>IF(Tbl.Kosten[[#This Row],[KSnr.]]=DZ$7,Tbl.Kosten[[#This Row],[Totaal kosten]],"")</f>
        <v/>
      </c>
      <c r="EA223" s="158" t="str">
        <f>IF(Tbl.Kosten[[#This Row],[KSnr.]]=EA$7,Tbl.Kosten[[#This Row],[Totaal kosten]],"")</f>
        <v/>
      </c>
      <c r="EB223" s="158" t="str">
        <f>IF(Tbl.Kosten[[#This Row],[KSnr.]]=EB$7,Tbl.Kosten[[#This Row],[Totaal kosten]],"")</f>
        <v/>
      </c>
      <c r="EC223" s="158" t="str">
        <f>IF(Tbl.Kosten[[#This Row],[KSnr.]]=EC$7,Tbl.Kosten[[#This Row],[Totaal kosten]],"")</f>
        <v/>
      </c>
      <c r="ED223" s="158" t="str">
        <f>IF(Tbl.Kosten[[#This Row],[KSnr.]]=ED$7,Tbl.Kosten[[#This Row],[Totaal kosten]],"")</f>
        <v/>
      </c>
      <c r="EE223" s="158" t="str">
        <f>IF(Tbl.Kosten[[#This Row],[KSnr.]]=EE$7,Tbl.Kosten[[#This Row],[Totaal kosten]],"")</f>
        <v/>
      </c>
      <c r="EF223" s="158" t="str">
        <f>IF(Tbl.Kosten[[#This Row],[KSnr.]]=EF$7,Tbl.Kosten[[#This Row],[Totaal kosten]],"")</f>
        <v/>
      </c>
      <c r="EG223" s="158" t="str">
        <f>IF(Tbl.Kosten[[#This Row],[KSnr.]]=EG$7,Tbl.Kosten[[#This Row],[Totaal kosten]],"")</f>
        <v/>
      </c>
      <c r="EH223" s="158" t="str">
        <f>IF(Tbl.Kosten[[#This Row],[KSnr.]]=EH$7,Tbl.Kosten[[#This Row],[Totaal kosten]],"")</f>
        <v/>
      </c>
      <c r="EI223" s="158" t="str">
        <f>IF(Tbl.Kosten[[#This Row],[KSnr.]]=EI$7,Tbl.Kosten[[#This Row],[Totaal kosten]],"")</f>
        <v/>
      </c>
      <c r="EJ223" s="158" t="str">
        <f>IF(Tbl.Kosten[[#This Row],[KSnr.]]=EJ$7,Tbl.Kosten[[#This Row],[Totaal kosten]],"")</f>
        <v/>
      </c>
      <c r="EK223" s="158" t="str">
        <f>IF(Tbl.Kosten[[#This Row],[KSnr.]]=EK$7,Tbl.Kosten[[#This Row],[Totaal kosten]],"")</f>
        <v/>
      </c>
      <c r="EL223" s="158" t="str">
        <f>IF(Tbl.Kosten[[#This Row],[KSnr.]]=EL$7,Tbl.Kosten[[#This Row],[Totaal kosten]],"")</f>
        <v/>
      </c>
      <c r="EM223" s="158" t="str">
        <f>IF(Tbl.Kosten[[#This Row],[KSnr.]]=EM$7,Tbl.Kosten[[#This Row],[Totaal kosten]],"")</f>
        <v/>
      </c>
      <c r="EN223" s="158" t="str">
        <f>IF(Tbl.Kosten[[#This Row],[KSnr.]]=EN$7,Tbl.Kosten[[#This Row],[Totaal kosten]],"")</f>
        <v/>
      </c>
      <c r="EO223" s="158" t="str">
        <f>IF(Tbl.Kosten[[#This Row],[KSnr.]]=EO$7,Tbl.Kosten[[#This Row],[Totaal kosten]],"")</f>
        <v/>
      </c>
      <c r="EP223" s="158" t="str">
        <f>IF(Tbl.Kosten[[#This Row],[KSnr.]]=EP$7,Tbl.Kosten[[#This Row],[Totaal kosten]],"")</f>
        <v/>
      </c>
      <c r="EQ223" s="158" t="str">
        <f>IF(Tbl.Kosten[[#This Row],[KSnr.]]=EQ$7,Tbl.Kosten[[#This Row],[Totaal kosten]],"")</f>
        <v/>
      </c>
      <c r="ER223" s="154" t="str">
        <f>IFERROR(_xlfn.XLOOKUP(Tbl.Kosten[[#This Row],[Subsidieactiviteit]],Tbl.Subsidiehoogte[Subsidieactiviteit],Tbl.Subsidiehoogte[SAnr.],"",0,1),"")</f>
        <v/>
      </c>
      <c r="ES223" s="160" t="str">
        <f>IF(Tbl.Kosten[[#This Row],[Sanr.]]=ES$7,Tbl.Kosten[[#This Row],[Totaal kosten]],"")</f>
        <v/>
      </c>
      <c r="ET223" s="160" t="str">
        <f>IF(Tbl.Kosten[[#This Row],[Sanr.]]=ET$7,Tbl.Kosten[[#This Row],[Totaal kosten]],"")</f>
        <v/>
      </c>
      <c r="EU223" s="160" t="str">
        <f>IF(Tbl.Kosten[[#This Row],[Sanr.]]=EU$7,Tbl.Kosten[[#This Row],[Totaal kosten]],"")</f>
        <v/>
      </c>
      <c r="EV223" s="160" t="str">
        <f>IF(Tbl.Kosten[[#This Row],[Sanr.]]=EV$7,Tbl.Kosten[[#This Row],[Totaal kosten]],"")</f>
        <v/>
      </c>
      <c r="EW223" s="160" t="str">
        <f>IF(Tbl.Kosten[[#This Row],[Sanr.]]=EW$7,Tbl.Kosten[[#This Row],[Totaal kosten]],"")</f>
        <v/>
      </c>
      <c r="EX223" s="160" t="str">
        <f>IF(Tbl.Kosten[[#This Row],[Sanr.]]=EX$7,Tbl.Kosten[[#This Row],[Totaal kosten]],"")</f>
        <v/>
      </c>
      <c r="EY223" s="160" t="str">
        <f>IF(Tbl.Kosten[[#This Row],[Sanr.]]=EY$7,Tbl.Kosten[[#This Row],[Totaal kosten]],"")</f>
        <v/>
      </c>
      <c r="EZ223" s="160" t="str">
        <f>IF(Tbl.Kosten[[#This Row],[Sanr.]]=EZ$7,Tbl.Kosten[[#This Row],[Totaal kosten]],"")</f>
        <v/>
      </c>
      <c r="FA223" s="160" t="str">
        <f>IF(Tbl.Kosten[[#This Row],[Sanr.]]=FA$7,Tbl.Kosten[[#This Row],[Totaal kosten]],"")</f>
        <v/>
      </c>
      <c r="FB223" s="160" t="str">
        <f>IF(Tbl.Kosten[[#This Row],[Sanr.]]=FB$7,Tbl.Kosten[[#This Row],[Totaal kosten]],"")</f>
        <v/>
      </c>
      <c r="FC223" s="160" t="str">
        <f>IF(Tbl.Kosten[[#This Row],[Sanr.]]=FC$7,Tbl.Kosten[[#This Row],[Totaal kosten]],"")</f>
        <v/>
      </c>
      <c r="FD223" s="160" t="str">
        <f>IF(Tbl.Kosten[[#This Row],[Sanr.]]=FD$7,Tbl.Kosten[[#This Row],[Totaal kosten]],"")</f>
        <v/>
      </c>
      <c r="FE223" s="160" t="str">
        <f>IF(Tbl.Kosten[[#This Row],[Sanr.]]=FE$7,Tbl.Kosten[[#This Row],[Totaal kosten]],"")</f>
        <v/>
      </c>
      <c r="FF223" s="160" t="str">
        <f>IF(Tbl.Kosten[[#This Row],[Sanr.]]=FF$7,Tbl.Kosten[[#This Row],[Totaal kosten]],"")</f>
        <v/>
      </c>
      <c r="FG223" s="160" t="str">
        <f>IF(Tbl.Kosten[[#This Row],[Sanr.]]=FG$7,Tbl.Kosten[[#This Row],[Totaal kosten]],"")</f>
        <v/>
      </c>
      <c r="FH223" s="160" t="str">
        <f>IF(Tbl.Kosten[[#This Row],[Sanr.]]=FH$7,Tbl.Kosten[[#This Row],[Totaal kosten]],"")</f>
        <v/>
      </c>
      <c r="FI223" s="160" t="str">
        <f>IF(Tbl.Kosten[[#This Row],[Sanr.]]=FI$7,Tbl.Kosten[[#This Row],[Totaal kosten]],"")</f>
        <v/>
      </c>
      <c r="FJ223" s="160" t="str">
        <f>IF(Tbl.Kosten[[#This Row],[Sanr.]]=FJ$7,Tbl.Kosten[[#This Row],[Totaal kosten]],"")</f>
        <v/>
      </c>
      <c r="FK223" s="160" t="str">
        <f>IF(Tbl.Kosten[[#This Row],[Sanr.]]=FK$7,Tbl.Kosten[[#This Row],[Totaal kosten]],"")</f>
        <v/>
      </c>
      <c r="FL223" s="160" t="str">
        <f>IF(Tbl.Kosten[[#This Row],[Sanr.]]=FL$7,Tbl.Kosten[[#This Row],[Totaal kosten]],"")</f>
        <v/>
      </c>
      <c r="FM223" s="160" t="str">
        <f>IF(Tbl.Kosten[[#This Row],[Sanr.]]=FM$7,Tbl.Kosten[[#This Row],[Totaal kosten]],"")</f>
        <v/>
      </c>
      <c r="FN223" s="160" t="str">
        <f>IF(Tbl.Kosten[[#This Row],[Sanr.]]=FN$7,Tbl.Kosten[[#This Row],[Totaal kosten]],"")</f>
        <v/>
      </c>
      <c r="FO223" s="160" t="str">
        <f>IF(Tbl.Kosten[[#This Row],[Sanr.]]=FO$7,Tbl.Kosten[[#This Row],[Totaal kosten]],"")</f>
        <v/>
      </c>
      <c r="FP223" s="160" t="str">
        <f>IF(Tbl.Kosten[[#This Row],[Sanr.]]=FP$7,Tbl.Kosten[[#This Row],[Totaal kosten]],"")</f>
        <v/>
      </c>
      <c r="FQ223" s="160" t="str">
        <f>IF(Tbl.Kosten[[#This Row],[Sanr.]]=FQ$7,Tbl.Kosten[[#This Row],[Totaal kosten]],"")</f>
        <v/>
      </c>
      <c r="FR223" s="160" t="str">
        <f>IF(Tbl.Kosten[[#This Row],[Sanr.]]=FR$7,Tbl.Kosten[[#This Row],[Totaal kosten]],"")</f>
        <v/>
      </c>
      <c r="FS223" s="160" t="str">
        <f>IF(Tbl.Kosten[[#This Row],[Sanr.]]=FS$7,Tbl.Kosten[[#This Row],[Totaal kosten]],"")</f>
        <v/>
      </c>
      <c r="FT223" s="160" t="str">
        <f>IF(Tbl.Kosten[[#This Row],[Sanr.]]=FT$7,Tbl.Kosten[[#This Row],[Totaal kosten]],"")</f>
        <v/>
      </c>
      <c r="FU223" s="160" t="str">
        <f>IF(Tbl.Kosten[[#This Row],[Sanr.]]=FU$7,Tbl.Kosten[[#This Row],[Totaal kosten]],"")</f>
        <v/>
      </c>
      <c r="FV223" s="160" t="str">
        <f>IF(Tbl.Kosten[[#This Row],[Sanr.]]=FV$7,Tbl.Kosten[[#This Row],[Totaal kosten]],"")</f>
        <v/>
      </c>
      <c r="FW223" s="160" t="str">
        <f>IFERROR(_xlfn.XLOOKUP(Tbl.Kosten[[#This Row],[Activiteitencode]],Tbl.Activiteiten[Activiteitcode],Tbl.Activiteiten[Anr.],"",0,1),"")</f>
        <v/>
      </c>
      <c r="FX223" s="181" t="str">
        <f>_xlfn.CONCAT(Tbl.Kosten[[#This Row],[Pnr.]],Tbl.Kosten[[#This Row],[Sanr.]])</f>
        <v>P1</v>
      </c>
      <c r="FY223" s="160">
        <f>Tbl.Kosten[[#This Row],[Totaal kosten]]-Tbl.Kosten[[#This Row],[Subsidie]]</f>
        <v>0</v>
      </c>
      <c r="FZ223" s="160">
        <f>IF(Tbl.Kosten[[#This Row],[Pnr.]]=FZ$7,Tbl.Kosten[[#This Row],[Te financieren]],"")</f>
        <v>0</v>
      </c>
      <c r="GA223" s="160" t="str">
        <f>IF(Tbl.Kosten[[#This Row],[Pnr.]]=GA$7,Tbl.Kosten[[#This Row],[Te financieren]],"")</f>
        <v/>
      </c>
      <c r="GB223" s="160" t="str">
        <f>IF(Tbl.Kosten[[#This Row],[Pnr.]]=GB$7,Tbl.Kosten[[#This Row],[Te financieren]],"")</f>
        <v/>
      </c>
      <c r="GC223" s="160" t="str">
        <f>IF(Tbl.Kosten[[#This Row],[Pnr.]]=GC$7,Tbl.Kosten[[#This Row],[Te financieren]],"")</f>
        <v/>
      </c>
      <c r="GD223" s="160" t="str">
        <f>IF(Tbl.Kosten[[#This Row],[Pnr.]]=GD$7,Tbl.Kosten[[#This Row],[Te financieren]],"")</f>
        <v/>
      </c>
      <c r="GE223" s="160" t="str">
        <f>IF(Tbl.Kosten[[#This Row],[Pnr.]]=GE$7,Tbl.Kosten[[#This Row],[Te financieren]],"")</f>
        <v/>
      </c>
      <c r="GF223" s="160" t="str">
        <f>IF(Tbl.Kosten[[#This Row],[Pnr.]]=GF$7,Tbl.Kosten[[#This Row],[Te financieren]],"")</f>
        <v/>
      </c>
      <c r="GG223" s="160" t="str">
        <f>IF(Tbl.Kosten[[#This Row],[Pnr.]]=GG$7,Tbl.Kosten[[#This Row],[Te financieren]],"")</f>
        <v/>
      </c>
      <c r="GH223" s="160" t="str">
        <f>IF(Tbl.Kosten[[#This Row],[Pnr.]]=GH$7,Tbl.Kosten[[#This Row],[Te financieren]],"")</f>
        <v/>
      </c>
      <c r="GI223" s="160" t="str">
        <f>IF(Tbl.Kosten[[#This Row],[Pnr.]]=GI$7,Tbl.Kosten[[#This Row],[Te financieren]],"")</f>
        <v/>
      </c>
      <c r="GJ223" s="160" t="str">
        <f>IF(Tbl.Kosten[[#This Row],[Pnr.]]=GJ$7,Tbl.Kosten[[#This Row],[Te financieren]],"")</f>
        <v/>
      </c>
      <c r="GK223" s="160" t="str">
        <f>IF(Tbl.Kosten[[#This Row],[Pnr.]]=GK$7,Tbl.Kosten[[#This Row],[Te financieren]],"")</f>
        <v/>
      </c>
      <c r="GL223" s="160" t="str">
        <f>IF(Tbl.Kosten[[#This Row],[Pnr.]]=GL$7,Tbl.Kosten[[#This Row],[Te financieren]],"")</f>
        <v/>
      </c>
      <c r="GM223" s="160" t="str">
        <f>IF(Tbl.Kosten[[#This Row],[Pnr.]]=GM$7,Tbl.Kosten[[#This Row],[Te financieren]],"")</f>
        <v/>
      </c>
      <c r="GN223" s="160" t="str">
        <f>IF(Tbl.Kosten[[#This Row],[Pnr.]]=GN$7,Tbl.Kosten[[#This Row],[Te financieren]],"")</f>
        <v/>
      </c>
      <c r="GO223" s="160" t="str">
        <f>IF(Tbl.Kosten[[#This Row],[Pnr.]]=GO$7,Tbl.Kosten[[#This Row],[Te financieren]],"")</f>
        <v/>
      </c>
      <c r="GP223" s="160" t="str">
        <f>IF(Tbl.Kosten[[#This Row],[Pnr.]]=GP$7,Tbl.Kosten[[#This Row],[Te financieren]],"")</f>
        <v/>
      </c>
      <c r="GQ223" s="160" t="str">
        <f>IF(Tbl.Kosten[[#This Row],[Pnr.]]=GQ$7,Tbl.Kosten[[#This Row],[Te financieren]],"")</f>
        <v/>
      </c>
      <c r="GR223" s="160" t="str">
        <f>IF(Tbl.Kosten[[#This Row],[Pnr.]]=GR$7,Tbl.Kosten[[#This Row],[Te financieren]],"")</f>
        <v/>
      </c>
      <c r="GS223" s="160" t="str">
        <f>IF(Tbl.Kosten[[#This Row],[Pnr.]]=GS$7,Tbl.Kosten[[#This Row],[Te financieren]],"")</f>
        <v/>
      </c>
      <c r="GT223" s="160" t="str">
        <f>IF(Tbl.Kosten[[#This Row],[Pnr.]]=GT$7,Tbl.Kosten[[#This Row],[Te financieren]],"")</f>
        <v/>
      </c>
      <c r="GU223" s="160" t="str">
        <f>IF(Tbl.Kosten[[#This Row],[Pnr.]]=GU$7,Tbl.Kosten[[#This Row],[Te financieren]],"")</f>
        <v/>
      </c>
      <c r="GV223" s="160" t="str">
        <f>IF(Tbl.Kosten[[#This Row],[Pnr.]]=GV$7,Tbl.Kosten[[#This Row],[Te financieren]],"")</f>
        <v/>
      </c>
      <c r="GW223" s="160" t="str">
        <f>IF(Tbl.Kosten[[#This Row],[Pnr.]]=GW$7,Tbl.Kosten[[#This Row],[Te financieren]],"")</f>
        <v/>
      </c>
      <c r="GX223" s="160" t="str">
        <f>IF(Tbl.Kosten[[#This Row],[Pnr.]]=GX$7,Tbl.Kosten[[#This Row],[Te financieren]],"")</f>
        <v/>
      </c>
      <c r="GY223" s="160" t="str">
        <f>IF(Tbl.Kosten[[#This Row],[Pnr.]]=GY$7,Tbl.Kosten[[#This Row],[Te financieren]],"")</f>
        <v/>
      </c>
      <c r="GZ223" s="160" t="str">
        <f>IF(Tbl.Kosten[[#This Row],[Pnr.]]=GZ$7,Tbl.Kosten[[#This Row],[Te financieren]],"")</f>
        <v/>
      </c>
      <c r="HA223" s="160" t="str">
        <f>IF(Tbl.Kosten[[#This Row],[Pnr.]]=HA$7,Tbl.Kosten[[#This Row],[Te financieren]],"")</f>
        <v/>
      </c>
      <c r="HB223" s="160" t="str">
        <f>IF(Tbl.Kosten[[#This Row],[Pnr.]]=HB$7,Tbl.Kosten[[#This Row],[Te financieren]],"")</f>
        <v/>
      </c>
      <c r="HC223" s="160" t="str">
        <f>IF(Tbl.Kosten[[#This Row],[Pnr.]]=HC$7,Tbl.Kosten[[#This Row],[Te financieren]],"")</f>
        <v/>
      </c>
      <c r="HD223" s="160" t="str">
        <f>IF(Tbl.Kosten[[#This Row],[Pnr.]]=HD$7,Tbl.Kosten[[#This Row],[Te financieren]],"")</f>
        <v/>
      </c>
      <c r="HE223" s="160" t="str">
        <f>IF(Tbl.Kosten[[#This Row],[Pnr.]]=HE$7,Tbl.Kosten[[#This Row],[Te financieren]],"")</f>
        <v/>
      </c>
      <c r="HF223" s="160" t="str">
        <f>IF(Tbl.Kosten[[#This Row],[Pnr.]]=HF$7,Tbl.Kosten[[#This Row],[Te financieren]],"")</f>
        <v/>
      </c>
      <c r="HG223" s="160" t="str">
        <f>IF(Tbl.Kosten[[#This Row],[Pnr.]]=HG$7,Tbl.Kosten[[#This Row],[Te financieren]],"")</f>
        <v/>
      </c>
      <c r="HH223" s="160" t="str">
        <f>IF(Tbl.Kosten[[#This Row],[Pnr.]]=HH$7,Tbl.Kosten[[#This Row],[Te financieren]],"")</f>
        <v/>
      </c>
      <c r="HI223" s="160" t="str">
        <f>IF(Tbl.Kosten[[#This Row],[Pnr.]]=HI$7,Tbl.Kosten[[#This Row],[Te financieren]],"")</f>
        <v/>
      </c>
      <c r="HJ223" s="160" t="str">
        <f>IF(Tbl.Kosten[[#This Row],[Pnr.]]=HJ$7,Tbl.Kosten[[#This Row],[Te financieren]],"")</f>
        <v/>
      </c>
      <c r="HK223" s="160" t="str">
        <f>IF(Tbl.Kosten[[#This Row],[Pnr.]]=HK$7,Tbl.Kosten[[#This Row],[Te financieren]],"")</f>
        <v/>
      </c>
      <c r="HL223" s="160" t="str">
        <f>IF(Tbl.Kosten[[#This Row],[Pnr.]]=HL$7,Tbl.Kosten[[#This Row],[Te financieren]],"")</f>
        <v/>
      </c>
      <c r="HM223" s="160" t="str">
        <f>IF(Tbl.Kosten[[#This Row],[Pnr.]]=HM$7,Tbl.Kosten[[#This Row],[Te financieren]],"")</f>
        <v/>
      </c>
      <c r="HN223" s="160" t="str">
        <f>IF(Tbl.Kosten[[#This Row],[Pnr.]]=HN$7,Tbl.Kosten[[#This Row],[Te financieren]],"")</f>
        <v/>
      </c>
      <c r="HO223" s="160" t="str">
        <f>IF(Tbl.Kosten[[#This Row],[Pnr.]]=HO$7,Tbl.Kosten[[#This Row],[Te financieren]],"")</f>
        <v/>
      </c>
      <c r="HP223" s="160" t="str">
        <f>IF(Tbl.Kosten[[#This Row],[Pnr.]]=HP$7,Tbl.Kosten[[#This Row],[Te financieren]],"")</f>
        <v/>
      </c>
      <c r="HQ223" s="160" t="str">
        <f>IF(Tbl.Kosten[[#This Row],[Pnr.]]=HQ$7,Tbl.Kosten[[#This Row],[Te financieren]],"")</f>
        <v/>
      </c>
      <c r="HR223" s="160" t="str">
        <f>IF(Tbl.Kosten[[#This Row],[Pnr.]]=HR$7,Tbl.Kosten[[#This Row],[Te financieren]],"")</f>
        <v/>
      </c>
      <c r="HS223" s="160" t="str">
        <f>IF(Tbl.Kosten[[#This Row],[Pnr.]]=HS$7,Tbl.Kosten[[#This Row],[Te financieren]],"")</f>
        <v/>
      </c>
      <c r="HT223" s="160" t="str">
        <f>IF(Tbl.Kosten[[#This Row],[Pnr.]]=HT$7,Tbl.Kosten[[#This Row],[Te financieren]],"")</f>
        <v/>
      </c>
      <c r="HU223" s="160" t="str">
        <f>IF(Tbl.Kosten[[#This Row],[Pnr.]]=HU$7,Tbl.Kosten[[#This Row],[Te financieren]],"")</f>
        <v/>
      </c>
      <c r="HV223" s="160" t="str">
        <f>IF(Tbl.Kosten[[#This Row],[Pnr.]]=HV$7,Tbl.Kosten[[#This Row],[Te financieren]],"")</f>
        <v/>
      </c>
      <c r="HW223" s="160" t="str">
        <f>IF(Tbl.Kosten[[#This Row],[Pnr.]]=HW$7,Tbl.Kosten[[#This Row],[Te financieren]],"")</f>
        <v/>
      </c>
    </row>
    <row r="224" spans="2:231" x14ac:dyDescent="0.3">
      <c r="B224" s="144"/>
      <c r="C224" s="147"/>
      <c r="D224" s="146"/>
      <c r="E224" s="147"/>
      <c r="F224" s="145"/>
      <c r="G224" s="11" t="str">
        <f>IF(Tbl.Kosten[[#This Row],[Medewerker e/o 
functie]]&lt;&gt;"",_xlfn.XLOOKUP(Tbl.Kosten[[#This Row],[Medewerker e/o 
functie]],Tbl.Uurtarief[Medewerker en/of functie],Tbl.Uurtarief[Uurtarief],"",0,1),"")</f>
        <v/>
      </c>
      <c r="H224" s="121">
        <f>IFERROR(Tbl.Kosten[[#This Row],[Uren]]*Tbl.Kosten[[#This Row],[Uurtarief]],0)</f>
        <v>0</v>
      </c>
      <c r="I224" s="119" t="str">
        <f>IF(Tbl.Kosten[[#This Row],[Subtotaal uren]]&lt;&gt;0,_xlfn.XLOOKUP(Tbl.Kosten[[#This Row],[Medewerker e/o 
functie]],Tbl.Uurtarief[Medewerker en/of functie],Tbl.Uurtarief[Kostensoort arbeid],"",0,1),"")</f>
        <v/>
      </c>
      <c r="J224" s="147"/>
      <c r="K224" s="145"/>
      <c r="L224" s="149" t="str">
        <f>IF(Tbl.Kosten[[#This Row],[Activum]]&lt;&gt;"",_xlfn.XLOOKUP(Tbl.Kosten[[#This Row],[Activum]],Tbl.Afschrijvingskosten[Activum],Tbl.Afschrijvingskosten[Tarief per afschrijvings-eenheid],"",0,1),"")</f>
        <v/>
      </c>
      <c r="M224" s="122">
        <f>IFERROR(Tbl.Kosten[[#This Row],[Een-
heden]]*Tbl.Kosten[[#This Row],[Afschrijvings-
tarief]],0)</f>
        <v>0</v>
      </c>
      <c r="N224" s="122" t="str">
        <f>IF(Tbl.Kosten[[#This Row],[Subtotaal afschrijving]]&lt;&gt;0,Lijsten!A222,"")</f>
        <v/>
      </c>
      <c r="O224" s="150"/>
      <c r="P224" s="145"/>
      <c r="Q224" s="148"/>
      <c r="R224" s="122">
        <f>IFERROR(Tbl.Kosten[[#This Row],[Aantal]]*Tbl.Kosten[[#This Row],[Tarief]],0)</f>
        <v>0</v>
      </c>
      <c r="S224" s="8">
        <f>IFERROR(Tbl.Kosten[[#This Row],[Subtotaal overige kosten]]+Tbl.Kosten[[#This Row],[Subtotaal uren]]+Tbl.Kosten[[#This Row],[Subtotaal afschrijving]],0)</f>
        <v>0</v>
      </c>
      <c r="T224" s="8">
        <f>IFERROR(Tbl.Kosten[[#This Row],[Totaal kosten]]*Tbl.Kosten[[#This Row],[Subsidie%]],0)</f>
        <v>0</v>
      </c>
      <c r="U224" s="4" t="str" cm="1">
        <f t="array" ref="U224">IFERROR(_xlfn.IFS(Tbl.Kosten[[#This Row],[Subtotaal uren]]&lt;&gt;0,Tbl.Kosten[[#This Row],[Kostensoort arbeid]],Tbl.Kosten[[#This Row],[Subtotaal afschrijving]]&lt;&gt;0,Tbl.Kosten[[#This Row],[Kostensoort afschrijving]],Tbl.Kosten[[#This Row],[Subtotaal overige kosten]]&lt;&gt;0,Tbl.Kosten[[#This Row],[Kostensoort overig]]),"")</f>
        <v/>
      </c>
      <c r="V224" s="4" t="str">
        <f>IFERROR(_xlfn.XLOOKUP(Tbl.Kosten[[#This Row],[Activiteitencode]],Tbl.Activiteiten[Activiteitcode],Tbl.Activiteiten[Werkpakketcode],"",0,1),"")</f>
        <v/>
      </c>
      <c r="W224" s="4" t="str">
        <f>IFERROR(_xlfn.XLOOKUP(Tbl.Kosten[[#This Row],[Werkpakketcode]],Tbl.Werkpakketten[Werkpakketcode],Tbl.Werkpakketten[Subsidiabele activiteit],"",0,1),"")</f>
        <v/>
      </c>
      <c r="X224" s="12">
        <f>IFERROR(_xlfn.XLOOKUP(Tbl.Kosten[[#This Row],[Sanr.]],Tbl.Subsidiehoogte[SAnr.],Tbl.Subsidiehoogte[Sub. Percentage],0,0,1),0)</f>
        <v>0</v>
      </c>
      <c r="Y224" s="154" t="str">
        <f>IFERROR(_xlfn.XLOOKUP(Tbl.Kosten[[#This Row],[Partnercode]],Tbl.Projectpartners[Partnercode],Tbl.Projectpartners[PNr.],"",0,1),"")</f>
        <v>P1</v>
      </c>
      <c r="Z224" s="158">
        <f>IF(Tbl.Kosten[[#This Row],[Pnr.]]=Z$7,Tbl.Kosten[[#This Row],[Totaal kosten]],"")</f>
        <v>0</v>
      </c>
      <c r="AA224" s="158" t="str">
        <f>IF(Tbl.Kosten[[#This Row],[Pnr.]]=AA$7,Tbl.Kosten[[#This Row],[Totaal kosten]],"")</f>
        <v/>
      </c>
      <c r="AB224" s="158" t="str">
        <f>IF(Tbl.Kosten[[#This Row],[Pnr.]]=AB$7,Tbl.Kosten[[#This Row],[Totaal kosten]],"")</f>
        <v/>
      </c>
      <c r="AC224" s="158" t="str">
        <f>IF(Tbl.Kosten[[#This Row],[Pnr.]]=AC$7,Tbl.Kosten[[#This Row],[Totaal kosten]],"")</f>
        <v/>
      </c>
      <c r="AD224" s="158" t="str">
        <f>IF(Tbl.Kosten[[#This Row],[Pnr.]]=AD$7,Tbl.Kosten[[#This Row],[Totaal kosten]],"")</f>
        <v/>
      </c>
      <c r="AE224" s="158" t="str">
        <f>IF(Tbl.Kosten[[#This Row],[Pnr.]]=AE$7,Tbl.Kosten[[#This Row],[Totaal kosten]],"")</f>
        <v/>
      </c>
      <c r="AF224" s="158" t="str">
        <f>IF(Tbl.Kosten[[#This Row],[Pnr.]]=AF$7,Tbl.Kosten[[#This Row],[Totaal kosten]],"")</f>
        <v/>
      </c>
      <c r="AG224" s="158" t="str">
        <f>IF(Tbl.Kosten[[#This Row],[Pnr.]]=AG$7,Tbl.Kosten[[#This Row],[Totaal kosten]],"")</f>
        <v/>
      </c>
      <c r="AH224" s="158" t="str">
        <f>IF(Tbl.Kosten[[#This Row],[Pnr.]]=AH$7,Tbl.Kosten[[#This Row],[Totaal kosten]],"")</f>
        <v/>
      </c>
      <c r="AI224" s="158" t="str">
        <f>IF(Tbl.Kosten[[#This Row],[Pnr.]]=AI$7,Tbl.Kosten[[#This Row],[Totaal kosten]],"")</f>
        <v/>
      </c>
      <c r="AJ224" s="158" t="str">
        <f>IF(Tbl.Kosten[[#This Row],[Pnr.]]=AJ$7,Tbl.Kosten[[#This Row],[Totaal kosten]],"")</f>
        <v/>
      </c>
      <c r="AK224" s="158" t="str">
        <f>IF(Tbl.Kosten[[#This Row],[Pnr.]]=AK$7,Tbl.Kosten[[#This Row],[Totaal kosten]],"")</f>
        <v/>
      </c>
      <c r="AL224" s="158" t="str">
        <f>IF(Tbl.Kosten[[#This Row],[Pnr.]]=AL$7,Tbl.Kosten[[#This Row],[Totaal kosten]],"")</f>
        <v/>
      </c>
      <c r="AM224" s="158" t="str">
        <f>IF(Tbl.Kosten[[#This Row],[Pnr.]]=AM$7,Tbl.Kosten[[#This Row],[Totaal kosten]],"")</f>
        <v/>
      </c>
      <c r="AN224" s="158" t="str">
        <f>IF(Tbl.Kosten[[#This Row],[Pnr.]]=AN$7,Tbl.Kosten[[#This Row],[Totaal kosten]],"")</f>
        <v/>
      </c>
      <c r="AO224" s="158" t="str">
        <f>IF(Tbl.Kosten[[#This Row],[Pnr.]]=AO$7,Tbl.Kosten[[#This Row],[Totaal kosten]],"")</f>
        <v/>
      </c>
      <c r="AP224" s="158" t="str">
        <f>IF(Tbl.Kosten[[#This Row],[Pnr.]]=AP$7,Tbl.Kosten[[#This Row],[Totaal kosten]],"")</f>
        <v/>
      </c>
      <c r="AQ224" s="158" t="str">
        <f>IF(Tbl.Kosten[[#This Row],[Pnr.]]=AQ$7,Tbl.Kosten[[#This Row],[Totaal kosten]],"")</f>
        <v/>
      </c>
      <c r="AR224" s="158" t="str">
        <f>IF(Tbl.Kosten[[#This Row],[Pnr.]]=AR$7,Tbl.Kosten[[#This Row],[Totaal kosten]],"")</f>
        <v/>
      </c>
      <c r="AS224" s="158" t="str">
        <f>IF(Tbl.Kosten[[#This Row],[Pnr.]]=AS$7,Tbl.Kosten[[#This Row],[Totaal kosten]],"")</f>
        <v/>
      </c>
      <c r="AT224" s="158" t="str">
        <f>IF(Tbl.Kosten[[#This Row],[Pnr.]]=AT$7,Tbl.Kosten[[#This Row],[Totaal kosten]],"")</f>
        <v/>
      </c>
      <c r="AU224" s="158" t="str">
        <f>IF(Tbl.Kosten[[#This Row],[Pnr.]]=AU$7,Tbl.Kosten[[#This Row],[Totaal kosten]],"")</f>
        <v/>
      </c>
      <c r="AV224" s="158" t="str">
        <f>IF(Tbl.Kosten[[#This Row],[Pnr.]]=AV$7,Tbl.Kosten[[#This Row],[Totaal kosten]],"")</f>
        <v/>
      </c>
      <c r="AW224" s="158" t="str">
        <f>IF(Tbl.Kosten[[#This Row],[Pnr.]]=AW$7,Tbl.Kosten[[#This Row],[Totaal kosten]],"")</f>
        <v/>
      </c>
      <c r="AX224" s="158" t="str">
        <f>IF(Tbl.Kosten[[#This Row],[Pnr.]]=AX$7,Tbl.Kosten[[#This Row],[Totaal kosten]],"")</f>
        <v/>
      </c>
      <c r="AY224" s="158" t="str">
        <f>IF(Tbl.Kosten[[#This Row],[Pnr.]]=AY$7,Tbl.Kosten[[#This Row],[Totaal kosten]],"")</f>
        <v/>
      </c>
      <c r="AZ224" s="158" t="str">
        <f>IF(Tbl.Kosten[[#This Row],[Pnr.]]=AZ$7,Tbl.Kosten[[#This Row],[Totaal kosten]],"")</f>
        <v/>
      </c>
      <c r="BA224" s="158" t="str">
        <f>IF(Tbl.Kosten[[#This Row],[Pnr.]]=BA$7,Tbl.Kosten[[#This Row],[Totaal kosten]],"")</f>
        <v/>
      </c>
      <c r="BB224" s="158" t="str">
        <f>IF(Tbl.Kosten[[#This Row],[Pnr.]]=BB$7,Tbl.Kosten[[#This Row],[Totaal kosten]],"")</f>
        <v/>
      </c>
      <c r="BC224" s="158" t="str">
        <f>IF(Tbl.Kosten[[#This Row],[Pnr.]]=BC$7,Tbl.Kosten[[#This Row],[Totaal kosten]],"")</f>
        <v/>
      </c>
      <c r="BD224" s="158" t="str">
        <f>IF(Tbl.Kosten[[#This Row],[Pnr.]]=BD$7,Tbl.Kosten[[#This Row],[Totaal kosten]],"")</f>
        <v/>
      </c>
      <c r="BE224" s="158" t="str">
        <f>IF(Tbl.Kosten[[#This Row],[Pnr.]]=BE$7,Tbl.Kosten[[#This Row],[Totaal kosten]],"")</f>
        <v/>
      </c>
      <c r="BF224" s="158" t="str">
        <f>IF(Tbl.Kosten[[#This Row],[Pnr.]]=BF$7,Tbl.Kosten[[#This Row],[Totaal kosten]],"")</f>
        <v/>
      </c>
      <c r="BG224" s="158" t="str">
        <f>IF(Tbl.Kosten[[#This Row],[Pnr.]]=BG$7,Tbl.Kosten[[#This Row],[Totaal kosten]],"")</f>
        <v/>
      </c>
      <c r="BH224" s="158" t="str">
        <f>IF(Tbl.Kosten[[#This Row],[Pnr.]]=BH$7,Tbl.Kosten[[#This Row],[Totaal kosten]],"")</f>
        <v/>
      </c>
      <c r="BI224" s="158" t="str">
        <f>IF(Tbl.Kosten[[#This Row],[Pnr.]]=BI$7,Tbl.Kosten[[#This Row],[Totaal kosten]],"")</f>
        <v/>
      </c>
      <c r="BJ224" s="158" t="str">
        <f>IF(Tbl.Kosten[[#This Row],[Pnr.]]=BJ$7,Tbl.Kosten[[#This Row],[Totaal kosten]],"")</f>
        <v/>
      </c>
      <c r="BK224" s="158" t="str">
        <f>IF(Tbl.Kosten[[#This Row],[Pnr.]]=BK$7,Tbl.Kosten[[#This Row],[Totaal kosten]],"")</f>
        <v/>
      </c>
      <c r="BL224" s="158" t="str">
        <f>IF(Tbl.Kosten[[#This Row],[Pnr.]]=BL$7,Tbl.Kosten[[#This Row],[Totaal kosten]],"")</f>
        <v/>
      </c>
      <c r="BM224" s="158" t="str">
        <f>IF(Tbl.Kosten[[#This Row],[Pnr.]]=BM$7,Tbl.Kosten[[#This Row],[Totaal kosten]],"")</f>
        <v/>
      </c>
      <c r="BN224" s="158" t="str">
        <f>IF(Tbl.Kosten[[#This Row],[Pnr.]]=BN$7,Tbl.Kosten[[#This Row],[Totaal kosten]],"")</f>
        <v/>
      </c>
      <c r="BO224" s="158" t="str">
        <f>IF(Tbl.Kosten[[#This Row],[Pnr.]]=BO$7,Tbl.Kosten[[#This Row],[Totaal kosten]],"")</f>
        <v/>
      </c>
      <c r="BP224" s="158" t="str">
        <f>IF(Tbl.Kosten[[#This Row],[Pnr.]]=BP$7,Tbl.Kosten[[#This Row],[Totaal kosten]],"")</f>
        <v/>
      </c>
      <c r="BQ224" s="158" t="str">
        <f>IF(Tbl.Kosten[[#This Row],[Pnr.]]=BQ$7,Tbl.Kosten[[#This Row],[Totaal kosten]],"")</f>
        <v/>
      </c>
      <c r="BR224" s="158" t="str">
        <f>IF(Tbl.Kosten[[#This Row],[Pnr.]]=BR$7,Tbl.Kosten[[#This Row],[Totaal kosten]],"")</f>
        <v/>
      </c>
      <c r="BS224" s="158" t="str">
        <f>IF(Tbl.Kosten[[#This Row],[Pnr.]]=BS$7,Tbl.Kosten[[#This Row],[Totaal kosten]],"")</f>
        <v/>
      </c>
      <c r="BT224" s="158" t="str">
        <f>IF(Tbl.Kosten[[#This Row],[Pnr.]]=BT$7,Tbl.Kosten[[#This Row],[Totaal kosten]],"")</f>
        <v/>
      </c>
      <c r="BU224" s="158" t="str">
        <f>IF(Tbl.Kosten[[#This Row],[Pnr.]]=BU$7,Tbl.Kosten[[#This Row],[Totaal kosten]],"")</f>
        <v/>
      </c>
      <c r="BV224" s="158" t="str">
        <f>IF(Tbl.Kosten[[#This Row],[Pnr.]]=BV$7,Tbl.Kosten[[#This Row],[Totaal kosten]],"")</f>
        <v/>
      </c>
      <c r="BW224" s="158" t="str">
        <f>IF(Tbl.Kosten[[#This Row],[Pnr.]]=BW$7,Tbl.Kosten[[#This Row],[Totaal kosten]],"")</f>
        <v/>
      </c>
      <c r="BX224" s="158" t="str">
        <f>IFERROR(_xlfn.XLOOKUP(Tbl.Kosten[[#This Row],[Werkpakketcode]],Tbl.Werkpakketten[Werkpakketcode],Tbl.Werkpakketten[WPnr.],"",0,1),"")</f>
        <v/>
      </c>
      <c r="BY224" s="158" t="str">
        <f>IF(Tbl.Kosten[[#This Row],[WPnr.]]=BY$7,Tbl.Kosten[[#This Row],[Totaal kosten]],"")</f>
        <v/>
      </c>
      <c r="BZ224" s="158" t="str">
        <f>IF(Tbl.Kosten[[#This Row],[WPnr.]]=BZ$7,Tbl.Kosten[[#This Row],[Totaal kosten]],"")</f>
        <v/>
      </c>
      <c r="CA224" s="158" t="str">
        <f>IF(Tbl.Kosten[[#This Row],[WPnr.]]=CA$7,Tbl.Kosten[[#This Row],[Totaal kosten]],"")</f>
        <v/>
      </c>
      <c r="CB224" s="158" t="str">
        <f>IF(Tbl.Kosten[[#This Row],[WPnr.]]=CB$7,Tbl.Kosten[[#This Row],[Totaal kosten]],"")</f>
        <v/>
      </c>
      <c r="CC224" s="158" t="str">
        <f>IF(Tbl.Kosten[[#This Row],[WPnr.]]=CC$7,Tbl.Kosten[[#This Row],[Totaal kosten]],"")</f>
        <v/>
      </c>
      <c r="CD224" s="158" t="str">
        <f>IF(Tbl.Kosten[[#This Row],[WPnr.]]=CD$7,Tbl.Kosten[[#This Row],[Totaal kosten]],"")</f>
        <v/>
      </c>
      <c r="CE224" s="158" t="str">
        <f>IF(Tbl.Kosten[[#This Row],[WPnr.]]=CE$7,Tbl.Kosten[[#This Row],[Totaal kosten]],"")</f>
        <v/>
      </c>
      <c r="CF224" s="158" t="str">
        <f>IF(Tbl.Kosten[[#This Row],[WPnr.]]=CF$7,Tbl.Kosten[[#This Row],[Totaal kosten]],"")</f>
        <v/>
      </c>
      <c r="CG224" s="158" t="str">
        <f>IF(Tbl.Kosten[[#This Row],[WPnr.]]=CG$7,Tbl.Kosten[[#This Row],[Totaal kosten]],"")</f>
        <v/>
      </c>
      <c r="CH224" s="158" t="str">
        <f>IF(Tbl.Kosten[[#This Row],[WPnr.]]=CH$7,Tbl.Kosten[[#This Row],[Totaal kosten]],"")</f>
        <v/>
      </c>
      <c r="CI224" s="158" t="str">
        <f>IF(Tbl.Kosten[[#This Row],[WPnr.]]=CI$7,Tbl.Kosten[[#This Row],[Totaal kosten]],"")</f>
        <v/>
      </c>
      <c r="CJ224" s="158" t="str">
        <f>IF(Tbl.Kosten[[#This Row],[WPnr.]]=CJ$7,Tbl.Kosten[[#This Row],[Totaal kosten]],"")</f>
        <v/>
      </c>
      <c r="CK224" s="158" t="str">
        <f>IF(Tbl.Kosten[[#This Row],[WPnr.]]=CK$7,Tbl.Kosten[[#This Row],[Totaal kosten]],"")</f>
        <v/>
      </c>
      <c r="CL224" s="158" t="str">
        <f>IF(Tbl.Kosten[[#This Row],[WPnr.]]=CL$7,Tbl.Kosten[[#This Row],[Totaal kosten]],"")</f>
        <v/>
      </c>
      <c r="CM224" s="158" t="str">
        <f>IF(Tbl.Kosten[[#This Row],[WPnr.]]=CM$7,Tbl.Kosten[[#This Row],[Totaal kosten]],"")</f>
        <v/>
      </c>
      <c r="CN224" s="158" t="str">
        <f>IF(Tbl.Kosten[[#This Row],[WPnr.]]=CN$7,Tbl.Kosten[[#This Row],[Totaal kosten]],"")</f>
        <v/>
      </c>
      <c r="CO224" s="158" t="str">
        <f>IF(Tbl.Kosten[[#This Row],[WPnr.]]=CO$7,Tbl.Kosten[[#This Row],[Totaal kosten]],"")</f>
        <v/>
      </c>
      <c r="CP224" s="158" t="str">
        <f>IF(Tbl.Kosten[[#This Row],[WPnr.]]=CP$7,Tbl.Kosten[[#This Row],[Totaal kosten]],"")</f>
        <v/>
      </c>
      <c r="CQ224" s="158" t="str">
        <f>IF(Tbl.Kosten[[#This Row],[WPnr.]]=CQ$7,Tbl.Kosten[[#This Row],[Totaal kosten]],"")</f>
        <v/>
      </c>
      <c r="CR224" s="158" t="str">
        <f>IF(Tbl.Kosten[[#This Row],[WPnr.]]=CR$7,Tbl.Kosten[[#This Row],[Totaal kosten]],"")</f>
        <v/>
      </c>
      <c r="CS224" s="158" t="str">
        <f>IF(Tbl.Kosten[[#This Row],[WPnr.]]=CS$7,Tbl.Kosten[[#This Row],[Totaal kosten]],"")</f>
        <v/>
      </c>
      <c r="CT224" s="158" t="str">
        <f>IF(Tbl.Kosten[[#This Row],[WPnr.]]=CT$7,Tbl.Kosten[[#This Row],[Totaal kosten]],"")</f>
        <v/>
      </c>
      <c r="CU224" s="158" t="str">
        <f>IF(Tbl.Kosten[[#This Row],[WPnr.]]=CU$7,Tbl.Kosten[[#This Row],[Totaal kosten]],"")</f>
        <v/>
      </c>
      <c r="CV224" s="158" t="str">
        <f>IF(Tbl.Kosten[[#This Row],[WPnr.]]=CV$7,Tbl.Kosten[[#This Row],[Totaal kosten]],"")</f>
        <v/>
      </c>
      <c r="CW224" s="158" t="str">
        <f>IF(Tbl.Kosten[[#This Row],[WPnr.]]=CW$7,Tbl.Kosten[[#This Row],[Totaal kosten]],"")</f>
        <v/>
      </c>
      <c r="CX224" s="158" t="str">
        <f>IF(Tbl.Kosten[[#This Row],[WPnr.]]=CX$7,Tbl.Kosten[[#This Row],[Totaal kosten]],"")</f>
        <v/>
      </c>
      <c r="CY224" s="158" t="str">
        <f>IF(Tbl.Kosten[[#This Row],[WPnr.]]=CY$7,Tbl.Kosten[[#This Row],[Totaal kosten]],"")</f>
        <v/>
      </c>
      <c r="CZ224" s="158" t="str">
        <f>IF(Tbl.Kosten[[#This Row],[WPnr.]]=CZ$7,Tbl.Kosten[[#This Row],[Totaal kosten]],"")</f>
        <v/>
      </c>
      <c r="DA224" s="158" t="str">
        <f>IF(Tbl.Kosten[[#This Row],[WPnr.]]=DA$7,Tbl.Kosten[[#This Row],[Totaal kosten]],"")</f>
        <v/>
      </c>
      <c r="DB224" s="158" t="str">
        <f>IF(Tbl.Kosten[[#This Row],[WPnr.]]=DB$7,Tbl.Kosten[[#This Row],[Totaal kosten]],"")</f>
        <v/>
      </c>
      <c r="DC224" s="158" t="str">
        <f>IF(Tbl.Kosten[[#This Row],[WPnr.]]=DC$7,Tbl.Kosten[[#This Row],[Totaal kosten]],"")</f>
        <v/>
      </c>
      <c r="DD224" s="158" t="str">
        <f>IF(Tbl.Kosten[[#This Row],[WPnr.]]=DD$7,Tbl.Kosten[[#This Row],[Totaal kosten]],"")</f>
        <v/>
      </c>
      <c r="DE224" s="158" t="str">
        <f>IF(Tbl.Kosten[[#This Row],[WPnr.]]=DE$7,Tbl.Kosten[[#This Row],[Totaal kosten]],"")</f>
        <v/>
      </c>
      <c r="DF224" s="158" t="str">
        <f>IF(Tbl.Kosten[[#This Row],[WPnr.]]=DF$7,Tbl.Kosten[[#This Row],[Totaal kosten]],"")</f>
        <v/>
      </c>
      <c r="DG224" s="158" t="str">
        <f>IF(Tbl.Kosten[[#This Row],[WPnr.]]=DG$7,Tbl.Kosten[[#This Row],[Totaal kosten]],"")</f>
        <v/>
      </c>
      <c r="DH224" s="158" t="str">
        <f>IF(Tbl.Kosten[[#This Row],[WPnr.]]=DH$7,Tbl.Kosten[[#This Row],[Totaal kosten]],"")</f>
        <v/>
      </c>
      <c r="DI224" s="158" t="str">
        <f>IF(Tbl.Kosten[[#This Row],[WPnr.]]=DI$7,Tbl.Kosten[[#This Row],[Totaal kosten]],"")</f>
        <v/>
      </c>
      <c r="DJ224" s="158" t="str">
        <f>IF(Tbl.Kosten[[#This Row],[WPnr.]]=DJ$7,Tbl.Kosten[[#This Row],[Totaal kosten]],"")</f>
        <v/>
      </c>
      <c r="DK224" s="158" t="str">
        <f>IF(Tbl.Kosten[[#This Row],[WPnr.]]=DK$7,Tbl.Kosten[[#This Row],[Totaal kosten]],"")</f>
        <v/>
      </c>
      <c r="DL224" s="158" t="str">
        <f>IF(Tbl.Kosten[[#This Row],[WPnr.]]=DL$7,Tbl.Kosten[[#This Row],[Totaal kosten]],"")</f>
        <v/>
      </c>
      <c r="DM224" s="158" t="str">
        <f>IF(Tbl.Kosten[[#This Row],[WPnr.]]=DM$7,Tbl.Kosten[[#This Row],[Totaal kosten]],"")</f>
        <v/>
      </c>
      <c r="DN224" s="158" t="str">
        <f>IF(Tbl.Kosten[[#This Row],[WPnr.]]=DN$7,Tbl.Kosten[[#This Row],[Totaal kosten]],"")</f>
        <v/>
      </c>
      <c r="DO224" s="158" t="str">
        <f>IF(Tbl.Kosten[[#This Row],[WPnr.]]=DO$7,Tbl.Kosten[[#This Row],[Totaal kosten]],"")</f>
        <v/>
      </c>
      <c r="DP224" s="158" t="str">
        <f>IF(Tbl.Kosten[[#This Row],[WPnr.]]=DP$7,Tbl.Kosten[[#This Row],[Totaal kosten]],"")</f>
        <v/>
      </c>
      <c r="DQ224" s="158" t="str">
        <f>IF(Tbl.Kosten[[#This Row],[WPnr.]]=DQ$7,Tbl.Kosten[[#This Row],[Totaal kosten]],"")</f>
        <v/>
      </c>
      <c r="DR224" s="158" t="str">
        <f>IF(Tbl.Kosten[[#This Row],[WPnr.]]=DR$7,Tbl.Kosten[[#This Row],[Totaal kosten]],"")</f>
        <v/>
      </c>
      <c r="DS224" s="158" t="str">
        <f>IF(Tbl.Kosten[[#This Row],[WPnr.]]=DS$7,Tbl.Kosten[[#This Row],[Totaal kosten]],"")</f>
        <v/>
      </c>
      <c r="DT224" s="158" t="str">
        <f>IF(Tbl.Kosten[[#This Row],[WPnr.]]=DT$7,Tbl.Kosten[[#This Row],[Totaal kosten]],"")</f>
        <v/>
      </c>
      <c r="DU224" s="158" t="str">
        <f>IF(Tbl.Kosten[[#This Row],[WPnr.]]=DU$7,Tbl.Kosten[[#This Row],[Totaal kosten]],"")</f>
        <v/>
      </c>
      <c r="DV224" s="158" t="str">
        <f>IF(Tbl.Kosten[[#This Row],[WPnr.]]=DV$7,Tbl.Kosten[[#This Row],[Totaal kosten]],"")</f>
        <v/>
      </c>
      <c r="DW224" s="158" t="str">
        <f>IFERROR(_xlfn.XLOOKUP(Tbl.Kosten[[#This Row],[Kostensoort]],Tbl.Kostensoorten[Kostensoorten],Tbl.Kostensoorten[KSnr.],"",0,1),"")</f>
        <v/>
      </c>
      <c r="DX224" s="158" t="str">
        <f>IF(Tbl.Kosten[[#This Row],[KSnr.]]=DX$7,Tbl.Kosten[[#This Row],[Totaal kosten]],"")</f>
        <v/>
      </c>
      <c r="DY224" s="158" t="str">
        <f>IF(Tbl.Kosten[[#This Row],[KSnr.]]=DY$7,Tbl.Kosten[[#This Row],[Totaal kosten]],"")</f>
        <v/>
      </c>
      <c r="DZ224" s="158" t="str">
        <f>IF(Tbl.Kosten[[#This Row],[KSnr.]]=DZ$7,Tbl.Kosten[[#This Row],[Totaal kosten]],"")</f>
        <v/>
      </c>
      <c r="EA224" s="158" t="str">
        <f>IF(Tbl.Kosten[[#This Row],[KSnr.]]=EA$7,Tbl.Kosten[[#This Row],[Totaal kosten]],"")</f>
        <v/>
      </c>
      <c r="EB224" s="158" t="str">
        <f>IF(Tbl.Kosten[[#This Row],[KSnr.]]=EB$7,Tbl.Kosten[[#This Row],[Totaal kosten]],"")</f>
        <v/>
      </c>
      <c r="EC224" s="158" t="str">
        <f>IF(Tbl.Kosten[[#This Row],[KSnr.]]=EC$7,Tbl.Kosten[[#This Row],[Totaal kosten]],"")</f>
        <v/>
      </c>
      <c r="ED224" s="158" t="str">
        <f>IF(Tbl.Kosten[[#This Row],[KSnr.]]=ED$7,Tbl.Kosten[[#This Row],[Totaal kosten]],"")</f>
        <v/>
      </c>
      <c r="EE224" s="158" t="str">
        <f>IF(Tbl.Kosten[[#This Row],[KSnr.]]=EE$7,Tbl.Kosten[[#This Row],[Totaal kosten]],"")</f>
        <v/>
      </c>
      <c r="EF224" s="158" t="str">
        <f>IF(Tbl.Kosten[[#This Row],[KSnr.]]=EF$7,Tbl.Kosten[[#This Row],[Totaal kosten]],"")</f>
        <v/>
      </c>
      <c r="EG224" s="158" t="str">
        <f>IF(Tbl.Kosten[[#This Row],[KSnr.]]=EG$7,Tbl.Kosten[[#This Row],[Totaal kosten]],"")</f>
        <v/>
      </c>
      <c r="EH224" s="158" t="str">
        <f>IF(Tbl.Kosten[[#This Row],[KSnr.]]=EH$7,Tbl.Kosten[[#This Row],[Totaal kosten]],"")</f>
        <v/>
      </c>
      <c r="EI224" s="158" t="str">
        <f>IF(Tbl.Kosten[[#This Row],[KSnr.]]=EI$7,Tbl.Kosten[[#This Row],[Totaal kosten]],"")</f>
        <v/>
      </c>
      <c r="EJ224" s="158" t="str">
        <f>IF(Tbl.Kosten[[#This Row],[KSnr.]]=EJ$7,Tbl.Kosten[[#This Row],[Totaal kosten]],"")</f>
        <v/>
      </c>
      <c r="EK224" s="158" t="str">
        <f>IF(Tbl.Kosten[[#This Row],[KSnr.]]=EK$7,Tbl.Kosten[[#This Row],[Totaal kosten]],"")</f>
        <v/>
      </c>
      <c r="EL224" s="158" t="str">
        <f>IF(Tbl.Kosten[[#This Row],[KSnr.]]=EL$7,Tbl.Kosten[[#This Row],[Totaal kosten]],"")</f>
        <v/>
      </c>
      <c r="EM224" s="158" t="str">
        <f>IF(Tbl.Kosten[[#This Row],[KSnr.]]=EM$7,Tbl.Kosten[[#This Row],[Totaal kosten]],"")</f>
        <v/>
      </c>
      <c r="EN224" s="158" t="str">
        <f>IF(Tbl.Kosten[[#This Row],[KSnr.]]=EN$7,Tbl.Kosten[[#This Row],[Totaal kosten]],"")</f>
        <v/>
      </c>
      <c r="EO224" s="158" t="str">
        <f>IF(Tbl.Kosten[[#This Row],[KSnr.]]=EO$7,Tbl.Kosten[[#This Row],[Totaal kosten]],"")</f>
        <v/>
      </c>
      <c r="EP224" s="158" t="str">
        <f>IF(Tbl.Kosten[[#This Row],[KSnr.]]=EP$7,Tbl.Kosten[[#This Row],[Totaal kosten]],"")</f>
        <v/>
      </c>
      <c r="EQ224" s="158" t="str">
        <f>IF(Tbl.Kosten[[#This Row],[KSnr.]]=EQ$7,Tbl.Kosten[[#This Row],[Totaal kosten]],"")</f>
        <v/>
      </c>
      <c r="ER224" s="154" t="str">
        <f>IFERROR(_xlfn.XLOOKUP(Tbl.Kosten[[#This Row],[Subsidieactiviteit]],Tbl.Subsidiehoogte[Subsidieactiviteit],Tbl.Subsidiehoogte[SAnr.],"",0,1),"")</f>
        <v/>
      </c>
      <c r="ES224" s="160" t="str">
        <f>IF(Tbl.Kosten[[#This Row],[Sanr.]]=ES$7,Tbl.Kosten[[#This Row],[Totaal kosten]],"")</f>
        <v/>
      </c>
      <c r="ET224" s="160" t="str">
        <f>IF(Tbl.Kosten[[#This Row],[Sanr.]]=ET$7,Tbl.Kosten[[#This Row],[Totaal kosten]],"")</f>
        <v/>
      </c>
      <c r="EU224" s="160" t="str">
        <f>IF(Tbl.Kosten[[#This Row],[Sanr.]]=EU$7,Tbl.Kosten[[#This Row],[Totaal kosten]],"")</f>
        <v/>
      </c>
      <c r="EV224" s="160" t="str">
        <f>IF(Tbl.Kosten[[#This Row],[Sanr.]]=EV$7,Tbl.Kosten[[#This Row],[Totaal kosten]],"")</f>
        <v/>
      </c>
      <c r="EW224" s="160" t="str">
        <f>IF(Tbl.Kosten[[#This Row],[Sanr.]]=EW$7,Tbl.Kosten[[#This Row],[Totaal kosten]],"")</f>
        <v/>
      </c>
      <c r="EX224" s="160" t="str">
        <f>IF(Tbl.Kosten[[#This Row],[Sanr.]]=EX$7,Tbl.Kosten[[#This Row],[Totaal kosten]],"")</f>
        <v/>
      </c>
      <c r="EY224" s="160" t="str">
        <f>IF(Tbl.Kosten[[#This Row],[Sanr.]]=EY$7,Tbl.Kosten[[#This Row],[Totaal kosten]],"")</f>
        <v/>
      </c>
      <c r="EZ224" s="160" t="str">
        <f>IF(Tbl.Kosten[[#This Row],[Sanr.]]=EZ$7,Tbl.Kosten[[#This Row],[Totaal kosten]],"")</f>
        <v/>
      </c>
      <c r="FA224" s="160" t="str">
        <f>IF(Tbl.Kosten[[#This Row],[Sanr.]]=FA$7,Tbl.Kosten[[#This Row],[Totaal kosten]],"")</f>
        <v/>
      </c>
      <c r="FB224" s="160" t="str">
        <f>IF(Tbl.Kosten[[#This Row],[Sanr.]]=FB$7,Tbl.Kosten[[#This Row],[Totaal kosten]],"")</f>
        <v/>
      </c>
      <c r="FC224" s="160" t="str">
        <f>IF(Tbl.Kosten[[#This Row],[Sanr.]]=FC$7,Tbl.Kosten[[#This Row],[Totaal kosten]],"")</f>
        <v/>
      </c>
      <c r="FD224" s="160" t="str">
        <f>IF(Tbl.Kosten[[#This Row],[Sanr.]]=FD$7,Tbl.Kosten[[#This Row],[Totaal kosten]],"")</f>
        <v/>
      </c>
      <c r="FE224" s="160" t="str">
        <f>IF(Tbl.Kosten[[#This Row],[Sanr.]]=FE$7,Tbl.Kosten[[#This Row],[Totaal kosten]],"")</f>
        <v/>
      </c>
      <c r="FF224" s="160" t="str">
        <f>IF(Tbl.Kosten[[#This Row],[Sanr.]]=FF$7,Tbl.Kosten[[#This Row],[Totaal kosten]],"")</f>
        <v/>
      </c>
      <c r="FG224" s="160" t="str">
        <f>IF(Tbl.Kosten[[#This Row],[Sanr.]]=FG$7,Tbl.Kosten[[#This Row],[Totaal kosten]],"")</f>
        <v/>
      </c>
      <c r="FH224" s="160" t="str">
        <f>IF(Tbl.Kosten[[#This Row],[Sanr.]]=FH$7,Tbl.Kosten[[#This Row],[Totaal kosten]],"")</f>
        <v/>
      </c>
      <c r="FI224" s="160" t="str">
        <f>IF(Tbl.Kosten[[#This Row],[Sanr.]]=FI$7,Tbl.Kosten[[#This Row],[Totaal kosten]],"")</f>
        <v/>
      </c>
      <c r="FJ224" s="160" t="str">
        <f>IF(Tbl.Kosten[[#This Row],[Sanr.]]=FJ$7,Tbl.Kosten[[#This Row],[Totaal kosten]],"")</f>
        <v/>
      </c>
      <c r="FK224" s="160" t="str">
        <f>IF(Tbl.Kosten[[#This Row],[Sanr.]]=FK$7,Tbl.Kosten[[#This Row],[Totaal kosten]],"")</f>
        <v/>
      </c>
      <c r="FL224" s="160" t="str">
        <f>IF(Tbl.Kosten[[#This Row],[Sanr.]]=FL$7,Tbl.Kosten[[#This Row],[Totaal kosten]],"")</f>
        <v/>
      </c>
      <c r="FM224" s="160" t="str">
        <f>IF(Tbl.Kosten[[#This Row],[Sanr.]]=FM$7,Tbl.Kosten[[#This Row],[Totaal kosten]],"")</f>
        <v/>
      </c>
      <c r="FN224" s="160" t="str">
        <f>IF(Tbl.Kosten[[#This Row],[Sanr.]]=FN$7,Tbl.Kosten[[#This Row],[Totaal kosten]],"")</f>
        <v/>
      </c>
      <c r="FO224" s="160" t="str">
        <f>IF(Tbl.Kosten[[#This Row],[Sanr.]]=FO$7,Tbl.Kosten[[#This Row],[Totaal kosten]],"")</f>
        <v/>
      </c>
      <c r="FP224" s="160" t="str">
        <f>IF(Tbl.Kosten[[#This Row],[Sanr.]]=FP$7,Tbl.Kosten[[#This Row],[Totaal kosten]],"")</f>
        <v/>
      </c>
      <c r="FQ224" s="160" t="str">
        <f>IF(Tbl.Kosten[[#This Row],[Sanr.]]=FQ$7,Tbl.Kosten[[#This Row],[Totaal kosten]],"")</f>
        <v/>
      </c>
      <c r="FR224" s="160" t="str">
        <f>IF(Tbl.Kosten[[#This Row],[Sanr.]]=FR$7,Tbl.Kosten[[#This Row],[Totaal kosten]],"")</f>
        <v/>
      </c>
      <c r="FS224" s="160" t="str">
        <f>IF(Tbl.Kosten[[#This Row],[Sanr.]]=FS$7,Tbl.Kosten[[#This Row],[Totaal kosten]],"")</f>
        <v/>
      </c>
      <c r="FT224" s="160" t="str">
        <f>IF(Tbl.Kosten[[#This Row],[Sanr.]]=FT$7,Tbl.Kosten[[#This Row],[Totaal kosten]],"")</f>
        <v/>
      </c>
      <c r="FU224" s="160" t="str">
        <f>IF(Tbl.Kosten[[#This Row],[Sanr.]]=FU$7,Tbl.Kosten[[#This Row],[Totaal kosten]],"")</f>
        <v/>
      </c>
      <c r="FV224" s="160" t="str">
        <f>IF(Tbl.Kosten[[#This Row],[Sanr.]]=FV$7,Tbl.Kosten[[#This Row],[Totaal kosten]],"")</f>
        <v/>
      </c>
      <c r="FW224" s="160" t="str">
        <f>IFERROR(_xlfn.XLOOKUP(Tbl.Kosten[[#This Row],[Activiteitencode]],Tbl.Activiteiten[Activiteitcode],Tbl.Activiteiten[Anr.],"",0,1),"")</f>
        <v/>
      </c>
      <c r="FX224" s="181" t="str">
        <f>_xlfn.CONCAT(Tbl.Kosten[[#This Row],[Pnr.]],Tbl.Kosten[[#This Row],[Sanr.]])</f>
        <v>P1</v>
      </c>
      <c r="FY224" s="160">
        <f>Tbl.Kosten[[#This Row],[Totaal kosten]]-Tbl.Kosten[[#This Row],[Subsidie]]</f>
        <v>0</v>
      </c>
      <c r="FZ224" s="160">
        <f>IF(Tbl.Kosten[[#This Row],[Pnr.]]=FZ$7,Tbl.Kosten[[#This Row],[Te financieren]],"")</f>
        <v>0</v>
      </c>
      <c r="GA224" s="160" t="str">
        <f>IF(Tbl.Kosten[[#This Row],[Pnr.]]=GA$7,Tbl.Kosten[[#This Row],[Te financieren]],"")</f>
        <v/>
      </c>
      <c r="GB224" s="160" t="str">
        <f>IF(Tbl.Kosten[[#This Row],[Pnr.]]=GB$7,Tbl.Kosten[[#This Row],[Te financieren]],"")</f>
        <v/>
      </c>
      <c r="GC224" s="160" t="str">
        <f>IF(Tbl.Kosten[[#This Row],[Pnr.]]=GC$7,Tbl.Kosten[[#This Row],[Te financieren]],"")</f>
        <v/>
      </c>
      <c r="GD224" s="160" t="str">
        <f>IF(Tbl.Kosten[[#This Row],[Pnr.]]=GD$7,Tbl.Kosten[[#This Row],[Te financieren]],"")</f>
        <v/>
      </c>
      <c r="GE224" s="160" t="str">
        <f>IF(Tbl.Kosten[[#This Row],[Pnr.]]=GE$7,Tbl.Kosten[[#This Row],[Te financieren]],"")</f>
        <v/>
      </c>
      <c r="GF224" s="160" t="str">
        <f>IF(Tbl.Kosten[[#This Row],[Pnr.]]=GF$7,Tbl.Kosten[[#This Row],[Te financieren]],"")</f>
        <v/>
      </c>
      <c r="GG224" s="160" t="str">
        <f>IF(Tbl.Kosten[[#This Row],[Pnr.]]=GG$7,Tbl.Kosten[[#This Row],[Te financieren]],"")</f>
        <v/>
      </c>
      <c r="GH224" s="160" t="str">
        <f>IF(Tbl.Kosten[[#This Row],[Pnr.]]=GH$7,Tbl.Kosten[[#This Row],[Te financieren]],"")</f>
        <v/>
      </c>
      <c r="GI224" s="160" t="str">
        <f>IF(Tbl.Kosten[[#This Row],[Pnr.]]=GI$7,Tbl.Kosten[[#This Row],[Te financieren]],"")</f>
        <v/>
      </c>
      <c r="GJ224" s="160" t="str">
        <f>IF(Tbl.Kosten[[#This Row],[Pnr.]]=GJ$7,Tbl.Kosten[[#This Row],[Te financieren]],"")</f>
        <v/>
      </c>
      <c r="GK224" s="160" t="str">
        <f>IF(Tbl.Kosten[[#This Row],[Pnr.]]=GK$7,Tbl.Kosten[[#This Row],[Te financieren]],"")</f>
        <v/>
      </c>
      <c r="GL224" s="160" t="str">
        <f>IF(Tbl.Kosten[[#This Row],[Pnr.]]=GL$7,Tbl.Kosten[[#This Row],[Te financieren]],"")</f>
        <v/>
      </c>
      <c r="GM224" s="160" t="str">
        <f>IF(Tbl.Kosten[[#This Row],[Pnr.]]=GM$7,Tbl.Kosten[[#This Row],[Te financieren]],"")</f>
        <v/>
      </c>
      <c r="GN224" s="160" t="str">
        <f>IF(Tbl.Kosten[[#This Row],[Pnr.]]=GN$7,Tbl.Kosten[[#This Row],[Te financieren]],"")</f>
        <v/>
      </c>
      <c r="GO224" s="160" t="str">
        <f>IF(Tbl.Kosten[[#This Row],[Pnr.]]=GO$7,Tbl.Kosten[[#This Row],[Te financieren]],"")</f>
        <v/>
      </c>
      <c r="GP224" s="160" t="str">
        <f>IF(Tbl.Kosten[[#This Row],[Pnr.]]=GP$7,Tbl.Kosten[[#This Row],[Te financieren]],"")</f>
        <v/>
      </c>
      <c r="GQ224" s="160" t="str">
        <f>IF(Tbl.Kosten[[#This Row],[Pnr.]]=GQ$7,Tbl.Kosten[[#This Row],[Te financieren]],"")</f>
        <v/>
      </c>
      <c r="GR224" s="160" t="str">
        <f>IF(Tbl.Kosten[[#This Row],[Pnr.]]=GR$7,Tbl.Kosten[[#This Row],[Te financieren]],"")</f>
        <v/>
      </c>
      <c r="GS224" s="160" t="str">
        <f>IF(Tbl.Kosten[[#This Row],[Pnr.]]=GS$7,Tbl.Kosten[[#This Row],[Te financieren]],"")</f>
        <v/>
      </c>
      <c r="GT224" s="160" t="str">
        <f>IF(Tbl.Kosten[[#This Row],[Pnr.]]=GT$7,Tbl.Kosten[[#This Row],[Te financieren]],"")</f>
        <v/>
      </c>
      <c r="GU224" s="160" t="str">
        <f>IF(Tbl.Kosten[[#This Row],[Pnr.]]=GU$7,Tbl.Kosten[[#This Row],[Te financieren]],"")</f>
        <v/>
      </c>
      <c r="GV224" s="160" t="str">
        <f>IF(Tbl.Kosten[[#This Row],[Pnr.]]=GV$7,Tbl.Kosten[[#This Row],[Te financieren]],"")</f>
        <v/>
      </c>
      <c r="GW224" s="160" t="str">
        <f>IF(Tbl.Kosten[[#This Row],[Pnr.]]=GW$7,Tbl.Kosten[[#This Row],[Te financieren]],"")</f>
        <v/>
      </c>
      <c r="GX224" s="160" t="str">
        <f>IF(Tbl.Kosten[[#This Row],[Pnr.]]=GX$7,Tbl.Kosten[[#This Row],[Te financieren]],"")</f>
        <v/>
      </c>
      <c r="GY224" s="160" t="str">
        <f>IF(Tbl.Kosten[[#This Row],[Pnr.]]=GY$7,Tbl.Kosten[[#This Row],[Te financieren]],"")</f>
        <v/>
      </c>
      <c r="GZ224" s="160" t="str">
        <f>IF(Tbl.Kosten[[#This Row],[Pnr.]]=GZ$7,Tbl.Kosten[[#This Row],[Te financieren]],"")</f>
        <v/>
      </c>
      <c r="HA224" s="160" t="str">
        <f>IF(Tbl.Kosten[[#This Row],[Pnr.]]=HA$7,Tbl.Kosten[[#This Row],[Te financieren]],"")</f>
        <v/>
      </c>
      <c r="HB224" s="160" t="str">
        <f>IF(Tbl.Kosten[[#This Row],[Pnr.]]=HB$7,Tbl.Kosten[[#This Row],[Te financieren]],"")</f>
        <v/>
      </c>
      <c r="HC224" s="160" t="str">
        <f>IF(Tbl.Kosten[[#This Row],[Pnr.]]=HC$7,Tbl.Kosten[[#This Row],[Te financieren]],"")</f>
        <v/>
      </c>
      <c r="HD224" s="160" t="str">
        <f>IF(Tbl.Kosten[[#This Row],[Pnr.]]=HD$7,Tbl.Kosten[[#This Row],[Te financieren]],"")</f>
        <v/>
      </c>
      <c r="HE224" s="160" t="str">
        <f>IF(Tbl.Kosten[[#This Row],[Pnr.]]=HE$7,Tbl.Kosten[[#This Row],[Te financieren]],"")</f>
        <v/>
      </c>
      <c r="HF224" s="160" t="str">
        <f>IF(Tbl.Kosten[[#This Row],[Pnr.]]=HF$7,Tbl.Kosten[[#This Row],[Te financieren]],"")</f>
        <v/>
      </c>
      <c r="HG224" s="160" t="str">
        <f>IF(Tbl.Kosten[[#This Row],[Pnr.]]=HG$7,Tbl.Kosten[[#This Row],[Te financieren]],"")</f>
        <v/>
      </c>
      <c r="HH224" s="160" t="str">
        <f>IF(Tbl.Kosten[[#This Row],[Pnr.]]=HH$7,Tbl.Kosten[[#This Row],[Te financieren]],"")</f>
        <v/>
      </c>
      <c r="HI224" s="160" t="str">
        <f>IF(Tbl.Kosten[[#This Row],[Pnr.]]=HI$7,Tbl.Kosten[[#This Row],[Te financieren]],"")</f>
        <v/>
      </c>
      <c r="HJ224" s="160" t="str">
        <f>IF(Tbl.Kosten[[#This Row],[Pnr.]]=HJ$7,Tbl.Kosten[[#This Row],[Te financieren]],"")</f>
        <v/>
      </c>
      <c r="HK224" s="160" t="str">
        <f>IF(Tbl.Kosten[[#This Row],[Pnr.]]=HK$7,Tbl.Kosten[[#This Row],[Te financieren]],"")</f>
        <v/>
      </c>
      <c r="HL224" s="160" t="str">
        <f>IF(Tbl.Kosten[[#This Row],[Pnr.]]=HL$7,Tbl.Kosten[[#This Row],[Te financieren]],"")</f>
        <v/>
      </c>
      <c r="HM224" s="160" t="str">
        <f>IF(Tbl.Kosten[[#This Row],[Pnr.]]=HM$7,Tbl.Kosten[[#This Row],[Te financieren]],"")</f>
        <v/>
      </c>
      <c r="HN224" s="160" t="str">
        <f>IF(Tbl.Kosten[[#This Row],[Pnr.]]=HN$7,Tbl.Kosten[[#This Row],[Te financieren]],"")</f>
        <v/>
      </c>
      <c r="HO224" s="160" t="str">
        <f>IF(Tbl.Kosten[[#This Row],[Pnr.]]=HO$7,Tbl.Kosten[[#This Row],[Te financieren]],"")</f>
        <v/>
      </c>
      <c r="HP224" s="160" t="str">
        <f>IF(Tbl.Kosten[[#This Row],[Pnr.]]=HP$7,Tbl.Kosten[[#This Row],[Te financieren]],"")</f>
        <v/>
      </c>
      <c r="HQ224" s="160" t="str">
        <f>IF(Tbl.Kosten[[#This Row],[Pnr.]]=HQ$7,Tbl.Kosten[[#This Row],[Te financieren]],"")</f>
        <v/>
      </c>
      <c r="HR224" s="160" t="str">
        <f>IF(Tbl.Kosten[[#This Row],[Pnr.]]=HR$7,Tbl.Kosten[[#This Row],[Te financieren]],"")</f>
        <v/>
      </c>
      <c r="HS224" s="160" t="str">
        <f>IF(Tbl.Kosten[[#This Row],[Pnr.]]=HS$7,Tbl.Kosten[[#This Row],[Te financieren]],"")</f>
        <v/>
      </c>
      <c r="HT224" s="160" t="str">
        <f>IF(Tbl.Kosten[[#This Row],[Pnr.]]=HT$7,Tbl.Kosten[[#This Row],[Te financieren]],"")</f>
        <v/>
      </c>
      <c r="HU224" s="160" t="str">
        <f>IF(Tbl.Kosten[[#This Row],[Pnr.]]=HU$7,Tbl.Kosten[[#This Row],[Te financieren]],"")</f>
        <v/>
      </c>
      <c r="HV224" s="160" t="str">
        <f>IF(Tbl.Kosten[[#This Row],[Pnr.]]=HV$7,Tbl.Kosten[[#This Row],[Te financieren]],"")</f>
        <v/>
      </c>
      <c r="HW224" s="160" t="str">
        <f>IF(Tbl.Kosten[[#This Row],[Pnr.]]=HW$7,Tbl.Kosten[[#This Row],[Te financieren]],"")</f>
        <v/>
      </c>
    </row>
    <row r="225" spans="2:231" x14ac:dyDescent="0.3">
      <c r="B225" s="144"/>
      <c r="C225" s="147"/>
      <c r="D225" s="146"/>
      <c r="E225" s="147"/>
      <c r="F225" s="145"/>
      <c r="G225" s="11" t="str">
        <f>IF(Tbl.Kosten[[#This Row],[Medewerker e/o 
functie]]&lt;&gt;"",_xlfn.XLOOKUP(Tbl.Kosten[[#This Row],[Medewerker e/o 
functie]],Tbl.Uurtarief[Medewerker en/of functie],Tbl.Uurtarief[Uurtarief],"",0,1),"")</f>
        <v/>
      </c>
      <c r="H225" s="121">
        <f>IFERROR(Tbl.Kosten[[#This Row],[Uren]]*Tbl.Kosten[[#This Row],[Uurtarief]],0)</f>
        <v>0</v>
      </c>
      <c r="I225" s="119" t="str">
        <f>IF(Tbl.Kosten[[#This Row],[Subtotaal uren]]&lt;&gt;0,_xlfn.XLOOKUP(Tbl.Kosten[[#This Row],[Medewerker e/o 
functie]],Tbl.Uurtarief[Medewerker en/of functie],Tbl.Uurtarief[Kostensoort arbeid],"",0,1),"")</f>
        <v/>
      </c>
      <c r="J225" s="147"/>
      <c r="K225" s="145"/>
      <c r="L225" s="149" t="str">
        <f>IF(Tbl.Kosten[[#This Row],[Activum]]&lt;&gt;"",_xlfn.XLOOKUP(Tbl.Kosten[[#This Row],[Activum]],Tbl.Afschrijvingskosten[Activum],Tbl.Afschrijvingskosten[Tarief per afschrijvings-eenheid],"",0,1),"")</f>
        <v/>
      </c>
      <c r="M225" s="122">
        <f>IFERROR(Tbl.Kosten[[#This Row],[Een-
heden]]*Tbl.Kosten[[#This Row],[Afschrijvings-
tarief]],0)</f>
        <v>0</v>
      </c>
      <c r="N225" s="122" t="str">
        <f>IF(Tbl.Kosten[[#This Row],[Subtotaal afschrijving]]&lt;&gt;0,Lijsten!A223,"")</f>
        <v/>
      </c>
      <c r="O225" s="150"/>
      <c r="P225" s="145"/>
      <c r="Q225" s="148"/>
      <c r="R225" s="122">
        <f>IFERROR(Tbl.Kosten[[#This Row],[Aantal]]*Tbl.Kosten[[#This Row],[Tarief]],0)</f>
        <v>0</v>
      </c>
      <c r="S225" s="8">
        <f>IFERROR(Tbl.Kosten[[#This Row],[Subtotaal overige kosten]]+Tbl.Kosten[[#This Row],[Subtotaal uren]]+Tbl.Kosten[[#This Row],[Subtotaal afschrijving]],0)</f>
        <v>0</v>
      </c>
      <c r="T225" s="8">
        <f>IFERROR(Tbl.Kosten[[#This Row],[Totaal kosten]]*Tbl.Kosten[[#This Row],[Subsidie%]],0)</f>
        <v>0</v>
      </c>
      <c r="U225" s="4" t="str" cm="1">
        <f t="array" ref="U225">IFERROR(_xlfn.IFS(Tbl.Kosten[[#This Row],[Subtotaal uren]]&lt;&gt;0,Tbl.Kosten[[#This Row],[Kostensoort arbeid]],Tbl.Kosten[[#This Row],[Subtotaal afschrijving]]&lt;&gt;0,Tbl.Kosten[[#This Row],[Kostensoort afschrijving]],Tbl.Kosten[[#This Row],[Subtotaal overige kosten]]&lt;&gt;0,Tbl.Kosten[[#This Row],[Kostensoort overig]]),"")</f>
        <v/>
      </c>
      <c r="V225" s="4" t="str">
        <f>IFERROR(_xlfn.XLOOKUP(Tbl.Kosten[[#This Row],[Activiteitencode]],Tbl.Activiteiten[Activiteitcode],Tbl.Activiteiten[Werkpakketcode],"",0,1),"")</f>
        <v/>
      </c>
      <c r="W225" s="4" t="str">
        <f>IFERROR(_xlfn.XLOOKUP(Tbl.Kosten[[#This Row],[Werkpakketcode]],Tbl.Werkpakketten[Werkpakketcode],Tbl.Werkpakketten[Subsidiabele activiteit],"",0,1),"")</f>
        <v/>
      </c>
      <c r="X225" s="12">
        <f>IFERROR(_xlfn.XLOOKUP(Tbl.Kosten[[#This Row],[Sanr.]],Tbl.Subsidiehoogte[SAnr.],Tbl.Subsidiehoogte[Sub. Percentage],0,0,1),0)</f>
        <v>0</v>
      </c>
      <c r="Y225" s="154" t="str">
        <f>IFERROR(_xlfn.XLOOKUP(Tbl.Kosten[[#This Row],[Partnercode]],Tbl.Projectpartners[Partnercode],Tbl.Projectpartners[PNr.],"",0,1),"")</f>
        <v>P1</v>
      </c>
      <c r="Z225" s="158">
        <f>IF(Tbl.Kosten[[#This Row],[Pnr.]]=Z$7,Tbl.Kosten[[#This Row],[Totaal kosten]],"")</f>
        <v>0</v>
      </c>
      <c r="AA225" s="158" t="str">
        <f>IF(Tbl.Kosten[[#This Row],[Pnr.]]=AA$7,Tbl.Kosten[[#This Row],[Totaal kosten]],"")</f>
        <v/>
      </c>
      <c r="AB225" s="158" t="str">
        <f>IF(Tbl.Kosten[[#This Row],[Pnr.]]=AB$7,Tbl.Kosten[[#This Row],[Totaal kosten]],"")</f>
        <v/>
      </c>
      <c r="AC225" s="158" t="str">
        <f>IF(Tbl.Kosten[[#This Row],[Pnr.]]=AC$7,Tbl.Kosten[[#This Row],[Totaal kosten]],"")</f>
        <v/>
      </c>
      <c r="AD225" s="158" t="str">
        <f>IF(Tbl.Kosten[[#This Row],[Pnr.]]=AD$7,Tbl.Kosten[[#This Row],[Totaal kosten]],"")</f>
        <v/>
      </c>
      <c r="AE225" s="158" t="str">
        <f>IF(Tbl.Kosten[[#This Row],[Pnr.]]=AE$7,Tbl.Kosten[[#This Row],[Totaal kosten]],"")</f>
        <v/>
      </c>
      <c r="AF225" s="158" t="str">
        <f>IF(Tbl.Kosten[[#This Row],[Pnr.]]=AF$7,Tbl.Kosten[[#This Row],[Totaal kosten]],"")</f>
        <v/>
      </c>
      <c r="AG225" s="158" t="str">
        <f>IF(Tbl.Kosten[[#This Row],[Pnr.]]=AG$7,Tbl.Kosten[[#This Row],[Totaal kosten]],"")</f>
        <v/>
      </c>
      <c r="AH225" s="158" t="str">
        <f>IF(Tbl.Kosten[[#This Row],[Pnr.]]=AH$7,Tbl.Kosten[[#This Row],[Totaal kosten]],"")</f>
        <v/>
      </c>
      <c r="AI225" s="158" t="str">
        <f>IF(Tbl.Kosten[[#This Row],[Pnr.]]=AI$7,Tbl.Kosten[[#This Row],[Totaal kosten]],"")</f>
        <v/>
      </c>
      <c r="AJ225" s="158" t="str">
        <f>IF(Tbl.Kosten[[#This Row],[Pnr.]]=AJ$7,Tbl.Kosten[[#This Row],[Totaal kosten]],"")</f>
        <v/>
      </c>
      <c r="AK225" s="158" t="str">
        <f>IF(Tbl.Kosten[[#This Row],[Pnr.]]=AK$7,Tbl.Kosten[[#This Row],[Totaal kosten]],"")</f>
        <v/>
      </c>
      <c r="AL225" s="158" t="str">
        <f>IF(Tbl.Kosten[[#This Row],[Pnr.]]=AL$7,Tbl.Kosten[[#This Row],[Totaal kosten]],"")</f>
        <v/>
      </c>
      <c r="AM225" s="158" t="str">
        <f>IF(Tbl.Kosten[[#This Row],[Pnr.]]=AM$7,Tbl.Kosten[[#This Row],[Totaal kosten]],"")</f>
        <v/>
      </c>
      <c r="AN225" s="158" t="str">
        <f>IF(Tbl.Kosten[[#This Row],[Pnr.]]=AN$7,Tbl.Kosten[[#This Row],[Totaal kosten]],"")</f>
        <v/>
      </c>
      <c r="AO225" s="158" t="str">
        <f>IF(Tbl.Kosten[[#This Row],[Pnr.]]=AO$7,Tbl.Kosten[[#This Row],[Totaal kosten]],"")</f>
        <v/>
      </c>
      <c r="AP225" s="158" t="str">
        <f>IF(Tbl.Kosten[[#This Row],[Pnr.]]=AP$7,Tbl.Kosten[[#This Row],[Totaal kosten]],"")</f>
        <v/>
      </c>
      <c r="AQ225" s="158" t="str">
        <f>IF(Tbl.Kosten[[#This Row],[Pnr.]]=AQ$7,Tbl.Kosten[[#This Row],[Totaal kosten]],"")</f>
        <v/>
      </c>
      <c r="AR225" s="158" t="str">
        <f>IF(Tbl.Kosten[[#This Row],[Pnr.]]=AR$7,Tbl.Kosten[[#This Row],[Totaal kosten]],"")</f>
        <v/>
      </c>
      <c r="AS225" s="158" t="str">
        <f>IF(Tbl.Kosten[[#This Row],[Pnr.]]=AS$7,Tbl.Kosten[[#This Row],[Totaal kosten]],"")</f>
        <v/>
      </c>
      <c r="AT225" s="158" t="str">
        <f>IF(Tbl.Kosten[[#This Row],[Pnr.]]=AT$7,Tbl.Kosten[[#This Row],[Totaal kosten]],"")</f>
        <v/>
      </c>
      <c r="AU225" s="158" t="str">
        <f>IF(Tbl.Kosten[[#This Row],[Pnr.]]=AU$7,Tbl.Kosten[[#This Row],[Totaal kosten]],"")</f>
        <v/>
      </c>
      <c r="AV225" s="158" t="str">
        <f>IF(Tbl.Kosten[[#This Row],[Pnr.]]=AV$7,Tbl.Kosten[[#This Row],[Totaal kosten]],"")</f>
        <v/>
      </c>
      <c r="AW225" s="158" t="str">
        <f>IF(Tbl.Kosten[[#This Row],[Pnr.]]=AW$7,Tbl.Kosten[[#This Row],[Totaal kosten]],"")</f>
        <v/>
      </c>
      <c r="AX225" s="158" t="str">
        <f>IF(Tbl.Kosten[[#This Row],[Pnr.]]=AX$7,Tbl.Kosten[[#This Row],[Totaal kosten]],"")</f>
        <v/>
      </c>
      <c r="AY225" s="158" t="str">
        <f>IF(Tbl.Kosten[[#This Row],[Pnr.]]=AY$7,Tbl.Kosten[[#This Row],[Totaal kosten]],"")</f>
        <v/>
      </c>
      <c r="AZ225" s="158" t="str">
        <f>IF(Tbl.Kosten[[#This Row],[Pnr.]]=AZ$7,Tbl.Kosten[[#This Row],[Totaal kosten]],"")</f>
        <v/>
      </c>
      <c r="BA225" s="158" t="str">
        <f>IF(Tbl.Kosten[[#This Row],[Pnr.]]=BA$7,Tbl.Kosten[[#This Row],[Totaal kosten]],"")</f>
        <v/>
      </c>
      <c r="BB225" s="158" t="str">
        <f>IF(Tbl.Kosten[[#This Row],[Pnr.]]=BB$7,Tbl.Kosten[[#This Row],[Totaal kosten]],"")</f>
        <v/>
      </c>
      <c r="BC225" s="158" t="str">
        <f>IF(Tbl.Kosten[[#This Row],[Pnr.]]=BC$7,Tbl.Kosten[[#This Row],[Totaal kosten]],"")</f>
        <v/>
      </c>
      <c r="BD225" s="158" t="str">
        <f>IF(Tbl.Kosten[[#This Row],[Pnr.]]=BD$7,Tbl.Kosten[[#This Row],[Totaal kosten]],"")</f>
        <v/>
      </c>
      <c r="BE225" s="158" t="str">
        <f>IF(Tbl.Kosten[[#This Row],[Pnr.]]=BE$7,Tbl.Kosten[[#This Row],[Totaal kosten]],"")</f>
        <v/>
      </c>
      <c r="BF225" s="158" t="str">
        <f>IF(Tbl.Kosten[[#This Row],[Pnr.]]=BF$7,Tbl.Kosten[[#This Row],[Totaal kosten]],"")</f>
        <v/>
      </c>
      <c r="BG225" s="158" t="str">
        <f>IF(Tbl.Kosten[[#This Row],[Pnr.]]=BG$7,Tbl.Kosten[[#This Row],[Totaal kosten]],"")</f>
        <v/>
      </c>
      <c r="BH225" s="158" t="str">
        <f>IF(Tbl.Kosten[[#This Row],[Pnr.]]=BH$7,Tbl.Kosten[[#This Row],[Totaal kosten]],"")</f>
        <v/>
      </c>
      <c r="BI225" s="158" t="str">
        <f>IF(Tbl.Kosten[[#This Row],[Pnr.]]=BI$7,Tbl.Kosten[[#This Row],[Totaal kosten]],"")</f>
        <v/>
      </c>
      <c r="BJ225" s="158" t="str">
        <f>IF(Tbl.Kosten[[#This Row],[Pnr.]]=BJ$7,Tbl.Kosten[[#This Row],[Totaal kosten]],"")</f>
        <v/>
      </c>
      <c r="BK225" s="158" t="str">
        <f>IF(Tbl.Kosten[[#This Row],[Pnr.]]=BK$7,Tbl.Kosten[[#This Row],[Totaal kosten]],"")</f>
        <v/>
      </c>
      <c r="BL225" s="158" t="str">
        <f>IF(Tbl.Kosten[[#This Row],[Pnr.]]=BL$7,Tbl.Kosten[[#This Row],[Totaal kosten]],"")</f>
        <v/>
      </c>
      <c r="BM225" s="158" t="str">
        <f>IF(Tbl.Kosten[[#This Row],[Pnr.]]=BM$7,Tbl.Kosten[[#This Row],[Totaal kosten]],"")</f>
        <v/>
      </c>
      <c r="BN225" s="158" t="str">
        <f>IF(Tbl.Kosten[[#This Row],[Pnr.]]=BN$7,Tbl.Kosten[[#This Row],[Totaal kosten]],"")</f>
        <v/>
      </c>
      <c r="BO225" s="158" t="str">
        <f>IF(Tbl.Kosten[[#This Row],[Pnr.]]=BO$7,Tbl.Kosten[[#This Row],[Totaal kosten]],"")</f>
        <v/>
      </c>
      <c r="BP225" s="158" t="str">
        <f>IF(Tbl.Kosten[[#This Row],[Pnr.]]=BP$7,Tbl.Kosten[[#This Row],[Totaal kosten]],"")</f>
        <v/>
      </c>
      <c r="BQ225" s="158" t="str">
        <f>IF(Tbl.Kosten[[#This Row],[Pnr.]]=BQ$7,Tbl.Kosten[[#This Row],[Totaal kosten]],"")</f>
        <v/>
      </c>
      <c r="BR225" s="158" t="str">
        <f>IF(Tbl.Kosten[[#This Row],[Pnr.]]=BR$7,Tbl.Kosten[[#This Row],[Totaal kosten]],"")</f>
        <v/>
      </c>
      <c r="BS225" s="158" t="str">
        <f>IF(Tbl.Kosten[[#This Row],[Pnr.]]=BS$7,Tbl.Kosten[[#This Row],[Totaal kosten]],"")</f>
        <v/>
      </c>
      <c r="BT225" s="158" t="str">
        <f>IF(Tbl.Kosten[[#This Row],[Pnr.]]=BT$7,Tbl.Kosten[[#This Row],[Totaal kosten]],"")</f>
        <v/>
      </c>
      <c r="BU225" s="158" t="str">
        <f>IF(Tbl.Kosten[[#This Row],[Pnr.]]=BU$7,Tbl.Kosten[[#This Row],[Totaal kosten]],"")</f>
        <v/>
      </c>
      <c r="BV225" s="158" t="str">
        <f>IF(Tbl.Kosten[[#This Row],[Pnr.]]=BV$7,Tbl.Kosten[[#This Row],[Totaal kosten]],"")</f>
        <v/>
      </c>
      <c r="BW225" s="158" t="str">
        <f>IF(Tbl.Kosten[[#This Row],[Pnr.]]=BW$7,Tbl.Kosten[[#This Row],[Totaal kosten]],"")</f>
        <v/>
      </c>
      <c r="BX225" s="158" t="str">
        <f>IFERROR(_xlfn.XLOOKUP(Tbl.Kosten[[#This Row],[Werkpakketcode]],Tbl.Werkpakketten[Werkpakketcode],Tbl.Werkpakketten[WPnr.],"",0,1),"")</f>
        <v/>
      </c>
      <c r="BY225" s="158" t="str">
        <f>IF(Tbl.Kosten[[#This Row],[WPnr.]]=BY$7,Tbl.Kosten[[#This Row],[Totaal kosten]],"")</f>
        <v/>
      </c>
      <c r="BZ225" s="158" t="str">
        <f>IF(Tbl.Kosten[[#This Row],[WPnr.]]=BZ$7,Tbl.Kosten[[#This Row],[Totaal kosten]],"")</f>
        <v/>
      </c>
      <c r="CA225" s="158" t="str">
        <f>IF(Tbl.Kosten[[#This Row],[WPnr.]]=CA$7,Tbl.Kosten[[#This Row],[Totaal kosten]],"")</f>
        <v/>
      </c>
      <c r="CB225" s="158" t="str">
        <f>IF(Tbl.Kosten[[#This Row],[WPnr.]]=CB$7,Tbl.Kosten[[#This Row],[Totaal kosten]],"")</f>
        <v/>
      </c>
      <c r="CC225" s="158" t="str">
        <f>IF(Tbl.Kosten[[#This Row],[WPnr.]]=CC$7,Tbl.Kosten[[#This Row],[Totaal kosten]],"")</f>
        <v/>
      </c>
      <c r="CD225" s="158" t="str">
        <f>IF(Tbl.Kosten[[#This Row],[WPnr.]]=CD$7,Tbl.Kosten[[#This Row],[Totaal kosten]],"")</f>
        <v/>
      </c>
      <c r="CE225" s="158" t="str">
        <f>IF(Tbl.Kosten[[#This Row],[WPnr.]]=CE$7,Tbl.Kosten[[#This Row],[Totaal kosten]],"")</f>
        <v/>
      </c>
      <c r="CF225" s="158" t="str">
        <f>IF(Tbl.Kosten[[#This Row],[WPnr.]]=CF$7,Tbl.Kosten[[#This Row],[Totaal kosten]],"")</f>
        <v/>
      </c>
      <c r="CG225" s="158" t="str">
        <f>IF(Tbl.Kosten[[#This Row],[WPnr.]]=CG$7,Tbl.Kosten[[#This Row],[Totaal kosten]],"")</f>
        <v/>
      </c>
      <c r="CH225" s="158" t="str">
        <f>IF(Tbl.Kosten[[#This Row],[WPnr.]]=CH$7,Tbl.Kosten[[#This Row],[Totaal kosten]],"")</f>
        <v/>
      </c>
      <c r="CI225" s="158" t="str">
        <f>IF(Tbl.Kosten[[#This Row],[WPnr.]]=CI$7,Tbl.Kosten[[#This Row],[Totaal kosten]],"")</f>
        <v/>
      </c>
      <c r="CJ225" s="158" t="str">
        <f>IF(Tbl.Kosten[[#This Row],[WPnr.]]=CJ$7,Tbl.Kosten[[#This Row],[Totaal kosten]],"")</f>
        <v/>
      </c>
      <c r="CK225" s="158" t="str">
        <f>IF(Tbl.Kosten[[#This Row],[WPnr.]]=CK$7,Tbl.Kosten[[#This Row],[Totaal kosten]],"")</f>
        <v/>
      </c>
      <c r="CL225" s="158" t="str">
        <f>IF(Tbl.Kosten[[#This Row],[WPnr.]]=CL$7,Tbl.Kosten[[#This Row],[Totaal kosten]],"")</f>
        <v/>
      </c>
      <c r="CM225" s="158" t="str">
        <f>IF(Tbl.Kosten[[#This Row],[WPnr.]]=CM$7,Tbl.Kosten[[#This Row],[Totaal kosten]],"")</f>
        <v/>
      </c>
      <c r="CN225" s="158" t="str">
        <f>IF(Tbl.Kosten[[#This Row],[WPnr.]]=CN$7,Tbl.Kosten[[#This Row],[Totaal kosten]],"")</f>
        <v/>
      </c>
      <c r="CO225" s="158" t="str">
        <f>IF(Tbl.Kosten[[#This Row],[WPnr.]]=CO$7,Tbl.Kosten[[#This Row],[Totaal kosten]],"")</f>
        <v/>
      </c>
      <c r="CP225" s="158" t="str">
        <f>IF(Tbl.Kosten[[#This Row],[WPnr.]]=CP$7,Tbl.Kosten[[#This Row],[Totaal kosten]],"")</f>
        <v/>
      </c>
      <c r="CQ225" s="158" t="str">
        <f>IF(Tbl.Kosten[[#This Row],[WPnr.]]=CQ$7,Tbl.Kosten[[#This Row],[Totaal kosten]],"")</f>
        <v/>
      </c>
      <c r="CR225" s="158" t="str">
        <f>IF(Tbl.Kosten[[#This Row],[WPnr.]]=CR$7,Tbl.Kosten[[#This Row],[Totaal kosten]],"")</f>
        <v/>
      </c>
      <c r="CS225" s="158" t="str">
        <f>IF(Tbl.Kosten[[#This Row],[WPnr.]]=CS$7,Tbl.Kosten[[#This Row],[Totaal kosten]],"")</f>
        <v/>
      </c>
      <c r="CT225" s="158" t="str">
        <f>IF(Tbl.Kosten[[#This Row],[WPnr.]]=CT$7,Tbl.Kosten[[#This Row],[Totaal kosten]],"")</f>
        <v/>
      </c>
      <c r="CU225" s="158" t="str">
        <f>IF(Tbl.Kosten[[#This Row],[WPnr.]]=CU$7,Tbl.Kosten[[#This Row],[Totaal kosten]],"")</f>
        <v/>
      </c>
      <c r="CV225" s="158" t="str">
        <f>IF(Tbl.Kosten[[#This Row],[WPnr.]]=CV$7,Tbl.Kosten[[#This Row],[Totaal kosten]],"")</f>
        <v/>
      </c>
      <c r="CW225" s="158" t="str">
        <f>IF(Tbl.Kosten[[#This Row],[WPnr.]]=CW$7,Tbl.Kosten[[#This Row],[Totaal kosten]],"")</f>
        <v/>
      </c>
      <c r="CX225" s="158" t="str">
        <f>IF(Tbl.Kosten[[#This Row],[WPnr.]]=CX$7,Tbl.Kosten[[#This Row],[Totaal kosten]],"")</f>
        <v/>
      </c>
      <c r="CY225" s="158" t="str">
        <f>IF(Tbl.Kosten[[#This Row],[WPnr.]]=CY$7,Tbl.Kosten[[#This Row],[Totaal kosten]],"")</f>
        <v/>
      </c>
      <c r="CZ225" s="158" t="str">
        <f>IF(Tbl.Kosten[[#This Row],[WPnr.]]=CZ$7,Tbl.Kosten[[#This Row],[Totaal kosten]],"")</f>
        <v/>
      </c>
      <c r="DA225" s="158" t="str">
        <f>IF(Tbl.Kosten[[#This Row],[WPnr.]]=DA$7,Tbl.Kosten[[#This Row],[Totaal kosten]],"")</f>
        <v/>
      </c>
      <c r="DB225" s="158" t="str">
        <f>IF(Tbl.Kosten[[#This Row],[WPnr.]]=DB$7,Tbl.Kosten[[#This Row],[Totaal kosten]],"")</f>
        <v/>
      </c>
      <c r="DC225" s="158" t="str">
        <f>IF(Tbl.Kosten[[#This Row],[WPnr.]]=DC$7,Tbl.Kosten[[#This Row],[Totaal kosten]],"")</f>
        <v/>
      </c>
      <c r="DD225" s="158" t="str">
        <f>IF(Tbl.Kosten[[#This Row],[WPnr.]]=DD$7,Tbl.Kosten[[#This Row],[Totaal kosten]],"")</f>
        <v/>
      </c>
      <c r="DE225" s="158" t="str">
        <f>IF(Tbl.Kosten[[#This Row],[WPnr.]]=DE$7,Tbl.Kosten[[#This Row],[Totaal kosten]],"")</f>
        <v/>
      </c>
      <c r="DF225" s="158" t="str">
        <f>IF(Tbl.Kosten[[#This Row],[WPnr.]]=DF$7,Tbl.Kosten[[#This Row],[Totaal kosten]],"")</f>
        <v/>
      </c>
      <c r="DG225" s="158" t="str">
        <f>IF(Tbl.Kosten[[#This Row],[WPnr.]]=DG$7,Tbl.Kosten[[#This Row],[Totaal kosten]],"")</f>
        <v/>
      </c>
      <c r="DH225" s="158" t="str">
        <f>IF(Tbl.Kosten[[#This Row],[WPnr.]]=DH$7,Tbl.Kosten[[#This Row],[Totaal kosten]],"")</f>
        <v/>
      </c>
      <c r="DI225" s="158" t="str">
        <f>IF(Tbl.Kosten[[#This Row],[WPnr.]]=DI$7,Tbl.Kosten[[#This Row],[Totaal kosten]],"")</f>
        <v/>
      </c>
      <c r="DJ225" s="158" t="str">
        <f>IF(Tbl.Kosten[[#This Row],[WPnr.]]=DJ$7,Tbl.Kosten[[#This Row],[Totaal kosten]],"")</f>
        <v/>
      </c>
      <c r="DK225" s="158" t="str">
        <f>IF(Tbl.Kosten[[#This Row],[WPnr.]]=DK$7,Tbl.Kosten[[#This Row],[Totaal kosten]],"")</f>
        <v/>
      </c>
      <c r="DL225" s="158" t="str">
        <f>IF(Tbl.Kosten[[#This Row],[WPnr.]]=DL$7,Tbl.Kosten[[#This Row],[Totaal kosten]],"")</f>
        <v/>
      </c>
      <c r="DM225" s="158" t="str">
        <f>IF(Tbl.Kosten[[#This Row],[WPnr.]]=DM$7,Tbl.Kosten[[#This Row],[Totaal kosten]],"")</f>
        <v/>
      </c>
      <c r="DN225" s="158" t="str">
        <f>IF(Tbl.Kosten[[#This Row],[WPnr.]]=DN$7,Tbl.Kosten[[#This Row],[Totaal kosten]],"")</f>
        <v/>
      </c>
      <c r="DO225" s="158" t="str">
        <f>IF(Tbl.Kosten[[#This Row],[WPnr.]]=DO$7,Tbl.Kosten[[#This Row],[Totaal kosten]],"")</f>
        <v/>
      </c>
      <c r="DP225" s="158" t="str">
        <f>IF(Tbl.Kosten[[#This Row],[WPnr.]]=DP$7,Tbl.Kosten[[#This Row],[Totaal kosten]],"")</f>
        <v/>
      </c>
      <c r="DQ225" s="158" t="str">
        <f>IF(Tbl.Kosten[[#This Row],[WPnr.]]=DQ$7,Tbl.Kosten[[#This Row],[Totaal kosten]],"")</f>
        <v/>
      </c>
      <c r="DR225" s="158" t="str">
        <f>IF(Tbl.Kosten[[#This Row],[WPnr.]]=DR$7,Tbl.Kosten[[#This Row],[Totaal kosten]],"")</f>
        <v/>
      </c>
      <c r="DS225" s="158" t="str">
        <f>IF(Tbl.Kosten[[#This Row],[WPnr.]]=DS$7,Tbl.Kosten[[#This Row],[Totaal kosten]],"")</f>
        <v/>
      </c>
      <c r="DT225" s="158" t="str">
        <f>IF(Tbl.Kosten[[#This Row],[WPnr.]]=DT$7,Tbl.Kosten[[#This Row],[Totaal kosten]],"")</f>
        <v/>
      </c>
      <c r="DU225" s="158" t="str">
        <f>IF(Tbl.Kosten[[#This Row],[WPnr.]]=DU$7,Tbl.Kosten[[#This Row],[Totaal kosten]],"")</f>
        <v/>
      </c>
      <c r="DV225" s="158" t="str">
        <f>IF(Tbl.Kosten[[#This Row],[WPnr.]]=DV$7,Tbl.Kosten[[#This Row],[Totaal kosten]],"")</f>
        <v/>
      </c>
      <c r="DW225" s="158" t="str">
        <f>IFERROR(_xlfn.XLOOKUP(Tbl.Kosten[[#This Row],[Kostensoort]],Tbl.Kostensoorten[Kostensoorten],Tbl.Kostensoorten[KSnr.],"",0,1),"")</f>
        <v/>
      </c>
      <c r="DX225" s="158" t="str">
        <f>IF(Tbl.Kosten[[#This Row],[KSnr.]]=DX$7,Tbl.Kosten[[#This Row],[Totaal kosten]],"")</f>
        <v/>
      </c>
      <c r="DY225" s="158" t="str">
        <f>IF(Tbl.Kosten[[#This Row],[KSnr.]]=DY$7,Tbl.Kosten[[#This Row],[Totaal kosten]],"")</f>
        <v/>
      </c>
      <c r="DZ225" s="158" t="str">
        <f>IF(Tbl.Kosten[[#This Row],[KSnr.]]=DZ$7,Tbl.Kosten[[#This Row],[Totaal kosten]],"")</f>
        <v/>
      </c>
      <c r="EA225" s="158" t="str">
        <f>IF(Tbl.Kosten[[#This Row],[KSnr.]]=EA$7,Tbl.Kosten[[#This Row],[Totaal kosten]],"")</f>
        <v/>
      </c>
      <c r="EB225" s="158" t="str">
        <f>IF(Tbl.Kosten[[#This Row],[KSnr.]]=EB$7,Tbl.Kosten[[#This Row],[Totaal kosten]],"")</f>
        <v/>
      </c>
      <c r="EC225" s="158" t="str">
        <f>IF(Tbl.Kosten[[#This Row],[KSnr.]]=EC$7,Tbl.Kosten[[#This Row],[Totaal kosten]],"")</f>
        <v/>
      </c>
      <c r="ED225" s="158" t="str">
        <f>IF(Tbl.Kosten[[#This Row],[KSnr.]]=ED$7,Tbl.Kosten[[#This Row],[Totaal kosten]],"")</f>
        <v/>
      </c>
      <c r="EE225" s="158" t="str">
        <f>IF(Tbl.Kosten[[#This Row],[KSnr.]]=EE$7,Tbl.Kosten[[#This Row],[Totaal kosten]],"")</f>
        <v/>
      </c>
      <c r="EF225" s="158" t="str">
        <f>IF(Tbl.Kosten[[#This Row],[KSnr.]]=EF$7,Tbl.Kosten[[#This Row],[Totaal kosten]],"")</f>
        <v/>
      </c>
      <c r="EG225" s="158" t="str">
        <f>IF(Tbl.Kosten[[#This Row],[KSnr.]]=EG$7,Tbl.Kosten[[#This Row],[Totaal kosten]],"")</f>
        <v/>
      </c>
      <c r="EH225" s="158" t="str">
        <f>IF(Tbl.Kosten[[#This Row],[KSnr.]]=EH$7,Tbl.Kosten[[#This Row],[Totaal kosten]],"")</f>
        <v/>
      </c>
      <c r="EI225" s="158" t="str">
        <f>IF(Tbl.Kosten[[#This Row],[KSnr.]]=EI$7,Tbl.Kosten[[#This Row],[Totaal kosten]],"")</f>
        <v/>
      </c>
      <c r="EJ225" s="158" t="str">
        <f>IF(Tbl.Kosten[[#This Row],[KSnr.]]=EJ$7,Tbl.Kosten[[#This Row],[Totaal kosten]],"")</f>
        <v/>
      </c>
      <c r="EK225" s="158" t="str">
        <f>IF(Tbl.Kosten[[#This Row],[KSnr.]]=EK$7,Tbl.Kosten[[#This Row],[Totaal kosten]],"")</f>
        <v/>
      </c>
      <c r="EL225" s="158" t="str">
        <f>IF(Tbl.Kosten[[#This Row],[KSnr.]]=EL$7,Tbl.Kosten[[#This Row],[Totaal kosten]],"")</f>
        <v/>
      </c>
      <c r="EM225" s="158" t="str">
        <f>IF(Tbl.Kosten[[#This Row],[KSnr.]]=EM$7,Tbl.Kosten[[#This Row],[Totaal kosten]],"")</f>
        <v/>
      </c>
      <c r="EN225" s="158" t="str">
        <f>IF(Tbl.Kosten[[#This Row],[KSnr.]]=EN$7,Tbl.Kosten[[#This Row],[Totaal kosten]],"")</f>
        <v/>
      </c>
      <c r="EO225" s="158" t="str">
        <f>IF(Tbl.Kosten[[#This Row],[KSnr.]]=EO$7,Tbl.Kosten[[#This Row],[Totaal kosten]],"")</f>
        <v/>
      </c>
      <c r="EP225" s="158" t="str">
        <f>IF(Tbl.Kosten[[#This Row],[KSnr.]]=EP$7,Tbl.Kosten[[#This Row],[Totaal kosten]],"")</f>
        <v/>
      </c>
      <c r="EQ225" s="158" t="str">
        <f>IF(Tbl.Kosten[[#This Row],[KSnr.]]=EQ$7,Tbl.Kosten[[#This Row],[Totaal kosten]],"")</f>
        <v/>
      </c>
      <c r="ER225" s="154" t="str">
        <f>IFERROR(_xlfn.XLOOKUP(Tbl.Kosten[[#This Row],[Subsidieactiviteit]],Tbl.Subsidiehoogte[Subsidieactiviteit],Tbl.Subsidiehoogte[SAnr.],"",0,1),"")</f>
        <v/>
      </c>
      <c r="ES225" s="160" t="str">
        <f>IF(Tbl.Kosten[[#This Row],[Sanr.]]=ES$7,Tbl.Kosten[[#This Row],[Totaal kosten]],"")</f>
        <v/>
      </c>
      <c r="ET225" s="160" t="str">
        <f>IF(Tbl.Kosten[[#This Row],[Sanr.]]=ET$7,Tbl.Kosten[[#This Row],[Totaal kosten]],"")</f>
        <v/>
      </c>
      <c r="EU225" s="160" t="str">
        <f>IF(Tbl.Kosten[[#This Row],[Sanr.]]=EU$7,Tbl.Kosten[[#This Row],[Totaal kosten]],"")</f>
        <v/>
      </c>
      <c r="EV225" s="160" t="str">
        <f>IF(Tbl.Kosten[[#This Row],[Sanr.]]=EV$7,Tbl.Kosten[[#This Row],[Totaal kosten]],"")</f>
        <v/>
      </c>
      <c r="EW225" s="160" t="str">
        <f>IF(Tbl.Kosten[[#This Row],[Sanr.]]=EW$7,Tbl.Kosten[[#This Row],[Totaal kosten]],"")</f>
        <v/>
      </c>
      <c r="EX225" s="160" t="str">
        <f>IF(Tbl.Kosten[[#This Row],[Sanr.]]=EX$7,Tbl.Kosten[[#This Row],[Totaal kosten]],"")</f>
        <v/>
      </c>
      <c r="EY225" s="160" t="str">
        <f>IF(Tbl.Kosten[[#This Row],[Sanr.]]=EY$7,Tbl.Kosten[[#This Row],[Totaal kosten]],"")</f>
        <v/>
      </c>
      <c r="EZ225" s="160" t="str">
        <f>IF(Tbl.Kosten[[#This Row],[Sanr.]]=EZ$7,Tbl.Kosten[[#This Row],[Totaal kosten]],"")</f>
        <v/>
      </c>
      <c r="FA225" s="160" t="str">
        <f>IF(Tbl.Kosten[[#This Row],[Sanr.]]=FA$7,Tbl.Kosten[[#This Row],[Totaal kosten]],"")</f>
        <v/>
      </c>
      <c r="FB225" s="160" t="str">
        <f>IF(Tbl.Kosten[[#This Row],[Sanr.]]=FB$7,Tbl.Kosten[[#This Row],[Totaal kosten]],"")</f>
        <v/>
      </c>
      <c r="FC225" s="160" t="str">
        <f>IF(Tbl.Kosten[[#This Row],[Sanr.]]=FC$7,Tbl.Kosten[[#This Row],[Totaal kosten]],"")</f>
        <v/>
      </c>
      <c r="FD225" s="160" t="str">
        <f>IF(Tbl.Kosten[[#This Row],[Sanr.]]=FD$7,Tbl.Kosten[[#This Row],[Totaal kosten]],"")</f>
        <v/>
      </c>
      <c r="FE225" s="160" t="str">
        <f>IF(Tbl.Kosten[[#This Row],[Sanr.]]=FE$7,Tbl.Kosten[[#This Row],[Totaal kosten]],"")</f>
        <v/>
      </c>
      <c r="FF225" s="160" t="str">
        <f>IF(Tbl.Kosten[[#This Row],[Sanr.]]=FF$7,Tbl.Kosten[[#This Row],[Totaal kosten]],"")</f>
        <v/>
      </c>
      <c r="FG225" s="160" t="str">
        <f>IF(Tbl.Kosten[[#This Row],[Sanr.]]=FG$7,Tbl.Kosten[[#This Row],[Totaal kosten]],"")</f>
        <v/>
      </c>
      <c r="FH225" s="160" t="str">
        <f>IF(Tbl.Kosten[[#This Row],[Sanr.]]=FH$7,Tbl.Kosten[[#This Row],[Totaal kosten]],"")</f>
        <v/>
      </c>
      <c r="FI225" s="160" t="str">
        <f>IF(Tbl.Kosten[[#This Row],[Sanr.]]=FI$7,Tbl.Kosten[[#This Row],[Totaal kosten]],"")</f>
        <v/>
      </c>
      <c r="FJ225" s="160" t="str">
        <f>IF(Tbl.Kosten[[#This Row],[Sanr.]]=FJ$7,Tbl.Kosten[[#This Row],[Totaal kosten]],"")</f>
        <v/>
      </c>
      <c r="FK225" s="160" t="str">
        <f>IF(Tbl.Kosten[[#This Row],[Sanr.]]=FK$7,Tbl.Kosten[[#This Row],[Totaal kosten]],"")</f>
        <v/>
      </c>
      <c r="FL225" s="160" t="str">
        <f>IF(Tbl.Kosten[[#This Row],[Sanr.]]=FL$7,Tbl.Kosten[[#This Row],[Totaal kosten]],"")</f>
        <v/>
      </c>
      <c r="FM225" s="160" t="str">
        <f>IF(Tbl.Kosten[[#This Row],[Sanr.]]=FM$7,Tbl.Kosten[[#This Row],[Totaal kosten]],"")</f>
        <v/>
      </c>
      <c r="FN225" s="160" t="str">
        <f>IF(Tbl.Kosten[[#This Row],[Sanr.]]=FN$7,Tbl.Kosten[[#This Row],[Totaal kosten]],"")</f>
        <v/>
      </c>
      <c r="FO225" s="160" t="str">
        <f>IF(Tbl.Kosten[[#This Row],[Sanr.]]=FO$7,Tbl.Kosten[[#This Row],[Totaal kosten]],"")</f>
        <v/>
      </c>
      <c r="FP225" s="160" t="str">
        <f>IF(Tbl.Kosten[[#This Row],[Sanr.]]=FP$7,Tbl.Kosten[[#This Row],[Totaal kosten]],"")</f>
        <v/>
      </c>
      <c r="FQ225" s="160" t="str">
        <f>IF(Tbl.Kosten[[#This Row],[Sanr.]]=FQ$7,Tbl.Kosten[[#This Row],[Totaal kosten]],"")</f>
        <v/>
      </c>
      <c r="FR225" s="160" t="str">
        <f>IF(Tbl.Kosten[[#This Row],[Sanr.]]=FR$7,Tbl.Kosten[[#This Row],[Totaal kosten]],"")</f>
        <v/>
      </c>
      <c r="FS225" s="160" t="str">
        <f>IF(Tbl.Kosten[[#This Row],[Sanr.]]=FS$7,Tbl.Kosten[[#This Row],[Totaal kosten]],"")</f>
        <v/>
      </c>
      <c r="FT225" s="160" t="str">
        <f>IF(Tbl.Kosten[[#This Row],[Sanr.]]=FT$7,Tbl.Kosten[[#This Row],[Totaal kosten]],"")</f>
        <v/>
      </c>
      <c r="FU225" s="160" t="str">
        <f>IF(Tbl.Kosten[[#This Row],[Sanr.]]=FU$7,Tbl.Kosten[[#This Row],[Totaal kosten]],"")</f>
        <v/>
      </c>
      <c r="FV225" s="160" t="str">
        <f>IF(Tbl.Kosten[[#This Row],[Sanr.]]=FV$7,Tbl.Kosten[[#This Row],[Totaal kosten]],"")</f>
        <v/>
      </c>
      <c r="FW225" s="160" t="str">
        <f>IFERROR(_xlfn.XLOOKUP(Tbl.Kosten[[#This Row],[Activiteitencode]],Tbl.Activiteiten[Activiteitcode],Tbl.Activiteiten[Anr.],"",0,1),"")</f>
        <v/>
      </c>
      <c r="FX225" s="181" t="str">
        <f>_xlfn.CONCAT(Tbl.Kosten[[#This Row],[Pnr.]],Tbl.Kosten[[#This Row],[Sanr.]])</f>
        <v>P1</v>
      </c>
      <c r="FY225" s="160">
        <f>Tbl.Kosten[[#This Row],[Totaal kosten]]-Tbl.Kosten[[#This Row],[Subsidie]]</f>
        <v>0</v>
      </c>
      <c r="FZ225" s="160">
        <f>IF(Tbl.Kosten[[#This Row],[Pnr.]]=FZ$7,Tbl.Kosten[[#This Row],[Te financieren]],"")</f>
        <v>0</v>
      </c>
      <c r="GA225" s="160" t="str">
        <f>IF(Tbl.Kosten[[#This Row],[Pnr.]]=GA$7,Tbl.Kosten[[#This Row],[Te financieren]],"")</f>
        <v/>
      </c>
      <c r="GB225" s="160" t="str">
        <f>IF(Tbl.Kosten[[#This Row],[Pnr.]]=GB$7,Tbl.Kosten[[#This Row],[Te financieren]],"")</f>
        <v/>
      </c>
      <c r="GC225" s="160" t="str">
        <f>IF(Tbl.Kosten[[#This Row],[Pnr.]]=GC$7,Tbl.Kosten[[#This Row],[Te financieren]],"")</f>
        <v/>
      </c>
      <c r="GD225" s="160" t="str">
        <f>IF(Tbl.Kosten[[#This Row],[Pnr.]]=GD$7,Tbl.Kosten[[#This Row],[Te financieren]],"")</f>
        <v/>
      </c>
      <c r="GE225" s="160" t="str">
        <f>IF(Tbl.Kosten[[#This Row],[Pnr.]]=GE$7,Tbl.Kosten[[#This Row],[Te financieren]],"")</f>
        <v/>
      </c>
      <c r="GF225" s="160" t="str">
        <f>IF(Tbl.Kosten[[#This Row],[Pnr.]]=GF$7,Tbl.Kosten[[#This Row],[Te financieren]],"")</f>
        <v/>
      </c>
      <c r="GG225" s="160" t="str">
        <f>IF(Tbl.Kosten[[#This Row],[Pnr.]]=GG$7,Tbl.Kosten[[#This Row],[Te financieren]],"")</f>
        <v/>
      </c>
      <c r="GH225" s="160" t="str">
        <f>IF(Tbl.Kosten[[#This Row],[Pnr.]]=GH$7,Tbl.Kosten[[#This Row],[Te financieren]],"")</f>
        <v/>
      </c>
      <c r="GI225" s="160" t="str">
        <f>IF(Tbl.Kosten[[#This Row],[Pnr.]]=GI$7,Tbl.Kosten[[#This Row],[Te financieren]],"")</f>
        <v/>
      </c>
      <c r="GJ225" s="160" t="str">
        <f>IF(Tbl.Kosten[[#This Row],[Pnr.]]=GJ$7,Tbl.Kosten[[#This Row],[Te financieren]],"")</f>
        <v/>
      </c>
      <c r="GK225" s="160" t="str">
        <f>IF(Tbl.Kosten[[#This Row],[Pnr.]]=GK$7,Tbl.Kosten[[#This Row],[Te financieren]],"")</f>
        <v/>
      </c>
      <c r="GL225" s="160" t="str">
        <f>IF(Tbl.Kosten[[#This Row],[Pnr.]]=GL$7,Tbl.Kosten[[#This Row],[Te financieren]],"")</f>
        <v/>
      </c>
      <c r="GM225" s="160" t="str">
        <f>IF(Tbl.Kosten[[#This Row],[Pnr.]]=GM$7,Tbl.Kosten[[#This Row],[Te financieren]],"")</f>
        <v/>
      </c>
      <c r="GN225" s="160" t="str">
        <f>IF(Tbl.Kosten[[#This Row],[Pnr.]]=GN$7,Tbl.Kosten[[#This Row],[Te financieren]],"")</f>
        <v/>
      </c>
      <c r="GO225" s="160" t="str">
        <f>IF(Tbl.Kosten[[#This Row],[Pnr.]]=GO$7,Tbl.Kosten[[#This Row],[Te financieren]],"")</f>
        <v/>
      </c>
      <c r="GP225" s="160" t="str">
        <f>IF(Tbl.Kosten[[#This Row],[Pnr.]]=GP$7,Tbl.Kosten[[#This Row],[Te financieren]],"")</f>
        <v/>
      </c>
      <c r="GQ225" s="160" t="str">
        <f>IF(Tbl.Kosten[[#This Row],[Pnr.]]=GQ$7,Tbl.Kosten[[#This Row],[Te financieren]],"")</f>
        <v/>
      </c>
      <c r="GR225" s="160" t="str">
        <f>IF(Tbl.Kosten[[#This Row],[Pnr.]]=GR$7,Tbl.Kosten[[#This Row],[Te financieren]],"")</f>
        <v/>
      </c>
      <c r="GS225" s="160" t="str">
        <f>IF(Tbl.Kosten[[#This Row],[Pnr.]]=GS$7,Tbl.Kosten[[#This Row],[Te financieren]],"")</f>
        <v/>
      </c>
      <c r="GT225" s="160" t="str">
        <f>IF(Tbl.Kosten[[#This Row],[Pnr.]]=GT$7,Tbl.Kosten[[#This Row],[Te financieren]],"")</f>
        <v/>
      </c>
      <c r="GU225" s="160" t="str">
        <f>IF(Tbl.Kosten[[#This Row],[Pnr.]]=GU$7,Tbl.Kosten[[#This Row],[Te financieren]],"")</f>
        <v/>
      </c>
      <c r="GV225" s="160" t="str">
        <f>IF(Tbl.Kosten[[#This Row],[Pnr.]]=GV$7,Tbl.Kosten[[#This Row],[Te financieren]],"")</f>
        <v/>
      </c>
      <c r="GW225" s="160" t="str">
        <f>IF(Tbl.Kosten[[#This Row],[Pnr.]]=GW$7,Tbl.Kosten[[#This Row],[Te financieren]],"")</f>
        <v/>
      </c>
      <c r="GX225" s="160" t="str">
        <f>IF(Tbl.Kosten[[#This Row],[Pnr.]]=GX$7,Tbl.Kosten[[#This Row],[Te financieren]],"")</f>
        <v/>
      </c>
      <c r="GY225" s="160" t="str">
        <f>IF(Tbl.Kosten[[#This Row],[Pnr.]]=GY$7,Tbl.Kosten[[#This Row],[Te financieren]],"")</f>
        <v/>
      </c>
      <c r="GZ225" s="160" t="str">
        <f>IF(Tbl.Kosten[[#This Row],[Pnr.]]=GZ$7,Tbl.Kosten[[#This Row],[Te financieren]],"")</f>
        <v/>
      </c>
      <c r="HA225" s="160" t="str">
        <f>IF(Tbl.Kosten[[#This Row],[Pnr.]]=HA$7,Tbl.Kosten[[#This Row],[Te financieren]],"")</f>
        <v/>
      </c>
      <c r="HB225" s="160" t="str">
        <f>IF(Tbl.Kosten[[#This Row],[Pnr.]]=HB$7,Tbl.Kosten[[#This Row],[Te financieren]],"")</f>
        <v/>
      </c>
      <c r="HC225" s="160" t="str">
        <f>IF(Tbl.Kosten[[#This Row],[Pnr.]]=HC$7,Tbl.Kosten[[#This Row],[Te financieren]],"")</f>
        <v/>
      </c>
      <c r="HD225" s="160" t="str">
        <f>IF(Tbl.Kosten[[#This Row],[Pnr.]]=HD$7,Tbl.Kosten[[#This Row],[Te financieren]],"")</f>
        <v/>
      </c>
      <c r="HE225" s="160" t="str">
        <f>IF(Tbl.Kosten[[#This Row],[Pnr.]]=HE$7,Tbl.Kosten[[#This Row],[Te financieren]],"")</f>
        <v/>
      </c>
      <c r="HF225" s="160" t="str">
        <f>IF(Tbl.Kosten[[#This Row],[Pnr.]]=HF$7,Tbl.Kosten[[#This Row],[Te financieren]],"")</f>
        <v/>
      </c>
      <c r="HG225" s="160" t="str">
        <f>IF(Tbl.Kosten[[#This Row],[Pnr.]]=HG$7,Tbl.Kosten[[#This Row],[Te financieren]],"")</f>
        <v/>
      </c>
      <c r="HH225" s="160" t="str">
        <f>IF(Tbl.Kosten[[#This Row],[Pnr.]]=HH$7,Tbl.Kosten[[#This Row],[Te financieren]],"")</f>
        <v/>
      </c>
      <c r="HI225" s="160" t="str">
        <f>IF(Tbl.Kosten[[#This Row],[Pnr.]]=HI$7,Tbl.Kosten[[#This Row],[Te financieren]],"")</f>
        <v/>
      </c>
      <c r="HJ225" s="160" t="str">
        <f>IF(Tbl.Kosten[[#This Row],[Pnr.]]=HJ$7,Tbl.Kosten[[#This Row],[Te financieren]],"")</f>
        <v/>
      </c>
      <c r="HK225" s="160" t="str">
        <f>IF(Tbl.Kosten[[#This Row],[Pnr.]]=HK$7,Tbl.Kosten[[#This Row],[Te financieren]],"")</f>
        <v/>
      </c>
      <c r="HL225" s="160" t="str">
        <f>IF(Tbl.Kosten[[#This Row],[Pnr.]]=HL$7,Tbl.Kosten[[#This Row],[Te financieren]],"")</f>
        <v/>
      </c>
      <c r="HM225" s="160" t="str">
        <f>IF(Tbl.Kosten[[#This Row],[Pnr.]]=HM$7,Tbl.Kosten[[#This Row],[Te financieren]],"")</f>
        <v/>
      </c>
      <c r="HN225" s="160" t="str">
        <f>IF(Tbl.Kosten[[#This Row],[Pnr.]]=HN$7,Tbl.Kosten[[#This Row],[Te financieren]],"")</f>
        <v/>
      </c>
      <c r="HO225" s="160" t="str">
        <f>IF(Tbl.Kosten[[#This Row],[Pnr.]]=HO$7,Tbl.Kosten[[#This Row],[Te financieren]],"")</f>
        <v/>
      </c>
      <c r="HP225" s="160" t="str">
        <f>IF(Tbl.Kosten[[#This Row],[Pnr.]]=HP$7,Tbl.Kosten[[#This Row],[Te financieren]],"")</f>
        <v/>
      </c>
      <c r="HQ225" s="160" t="str">
        <f>IF(Tbl.Kosten[[#This Row],[Pnr.]]=HQ$7,Tbl.Kosten[[#This Row],[Te financieren]],"")</f>
        <v/>
      </c>
      <c r="HR225" s="160" t="str">
        <f>IF(Tbl.Kosten[[#This Row],[Pnr.]]=HR$7,Tbl.Kosten[[#This Row],[Te financieren]],"")</f>
        <v/>
      </c>
      <c r="HS225" s="160" t="str">
        <f>IF(Tbl.Kosten[[#This Row],[Pnr.]]=HS$7,Tbl.Kosten[[#This Row],[Te financieren]],"")</f>
        <v/>
      </c>
      <c r="HT225" s="160" t="str">
        <f>IF(Tbl.Kosten[[#This Row],[Pnr.]]=HT$7,Tbl.Kosten[[#This Row],[Te financieren]],"")</f>
        <v/>
      </c>
      <c r="HU225" s="160" t="str">
        <f>IF(Tbl.Kosten[[#This Row],[Pnr.]]=HU$7,Tbl.Kosten[[#This Row],[Te financieren]],"")</f>
        <v/>
      </c>
      <c r="HV225" s="160" t="str">
        <f>IF(Tbl.Kosten[[#This Row],[Pnr.]]=HV$7,Tbl.Kosten[[#This Row],[Te financieren]],"")</f>
        <v/>
      </c>
      <c r="HW225" s="160" t="str">
        <f>IF(Tbl.Kosten[[#This Row],[Pnr.]]=HW$7,Tbl.Kosten[[#This Row],[Te financieren]],"")</f>
        <v/>
      </c>
    </row>
    <row r="226" spans="2:231" x14ac:dyDescent="0.3">
      <c r="B226" s="144"/>
      <c r="C226" s="147"/>
      <c r="D226" s="146"/>
      <c r="E226" s="147"/>
      <c r="F226" s="145"/>
      <c r="G226" s="11" t="str">
        <f>IF(Tbl.Kosten[[#This Row],[Medewerker e/o 
functie]]&lt;&gt;"",_xlfn.XLOOKUP(Tbl.Kosten[[#This Row],[Medewerker e/o 
functie]],Tbl.Uurtarief[Medewerker en/of functie],Tbl.Uurtarief[Uurtarief],"",0,1),"")</f>
        <v/>
      </c>
      <c r="H226" s="121">
        <f>IFERROR(Tbl.Kosten[[#This Row],[Uren]]*Tbl.Kosten[[#This Row],[Uurtarief]],0)</f>
        <v>0</v>
      </c>
      <c r="I226" s="119" t="str">
        <f>IF(Tbl.Kosten[[#This Row],[Subtotaal uren]]&lt;&gt;0,_xlfn.XLOOKUP(Tbl.Kosten[[#This Row],[Medewerker e/o 
functie]],Tbl.Uurtarief[Medewerker en/of functie],Tbl.Uurtarief[Kostensoort arbeid],"",0,1),"")</f>
        <v/>
      </c>
      <c r="J226" s="147"/>
      <c r="K226" s="145"/>
      <c r="L226" s="149" t="str">
        <f>IF(Tbl.Kosten[[#This Row],[Activum]]&lt;&gt;"",_xlfn.XLOOKUP(Tbl.Kosten[[#This Row],[Activum]],Tbl.Afschrijvingskosten[Activum],Tbl.Afschrijvingskosten[Tarief per afschrijvings-eenheid],"",0,1),"")</f>
        <v/>
      </c>
      <c r="M226" s="122">
        <f>IFERROR(Tbl.Kosten[[#This Row],[Een-
heden]]*Tbl.Kosten[[#This Row],[Afschrijvings-
tarief]],0)</f>
        <v>0</v>
      </c>
      <c r="N226" s="122" t="str">
        <f>IF(Tbl.Kosten[[#This Row],[Subtotaal afschrijving]]&lt;&gt;0,Lijsten!A224,"")</f>
        <v/>
      </c>
      <c r="O226" s="150"/>
      <c r="P226" s="145"/>
      <c r="Q226" s="148"/>
      <c r="R226" s="122">
        <f>IFERROR(Tbl.Kosten[[#This Row],[Aantal]]*Tbl.Kosten[[#This Row],[Tarief]],0)</f>
        <v>0</v>
      </c>
      <c r="S226" s="8">
        <f>IFERROR(Tbl.Kosten[[#This Row],[Subtotaal overige kosten]]+Tbl.Kosten[[#This Row],[Subtotaal uren]]+Tbl.Kosten[[#This Row],[Subtotaal afschrijving]],0)</f>
        <v>0</v>
      </c>
      <c r="T226" s="8">
        <f>IFERROR(Tbl.Kosten[[#This Row],[Totaal kosten]]*Tbl.Kosten[[#This Row],[Subsidie%]],0)</f>
        <v>0</v>
      </c>
      <c r="U226" s="4" t="str" cm="1">
        <f t="array" ref="U226">IFERROR(_xlfn.IFS(Tbl.Kosten[[#This Row],[Subtotaal uren]]&lt;&gt;0,Tbl.Kosten[[#This Row],[Kostensoort arbeid]],Tbl.Kosten[[#This Row],[Subtotaal afschrijving]]&lt;&gt;0,Tbl.Kosten[[#This Row],[Kostensoort afschrijving]],Tbl.Kosten[[#This Row],[Subtotaal overige kosten]]&lt;&gt;0,Tbl.Kosten[[#This Row],[Kostensoort overig]]),"")</f>
        <v/>
      </c>
      <c r="V226" s="4" t="str">
        <f>IFERROR(_xlfn.XLOOKUP(Tbl.Kosten[[#This Row],[Activiteitencode]],Tbl.Activiteiten[Activiteitcode],Tbl.Activiteiten[Werkpakketcode],"",0,1),"")</f>
        <v/>
      </c>
      <c r="W226" s="4" t="str">
        <f>IFERROR(_xlfn.XLOOKUP(Tbl.Kosten[[#This Row],[Werkpakketcode]],Tbl.Werkpakketten[Werkpakketcode],Tbl.Werkpakketten[Subsidiabele activiteit],"",0,1),"")</f>
        <v/>
      </c>
      <c r="X226" s="12">
        <f>IFERROR(_xlfn.XLOOKUP(Tbl.Kosten[[#This Row],[Sanr.]],Tbl.Subsidiehoogte[SAnr.],Tbl.Subsidiehoogte[Sub. Percentage],0,0,1),0)</f>
        <v>0</v>
      </c>
      <c r="Y226" s="154" t="str">
        <f>IFERROR(_xlfn.XLOOKUP(Tbl.Kosten[[#This Row],[Partnercode]],Tbl.Projectpartners[Partnercode],Tbl.Projectpartners[PNr.],"",0,1),"")</f>
        <v>P1</v>
      </c>
      <c r="Z226" s="158">
        <f>IF(Tbl.Kosten[[#This Row],[Pnr.]]=Z$7,Tbl.Kosten[[#This Row],[Totaal kosten]],"")</f>
        <v>0</v>
      </c>
      <c r="AA226" s="158" t="str">
        <f>IF(Tbl.Kosten[[#This Row],[Pnr.]]=AA$7,Tbl.Kosten[[#This Row],[Totaal kosten]],"")</f>
        <v/>
      </c>
      <c r="AB226" s="158" t="str">
        <f>IF(Tbl.Kosten[[#This Row],[Pnr.]]=AB$7,Tbl.Kosten[[#This Row],[Totaal kosten]],"")</f>
        <v/>
      </c>
      <c r="AC226" s="158" t="str">
        <f>IF(Tbl.Kosten[[#This Row],[Pnr.]]=AC$7,Tbl.Kosten[[#This Row],[Totaal kosten]],"")</f>
        <v/>
      </c>
      <c r="AD226" s="158" t="str">
        <f>IF(Tbl.Kosten[[#This Row],[Pnr.]]=AD$7,Tbl.Kosten[[#This Row],[Totaal kosten]],"")</f>
        <v/>
      </c>
      <c r="AE226" s="158" t="str">
        <f>IF(Tbl.Kosten[[#This Row],[Pnr.]]=AE$7,Tbl.Kosten[[#This Row],[Totaal kosten]],"")</f>
        <v/>
      </c>
      <c r="AF226" s="158" t="str">
        <f>IF(Tbl.Kosten[[#This Row],[Pnr.]]=AF$7,Tbl.Kosten[[#This Row],[Totaal kosten]],"")</f>
        <v/>
      </c>
      <c r="AG226" s="158" t="str">
        <f>IF(Tbl.Kosten[[#This Row],[Pnr.]]=AG$7,Tbl.Kosten[[#This Row],[Totaal kosten]],"")</f>
        <v/>
      </c>
      <c r="AH226" s="158" t="str">
        <f>IF(Tbl.Kosten[[#This Row],[Pnr.]]=AH$7,Tbl.Kosten[[#This Row],[Totaal kosten]],"")</f>
        <v/>
      </c>
      <c r="AI226" s="158" t="str">
        <f>IF(Tbl.Kosten[[#This Row],[Pnr.]]=AI$7,Tbl.Kosten[[#This Row],[Totaal kosten]],"")</f>
        <v/>
      </c>
      <c r="AJ226" s="158" t="str">
        <f>IF(Tbl.Kosten[[#This Row],[Pnr.]]=AJ$7,Tbl.Kosten[[#This Row],[Totaal kosten]],"")</f>
        <v/>
      </c>
      <c r="AK226" s="158" t="str">
        <f>IF(Tbl.Kosten[[#This Row],[Pnr.]]=AK$7,Tbl.Kosten[[#This Row],[Totaal kosten]],"")</f>
        <v/>
      </c>
      <c r="AL226" s="158" t="str">
        <f>IF(Tbl.Kosten[[#This Row],[Pnr.]]=AL$7,Tbl.Kosten[[#This Row],[Totaal kosten]],"")</f>
        <v/>
      </c>
      <c r="AM226" s="158" t="str">
        <f>IF(Tbl.Kosten[[#This Row],[Pnr.]]=AM$7,Tbl.Kosten[[#This Row],[Totaal kosten]],"")</f>
        <v/>
      </c>
      <c r="AN226" s="158" t="str">
        <f>IF(Tbl.Kosten[[#This Row],[Pnr.]]=AN$7,Tbl.Kosten[[#This Row],[Totaal kosten]],"")</f>
        <v/>
      </c>
      <c r="AO226" s="158" t="str">
        <f>IF(Tbl.Kosten[[#This Row],[Pnr.]]=AO$7,Tbl.Kosten[[#This Row],[Totaal kosten]],"")</f>
        <v/>
      </c>
      <c r="AP226" s="158" t="str">
        <f>IF(Tbl.Kosten[[#This Row],[Pnr.]]=AP$7,Tbl.Kosten[[#This Row],[Totaal kosten]],"")</f>
        <v/>
      </c>
      <c r="AQ226" s="158" t="str">
        <f>IF(Tbl.Kosten[[#This Row],[Pnr.]]=AQ$7,Tbl.Kosten[[#This Row],[Totaal kosten]],"")</f>
        <v/>
      </c>
      <c r="AR226" s="158" t="str">
        <f>IF(Tbl.Kosten[[#This Row],[Pnr.]]=AR$7,Tbl.Kosten[[#This Row],[Totaal kosten]],"")</f>
        <v/>
      </c>
      <c r="AS226" s="158" t="str">
        <f>IF(Tbl.Kosten[[#This Row],[Pnr.]]=AS$7,Tbl.Kosten[[#This Row],[Totaal kosten]],"")</f>
        <v/>
      </c>
      <c r="AT226" s="158" t="str">
        <f>IF(Tbl.Kosten[[#This Row],[Pnr.]]=AT$7,Tbl.Kosten[[#This Row],[Totaal kosten]],"")</f>
        <v/>
      </c>
      <c r="AU226" s="158" t="str">
        <f>IF(Tbl.Kosten[[#This Row],[Pnr.]]=AU$7,Tbl.Kosten[[#This Row],[Totaal kosten]],"")</f>
        <v/>
      </c>
      <c r="AV226" s="158" t="str">
        <f>IF(Tbl.Kosten[[#This Row],[Pnr.]]=AV$7,Tbl.Kosten[[#This Row],[Totaal kosten]],"")</f>
        <v/>
      </c>
      <c r="AW226" s="158" t="str">
        <f>IF(Tbl.Kosten[[#This Row],[Pnr.]]=AW$7,Tbl.Kosten[[#This Row],[Totaal kosten]],"")</f>
        <v/>
      </c>
      <c r="AX226" s="158" t="str">
        <f>IF(Tbl.Kosten[[#This Row],[Pnr.]]=AX$7,Tbl.Kosten[[#This Row],[Totaal kosten]],"")</f>
        <v/>
      </c>
      <c r="AY226" s="158" t="str">
        <f>IF(Tbl.Kosten[[#This Row],[Pnr.]]=AY$7,Tbl.Kosten[[#This Row],[Totaal kosten]],"")</f>
        <v/>
      </c>
      <c r="AZ226" s="158" t="str">
        <f>IF(Tbl.Kosten[[#This Row],[Pnr.]]=AZ$7,Tbl.Kosten[[#This Row],[Totaal kosten]],"")</f>
        <v/>
      </c>
      <c r="BA226" s="158" t="str">
        <f>IF(Tbl.Kosten[[#This Row],[Pnr.]]=BA$7,Tbl.Kosten[[#This Row],[Totaal kosten]],"")</f>
        <v/>
      </c>
      <c r="BB226" s="158" t="str">
        <f>IF(Tbl.Kosten[[#This Row],[Pnr.]]=BB$7,Tbl.Kosten[[#This Row],[Totaal kosten]],"")</f>
        <v/>
      </c>
      <c r="BC226" s="158" t="str">
        <f>IF(Tbl.Kosten[[#This Row],[Pnr.]]=BC$7,Tbl.Kosten[[#This Row],[Totaal kosten]],"")</f>
        <v/>
      </c>
      <c r="BD226" s="158" t="str">
        <f>IF(Tbl.Kosten[[#This Row],[Pnr.]]=BD$7,Tbl.Kosten[[#This Row],[Totaal kosten]],"")</f>
        <v/>
      </c>
      <c r="BE226" s="158" t="str">
        <f>IF(Tbl.Kosten[[#This Row],[Pnr.]]=BE$7,Tbl.Kosten[[#This Row],[Totaal kosten]],"")</f>
        <v/>
      </c>
      <c r="BF226" s="158" t="str">
        <f>IF(Tbl.Kosten[[#This Row],[Pnr.]]=BF$7,Tbl.Kosten[[#This Row],[Totaal kosten]],"")</f>
        <v/>
      </c>
      <c r="BG226" s="158" t="str">
        <f>IF(Tbl.Kosten[[#This Row],[Pnr.]]=BG$7,Tbl.Kosten[[#This Row],[Totaal kosten]],"")</f>
        <v/>
      </c>
      <c r="BH226" s="158" t="str">
        <f>IF(Tbl.Kosten[[#This Row],[Pnr.]]=BH$7,Tbl.Kosten[[#This Row],[Totaal kosten]],"")</f>
        <v/>
      </c>
      <c r="BI226" s="158" t="str">
        <f>IF(Tbl.Kosten[[#This Row],[Pnr.]]=BI$7,Tbl.Kosten[[#This Row],[Totaal kosten]],"")</f>
        <v/>
      </c>
      <c r="BJ226" s="158" t="str">
        <f>IF(Tbl.Kosten[[#This Row],[Pnr.]]=BJ$7,Tbl.Kosten[[#This Row],[Totaal kosten]],"")</f>
        <v/>
      </c>
      <c r="BK226" s="158" t="str">
        <f>IF(Tbl.Kosten[[#This Row],[Pnr.]]=BK$7,Tbl.Kosten[[#This Row],[Totaal kosten]],"")</f>
        <v/>
      </c>
      <c r="BL226" s="158" t="str">
        <f>IF(Tbl.Kosten[[#This Row],[Pnr.]]=BL$7,Tbl.Kosten[[#This Row],[Totaal kosten]],"")</f>
        <v/>
      </c>
      <c r="BM226" s="158" t="str">
        <f>IF(Tbl.Kosten[[#This Row],[Pnr.]]=BM$7,Tbl.Kosten[[#This Row],[Totaal kosten]],"")</f>
        <v/>
      </c>
      <c r="BN226" s="158" t="str">
        <f>IF(Tbl.Kosten[[#This Row],[Pnr.]]=BN$7,Tbl.Kosten[[#This Row],[Totaal kosten]],"")</f>
        <v/>
      </c>
      <c r="BO226" s="158" t="str">
        <f>IF(Tbl.Kosten[[#This Row],[Pnr.]]=BO$7,Tbl.Kosten[[#This Row],[Totaal kosten]],"")</f>
        <v/>
      </c>
      <c r="BP226" s="158" t="str">
        <f>IF(Tbl.Kosten[[#This Row],[Pnr.]]=BP$7,Tbl.Kosten[[#This Row],[Totaal kosten]],"")</f>
        <v/>
      </c>
      <c r="BQ226" s="158" t="str">
        <f>IF(Tbl.Kosten[[#This Row],[Pnr.]]=BQ$7,Tbl.Kosten[[#This Row],[Totaal kosten]],"")</f>
        <v/>
      </c>
      <c r="BR226" s="158" t="str">
        <f>IF(Tbl.Kosten[[#This Row],[Pnr.]]=BR$7,Tbl.Kosten[[#This Row],[Totaal kosten]],"")</f>
        <v/>
      </c>
      <c r="BS226" s="158" t="str">
        <f>IF(Tbl.Kosten[[#This Row],[Pnr.]]=BS$7,Tbl.Kosten[[#This Row],[Totaal kosten]],"")</f>
        <v/>
      </c>
      <c r="BT226" s="158" t="str">
        <f>IF(Tbl.Kosten[[#This Row],[Pnr.]]=BT$7,Tbl.Kosten[[#This Row],[Totaal kosten]],"")</f>
        <v/>
      </c>
      <c r="BU226" s="158" t="str">
        <f>IF(Tbl.Kosten[[#This Row],[Pnr.]]=BU$7,Tbl.Kosten[[#This Row],[Totaal kosten]],"")</f>
        <v/>
      </c>
      <c r="BV226" s="158" t="str">
        <f>IF(Tbl.Kosten[[#This Row],[Pnr.]]=BV$7,Tbl.Kosten[[#This Row],[Totaal kosten]],"")</f>
        <v/>
      </c>
      <c r="BW226" s="158" t="str">
        <f>IF(Tbl.Kosten[[#This Row],[Pnr.]]=BW$7,Tbl.Kosten[[#This Row],[Totaal kosten]],"")</f>
        <v/>
      </c>
      <c r="BX226" s="158" t="str">
        <f>IFERROR(_xlfn.XLOOKUP(Tbl.Kosten[[#This Row],[Werkpakketcode]],Tbl.Werkpakketten[Werkpakketcode],Tbl.Werkpakketten[WPnr.],"",0,1),"")</f>
        <v/>
      </c>
      <c r="BY226" s="158" t="str">
        <f>IF(Tbl.Kosten[[#This Row],[WPnr.]]=BY$7,Tbl.Kosten[[#This Row],[Totaal kosten]],"")</f>
        <v/>
      </c>
      <c r="BZ226" s="158" t="str">
        <f>IF(Tbl.Kosten[[#This Row],[WPnr.]]=BZ$7,Tbl.Kosten[[#This Row],[Totaal kosten]],"")</f>
        <v/>
      </c>
      <c r="CA226" s="158" t="str">
        <f>IF(Tbl.Kosten[[#This Row],[WPnr.]]=CA$7,Tbl.Kosten[[#This Row],[Totaal kosten]],"")</f>
        <v/>
      </c>
      <c r="CB226" s="158" t="str">
        <f>IF(Tbl.Kosten[[#This Row],[WPnr.]]=CB$7,Tbl.Kosten[[#This Row],[Totaal kosten]],"")</f>
        <v/>
      </c>
      <c r="CC226" s="158" t="str">
        <f>IF(Tbl.Kosten[[#This Row],[WPnr.]]=CC$7,Tbl.Kosten[[#This Row],[Totaal kosten]],"")</f>
        <v/>
      </c>
      <c r="CD226" s="158" t="str">
        <f>IF(Tbl.Kosten[[#This Row],[WPnr.]]=CD$7,Tbl.Kosten[[#This Row],[Totaal kosten]],"")</f>
        <v/>
      </c>
      <c r="CE226" s="158" t="str">
        <f>IF(Tbl.Kosten[[#This Row],[WPnr.]]=CE$7,Tbl.Kosten[[#This Row],[Totaal kosten]],"")</f>
        <v/>
      </c>
      <c r="CF226" s="158" t="str">
        <f>IF(Tbl.Kosten[[#This Row],[WPnr.]]=CF$7,Tbl.Kosten[[#This Row],[Totaal kosten]],"")</f>
        <v/>
      </c>
      <c r="CG226" s="158" t="str">
        <f>IF(Tbl.Kosten[[#This Row],[WPnr.]]=CG$7,Tbl.Kosten[[#This Row],[Totaal kosten]],"")</f>
        <v/>
      </c>
      <c r="CH226" s="158" t="str">
        <f>IF(Tbl.Kosten[[#This Row],[WPnr.]]=CH$7,Tbl.Kosten[[#This Row],[Totaal kosten]],"")</f>
        <v/>
      </c>
      <c r="CI226" s="158" t="str">
        <f>IF(Tbl.Kosten[[#This Row],[WPnr.]]=CI$7,Tbl.Kosten[[#This Row],[Totaal kosten]],"")</f>
        <v/>
      </c>
      <c r="CJ226" s="158" t="str">
        <f>IF(Tbl.Kosten[[#This Row],[WPnr.]]=CJ$7,Tbl.Kosten[[#This Row],[Totaal kosten]],"")</f>
        <v/>
      </c>
      <c r="CK226" s="158" t="str">
        <f>IF(Tbl.Kosten[[#This Row],[WPnr.]]=CK$7,Tbl.Kosten[[#This Row],[Totaal kosten]],"")</f>
        <v/>
      </c>
      <c r="CL226" s="158" t="str">
        <f>IF(Tbl.Kosten[[#This Row],[WPnr.]]=CL$7,Tbl.Kosten[[#This Row],[Totaal kosten]],"")</f>
        <v/>
      </c>
      <c r="CM226" s="158" t="str">
        <f>IF(Tbl.Kosten[[#This Row],[WPnr.]]=CM$7,Tbl.Kosten[[#This Row],[Totaal kosten]],"")</f>
        <v/>
      </c>
      <c r="CN226" s="158" t="str">
        <f>IF(Tbl.Kosten[[#This Row],[WPnr.]]=CN$7,Tbl.Kosten[[#This Row],[Totaal kosten]],"")</f>
        <v/>
      </c>
      <c r="CO226" s="158" t="str">
        <f>IF(Tbl.Kosten[[#This Row],[WPnr.]]=CO$7,Tbl.Kosten[[#This Row],[Totaal kosten]],"")</f>
        <v/>
      </c>
      <c r="CP226" s="158" t="str">
        <f>IF(Tbl.Kosten[[#This Row],[WPnr.]]=CP$7,Tbl.Kosten[[#This Row],[Totaal kosten]],"")</f>
        <v/>
      </c>
      <c r="CQ226" s="158" t="str">
        <f>IF(Tbl.Kosten[[#This Row],[WPnr.]]=CQ$7,Tbl.Kosten[[#This Row],[Totaal kosten]],"")</f>
        <v/>
      </c>
      <c r="CR226" s="158" t="str">
        <f>IF(Tbl.Kosten[[#This Row],[WPnr.]]=CR$7,Tbl.Kosten[[#This Row],[Totaal kosten]],"")</f>
        <v/>
      </c>
      <c r="CS226" s="158" t="str">
        <f>IF(Tbl.Kosten[[#This Row],[WPnr.]]=CS$7,Tbl.Kosten[[#This Row],[Totaal kosten]],"")</f>
        <v/>
      </c>
      <c r="CT226" s="158" t="str">
        <f>IF(Tbl.Kosten[[#This Row],[WPnr.]]=CT$7,Tbl.Kosten[[#This Row],[Totaal kosten]],"")</f>
        <v/>
      </c>
      <c r="CU226" s="158" t="str">
        <f>IF(Tbl.Kosten[[#This Row],[WPnr.]]=CU$7,Tbl.Kosten[[#This Row],[Totaal kosten]],"")</f>
        <v/>
      </c>
      <c r="CV226" s="158" t="str">
        <f>IF(Tbl.Kosten[[#This Row],[WPnr.]]=CV$7,Tbl.Kosten[[#This Row],[Totaal kosten]],"")</f>
        <v/>
      </c>
      <c r="CW226" s="158" t="str">
        <f>IF(Tbl.Kosten[[#This Row],[WPnr.]]=CW$7,Tbl.Kosten[[#This Row],[Totaal kosten]],"")</f>
        <v/>
      </c>
      <c r="CX226" s="158" t="str">
        <f>IF(Tbl.Kosten[[#This Row],[WPnr.]]=CX$7,Tbl.Kosten[[#This Row],[Totaal kosten]],"")</f>
        <v/>
      </c>
      <c r="CY226" s="158" t="str">
        <f>IF(Tbl.Kosten[[#This Row],[WPnr.]]=CY$7,Tbl.Kosten[[#This Row],[Totaal kosten]],"")</f>
        <v/>
      </c>
      <c r="CZ226" s="158" t="str">
        <f>IF(Tbl.Kosten[[#This Row],[WPnr.]]=CZ$7,Tbl.Kosten[[#This Row],[Totaal kosten]],"")</f>
        <v/>
      </c>
      <c r="DA226" s="158" t="str">
        <f>IF(Tbl.Kosten[[#This Row],[WPnr.]]=DA$7,Tbl.Kosten[[#This Row],[Totaal kosten]],"")</f>
        <v/>
      </c>
      <c r="DB226" s="158" t="str">
        <f>IF(Tbl.Kosten[[#This Row],[WPnr.]]=DB$7,Tbl.Kosten[[#This Row],[Totaal kosten]],"")</f>
        <v/>
      </c>
      <c r="DC226" s="158" t="str">
        <f>IF(Tbl.Kosten[[#This Row],[WPnr.]]=DC$7,Tbl.Kosten[[#This Row],[Totaal kosten]],"")</f>
        <v/>
      </c>
      <c r="DD226" s="158" t="str">
        <f>IF(Tbl.Kosten[[#This Row],[WPnr.]]=DD$7,Tbl.Kosten[[#This Row],[Totaal kosten]],"")</f>
        <v/>
      </c>
      <c r="DE226" s="158" t="str">
        <f>IF(Tbl.Kosten[[#This Row],[WPnr.]]=DE$7,Tbl.Kosten[[#This Row],[Totaal kosten]],"")</f>
        <v/>
      </c>
      <c r="DF226" s="158" t="str">
        <f>IF(Tbl.Kosten[[#This Row],[WPnr.]]=DF$7,Tbl.Kosten[[#This Row],[Totaal kosten]],"")</f>
        <v/>
      </c>
      <c r="DG226" s="158" t="str">
        <f>IF(Tbl.Kosten[[#This Row],[WPnr.]]=DG$7,Tbl.Kosten[[#This Row],[Totaal kosten]],"")</f>
        <v/>
      </c>
      <c r="DH226" s="158" t="str">
        <f>IF(Tbl.Kosten[[#This Row],[WPnr.]]=DH$7,Tbl.Kosten[[#This Row],[Totaal kosten]],"")</f>
        <v/>
      </c>
      <c r="DI226" s="158" t="str">
        <f>IF(Tbl.Kosten[[#This Row],[WPnr.]]=DI$7,Tbl.Kosten[[#This Row],[Totaal kosten]],"")</f>
        <v/>
      </c>
      <c r="DJ226" s="158" t="str">
        <f>IF(Tbl.Kosten[[#This Row],[WPnr.]]=DJ$7,Tbl.Kosten[[#This Row],[Totaal kosten]],"")</f>
        <v/>
      </c>
      <c r="DK226" s="158" t="str">
        <f>IF(Tbl.Kosten[[#This Row],[WPnr.]]=DK$7,Tbl.Kosten[[#This Row],[Totaal kosten]],"")</f>
        <v/>
      </c>
      <c r="DL226" s="158" t="str">
        <f>IF(Tbl.Kosten[[#This Row],[WPnr.]]=DL$7,Tbl.Kosten[[#This Row],[Totaal kosten]],"")</f>
        <v/>
      </c>
      <c r="DM226" s="158" t="str">
        <f>IF(Tbl.Kosten[[#This Row],[WPnr.]]=DM$7,Tbl.Kosten[[#This Row],[Totaal kosten]],"")</f>
        <v/>
      </c>
      <c r="DN226" s="158" t="str">
        <f>IF(Tbl.Kosten[[#This Row],[WPnr.]]=DN$7,Tbl.Kosten[[#This Row],[Totaal kosten]],"")</f>
        <v/>
      </c>
      <c r="DO226" s="158" t="str">
        <f>IF(Tbl.Kosten[[#This Row],[WPnr.]]=DO$7,Tbl.Kosten[[#This Row],[Totaal kosten]],"")</f>
        <v/>
      </c>
      <c r="DP226" s="158" t="str">
        <f>IF(Tbl.Kosten[[#This Row],[WPnr.]]=DP$7,Tbl.Kosten[[#This Row],[Totaal kosten]],"")</f>
        <v/>
      </c>
      <c r="DQ226" s="158" t="str">
        <f>IF(Tbl.Kosten[[#This Row],[WPnr.]]=DQ$7,Tbl.Kosten[[#This Row],[Totaal kosten]],"")</f>
        <v/>
      </c>
      <c r="DR226" s="158" t="str">
        <f>IF(Tbl.Kosten[[#This Row],[WPnr.]]=DR$7,Tbl.Kosten[[#This Row],[Totaal kosten]],"")</f>
        <v/>
      </c>
      <c r="DS226" s="158" t="str">
        <f>IF(Tbl.Kosten[[#This Row],[WPnr.]]=DS$7,Tbl.Kosten[[#This Row],[Totaal kosten]],"")</f>
        <v/>
      </c>
      <c r="DT226" s="158" t="str">
        <f>IF(Tbl.Kosten[[#This Row],[WPnr.]]=DT$7,Tbl.Kosten[[#This Row],[Totaal kosten]],"")</f>
        <v/>
      </c>
      <c r="DU226" s="158" t="str">
        <f>IF(Tbl.Kosten[[#This Row],[WPnr.]]=DU$7,Tbl.Kosten[[#This Row],[Totaal kosten]],"")</f>
        <v/>
      </c>
      <c r="DV226" s="158" t="str">
        <f>IF(Tbl.Kosten[[#This Row],[WPnr.]]=DV$7,Tbl.Kosten[[#This Row],[Totaal kosten]],"")</f>
        <v/>
      </c>
      <c r="DW226" s="158" t="str">
        <f>IFERROR(_xlfn.XLOOKUP(Tbl.Kosten[[#This Row],[Kostensoort]],Tbl.Kostensoorten[Kostensoorten],Tbl.Kostensoorten[KSnr.],"",0,1),"")</f>
        <v/>
      </c>
      <c r="DX226" s="158" t="str">
        <f>IF(Tbl.Kosten[[#This Row],[KSnr.]]=DX$7,Tbl.Kosten[[#This Row],[Totaal kosten]],"")</f>
        <v/>
      </c>
      <c r="DY226" s="158" t="str">
        <f>IF(Tbl.Kosten[[#This Row],[KSnr.]]=DY$7,Tbl.Kosten[[#This Row],[Totaal kosten]],"")</f>
        <v/>
      </c>
      <c r="DZ226" s="158" t="str">
        <f>IF(Tbl.Kosten[[#This Row],[KSnr.]]=DZ$7,Tbl.Kosten[[#This Row],[Totaal kosten]],"")</f>
        <v/>
      </c>
      <c r="EA226" s="158" t="str">
        <f>IF(Tbl.Kosten[[#This Row],[KSnr.]]=EA$7,Tbl.Kosten[[#This Row],[Totaal kosten]],"")</f>
        <v/>
      </c>
      <c r="EB226" s="158" t="str">
        <f>IF(Tbl.Kosten[[#This Row],[KSnr.]]=EB$7,Tbl.Kosten[[#This Row],[Totaal kosten]],"")</f>
        <v/>
      </c>
      <c r="EC226" s="158" t="str">
        <f>IF(Tbl.Kosten[[#This Row],[KSnr.]]=EC$7,Tbl.Kosten[[#This Row],[Totaal kosten]],"")</f>
        <v/>
      </c>
      <c r="ED226" s="158" t="str">
        <f>IF(Tbl.Kosten[[#This Row],[KSnr.]]=ED$7,Tbl.Kosten[[#This Row],[Totaal kosten]],"")</f>
        <v/>
      </c>
      <c r="EE226" s="158" t="str">
        <f>IF(Tbl.Kosten[[#This Row],[KSnr.]]=EE$7,Tbl.Kosten[[#This Row],[Totaal kosten]],"")</f>
        <v/>
      </c>
      <c r="EF226" s="158" t="str">
        <f>IF(Tbl.Kosten[[#This Row],[KSnr.]]=EF$7,Tbl.Kosten[[#This Row],[Totaal kosten]],"")</f>
        <v/>
      </c>
      <c r="EG226" s="158" t="str">
        <f>IF(Tbl.Kosten[[#This Row],[KSnr.]]=EG$7,Tbl.Kosten[[#This Row],[Totaal kosten]],"")</f>
        <v/>
      </c>
      <c r="EH226" s="158" t="str">
        <f>IF(Tbl.Kosten[[#This Row],[KSnr.]]=EH$7,Tbl.Kosten[[#This Row],[Totaal kosten]],"")</f>
        <v/>
      </c>
      <c r="EI226" s="158" t="str">
        <f>IF(Tbl.Kosten[[#This Row],[KSnr.]]=EI$7,Tbl.Kosten[[#This Row],[Totaal kosten]],"")</f>
        <v/>
      </c>
      <c r="EJ226" s="158" t="str">
        <f>IF(Tbl.Kosten[[#This Row],[KSnr.]]=EJ$7,Tbl.Kosten[[#This Row],[Totaal kosten]],"")</f>
        <v/>
      </c>
      <c r="EK226" s="158" t="str">
        <f>IF(Tbl.Kosten[[#This Row],[KSnr.]]=EK$7,Tbl.Kosten[[#This Row],[Totaal kosten]],"")</f>
        <v/>
      </c>
      <c r="EL226" s="158" t="str">
        <f>IF(Tbl.Kosten[[#This Row],[KSnr.]]=EL$7,Tbl.Kosten[[#This Row],[Totaal kosten]],"")</f>
        <v/>
      </c>
      <c r="EM226" s="158" t="str">
        <f>IF(Tbl.Kosten[[#This Row],[KSnr.]]=EM$7,Tbl.Kosten[[#This Row],[Totaal kosten]],"")</f>
        <v/>
      </c>
      <c r="EN226" s="158" t="str">
        <f>IF(Tbl.Kosten[[#This Row],[KSnr.]]=EN$7,Tbl.Kosten[[#This Row],[Totaal kosten]],"")</f>
        <v/>
      </c>
      <c r="EO226" s="158" t="str">
        <f>IF(Tbl.Kosten[[#This Row],[KSnr.]]=EO$7,Tbl.Kosten[[#This Row],[Totaal kosten]],"")</f>
        <v/>
      </c>
      <c r="EP226" s="158" t="str">
        <f>IF(Tbl.Kosten[[#This Row],[KSnr.]]=EP$7,Tbl.Kosten[[#This Row],[Totaal kosten]],"")</f>
        <v/>
      </c>
      <c r="EQ226" s="158" t="str">
        <f>IF(Tbl.Kosten[[#This Row],[KSnr.]]=EQ$7,Tbl.Kosten[[#This Row],[Totaal kosten]],"")</f>
        <v/>
      </c>
      <c r="ER226" s="154" t="str">
        <f>IFERROR(_xlfn.XLOOKUP(Tbl.Kosten[[#This Row],[Subsidieactiviteit]],Tbl.Subsidiehoogte[Subsidieactiviteit],Tbl.Subsidiehoogte[SAnr.],"",0,1),"")</f>
        <v/>
      </c>
      <c r="ES226" s="160" t="str">
        <f>IF(Tbl.Kosten[[#This Row],[Sanr.]]=ES$7,Tbl.Kosten[[#This Row],[Totaal kosten]],"")</f>
        <v/>
      </c>
      <c r="ET226" s="160" t="str">
        <f>IF(Tbl.Kosten[[#This Row],[Sanr.]]=ET$7,Tbl.Kosten[[#This Row],[Totaal kosten]],"")</f>
        <v/>
      </c>
      <c r="EU226" s="160" t="str">
        <f>IF(Tbl.Kosten[[#This Row],[Sanr.]]=EU$7,Tbl.Kosten[[#This Row],[Totaal kosten]],"")</f>
        <v/>
      </c>
      <c r="EV226" s="160" t="str">
        <f>IF(Tbl.Kosten[[#This Row],[Sanr.]]=EV$7,Tbl.Kosten[[#This Row],[Totaal kosten]],"")</f>
        <v/>
      </c>
      <c r="EW226" s="160" t="str">
        <f>IF(Tbl.Kosten[[#This Row],[Sanr.]]=EW$7,Tbl.Kosten[[#This Row],[Totaal kosten]],"")</f>
        <v/>
      </c>
      <c r="EX226" s="160" t="str">
        <f>IF(Tbl.Kosten[[#This Row],[Sanr.]]=EX$7,Tbl.Kosten[[#This Row],[Totaal kosten]],"")</f>
        <v/>
      </c>
      <c r="EY226" s="160" t="str">
        <f>IF(Tbl.Kosten[[#This Row],[Sanr.]]=EY$7,Tbl.Kosten[[#This Row],[Totaal kosten]],"")</f>
        <v/>
      </c>
      <c r="EZ226" s="160" t="str">
        <f>IF(Tbl.Kosten[[#This Row],[Sanr.]]=EZ$7,Tbl.Kosten[[#This Row],[Totaal kosten]],"")</f>
        <v/>
      </c>
      <c r="FA226" s="160" t="str">
        <f>IF(Tbl.Kosten[[#This Row],[Sanr.]]=FA$7,Tbl.Kosten[[#This Row],[Totaal kosten]],"")</f>
        <v/>
      </c>
      <c r="FB226" s="160" t="str">
        <f>IF(Tbl.Kosten[[#This Row],[Sanr.]]=FB$7,Tbl.Kosten[[#This Row],[Totaal kosten]],"")</f>
        <v/>
      </c>
      <c r="FC226" s="160" t="str">
        <f>IF(Tbl.Kosten[[#This Row],[Sanr.]]=FC$7,Tbl.Kosten[[#This Row],[Totaal kosten]],"")</f>
        <v/>
      </c>
      <c r="FD226" s="160" t="str">
        <f>IF(Tbl.Kosten[[#This Row],[Sanr.]]=FD$7,Tbl.Kosten[[#This Row],[Totaal kosten]],"")</f>
        <v/>
      </c>
      <c r="FE226" s="160" t="str">
        <f>IF(Tbl.Kosten[[#This Row],[Sanr.]]=FE$7,Tbl.Kosten[[#This Row],[Totaal kosten]],"")</f>
        <v/>
      </c>
      <c r="FF226" s="160" t="str">
        <f>IF(Tbl.Kosten[[#This Row],[Sanr.]]=FF$7,Tbl.Kosten[[#This Row],[Totaal kosten]],"")</f>
        <v/>
      </c>
      <c r="FG226" s="160" t="str">
        <f>IF(Tbl.Kosten[[#This Row],[Sanr.]]=FG$7,Tbl.Kosten[[#This Row],[Totaal kosten]],"")</f>
        <v/>
      </c>
      <c r="FH226" s="160" t="str">
        <f>IF(Tbl.Kosten[[#This Row],[Sanr.]]=FH$7,Tbl.Kosten[[#This Row],[Totaal kosten]],"")</f>
        <v/>
      </c>
      <c r="FI226" s="160" t="str">
        <f>IF(Tbl.Kosten[[#This Row],[Sanr.]]=FI$7,Tbl.Kosten[[#This Row],[Totaal kosten]],"")</f>
        <v/>
      </c>
      <c r="FJ226" s="160" t="str">
        <f>IF(Tbl.Kosten[[#This Row],[Sanr.]]=FJ$7,Tbl.Kosten[[#This Row],[Totaal kosten]],"")</f>
        <v/>
      </c>
      <c r="FK226" s="160" t="str">
        <f>IF(Tbl.Kosten[[#This Row],[Sanr.]]=FK$7,Tbl.Kosten[[#This Row],[Totaal kosten]],"")</f>
        <v/>
      </c>
      <c r="FL226" s="160" t="str">
        <f>IF(Tbl.Kosten[[#This Row],[Sanr.]]=FL$7,Tbl.Kosten[[#This Row],[Totaal kosten]],"")</f>
        <v/>
      </c>
      <c r="FM226" s="160" t="str">
        <f>IF(Tbl.Kosten[[#This Row],[Sanr.]]=FM$7,Tbl.Kosten[[#This Row],[Totaal kosten]],"")</f>
        <v/>
      </c>
      <c r="FN226" s="160" t="str">
        <f>IF(Tbl.Kosten[[#This Row],[Sanr.]]=FN$7,Tbl.Kosten[[#This Row],[Totaal kosten]],"")</f>
        <v/>
      </c>
      <c r="FO226" s="160" t="str">
        <f>IF(Tbl.Kosten[[#This Row],[Sanr.]]=FO$7,Tbl.Kosten[[#This Row],[Totaal kosten]],"")</f>
        <v/>
      </c>
      <c r="FP226" s="160" t="str">
        <f>IF(Tbl.Kosten[[#This Row],[Sanr.]]=FP$7,Tbl.Kosten[[#This Row],[Totaal kosten]],"")</f>
        <v/>
      </c>
      <c r="FQ226" s="160" t="str">
        <f>IF(Tbl.Kosten[[#This Row],[Sanr.]]=FQ$7,Tbl.Kosten[[#This Row],[Totaal kosten]],"")</f>
        <v/>
      </c>
      <c r="FR226" s="160" t="str">
        <f>IF(Tbl.Kosten[[#This Row],[Sanr.]]=FR$7,Tbl.Kosten[[#This Row],[Totaal kosten]],"")</f>
        <v/>
      </c>
      <c r="FS226" s="160" t="str">
        <f>IF(Tbl.Kosten[[#This Row],[Sanr.]]=FS$7,Tbl.Kosten[[#This Row],[Totaal kosten]],"")</f>
        <v/>
      </c>
      <c r="FT226" s="160" t="str">
        <f>IF(Tbl.Kosten[[#This Row],[Sanr.]]=FT$7,Tbl.Kosten[[#This Row],[Totaal kosten]],"")</f>
        <v/>
      </c>
      <c r="FU226" s="160" t="str">
        <f>IF(Tbl.Kosten[[#This Row],[Sanr.]]=FU$7,Tbl.Kosten[[#This Row],[Totaal kosten]],"")</f>
        <v/>
      </c>
      <c r="FV226" s="160" t="str">
        <f>IF(Tbl.Kosten[[#This Row],[Sanr.]]=FV$7,Tbl.Kosten[[#This Row],[Totaal kosten]],"")</f>
        <v/>
      </c>
      <c r="FW226" s="160" t="str">
        <f>IFERROR(_xlfn.XLOOKUP(Tbl.Kosten[[#This Row],[Activiteitencode]],Tbl.Activiteiten[Activiteitcode],Tbl.Activiteiten[Anr.],"",0,1),"")</f>
        <v/>
      </c>
      <c r="FX226" s="181" t="str">
        <f>_xlfn.CONCAT(Tbl.Kosten[[#This Row],[Pnr.]],Tbl.Kosten[[#This Row],[Sanr.]])</f>
        <v>P1</v>
      </c>
      <c r="FY226" s="160">
        <f>Tbl.Kosten[[#This Row],[Totaal kosten]]-Tbl.Kosten[[#This Row],[Subsidie]]</f>
        <v>0</v>
      </c>
      <c r="FZ226" s="160">
        <f>IF(Tbl.Kosten[[#This Row],[Pnr.]]=FZ$7,Tbl.Kosten[[#This Row],[Te financieren]],"")</f>
        <v>0</v>
      </c>
      <c r="GA226" s="160" t="str">
        <f>IF(Tbl.Kosten[[#This Row],[Pnr.]]=GA$7,Tbl.Kosten[[#This Row],[Te financieren]],"")</f>
        <v/>
      </c>
      <c r="GB226" s="160" t="str">
        <f>IF(Tbl.Kosten[[#This Row],[Pnr.]]=GB$7,Tbl.Kosten[[#This Row],[Te financieren]],"")</f>
        <v/>
      </c>
      <c r="GC226" s="160" t="str">
        <f>IF(Tbl.Kosten[[#This Row],[Pnr.]]=GC$7,Tbl.Kosten[[#This Row],[Te financieren]],"")</f>
        <v/>
      </c>
      <c r="GD226" s="160" t="str">
        <f>IF(Tbl.Kosten[[#This Row],[Pnr.]]=GD$7,Tbl.Kosten[[#This Row],[Te financieren]],"")</f>
        <v/>
      </c>
      <c r="GE226" s="160" t="str">
        <f>IF(Tbl.Kosten[[#This Row],[Pnr.]]=GE$7,Tbl.Kosten[[#This Row],[Te financieren]],"")</f>
        <v/>
      </c>
      <c r="GF226" s="160" t="str">
        <f>IF(Tbl.Kosten[[#This Row],[Pnr.]]=GF$7,Tbl.Kosten[[#This Row],[Te financieren]],"")</f>
        <v/>
      </c>
      <c r="GG226" s="160" t="str">
        <f>IF(Tbl.Kosten[[#This Row],[Pnr.]]=GG$7,Tbl.Kosten[[#This Row],[Te financieren]],"")</f>
        <v/>
      </c>
      <c r="GH226" s="160" t="str">
        <f>IF(Tbl.Kosten[[#This Row],[Pnr.]]=GH$7,Tbl.Kosten[[#This Row],[Te financieren]],"")</f>
        <v/>
      </c>
      <c r="GI226" s="160" t="str">
        <f>IF(Tbl.Kosten[[#This Row],[Pnr.]]=GI$7,Tbl.Kosten[[#This Row],[Te financieren]],"")</f>
        <v/>
      </c>
      <c r="GJ226" s="160" t="str">
        <f>IF(Tbl.Kosten[[#This Row],[Pnr.]]=GJ$7,Tbl.Kosten[[#This Row],[Te financieren]],"")</f>
        <v/>
      </c>
      <c r="GK226" s="160" t="str">
        <f>IF(Tbl.Kosten[[#This Row],[Pnr.]]=GK$7,Tbl.Kosten[[#This Row],[Te financieren]],"")</f>
        <v/>
      </c>
      <c r="GL226" s="160" t="str">
        <f>IF(Tbl.Kosten[[#This Row],[Pnr.]]=GL$7,Tbl.Kosten[[#This Row],[Te financieren]],"")</f>
        <v/>
      </c>
      <c r="GM226" s="160" t="str">
        <f>IF(Tbl.Kosten[[#This Row],[Pnr.]]=GM$7,Tbl.Kosten[[#This Row],[Te financieren]],"")</f>
        <v/>
      </c>
      <c r="GN226" s="160" t="str">
        <f>IF(Tbl.Kosten[[#This Row],[Pnr.]]=GN$7,Tbl.Kosten[[#This Row],[Te financieren]],"")</f>
        <v/>
      </c>
      <c r="GO226" s="160" t="str">
        <f>IF(Tbl.Kosten[[#This Row],[Pnr.]]=GO$7,Tbl.Kosten[[#This Row],[Te financieren]],"")</f>
        <v/>
      </c>
      <c r="GP226" s="160" t="str">
        <f>IF(Tbl.Kosten[[#This Row],[Pnr.]]=GP$7,Tbl.Kosten[[#This Row],[Te financieren]],"")</f>
        <v/>
      </c>
      <c r="GQ226" s="160" t="str">
        <f>IF(Tbl.Kosten[[#This Row],[Pnr.]]=GQ$7,Tbl.Kosten[[#This Row],[Te financieren]],"")</f>
        <v/>
      </c>
      <c r="GR226" s="160" t="str">
        <f>IF(Tbl.Kosten[[#This Row],[Pnr.]]=GR$7,Tbl.Kosten[[#This Row],[Te financieren]],"")</f>
        <v/>
      </c>
      <c r="GS226" s="160" t="str">
        <f>IF(Tbl.Kosten[[#This Row],[Pnr.]]=GS$7,Tbl.Kosten[[#This Row],[Te financieren]],"")</f>
        <v/>
      </c>
      <c r="GT226" s="160" t="str">
        <f>IF(Tbl.Kosten[[#This Row],[Pnr.]]=GT$7,Tbl.Kosten[[#This Row],[Te financieren]],"")</f>
        <v/>
      </c>
      <c r="GU226" s="160" t="str">
        <f>IF(Tbl.Kosten[[#This Row],[Pnr.]]=GU$7,Tbl.Kosten[[#This Row],[Te financieren]],"")</f>
        <v/>
      </c>
      <c r="GV226" s="160" t="str">
        <f>IF(Tbl.Kosten[[#This Row],[Pnr.]]=GV$7,Tbl.Kosten[[#This Row],[Te financieren]],"")</f>
        <v/>
      </c>
      <c r="GW226" s="160" t="str">
        <f>IF(Tbl.Kosten[[#This Row],[Pnr.]]=GW$7,Tbl.Kosten[[#This Row],[Te financieren]],"")</f>
        <v/>
      </c>
      <c r="GX226" s="160" t="str">
        <f>IF(Tbl.Kosten[[#This Row],[Pnr.]]=GX$7,Tbl.Kosten[[#This Row],[Te financieren]],"")</f>
        <v/>
      </c>
      <c r="GY226" s="160" t="str">
        <f>IF(Tbl.Kosten[[#This Row],[Pnr.]]=GY$7,Tbl.Kosten[[#This Row],[Te financieren]],"")</f>
        <v/>
      </c>
      <c r="GZ226" s="160" t="str">
        <f>IF(Tbl.Kosten[[#This Row],[Pnr.]]=GZ$7,Tbl.Kosten[[#This Row],[Te financieren]],"")</f>
        <v/>
      </c>
      <c r="HA226" s="160" t="str">
        <f>IF(Tbl.Kosten[[#This Row],[Pnr.]]=HA$7,Tbl.Kosten[[#This Row],[Te financieren]],"")</f>
        <v/>
      </c>
      <c r="HB226" s="160" t="str">
        <f>IF(Tbl.Kosten[[#This Row],[Pnr.]]=HB$7,Tbl.Kosten[[#This Row],[Te financieren]],"")</f>
        <v/>
      </c>
      <c r="HC226" s="160" t="str">
        <f>IF(Tbl.Kosten[[#This Row],[Pnr.]]=HC$7,Tbl.Kosten[[#This Row],[Te financieren]],"")</f>
        <v/>
      </c>
      <c r="HD226" s="160" t="str">
        <f>IF(Tbl.Kosten[[#This Row],[Pnr.]]=HD$7,Tbl.Kosten[[#This Row],[Te financieren]],"")</f>
        <v/>
      </c>
      <c r="HE226" s="160" t="str">
        <f>IF(Tbl.Kosten[[#This Row],[Pnr.]]=HE$7,Tbl.Kosten[[#This Row],[Te financieren]],"")</f>
        <v/>
      </c>
      <c r="HF226" s="160" t="str">
        <f>IF(Tbl.Kosten[[#This Row],[Pnr.]]=HF$7,Tbl.Kosten[[#This Row],[Te financieren]],"")</f>
        <v/>
      </c>
      <c r="HG226" s="160" t="str">
        <f>IF(Tbl.Kosten[[#This Row],[Pnr.]]=HG$7,Tbl.Kosten[[#This Row],[Te financieren]],"")</f>
        <v/>
      </c>
      <c r="HH226" s="160" t="str">
        <f>IF(Tbl.Kosten[[#This Row],[Pnr.]]=HH$7,Tbl.Kosten[[#This Row],[Te financieren]],"")</f>
        <v/>
      </c>
      <c r="HI226" s="160" t="str">
        <f>IF(Tbl.Kosten[[#This Row],[Pnr.]]=HI$7,Tbl.Kosten[[#This Row],[Te financieren]],"")</f>
        <v/>
      </c>
      <c r="HJ226" s="160" t="str">
        <f>IF(Tbl.Kosten[[#This Row],[Pnr.]]=HJ$7,Tbl.Kosten[[#This Row],[Te financieren]],"")</f>
        <v/>
      </c>
      <c r="HK226" s="160" t="str">
        <f>IF(Tbl.Kosten[[#This Row],[Pnr.]]=HK$7,Tbl.Kosten[[#This Row],[Te financieren]],"")</f>
        <v/>
      </c>
      <c r="HL226" s="160" t="str">
        <f>IF(Tbl.Kosten[[#This Row],[Pnr.]]=HL$7,Tbl.Kosten[[#This Row],[Te financieren]],"")</f>
        <v/>
      </c>
      <c r="HM226" s="160" t="str">
        <f>IF(Tbl.Kosten[[#This Row],[Pnr.]]=HM$7,Tbl.Kosten[[#This Row],[Te financieren]],"")</f>
        <v/>
      </c>
      <c r="HN226" s="160" t="str">
        <f>IF(Tbl.Kosten[[#This Row],[Pnr.]]=HN$7,Tbl.Kosten[[#This Row],[Te financieren]],"")</f>
        <v/>
      </c>
      <c r="HO226" s="160" t="str">
        <f>IF(Tbl.Kosten[[#This Row],[Pnr.]]=HO$7,Tbl.Kosten[[#This Row],[Te financieren]],"")</f>
        <v/>
      </c>
      <c r="HP226" s="160" t="str">
        <f>IF(Tbl.Kosten[[#This Row],[Pnr.]]=HP$7,Tbl.Kosten[[#This Row],[Te financieren]],"")</f>
        <v/>
      </c>
      <c r="HQ226" s="160" t="str">
        <f>IF(Tbl.Kosten[[#This Row],[Pnr.]]=HQ$7,Tbl.Kosten[[#This Row],[Te financieren]],"")</f>
        <v/>
      </c>
      <c r="HR226" s="160" t="str">
        <f>IF(Tbl.Kosten[[#This Row],[Pnr.]]=HR$7,Tbl.Kosten[[#This Row],[Te financieren]],"")</f>
        <v/>
      </c>
      <c r="HS226" s="160" t="str">
        <f>IF(Tbl.Kosten[[#This Row],[Pnr.]]=HS$7,Tbl.Kosten[[#This Row],[Te financieren]],"")</f>
        <v/>
      </c>
      <c r="HT226" s="160" t="str">
        <f>IF(Tbl.Kosten[[#This Row],[Pnr.]]=HT$7,Tbl.Kosten[[#This Row],[Te financieren]],"")</f>
        <v/>
      </c>
      <c r="HU226" s="160" t="str">
        <f>IF(Tbl.Kosten[[#This Row],[Pnr.]]=HU$7,Tbl.Kosten[[#This Row],[Te financieren]],"")</f>
        <v/>
      </c>
      <c r="HV226" s="160" t="str">
        <f>IF(Tbl.Kosten[[#This Row],[Pnr.]]=HV$7,Tbl.Kosten[[#This Row],[Te financieren]],"")</f>
        <v/>
      </c>
      <c r="HW226" s="160" t="str">
        <f>IF(Tbl.Kosten[[#This Row],[Pnr.]]=HW$7,Tbl.Kosten[[#This Row],[Te financieren]],"")</f>
        <v/>
      </c>
    </row>
    <row r="227" spans="2:231" x14ac:dyDescent="0.3">
      <c r="B227" s="144"/>
      <c r="C227" s="147"/>
      <c r="D227" s="146"/>
      <c r="E227" s="147"/>
      <c r="F227" s="145"/>
      <c r="G227" s="11" t="str">
        <f>IF(Tbl.Kosten[[#This Row],[Medewerker e/o 
functie]]&lt;&gt;"",_xlfn.XLOOKUP(Tbl.Kosten[[#This Row],[Medewerker e/o 
functie]],Tbl.Uurtarief[Medewerker en/of functie],Tbl.Uurtarief[Uurtarief],"",0,1),"")</f>
        <v/>
      </c>
      <c r="H227" s="121">
        <f>IFERROR(Tbl.Kosten[[#This Row],[Uren]]*Tbl.Kosten[[#This Row],[Uurtarief]],0)</f>
        <v>0</v>
      </c>
      <c r="I227" s="119" t="str">
        <f>IF(Tbl.Kosten[[#This Row],[Subtotaal uren]]&lt;&gt;0,_xlfn.XLOOKUP(Tbl.Kosten[[#This Row],[Medewerker e/o 
functie]],Tbl.Uurtarief[Medewerker en/of functie],Tbl.Uurtarief[Kostensoort arbeid],"",0,1),"")</f>
        <v/>
      </c>
      <c r="J227" s="147"/>
      <c r="K227" s="145"/>
      <c r="L227" s="149" t="str">
        <f>IF(Tbl.Kosten[[#This Row],[Activum]]&lt;&gt;"",_xlfn.XLOOKUP(Tbl.Kosten[[#This Row],[Activum]],Tbl.Afschrijvingskosten[Activum],Tbl.Afschrijvingskosten[Tarief per afschrijvings-eenheid],"",0,1),"")</f>
        <v/>
      </c>
      <c r="M227" s="122">
        <f>IFERROR(Tbl.Kosten[[#This Row],[Een-
heden]]*Tbl.Kosten[[#This Row],[Afschrijvings-
tarief]],0)</f>
        <v>0</v>
      </c>
      <c r="N227" s="122" t="str">
        <f>IF(Tbl.Kosten[[#This Row],[Subtotaal afschrijving]]&lt;&gt;0,Lijsten!A225,"")</f>
        <v/>
      </c>
      <c r="O227" s="150"/>
      <c r="P227" s="145"/>
      <c r="Q227" s="148"/>
      <c r="R227" s="122">
        <f>IFERROR(Tbl.Kosten[[#This Row],[Aantal]]*Tbl.Kosten[[#This Row],[Tarief]],0)</f>
        <v>0</v>
      </c>
      <c r="S227" s="8">
        <f>IFERROR(Tbl.Kosten[[#This Row],[Subtotaal overige kosten]]+Tbl.Kosten[[#This Row],[Subtotaal uren]]+Tbl.Kosten[[#This Row],[Subtotaal afschrijving]],0)</f>
        <v>0</v>
      </c>
      <c r="T227" s="8">
        <f>IFERROR(Tbl.Kosten[[#This Row],[Totaal kosten]]*Tbl.Kosten[[#This Row],[Subsidie%]],0)</f>
        <v>0</v>
      </c>
      <c r="U227" s="4" t="str" cm="1">
        <f t="array" ref="U227">IFERROR(_xlfn.IFS(Tbl.Kosten[[#This Row],[Subtotaal uren]]&lt;&gt;0,Tbl.Kosten[[#This Row],[Kostensoort arbeid]],Tbl.Kosten[[#This Row],[Subtotaal afschrijving]]&lt;&gt;0,Tbl.Kosten[[#This Row],[Kostensoort afschrijving]],Tbl.Kosten[[#This Row],[Subtotaal overige kosten]]&lt;&gt;0,Tbl.Kosten[[#This Row],[Kostensoort overig]]),"")</f>
        <v/>
      </c>
      <c r="V227" s="4" t="str">
        <f>IFERROR(_xlfn.XLOOKUP(Tbl.Kosten[[#This Row],[Activiteitencode]],Tbl.Activiteiten[Activiteitcode],Tbl.Activiteiten[Werkpakketcode],"",0,1),"")</f>
        <v/>
      </c>
      <c r="W227" s="4" t="str">
        <f>IFERROR(_xlfn.XLOOKUP(Tbl.Kosten[[#This Row],[Werkpakketcode]],Tbl.Werkpakketten[Werkpakketcode],Tbl.Werkpakketten[Subsidiabele activiteit],"",0,1),"")</f>
        <v/>
      </c>
      <c r="X227" s="12">
        <f>IFERROR(_xlfn.XLOOKUP(Tbl.Kosten[[#This Row],[Sanr.]],Tbl.Subsidiehoogte[SAnr.],Tbl.Subsidiehoogte[Sub. Percentage],0,0,1),0)</f>
        <v>0</v>
      </c>
      <c r="Y227" s="154" t="str">
        <f>IFERROR(_xlfn.XLOOKUP(Tbl.Kosten[[#This Row],[Partnercode]],Tbl.Projectpartners[Partnercode],Tbl.Projectpartners[PNr.],"",0,1),"")</f>
        <v>P1</v>
      </c>
      <c r="Z227" s="158">
        <f>IF(Tbl.Kosten[[#This Row],[Pnr.]]=Z$7,Tbl.Kosten[[#This Row],[Totaal kosten]],"")</f>
        <v>0</v>
      </c>
      <c r="AA227" s="158" t="str">
        <f>IF(Tbl.Kosten[[#This Row],[Pnr.]]=AA$7,Tbl.Kosten[[#This Row],[Totaal kosten]],"")</f>
        <v/>
      </c>
      <c r="AB227" s="158" t="str">
        <f>IF(Tbl.Kosten[[#This Row],[Pnr.]]=AB$7,Tbl.Kosten[[#This Row],[Totaal kosten]],"")</f>
        <v/>
      </c>
      <c r="AC227" s="158" t="str">
        <f>IF(Tbl.Kosten[[#This Row],[Pnr.]]=AC$7,Tbl.Kosten[[#This Row],[Totaal kosten]],"")</f>
        <v/>
      </c>
      <c r="AD227" s="158" t="str">
        <f>IF(Tbl.Kosten[[#This Row],[Pnr.]]=AD$7,Tbl.Kosten[[#This Row],[Totaal kosten]],"")</f>
        <v/>
      </c>
      <c r="AE227" s="158" t="str">
        <f>IF(Tbl.Kosten[[#This Row],[Pnr.]]=AE$7,Tbl.Kosten[[#This Row],[Totaal kosten]],"")</f>
        <v/>
      </c>
      <c r="AF227" s="158" t="str">
        <f>IF(Tbl.Kosten[[#This Row],[Pnr.]]=AF$7,Tbl.Kosten[[#This Row],[Totaal kosten]],"")</f>
        <v/>
      </c>
      <c r="AG227" s="158" t="str">
        <f>IF(Tbl.Kosten[[#This Row],[Pnr.]]=AG$7,Tbl.Kosten[[#This Row],[Totaal kosten]],"")</f>
        <v/>
      </c>
      <c r="AH227" s="158" t="str">
        <f>IF(Tbl.Kosten[[#This Row],[Pnr.]]=AH$7,Tbl.Kosten[[#This Row],[Totaal kosten]],"")</f>
        <v/>
      </c>
      <c r="AI227" s="158" t="str">
        <f>IF(Tbl.Kosten[[#This Row],[Pnr.]]=AI$7,Tbl.Kosten[[#This Row],[Totaal kosten]],"")</f>
        <v/>
      </c>
      <c r="AJ227" s="158" t="str">
        <f>IF(Tbl.Kosten[[#This Row],[Pnr.]]=AJ$7,Tbl.Kosten[[#This Row],[Totaal kosten]],"")</f>
        <v/>
      </c>
      <c r="AK227" s="158" t="str">
        <f>IF(Tbl.Kosten[[#This Row],[Pnr.]]=AK$7,Tbl.Kosten[[#This Row],[Totaal kosten]],"")</f>
        <v/>
      </c>
      <c r="AL227" s="158" t="str">
        <f>IF(Tbl.Kosten[[#This Row],[Pnr.]]=AL$7,Tbl.Kosten[[#This Row],[Totaal kosten]],"")</f>
        <v/>
      </c>
      <c r="AM227" s="158" t="str">
        <f>IF(Tbl.Kosten[[#This Row],[Pnr.]]=AM$7,Tbl.Kosten[[#This Row],[Totaal kosten]],"")</f>
        <v/>
      </c>
      <c r="AN227" s="158" t="str">
        <f>IF(Tbl.Kosten[[#This Row],[Pnr.]]=AN$7,Tbl.Kosten[[#This Row],[Totaal kosten]],"")</f>
        <v/>
      </c>
      <c r="AO227" s="158" t="str">
        <f>IF(Tbl.Kosten[[#This Row],[Pnr.]]=AO$7,Tbl.Kosten[[#This Row],[Totaal kosten]],"")</f>
        <v/>
      </c>
      <c r="AP227" s="158" t="str">
        <f>IF(Tbl.Kosten[[#This Row],[Pnr.]]=AP$7,Tbl.Kosten[[#This Row],[Totaal kosten]],"")</f>
        <v/>
      </c>
      <c r="AQ227" s="158" t="str">
        <f>IF(Tbl.Kosten[[#This Row],[Pnr.]]=AQ$7,Tbl.Kosten[[#This Row],[Totaal kosten]],"")</f>
        <v/>
      </c>
      <c r="AR227" s="158" t="str">
        <f>IF(Tbl.Kosten[[#This Row],[Pnr.]]=AR$7,Tbl.Kosten[[#This Row],[Totaal kosten]],"")</f>
        <v/>
      </c>
      <c r="AS227" s="158" t="str">
        <f>IF(Tbl.Kosten[[#This Row],[Pnr.]]=AS$7,Tbl.Kosten[[#This Row],[Totaal kosten]],"")</f>
        <v/>
      </c>
      <c r="AT227" s="158" t="str">
        <f>IF(Tbl.Kosten[[#This Row],[Pnr.]]=AT$7,Tbl.Kosten[[#This Row],[Totaal kosten]],"")</f>
        <v/>
      </c>
      <c r="AU227" s="158" t="str">
        <f>IF(Tbl.Kosten[[#This Row],[Pnr.]]=AU$7,Tbl.Kosten[[#This Row],[Totaal kosten]],"")</f>
        <v/>
      </c>
      <c r="AV227" s="158" t="str">
        <f>IF(Tbl.Kosten[[#This Row],[Pnr.]]=AV$7,Tbl.Kosten[[#This Row],[Totaal kosten]],"")</f>
        <v/>
      </c>
      <c r="AW227" s="158" t="str">
        <f>IF(Tbl.Kosten[[#This Row],[Pnr.]]=AW$7,Tbl.Kosten[[#This Row],[Totaal kosten]],"")</f>
        <v/>
      </c>
      <c r="AX227" s="158" t="str">
        <f>IF(Tbl.Kosten[[#This Row],[Pnr.]]=AX$7,Tbl.Kosten[[#This Row],[Totaal kosten]],"")</f>
        <v/>
      </c>
      <c r="AY227" s="158" t="str">
        <f>IF(Tbl.Kosten[[#This Row],[Pnr.]]=AY$7,Tbl.Kosten[[#This Row],[Totaal kosten]],"")</f>
        <v/>
      </c>
      <c r="AZ227" s="158" t="str">
        <f>IF(Tbl.Kosten[[#This Row],[Pnr.]]=AZ$7,Tbl.Kosten[[#This Row],[Totaal kosten]],"")</f>
        <v/>
      </c>
      <c r="BA227" s="158" t="str">
        <f>IF(Tbl.Kosten[[#This Row],[Pnr.]]=BA$7,Tbl.Kosten[[#This Row],[Totaal kosten]],"")</f>
        <v/>
      </c>
      <c r="BB227" s="158" t="str">
        <f>IF(Tbl.Kosten[[#This Row],[Pnr.]]=BB$7,Tbl.Kosten[[#This Row],[Totaal kosten]],"")</f>
        <v/>
      </c>
      <c r="BC227" s="158" t="str">
        <f>IF(Tbl.Kosten[[#This Row],[Pnr.]]=BC$7,Tbl.Kosten[[#This Row],[Totaal kosten]],"")</f>
        <v/>
      </c>
      <c r="BD227" s="158" t="str">
        <f>IF(Tbl.Kosten[[#This Row],[Pnr.]]=BD$7,Tbl.Kosten[[#This Row],[Totaal kosten]],"")</f>
        <v/>
      </c>
      <c r="BE227" s="158" t="str">
        <f>IF(Tbl.Kosten[[#This Row],[Pnr.]]=BE$7,Tbl.Kosten[[#This Row],[Totaal kosten]],"")</f>
        <v/>
      </c>
      <c r="BF227" s="158" t="str">
        <f>IF(Tbl.Kosten[[#This Row],[Pnr.]]=BF$7,Tbl.Kosten[[#This Row],[Totaal kosten]],"")</f>
        <v/>
      </c>
      <c r="BG227" s="158" t="str">
        <f>IF(Tbl.Kosten[[#This Row],[Pnr.]]=BG$7,Tbl.Kosten[[#This Row],[Totaal kosten]],"")</f>
        <v/>
      </c>
      <c r="BH227" s="158" t="str">
        <f>IF(Tbl.Kosten[[#This Row],[Pnr.]]=BH$7,Tbl.Kosten[[#This Row],[Totaal kosten]],"")</f>
        <v/>
      </c>
      <c r="BI227" s="158" t="str">
        <f>IF(Tbl.Kosten[[#This Row],[Pnr.]]=BI$7,Tbl.Kosten[[#This Row],[Totaal kosten]],"")</f>
        <v/>
      </c>
      <c r="BJ227" s="158" t="str">
        <f>IF(Tbl.Kosten[[#This Row],[Pnr.]]=BJ$7,Tbl.Kosten[[#This Row],[Totaal kosten]],"")</f>
        <v/>
      </c>
      <c r="BK227" s="158" t="str">
        <f>IF(Tbl.Kosten[[#This Row],[Pnr.]]=BK$7,Tbl.Kosten[[#This Row],[Totaal kosten]],"")</f>
        <v/>
      </c>
      <c r="BL227" s="158" t="str">
        <f>IF(Tbl.Kosten[[#This Row],[Pnr.]]=BL$7,Tbl.Kosten[[#This Row],[Totaal kosten]],"")</f>
        <v/>
      </c>
      <c r="BM227" s="158" t="str">
        <f>IF(Tbl.Kosten[[#This Row],[Pnr.]]=BM$7,Tbl.Kosten[[#This Row],[Totaal kosten]],"")</f>
        <v/>
      </c>
      <c r="BN227" s="158" t="str">
        <f>IF(Tbl.Kosten[[#This Row],[Pnr.]]=BN$7,Tbl.Kosten[[#This Row],[Totaal kosten]],"")</f>
        <v/>
      </c>
      <c r="BO227" s="158" t="str">
        <f>IF(Tbl.Kosten[[#This Row],[Pnr.]]=BO$7,Tbl.Kosten[[#This Row],[Totaal kosten]],"")</f>
        <v/>
      </c>
      <c r="BP227" s="158" t="str">
        <f>IF(Tbl.Kosten[[#This Row],[Pnr.]]=BP$7,Tbl.Kosten[[#This Row],[Totaal kosten]],"")</f>
        <v/>
      </c>
      <c r="BQ227" s="158" t="str">
        <f>IF(Tbl.Kosten[[#This Row],[Pnr.]]=BQ$7,Tbl.Kosten[[#This Row],[Totaal kosten]],"")</f>
        <v/>
      </c>
      <c r="BR227" s="158" t="str">
        <f>IF(Tbl.Kosten[[#This Row],[Pnr.]]=BR$7,Tbl.Kosten[[#This Row],[Totaal kosten]],"")</f>
        <v/>
      </c>
      <c r="BS227" s="158" t="str">
        <f>IF(Tbl.Kosten[[#This Row],[Pnr.]]=BS$7,Tbl.Kosten[[#This Row],[Totaal kosten]],"")</f>
        <v/>
      </c>
      <c r="BT227" s="158" t="str">
        <f>IF(Tbl.Kosten[[#This Row],[Pnr.]]=BT$7,Tbl.Kosten[[#This Row],[Totaal kosten]],"")</f>
        <v/>
      </c>
      <c r="BU227" s="158" t="str">
        <f>IF(Tbl.Kosten[[#This Row],[Pnr.]]=BU$7,Tbl.Kosten[[#This Row],[Totaal kosten]],"")</f>
        <v/>
      </c>
      <c r="BV227" s="158" t="str">
        <f>IF(Tbl.Kosten[[#This Row],[Pnr.]]=BV$7,Tbl.Kosten[[#This Row],[Totaal kosten]],"")</f>
        <v/>
      </c>
      <c r="BW227" s="158" t="str">
        <f>IF(Tbl.Kosten[[#This Row],[Pnr.]]=BW$7,Tbl.Kosten[[#This Row],[Totaal kosten]],"")</f>
        <v/>
      </c>
      <c r="BX227" s="158" t="str">
        <f>IFERROR(_xlfn.XLOOKUP(Tbl.Kosten[[#This Row],[Werkpakketcode]],Tbl.Werkpakketten[Werkpakketcode],Tbl.Werkpakketten[WPnr.],"",0,1),"")</f>
        <v/>
      </c>
      <c r="BY227" s="158" t="str">
        <f>IF(Tbl.Kosten[[#This Row],[WPnr.]]=BY$7,Tbl.Kosten[[#This Row],[Totaal kosten]],"")</f>
        <v/>
      </c>
      <c r="BZ227" s="158" t="str">
        <f>IF(Tbl.Kosten[[#This Row],[WPnr.]]=BZ$7,Tbl.Kosten[[#This Row],[Totaal kosten]],"")</f>
        <v/>
      </c>
      <c r="CA227" s="158" t="str">
        <f>IF(Tbl.Kosten[[#This Row],[WPnr.]]=CA$7,Tbl.Kosten[[#This Row],[Totaal kosten]],"")</f>
        <v/>
      </c>
      <c r="CB227" s="158" t="str">
        <f>IF(Tbl.Kosten[[#This Row],[WPnr.]]=CB$7,Tbl.Kosten[[#This Row],[Totaal kosten]],"")</f>
        <v/>
      </c>
      <c r="CC227" s="158" t="str">
        <f>IF(Tbl.Kosten[[#This Row],[WPnr.]]=CC$7,Tbl.Kosten[[#This Row],[Totaal kosten]],"")</f>
        <v/>
      </c>
      <c r="CD227" s="158" t="str">
        <f>IF(Tbl.Kosten[[#This Row],[WPnr.]]=CD$7,Tbl.Kosten[[#This Row],[Totaal kosten]],"")</f>
        <v/>
      </c>
      <c r="CE227" s="158" t="str">
        <f>IF(Tbl.Kosten[[#This Row],[WPnr.]]=CE$7,Tbl.Kosten[[#This Row],[Totaal kosten]],"")</f>
        <v/>
      </c>
      <c r="CF227" s="158" t="str">
        <f>IF(Tbl.Kosten[[#This Row],[WPnr.]]=CF$7,Tbl.Kosten[[#This Row],[Totaal kosten]],"")</f>
        <v/>
      </c>
      <c r="CG227" s="158" t="str">
        <f>IF(Tbl.Kosten[[#This Row],[WPnr.]]=CG$7,Tbl.Kosten[[#This Row],[Totaal kosten]],"")</f>
        <v/>
      </c>
      <c r="CH227" s="158" t="str">
        <f>IF(Tbl.Kosten[[#This Row],[WPnr.]]=CH$7,Tbl.Kosten[[#This Row],[Totaal kosten]],"")</f>
        <v/>
      </c>
      <c r="CI227" s="158" t="str">
        <f>IF(Tbl.Kosten[[#This Row],[WPnr.]]=CI$7,Tbl.Kosten[[#This Row],[Totaal kosten]],"")</f>
        <v/>
      </c>
      <c r="CJ227" s="158" t="str">
        <f>IF(Tbl.Kosten[[#This Row],[WPnr.]]=CJ$7,Tbl.Kosten[[#This Row],[Totaal kosten]],"")</f>
        <v/>
      </c>
      <c r="CK227" s="158" t="str">
        <f>IF(Tbl.Kosten[[#This Row],[WPnr.]]=CK$7,Tbl.Kosten[[#This Row],[Totaal kosten]],"")</f>
        <v/>
      </c>
      <c r="CL227" s="158" t="str">
        <f>IF(Tbl.Kosten[[#This Row],[WPnr.]]=CL$7,Tbl.Kosten[[#This Row],[Totaal kosten]],"")</f>
        <v/>
      </c>
      <c r="CM227" s="158" t="str">
        <f>IF(Tbl.Kosten[[#This Row],[WPnr.]]=CM$7,Tbl.Kosten[[#This Row],[Totaal kosten]],"")</f>
        <v/>
      </c>
      <c r="CN227" s="158" t="str">
        <f>IF(Tbl.Kosten[[#This Row],[WPnr.]]=CN$7,Tbl.Kosten[[#This Row],[Totaal kosten]],"")</f>
        <v/>
      </c>
      <c r="CO227" s="158" t="str">
        <f>IF(Tbl.Kosten[[#This Row],[WPnr.]]=CO$7,Tbl.Kosten[[#This Row],[Totaal kosten]],"")</f>
        <v/>
      </c>
      <c r="CP227" s="158" t="str">
        <f>IF(Tbl.Kosten[[#This Row],[WPnr.]]=CP$7,Tbl.Kosten[[#This Row],[Totaal kosten]],"")</f>
        <v/>
      </c>
      <c r="CQ227" s="158" t="str">
        <f>IF(Tbl.Kosten[[#This Row],[WPnr.]]=CQ$7,Tbl.Kosten[[#This Row],[Totaal kosten]],"")</f>
        <v/>
      </c>
      <c r="CR227" s="158" t="str">
        <f>IF(Tbl.Kosten[[#This Row],[WPnr.]]=CR$7,Tbl.Kosten[[#This Row],[Totaal kosten]],"")</f>
        <v/>
      </c>
      <c r="CS227" s="158" t="str">
        <f>IF(Tbl.Kosten[[#This Row],[WPnr.]]=CS$7,Tbl.Kosten[[#This Row],[Totaal kosten]],"")</f>
        <v/>
      </c>
      <c r="CT227" s="158" t="str">
        <f>IF(Tbl.Kosten[[#This Row],[WPnr.]]=CT$7,Tbl.Kosten[[#This Row],[Totaal kosten]],"")</f>
        <v/>
      </c>
      <c r="CU227" s="158" t="str">
        <f>IF(Tbl.Kosten[[#This Row],[WPnr.]]=CU$7,Tbl.Kosten[[#This Row],[Totaal kosten]],"")</f>
        <v/>
      </c>
      <c r="CV227" s="158" t="str">
        <f>IF(Tbl.Kosten[[#This Row],[WPnr.]]=CV$7,Tbl.Kosten[[#This Row],[Totaal kosten]],"")</f>
        <v/>
      </c>
      <c r="CW227" s="158" t="str">
        <f>IF(Tbl.Kosten[[#This Row],[WPnr.]]=CW$7,Tbl.Kosten[[#This Row],[Totaal kosten]],"")</f>
        <v/>
      </c>
      <c r="CX227" s="158" t="str">
        <f>IF(Tbl.Kosten[[#This Row],[WPnr.]]=CX$7,Tbl.Kosten[[#This Row],[Totaal kosten]],"")</f>
        <v/>
      </c>
      <c r="CY227" s="158" t="str">
        <f>IF(Tbl.Kosten[[#This Row],[WPnr.]]=CY$7,Tbl.Kosten[[#This Row],[Totaal kosten]],"")</f>
        <v/>
      </c>
      <c r="CZ227" s="158" t="str">
        <f>IF(Tbl.Kosten[[#This Row],[WPnr.]]=CZ$7,Tbl.Kosten[[#This Row],[Totaal kosten]],"")</f>
        <v/>
      </c>
      <c r="DA227" s="158" t="str">
        <f>IF(Tbl.Kosten[[#This Row],[WPnr.]]=DA$7,Tbl.Kosten[[#This Row],[Totaal kosten]],"")</f>
        <v/>
      </c>
      <c r="DB227" s="158" t="str">
        <f>IF(Tbl.Kosten[[#This Row],[WPnr.]]=DB$7,Tbl.Kosten[[#This Row],[Totaal kosten]],"")</f>
        <v/>
      </c>
      <c r="DC227" s="158" t="str">
        <f>IF(Tbl.Kosten[[#This Row],[WPnr.]]=DC$7,Tbl.Kosten[[#This Row],[Totaal kosten]],"")</f>
        <v/>
      </c>
      <c r="DD227" s="158" t="str">
        <f>IF(Tbl.Kosten[[#This Row],[WPnr.]]=DD$7,Tbl.Kosten[[#This Row],[Totaal kosten]],"")</f>
        <v/>
      </c>
      <c r="DE227" s="158" t="str">
        <f>IF(Tbl.Kosten[[#This Row],[WPnr.]]=DE$7,Tbl.Kosten[[#This Row],[Totaal kosten]],"")</f>
        <v/>
      </c>
      <c r="DF227" s="158" t="str">
        <f>IF(Tbl.Kosten[[#This Row],[WPnr.]]=DF$7,Tbl.Kosten[[#This Row],[Totaal kosten]],"")</f>
        <v/>
      </c>
      <c r="DG227" s="158" t="str">
        <f>IF(Tbl.Kosten[[#This Row],[WPnr.]]=DG$7,Tbl.Kosten[[#This Row],[Totaal kosten]],"")</f>
        <v/>
      </c>
      <c r="DH227" s="158" t="str">
        <f>IF(Tbl.Kosten[[#This Row],[WPnr.]]=DH$7,Tbl.Kosten[[#This Row],[Totaal kosten]],"")</f>
        <v/>
      </c>
      <c r="DI227" s="158" t="str">
        <f>IF(Tbl.Kosten[[#This Row],[WPnr.]]=DI$7,Tbl.Kosten[[#This Row],[Totaal kosten]],"")</f>
        <v/>
      </c>
      <c r="DJ227" s="158" t="str">
        <f>IF(Tbl.Kosten[[#This Row],[WPnr.]]=DJ$7,Tbl.Kosten[[#This Row],[Totaal kosten]],"")</f>
        <v/>
      </c>
      <c r="DK227" s="158" t="str">
        <f>IF(Tbl.Kosten[[#This Row],[WPnr.]]=DK$7,Tbl.Kosten[[#This Row],[Totaal kosten]],"")</f>
        <v/>
      </c>
      <c r="DL227" s="158" t="str">
        <f>IF(Tbl.Kosten[[#This Row],[WPnr.]]=DL$7,Tbl.Kosten[[#This Row],[Totaal kosten]],"")</f>
        <v/>
      </c>
      <c r="DM227" s="158" t="str">
        <f>IF(Tbl.Kosten[[#This Row],[WPnr.]]=DM$7,Tbl.Kosten[[#This Row],[Totaal kosten]],"")</f>
        <v/>
      </c>
      <c r="DN227" s="158" t="str">
        <f>IF(Tbl.Kosten[[#This Row],[WPnr.]]=DN$7,Tbl.Kosten[[#This Row],[Totaal kosten]],"")</f>
        <v/>
      </c>
      <c r="DO227" s="158" t="str">
        <f>IF(Tbl.Kosten[[#This Row],[WPnr.]]=DO$7,Tbl.Kosten[[#This Row],[Totaal kosten]],"")</f>
        <v/>
      </c>
      <c r="DP227" s="158" t="str">
        <f>IF(Tbl.Kosten[[#This Row],[WPnr.]]=DP$7,Tbl.Kosten[[#This Row],[Totaal kosten]],"")</f>
        <v/>
      </c>
      <c r="DQ227" s="158" t="str">
        <f>IF(Tbl.Kosten[[#This Row],[WPnr.]]=DQ$7,Tbl.Kosten[[#This Row],[Totaal kosten]],"")</f>
        <v/>
      </c>
      <c r="DR227" s="158" t="str">
        <f>IF(Tbl.Kosten[[#This Row],[WPnr.]]=DR$7,Tbl.Kosten[[#This Row],[Totaal kosten]],"")</f>
        <v/>
      </c>
      <c r="DS227" s="158" t="str">
        <f>IF(Tbl.Kosten[[#This Row],[WPnr.]]=DS$7,Tbl.Kosten[[#This Row],[Totaal kosten]],"")</f>
        <v/>
      </c>
      <c r="DT227" s="158" t="str">
        <f>IF(Tbl.Kosten[[#This Row],[WPnr.]]=DT$7,Tbl.Kosten[[#This Row],[Totaal kosten]],"")</f>
        <v/>
      </c>
      <c r="DU227" s="158" t="str">
        <f>IF(Tbl.Kosten[[#This Row],[WPnr.]]=DU$7,Tbl.Kosten[[#This Row],[Totaal kosten]],"")</f>
        <v/>
      </c>
      <c r="DV227" s="158" t="str">
        <f>IF(Tbl.Kosten[[#This Row],[WPnr.]]=DV$7,Tbl.Kosten[[#This Row],[Totaal kosten]],"")</f>
        <v/>
      </c>
      <c r="DW227" s="158" t="str">
        <f>IFERROR(_xlfn.XLOOKUP(Tbl.Kosten[[#This Row],[Kostensoort]],Tbl.Kostensoorten[Kostensoorten],Tbl.Kostensoorten[KSnr.],"",0,1),"")</f>
        <v/>
      </c>
      <c r="DX227" s="158" t="str">
        <f>IF(Tbl.Kosten[[#This Row],[KSnr.]]=DX$7,Tbl.Kosten[[#This Row],[Totaal kosten]],"")</f>
        <v/>
      </c>
      <c r="DY227" s="158" t="str">
        <f>IF(Tbl.Kosten[[#This Row],[KSnr.]]=DY$7,Tbl.Kosten[[#This Row],[Totaal kosten]],"")</f>
        <v/>
      </c>
      <c r="DZ227" s="158" t="str">
        <f>IF(Tbl.Kosten[[#This Row],[KSnr.]]=DZ$7,Tbl.Kosten[[#This Row],[Totaal kosten]],"")</f>
        <v/>
      </c>
      <c r="EA227" s="158" t="str">
        <f>IF(Tbl.Kosten[[#This Row],[KSnr.]]=EA$7,Tbl.Kosten[[#This Row],[Totaal kosten]],"")</f>
        <v/>
      </c>
      <c r="EB227" s="158" t="str">
        <f>IF(Tbl.Kosten[[#This Row],[KSnr.]]=EB$7,Tbl.Kosten[[#This Row],[Totaal kosten]],"")</f>
        <v/>
      </c>
      <c r="EC227" s="158" t="str">
        <f>IF(Tbl.Kosten[[#This Row],[KSnr.]]=EC$7,Tbl.Kosten[[#This Row],[Totaal kosten]],"")</f>
        <v/>
      </c>
      <c r="ED227" s="158" t="str">
        <f>IF(Tbl.Kosten[[#This Row],[KSnr.]]=ED$7,Tbl.Kosten[[#This Row],[Totaal kosten]],"")</f>
        <v/>
      </c>
      <c r="EE227" s="158" t="str">
        <f>IF(Tbl.Kosten[[#This Row],[KSnr.]]=EE$7,Tbl.Kosten[[#This Row],[Totaal kosten]],"")</f>
        <v/>
      </c>
      <c r="EF227" s="158" t="str">
        <f>IF(Tbl.Kosten[[#This Row],[KSnr.]]=EF$7,Tbl.Kosten[[#This Row],[Totaal kosten]],"")</f>
        <v/>
      </c>
      <c r="EG227" s="158" t="str">
        <f>IF(Tbl.Kosten[[#This Row],[KSnr.]]=EG$7,Tbl.Kosten[[#This Row],[Totaal kosten]],"")</f>
        <v/>
      </c>
      <c r="EH227" s="158" t="str">
        <f>IF(Tbl.Kosten[[#This Row],[KSnr.]]=EH$7,Tbl.Kosten[[#This Row],[Totaal kosten]],"")</f>
        <v/>
      </c>
      <c r="EI227" s="158" t="str">
        <f>IF(Tbl.Kosten[[#This Row],[KSnr.]]=EI$7,Tbl.Kosten[[#This Row],[Totaal kosten]],"")</f>
        <v/>
      </c>
      <c r="EJ227" s="158" t="str">
        <f>IF(Tbl.Kosten[[#This Row],[KSnr.]]=EJ$7,Tbl.Kosten[[#This Row],[Totaal kosten]],"")</f>
        <v/>
      </c>
      <c r="EK227" s="158" t="str">
        <f>IF(Tbl.Kosten[[#This Row],[KSnr.]]=EK$7,Tbl.Kosten[[#This Row],[Totaal kosten]],"")</f>
        <v/>
      </c>
      <c r="EL227" s="158" t="str">
        <f>IF(Tbl.Kosten[[#This Row],[KSnr.]]=EL$7,Tbl.Kosten[[#This Row],[Totaal kosten]],"")</f>
        <v/>
      </c>
      <c r="EM227" s="158" t="str">
        <f>IF(Tbl.Kosten[[#This Row],[KSnr.]]=EM$7,Tbl.Kosten[[#This Row],[Totaal kosten]],"")</f>
        <v/>
      </c>
      <c r="EN227" s="158" t="str">
        <f>IF(Tbl.Kosten[[#This Row],[KSnr.]]=EN$7,Tbl.Kosten[[#This Row],[Totaal kosten]],"")</f>
        <v/>
      </c>
      <c r="EO227" s="158" t="str">
        <f>IF(Tbl.Kosten[[#This Row],[KSnr.]]=EO$7,Tbl.Kosten[[#This Row],[Totaal kosten]],"")</f>
        <v/>
      </c>
      <c r="EP227" s="158" t="str">
        <f>IF(Tbl.Kosten[[#This Row],[KSnr.]]=EP$7,Tbl.Kosten[[#This Row],[Totaal kosten]],"")</f>
        <v/>
      </c>
      <c r="EQ227" s="158" t="str">
        <f>IF(Tbl.Kosten[[#This Row],[KSnr.]]=EQ$7,Tbl.Kosten[[#This Row],[Totaal kosten]],"")</f>
        <v/>
      </c>
      <c r="ER227" s="154" t="str">
        <f>IFERROR(_xlfn.XLOOKUP(Tbl.Kosten[[#This Row],[Subsidieactiviteit]],Tbl.Subsidiehoogte[Subsidieactiviteit],Tbl.Subsidiehoogte[SAnr.],"",0,1),"")</f>
        <v/>
      </c>
      <c r="ES227" s="160" t="str">
        <f>IF(Tbl.Kosten[[#This Row],[Sanr.]]=ES$7,Tbl.Kosten[[#This Row],[Totaal kosten]],"")</f>
        <v/>
      </c>
      <c r="ET227" s="160" t="str">
        <f>IF(Tbl.Kosten[[#This Row],[Sanr.]]=ET$7,Tbl.Kosten[[#This Row],[Totaal kosten]],"")</f>
        <v/>
      </c>
      <c r="EU227" s="160" t="str">
        <f>IF(Tbl.Kosten[[#This Row],[Sanr.]]=EU$7,Tbl.Kosten[[#This Row],[Totaal kosten]],"")</f>
        <v/>
      </c>
      <c r="EV227" s="160" t="str">
        <f>IF(Tbl.Kosten[[#This Row],[Sanr.]]=EV$7,Tbl.Kosten[[#This Row],[Totaal kosten]],"")</f>
        <v/>
      </c>
      <c r="EW227" s="160" t="str">
        <f>IF(Tbl.Kosten[[#This Row],[Sanr.]]=EW$7,Tbl.Kosten[[#This Row],[Totaal kosten]],"")</f>
        <v/>
      </c>
      <c r="EX227" s="160" t="str">
        <f>IF(Tbl.Kosten[[#This Row],[Sanr.]]=EX$7,Tbl.Kosten[[#This Row],[Totaal kosten]],"")</f>
        <v/>
      </c>
      <c r="EY227" s="160" t="str">
        <f>IF(Tbl.Kosten[[#This Row],[Sanr.]]=EY$7,Tbl.Kosten[[#This Row],[Totaal kosten]],"")</f>
        <v/>
      </c>
      <c r="EZ227" s="160" t="str">
        <f>IF(Tbl.Kosten[[#This Row],[Sanr.]]=EZ$7,Tbl.Kosten[[#This Row],[Totaal kosten]],"")</f>
        <v/>
      </c>
      <c r="FA227" s="160" t="str">
        <f>IF(Tbl.Kosten[[#This Row],[Sanr.]]=FA$7,Tbl.Kosten[[#This Row],[Totaal kosten]],"")</f>
        <v/>
      </c>
      <c r="FB227" s="160" t="str">
        <f>IF(Tbl.Kosten[[#This Row],[Sanr.]]=FB$7,Tbl.Kosten[[#This Row],[Totaal kosten]],"")</f>
        <v/>
      </c>
      <c r="FC227" s="160" t="str">
        <f>IF(Tbl.Kosten[[#This Row],[Sanr.]]=FC$7,Tbl.Kosten[[#This Row],[Totaal kosten]],"")</f>
        <v/>
      </c>
      <c r="FD227" s="160" t="str">
        <f>IF(Tbl.Kosten[[#This Row],[Sanr.]]=FD$7,Tbl.Kosten[[#This Row],[Totaal kosten]],"")</f>
        <v/>
      </c>
      <c r="FE227" s="160" t="str">
        <f>IF(Tbl.Kosten[[#This Row],[Sanr.]]=FE$7,Tbl.Kosten[[#This Row],[Totaal kosten]],"")</f>
        <v/>
      </c>
      <c r="FF227" s="160" t="str">
        <f>IF(Tbl.Kosten[[#This Row],[Sanr.]]=FF$7,Tbl.Kosten[[#This Row],[Totaal kosten]],"")</f>
        <v/>
      </c>
      <c r="FG227" s="160" t="str">
        <f>IF(Tbl.Kosten[[#This Row],[Sanr.]]=FG$7,Tbl.Kosten[[#This Row],[Totaal kosten]],"")</f>
        <v/>
      </c>
      <c r="FH227" s="160" t="str">
        <f>IF(Tbl.Kosten[[#This Row],[Sanr.]]=FH$7,Tbl.Kosten[[#This Row],[Totaal kosten]],"")</f>
        <v/>
      </c>
      <c r="FI227" s="160" t="str">
        <f>IF(Tbl.Kosten[[#This Row],[Sanr.]]=FI$7,Tbl.Kosten[[#This Row],[Totaal kosten]],"")</f>
        <v/>
      </c>
      <c r="FJ227" s="160" t="str">
        <f>IF(Tbl.Kosten[[#This Row],[Sanr.]]=FJ$7,Tbl.Kosten[[#This Row],[Totaal kosten]],"")</f>
        <v/>
      </c>
      <c r="FK227" s="160" t="str">
        <f>IF(Tbl.Kosten[[#This Row],[Sanr.]]=FK$7,Tbl.Kosten[[#This Row],[Totaal kosten]],"")</f>
        <v/>
      </c>
      <c r="FL227" s="160" t="str">
        <f>IF(Tbl.Kosten[[#This Row],[Sanr.]]=FL$7,Tbl.Kosten[[#This Row],[Totaal kosten]],"")</f>
        <v/>
      </c>
      <c r="FM227" s="160" t="str">
        <f>IF(Tbl.Kosten[[#This Row],[Sanr.]]=FM$7,Tbl.Kosten[[#This Row],[Totaal kosten]],"")</f>
        <v/>
      </c>
      <c r="FN227" s="160" t="str">
        <f>IF(Tbl.Kosten[[#This Row],[Sanr.]]=FN$7,Tbl.Kosten[[#This Row],[Totaal kosten]],"")</f>
        <v/>
      </c>
      <c r="FO227" s="160" t="str">
        <f>IF(Tbl.Kosten[[#This Row],[Sanr.]]=FO$7,Tbl.Kosten[[#This Row],[Totaal kosten]],"")</f>
        <v/>
      </c>
      <c r="FP227" s="160" t="str">
        <f>IF(Tbl.Kosten[[#This Row],[Sanr.]]=FP$7,Tbl.Kosten[[#This Row],[Totaal kosten]],"")</f>
        <v/>
      </c>
      <c r="FQ227" s="160" t="str">
        <f>IF(Tbl.Kosten[[#This Row],[Sanr.]]=FQ$7,Tbl.Kosten[[#This Row],[Totaal kosten]],"")</f>
        <v/>
      </c>
      <c r="FR227" s="160" t="str">
        <f>IF(Tbl.Kosten[[#This Row],[Sanr.]]=FR$7,Tbl.Kosten[[#This Row],[Totaal kosten]],"")</f>
        <v/>
      </c>
      <c r="FS227" s="160" t="str">
        <f>IF(Tbl.Kosten[[#This Row],[Sanr.]]=FS$7,Tbl.Kosten[[#This Row],[Totaal kosten]],"")</f>
        <v/>
      </c>
      <c r="FT227" s="160" t="str">
        <f>IF(Tbl.Kosten[[#This Row],[Sanr.]]=FT$7,Tbl.Kosten[[#This Row],[Totaal kosten]],"")</f>
        <v/>
      </c>
      <c r="FU227" s="160" t="str">
        <f>IF(Tbl.Kosten[[#This Row],[Sanr.]]=FU$7,Tbl.Kosten[[#This Row],[Totaal kosten]],"")</f>
        <v/>
      </c>
      <c r="FV227" s="160" t="str">
        <f>IF(Tbl.Kosten[[#This Row],[Sanr.]]=FV$7,Tbl.Kosten[[#This Row],[Totaal kosten]],"")</f>
        <v/>
      </c>
      <c r="FW227" s="160" t="str">
        <f>IFERROR(_xlfn.XLOOKUP(Tbl.Kosten[[#This Row],[Activiteitencode]],Tbl.Activiteiten[Activiteitcode],Tbl.Activiteiten[Anr.],"",0,1),"")</f>
        <v/>
      </c>
      <c r="FX227" s="181" t="str">
        <f>_xlfn.CONCAT(Tbl.Kosten[[#This Row],[Pnr.]],Tbl.Kosten[[#This Row],[Sanr.]])</f>
        <v>P1</v>
      </c>
      <c r="FY227" s="160">
        <f>Tbl.Kosten[[#This Row],[Totaal kosten]]-Tbl.Kosten[[#This Row],[Subsidie]]</f>
        <v>0</v>
      </c>
      <c r="FZ227" s="160">
        <f>IF(Tbl.Kosten[[#This Row],[Pnr.]]=FZ$7,Tbl.Kosten[[#This Row],[Te financieren]],"")</f>
        <v>0</v>
      </c>
      <c r="GA227" s="160" t="str">
        <f>IF(Tbl.Kosten[[#This Row],[Pnr.]]=GA$7,Tbl.Kosten[[#This Row],[Te financieren]],"")</f>
        <v/>
      </c>
      <c r="GB227" s="160" t="str">
        <f>IF(Tbl.Kosten[[#This Row],[Pnr.]]=GB$7,Tbl.Kosten[[#This Row],[Te financieren]],"")</f>
        <v/>
      </c>
      <c r="GC227" s="160" t="str">
        <f>IF(Tbl.Kosten[[#This Row],[Pnr.]]=GC$7,Tbl.Kosten[[#This Row],[Te financieren]],"")</f>
        <v/>
      </c>
      <c r="GD227" s="160" t="str">
        <f>IF(Tbl.Kosten[[#This Row],[Pnr.]]=GD$7,Tbl.Kosten[[#This Row],[Te financieren]],"")</f>
        <v/>
      </c>
      <c r="GE227" s="160" t="str">
        <f>IF(Tbl.Kosten[[#This Row],[Pnr.]]=GE$7,Tbl.Kosten[[#This Row],[Te financieren]],"")</f>
        <v/>
      </c>
      <c r="GF227" s="160" t="str">
        <f>IF(Tbl.Kosten[[#This Row],[Pnr.]]=GF$7,Tbl.Kosten[[#This Row],[Te financieren]],"")</f>
        <v/>
      </c>
      <c r="GG227" s="160" t="str">
        <f>IF(Tbl.Kosten[[#This Row],[Pnr.]]=GG$7,Tbl.Kosten[[#This Row],[Te financieren]],"")</f>
        <v/>
      </c>
      <c r="GH227" s="160" t="str">
        <f>IF(Tbl.Kosten[[#This Row],[Pnr.]]=GH$7,Tbl.Kosten[[#This Row],[Te financieren]],"")</f>
        <v/>
      </c>
      <c r="GI227" s="160" t="str">
        <f>IF(Tbl.Kosten[[#This Row],[Pnr.]]=GI$7,Tbl.Kosten[[#This Row],[Te financieren]],"")</f>
        <v/>
      </c>
      <c r="GJ227" s="160" t="str">
        <f>IF(Tbl.Kosten[[#This Row],[Pnr.]]=GJ$7,Tbl.Kosten[[#This Row],[Te financieren]],"")</f>
        <v/>
      </c>
      <c r="GK227" s="160" t="str">
        <f>IF(Tbl.Kosten[[#This Row],[Pnr.]]=GK$7,Tbl.Kosten[[#This Row],[Te financieren]],"")</f>
        <v/>
      </c>
      <c r="GL227" s="160" t="str">
        <f>IF(Tbl.Kosten[[#This Row],[Pnr.]]=GL$7,Tbl.Kosten[[#This Row],[Te financieren]],"")</f>
        <v/>
      </c>
      <c r="GM227" s="160" t="str">
        <f>IF(Tbl.Kosten[[#This Row],[Pnr.]]=GM$7,Tbl.Kosten[[#This Row],[Te financieren]],"")</f>
        <v/>
      </c>
      <c r="GN227" s="160" t="str">
        <f>IF(Tbl.Kosten[[#This Row],[Pnr.]]=GN$7,Tbl.Kosten[[#This Row],[Te financieren]],"")</f>
        <v/>
      </c>
      <c r="GO227" s="160" t="str">
        <f>IF(Tbl.Kosten[[#This Row],[Pnr.]]=GO$7,Tbl.Kosten[[#This Row],[Te financieren]],"")</f>
        <v/>
      </c>
      <c r="GP227" s="160" t="str">
        <f>IF(Tbl.Kosten[[#This Row],[Pnr.]]=GP$7,Tbl.Kosten[[#This Row],[Te financieren]],"")</f>
        <v/>
      </c>
      <c r="GQ227" s="160" t="str">
        <f>IF(Tbl.Kosten[[#This Row],[Pnr.]]=GQ$7,Tbl.Kosten[[#This Row],[Te financieren]],"")</f>
        <v/>
      </c>
      <c r="GR227" s="160" t="str">
        <f>IF(Tbl.Kosten[[#This Row],[Pnr.]]=GR$7,Tbl.Kosten[[#This Row],[Te financieren]],"")</f>
        <v/>
      </c>
      <c r="GS227" s="160" t="str">
        <f>IF(Tbl.Kosten[[#This Row],[Pnr.]]=GS$7,Tbl.Kosten[[#This Row],[Te financieren]],"")</f>
        <v/>
      </c>
      <c r="GT227" s="160" t="str">
        <f>IF(Tbl.Kosten[[#This Row],[Pnr.]]=GT$7,Tbl.Kosten[[#This Row],[Te financieren]],"")</f>
        <v/>
      </c>
      <c r="GU227" s="160" t="str">
        <f>IF(Tbl.Kosten[[#This Row],[Pnr.]]=GU$7,Tbl.Kosten[[#This Row],[Te financieren]],"")</f>
        <v/>
      </c>
      <c r="GV227" s="160" t="str">
        <f>IF(Tbl.Kosten[[#This Row],[Pnr.]]=GV$7,Tbl.Kosten[[#This Row],[Te financieren]],"")</f>
        <v/>
      </c>
      <c r="GW227" s="160" t="str">
        <f>IF(Tbl.Kosten[[#This Row],[Pnr.]]=GW$7,Tbl.Kosten[[#This Row],[Te financieren]],"")</f>
        <v/>
      </c>
      <c r="GX227" s="160" t="str">
        <f>IF(Tbl.Kosten[[#This Row],[Pnr.]]=GX$7,Tbl.Kosten[[#This Row],[Te financieren]],"")</f>
        <v/>
      </c>
      <c r="GY227" s="160" t="str">
        <f>IF(Tbl.Kosten[[#This Row],[Pnr.]]=GY$7,Tbl.Kosten[[#This Row],[Te financieren]],"")</f>
        <v/>
      </c>
      <c r="GZ227" s="160" t="str">
        <f>IF(Tbl.Kosten[[#This Row],[Pnr.]]=GZ$7,Tbl.Kosten[[#This Row],[Te financieren]],"")</f>
        <v/>
      </c>
      <c r="HA227" s="160" t="str">
        <f>IF(Tbl.Kosten[[#This Row],[Pnr.]]=HA$7,Tbl.Kosten[[#This Row],[Te financieren]],"")</f>
        <v/>
      </c>
      <c r="HB227" s="160" t="str">
        <f>IF(Tbl.Kosten[[#This Row],[Pnr.]]=HB$7,Tbl.Kosten[[#This Row],[Te financieren]],"")</f>
        <v/>
      </c>
      <c r="HC227" s="160" t="str">
        <f>IF(Tbl.Kosten[[#This Row],[Pnr.]]=HC$7,Tbl.Kosten[[#This Row],[Te financieren]],"")</f>
        <v/>
      </c>
      <c r="HD227" s="160" t="str">
        <f>IF(Tbl.Kosten[[#This Row],[Pnr.]]=HD$7,Tbl.Kosten[[#This Row],[Te financieren]],"")</f>
        <v/>
      </c>
      <c r="HE227" s="160" t="str">
        <f>IF(Tbl.Kosten[[#This Row],[Pnr.]]=HE$7,Tbl.Kosten[[#This Row],[Te financieren]],"")</f>
        <v/>
      </c>
      <c r="HF227" s="160" t="str">
        <f>IF(Tbl.Kosten[[#This Row],[Pnr.]]=HF$7,Tbl.Kosten[[#This Row],[Te financieren]],"")</f>
        <v/>
      </c>
      <c r="HG227" s="160" t="str">
        <f>IF(Tbl.Kosten[[#This Row],[Pnr.]]=HG$7,Tbl.Kosten[[#This Row],[Te financieren]],"")</f>
        <v/>
      </c>
      <c r="HH227" s="160" t="str">
        <f>IF(Tbl.Kosten[[#This Row],[Pnr.]]=HH$7,Tbl.Kosten[[#This Row],[Te financieren]],"")</f>
        <v/>
      </c>
      <c r="HI227" s="160" t="str">
        <f>IF(Tbl.Kosten[[#This Row],[Pnr.]]=HI$7,Tbl.Kosten[[#This Row],[Te financieren]],"")</f>
        <v/>
      </c>
      <c r="HJ227" s="160" t="str">
        <f>IF(Tbl.Kosten[[#This Row],[Pnr.]]=HJ$7,Tbl.Kosten[[#This Row],[Te financieren]],"")</f>
        <v/>
      </c>
      <c r="HK227" s="160" t="str">
        <f>IF(Tbl.Kosten[[#This Row],[Pnr.]]=HK$7,Tbl.Kosten[[#This Row],[Te financieren]],"")</f>
        <v/>
      </c>
      <c r="HL227" s="160" t="str">
        <f>IF(Tbl.Kosten[[#This Row],[Pnr.]]=HL$7,Tbl.Kosten[[#This Row],[Te financieren]],"")</f>
        <v/>
      </c>
      <c r="HM227" s="160" t="str">
        <f>IF(Tbl.Kosten[[#This Row],[Pnr.]]=HM$7,Tbl.Kosten[[#This Row],[Te financieren]],"")</f>
        <v/>
      </c>
      <c r="HN227" s="160" t="str">
        <f>IF(Tbl.Kosten[[#This Row],[Pnr.]]=HN$7,Tbl.Kosten[[#This Row],[Te financieren]],"")</f>
        <v/>
      </c>
      <c r="HO227" s="160" t="str">
        <f>IF(Tbl.Kosten[[#This Row],[Pnr.]]=HO$7,Tbl.Kosten[[#This Row],[Te financieren]],"")</f>
        <v/>
      </c>
      <c r="HP227" s="160" t="str">
        <f>IF(Tbl.Kosten[[#This Row],[Pnr.]]=HP$7,Tbl.Kosten[[#This Row],[Te financieren]],"")</f>
        <v/>
      </c>
      <c r="HQ227" s="160" t="str">
        <f>IF(Tbl.Kosten[[#This Row],[Pnr.]]=HQ$7,Tbl.Kosten[[#This Row],[Te financieren]],"")</f>
        <v/>
      </c>
      <c r="HR227" s="160" t="str">
        <f>IF(Tbl.Kosten[[#This Row],[Pnr.]]=HR$7,Tbl.Kosten[[#This Row],[Te financieren]],"")</f>
        <v/>
      </c>
      <c r="HS227" s="160" t="str">
        <f>IF(Tbl.Kosten[[#This Row],[Pnr.]]=HS$7,Tbl.Kosten[[#This Row],[Te financieren]],"")</f>
        <v/>
      </c>
      <c r="HT227" s="160" t="str">
        <f>IF(Tbl.Kosten[[#This Row],[Pnr.]]=HT$7,Tbl.Kosten[[#This Row],[Te financieren]],"")</f>
        <v/>
      </c>
      <c r="HU227" s="160" t="str">
        <f>IF(Tbl.Kosten[[#This Row],[Pnr.]]=HU$7,Tbl.Kosten[[#This Row],[Te financieren]],"")</f>
        <v/>
      </c>
      <c r="HV227" s="160" t="str">
        <f>IF(Tbl.Kosten[[#This Row],[Pnr.]]=HV$7,Tbl.Kosten[[#This Row],[Te financieren]],"")</f>
        <v/>
      </c>
      <c r="HW227" s="160" t="str">
        <f>IF(Tbl.Kosten[[#This Row],[Pnr.]]=HW$7,Tbl.Kosten[[#This Row],[Te financieren]],"")</f>
        <v/>
      </c>
    </row>
    <row r="228" spans="2:231" x14ac:dyDescent="0.3">
      <c r="B228" s="144"/>
      <c r="C228" s="147"/>
      <c r="D228" s="146"/>
      <c r="E228" s="147"/>
      <c r="F228" s="145"/>
      <c r="G228" s="11" t="str">
        <f>IF(Tbl.Kosten[[#This Row],[Medewerker e/o 
functie]]&lt;&gt;"",_xlfn.XLOOKUP(Tbl.Kosten[[#This Row],[Medewerker e/o 
functie]],Tbl.Uurtarief[Medewerker en/of functie],Tbl.Uurtarief[Uurtarief],"",0,1),"")</f>
        <v/>
      </c>
      <c r="H228" s="121">
        <f>IFERROR(Tbl.Kosten[[#This Row],[Uren]]*Tbl.Kosten[[#This Row],[Uurtarief]],0)</f>
        <v>0</v>
      </c>
      <c r="I228" s="119" t="str">
        <f>IF(Tbl.Kosten[[#This Row],[Subtotaal uren]]&lt;&gt;0,_xlfn.XLOOKUP(Tbl.Kosten[[#This Row],[Medewerker e/o 
functie]],Tbl.Uurtarief[Medewerker en/of functie],Tbl.Uurtarief[Kostensoort arbeid],"",0,1),"")</f>
        <v/>
      </c>
      <c r="J228" s="147"/>
      <c r="K228" s="145"/>
      <c r="L228" s="149" t="str">
        <f>IF(Tbl.Kosten[[#This Row],[Activum]]&lt;&gt;"",_xlfn.XLOOKUP(Tbl.Kosten[[#This Row],[Activum]],Tbl.Afschrijvingskosten[Activum],Tbl.Afschrijvingskosten[Tarief per afschrijvings-eenheid],"",0,1),"")</f>
        <v/>
      </c>
      <c r="M228" s="122">
        <f>IFERROR(Tbl.Kosten[[#This Row],[Een-
heden]]*Tbl.Kosten[[#This Row],[Afschrijvings-
tarief]],0)</f>
        <v>0</v>
      </c>
      <c r="N228" s="122" t="str">
        <f>IF(Tbl.Kosten[[#This Row],[Subtotaal afschrijving]]&lt;&gt;0,Lijsten!A226,"")</f>
        <v/>
      </c>
      <c r="O228" s="150"/>
      <c r="P228" s="145"/>
      <c r="Q228" s="148"/>
      <c r="R228" s="122">
        <f>IFERROR(Tbl.Kosten[[#This Row],[Aantal]]*Tbl.Kosten[[#This Row],[Tarief]],0)</f>
        <v>0</v>
      </c>
      <c r="S228" s="8">
        <f>IFERROR(Tbl.Kosten[[#This Row],[Subtotaal overige kosten]]+Tbl.Kosten[[#This Row],[Subtotaal uren]]+Tbl.Kosten[[#This Row],[Subtotaal afschrijving]],0)</f>
        <v>0</v>
      </c>
      <c r="T228" s="8">
        <f>IFERROR(Tbl.Kosten[[#This Row],[Totaal kosten]]*Tbl.Kosten[[#This Row],[Subsidie%]],0)</f>
        <v>0</v>
      </c>
      <c r="U228" s="4" t="str" cm="1">
        <f t="array" ref="U228">IFERROR(_xlfn.IFS(Tbl.Kosten[[#This Row],[Subtotaal uren]]&lt;&gt;0,Tbl.Kosten[[#This Row],[Kostensoort arbeid]],Tbl.Kosten[[#This Row],[Subtotaal afschrijving]]&lt;&gt;0,Tbl.Kosten[[#This Row],[Kostensoort afschrijving]],Tbl.Kosten[[#This Row],[Subtotaal overige kosten]]&lt;&gt;0,Tbl.Kosten[[#This Row],[Kostensoort overig]]),"")</f>
        <v/>
      </c>
      <c r="V228" s="4" t="str">
        <f>IFERROR(_xlfn.XLOOKUP(Tbl.Kosten[[#This Row],[Activiteitencode]],Tbl.Activiteiten[Activiteitcode],Tbl.Activiteiten[Werkpakketcode],"",0,1),"")</f>
        <v/>
      </c>
      <c r="W228" s="4" t="str">
        <f>IFERROR(_xlfn.XLOOKUP(Tbl.Kosten[[#This Row],[Werkpakketcode]],Tbl.Werkpakketten[Werkpakketcode],Tbl.Werkpakketten[Subsidiabele activiteit],"",0,1),"")</f>
        <v/>
      </c>
      <c r="X228" s="12">
        <f>IFERROR(_xlfn.XLOOKUP(Tbl.Kosten[[#This Row],[Sanr.]],Tbl.Subsidiehoogte[SAnr.],Tbl.Subsidiehoogte[Sub. Percentage],0,0,1),0)</f>
        <v>0</v>
      </c>
      <c r="Y228" s="154" t="str">
        <f>IFERROR(_xlfn.XLOOKUP(Tbl.Kosten[[#This Row],[Partnercode]],Tbl.Projectpartners[Partnercode],Tbl.Projectpartners[PNr.],"",0,1),"")</f>
        <v>P1</v>
      </c>
      <c r="Z228" s="158">
        <f>IF(Tbl.Kosten[[#This Row],[Pnr.]]=Z$7,Tbl.Kosten[[#This Row],[Totaal kosten]],"")</f>
        <v>0</v>
      </c>
      <c r="AA228" s="158" t="str">
        <f>IF(Tbl.Kosten[[#This Row],[Pnr.]]=AA$7,Tbl.Kosten[[#This Row],[Totaal kosten]],"")</f>
        <v/>
      </c>
      <c r="AB228" s="158" t="str">
        <f>IF(Tbl.Kosten[[#This Row],[Pnr.]]=AB$7,Tbl.Kosten[[#This Row],[Totaal kosten]],"")</f>
        <v/>
      </c>
      <c r="AC228" s="158" t="str">
        <f>IF(Tbl.Kosten[[#This Row],[Pnr.]]=AC$7,Tbl.Kosten[[#This Row],[Totaal kosten]],"")</f>
        <v/>
      </c>
      <c r="AD228" s="158" t="str">
        <f>IF(Tbl.Kosten[[#This Row],[Pnr.]]=AD$7,Tbl.Kosten[[#This Row],[Totaal kosten]],"")</f>
        <v/>
      </c>
      <c r="AE228" s="158" t="str">
        <f>IF(Tbl.Kosten[[#This Row],[Pnr.]]=AE$7,Tbl.Kosten[[#This Row],[Totaal kosten]],"")</f>
        <v/>
      </c>
      <c r="AF228" s="158" t="str">
        <f>IF(Tbl.Kosten[[#This Row],[Pnr.]]=AF$7,Tbl.Kosten[[#This Row],[Totaal kosten]],"")</f>
        <v/>
      </c>
      <c r="AG228" s="158" t="str">
        <f>IF(Tbl.Kosten[[#This Row],[Pnr.]]=AG$7,Tbl.Kosten[[#This Row],[Totaal kosten]],"")</f>
        <v/>
      </c>
      <c r="AH228" s="158" t="str">
        <f>IF(Tbl.Kosten[[#This Row],[Pnr.]]=AH$7,Tbl.Kosten[[#This Row],[Totaal kosten]],"")</f>
        <v/>
      </c>
      <c r="AI228" s="158" t="str">
        <f>IF(Tbl.Kosten[[#This Row],[Pnr.]]=AI$7,Tbl.Kosten[[#This Row],[Totaal kosten]],"")</f>
        <v/>
      </c>
      <c r="AJ228" s="158" t="str">
        <f>IF(Tbl.Kosten[[#This Row],[Pnr.]]=AJ$7,Tbl.Kosten[[#This Row],[Totaal kosten]],"")</f>
        <v/>
      </c>
      <c r="AK228" s="158" t="str">
        <f>IF(Tbl.Kosten[[#This Row],[Pnr.]]=AK$7,Tbl.Kosten[[#This Row],[Totaal kosten]],"")</f>
        <v/>
      </c>
      <c r="AL228" s="158" t="str">
        <f>IF(Tbl.Kosten[[#This Row],[Pnr.]]=AL$7,Tbl.Kosten[[#This Row],[Totaal kosten]],"")</f>
        <v/>
      </c>
      <c r="AM228" s="158" t="str">
        <f>IF(Tbl.Kosten[[#This Row],[Pnr.]]=AM$7,Tbl.Kosten[[#This Row],[Totaal kosten]],"")</f>
        <v/>
      </c>
      <c r="AN228" s="158" t="str">
        <f>IF(Tbl.Kosten[[#This Row],[Pnr.]]=AN$7,Tbl.Kosten[[#This Row],[Totaal kosten]],"")</f>
        <v/>
      </c>
      <c r="AO228" s="158" t="str">
        <f>IF(Tbl.Kosten[[#This Row],[Pnr.]]=AO$7,Tbl.Kosten[[#This Row],[Totaal kosten]],"")</f>
        <v/>
      </c>
      <c r="AP228" s="158" t="str">
        <f>IF(Tbl.Kosten[[#This Row],[Pnr.]]=AP$7,Tbl.Kosten[[#This Row],[Totaal kosten]],"")</f>
        <v/>
      </c>
      <c r="AQ228" s="158" t="str">
        <f>IF(Tbl.Kosten[[#This Row],[Pnr.]]=AQ$7,Tbl.Kosten[[#This Row],[Totaal kosten]],"")</f>
        <v/>
      </c>
      <c r="AR228" s="158" t="str">
        <f>IF(Tbl.Kosten[[#This Row],[Pnr.]]=AR$7,Tbl.Kosten[[#This Row],[Totaal kosten]],"")</f>
        <v/>
      </c>
      <c r="AS228" s="158" t="str">
        <f>IF(Tbl.Kosten[[#This Row],[Pnr.]]=AS$7,Tbl.Kosten[[#This Row],[Totaal kosten]],"")</f>
        <v/>
      </c>
      <c r="AT228" s="158" t="str">
        <f>IF(Tbl.Kosten[[#This Row],[Pnr.]]=AT$7,Tbl.Kosten[[#This Row],[Totaal kosten]],"")</f>
        <v/>
      </c>
      <c r="AU228" s="158" t="str">
        <f>IF(Tbl.Kosten[[#This Row],[Pnr.]]=AU$7,Tbl.Kosten[[#This Row],[Totaal kosten]],"")</f>
        <v/>
      </c>
      <c r="AV228" s="158" t="str">
        <f>IF(Tbl.Kosten[[#This Row],[Pnr.]]=AV$7,Tbl.Kosten[[#This Row],[Totaal kosten]],"")</f>
        <v/>
      </c>
      <c r="AW228" s="158" t="str">
        <f>IF(Tbl.Kosten[[#This Row],[Pnr.]]=AW$7,Tbl.Kosten[[#This Row],[Totaal kosten]],"")</f>
        <v/>
      </c>
      <c r="AX228" s="158" t="str">
        <f>IF(Tbl.Kosten[[#This Row],[Pnr.]]=AX$7,Tbl.Kosten[[#This Row],[Totaal kosten]],"")</f>
        <v/>
      </c>
      <c r="AY228" s="158" t="str">
        <f>IF(Tbl.Kosten[[#This Row],[Pnr.]]=AY$7,Tbl.Kosten[[#This Row],[Totaal kosten]],"")</f>
        <v/>
      </c>
      <c r="AZ228" s="158" t="str">
        <f>IF(Tbl.Kosten[[#This Row],[Pnr.]]=AZ$7,Tbl.Kosten[[#This Row],[Totaal kosten]],"")</f>
        <v/>
      </c>
      <c r="BA228" s="158" t="str">
        <f>IF(Tbl.Kosten[[#This Row],[Pnr.]]=BA$7,Tbl.Kosten[[#This Row],[Totaal kosten]],"")</f>
        <v/>
      </c>
      <c r="BB228" s="158" t="str">
        <f>IF(Tbl.Kosten[[#This Row],[Pnr.]]=BB$7,Tbl.Kosten[[#This Row],[Totaal kosten]],"")</f>
        <v/>
      </c>
      <c r="BC228" s="158" t="str">
        <f>IF(Tbl.Kosten[[#This Row],[Pnr.]]=BC$7,Tbl.Kosten[[#This Row],[Totaal kosten]],"")</f>
        <v/>
      </c>
      <c r="BD228" s="158" t="str">
        <f>IF(Tbl.Kosten[[#This Row],[Pnr.]]=BD$7,Tbl.Kosten[[#This Row],[Totaal kosten]],"")</f>
        <v/>
      </c>
      <c r="BE228" s="158" t="str">
        <f>IF(Tbl.Kosten[[#This Row],[Pnr.]]=BE$7,Tbl.Kosten[[#This Row],[Totaal kosten]],"")</f>
        <v/>
      </c>
      <c r="BF228" s="158" t="str">
        <f>IF(Tbl.Kosten[[#This Row],[Pnr.]]=BF$7,Tbl.Kosten[[#This Row],[Totaal kosten]],"")</f>
        <v/>
      </c>
      <c r="BG228" s="158" t="str">
        <f>IF(Tbl.Kosten[[#This Row],[Pnr.]]=BG$7,Tbl.Kosten[[#This Row],[Totaal kosten]],"")</f>
        <v/>
      </c>
      <c r="BH228" s="158" t="str">
        <f>IF(Tbl.Kosten[[#This Row],[Pnr.]]=BH$7,Tbl.Kosten[[#This Row],[Totaal kosten]],"")</f>
        <v/>
      </c>
      <c r="BI228" s="158" t="str">
        <f>IF(Tbl.Kosten[[#This Row],[Pnr.]]=BI$7,Tbl.Kosten[[#This Row],[Totaal kosten]],"")</f>
        <v/>
      </c>
      <c r="BJ228" s="158" t="str">
        <f>IF(Tbl.Kosten[[#This Row],[Pnr.]]=BJ$7,Tbl.Kosten[[#This Row],[Totaal kosten]],"")</f>
        <v/>
      </c>
      <c r="BK228" s="158" t="str">
        <f>IF(Tbl.Kosten[[#This Row],[Pnr.]]=BK$7,Tbl.Kosten[[#This Row],[Totaal kosten]],"")</f>
        <v/>
      </c>
      <c r="BL228" s="158" t="str">
        <f>IF(Tbl.Kosten[[#This Row],[Pnr.]]=BL$7,Tbl.Kosten[[#This Row],[Totaal kosten]],"")</f>
        <v/>
      </c>
      <c r="BM228" s="158" t="str">
        <f>IF(Tbl.Kosten[[#This Row],[Pnr.]]=BM$7,Tbl.Kosten[[#This Row],[Totaal kosten]],"")</f>
        <v/>
      </c>
      <c r="BN228" s="158" t="str">
        <f>IF(Tbl.Kosten[[#This Row],[Pnr.]]=BN$7,Tbl.Kosten[[#This Row],[Totaal kosten]],"")</f>
        <v/>
      </c>
      <c r="BO228" s="158" t="str">
        <f>IF(Tbl.Kosten[[#This Row],[Pnr.]]=BO$7,Tbl.Kosten[[#This Row],[Totaal kosten]],"")</f>
        <v/>
      </c>
      <c r="BP228" s="158" t="str">
        <f>IF(Tbl.Kosten[[#This Row],[Pnr.]]=BP$7,Tbl.Kosten[[#This Row],[Totaal kosten]],"")</f>
        <v/>
      </c>
      <c r="BQ228" s="158" t="str">
        <f>IF(Tbl.Kosten[[#This Row],[Pnr.]]=BQ$7,Tbl.Kosten[[#This Row],[Totaal kosten]],"")</f>
        <v/>
      </c>
      <c r="BR228" s="158" t="str">
        <f>IF(Tbl.Kosten[[#This Row],[Pnr.]]=BR$7,Tbl.Kosten[[#This Row],[Totaal kosten]],"")</f>
        <v/>
      </c>
      <c r="BS228" s="158" t="str">
        <f>IF(Tbl.Kosten[[#This Row],[Pnr.]]=BS$7,Tbl.Kosten[[#This Row],[Totaal kosten]],"")</f>
        <v/>
      </c>
      <c r="BT228" s="158" t="str">
        <f>IF(Tbl.Kosten[[#This Row],[Pnr.]]=BT$7,Tbl.Kosten[[#This Row],[Totaal kosten]],"")</f>
        <v/>
      </c>
      <c r="BU228" s="158" t="str">
        <f>IF(Tbl.Kosten[[#This Row],[Pnr.]]=BU$7,Tbl.Kosten[[#This Row],[Totaal kosten]],"")</f>
        <v/>
      </c>
      <c r="BV228" s="158" t="str">
        <f>IF(Tbl.Kosten[[#This Row],[Pnr.]]=BV$7,Tbl.Kosten[[#This Row],[Totaal kosten]],"")</f>
        <v/>
      </c>
      <c r="BW228" s="158" t="str">
        <f>IF(Tbl.Kosten[[#This Row],[Pnr.]]=BW$7,Tbl.Kosten[[#This Row],[Totaal kosten]],"")</f>
        <v/>
      </c>
      <c r="BX228" s="158" t="str">
        <f>IFERROR(_xlfn.XLOOKUP(Tbl.Kosten[[#This Row],[Werkpakketcode]],Tbl.Werkpakketten[Werkpakketcode],Tbl.Werkpakketten[WPnr.],"",0,1),"")</f>
        <v/>
      </c>
      <c r="BY228" s="158" t="str">
        <f>IF(Tbl.Kosten[[#This Row],[WPnr.]]=BY$7,Tbl.Kosten[[#This Row],[Totaal kosten]],"")</f>
        <v/>
      </c>
      <c r="BZ228" s="158" t="str">
        <f>IF(Tbl.Kosten[[#This Row],[WPnr.]]=BZ$7,Tbl.Kosten[[#This Row],[Totaal kosten]],"")</f>
        <v/>
      </c>
      <c r="CA228" s="158" t="str">
        <f>IF(Tbl.Kosten[[#This Row],[WPnr.]]=CA$7,Tbl.Kosten[[#This Row],[Totaal kosten]],"")</f>
        <v/>
      </c>
      <c r="CB228" s="158" t="str">
        <f>IF(Tbl.Kosten[[#This Row],[WPnr.]]=CB$7,Tbl.Kosten[[#This Row],[Totaal kosten]],"")</f>
        <v/>
      </c>
      <c r="CC228" s="158" t="str">
        <f>IF(Tbl.Kosten[[#This Row],[WPnr.]]=CC$7,Tbl.Kosten[[#This Row],[Totaal kosten]],"")</f>
        <v/>
      </c>
      <c r="CD228" s="158" t="str">
        <f>IF(Tbl.Kosten[[#This Row],[WPnr.]]=CD$7,Tbl.Kosten[[#This Row],[Totaal kosten]],"")</f>
        <v/>
      </c>
      <c r="CE228" s="158" t="str">
        <f>IF(Tbl.Kosten[[#This Row],[WPnr.]]=CE$7,Tbl.Kosten[[#This Row],[Totaal kosten]],"")</f>
        <v/>
      </c>
      <c r="CF228" s="158" t="str">
        <f>IF(Tbl.Kosten[[#This Row],[WPnr.]]=CF$7,Tbl.Kosten[[#This Row],[Totaal kosten]],"")</f>
        <v/>
      </c>
      <c r="CG228" s="158" t="str">
        <f>IF(Tbl.Kosten[[#This Row],[WPnr.]]=CG$7,Tbl.Kosten[[#This Row],[Totaal kosten]],"")</f>
        <v/>
      </c>
      <c r="CH228" s="158" t="str">
        <f>IF(Tbl.Kosten[[#This Row],[WPnr.]]=CH$7,Tbl.Kosten[[#This Row],[Totaal kosten]],"")</f>
        <v/>
      </c>
      <c r="CI228" s="158" t="str">
        <f>IF(Tbl.Kosten[[#This Row],[WPnr.]]=CI$7,Tbl.Kosten[[#This Row],[Totaal kosten]],"")</f>
        <v/>
      </c>
      <c r="CJ228" s="158" t="str">
        <f>IF(Tbl.Kosten[[#This Row],[WPnr.]]=CJ$7,Tbl.Kosten[[#This Row],[Totaal kosten]],"")</f>
        <v/>
      </c>
      <c r="CK228" s="158" t="str">
        <f>IF(Tbl.Kosten[[#This Row],[WPnr.]]=CK$7,Tbl.Kosten[[#This Row],[Totaal kosten]],"")</f>
        <v/>
      </c>
      <c r="CL228" s="158" t="str">
        <f>IF(Tbl.Kosten[[#This Row],[WPnr.]]=CL$7,Tbl.Kosten[[#This Row],[Totaal kosten]],"")</f>
        <v/>
      </c>
      <c r="CM228" s="158" t="str">
        <f>IF(Tbl.Kosten[[#This Row],[WPnr.]]=CM$7,Tbl.Kosten[[#This Row],[Totaal kosten]],"")</f>
        <v/>
      </c>
      <c r="CN228" s="158" t="str">
        <f>IF(Tbl.Kosten[[#This Row],[WPnr.]]=CN$7,Tbl.Kosten[[#This Row],[Totaal kosten]],"")</f>
        <v/>
      </c>
      <c r="CO228" s="158" t="str">
        <f>IF(Tbl.Kosten[[#This Row],[WPnr.]]=CO$7,Tbl.Kosten[[#This Row],[Totaal kosten]],"")</f>
        <v/>
      </c>
      <c r="CP228" s="158" t="str">
        <f>IF(Tbl.Kosten[[#This Row],[WPnr.]]=CP$7,Tbl.Kosten[[#This Row],[Totaal kosten]],"")</f>
        <v/>
      </c>
      <c r="CQ228" s="158" t="str">
        <f>IF(Tbl.Kosten[[#This Row],[WPnr.]]=CQ$7,Tbl.Kosten[[#This Row],[Totaal kosten]],"")</f>
        <v/>
      </c>
      <c r="CR228" s="158" t="str">
        <f>IF(Tbl.Kosten[[#This Row],[WPnr.]]=CR$7,Tbl.Kosten[[#This Row],[Totaal kosten]],"")</f>
        <v/>
      </c>
      <c r="CS228" s="158" t="str">
        <f>IF(Tbl.Kosten[[#This Row],[WPnr.]]=CS$7,Tbl.Kosten[[#This Row],[Totaal kosten]],"")</f>
        <v/>
      </c>
      <c r="CT228" s="158" t="str">
        <f>IF(Tbl.Kosten[[#This Row],[WPnr.]]=CT$7,Tbl.Kosten[[#This Row],[Totaal kosten]],"")</f>
        <v/>
      </c>
      <c r="CU228" s="158" t="str">
        <f>IF(Tbl.Kosten[[#This Row],[WPnr.]]=CU$7,Tbl.Kosten[[#This Row],[Totaal kosten]],"")</f>
        <v/>
      </c>
      <c r="CV228" s="158" t="str">
        <f>IF(Tbl.Kosten[[#This Row],[WPnr.]]=CV$7,Tbl.Kosten[[#This Row],[Totaal kosten]],"")</f>
        <v/>
      </c>
      <c r="CW228" s="158" t="str">
        <f>IF(Tbl.Kosten[[#This Row],[WPnr.]]=CW$7,Tbl.Kosten[[#This Row],[Totaal kosten]],"")</f>
        <v/>
      </c>
      <c r="CX228" s="158" t="str">
        <f>IF(Tbl.Kosten[[#This Row],[WPnr.]]=CX$7,Tbl.Kosten[[#This Row],[Totaal kosten]],"")</f>
        <v/>
      </c>
      <c r="CY228" s="158" t="str">
        <f>IF(Tbl.Kosten[[#This Row],[WPnr.]]=CY$7,Tbl.Kosten[[#This Row],[Totaal kosten]],"")</f>
        <v/>
      </c>
      <c r="CZ228" s="158" t="str">
        <f>IF(Tbl.Kosten[[#This Row],[WPnr.]]=CZ$7,Tbl.Kosten[[#This Row],[Totaal kosten]],"")</f>
        <v/>
      </c>
      <c r="DA228" s="158" t="str">
        <f>IF(Tbl.Kosten[[#This Row],[WPnr.]]=DA$7,Tbl.Kosten[[#This Row],[Totaal kosten]],"")</f>
        <v/>
      </c>
      <c r="DB228" s="158" t="str">
        <f>IF(Tbl.Kosten[[#This Row],[WPnr.]]=DB$7,Tbl.Kosten[[#This Row],[Totaal kosten]],"")</f>
        <v/>
      </c>
      <c r="DC228" s="158" t="str">
        <f>IF(Tbl.Kosten[[#This Row],[WPnr.]]=DC$7,Tbl.Kosten[[#This Row],[Totaal kosten]],"")</f>
        <v/>
      </c>
      <c r="DD228" s="158" t="str">
        <f>IF(Tbl.Kosten[[#This Row],[WPnr.]]=DD$7,Tbl.Kosten[[#This Row],[Totaal kosten]],"")</f>
        <v/>
      </c>
      <c r="DE228" s="158" t="str">
        <f>IF(Tbl.Kosten[[#This Row],[WPnr.]]=DE$7,Tbl.Kosten[[#This Row],[Totaal kosten]],"")</f>
        <v/>
      </c>
      <c r="DF228" s="158" t="str">
        <f>IF(Tbl.Kosten[[#This Row],[WPnr.]]=DF$7,Tbl.Kosten[[#This Row],[Totaal kosten]],"")</f>
        <v/>
      </c>
      <c r="DG228" s="158" t="str">
        <f>IF(Tbl.Kosten[[#This Row],[WPnr.]]=DG$7,Tbl.Kosten[[#This Row],[Totaal kosten]],"")</f>
        <v/>
      </c>
      <c r="DH228" s="158" t="str">
        <f>IF(Tbl.Kosten[[#This Row],[WPnr.]]=DH$7,Tbl.Kosten[[#This Row],[Totaal kosten]],"")</f>
        <v/>
      </c>
      <c r="DI228" s="158" t="str">
        <f>IF(Tbl.Kosten[[#This Row],[WPnr.]]=DI$7,Tbl.Kosten[[#This Row],[Totaal kosten]],"")</f>
        <v/>
      </c>
      <c r="DJ228" s="158" t="str">
        <f>IF(Tbl.Kosten[[#This Row],[WPnr.]]=DJ$7,Tbl.Kosten[[#This Row],[Totaal kosten]],"")</f>
        <v/>
      </c>
      <c r="DK228" s="158" t="str">
        <f>IF(Tbl.Kosten[[#This Row],[WPnr.]]=DK$7,Tbl.Kosten[[#This Row],[Totaal kosten]],"")</f>
        <v/>
      </c>
      <c r="DL228" s="158" t="str">
        <f>IF(Tbl.Kosten[[#This Row],[WPnr.]]=DL$7,Tbl.Kosten[[#This Row],[Totaal kosten]],"")</f>
        <v/>
      </c>
      <c r="DM228" s="158" t="str">
        <f>IF(Tbl.Kosten[[#This Row],[WPnr.]]=DM$7,Tbl.Kosten[[#This Row],[Totaal kosten]],"")</f>
        <v/>
      </c>
      <c r="DN228" s="158" t="str">
        <f>IF(Tbl.Kosten[[#This Row],[WPnr.]]=DN$7,Tbl.Kosten[[#This Row],[Totaal kosten]],"")</f>
        <v/>
      </c>
      <c r="DO228" s="158" t="str">
        <f>IF(Tbl.Kosten[[#This Row],[WPnr.]]=DO$7,Tbl.Kosten[[#This Row],[Totaal kosten]],"")</f>
        <v/>
      </c>
      <c r="DP228" s="158" t="str">
        <f>IF(Tbl.Kosten[[#This Row],[WPnr.]]=DP$7,Tbl.Kosten[[#This Row],[Totaal kosten]],"")</f>
        <v/>
      </c>
      <c r="DQ228" s="158" t="str">
        <f>IF(Tbl.Kosten[[#This Row],[WPnr.]]=DQ$7,Tbl.Kosten[[#This Row],[Totaal kosten]],"")</f>
        <v/>
      </c>
      <c r="DR228" s="158" t="str">
        <f>IF(Tbl.Kosten[[#This Row],[WPnr.]]=DR$7,Tbl.Kosten[[#This Row],[Totaal kosten]],"")</f>
        <v/>
      </c>
      <c r="DS228" s="158" t="str">
        <f>IF(Tbl.Kosten[[#This Row],[WPnr.]]=DS$7,Tbl.Kosten[[#This Row],[Totaal kosten]],"")</f>
        <v/>
      </c>
      <c r="DT228" s="158" t="str">
        <f>IF(Tbl.Kosten[[#This Row],[WPnr.]]=DT$7,Tbl.Kosten[[#This Row],[Totaal kosten]],"")</f>
        <v/>
      </c>
      <c r="DU228" s="158" t="str">
        <f>IF(Tbl.Kosten[[#This Row],[WPnr.]]=DU$7,Tbl.Kosten[[#This Row],[Totaal kosten]],"")</f>
        <v/>
      </c>
      <c r="DV228" s="158" t="str">
        <f>IF(Tbl.Kosten[[#This Row],[WPnr.]]=DV$7,Tbl.Kosten[[#This Row],[Totaal kosten]],"")</f>
        <v/>
      </c>
      <c r="DW228" s="158" t="str">
        <f>IFERROR(_xlfn.XLOOKUP(Tbl.Kosten[[#This Row],[Kostensoort]],Tbl.Kostensoorten[Kostensoorten],Tbl.Kostensoorten[KSnr.],"",0,1),"")</f>
        <v/>
      </c>
      <c r="DX228" s="158" t="str">
        <f>IF(Tbl.Kosten[[#This Row],[KSnr.]]=DX$7,Tbl.Kosten[[#This Row],[Totaal kosten]],"")</f>
        <v/>
      </c>
      <c r="DY228" s="158" t="str">
        <f>IF(Tbl.Kosten[[#This Row],[KSnr.]]=DY$7,Tbl.Kosten[[#This Row],[Totaal kosten]],"")</f>
        <v/>
      </c>
      <c r="DZ228" s="158" t="str">
        <f>IF(Tbl.Kosten[[#This Row],[KSnr.]]=DZ$7,Tbl.Kosten[[#This Row],[Totaal kosten]],"")</f>
        <v/>
      </c>
      <c r="EA228" s="158" t="str">
        <f>IF(Tbl.Kosten[[#This Row],[KSnr.]]=EA$7,Tbl.Kosten[[#This Row],[Totaal kosten]],"")</f>
        <v/>
      </c>
      <c r="EB228" s="158" t="str">
        <f>IF(Tbl.Kosten[[#This Row],[KSnr.]]=EB$7,Tbl.Kosten[[#This Row],[Totaal kosten]],"")</f>
        <v/>
      </c>
      <c r="EC228" s="158" t="str">
        <f>IF(Tbl.Kosten[[#This Row],[KSnr.]]=EC$7,Tbl.Kosten[[#This Row],[Totaal kosten]],"")</f>
        <v/>
      </c>
      <c r="ED228" s="158" t="str">
        <f>IF(Tbl.Kosten[[#This Row],[KSnr.]]=ED$7,Tbl.Kosten[[#This Row],[Totaal kosten]],"")</f>
        <v/>
      </c>
      <c r="EE228" s="158" t="str">
        <f>IF(Tbl.Kosten[[#This Row],[KSnr.]]=EE$7,Tbl.Kosten[[#This Row],[Totaal kosten]],"")</f>
        <v/>
      </c>
      <c r="EF228" s="158" t="str">
        <f>IF(Tbl.Kosten[[#This Row],[KSnr.]]=EF$7,Tbl.Kosten[[#This Row],[Totaal kosten]],"")</f>
        <v/>
      </c>
      <c r="EG228" s="158" t="str">
        <f>IF(Tbl.Kosten[[#This Row],[KSnr.]]=EG$7,Tbl.Kosten[[#This Row],[Totaal kosten]],"")</f>
        <v/>
      </c>
      <c r="EH228" s="158" t="str">
        <f>IF(Tbl.Kosten[[#This Row],[KSnr.]]=EH$7,Tbl.Kosten[[#This Row],[Totaal kosten]],"")</f>
        <v/>
      </c>
      <c r="EI228" s="158" t="str">
        <f>IF(Tbl.Kosten[[#This Row],[KSnr.]]=EI$7,Tbl.Kosten[[#This Row],[Totaal kosten]],"")</f>
        <v/>
      </c>
      <c r="EJ228" s="158" t="str">
        <f>IF(Tbl.Kosten[[#This Row],[KSnr.]]=EJ$7,Tbl.Kosten[[#This Row],[Totaal kosten]],"")</f>
        <v/>
      </c>
      <c r="EK228" s="158" t="str">
        <f>IF(Tbl.Kosten[[#This Row],[KSnr.]]=EK$7,Tbl.Kosten[[#This Row],[Totaal kosten]],"")</f>
        <v/>
      </c>
      <c r="EL228" s="158" t="str">
        <f>IF(Tbl.Kosten[[#This Row],[KSnr.]]=EL$7,Tbl.Kosten[[#This Row],[Totaal kosten]],"")</f>
        <v/>
      </c>
      <c r="EM228" s="158" t="str">
        <f>IF(Tbl.Kosten[[#This Row],[KSnr.]]=EM$7,Tbl.Kosten[[#This Row],[Totaal kosten]],"")</f>
        <v/>
      </c>
      <c r="EN228" s="158" t="str">
        <f>IF(Tbl.Kosten[[#This Row],[KSnr.]]=EN$7,Tbl.Kosten[[#This Row],[Totaal kosten]],"")</f>
        <v/>
      </c>
      <c r="EO228" s="158" t="str">
        <f>IF(Tbl.Kosten[[#This Row],[KSnr.]]=EO$7,Tbl.Kosten[[#This Row],[Totaal kosten]],"")</f>
        <v/>
      </c>
      <c r="EP228" s="158" t="str">
        <f>IF(Tbl.Kosten[[#This Row],[KSnr.]]=EP$7,Tbl.Kosten[[#This Row],[Totaal kosten]],"")</f>
        <v/>
      </c>
      <c r="EQ228" s="158" t="str">
        <f>IF(Tbl.Kosten[[#This Row],[KSnr.]]=EQ$7,Tbl.Kosten[[#This Row],[Totaal kosten]],"")</f>
        <v/>
      </c>
      <c r="ER228" s="154" t="str">
        <f>IFERROR(_xlfn.XLOOKUP(Tbl.Kosten[[#This Row],[Subsidieactiviteit]],Tbl.Subsidiehoogte[Subsidieactiviteit],Tbl.Subsidiehoogte[SAnr.],"",0,1),"")</f>
        <v/>
      </c>
      <c r="ES228" s="160" t="str">
        <f>IF(Tbl.Kosten[[#This Row],[Sanr.]]=ES$7,Tbl.Kosten[[#This Row],[Totaal kosten]],"")</f>
        <v/>
      </c>
      <c r="ET228" s="160" t="str">
        <f>IF(Tbl.Kosten[[#This Row],[Sanr.]]=ET$7,Tbl.Kosten[[#This Row],[Totaal kosten]],"")</f>
        <v/>
      </c>
      <c r="EU228" s="160" t="str">
        <f>IF(Tbl.Kosten[[#This Row],[Sanr.]]=EU$7,Tbl.Kosten[[#This Row],[Totaal kosten]],"")</f>
        <v/>
      </c>
      <c r="EV228" s="160" t="str">
        <f>IF(Tbl.Kosten[[#This Row],[Sanr.]]=EV$7,Tbl.Kosten[[#This Row],[Totaal kosten]],"")</f>
        <v/>
      </c>
      <c r="EW228" s="160" t="str">
        <f>IF(Tbl.Kosten[[#This Row],[Sanr.]]=EW$7,Tbl.Kosten[[#This Row],[Totaal kosten]],"")</f>
        <v/>
      </c>
      <c r="EX228" s="160" t="str">
        <f>IF(Tbl.Kosten[[#This Row],[Sanr.]]=EX$7,Tbl.Kosten[[#This Row],[Totaal kosten]],"")</f>
        <v/>
      </c>
      <c r="EY228" s="160" t="str">
        <f>IF(Tbl.Kosten[[#This Row],[Sanr.]]=EY$7,Tbl.Kosten[[#This Row],[Totaal kosten]],"")</f>
        <v/>
      </c>
      <c r="EZ228" s="160" t="str">
        <f>IF(Tbl.Kosten[[#This Row],[Sanr.]]=EZ$7,Tbl.Kosten[[#This Row],[Totaal kosten]],"")</f>
        <v/>
      </c>
      <c r="FA228" s="160" t="str">
        <f>IF(Tbl.Kosten[[#This Row],[Sanr.]]=FA$7,Tbl.Kosten[[#This Row],[Totaal kosten]],"")</f>
        <v/>
      </c>
      <c r="FB228" s="160" t="str">
        <f>IF(Tbl.Kosten[[#This Row],[Sanr.]]=FB$7,Tbl.Kosten[[#This Row],[Totaal kosten]],"")</f>
        <v/>
      </c>
      <c r="FC228" s="160" t="str">
        <f>IF(Tbl.Kosten[[#This Row],[Sanr.]]=FC$7,Tbl.Kosten[[#This Row],[Totaal kosten]],"")</f>
        <v/>
      </c>
      <c r="FD228" s="160" t="str">
        <f>IF(Tbl.Kosten[[#This Row],[Sanr.]]=FD$7,Tbl.Kosten[[#This Row],[Totaal kosten]],"")</f>
        <v/>
      </c>
      <c r="FE228" s="160" t="str">
        <f>IF(Tbl.Kosten[[#This Row],[Sanr.]]=FE$7,Tbl.Kosten[[#This Row],[Totaal kosten]],"")</f>
        <v/>
      </c>
      <c r="FF228" s="160" t="str">
        <f>IF(Tbl.Kosten[[#This Row],[Sanr.]]=FF$7,Tbl.Kosten[[#This Row],[Totaal kosten]],"")</f>
        <v/>
      </c>
      <c r="FG228" s="160" t="str">
        <f>IF(Tbl.Kosten[[#This Row],[Sanr.]]=FG$7,Tbl.Kosten[[#This Row],[Totaal kosten]],"")</f>
        <v/>
      </c>
      <c r="FH228" s="160" t="str">
        <f>IF(Tbl.Kosten[[#This Row],[Sanr.]]=FH$7,Tbl.Kosten[[#This Row],[Totaal kosten]],"")</f>
        <v/>
      </c>
      <c r="FI228" s="160" t="str">
        <f>IF(Tbl.Kosten[[#This Row],[Sanr.]]=FI$7,Tbl.Kosten[[#This Row],[Totaal kosten]],"")</f>
        <v/>
      </c>
      <c r="FJ228" s="160" t="str">
        <f>IF(Tbl.Kosten[[#This Row],[Sanr.]]=FJ$7,Tbl.Kosten[[#This Row],[Totaal kosten]],"")</f>
        <v/>
      </c>
      <c r="FK228" s="160" t="str">
        <f>IF(Tbl.Kosten[[#This Row],[Sanr.]]=FK$7,Tbl.Kosten[[#This Row],[Totaal kosten]],"")</f>
        <v/>
      </c>
      <c r="FL228" s="160" t="str">
        <f>IF(Tbl.Kosten[[#This Row],[Sanr.]]=FL$7,Tbl.Kosten[[#This Row],[Totaal kosten]],"")</f>
        <v/>
      </c>
      <c r="FM228" s="160" t="str">
        <f>IF(Tbl.Kosten[[#This Row],[Sanr.]]=FM$7,Tbl.Kosten[[#This Row],[Totaal kosten]],"")</f>
        <v/>
      </c>
      <c r="FN228" s="160" t="str">
        <f>IF(Tbl.Kosten[[#This Row],[Sanr.]]=FN$7,Tbl.Kosten[[#This Row],[Totaal kosten]],"")</f>
        <v/>
      </c>
      <c r="FO228" s="160" t="str">
        <f>IF(Tbl.Kosten[[#This Row],[Sanr.]]=FO$7,Tbl.Kosten[[#This Row],[Totaal kosten]],"")</f>
        <v/>
      </c>
      <c r="FP228" s="160" t="str">
        <f>IF(Tbl.Kosten[[#This Row],[Sanr.]]=FP$7,Tbl.Kosten[[#This Row],[Totaal kosten]],"")</f>
        <v/>
      </c>
      <c r="FQ228" s="160" t="str">
        <f>IF(Tbl.Kosten[[#This Row],[Sanr.]]=FQ$7,Tbl.Kosten[[#This Row],[Totaal kosten]],"")</f>
        <v/>
      </c>
      <c r="FR228" s="160" t="str">
        <f>IF(Tbl.Kosten[[#This Row],[Sanr.]]=FR$7,Tbl.Kosten[[#This Row],[Totaal kosten]],"")</f>
        <v/>
      </c>
      <c r="FS228" s="160" t="str">
        <f>IF(Tbl.Kosten[[#This Row],[Sanr.]]=FS$7,Tbl.Kosten[[#This Row],[Totaal kosten]],"")</f>
        <v/>
      </c>
      <c r="FT228" s="160" t="str">
        <f>IF(Tbl.Kosten[[#This Row],[Sanr.]]=FT$7,Tbl.Kosten[[#This Row],[Totaal kosten]],"")</f>
        <v/>
      </c>
      <c r="FU228" s="160" t="str">
        <f>IF(Tbl.Kosten[[#This Row],[Sanr.]]=FU$7,Tbl.Kosten[[#This Row],[Totaal kosten]],"")</f>
        <v/>
      </c>
      <c r="FV228" s="160" t="str">
        <f>IF(Tbl.Kosten[[#This Row],[Sanr.]]=FV$7,Tbl.Kosten[[#This Row],[Totaal kosten]],"")</f>
        <v/>
      </c>
      <c r="FW228" s="160" t="str">
        <f>IFERROR(_xlfn.XLOOKUP(Tbl.Kosten[[#This Row],[Activiteitencode]],Tbl.Activiteiten[Activiteitcode],Tbl.Activiteiten[Anr.],"",0,1),"")</f>
        <v/>
      </c>
      <c r="FX228" s="181" t="str">
        <f>_xlfn.CONCAT(Tbl.Kosten[[#This Row],[Pnr.]],Tbl.Kosten[[#This Row],[Sanr.]])</f>
        <v>P1</v>
      </c>
      <c r="FY228" s="160">
        <f>Tbl.Kosten[[#This Row],[Totaal kosten]]-Tbl.Kosten[[#This Row],[Subsidie]]</f>
        <v>0</v>
      </c>
      <c r="FZ228" s="160">
        <f>IF(Tbl.Kosten[[#This Row],[Pnr.]]=FZ$7,Tbl.Kosten[[#This Row],[Te financieren]],"")</f>
        <v>0</v>
      </c>
      <c r="GA228" s="160" t="str">
        <f>IF(Tbl.Kosten[[#This Row],[Pnr.]]=GA$7,Tbl.Kosten[[#This Row],[Te financieren]],"")</f>
        <v/>
      </c>
      <c r="GB228" s="160" t="str">
        <f>IF(Tbl.Kosten[[#This Row],[Pnr.]]=GB$7,Tbl.Kosten[[#This Row],[Te financieren]],"")</f>
        <v/>
      </c>
      <c r="GC228" s="160" t="str">
        <f>IF(Tbl.Kosten[[#This Row],[Pnr.]]=GC$7,Tbl.Kosten[[#This Row],[Te financieren]],"")</f>
        <v/>
      </c>
      <c r="GD228" s="160" t="str">
        <f>IF(Tbl.Kosten[[#This Row],[Pnr.]]=GD$7,Tbl.Kosten[[#This Row],[Te financieren]],"")</f>
        <v/>
      </c>
      <c r="GE228" s="160" t="str">
        <f>IF(Tbl.Kosten[[#This Row],[Pnr.]]=GE$7,Tbl.Kosten[[#This Row],[Te financieren]],"")</f>
        <v/>
      </c>
      <c r="GF228" s="160" t="str">
        <f>IF(Tbl.Kosten[[#This Row],[Pnr.]]=GF$7,Tbl.Kosten[[#This Row],[Te financieren]],"")</f>
        <v/>
      </c>
      <c r="GG228" s="160" t="str">
        <f>IF(Tbl.Kosten[[#This Row],[Pnr.]]=GG$7,Tbl.Kosten[[#This Row],[Te financieren]],"")</f>
        <v/>
      </c>
      <c r="GH228" s="160" t="str">
        <f>IF(Tbl.Kosten[[#This Row],[Pnr.]]=GH$7,Tbl.Kosten[[#This Row],[Te financieren]],"")</f>
        <v/>
      </c>
      <c r="GI228" s="160" t="str">
        <f>IF(Tbl.Kosten[[#This Row],[Pnr.]]=GI$7,Tbl.Kosten[[#This Row],[Te financieren]],"")</f>
        <v/>
      </c>
      <c r="GJ228" s="160" t="str">
        <f>IF(Tbl.Kosten[[#This Row],[Pnr.]]=GJ$7,Tbl.Kosten[[#This Row],[Te financieren]],"")</f>
        <v/>
      </c>
      <c r="GK228" s="160" t="str">
        <f>IF(Tbl.Kosten[[#This Row],[Pnr.]]=GK$7,Tbl.Kosten[[#This Row],[Te financieren]],"")</f>
        <v/>
      </c>
      <c r="GL228" s="160" t="str">
        <f>IF(Tbl.Kosten[[#This Row],[Pnr.]]=GL$7,Tbl.Kosten[[#This Row],[Te financieren]],"")</f>
        <v/>
      </c>
      <c r="GM228" s="160" t="str">
        <f>IF(Tbl.Kosten[[#This Row],[Pnr.]]=GM$7,Tbl.Kosten[[#This Row],[Te financieren]],"")</f>
        <v/>
      </c>
      <c r="GN228" s="160" t="str">
        <f>IF(Tbl.Kosten[[#This Row],[Pnr.]]=GN$7,Tbl.Kosten[[#This Row],[Te financieren]],"")</f>
        <v/>
      </c>
      <c r="GO228" s="160" t="str">
        <f>IF(Tbl.Kosten[[#This Row],[Pnr.]]=GO$7,Tbl.Kosten[[#This Row],[Te financieren]],"")</f>
        <v/>
      </c>
      <c r="GP228" s="160" t="str">
        <f>IF(Tbl.Kosten[[#This Row],[Pnr.]]=GP$7,Tbl.Kosten[[#This Row],[Te financieren]],"")</f>
        <v/>
      </c>
      <c r="GQ228" s="160" t="str">
        <f>IF(Tbl.Kosten[[#This Row],[Pnr.]]=GQ$7,Tbl.Kosten[[#This Row],[Te financieren]],"")</f>
        <v/>
      </c>
      <c r="GR228" s="160" t="str">
        <f>IF(Tbl.Kosten[[#This Row],[Pnr.]]=GR$7,Tbl.Kosten[[#This Row],[Te financieren]],"")</f>
        <v/>
      </c>
      <c r="GS228" s="160" t="str">
        <f>IF(Tbl.Kosten[[#This Row],[Pnr.]]=GS$7,Tbl.Kosten[[#This Row],[Te financieren]],"")</f>
        <v/>
      </c>
      <c r="GT228" s="160" t="str">
        <f>IF(Tbl.Kosten[[#This Row],[Pnr.]]=GT$7,Tbl.Kosten[[#This Row],[Te financieren]],"")</f>
        <v/>
      </c>
      <c r="GU228" s="160" t="str">
        <f>IF(Tbl.Kosten[[#This Row],[Pnr.]]=GU$7,Tbl.Kosten[[#This Row],[Te financieren]],"")</f>
        <v/>
      </c>
      <c r="GV228" s="160" t="str">
        <f>IF(Tbl.Kosten[[#This Row],[Pnr.]]=GV$7,Tbl.Kosten[[#This Row],[Te financieren]],"")</f>
        <v/>
      </c>
      <c r="GW228" s="160" t="str">
        <f>IF(Tbl.Kosten[[#This Row],[Pnr.]]=GW$7,Tbl.Kosten[[#This Row],[Te financieren]],"")</f>
        <v/>
      </c>
      <c r="GX228" s="160" t="str">
        <f>IF(Tbl.Kosten[[#This Row],[Pnr.]]=GX$7,Tbl.Kosten[[#This Row],[Te financieren]],"")</f>
        <v/>
      </c>
      <c r="GY228" s="160" t="str">
        <f>IF(Tbl.Kosten[[#This Row],[Pnr.]]=GY$7,Tbl.Kosten[[#This Row],[Te financieren]],"")</f>
        <v/>
      </c>
      <c r="GZ228" s="160" t="str">
        <f>IF(Tbl.Kosten[[#This Row],[Pnr.]]=GZ$7,Tbl.Kosten[[#This Row],[Te financieren]],"")</f>
        <v/>
      </c>
      <c r="HA228" s="160" t="str">
        <f>IF(Tbl.Kosten[[#This Row],[Pnr.]]=HA$7,Tbl.Kosten[[#This Row],[Te financieren]],"")</f>
        <v/>
      </c>
      <c r="HB228" s="160" t="str">
        <f>IF(Tbl.Kosten[[#This Row],[Pnr.]]=HB$7,Tbl.Kosten[[#This Row],[Te financieren]],"")</f>
        <v/>
      </c>
      <c r="HC228" s="160" t="str">
        <f>IF(Tbl.Kosten[[#This Row],[Pnr.]]=HC$7,Tbl.Kosten[[#This Row],[Te financieren]],"")</f>
        <v/>
      </c>
      <c r="HD228" s="160" t="str">
        <f>IF(Tbl.Kosten[[#This Row],[Pnr.]]=HD$7,Tbl.Kosten[[#This Row],[Te financieren]],"")</f>
        <v/>
      </c>
      <c r="HE228" s="160" t="str">
        <f>IF(Tbl.Kosten[[#This Row],[Pnr.]]=HE$7,Tbl.Kosten[[#This Row],[Te financieren]],"")</f>
        <v/>
      </c>
      <c r="HF228" s="160" t="str">
        <f>IF(Tbl.Kosten[[#This Row],[Pnr.]]=HF$7,Tbl.Kosten[[#This Row],[Te financieren]],"")</f>
        <v/>
      </c>
      <c r="HG228" s="160" t="str">
        <f>IF(Tbl.Kosten[[#This Row],[Pnr.]]=HG$7,Tbl.Kosten[[#This Row],[Te financieren]],"")</f>
        <v/>
      </c>
      <c r="HH228" s="160" t="str">
        <f>IF(Tbl.Kosten[[#This Row],[Pnr.]]=HH$7,Tbl.Kosten[[#This Row],[Te financieren]],"")</f>
        <v/>
      </c>
      <c r="HI228" s="160" t="str">
        <f>IF(Tbl.Kosten[[#This Row],[Pnr.]]=HI$7,Tbl.Kosten[[#This Row],[Te financieren]],"")</f>
        <v/>
      </c>
      <c r="HJ228" s="160" t="str">
        <f>IF(Tbl.Kosten[[#This Row],[Pnr.]]=HJ$7,Tbl.Kosten[[#This Row],[Te financieren]],"")</f>
        <v/>
      </c>
      <c r="HK228" s="160" t="str">
        <f>IF(Tbl.Kosten[[#This Row],[Pnr.]]=HK$7,Tbl.Kosten[[#This Row],[Te financieren]],"")</f>
        <v/>
      </c>
      <c r="HL228" s="160" t="str">
        <f>IF(Tbl.Kosten[[#This Row],[Pnr.]]=HL$7,Tbl.Kosten[[#This Row],[Te financieren]],"")</f>
        <v/>
      </c>
      <c r="HM228" s="160" t="str">
        <f>IF(Tbl.Kosten[[#This Row],[Pnr.]]=HM$7,Tbl.Kosten[[#This Row],[Te financieren]],"")</f>
        <v/>
      </c>
      <c r="HN228" s="160" t="str">
        <f>IF(Tbl.Kosten[[#This Row],[Pnr.]]=HN$7,Tbl.Kosten[[#This Row],[Te financieren]],"")</f>
        <v/>
      </c>
      <c r="HO228" s="160" t="str">
        <f>IF(Tbl.Kosten[[#This Row],[Pnr.]]=HO$7,Tbl.Kosten[[#This Row],[Te financieren]],"")</f>
        <v/>
      </c>
      <c r="HP228" s="160" t="str">
        <f>IF(Tbl.Kosten[[#This Row],[Pnr.]]=HP$7,Tbl.Kosten[[#This Row],[Te financieren]],"")</f>
        <v/>
      </c>
      <c r="HQ228" s="160" t="str">
        <f>IF(Tbl.Kosten[[#This Row],[Pnr.]]=HQ$7,Tbl.Kosten[[#This Row],[Te financieren]],"")</f>
        <v/>
      </c>
      <c r="HR228" s="160" t="str">
        <f>IF(Tbl.Kosten[[#This Row],[Pnr.]]=HR$7,Tbl.Kosten[[#This Row],[Te financieren]],"")</f>
        <v/>
      </c>
      <c r="HS228" s="160" t="str">
        <f>IF(Tbl.Kosten[[#This Row],[Pnr.]]=HS$7,Tbl.Kosten[[#This Row],[Te financieren]],"")</f>
        <v/>
      </c>
      <c r="HT228" s="160" t="str">
        <f>IF(Tbl.Kosten[[#This Row],[Pnr.]]=HT$7,Tbl.Kosten[[#This Row],[Te financieren]],"")</f>
        <v/>
      </c>
      <c r="HU228" s="160" t="str">
        <f>IF(Tbl.Kosten[[#This Row],[Pnr.]]=HU$7,Tbl.Kosten[[#This Row],[Te financieren]],"")</f>
        <v/>
      </c>
      <c r="HV228" s="160" t="str">
        <f>IF(Tbl.Kosten[[#This Row],[Pnr.]]=HV$7,Tbl.Kosten[[#This Row],[Te financieren]],"")</f>
        <v/>
      </c>
      <c r="HW228" s="160" t="str">
        <f>IF(Tbl.Kosten[[#This Row],[Pnr.]]=HW$7,Tbl.Kosten[[#This Row],[Te financieren]],"")</f>
        <v/>
      </c>
    </row>
    <row r="229" spans="2:231" x14ac:dyDescent="0.3">
      <c r="B229" s="144"/>
      <c r="C229" s="147"/>
      <c r="D229" s="146"/>
      <c r="E229" s="147"/>
      <c r="F229" s="145"/>
      <c r="G229" s="11" t="str">
        <f>IF(Tbl.Kosten[[#This Row],[Medewerker e/o 
functie]]&lt;&gt;"",_xlfn.XLOOKUP(Tbl.Kosten[[#This Row],[Medewerker e/o 
functie]],Tbl.Uurtarief[Medewerker en/of functie],Tbl.Uurtarief[Uurtarief],"",0,1),"")</f>
        <v/>
      </c>
      <c r="H229" s="121">
        <f>IFERROR(Tbl.Kosten[[#This Row],[Uren]]*Tbl.Kosten[[#This Row],[Uurtarief]],0)</f>
        <v>0</v>
      </c>
      <c r="I229" s="119" t="str">
        <f>IF(Tbl.Kosten[[#This Row],[Subtotaal uren]]&lt;&gt;0,_xlfn.XLOOKUP(Tbl.Kosten[[#This Row],[Medewerker e/o 
functie]],Tbl.Uurtarief[Medewerker en/of functie],Tbl.Uurtarief[Kostensoort arbeid],"",0,1),"")</f>
        <v/>
      </c>
      <c r="J229" s="147"/>
      <c r="K229" s="145"/>
      <c r="L229" s="149" t="str">
        <f>IF(Tbl.Kosten[[#This Row],[Activum]]&lt;&gt;"",_xlfn.XLOOKUP(Tbl.Kosten[[#This Row],[Activum]],Tbl.Afschrijvingskosten[Activum],Tbl.Afschrijvingskosten[Tarief per afschrijvings-eenheid],"",0,1),"")</f>
        <v/>
      </c>
      <c r="M229" s="122">
        <f>IFERROR(Tbl.Kosten[[#This Row],[Een-
heden]]*Tbl.Kosten[[#This Row],[Afschrijvings-
tarief]],0)</f>
        <v>0</v>
      </c>
      <c r="N229" s="122" t="str">
        <f>IF(Tbl.Kosten[[#This Row],[Subtotaal afschrijving]]&lt;&gt;0,Lijsten!A227,"")</f>
        <v/>
      </c>
      <c r="O229" s="150"/>
      <c r="P229" s="145"/>
      <c r="Q229" s="148"/>
      <c r="R229" s="122">
        <f>IFERROR(Tbl.Kosten[[#This Row],[Aantal]]*Tbl.Kosten[[#This Row],[Tarief]],0)</f>
        <v>0</v>
      </c>
      <c r="S229" s="8">
        <f>IFERROR(Tbl.Kosten[[#This Row],[Subtotaal overige kosten]]+Tbl.Kosten[[#This Row],[Subtotaal uren]]+Tbl.Kosten[[#This Row],[Subtotaal afschrijving]],0)</f>
        <v>0</v>
      </c>
      <c r="T229" s="8">
        <f>IFERROR(Tbl.Kosten[[#This Row],[Totaal kosten]]*Tbl.Kosten[[#This Row],[Subsidie%]],0)</f>
        <v>0</v>
      </c>
      <c r="U229" s="4" t="str" cm="1">
        <f t="array" ref="U229">IFERROR(_xlfn.IFS(Tbl.Kosten[[#This Row],[Subtotaal uren]]&lt;&gt;0,Tbl.Kosten[[#This Row],[Kostensoort arbeid]],Tbl.Kosten[[#This Row],[Subtotaal afschrijving]]&lt;&gt;0,Tbl.Kosten[[#This Row],[Kostensoort afschrijving]],Tbl.Kosten[[#This Row],[Subtotaal overige kosten]]&lt;&gt;0,Tbl.Kosten[[#This Row],[Kostensoort overig]]),"")</f>
        <v/>
      </c>
      <c r="V229" s="4" t="str">
        <f>IFERROR(_xlfn.XLOOKUP(Tbl.Kosten[[#This Row],[Activiteitencode]],Tbl.Activiteiten[Activiteitcode],Tbl.Activiteiten[Werkpakketcode],"",0,1),"")</f>
        <v/>
      </c>
      <c r="W229" s="4" t="str">
        <f>IFERROR(_xlfn.XLOOKUP(Tbl.Kosten[[#This Row],[Werkpakketcode]],Tbl.Werkpakketten[Werkpakketcode],Tbl.Werkpakketten[Subsidiabele activiteit],"",0,1),"")</f>
        <v/>
      </c>
      <c r="X229" s="12">
        <f>IFERROR(_xlfn.XLOOKUP(Tbl.Kosten[[#This Row],[Sanr.]],Tbl.Subsidiehoogte[SAnr.],Tbl.Subsidiehoogte[Sub. Percentage],0,0,1),0)</f>
        <v>0</v>
      </c>
      <c r="Y229" s="154" t="str">
        <f>IFERROR(_xlfn.XLOOKUP(Tbl.Kosten[[#This Row],[Partnercode]],Tbl.Projectpartners[Partnercode],Tbl.Projectpartners[PNr.],"",0,1),"")</f>
        <v>P1</v>
      </c>
      <c r="Z229" s="158">
        <f>IF(Tbl.Kosten[[#This Row],[Pnr.]]=Z$7,Tbl.Kosten[[#This Row],[Totaal kosten]],"")</f>
        <v>0</v>
      </c>
      <c r="AA229" s="158" t="str">
        <f>IF(Tbl.Kosten[[#This Row],[Pnr.]]=AA$7,Tbl.Kosten[[#This Row],[Totaal kosten]],"")</f>
        <v/>
      </c>
      <c r="AB229" s="158" t="str">
        <f>IF(Tbl.Kosten[[#This Row],[Pnr.]]=AB$7,Tbl.Kosten[[#This Row],[Totaal kosten]],"")</f>
        <v/>
      </c>
      <c r="AC229" s="158" t="str">
        <f>IF(Tbl.Kosten[[#This Row],[Pnr.]]=AC$7,Tbl.Kosten[[#This Row],[Totaal kosten]],"")</f>
        <v/>
      </c>
      <c r="AD229" s="158" t="str">
        <f>IF(Tbl.Kosten[[#This Row],[Pnr.]]=AD$7,Tbl.Kosten[[#This Row],[Totaal kosten]],"")</f>
        <v/>
      </c>
      <c r="AE229" s="158" t="str">
        <f>IF(Tbl.Kosten[[#This Row],[Pnr.]]=AE$7,Tbl.Kosten[[#This Row],[Totaal kosten]],"")</f>
        <v/>
      </c>
      <c r="AF229" s="158" t="str">
        <f>IF(Tbl.Kosten[[#This Row],[Pnr.]]=AF$7,Tbl.Kosten[[#This Row],[Totaal kosten]],"")</f>
        <v/>
      </c>
      <c r="AG229" s="158" t="str">
        <f>IF(Tbl.Kosten[[#This Row],[Pnr.]]=AG$7,Tbl.Kosten[[#This Row],[Totaal kosten]],"")</f>
        <v/>
      </c>
      <c r="AH229" s="158" t="str">
        <f>IF(Tbl.Kosten[[#This Row],[Pnr.]]=AH$7,Tbl.Kosten[[#This Row],[Totaal kosten]],"")</f>
        <v/>
      </c>
      <c r="AI229" s="158" t="str">
        <f>IF(Tbl.Kosten[[#This Row],[Pnr.]]=AI$7,Tbl.Kosten[[#This Row],[Totaal kosten]],"")</f>
        <v/>
      </c>
      <c r="AJ229" s="158" t="str">
        <f>IF(Tbl.Kosten[[#This Row],[Pnr.]]=AJ$7,Tbl.Kosten[[#This Row],[Totaal kosten]],"")</f>
        <v/>
      </c>
      <c r="AK229" s="158" t="str">
        <f>IF(Tbl.Kosten[[#This Row],[Pnr.]]=AK$7,Tbl.Kosten[[#This Row],[Totaal kosten]],"")</f>
        <v/>
      </c>
      <c r="AL229" s="158" t="str">
        <f>IF(Tbl.Kosten[[#This Row],[Pnr.]]=AL$7,Tbl.Kosten[[#This Row],[Totaal kosten]],"")</f>
        <v/>
      </c>
      <c r="AM229" s="158" t="str">
        <f>IF(Tbl.Kosten[[#This Row],[Pnr.]]=AM$7,Tbl.Kosten[[#This Row],[Totaal kosten]],"")</f>
        <v/>
      </c>
      <c r="AN229" s="158" t="str">
        <f>IF(Tbl.Kosten[[#This Row],[Pnr.]]=AN$7,Tbl.Kosten[[#This Row],[Totaal kosten]],"")</f>
        <v/>
      </c>
      <c r="AO229" s="158" t="str">
        <f>IF(Tbl.Kosten[[#This Row],[Pnr.]]=AO$7,Tbl.Kosten[[#This Row],[Totaal kosten]],"")</f>
        <v/>
      </c>
      <c r="AP229" s="158" t="str">
        <f>IF(Tbl.Kosten[[#This Row],[Pnr.]]=AP$7,Tbl.Kosten[[#This Row],[Totaal kosten]],"")</f>
        <v/>
      </c>
      <c r="AQ229" s="158" t="str">
        <f>IF(Tbl.Kosten[[#This Row],[Pnr.]]=AQ$7,Tbl.Kosten[[#This Row],[Totaal kosten]],"")</f>
        <v/>
      </c>
      <c r="AR229" s="158" t="str">
        <f>IF(Tbl.Kosten[[#This Row],[Pnr.]]=AR$7,Tbl.Kosten[[#This Row],[Totaal kosten]],"")</f>
        <v/>
      </c>
      <c r="AS229" s="158" t="str">
        <f>IF(Tbl.Kosten[[#This Row],[Pnr.]]=AS$7,Tbl.Kosten[[#This Row],[Totaal kosten]],"")</f>
        <v/>
      </c>
      <c r="AT229" s="158" t="str">
        <f>IF(Tbl.Kosten[[#This Row],[Pnr.]]=AT$7,Tbl.Kosten[[#This Row],[Totaal kosten]],"")</f>
        <v/>
      </c>
      <c r="AU229" s="158" t="str">
        <f>IF(Tbl.Kosten[[#This Row],[Pnr.]]=AU$7,Tbl.Kosten[[#This Row],[Totaal kosten]],"")</f>
        <v/>
      </c>
      <c r="AV229" s="158" t="str">
        <f>IF(Tbl.Kosten[[#This Row],[Pnr.]]=AV$7,Tbl.Kosten[[#This Row],[Totaal kosten]],"")</f>
        <v/>
      </c>
      <c r="AW229" s="158" t="str">
        <f>IF(Tbl.Kosten[[#This Row],[Pnr.]]=AW$7,Tbl.Kosten[[#This Row],[Totaal kosten]],"")</f>
        <v/>
      </c>
      <c r="AX229" s="158" t="str">
        <f>IF(Tbl.Kosten[[#This Row],[Pnr.]]=AX$7,Tbl.Kosten[[#This Row],[Totaal kosten]],"")</f>
        <v/>
      </c>
      <c r="AY229" s="158" t="str">
        <f>IF(Tbl.Kosten[[#This Row],[Pnr.]]=AY$7,Tbl.Kosten[[#This Row],[Totaal kosten]],"")</f>
        <v/>
      </c>
      <c r="AZ229" s="158" t="str">
        <f>IF(Tbl.Kosten[[#This Row],[Pnr.]]=AZ$7,Tbl.Kosten[[#This Row],[Totaal kosten]],"")</f>
        <v/>
      </c>
      <c r="BA229" s="158" t="str">
        <f>IF(Tbl.Kosten[[#This Row],[Pnr.]]=BA$7,Tbl.Kosten[[#This Row],[Totaal kosten]],"")</f>
        <v/>
      </c>
      <c r="BB229" s="158" t="str">
        <f>IF(Tbl.Kosten[[#This Row],[Pnr.]]=BB$7,Tbl.Kosten[[#This Row],[Totaal kosten]],"")</f>
        <v/>
      </c>
      <c r="BC229" s="158" t="str">
        <f>IF(Tbl.Kosten[[#This Row],[Pnr.]]=BC$7,Tbl.Kosten[[#This Row],[Totaal kosten]],"")</f>
        <v/>
      </c>
      <c r="BD229" s="158" t="str">
        <f>IF(Tbl.Kosten[[#This Row],[Pnr.]]=BD$7,Tbl.Kosten[[#This Row],[Totaal kosten]],"")</f>
        <v/>
      </c>
      <c r="BE229" s="158" t="str">
        <f>IF(Tbl.Kosten[[#This Row],[Pnr.]]=BE$7,Tbl.Kosten[[#This Row],[Totaal kosten]],"")</f>
        <v/>
      </c>
      <c r="BF229" s="158" t="str">
        <f>IF(Tbl.Kosten[[#This Row],[Pnr.]]=BF$7,Tbl.Kosten[[#This Row],[Totaal kosten]],"")</f>
        <v/>
      </c>
      <c r="BG229" s="158" t="str">
        <f>IF(Tbl.Kosten[[#This Row],[Pnr.]]=BG$7,Tbl.Kosten[[#This Row],[Totaal kosten]],"")</f>
        <v/>
      </c>
      <c r="BH229" s="158" t="str">
        <f>IF(Tbl.Kosten[[#This Row],[Pnr.]]=BH$7,Tbl.Kosten[[#This Row],[Totaal kosten]],"")</f>
        <v/>
      </c>
      <c r="BI229" s="158" t="str">
        <f>IF(Tbl.Kosten[[#This Row],[Pnr.]]=BI$7,Tbl.Kosten[[#This Row],[Totaal kosten]],"")</f>
        <v/>
      </c>
      <c r="BJ229" s="158" t="str">
        <f>IF(Tbl.Kosten[[#This Row],[Pnr.]]=BJ$7,Tbl.Kosten[[#This Row],[Totaal kosten]],"")</f>
        <v/>
      </c>
      <c r="BK229" s="158" t="str">
        <f>IF(Tbl.Kosten[[#This Row],[Pnr.]]=BK$7,Tbl.Kosten[[#This Row],[Totaal kosten]],"")</f>
        <v/>
      </c>
      <c r="BL229" s="158" t="str">
        <f>IF(Tbl.Kosten[[#This Row],[Pnr.]]=BL$7,Tbl.Kosten[[#This Row],[Totaal kosten]],"")</f>
        <v/>
      </c>
      <c r="BM229" s="158" t="str">
        <f>IF(Tbl.Kosten[[#This Row],[Pnr.]]=BM$7,Tbl.Kosten[[#This Row],[Totaal kosten]],"")</f>
        <v/>
      </c>
      <c r="BN229" s="158" t="str">
        <f>IF(Tbl.Kosten[[#This Row],[Pnr.]]=BN$7,Tbl.Kosten[[#This Row],[Totaal kosten]],"")</f>
        <v/>
      </c>
      <c r="BO229" s="158" t="str">
        <f>IF(Tbl.Kosten[[#This Row],[Pnr.]]=BO$7,Tbl.Kosten[[#This Row],[Totaal kosten]],"")</f>
        <v/>
      </c>
      <c r="BP229" s="158" t="str">
        <f>IF(Tbl.Kosten[[#This Row],[Pnr.]]=BP$7,Tbl.Kosten[[#This Row],[Totaal kosten]],"")</f>
        <v/>
      </c>
      <c r="BQ229" s="158" t="str">
        <f>IF(Tbl.Kosten[[#This Row],[Pnr.]]=BQ$7,Tbl.Kosten[[#This Row],[Totaal kosten]],"")</f>
        <v/>
      </c>
      <c r="BR229" s="158" t="str">
        <f>IF(Tbl.Kosten[[#This Row],[Pnr.]]=BR$7,Tbl.Kosten[[#This Row],[Totaal kosten]],"")</f>
        <v/>
      </c>
      <c r="BS229" s="158" t="str">
        <f>IF(Tbl.Kosten[[#This Row],[Pnr.]]=BS$7,Tbl.Kosten[[#This Row],[Totaal kosten]],"")</f>
        <v/>
      </c>
      <c r="BT229" s="158" t="str">
        <f>IF(Tbl.Kosten[[#This Row],[Pnr.]]=BT$7,Tbl.Kosten[[#This Row],[Totaal kosten]],"")</f>
        <v/>
      </c>
      <c r="BU229" s="158" t="str">
        <f>IF(Tbl.Kosten[[#This Row],[Pnr.]]=BU$7,Tbl.Kosten[[#This Row],[Totaal kosten]],"")</f>
        <v/>
      </c>
      <c r="BV229" s="158" t="str">
        <f>IF(Tbl.Kosten[[#This Row],[Pnr.]]=BV$7,Tbl.Kosten[[#This Row],[Totaal kosten]],"")</f>
        <v/>
      </c>
      <c r="BW229" s="158" t="str">
        <f>IF(Tbl.Kosten[[#This Row],[Pnr.]]=BW$7,Tbl.Kosten[[#This Row],[Totaal kosten]],"")</f>
        <v/>
      </c>
      <c r="BX229" s="158" t="str">
        <f>IFERROR(_xlfn.XLOOKUP(Tbl.Kosten[[#This Row],[Werkpakketcode]],Tbl.Werkpakketten[Werkpakketcode],Tbl.Werkpakketten[WPnr.],"",0,1),"")</f>
        <v/>
      </c>
      <c r="BY229" s="158" t="str">
        <f>IF(Tbl.Kosten[[#This Row],[WPnr.]]=BY$7,Tbl.Kosten[[#This Row],[Totaal kosten]],"")</f>
        <v/>
      </c>
      <c r="BZ229" s="158" t="str">
        <f>IF(Tbl.Kosten[[#This Row],[WPnr.]]=BZ$7,Tbl.Kosten[[#This Row],[Totaal kosten]],"")</f>
        <v/>
      </c>
      <c r="CA229" s="158" t="str">
        <f>IF(Tbl.Kosten[[#This Row],[WPnr.]]=CA$7,Tbl.Kosten[[#This Row],[Totaal kosten]],"")</f>
        <v/>
      </c>
      <c r="CB229" s="158" t="str">
        <f>IF(Tbl.Kosten[[#This Row],[WPnr.]]=CB$7,Tbl.Kosten[[#This Row],[Totaal kosten]],"")</f>
        <v/>
      </c>
      <c r="CC229" s="158" t="str">
        <f>IF(Tbl.Kosten[[#This Row],[WPnr.]]=CC$7,Tbl.Kosten[[#This Row],[Totaal kosten]],"")</f>
        <v/>
      </c>
      <c r="CD229" s="158" t="str">
        <f>IF(Tbl.Kosten[[#This Row],[WPnr.]]=CD$7,Tbl.Kosten[[#This Row],[Totaal kosten]],"")</f>
        <v/>
      </c>
      <c r="CE229" s="158" t="str">
        <f>IF(Tbl.Kosten[[#This Row],[WPnr.]]=CE$7,Tbl.Kosten[[#This Row],[Totaal kosten]],"")</f>
        <v/>
      </c>
      <c r="CF229" s="158" t="str">
        <f>IF(Tbl.Kosten[[#This Row],[WPnr.]]=CF$7,Tbl.Kosten[[#This Row],[Totaal kosten]],"")</f>
        <v/>
      </c>
      <c r="CG229" s="158" t="str">
        <f>IF(Tbl.Kosten[[#This Row],[WPnr.]]=CG$7,Tbl.Kosten[[#This Row],[Totaal kosten]],"")</f>
        <v/>
      </c>
      <c r="CH229" s="158" t="str">
        <f>IF(Tbl.Kosten[[#This Row],[WPnr.]]=CH$7,Tbl.Kosten[[#This Row],[Totaal kosten]],"")</f>
        <v/>
      </c>
      <c r="CI229" s="158" t="str">
        <f>IF(Tbl.Kosten[[#This Row],[WPnr.]]=CI$7,Tbl.Kosten[[#This Row],[Totaal kosten]],"")</f>
        <v/>
      </c>
      <c r="CJ229" s="158" t="str">
        <f>IF(Tbl.Kosten[[#This Row],[WPnr.]]=CJ$7,Tbl.Kosten[[#This Row],[Totaal kosten]],"")</f>
        <v/>
      </c>
      <c r="CK229" s="158" t="str">
        <f>IF(Tbl.Kosten[[#This Row],[WPnr.]]=CK$7,Tbl.Kosten[[#This Row],[Totaal kosten]],"")</f>
        <v/>
      </c>
      <c r="CL229" s="158" t="str">
        <f>IF(Tbl.Kosten[[#This Row],[WPnr.]]=CL$7,Tbl.Kosten[[#This Row],[Totaal kosten]],"")</f>
        <v/>
      </c>
      <c r="CM229" s="158" t="str">
        <f>IF(Tbl.Kosten[[#This Row],[WPnr.]]=CM$7,Tbl.Kosten[[#This Row],[Totaal kosten]],"")</f>
        <v/>
      </c>
      <c r="CN229" s="158" t="str">
        <f>IF(Tbl.Kosten[[#This Row],[WPnr.]]=CN$7,Tbl.Kosten[[#This Row],[Totaal kosten]],"")</f>
        <v/>
      </c>
      <c r="CO229" s="158" t="str">
        <f>IF(Tbl.Kosten[[#This Row],[WPnr.]]=CO$7,Tbl.Kosten[[#This Row],[Totaal kosten]],"")</f>
        <v/>
      </c>
      <c r="CP229" s="158" t="str">
        <f>IF(Tbl.Kosten[[#This Row],[WPnr.]]=CP$7,Tbl.Kosten[[#This Row],[Totaal kosten]],"")</f>
        <v/>
      </c>
      <c r="CQ229" s="158" t="str">
        <f>IF(Tbl.Kosten[[#This Row],[WPnr.]]=CQ$7,Tbl.Kosten[[#This Row],[Totaal kosten]],"")</f>
        <v/>
      </c>
      <c r="CR229" s="158" t="str">
        <f>IF(Tbl.Kosten[[#This Row],[WPnr.]]=CR$7,Tbl.Kosten[[#This Row],[Totaal kosten]],"")</f>
        <v/>
      </c>
      <c r="CS229" s="158" t="str">
        <f>IF(Tbl.Kosten[[#This Row],[WPnr.]]=CS$7,Tbl.Kosten[[#This Row],[Totaal kosten]],"")</f>
        <v/>
      </c>
      <c r="CT229" s="158" t="str">
        <f>IF(Tbl.Kosten[[#This Row],[WPnr.]]=CT$7,Tbl.Kosten[[#This Row],[Totaal kosten]],"")</f>
        <v/>
      </c>
      <c r="CU229" s="158" t="str">
        <f>IF(Tbl.Kosten[[#This Row],[WPnr.]]=CU$7,Tbl.Kosten[[#This Row],[Totaal kosten]],"")</f>
        <v/>
      </c>
      <c r="CV229" s="158" t="str">
        <f>IF(Tbl.Kosten[[#This Row],[WPnr.]]=CV$7,Tbl.Kosten[[#This Row],[Totaal kosten]],"")</f>
        <v/>
      </c>
      <c r="CW229" s="158" t="str">
        <f>IF(Tbl.Kosten[[#This Row],[WPnr.]]=CW$7,Tbl.Kosten[[#This Row],[Totaal kosten]],"")</f>
        <v/>
      </c>
      <c r="CX229" s="158" t="str">
        <f>IF(Tbl.Kosten[[#This Row],[WPnr.]]=CX$7,Tbl.Kosten[[#This Row],[Totaal kosten]],"")</f>
        <v/>
      </c>
      <c r="CY229" s="158" t="str">
        <f>IF(Tbl.Kosten[[#This Row],[WPnr.]]=CY$7,Tbl.Kosten[[#This Row],[Totaal kosten]],"")</f>
        <v/>
      </c>
      <c r="CZ229" s="158" t="str">
        <f>IF(Tbl.Kosten[[#This Row],[WPnr.]]=CZ$7,Tbl.Kosten[[#This Row],[Totaal kosten]],"")</f>
        <v/>
      </c>
      <c r="DA229" s="158" t="str">
        <f>IF(Tbl.Kosten[[#This Row],[WPnr.]]=DA$7,Tbl.Kosten[[#This Row],[Totaal kosten]],"")</f>
        <v/>
      </c>
      <c r="DB229" s="158" t="str">
        <f>IF(Tbl.Kosten[[#This Row],[WPnr.]]=DB$7,Tbl.Kosten[[#This Row],[Totaal kosten]],"")</f>
        <v/>
      </c>
      <c r="DC229" s="158" t="str">
        <f>IF(Tbl.Kosten[[#This Row],[WPnr.]]=DC$7,Tbl.Kosten[[#This Row],[Totaal kosten]],"")</f>
        <v/>
      </c>
      <c r="DD229" s="158" t="str">
        <f>IF(Tbl.Kosten[[#This Row],[WPnr.]]=DD$7,Tbl.Kosten[[#This Row],[Totaal kosten]],"")</f>
        <v/>
      </c>
      <c r="DE229" s="158" t="str">
        <f>IF(Tbl.Kosten[[#This Row],[WPnr.]]=DE$7,Tbl.Kosten[[#This Row],[Totaal kosten]],"")</f>
        <v/>
      </c>
      <c r="DF229" s="158" t="str">
        <f>IF(Tbl.Kosten[[#This Row],[WPnr.]]=DF$7,Tbl.Kosten[[#This Row],[Totaal kosten]],"")</f>
        <v/>
      </c>
      <c r="DG229" s="158" t="str">
        <f>IF(Tbl.Kosten[[#This Row],[WPnr.]]=DG$7,Tbl.Kosten[[#This Row],[Totaal kosten]],"")</f>
        <v/>
      </c>
      <c r="DH229" s="158" t="str">
        <f>IF(Tbl.Kosten[[#This Row],[WPnr.]]=DH$7,Tbl.Kosten[[#This Row],[Totaal kosten]],"")</f>
        <v/>
      </c>
      <c r="DI229" s="158" t="str">
        <f>IF(Tbl.Kosten[[#This Row],[WPnr.]]=DI$7,Tbl.Kosten[[#This Row],[Totaal kosten]],"")</f>
        <v/>
      </c>
      <c r="DJ229" s="158" t="str">
        <f>IF(Tbl.Kosten[[#This Row],[WPnr.]]=DJ$7,Tbl.Kosten[[#This Row],[Totaal kosten]],"")</f>
        <v/>
      </c>
      <c r="DK229" s="158" t="str">
        <f>IF(Tbl.Kosten[[#This Row],[WPnr.]]=DK$7,Tbl.Kosten[[#This Row],[Totaal kosten]],"")</f>
        <v/>
      </c>
      <c r="DL229" s="158" t="str">
        <f>IF(Tbl.Kosten[[#This Row],[WPnr.]]=DL$7,Tbl.Kosten[[#This Row],[Totaal kosten]],"")</f>
        <v/>
      </c>
      <c r="DM229" s="158" t="str">
        <f>IF(Tbl.Kosten[[#This Row],[WPnr.]]=DM$7,Tbl.Kosten[[#This Row],[Totaal kosten]],"")</f>
        <v/>
      </c>
      <c r="DN229" s="158" t="str">
        <f>IF(Tbl.Kosten[[#This Row],[WPnr.]]=DN$7,Tbl.Kosten[[#This Row],[Totaal kosten]],"")</f>
        <v/>
      </c>
      <c r="DO229" s="158" t="str">
        <f>IF(Tbl.Kosten[[#This Row],[WPnr.]]=DO$7,Tbl.Kosten[[#This Row],[Totaal kosten]],"")</f>
        <v/>
      </c>
      <c r="DP229" s="158" t="str">
        <f>IF(Tbl.Kosten[[#This Row],[WPnr.]]=DP$7,Tbl.Kosten[[#This Row],[Totaal kosten]],"")</f>
        <v/>
      </c>
      <c r="DQ229" s="158" t="str">
        <f>IF(Tbl.Kosten[[#This Row],[WPnr.]]=DQ$7,Tbl.Kosten[[#This Row],[Totaal kosten]],"")</f>
        <v/>
      </c>
      <c r="DR229" s="158" t="str">
        <f>IF(Tbl.Kosten[[#This Row],[WPnr.]]=DR$7,Tbl.Kosten[[#This Row],[Totaal kosten]],"")</f>
        <v/>
      </c>
      <c r="DS229" s="158" t="str">
        <f>IF(Tbl.Kosten[[#This Row],[WPnr.]]=DS$7,Tbl.Kosten[[#This Row],[Totaal kosten]],"")</f>
        <v/>
      </c>
      <c r="DT229" s="158" t="str">
        <f>IF(Tbl.Kosten[[#This Row],[WPnr.]]=DT$7,Tbl.Kosten[[#This Row],[Totaal kosten]],"")</f>
        <v/>
      </c>
      <c r="DU229" s="158" t="str">
        <f>IF(Tbl.Kosten[[#This Row],[WPnr.]]=DU$7,Tbl.Kosten[[#This Row],[Totaal kosten]],"")</f>
        <v/>
      </c>
      <c r="DV229" s="158" t="str">
        <f>IF(Tbl.Kosten[[#This Row],[WPnr.]]=DV$7,Tbl.Kosten[[#This Row],[Totaal kosten]],"")</f>
        <v/>
      </c>
      <c r="DW229" s="158" t="str">
        <f>IFERROR(_xlfn.XLOOKUP(Tbl.Kosten[[#This Row],[Kostensoort]],Tbl.Kostensoorten[Kostensoorten],Tbl.Kostensoorten[KSnr.],"",0,1),"")</f>
        <v/>
      </c>
      <c r="DX229" s="158" t="str">
        <f>IF(Tbl.Kosten[[#This Row],[KSnr.]]=DX$7,Tbl.Kosten[[#This Row],[Totaal kosten]],"")</f>
        <v/>
      </c>
      <c r="DY229" s="158" t="str">
        <f>IF(Tbl.Kosten[[#This Row],[KSnr.]]=DY$7,Tbl.Kosten[[#This Row],[Totaal kosten]],"")</f>
        <v/>
      </c>
      <c r="DZ229" s="158" t="str">
        <f>IF(Tbl.Kosten[[#This Row],[KSnr.]]=DZ$7,Tbl.Kosten[[#This Row],[Totaal kosten]],"")</f>
        <v/>
      </c>
      <c r="EA229" s="158" t="str">
        <f>IF(Tbl.Kosten[[#This Row],[KSnr.]]=EA$7,Tbl.Kosten[[#This Row],[Totaal kosten]],"")</f>
        <v/>
      </c>
      <c r="EB229" s="158" t="str">
        <f>IF(Tbl.Kosten[[#This Row],[KSnr.]]=EB$7,Tbl.Kosten[[#This Row],[Totaal kosten]],"")</f>
        <v/>
      </c>
      <c r="EC229" s="158" t="str">
        <f>IF(Tbl.Kosten[[#This Row],[KSnr.]]=EC$7,Tbl.Kosten[[#This Row],[Totaal kosten]],"")</f>
        <v/>
      </c>
      <c r="ED229" s="158" t="str">
        <f>IF(Tbl.Kosten[[#This Row],[KSnr.]]=ED$7,Tbl.Kosten[[#This Row],[Totaal kosten]],"")</f>
        <v/>
      </c>
      <c r="EE229" s="158" t="str">
        <f>IF(Tbl.Kosten[[#This Row],[KSnr.]]=EE$7,Tbl.Kosten[[#This Row],[Totaal kosten]],"")</f>
        <v/>
      </c>
      <c r="EF229" s="158" t="str">
        <f>IF(Tbl.Kosten[[#This Row],[KSnr.]]=EF$7,Tbl.Kosten[[#This Row],[Totaal kosten]],"")</f>
        <v/>
      </c>
      <c r="EG229" s="158" t="str">
        <f>IF(Tbl.Kosten[[#This Row],[KSnr.]]=EG$7,Tbl.Kosten[[#This Row],[Totaal kosten]],"")</f>
        <v/>
      </c>
      <c r="EH229" s="158" t="str">
        <f>IF(Tbl.Kosten[[#This Row],[KSnr.]]=EH$7,Tbl.Kosten[[#This Row],[Totaal kosten]],"")</f>
        <v/>
      </c>
      <c r="EI229" s="158" t="str">
        <f>IF(Tbl.Kosten[[#This Row],[KSnr.]]=EI$7,Tbl.Kosten[[#This Row],[Totaal kosten]],"")</f>
        <v/>
      </c>
      <c r="EJ229" s="158" t="str">
        <f>IF(Tbl.Kosten[[#This Row],[KSnr.]]=EJ$7,Tbl.Kosten[[#This Row],[Totaal kosten]],"")</f>
        <v/>
      </c>
      <c r="EK229" s="158" t="str">
        <f>IF(Tbl.Kosten[[#This Row],[KSnr.]]=EK$7,Tbl.Kosten[[#This Row],[Totaal kosten]],"")</f>
        <v/>
      </c>
      <c r="EL229" s="158" t="str">
        <f>IF(Tbl.Kosten[[#This Row],[KSnr.]]=EL$7,Tbl.Kosten[[#This Row],[Totaal kosten]],"")</f>
        <v/>
      </c>
      <c r="EM229" s="158" t="str">
        <f>IF(Tbl.Kosten[[#This Row],[KSnr.]]=EM$7,Tbl.Kosten[[#This Row],[Totaal kosten]],"")</f>
        <v/>
      </c>
      <c r="EN229" s="158" t="str">
        <f>IF(Tbl.Kosten[[#This Row],[KSnr.]]=EN$7,Tbl.Kosten[[#This Row],[Totaal kosten]],"")</f>
        <v/>
      </c>
      <c r="EO229" s="158" t="str">
        <f>IF(Tbl.Kosten[[#This Row],[KSnr.]]=EO$7,Tbl.Kosten[[#This Row],[Totaal kosten]],"")</f>
        <v/>
      </c>
      <c r="EP229" s="158" t="str">
        <f>IF(Tbl.Kosten[[#This Row],[KSnr.]]=EP$7,Tbl.Kosten[[#This Row],[Totaal kosten]],"")</f>
        <v/>
      </c>
      <c r="EQ229" s="158" t="str">
        <f>IF(Tbl.Kosten[[#This Row],[KSnr.]]=EQ$7,Tbl.Kosten[[#This Row],[Totaal kosten]],"")</f>
        <v/>
      </c>
      <c r="ER229" s="154" t="str">
        <f>IFERROR(_xlfn.XLOOKUP(Tbl.Kosten[[#This Row],[Subsidieactiviteit]],Tbl.Subsidiehoogte[Subsidieactiviteit],Tbl.Subsidiehoogte[SAnr.],"",0,1),"")</f>
        <v/>
      </c>
      <c r="ES229" s="160" t="str">
        <f>IF(Tbl.Kosten[[#This Row],[Sanr.]]=ES$7,Tbl.Kosten[[#This Row],[Totaal kosten]],"")</f>
        <v/>
      </c>
      <c r="ET229" s="160" t="str">
        <f>IF(Tbl.Kosten[[#This Row],[Sanr.]]=ET$7,Tbl.Kosten[[#This Row],[Totaal kosten]],"")</f>
        <v/>
      </c>
      <c r="EU229" s="160" t="str">
        <f>IF(Tbl.Kosten[[#This Row],[Sanr.]]=EU$7,Tbl.Kosten[[#This Row],[Totaal kosten]],"")</f>
        <v/>
      </c>
      <c r="EV229" s="160" t="str">
        <f>IF(Tbl.Kosten[[#This Row],[Sanr.]]=EV$7,Tbl.Kosten[[#This Row],[Totaal kosten]],"")</f>
        <v/>
      </c>
      <c r="EW229" s="160" t="str">
        <f>IF(Tbl.Kosten[[#This Row],[Sanr.]]=EW$7,Tbl.Kosten[[#This Row],[Totaal kosten]],"")</f>
        <v/>
      </c>
      <c r="EX229" s="160" t="str">
        <f>IF(Tbl.Kosten[[#This Row],[Sanr.]]=EX$7,Tbl.Kosten[[#This Row],[Totaal kosten]],"")</f>
        <v/>
      </c>
      <c r="EY229" s="160" t="str">
        <f>IF(Tbl.Kosten[[#This Row],[Sanr.]]=EY$7,Tbl.Kosten[[#This Row],[Totaal kosten]],"")</f>
        <v/>
      </c>
      <c r="EZ229" s="160" t="str">
        <f>IF(Tbl.Kosten[[#This Row],[Sanr.]]=EZ$7,Tbl.Kosten[[#This Row],[Totaal kosten]],"")</f>
        <v/>
      </c>
      <c r="FA229" s="160" t="str">
        <f>IF(Tbl.Kosten[[#This Row],[Sanr.]]=FA$7,Tbl.Kosten[[#This Row],[Totaal kosten]],"")</f>
        <v/>
      </c>
      <c r="FB229" s="160" t="str">
        <f>IF(Tbl.Kosten[[#This Row],[Sanr.]]=FB$7,Tbl.Kosten[[#This Row],[Totaal kosten]],"")</f>
        <v/>
      </c>
      <c r="FC229" s="160" t="str">
        <f>IF(Tbl.Kosten[[#This Row],[Sanr.]]=FC$7,Tbl.Kosten[[#This Row],[Totaal kosten]],"")</f>
        <v/>
      </c>
      <c r="FD229" s="160" t="str">
        <f>IF(Tbl.Kosten[[#This Row],[Sanr.]]=FD$7,Tbl.Kosten[[#This Row],[Totaal kosten]],"")</f>
        <v/>
      </c>
      <c r="FE229" s="160" t="str">
        <f>IF(Tbl.Kosten[[#This Row],[Sanr.]]=FE$7,Tbl.Kosten[[#This Row],[Totaal kosten]],"")</f>
        <v/>
      </c>
      <c r="FF229" s="160" t="str">
        <f>IF(Tbl.Kosten[[#This Row],[Sanr.]]=FF$7,Tbl.Kosten[[#This Row],[Totaal kosten]],"")</f>
        <v/>
      </c>
      <c r="FG229" s="160" t="str">
        <f>IF(Tbl.Kosten[[#This Row],[Sanr.]]=FG$7,Tbl.Kosten[[#This Row],[Totaal kosten]],"")</f>
        <v/>
      </c>
      <c r="FH229" s="160" t="str">
        <f>IF(Tbl.Kosten[[#This Row],[Sanr.]]=FH$7,Tbl.Kosten[[#This Row],[Totaal kosten]],"")</f>
        <v/>
      </c>
      <c r="FI229" s="160" t="str">
        <f>IF(Tbl.Kosten[[#This Row],[Sanr.]]=FI$7,Tbl.Kosten[[#This Row],[Totaal kosten]],"")</f>
        <v/>
      </c>
      <c r="FJ229" s="160" t="str">
        <f>IF(Tbl.Kosten[[#This Row],[Sanr.]]=FJ$7,Tbl.Kosten[[#This Row],[Totaal kosten]],"")</f>
        <v/>
      </c>
      <c r="FK229" s="160" t="str">
        <f>IF(Tbl.Kosten[[#This Row],[Sanr.]]=FK$7,Tbl.Kosten[[#This Row],[Totaal kosten]],"")</f>
        <v/>
      </c>
      <c r="FL229" s="160" t="str">
        <f>IF(Tbl.Kosten[[#This Row],[Sanr.]]=FL$7,Tbl.Kosten[[#This Row],[Totaal kosten]],"")</f>
        <v/>
      </c>
      <c r="FM229" s="160" t="str">
        <f>IF(Tbl.Kosten[[#This Row],[Sanr.]]=FM$7,Tbl.Kosten[[#This Row],[Totaal kosten]],"")</f>
        <v/>
      </c>
      <c r="FN229" s="160" t="str">
        <f>IF(Tbl.Kosten[[#This Row],[Sanr.]]=FN$7,Tbl.Kosten[[#This Row],[Totaal kosten]],"")</f>
        <v/>
      </c>
      <c r="FO229" s="160" t="str">
        <f>IF(Tbl.Kosten[[#This Row],[Sanr.]]=FO$7,Tbl.Kosten[[#This Row],[Totaal kosten]],"")</f>
        <v/>
      </c>
      <c r="FP229" s="160" t="str">
        <f>IF(Tbl.Kosten[[#This Row],[Sanr.]]=FP$7,Tbl.Kosten[[#This Row],[Totaal kosten]],"")</f>
        <v/>
      </c>
      <c r="FQ229" s="160" t="str">
        <f>IF(Tbl.Kosten[[#This Row],[Sanr.]]=FQ$7,Tbl.Kosten[[#This Row],[Totaal kosten]],"")</f>
        <v/>
      </c>
      <c r="FR229" s="160" t="str">
        <f>IF(Tbl.Kosten[[#This Row],[Sanr.]]=FR$7,Tbl.Kosten[[#This Row],[Totaal kosten]],"")</f>
        <v/>
      </c>
      <c r="FS229" s="160" t="str">
        <f>IF(Tbl.Kosten[[#This Row],[Sanr.]]=FS$7,Tbl.Kosten[[#This Row],[Totaal kosten]],"")</f>
        <v/>
      </c>
      <c r="FT229" s="160" t="str">
        <f>IF(Tbl.Kosten[[#This Row],[Sanr.]]=FT$7,Tbl.Kosten[[#This Row],[Totaal kosten]],"")</f>
        <v/>
      </c>
      <c r="FU229" s="160" t="str">
        <f>IF(Tbl.Kosten[[#This Row],[Sanr.]]=FU$7,Tbl.Kosten[[#This Row],[Totaal kosten]],"")</f>
        <v/>
      </c>
      <c r="FV229" s="160" t="str">
        <f>IF(Tbl.Kosten[[#This Row],[Sanr.]]=FV$7,Tbl.Kosten[[#This Row],[Totaal kosten]],"")</f>
        <v/>
      </c>
      <c r="FW229" s="160" t="str">
        <f>IFERROR(_xlfn.XLOOKUP(Tbl.Kosten[[#This Row],[Activiteitencode]],Tbl.Activiteiten[Activiteitcode],Tbl.Activiteiten[Anr.],"",0,1),"")</f>
        <v/>
      </c>
      <c r="FX229" s="181" t="str">
        <f>_xlfn.CONCAT(Tbl.Kosten[[#This Row],[Pnr.]],Tbl.Kosten[[#This Row],[Sanr.]])</f>
        <v>P1</v>
      </c>
      <c r="FY229" s="160">
        <f>Tbl.Kosten[[#This Row],[Totaal kosten]]-Tbl.Kosten[[#This Row],[Subsidie]]</f>
        <v>0</v>
      </c>
      <c r="FZ229" s="160">
        <f>IF(Tbl.Kosten[[#This Row],[Pnr.]]=FZ$7,Tbl.Kosten[[#This Row],[Te financieren]],"")</f>
        <v>0</v>
      </c>
      <c r="GA229" s="160" t="str">
        <f>IF(Tbl.Kosten[[#This Row],[Pnr.]]=GA$7,Tbl.Kosten[[#This Row],[Te financieren]],"")</f>
        <v/>
      </c>
      <c r="GB229" s="160" t="str">
        <f>IF(Tbl.Kosten[[#This Row],[Pnr.]]=GB$7,Tbl.Kosten[[#This Row],[Te financieren]],"")</f>
        <v/>
      </c>
      <c r="GC229" s="160" t="str">
        <f>IF(Tbl.Kosten[[#This Row],[Pnr.]]=GC$7,Tbl.Kosten[[#This Row],[Te financieren]],"")</f>
        <v/>
      </c>
      <c r="GD229" s="160" t="str">
        <f>IF(Tbl.Kosten[[#This Row],[Pnr.]]=GD$7,Tbl.Kosten[[#This Row],[Te financieren]],"")</f>
        <v/>
      </c>
      <c r="GE229" s="160" t="str">
        <f>IF(Tbl.Kosten[[#This Row],[Pnr.]]=GE$7,Tbl.Kosten[[#This Row],[Te financieren]],"")</f>
        <v/>
      </c>
      <c r="GF229" s="160" t="str">
        <f>IF(Tbl.Kosten[[#This Row],[Pnr.]]=GF$7,Tbl.Kosten[[#This Row],[Te financieren]],"")</f>
        <v/>
      </c>
      <c r="GG229" s="160" t="str">
        <f>IF(Tbl.Kosten[[#This Row],[Pnr.]]=GG$7,Tbl.Kosten[[#This Row],[Te financieren]],"")</f>
        <v/>
      </c>
      <c r="GH229" s="160" t="str">
        <f>IF(Tbl.Kosten[[#This Row],[Pnr.]]=GH$7,Tbl.Kosten[[#This Row],[Te financieren]],"")</f>
        <v/>
      </c>
      <c r="GI229" s="160" t="str">
        <f>IF(Tbl.Kosten[[#This Row],[Pnr.]]=GI$7,Tbl.Kosten[[#This Row],[Te financieren]],"")</f>
        <v/>
      </c>
      <c r="GJ229" s="160" t="str">
        <f>IF(Tbl.Kosten[[#This Row],[Pnr.]]=GJ$7,Tbl.Kosten[[#This Row],[Te financieren]],"")</f>
        <v/>
      </c>
      <c r="GK229" s="160" t="str">
        <f>IF(Tbl.Kosten[[#This Row],[Pnr.]]=GK$7,Tbl.Kosten[[#This Row],[Te financieren]],"")</f>
        <v/>
      </c>
      <c r="GL229" s="160" t="str">
        <f>IF(Tbl.Kosten[[#This Row],[Pnr.]]=GL$7,Tbl.Kosten[[#This Row],[Te financieren]],"")</f>
        <v/>
      </c>
      <c r="GM229" s="160" t="str">
        <f>IF(Tbl.Kosten[[#This Row],[Pnr.]]=GM$7,Tbl.Kosten[[#This Row],[Te financieren]],"")</f>
        <v/>
      </c>
      <c r="GN229" s="160" t="str">
        <f>IF(Tbl.Kosten[[#This Row],[Pnr.]]=GN$7,Tbl.Kosten[[#This Row],[Te financieren]],"")</f>
        <v/>
      </c>
      <c r="GO229" s="160" t="str">
        <f>IF(Tbl.Kosten[[#This Row],[Pnr.]]=GO$7,Tbl.Kosten[[#This Row],[Te financieren]],"")</f>
        <v/>
      </c>
      <c r="GP229" s="160" t="str">
        <f>IF(Tbl.Kosten[[#This Row],[Pnr.]]=GP$7,Tbl.Kosten[[#This Row],[Te financieren]],"")</f>
        <v/>
      </c>
      <c r="GQ229" s="160" t="str">
        <f>IF(Tbl.Kosten[[#This Row],[Pnr.]]=GQ$7,Tbl.Kosten[[#This Row],[Te financieren]],"")</f>
        <v/>
      </c>
      <c r="GR229" s="160" t="str">
        <f>IF(Tbl.Kosten[[#This Row],[Pnr.]]=GR$7,Tbl.Kosten[[#This Row],[Te financieren]],"")</f>
        <v/>
      </c>
      <c r="GS229" s="160" t="str">
        <f>IF(Tbl.Kosten[[#This Row],[Pnr.]]=GS$7,Tbl.Kosten[[#This Row],[Te financieren]],"")</f>
        <v/>
      </c>
      <c r="GT229" s="160" t="str">
        <f>IF(Tbl.Kosten[[#This Row],[Pnr.]]=GT$7,Tbl.Kosten[[#This Row],[Te financieren]],"")</f>
        <v/>
      </c>
      <c r="GU229" s="160" t="str">
        <f>IF(Tbl.Kosten[[#This Row],[Pnr.]]=GU$7,Tbl.Kosten[[#This Row],[Te financieren]],"")</f>
        <v/>
      </c>
      <c r="GV229" s="160" t="str">
        <f>IF(Tbl.Kosten[[#This Row],[Pnr.]]=GV$7,Tbl.Kosten[[#This Row],[Te financieren]],"")</f>
        <v/>
      </c>
      <c r="GW229" s="160" t="str">
        <f>IF(Tbl.Kosten[[#This Row],[Pnr.]]=GW$7,Tbl.Kosten[[#This Row],[Te financieren]],"")</f>
        <v/>
      </c>
      <c r="GX229" s="160" t="str">
        <f>IF(Tbl.Kosten[[#This Row],[Pnr.]]=GX$7,Tbl.Kosten[[#This Row],[Te financieren]],"")</f>
        <v/>
      </c>
      <c r="GY229" s="160" t="str">
        <f>IF(Tbl.Kosten[[#This Row],[Pnr.]]=GY$7,Tbl.Kosten[[#This Row],[Te financieren]],"")</f>
        <v/>
      </c>
      <c r="GZ229" s="160" t="str">
        <f>IF(Tbl.Kosten[[#This Row],[Pnr.]]=GZ$7,Tbl.Kosten[[#This Row],[Te financieren]],"")</f>
        <v/>
      </c>
      <c r="HA229" s="160" t="str">
        <f>IF(Tbl.Kosten[[#This Row],[Pnr.]]=HA$7,Tbl.Kosten[[#This Row],[Te financieren]],"")</f>
        <v/>
      </c>
      <c r="HB229" s="160" t="str">
        <f>IF(Tbl.Kosten[[#This Row],[Pnr.]]=HB$7,Tbl.Kosten[[#This Row],[Te financieren]],"")</f>
        <v/>
      </c>
      <c r="HC229" s="160" t="str">
        <f>IF(Tbl.Kosten[[#This Row],[Pnr.]]=HC$7,Tbl.Kosten[[#This Row],[Te financieren]],"")</f>
        <v/>
      </c>
      <c r="HD229" s="160" t="str">
        <f>IF(Tbl.Kosten[[#This Row],[Pnr.]]=HD$7,Tbl.Kosten[[#This Row],[Te financieren]],"")</f>
        <v/>
      </c>
      <c r="HE229" s="160" t="str">
        <f>IF(Tbl.Kosten[[#This Row],[Pnr.]]=HE$7,Tbl.Kosten[[#This Row],[Te financieren]],"")</f>
        <v/>
      </c>
      <c r="HF229" s="160" t="str">
        <f>IF(Tbl.Kosten[[#This Row],[Pnr.]]=HF$7,Tbl.Kosten[[#This Row],[Te financieren]],"")</f>
        <v/>
      </c>
      <c r="HG229" s="160" t="str">
        <f>IF(Tbl.Kosten[[#This Row],[Pnr.]]=HG$7,Tbl.Kosten[[#This Row],[Te financieren]],"")</f>
        <v/>
      </c>
      <c r="HH229" s="160" t="str">
        <f>IF(Tbl.Kosten[[#This Row],[Pnr.]]=HH$7,Tbl.Kosten[[#This Row],[Te financieren]],"")</f>
        <v/>
      </c>
      <c r="HI229" s="160" t="str">
        <f>IF(Tbl.Kosten[[#This Row],[Pnr.]]=HI$7,Tbl.Kosten[[#This Row],[Te financieren]],"")</f>
        <v/>
      </c>
      <c r="HJ229" s="160" t="str">
        <f>IF(Tbl.Kosten[[#This Row],[Pnr.]]=HJ$7,Tbl.Kosten[[#This Row],[Te financieren]],"")</f>
        <v/>
      </c>
      <c r="HK229" s="160" t="str">
        <f>IF(Tbl.Kosten[[#This Row],[Pnr.]]=HK$7,Tbl.Kosten[[#This Row],[Te financieren]],"")</f>
        <v/>
      </c>
      <c r="HL229" s="160" t="str">
        <f>IF(Tbl.Kosten[[#This Row],[Pnr.]]=HL$7,Tbl.Kosten[[#This Row],[Te financieren]],"")</f>
        <v/>
      </c>
      <c r="HM229" s="160" t="str">
        <f>IF(Tbl.Kosten[[#This Row],[Pnr.]]=HM$7,Tbl.Kosten[[#This Row],[Te financieren]],"")</f>
        <v/>
      </c>
      <c r="HN229" s="160" t="str">
        <f>IF(Tbl.Kosten[[#This Row],[Pnr.]]=HN$7,Tbl.Kosten[[#This Row],[Te financieren]],"")</f>
        <v/>
      </c>
      <c r="HO229" s="160" t="str">
        <f>IF(Tbl.Kosten[[#This Row],[Pnr.]]=HO$7,Tbl.Kosten[[#This Row],[Te financieren]],"")</f>
        <v/>
      </c>
      <c r="HP229" s="160" t="str">
        <f>IF(Tbl.Kosten[[#This Row],[Pnr.]]=HP$7,Tbl.Kosten[[#This Row],[Te financieren]],"")</f>
        <v/>
      </c>
      <c r="HQ229" s="160" t="str">
        <f>IF(Tbl.Kosten[[#This Row],[Pnr.]]=HQ$7,Tbl.Kosten[[#This Row],[Te financieren]],"")</f>
        <v/>
      </c>
      <c r="HR229" s="160" t="str">
        <f>IF(Tbl.Kosten[[#This Row],[Pnr.]]=HR$7,Tbl.Kosten[[#This Row],[Te financieren]],"")</f>
        <v/>
      </c>
      <c r="HS229" s="160" t="str">
        <f>IF(Tbl.Kosten[[#This Row],[Pnr.]]=HS$7,Tbl.Kosten[[#This Row],[Te financieren]],"")</f>
        <v/>
      </c>
      <c r="HT229" s="160" t="str">
        <f>IF(Tbl.Kosten[[#This Row],[Pnr.]]=HT$7,Tbl.Kosten[[#This Row],[Te financieren]],"")</f>
        <v/>
      </c>
      <c r="HU229" s="160" t="str">
        <f>IF(Tbl.Kosten[[#This Row],[Pnr.]]=HU$7,Tbl.Kosten[[#This Row],[Te financieren]],"")</f>
        <v/>
      </c>
      <c r="HV229" s="160" t="str">
        <f>IF(Tbl.Kosten[[#This Row],[Pnr.]]=HV$7,Tbl.Kosten[[#This Row],[Te financieren]],"")</f>
        <v/>
      </c>
      <c r="HW229" s="160" t="str">
        <f>IF(Tbl.Kosten[[#This Row],[Pnr.]]=HW$7,Tbl.Kosten[[#This Row],[Te financieren]],"")</f>
        <v/>
      </c>
    </row>
    <row r="230" spans="2:231" x14ac:dyDescent="0.3">
      <c r="B230" s="144"/>
      <c r="C230" s="147"/>
      <c r="D230" s="146"/>
      <c r="E230" s="147"/>
      <c r="F230" s="145"/>
      <c r="G230" s="11" t="str">
        <f>IF(Tbl.Kosten[[#This Row],[Medewerker e/o 
functie]]&lt;&gt;"",_xlfn.XLOOKUP(Tbl.Kosten[[#This Row],[Medewerker e/o 
functie]],Tbl.Uurtarief[Medewerker en/of functie],Tbl.Uurtarief[Uurtarief],"",0,1),"")</f>
        <v/>
      </c>
      <c r="H230" s="121">
        <f>IFERROR(Tbl.Kosten[[#This Row],[Uren]]*Tbl.Kosten[[#This Row],[Uurtarief]],0)</f>
        <v>0</v>
      </c>
      <c r="I230" s="119" t="str">
        <f>IF(Tbl.Kosten[[#This Row],[Subtotaal uren]]&lt;&gt;0,_xlfn.XLOOKUP(Tbl.Kosten[[#This Row],[Medewerker e/o 
functie]],Tbl.Uurtarief[Medewerker en/of functie],Tbl.Uurtarief[Kostensoort arbeid],"",0,1),"")</f>
        <v/>
      </c>
      <c r="J230" s="147"/>
      <c r="K230" s="145"/>
      <c r="L230" s="149" t="str">
        <f>IF(Tbl.Kosten[[#This Row],[Activum]]&lt;&gt;"",_xlfn.XLOOKUP(Tbl.Kosten[[#This Row],[Activum]],Tbl.Afschrijvingskosten[Activum],Tbl.Afschrijvingskosten[Tarief per afschrijvings-eenheid],"",0,1),"")</f>
        <v/>
      </c>
      <c r="M230" s="122">
        <f>IFERROR(Tbl.Kosten[[#This Row],[Een-
heden]]*Tbl.Kosten[[#This Row],[Afschrijvings-
tarief]],0)</f>
        <v>0</v>
      </c>
      <c r="N230" s="122" t="str">
        <f>IF(Tbl.Kosten[[#This Row],[Subtotaal afschrijving]]&lt;&gt;0,Lijsten!A228,"")</f>
        <v/>
      </c>
      <c r="O230" s="150"/>
      <c r="P230" s="145"/>
      <c r="Q230" s="148"/>
      <c r="R230" s="122">
        <f>IFERROR(Tbl.Kosten[[#This Row],[Aantal]]*Tbl.Kosten[[#This Row],[Tarief]],0)</f>
        <v>0</v>
      </c>
      <c r="S230" s="8">
        <f>IFERROR(Tbl.Kosten[[#This Row],[Subtotaal overige kosten]]+Tbl.Kosten[[#This Row],[Subtotaal uren]]+Tbl.Kosten[[#This Row],[Subtotaal afschrijving]],0)</f>
        <v>0</v>
      </c>
      <c r="T230" s="8">
        <f>IFERROR(Tbl.Kosten[[#This Row],[Totaal kosten]]*Tbl.Kosten[[#This Row],[Subsidie%]],0)</f>
        <v>0</v>
      </c>
      <c r="U230" s="4" t="str" cm="1">
        <f t="array" ref="U230">IFERROR(_xlfn.IFS(Tbl.Kosten[[#This Row],[Subtotaal uren]]&lt;&gt;0,Tbl.Kosten[[#This Row],[Kostensoort arbeid]],Tbl.Kosten[[#This Row],[Subtotaal afschrijving]]&lt;&gt;0,Tbl.Kosten[[#This Row],[Kostensoort afschrijving]],Tbl.Kosten[[#This Row],[Subtotaal overige kosten]]&lt;&gt;0,Tbl.Kosten[[#This Row],[Kostensoort overig]]),"")</f>
        <v/>
      </c>
      <c r="V230" s="4" t="str">
        <f>IFERROR(_xlfn.XLOOKUP(Tbl.Kosten[[#This Row],[Activiteitencode]],Tbl.Activiteiten[Activiteitcode],Tbl.Activiteiten[Werkpakketcode],"",0,1),"")</f>
        <v/>
      </c>
      <c r="W230" s="4" t="str">
        <f>IFERROR(_xlfn.XLOOKUP(Tbl.Kosten[[#This Row],[Werkpakketcode]],Tbl.Werkpakketten[Werkpakketcode],Tbl.Werkpakketten[Subsidiabele activiteit],"",0,1),"")</f>
        <v/>
      </c>
      <c r="X230" s="12">
        <f>IFERROR(_xlfn.XLOOKUP(Tbl.Kosten[[#This Row],[Sanr.]],Tbl.Subsidiehoogte[SAnr.],Tbl.Subsidiehoogte[Sub. Percentage],0,0,1),0)</f>
        <v>0</v>
      </c>
      <c r="Y230" s="154" t="str">
        <f>IFERROR(_xlfn.XLOOKUP(Tbl.Kosten[[#This Row],[Partnercode]],Tbl.Projectpartners[Partnercode],Tbl.Projectpartners[PNr.],"",0,1),"")</f>
        <v>P1</v>
      </c>
      <c r="Z230" s="158">
        <f>IF(Tbl.Kosten[[#This Row],[Pnr.]]=Z$7,Tbl.Kosten[[#This Row],[Totaal kosten]],"")</f>
        <v>0</v>
      </c>
      <c r="AA230" s="158" t="str">
        <f>IF(Tbl.Kosten[[#This Row],[Pnr.]]=AA$7,Tbl.Kosten[[#This Row],[Totaal kosten]],"")</f>
        <v/>
      </c>
      <c r="AB230" s="158" t="str">
        <f>IF(Tbl.Kosten[[#This Row],[Pnr.]]=AB$7,Tbl.Kosten[[#This Row],[Totaal kosten]],"")</f>
        <v/>
      </c>
      <c r="AC230" s="158" t="str">
        <f>IF(Tbl.Kosten[[#This Row],[Pnr.]]=AC$7,Tbl.Kosten[[#This Row],[Totaal kosten]],"")</f>
        <v/>
      </c>
      <c r="AD230" s="158" t="str">
        <f>IF(Tbl.Kosten[[#This Row],[Pnr.]]=AD$7,Tbl.Kosten[[#This Row],[Totaal kosten]],"")</f>
        <v/>
      </c>
      <c r="AE230" s="158" t="str">
        <f>IF(Tbl.Kosten[[#This Row],[Pnr.]]=AE$7,Tbl.Kosten[[#This Row],[Totaal kosten]],"")</f>
        <v/>
      </c>
      <c r="AF230" s="158" t="str">
        <f>IF(Tbl.Kosten[[#This Row],[Pnr.]]=AF$7,Tbl.Kosten[[#This Row],[Totaal kosten]],"")</f>
        <v/>
      </c>
      <c r="AG230" s="158" t="str">
        <f>IF(Tbl.Kosten[[#This Row],[Pnr.]]=AG$7,Tbl.Kosten[[#This Row],[Totaal kosten]],"")</f>
        <v/>
      </c>
      <c r="AH230" s="158" t="str">
        <f>IF(Tbl.Kosten[[#This Row],[Pnr.]]=AH$7,Tbl.Kosten[[#This Row],[Totaal kosten]],"")</f>
        <v/>
      </c>
      <c r="AI230" s="158" t="str">
        <f>IF(Tbl.Kosten[[#This Row],[Pnr.]]=AI$7,Tbl.Kosten[[#This Row],[Totaal kosten]],"")</f>
        <v/>
      </c>
      <c r="AJ230" s="158" t="str">
        <f>IF(Tbl.Kosten[[#This Row],[Pnr.]]=AJ$7,Tbl.Kosten[[#This Row],[Totaal kosten]],"")</f>
        <v/>
      </c>
      <c r="AK230" s="158" t="str">
        <f>IF(Tbl.Kosten[[#This Row],[Pnr.]]=AK$7,Tbl.Kosten[[#This Row],[Totaal kosten]],"")</f>
        <v/>
      </c>
      <c r="AL230" s="158" t="str">
        <f>IF(Tbl.Kosten[[#This Row],[Pnr.]]=AL$7,Tbl.Kosten[[#This Row],[Totaal kosten]],"")</f>
        <v/>
      </c>
      <c r="AM230" s="158" t="str">
        <f>IF(Tbl.Kosten[[#This Row],[Pnr.]]=AM$7,Tbl.Kosten[[#This Row],[Totaal kosten]],"")</f>
        <v/>
      </c>
      <c r="AN230" s="158" t="str">
        <f>IF(Tbl.Kosten[[#This Row],[Pnr.]]=AN$7,Tbl.Kosten[[#This Row],[Totaal kosten]],"")</f>
        <v/>
      </c>
      <c r="AO230" s="158" t="str">
        <f>IF(Tbl.Kosten[[#This Row],[Pnr.]]=AO$7,Tbl.Kosten[[#This Row],[Totaal kosten]],"")</f>
        <v/>
      </c>
      <c r="AP230" s="158" t="str">
        <f>IF(Tbl.Kosten[[#This Row],[Pnr.]]=AP$7,Tbl.Kosten[[#This Row],[Totaal kosten]],"")</f>
        <v/>
      </c>
      <c r="AQ230" s="158" t="str">
        <f>IF(Tbl.Kosten[[#This Row],[Pnr.]]=AQ$7,Tbl.Kosten[[#This Row],[Totaal kosten]],"")</f>
        <v/>
      </c>
      <c r="AR230" s="158" t="str">
        <f>IF(Tbl.Kosten[[#This Row],[Pnr.]]=AR$7,Tbl.Kosten[[#This Row],[Totaal kosten]],"")</f>
        <v/>
      </c>
      <c r="AS230" s="158" t="str">
        <f>IF(Tbl.Kosten[[#This Row],[Pnr.]]=AS$7,Tbl.Kosten[[#This Row],[Totaal kosten]],"")</f>
        <v/>
      </c>
      <c r="AT230" s="158" t="str">
        <f>IF(Tbl.Kosten[[#This Row],[Pnr.]]=AT$7,Tbl.Kosten[[#This Row],[Totaal kosten]],"")</f>
        <v/>
      </c>
      <c r="AU230" s="158" t="str">
        <f>IF(Tbl.Kosten[[#This Row],[Pnr.]]=AU$7,Tbl.Kosten[[#This Row],[Totaal kosten]],"")</f>
        <v/>
      </c>
      <c r="AV230" s="158" t="str">
        <f>IF(Tbl.Kosten[[#This Row],[Pnr.]]=AV$7,Tbl.Kosten[[#This Row],[Totaal kosten]],"")</f>
        <v/>
      </c>
      <c r="AW230" s="158" t="str">
        <f>IF(Tbl.Kosten[[#This Row],[Pnr.]]=AW$7,Tbl.Kosten[[#This Row],[Totaal kosten]],"")</f>
        <v/>
      </c>
      <c r="AX230" s="158" t="str">
        <f>IF(Tbl.Kosten[[#This Row],[Pnr.]]=AX$7,Tbl.Kosten[[#This Row],[Totaal kosten]],"")</f>
        <v/>
      </c>
      <c r="AY230" s="158" t="str">
        <f>IF(Tbl.Kosten[[#This Row],[Pnr.]]=AY$7,Tbl.Kosten[[#This Row],[Totaal kosten]],"")</f>
        <v/>
      </c>
      <c r="AZ230" s="158" t="str">
        <f>IF(Tbl.Kosten[[#This Row],[Pnr.]]=AZ$7,Tbl.Kosten[[#This Row],[Totaal kosten]],"")</f>
        <v/>
      </c>
      <c r="BA230" s="158" t="str">
        <f>IF(Tbl.Kosten[[#This Row],[Pnr.]]=BA$7,Tbl.Kosten[[#This Row],[Totaal kosten]],"")</f>
        <v/>
      </c>
      <c r="BB230" s="158" t="str">
        <f>IF(Tbl.Kosten[[#This Row],[Pnr.]]=BB$7,Tbl.Kosten[[#This Row],[Totaal kosten]],"")</f>
        <v/>
      </c>
      <c r="BC230" s="158" t="str">
        <f>IF(Tbl.Kosten[[#This Row],[Pnr.]]=BC$7,Tbl.Kosten[[#This Row],[Totaal kosten]],"")</f>
        <v/>
      </c>
      <c r="BD230" s="158" t="str">
        <f>IF(Tbl.Kosten[[#This Row],[Pnr.]]=BD$7,Tbl.Kosten[[#This Row],[Totaal kosten]],"")</f>
        <v/>
      </c>
      <c r="BE230" s="158" t="str">
        <f>IF(Tbl.Kosten[[#This Row],[Pnr.]]=BE$7,Tbl.Kosten[[#This Row],[Totaal kosten]],"")</f>
        <v/>
      </c>
      <c r="BF230" s="158" t="str">
        <f>IF(Tbl.Kosten[[#This Row],[Pnr.]]=BF$7,Tbl.Kosten[[#This Row],[Totaal kosten]],"")</f>
        <v/>
      </c>
      <c r="BG230" s="158" t="str">
        <f>IF(Tbl.Kosten[[#This Row],[Pnr.]]=BG$7,Tbl.Kosten[[#This Row],[Totaal kosten]],"")</f>
        <v/>
      </c>
      <c r="BH230" s="158" t="str">
        <f>IF(Tbl.Kosten[[#This Row],[Pnr.]]=BH$7,Tbl.Kosten[[#This Row],[Totaal kosten]],"")</f>
        <v/>
      </c>
      <c r="BI230" s="158" t="str">
        <f>IF(Tbl.Kosten[[#This Row],[Pnr.]]=BI$7,Tbl.Kosten[[#This Row],[Totaal kosten]],"")</f>
        <v/>
      </c>
      <c r="BJ230" s="158" t="str">
        <f>IF(Tbl.Kosten[[#This Row],[Pnr.]]=BJ$7,Tbl.Kosten[[#This Row],[Totaal kosten]],"")</f>
        <v/>
      </c>
      <c r="BK230" s="158" t="str">
        <f>IF(Tbl.Kosten[[#This Row],[Pnr.]]=BK$7,Tbl.Kosten[[#This Row],[Totaal kosten]],"")</f>
        <v/>
      </c>
      <c r="BL230" s="158" t="str">
        <f>IF(Tbl.Kosten[[#This Row],[Pnr.]]=BL$7,Tbl.Kosten[[#This Row],[Totaal kosten]],"")</f>
        <v/>
      </c>
      <c r="BM230" s="158" t="str">
        <f>IF(Tbl.Kosten[[#This Row],[Pnr.]]=BM$7,Tbl.Kosten[[#This Row],[Totaal kosten]],"")</f>
        <v/>
      </c>
      <c r="BN230" s="158" t="str">
        <f>IF(Tbl.Kosten[[#This Row],[Pnr.]]=BN$7,Tbl.Kosten[[#This Row],[Totaal kosten]],"")</f>
        <v/>
      </c>
      <c r="BO230" s="158" t="str">
        <f>IF(Tbl.Kosten[[#This Row],[Pnr.]]=BO$7,Tbl.Kosten[[#This Row],[Totaal kosten]],"")</f>
        <v/>
      </c>
      <c r="BP230" s="158" t="str">
        <f>IF(Tbl.Kosten[[#This Row],[Pnr.]]=BP$7,Tbl.Kosten[[#This Row],[Totaal kosten]],"")</f>
        <v/>
      </c>
      <c r="BQ230" s="158" t="str">
        <f>IF(Tbl.Kosten[[#This Row],[Pnr.]]=BQ$7,Tbl.Kosten[[#This Row],[Totaal kosten]],"")</f>
        <v/>
      </c>
      <c r="BR230" s="158" t="str">
        <f>IF(Tbl.Kosten[[#This Row],[Pnr.]]=BR$7,Tbl.Kosten[[#This Row],[Totaal kosten]],"")</f>
        <v/>
      </c>
      <c r="BS230" s="158" t="str">
        <f>IF(Tbl.Kosten[[#This Row],[Pnr.]]=BS$7,Tbl.Kosten[[#This Row],[Totaal kosten]],"")</f>
        <v/>
      </c>
      <c r="BT230" s="158" t="str">
        <f>IF(Tbl.Kosten[[#This Row],[Pnr.]]=BT$7,Tbl.Kosten[[#This Row],[Totaal kosten]],"")</f>
        <v/>
      </c>
      <c r="BU230" s="158" t="str">
        <f>IF(Tbl.Kosten[[#This Row],[Pnr.]]=BU$7,Tbl.Kosten[[#This Row],[Totaal kosten]],"")</f>
        <v/>
      </c>
      <c r="BV230" s="158" t="str">
        <f>IF(Tbl.Kosten[[#This Row],[Pnr.]]=BV$7,Tbl.Kosten[[#This Row],[Totaal kosten]],"")</f>
        <v/>
      </c>
      <c r="BW230" s="158" t="str">
        <f>IF(Tbl.Kosten[[#This Row],[Pnr.]]=BW$7,Tbl.Kosten[[#This Row],[Totaal kosten]],"")</f>
        <v/>
      </c>
      <c r="BX230" s="158" t="str">
        <f>IFERROR(_xlfn.XLOOKUP(Tbl.Kosten[[#This Row],[Werkpakketcode]],Tbl.Werkpakketten[Werkpakketcode],Tbl.Werkpakketten[WPnr.],"",0,1),"")</f>
        <v/>
      </c>
      <c r="BY230" s="158" t="str">
        <f>IF(Tbl.Kosten[[#This Row],[WPnr.]]=BY$7,Tbl.Kosten[[#This Row],[Totaal kosten]],"")</f>
        <v/>
      </c>
      <c r="BZ230" s="158" t="str">
        <f>IF(Tbl.Kosten[[#This Row],[WPnr.]]=BZ$7,Tbl.Kosten[[#This Row],[Totaal kosten]],"")</f>
        <v/>
      </c>
      <c r="CA230" s="158" t="str">
        <f>IF(Tbl.Kosten[[#This Row],[WPnr.]]=CA$7,Tbl.Kosten[[#This Row],[Totaal kosten]],"")</f>
        <v/>
      </c>
      <c r="CB230" s="158" t="str">
        <f>IF(Tbl.Kosten[[#This Row],[WPnr.]]=CB$7,Tbl.Kosten[[#This Row],[Totaal kosten]],"")</f>
        <v/>
      </c>
      <c r="CC230" s="158" t="str">
        <f>IF(Tbl.Kosten[[#This Row],[WPnr.]]=CC$7,Tbl.Kosten[[#This Row],[Totaal kosten]],"")</f>
        <v/>
      </c>
      <c r="CD230" s="158" t="str">
        <f>IF(Tbl.Kosten[[#This Row],[WPnr.]]=CD$7,Tbl.Kosten[[#This Row],[Totaal kosten]],"")</f>
        <v/>
      </c>
      <c r="CE230" s="158" t="str">
        <f>IF(Tbl.Kosten[[#This Row],[WPnr.]]=CE$7,Tbl.Kosten[[#This Row],[Totaal kosten]],"")</f>
        <v/>
      </c>
      <c r="CF230" s="158" t="str">
        <f>IF(Tbl.Kosten[[#This Row],[WPnr.]]=CF$7,Tbl.Kosten[[#This Row],[Totaal kosten]],"")</f>
        <v/>
      </c>
      <c r="CG230" s="158" t="str">
        <f>IF(Tbl.Kosten[[#This Row],[WPnr.]]=CG$7,Tbl.Kosten[[#This Row],[Totaal kosten]],"")</f>
        <v/>
      </c>
      <c r="CH230" s="158" t="str">
        <f>IF(Tbl.Kosten[[#This Row],[WPnr.]]=CH$7,Tbl.Kosten[[#This Row],[Totaal kosten]],"")</f>
        <v/>
      </c>
      <c r="CI230" s="158" t="str">
        <f>IF(Tbl.Kosten[[#This Row],[WPnr.]]=CI$7,Tbl.Kosten[[#This Row],[Totaal kosten]],"")</f>
        <v/>
      </c>
      <c r="CJ230" s="158" t="str">
        <f>IF(Tbl.Kosten[[#This Row],[WPnr.]]=CJ$7,Tbl.Kosten[[#This Row],[Totaal kosten]],"")</f>
        <v/>
      </c>
      <c r="CK230" s="158" t="str">
        <f>IF(Tbl.Kosten[[#This Row],[WPnr.]]=CK$7,Tbl.Kosten[[#This Row],[Totaal kosten]],"")</f>
        <v/>
      </c>
      <c r="CL230" s="158" t="str">
        <f>IF(Tbl.Kosten[[#This Row],[WPnr.]]=CL$7,Tbl.Kosten[[#This Row],[Totaal kosten]],"")</f>
        <v/>
      </c>
      <c r="CM230" s="158" t="str">
        <f>IF(Tbl.Kosten[[#This Row],[WPnr.]]=CM$7,Tbl.Kosten[[#This Row],[Totaal kosten]],"")</f>
        <v/>
      </c>
      <c r="CN230" s="158" t="str">
        <f>IF(Tbl.Kosten[[#This Row],[WPnr.]]=CN$7,Tbl.Kosten[[#This Row],[Totaal kosten]],"")</f>
        <v/>
      </c>
      <c r="CO230" s="158" t="str">
        <f>IF(Tbl.Kosten[[#This Row],[WPnr.]]=CO$7,Tbl.Kosten[[#This Row],[Totaal kosten]],"")</f>
        <v/>
      </c>
      <c r="CP230" s="158" t="str">
        <f>IF(Tbl.Kosten[[#This Row],[WPnr.]]=CP$7,Tbl.Kosten[[#This Row],[Totaal kosten]],"")</f>
        <v/>
      </c>
      <c r="CQ230" s="158" t="str">
        <f>IF(Tbl.Kosten[[#This Row],[WPnr.]]=CQ$7,Tbl.Kosten[[#This Row],[Totaal kosten]],"")</f>
        <v/>
      </c>
      <c r="CR230" s="158" t="str">
        <f>IF(Tbl.Kosten[[#This Row],[WPnr.]]=CR$7,Tbl.Kosten[[#This Row],[Totaal kosten]],"")</f>
        <v/>
      </c>
      <c r="CS230" s="158" t="str">
        <f>IF(Tbl.Kosten[[#This Row],[WPnr.]]=CS$7,Tbl.Kosten[[#This Row],[Totaal kosten]],"")</f>
        <v/>
      </c>
      <c r="CT230" s="158" t="str">
        <f>IF(Tbl.Kosten[[#This Row],[WPnr.]]=CT$7,Tbl.Kosten[[#This Row],[Totaal kosten]],"")</f>
        <v/>
      </c>
      <c r="CU230" s="158" t="str">
        <f>IF(Tbl.Kosten[[#This Row],[WPnr.]]=CU$7,Tbl.Kosten[[#This Row],[Totaal kosten]],"")</f>
        <v/>
      </c>
      <c r="CV230" s="158" t="str">
        <f>IF(Tbl.Kosten[[#This Row],[WPnr.]]=CV$7,Tbl.Kosten[[#This Row],[Totaal kosten]],"")</f>
        <v/>
      </c>
      <c r="CW230" s="158" t="str">
        <f>IF(Tbl.Kosten[[#This Row],[WPnr.]]=CW$7,Tbl.Kosten[[#This Row],[Totaal kosten]],"")</f>
        <v/>
      </c>
      <c r="CX230" s="158" t="str">
        <f>IF(Tbl.Kosten[[#This Row],[WPnr.]]=CX$7,Tbl.Kosten[[#This Row],[Totaal kosten]],"")</f>
        <v/>
      </c>
      <c r="CY230" s="158" t="str">
        <f>IF(Tbl.Kosten[[#This Row],[WPnr.]]=CY$7,Tbl.Kosten[[#This Row],[Totaal kosten]],"")</f>
        <v/>
      </c>
      <c r="CZ230" s="158" t="str">
        <f>IF(Tbl.Kosten[[#This Row],[WPnr.]]=CZ$7,Tbl.Kosten[[#This Row],[Totaal kosten]],"")</f>
        <v/>
      </c>
      <c r="DA230" s="158" t="str">
        <f>IF(Tbl.Kosten[[#This Row],[WPnr.]]=DA$7,Tbl.Kosten[[#This Row],[Totaal kosten]],"")</f>
        <v/>
      </c>
      <c r="DB230" s="158" t="str">
        <f>IF(Tbl.Kosten[[#This Row],[WPnr.]]=DB$7,Tbl.Kosten[[#This Row],[Totaal kosten]],"")</f>
        <v/>
      </c>
      <c r="DC230" s="158" t="str">
        <f>IF(Tbl.Kosten[[#This Row],[WPnr.]]=DC$7,Tbl.Kosten[[#This Row],[Totaal kosten]],"")</f>
        <v/>
      </c>
      <c r="DD230" s="158" t="str">
        <f>IF(Tbl.Kosten[[#This Row],[WPnr.]]=DD$7,Tbl.Kosten[[#This Row],[Totaal kosten]],"")</f>
        <v/>
      </c>
      <c r="DE230" s="158" t="str">
        <f>IF(Tbl.Kosten[[#This Row],[WPnr.]]=DE$7,Tbl.Kosten[[#This Row],[Totaal kosten]],"")</f>
        <v/>
      </c>
      <c r="DF230" s="158" t="str">
        <f>IF(Tbl.Kosten[[#This Row],[WPnr.]]=DF$7,Tbl.Kosten[[#This Row],[Totaal kosten]],"")</f>
        <v/>
      </c>
      <c r="DG230" s="158" t="str">
        <f>IF(Tbl.Kosten[[#This Row],[WPnr.]]=DG$7,Tbl.Kosten[[#This Row],[Totaal kosten]],"")</f>
        <v/>
      </c>
      <c r="DH230" s="158" t="str">
        <f>IF(Tbl.Kosten[[#This Row],[WPnr.]]=DH$7,Tbl.Kosten[[#This Row],[Totaal kosten]],"")</f>
        <v/>
      </c>
      <c r="DI230" s="158" t="str">
        <f>IF(Tbl.Kosten[[#This Row],[WPnr.]]=DI$7,Tbl.Kosten[[#This Row],[Totaal kosten]],"")</f>
        <v/>
      </c>
      <c r="DJ230" s="158" t="str">
        <f>IF(Tbl.Kosten[[#This Row],[WPnr.]]=DJ$7,Tbl.Kosten[[#This Row],[Totaal kosten]],"")</f>
        <v/>
      </c>
      <c r="DK230" s="158" t="str">
        <f>IF(Tbl.Kosten[[#This Row],[WPnr.]]=DK$7,Tbl.Kosten[[#This Row],[Totaal kosten]],"")</f>
        <v/>
      </c>
      <c r="DL230" s="158" t="str">
        <f>IF(Tbl.Kosten[[#This Row],[WPnr.]]=DL$7,Tbl.Kosten[[#This Row],[Totaal kosten]],"")</f>
        <v/>
      </c>
      <c r="DM230" s="158" t="str">
        <f>IF(Tbl.Kosten[[#This Row],[WPnr.]]=DM$7,Tbl.Kosten[[#This Row],[Totaal kosten]],"")</f>
        <v/>
      </c>
      <c r="DN230" s="158" t="str">
        <f>IF(Tbl.Kosten[[#This Row],[WPnr.]]=DN$7,Tbl.Kosten[[#This Row],[Totaal kosten]],"")</f>
        <v/>
      </c>
      <c r="DO230" s="158" t="str">
        <f>IF(Tbl.Kosten[[#This Row],[WPnr.]]=DO$7,Tbl.Kosten[[#This Row],[Totaal kosten]],"")</f>
        <v/>
      </c>
      <c r="DP230" s="158" t="str">
        <f>IF(Tbl.Kosten[[#This Row],[WPnr.]]=DP$7,Tbl.Kosten[[#This Row],[Totaal kosten]],"")</f>
        <v/>
      </c>
      <c r="DQ230" s="158" t="str">
        <f>IF(Tbl.Kosten[[#This Row],[WPnr.]]=DQ$7,Tbl.Kosten[[#This Row],[Totaal kosten]],"")</f>
        <v/>
      </c>
      <c r="DR230" s="158" t="str">
        <f>IF(Tbl.Kosten[[#This Row],[WPnr.]]=DR$7,Tbl.Kosten[[#This Row],[Totaal kosten]],"")</f>
        <v/>
      </c>
      <c r="DS230" s="158" t="str">
        <f>IF(Tbl.Kosten[[#This Row],[WPnr.]]=DS$7,Tbl.Kosten[[#This Row],[Totaal kosten]],"")</f>
        <v/>
      </c>
      <c r="DT230" s="158" t="str">
        <f>IF(Tbl.Kosten[[#This Row],[WPnr.]]=DT$7,Tbl.Kosten[[#This Row],[Totaal kosten]],"")</f>
        <v/>
      </c>
      <c r="DU230" s="158" t="str">
        <f>IF(Tbl.Kosten[[#This Row],[WPnr.]]=DU$7,Tbl.Kosten[[#This Row],[Totaal kosten]],"")</f>
        <v/>
      </c>
      <c r="DV230" s="158" t="str">
        <f>IF(Tbl.Kosten[[#This Row],[WPnr.]]=DV$7,Tbl.Kosten[[#This Row],[Totaal kosten]],"")</f>
        <v/>
      </c>
      <c r="DW230" s="158" t="str">
        <f>IFERROR(_xlfn.XLOOKUP(Tbl.Kosten[[#This Row],[Kostensoort]],Tbl.Kostensoorten[Kostensoorten],Tbl.Kostensoorten[KSnr.],"",0,1),"")</f>
        <v/>
      </c>
      <c r="DX230" s="158" t="str">
        <f>IF(Tbl.Kosten[[#This Row],[KSnr.]]=DX$7,Tbl.Kosten[[#This Row],[Totaal kosten]],"")</f>
        <v/>
      </c>
      <c r="DY230" s="158" t="str">
        <f>IF(Tbl.Kosten[[#This Row],[KSnr.]]=DY$7,Tbl.Kosten[[#This Row],[Totaal kosten]],"")</f>
        <v/>
      </c>
      <c r="DZ230" s="158" t="str">
        <f>IF(Tbl.Kosten[[#This Row],[KSnr.]]=DZ$7,Tbl.Kosten[[#This Row],[Totaal kosten]],"")</f>
        <v/>
      </c>
      <c r="EA230" s="158" t="str">
        <f>IF(Tbl.Kosten[[#This Row],[KSnr.]]=EA$7,Tbl.Kosten[[#This Row],[Totaal kosten]],"")</f>
        <v/>
      </c>
      <c r="EB230" s="158" t="str">
        <f>IF(Tbl.Kosten[[#This Row],[KSnr.]]=EB$7,Tbl.Kosten[[#This Row],[Totaal kosten]],"")</f>
        <v/>
      </c>
      <c r="EC230" s="158" t="str">
        <f>IF(Tbl.Kosten[[#This Row],[KSnr.]]=EC$7,Tbl.Kosten[[#This Row],[Totaal kosten]],"")</f>
        <v/>
      </c>
      <c r="ED230" s="158" t="str">
        <f>IF(Tbl.Kosten[[#This Row],[KSnr.]]=ED$7,Tbl.Kosten[[#This Row],[Totaal kosten]],"")</f>
        <v/>
      </c>
      <c r="EE230" s="158" t="str">
        <f>IF(Tbl.Kosten[[#This Row],[KSnr.]]=EE$7,Tbl.Kosten[[#This Row],[Totaal kosten]],"")</f>
        <v/>
      </c>
      <c r="EF230" s="158" t="str">
        <f>IF(Tbl.Kosten[[#This Row],[KSnr.]]=EF$7,Tbl.Kosten[[#This Row],[Totaal kosten]],"")</f>
        <v/>
      </c>
      <c r="EG230" s="158" t="str">
        <f>IF(Tbl.Kosten[[#This Row],[KSnr.]]=EG$7,Tbl.Kosten[[#This Row],[Totaal kosten]],"")</f>
        <v/>
      </c>
      <c r="EH230" s="158" t="str">
        <f>IF(Tbl.Kosten[[#This Row],[KSnr.]]=EH$7,Tbl.Kosten[[#This Row],[Totaal kosten]],"")</f>
        <v/>
      </c>
      <c r="EI230" s="158" t="str">
        <f>IF(Tbl.Kosten[[#This Row],[KSnr.]]=EI$7,Tbl.Kosten[[#This Row],[Totaal kosten]],"")</f>
        <v/>
      </c>
      <c r="EJ230" s="158" t="str">
        <f>IF(Tbl.Kosten[[#This Row],[KSnr.]]=EJ$7,Tbl.Kosten[[#This Row],[Totaal kosten]],"")</f>
        <v/>
      </c>
      <c r="EK230" s="158" t="str">
        <f>IF(Tbl.Kosten[[#This Row],[KSnr.]]=EK$7,Tbl.Kosten[[#This Row],[Totaal kosten]],"")</f>
        <v/>
      </c>
      <c r="EL230" s="158" t="str">
        <f>IF(Tbl.Kosten[[#This Row],[KSnr.]]=EL$7,Tbl.Kosten[[#This Row],[Totaal kosten]],"")</f>
        <v/>
      </c>
      <c r="EM230" s="158" t="str">
        <f>IF(Tbl.Kosten[[#This Row],[KSnr.]]=EM$7,Tbl.Kosten[[#This Row],[Totaal kosten]],"")</f>
        <v/>
      </c>
      <c r="EN230" s="158" t="str">
        <f>IF(Tbl.Kosten[[#This Row],[KSnr.]]=EN$7,Tbl.Kosten[[#This Row],[Totaal kosten]],"")</f>
        <v/>
      </c>
      <c r="EO230" s="158" t="str">
        <f>IF(Tbl.Kosten[[#This Row],[KSnr.]]=EO$7,Tbl.Kosten[[#This Row],[Totaal kosten]],"")</f>
        <v/>
      </c>
      <c r="EP230" s="158" t="str">
        <f>IF(Tbl.Kosten[[#This Row],[KSnr.]]=EP$7,Tbl.Kosten[[#This Row],[Totaal kosten]],"")</f>
        <v/>
      </c>
      <c r="EQ230" s="158" t="str">
        <f>IF(Tbl.Kosten[[#This Row],[KSnr.]]=EQ$7,Tbl.Kosten[[#This Row],[Totaal kosten]],"")</f>
        <v/>
      </c>
      <c r="ER230" s="154" t="str">
        <f>IFERROR(_xlfn.XLOOKUP(Tbl.Kosten[[#This Row],[Subsidieactiviteit]],Tbl.Subsidiehoogte[Subsidieactiviteit],Tbl.Subsidiehoogte[SAnr.],"",0,1),"")</f>
        <v/>
      </c>
      <c r="ES230" s="160" t="str">
        <f>IF(Tbl.Kosten[[#This Row],[Sanr.]]=ES$7,Tbl.Kosten[[#This Row],[Totaal kosten]],"")</f>
        <v/>
      </c>
      <c r="ET230" s="160" t="str">
        <f>IF(Tbl.Kosten[[#This Row],[Sanr.]]=ET$7,Tbl.Kosten[[#This Row],[Totaal kosten]],"")</f>
        <v/>
      </c>
      <c r="EU230" s="160" t="str">
        <f>IF(Tbl.Kosten[[#This Row],[Sanr.]]=EU$7,Tbl.Kosten[[#This Row],[Totaal kosten]],"")</f>
        <v/>
      </c>
      <c r="EV230" s="160" t="str">
        <f>IF(Tbl.Kosten[[#This Row],[Sanr.]]=EV$7,Tbl.Kosten[[#This Row],[Totaal kosten]],"")</f>
        <v/>
      </c>
      <c r="EW230" s="160" t="str">
        <f>IF(Tbl.Kosten[[#This Row],[Sanr.]]=EW$7,Tbl.Kosten[[#This Row],[Totaal kosten]],"")</f>
        <v/>
      </c>
      <c r="EX230" s="160" t="str">
        <f>IF(Tbl.Kosten[[#This Row],[Sanr.]]=EX$7,Tbl.Kosten[[#This Row],[Totaal kosten]],"")</f>
        <v/>
      </c>
      <c r="EY230" s="160" t="str">
        <f>IF(Tbl.Kosten[[#This Row],[Sanr.]]=EY$7,Tbl.Kosten[[#This Row],[Totaal kosten]],"")</f>
        <v/>
      </c>
      <c r="EZ230" s="160" t="str">
        <f>IF(Tbl.Kosten[[#This Row],[Sanr.]]=EZ$7,Tbl.Kosten[[#This Row],[Totaal kosten]],"")</f>
        <v/>
      </c>
      <c r="FA230" s="160" t="str">
        <f>IF(Tbl.Kosten[[#This Row],[Sanr.]]=FA$7,Tbl.Kosten[[#This Row],[Totaal kosten]],"")</f>
        <v/>
      </c>
      <c r="FB230" s="160" t="str">
        <f>IF(Tbl.Kosten[[#This Row],[Sanr.]]=FB$7,Tbl.Kosten[[#This Row],[Totaal kosten]],"")</f>
        <v/>
      </c>
      <c r="FC230" s="160" t="str">
        <f>IF(Tbl.Kosten[[#This Row],[Sanr.]]=FC$7,Tbl.Kosten[[#This Row],[Totaal kosten]],"")</f>
        <v/>
      </c>
      <c r="FD230" s="160" t="str">
        <f>IF(Tbl.Kosten[[#This Row],[Sanr.]]=FD$7,Tbl.Kosten[[#This Row],[Totaal kosten]],"")</f>
        <v/>
      </c>
      <c r="FE230" s="160" t="str">
        <f>IF(Tbl.Kosten[[#This Row],[Sanr.]]=FE$7,Tbl.Kosten[[#This Row],[Totaal kosten]],"")</f>
        <v/>
      </c>
      <c r="FF230" s="160" t="str">
        <f>IF(Tbl.Kosten[[#This Row],[Sanr.]]=FF$7,Tbl.Kosten[[#This Row],[Totaal kosten]],"")</f>
        <v/>
      </c>
      <c r="FG230" s="160" t="str">
        <f>IF(Tbl.Kosten[[#This Row],[Sanr.]]=FG$7,Tbl.Kosten[[#This Row],[Totaal kosten]],"")</f>
        <v/>
      </c>
      <c r="FH230" s="160" t="str">
        <f>IF(Tbl.Kosten[[#This Row],[Sanr.]]=FH$7,Tbl.Kosten[[#This Row],[Totaal kosten]],"")</f>
        <v/>
      </c>
      <c r="FI230" s="160" t="str">
        <f>IF(Tbl.Kosten[[#This Row],[Sanr.]]=FI$7,Tbl.Kosten[[#This Row],[Totaal kosten]],"")</f>
        <v/>
      </c>
      <c r="FJ230" s="160" t="str">
        <f>IF(Tbl.Kosten[[#This Row],[Sanr.]]=FJ$7,Tbl.Kosten[[#This Row],[Totaal kosten]],"")</f>
        <v/>
      </c>
      <c r="FK230" s="160" t="str">
        <f>IF(Tbl.Kosten[[#This Row],[Sanr.]]=FK$7,Tbl.Kosten[[#This Row],[Totaal kosten]],"")</f>
        <v/>
      </c>
      <c r="FL230" s="160" t="str">
        <f>IF(Tbl.Kosten[[#This Row],[Sanr.]]=FL$7,Tbl.Kosten[[#This Row],[Totaal kosten]],"")</f>
        <v/>
      </c>
      <c r="FM230" s="160" t="str">
        <f>IF(Tbl.Kosten[[#This Row],[Sanr.]]=FM$7,Tbl.Kosten[[#This Row],[Totaal kosten]],"")</f>
        <v/>
      </c>
      <c r="FN230" s="160" t="str">
        <f>IF(Tbl.Kosten[[#This Row],[Sanr.]]=FN$7,Tbl.Kosten[[#This Row],[Totaal kosten]],"")</f>
        <v/>
      </c>
      <c r="FO230" s="160" t="str">
        <f>IF(Tbl.Kosten[[#This Row],[Sanr.]]=FO$7,Tbl.Kosten[[#This Row],[Totaal kosten]],"")</f>
        <v/>
      </c>
      <c r="FP230" s="160" t="str">
        <f>IF(Tbl.Kosten[[#This Row],[Sanr.]]=FP$7,Tbl.Kosten[[#This Row],[Totaal kosten]],"")</f>
        <v/>
      </c>
      <c r="FQ230" s="160" t="str">
        <f>IF(Tbl.Kosten[[#This Row],[Sanr.]]=FQ$7,Tbl.Kosten[[#This Row],[Totaal kosten]],"")</f>
        <v/>
      </c>
      <c r="FR230" s="160" t="str">
        <f>IF(Tbl.Kosten[[#This Row],[Sanr.]]=FR$7,Tbl.Kosten[[#This Row],[Totaal kosten]],"")</f>
        <v/>
      </c>
      <c r="FS230" s="160" t="str">
        <f>IF(Tbl.Kosten[[#This Row],[Sanr.]]=FS$7,Tbl.Kosten[[#This Row],[Totaal kosten]],"")</f>
        <v/>
      </c>
      <c r="FT230" s="160" t="str">
        <f>IF(Tbl.Kosten[[#This Row],[Sanr.]]=FT$7,Tbl.Kosten[[#This Row],[Totaal kosten]],"")</f>
        <v/>
      </c>
      <c r="FU230" s="160" t="str">
        <f>IF(Tbl.Kosten[[#This Row],[Sanr.]]=FU$7,Tbl.Kosten[[#This Row],[Totaal kosten]],"")</f>
        <v/>
      </c>
      <c r="FV230" s="160" t="str">
        <f>IF(Tbl.Kosten[[#This Row],[Sanr.]]=FV$7,Tbl.Kosten[[#This Row],[Totaal kosten]],"")</f>
        <v/>
      </c>
      <c r="FW230" s="160" t="str">
        <f>IFERROR(_xlfn.XLOOKUP(Tbl.Kosten[[#This Row],[Activiteitencode]],Tbl.Activiteiten[Activiteitcode],Tbl.Activiteiten[Anr.],"",0,1),"")</f>
        <v/>
      </c>
      <c r="FX230" s="181" t="str">
        <f>_xlfn.CONCAT(Tbl.Kosten[[#This Row],[Pnr.]],Tbl.Kosten[[#This Row],[Sanr.]])</f>
        <v>P1</v>
      </c>
      <c r="FY230" s="160">
        <f>Tbl.Kosten[[#This Row],[Totaal kosten]]-Tbl.Kosten[[#This Row],[Subsidie]]</f>
        <v>0</v>
      </c>
      <c r="FZ230" s="160">
        <f>IF(Tbl.Kosten[[#This Row],[Pnr.]]=FZ$7,Tbl.Kosten[[#This Row],[Te financieren]],"")</f>
        <v>0</v>
      </c>
      <c r="GA230" s="160" t="str">
        <f>IF(Tbl.Kosten[[#This Row],[Pnr.]]=GA$7,Tbl.Kosten[[#This Row],[Te financieren]],"")</f>
        <v/>
      </c>
      <c r="GB230" s="160" t="str">
        <f>IF(Tbl.Kosten[[#This Row],[Pnr.]]=GB$7,Tbl.Kosten[[#This Row],[Te financieren]],"")</f>
        <v/>
      </c>
      <c r="GC230" s="160" t="str">
        <f>IF(Tbl.Kosten[[#This Row],[Pnr.]]=GC$7,Tbl.Kosten[[#This Row],[Te financieren]],"")</f>
        <v/>
      </c>
      <c r="GD230" s="160" t="str">
        <f>IF(Tbl.Kosten[[#This Row],[Pnr.]]=GD$7,Tbl.Kosten[[#This Row],[Te financieren]],"")</f>
        <v/>
      </c>
      <c r="GE230" s="160" t="str">
        <f>IF(Tbl.Kosten[[#This Row],[Pnr.]]=GE$7,Tbl.Kosten[[#This Row],[Te financieren]],"")</f>
        <v/>
      </c>
      <c r="GF230" s="160" t="str">
        <f>IF(Tbl.Kosten[[#This Row],[Pnr.]]=GF$7,Tbl.Kosten[[#This Row],[Te financieren]],"")</f>
        <v/>
      </c>
      <c r="GG230" s="160" t="str">
        <f>IF(Tbl.Kosten[[#This Row],[Pnr.]]=GG$7,Tbl.Kosten[[#This Row],[Te financieren]],"")</f>
        <v/>
      </c>
      <c r="GH230" s="160" t="str">
        <f>IF(Tbl.Kosten[[#This Row],[Pnr.]]=GH$7,Tbl.Kosten[[#This Row],[Te financieren]],"")</f>
        <v/>
      </c>
      <c r="GI230" s="160" t="str">
        <f>IF(Tbl.Kosten[[#This Row],[Pnr.]]=GI$7,Tbl.Kosten[[#This Row],[Te financieren]],"")</f>
        <v/>
      </c>
      <c r="GJ230" s="160" t="str">
        <f>IF(Tbl.Kosten[[#This Row],[Pnr.]]=GJ$7,Tbl.Kosten[[#This Row],[Te financieren]],"")</f>
        <v/>
      </c>
      <c r="GK230" s="160" t="str">
        <f>IF(Tbl.Kosten[[#This Row],[Pnr.]]=GK$7,Tbl.Kosten[[#This Row],[Te financieren]],"")</f>
        <v/>
      </c>
      <c r="GL230" s="160" t="str">
        <f>IF(Tbl.Kosten[[#This Row],[Pnr.]]=GL$7,Tbl.Kosten[[#This Row],[Te financieren]],"")</f>
        <v/>
      </c>
      <c r="GM230" s="160" t="str">
        <f>IF(Tbl.Kosten[[#This Row],[Pnr.]]=GM$7,Tbl.Kosten[[#This Row],[Te financieren]],"")</f>
        <v/>
      </c>
      <c r="GN230" s="160" t="str">
        <f>IF(Tbl.Kosten[[#This Row],[Pnr.]]=GN$7,Tbl.Kosten[[#This Row],[Te financieren]],"")</f>
        <v/>
      </c>
      <c r="GO230" s="160" t="str">
        <f>IF(Tbl.Kosten[[#This Row],[Pnr.]]=GO$7,Tbl.Kosten[[#This Row],[Te financieren]],"")</f>
        <v/>
      </c>
      <c r="GP230" s="160" t="str">
        <f>IF(Tbl.Kosten[[#This Row],[Pnr.]]=GP$7,Tbl.Kosten[[#This Row],[Te financieren]],"")</f>
        <v/>
      </c>
      <c r="GQ230" s="160" t="str">
        <f>IF(Tbl.Kosten[[#This Row],[Pnr.]]=GQ$7,Tbl.Kosten[[#This Row],[Te financieren]],"")</f>
        <v/>
      </c>
      <c r="GR230" s="160" t="str">
        <f>IF(Tbl.Kosten[[#This Row],[Pnr.]]=GR$7,Tbl.Kosten[[#This Row],[Te financieren]],"")</f>
        <v/>
      </c>
      <c r="GS230" s="160" t="str">
        <f>IF(Tbl.Kosten[[#This Row],[Pnr.]]=GS$7,Tbl.Kosten[[#This Row],[Te financieren]],"")</f>
        <v/>
      </c>
      <c r="GT230" s="160" t="str">
        <f>IF(Tbl.Kosten[[#This Row],[Pnr.]]=GT$7,Tbl.Kosten[[#This Row],[Te financieren]],"")</f>
        <v/>
      </c>
      <c r="GU230" s="160" t="str">
        <f>IF(Tbl.Kosten[[#This Row],[Pnr.]]=GU$7,Tbl.Kosten[[#This Row],[Te financieren]],"")</f>
        <v/>
      </c>
      <c r="GV230" s="160" t="str">
        <f>IF(Tbl.Kosten[[#This Row],[Pnr.]]=GV$7,Tbl.Kosten[[#This Row],[Te financieren]],"")</f>
        <v/>
      </c>
      <c r="GW230" s="160" t="str">
        <f>IF(Tbl.Kosten[[#This Row],[Pnr.]]=GW$7,Tbl.Kosten[[#This Row],[Te financieren]],"")</f>
        <v/>
      </c>
      <c r="GX230" s="160" t="str">
        <f>IF(Tbl.Kosten[[#This Row],[Pnr.]]=GX$7,Tbl.Kosten[[#This Row],[Te financieren]],"")</f>
        <v/>
      </c>
      <c r="GY230" s="160" t="str">
        <f>IF(Tbl.Kosten[[#This Row],[Pnr.]]=GY$7,Tbl.Kosten[[#This Row],[Te financieren]],"")</f>
        <v/>
      </c>
      <c r="GZ230" s="160" t="str">
        <f>IF(Tbl.Kosten[[#This Row],[Pnr.]]=GZ$7,Tbl.Kosten[[#This Row],[Te financieren]],"")</f>
        <v/>
      </c>
      <c r="HA230" s="160" t="str">
        <f>IF(Tbl.Kosten[[#This Row],[Pnr.]]=HA$7,Tbl.Kosten[[#This Row],[Te financieren]],"")</f>
        <v/>
      </c>
      <c r="HB230" s="160" t="str">
        <f>IF(Tbl.Kosten[[#This Row],[Pnr.]]=HB$7,Tbl.Kosten[[#This Row],[Te financieren]],"")</f>
        <v/>
      </c>
      <c r="HC230" s="160" t="str">
        <f>IF(Tbl.Kosten[[#This Row],[Pnr.]]=HC$7,Tbl.Kosten[[#This Row],[Te financieren]],"")</f>
        <v/>
      </c>
      <c r="HD230" s="160" t="str">
        <f>IF(Tbl.Kosten[[#This Row],[Pnr.]]=HD$7,Tbl.Kosten[[#This Row],[Te financieren]],"")</f>
        <v/>
      </c>
      <c r="HE230" s="160" t="str">
        <f>IF(Tbl.Kosten[[#This Row],[Pnr.]]=HE$7,Tbl.Kosten[[#This Row],[Te financieren]],"")</f>
        <v/>
      </c>
      <c r="HF230" s="160" t="str">
        <f>IF(Tbl.Kosten[[#This Row],[Pnr.]]=HF$7,Tbl.Kosten[[#This Row],[Te financieren]],"")</f>
        <v/>
      </c>
      <c r="HG230" s="160" t="str">
        <f>IF(Tbl.Kosten[[#This Row],[Pnr.]]=HG$7,Tbl.Kosten[[#This Row],[Te financieren]],"")</f>
        <v/>
      </c>
      <c r="HH230" s="160" t="str">
        <f>IF(Tbl.Kosten[[#This Row],[Pnr.]]=HH$7,Tbl.Kosten[[#This Row],[Te financieren]],"")</f>
        <v/>
      </c>
      <c r="HI230" s="160" t="str">
        <f>IF(Tbl.Kosten[[#This Row],[Pnr.]]=HI$7,Tbl.Kosten[[#This Row],[Te financieren]],"")</f>
        <v/>
      </c>
      <c r="HJ230" s="160" t="str">
        <f>IF(Tbl.Kosten[[#This Row],[Pnr.]]=HJ$7,Tbl.Kosten[[#This Row],[Te financieren]],"")</f>
        <v/>
      </c>
      <c r="HK230" s="160" t="str">
        <f>IF(Tbl.Kosten[[#This Row],[Pnr.]]=HK$7,Tbl.Kosten[[#This Row],[Te financieren]],"")</f>
        <v/>
      </c>
      <c r="HL230" s="160" t="str">
        <f>IF(Tbl.Kosten[[#This Row],[Pnr.]]=HL$7,Tbl.Kosten[[#This Row],[Te financieren]],"")</f>
        <v/>
      </c>
      <c r="HM230" s="160" t="str">
        <f>IF(Tbl.Kosten[[#This Row],[Pnr.]]=HM$7,Tbl.Kosten[[#This Row],[Te financieren]],"")</f>
        <v/>
      </c>
      <c r="HN230" s="160" t="str">
        <f>IF(Tbl.Kosten[[#This Row],[Pnr.]]=HN$7,Tbl.Kosten[[#This Row],[Te financieren]],"")</f>
        <v/>
      </c>
      <c r="HO230" s="160" t="str">
        <f>IF(Tbl.Kosten[[#This Row],[Pnr.]]=HO$7,Tbl.Kosten[[#This Row],[Te financieren]],"")</f>
        <v/>
      </c>
      <c r="HP230" s="160" t="str">
        <f>IF(Tbl.Kosten[[#This Row],[Pnr.]]=HP$7,Tbl.Kosten[[#This Row],[Te financieren]],"")</f>
        <v/>
      </c>
      <c r="HQ230" s="160" t="str">
        <f>IF(Tbl.Kosten[[#This Row],[Pnr.]]=HQ$7,Tbl.Kosten[[#This Row],[Te financieren]],"")</f>
        <v/>
      </c>
      <c r="HR230" s="160" t="str">
        <f>IF(Tbl.Kosten[[#This Row],[Pnr.]]=HR$7,Tbl.Kosten[[#This Row],[Te financieren]],"")</f>
        <v/>
      </c>
      <c r="HS230" s="160" t="str">
        <f>IF(Tbl.Kosten[[#This Row],[Pnr.]]=HS$7,Tbl.Kosten[[#This Row],[Te financieren]],"")</f>
        <v/>
      </c>
      <c r="HT230" s="160" t="str">
        <f>IF(Tbl.Kosten[[#This Row],[Pnr.]]=HT$7,Tbl.Kosten[[#This Row],[Te financieren]],"")</f>
        <v/>
      </c>
      <c r="HU230" s="160" t="str">
        <f>IF(Tbl.Kosten[[#This Row],[Pnr.]]=HU$7,Tbl.Kosten[[#This Row],[Te financieren]],"")</f>
        <v/>
      </c>
      <c r="HV230" s="160" t="str">
        <f>IF(Tbl.Kosten[[#This Row],[Pnr.]]=HV$7,Tbl.Kosten[[#This Row],[Te financieren]],"")</f>
        <v/>
      </c>
      <c r="HW230" s="160" t="str">
        <f>IF(Tbl.Kosten[[#This Row],[Pnr.]]=HW$7,Tbl.Kosten[[#This Row],[Te financieren]],"")</f>
        <v/>
      </c>
    </row>
    <row r="231" spans="2:231" x14ac:dyDescent="0.3">
      <c r="B231" s="144"/>
      <c r="C231" s="147"/>
      <c r="D231" s="146"/>
      <c r="E231" s="147"/>
      <c r="F231" s="145"/>
      <c r="G231" s="11" t="str">
        <f>IF(Tbl.Kosten[[#This Row],[Medewerker e/o 
functie]]&lt;&gt;"",_xlfn.XLOOKUP(Tbl.Kosten[[#This Row],[Medewerker e/o 
functie]],Tbl.Uurtarief[Medewerker en/of functie],Tbl.Uurtarief[Uurtarief],"",0,1),"")</f>
        <v/>
      </c>
      <c r="H231" s="121">
        <f>IFERROR(Tbl.Kosten[[#This Row],[Uren]]*Tbl.Kosten[[#This Row],[Uurtarief]],0)</f>
        <v>0</v>
      </c>
      <c r="I231" s="119" t="str">
        <f>IF(Tbl.Kosten[[#This Row],[Subtotaal uren]]&lt;&gt;0,_xlfn.XLOOKUP(Tbl.Kosten[[#This Row],[Medewerker e/o 
functie]],Tbl.Uurtarief[Medewerker en/of functie],Tbl.Uurtarief[Kostensoort arbeid],"",0,1),"")</f>
        <v/>
      </c>
      <c r="J231" s="147"/>
      <c r="K231" s="145"/>
      <c r="L231" s="149" t="str">
        <f>IF(Tbl.Kosten[[#This Row],[Activum]]&lt;&gt;"",_xlfn.XLOOKUP(Tbl.Kosten[[#This Row],[Activum]],Tbl.Afschrijvingskosten[Activum],Tbl.Afschrijvingskosten[Tarief per afschrijvings-eenheid],"",0,1),"")</f>
        <v/>
      </c>
      <c r="M231" s="122">
        <f>IFERROR(Tbl.Kosten[[#This Row],[Een-
heden]]*Tbl.Kosten[[#This Row],[Afschrijvings-
tarief]],0)</f>
        <v>0</v>
      </c>
      <c r="N231" s="122" t="str">
        <f>IF(Tbl.Kosten[[#This Row],[Subtotaal afschrijving]]&lt;&gt;0,Lijsten!A229,"")</f>
        <v/>
      </c>
      <c r="O231" s="150"/>
      <c r="P231" s="145"/>
      <c r="Q231" s="148"/>
      <c r="R231" s="122">
        <f>IFERROR(Tbl.Kosten[[#This Row],[Aantal]]*Tbl.Kosten[[#This Row],[Tarief]],0)</f>
        <v>0</v>
      </c>
      <c r="S231" s="8">
        <f>IFERROR(Tbl.Kosten[[#This Row],[Subtotaal overige kosten]]+Tbl.Kosten[[#This Row],[Subtotaal uren]]+Tbl.Kosten[[#This Row],[Subtotaal afschrijving]],0)</f>
        <v>0</v>
      </c>
      <c r="T231" s="8">
        <f>IFERROR(Tbl.Kosten[[#This Row],[Totaal kosten]]*Tbl.Kosten[[#This Row],[Subsidie%]],0)</f>
        <v>0</v>
      </c>
      <c r="U231" s="4" t="str" cm="1">
        <f t="array" ref="U231">IFERROR(_xlfn.IFS(Tbl.Kosten[[#This Row],[Subtotaal uren]]&lt;&gt;0,Tbl.Kosten[[#This Row],[Kostensoort arbeid]],Tbl.Kosten[[#This Row],[Subtotaal afschrijving]]&lt;&gt;0,Tbl.Kosten[[#This Row],[Kostensoort afschrijving]],Tbl.Kosten[[#This Row],[Subtotaal overige kosten]]&lt;&gt;0,Tbl.Kosten[[#This Row],[Kostensoort overig]]),"")</f>
        <v/>
      </c>
      <c r="V231" s="4" t="str">
        <f>IFERROR(_xlfn.XLOOKUP(Tbl.Kosten[[#This Row],[Activiteitencode]],Tbl.Activiteiten[Activiteitcode],Tbl.Activiteiten[Werkpakketcode],"",0,1),"")</f>
        <v/>
      </c>
      <c r="W231" s="4" t="str">
        <f>IFERROR(_xlfn.XLOOKUP(Tbl.Kosten[[#This Row],[Werkpakketcode]],Tbl.Werkpakketten[Werkpakketcode],Tbl.Werkpakketten[Subsidiabele activiteit],"",0,1),"")</f>
        <v/>
      </c>
      <c r="X231" s="12">
        <f>IFERROR(_xlfn.XLOOKUP(Tbl.Kosten[[#This Row],[Sanr.]],Tbl.Subsidiehoogte[SAnr.],Tbl.Subsidiehoogte[Sub. Percentage],0,0,1),0)</f>
        <v>0</v>
      </c>
      <c r="Y231" s="154" t="str">
        <f>IFERROR(_xlfn.XLOOKUP(Tbl.Kosten[[#This Row],[Partnercode]],Tbl.Projectpartners[Partnercode],Tbl.Projectpartners[PNr.],"",0,1),"")</f>
        <v>P1</v>
      </c>
      <c r="Z231" s="158">
        <f>IF(Tbl.Kosten[[#This Row],[Pnr.]]=Z$7,Tbl.Kosten[[#This Row],[Totaal kosten]],"")</f>
        <v>0</v>
      </c>
      <c r="AA231" s="158" t="str">
        <f>IF(Tbl.Kosten[[#This Row],[Pnr.]]=AA$7,Tbl.Kosten[[#This Row],[Totaal kosten]],"")</f>
        <v/>
      </c>
      <c r="AB231" s="158" t="str">
        <f>IF(Tbl.Kosten[[#This Row],[Pnr.]]=AB$7,Tbl.Kosten[[#This Row],[Totaal kosten]],"")</f>
        <v/>
      </c>
      <c r="AC231" s="158" t="str">
        <f>IF(Tbl.Kosten[[#This Row],[Pnr.]]=AC$7,Tbl.Kosten[[#This Row],[Totaal kosten]],"")</f>
        <v/>
      </c>
      <c r="AD231" s="158" t="str">
        <f>IF(Tbl.Kosten[[#This Row],[Pnr.]]=AD$7,Tbl.Kosten[[#This Row],[Totaal kosten]],"")</f>
        <v/>
      </c>
      <c r="AE231" s="158" t="str">
        <f>IF(Tbl.Kosten[[#This Row],[Pnr.]]=AE$7,Tbl.Kosten[[#This Row],[Totaal kosten]],"")</f>
        <v/>
      </c>
      <c r="AF231" s="158" t="str">
        <f>IF(Tbl.Kosten[[#This Row],[Pnr.]]=AF$7,Tbl.Kosten[[#This Row],[Totaal kosten]],"")</f>
        <v/>
      </c>
      <c r="AG231" s="158" t="str">
        <f>IF(Tbl.Kosten[[#This Row],[Pnr.]]=AG$7,Tbl.Kosten[[#This Row],[Totaal kosten]],"")</f>
        <v/>
      </c>
      <c r="AH231" s="158" t="str">
        <f>IF(Tbl.Kosten[[#This Row],[Pnr.]]=AH$7,Tbl.Kosten[[#This Row],[Totaal kosten]],"")</f>
        <v/>
      </c>
      <c r="AI231" s="158" t="str">
        <f>IF(Tbl.Kosten[[#This Row],[Pnr.]]=AI$7,Tbl.Kosten[[#This Row],[Totaal kosten]],"")</f>
        <v/>
      </c>
      <c r="AJ231" s="158" t="str">
        <f>IF(Tbl.Kosten[[#This Row],[Pnr.]]=AJ$7,Tbl.Kosten[[#This Row],[Totaal kosten]],"")</f>
        <v/>
      </c>
      <c r="AK231" s="158" t="str">
        <f>IF(Tbl.Kosten[[#This Row],[Pnr.]]=AK$7,Tbl.Kosten[[#This Row],[Totaal kosten]],"")</f>
        <v/>
      </c>
      <c r="AL231" s="158" t="str">
        <f>IF(Tbl.Kosten[[#This Row],[Pnr.]]=AL$7,Tbl.Kosten[[#This Row],[Totaal kosten]],"")</f>
        <v/>
      </c>
      <c r="AM231" s="158" t="str">
        <f>IF(Tbl.Kosten[[#This Row],[Pnr.]]=AM$7,Tbl.Kosten[[#This Row],[Totaal kosten]],"")</f>
        <v/>
      </c>
      <c r="AN231" s="158" t="str">
        <f>IF(Tbl.Kosten[[#This Row],[Pnr.]]=AN$7,Tbl.Kosten[[#This Row],[Totaal kosten]],"")</f>
        <v/>
      </c>
      <c r="AO231" s="158" t="str">
        <f>IF(Tbl.Kosten[[#This Row],[Pnr.]]=AO$7,Tbl.Kosten[[#This Row],[Totaal kosten]],"")</f>
        <v/>
      </c>
      <c r="AP231" s="158" t="str">
        <f>IF(Tbl.Kosten[[#This Row],[Pnr.]]=AP$7,Tbl.Kosten[[#This Row],[Totaal kosten]],"")</f>
        <v/>
      </c>
      <c r="AQ231" s="158" t="str">
        <f>IF(Tbl.Kosten[[#This Row],[Pnr.]]=AQ$7,Tbl.Kosten[[#This Row],[Totaal kosten]],"")</f>
        <v/>
      </c>
      <c r="AR231" s="158" t="str">
        <f>IF(Tbl.Kosten[[#This Row],[Pnr.]]=AR$7,Tbl.Kosten[[#This Row],[Totaal kosten]],"")</f>
        <v/>
      </c>
      <c r="AS231" s="158" t="str">
        <f>IF(Tbl.Kosten[[#This Row],[Pnr.]]=AS$7,Tbl.Kosten[[#This Row],[Totaal kosten]],"")</f>
        <v/>
      </c>
      <c r="AT231" s="158" t="str">
        <f>IF(Tbl.Kosten[[#This Row],[Pnr.]]=AT$7,Tbl.Kosten[[#This Row],[Totaal kosten]],"")</f>
        <v/>
      </c>
      <c r="AU231" s="158" t="str">
        <f>IF(Tbl.Kosten[[#This Row],[Pnr.]]=AU$7,Tbl.Kosten[[#This Row],[Totaal kosten]],"")</f>
        <v/>
      </c>
      <c r="AV231" s="158" t="str">
        <f>IF(Tbl.Kosten[[#This Row],[Pnr.]]=AV$7,Tbl.Kosten[[#This Row],[Totaal kosten]],"")</f>
        <v/>
      </c>
      <c r="AW231" s="158" t="str">
        <f>IF(Tbl.Kosten[[#This Row],[Pnr.]]=AW$7,Tbl.Kosten[[#This Row],[Totaal kosten]],"")</f>
        <v/>
      </c>
      <c r="AX231" s="158" t="str">
        <f>IF(Tbl.Kosten[[#This Row],[Pnr.]]=AX$7,Tbl.Kosten[[#This Row],[Totaal kosten]],"")</f>
        <v/>
      </c>
      <c r="AY231" s="158" t="str">
        <f>IF(Tbl.Kosten[[#This Row],[Pnr.]]=AY$7,Tbl.Kosten[[#This Row],[Totaal kosten]],"")</f>
        <v/>
      </c>
      <c r="AZ231" s="158" t="str">
        <f>IF(Tbl.Kosten[[#This Row],[Pnr.]]=AZ$7,Tbl.Kosten[[#This Row],[Totaal kosten]],"")</f>
        <v/>
      </c>
      <c r="BA231" s="158" t="str">
        <f>IF(Tbl.Kosten[[#This Row],[Pnr.]]=BA$7,Tbl.Kosten[[#This Row],[Totaal kosten]],"")</f>
        <v/>
      </c>
      <c r="BB231" s="158" t="str">
        <f>IF(Tbl.Kosten[[#This Row],[Pnr.]]=BB$7,Tbl.Kosten[[#This Row],[Totaal kosten]],"")</f>
        <v/>
      </c>
      <c r="BC231" s="158" t="str">
        <f>IF(Tbl.Kosten[[#This Row],[Pnr.]]=BC$7,Tbl.Kosten[[#This Row],[Totaal kosten]],"")</f>
        <v/>
      </c>
      <c r="BD231" s="158" t="str">
        <f>IF(Tbl.Kosten[[#This Row],[Pnr.]]=BD$7,Tbl.Kosten[[#This Row],[Totaal kosten]],"")</f>
        <v/>
      </c>
      <c r="BE231" s="158" t="str">
        <f>IF(Tbl.Kosten[[#This Row],[Pnr.]]=BE$7,Tbl.Kosten[[#This Row],[Totaal kosten]],"")</f>
        <v/>
      </c>
      <c r="BF231" s="158" t="str">
        <f>IF(Tbl.Kosten[[#This Row],[Pnr.]]=BF$7,Tbl.Kosten[[#This Row],[Totaal kosten]],"")</f>
        <v/>
      </c>
      <c r="BG231" s="158" t="str">
        <f>IF(Tbl.Kosten[[#This Row],[Pnr.]]=BG$7,Tbl.Kosten[[#This Row],[Totaal kosten]],"")</f>
        <v/>
      </c>
      <c r="BH231" s="158" t="str">
        <f>IF(Tbl.Kosten[[#This Row],[Pnr.]]=BH$7,Tbl.Kosten[[#This Row],[Totaal kosten]],"")</f>
        <v/>
      </c>
      <c r="BI231" s="158" t="str">
        <f>IF(Tbl.Kosten[[#This Row],[Pnr.]]=BI$7,Tbl.Kosten[[#This Row],[Totaal kosten]],"")</f>
        <v/>
      </c>
      <c r="BJ231" s="158" t="str">
        <f>IF(Tbl.Kosten[[#This Row],[Pnr.]]=BJ$7,Tbl.Kosten[[#This Row],[Totaal kosten]],"")</f>
        <v/>
      </c>
      <c r="BK231" s="158" t="str">
        <f>IF(Tbl.Kosten[[#This Row],[Pnr.]]=BK$7,Tbl.Kosten[[#This Row],[Totaal kosten]],"")</f>
        <v/>
      </c>
      <c r="BL231" s="158" t="str">
        <f>IF(Tbl.Kosten[[#This Row],[Pnr.]]=BL$7,Tbl.Kosten[[#This Row],[Totaal kosten]],"")</f>
        <v/>
      </c>
      <c r="BM231" s="158" t="str">
        <f>IF(Tbl.Kosten[[#This Row],[Pnr.]]=BM$7,Tbl.Kosten[[#This Row],[Totaal kosten]],"")</f>
        <v/>
      </c>
      <c r="BN231" s="158" t="str">
        <f>IF(Tbl.Kosten[[#This Row],[Pnr.]]=BN$7,Tbl.Kosten[[#This Row],[Totaal kosten]],"")</f>
        <v/>
      </c>
      <c r="BO231" s="158" t="str">
        <f>IF(Tbl.Kosten[[#This Row],[Pnr.]]=BO$7,Tbl.Kosten[[#This Row],[Totaal kosten]],"")</f>
        <v/>
      </c>
      <c r="BP231" s="158" t="str">
        <f>IF(Tbl.Kosten[[#This Row],[Pnr.]]=BP$7,Tbl.Kosten[[#This Row],[Totaal kosten]],"")</f>
        <v/>
      </c>
      <c r="BQ231" s="158" t="str">
        <f>IF(Tbl.Kosten[[#This Row],[Pnr.]]=BQ$7,Tbl.Kosten[[#This Row],[Totaal kosten]],"")</f>
        <v/>
      </c>
      <c r="BR231" s="158" t="str">
        <f>IF(Tbl.Kosten[[#This Row],[Pnr.]]=BR$7,Tbl.Kosten[[#This Row],[Totaal kosten]],"")</f>
        <v/>
      </c>
      <c r="BS231" s="158" t="str">
        <f>IF(Tbl.Kosten[[#This Row],[Pnr.]]=BS$7,Tbl.Kosten[[#This Row],[Totaal kosten]],"")</f>
        <v/>
      </c>
      <c r="BT231" s="158" t="str">
        <f>IF(Tbl.Kosten[[#This Row],[Pnr.]]=BT$7,Tbl.Kosten[[#This Row],[Totaal kosten]],"")</f>
        <v/>
      </c>
      <c r="BU231" s="158" t="str">
        <f>IF(Tbl.Kosten[[#This Row],[Pnr.]]=BU$7,Tbl.Kosten[[#This Row],[Totaal kosten]],"")</f>
        <v/>
      </c>
      <c r="BV231" s="158" t="str">
        <f>IF(Tbl.Kosten[[#This Row],[Pnr.]]=BV$7,Tbl.Kosten[[#This Row],[Totaal kosten]],"")</f>
        <v/>
      </c>
      <c r="BW231" s="158" t="str">
        <f>IF(Tbl.Kosten[[#This Row],[Pnr.]]=BW$7,Tbl.Kosten[[#This Row],[Totaal kosten]],"")</f>
        <v/>
      </c>
      <c r="BX231" s="158" t="str">
        <f>IFERROR(_xlfn.XLOOKUP(Tbl.Kosten[[#This Row],[Werkpakketcode]],Tbl.Werkpakketten[Werkpakketcode],Tbl.Werkpakketten[WPnr.],"",0,1),"")</f>
        <v/>
      </c>
      <c r="BY231" s="158" t="str">
        <f>IF(Tbl.Kosten[[#This Row],[WPnr.]]=BY$7,Tbl.Kosten[[#This Row],[Totaal kosten]],"")</f>
        <v/>
      </c>
      <c r="BZ231" s="158" t="str">
        <f>IF(Tbl.Kosten[[#This Row],[WPnr.]]=BZ$7,Tbl.Kosten[[#This Row],[Totaal kosten]],"")</f>
        <v/>
      </c>
      <c r="CA231" s="158" t="str">
        <f>IF(Tbl.Kosten[[#This Row],[WPnr.]]=CA$7,Tbl.Kosten[[#This Row],[Totaal kosten]],"")</f>
        <v/>
      </c>
      <c r="CB231" s="158" t="str">
        <f>IF(Tbl.Kosten[[#This Row],[WPnr.]]=CB$7,Tbl.Kosten[[#This Row],[Totaal kosten]],"")</f>
        <v/>
      </c>
      <c r="CC231" s="158" t="str">
        <f>IF(Tbl.Kosten[[#This Row],[WPnr.]]=CC$7,Tbl.Kosten[[#This Row],[Totaal kosten]],"")</f>
        <v/>
      </c>
      <c r="CD231" s="158" t="str">
        <f>IF(Tbl.Kosten[[#This Row],[WPnr.]]=CD$7,Tbl.Kosten[[#This Row],[Totaal kosten]],"")</f>
        <v/>
      </c>
      <c r="CE231" s="158" t="str">
        <f>IF(Tbl.Kosten[[#This Row],[WPnr.]]=CE$7,Tbl.Kosten[[#This Row],[Totaal kosten]],"")</f>
        <v/>
      </c>
      <c r="CF231" s="158" t="str">
        <f>IF(Tbl.Kosten[[#This Row],[WPnr.]]=CF$7,Tbl.Kosten[[#This Row],[Totaal kosten]],"")</f>
        <v/>
      </c>
      <c r="CG231" s="158" t="str">
        <f>IF(Tbl.Kosten[[#This Row],[WPnr.]]=CG$7,Tbl.Kosten[[#This Row],[Totaal kosten]],"")</f>
        <v/>
      </c>
      <c r="CH231" s="158" t="str">
        <f>IF(Tbl.Kosten[[#This Row],[WPnr.]]=CH$7,Tbl.Kosten[[#This Row],[Totaal kosten]],"")</f>
        <v/>
      </c>
      <c r="CI231" s="158" t="str">
        <f>IF(Tbl.Kosten[[#This Row],[WPnr.]]=CI$7,Tbl.Kosten[[#This Row],[Totaal kosten]],"")</f>
        <v/>
      </c>
      <c r="CJ231" s="158" t="str">
        <f>IF(Tbl.Kosten[[#This Row],[WPnr.]]=CJ$7,Tbl.Kosten[[#This Row],[Totaal kosten]],"")</f>
        <v/>
      </c>
      <c r="CK231" s="158" t="str">
        <f>IF(Tbl.Kosten[[#This Row],[WPnr.]]=CK$7,Tbl.Kosten[[#This Row],[Totaal kosten]],"")</f>
        <v/>
      </c>
      <c r="CL231" s="158" t="str">
        <f>IF(Tbl.Kosten[[#This Row],[WPnr.]]=CL$7,Tbl.Kosten[[#This Row],[Totaal kosten]],"")</f>
        <v/>
      </c>
      <c r="CM231" s="158" t="str">
        <f>IF(Tbl.Kosten[[#This Row],[WPnr.]]=CM$7,Tbl.Kosten[[#This Row],[Totaal kosten]],"")</f>
        <v/>
      </c>
      <c r="CN231" s="158" t="str">
        <f>IF(Tbl.Kosten[[#This Row],[WPnr.]]=CN$7,Tbl.Kosten[[#This Row],[Totaal kosten]],"")</f>
        <v/>
      </c>
      <c r="CO231" s="158" t="str">
        <f>IF(Tbl.Kosten[[#This Row],[WPnr.]]=CO$7,Tbl.Kosten[[#This Row],[Totaal kosten]],"")</f>
        <v/>
      </c>
      <c r="CP231" s="158" t="str">
        <f>IF(Tbl.Kosten[[#This Row],[WPnr.]]=CP$7,Tbl.Kosten[[#This Row],[Totaal kosten]],"")</f>
        <v/>
      </c>
      <c r="CQ231" s="158" t="str">
        <f>IF(Tbl.Kosten[[#This Row],[WPnr.]]=CQ$7,Tbl.Kosten[[#This Row],[Totaal kosten]],"")</f>
        <v/>
      </c>
      <c r="CR231" s="158" t="str">
        <f>IF(Tbl.Kosten[[#This Row],[WPnr.]]=CR$7,Tbl.Kosten[[#This Row],[Totaal kosten]],"")</f>
        <v/>
      </c>
      <c r="CS231" s="158" t="str">
        <f>IF(Tbl.Kosten[[#This Row],[WPnr.]]=CS$7,Tbl.Kosten[[#This Row],[Totaal kosten]],"")</f>
        <v/>
      </c>
      <c r="CT231" s="158" t="str">
        <f>IF(Tbl.Kosten[[#This Row],[WPnr.]]=CT$7,Tbl.Kosten[[#This Row],[Totaal kosten]],"")</f>
        <v/>
      </c>
      <c r="CU231" s="158" t="str">
        <f>IF(Tbl.Kosten[[#This Row],[WPnr.]]=CU$7,Tbl.Kosten[[#This Row],[Totaal kosten]],"")</f>
        <v/>
      </c>
      <c r="CV231" s="158" t="str">
        <f>IF(Tbl.Kosten[[#This Row],[WPnr.]]=CV$7,Tbl.Kosten[[#This Row],[Totaal kosten]],"")</f>
        <v/>
      </c>
      <c r="CW231" s="158" t="str">
        <f>IF(Tbl.Kosten[[#This Row],[WPnr.]]=CW$7,Tbl.Kosten[[#This Row],[Totaal kosten]],"")</f>
        <v/>
      </c>
      <c r="CX231" s="158" t="str">
        <f>IF(Tbl.Kosten[[#This Row],[WPnr.]]=CX$7,Tbl.Kosten[[#This Row],[Totaal kosten]],"")</f>
        <v/>
      </c>
      <c r="CY231" s="158" t="str">
        <f>IF(Tbl.Kosten[[#This Row],[WPnr.]]=CY$7,Tbl.Kosten[[#This Row],[Totaal kosten]],"")</f>
        <v/>
      </c>
      <c r="CZ231" s="158" t="str">
        <f>IF(Tbl.Kosten[[#This Row],[WPnr.]]=CZ$7,Tbl.Kosten[[#This Row],[Totaal kosten]],"")</f>
        <v/>
      </c>
      <c r="DA231" s="158" t="str">
        <f>IF(Tbl.Kosten[[#This Row],[WPnr.]]=DA$7,Tbl.Kosten[[#This Row],[Totaal kosten]],"")</f>
        <v/>
      </c>
      <c r="DB231" s="158" t="str">
        <f>IF(Tbl.Kosten[[#This Row],[WPnr.]]=DB$7,Tbl.Kosten[[#This Row],[Totaal kosten]],"")</f>
        <v/>
      </c>
      <c r="DC231" s="158" t="str">
        <f>IF(Tbl.Kosten[[#This Row],[WPnr.]]=DC$7,Tbl.Kosten[[#This Row],[Totaal kosten]],"")</f>
        <v/>
      </c>
      <c r="DD231" s="158" t="str">
        <f>IF(Tbl.Kosten[[#This Row],[WPnr.]]=DD$7,Tbl.Kosten[[#This Row],[Totaal kosten]],"")</f>
        <v/>
      </c>
      <c r="DE231" s="158" t="str">
        <f>IF(Tbl.Kosten[[#This Row],[WPnr.]]=DE$7,Tbl.Kosten[[#This Row],[Totaal kosten]],"")</f>
        <v/>
      </c>
      <c r="DF231" s="158" t="str">
        <f>IF(Tbl.Kosten[[#This Row],[WPnr.]]=DF$7,Tbl.Kosten[[#This Row],[Totaal kosten]],"")</f>
        <v/>
      </c>
      <c r="DG231" s="158" t="str">
        <f>IF(Tbl.Kosten[[#This Row],[WPnr.]]=DG$7,Tbl.Kosten[[#This Row],[Totaal kosten]],"")</f>
        <v/>
      </c>
      <c r="DH231" s="158" t="str">
        <f>IF(Tbl.Kosten[[#This Row],[WPnr.]]=DH$7,Tbl.Kosten[[#This Row],[Totaal kosten]],"")</f>
        <v/>
      </c>
      <c r="DI231" s="158" t="str">
        <f>IF(Tbl.Kosten[[#This Row],[WPnr.]]=DI$7,Tbl.Kosten[[#This Row],[Totaal kosten]],"")</f>
        <v/>
      </c>
      <c r="DJ231" s="158" t="str">
        <f>IF(Tbl.Kosten[[#This Row],[WPnr.]]=DJ$7,Tbl.Kosten[[#This Row],[Totaal kosten]],"")</f>
        <v/>
      </c>
      <c r="DK231" s="158" t="str">
        <f>IF(Tbl.Kosten[[#This Row],[WPnr.]]=DK$7,Tbl.Kosten[[#This Row],[Totaal kosten]],"")</f>
        <v/>
      </c>
      <c r="DL231" s="158" t="str">
        <f>IF(Tbl.Kosten[[#This Row],[WPnr.]]=DL$7,Tbl.Kosten[[#This Row],[Totaal kosten]],"")</f>
        <v/>
      </c>
      <c r="DM231" s="158" t="str">
        <f>IF(Tbl.Kosten[[#This Row],[WPnr.]]=DM$7,Tbl.Kosten[[#This Row],[Totaal kosten]],"")</f>
        <v/>
      </c>
      <c r="DN231" s="158" t="str">
        <f>IF(Tbl.Kosten[[#This Row],[WPnr.]]=DN$7,Tbl.Kosten[[#This Row],[Totaal kosten]],"")</f>
        <v/>
      </c>
      <c r="DO231" s="158" t="str">
        <f>IF(Tbl.Kosten[[#This Row],[WPnr.]]=DO$7,Tbl.Kosten[[#This Row],[Totaal kosten]],"")</f>
        <v/>
      </c>
      <c r="DP231" s="158" t="str">
        <f>IF(Tbl.Kosten[[#This Row],[WPnr.]]=DP$7,Tbl.Kosten[[#This Row],[Totaal kosten]],"")</f>
        <v/>
      </c>
      <c r="DQ231" s="158" t="str">
        <f>IF(Tbl.Kosten[[#This Row],[WPnr.]]=DQ$7,Tbl.Kosten[[#This Row],[Totaal kosten]],"")</f>
        <v/>
      </c>
      <c r="DR231" s="158" t="str">
        <f>IF(Tbl.Kosten[[#This Row],[WPnr.]]=DR$7,Tbl.Kosten[[#This Row],[Totaal kosten]],"")</f>
        <v/>
      </c>
      <c r="DS231" s="158" t="str">
        <f>IF(Tbl.Kosten[[#This Row],[WPnr.]]=DS$7,Tbl.Kosten[[#This Row],[Totaal kosten]],"")</f>
        <v/>
      </c>
      <c r="DT231" s="158" t="str">
        <f>IF(Tbl.Kosten[[#This Row],[WPnr.]]=DT$7,Tbl.Kosten[[#This Row],[Totaal kosten]],"")</f>
        <v/>
      </c>
      <c r="DU231" s="158" t="str">
        <f>IF(Tbl.Kosten[[#This Row],[WPnr.]]=DU$7,Tbl.Kosten[[#This Row],[Totaal kosten]],"")</f>
        <v/>
      </c>
      <c r="DV231" s="158" t="str">
        <f>IF(Tbl.Kosten[[#This Row],[WPnr.]]=DV$7,Tbl.Kosten[[#This Row],[Totaal kosten]],"")</f>
        <v/>
      </c>
      <c r="DW231" s="158" t="str">
        <f>IFERROR(_xlfn.XLOOKUP(Tbl.Kosten[[#This Row],[Kostensoort]],Tbl.Kostensoorten[Kostensoorten],Tbl.Kostensoorten[KSnr.],"",0,1),"")</f>
        <v/>
      </c>
      <c r="DX231" s="158" t="str">
        <f>IF(Tbl.Kosten[[#This Row],[KSnr.]]=DX$7,Tbl.Kosten[[#This Row],[Totaal kosten]],"")</f>
        <v/>
      </c>
      <c r="DY231" s="158" t="str">
        <f>IF(Tbl.Kosten[[#This Row],[KSnr.]]=DY$7,Tbl.Kosten[[#This Row],[Totaal kosten]],"")</f>
        <v/>
      </c>
      <c r="DZ231" s="158" t="str">
        <f>IF(Tbl.Kosten[[#This Row],[KSnr.]]=DZ$7,Tbl.Kosten[[#This Row],[Totaal kosten]],"")</f>
        <v/>
      </c>
      <c r="EA231" s="158" t="str">
        <f>IF(Tbl.Kosten[[#This Row],[KSnr.]]=EA$7,Tbl.Kosten[[#This Row],[Totaal kosten]],"")</f>
        <v/>
      </c>
      <c r="EB231" s="158" t="str">
        <f>IF(Tbl.Kosten[[#This Row],[KSnr.]]=EB$7,Tbl.Kosten[[#This Row],[Totaal kosten]],"")</f>
        <v/>
      </c>
      <c r="EC231" s="158" t="str">
        <f>IF(Tbl.Kosten[[#This Row],[KSnr.]]=EC$7,Tbl.Kosten[[#This Row],[Totaal kosten]],"")</f>
        <v/>
      </c>
      <c r="ED231" s="158" t="str">
        <f>IF(Tbl.Kosten[[#This Row],[KSnr.]]=ED$7,Tbl.Kosten[[#This Row],[Totaal kosten]],"")</f>
        <v/>
      </c>
      <c r="EE231" s="158" t="str">
        <f>IF(Tbl.Kosten[[#This Row],[KSnr.]]=EE$7,Tbl.Kosten[[#This Row],[Totaal kosten]],"")</f>
        <v/>
      </c>
      <c r="EF231" s="158" t="str">
        <f>IF(Tbl.Kosten[[#This Row],[KSnr.]]=EF$7,Tbl.Kosten[[#This Row],[Totaal kosten]],"")</f>
        <v/>
      </c>
      <c r="EG231" s="158" t="str">
        <f>IF(Tbl.Kosten[[#This Row],[KSnr.]]=EG$7,Tbl.Kosten[[#This Row],[Totaal kosten]],"")</f>
        <v/>
      </c>
      <c r="EH231" s="158" t="str">
        <f>IF(Tbl.Kosten[[#This Row],[KSnr.]]=EH$7,Tbl.Kosten[[#This Row],[Totaal kosten]],"")</f>
        <v/>
      </c>
      <c r="EI231" s="158" t="str">
        <f>IF(Tbl.Kosten[[#This Row],[KSnr.]]=EI$7,Tbl.Kosten[[#This Row],[Totaal kosten]],"")</f>
        <v/>
      </c>
      <c r="EJ231" s="158" t="str">
        <f>IF(Tbl.Kosten[[#This Row],[KSnr.]]=EJ$7,Tbl.Kosten[[#This Row],[Totaal kosten]],"")</f>
        <v/>
      </c>
      <c r="EK231" s="158" t="str">
        <f>IF(Tbl.Kosten[[#This Row],[KSnr.]]=EK$7,Tbl.Kosten[[#This Row],[Totaal kosten]],"")</f>
        <v/>
      </c>
      <c r="EL231" s="158" t="str">
        <f>IF(Tbl.Kosten[[#This Row],[KSnr.]]=EL$7,Tbl.Kosten[[#This Row],[Totaal kosten]],"")</f>
        <v/>
      </c>
      <c r="EM231" s="158" t="str">
        <f>IF(Tbl.Kosten[[#This Row],[KSnr.]]=EM$7,Tbl.Kosten[[#This Row],[Totaal kosten]],"")</f>
        <v/>
      </c>
      <c r="EN231" s="158" t="str">
        <f>IF(Tbl.Kosten[[#This Row],[KSnr.]]=EN$7,Tbl.Kosten[[#This Row],[Totaal kosten]],"")</f>
        <v/>
      </c>
      <c r="EO231" s="158" t="str">
        <f>IF(Tbl.Kosten[[#This Row],[KSnr.]]=EO$7,Tbl.Kosten[[#This Row],[Totaal kosten]],"")</f>
        <v/>
      </c>
      <c r="EP231" s="158" t="str">
        <f>IF(Tbl.Kosten[[#This Row],[KSnr.]]=EP$7,Tbl.Kosten[[#This Row],[Totaal kosten]],"")</f>
        <v/>
      </c>
      <c r="EQ231" s="158" t="str">
        <f>IF(Tbl.Kosten[[#This Row],[KSnr.]]=EQ$7,Tbl.Kosten[[#This Row],[Totaal kosten]],"")</f>
        <v/>
      </c>
      <c r="ER231" s="154" t="str">
        <f>IFERROR(_xlfn.XLOOKUP(Tbl.Kosten[[#This Row],[Subsidieactiviteit]],Tbl.Subsidiehoogte[Subsidieactiviteit],Tbl.Subsidiehoogte[SAnr.],"",0,1),"")</f>
        <v/>
      </c>
      <c r="ES231" s="160" t="str">
        <f>IF(Tbl.Kosten[[#This Row],[Sanr.]]=ES$7,Tbl.Kosten[[#This Row],[Totaal kosten]],"")</f>
        <v/>
      </c>
      <c r="ET231" s="160" t="str">
        <f>IF(Tbl.Kosten[[#This Row],[Sanr.]]=ET$7,Tbl.Kosten[[#This Row],[Totaal kosten]],"")</f>
        <v/>
      </c>
      <c r="EU231" s="160" t="str">
        <f>IF(Tbl.Kosten[[#This Row],[Sanr.]]=EU$7,Tbl.Kosten[[#This Row],[Totaal kosten]],"")</f>
        <v/>
      </c>
      <c r="EV231" s="160" t="str">
        <f>IF(Tbl.Kosten[[#This Row],[Sanr.]]=EV$7,Tbl.Kosten[[#This Row],[Totaal kosten]],"")</f>
        <v/>
      </c>
      <c r="EW231" s="160" t="str">
        <f>IF(Tbl.Kosten[[#This Row],[Sanr.]]=EW$7,Tbl.Kosten[[#This Row],[Totaal kosten]],"")</f>
        <v/>
      </c>
      <c r="EX231" s="160" t="str">
        <f>IF(Tbl.Kosten[[#This Row],[Sanr.]]=EX$7,Tbl.Kosten[[#This Row],[Totaal kosten]],"")</f>
        <v/>
      </c>
      <c r="EY231" s="160" t="str">
        <f>IF(Tbl.Kosten[[#This Row],[Sanr.]]=EY$7,Tbl.Kosten[[#This Row],[Totaal kosten]],"")</f>
        <v/>
      </c>
      <c r="EZ231" s="160" t="str">
        <f>IF(Tbl.Kosten[[#This Row],[Sanr.]]=EZ$7,Tbl.Kosten[[#This Row],[Totaal kosten]],"")</f>
        <v/>
      </c>
      <c r="FA231" s="160" t="str">
        <f>IF(Tbl.Kosten[[#This Row],[Sanr.]]=FA$7,Tbl.Kosten[[#This Row],[Totaal kosten]],"")</f>
        <v/>
      </c>
      <c r="FB231" s="160" t="str">
        <f>IF(Tbl.Kosten[[#This Row],[Sanr.]]=FB$7,Tbl.Kosten[[#This Row],[Totaal kosten]],"")</f>
        <v/>
      </c>
      <c r="FC231" s="160" t="str">
        <f>IF(Tbl.Kosten[[#This Row],[Sanr.]]=FC$7,Tbl.Kosten[[#This Row],[Totaal kosten]],"")</f>
        <v/>
      </c>
      <c r="FD231" s="160" t="str">
        <f>IF(Tbl.Kosten[[#This Row],[Sanr.]]=FD$7,Tbl.Kosten[[#This Row],[Totaal kosten]],"")</f>
        <v/>
      </c>
      <c r="FE231" s="160" t="str">
        <f>IF(Tbl.Kosten[[#This Row],[Sanr.]]=FE$7,Tbl.Kosten[[#This Row],[Totaal kosten]],"")</f>
        <v/>
      </c>
      <c r="FF231" s="160" t="str">
        <f>IF(Tbl.Kosten[[#This Row],[Sanr.]]=FF$7,Tbl.Kosten[[#This Row],[Totaal kosten]],"")</f>
        <v/>
      </c>
      <c r="FG231" s="160" t="str">
        <f>IF(Tbl.Kosten[[#This Row],[Sanr.]]=FG$7,Tbl.Kosten[[#This Row],[Totaal kosten]],"")</f>
        <v/>
      </c>
      <c r="FH231" s="160" t="str">
        <f>IF(Tbl.Kosten[[#This Row],[Sanr.]]=FH$7,Tbl.Kosten[[#This Row],[Totaal kosten]],"")</f>
        <v/>
      </c>
      <c r="FI231" s="160" t="str">
        <f>IF(Tbl.Kosten[[#This Row],[Sanr.]]=FI$7,Tbl.Kosten[[#This Row],[Totaal kosten]],"")</f>
        <v/>
      </c>
      <c r="FJ231" s="160" t="str">
        <f>IF(Tbl.Kosten[[#This Row],[Sanr.]]=FJ$7,Tbl.Kosten[[#This Row],[Totaal kosten]],"")</f>
        <v/>
      </c>
      <c r="FK231" s="160" t="str">
        <f>IF(Tbl.Kosten[[#This Row],[Sanr.]]=FK$7,Tbl.Kosten[[#This Row],[Totaal kosten]],"")</f>
        <v/>
      </c>
      <c r="FL231" s="160" t="str">
        <f>IF(Tbl.Kosten[[#This Row],[Sanr.]]=FL$7,Tbl.Kosten[[#This Row],[Totaal kosten]],"")</f>
        <v/>
      </c>
      <c r="FM231" s="160" t="str">
        <f>IF(Tbl.Kosten[[#This Row],[Sanr.]]=FM$7,Tbl.Kosten[[#This Row],[Totaal kosten]],"")</f>
        <v/>
      </c>
      <c r="FN231" s="160" t="str">
        <f>IF(Tbl.Kosten[[#This Row],[Sanr.]]=FN$7,Tbl.Kosten[[#This Row],[Totaal kosten]],"")</f>
        <v/>
      </c>
      <c r="FO231" s="160" t="str">
        <f>IF(Tbl.Kosten[[#This Row],[Sanr.]]=FO$7,Tbl.Kosten[[#This Row],[Totaal kosten]],"")</f>
        <v/>
      </c>
      <c r="FP231" s="160" t="str">
        <f>IF(Tbl.Kosten[[#This Row],[Sanr.]]=FP$7,Tbl.Kosten[[#This Row],[Totaal kosten]],"")</f>
        <v/>
      </c>
      <c r="FQ231" s="160" t="str">
        <f>IF(Tbl.Kosten[[#This Row],[Sanr.]]=FQ$7,Tbl.Kosten[[#This Row],[Totaal kosten]],"")</f>
        <v/>
      </c>
      <c r="FR231" s="160" t="str">
        <f>IF(Tbl.Kosten[[#This Row],[Sanr.]]=FR$7,Tbl.Kosten[[#This Row],[Totaal kosten]],"")</f>
        <v/>
      </c>
      <c r="FS231" s="160" t="str">
        <f>IF(Tbl.Kosten[[#This Row],[Sanr.]]=FS$7,Tbl.Kosten[[#This Row],[Totaal kosten]],"")</f>
        <v/>
      </c>
      <c r="FT231" s="160" t="str">
        <f>IF(Tbl.Kosten[[#This Row],[Sanr.]]=FT$7,Tbl.Kosten[[#This Row],[Totaal kosten]],"")</f>
        <v/>
      </c>
      <c r="FU231" s="160" t="str">
        <f>IF(Tbl.Kosten[[#This Row],[Sanr.]]=FU$7,Tbl.Kosten[[#This Row],[Totaal kosten]],"")</f>
        <v/>
      </c>
      <c r="FV231" s="160" t="str">
        <f>IF(Tbl.Kosten[[#This Row],[Sanr.]]=FV$7,Tbl.Kosten[[#This Row],[Totaal kosten]],"")</f>
        <v/>
      </c>
      <c r="FW231" s="160" t="str">
        <f>IFERROR(_xlfn.XLOOKUP(Tbl.Kosten[[#This Row],[Activiteitencode]],Tbl.Activiteiten[Activiteitcode],Tbl.Activiteiten[Anr.],"",0,1),"")</f>
        <v/>
      </c>
      <c r="FX231" s="181" t="str">
        <f>_xlfn.CONCAT(Tbl.Kosten[[#This Row],[Pnr.]],Tbl.Kosten[[#This Row],[Sanr.]])</f>
        <v>P1</v>
      </c>
      <c r="FY231" s="160">
        <f>Tbl.Kosten[[#This Row],[Totaal kosten]]-Tbl.Kosten[[#This Row],[Subsidie]]</f>
        <v>0</v>
      </c>
      <c r="FZ231" s="160">
        <f>IF(Tbl.Kosten[[#This Row],[Pnr.]]=FZ$7,Tbl.Kosten[[#This Row],[Te financieren]],"")</f>
        <v>0</v>
      </c>
      <c r="GA231" s="160" t="str">
        <f>IF(Tbl.Kosten[[#This Row],[Pnr.]]=GA$7,Tbl.Kosten[[#This Row],[Te financieren]],"")</f>
        <v/>
      </c>
      <c r="GB231" s="160" t="str">
        <f>IF(Tbl.Kosten[[#This Row],[Pnr.]]=GB$7,Tbl.Kosten[[#This Row],[Te financieren]],"")</f>
        <v/>
      </c>
      <c r="GC231" s="160" t="str">
        <f>IF(Tbl.Kosten[[#This Row],[Pnr.]]=GC$7,Tbl.Kosten[[#This Row],[Te financieren]],"")</f>
        <v/>
      </c>
      <c r="GD231" s="160" t="str">
        <f>IF(Tbl.Kosten[[#This Row],[Pnr.]]=GD$7,Tbl.Kosten[[#This Row],[Te financieren]],"")</f>
        <v/>
      </c>
      <c r="GE231" s="160" t="str">
        <f>IF(Tbl.Kosten[[#This Row],[Pnr.]]=GE$7,Tbl.Kosten[[#This Row],[Te financieren]],"")</f>
        <v/>
      </c>
      <c r="GF231" s="160" t="str">
        <f>IF(Tbl.Kosten[[#This Row],[Pnr.]]=GF$7,Tbl.Kosten[[#This Row],[Te financieren]],"")</f>
        <v/>
      </c>
      <c r="GG231" s="160" t="str">
        <f>IF(Tbl.Kosten[[#This Row],[Pnr.]]=GG$7,Tbl.Kosten[[#This Row],[Te financieren]],"")</f>
        <v/>
      </c>
      <c r="GH231" s="160" t="str">
        <f>IF(Tbl.Kosten[[#This Row],[Pnr.]]=GH$7,Tbl.Kosten[[#This Row],[Te financieren]],"")</f>
        <v/>
      </c>
      <c r="GI231" s="160" t="str">
        <f>IF(Tbl.Kosten[[#This Row],[Pnr.]]=GI$7,Tbl.Kosten[[#This Row],[Te financieren]],"")</f>
        <v/>
      </c>
      <c r="GJ231" s="160" t="str">
        <f>IF(Tbl.Kosten[[#This Row],[Pnr.]]=GJ$7,Tbl.Kosten[[#This Row],[Te financieren]],"")</f>
        <v/>
      </c>
      <c r="GK231" s="160" t="str">
        <f>IF(Tbl.Kosten[[#This Row],[Pnr.]]=GK$7,Tbl.Kosten[[#This Row],[Te financieren]],"")</f>
        <v/>
      </c>
      <c r="GL231" s="160" t="str">
        <f>IF(Tbl.Kosten[[#This Row],[Pnr.]]=GL$7,Tbl.Kosten[[#This Row],[Te financieren]],"")</f>
        <v/>
      </c>
      <c r="GM231" s="160" t="str">
        <f>IF(Tbl.Kosten[[#This Row],[Pnr.]]=GM$7,Tbl.Kosten[[#This Row],[Te financieren]],"")</f>
        <v/>
      </c>
      <c r="GN231" s="160" t="str">
        <f>IF(Tbl.Kosten[[#This Row],[Pnr.]]=GN$7,Tbl.Kosten[[#This Row],[Te financieren]],"")</f>
        <v/>
      </c>
      <c r="GO231" s="160" t="str">
        <f>IF(Tbl.Kosten[[#This Row],[Pnr.]]=GO$7,Tbl.Kosten[[#This Row],[Te financieren]],"")</f>
        <v/>
      </c>
      <c r="GP231" s="160" t="str">
        <f>IF(Tbl.Kosten[[#This Row],[Pnr.]]=GP$7,Tbl.Kosten[[#This Row],[Te financieren]],"")</f>
        <v/>
      </c>
      <c r="GQ231" s="160" t="str">
        <f>IF(Tbl.Kosten[[#This Row],[Pnr.]]=GQ$7,Tbl.Kosten[[#This Row],[Te financieren]],"")</f>
        <v/>
      </c>
      <c r="GR231" s="160" t="str">
        <f>IF(Tbl.Kosten[[#This Row],[Pnr.]]=GR$7,Tbl.Kosten[[#This Row],[Te financieren]],"")</f>
        <v/>
      </c>
      <c r="GS231" s="160" t="str">
        <f>IF(Tbl.Kosten[[#This Row],[Pnr.]]=GS$7,Tbl.Kosten[[#This Row],[Te financieren]],"")</f>
        <v/>
      </c>
      <c r="GT231" s="160" t="str">
        <f>IF(Tbl.Kosten[[#This Row],[Pnr.]]=GT$7,Tbl.Kosten[[#This Row],[Te financieren]],"")</f>
        <v/>
      </c>
      <c r="GU231" s="160" t="str">
        <f>IF(Tbl.Kosten[[#This Row],[Pnr.]]=GU$7,Tbl.Kosten[[#This Row],[Te financieren]],"")</f>
        <v/>
      </c>
      <c r="GV231" s="160" t="str">
        <f>IF(Tbl.Kosten[[#This Row],[Pnr.]]=GV$7,Tbl.Kosten[[#This Row],[Te financieren]],"")</f>
        <v/>
      </c>
      <c r="GW231" s="160" t="str">
        <f>IF(Tbl.Kosten[[#This Row],[Pnr.]]=GW$7,Tbl.Kosten[[#This Row],[Te financieren]],"")</f>
        <v/>
      </c>
      <c r="GX231" s="160" t="str">
        <f>IF(Tbl.Kosten[[#This Row],[Pnr.]]=GX$7,Tbl.Kosten[[#This Row],[Te financieren]],"")</f>
        <v/>
      </c>
      <c r="GY231" s="160" t="str">
        <f>IF(Tbl.Kosten[[#This Row],[Pnr.]]=GY$7,Tbl.Kosten[[#This Row],[Te financieren]],"")</f>
        <v/>
      </c>
      <c r="GZ231" s="160" t="str">
        <f>IF(Tbl.Kosten[[#This Row],[Pnr.]]=GZ$7,Tbl.Kosten[[#This Row],[Te financieren]],"")</f>
        <v/>
      </c>
      <c r="HA231" s="160" t="str">
        <f>IF(Tbl.Kosten[[#This Row],[Pnr.]]=HA$7,Tbl.Kosten[[#This Row],[Te financieren]],"")</f>
        <v/>
      </c>
      <c r="HB231" s="160" t="str">
        <f>IF(Tbl.Kosten[[#This Row],[Pnr.]]=HB$7,Tbl.Kosten[[#This Row],[Te financieren]],"")</f>
        <v/>
      </c>
      <c r="HC231" s="160" t="str">
        <f>IF(Tbl.Kosten[[#This Row],[Pnr.]]=HC$7,Tbl.Kosten[[#This Row],[Te financieren]],"")</f>
        <v/>
      </c>
      <c r="HD231" s="160" t="str">
        <f>IF(Tbl.Kosten[[#This Row],[Pnr.]]=HD$7,Tbl.Kosten[[#This Row],[Te financieren]],"")</f>
        <v/>
      </c>
      <c r="HE231" s="160" t="str">
        <f>IF(Tbl.Kosten[[#This Row],[Pnr.]]=HE$7,Tbl.Kosten[[#This Row],[Te financieren]],"")</f>
        <v/>
      </c>
      <c r="HF231" s="160" t="str">
        <f>IF(Tbl.Kosten[[#This Row],[Pnr.]]=HF$7,Tbl.Kosten[[#This Row],[Te financieren]],"")</f>
        <v/>
      </c>
      <c r="HG231" s="160" t="str">
        <f>IF(Tbl.Kosten[[#This Row],[Pnr.]]=HG$7,Tbl.Kosten[[#This Row],[Te financieren]],"")</f>
        <v/>
      </c>
      <c r="HH231" s="160" t="str">
        <f>IF(Tbl.Kosten[[#This Row],[Pnr.]]=HH$7,Tbl.Kosten[[#This Row],[Te financieren]],"")</f>
        <v/>
      </c>
      <c r="HI231" s="160" t="str">
        <f>IF(Tbl.Kosten[[#This Row],[Pnr.]]=HI$7,Tbl.Kosten[[#This Row],[Te financieren]],"")</f>
        <v/>
      </c>
      <c r="HJ231" s="160" t="str">
        <f>IF(Tbl.Kosten[[#This Row],[Pnr.]]=HJ$7,Tbl.Kosten[[#This Row],[Te financieren]],"")</f>
        <v/>
      </c>
      <c r="HK231" s="160" t="str">
        <f>IF(Tbl.Kosten[[#This Row],[Pnr.]]=HK$7,Tbl.Kosten[[#This Row],[Te financieren]],"")</f>
        <v/>
      </c>
      <c r="HL231" s="160" t="str">
        <f>IF(Tbl.Kosten[[#This Row],[Pnr.]]=HL$7,Tbl.Kosten[[#This Row],[Te financieren]],"")</f>
        <v/>
      </c>
      <c r="HM231" s="160" t="str">
        <f>IF(Tbl.Kosten[[#This Row],[Pnr.]]=HM$7,Tbl.Kosten[[#This Row],[Te financieren]],"")</f>
        <v/>
      </c>
      <c r="HN231" s="160" t="str">
        <f>IF(Tbl.Kosten[[#This Row],[Pnr.]]=HN$7,Tbl.Kosten[[#This Row],[Te financieren]],"")</f>
        <v/>
      </c>
      <c r="HO231" s="160" t="str">
        <f>IF(Tbl.Kosten[[#This Row],[Pnr.]]=HO$7,Tbl.Kosten[[#This Row],[Te financieren]],"")</f>
        <v/>
      </c>
      <c r="HP231" s="160" t="str">
        <f>IF(Tbl.Kosten[[#This Row],[Pnr.]]=HP$7,Tbl.Kosten[[#This Row],[Te financieren]],"")</f>
        <v/>
      </c>
      <c r="HQ231" s="160" t="str">
        <f>IF(Tbl.Kosten[[#This Row],[Pnr.]]=HQ$7,Tbl.Kosten[[#This Row],[Te financieren]],"")</f>
        <v/>
      </c>
      <c r="HR231" s="160" t="str">
        <f>IF(Tbl.Kosten[[#This Row],[Pnr.]]=HR$7,Tbl.Kosten[[#This Row],[Te financieren]],"")</f>
        <v/>
      </c>
      <c r="HS231" s="160" t="str">
        <f>IF(Tbl.Kosten[[#This Row],[Pnr.]]=HS$7,Tbl.Kosten[[#This Row],[Te financieren]],"")</f>
        <v/>
      </c>
      <c r="HT231" s="160" t="str">
        <f>IF(Tbl.Kosten[[#This Row],[Pnr.]]=HT$7,Tbl.Kosten[[#This Row],[Te financieren]],"")</f>
        <v/>
      </c>
      <c r="HU231" s="160" t="str">
        <f>IF(Tbl.Kosten[[#This Row],[Pnr.]]=HU$7,Tbl.Kosten[[#This Row],[Te financieren]],"")</f>
        <v/>
      </c>
      <c r="HV231" s="160" t="str">
        <f>IF(Tbl.Kosten[[#This Row],[Pnr.]]=HV$7,Tbl.Kosten[[#This Row],[Te financieren]],"")</f>
        <v/>
      </c>
      <c r="HW231" s="160" t="str">
        <f>IF(Tbl.Kosten[[#This Row],[Pnr.]]=HW$7,Tbl.Kosten[[#This Row],[Te financieren]],"")</f>
        <v/>
      </c>
    </row>
    <row r="232" spans="2:231" x14ac:dyDescent="0.3">
      <c r="B232" s="144"/>
      <c r="C232" s="147"/>
      <c r="D232" s="146"/>
      <c r="E232" s="147"/>
      <c r="F232" s="145"/>
      <c r="G232" s="11" t="str">
        <f>IF(Tbl.Kosten[[#This Row],[Medewerker e/o 
functie]]&lt;&gt;"",_xlfn.XLOOKUP(Tbl.Kosten[[#This Row],[Medewerker e/o 
functie]],Tbl.Uurtarief[Medewerker en/of functie],Tbl.Uurtarief[Uurtarief],"",0,1),"")</f>
        <v/>
      </c>
      <c r="H232" s="121">
        <f>IFERROR(Tbl.Kosten[[#This Row],[Uren]]*Tbl.Kosten[[#This Row],[Uurtarief]],0)</f>
        <v>0</v>
      </c>
      <c r="I232" s="119" t="str">
        <f>IF(Tbl.Kosten[[#This Row],[Subtotaal uren]]&lt;&gt;0,_xlfn.XLOOKUP(Tbl.Kosten[[#This Row],[Medewerker e/o 
functie]],Tbl.Uurtarief[Medewerker en/of functie],Tbl.Uurtarief[Kostensoort arbeid],"",0,1),"")</f>
        <v/>
      </c>
      <c r="J232" s="147"/>
      <c r="K232" s="145"/>
      <c r="L232" s="149" t="str">
        <f>IF(Tbl.Kosten[[#This Row],[Activum]]&lt;&gt;"",_xlfn.XLOOKUP(Tbl.Kosten[[#This Row],[Activum]],Tbl.Afschrijvingskosten[Activum],Tbl.Afschrijvingskosten[Tarief per afschrijvings-eenheid],"",0,1),"")</f>
        <v/>
      </c>
      <c r="M232" s="122">
        <f>IFERROR(Tbl.Kosten[[#This Row],[Een-
heden]]*Tbl.Kosten[[#This Row],[Afschrijvings-
tarief]],0)</f>
        <v>0</v>
      </c>
      <c r="N232" s="122" t="str">
        <f>IF(Tbl.Kosten[[#This Row],[Subtotaal afschrijving]]&lt;&gt;0,Lijsten!A230,"")</f>
        <v/>
      </c>
      <c r="O232" s="150"/>
      <c r="P232" s="145"/>
      <c r="Q232" s="148"/>
      <c r="R232" s="122">
        <f>IFERROR(Tbl.Kosten[[#This Row],[Aantal]]*Tbl.Kosten[[#This Row],[Tarief]],0)</f>
        <v>0</v>
      </c>
      <c r="S232" s="8">
        <f>IFERROR(Tbl.Kosten[[#This Row],[Subtotaal overige kosten]]+Tbl.Kosten[[#This Row],[Subtotaal uren]]+Tbl.Kosten[[#This Row],[Subtotaal afschrijving]],0)</f>
        <v>0</v>
      </c>
      <c r="T232" s="8">
        <f>IFERROR(Tbl.Kosten[[#This Row],[Totaal kosten]]*Tbl.Kosten[[#This Row],[Subsidie%]],0)</f>
        <v>0</v>
      </c>
      <c r="U232" s="4" t="str" cm="1">
        <f t="array" ref="U232">IFERROR(_xlfn.IFS(Tbl.Kosten[[#This Row],[Subtotaal uren]]&lt;&gt;0,Tbl.Kosten[[#This Row],[Kostensoort arbeid]],Tbl.Kosten[[#This Row],[Subtotaal afschrijving]]&lt;&gt;0,Tbl.Kosten[[#This Row],[Kostensoort afschrijving]],Tbl.Kosten[[#This Row],[Subtotaal overige kosten]]&lt;&gt;0,Tbl.Kosten[[#This Row],[Kostensoort overig]]),"")</f>
        <v/>
      </c>
      <c r="V232" s="4" t="str">
        <f>IFERROR(_xlfn.XLOOKUP(Tbl.Kosten[[#This Row],[Activiteitencode]],Tbl.Activiteiten[Activiteitcode],Tbl.Activiteiten[Werkpakketcode],"",0,1),"")</f>
        <v/>
      </c>
      <c r="W232" s="4" t="str">
        <f>IFERROR(_xlfn.XLOOKUP(Tbl.Kosten[[#This Row],[Werkpakketcode]],Tbl.Werkpakketten[Werkpakketcode],Tbl.Werkpakketten[Subsidiabele activiteit],"",0,1),"")</f>
        <v/>
      </c>
      <c r="X232" s="12">
        <f>IFERROR(_xlfn.XLOOKUP(Tbl.Kosten[[#This Row],[Sanr.]],Tbl.Subsidiehoogte[SAnr.],Tbl.Subsidiehoogte[Sub. Percentage],0,0,1),0)</f>
        <v>0</v>
      </c>
      <c r="Y232" s="154" t="str">
        <f>IFERROR(_xlfn.XLOOKUP(Tbl.Kosten[[#This Row],[Partnercode]],Tbl.Projectpartners[Partnercode],Tbl.Projectpartners[PNr.],"",0,1),"")</f>
        <v>P1</v>
      </c>
      <c r="Z232" s="158">
        <f>IF(Tbl.Kosten[[#This Row],[Pnr.]]=Z$7,Tbl.Kosten[[#This Row],[Totaal kosten]],"")</f>
        <v>0</v>
      </c>
      <c r="AA232" s="158" t="str">
        <f>IF(Tbl.Kosten[[#This Row],[Pnr.]]=AA$7,Tbl.Kosten[[#This Row],[Totaal kosten]],"")</f>
        <v/>
      </c>
      <c r="AB232" s="158" t="str">
        <f>IF(Tbl.Kosten[[#This Row],[Pnr.]]=AB$7,Tbl.Kosten[[#This Row],[Totaal kosten]],"")</f>
        <v/>
      </c>
      <c r="AC232" s="158" t="str">
        <f>IF(Tbl.Kosten[[#This Row],[Pnr.]]=AC$7,Tbl.Kosten[[#This Row],[Totaal kosten]],"")</f>
        <v/>
      </c>
      <c r="AD232" s="158" t="str">
        <f>IF(Tbl.Kosten[[#This Row],[Pnr.]]=AD$7,Tbl.Kosten[[#This Row],[Totaal kosten]],"")</f>
        <v/>
      </c>
      <c r="AE232" s="158" t="str">
        <f>IF(Tbl.Kosten[[#This Row],[Pnr.]]=AE$7,Tbl.Kosten[[#This Row],[Totaal kosten]],"")</f>
        <v/>
      </c>
      <c r="AF232" s="158" t="str">
        <f>IF(Tbl.Kosten[[#This Row],[Pnr.]]=AF$7,Tbl.Kosten[[#This Row],[Totaal kosten]],"")</f>
        <v/>
      </c>
      <c r="AG232" s="158" t="str">
        <f>IF(Tbl.Kosten[[#This Row],[Pnr.]]=AG$7,Tbl.Kosten[[#This Row],[Totaal kosten]],"")</f>
        <v/>
      </c>
      <c r="AH232" s="158" t="str">
        <f>IF(Tbl.Kosten[[#This Row],[Pnr.]]=AH$7,Tbl.Kosten[[#This Row],[Totaal kosten]],"")</f>
        <v/>
      </c>
      <c r="AI232" s="158" t="str">
        <f>IF(Tbl.Kosten[[#This Row],[Pnr.]]=AI$7,Tbl.Kosten[[#This Row],[Totaal kosten]],"")</f>
        <v/>
      </c>
      <c r="AJ232" s="158" t="str">
        <f>IF(Tbl.Kosten[[#This Row],[Pnr.]]=AJ$7,Tbl.Kosten[[#This Row],[Totaal kosten]],"")</f>
        <v/>
      </c>
      <c r="AK232" s="158" t="str">
        <f>IF(Tbl.Kosten[[#This Row],[Pnr.]]=AK$7,Tbl.Kosten[[#This Row],[Totaal kosten]],"")</f>
        <v/>
      </c>
      <c r="AL232" s="158" t="str">
        <f>IF(Tbl.Kosten[[#This Row],[Pnr.]]=AL$7,Tbl.Kosten[[#This Row],[Totaal kosten]],"")</f>
        <v/>
      </c>
      <c r="AM232" s="158" t="str">
        <f>IF(Tbl.Kosten[[#This Row],[Pnr.]]=AM$7,Tbl.Kosten[[#This Row],[Totaal kosten]],"")</f>
        <v/>
      </c>
      <c r="AN232" s="158" t="str">
        <f>IF(Tbl.Kosten[[#This Row],[Pnr.]]=AN$7,Tbl.Kosten[[#This Row],[Totaal kosten]],"")</f>
        <v/>
      </c>
      <c r="AO232" s="158" t="str">
        <f>IF(Tbl.Kosten[[#This Row],[Pnr.]]=AO$7,Tbl.Kosten[[#This Row],[Totaal kosten]],"")</f>
        <v/>
      </c>
      <c r="AP232" s="158" t="str">
        <f>IF(Tbl.Kosten[[#This Row],[Pnr.]]=AP$7,Tbl.Kosten[[#This Row],[Totaal kosten]],"")</f>
        <v/>
      </c>
      <c r="AQ232" s="158" t="str">
        <f>IF(Tbl.Kosten[[#This Row],[Pnr.]]=AQ$7,Tbl.Kosten[[#This Row],[Totaal kosten]],"")</f>
        <v/>
      </c>
      <c r="AR232" s="158" t="str">
        <f>IF(Tbl.Kosten[[#This Row],[Pnr.]]=AR$7,Tbl.Kosten[[#This Row],[Totaal kosten]],"")</f>
        <v/>
      </c>
      <c r="AS232" s="158" t="str">
        <f>IF(Tbl.Kosten[[#This Row],[Pnr.]]=AS$7,Tbl.Kosten[[#This Row],[Totaal kosten]],"")</f>
        <v/>
      </c>
      <c r="AT232" s="158" t="str">
        <f>IF(Tbl.Kosten[[#This Row],[Pnr.]]=AT$7,Tbl.Kosten[[#This Row],[Totaal kosten]],"")</f>
        <v/>
      </c>
      <c r="AU232" s="158" t="str">
        <f>IF(Tbl.Kosten[[#This Row],[Pnr.]]=AU$7,Tbl.Kosten[[#This Row],[Totaal kosten]],"")</f>
        <v/>
      </c>
      <c r="AV232" s="158" t="str">
        <f>IF(Tbl.Kosten[[#This Row],[Pnr.]]=AV$7,Tbl.Kosten[[#This Row],[Totaal kosten]],"")</f>
        <v/>
      </c>
      <c r="AW232" s="158" t="str">
        <f>IF(Tbl.Kosten[[#This Row],[Pnr.]]=AW$7,Tbl.Kosten[[#This Row],[Totaal kosten]],"")</f>
        <v/>
      </c>
      <c r="AX232" s="158" t="str">
        <f>IF(Tbl.Kosten[[#This Row],[Pnr.]]=AX$7,Tbl.Kosten[[#This Row],[Totaal kosten]],"")</f>
        <v/>
      </c>
      <c r="AY232" s="158" t="str">
        <f>IF(Tbl.Kosten[[#This Row],[Pnr.]]=AY$7,Tbl.Kosten[[#This Row],[Totaal kosten]],"")</f>
        <v/>
      </c>
      <c r="AZ232" s="158" t="str">
        <f>IF(Tbl.Kosten[[#This Row],[Pnr.]]=AZ$7,Tbl.Kosten[[#This Row],[Totaal kosten]],"")</f>
        <v/>
      </c>
      <c r="BA232" s="158" t="str">
        <f>IF(Tbl.Kosten[[#This Row],[Pnr.]]=BA$7,Tbl.Kosten[[#This Row],[Totaal kosten]],"")</f>
        <v/>
      </c>
      <c r="BB232" s="158" t="str">
        <f>IF(Tbl.Kosten[[#This Row],[Pnr.]]=BB$7,Tbl.Kosten[[#This Row],[Totaal kosten]],"")</f>
        <v/>
      </c>
      <c r="BC232" s="158" t="str">
        <f>IF(Tbl.Kosten[[#This Row],[Pnr.]]=BC$7,Tbl.Kosten[[#This Row],[Totaal kosten]],"")</f>
        <v/>
      </c>
      <c r="BD232" s="158" t="str">
        <f>IF(Tbl.Kosten[[#This Row],[Pnr.]]=BD$7,Tbl.Kosten[[#This Row],[Totaal kosten]],"")</f>
        <v/>
      </c>
      <c r="BE232" s="158" t="str">
        <f>IF(Tbl.Kosten[[#This Row],[Pnr.]]=BE$7,Tbl.Kosten[[#This Row],[Totaal kosten]],"")</f>
        <v/>
      </c>
      <c r="BF232" s="158" t="str">
        <f>IF(Tbl.Kosten[[#This Row],[Pnr.]]=BF$7,Tbl.Kosten[[#This Row],[Totaal kosten]],"")</f>
        <v/>
      </c>
      <c r="BG232" s="158" t="str">
        <f>IF(Tbl.Kosten[[#This Row],[Pnr.]]=BG$7,Tbl.Kosten[[#This Row],[Totaal kosten]],"")</f>
        <v/>
      </c>
      <c r="BH232" s="158" t="str">
        <f>IF(Tbl.Kosten[[#This Row],[Pnr.]]=BH$7,Tbl.Kosten[[#This Row],[Totaal kosten]],"")</f>
        <v/>
      </c>
      <c r="BI232" s="158" t="str">
        <f>IF(Tbl.Kosten[[#This Row],[Pnr.]]=BI$7,Tbl.Kosten[[#This Row],[Totaal kosten]],"")</f>
        <v/>
      </c>
      <c r="BJ232" s="158" t="str">
        <f>IF(Tbl.Kosten[[#This Row],[Pnr.]]=BJ$7,Tbl.Kosten[[#This Row],[Totaal kosten]],"")</f>
        <v/>
      </c>
      <c r="BK232" s="158" t="str">
        <f>IF(Tbl.Kosten[[#This Row],[Pnr.]]=BK$7,Tbl.Kosten[[#This Row],[Totaal kosten]],"")</f>
        <v/>
      </c>
      <c r="BL232" s="158" t="str">
        <f>IF(Tbl.Kosten[[#This Row],[Pnr.]]=BL$7,Tbl.Kosten[[#This Row],[Totaal kosten]],"")</f>
        <v/>
      </c>
      <c r="BM232" s="158" t="str">
        <f>IF(Tbl.Kosten[[#This Row],[Pnr.]]=BM$7,Tbl.Kosten[[#This Row],[Totaal kosten]],"")</f>
        <v/>
      </c>
      <c r="BN232" s="158" t="str">
        <f>IF(Tbl.Kosten[[#This Row],[Pnr.]]=BN$7,Tbl.Kosten[[#This Row],[Totaal kosten]],"")</f>
        <v/>
      </c>
      <c r="BO232" s="158" t="str">
        <f>IF(Tbl.Kosten[[#This Row],[Pnr.]]=BO$7,Tbl.Kosten[[#This Row],[Totaal kosten]],"")</f>
        <v/>
      </c>
      <c r="BP232" s="158" t="str">
        <f>IF(Tbl.Kosten[[#This Row],[Pnr.]]=BP$7,Tbl.Kosten[[#This Row],[Totaal kosten]],"")</f>
        <v/>
      </c>
      <c r="BQ232" s="158" t="str">
        <f>IF(Tbl.Kosten[[#This Row],[Pnr.]]=BQ$7,Tbl.Kosten[[#This Row],[Totaal kosten]],"")</f>
        <v/>
      </c>
      <c r="BR232" s="158" t="str">
        <f>IF(Tbl.Kosten[[#This Row],[Pnr.]]=BR$7,Tbl.Kosten[[#This Row],[Totaal kosten]],"")</f>
        <v/>
      </c>
      <c r="BS232" s="158" t="str">
        <f>IF(Tbl.Kosten[[#This Row],[Pnr.]]=BS$7,Tbl.Kosten[[#This Row],[Totaal kosten]],"")</f>
        <v/>
      </c>
      <c r="BT232" s="158" t="str">
        <f>IF(Tbl.Kosten[[#This Row],[Pnr.]]=BT$7,Tbl.Kosten[[#This Row],[Totaal kosten]],"")</f>
        <v/>
      </c>
      <c r="BU232" s="158" t="str">
        <f>IF(Tbl.Kosten[[#This Row],[Pnr.]]=BU$7,Tbl.Kosten[[#This Row],[Totaal kosten]],"")</f>
        <v/>
      </c>
      <c r="BV232" s="158" t="str">
        <f>IF(Tbl.Kosten[[#This Row],[Pnr.]]=BV$7,Tbl.Kosten[[#This Row],[Totaal kosten]],"")</f>
        <v/>
      </c>
      <c r="BW232" s="158" t="str">
        <f>IF(Tbl.Kosten[[#This Row],[Pnr.]]=BW$7,Tbl.Kosten[[#This Row],[Totaal kosten]],"")</f>
        <v/>
      </c>
      <c r="BX232" s="158" t="str">
        <f>IFERROR(_xlfn.XLOOKUP(Tbl.Kosten[[#This Row],[Werkpakketcode]],Tbl.Werkpakketten[Werkpakketcode],Tbl.Werkpakketten[WPnr.],"",0,1),"")</f>
        <v/>
      </c>
      <c r="BY232" s="158" t="str">
        <f>IF(Tbl.Kosten[[#This Row],[WPnr.]]=BY$7,Tbl.Kosten[[#This Row],[Totaal kosten]],"")</f>
        <v/>
      </c>
      <c r="BZ232" s="158" t="str">
        <f>IF(Tbl.Kosten[[#This Row],[WPnr.]]=BZ$7,Tbl.Kosten[[#This Row],[Totaal kosten]],"")</f>
        <v/>
      </c>
      <c r="CA232" s="158" t="str">
        <f>IF(Tbl.Kosten[[#This Row],[WPnr.]]=CA$7,Tbl.Kosten[[#This Row],[Totaal kosten]],"")</f>
        <v/>
      </c>
      <c r="CB232" s="158" t="str">
        <f>IF(Tbl.Kosten[[#This Row],[WPnr.]]=CB$7,Tbl.Kosten[[#This Row],[Totaal kosten]],"")</f>
        <v/>
      </c>
      <c r="CC232" s="158" t="str">
        <f>IF(Tbl.Kosten[[#This Row],[WPnr.]]=CC$7,Tbl.Kosten[[#This Row],[Totaal kosten]],"")</f>
        <v/>
      </c>
      <c r="CD232" s="158" t="str">
        <f>IF(Tbl.Kosten[[#This Row],[WPnr.]]=CD$7,Tbl.Kosten[[#This Row],[Totaal kosten]],"")</f>
        <v/>
      </c>
      <c r="CE232" s="158" t="str">
        <f>IF(Tbl.Kosten[[#This Row],[WPnr.]]=CE$7,Tbl.Kosten[[#This Row],[Totaal kosten]],"")</f>
        <v/>
      </c>
      <c r="CF232" s="158" t="str">
        <f>IF(Tbl.Kosten[[#This Row],[WPnr.]]=CF$7,Tbl.Kosten[[#This Row],[Totaal kosten]],"")</f>
        <v/>
      </c>
      <c r="CG232" s="158" t="str">
        <f>IF(Tbl.Kosten[[#This Row],[WPnr.]]=CG$7,Tbl.Kosten[[#This Row],[Totaal kosten]],"")</f>
        <v/>
      </c>
      <c r="CH232" s="158" t="str">
        <f>IF(Tbl.Kosten[[#This Row],[WPnr.]]=CH$7,Tbl.Kosten[[#This Row],[Totaal kosten]],"")</f>
        <v/>
      </c>
      <c r="CI232" s="158" t="str">
        <f>IF(Tbl.Kosten[[#This Row],[WPnr.]]=CI$7,Tbl.Kosten[[#This Row],[Totaal kosten]],"")</f>
        <v/>
      </c>
      <c r="CJ232" s="158" t="str">
        <f>IF(Tbl.Kosten[[#This Row],[WPnr.]]=CJ$7,Tbl.Kosten[[#This Row],[Totaal kosten]],"")</f>
        <v/>
      </c>
      <c r="CK232" s="158" t="str">
        <f>IF(Tbl.Kosten[[#This Row],[WPnr.]]=CK$7,Tbl.Kosten[[#This Row],[Totaal kosten]],"")</f>
        <v/>
      </c>
      <c r="CL232" s="158" t="str">
        <f>IF(Tbl.Kosten[[#This Row],[WPnr.]]=CL$7,Tbl.Kosten[[#This Row],[Totaal kosten]],"")</f>
        <v/>
      </c>
      <c r="CM232" s="158" t="str">
        <f>IF(Tbl.Kosten[[#This Row],[WPnr.]]=CM$7,Tbl.Kosten[[#This Row],[Totaal kosten]],"")</f>
        <v/>
      </c>
      <c r="CN232" s="158" t="str">
        <f>IF(Tbl.Kosten[[#This Row],[WPnr.]]=CN$7,Tbl.Kosten[[#This Row],[Totaal kosten]],"")</f>
        <v/>
      </c>
      <c r="CO232" s="158" t="str">
        <f>IF(Tbl.Kosten[[#This Row],[WPnr.]]=CO$7,Tbl.Kosten[[#This Row],[Totaal kosten]],"")</f>
        <v/>
      </c>
      <c r="CP232" s="158" t="str">
        <f>IF(Tbl.Kosten[[#This Row],[WPnr.]]=CP$7,Tbl.Kosten[[#This Row],[Totaal kosten]],"")</f>
        <v/>
      </c>
      <c r="CQ232" s="158" t="str">
        <f>IF(Tbl.Kosten[[#This Row],[WPnr.]]=CQ$7,Tbl.Kosten[[#This Row],[Totaal kosten]],"")</f>
        <v/>
      </c>
      <c r="CR232" s="158" t="str">
        <f>IF(Tbl.Kosten[[#This Row],[WPnr.]]=CR$7,Tbl.Kosten[[#This Row],[Totaal kosten]],"")</f>
        <v/>
      </c>
      <c r="CS232" s="158" t="str">
        <f>IF(Tbl.Kosten[[#This Row],[WPnr.]]=CS$7,Tbl.Kosten[[#This Row],[Totaal kosten]],"")</f>
        <v/>
      </c>
      <c r="CT232" s="158" t="str">
        <f>IF(Tbl.Kosten[[#This Row],[WPnr.]]=CT$7,Tbl.Kosten[[#This Row],[Totaal kosten]],"")</f>
        <v/>
      </c>
      <c r="CU232" s="158" t="str">
        <f>IF(Tbl.Kosten[[#This Row],[WPnr.]]=CU$7,Tbl.Kosten[[#This Row],[Totaal kosten]],"")</f>
        <v/>
      </c>
      <c r="CV232" s="158" t="str">
        <f>IF(Tbl.Kosten[[#This Row],[WPnr.]]=CV$7,Tbl.Kosten[[#This Row],[Totaal kosten]],"")</f>
        <v/>
      </c>
      <c r="CW232" s="158" t="str">
        <f>IF(Tbl.Kosten[[#This Row],[WPnr.]]=CW$7,Tbl.Kosten[[#This Row],[Totaal kosten]],"")</f>
        <v/>
      </c>
      <c r="CX232" s="158" t="str">
        <f>IF(Tbl.Kosten[[#This Row],[WPnr.]]=CX$7,Tbl.Kosten[[#This Row],[Totaal kosten]],"")</f>
        <v/>
      </c>
      <c r="CY232" s="158" t="str">
        <f>IF(Tbl.Kosten[[#This Row],[WPnr.]]=CY$7,Tbl.Kosten[[#This Row],[Totaal kosten]],"")</f>
        <v/>
      </c>
      <c r="CZ232" s="158" t="str">
        <f>IF(Tbl.Kosten[[#This Row],[WPnr.]]=CZ$7,Tbl.Kosten[[#This Row],[Totaal kosten]],"")</f>
        <v/>
      </c>
      <c r="DA232" s="158" t="str">
        <f>IF(Tbl.Kosten[[#This Row],[WPnr.]]=DA$7,Tbl.Kosten[[#This Row],[Totaal kosten]],"")</f>
        <v/>
      </c>
      <c r="DB232" s="158" t="str">
        <f>IF(Tbl.Kosten[[#This Row],[WPnr.]]=DB$7,Tbl.Kosten[[#This Row],[Totaal kosten]],"")</f>
        <v/>
      </c>
      <c r="DC232" s="158" t="str">
        <f>IF(Tbl.Kosten[[#This Row],[WPnr.]]=DC$7,Tbl.Kosten[[#This Row],[Totaal kosten]],"")</f>
        <v/>
      </c>
      <c r="DD232" s="158" t="str">
        <f>IF(Tbl.Kosten[[#This Row],[WPnr.]]=DD$7,Tbl.Kosten[[#This Row],[Totaal kosten]],"")</f>
        <v/>
      </c>
      <c r="DE232" s="158" t="str">
        <f>IF(Tbl.Kosten[[#This Row],[WPnr.]]=DE$7,Tbl.Kosten[[#This Row],[Totaal kosten]],"")</f>
        <v/>
      </c>
      <c r="DF232" s="158" t="str">
        <f>IF(Tbl.Kosten[[#This Row],[WPnr.]]=DF$7,Tbl.Kosten[[#This Row],[Totaal kosten]],"")</f>
        <v/>
      </c>
      <c r="DG232" s="158" t="str">
        <f>IF(Tbl.Kosten[[#This Row],[WPnr.]]=DG$7,Tbl.Kosten[[#This Row],[Totaal kosten]],"")</f>
        <v/>
      </c>
      <c r="DH232" s="158" t="str">
        <f>IF(Tbl.Kosten[[#This Row],[WPnr.]]=DH$7,Tbl.Kosten[[#This Row],[Totaal kosten]],"")</f>
        <v/>
      </c>
      <c r="DI232" s="158" t="str">
        <f>IF(Tbl.Kosten[[#This Row],[WPnr.]]=DI$7,Tbl.Kosten[[#This Row],[Totaal kosten]],"")</f>
        <v/>
      </c>
      <c r="DJ232" s="158" t="str">
        <f>IF(Tbl.Kosten[[#This Row],[WPnr.]]=DJ$7,Tbl.Kosten[[#This Row],[Totaal kosten]],"")</f>
        <v/>
      </c>
      <c r="DK232" s="158" t="str">
        <f>IF(Tbl.Kosten[[#This Row],[WPnr.]]=DK$7,Tbl.Kosten[[#This Row],[Totaal kosten]],"")</f>
        <v/>
      </c>
      <c r="DL232" s="158" t="str">
        <f>IF(Tbl.Kosten[[#This Row],[WPnr.]]=DL$7,Tbl.Kosten[[#This Row],[Totaal kosten]],"")</f>
        <v/>
      </c>
      <c r="DM232" s="158" t="str">
        <f>IF(Tbl.Kosten[[#This Row],[WPnr.]]=DM$7,Tbl.Kosten[[#This Row],[Totaal kosten]],"")</f>
        <v/>
      </c>
      <c r="DN232" s="158" t="str">
        <f>IF(Tbl.Kosten[[#This Row],[WPnr.]]=DN$7,Tbl.Kosten[[#This Row],[Totaal kosten]],"")</f>
        <v/>
      </c>
      <c r="DO232" s="158" t="str">
        <f>IF(Tbl.Kosten[[#This Row],[WPnr.]]=DO$7,Tbl.Kosten[[#This Row],[Totaal kosten]],"")</f>
        <v/>
      </c>
      <c r="DP232" s="158" t="str">
        <f>IF(Tbl.Kosten[[#This Row],[WPnr.]]=DP$7,Tbl.Kosten[[#This Row],[Totaal kosten]],"")</f>
        <v/>
      </c>
      <c r="DQ232" s="158" t="str">
        <f>IF(Tbl.Kosten[[#This Row],[WPnr.]]=DQ$7,Tbl.Kosten[[#This Row],[Totaal kosten]],"")</f>
        <v/>
      </c>
      <c r="DR232" s="158" t="str">
        <f>IF(Tbl.Kosten[[#This Row],[WPnr.]]=DR$7,Tbl.Kosten[[#This Row],[Totaal kosten]],"")</f>
        <v/>
      </c>
      <c r="DS232" s="158" t="str">
        <f>IF(Tbl.Kosten[[#This Row],[WPnr.]]=DS$7,Tbl.Kosten[[#This Row],[Totaal kosten]],"")</f>
        <v/>
      </c>
      <c r="DT232" s="158" t="str">
        <f>IF(Tbl.Kosten[[#This Row],[WPnr.]]=DT$7,Tbl.Kosten[[#This Row],[Totaal kosten]],"")</f>
        <v/>
      </c>
      <c r="DU232" s="158" t="str">
        <f>IF(Tbl.Kosten[[#This Row],[WPnr.]]=DU$7,Tbl.Kosten[[#This Row],[Totaal kosten]],"")</f>
        <v/>
      </c>
      <c r="DV232" s="158" t="str">
        <f>IF(Tbl.Kosten[[#This Row],[WPnr.]]=DV$7,Tbl.Kosten[[#This Row],[Totaal kosten]],"")</f>
        <v/>
      </c>
      <c r="DW232" s="158" t="str">
        <f>IFERROR(_xlfn.XLOOKUP(Tbl.Kosten[[#This Row],[Kostensoort]],Tbl.Kostensoorten[Kostensoorten],Tbl.Kostensoorten[KSnr.],"",0,1),"")</f>
        <v/>
      </c>
      <c r="DX232" s="158" t="str">
        <f>IF(Tbl.Kosten[[#This Row],[KSnr.]]=DX$7,Tbl.Kosten[[#This Row],[Totaal kosten]],"")</f>
        <v/>
      </c>
      <c r="DY232" s="158" t="str">
        <f>IF(Tbl.Kosten[[#This Row],[KSnr.]]=DY$7,Tbl.Kosten[[#This Row],[Totaal kosten]],"")</f>
        <v/>
      </c>
      <c r="DZ232" s="158" t="str">
        <f>IF(Tbl.Kosten[[#This Row],[KSnr.]]=DZ$7,Tbl.Kosten[[#This Row],[Totaal kosten]],"")</f>
        <v/>
      </c>
      <c r="EA232" s="158" t="str">
        <f>IF(Tbl.Kosten[[#This Row],[KSnr.]]=EA$7,Tbl.Kosten[[#This Row],[Totaal kosten]],"")</f>
        <v/>
      </c>
      <c r="EB232" s="158" t="str">
        <f>IF(Tbl.Kosten[[#This Row],[KSnr.]]=EB$7,Tbl.Kosten[[#This Row],[Totaal kosten]],"")</f>
        <v/>
      </c>
      <c r="EC232" s="158" t="str">
        <f>IF(Tbl.Kosten[[#This Row],[KSnr.]]=EC$7,Tbl.Kosten[[#This Row],[Totaal kosten]],"")</f>
        <v/>
      </c>
      <c r="ED232" s="158" t="str">
        <f>IF(Tbl.Kosten[[#This Row],[KSnr.]]=ED$7,Tbl.Kosten[[#This Row],[Totaal kosten]],"")</f>
        <v/>
      </c>
      <c r="EE232" s="158" t="str">
        <f>IF(Tbl.Kosten[[#This Row],[KSnr.]]=EE$7,Tbl.Kosten[[#This Row],[Totaal kosten]],"")</f>
        <v/>
      </c>
      <c r="EF232" s="158" t="str">
        <f>IF(Tbl.Kosten[[#This Row],[KSnr.]]=EF$7,Tbl.Kosten[[#This Row],[Totaal kosten]],"")</f>
        <v/>
      </c>
      <c r="EG232" s="158" t="str">
        <f>IF(Tbl.Kosten[[#This Row],[KSnr.]]=EG$7,Tbl.Kosten[[#This Row],[Totaal kosten]],"")</f>
        <v/>
      </c>
      <c r="EH232" s="158" t="str">
        <f>IF(Tbl.Kosten[[#This Row],[KSnr.]]=EH$7,Tbl.Kosten[[#This Row],[Totaal kosten]],"")</f>
        <v/>
      </c>
      <c r="EI232" s="158" t="str">
        <f>IF(Tbl.Kosten[[#This Row],[KSnr.]]=EI$7,Tbl.Kosten[[#This Row],[Totaal kosten]],"")</f>
        <v/>
      </c>
      <c r="EJ232" s="158" t="str">
        <f>IF(Tbl.Kosten[[#This Row],[KSnr.]]=EJ$7,Tbl.Kosten[[#This Row],[Totaal kosten]],"")</f>
        <v/>
      </c>
      <c r="EK232" s="158" t="str">
        <f>IF(Tbl.Kosten[[#This Row],[KSnr.]]=EK$7,Tbl.Kosten[[#This Row],[Totaal kosten]],"")</f>
        <v/>
      </c>
      <c r="EL232" s="158" t="str">
        <f>IF(Tbl.Kosten[[#This Row],[KSnr.]]=EL$7,Tbl.Kosten[[#This Row],[Totaal kosten]],"")</f>
        <v/>
      </c>
      <c r="EM232" s="158" t="str">
        <f>IF(Tbl.Kosten[[#This Row],[KSnr.]]=EM$7,Tbl.Kosten[[#This Row],[Totaal kosten]],"")</f>
        <v/>
      </c>
      <c r="EN232" s="158" t="str">
        <f>IF(Tbl.Kosten[[#This Row],[KSnr.]]=EN$7,Tbl.Kosten[[#This Row],[Totaal kosten]],"")</f>
        <v/>
      </c>
      <c r="EO232" s="158" t="str">
        <f>IF(Tbl.Kosten[[#This Row],[KSnr.]]=EO$7,Tbl.Kosten[[#This Row],[Totaal kosten]],"")</f>
        <v/>
      </c>
      <c r="EP232" s="158" t="str">
        <f>IF(Tbl.Kosten[[#This Row],[KSnr.]]=EP$7,Tbl.Kosten[[#This Row],[Totaal kosten]],"")</f>
        <v/>
      </c>
      <c r="EQ232" s="158" t="str">
        <f>IF(Tbl.Kosten[[#This Row],[KSnr.]]=EQ$7,Tbl.Kosten[[#This Row],[Totaal kosten]],"")</f>
        <v/>
      </c>
      <c r="ER232" s="154" t="str">
        <f>IFERROR(_xlfn.XLOOKUP(Tbl.Kosten[[#This Row],[Subsidieactiviteit]],Tbl.Subsidiehoogte[Subsidieactiviteit],Tbl.Subsidiehoogte[SAnr.],"",0,1),"")</f>
        <v/>
      </c>
      <c r="ES232" s="160" t="str">
        <f>IF(Tbl.Kosten[[#This Row],[Sanr.]]=ES$7,Tbl.Kosten[[#This Row],[Totaal kosten]],"")</f>
        <v/>
      </c>
      <c r="ET232" s="160" t="str">
        <f>IF(Tbl.Kosten[[#This Row],[Sanr.]]=ET$7,Tbl.Kosten[[#This Row],[Totaal kosten]],"")</f>
        <v/>
      </c>
      <c r="EU232" s="160" t="str">
        <f>IF(Tbl.Kosten[[#This Row],[Sanr.]]=EU$7,Tbl.Kosten[[#This Row],[Totaal kosten]],"")</f>
        <v/>
      </c>
      <c r="EV232" s="160" t="str">
        <f>IF(Tbl.Kosten[[#This Row],[Sanr.]]=EV$7,Tbl.Kosten[[#This Row],[Totaal kosten]],"")</f>
        <v/>
      </c>
      <c r="EW232" s="160" t="str">
        <f>IF(Tbl.Kosten[[#This Row],[Sanr.]]=EW$7,Tbl.Kosten[[#This Row],[Totaal kosten]],"")</f>
        <v/>
      </c>
      <c r="EX232" s="160" t="str">
        <f>IF(Tbl.Kosten[[#This Row],[Sanr.]]=EX$7,Tbl.Kosten[[#This Row],[Totaal kosten]],"")</f>
        <v/>
      </c>
      <c r="EY232" s="160" t="str">
        <f>IF(Tbl.Kosten[[#This Row],[Sanr.]]=EY$7,Tbl.Kosten[[#This Row],[Totaal kosten]],"")</f>
        <v/>
      </c>
      <c r="EZ232" s="160" t="str">
        <f>IF(Tbl.Kosten[[#This Row],[Sanr.]]=EZ$7,Tbl.Kosten[[#This Row],[Totaal kosten]],"")</f>
        <v/>
      </c>
      <c r="FA232" s="160" t="str">
        <f>IF(Tbl.Kosten[[#This Row],[Sanr.]]=FA$7,Tbl.Kosten[[#This Row],[Totaal kosten]],"")</f>
        <v/>
      </c>
      <c r="FB232" s="160" t="str">
        <f>IF(Tbl.Kosten[[#This Row],[Sanr.]]=FB$7,Tbl.Kosten[[#This Row],[Totaal kosten]],"")</f>
        <v/>
      </c>
      <c r="FC232" s="160" t="str">
        <f>IF(Tbl.Kosten[[#This Row],[Sanr.]]=FC$7,Tbl.Kosten[[#This Row],[Totaal kosten]],"")</f>
        <v/>
      </c>
      <c r="FD232" s="160" t="str">
        <f>IF(Tbl.Kosten[[#This Row],[Sanr.]]=FD$7,Tbl.Kosten[[#This Row],[Totaal kosten]],"")</f>
        <v/>
      </c>
      <c r="FE232" s="160" t="str">
        <f>IF(Tbl.Kosten[[#This Row],[Sanr.]]=FE$7,Tbl.Kosten[[#This Row],[Totaal kosten]],"")</f>
        <v/>
      </c>
      <c r="FF232" s="160" t="str">
        <f>IF(Tbl.Kosten[[#This Row],[Sanr.]]=FF$7,Tbl.Kosten[[#This Row],[Totaal kosten]],"")</f>
        <v/>
      </c>
      <c r="FG232" s="160" t="str">
        <f>IF(Tbl.Kosten[[#This Row],[Sanr.]]=FG$7,Tbl.Kosten[[#This Row],[Totaal kosten]],"")</f>
        <v/>
      </c>
      <c r="FH232" s="160" t="str">
        <f>IF(Tbl.Kosten[[#This Row],[Sanr.]]=FH$7,Tbl.Kosten[[#This Row],[Totaal kosten]],"")</f>
        <v/>
      </c>
      <c r="FI232" s="160" t="str">
        <f>IF(Tbl.Kosten[[#This Row],[Sanr.]]=FI$7,Tbl.Kosten[[#This Row],[Totaal kosten]],"")</f>
        <v/>
      </c>
      <c r="FJ232" s="160" t="str">
        <f>IF(Tbl.Kosten[[#This Row],[Sanr.]]=FJ$7,Tbl.Kosten[[#This Row],[Totaal kosten]],"")</f>
        <v/>
      </c>
      <c r="FK232" s="160" t="str">
        <f>IF(Tbl.Kosten[[#This Row],[Sanr.]]=FK$7,Tbl.Kosten[[#This Row],[Totaal kosten]],"")</f>
        <v/>
      </c>
      <c r="FL232" s="160" t="str">
        <f>IF(Tbl.Kosten[[#This Row],[Sanr.]]=FL$7,Tbl.Kosten[[#This Row],[Totaal kosten]],"")</f>
        <v/>
      </c>
      <c r="FM232" s="160" t="str">
        <f>IF(Tbl.Kosten[[#This Row],[Sanr.]]=FM$7,Tbl.Kosten[[#This Row],[Totaal kosten]],"")</f>
        <v/>
      </c>
      <c r="FN232" s="160" t="str">
        <f>IF(Tbl.Kosten[[#This Row],[Sanr.]]=FN$7,Tbl.Kosten[[#This Row],[Totaal kosten]],"")</f>
        <v/>
      </c>
      <c r="FO232" s="160" t="str">
        <f>IF(Tbl.Kosten[[#This Row],[Sanr.]]=FO$7,Tbl.Kosten[[#This Row],[Totaal kosten]],"")</f>
        <v/>
      </c>
      <c r="FP232" s="160" t="str">
        <f>IF(Tbl.Kosten[[#This Row],[Sanr.]]=FP$7,Tbl.Kosten[[#This Row],[Totaal kosten]],"")</f>
        <v/>
      </c>
      <c r="FQ232" s="160" t="str">
        <f>IF(Tbl.Kosten[[#This Row],[Sanr.]]=FQ$7,Tbl.Kosten[[#This Row],[Totaal kosten]],"")</f>
        <v/>
      </c>
      <c r="FR232" s="160" t="str">
        <f>IF(Tbl.Kosten[[#This Row],[Sanr.]]=FR$7,Tbl.Kosten[[#This Row],[Totaal kosten]],"")</f>
        <v/>
      </c>
      <c r="FS232" s="160" t="str">
        <f>IF(Tbl.Kosten[[#This Row],[Sanr.]]=FS$7,Tbl.Kosten[[#This Row],[Totaal kosten]],"")</f>
        <v/>
      </c>
      <c r="FT232" s="160" t="str">
        <f>IF(Tbl.Kosten[[#This Row],[Sanr.]]=FT$7,Tbl.Kosten[[#This Row],[Totaal kosten]],"")</f>
        <v/>
      </c>
      <c r="FU232" s="160" t="str">
        <f>IF(Tbl.Kosten[[#This Row],[Sanr.]]=FU$7,Tbl.Kosten[[#This Row],[Totaal kosten]],"")</f>
        <v/>
      </c>
      <c r="FV232" s="160" t="str">
        <f>IF(Tbl.Kosten[[#This Row],[Sanr.]]=FV$7,Tbl.Kosten[[#This Row],[Totaal kosten]],"")</f>
        <v/>
      </c>
      <c r="FW232" s="160" t="str">
        <f>IFERROR(_xlfn.XLOOKUP(Tbl.Kosten[[#This Row],[Activiteitencode]],Tbl.Activiteiten[Activiteitcode],Tbl.Activiteiten[Anr.],"",0,1),"")</f>
        <v/>
      </c>
      <c r="FX232" s="181" t="str">
        <f>_xlfn.CONCAT(Tbl.Kosten[[#This Row],[Pnr.]],Tbl.Kosten[[#This Row],[Sanr.]])</f>
        <v>P1</v>
      </c>
      <c r="FY232" s="160">
        <f>Tbl.Kosten[[#This Row],[Totaal kosten]]-Tbl.Kosten[[#This Row],[Subsidie]]</f>
        <v>0</v>
      </c>
      <c r="FZ232" s="160">
        <f>IF(Tbl.Kosten[[#This Row],[Pnr.]]=FZ$7,Tbl.Kosten[[#This Row],[Te financieren]],"")</f>
        <v>0</v>
      </c>
      <c r="GA232" s="160" t="str">
        <f>IF(Tbl.Kosten[[#This Row],[Pnr.]]=GA$7,Tbl.Kosten[[#This Row],[Te financieren]],"")</f>
        <v/>
      </c>
      <c r="GB232" s="160" t="str">
        <f>IF(Tbl.Kosten[[#This Row],[Pnr.]]=GB$7,Tbl.Kosten[[#This Row],[Te financieren]],"")</f>
        <v/>
      </c>
      <c r="GC232" s="160" t="str">
        <f>IF(Tbl.Kosten[[#This Row],[Pnr.]]=GC$7,Tbl.Kosten[[#This Row],[Te financieren]],"")</f>
        <v/>
      </c>
      <c r="GD232" s="160" t="str">
        <f>IF(Tbl.Kosten[[#This Row],[Pnr.]]=GD$7,Tbl.Kosten[[#This Row],[Te financieren]],"")</f>
        <v/>
      </c>
      <c r="GE232" s="160" t="str">
        <f>IF(Tbl.Kosten[[#This Row],[Pnr.]]=GE$7,Tbl.Kosten[[#This Row],[Te financieren]],"")</f>
        <v/>
      </c>
      <c r="GF232" s="160" t="str">
        <f>IF(Tbl.Kosten[[#This Row],[Pnr.]]=GF$7,Tbl.Kosten[[#This Row],[Te financieren]],"")</f>
        <v/>
      </c>
      <c r="GG232" s="160" t="str">
        <f>IF(Tbl.Kosten[[#This Row],[Pnr.]]=GG$7,Tbl.Kosten[[#This Row],[Te financieren]],"")</f>
        <v/>
      </c>
      <c r="GH232" s="160" t="str">
        <f>IF(Tbl.Kosten[[#This Row],[Pnr.]]=GH$7,Tbl.Kosten[[#This Row],[Te financieren]],"")</f>
        <v/>
      </c>
      <c r="GI232" s="160" t="str">
        <f>IF(Tbl.Kosten[[#This Row],[Pnr.]]=GI$7,Tbl.Kosten[[#This Row],[Te financieren]],"")</f>
        <v/>
      </c>
      <c r="GJ232" s="160" t="str">
        <f>IF(Tbl.Kosten[[#This Row],[Pnr.]]=GJ$7,Tbl.Kosten[[#This Row],[Te financieren]],"")</f>
        <v/>
      </c>
      <c r="GK232" s="160" t="str">
        <f>IF(Tbl.Kosten[[#This Row],[Pnr.]]=GK$7,Tbl.Kosten[[#This Row],[Te financieren]],"")</f>
        <v/>
      </c>
      <c r="GL232" s="160" t="str">
        <f>IF(Tbl.Kosten[[#This Row],[Pnr.]]=GL$7,Tbl.Kosten[[#This Row],[Te financieren]],"")</f>
        <v/>
      </c>
      <c r="GM232" s="160" t="str">
        <f>IF(Tbl.Kosten[[#This Row],[Pnr.]]=GM$7,Tbl.Kosten[[#This Row],[Te financieren]],"")</f>
        <v/>
      </c>
      <c r="GN232" s="160" t="str">
        <f>IF(Tbl.Kosten[[#This Row],[Pnr.]]=GN$7,Tbl.Kosten[[#This Row],[Te financieren]],"")</f>
        <v/>
      </c>
      <c r="GO232" s="160" t="str">
        <f>IF(Tbl.Kosten[[#This Row],[Pnr.]]=GO$7,Tbl.Kosten[[#This Row],[Te financieren]],"")</f>
        <v/>
      </c>
      <c r="GP232" s="160" t="str">
        <f>IF(Tbl.Kosten[[#This Row],[Pnr.]]=GP$7,Tbl.Kosten[[#This Row],[Te financieren]],"")</f>
        <v/>
      </c>
      <c r="GQ232" s="160" t="str">
        <f>IF(Tbl.Kosten[[#This Row],[Pnr.]]=GQ$7,Tbl.Kosten[[#This Row],[Te financieren]],"")</f>
        <v/>
      </c>
      <c r="GR232" s="160" t="str">
        <f>IF(Tbl.Kosten[[#This Row],[Pnr.]]=GR$7,Tbl.Kosten[[#This Row],[Te financieren]],"")</f>
        <v/>
      </c>
      <c r="GS232" s="160" t="str">
        <f>IF(Tbl.Kosten[[#This Row],[Pnr.]]=GS$7,Tbl.Kosten[[#This Row],[Te financieren]],"")</f>
        <v/>
      </c>
      <c r="GT232" s="160" t="str">
        <f>IF(Tbl.Kosten[[#This Row],[Pnr.]]=GT$7,Tbl.Kosten[[#This Row],[Te financieren]],"")</f>
        <v/>
      </c>
      <c r="GU232" s="160" t="str">
        <f>IF(Tbl.Kosten[[#This Row],[Pnr.]]=GU$7,Tbl.Kosten[[#This Row],[Te financieren]],"")</f>
        <v/>
      </c>
      <c r="GV232" s="160" t="str">
        <f>IF(Tbl.Kosten[[#This Row],[Pnr.]]=GV$7,Tbl.Kosten[[#This Row],[Te financieren]],"")</f>
        <v/>
      </c>
      <c r="GW232" s="160" t="str">
        <f>IF(Tbl.Kosten[[#This Row],[Pnr.]]=GW$7,Tbl.Kosten[[#This Row],[Te financieren]],"")</f>
        <v/>
      </c>
      <c r="GX232" s="160" t="str">
        <f>IF(Tbl.Kosten[[#This Row],[Pnr.]]=GX$7,Tbl.Kosten[[#This Row],[Te financieren]],"")</f>
        <v/>
      </c>
      <c r="GY232" s="160" t="str">
        <f>IF(Tbl.Kosten[[#This Row],[Pnr.]]=GY$7,Tbl.Kosten[[#This Row],[Te financieren]],"")</f>
        <v/>
      </c>
      <c r="GZ232" s="160" t="str">
        <f>IF(Tbl.Kosten[[#This Row],[Pnr.]]=GZ$7,Tbl.Kosten[[#This Row],[Te financieren]],"")</f>
        <v/>
      </c>
      <c r="HA232" s="160" t="str">
        <f>IF(Tbl.Kosten[[#This Row],[Pnr.]]=HA$7,Tbl.Kosten[[#This Row],[Te financieren]],"")</f>
        <v/>
      </c>
      <c r="HB232" s="160" t="str">
        <f>IF(Tbl.Kosten[[#This Row],[Pnr.]]=HB$7,Tbl.Kosten[[#This Row],[Te financieren]],"")</f>
        <v/>
      </c>
      <c r="HC232" s="160" t="str">
        <f>IF(Tbl.Kosten[[#This Row],[Pnr.]]=HC$7,Tbl.Kosten[[#This Row],[Te financieren]],"")</f>
        <v/>
      </c>
      <c r="HD232" s="160" t="str">
        <f>IF(Tbl.Kosten[[#This Row],[Pnr.]]=HD$7,Tbl.Kosten[[#This Row],[Te financieren]],"")</f>
        <v/>
      </c>
      <c r="HE232" s="160" t="str">
        <f>IF(Tbl.Kosten[[#This Row],[Pnr.]]=HE$7,Tbl.Kosten[[#This Row],[Te financieren]],"")</f>
        <v/>
      </c>
      <c r="HF232" s="160" t="str">
        <f>IF(Tbl.Kosten[[#This Row],[Pnr.]]=HF$7,Tbl.Kosten[[#This Row],[Te financieren]],"")</f>
        <v/>
      </c>
      <c r="HG232" s="160" t="str">
        <f>IF(Tbl.Kosten[[#This Row],[Pnr.]]=HG$7,Tbl.Kosten[[#This Row],[Te financieren]],"")</f>
        <v/>
      </c>
      <c r="HH232" s="160" t="str">
        <f>IF(Tbl.Kosten[[#This Row],[Pnr.]]=HH$7,Tbl.Kosten[[#This Row],[Te financieren]],"")</f>
        <v/>
      </c>
      <c r="HI232" s="160" t="str">
        <f>IF(Tbl.Kosten[[#This Row],[Pnr.]]=HI$7,Tbl.Kosten[[#This Row],[Te financieren]],"")</f>
        <v/>
      </c>
      <c r="HJ232" s="160" t="str">
        <f>IF(Tbl.Kosten[[#This Row],[Pnr.]]=HJ$7,Tbl.Kosten[[#This Row],[Te financieren]],"")</f>
        <v/>
      </c>
      <c r="HK232" s="160" t="str">
        <f>IF(Tbl.Kosten[[#This Row],[Pnr.]]=HK$7,Tbl.Kosten[[#This Row],[Te financieren]],"")</f>
        <v/>
      </c>
      <c r="HL232" s="160" t="str">
        <f>IF(Tbl.Kosten[[#This Row],[Pnr.]]=HL$7,Tbl.Kosten[[#This Row],[Te financieren]],"")</f>
        <v/>
      </c>
      <c r="HM232" s="160" t="str">
        <f>IF(Tbl.Kosten[[#This Row],[Pnr.]]=HM$7,Tbl.Kosten[[#This Row],[Te financieren]],"")</f>
        <v/>
      </c>
      <c r="HN232" s="160" t="str">
        <f>IF(Tbl.Kosten[[#This Row],[Pnr.]]=HN$7,Tbl.Kosten[[#This Row],[Te financieren]],"")</f>
        <v/>
      </c>
      <c r="HO232" s="160" t="str">
        <f>IF(Tbl.Kosten[[#This Row],[Pnr.]]=HO$7,Tbl.Kosten[[#This Row],[Te financieren]],"")</f>
        <v/>
      </c>
      <c r="HP232" s="160" t="str">
        <f>IF(Tbl.Kosten[[#This Row],[Pnr.]]=HP$7,Tbl.Kosten[[#This Row],[Te financieren]],"")</f>
        <v/>
      </c>
      <c r="HQ232" s="160" t="str">
        <f>IF(Tbl.Kosten[[#This Row],[Pnr.]]=HQ$7,Tbl.Kosten[[#This Row],[Te financieren]],"")</f>
        <v/>
      </c>
      <c r="HR232" s="160" t="str">
        <f>IF(Tbl.Kosten[[#This Row],[Pnr.]]=HR$7,Tbl.Kosten[[#This Row],[Te financieren]],"")</f>
        <v/>
      </c>
      <c r="HS232" s="160" t="str">
        <f>IF(Tbl.Kosten[[#This Row],[Pnr.]]=HS$7,Tbl.Kosten[[#This Row],[Te financieren]],"")</f>
        <v/>
      </c>
      <c r="HT232" s="160" t="str">
        <f>IF(Tbl.Kosten[[#This Row],[Pnr.]]=HT$7,Tbl.Kosten[[#This Row],[Te financieren]],"")</f>
        <v/>
      </c>
      <c r="HU232" s="160" t="str">
        <f>IF(Tbl.Kosten[[#This Row],[Pnr.]]=HU$7,Tbl.Kosten[[#This Row],[Te financieren]],"")</f>
        <v/>
      </c>
      <c r="HV232" s="160" t="str">
        <f>IF(Tbl.Kosten[[#This Row],[Pnr.]]=HV$7,Tbl.Kosten[[#This Row],[Te financieren]],"")</f>
        <v/>
      </c>
      <c r="HW232" s="160" t="str">
        <f>IF(Tbl.Kosten[[#This Row],[Pnr.]]=HW$7,Tbl.Kosten[[#This Row],[Te financieren]],"")</f>
        <v/>
      </c>
    </row>
    <row r="233" spans="2:231" x14ac:dyDescent="0.3">
      <c r="B233" s="144"/>
      <c r="C233" s="147"/>
      <c r="D233" s="146"/>
      <c r="E233" s="147"/>
      <c r="F233" s="145"/>
      <c r="G233" s="11" t="str">
        <f>IF(Tbl.Kosten[[#This Row],[Medewerker e/o 
functie]]&lt;&gt;"",_xlfn.XLOOKUP(Tbl.Kosten[[#This Row],[Medewerker e/o 
functie]],Tbl.Uurtarief[Medewerker en/of functie],Tbl.Uurtarief[Uurtarief],"",0,1),"")</f>
        <v/>
      </c>
      <c r="H233" s="121">
        <f>IFERROR(Tbl.Kosten[[#This Row],[Uren]]*Tbl.Kosten[[#This Row],[Uurtarief]],0)</f>
        <v>0</v>
      </c>
      <c r="I233" s="119" t="str">
        <f>IF(Tbl.Kosten[[#This Row],[Subtotaal uren]]&lt;&gt;0,_xlfn.XLOOKUP(Tbl.Kosten[[#This Row],[Medewerker e/o 
functie]],Tbl.Uurtarief[Medewerker en/of functie],Tbl.Uurtarief[Kostensoort arbeid],"",0,1),"")</f>
        <v/>
      </c>
      <c r="J233" s="147"/>
      <c r="K233" s="145"/>
      <c r="L233" s="149" t="str">
        <f>IF(Tbl.Kosten[[#This Row],[Activum]]&lt;&gt;"",_xlfn.XLOOKUP(Tbl.Kosten[[#This Row],[Activum]],Tbl.Afschrijvingskosten[Activum],Tbl.Afschrijvingskosten[Tarief per afschrijvings-eenheid],"",0,1),"")</f>
        <v/>
      </c>
      <c r="M233" s="122">
        <f>IFERROR(Tbl.Kosten[[#This Row],[Een-
heden]]*Tbl.Kosten[[#This Row],[Afschrijvings-
tarief]],0)</f>
        <v>0</v>
      </c>
      <c r="N233" s="122" t="str">
        <f>IF(Tbl.Kosten[[#This Row],[Subtotaal afschrijving]]&lt;&gt;0,Lijsten!A231,"")</f>
        <v/>
      </c>
      <c r="O233" s="150"/>
      <c r="P233" s="145"/>
      <c r="Q233" s="148"/>
      <c r="R233" s="122">
        <f>IFERROR(Tbl.Kosten[[#This Row],[Aantal]]*Tbl.Kosten[[#This Row],[Tarief]],0)</f>
        <v>0</v>
      </c>
      <c r="S233" s="8">
        <f>IFERROR(Tbl.Kosten[[#This Row],[Subtotaal overige kosten]]+Tbl.Kosten[[#This Row],[Subtotaal uren]]+Tbl.Kosten[[#This Row],[Subtotaal afschrijving]],0)</f>
        <v>0</v>
      </c>
      <c r="T233" s="8">
        <f>IFERROR(Tbl.Kosten[[#This Row],[Totaal kosten]]*Tbl.Kosten[[#This Row],[Subsidie%]],0)</f>
        <v>0</v>
      </c>
      <c r="U233" s="4" t="str" cm="1">
        <f t="array" ref="U233">IFERROR(_xlfn.IFS(Tbl.Kosten[[#This Row],[Subtotaal uren]]&lt;&gt;0,Tbl.Kosten[[#This Row],[Kostensoort arbeid]],Tbl.Kosten[[#This Row],[Subtotaal afschrijving]]&lt;&gt;0,Tbl.Kosten[[#This Row],[Kostensoort afschrijving]],Tbl.Kosten[[#This Row],[Subtotaal overige kosten]]&lt;&gt;0,Tbl.Kosten[[#This Row],[Kostensoort overig]]),"")</f>
        <v/>
      </c>
      <c r="V233" s="4" t="str">
        <f>IFERROR(_xlfn.XLOOKUP(Tbl.Kosten[[#This Row],[Activiteitencode]],Tbl.Activiteiten[Activiteitcode],Tbl.Activiteiten[Werkpakketcode],"",0,1),"")</f>
        <v/>
      </c>
      <c r="W233" s="4" t="str">
        <f>IFERROR(_xlfn.XLOOKUP(Tbl.Kosten[[#This Row],[Werkpakketcode]],Tbl.Werkpakketten[Werkpakketcode],Tbl.Werkpakketten[Subsidiabele activiteit],"",0,1),"")</f>
        <v/>
      </c>
      <c r="X233" s="12">
        <f>IFERROR(_xlfn.XLOOKUP(Tbl.Kosten[[#This Row],[Sanr.]],Tbl.Subsidiehoogte[SAnr.],Tbl.Subsidiehoogte[Sub. Percentage],0,0,1),0)</f>
        <v>0</v>
      </c>
      <c r="Y233" s="154" t="str">
        <f>IFERROR(_xlfn.XLOOKUP(Tbl.Kosten[[#This Row],[Partnercode]],Tbl.Projectpartners[Partnercode],Tbl.Projectpartners[PNr.],"",0,1),"")</f>
        <v>P1</v>
      </c>
      <c r="Z233" s="158">
        <f>IF(Tbl.Kosten[[#This Row],[Pnr.]]=Z$7,Tbl.Kosten[[#This Row],[Totaal kosten]],"")</f>
        <v>0</v>
      </c>
      <c r="AA233" s="158" t="str">
        <f>IF(Tbl.Kosten[[#This Row],[Pnr.]]=AA$7,Tbl.Kosten[[#This Row],[Totaal kosten]],"")</f>
        <v/>
      </c>
      <c r="AB233" s="158" t="str">
        <f>IF(Tbl.Kosten[[#This Row],[Pnr.]]=AB$7,Tbl.Kosten[[#This Row],[Totaal kosten]],"")</f>
        <v/>
      </c>
      <c r="AC233" s="158" t="str">
        <f>IF(Tbl.Kosten[[#This Row],[Pnr.]]=AC$7,Tbl.Kosten[[#This Row],[Totaal kosten]],"")</f>
        <v/>
      </c>
      <c r="AD233" s="158" t="str">
        <f>IF(Tbl.Kosten[[#This Row],[Pnr.]]=AD$7,Tbl.Kosten[[#This Row],[Totaal kosten]],"")</f>
        <v/>
      </c>
      <c r="AE233" s="158" t="str">
        <f>IF(Tbl.Kosten[[#This Row],[Pnr.]]=AE$7,Tbl.Kosten[[#This Row],[Totaal kosten]],"")</f>
        <v/>
      </c>
      <c r="AF233" s="158" t="str">
        <f>IF(Tbl.Kosten[[#This Row],[Pnr.]]=AF$7,Tbl.Kosten[[#This Row],[Totaal kosten]],"")</f>
        <v/>
      </c>
      <c r="AG233" s="158" t="str">
        <f>IF(Tbl.Kosten[[#This Row],[Pnr.]]=AG$7,Tbl.Kosten[[#This Row],[Totaal kosten]],"")</f>
        <v/>
      </c>
      <c r="AH233" s="158" t="str">
        <f>IF(Tbl.Kosten[[#This Row],[Pnr.]]=AH$7,Tbl.Kosten[[#This Row],[Totaal kosten]],"")</f>
        <v/>
      </c>
      <c r="AI233" s="158" t="str">
        <f>IF(Tbl.Kosten[[#This Row],[Pnr.]]=AI$7,Tbl.Kosten[[#This Row],[Totaal kosten]],"")</f>
        <v/>
      </c>
      <c r="AJ233" s="158" t="str">
        <f>IF(Tbl.Kosten[[#This Row],[Pnr.]]=AJ$7,Tbl.Kosten[[#This Row],[Totaal kosten]],"")</f>
        <v/>
      </c>
      <c r="AK233" s="158" t="str">
        <f>IF(Tbl.Kosten[[#This Row],[Pnr.]]=AK$7,Tbl.Kosten[[#This Row],[Totaal kosten]],"")</f>
        <v/>
      </c>
      <c r="AL233" s="158" t="str">
        <f>IF(Tbl.Kosten[[#This Row],[Pnr.]]=AL$7,Tbl.Kosten[[#This Row],[Totaal kosten]],"")</f>
        <v/>
      </c>
      <c r="AM233" s="158" t="str">
        <f>IF(Tbl.Kosten[[#This Row],[Pnr.]]=AM$7,Tbl.Kosten[[#This Row],[Totaal kosten]],"")</f>
        <v/>
      </c>
      <c r="AN233" s="158" t="str">
        <f>IF(Tbl.Kosten[[#This Row],[Pnr.]]=AN$7,Tbl.Kosten[[#This Row],[Totaal kosten]],"")</f>
        <v/>
      </c>
      <c r="AO233" s="158" t="str">
        <f>IF(Tbl.Kosten[[#This Row],[Pnr.]]=AO$7,Tbl.Kosten[[#This Row],[Totaal kosten]],"")</f>
        <v/>
      </c>
      <c r="AP233" s="158" t="str">
        <f>IF(Tbl.Kosten[[#This Row],[Pnr.]]=AP$7,Tbl.Kosten[[#This Row],[Totaal kosten]],"")</f>
        <v/>
      </c>
      <c r="AQ233" s="158" t="str">
        <f>IF(Tbl.Kosten[[#This Row],[Pnr.]]=AQ$7,Tbl.Kosten[[#This Row],[Totaal kosten]],"")</f>
        <v/>
      </c>
      <c r="AR233" s="158" t="str">
        <f>IF(Tbl.Kosten[[#This Row],[Pnr.]]=AR$7,Tbl.Kosten[[#This Row],[Totaal kosten]],"")</f>
        <v/>
      </c>
      <c r="AS233" s="158" t="str">
        <f>IF(Tbl.Kosten[[#This Row],[Pnr.]]=AS$7,Tbl.Kosten[[#This Row],[Totaal kosten]],"")</f>
        <v/>
      </c>
      <c r="AT233" s="158" t="str">
        <f>IF(Tbl.Kosten[[#This Row],[Pnr.]]=AT$7,Tbl.Kosten[[#This Row],[Totaal kosten]],"")</f>
        <v/>
      </c>
      <c r="AU233" s="158" t="str">
        <f>IF(Tbl.Kosten[[#This Row],[Pnr.]]=AU$7,Tbl.Kosten[[#This Row],[Totaal kosten]],"")</f>
        <v/>
      </c>
      <c r="AV233" s="158" t="str">
        <f>IF(Tbl.Kosten[[#This Row],[Pnr.]]=AV$7,Tbl.Kosten[[#This Row],[Totaal kosten]],"")</f>
        <v/>
      </c>
      <c r="AW233" s="158" t="str">
        <f>IF(Tbl.Kosten[[#This Row],[Pnr.]]=AW$7,Tbl.Kosten[[#This Row],[Totaal kosten]],"")</f>
        <v/>
      </c>
      <c r="AX233" s="158" t="str">
        <f>IF(Tbl.Kosten[[#This Row],[Pnr.]]=AX$7,Tbl.Kosten[[#This Row],[Totaal kosten]],"")</f>
        <v/>
      </c>
      <c r="AY233" s="158" t="str">
        <f>IF(Tbl.Kosten[[#This Row],[Pnr.]]=AY$7,Tbl.Kosten[[#This Row],[Totaal kosten]],"")</f>
        <v/>
      </c>
      <c r="AZ233" s="158" t="str">
        <f>IF(Tbl.Kosten[[#This Row],[Pnr.]]=AZ$7,Tbl.Kosten[[#This Row],[Totaal kosten]],"")</f>
        <v/>
      </c>
      <c r="BA233" s="158" t="str">
        <f>IF(Tbl.Kosten[[#This Row],[Pnr.]]=BA$7,Tbl.Kosten[[#This Row],[Totaal kosten]],"")</f>
        <v/>
      </c>
      <c r="BB233" s="158" t="str">
        <f>IF(Tbl.Kosten[[#This Row],[Pnr.]]=BB$7,Tbl.Kosten[[#This Row],[Totaal kosten]],"")</f>
        <v/>
      </c>
      <c r="BC233" s="158" t="str">
        <f>IF(Tbl.Kosten[[#This Row],[Pnr.]]=BC$7,Tbl.Kosten[[#This Row],[Totaal kosten]],"")</f>
        <v/>
      </c>
      <c r="BD233" s="158" t="str">
        <f>IF(Tbl.Kosten[[#This Row],[Pnr.]]=BD$7,Tbl.Kosten[[#This Row],[Totaal kosten]],"")</f>
        <v/>
      </c>
      <c r="BE233" s="158" t="str">
        <f>IF(Tbl.Kosten[[#This Row],[Pnr.]]=BE$7,Tbl.Kosten[[#This Row],[Totaal kosten]],"")</f>
        <v/>
      </c>
      <c r="BF233" s="158" t="str">
        <f>IF(Tbl.Kosten[[#This Row],[Pnr.]]=BF$7,Tbl.Kosten[[#This Row],[Totaal kosten]],"")</f>
        <v/>
      </c>
      <c r="BG233" s="158" t="str">
        <f>IF(Tbl.Kosten[[#This Row],[Pnr.]]=BG$7,Tbl.Kosten[[#This Row],[Totaal kosten]],"")</f>
        <v/>
      </c>
      <c r="BH233" s="158" t="str">
        <f>IF(Tbl.Kosten[[#This Row],[Pnr.]]=BH$7,Tbl.Kosten[[#This Row],[Totaal kosten]],"")</f>
        <v/>
      </c>
      <c r="BI233" s="158" t="str">
        <f>IF(Tbl.Kosten[[#This Row],[Pnr.]]=BI$7,Tbl.Kosten[[#This Row],[Totaal kosten]],"")</f>
        <v/>
      </c>
      <c r="BJ233" s="158" t="str">
        <f>IF(Tbl.Kosten[[#This Row],[Pnr.]]=BJ$7,Tbl.Kosten[[#This Row],[Totaal kosten]],"")</f>
        <v/>
      </c>
      <c r="BK233" s="158" t="str">
        <f>IF(Tbl.Kosten[[#This Row],[Pnr.]]=BK$7,Tbl.Kosten[[#This Row],[Totaal kosten]],"")</f>
        <v/>
      </c>
      <c r="BL233" s="158" t="str">
        <f>IF(Tbl.Kosten[[#This Row],[Pnr.]]=BL$7,Tbl.Kosten[[#This Row],[Totaal kosten]],"")</f>
        <v/>
      </c>
      <c r="BM233" s="158" t="str">
        <f>IF(Tbl.Kosten[[#This Row],[Pnr.]]=BM$7,Tbl.Kosten[[#This Row],[Totaal kosten]],"")</f>
        <v/>
      </c>
      <c r="BN233" s="158" t="str">
        <f>IF(Tbl.Kosten[[#This Row],[Pnr.]]=BN$7,Tbl.Kosten[[#This Row],[Totaal kosten]],"")</f>
        <v/>
      </c>
      <c r="BO233" s="158" t="str">
        <f>IF(Tbl.Kosten[[#This Row],[Pnr.]]=BO$7,Tbl.Kosten[[#This Row],[Totaal kosten]],"")</f>
        <v/>
      </c>
      <c r="BP233" s="158" t="str">
        <f>IF(Tbl.Kosten[[#This Row],[Pnr.]]=BP$7,Tbl.Kosten[[#This Row],[Totaal kosten]],"")</f>
        <v/>
      </c>
      <c r="BQ233" s="158" t="str">
        <f>IF(Tbl.Kosten[[#This Row],[Pnr.]]=BQ$7,Tbl.Kosten[[#This Row],[Totaal kosten]],"")</f>
        <v/>
      </c>
      <c r="BR233" s="158" t="str">
        <f>IF(Tbl.Kosten[[#This Row],[Pnr.]]=BR$7,Tbl.Kosten[[#This Row],[Totaal kosten]],"")</f>
        <v/>
      </c>
      <c r="BS233" s="158" t="str">
        <f>IF(Tbl.Kosten[[#This Row],[Pnr.]]=BS$7,Tbl.Kosten[[#This Row],[Totaal kosten]],"")</f>
        <v/>
      </c>
      <c r="BT233" s="158" t="str">
        <f>IF(Tbl.Kosten[[#This Row],[Pnr.]]=BT$7,Tbl.Kosten[[#This Row],[Totaal kosten]],"")</f>
        <v/>
      </c>
      <c r="BU233" s="158" t="str">
        <f>IF(Tbl.Kosten[[#This Row],[Pnr.]]=BU$7,Tbl.Kosten[[#This Row],[Totaal kosten]],"")</f>
        <v/>
      </c>
      <c r="BV233" s="158" t="str">
        <f>IF(Tbl.Kosten[[#This Row],[Pnr.]]=BV$7,Tbl.Kosten[[#This Row],[Totaal kosten]],"")</f>
        <v/>
      </c>
      <c r="BW233" s="158" t="str">
        <f>IF(Tbl.Kosten[[#This Row],[Pnr.]]=BW$7,Tbl.Kosten[[#This Row],[Totaal kosten]],"")</f>
        <v/>
      </c>
      <c r="BX233" s="158" t="str">
        <f>IFERROR(_xlfn.XLOOKUP(Tbl.Kosten[[#This Row],[Werkpakketcode]],Tbl.Werkpakketten[Werkpakketcode],Tbl.Werkpakketten[WPnr.],"",0,1),"")</f>
        <v/>
      </c>
      <c r="BY233" s="158" t="str">
        <f>IF(Tbl.Kosten[[#This Row],[WPnr.]]=BY$7,Tbl.Kosten[[#This Row],[Totaal kosten]],"")</f>
        <v/>
      </c>
      <c r="BZ233" s="158" t="str">
        <f>IF(Tbl.Kosten[[#This Row],[WPnr.]]=BZ$7,Tbl.Kosten[[#This Row],[Totaal kosten]],"")</f>
        <v/>
      </c>
      <c r="CA233" s="158" t="str">
        <f>IF(Tbl.Kosten[[#This Row],[WPnr.]]=CA$7,Tbl.Kosten[[#This Row],[Totaal kosten]],"")</f>
        <v/>
      </c>
      <c r="CB233" s="158" t="str">
        <f>IF(Tbl.Kosten[[#This Row],[WPnr.]]=CB$7,Tbl.Kosten[[#This Row],[Totaal kosten]],"")</f>
        <v/>
      </c>
      <c r="CC233" s="158" t="str">
        <f>IF(Tbl.Kosten[[#This Row],[WPnr.]]=CC$7,Tbl.Kosten[[#This Row],[Totaal kosten]],"")</f>
        <v/>
      </c>
      <c r="CD233" s="158" t="str">
        <f>IF(Tbl.Kosten[[#This Row],[WPnr.]]=CD$7,Tbl.Kosten[[#This Row],[Totaal kosten]],"")</f>
        <v/>
      </c>
      <c r="CE233" s="158" t="str">
        <f>IF(Tbl.Kosten[[#This Row],[WPnr.]]=CE$7,Tbl.Kosten[[#This Row],[Totaal kosten]],"")</f>
        <v/>
      </c>
      <c r="CF233" s="158" t="str">
        <f>IF(Tbl.Kosten[[#This Row],[WPnr.]]=CF$7,Tbl.Kosten[[#This Row],[Totaal kosten]],"")</f>
        <v/>
      </c>
      <c r="CG233" s="158" t="str">
        <f>IF(Tbl.Kosten[[#This Row],[WPnr.]]=CG$7,Tbl.Kosten[[#This Row],[Totaal kosten]],"")</f>
        <v/>
      </c>
      <c r="CH233" s="158" t="str">
        <f>IF(Tbl.Kosten[[#This Row],[WPnr.]]=CH$7,Tbl.Kosten[[#This Row],[Totaal kosten]],"")</f>
        <v/>
      </c>
      <c r="CI233" s="158" t="str">
        <f>IF(Tbl.Kosten[[#This Row],[WPnr.]]=CI$7,Tbl.Kosten[[#This Row],[Totaal kosten]],"")</f>
        <v/>
      </c>
      <c r="CJ233" s="158" t="str">
        <f>IF(Tbl.Kosten[[#This Row],[WPnr.]]=CJ$7,Tbl.Kosten[[#This Row],[Totaal kosten]],"")</f>
        <v/>
      </c>
      <c r="CK233" s="158" t="str">
        <f>IF(Tbl.Kosten[[#This Row],[WPnr.]]=CK$7,Tbl.Kosten[[#This Row],[Totaal kosten]],"")</f>
        <v/>
      </c>
      <c r="CL233" s="158" t="str">
        <f>IF(Tbl.Kosten[[#This Row],[WPnr.]]=CL$7,Tbl.Kosten[[#This Row],[Totaal kosten]],"")</f>
        <v/>
      </c>
      <c r="CM233" s="158" t="str">
        <f>IF(Tbl.Kosten[[#This Row],[WPnr.]]=CM$7,Tbl.Kosten[[#This Row],[Totaal kosten]],"")</f>
        <v/>
      </c>
      <c r="CN233" s="158" t="str">
        <f>IF(Tbl.Kosten[[#This Row],[WPnr.]]=CN$7,Tbl.Kosten[[#This Row],[Totaal kosten]],"")</f>
        <v/>
      </c>
      <c r="CO233" s="158" t="str">
        <f>IF(Tbl.Kosten[[#This Row],[WPnr.]]=CO$7,Tbl.Kosten[[#This Row],[Totaal kosten]],"")</f>
        <v/>
      </c>
      <c r="CP233" s="158" t="str">
        <f>IF(Tbl.Kosten[[#This Row],[WPnr.]]=CP$7,Tbl.Kosten[[#This Row],[Totaal kosten]],"")</f>
        <v/>
      </c>
      <c r="CQ233" s="158" t="str">
        <f>IF(Tbl.Kosten[[#This Row],[WPnr.]]=CQ$7,Tbl.Kosten[[#This Row],[Totaal kosten]],"")</f>
        <v/>
      </c>
      <c r="CR233" s="158" t="str">
        <f>IF(Tbl.Kosten[[#This Row],[WPnr.]]=CR$7,Tbl.Kosten[[#This Row],[Totaal kosten]],"")</f>
        <v/>
      </c>
      <c r="CS233" s="158" t="str">
        <f>IF(Tbl.Kosten[[#This Row],[WPnr.]]=CS$7,Tbl.Kosten[[#This Row],[Totaal kosten]],"")</f>
        <v/>
      </c>
      <c r="CT233" s="158" t="str">
        <f>IF(Tbl.Kosten[[#This Row],[WPnr.]]=CT$7,Tbl.Kosten[[#This Row],[Totaal kosten]],"")</f>
        <v/>
      </c>
      <c r="CU233" s="158" t="str">
        <f>IF(Tbl.Kosten[[#This Row],[WPnr.]]=CU$7,Tbl.Kosten[[#This Row],[Totaal kosten]],"")</f>
        <v/>
      </c>
      <c r="CV233" s="158" t="str">
        <f>IF(Tbl.Kosten[[#This Row],[WPnr.]]=CV$7,Tbl.Kosten[[#This Row],[Totaal kosten]],"")</f>
        <v/>
      </c>
      <c r="CW233" s="158" t="str">
        <f>IF(Tbl.Kosten[[#This Row],[WPnr.]]=CW$7,Tbl.Kosten[[#This Row],[Totaal kosten]],"")</f>
        <v/>
      </c>
      <c r="CX233" s="158" t="str">
        <f>IF(Tbl.Kosten[[#This Row],[WPnr.]]=CX$7,Tbl.Kosten[[#This Row],[Totaal kosten]],"")</f>
        <v/>
      </c>
      <c r="CY233" s="158" t="str">
        <f>IF(Tbl.Kosten[[#This Row],[WPnr.]]=CY$7,Tbl.Kosten[[#This Row],[Totaal kosten]],"")</f>
        <v/>
      </c>
      <c r="CZ233" s="158" t="str">
        <f>IF(Tbl.Kosten[[#This Row],[WPnr.]]=CZ$7,Tbl.Kosten[[#This Row],[Totaal kosten]],"")</f>
        <v/>
      </c>
      <c r="DA233" s="158" t="str">
        <f>IF(Tbl.Kosten[[#This Row],[WPnr.]]=DA$7,Tbl.Kosten[[#This Row],[Totaal kosten]],"")</f>
        <v/>
      </c>
      <c r="DB233" s="158" t="str">
        <f>IF(Tbl.Kosten[[#This Row],[WPnr.]]=DB$7,Tbl.Kosten[[#This Row],[Totaal kosten]],"")</f>
        <v/>
      </c>
      <c r="DC233" s="158" t="str">
        <f>IF(Tbl.Kosten[[#This Row],[WPnr.]]=DC$7,Tbl.Kosten[[#This Row],[Totaal kosten]],"")</f>
        <v/>
      </c>
      <c r="DD233" s="158" t="str">
        <f>IF(Tbl.Kosten[[#This Row],[WPnr.]]=DD$7,Tbl.Kosten[[#This Row],[Totaal kosten]],"")</f>
        <v/>
      </c>
      <c r="DE233" s="158" t="str">
        <f>IF(Tbl.Kosten[[#This Row],[WPnr.]]=DE$7,Tbl.Kosten[[#This Row],[Totaal kosten]],"")</f>
        <v/>
      </c>
      <c r="DF233" s="158" t="str">
        <f>IF(Tbl.Kosten[[#This Row],[WPnr.]]=DF$7,Tbl.Kosten[[#This Row],[Totaal kosten]],"")</f>
        <v/>
      </c>
      <c r="DG233" s="158" t="str">
        <f>IF(Tbl.Kosten[[#This Row],[WPnr.]]=DG$7,Tbl.Kosten[[#This Row],[Totaal kosten]],"")</f>
        <v/>
      </c>
      <c r="DH233" s="158" t="str">
        <f>IF(Tbl.Kosten[[#This Row],[WPnr.]]=DH$7,Tbl.Kosten[[#This Row],[Totaal kosten]],"")</f>
        <v/>
      </c>
      <c r="DI233" s="158" t="str">
        <f>IF(Tbl.Kosten[[#This Row],[WPnr.]]=DI$7,Tbl.Kosten[[#This Row],[Totaal kosten]],"")</f>
        <v/>
      </c>
      <c r="DJ233" s="158" t="str">
        <f>IF(Tbl.Kosten[[#This Row],[WPnr.]]=DJ$7,Tbl.Kosten[[#This Row],[Totaal kosten]],"")</f>
        <v/>
      </c>
      <c r="DK233" s="158" t="str">
        <f>IF(Tbl.Kosten[[#This Row],[WPnr.]]=DK$7,Tbl.Kosten[[#This Row],[Totaal kosten]],"")</f>
        <v/>
      </c>
      <c r="DL233" s="158" t="str">
        <f>IF(Tbl.Kosten[[#This Row],[WPnr.]]=DL$7,Tbl.Kosten[[#This Row],[Totaal kosten]],"")</f>
        <v/>
      </c>
      <c r="DM233" s="158" t="str">
        <f>IF(Tbl.Kosten[[#This Row],[WPnr.]]=DM$7,Tbl.Kosten[[#This Row],[Totaal kosten]],"")</f>
        <v/>
      </c>
      <c r="DN233" s="158" t="str">
        <f>IF(Tbl.Kosten[[#This Row],[WPnr.]]=DN$7,Tbl.Kosten[[#This Row],[Totaal kosten]],"")</f>
        <v/>
      </c>
      <c r="DO233" s="158" t="str">
        <f>IF(Tbl.Kosten[[#This Row],[WPnr.]]=DO$7,Tbl.Kosten[[#This Row],[Totaal kosten]],"")</f>
        <v/>
      </c>
      <c r="DP233" s="158" t="str">
        <f>IF(Tbl.Kosten[[#This Row],[WPnr.]]=DP$7,Tbl.Kosten[[#This Row],[Totaal kosten]],"")</f>
        <v/>
      </c>
      <c r="DQ233" s="158" t="str">
        <f>IF(Tbl.Kosten[[#This Row],[WPnr.]]=DQ$7,Tbl.Kosten[[#This Row],[Totaal kosten]],"")</f>
        <v/>
      </c>
      <c r="DR233" s="158" t="str">
        <f>IF(Tbl.Kosten[[#This Row],[WPnr.]]=DR$7,Tbl.Kosten[[#This Row],[Totaal kosten]],"")</f>
        <v/>
      </c>
      <c r="DS233" s="158" t="str">
        <f>IF(Tbl.Kosten[[#This Row],[WPnr.]]=DS$7,Tbl.Kosten[[#This Row],[Totaal kosten]],"")</f>
        <v/>
      </c>
      <c r="DT233" s="158" t="str">
        <f>IF(Tbl.Kosten[[#This Row],[WPnr.]]=DT$7,Tbl.Kosten[[#This Row],[Totaal kosten]],"")</f>
        <v/>
      </c>
      <c r="DU233" s="158" t="str">
        <f>IF(Tbl.Kosten[[#This Row],[WPnr.]]=DU$7,Tbl.Kosten[[#This Row],[Totaal kosten]],"")</f>
        <v/>
      </c>
      <c r="DV233" s="158" t="str">
        <f>IF(Tbl.Kosten[[#This Row],[WPnr.]]=DV$7,Tbl.Kosten[[#This Row],[Totaal kosten]],"")</f>
        <v/>
      </c>
      <c r="DW233" s="158" t="str">
        <f>IFERROR(_xlfn.XLOOKUP(Tbl.Kosten[[#This Row],[Kostensoort]],Tbl.Kostensoorten[Kostensoorten],Tbl.Kostensoorten[KSnr.],"",0,1),"")</f>
        <v/>
      </c>
      <c r="DX233" s="158" t="str">
        <f>IF(Tbl.Kosten[[#This Row],[KSnr.]]=DX$7,Tbl.Kosten[[#This Row],[Totaal kosten]],"")</f>
        <v/>
      </c>
      <c r="DY233" s="158" t="str">
        <f>IF(Tbl.Kosten[[#This Row],[KSnr.]]=DY$7,Tbl.Kosten[[#This Row],[Totaal kosten]],"")</f>
        <v/>
      </c>
      <c r="DZ233" s="158" t="str">
        <f>IF(Tbl.Kosten[[#This Row],[KSnr.]]=DZ$7,Tbl.Kosten[[#This Row],[Totaal kosten]],"")</f>
        <v/>
      </c>
      <c r="EA233" s="158" t="str">
        <f>IF(Tbl.Kosten[[#This Row],[KSnr.]]=EA$7,Tbl.Kosten[[#This Row],[Totaal kosten]],"")</f>
        <v/>
      </c>
      <c r="EB233" s="158" t="str">
        <f>IF(Tbl.Kosten[[#This Row],[KSnr.]]=EB$7,Tbl.Kosten[[#This Row],[Totaal kosten]],"")</f>
        <v/>
      </c>
      <c r="EC233" s="158" t="str">
        <f>IF(Tbl.Kosten[[#This Row],[KSnr.]]=EC$7,Tbl.Kosten[[#This Row],[Totaal kosten]],"")</f>
        <v/>
      </c>
      <c r="ED233" s="158" t="str">
        <f>IF(Tbl.Kosten[[#This Row],[KSnr.]]=ED$7,Tbl.Kosten[[#This Row],[Totaal kosten]],"")</f>
        <v/>
      </c>
      <c r="EE233" s="158" t="str">
        <f>IF(Tbl.Kosten[[#This Row],[KSnr.]]=EE$7,Tbl.Kosten[[#This Row],[Totaal kosten]],"")</f>
        <v/>
      </c>
      <c r="EF233" s="158" t="str">
        <f>IF(Tbl.Kosten[[#This Row],[KSnr.]]=EF$7,Tbl.Kosten[[#This Row],[Totaal kosten]],"")</f>
        <v/>
      </c>
      <c r="EG233" s="158" t="str">
        <f>IF(Tbl.Kosten[[#This Row],[KSnr.]]=EG$7,Tbl.Kosten[[#This Row],[Totaal kosten]],"")</f>
        <v/>
      </c>
      <c r="EH233" s="158" t="str">
        <f>IF(Tbl.Kosten[[#This Row],[KSnr.]]=EH$7,Tbl.Kosten[[#This Row],[Totaal kosten]],"")</f>
        <v/>
      </c>
      <c r="EI233" s="158" t="str">
        <f>IF(Tbl.Kosten[[#This Row],[KSnr.]]=EI$7,Tbl.Kosten[[#This Row],[Totaal kosten]],"")</f>
        <v/>
      </c>
      <c r="EJ233" s="158" t="str">
        <f>IF(Tbl.Kosten[[#This Row],[KSnr.]]=EJ$7,Tbl.Kosten[[#This Row],[Totaal kosten]],"")</f>
        <v/>
      </c>
      <c r="EK233" s="158" t="str">
        <f>IF(Tbl.Kosten[[#This Row],[KSnr.]]=EK$7,Tbl.Kosten[[#This Row],[Totaal kosten]],"")</f>
        <v/>
      </c>
      <c r="EL233" s="158" t="str">
        <f>IF(Tbl.Kosten[[#This Row],[KSnr.]]=EL$7,Tbl.Kosten[[#This Row],[Totaal kosten]],"")</f>
        <v/>
      </c>
      <c r="EM233" s="158" t="str">
        <f>IF(Tbl.Kosten[[#This Row],[KSnr.]]=EM$7,Tbl.Kosten[[#This Row],[Totaal kosten]],"")</f>
        <v/>
      </c>
      <c r="EN233" s="158" t="str">
        <f>IF(Tbl.Kosten[[#This Row],[KSnr.]]=EN$7,Tbl.Kosten[[#This Row],[Totaal kosten]],"")</f>
        <v/>
      </c>
      <c r="EO233" s="158" t="str">
        <f>IF(Tbl.Kosten[[#This Row],[KSnr.]]=EO$7,Tbl.Kosten[[#This Row],[Totaal kosten]],"")</f>
        <v/>
      </c>
      <c r="EP233" s="158" t="str">
        <f>IF(Tbl.Kosten[[#This Row],[KSnr.]]=EP$7,Tbl.Kosten[[#This Row],[Totaal kosten]],"")</f>
        <v/>
      </c>
      <c r="EQ233" s="158" t="str">
        <f>IF(Tbl.Kosten[[#This Row],[KSnr.]]=EQ$7,Tbl.Kosten[[#This Row],[Totaal kosten]],"")</f>
        <v/>
      </c>
      <c r="ER233" s="154" t="str">
        <f>IFERROR(_xlfn.XLOOKUP(Tbl.Kosten[[#This Row],[Subsidieactiviteit]],Tbl.Subsidiehoogte[Subsidieactiviteit],Tbl.Subsidiehoogte[SAnr.],"",0,1),"")</f>
        <v/>
      </c>
      <c r="ES233" s="160" t="str">
        <f>IF(Tbl.Kosten[[#This Row],[Sanr.]]=ES$7,Tbl.Kosten[[#This Row],[Totaal kosten]],"")</f>
        <v/>
      </c>
      <c r="ET233" s="160" t="str">
        <f>IF(Tbl.Kosten[[#This Row],[Sanr.]]=ET$7,Tbl.Kosten[[#This Row],[Totaal kosten]],"")</f>
        <v/>
      </c>
      <c r="EU233" s="160" t="str">
        <f>IF(Tbl.Kosten[[#This Row],[Sanr.]]=EU$7,Tbl.Kosten[[#This Row],[Totaal kosten]],"")</f>
        <v/>
      </c>
      <c r="EV233" s="160" t="str">
        <f>IF(Tbl.Kosten[[#This Row],[Sanr.]]=EV$7,Tbl.Kosten[[#This Row],[Totaal kosten]],"")</f>
        <v/>
      </c>
      <c r="EW233" s="160" t="str">
        <f>IF(Tbl.Kosten[[#This Row],[Sanr.]]=EW$7,Tbl.Kosten[[#This Row],[Totaal kosten]],"")</f>
        <v/>
      </c>
      <c r="EX233" s="160" t="str">
        <f>IF(Tbl.Kosten[[#This Row],[Sanr.]]=EX$7,Tbl.Kosten[[#This Row],[Totaal kosten]],"")</f>
        <v/>
      </c>
      <c r="EY233" s="160" t="str">
        <f>IF(Tbl.Kosten[[#This Row],[Sanr.]]=EY$7,Tbl.Kosten[[#This Row],[Totaal kosten]],"")</f>
        <v/>
      </c>
      <c r="EZ233" s="160" t="str">
        <f>IF(Tbl.Kosten[[#This Row],[Sanr.]]=EZ$7,Tbl.Kosten[[#This Row],[Totaal kosten]],"")</f>
        <v/>
      </c>
      <c r="FA233" s="160" t="str">
        <f>IF(Tbl.Kosten[[#This Row],[Sanr.]]=FA$7,Tbl.Kosten[[#This Row],[Totaal kosten]],"")</f>
        <v/>
      </c>
      <c r="FB233" s="160" t="str">
        <f>IF(Tbl.Kosten[[#This Row],[Sanr.]]=FB$7,Tbl.Kosten[[#This Row],[Totaal kosten]],"")</f>
        <v/>
      </c>
      <c r="FC233" s="160" t="str">
        <f>IF(Tbl.Kosten[[#This Row],[Sanr.]]=FC$7,Tbl.Kosten[[#This Row],[Totaal kosten]],"")</f>
        <v/>
      </c>
      <c r="FD233" s="160" t="str">
        <f>IF(Tbl.Kosten[[#This Row],[Sanr.]]=FD$7,Tbl.Kosten[[#This Row],[Totaal kosten]],"")</f>
        <v/>
      </c>
      <c r="FE233" s="160" t="str">
        <f>IF(Tbl.Kosten[[#This Row],[Sanr.]]=FE$7,Tbl.Kosten[[#This Row],[Totaal kosten]],"")</f>
        <v/>
      </c>
      <c r="FF233" s="160" t="str">
        <f>IF(Tbl.Kosten[[#This Row],[Sanr.]]=FF$7,Tbl.Kosten[[#This Row],[Totaal kosten]],"")</f>
        <v/>
      </c>
      <c r="FG233" s="160" t="str">
        <f>IF(Tbl.Kosten[[#This Row],[Sanr.]]=FG$7,Tbl.Kosten[[#This Row],[Totaal kosten]],"")</f>
        <v/>
      </c>
      <c r="FH233" s="160" t="str">
        <f>IF(Tbl.Kosten[[#This Row],[Sanr.]]=FH$7,Tbl.Kosten[[#This Row],[Totaal kosten]],"")</f>
        <v/>
      </c>
      <c r="FI233" s="160" t="str">
        <f>IF(Tbl.Kosten[[#This Row],[Sanr.]]=FI$7,Tbl.Kosten[[#This Row],[Totaal kosten]],"")</f>
        <v/>
      </c>
      <c r="FJ233" s="160" t="str">
        <f>IF(Tbl.Kosten[[#This Row],[Sanr.]]=FJ$7,Tbl.Kosten[[#This Row],[Totaal kosten]],"")</f>
        <v/>
      </c>
      <c r="FK233" s="160" t="str">
        <f>IF(Tbl.Kosten[[#This Row],[Sanr.]]=FK$7,Tbl.Kosten[[#This Row],[Totaal kosten]],"")</f>
        <v/>
      </c>
      <c r="FL233" s="160" t="str">
        <f>IF(Tbl.Kosten[[#This Row],[Sanr.]]=FL$7,Tbl.Kosten[[#This Row],[Totaal kosten]],"")</f>
        <v/>
      </c>
      <c r="FM233" s="160" t="str">
        <f>IF(Tbl.Kosten[[#This Row],[Sanr.]]=FM$7,Tbl.Kosten[[#This Row],[Totaal kosten]],"")</f>
        <v/>
      </c>
      <c r="FN233" s="160" t="str">
        <f>IF(Tbl.Kosten[[#This Row],[Sanr.]]=FN$7,Tbl.Kosten[[#This Row],[Totaal kosten]],"")</f>
        <v/>
      </c>
      <c r="FO233" s="160" t="str">
        <f>IF(Tbl.Kosten[[#This Row],[Sanr.]]=FO$7,Tbl.Kosten[[#This Row],[Totaal kosten]],"")</f>
        <v/>
      </c>
      <c r="FP233" s="160" t="str">
        <f>IF(Tbl.Kosten[[#This Row],[Sanr.]]=FP$7,Tbl.Kosten[[#This Row],[Totaal kosten]],"")</f>
        <v/>
      </c>
      <c r="FQ233" s="160" t="str">
        <f>IF(Tbl.Kosten[[#This Row],[Sanr.]]=FQ$7,Tbl.Kosten[[#This Row],[Totaal kosten]],"")</f>
        <v/>
      </c>
      <c r="FR233" s="160" t="str">
        <f>IF(Tbl.Kosten[[#This Row],[Sanr.]]=FR$7,Tbl.Kosten[[#This Row],[Totaal kosten]],"")</f>
        <v/>
      </c>
      <c r="FS233" s="160" t="str">
        <f>IF(Tbl.Kosten[[#This Row],[Sanr.]]=FS$7,Tbl.Kosten[[#This Row],[Totaal kosten]],"")</f>
        <v/>
      </c>
      <c r="FT233" s="160" t="str">
        <f>IF(Tbl.Kosten[[#This Row],[Sanr.]]=FT$7,Tbl.Kosten[[#This Row],[Totaal kosten]],"")</f>
        <v/>
      </c>
      <c r="FU233" s="160" t="str">
        <f>IF(Tbl.Kosten[[#This Row],[Sanr.]]=FU$7,Tbl.Kosten[[#This Row],[Totaal kosten]],"")</f>
        <v/>
      </c>
      <c r="FV233" s="160" t="str">
        <f>IF(Tbl.Kosten[[#This Row],[Sanr.]]=FV$7,Tbl.Kosten[[#This Row],[Totaal kosten]],"")</f>
        <v/>
      </c>
      <c r="FW233" s="160" t="str">
        <f>IFERROR(_xlfn.XLOOKUP(Tbl.Kosten[[#This Row],[Activiteitencode]],Tbl.Activiteiten[Activiteitcode],Tbl.Activiteiten[Anr.],"",0,1),"")</f>
        <v/>
      </c>
      <c r="FX233" s="181" t="str">
        <f>_xlfn.CONCAT(Tbl.Kosten[[#This Row],[Pnr.]],Tbl.Kosten[[#This Row],[Sanr.]])</f>
        <v>P1</v>
      </c>
      <c r="FY233" s="160">
        <f>Tbl.Kosten[[#This Row],[Totaal kosten]]-Tbl.Kosten[[#This Row],[Subsidie]]</f>
        <v>0</v>
      </c>
      <c r="FZ233" s="160">
        <f>IF(Tbl.Kosten[[#This Row],[Pnr.]]=FZ$7,Tbl.Kosten[[#This Row],[Te financieren]],"")</f>
        <v>0</v>
      </c>
      <c r="GA233" s="160" t="str">
        <f>IF(Tbl.Kosten[[#This Row],[Pnr.]]=GA$7,Tbl.Kosten[[#This Row],[Te financieren]],"")</f>
        <v/>
      </c>
      <c r="GB233" s="160" t="str">
        <f>IF(Tbl.Kosten[[#This Row],[Pnr.]]=GB$7,Tbl.Kosten[[#This Row],[Te financieren]],"")</f>
        <v/>
      </c>
      <c r="GC233" s="160" t="str">
        <f>IF(Tbl.Kosten[[#This Row],[Pnr.]]=GC$7,Tbl.Kosten[[#This Row],[Te financieren]],"")</f>
        <v/>
      </c>
      <c r="GD233" s="160" t="str">
        <f>IF(Tbl.Kosten[[#This Row],[Pnr.]]=GD$7,Tbl.Kosten[[#This Row],[Te financieren]],"")</f>
        <v/>
      </c>
      <c r="GE233" s="160" t="str">
        <f>IF(Tbl.Kosten[[#This Row],[Pnr.]]=GE$7,Tbl.Kosten[[#This Row],[Te financieren]],"")</f>
        <v/>
      </c>
      <c r="GF233" s="160" t="str">
        <f>IF(Tbl.Kosten[[#This Row],[Pnr.]]=GF$7,Tbl.Kosten[[#This Row],[Te financieren]],"")</f>
        <v/>
      </c>
      <c r="GG233" s="160" t="str">
        <f>IF(Tbl.Kosten[[#This Row],[Pnr.]]=GG$7,Tbl.Kosten[[#This Row],[Te financieren]],"")</f>
        <v/>
      </c>
      <c r="GH233" s="160" t="str">
        <f>IF(Tbl.Kosten[[#This Row],[Pnr.]]=GH$7,Tbl.Kosten[[#This Row],[Te financieren]],"")</f>
        <v/>
      </c>
      <c r="GI233" s="160" t="str">
        <f>IF(Tbl.Kosten[[#This Row],[Pnr.]]=GI$7,Tbl.Kosten[[#This Row],[Te financieren]],"")</f>
        <v/>
      </c>
      <c r="GJ233" s="160" t="str">
        <f>IF(Tbl.Kosten[[#This Row],[Pnr.]]=GJ$7,Tbl.Kosten[[#This Row],[Te financieren]],"")</f>
        <v/>
      </c>
      <c r="GK233" s="160" t="str">
        <f>IF(Tbl.Kosten[[#This Row],[Pnr.]]=GK$7,Tbl.Kosten[[#This Row],[Te financieren]],"")</f>
        <v/>
      </c>
      <c r="GL233" s="160" t="str">
        <f>IF(Tbl.Kosten[[#This Row],[Pnr.]]=GL$7,Tbl.Kosten[[#This Row],[Te financieren]],"")</f>
        <v/>
      </c>
      <c r="GM233" s="160" t="str">
        <f>IF(Tbl.Kosten[[#This Row],[Pnr.]]=GM$7,Tbl.Kosten[[#This Row],[Te financieren]],"")</f>
        <v/>
      </c>
      <c r="GN233" s="160" t="str">
        <f>IF(Tbl.Kosten[[#This Row],[Pnr.]]=GN$7,Tbl.Kosten[[#This Row],[Te financieren]],"")</f>
        <v/>
      </c>
      <c r="GO233" s="160" t="str">
        <f>IF(Tbl.Kosten[[#This Row],[Pnr.]]=GO$7,Tbl.Kosten[[#This Row],[Te financieren]],"")</f>
        <v/>
      </c>
      <c r="GP233" s="160" t="str">
        <f>IF(Tbl.Kosten[[#This Row],[Pnr.]]=GP$7,Tbl.Kosten[[#This Row],[Te financieren]],"")</f>
        <v/>
      </c>
      <c r="GQ233" s="160" t="str">
        <f>IF(Tbl.Kosten[[#This Row],[Pnr.]]=GQ$7,Tbl.Kosten[[#This Row],[Te financieren]],"")</f>
        <v/>
      </c>
      <c r="GR233" s="160" t="str">
        <f>IF(Tbl.Kosten[[#This Row],[Pnr.]]=GR$7,Tbl.Kosten[[#This Row],[Te financieren]],"")</f>
        <v/>
      </c>
      <c r="GS233" s="160" t="str">
        <f>IF(Tbl.Kosten[[#This Row],[Pnr.]]=GS$7,Tbl.Kosten[[#This Row],[Te financieren]],"")</f>
        <v/>
      </c>
      <c r="GT233" s="160" t="str">
        <f>IF(Tbl.Kosten[[#This Row],[Pnr.]]=GT$7,Tbl.Kosten[[#This Row],[Te financieren]],"")</f>
        <v/>
      </c>
      <c r="GU233" s="160" t="str">
        <f>IF(Tbl.Kosten[[#This Row],[Pnr.]]=GU$7,Tbl.Kosten[[#This Row],[Te financieren]],"")</f>
        <v/>
      </c>
      <c r="GV233" s="160" t="str">
        <f>IF(Tbl.Kosten[[#This Row],[Pnr.]]=GV$7,Tbl.Kosten[[#This Row],[Te financieren]],"")</f>
        <v/>
      </c>
      <c r="GW233" s="160" t="str">
        <f>IF(Tbl.Kosten[[#This Row],[Pnr.]]=GW$7,Tbl.Kosten[[#This Row],[Te financieren]],"")</f>
        <v/>
      </c>
      <c r="GX233" s="160" t="str">
        <f>IF(Tbl.Kosten[[#This Row],[Pnr.]]=GX$7,Tbl.Kosten[[#This Row],[Te financieren]],"")</f>
        <v/>
      </c>
      <c r="GY233" s="160" t="str">
        <f>IF(Tbl.Kosten[[#This Row],[Pnr.]]=GY$7,Tbl.Kosten[[#This Row],[Te financieren]],"")</f>
        <v/>
      </c>
      <c r="GZ233" s="160" t="str">
        <f>IF(Tbl.Kosten[[#This Row],[Pnr.]]=GZ$7,Tbl.Kosten[[#This Row],[Te financieren]],"")</f>
        <v/>
      </c>
      <c r="HA233" s="160" t="str">
        <f>IF(Tbl.Kosten[[#This Row],[Pnr.]]=HA$7,Tbl.Kosten[[#This Row],[Te financieren]],"")</f>
        <v/>
      </c>
      <c r="HB233" s="160" t="str">
        <f>IF(Tbl.Kosten[[#This Row],[Pnr.]]=HB$7,Tbl.Kosten[[#This Row],[Te financieren]],"")</f>
        <v/>
      </c>
      <c r="HC233" s="160" t="str">
        <f>IF(Tbl.Kosten[[#This Row],[Pnr.]]=HC$7,Tbl.Kosten[[#This Row],[Te financieren]],"")</f>
        <v/>
      </c>
      <c r="HD233" s="160" t="str">
        <f>IF(Tbl.Kosten[[#This Row],[Pnr.]]=HD$7,Tbl.Kosten[[#This Row],[Te financieren]],"")</f>
        <v/>
      </c>
      <c r="HE233" s="160" t="str">
        <f>IF(Tbl.Kosten[[#This Row],[Pnr.]]=HE$7,Tbl.Kosten[[#This Row],[Te financieren]],"")</f>
        <v/>
      </c>
      <c r="HF233" s="160" t="str">
        <f>IF(Tbl.Kosten[[#This Row],[Pnr.]]=HF$7,Tbl.Kosten[[#This Row],[Te financieren]],"")</f>
        <v/>
      </c>
      <c r="HG233" s="160" t="str">
        <f>IF(Tbl.Kosten[[#This Row],[Pnr.]]=HG$7,Tbl.Kosten[[#This Row],[Te financieren]],"")</f>
        <v/>
      </c>
      <c r="HH233" s="160" t="str">
        <f>IF(Tbl.Kosten[[#This Row],[Pnr.]]=HH$7,Tbl.Kosten[[#This Row],[Te financieren]],"")</f>
        <v/>
      </c>
      <c r="HI233" s="160" t="str">
        <f>IF(Tbl.Kosten[[#This Row],[Pnr.]]=HI$7,Tbl.Kosten[[#This Row],[Te financieren]],"")</f>
        <v/>
      </c>
      <c r="HJ233" s="160" t="str">
        <f>IF(Tbl.Kosten[[#This Row],[Pnr.]]=HJ$7,Tbl.Kosten[[#This Row],[Te financieren]],"")</f>
        <v/>
      </c>
      <c r="HK233" s="160" t="str">
        <f>IF(Tbl.Kosten[[#This Row],[Pnr.]]=HK$7,Tbl.Kosten[[#This Row],[Te financieren]],"")</f>
        <v/>
      </c>
      <c r="HL233" s="160" t="str">
        <f>IF(Tbl.Kosten[[#This Row],[Pnr.]]=HL$7,Tbl.Kosten[[#This Row],[Te financieren]],"")</f>
        <v/>
      </c>
      <c r="HM233" s="160" t="str">
        <f>IF(Tbl.Kosten[[#This Row],[Pnr.]]=HM$7,Tbl.Kosten[[#This Row],[Te financieren]],"")</f>
        <v/>
      </c>
      <c r="HN233" s="160" t="str">
        <f>IF(Tbl.Kosten[[#This Row],[Pnr.]]=HN$7,Tbl.Kosten[[#This Row],[Te financieren]],"")</f>
        <v/>
      </c>
      <c r="HO233" s="160" t="str">
        <f>IF(Tbl.Kosten[[#This Row],[Pnr.]]=HO$7,Tbl.Kosten[[#This Row],[Te financieren]],"")</f>
        <v/>
      </c>
      <c r="HP233" s="160" t="str">
        <f>IF(Tbl.Kosten[[#This Row],[Pnr.]]=HP$7,Tbl.Kosten[[#This Row],[Te financieren]],"")</f>
        <v/>
      </c>
      <c r="HQ233" s="160" t="str">
        <f>IF(Tbl.Kosten[[#This Row],[Pnr.]]=HQ$7,Tbl.Kosten[[#This Row],[Te financieren]],"")</f>
        <v/>
      </c>
      <c r="HR233" s="160" t="str">
        <f>IF(Tbl.Kosten[[#This Row],[Pnr.]]=HR$7,Tbl.Kosten[[#This Row],[Te financieren]],"")</f>
        <v/>
      </c>
      <c r="HS233" s="160" t="str">
        <f>IF(Tbl.Kosten[[#This Row],[Pnr.]]=HS$7,Tbl.Kosten[[#This Row],[Te financieren]],"")</f>
        <v/>
      </c>
      <c r="HT233" s="160" t="str">
        <f>IF(Tbl.Kosten[[#This Row],[Pnr.]]=HT$7,Tbl.Kosten[[#This Row],[Te financieren]],"")</f>
        <v/>
      </c>
      <c r="HU233" s="160" t="str">
        <f>IF(Tbl.Kosten[[#This Row],[Pnr.]]=HU$7,Tbl.Kosten[[#This Row],[Te financieren]],"")</f>
        <v/>
      </c>
      <c r="HV233" s="160" t="str">
        <f>IF(Tbl.Kosten[[#This Row],[Pnr.]]=HV$7,Tbl.Kosten[[#This Row],[Te financieren]],"")</f>
        <v/>
      </c>
      <c r="HW233" s="160" t="str">
        <f>IF(Tbl.Kosten[[#This Row],[Pnr.]]=HW$7,Tbl.Kosten[[#This Row],[Te financieren]],"")</f>
        <v/>
      </c>
    </row>
    <row r="234" spans="2:231" x14ac:dyDescent="0.3">
      <c r="B234" s="144"/>
      <c r="C234" s="147"/>
      <c r="D234" s="146"/>
      <c r="E234" s="147"/>
      <c r="F234" s="145"/>
      <c r="G234" s="11" t="str">
        <f>IF(Tbl.Kosten[[#This Row],[Medewerker e/o 
functie]]&lt;&gt;"",_xlfn.XLOOKUP(Tbl.Kosten[[#This Row],[Medewerker e/o 
functie]],Tbl.Uurtarief[Medewerker en/of functie],Tbl.Uurtarief[Uurtarief],"",0,1),"")</f>
        <v/>
      </c>
      <c r="H234" s="121">
        <f>IFERROR(Tbl.Kosten[[#This Row],[Uren]]*Tbl.Kosten[[#This Row],[Uurtarief]],0)</f>
        <v>0</v>
      </c>
      <c r="I234" s="119" t="str">
        <f>IF(Tbl.Kosten[[#This Row],[Subtotaal uren]]&lt;&gt;0,_xlfn.XLOOKUP(Tbl.Kosten[[#This Row],[Medewerker e/o 
functie]],Tbl.Uurtarief[Medewerker en/of functie],Tbl.Uurtarief[Kostensoort arbeid],"",0,1),"")</f>
        <v/>
      </c>
      <c r="J234" s="147"/>
      <c r="K234" s="145"/>
      <c r="L234" s="149" t="str">
        <f>IF(Tbl.Kosten[[#This Row],[Activum]]&lt;&gt;"",_xlfn.XLOOKUP(Tbl.Kosten[[#This Row],[Activum]],Tbl.Afschrijvingskosten[Activum],Tbl.Afschrijvingskosten[Tarief per afschrijvings-eenheid],"",0,1),"")</f>
        <v/>
      </c>
      <c r="M234" s="122">
        <f>IFERROR(Tbl.Kosten[[#This Row],[Een-
heden]]*Tbl.Kosten[[#This Row],[Afschrijvings-
tarief]],0)</f>
        <v>0</v>
      </c>
      <c r="N234" s="122" t="str">
        <f>IF(Tbl.Kosten[[#This Row],[Subtotaal afschrijving]]&lt;&gt;0,Lijsten!A232,"")</f>
        <v/>
      </c>
      <c r="O234" s="150"/>
      <c r="P234" s="145"/>
      <c r="Q234" s="148"/>
      <c r="R234" s="122">
        <f>IFERROR(Tbl.Kosten[[#This Row],[Aantal]]*Tbl.Kosten[[#This Row],[Tarief]],0)</f>
        <v>0</v>
      </c>
      <c r="S234" s="8">
        <f>IFERROR(Tbl.Kosten[[#This Row],[Subtotaal overige kosten]]+Tbl.Kosten[[#This Row],[Subtotaal uren]]+Tbl.Kosten[[#This Row],[Subtotaal afschrijving]],0)</f>
        <v>0</v>
      </c>
      <c r="T234" s="8">
        <f>IFERROR(Tbl.Kosten[[#This Row],[Totaal kosten]]*Tbl.Kosten[[#This Row],[Subsidie%]],0)</f>
        <v>0</v>
      </c>
      <c r="U234" s="4" t="str" cm="1">
        <f t="array" ref="U234">IFERROR(_xlfn.IFS(Tbl.Kosten[[#This Row],[Subtotaal uren]]&lt;&gt;0,Tbl.Kosten[[#This Row],[Kostensoort arbeid]],Tbl.Kosten[[#This Row],[Subtotaal afschrijving]]&lt;&gt;0,Tbl.Kosten[[#This Row],[Kostensoort afschrijving]],Tbl.Kosten[[#This Row],[Subtotaal overige kosten]]&lt;&gt;0,Tbl.Kosten[[#This Row],[Kostensoort overig]]),"")</f>
        <v/>
      </c>
      <c r="V234" s="4" t="str">
        <f>IFERROR(_xlfn.XLOOKUP(Tbl.Kosten[[#This Row],[Activiteitencode]],Tbl.Activiteiten[Activiteitcode],Tbl.Activiteiten[Werkpakketcode],"",0,1),"")</f>
        <v/>
      </c>
      <c r="W234" s="4" t="str">
        <f>IFERROR(_xlfn.XLOOKUP(Tbl.Kosten[[#This Row],[Werkpakketcode]],Tbl.Werkpakketten[Werkpakketcode],Tbl.Werkpakketten[Subsidiabele activiteit],"",0,1),"")</f>
        <v/>
      </c>
      <c r="X234" s="12">
        <f>IFERROR(_xlfn.XLOOKUP(Tbl.Kosten[[#This Row],[Sanr.]],Tbl.Subsidiehoogte[SAnr.],Tbl.Subsidiehoogte[Sub. Percentage],0,0,1),0)</f>
        <v>0</v>
      </c>
      <c r="Y234" s="154" t="str">
        <f>IFERROR(_xlfn.XLOOKUP(Tbl.Kosten[[#This Row],[Partnercode]],Tbl.Projectpartners[Partnercode],Tbl.Projectpartners[PNr.],"",0,1),"")</f>
        <v>P1</v>
      </c>
      <c r="Z234" s="158">
        <f>IF(Tbl.Kosten[[#This Row],[Pnr.]]=Z$7,Tbl.Kosten[[#This Row],[Totaal kosten]],"")</f>
        <v>0</v>
      </c>
      <c r="AA234" s="158" t="str">
        <f>IF(Tbl.Kosten[[#This Row],[Pnr.]]=AA$7,Tbl.Kosten[[#This Row],[Totaal kosten]],"")</f>
        <v/>
      </c>
      <c r="AB234" s="158" t="str">
        <f>IF(Tbl.Kosten[[#This Row],[Pnr.]]=AB$7,Tbl.Kosten[[#This Row],[Totaal kosten]],"")</f>
        <v/>
      </c>
      <c r="AC234" s="158" t="str">
        <f>IF(Tbl.Kosten[[#This Row],[Pnr.]]=AC$7,Tbl.Kosten[[#This Row],[Totaal kosten]],"")</f>
        <v/>
      </c>
      <c r="AD234" s="158" t="str">
        <f>IF(Tbl.Kosten[[#This Row],[Pnr.]]=AD$7,Tbl.Kosten[[#This Row],[Totaal kosten]],"")</f>
        <v/>
      </c>
      <c r="AE234" s="158" t="str">
        <f>IF(Tbl.Kosten[[#This Row],[Pnr.]]=AE$7,Tbl.Kosten[[#This Row],[Totaal kosten]],"")</f>
        <v/>
      </c>
      <c r="AF234" s="158" t="str">
        <f>IF(Tbl.Kosten[[#This Row],[Pnr.]]=AF$7,Tbl.Kosten[[#This Row],[Totaal kosten]],"")</f>
        <v/>
      </c>
      <c r="AG234" s="158" t="str">
        <f>IF(Tbl.Kosten[[#This Row],[Pnr.]]=AG$7,Tbl.Kosten[[#This Row],[Totaal kosten]],"")</f>
        <v/>
      </c>
      <c r="AH234" s="158" t="str">
        <f>IF(Tbl.Kosten[[#This Row],[Pnr.]]=AH$7,Tbl.Kosten[[#This Row],[Totaal kosten]],"")</f>
        <v/>
      </c>
      <c r="AI234" s="158" t="str">
        <f>IF(Tbl.Kosten[[#This Row],[Pnr.]]=AI$7,Tbl.Kosten[[#This Row],[Totaal kosten]],"")</f>
        <v/>
      </c>
      <c r="AJ234" s="158" t="str">
        <f>IF(Tbl.Kosten[[#This Row],[Pnr.]]=AJ$7,Tbl.Kosten[[#This Row],[Totaal kosten]],"")</f>
        <v/>
      </c>
      <c r="AK234" s="158" t="str">
        <f>IF(Tbl.Kosten[[#This Row],[Pnr.]]=AK$7,Tbl.Kosten[[#This Row],[Totaal kosten]],"")</f>
        <v/>
      </c>
      <c r="AL234" s="158" t="str">
        <f>IF(Tbl.Kosten[[#This Row],[Pnr.]]=AL$7,Tbl.Kosten[[#This Row],[Totaal kosten]],"")</f>
        <v/>
      </c>
      <c r="AM234" s="158" t="str">
        <f>IF(Tbl.Kosten[[#This Row],[Pnr.]]=AM$7,Tbl.Kosten[[#This Row],[Totaal kosten]],"")</f>
        <v/>
      </c>
      <c r="AN234" s="158" t="str">
        <f>IF(Tbl.Kosten[[#This Row],[Pnr.]]=AN$7,Tbl.Kosten[[#This Row],[Totaal kosten]],"")</f>
        <v/>
      </c>
      <c r="AO234" s="158" t="str">
        <f>IF(Tbl.Kosten[[#This Row],[Pnr.]]=AO$7,Tbl.Kosten[[#This Row],[Totaal kosten]],"")</f>
        <v/>
      </c>
      <c r="AP234" s="158" t="str">
        <f>IF(Tbl.Kosten[[#This Row],[Pnr.]]=AP$7,Tbl.Kosten[[#This Row],[Totaal kosten]],"")</f>
        <v/>
      </c>
      <c r="AQ234" s="158" t="str">
        <f>IF(Tbl.Kosten[[#This Row],[Pnr.]]=AQ$7,Tbl.Kosten[[#This Row],[Totaal kosten]],"")</f>
        <v/>
      </c>
      <c r="AR234" s="158" t="str">
        <f>IF(Tbl.Kosten[[#This Row],[Pnr.]]=AR$7,Tbl.Kosten[[#This Row],[Totaal kosten]],"")</f>
        <v/>
      </c>
      <c r="AS234" s="158" t="str">
        <f>IF(Tbl.Kosten[[#This Row],[Pnr.]]=AS$7,Tbl.Kosten[[#This Row],[Totaal kosten]],"")</f>
        <v/>
      </c>
      <c r="AT234" s="158" t="str">
        <f>IF(Tbl.Kosten[[#This Row],[Pnr.]]=AT$7,Tbl.Kosten[[#This Row],[Totaal kosten]],"")</f>
        <v/>
      </c>
      <c r="AU234" s="158" t="str">
        <f>IF(Tbl.Kosten[[#This Row],[Pnr.]]=AU$7,Tbl.Kosten[[#This Row],[Totaal kosten]],"")</f>
        <v/>
      </c>
      <c r="AV234" s="158" t="str">
        <f>IF(Tbl.Kosten[[#This Row],[Pnr.]]=AV$7,Tbl.Kosten[[#This Row],[Totaal kosten]],"")</f>
        <v/>
      </c>
      <c r="AW234" s="158" t="str">
        <f>IF(Tbl.Kosten[[#This Row],[Pnr.]]=AW$7,Tbl.Kosten[[#This Row],[Totaal kosten]],"")</f>
        <v/>
      </c>
      <c r="AX234" s="158" t="str">
        <f>IF(Tbl.Kosten[[#This Row],[Pnr.]]=AX$7,Tbl.Kosten[[#This Row],[Totaal kosten]],"")</f>
        <v/>
      </c>
      <c r="AY234" s="158" t="str">
        <f>IF(Tbl.Kosten[[#This Row],[Pnr.]]=AY$7,Tbl.Kosten[[#This Row],[Totaal kosten]],"")</f>
        <v/>
      </c>
      <c r="AZ234" s="158" t="str">
        <f>IF(Tbl.Kosten[[#This Row],[Pnr.]]=AZ$7,Tbl.Kosten[[#This Row],[Totaal kosten]],"")</f>
        <v/>
      </c>
      <c r="BA234" s="158" t="str">
        <f>IF(Tbl.Kosten[[#This Row],[Pnr.]]=BA$7,Tbl.Kosten[[#This Row],[Totaal kosten]],"")</f>
        <v/>
      </c>
      <c r="BB234" s="158" t="str">
        <f>IF(Tbl.Kosten[[#This Row],[Pnr.]]=BB$7,Tbl.Kosten[[#This Row],[Totaal kosten]],"")</f>
        <v/>
      </c>
      <c r="BC234" s="158" t="str">
        <f>IF(Tbl.Kosten[[#This Row],[Pnr.]]=BC$7,Tbl.Kosten[[#This Row],[Totaal kosten]],"")</f>
        <v/>
      </c>
      <c r="BD234" s="158" t="str">
        <f>IF(Tbl.Kosten[[#This Row],[Pnr.]]=BD$7,Tbl.Kosten[[#This Row],[Totaal kosten]],"")</f>
        <v/>
      </c>
      <c r="BE234" s="158" t="str">
        <f>IF(Tbl.Kosten[[#This Row],[Pnr.]]=BE$7,Tbl.Kosten[[#This Row],[Totaal kosten]],"")</f>
        <v/>
      </c>
      <c r="BF234" s="158" t="str">
        <f>IF(Tbl.Kosten[[#This Row],[Pnr.]]=BF$7,Tbl.Kosten[[#This Row],[Totaal kosten]],"")</f>
        <v/>
      </c>
      <c r="BG234" s="158" t="str">
        <f>IF(Tbl.Kosten[[#This Row],[Pnr.]]=BG$7,Tbl.Kosten[[#This Row],[Totaal kosten]],"")</f>
        <v/>
      </c>
      <c r="BH234" s="158" t="str">
        <f>IF(Tbl.Kosten[[#This Row],[Pnr.]]=BH$7,Tbl.Kosten[[#This Row],[Totaal kosten]],"")</f>
        <v/>
      </c>
      <c r="BI234" s="158" t="str">
        <f>IF(Tbl.Kosten[[#This Row],[Pnr.]]=BI$7,Tbl.Kosten[[#This Row],[Totaal kosten]],"")</f>
        <v/>
      </c>
      <c r="BJ234" s="158" t="str">
        <f>IF(Tbl.Kosten[[#This Row],[Pnr.]]=BJ$7,Tbl.Kosten[[#This Row],[Totaal kosten]],"")</f>
        <v/>
      </c>
      <c r="BK234" s="158" t="str">
        <f>IF(Tbl.Kosten[[#This Row],[Pnr.]]=BK$7,Tbl.Kosten[[#This Row],[Totaal kosten]],"")</f>
        <v/>
      </c>
      <c r="BL234" s="158" t="str">
        <f>IF(Tbl.Kosten[[#This Row],[Pnr.]]=BL$7,Tbl.Kosten[[#This Row],[Totaal kosten]],"")</f>
        <v/>
      </c>
      <c r="BM234" s="158" t="str">
        <f>IF(Tbl.Kosten[[#This Row],[Pnr.]]=BM$7,Tbl.Kosten[[#This Row],[Totaal kosten]],"")</f>
        <v/>
      </c>
      <c r="BN234" s="158" t="str">
        <f>IF(Tbl.Kosten[[#This Row],[Pnr.]]=BN$7,Tbl.Kosten[[#This Row],[Totaal kosten]],"")</f>
        <v/>
      </c>
      <c r="BO234" s="158" t="str">
        <f>IF(Tbl.Kosten[[#This Row],[Pnr.]]=BO$7,Tbl.Kosten[[#This Row],[Totaal kosten]],"")</f>
        <v/>
      </c>
      <c r="BP234" s="158" t="str">
        <f>IF(Tbl.Kosten[[#This Row],[Pnr.]]=BP$7,Tbl.Kosten[[#This Row],[Totaal kosten]],"")</f>
        <v/>
      </c>
      <c r="BQ234" s="158" t="str">
        <f>IF(Tbl.Kosten[[#This Row],[Pnr.]]=BQ$7,Tbl.Kosten[[#This Row],[Totaal kosten]],"")</f>
        <v/>
      </c>
      <c r="BR234" s="158" t="str">
        <f>IF(Tbl.Kosten[[#This Row],[Pnr.]]=BR$7,Tbl.Kosten[[#This Row],[Totaal kosten]],"")</f>
        <v/>
      </c>
      <c r="BS234" s="158" t="str">
        <f>IF(Tbl.Kosten[[#This Row],[Pnr.]]=BS$7,Tbl.Kosten[[#This Row],[Totaal kosten]],"")</f>
        <v/>
      </c>
      <c r="BT234" s="158" t="str">
        <f>IF(Tbl.Kosten[[#This Row],[Pnr.]]=BT$7,Tbl.Kosten[[#This Row],[Totaal kosten]],"")</f>
        <v/>
      </c>
      <c r="BU234" s="158" t="str">
        <f>IF(Tbl.Kosten[[#This Row],[Pnr.]]=BU$7,Tbl.Kosten[[#This Row],[Totaal kosten]],"")</f>
        <v/>
      </c>
      <c r="BV234" s="158" t="str">
        <f>IF(Tbl.Kosten[[#This Row],[Pnr.]]=BV$7,Tbl.Kosten[[#This Row],[Totaal kosten]],"")</f>
        <v/>
      </c>
      <c r="BW234" s="158" t="str">
        <f>IF(Tbl.Kosten[[#This Row],[Pnr.]]=BW$7,Tbl.Kosten[[#This Row],[Totaal kosten]],"")</f>
        <v/>
      </c>
      <c r="BX234" s="158" t="str">
        <f>IFERROR(_xlfn.XLOOKUP(Tbl.Kosten[[#This Row],[Werkpakketcode]],Tbl.Werkpakketten[Werkpakketcode],Tbl.Werkpakketten[WPnr.],"",0,1),"")</f>
        <v/>
      </c>
      <c r="BY234" s="158" t="str">
        <f>IF(Tbl.Kosten[[#This Row],[WPnr.]]=BY$7,Tbl.Kosten[[#This Row],[Totaal kosten]],"")</f>
        <v/>
      </c>
      <c r="BZ234" s="158" t="str">
        <f>IF(Tbl.Kosten[[#This Row],[WPnr.]]=BZ$7,Tbl.Kosten[[#This Row],[Totaal kosten]],"")</f>
        <v/>
      </c>
      <c r="CA234" s="158" t="str">
        <f>IF(Tbl.Kosten[[#This Row],[WPnr.]]=CA$7,Tbl.Kosten[[#This Row],[Totaal kosten]],"")</f>
        <v/>
      </c>
      <c r="CB234" s="158" t="str">
        <f>IF(Tbl.Kosten[[#This Row],[WPnr.]]=CB$7,Tbl.Kosten[[#This Row],[Totaal kosten]],"")</f>
        <v/>
      </c>
      <c r="CC234" s="158" t="str">
        <f>IF(Tbl.Kosten[[#This Row],[WPnr.]]=CC$7,Tbl.Kosten[[#This Row],[Totaal kosten]],"")</f>
        <v/>
      </c>
      <c r="CD234" s="158" t="str">
        <f>IF(Tbl.Kosten[[#This Row],[WPnr.]]=CD$7,Tbl.Kosten[[#This Row],[Totaal kosten]],"")</f>
        <v/>
      </c>
      <c r="CE234" s="158" t="str">
        <f>IF(Tbl.Kosten[[#This Row],[WPnr.]]=CE$7,Tbl.Kosten[[#This Row],[Totaal kosten]],"")</f>
        <v/>
      </c>
      <c r="CF234" s="158" t="str">
        <f>IF(Tbl.Kosten[[#This Row],[WPnr.]]=CF$7,Tbl.Kosten[[#This Row],[Totaal kosten]],"")</f>
        <v/>
      </c>
      <c r="CG234" s="158" t="str">
        <f>IF(Tbl.Kosten[[#This Row],[WPnr.]]=CG$7,Tbl.Kosten[[#This Row],[Totaal kosten]],"")</f>
        <v/>
      </c>
      <c r="CH234" s="158" t="str">
        <f>IF(Tbl.Kosten[[#This Row],[WPnr.]]=CH$7,Tbl.Kosten[[#This Row],[Totaal kosten]],"")</f>
        <v/>
      </c>
      <c r="CI234" s="158" t="str">
        <f>IF(Tbl.Kosten[[#This Row],[WPnr.]]=CI$7,Tbl.Kosten[[#This Row],[Totaal kosten]],"")</f>
        <v/>
      </c>
      <c r="CJ234" s="158" t="str">
        <f>IF(Tbl.Kosten[[#This Row],[WPnr.]]=CJ$7,Tbl.Kosten[[#This Row],[Totaal kosten]],"")</f>
        <v/>
      </c>
      <c r="CK234" s="158" t="str">
        <f>IF(Tbl.Kosten[[#This Row],[WPnr.]]=CK$7,Tbl.Kosten[[#This Row],[Totaal kosten]],"")</f>
        <v/>
      </c>
      <c r="CL234" s="158" t="str">
        <f>IF(Tbl.Kosten[[#This Row],[WPnr.]]=CL$7,Tbl.Kosten[[#This Row],[Totaal kosten]],"")</f>
        <v/>
      </c>
      <c r="CM234" s="158" t="str">
        <f>IF(Tbl.Kosten[[#This Row],[WPnr.]]=CM$7,Tbl.Kosten[[#This Row],[Totaal kosten]],"")</f>
        <v/>
      </c>
      <c r="CN234" s="158" t="str">
        <f>IF(Tbl.Kosten[[#This Row],[WPnr.]]=CN$7,Tbl.Kosten[[#This Row],[Totaal kosten]],"")</f>
        <v/>
      </c>
      <c r="CO234" s="158" t="str">
        <f>IF(Tbl.Kosten[[#This Row],[WPnr.]]=CO$7,Tbl.Kosten[[#This Row],[Totaal kosten]],"")</f>
        <v/>
      </c>
      <c r="CP234" s="158" t="str">
        <f>IF(Tbl.Kosten[[#This Row],[WPnr.]]=CP$7,Tbl.Kosten[[#This Row],[Totaal kosten]],"")</f>
        <v/>
      </c>
      <c r="CQ234" s="158" t="str">
        <f>IF(Tbl.Kosten[[#This Row],[WPnr.]]=CQ$7,Tbl.Kosten[[#This Row],[Totaal kosten]],"")</f>
        <v/>
      </c>
      <c r="CR234" s="158" t="str">
        <f>IF(Tbl.Kosten[[#This Row],[WPnr.]]=CR$7,Tbl.Kosten[[#This Row],[Totaal kosten]],"")</f>
        <v/>
      </c>
      <c r="CS234" s="158" t="str">
        <f>IF(Tbl.Kosten[[#This Row],[WPnr.]]=CS$7,Tbl.Kosten[[#This Row],[Totaal kosten]],"")</f>
        <v/>
      </c>
      <c r="CT234" s="158" t="str">
        <f>IF(Tbl.Kosten[[#This Row],[WPnr.]]=CT$7,Tbl.Kosten[[#This Row],[Totaal kosten]],"")</f>
        <v/>
      </c>
      <c r="CU234" s="158" t="str">
        <f>IF(Tbl.Kosten[[#This Row],[WPnr.]]=CU$7,Tbl.Kosten[[#This Row],[Totaal kosten]],"")</f>
        <v/>
      </c>
      <c r="CV234" s="158" t="str">
        <f>IF(Tbl.Kosten[[#This Row],[WPnr.]]=CV$7,Tbl.Kosten[[#This Row],[Totaal kosten]],"")</f>
        <v/>
      </c>
      <c r="CW234" s="158" t="str">
        <f>IF(Tbl.Kosten[[#This Row],[WPnr.]]=CW$7,Tbl.Kosten[[#This Row],[Totaal kosten]],"")</f>
        <v/>
      </c>
      <c r="CX234" s="158" t="str">
        <f>IF(Tbl.Kosten[[#This Row],[WPnr.]]=CX$7,Tbl.Kosten[[#This Row],[Totaal kosten]],"")</f>
        <v/>
      </c>
      <c r="CY234" s="158" t="str">
        <f>IF(Tbl.Kosten[[#This Row],[WPnr.]]=CY$7,Tbl.Kosten[[#This Row],[Totaal kosten]],"")</f>
        <v/>
      </c>
      <c r="CZ234" s="158" t="str">
        <f>IF(Tbl.Kosten[[#This Row],[WPnr.]]=CZ$7,Tbl.Kosten[[#This Row],[Totaal kosten]],"")</f>
        <v/>
      </c>
      <c r="DA234" s="158" t="str">
        <f>IF(Tbl.Kosten[[#This Row],[WPnr.]]=DA$7,Tbl.Kosten[[#This Row],[Totaal kosten]],"")</f>
        <v/>
      </c>
      <c r="DB234" s="158" t="str">
        <f>IF(Tbl.Kosten[[#This Row],[WPnr.]]=DB$7,Tbl.Kosten[[#This Row],[Totaal kosten]],"")</f>
        <v/>
      </c>
      <c r="DC234" s="158" t="str">
        <f>IF(Tbl.Kosten[[#This Row],[WPnr.]]=DC$7,Tbl.Kosten[[#This Row],[Totaal kosten]],"")</f>
        <v/>
      </c>
      <c r="DD234" s="158" t="str">
        <f>IF(Tbl.Kosten[[#This Row],[WPnr.]]=DD$7,Tbl.Kosten[[#This Row],[Totaal kosten]],"")</f>
        <v/>
      </c>
      <c r="DE234" s="158" t="str">
        <f>IF(Tbl.Kosten[[#This Row],[WPnr.]]=DE$7,Tbl.Kosten[[#This Row],[Totaal kosten]],"")</f>
        <v/>
      </c>
      <c r="DF234" s="158" t="str">
        <f>IF(Tbl.Kosten[[#This Row],[WPnr.]]=DF$7,Tbl.Kosten[[#This Row],[Totaal kosten]],"")</f>
        <v/>
      </c>
      <c r="DG234" s="158" t="str">
        <f>IF(Tbl.Kosten[[#This Row],[WPnr.]]=DG$7,Tbl.Kosten[[#This Row],[Totaal kosten]],"")</f>
        <v/>
      </c>
      <c r="DH234" s="158" t="str">
        <f>IF(Tbl.Kosten[[#This Row],[WPnr.]]=DH$7,Tbl.Kosten[[#This Row],[Totaal kosten]],"")</f>
        <v/>
      </c>
      <c r="DI234" s="158" t="str">
        <f>IF(Tbl.Kosten[[#This Row],[WPnr.]]=DI$7,Tbl.Kosten[[#This Row],[Totaal kosten]],"")</f>
        <v/>
      </c>
      <c r="DJ234" s="158" t="str">
        <f>IF(Tbl.Kosten[[#This Row],[WPnr.]]=DJ$7,Tbl.Kosten[[#This Row],[Totaal kosten]],"")</f>
        <v/>
      </c>
      <c r="DK234" s="158" t="str">
        <f>IF(Tbl.Kosten[[#This Row],[WPnr.]]=DK$7,Tbl.Kosten[[#This Row],[Totaal kosten]],"")</f>
        <v/>
      </c>
      <c r="DL234" s="158" t="str">
        <f>IF(Tbl.Kosten[[#This Row],[WPnr.]]=DL$7,Tbl.Kosten[[#This Row],[Totaal kosten]],"")</f>
        <v/>
      </c>
      <c r="DM234" s="158" t="str">
        <f>IF(Tbl.Kosten[[#This Row],[WPnr.]]=DM$7,Tbl.Kosten[[#This Row],[Totaal kosten]],"")</f>
        <v/>
      </c>
      <c r="DN234" s="158" t="str">
        <f>IF(Tbl.Kosten[[#This Row],[WPnr.]]=DN$7,Tbl.Kosten[[#This Row],[Totaal kosten]],"")</f>
        <v/>
      </c>
      <c r="DO234" s="158" t="str">
        <f>IF(Tbl.Kosten[[#This Row],[WPnr.]]=DO$7,Tbl.Kosten[[#This Row],[Totaal kosten]],"")</f>
        <v/>
      </c>
      <c r="DP234" s="158" t="str">
        <f>IF(Tbl.Kosten[[#This Row],[WPnr.]]=DP$7,Tbl.Kosten[[#This Row],[Totaal kosten]],"")</f>
        <v/>
      </c>
      <c r="DQ234" s="158" t="str">
        <f>IF(Tbl.Kosten[[#This Row],[WPnr.]]=DQ$7,Tbl.Kosten[[#This Row],[Totaal kosten]],"")</f>
        <v/>
      </c>
      <c r="DR234" s="158" t="str">
        <f>IF(Tbl.Kosten[[#This Row],[WPnr.]]=DR$7,Tbl.Kosten[[#This Row],[Totaal kosten]],"")</f>
        <v/>
      </c>
      <c r="DS234" s="158" t="str">
        <f>IF(Tbl.Kosten[[#This Row],[WPnr.]]=DS$7,Tbl.Kosten[[#This Row],[Totaal kosten]],"")</f>
        <v/>
      </c>
      <c r="DT234" s="158" t="str">
        <f>IF(Tbl.Kosten[[#This Row],[WPnr.]]=DT$7,Tbl.Kosten[[#This Row],[Totaal kosten]],"")</f>
        <v/>
      </c>
      <c r="DU234" s="158" t="str">
        <f>IF(Tbl.Kosten[[#This Row],[WPnr.]]=DU$7,Tbl.Kosten[[#This Row],[Totaal kosten]],"")</f>
        <v/>
      </c>
      <c r="DV234" s="158" t="str">
        <f>IF(Tbl.Kosten[[#This Row],[WPnr.]]=DV$7,Tbl.Kosten[[#This Row],[Totaal kosten]],"")</f>
        <v/>
      </c>
      <c r="DW234" s="158" t="str">
        <f>IFERROR(_xlfn.XLOOKUP(Tbl.Kosten[[#This Row],[Kostensoort]],Tbl.Kostensoorten[Kostensoorten],Tbl.Kostensoorten[KSnr.],"",0,1),"")</f>
        <v/>
      </c>
      <c r="DX234" s="158" t="str">
        <f>IF(Tbl.Kosten[[#This Row],[KSnr.]]=DX$7,Tbl.Kosten[[#This Row],[Totaal kosten]],"")</f>
        <v/>
      </c>
      <c r="DY234" s="158" t="str">
        <f>IF(Tbl.Kosten[[#This Row],[KSnr.]]=DY$7,Tbl.Kosten[[#This Row],[Totaal kosten]],"")</f>
        <v/>
      </c>
      <c r="DZ234" s="158" t="str">
        <f>IF(Tbl.Kosten[[#This Row],[KSnr.]]=DZ$7,Tbl.Kosten[[#This Row],[Totaal kosten]],"")</f>
        <v/>
      </c>
      <c r="EA234" s="158" t="str">
        <f>IF(Tbl.Kosten[[#This Row],[KSnr.]]=EA$7,Tbl.Kosten[[#This Row],[Totaal kosten]],"")</f>
        <v/>
      </c>
      <c r="EB234" s="158" t="str">
        <f>IF(Tbl.Kosten[[#This Row],[KSnr.]]=EB$7,Tbl.Kosten[[#This Row],[Totaal kosten]],"")</f>
        <v/>
      </c>
      <c r="EC234" s="158" t="str">
        <f>IF(Tbl.Kosten[[#This Row],[KSnr.]]=EC$7,Tbl.Kosten[[#This Row],[Totaal kosten]],"")</f>
        <v/>
      </c>
      <c r="ED234" s="158" t="str">
        <f>IF(Tbl.Kosten[[#This Row],[KSnr.]]=ED$7,Tbl.Kosten[[#This Row],[Totaal kosten]],"")</f>
        <v/>
      </c>
      <c r="EE234" s="158" t="str">
        <f>IF(Tbl.Kosten[[#This Row],[KSnr.]]=EE$7,Tbl.Kosten[[#This Row],[Totaal kosten]],"")</f>
        <v/>
      </c>
      <c r="EF234" s="158" t="str">
        <f>IF(Tbl.Kosten[[#This Row],[KSnr.]]=EF$7,Tbl.Kosten[[#This Row],[Totaal kosten]],"")</f>
        <v/>
      </c>
      <c r="EG234" s="158" t="str">
        <f>IF(Tbl.Kosten[[#This Row],[KSnr.]]=EG$7,Tbl.Kosten[[#This Row],[Totaal kosten]],"")</f>
        <v/>
      </c>
      <c r="EH234" s="158" t="str">
        <f>IF(Tbl.Kosten[[#This Row],[KSnr.]]=EH$7,Tbl.Kosten[[#This Row],[Totaal kosten]],"")</f>
        <v/>
      </c>
      <c r="EI234" s="158" t="str">
        <f>IF(Tbl.Kosten[[#This Row],[KSnr.]]=EI$7,Tbl.Kosten[[#This Row],[Totaal kosten]],"")</f>
        <v/>
      </c>
      <c r="EJ234" s="158" t="str">
        <f>IF(Tbl.Kosten[[#This Row],[KSnr.]]=EJ$7,Tbl.Kosten[[#This Row],[Totaal kosten]],"")</f>
        <v/>
      </c>
      <c r="EK234" s="158" t="str">
        <f>IF(Tbl.Kosten[[#This Row],[KSnr.]]=EK$7,Tbl.Kosten[[#This Row],[Totaal kosten]],"")</f>
        <v/>
      </c>
      <c r="EL234" s="158" t="str">
        <f>IF(Tbl.Kosten[[#This Row],[KSnr.]]=EL$7,Tbl.Kosten[[#This Row],[Totaal kosten]],"")</f>
        <v/>
      </c>
      <c r="EM234" s="158" t="str">
        <f>IF(Tbl.Kosten[[#This Row],[KSnr.]]=EM$7,Tbl.Kosten[[#This Row],[Totaal kosten]],"")</f>
        <v/>
      </c>
      <c r="EN234" s="158" t="str">
        <f>IF(Tbl.Kosten[[#This Row],[KSnr.]]=EN$7,Tbl.Kosten[[#This Row],[Totaal kosten]],"")</f>
        <v/>
      </c>
      <c r="EO234" s="158" t="str">
        <f>IF(Tbl.Kosten[[#This Row],[KSnr.]]=EO$7,Tbl.Kosten[[#This Row],[Totaal kosten]],"")</f>
        <v/>
      </c>
      <c r="EP234" s="158" t="str">
        <f>IF(Tbl.Kosten[[#This Row],[KSnr.]]=EP$7,Tbl.Kosten[[#This Row],[Totaal kosten]],"")</f>
        <v/>
      </c>
      <c r="EQ234" s="158" t="str">
        <f>IF(Tbl.Kosten[[#This Row],[KSnr.]]=EQ$7,Tbl.Kosten[[#This Row],[Totaal kosten]],"")</f>
        <v/>
      </c>
      <c r="ER234" s="154" t="str">
        <f>IFERROR(_xlfn.XLOOKUP(Tbl.Kosten[[#This Row],[Subsidieactiviteit]],Tbl.Subsidiehoogte[Subsidieactiviteit],Tbl.Subsidiehoogte[SAnr.],"",0,1),"")</f>
        <v/>
      </c>
      <c r="ES234" s="160" t="str">
        <f>IF(Tbl.Kosten[[#This Row],[Sanr.]]=ES$7,Tbl.Kosten[[#This Row],[Totaal kosten]],"")</f>
        <v/>
      </c>
      <c r="ET234" s="160" t="str">
        <f>IF(Tbl.Kosten[[#This Row],[Sanr.]]=ET$7,Tbl.Kosten[[#This Row],[Totaal kosten]],"")</f>
        <v/>
      </c>
      <c r="EU234" s="160" t="str">
        <f>IF(Tbl.Kosten[[#This Row],[Sanr.]]=EU$7,Tbl.Kosten[[#This Row],[Totaal kosten]],"")</f>
        <v/>
      </c>
      <c r="EV234" s="160" t="str">
        <f>IF(Tbl.Kosten[[#This Row],[Sanr.]]=EV$7,Tbl.Kosten[[#This Row],[Totaal kosten]],"")</f>
        <v/>
      </c>
      <c r="EW234" s="160" t="str">
        <f>IF(Tbl.Kosten[[#This Row],[Sanr.]]=EW$7,Tbl.Kosten[[#This Row],[Totaal kosten]],"")</f>
        <v/>
      </c>
      <c r="EX234" s="160" t="str">
        <f>IF(Tbl.Kosten[[#This Row],[Sanr.]]=EX$7,Tbl.Kosten[[#This Row],[Totaal kosten]],"")</f>
        <v/>
      </c>
      <c r="EY234" s="160" t="str">
        <f>IF(Tbl.Kosten[[#This Row],[Sanr.]]=EY$7,Tbl.Kosten[[#This Row],[Totaal kosten]],"")</f>
        <v/>
      </c>
      <c r="EZ234" s="160" t="str">
        <f>IF(Tbl.Kosten[[#This Row],[Sanr.]]=EZ$7,Tbl.Kosten[[#This Row],[Totaal kosten]],"")</f>
        <v/>
      </c>
      <c r="FA234" s="160" t="str">
        <f>IF(Tbl.Kosten[[#This Row],[Sanr.]]=FA$7,Tbl.Kosten[[#This Row],[Totaal kosten]],"")</f>
        <v/>
      </c>
      <c r="FB234" s="160" t="str">
        <f>IF(Tbl.Kosten[[#This Row],[Sanr.]]=FB$7,Tbl.Kosten[[#This Row],[Totaal kosten]],"")</f>
        <v/>
      </c>
      <c r="FC234" s="160" t="str">
        <f>IF(Tbl.Kosten[[#This Row],[Sanr.]]=FC$7,Tbl.Kosten[[#This Row],[Totaal kosten]],"")</f>
        <v/>
      </c>
      <c r="FD234" s="160" t="str">
        <f>IF(Tbl.Kosten[[#This Row],[Sanr.]]=FD$7,Tbl.Kosten[[#This Row],[Totaal kosten]],"")</f>
        <v/>
      </c>
      <c r="FE234" s="160" t="str">
        <f>IF(Tbl.Kosten[[#This Row],[Sanr.]]=FE$7,Tbl.Kosten[[#This Row],[Totaal kosten]],"")</f>
        <v/>
      </c>
      <c r="FF234" s="160" t="str">
        <f>IF(Tbl.Kosten[[#This Row],[Sanr.]]=FF$7,Tbl.Kosten[[#This Row],[Totaal kosten]],"")</f>
        <v/>
      </c>
      <c r="FG234" s="160" t="str">
        <f>IF(Tbl.Kosten[[#This Row],[Sanr.]]=FG$7,Tbl.Kosten[[#This Row],[Totaal kosten]],"")</f>
        <v/>
      </c>
      <c r="FH234" s="160" t="str">
        <f>IF(Tbl.Kosten[[#This Row],[Sanr.]]=FH$7,Tbl.Kosten[[#This Row],[Totaal kosten]],"")</f>
        <v/>
      </c>
      <c r="FI234" s="160" t="str">
        <f>IF(Tbl.Kosten[[#This Row],[Sanr.]]=FI$7,Tbl.Kosten[[#This Row],[Totaal kosten]],"")</f>
        <v/>
      </c>
      <c r="FJ234" s="160" t="str">
        <f>IF(Tbl.Kosten[[#This Row],[Sanr.]]=FJ$7,Tbl.Kosten[[#This Row],[Totaal kosten]],"")</f>
        <v/>
      </c>
      <c r="FK234" s="160" t="str">
        <f>IF(Tbl.Kosten[[#This Row],[Sanr.]]=FK$7,Tbl.Kosten[[#This Row],[Totaal kosten]],"")</f>
        <v/>
      </c>
      <c r="FL234" s="160" t="str">
        <f>IF(Tbl.Kosten[[#This Row],[Sanr.]]=FL$7,Tbl.Kosten[[#This Row],[Totaal kosten]],"")</f>
        <v/>
      </c>
      <c r="FM234" s="160" t="str">
        <f>IF(Tbl.Kosten[[#This Row],[Sanr.]]=FM$7,Tbl.Kosten[[#This Row],[Totaal kosten]],"")</f>
        <v/>
      </c>
      <c r="FN234" s="160" t="str">
        <f>IF(Tbl.Kosten[[#This Row],[Sanr.]]=FN$7,Tbl.Kosten[[#This Row],[Totaal kosten]],"")</f>
        <v/>
      </c>
      <c r="FO234" s="160" t="str">
        <f>IF(Tbl.Kosten[[#This Row],[Sanr.]]=FO$7,Tbl.Kosten[[#This Row],[Totaal kosten]],"")</f>
        <v/>
      </c>
      <c r="FP234" s="160" t="str">
        <f>IF(Tbl.Kosten[[#This Row],[Sanr.]]=FP$7,Tbl.Kosten[[#This Row],[Totaal kosten]],"")</f>
        <v/>
      </c>
      <c r="FQ234" s="160" t="str">
        <f>IF(Tbl.Kosten[[#This Row],[Sanr.]]=FQ$7,Tbl.Kosten[[#This Row],[Totaal kosten]],"")</f>
        <v/>
      </c>
      <c r="FR234" s="160" t="str">
        <f>IF(Tbl.Kosten[[#This Row],[Sanr.]]=FR$7,Tbl.Kosten[[#This Row],[Totaal kosten]],"")</f>
        <v/>
      </c>
      <c r="FS234" s="160" t="str">
        <f>IF(Tbl.Kosten[[#This Row],[Sanr.]]=FS$7,Tbl.Kosten[[#This Row],[Totaal kosten]],"")</f>
        <v/>
      </c>
      <c r="FT234" s="160" t="str">
        <f>IF(Tbl.Kosten[[#This Row],[Sanr.]]=FT$7,Tbl.Kosten[[#This Row],[Totaal kosten]],"")</f>
        <v/>
      </c>
      <c r="FU234" s="160" t="str">
        <f>IF(Tbl.Kosten[[#This Row],[Sanr.]]=FU$7,Tbl.Kosten[[#This Row],[Totaal kosten]],"")</f>
        <v/>
      </c>
      <c r="FV234" s="160" t="str">
        <f>IF(Tbl.Kosten[[#This Row],[Sanr.]]=FV$7,Tbl.Kosten[[#This Row],[Totaal kosten]],"")</f>
        <v/>
      </c>
      <c r="FW234" s="160" t="str">
        <f>IFERROR(_xlfn.XLOOKUP(Tbl.Kosten[[#This Row],[Activiteitencode]],Tbl.Activiteiten[Activiteitcode],Tbl.Activiteiten[Anr.],"",0,1),"")</f>
        <v/>
      </c>
      <c r="FX234" s="181" t="str">
        <f>_xlfn.CONCAT(Tbl.Kosten[[#This Row],[Pnr.]],Tbl.Kosten[[#This Row],[Sanr.]])</f>
        <v>P1</v>
      </c>
      <c r="FY234" s="160">
        <f>Tbl.Kosten[[#This Row],[Totaal kosten]]-Tbl.Kosten[[#This Row],[Subsidie]]</f>
        <v>0</v>
      </c>
      <c r="FZ234" s="160">
        <f>IF(Tbl.Kosten[[#This Row],[Pnr.]]=FZ$7,Tbl.Kosten[[#This Row],[Te financieren]],"")</f>
        <v>0</v>
      </c>
      <c r="GA234" s="160" t="str">
        <f>IF(Tbl.Kosten[[#This Row],[Pnr.]]=GA$7,Tbl.Kosten[[#This Row],[Te financieren]],"")</f>
        <v/>
      </c>
      <c r="GB234" s="160" t="str">
        <f>IF(Tbl.Kosten[[#This Row],[Pnr.]]=GB$7,Tbl.Kosten[[#This Row],[Te financieren]],"")</f>
        <v/>
      </c>
      <c r="GC234" s="160" t="str">
        <f>IF(Tbl.Kosten[[#This Row],[Pnr.]]=GC$7,Tbl.Kosten[[#This Row],[Te financieren]],"")</f>
        <v/>
      </c>
      <c r="GD234" s="160" t="str">
        <f>IF(Tbl.Kosten[[#This Row],[Pnr.]]=GD$7,Tbl.Kosten[[#This Row],[Te financieren]],"")</f>
        <v/>
      </c>
      <c r="GE234" s="160" t="str">
        <f>IF(Tbl.Kosten[[#This Row],[Pnr.]]=GE$7,Tbl.Kosten[[#This Row],[Te financieren]],"")</f>
        <v/>
      </c>
      <c r="GF234" s="160" t="str">
        <f>IF(Tbl.Kosten[[#This Row],[Pnr.]]=GF$7,Tbl.Kosten[[#This Row],[Te financieren]],"")</f>
        <v/>
      </c>
      <c r="GG234" s="160" t="str">
        <f>IF(Tbl.Kosten[[#This Row],[Pnr.]]=GG$7,Tbl.Kosten[[#This Row],[Te financieren]],"")</f>
        <v/>
      </c>
      <c r="GH234" s="160" t="str">
        <f>IF(Tbl.Kosten[[#This Row],[Pnr.]]=GH$7,Tbl.Kosten[[#This Row],[Te financieren]],"")</f>
        <v/>
      </c>
      <c r="GI234" s="160" t="str">
        <f>IF(Tbl.Kosten[[#This Row],[Pnr.]]=GI$7,Tbl.Kosten[[#This Row],[Te financieren]],"")</f>
        <v/>
      </c>
      <c r="GJ234" s="160" t="str">
        <f>IF(Tbl.Kosten[[#This Row],[Pnr.]]=GJ$7,Tbl.Kosten[[#This Row],[Te financieren]],"")</f>
        <v/>
      </c>
      <c r="GK234" s="160" t="str">
        <f>IF(Tbl.Kosten[[#This Row],[Pnr.]]=GK$7,Tbl.Kosten[[#This Row],[Te financieren]],"")</f>
        <v/>
      </c>
      <c r="GL234" s="160" t="str">
        <f>IF(Tbl.Kosten[[#This Row],[Pnr.]]=GL$7,Tbl.Kosten[[#This Row],[Te financieren]],"")</f>
        <v/>
      </c>
      <c r="GM234" s="160" t="str">
        <f>IF(Tbl.Kosten[[#This Row],[Pnr.]]=GM$7,Tbl.Kosten[[#This Row],[Te financieren]],"")</f>
        <v/>
      </c>
      <c r="GN234" s="160" t="str">
        <f>IF(Tbl.Kosten[[#This Row],[Pnr.]]=GN$7,Tbl.Kosten[[#This Row],[Te financieren]],"")</f>
        <v/>
      </c>
      <c r="GO234" s="160" t="str">
        <f>IF(Tbl.Kosten[[#This Row],[Pnr.]]=GO$7,Tbl.Kosten[[#This Row],[Te financieren]],"")</f>
        <v/>
      </c>
      <c r="GP234" s="160" t="str">
        <f>IF(Tbl.Kosten[[#This Row],[Pnr.]]=GP$7,Tbl.Kosten[[#This Row],[Te financieren]],"")</f>
        <v/>
      </c>
      <c r="GQ234" s="160" t="str">
        <f>IF(Tbl.Kosten[[#This Row],[Pnr.]]=GQ$7,Tbl.Kosten[[#This Row],[Te financieren]],"")</f>
        <v/>
      </c>
      <c r="GR234" s="160" t="str">
        <f>IF(Tbl.Kosten[[#This Row],[Pnr.]]=GR$7,Tbl.Kosten[[#This Row],[Te financieren]],"")</f>
        <v/>
      </c>
      <c r="GS234" s="160" t="str">
        <f>IF(Tbl.Kosten[[#This Row],[Pnr.]]=GS$7,Tbl.Kosten[[#This Row],[Te financieren]],"")</f>
        <v/>
      </c>
      <c r="GT234" s="160" t="str">
        <f>IF(Tbl.Kosten[[#This Row],[Pnr.]]=GT$7,Tbl.Kosten[[#This Row],[Te financieren]],"")</f>
        <v/>
      </c>
      <c r="GU234" s="160" t="str">
        <f>IF(Tbl.Kosten[[#This Row],[Pnr.]]=GU$7,Tbl.Kosten[[#This Row],[Te financieren]],"")</f>
        <v/>
      </c>
      <c r="GV234" s="160" t="str">
        <f>IF(Tbl.Kosten[[#This Row],[Pnr.]]=GV$7,Tbl.Kosten[[#This Row],[Te financieren]],"")</f>
        <v/>
      </c>
      <c r="GW234" s="160" t="str">
        <f>IF(Tbl.Kosten[[#This Row],[Pnr.]]=GW$7,Tbl.Kosten[[#This Row],[Te financieren]],"")</f>
        <v/>
      </c>
      <c r="GX234" s="160" t="str">
        <f>IF(Tbl.Kosten[[#This Row],[Pnr.]]=GX$7,Tbl.Kosten[[#This Row],[Te financieren]],"")</f>
        <v/>
      </c>
      <c r="GY234" s="160" t="str">
        <f>IF(Tbl.Kosten[[#This Row],[Pnr.]]=GY$7,Tbl.Kosten[[#This Row],[Te financieren]],"")</f>
        <v/>
      </c>
      <c r="GZ234" s="160" t="str">
        <f>IF(Tbl.Kosten[[#This Row],[Pnr.]]=GZ$7,Tbl.Kosten[[#This Row],[Te financieren]],"")</f>
        <v/>
      </c>
      <c r="HA234" s="160" t="str">
        <f>IF(Tbl.Kosten[[#This Row],[Pnr.]]=HA$7,Tbl.Kosten[[#This Row],[Te financieren]],"")</f>
        <v/>
      </c>
      <c r="HB234" s="160" t="str">
        <f>IF(Tbl.Kosten[[#This Row],[Pnr.]]=HB$7,Tbl.Kosten[[#This Row],[Te financieren]],"")</f>
        <v/>
      </c>
      <c r="HC234" s="160" t="str">
        <f>IF(Tbl.Kosten[[#This Row],[Pnr.]]=HC$7,Tbl.Kosten[[#This Row],[Te financieren]],"")</f>
        <v/>
      </c>
      <c r="HD234" s="160" t="str">
        <f>IF(Tbl.Kosten[[#This Row],[Pnr.]]=HD$7,Tbl.Kosten[[#This Row],[Te financieren]],"")</f>
        <v/>
      </c>
      <c r="HE234" s="160" t="str">
        <f>IF(Tbl.Kosten[[#This Row],[Pnr.]]=HE$7,Tbl.Kosten[[#This Row],[Te financieren]],"")</f>
        <v/>
      </c>
      <c r="HF234" s="160" t="str">
        <f>IF(Tbl.Kosten[[#This Row],[Pnr.]]=HF$7,Tbl.Kosten[[#This Row],[Te financieren]],"")</f>
        <v/>
      </c>
      <c r="HG234" s="160" t="str">
        <f>IF(Tbl.Kosten[[#This Row],[Pnr.]]=HG$7,Tbl.Kosten[[#This Row],[Te financieren]],"")</f>
        <v/>
      </c>
      <c r="HH234" s="160" t="str">
        <f>IF(Tbl.Kosten[[#This Row],[Pnr.]]=HH$7,Tbl.Kosten[[#This Row],[Te financieren]],"")</f>
        <v/>
      </c>
      <c r="HI234" s="160" t="str">
        <f>IF(Tbl.Kosten[[#This Row],[Pnr.]]=HI$7,Tbl.Kosten[[#This Row],[Te financieren]],"")</f>
        <v/>
      </c>
      <c r="HJ234" s="160" t="str">
        <f>IF(Tbl.Kosten[[#This Row],[Pnr.]]=HJ$7,Tbl.Kosten[[#This Row],[Te financieren]],"")</f>
        <v/>
      </c>
      <c r="HK234" s="160" t="str">
        <f>IF(Tbl.Kosten[[#This Row],[Pnr.]]=HK$7,Tbl.Kosten[[#This Row],[Te financieren]],"")</f>
        <v/>
      </c>
      <c r="HL234" s="160" t="str">
        <f>IF(Tbl.Kosten[[#This Row],[Pnr.]]=HL$7,Tbl.Kosten[[#This Row],[Te financieren]],"")</f>
        <v/>
      </c>
      <c r="HM234" s="160" t="str">
        <f>IF(Tbl.Kosten[[#This Row],[Pnr.]]=HM$7,Tbl.Kosten[[#This Row],[Te financieren]],"")</f>
        <v/>
      </c>
      <c r="HN234" s="160" t="str">
        <f>IF(Tbl.Kosten[[#This Row],[Pnr.]]=HN$7,Tbl.Kosten[[#This Row],[Te financieren]],"")</f>
        <v/>
      </c>
      <c r="HO234" s="160" t="str">
        <f>IF(Tbl.Kosten[[#This Row],[Pnr.]]=HO$7,Tbl.Kosten[[#This Row],[Te financieren]],"")</f>
        <v/>
      </c>
      <c r="HP234" s="160" t="str">
        <f>IF(Tbl.Kosten[[#This Row],[Pnr.]]=HP$7,Tbl.Kosten[[#This Row],[Te financieren]],"")</f>
        <v/>
      </c>
      <c r="HQ234" s="160" t="str">
        <f>IF(Tbl.Kosten[[#This Row],[Pnr.]]=HQ$7,Tbl.Kosten[[#This Row],[Te financieren]],"")</f>
        <v/>
      </c>
      <c r="HR234" s="160" t="str">
        <f>IF(Tbl.Kosten[[#This Row],[Pnr.]]=HR$7,Tbl.Kosten[[#This Row],[Te financieren]],"")</f>
        <v/>
      </c>
      <c r="HS234" s="160" t="str">
        <f>IF(Tbl.Kosten[[#This Row],[Pnr.]]=HS$7,Tbl.Kosten[[#This Row],[Te financieren]],"")</f>
        <v/>
      </c>
      <c r="HT234" s="160" t="str">
        <f>IF(Tbl.Kosten[[#This Row],[Pnr.]]=HT$7,Tbl.Kosten[[#This Row],[Te financieren]],"")</f>
        <v/>
      </c>
      <c r="HU234" s="160" t="str">
        <f>IF(Tbl.Kosten[[#This Row],[Pnr.]]=HU$7,Tbl.Kosten[[#This Row],[Te financieren]],"")</f>
        <v/>
      </c>
      <c r="HV234" s="160" t="str">
        <f>IF(Tbl.Kosten[[#This Row],[Pnr.]]=HV$7,Tbl.Kosten[[#This Row],[Te financieren]],"")</f>
        <v/>
      </c>
      <c r="HW234" s="160" t="str">
        <f>IF(Tbl.Kosten[[#This Row],[Pnr.]]=HW$7,Tbl.Kosten[[#This Row],[Te financieren]],"")</f>
        <v/>
      </c>
    </row>
    <row r="235" spans="2:231" x14ac:dyDescent="0.3">
      <c r="B235" s="144"/>
      <c r="C235" s="147"/>
      <c r="D235" s="146"/>
      <c r="E235" s="147"/>
      <c r="F235" s="145"/>
      <c r="G235" s="11" t="str">
        <f>IF(Tbl.Kosten[[#This Row],[Medewerker e/o 
functie]]&lt;&gt;"",_xlfn.XLOOKUP(Tbl.Kosten[[#This Row],[Medewerker e/o 
functie]],Tbl.Uurtarief[Medewerker en/of functie],Tbl.Uurtarief[Uurtarief],"",0,1),"")</f>
        <v/>
      </c>
      <c r="H235" s="121">
        <f>IFERROR(Tbl.Kosten[[#This Row],[Uren]]*Tbl.Kosten[[#This Row],[Uurtarief]],0)</f>
        <v>0</v>
      </c>
      <c r="I235" s="119" t="str">
        <f>IF(Tbl.Kosten[[#This Row],[Subtotaal uren]]&lt;&gt;0,_xlfn.XLOOKUP(Tbl.Kosten[[#This Row],[Medewerker e/o 
functie]],Tbl.Uurtarief[Medewerker en/of functie],Tbl.Uurtarief[Kostensoort arbeid],"",0,1),"")</f>
        <v/>
      </c>
      <c r="J235" s="147"/>
      <c r="K235" s="145"/>
      <c r="L235" s="149" t="str">
        <f>IF(Tbl.Kosten[[#This Row],[Activum]]&lt;&gt;"",_xlfn.XLOOKUP(Tbl.Kosten[[#This Row],[Activum]],Tbl.Afschrijvingskosten[Activum],Tbl.Afschrijvingskosten[Tarief per afschrijvings-eenheid],"",0,1),"")</f>
        <v/>
      </c>
      <c r="M235" s="122">
        <f>IFERROR(Tbl.Kosten[[#This Row],[Een-
heden]]*Tbl.Kosten[[#This Row],[Afschrijvings-
tarief]],0)</f>
        <v>0</v>
      </c>
      <c r="N235" s="122" t="str">
        <f>IF(Tbl.Kosten[[#This Row],[Subtotaal afschrijving]]&lt;&gt;0,Lijsten!A233,"")</f>
        <v/>
      </c>
      <c r="O235" s="150"/>
      <c r="P235" s="145"/>
      <c r="Q235" s="148"/>
      <c r="R235" s="122">
        <f>IFERROR(Tbl.Kosten[[#This Row],[Aantal]]*Tbl.Kosten[[#This Row],[Tarief]],0)</f>
        <v>0</v>
      </c>
      <c r="S235" s="8">
        <f>IFERROR(Tbl.Kosten[[#This Row],[Subtotaal overige kosten]]+Tbl.Kosten[[#This Row],[Subtotaal uren]]+Tbl.Kosten[[#This Row],[Subtotaal afschrijving]],0)</f>
        <v>0</v>
      </c>
      <c r="T235" s="8">
        <f>IFERROR(Tbl.Kosten[[#This Row],[Totaal kosten]]*Tbl.Kosten[[#This Row],[Subsidie%]],0)</f>
        <v>0</v>
      </c>
      <c r="U235" s="4" t="str" cm="1">
        <f t="array" ref="U235">IFERROR(_xlfn.IFS(Tbl.Kosten[[#This Row],[Subtotaal uren]]&lt;&gt;0,Tbl.Kosten[[#This Row],[Kostensoort arbeid]],Tbl.Kosten[[#This Row],[Subtotaal afschrijving]]&lt;&gt;0,Tbl.Kosten[[#This Row],[Kostensoort afschrijving]],Tbl.Kosten[[#This Row],[Subtotaal overige kosten]]&lt;&gt;0,Tbl.Kosten[[#This Row],[Kostensoort overig]]),"")</f>
        <v/>
      </c>
      <c r="V235" s="4" t="str">
        <f>IFERROR(_xlfn.XLOOKUP(Tbl.Kosten[[#This Row],[Activiteitencode]],Tbl.Activiteiten[Activiteitcode],Tbl.Activiteiten[Werkpakketcode],"",0,1),"")</f>
        <v/>
      </c>
      <c r="W235" s="4" t="str">
        <f>IFERROR(_xlfn.XLOOKUP(Tbl.Kosten[[#This Row],[Werkpakketcode]],Tbl.Werkpakketten[Werkpakketcode],Tbl.Werkpakketten[Subsidiabele activiteit],"",0,1),"")</f>
        <v/>
      </c>
      <c r="X235" s="12">
        <f>IFERROR(_xlfn.XLOOKUP(Tbl.Kosten[[#This Row],[Sanr.]],Tbl.Subsidiehoogte[SAnr.],Tbl.Subsidiehoogte[Sub. Percentage],0,0,1),0)</f>
        <v>0</v>
      </c>
      <c r="Y235" s="154" t="str">
        <f>IFERROR(_xlfn.XLOOKUP(Tbl.Kosten[[#This Row],[Partnercode]],Tbl.Projectpartners[Partnercode],Tbl.Projectpartners[PNr.],"",0,1),"")</f>
        <v>P1</v>
      </c>
      <c r="Z235" s="158">
        <f>IF(Tbl.Kosten[[#This Row],[Pnr.]]=Z$7,Tbl.Kosten[[#This Row],[Totaal kosten]],"")</f>
        <v>0</v>
      </c>
      <c r="AA235" s="158" t="str">
        <f>IF(Tbl.Kosten[[#This Row],[Pnr.]]=AA$7,Tbl.Kosten[[#This Row],[Totaal kosten]],"")</f>
        <v/>
      </c>
      <c r="AB235" s="158" t="str">
        <f>IF(Tbl.Kosten[[#This Row],[Pnr.]]=AB$7,Tbl.Kosten[[#This Row],[Totaal kosten]],"")</f>
        <v/>
      </c>
      <c r="AC235" s="158" t="str">
        <f>IF(Tbl.Kosten[[#This Row],[Pnr.]]=AC$7,Tbl.Kosten[[#This Row],[Totaal kosten]],"")</f>
        <v/>
      </c>
      <c r="AD235" s="158" t="str">
        <f>IF(Tbl.Kosten[[#This Row],[Pnr.]]=AD$7,Tbl.Kosten[[#This Row],[Totaal kosten]],"")</f>
        <v/>
      </c>
      <c r="AE235" s="158" t="str">
        <f>IF(Tbl.Kosten[[#This Row],[Pnr.]]=AE$7,Tbl.Kosten[[#This Row],[Totaal kosten]],"")</f>
        <v/>
      </c>
      <c r="AF235" s="158" t="str">
        <f>IF(Tbl.Kosten[[#This Row],[Pnr.]]=AF$7,Tbl.Kosten[[#This Row],[Totaal kosten]],"")</f>
        <v/>
      </c>
      <c r="AG235" s="158" t="str">
        <f>IF(Tbl.Kosten[[#This Row],[Pnr.]]=AG$7,Tbl.Kosten[[#This Row],[Totaal kosten]],"")</f>
        <v/>
      </c>
      <c r="AH235" s="158" t="str">
        <f>IF(Tbl.Kosten[[#This Row],[Pnr.]]=AH$7,Tbl.Kosten[[#This Row],[Totaal kosten]],"")</f>
        <v/>
      </c>
      <c r="AI235" s="158" t="str">
        <f>IF(Tbl.Kosten[[#This Row],[Pnr.]]=AI$7,Tbl.Kosten[[#This Row],[Totaal kosten]],"")</f>
        <v/>
      </c>
      <c r="AJ235" s="158" t="str">
        <f>IF(Tbl.Kosten[[#This Row],[Pnr.]]=AJ$7,Tbl.Kosten[[#This Row],[Totaal kosten]],"")</f>
        <v/>
      </c>
      <c r="AK235" s="158" t="str">
        <f>IF(Tbl.Kosten[[#This Row],[Pnr.]]=AK$7,Tbl.Kosten[[#This Row],[Totaal kosten]],"")</f>
        <v/>
      </c>
      <c r="AL235" s="158" t="str">
        <f>IF(Tbl.Kosten[[#This Row],[Pnr.]]=AL$7,Tbl.Kosten[[#This Row],[Totaal kosten]],"")</f>
        <v/>
      </c>
      <c r="AM235" s="158" t="str">
        <f>IF(Tbl.Kosten[[#This Row],[Pnr.]]=AM$7,Tbl.Kosten[[#This Row],[Totaal kosten]],"")</f>
        <v/>
      </c>
      <c r="AN235" s="158" t="str">
        <f>IF(Tbl.Kosten[[#This Row],[Pnr.]]=AN$7,Tbl.Kosten[[#This Row],[Totaal kosten]],"")</f>
        <v/>
      </c>
      <c r="AO235" s="158" t="str">
        <f>IF(Tbl.Kosten[[#This Row],[Pnr.]]=AO$7,Tbl.Kosten[[#This Row],[Totaal kosten]],"")</f>
        <v/>
      </c>
      <c r="AP235" s="158" t="str">
        <f>IF(Tbl.Kosten[[#This Row],[Pnr.]]=AP$7,Tbl.Kosten[[#This Row],[Totaal kosten]],"")</f>
        <v/>
      </c>
      <c r="AQ235" s="158" t="str">
        <f>IF(Tbl.Kosten[[#This Row],[Pnr.]]=AQ$7,Tbl.Kosten[[#This Row],[Totaal kosten]],"")</f>
        <v/>
      </c>
      <c r="AR235" s="158" t="str">
        <f>IF(Tbl.Kosten[[#This Row],[Pnr.]]=AR$7,Tbl.Kosten[[#This Row],[Totaal kosten]],"")</f>
        <v/>
      </c>
      <c r="AS235" s="158" t="str">
        <f>IF(Tbl.Kosten[[#This Row],[Pnr.]]=AS$7,Tbl.Kosten[[#This Row],[Totaal kosten]],"")</f>
        <v/>
      </c>
      <c r="AT235" s="158" t="str">
        <f>IF(Tbl.Kosten[[#This Row],[Pnr.]]=AT$7,Tbl.Kosten[[#This Row],[Totaal kosten]],"")</f>
        <v/>
      </c>
      <c r="AU235" s="158" t="str">
        <f>IF(Tbl.Kosten[[#This Row],[Pnr.]]=AU$7,Tbl.Kosten[[#This Row],[Totaal kosten]],"")</f>
        <v/>
      </c>
      <c r="AV235" s="158" t="str">
        <f>IF(Tbl.Kosten[[#This Row],[Pnr.]]=AV$7,Tbl.Kosten[[#This Row],[Totaal kosten]],"")</f>
        <v/>
      </c>
      <c r="AW235" s="158" t="str">
        <f>IF(Tbl.Kosten[[#This Row],[Pnr.]]=AW$7,Tbl.Kosten[[#This Row],[Totaal kosten]],"")</f>
        <v/>
      </c>
      <c r="AX235" s="158" t="str">
        <f>IF(Tbl.Kosten[[#This Row],[Pnr.]]=AX$7,Tbl.Kosten[[#This Row],[Totaal kosten]],"")</f>
        <v/>
      </c>
      <c r="AY235" s="158" t="str">
        <f>IF(Tbl.Kosten[[#This Row],[Pnr.]]=AY$7,Tbl.Kosten[[#This Row],[Totaal kosten]],"")</f>
        <v/>
      </c>
      <c r="AZ235" s="158" t="str">
        <f>IF(Tbl.Kosten[[#This Row],[Pnr.]]=AZ$7,Tbl.Kosten[[#This Row],[Totaal kosten]],"")</f>
        <v/>
      </c>
      <c r="BA235" s="158" t="str">
        <f>IF(Tbl.Kosten[[#This Row],[Pnr.]]=BA$7,Tbl.Kosten[[#This Row],[Totaal kosten]],"")</f>
        <v/>
      </c>
      <c r="BB235" s="158" t="str">
        <f>IF(Tbl.Kosten[[#This Row],[Pnr.]]=BB$7,Tbl.Kosten[[#This Row],[Totaal kosten]],"")</f>
        <v/>
      </c>
      <c r="BC235" s="158" t="str">
        <f>IF(Tbl.Kosten[[#This Row],[Pnr.]]=BC$7,Tbl.Kosten[[#This Row],[Totaal kosten]],"")</f>
        <v/>
      </c>
      <c r="BD235" s="158" t="str">
        <f>IF(Tbl.Kosten[[#This Row],[Pnr.]]=BD$7,Tbl.Kosten[[#This Row],[Totaal kosten]],"")</f>
        <v/>
      </c>
      <c r="BE235" s="158" t="str">
        <f>IF(Tbl.Kosten[[#This Row],[Pnr.]]=BE$7,Tbl.Kosten[[#This Row],[Totaal kosten]],"")</f>
        <v/>
      </c>
      <c r="BF235" s="158" t="str">
        <f>IF(Tbl.Kosten[[#This Row],[Pnr.]]=BF$7,Tbl.Kosten[[#This Row],[Totaal kosten]],"")</f>
        <v/>
      </c>
      <c r="BG235" s="158" t="str">
        <f>IF(Tbl.Kosten[[#This Row],[Pnr.]]=BG$7,Tbl.Kosten[[#This Row],[Totaal kosten]],"")</f>
        <v/>
      </c>
      <c r="BH235" s="158" t="str">
        <f>IF(Tbl.Kosten[[#This Row],[Pnr.]]=BH$7,Tbl.Kosten[[#This Row],[Totaal kosten]],"")</f>
        <v/>
      </c>
      <c r="BI235" s="158" t="str">
        <f>IF(Tbl.Kosten[[#This Row],[Pnr.]]=BI$7,Tbl.Kosten[[#This Row],[Totaal kosten]],"")</f>
        <v/>
      </c>
      <c r="BJ235" s="158" t="str">
        <f>IF(Tbl.Kosten[[#This Row],[Pnr.]]=BJ$7,Tbl.Kosten[[#This Row],[Totaal kosten]],"")</f>
        <v/>
      </c>
      <c r="BK235" s="158" t="str">
        <f>IF(Tbl.Kosten[[#This Row],[Pnr.]]=BK$7,Tbl.Kosten[[#This Row],[Totaal kosten]],"")</f>
        <v/>
      </c>
      <c r="BL235" s="158" t="str">
        <f>IF(Tbl.Kosten[[#This Row],[Pnr.]]=BL$7,Tbl.Kosten[[#This Row],[Totaal kosten]],"")</f>
        <v/>
      </c>
      <c r="BM235" s="158" t="str">
        <f>IF(Tbl.Kosten[[#This Row],[Pnr.]]=BM$7,Tbl.Kosten[[#This Row],[Totaal kosten]],"")</f>
        <v/>
      </c>
      <c r="BN235" s="158" t="str">
        <f>IF(Tbl.Kosten[[#This Row],[Pnr.]]=BN$7,Tbl.Kosten[[#This Row],[Totaal kosten]],"")</f>
        <v/>
      </c>
      <c r="BO235" s="158" t="str">
        <f>IF(Tbl.Kosten[[#This Row],[Pnr.]]=BO$7,Tbl.Kosten[[#This Row],[Totaal kosten]],"")</f>
        <v/>
      </c>
      <c r="BP235" s="158" t="str">
        <f>IF(Tbl.Kosten[[#This Row],[Pnr.]]=BP$7,Tbl.Kosten[[#This Row],[Totaal kosten]],"")</f>
        <v/>
      </c>
      <c r="BQ235" s="158" t="str">
        <f>IF(Tbl.Kosten[[#This Row],[Pnr.]]=BQ$7,Tbl.Kosten[[#This Row],[Totaal kosten]],"")</f>
        <v/>
      </c>
      <c r="BR235" s="158" t="str">
        <f>IF(Tbl.Kosten[[#This Row],[Pnr.]]=BR$7,Tbl.Kosten[[#This Row],[Totaal kosten]],"")</f>
        <v/>
      </c>
      <c r="BS235" s="158" t="str">
        <f>IF(Tbl.Kosten[[#This Row],[Pnr.]]=BS$7,Tbl.Kosten[[#This Row],[Totaal kosten]],"")</f>
        <v/>
      </c>
      <c r="BT235" s="158" t="str">
        <f>IF(Tbl.Kosten[[#This Row],[Pnr.]]=BT$7,Tbl.Kosten[[#This Row],[Totaal kosten]],"")</f>
        <v/>
      </c>
      <c r="BU235" s="158" t="str">
        <f>IF(Tbl.Kosten[[#This Row],[Pnr.]]=BU$7,Tbl.Kosten[[#This Row],[Totaal kosten]],"")</f>
        <v/>
      </c>
      <c r="BV235" s="158" t="str">
        <f>IF(Tbl.Kosten[[#This Row],[Pnr.]]=BV$7,Tbl.Kosten[[#This Row],[Totaal kosten]],"")</f>
        <v/>
      </c>
      <c r="BW235" s="158" t="str">
        <f>IF(Tbl.Kosten[[#This Row],[Pnr.]]=BW$7,Tbl.Kosten[[#This Row],[Totaal kosten]],"")</f>
        <v/>
      </c>
      <c r="BX235" s="158" t="str">
        <f>IFERROR(_xlfn.XLOOKUP(Tbl.Kosten[[#This Row],[Werkpakketcode]],Tbl.Werkpakketten[Werkpakketcode],Tbl.Werkpakketten[WPnr.],"",0,1),"")</f>
        <v/>
      </c>
      <c r="BY235" s="158" t="str">
        <f>IF(Tbl.Kosten[[#This Row],[WPnr.]]=BY$7,Tbl.Kosten[[#This Row],[Totaal kosten]],"")</f>
        <v/>
      </c>
      <c r="BZ235" s="158" t="str">
        <f>IF(Tbl.Kosten[[#This Row],[WPnr.]]=BZ$7,Tbl.Kosten[[#This Row],[Totaal kosten]],"")</f>
        <v/>
      </c>
      <c r="CA235" s="158" t="str">
        <f>IF(Tbl.Kosten[[#This Row],[WPnr.]]=CA$7,Tbl.Kosten[[#This Row],[Totaal kosten]],"")</f>
        <v/>
      </c>
      <c r="CB235" s="158" t="str">
        <f>IF(Tbl.Kosten[[#This Row],[WPnr.]]=CB$7,Tbl.Kosten[[#This Row],[Totaal kosten]],"")</f>
        <v/>
      </c>
      <c r="CC235" s="158" t="str">
        <f>IF(Tbl.Kosten[[#This Row],[WPnr.]]=CC$7,Tbl.Kosten[[#This Row],[Totaal kosten]],"")</f>
        <v/>
      </c>
      <c r="CD235" s="158" t="str">
        <f>IF(Tbl.Kosten[[#This Row],[WPnr.]]=CD$7,Tbl.Kosten[[#This Row],[Totaal kosten]],"")</f>
        <v/>
      </c>
      <c r="CE235" s="158" t="str">
        <f>IF(Tbl.Kosten[[#This Row],[WPnr.]]=CE$7,Tbl.Kosten[[#This Row],[Totaal kosten]],"")</f>
        <v/>
      </c>
      <c r="CF235" s="158" t="str">
        <f>IF(Tbl.Kosten[[#This Row],[WPnr.]]=CF$7,Tbl.Kosten[[#This Row],[Totaal kosten]],"")</f>
        <v/>
      </c>
      <c r="CG235" s="158" t="str">
        <f>IF(Tbl.Kosten[[#This Row],[WPnr.]]=CG$7,Tbl.Kosten[[#This Row],[Totaal kosten]],"")</f>
        <v/>
      </c>
      <c r="CH235" s="158" t="str">
        <f>IF(Tbl.Kosten[[#This Row],[WPnr.]]=CH$7,Tbl.Kosten[[#This Row],[Totaal kosten]],"")</f>
        <v/>
      </c>
      <c r="CI235" s="158" t="str">
        <f>IF(Tbl.Kosten[[#This Row],[WPnr.]]=CI$7,Tbl.Kosten[[#This Row],[Totaal kosten]],"")</f>
        <v/>
      </c>
      <c r="CJ235" s="158" t="str">
        <f>IF(Tbl.Kosten[[#This Row],[WPnr.]]=CJ$7,Tbl.Kosten[[#This Row],[Totaal kosten]],"")</f>
        <v/>
      </c>
      <c r="CK235" s="158" t="str">
        <f>IF(Tbl.Kosten[[#This Row],[WPnr.]]=CK$7,Tbl.Kosten[[#This Row],[Totaal kosten]],"")</f>
        <v/>
      </c>
      <c r="CL235" s="158" t="str">
        <f>IF(Tbl.Kosten[[#This Row],[WPnr.]]=CL$7,Tbl.Kosten[[#This Row],[Totaal kosten]],"")</f>
        <v/>
      </c>
      <c r="CM235" s="158" t="str">
        <f>IF(Tbl.Kosten[[#This Row],[WPnr.]]=CM$7,Tbl.Kosten[[#This Row],[Totaal kosten]],"")</f>
        <v/>
      </c>
      <c r="CN235" s="158" t="str">
        <f>IF(Tbl.Kosten[[#This Row],[WPnr.]]=CN$7,Tbl.Kosten[[#This Row],[Totaal kosten]],"")</f>
        <v/>
      </c>
      <c r="CO235" s="158" t="str">
        <f>IF(Tbl.Kosten[[#This Row],[WPnr.]]=CO$7,Tbl.Kosten[[#This Row],[Totaal kosten]],"")</f>
        <v/>
      </c>
      <c r="CP235" s="158" t="str">
        <f>IF(Tbl.Kosten[[#This Row],[WPnr.]]=CP$7,Tbl.Kosten[[#This Row],[Totaal kosten]],"")</f>
        <v/>
      </c>
      <c r="CQ235" s="158" t="str">
        <f>IF(Tbl.Kosten[[#This Row],[WPnr.]]=CQ$7,Tbl.Kosten[[#This Row],[Totaal kosten]],"")</f>
        <v/>
      </c>
      <c r="CR235" s="158" t="str">
        <f>IF(Tbl.Kosten[[#This Row],[WPnr.]]=CR$7,Tbl.Kosten[[#This Row],[Totaal kosten]],"")</f>
        <v/>
      </c>
      <c r="CS235" s="158" t="str">
        <f>IF(Tbl.Kosten[[#This Row],[WPnr.]]=CS$7,Tbl.Kosten[[#This Row],[Totaal kosten]],"")</f>
        <v/>
      </c>
      <c r="CT235" s="158" t="str">
        <f>IF(Tbl.Kosten[[#This Row],[WPnr.]]=CT$7,Tbl.Kosten[[#This Row],[Totaal kosten]],"")</f>
        <v/>
      </c>
      <c r="CU235" s="158" t="str">
        <f>IF(Tbl.Kosten[[#This Row],[WPnr.]]=CU$7,Tbl.Kosten[[#This Row],[Totaal kosten]],"")</f>
        <v/>
      </c>
      <c r="CV235" s="158" t="str">
        <f>IF(Tbl.Kosten[[#This Row],[WPnr.]]=CV$7,Tbl.Kosten[[#This Row],[Totaal kosten]],"")</f>
        <v/>
      </c>
      <c r="CW235" s="158" t="str">
        <f>IF(Tbl.Kosten[[#This Row],[WPnr.]]=CW$7,Tbl.Kosten[[#This Row],[Totaal kosten]],"")</f>
        <v/>
      </c>
      <c r="CX235" s="158" t="str">
        <f>IF(Tbl.Kosten[[#This Row],[WPnr.]]=CX$7,Tbl.Kosten[[#This Row],[Totaal kosten]],"")</f>
        <v/>
      </c>
      <c r="CY235" s="158" t="str">
        <f>IF(Tbl.Kosten[[#This Row],[WPnr.]]=CY$7,Tbl.Kosten[[#This Row],[Totaal kosten]],"")</f>
        <v/>
      </c>
      <c r="CZ235" s="158" t="str">
        <f>IF(Tbl.Kosten[[#This Row],[WPnr.]]=CZ$7,Tbl.Kosten[[#This Row],[Totaal kosten]],"")</f>
        <v/>
      </c>
      <c r="DA235" s="158" t="str">
        <f>IF(Tbl.Kosten[[#This Row],[WPnr.]]=DA$7,Tbl.Kosten[[#This Row],[Totaal kosten]],"")</f>
        <v/>
      </c>
      <c r="DB235" s="158" t="str">
        <f>IF(Tbl.Kosten[[#This Row],[WPnr.]]=DB$7,Tbl.Kosten[[#This Row],[Totaal kosten]],"")</f>
        <v/>
      </c>
      <c r="DC235" s="158" t="str">
        <f>IF(Tbl.Kosten[[#This Row],[WPnr.]]=DC$7,Tbl.Kosten[[#This Row],[Totaal kosten]],"")</f>
        <v/>
      </c>
      <c r="DD235" s="158" t="str">
        <f>IF(Tbl.Kosten[[#This Row],[WPnr.]]=DD$7,Tbl.Kosten[[#This Row],[Totaal kosten]],"")</f>
        <v/>
      </c>
      <c r="DE235" s="158" t="str">
        <f>IF(Tbl.Kosten[[#This Row],[WPnr.]]=DE$7,Tbl.Kosten[[#This Row],[Totaal kosten]],"")</f>
        <v/>
      </c>
      <c r="DF235" s="158" t="str">
        <f>IF(Tbl.Kosten[[#This Row],[WPnr.]]=DF$7,Tbl.Kosten[[#This Row],[Totaal kosten]],"")</f>
        <v/>
      </c>
      <c r="DG235" s="158" t="str">
        <f>IF(Tbl.Kosten[[#This Row],[WPnr.]]=DG$7,Tbl.Kosten[[#This Row],[Totaal kosten]],"")</f>
        <v/>
      </c>
      <c r="DH235" s="158" t="str">
        <f>IF(Tbl.Kosten[[#This Row],[WPnr.]]=DH$7,Tbl.Kosten[[#This Row],[Totaal kosten]],"")</f>
        <v/>
      </c>
      <c r="DI235" s="158" t="str">
        <f>IF(Tbl.Kosten[[#This Row],[WPnr.]]=DI$7,Tbl.Kosten[[#This Row],[Totaal kosten]],"")</f>
        <v/>
      </c>
      <c r="DJ235" s="158" t="str">
        <f>IF(Tbl.Kosten[[#This Row],[WPnr.]]=DJ$7,Tbl.Kosten[[#This Row],[Totaal kosten]],"")</f>
        <v/>
      </c>
      <c r="DK235" s="158" t="str">
        <f>IF(Tbl.Kosten[[#This Row],[WPnr.]]=DK$7,Tbl.Kosten[[#This Row],[Totaal kosten]],"")</f>
        <v/>
      </c>
      <c r="DL235" s="158" t="str">
        <f>IF(Tbl.Kosten[[#This Row],[WPnr.]]=DL$7,Tbl.Kosten[[#This Row],[Totaal kosten]],"")</f>
        <v/>
      </c>
      <c r="DM235" s="158" t="str">
        <f>IF(Tbl.Kosten[[#This Row],[WPnr.]]=DM$7,Tbl.Kosten[[#This Row],[Totaal kosten]],"")</f>
        <v/>
      </c>
      <c r="DN235" s="158" t="str">
        <f>IF(Tbl.Kosten[[#This Row],[WPnr.]]=DN$7,Tbl.Kosten[[#This Row],[Totaal kosten]],"")</f>
        <v/>
      </c>
      <c r="DO235" s="158" t="str">
        <f>IF(Tbl.Kosten[[#This Row],[WPnr.]]=DO$7,Tbl.Kosten[[#This Row],[Totaal kosten]],"")</f>
        <v/>
      </c>
      <c r="DP235" s="158" t="str">
        <f>IF(Tbl.Kosten[[#This Row],[WPnr.]]=DP$7,Tbl.Kosten[[#This Row],[Totaal kosten]],"")</f>
        <v/>
      </c>
      <c r="DQ235" s="158" t="str">
        <f>IF(Tbl.Kosten[[#This Row],[WPnr.]]=DQ$7,Tbl.Kosten[[#This Row],[Totaal kosten]],"")</f>
        <v/>
      </c>
      <c r="DR235" s="158" t="str">
        <f>IF(Tbl.Kosten[[#This Row],[WPnr.]]=DR$7,Tbl.Kosten[[#This Row],[Totaal kosten]],"")</f>
        <v/>
      </c>
      <c r="DS235" s="158" t="str">
        <f>IF(Tbl.Kosten[[#This Row],[WPnr.]]=DS$7,Tbl.Kosten[[#This Row],[Totaal kosten]],"")</f>
        <v/>
      </c>
      <c r="DT235" s="158" t="str">
        <f>IF(Tbl.Kosten[[#This Row],[WPnr.]]=DT$7,Tbl.Kosten[[#This Row],[Totaal kosten]],"")</f>
        <v/>
      </c>
      <c r="DU235" s="158" t="str">
        <f>IF(Tbl.Kosten[[#This Row],[WPnr.]]=DU$7,Tbl.Kosten[[#This Row],[Totaal kosten]],"")</f>
        <v/>
      </c>
      <c r="DV235" s="158" t="str">
        <f>IF(Tbl.Kosten[[#This Row],[WPnr.]]=DV$7,Tbl.Kosten[[#This Row],[Totaal kosten]],"")</f>
        <v/>
      </c>
      <c r="DW235" s="158" t="str">
        <f>IFERROR(_xlfn.XLOOKUP(Tbl.Kosten[[#This Row],[Kostensoort]],Tbl.Kostensoorten[Kostensoorten],Tbl.Kostensoorten[KSnr.],"",0,1),"")</f>
        <v/>
      </c>
      <c r="DX235" s="158" t="str">
        <f>IF(Tbl.Kosten[[#This Row],[KSnr.]]=DX$7,Tbl.Kosten[[#This Row],[Totaal kosten]],"")</f>
        <v/>
      </c>
      <c r="DY235" s="158" t="str">
        <f>IF(Tbl.Kosten[[#This Row],[KSnr.]]=DY$7,Tbl.Kosten[[#This Row],[Totaal kosten]],"")</f>
        <v/>
      </c>
      <c r="DZ235" s="158" t="str">
        <f>IF(Tbl.Kosten[[#This Row],[KSnr.]]=DZ$7,Tbl.Kosten[[#This Row],[Totaal kosten]],"")</f>
        <v/>
      </c>
      <c r="EA235" s="158" t="str">
        <f>IF(Tbl.Kosten[[#This Row],[KSnr.]]=EA$7,Tbl.Kosten[[#This Row],[Totaal kosten]],"")</f>
        <v/>
      </c>
      <c r="EB235" s="158" t="str">
        <f>IF(Tbl.Kosten[[#This Row],[KSnr.]]=EB$7,Tbl.Kosten[[#This Row],[Totaal kosten]],"")</f>
        <v/>
      </c>
      <c r="EC235" s="158" t="str">
        <f>IF(Tbl.Kosten[[#This Row],[KSnr.]]=EC$7,Tbl.Kosten[[#This Row],[Totaal kosten]],"")</f>
        <v/>
      </c>
      <c r="ED235" s="158" t="str">
        <f>IF(Tbl.Kosten[[#This Row],[KSnr.]]=ED$7,Tbl.Kosten[[#This Row],[Totaal kosten]],"")</f>
        <v/>
      </c>
      <c r="EE235" s="158" t="str">
        <f>IF(Tbl.Kosten[[#This Row],[KSnr.]]=EE$7,Tbl.Kosten[[#This Row],[Totaal kosten]],"")</f>
        <v/>
      </c>
      <c r="EF235" s="158" t="str">
        <f>IF(Tbl.Kosten[[#This Row],[KSnr.]]=EF$7,Tbl.Kosten[[#This Row],[Totaal kosten]],"")</f>
        <v/>
      </c>
      <c r="EG235" s="158" t="str">
        <f>IF(Tbl.Kosten[[#This Row],[KSnr.]]=EG$7,Tbl.Kosten[[#This Row],[Totaal kosten]],"")</f>
        <v/>
      </c>
      <c r="EH235" s="158" t="str">
        <f>IF(Tbl.Kosten[[#This Row],[KSnr.]]=EH$7,Tbl.Kosten[[#This Row],[Totaal kosten]],"")</f>
        <v/>
      </c>
      <c r="EI235" s="158" t="str">
        <f>IF(Tbl.Kosten[[#This Row],[KSnr.]]=EI$7,Tbl.Kosten[[#This Row],[Totaal kosten]],"")</f>
        <v/>
      </c>
      <c r="EJ235" s="158" t="str">
        <f>IF(Tbl.Kosten[[#This Row],[KSnr.]]=EJ$7,Tbl.Kosten[[#This Row],[Totaal kosten]],"")</f>
        <v/>
      </c>
      <c r="EK235" s="158" t="str">
        <f>IF(Tbl.Kosten[[#This Row],[KSnr.]]=EK$7,Tbl.Kosten[[#This Row],[Totaal kosten]],"")</f>
        <v/>
      </c>
      <c r="EL235" s="158" t="str">
        <f>IF(Tbl.Kosten[[#This Row],[KSnr.]]=EL$7,Tbl.Kosten[[#This Row],[Totaal kosten]],"")</f>
        <v/>
      </c>
      <c r="EM235" s="158" t="str">
        <f>IF(Tbl.Kosten[[#This Row],[KSnr.]]=EM$7,Tbl.Kosten[[#This Row],[Totaal kosten]],"")</f>
        <v/>
      </c>
      <c r="EN235" s="158" t="str">
        <f>IF(Tbl.Kosten[[#This Row],[KSnr.]]=EN$7,Tbl.Kosten[[#This Row],[Totaal kosten]],"")</f>
        <v/>
      </c>
      <c r="EO235" s="158" t="str">
        <f>IF(Tbl.Kosten[[#This Row],[KSnr.]]=EO$7,Tbl.Kosten[[#This Row],[Totaal kosten]],"")</f>
        <v/>
      </c>
      <c r="EP235" s="158" t="str">
        <f>IF(Tbl.Kosten[[#This Row],[KSnr.]]=EP$7,Tbl.Kosten[[#This Row],[Totaal kosten]],"")</f>
        <v/>
      </c>
      <c r="EQ235" s="158" t="str">
        <f>IF(Tbl.Kosten[[#This Row],[KSnr.]]=EQ$7,Tbl.Kosten[[#This Row],[Totaal kosten]],"")</f>
        <v/>
      </c>
      <c r="ER235" s="154" t="str">
        <f>IFERROR(_xlfn.XLOOKUP(Tbl.Kosten[[#This Row],[Subsidieactiviteit]],Tbl.Subsidiehoogte[Subsidieactiviteit],Tbl.Subsidiehoogte[SAnr.],"",0,1),"")</f>
        <v/>
      </c>
      <c r="ES235" s="160" t="str">
        <f>IF(Tbl.Kosten[[#This Row],[Sanr.]]=ES$7,Tbl.Kosten[[#This Row],[Totaal kosten]],"")</f>
        <v/>
      </c>
      <c r="ET235" s="160" t="str">
        <f>IF(Tbl.Kosten[[#This Row],[Sanr.]]=ET$7,Tbl.Kosten[[#This Row],[Totaal kosten]],"")</f>
        <v/>
      </c>
      <c r="EU235" s="160" t="str">
        <f>IF(Tbl.Kosten[[#This Row],[Sanr.]]=EU$7,Tbl.Kosten[[#This Row],[Totaal kosten]],"")</f>
        <v/>
      </c>
      <c r="EV235" s="160" t="str">
        <f>IF(Tbl.Kosten[[#This Row],[Sanr.]]=EV$7,Tbl.Kosten[[#This Row],[Totaal kosten]],"")</f>
        <v/>
      </c>
      <c r="EW235" s="160" t="str">
        <f>IF(Tbl.Kosten[[#This Row],[Sanr.]]=EW$7,Tbl.Kosten[[#This Row],[Totaal kosten]],"")</f>
        <v/>
      </c>
      <c r="EX235" s="160" t="str">
        <f>IF(Tbl.Kosten[[#This Row],[Sanr.]]=EX$7,Tbl.Kosten[[#This Row],[Totaal kosten]],"")</f>
        <v/>
      </c>
      <c r="EY235" s="160" t="str">
        <f>IF(Tbl.Kosten[[#This Row],[Sanr.]]=EY$7,Tbl.Kosten[[#This Row],[Totaal kosten]],"")</f>
        <v/>
      </c>
      <c r="EZ235" s="160" t="str">
        <f>IF(Tbl.Kosten[[#This Row],[Sanr.]]=EZ$7,Tbl.Kosten[[#This Row],[Totaal kosten]],"")</f>
        <v/>
      </c>
      <c r="FA235" s="160" t="str">
        <f>IF(Tbl.Kosten[[#This Row],[Sanr.]]=FA$7,Tbl.Kosten[[#This Row],[Totaal kosten]],"")</f>
        <v/>
      </c>
      <c r="FB235" s="160" t="str">
        <f>IF(Tbl.Kosten[[#This Row],[Sanr.]]=FB$7,Tbl.Kosten[[#This Row],[Totaal kosten]],"")</f>
        <v/>
      </c>
      <c r="FC235" s="160" t="str">
        <f>IF(Tbl.Kosten[[#This Row],[Sanr.]]=FC$7,Tbl.Kosten[[#This Row],[Totaal kosten]],"")</f>
        <v/>
      </c>
      <c r="FD235" s="160" t="str">
        <f>IF(Tbl.Kosten[[#This Row],[Sanr.]]=FD$7,Tbl.Kosten[[#This Row],[Totaal kosten]],"")</f>
        <v/>
      </c>
      <c r="FE235" s="160" t="str">
        <f>IF(Tbl.Kosten[[#This Row],[Sanr.]]=FE$7,Tbl.Kosten[[#This Row],[Totaal kosten]],"")</f>
        <v/>
      </c>
      <c r="FF235" s="160" t="str">
        <f>IF(Tbl.Kosten[[#This Row],[Sanr.]]=FF$7,Tbl.Kosten[[#This Row],[Totaal kosten]],"")</f>
        <v/>
      </c>
      <c r="FG235" s="160" t="str">
        <f>IF(Tbl.Kosten[[#This Row],[Sanr.]]=FG$7,Tbl.Kosten[[#This Row],[Totaal kosten]],"")</f>
        <v/>
      </c>
      <c r="FH235" s="160" t="str">
        <f>IF(Tbl.Kosten[[#This Row],[Sanr.]]=FH$7,Tbl.Kosten[[#This Row],[Totaal kosten]],"")</f>
        <v/>
      </c>
      <c r="FI235" s="160" t="str">
        <f>IF(Tbl.Kosten[[#This Row],[Sanr.]]=FI$7,Tbl.Kosten[[#This Row],[Totaal kosten]],"")</f>
        <v/>
      </c>
      <c r="FJ235" s="160" t="str">
        <f>IF(Tbl.Kosten[[#This Row],[Sanr.]]=FJ$7,Tbl.Kosten[[#This Row],[Totaal kosten]],"")</f>
        <v/>
      </c>
      <c r="FK235" s="160" t="str">
        <f>IF(Tbl.Kosten[[#This Row],[Sanr.]]=FK$7,Tbl.Kosten[[#This Row],[Totaal kosten]],"")</f>
        <v/>
      </c>
      <c r="FL235" s="160" t="str">
        <f>IF(Tbl.Kosten[[#This Row],[Sanr.]]=FL$7,Tbl.Kosten[[#This Row],[Totaal kosten]],"")</f>
        <v/>
      </c>
      <c r="FM235" s="160" t="str">
        <f>IF(Tbl.Kosten[[#This Row],[Sanr.]]=FM$7,Tbl.Kosten[[#This Row],[Totaal kosten]],"")</f>
        <v/>
      </c>
      <c r="FN235" s="160" t="str">
        <f>IF(Tbl.Kosten[[#This Row],[Sanr.]]=FN$7,Tbl.Kosten[[#This Row],[Totaal kosten]],"")</f>
        <v/>
      </c>
      <c r="FO235" s="160" t="str">
        <f>IF(Tbl.Kosten[[#This Row],[Sanr.]]=FO$7,Tbl.Kosten[[#This Row],[Totaal kosten]],"")</f>
        <v/>
      </c>
      <c r="FP235" s="160" t="str">
        <f>IF(Tbl.Kosten[[#This Row],[Sanr.]]=FP$7,Tbl.Kosten[[#This Row],[Totaal kosten]],"")</f>
        <v/>
      </c>
      <c r="FQ235" s="160" t="str">
        <f>IF(Tbl.Kosten[[#This Row],[Sanr.]]=FQ$7,Tbl.Kosten[[#This Row],[Totaal kosten]],"")</f>
        <v/>
      </c>
      <c r="FR235" s="160" t="str">
        <f>IF(Tbl.Kosten[[#This Row],[Sanr.]]=FR$7,Tbl.Kosten[[#This Row],[Totaal kosten]],"")</f>
        <v/>
      </c>
      <c r="FS235" s="160" t="str">
        <f>IF(Tbl.Kosten[[#This Row],[Sanr.]]=FS$7,Tbl.Kosten[[#This Row],[Totaal kosten]],"")</f>
        <v/>
      </c>
      <c r="FT235" s="160" t="str">
        <f>IF(Tbl.Kosten[[#This Row],[Sanr.]]=FT$7,Tbl.Kosten[[#This Row],[Totaal kosten]],"")</f>
        <v/>
      </c>
      <c r="FU235" s="160" t="str">
        <f>IF(Tbl.Kosten[[#This Row],[Sanr.]]=FU$7,Tbl.Kosten[[#This Row],[Totaal kosten]],"")</f>
        <v/>
      </c>
      <c r="FV235" s="160" t="str">
        <f>IF(Tbl.Kosten[[#This Row],[Sanr.]]=FV$7,Tbl.Kosten[[#This Row],[Totaal kosten]],"")</f>
        <v/>
      </c>
      <c r="FW235" s="160" t="str">
        <f>IFERROR(_xlfn.XLOOKUP(Tbl.Kosten[[#This Row],[Activiteitencode]],Tbl.Activiteiten[Activiteitcode],Tbl.Activiteiten[Anr.],"",0,1),"")</f>
        <v/>
      </c>
      <c r="FX235" s="181" t="str">
        <f>_xlfn.CONCAT(Tbl.Kosten[[#This Row],[Pnr.]],Tbl.Kosten[[#This Row],[Sanr.]])</f>
        <v>P1</v>
      </c>
      <c r="FY235" s="160">
        <f>Tbl.Kosten[[#This Row],[Totaal kosten]]-Tbl.Kosten[[#This Row],[Subsidie]]</f>
        <v>0</v>
      </c>
      <c r="FZ235" s="160">
        <f>IF(Tbl.Kosten[[#This Row],[Pnr.]]=FZ$7,Tbl.Kosten[[#This Row],[Te financieren]],"")</f>
        <v>0</v>
      </c>
      <c r="GA235" s="160" t="str">
        <f>IF(Tbl.Kosten[[#This Row],[Pnr.]]=GA$7,Tbl.Kosten[[#This Row],[Te financieren]],"")</f>
        <v/>
      </c>
      <c r="GB235" s="160" t="str">
        <f>IF(Tbl.Kosten[[#This Row],[Pnr.]]=GB$7,Tbl.Kosten[[#This Row],[Te financieren]],"")</f>
        <v/>
      </c>
      <c r="GC235" s="160" t="str">
        <f>IF(Tbl.Kosten[[#This Row],[Pnr.]]=GC$7,Tbl.Kosten[[#This Row],[Te financieren]],"")</f>
        <v/>
      </c>
      <c r="GD235" s="160" t="str">
        <f>IF(Tbl.Kosten[[#This Row],[Pnr.]]=GD$7,Tbl.Kosten[[#This Row],[Te financieren]],"")</f>
        <v/>
      </c>
      <c r="GE235" s="160" t="str">
        <f>IF(Tbl.Kosten[[#This Row],[Pnr.]]=GE$7,Tbl.Kosten[[#This Row],[Te financieren]],"")</f>
        <v/>
      </c>
      <c r="GF235" s="160" t="str">
        <f>IF(Tbl.Kosten[[#This Row],[Pnr.]]=GF$7,Tbl.Kosten[[#This Row],[Te financieren]],"")</f>
        <v/>
      </c>
      <c r="GG235" s="160" t="str">
        <f>IF(Tbl.Kosten[[#This Row],[Pnr.]]=GG$7,Tbl.Kosten[[#This Row],[Te financieren]],"")</f>
        <v/>
      </c>
      <c r="GH235" s="160" t="str">
        <f>IF(Tbl.Kosten[[#This Row],[Pnr.]]=GH$7,Tbl.Kosten[[#This Row],[Te financieren]],"")</f>
        <v/>
      </c>
      <c r="GI235" s="160" t="str">
        <f>IF(Tbl.Kosten[[#This Row],[Pnr.]]=GI$7,Tbl.Kosten[[#This Row],[Te financieren]],"")</f>
        <v/>
      </c>
      <c r="GJ235" s="160" t="str">
        <f>IF(Tbl.Kosten[[#This Row],[Pnr.]]=GJ$7,Tbl.Kosten[[#This Row],[Te financieren]],"")</f>
        <v/>
      </c>
      <c r="GK235" s="160" t="str">
        <f>IF(Tbl.Kosten[[#This Row],[Pnr.]]=GK$7,Tbl.Kosten[[#This Row],[Te financieren]],"")</f>
        <v/>
      </c>
      <c r="GL235" s="160" t="str">
        <f>IF(Tbl.Kosten[[#This Row],[Pnr.]]=GL$7,Tbl.Kosten[[#This Row],[Te financieren]],"")</f>
        <v/>
      </c>
      <c r="GM235" s="160" t="str">
        <f>IF(Tbl.Kosten[[#This Row],[Pnr.]]=GM$7,Tbl.Kosten[[#This Row],[Te financieren]],"")</f>
        <v/>
      </c>
      <c r="GN235" s="160" t="str">
        <f>IF(Tbl.Kosten[[#This Row],[Pnr.]]=GN$7,Tbl.Kosten[[#This Row],[Te financieren]],"")</f>
        <v/>
      </c>
      <c r="GO235" s="160" t="str">
        <f>IF(Tbl.Kosten[[#This Row],[Pnr.]]=GO$7,Tbl.Kosten[[#This Row],[Te financieren]],"")</f>
        <v/>
      </c>
      <c r="GP235" s="160" t="str">
        <f>IF(Tbl.Kosten[[#This Row],[Pnr.]]=GP$7,Tbl.Kosten[[#This Row],[Te financieren]],"")</f>
        <v/>
      </c>
      <c r="GQ235" s="160" t="str">
        <f>IF(Tbl.Kosten[[#This Row],[Pnr.]]=GQ$7,Tbl.Kosten[[#This Row],[Te financieren]],"")</f>
        <v/>
      </c>
      <c r="GR235" s="160" t="str">
        <f>IF(Tbl.Kosten[[#This Row],[Pnr.]]=GR$7,Tbl.Kosten[[#This Row],[Te financieren]],"")</f>
        <v/>
      </c>
      <c r="GS235" s="160" t="str">
        <f>IF(Tbl.Kosten[[#This Row],[Pnr.]]=GS$7,Tbl.Kosten[[#This Row],[Te financieren]],"")</f>
        <v/>
      </c>
      <c r="GT235" s="160" t="str">
        <f>IF(Tbl.Kosten[[#This Row],[Pnr.]]=GT$7,Tbl.Kosten[[#This Row],[Te financieren]],"")</f>
        <v/>
      </c>
      <c r="GU235" s="160" t="str">
        <f>IF(Tbl.Kosten[[#This Row],[Pnr.]]=GU$7,Tbl.Kosten[[#This Row],[Te financieren]],"")</f>
        <v/>
      </c>
      <c r="GV235" s="160" t="str">
        <f>IF(Tbl.Kosten[[#This Row],[Pnr.]]=GV$7,Tbl.Kosten[[#This Row],[Te financieren]],"")</f>
        <v/>
      </c>
      <c r="GW235" s="160" t="str">
        <f>IF(Tbl.Kosten[[#This Row],[Pnr.]]=GW$7,Tbl.Kosten[[#This Row],[Te financieren]],"")</f>
        <v/>
      </c>
      <c r="GX235" s="160" t="str">
        <f>IF(Tbl.Kosten[[#This Row],[Pnr.]]=GX$7,Tbl.Kosten[[#This Row],[Te financieren]],"")</f>
        <v/>
      </c>
      <c r="GY235" s="160" t="str">
        <f>IF(Tbl.Kosten[[#This Row],[Pnr.]]=GY$7,Tbl.Kosten[[#This Row],[Te financieren]],"")</f>
        <v/>
      </c>
      <c r="GZ235" s="160" t="str">
        <f>IF(Tbl.Kosten[[#This Row],[Pnr.]]=GZ$7,Tbl.Kosten[[#This Row],[Te financieren]],"")</f>
        <v/>
      </c>
      <c r="HA235" s="160" t="str">
        <f>IF(Tbl.Kosten[[#This Row],[Pnr.]]=HA$7,Tbl.Kosten[[#This Row],[Te financieren]],"")</f>
        <v/>
      </c>
      <c r="HB235" s="160" t="str">
        <f>IF(Tbl.Kosten[[#This Row],[Pnr.]]=HB$7,Tbl.Kosten[[#This Row],[Te financieren]],"")</f>
        <v/>
      </c>
      <c r="HC235" s="160" t="str">
        <f>IF(Tbl.Kosten[[#This Row],[Pnr.]]=HC$7,Tbl.Kosten[[#This Row],[Te financieren]],"")</f>
        <v/>
      </c>
      <c r="HD235" s="160" t="str">
        <f>IF(Tbl.Kosten[[#This Row],[Pnr.]]=HD$7,Tbl.Kosten[[#This Row],[Te financieren]],"")</f>
        <v/>
      </c>
      <c r="HE235" s="160" t="str">
        <f>IF(Tbl.Kosten[[#This Row],[Pnr.]]=HE$7,Tbl.Kosten[[#This Row],[Te financieren]],"")</f>
        <v/>
      </c>
      <c r="HF235" s="160" t="str">
        <f>IF(Tbl.Kosten[[#This Row],[Pnr.]]=HF$7,Tbl.Kosten[[#This Row],[Te financieren]],"")</f>
        <v/>
      </c>
      <c r="HG235" s="160" t="str">
        <f>IF(Tbl.Kosten[[#This Row],[Pnr.]]=HG$7,Tbl.Kosten[[#This Row],[Te financieren]],"")</f>
        <v/>
      </c>
      <c r="HH235" s="160" t="str">
        <f>IF(Tbl.Kosten[[#This Row],[Pnr.]]=HH$7,Tbl.Kosten[[#This Row],[Te financieren]],"")</f>
        <v/>
      </c>
      <c r="HI235" s="160" t="str">
        <f>IF(Tbl.Kosten[[#This Row],[Pnr.]]=HI$7,Tbl.Kosten[[#This Row],[Te financieren]],"")</f>
        <v/>
      </c>
      <c r="HJ235" s="160" t="str">
        <f>IF(Tbl.Kosten[[#This Row],[Pnr.]]=HJ$7,Tbl.Kosten[[#This Row],[Te financieren]],"")</f>
        <v/>
      </c>
      <c r="HK235" s="160" t="str">
        <f>IF(Tbl.Kosten[[#This Row],[Pnr.]]=HK$7,Tbl.Kosten[[#This Row],[Te financieren]],"")</f>
        <v/>
      </c>
      <c r="HL235" s="160" t="str">
        <f>IF(Tbl.Kosten[[#This Row],[Pnr.]]=HL$7,Tbl.Kosten[[#This Row],[Te financieren]],"")</f>
        <v/>
      </c>
      <c r="HM235" s="160" t="str">
        <f>IF(Tbl.Kosten[[#This Row],[Pnr.]]=HM$7,Tbl.Kosten[[#This Row],[Te financieren]],"")</f>
        <v/>
      </c>
      <c r="HN235" s="160" t="str">
        <f>IF(Tbl.Kosten[[#This Row],[Pnr.]]=HN$7,Tbl.Kosten[[#This Row],[Te financieren]],"")</f>
        <v/>
      </c>
      <c r="HO235" s="160" t="str">
        <f>IF(Tbl.Kosten[[#This Row],[Pnr.]]=HO$7,Tbl.Kosten[[#This Row],[Te financieren]],"")</f>
        <v/>
      </c>
      <c r="HP235" s="160" t="str">
        <f>IF(Tbl.Kosten[[#This Row],[Pnr.]]=HP$7,Tbl.Kosten[[#This Row],[Te financieren]],"")</f>
        <v/>
      </c>
      <c r="HQ235" s="160" t="str">
        <f>IF(Tbl.Kosten[[#This Row],[Pnr.]]=HQ$7,Tbl.Kosten[[#This Row],[Te financieren]],"")</f>
        <v/>
      </c>
      <c r="HR235" s="160" t="str">
        <f>IF(Tbl.Kosten[[#This Row],[Pnr.]]=HR$7,Tbl.Kosten[[#This Row],[Te financieren]],"")</f>
        <v/>
      </c>
      <c r="HS235" s="160" t="str">
        <f>IF(Tbl.Kosten[[#This Row],[Pnr.]]=HS$7,Tbl.Kosten[[#This Row],[Te financieren]],"")</f>
        <v/>
      </c>
      <c r="HT235" s="160" t="str">
        <f>IF(Tbl.Kosten[[#This Row],[Pnr.]]=HT$7,Tbl.Kosten[[#This Row],[Te financieren]],"")</f>
        <v/>
      </c>
      <c r="HU235" s="160" t="str">
        <f>IF(Tbl.Kosten[[#This Row],[Pnr.]]=HU$7,Tbl.Kosten[[#This Row],[Te financieren]],"")</f>
        <v/>
      </c>
      <c r="HV235" s="160" t="str">
        <f>IF(Tbl.Kosten[[#This Row],[Pnr.]]=HV$7,Tbl.Kosten[[#This Row],[Te financieren]],"")</f>
        <v/>
      </c>
      <c r="HW235" s="160" t="str">
        <f>IF(Tbl.Kosten[[#This Row],[Pnr.]]=HW$7,Tbl.Kosten[[#This Row],[Te financieren]],"")</f>
        <v/>
      </c>
    </row>
    <row r="236" spans="2:231" x14ac:dyDescent="0.3">
      <c r="B236" s="144"/>
      <c r="C236" s="147"/>
      <c r="D236" s="146"/>
      <c r="E236" s="147"/>
      <c r="F236" s="145"/>
      <c r="G236" s="11" t="str">
        <f>IF(Tbl.Kosten[[#This Row],[Medewerker e/o 
functie]]&lt;&gt;"",_xlfn.XLOOKUP(Tbl.Kosten[[#This Row],[Medewerker e/o 
functie]],Tbl.Uurtarief[Medewerker en/of functie],Tbl.Uurtarief[Uurtarief],"",0,1),"")</f>
        <v/>
      </c>
      <c r="H236" s="121">
        <f>IFERROR(Tbl.Kosten[[#This Row],[Uren]]*Tbl.Kosten[[#This Row],[Uurtarief]],0)</f>
        <v>0</v>
      </c>
      <c r="I236" s="119" t="str">
        <f>IF(Tbl.Kosten[[#This Row],[Subtotaal uren]]&lt;&gt;0,_xlfn.XLOOKUP(Tbl.Kosten[[#This Row],[Medewerker e/o 
functie]],Tbl.Uurtarief[Medewerker en/of functie],Tbl.Uurtarief[Kostensoort arbeid],"",0,1),"")</f>
        <v/>
      </c>
      <c r="J236" s="147"/>
      <c r="K236" s="145"/>
      <c r="L236" s="149" t="str">
        <f>IF(Tbl.Kosten[[#This Row],[Activum]]&lt;&gt;"",_xlfn.XLOOKUP(Tbl.Kosten[[#This Row],[Activum]],Tbl.Afschrijvingskosten[Activum],Tbl.Afschrijvingskosten[Tarief per afschrijvings-eenheid],"",0,1),"")</f>
        <v/>
      </c>
      <c r="M236" s="122">
        <f>IFERROR(Tbl.Kosten[[#This Row],[Een-
heden]]*Tbl.Kosten[[#This Row],[Afschrijvings-
tarief]],0)</f>
        <v>0</v>
      </c>
      <c r="N236" s="122" t="str">
        <f>IF(Tbl.Kosten[[#This Row],[Subtotaal afschrijving]]&lt;&gt;0,Lijsten!A234,"")</f>
        <v/>
      </c>
      <c r="O236" s="150"/>
      <c r="P236" s="145"/>
      <c r="Q236" s="148"/>
      <c r="R236" s="122">
        <f>IFERROR(Tbl.Kosten[[#This Row],[Aantal]]*Tbl.Kosten[[#This Row],[Tarief]],0)</f>
        <v>0</v>
      </c>
      <c r="S236" s="8">
        <f>IFERROR(Tbl.Kosten[[#This Row],[Subtotaal overige kosten]]+Tbl.Kosten[[#This Row],[Subtotaal uren]]+Tbl.Kosten[[#This Row],[Subtotaal afschrijving]],0)</f>
        <v>0</v>
      </c>
      <c r="T236" s="8">
        <f>IFERROR(Tbl.Kosten[[#This Row],[Totaal kosten]]*Tbl.Kosten[[#This Row],[Subsidie%]],0)</f>
        <v>0</v>
      </c>
      <c r="U236" s="4" t="str" cm="1">
        <f t="array" ref="U236">IFERROR(_xlfn.IFS(Tbl.Kosten[[#This Row],[Subtotaal uren]]&lt;&gt;0,Tbl.Kosten[[#This Row],[Kostensoort arbeid]],Tbl.Kosten[[#This Row],[Subtotaal afschrijving]]&lt;&gt;0,Tbl.Kosten[[#This Row],[Kostensoort afschrijving]],Tbl.Kosten[[#This Row],[Subtotaal overige kosten]]&lt;&gt;0,Tbl.Kosten[[#This Row],[Kostensoort overig]]),"")</f>
        <v/>
      </c>
      <c r="V236" s="4" t="str">
        <f>IFERROR(_xlfn.XLOOKUP(Tbl.Kosten[[#This Row],[Activiteitencode]],Tbl.Activiteiten[Activiteitcode],Tbl.Activiteiten[Werkpakketcode],"",0,1),"")</f>
        <v/>
      </c>
      <c r="W236" s="4" t="str">
        <f>IFERROR(_xlfn.XLOOKUP(Tbl.Kosten[[#This Row],[Werkpakketcode]],Tbl.Werkpakketten[Werkpakketcode],Tbl.Werkpakketten[Subsidiabele activiteit],"",0,1),"")</f>
        <v/>
      </c>
      <c r="X236" s="12">
        <f>IFERROR(_xlfn.XLOOKUP(Tbl.Kosten[[#This Row],[Sanr.]],Tbl.Subsidiehoogte[SAnr.],Tbl.Subsidiehoogte[Sub. Percentage],0,0,1),0)</f>
        <v>0</v>
      </c>
      <c r="Y236" s="154" t="str">
        <f>IFERROR(_xlfn.XLOOKUP(Tbl.Kosten[[#This Row],[Partnercode]],Tbl.Projectpartners[Partnercode],Tbl.Projectpartners[PNr.],"",0,1),"")</f>
        <v>P1</v>
      </c>
      <c r="Z236" s="158">
        <f>IF(Tbl.Kosten[[#This Row],[Pnr.]]=Z$7,Tbl.Kosten[[#This Row],[Totaal kosten]],"")</f>
        <v>0</v>
      </c>
      <c r="AA236" s="158" t="str">
        <f>IF(Tbl.Kosten[[#This Row],[Pnr.]]=AA$7,Tbl.Kosten[[#This Row],[Totaal kosten]],"")</f>
        <v/>
      </c>
      <c r="AB236" s="158" t="str">
        <f>IF(Tbl.Kosten[[#This Row],[Pnr.]]=AB$7,Tbl.Kosten[[#This Row],[Totaal kosten]],"")</f>
        <v/>
      </c>
      <c r="AC236" s="158" t="str">
        <f>IF(Tbl.Kosten[[#This Row],[Pnr.]]=AC$7,Tbl.Kosten[[#This Row],[Totaal kosten]],"")</f>
        <v/>
      </c>
      <c r="AD236" s="158" t="str">
        <f>IF(Tbl.Kosten[[#This Row],[Pnr.]]=AD$7,Tbl.Kosten[[#This Row],[Totaal kosten]],"")</f>
        <v/>
      </c>
      <c r="AE236" s="158" t="str">
        <f>IF(Tbl.Kosten[[#This Row],[Pnr.]]=AE$7,Tbl.Kosten[[#This Row],[Totaal kosten]],"")</f>
        <v/>
      </c>
      <c r="AF236" s="158" t="str">
        <f>IF(Tbl.Kosten[[#This Row],[Pnr.]]=AF$7,Tbl.Kosten[[#This Row],[Totaal kosten]],"")</f>
        <v/>
      </c>
      <c r="AG236" s="158" t="str">
        <f>IF(Tbl.Kosten[[#This Row],[Pnr.]]=AG$7,Tbl.Kosten[[#This Row],[Totaal kosten]],"")</f>
        <v/>
      </c>
      <c r="AH236" s="158" t="str">
        <f>IF(Tbl.Kosten[[#This Row],[Pnr.]]=AH$7,Tbl.Kosten[[#This Row],[Totaal kosten]],"")</f>
        <v/>
      </c>
      <c r="AI236" s="158" t="str">
        <f>IF(Tbl.Kosten[[#This Row],[Pnr.]]=AI$7,Tbl.Kosten[[#This Row],[Totaal kosten]],"")</f>
        <v/>
      </c>
      <c r="AJ236" s="158" t="str">
        <f>IF(Tbl.Kosten[[#This Row],[Pnr.]]=AJ$7,Tbl.Kosten[[#This Row],[Totaal kosten]],"")</f>
        <v/>
      </c>
      <c r="AK236" s="158" t="str">
        <f>IF(Tbl.Kosten[[#This Row],[Pnr.]]=AK$7,Tbl.Kosten[[#This Row],[Totaal kosten]],"")</f>
        <v/>
      </c>
      <c r="AL236" s="158" t="str">
        <f>IF(Tbl.Kosten[[#This Row],[Pnr.]]=AL$7,Tbl.Kosten[[#This Row],[Totaal kosten]],"")</f>
        <v/>
      </c>
      <c r="AM236" s="158" t="str">
        <f>IF(Tbl.Kosten[[#This Row],[Pnr.]]=AM$7,Tbl.Kosten[[#This Row],[Totaal kosten]],"")</f>
        <v/>
      </c>
      <c r="AN236" s="158" t="str">
        <f>IF(Tbl.Kosten[[#This Row],[Pnr.]]=AN$7,Tbl.Kosten[[#This Row],[Totaal kosten]],"")</f>
        <v/>
      </c>
      <c r="AO236" s="158" t="str">
        <f>IF(Tbl.Kosten[[#This Row],[Pnr.]]=AO$7,Tbl.Kosten[[#This Row],[Totaal kosten]],"")</f>
        <v/>
      </c>
      <c r="AP236" s="158" t="str">
        <f>IF(Tbl.Kosten[[#This Row],[Pnr.]]=AP$7,Tbl.Kosten[[#This Row],[Totaal kosten]],"")</f>
        <v/>
      </c>
      <c r="AQ236" s="158" t="str">
        <f>IF(Tbl.Kosten[[#This Row],[Pnr.]]=AQ$7,Tbl.Kosten[[#This Row],[Totaal kosten]],"")</f>
        <v/>
      </c>
      <c r="AR236" s="158" t="str">
        <f>IF(Tbl.Kosten[[#This Row],[Pnr.]]=AR$7,Tbl.Kosten[[#This Row],[Totaal kosten]],"")</f>
        <v/>
      </c>
      <c r="AS236" s="158" t="str">
        <f>IF(Tbl.Kosten[[#This Row],[Pnr.]]=AS$7,Tbl.Kosten[[#This Row],[Totaal kosten]],"")</f>
        <v/>
      </c>
      <c r="AT236" s="158" t="str">
        <f>IF(Tbl.Kosten[[#This Row],[Pnr.]]=AT$7,Tbl.Kosten[[#This Row],[Totaal kosten]],"")</f>
        <v/>
      </c>
      <c r="AU236" s="158" t="str">
        <f>IF(Tbl.Kosten[[#This Row],[Pnr.]]=AU$7,Tbl.Kosten[[#This Row],[Totaal kosten]],"")</f>
        <v/>
      </c>
      <c r="AV236" s="158" t="str">
        <f>IF(Tbl.Kosten[[#This Row],[Pnr.]]=AV$7,Tbl.Kosten[[#This Row],[Totaal kosten]],"")</f>
        <v/>
      </c>
      <c r="AW236" s="158" t="str">
        <f>IF(Tbl.Kosten[[#This Row],[Pnr.]]=AW$7,Tbl.Kosten[[#This Row],[Totaal kosten]],"")</f>
        <v/>
      </c>
      <c r="AX236" s="158" t="str">
        <f>IF(Tbl.Kosten[[#This Row],[Pnr.]]=AX$7,Tbl.Kosten[[#This Row],[Totaal kosten]],"")</f>
        <v/>
      </c>
      <c r="AY236" s="158" t="str">
        <f>IF(Tbl.Kosten[[#This Row],[Pnr.]]=AY$7,Tbl.Kosten[[#This Row],[Totaal kosten]],"")</f>
        <v/>
      </c>
      <c r="AZ236" s="158" t="str">
        <f>IF(Tbl.Kosten[[#This Row],[Pnr.]]=AZ$7,Tbl.Kosten[[#This Row],[Totaal kosten]],"")</f>
        <v/>
      </c>
      <c r="BA236" s="158" t="str">
        <f>IF(Tbl.Kosten[[#This Row],[Pnr.]]=BA$7,Tbl.Kosten[[#This Row],[Totaal kosten]],"")</f>
        <v/>
      </c>
      <c r="BB236" s="158" t="str">
        <f>IF(Tbl.Kosten[[#This Row],[Pnr.]]=BB$7,Tbl.Kosten[[#This Row],[Totaal kosten]],"")</f>
        <v/>
      </c>
      <c r="BC236" s="158" t="str">
        <f>IF(Tbl.Kosten[[#This Row],[Pnr.]]=BC$7,Tbl.Kosten[[#This Row],[Totaal kosten]],"")</f>
        <v/>
      </c>
      <c r="BD236" s="158" t="str">
        <f>IF(Tbl.Kosten[[#This Row],[Pnr.]]=BD$7,Tbl.Kosten[[#This Row],[Totaal kosten]],"")</f>
        <v/>
      </c>
      <c r="BE236" s="158" t="str">
        <f>IF(Tbl.Kosten[[#This Row],[Pnr.]]=BE$7,Tbl.Kosten[[#This Row],[Totaal kosten]],"")</f>
        <v/>
      </c>
      <c r="BF236" s="158" t="str">
        <f>IF(Tbl.Kosten[[#This Row],[Pnr.]]=BF$7,Tbl.Kosten[[#This Row],[Totaal kosten]],"")</f>
        <v/>
      </c>
      <c r="BG236" s="158" t="str">
        <f>IF(Tbl.Kosten[[#This Row],[Pnr.]]=BG$7,Tbl.Kosten[[#This Row],[Totaal kosten]],"")</f>
        <v/>
      </c>
      <c r="BH236" s="158" t="str">
        <f>IF(Tbl.Kosten[[#This Row],[Pnr.]]=BH$7,Tbl.Kosten[[#This Row],[Totaal kosten]],"")</f>
        <v/>
      </c>
      <c r="BI236" s="158" t="str">
        <f>IF(Tbl.Kosten[[#This Row],[Pnr.]]=BI$7,Tbl.Kosten[[#This Row],[Totaal kosten]],"")</f>
        <v/>
      </c>
      <c r="BJ236" s="158" t="str">
        <f>IF(Tbl.Kosten[[#This Row],[Pnr.]]=BJ$7,Tbl.Kosten[[#This Row],[Totaal kosten]],"")</f>
        <v/>
      </c>
      <c r="BK236" s="158" t="str">
        <f>IF(Tbl.Kosten[[#This Row],[Pnr.]]=BK$7,Tbl.Kosten[[#This Row],[Totaal kosten]],"")</f>
        <v/>
      </c>
      <c r="BL236" s="158" t="str">
        <f>IF(Tbl.Kosten[[#This Row],[Pnr.]]=BL$7,Tbl.Kosten[[#This Row],[Totaal kosten]],"")</f>
        <v/>
      </c>
      <c r="BM236" s="158" t="str">
        <f>IF(Tbl.Kosten[[#This Row],[Pnr.]]=BM$7,Tbl.Kosten[[#This Row],[Totaal kosten]],"")</f>
        <v/>
      </c>
      <c r="BN236" s="158" t="str">
        <f>IF(Tbl.Kosten[[#This Row],[Pnr.]]=BN$7,Tbl.Kosten[[#This Row],[Totaal kosten]],"")</f>
        <v/>
      </c>
      <c r="BO236" s="158" t="str">
        <f>IF(Tbl.Kosten[[#This Row],[Pnr.]]=BO$7,Tbl.Kosten[[#This Row],[Totaal kosten]],"")</f>
        <v/>
      </c>
      <c r="BP236" s="158" t="str">
        <f>IF(Tbl.Kosten[[#This Row],[Pnr.]]=BP$7,Tbl.Kosten[[#This Row],[Totaal kosten]],"")</f>
        <v/>
      </c>
      <c r="BQ236" s="158" t="str">
        <f>IF(Tbl.Kosten[[#This Row],[Pnr.]]=BQ$7,Tbl.Kosten[[#This Row],[Totaal kosten]],"")</f>
        <v/>
      </c>
      <c r="BR236" s="158" t="str">
        <f>IF(Tbl.Kosten[[#This Row],[Pnr.]]=BR$7,Tbl.Kosten[[#This Row],[Totaal kosten]],"")</f>
        <v/>
      </c>
      <c r="BS236" s="158" t="str">
        <f>IF(Tbl.Kosten[[#This Row],[Pnr.]]=BS$7,Tbl.Kosten[[#This Row],[Totaal kosten]],"")</f>
        <v/>
      </c>
      <c r="BT236" s="158" t="str">
        <f>IF(Tbl.Kosten[[#This Row],[Pnr.]]=BT$7,Tbl.Kosten[[#This Row],[Totaal kosten]],"")</f>
        <v/>
      </c>
      <c r="BU236" s="158" t="str">
        <f>IF(Tbl.Kosten[[#This Row],[Pnr.]]=BU$7,Tbl.Kosten[[#This Row],[Totaal kosten]],"")</f>
        <v/>
      </c>
      <c r="BV236" s="158" t="str">
        <f>IF(Tbl.Kosten[[#This Row],[Pnr.]]=BV$7,Tbl.Kosten[[#This Row],[Totaal kosten]],"")</f>
        <v/>
      </c>
      <c r="BW236" s="158" t="str">
        <f>IF(Tbl.Kosten[[#This Row],[Pnr.]]=BW$7,Tbl.Kosten[[#This Row],[Totaal kosten]],"")</f>
        <v/>
      </c>
      <c r="BX236" s="158" t="str">
        <f>IFERROR(_xlfn.XLOOKUP(Tbl.Kosten[[#This Row],[Werkpakketcode]],Tbl.Werkpakketten[Werkpakketcode],Tbl.Werkpakketten[WPnr.],"",0,1),"")</f>
        <v/>
      </c>
      <c r="BY236" s="158" t="str">
        <f>IF(Tbl.Kosten[[#This Row],[WPnr.]]=BY$7,Tbl.Kosten[[#This Row],[Totaal kosten]],"")</f>
        <v/>
      </c>
      <c r="BZ236" s="158" t="str">
        <f>IF(Tbl.Kosten[[#This Row],[WPnr.]]=BZ$7,Tbl.Kosten[[#This Row],[Totaal kosten]],"")</f>
        <v/>
      </c>
      <c r="CA236" s="158" t="str">
        <f>IF(Tbl.Kosten[[#This Row],[WPnr.]]=CA$7,Tbl.Kosten[[#This Row],[Totaal kosten]],"")</f>
        <v/>
      </c>
      <c r="CB236" s="158" t="str">
        <f>IF(Tbl.Kosten[[#This Row],[WPnr.]]=CB$7,Tbl.Kosten[[#This Row],[Totaal kosten]],"")</f>
        <v/>
      </c>
      <c r="CC236" s="158" t="str">
        <f>IF(Tbl.Kosten[[#This Row],[WPnr.]]=CC$7,Tbl.Kosten[[#This Row],[Totaal kosten]],"")</f>
        <v/>
      </c>
      <c r="CD236" s="158" t="str">
        <f>IF(Tbl.Kosten[[#This Row],[WPnr.]]=CD$7,Tbl.Kosten[[#This Row],[Totaal kosten]],"")</f>
        <v/>
      </c>
      <c r="CE236" s="158" t="str">
        <f>IF(Tbl.Kosten[[#This Row],[WPnr.]]=CE$7,Tbl.Kosten[[#This Row],[Totaal kosten]],"")</f>
        <v/>
      </c>
      <c r="CF236" s="158" t="str">
        <f>IF(Tbl.Kosten[[#This Row],[WPnr.]]=CF$7,Tbl.Kosten[[#This Row],[Totaal kosten]],"")</f>
        <v/>
      </c>
      <c r="CG236" s="158" t="str">
        <f>IF(Tbl.Kosten[[#This Row],[WPnr.]]=CG$7,Tbl.Kosten[[#This Row],[Totaal kosten]],"")</f>
        <v/>
      </c>
      <c r="CH236" s="158" t="str">
        <f>IF(Tbl.Kosten[[#This Row],[WPnr.]]=CH$7,Tbl.Kosten[[#This Row],[Totaal kosten]],"")</f>
        <v/>
      </c>
      <c r="CI236" s="158" t="str">
        <f>IF(Tbl.Kosten[[#This Row],[WPnr.]]=CI$7,Tbl.Kosten[[#This Row],[Totaal kosten]],"")</f>
        <v/>
      </c>
      <c r="CJ236" s="158" t="str">
        <f>IF(Tbl.Kosten[[#This Row],[WPnr.]]=CJ$7,Tbl.Kosten[[#This Row],[Totaal kosten]],"")</f>
        <v/>
      </c>
      <c r="CK236" s="158" t="str">
        <f>IF(Tbl.Kosten[[#This Row],[WPnr.]]=CK$7,Tbl.Kosten[[#This Row],[Totaal kosten]],"")</f>
        <v/>
      </c>
      <c r="CL236" s="158" t="str">
        <f>IF(Tbl.Kosten[[#This Row],[WPnr.]]=CL$7,Tbl.Kosten[[#This Row],[Totaal kosten]],"")</f>
        <v/>
      </c>
      <c r="CM236" s="158" t="str">
        <f>IF(Tbl.Kosten[[#This Row],[WPnr.]]=CM$7,Tbl.Kosten[[#This Row],[Totaal kosten]],"")</f>
        <v/>
      </c>
      <c r="CN236" s="158" t="str">
        <f>IF(Tbl.Kosten[[#This Row],[WPnr.]]=CN$7,Tbl.Kosten[[#This Row],[Totaal kosten]],"")</f>
        <v/>
      </c>
      <c r="CO236" s="158" t="str">
        <f>IF(Tbl.Kosten[[#This Row],[WPnr.]]=CO$7,Tbl.Kosten[[#This Row],[Totaal kosten]],"")</f>
        <v/>
      </c>
      <c r="CP236" s="158" t="str">
        <f>IF(Tbl.Kosten[[#This Row],[WPnr.]]=CP$7,Tbl.Kosten[[#This Row],[Totaal kosten]],"")</f>
        <v/>
      </c>
      <c r="CQ236" s="158" t="str">
        <f>IF(Tbl.Kosten[[#This Row],[WPnr.]]=CQ$7,Tbl.Kosten[[#This Row],[Totaal kosten]],"")</f>
        <v/>
      </c>
      <c r="CR236" s="158" t="str">
        <f>IF(Tbl.Kosten[[#This Row],[WPnr.]]=CR$7,Tbl.Kosten[[#This Row],[Totaal kosten]],"")</f>
        <v/>
      </c>
      <c r="CS236" s="158" t="str">
        <f>IF(Tbl.Kosten[[#This Row],[WPnr.]]=CS$7,Tbl.Kosten[[#This Row],[Totaal kosten]],"")</f>
        <v/>
      </c>
      <c r="CT236" s="158" t="str">
        <f>IF(Tbl.Kosten[[#This Row],[WPnr.]]=CT$7,Tbl.Kosten[[#This Row],[Totaal kosten]],"")</f>
        <v/>
      </c>
      <c r="CU236" s="158" t="str">
        <f>IF(Tbl.Kosten[[#This Row],[WPnr.]]=CU$7,Tbl.Kosten[[#This Row],[Totaal kosten]],"")</f>
        <v/>
      </c>
      <c r="CV236" s="158" t="str">
        <f>IF(Tbl.Kosten[[#This Row],[WPnr.]]=CV$7,Tbl.Kosten[[#This Row],[Totaal kosten]],"")</f>
        <v/>
      </c>
      <c r="CW236" s="158" t="str">
        <f>IF(Tbl.Kosten[[#This Row],[WPnr.]]=CW$7,Tbl.Kosten[[#This Row],[Totaal kosten]],"")</f>
        <v/>
      </c>
      <c r="CX236" s="158" t="str">
        <f>IF(Tbl.Kosten[[#This Row],[WPnr.]]=CX$7,Tbl.Kosten[[#This Row],[Totaal kosten]],"")</f>
        <v/>
      </c>
      <c r="CY236" s="158" t="str">
        <f>IF(Tbl.Kosten[[#This Row],[WPnr.]]=CY$7,Tbl.Kosten[[#This Row],[Totaal kosten]],"")</f>
        <v/>
      </c>
      <c r="CZ236" s="158" t="str">
        <f>IF(Tbl.Kosten[[#This Row],[WPnr.]]=CZ$7,Tbl.Kosten[[#This Row],[Totaal kosten]],"")</f>
        <v/>
      </c>
      <c r="DA236" s="158" t="str">
        <f>IF(Tbl.Kosten[[#This Row],[WPnr.]]=DA$7,Tbl.Kosten[[#This Row],[Totaal kosten]],"")</f>
        <v/>
      </c>
      <c r="DB236" s="158" t="str">
        <f>IF(Tbl.Kosten[[#This Row],[WPnr.]]=DB$7,Tbl.Kosten[[#This Row],[Totaal kosten]],"")</f>
        <v/>
      </c>
      <c r="DC236" s="158" t="str">
        <f>IF(Tbl.Kosten[[#This Row],[WPnr.]]=DC$7,Tbl.Kosten[[#This Row],[Totaal kosten]],"")</f>
        <v/>
      </c>
      <c r="DD236" s="158" t="str">
        <f>IF(Tbl.Kosten[[#This Row],[WPnr.]]=DD$7,Tbl.Kosten[[#This Row],[Totaal kosten]],"")</f>
        <v/>
      </c>
      <c r="DE236" s="158" t="str">
        <f>IF(Tbl.Kosten[[#This Row],[WPnr.]]=DE$7,Tbl.Kosten[[#This Row],[Totaal kosten]],"")</f>
        <v/>
      </c>
      <c r="DF236" s="158" t="str">
        <f>IF(Tbl.Kosten[[#This Row],[WPnr.]]=DF$7,Tbl.Kosten[[#This Row],[Totaal kosten]],"")</f>
        <v/>
      </c>
      <c r="DG236" s="158" t="str">
        <f>IF(Tbl.Kosten[[#This Row],[WPnr.]]=DG$7,Tbl.Kosten[[#This Row],[Totaal kosten]],"")</f>
        <v/>
      </c>
      <c r="DH236" s="158" t="str">
        <f>IF(Tbl.Kosten[[#This Row],[WPnr.]]=DH$7,Tbl.Kosten[[#This Row],[Totaal kosten]],"")</f>
        <v/>
      </c>
      <c r="DI236" s="158" t="str">
        <f>IF(Tbl.Kosten[[#This Row],[WPnr.]]=DI$7,Tbl.Kosten[[#This Row],[Totaal kosten]],"")</f>
        <v/>
      </c>
      <c r="DJ236" s="158" t="str">
        <f>IF(Tbl.Kosten[[#This Row],[WPnr.]]=DJ$7,Tbl.Kosten[[#This Row],[Totaal kosten]],"")</f>
        <v/>
      </c>
      <c r="DK236" s="158" t="str">
        <f>IF(Tbl.Kosten[[#This Row],[WPnr.]]=DK$7,Tbl.Kosten[[#This Row],[Totaal kosten]],"")</f>
        <v/>
      </c>
      <c r="DL236" s="158" t="str">
        <f>IF(Tbl.Kosten[[#This Row],[WPnr.]]=DL$7,Tbl.Kosten[[#This Row],[Totaal kosten]],"")</f>
        <v/>
      </c>
      <c r="DM236" s="158" t="str">
        <f>IF(Tbl.Kosten[[#This Row],[WPnr.]]=DM$7,Tbl.Kosten[[#This Row],[Totaal kosten]],"")</f>
        <v/>
      </c>
      <c r="DN236" s="158" t="str">
        <f>IF(Tbl.Kosten[[#This Row],[WPnr.]]=DN$7,Tbl.Kosten[[#This Row],[Totaal kosten]],"")</f>
        <v/>
      </c>
      <c r="DO236" s="158" t="str">
        <f>IF(Tbl.Kosten[[#This Row],[WPnr.]]=DO$7,Tbl.Kosten[[#This Row],[Totaal kosten]],"")</f>
        <v/>
      </c>
      <c r="DP236" s="158" t="str">
        <f>IF(Tbl.Kosten[[#This Row],[WPnr.]]=DP$7,Tbl.Kosten[[#This Row],[Totaal kosten]],"")</f>
        <v/>
      </c>
      <c r="DQ236" s="158" t="str">
        <f>IF(Tbl.Kosten[[#This Row],[WPnr.]]=DQ$7,Tbl.Kosten[[#This Row],[Totaal kosten]],"")</f>
        <v/>
      </c>
      <c r="DR236" s="158" t="str">
        <f>IF(Tbl.Kosten[[#This Row],[WPnr.]]=DR$7,Tbl.Kosten[[#This Row],[Totaal kosten]],"")</f>
        <v/>
      </c>
      <c r="DS236" s="158" t="str">
        <f>IF(Tbl.Kosten[[#This Row],[WPnr.]]=DS$7,Tbl.Kosten[[#This Row],[Totaal kosten]],"")</f>
        <v/>
      </c>
      <c r="DT236" s="158" t="str">
        <f>IF(Tbl.Kosten[[#This Row],[WPnr.]]=DT$7,Tbl.Kosten[[#This Row],[Totaal kosten]],"")</f>
        <v/>
      </c>
      <c r="DU236" s="158" t="str">
        <f>IF(Tbl.Kosten[[#This Row],[WPnr.]]=DU$7,Tbl.Kosten[[#This Row],[Totaal kosten]],"")</f>
        <v/>
      </c>
      <c r="DV236" s="158" t="str">
        <f>IF(Tbl.Kosten[[#This Row],[WPnr.]]=DV$7,Tbl.Kosten[[#This Row],[Totaal kosten]],"")</f>
        <v/>
      </c>
      <c r="DW236" s="158" t="str">
        <f>IFERROR(_xlfn.XLOOKUP(Tbl.Kosten[[#This Row],[Kostensoort]],Tbl.Kostensoorten[Kostensoorten],Tbl.Kostensoorten[KSnr.],"",0,1),"")</f>
        <v/>
      </c>
      <c r="DX236" s="158" t="str">
        <f>IF(Tbl.Kosten[[#This Row],[KSnr.]]=DX$7,Tbl.Kosten[[#This Row],[Totaal kosten]],"")</f>
        <v/>
      </c>
      <c r="DY236" s="158" t="str">
        <f>IF(Tbl.Kosten[[#This Row],[KSnr.]]=DY$7,Tbl.Kosten[[#This Row],[Totaal kosten]],"")</f>
        <v/>
      </c>
      <c r="DZ236" s="158" t="str">
        <f>IF(Tbl.Kosten[[#This Row],[KSnr.]]=DZ$7,Tbl.Kosten[[#This Row],[Totaal kosten]],"")</f>
        <v/>
      </c>
      <c r="EA236" s="158" t="str">
        <f>IF(Tbl.Kosten[[#This Row],[KSnr.]]=EA$7,Tbl.Kosten[[#This Row],[Totaal kosten]],"")</f>
        <v/>
      </c>
      <c r="EB236" s="158" t="str">
        <f>IF(Tbl.Kosten[[#This Row],[KSnr.]]=EB$7,Tbl.Kosten[[#This Row],[Totaal kosten]],"")</f>
        <v/>
      </c>
      <c r="EC236" s="158" t="str">
        <f>IF(Tbl.Kosten[[#This Row],[KSnr.]]=EC$7,Tbl.Kosten[[#This Row],[Totaal kosten]],"")</f>
        <v/>
      </c>
      <c r="ED236" s="158" t="str">
        <f>IF(Tbl.Kosten[[#This Row],[KSnr.]]=ED$7,Tbl.Kosten[[#This Row],[Totaal kosten]],"")</f>
        <v/>
      </c>
      <c r="EE236" s="158" t="str">
        <f>IF(Tbl.Kosten[[#This Row],[KSnr.]]=EE$7,Tbl.Kosten[[#This Row],[Totaal kosten]],"")</f>
        <v/>
      </c>
      <c r="EF236" s="158" t="str">
        <f>IF(Tbl.Kosten[[#This Row],[KSnr.]]=EF$7,Tbl.Kosten[[#This Row],[Totaal kosten]],"")</f>
        <v/>
      </c>
      <c r="EG236" s="158" t="str">
        <f>IF(Tbl.Kosten[[#This Row],[KSnr.]]=EG$7,Tbl.Kosten[[#This Row],[Totaal kosten]],"")</f>
        <v/>
      </c>
      <c r="EH236" s="158" t="str">
        <f>IF(Tbl.Kosten[[#This Row],[KSnr.]]=EH$7,Tbl.Kosten[[#This Row],[Totaal kosten]],"")</f>
        <v/>
      </c>
      <c r="EI236" s="158" t="str">
        <f>IF(Tbl.Kosten[[#This Row],[KSnr.]]=EI$7,Tbl.Kosten[[#This Row],[Totaal kosten]],"")</f>
        <v/>
      </c>
      <c r="EJ236" s="158" t="str">
        <f>IF(Tbl.Kosten[[#This Row],[KSnr.]]=EJ$7,Tbl.Kosten[[#This Row],[Totaal kosten]],"")</f>
        <v/>
      </c>
      <c r="EK236" s="158" t="str">
        <f>IF(Tbl.Kosten[[#This Row],[KSnr.]]=EK$7,Tbl.Kosten[[#This Row],[Totaal kosten]],"")</f>
        <v/>
      </c>
      <c r="EL236" s="158" t="str">
        <f>IF(Tbl.Kosten[[#This Row],[KSnr.]]=EL$7,Tbl.Kosten[[#This Row],[Totaal kosten]],"")</f>
        <v/>
      </c>
      <c r="EM236" s="158" t="str">
        <f>IF(Tbl.Kosten[[#This Row],[KSnr.]]=EM$7,Tbl.Kosten[[#This Row],[Totaal kosten]],"")</f>
        <v/>
      </c>
      <c r="EN236" s="158" t="str">
        <f>IF(Tbl.Kosten[[#This Row],[KSnr.]]=EN$7,Tbl.Kosten[[#This Row],[Totaal kosten]],"")</f>
        <v/>
      </c>
      <c r="EO236" s="158" t="str">
        <f>IF(Tbl.Kosten[[#This Row],[KSnr.]]=EO$7,Tbl.Kosten[[#This Row],[Totaal kosten]],"")</f>
        <v/>
      </c>
      <c r="EP236" s="158" t="str">
        <f>IF(Tbl.Kosten[[#This Row],[KSnr.]]=EP$7,Tbl.Kosten[[#This Row],[Totaal kosten]],"")</f>
        <v/>
      </c>
      <c r="EQ236" s="158" t="str">
        <f>IF(Tbl.Kosten[[#This Row],[KSnr.]]=EQ$7,Tbl.Kosten[[#This Row],[Totaal kosten]],"")</f>
        <v/>
      </c>
      <c r="ER236" s="154" t="str">
        <f>IFERROR(_xlfn.XLOOKUP(Tbl.Kosten[[#This Row],[Subsidieactiviteit]],Tbl.Subsidiehoogte[Subsidieactiviteit],Tbl.Subsidiehoogte[SAnr.],"",0,1),"")</f>
        <v/>
      </c>
      <c r="ES236" s="160" t="str">
        <f>IF(Tbl.Kosten[[#This Row],[Sanr.]]=ES$7,Tbl.Kosten[[#This Row],[Totaal kosten]],"")</f>
        <v/>
      </c>
      <c r="ET236" s="160" t="str">
        <f>IF(Tbl.Kosten[[#This Row],[Sanr.]]=ET$7,Tbl.Kosten[[#This Row],[Totaal kosten]],"")</f>
        <v/>
      </c>
      <c r="EU236" s="160" t="str">
        <f>IF(Tbl.Kosten[[#This Row],[Sanr.]]=EU$7,Tbl.Kosten[[#This Row],[Totaal kosten]],"")</f>
        <v/>
      </c>
      <c r="EV236" s="160" t="str">
        <f>IF(Tbl.Kosten[[#This Row],[Sanr.]]=EV$7,Tbl.Kosten[[#This Row],[Totaal kosten]],"")</f>
        <v/>
      </c>
      <c r="EW236" s="160" t="str">
        <f>IF(Tbl.Kosten[[#This Row],[Sanr.]]=EW$7,Tbl.Kosten[[#This Row],[Totaal kosten]],"")</f>
        <v/>
      </c>
      <c r="EX236" s="160" t="str">
        <f>IF(Tbl.Kosten[[#This Row],[Sanr.]]=EX$7,Tbl.Kosten[[#This Row],[Totaal kosten]],"")</f>
        <v/>
      </c>
      <c r="EY236" s="160" t="str">
        <f>IF(Tbl.Kosten[[#This Row],[Sanr.]]=EY$7,Tbl.Kosten[[#This Row],[Totaal kosten]],"")</f>
        <v/>
      </c>
      <c r="EZ236" s="160" t="str">
        <f>IF(Tbl.Kosten[[#This Row],[Sanr.]]=EZ$7,Tbl.Kosten[[#This Row],[Totaal kosten]],"")</f>
        <v/>
      </c>
      <c r="FA236" s="160" t="str">
        <f>IF(Tbl.Kosten[[#This Row],[Sanr.]]=FA$7,Tbl.Kosten[[#This Row],[Totaal kosten]],"")</f>
        <v/>
      </c>
      <c r="FB236" s="160" t="str">
        <f>IF(Tbl.Kosten[[#This Row],[Sanr.]]=FB$7,Tbl.Kosten[[#This Row],[Totaal kosten]],"")</f>
        <v/>
      </c>
      <c r="FC236" s="160" t="str">
        <f>IF(Tbl.Kosten[[#This Row],[Sanr.]]=FC$7,Tbl.Kosten[[#This Row],[Totaal kosten]],"")</f>
        <v/>
      </c>
      <c r="FD236" s="160" t="str">
        <f>IF(Tbl.Kosten[[#This Row],[Sanr.]]=FD$7,Tbl.Kosten[[#This Row],[Totaal kosten]],"")</f>
        <v/>
      </c>
      <c r="FE236" s="160" t="str">
        <f>IF(Tbl.Kosten[[#This Row],[Sanr.]]=FE$7,Tbl.Kosten[[#This Row],[Totaal kosten]],"")</f>
        <v/>
      </c>
      <c r="FF236" s="160" t="str">
        <f>IF(Tbl.Kosten[[#This Row],[Sanr.]]=FF$7,Tbl.Kosten[[#This Row],[Totaal kosten]],"")</f>
        <v/>
      </c>
      <c r="FG236" s="160" t="str">
        <f>IF(Tbl.Kosten[[#This Row],[Sanr.]]=FG$7,Tbl.Kosten[[#This Row],[Totaal kosten]],"")</f>
        <v/>
      </c>
      <c r="FH236" s="160" t="str">
        <f>IF(Tbl.Kosten[[#This Row],[Sanr.]]=FH$7,Tbl.Kosten[[#This Row],[Totaal kosten]],"")</f>
        <v/>
      </c>
      <c r="FI236" s="160" t="str">
        <f>IF(Tbl.Kosten[[#This Row],[Sanr.]]=FI$7,Tbl.Kosten[[#This Row],[Totaal kosten]],"")</f>
        <v/>
      </c>
      <c r="FJ236" s="160" t="str">
        <f>IF(Tbl.Kosten[[#This Row],[Sanr.]]=FJ$7,Tbl.Kosten[[#This Row],[Totaal kosten]],"")</f>
        <v/>
      </c>
      <c r="FK236" s="160" t="str">
        <f>IF(Tbl.Kosten[[#This Row],[Sanr.]]=FK$7,Tbl.Kosten[[#This Row],[Totaal kosten]],"")</f>
        <v/>
      </c>
      <c r="FL236" s="160" t="str">
        <f>IF(Tbl.Kosten[[#This Row],[Sanr.]]=FL$7,Tbl.Kosten[[#This Row],[Totaal kosten]],"")</f>
        <v/>
      </c>
      <c r="FM236" s="160" t="str">
        <f>IF(Tbl.Kosten[[#This Row],[Sanr.]]=FM$7,Tbl.Kosten[[#This Row],[Totaal kosten]],"")</f>
        <v/>
      </c>
      <c r="FN236" s="160" t="str">
        <f>IF(Tbl.Kosten[[#This Row],[Sanr.]]=FN$7,Tbl.Kosten[[#This Row],[Totaal kosten]],"")</f>
        <v/>
      </c>
      <c r="FO236" s="160" t="str">
        <f>IF(Tbl.Kosten[[#This Row],[Sanr.]]=FO$7,Tbl.Kosten[[#This Row],[Totaal kosten]],"")</f>
        <v/>
      </c>
      <c r="FP236" s="160" t="str">
        <f>IF(Tbl.Kosten[[#This Row],[Sanr.]]=FP$7,Tbl.Kosten[[#This Row],[Totaal kosten]],"")</f>
        <v/>
      </c>
      <c r="FQ236" s="160" t="str">
        <f>IF(Tbl.Kosten[[#This Row],[Sanr.]]=FQ$7,Tbl.Kosten[[#This Row],[Totaal kosten]],"")</f>
        <v/>
      </c>
      <c r="FR236" s="160" t="str">
        <f>IF(Tbl.Kosten[[#This Row],[Sanr.]]=FR$7,Tbl.Kosten[[#This Row],[Totaal kosten]],"")</f>
        <v/>
      </c>
      <c r="FS236" s="160" t="str">
        <f>IF(Tbl.Kosten[[#This Row],[Sanr.]]=FS$7,Tbl.Kosten[[#This Row],[Totaal kosten]],"")</f>
        <v/>
      </c>
      <c r="FT236" s="160" t="str">
        <f>IF(Tbl.Kosten[[#This Row],[Sanr.]]=FT$7,Tbl.Kosten[[#This Row],[Totaal kosten]],"")</f>
        <v/>
      </c>
      <c r="FU236" s="160" t="str">
        <f>IF(Tbl.Kosten[[#This Row],[Sanr.]]=FU$7,Tbl.Kosten[[#This Row],[Totaal kosten]],"")</f>
        <v/>
      </c>
      <c r="FV236" s="160" t="str">
        <f>IF(Tbl.Kosten[[#This Row],[Sanr.]]=FV$7,Tbl.Kosten[[#This Row],[Totaal kosten]],"")</f>
        <v/>
      </c>
      <c r="FW236" s="160" t="str">
        <f>IFERROR(_xlfn.XLOOKUP(Tbl.Kosten[[#This Row],[Activiteitencode]],Tbl.Activiteiten[Activiteitcode],Tbl.Activiteiten[Anr.],"",0,1),"")</f>
        <v/>
      </c>
      <c r="FX236" s="181" t="str">
        <f>_xlfn.CONCAT(Tbl.Kosten[[#This Row],[Pnr.]],Tbl.Kosten[[#This Row],[Sanr.]])</f>
        <v>P1</v>
      </c>
      <c r="FY236" s="160">
        <f>Tbl.Kosten[[#This Row],[Totaal kosten]]-Tbl.Kosten[[#This Row],[Subsidie]]</f>
        <v>0</v>
      </c>
      <c r="FZ236" s="160">
        <f>IF(Tbl.Kosten[[#This Row],[Pnr.]]=FZ$7,Tbl.Kosten[[#This Row],[Te financieren]],"")</f>
        <v>0</v>
      </c>
      <c r="GA236" s="160" t="str">
        <f>IF(Tbl.Kosten[[#This Row],[Pnr.]]=GA$7,Tbl.Kosten[[#This Row],[Te financieren]],"")</f>
        <v/>
      </c>
      <c r="GB236" s="160" t="str">
        <f>IF(Tbl.Kosten[[#This Row],[Pnr.]]=GB$7,Tbl.Kosten[[#This Row],[Te financieren]],"")</f>
        <v/>
      </c>
      <c r="GC236" s="160" t="str">
        <f>IF(Tbl.Kosten[[#This Row],[Pnr.]]=GC$7,Tbl.Kosten[[#This Row],[Te financieren]],"")</f>
        <v/>
      </c>
      <c r="GD236" s="160" t="str">
        <f>IF(Tbl.Kosten[[#This Row],[Pnr.]]=GD$7,Tbl.Kosten[[#This Row],[Te financieren]],"")</f>
        <v/>
      </c>
      <c r="GE236" s="160" t="str">
        <f>IF(Tbl.Kosten[[#This Row],[Pnr.]]=GE$7,Tbl.Kosten[[#This Row],[Te financieren]],"")</f>
        <v/>
      </c>
      <c r="GF236" s="160" t="str">
        <f>IF(Tbl.Kosten[[#This Row],[Pnr.]]=GF$7,Tbl.Kosten[[#This Row],[Te financieren]],"")</f>
        <v/>
      </c>
      <c r="GG236" s="160" t="str">
        <f>IF(Tbl.Kosten[[#This Row],[Pnr.]]=GG$7,Tbl.Kosten[[#This Row],[Te financieren]],"")</f>
        <v/>
      </c>
      <c r="GH236" s="160" t="str">
        <f>IF(Tbl.Kosten[[#This Row],[Pnr.]]=GH$7,Tbl.Kosten[[#This Row],[Te financieren]],"")</f>
        <v/>
      </c>
      <c r="GI236" s="160" t="str">
        <f>IF(Tbl.Kosten[[#This Row],[Pnr.]]=GI$7,Tbl.Kosten[[#This Row],[Te financieren]],"")</f>
        <v/>
      </c>
      <c r="GJ236" s="160" t="str">
        <f>IF(Tbl.Kosten[[#This Row],[Pnr.]]=GJ$7,Tbl.Kosten[[#This Row],[Te financieren]],"")</f>
        <v/>
      </c>
      <c r="GK236" s="160" t="str">
        <f>IF(Tbl.Kosten[[#This Row],[Pnr.]]=GK$7,Tbl.Kosten[[#This Row],[Te financieren]],"")</f>
        <v/>
      </c>
      <c r="GL236" s="160" t="str">
        <f>IF(Tbl.Kosten[[#This Row],[Pnr.]]=GL$7,Tbl.Kosten[[#This Row],[Te financieren]],"")</f>
        <v/>
      </c>
      <c r="GM236" s="160" t="str">
        <f>IF(Tbl.Kosten[[#This Row],[Pnr.]]=GM$7,Tbl.Kosten[[#This Row],[Te financieren]],"")</f>
        <v/>
      </c>
      <c r="GN236" s="160" t="str">
        <f>IF(Tbl.Kosten[[#This Row],[Pnr.]]=GN$7,Tbl.Kosten[[#This Row],[Te financieren]],"")</f>
        <v/>
      </c>
      <c r="GO236" s="160" t="str">
        <f>IF(Tbl.Kosten[[#This Row],[Pnr.]]=GO$7,Tbl.Kosten[[#This Row],[Te financieren]],"")</f>
        <v/>
      </c>
      <c r="GP236" s="160" t="str">
        <f>IF(Tbl.Kosten[[#This Row],[Pnr.]]=GP$7,Tbl.Kosten[[#This Row],[Te financieren]],"")</f>
        <v/>
      </c>
      <c r="GQ236" s="160" t="str">
        <f>IF(Tbl.Kosten[[#This Row],[Pnr.]]=GQ$7,Tbl.Kosten[[#This Row],[Te financieren]],"")</f>
        <v/>
      </c>
      <c r="GR236" s="160" t="str">
        <f>IF(Tbl.Kosten[[#This Row],[Pnr.]]=GR$7,Tbl.Kosten[[#This Row],[Te financieren]],"")</f>
        <v/>
      </c>
      <c r="GS236" s="160" t="str">
        <f>IF(Tbl.Kosten[[#This Row],[Pnr.]]=GS$7,Tbl.Kosten[[#This Row],[Te financieren]],"")</f>
        <v/>
      </c>
      <c r="GT236" s="160" t="str">
        <f>IF(Tbl.Kosten[[#This Row],[Pnr.]]=GT$7,Tbl.Kosten[[#This Row],[Te financieren]],"")</f>
        <v/>
      </c>
      <c r="GU236" s="160" t="str">
        <f>IF(Tbl.Kosten[[#This Row],[Pnr.]]=GU$7,Tbl.Kosten[[#This Row],[Te financieren]],"")</f>
        <v/>
      </c>
      <c r="GV236" s="160" t="str">
        <f>IF(Tbl.Kosten[[#This Row],[Pnr.]]=GV$7,Tbl.Kosten[[#This Row],[Te financieren]],"")</f>
        <v/>
      </c>
      <c r="GW236" s="160" t="str">
        <f>IF(Tbl.Kosten[[#This Row],[Pnr.]]=GW$7,Tbl.Kosten[[#This Row],[Te financieren]],"")</f>
        <v/>
      </c>
      <c r="GX236" s="160" t="str">
        <f>IF(Tbl.Kosten[[#This Row],[Pnr.]]=GX$7,Tbl.Kosten[[#This Row],[Te financieren]],"")</f>
        <v/>
      </c>
      <c r="GY236" s="160" t="str">
        <f>IF(Tbl.Kosten[[#This Row],[Pnr.]]=GY$7,Tbl.Kosten[[#This Row],[Te financieren]],"")</f>
        <v/>
      </c>
      <c r="GZ236" s="160" t="str">
        <f>IF(Tbl.Kosten[[#This Row],[Pnr.]]=GZ$7,Tbl.Kosten[[#This Row],[Te financieren]],"")</f>
        <v/>
      </c>
      <c r="HA236" s="160" t="str">
        <f>IF(Tbl.Kosten[[#This Row],[Pnr.]]=HA$7,Tbl.Kosten[[#This Row],[Te financieren]],"")</f>
        <v/>
      </c>
      <c r="HB236" s="160" t="str">
        <f>IF(Tbl.Kosten[[#This Row],[Pnr.]]=HB$7,Tbl.Kosten[[#This Row],[Te financieren]],"")</f>
        <v/>
      </c>
      <c r="HC236" s="160" t="str">
        <f>IF(Tbl.Kosten[[#This Row],[Pnr.]]=HC$7,Tbl.Kosten[[#This Row],[Te financieren]],"")</f>
        <v/>
      </c>
      <c r="HD236" s="160" t="str">
        <f>IF(Tbl.Kosten[[#This Row],[Pnr.]]=HD$7,Tbl.Kosten[[#This Row],[Te financieren]],"")</f>
        <v/>
      </c>
      <c r="HE236" s="160" t="str">
        <f>IF(Tbl.Kosten[[#This Row],[Pnr.]]=HE$7,Tbl.Kosten[[#This Row],[Te financieren]],"")</f>
        <v/>
      </c>
      <c r="HF236" s="160" t="str">
        <f>IF(Tbl.Kosten[[#This Row],[Pnr.]]=HF$7,Tbl.Kosten[[#This Row],[Te financieren]],"")</f>
        <v/>
      </c>
      <c r="HG236" s="160" t="str">
        <f>IF(Tbl.Kosten[[#This Row],[Pnr.]]=HG$7,Tbl.Kosten[[#This Row],[Te financieren]],"")</f>
        <v/>
      </c>
      <c r="HH236" s="160" t="str">
        <f>IF(Tbl.Kosten[[#This Row],[Pnr.]]=HH$7,Tbl.Kosten[[#This Row],[Te financieren]],"")</f>
        <v/>
      </c>
      <c r="HI236" s="160" t="str">
        <f>IF(Tbl.Kosten[[#This Row],[Pnr.]]=HI$7,Tbl.Kosten[[#This Row],[Te financieren]],"")</f>
        <v/>
      </c>
      <c r="HJ236" s="160" t="str">
        <f>IF(Tbl.Kosten[[#This Row],[Pnr.]]=HJ$7,Tbl.Kosten[[#This Row],[Te financieren]],"")</f>
        <v/>
      </c>
      <c r="HK236" s="160" t="str">
        <f>IF(Tbl.Kosten[[#This Row],[Pnr.]]=HK$7,Tbl.Kosten[[#This Row],[Te financieren]],"")</f>
        <v/>
      </c>
      <c r="HL236" s="160" t="str">
        <f>IF(Tbl.Kosten[[#This Row],[Pnr.]]=HL$7,Tbl.Kosten[[#This Row],[Te financieren]],"")</f>
        <v/>
      </c>
      <c r="HM236" s="160" t="str">
        <f>IF(Tbl.Kosten[[#This Row],[Pnr.]]=HM$7,Tbl.Kosten[[#This Row],[Te financieren]],"")</f>
        <v/>
      </c>
      <c r="HN236" s="160" t="str">
        <f>IF(Tbl.Kosten[[#This Row],[Pnr.]]=HN$7,Tbl.Kosten[[#This Row],[Te financieren]],"")</f>
        <v/>
      </c>
      <c r="HO236" s="160" t="str">
        <f>IF(Tbl.Kosten[[#This Row],[Pnr.]]=HO$7,Tbl.Kosten[[#This Row],[Te financieren]],"")</f>
        <v/>
      </c>
      <c r="HP236" s="160" t="str">
        <f>IF(Tbl.Kosten[[#This Row],[Pnr.]]=HP$7,Tbl.Kosten[[#This Row],[Te financieren]],"")</f>
        <v/>
      </c>
      <c r="HQ236" s="160" t="str">
        <f>IF(Tbl.Kosten[[#This Row],[Pnr.]]=HQ$7,Tbl.Kosten[[#This Row],[Te financieren]],"")</f>
        <v/>
      </c>
      <c r="HR236" s="160" t="str">
        <f>IF(Tbl.Kosten[[#This Row],[Pnr.]]=HR$7,Tbl.Kosten[[#This Row],[Te financieren]],"")</f>
        <v/>
      </c>
      <c r="HS236" s="160" t="str">
        <f>IF(Tbl.Kosten[[#This Row],[Pnr.]]=HS$7,Tbl.Kosten[[#This Row],[Te financieren]],"")</f>
        <v/>
      </c>
      <c r="HT236" s="160" t="str">
        <f>IF(Tbl.Kosten[[#This Row],[Pnr.]]=HT$7,Tbl.Kosten[[#This Row],[Te financieren]],"")</f>
        <v/>
      </c>
      <c r="HU236" s="160" t="str">
        <f>IF(Tbl.Kosten[[#This Row],[Pnr.]]=HU$7,Tbl.Kosten[[#This Row],[Te financieren]],"")</f>
        <v/>
      </c>
      <c r="HV236" s="160" t="str">
        <f>IF(Tbl.Kosten[[#This Row],[Pnr.]]=HV$7,Tbl.Kosten[[#This Row],[Te financieren]],"")</f>
        <v/>
      </c>
      <c r="HW236" s="160" t="str">
        <f>IF(Tbl.Kosten[[#This Row],[Pnr.]]=HW$7,Tbl.Kosten[[#This Row],[Te financieren]],"")</f>
        <v/>
      </c>
    </row>
    <row r="237" spans="2:231" x14ac:dyDescent="0.3">
      <c r="B237" s="144"/>
      <c r="C237" s="147"/>
      <c r="D237" s="146"/>
      <c r="E237" s="147"/>
      <c r="F237" s="145"/>
      <c r="G237" s="11" t="str">
        <f>IF(Tbl.Kosten[[#This Row],[Medewerker e/o 
functie]]&lt;&gt;"",_xlfn.XLOOKUP(Tbl.Kosten[[#This Row],[Medewerker e/o 
functie]],Tbl.Uurtarief[Medewerker en/of functie],Tbl.Uurtarief[Uurtarief],"",0,1),"")</f>
        <v/>
      </c>
      <c r="H237" s="121">
        <f>IFERROR(Tbl.Kosten[[#This Row],[Uren]]*Tbl.Kosten[[#This Row],[Uurtarief]],0)</f>
        <v>0</v>
      </c>
      <c r="I237" s="119" t="str">
        <f>IF(Tbl.Kosten[[#This Row],[Subtotaal uren]]&lt;&gt;0,_xlfn.XLOOKUP(Tbl.Kosten[[#This Row],[Medewerker e/o 
functie]],Tbl.Uurtarief[Medewerker en/of functie],Tbl.Uurtarief[Kostensoort arbeid],"",0,1),"")</f>
        <v/>
      </c>
      <c r="J237" s="147"/>
      <c r="K237" s="145"/>
      <c r="L237" s="149" t="str">
        <f>IF(Tbl.Kosten[[#This Row],[Activum]]&lt;&gt;"",_xlfn.XLOOKUP(Tbl.Kosten[[#This Row],[Activum]],Tbl.Afschrijvingskosten[Activum],Tbl.Afschrijvingskosten[Tarief per afschrijvings-eenheid],"",0,1),"")</f>
        <v/>
      </c>
      <c r="M237" s="122">
        <f>IFERROR(Tbl.Kosten[[#This Row],[Een-
heden]]*Tbl.Kosten[[#This Row],[Afschrijvings-
tarief]],0)</f>
        <v>0</v>
      </c>
      <c r="N237" s="122" t="str">
        <f>IF(Tbl.Kosten[[#This Row],[Subtotaal afschrijving]]&lt;&gt;0,Lijsten!A235,"")</f>
        <v/>
      </c>
      <c r="O237" s="150"/>
      <c r="P237" s="145"/>
      <c r="Q237" s="148"/>
      <c r="R237" s="122">
        <f>IFERROR(Tbl.Kosten[[#This Row],[Aantal]]*Tbl.Kosten[[#This Row],[Tarief]],0)</f>
        <v>0</v>
      </c>
      <c r="S237" s="8">
        <f>IFERROR(Tbl.Kosten[[#This Row],[Subtotaal overige kosten]]+Tbl.Kosten[[#This Row],[Subtotaal uren]]+Tbl.Kosten[[#This Row],[Subtotaal afschrijving]],0)</f>
        <v>0</v>
      </c>
      <c r="T237" s="8">
        <f>IFERROR(Tbl.Kosten[[#This Row],[Totaal kosten]]*Tbl.Kosten[[#This Row],[Subsidie%]],0)</f>
        <v>0</v>
      </c>
      <c r="U237" s="4" t="str" cm="1">
        <f t="array" ref="U237">IFERROR(_xlfn.IFS(Tbl.Kosten[[#This Row],[Subtotaal uren]]&lt;&gt;0,Tbl.Kosten[[#This Row],[Kostensoort arbeid]],Tbl.Kosten[[#This Row],[Subtotaal afschrijving]]&lt;&gt;0,Tbl.Kosten[[#This Row],[Kostensoort afschrijving]],Tbl.Kosten[[#This Row],[Subtotaal overige kosten]]&lt;&gt;0,Tbl.Kosten[[#This Row],[Kostensoort overig]]),"")</f>
        <v/>
      </c>
      <c r="V237" s="4" t="str">
        <f>IFERROR(_xlfn.XLOOKUP(Tbl.Kosten[[#This Row],[Activiteitencode]],Tbl.Activiteiten[Activiteitcode],Tbl.Activiteiten[Werkpakketcode],"",0,1),"")</f>
        <v/>
      </c>
      <c r="W237" s="4" t="str">
        <f>IFERROR(_xlfn.XLOOKUP(Tbl.Kosten[[#This Row],[Werkpakketcode]],Tbl.Werkpakketten[Werkpakketcode],Tbl.Werkpakketten[Subsidiabele activiteit],"",0,1),"")</f>
        <v/>
      </c>
      <c r="X237" s="12">
        <f>IFERROR(_xlfn.XLOOKUP(Tbl.Kosten[[#This Row],[Sanr.]],Tbl.Subsidiehoogte[SAnr.],Tbl.Subsidiehoogte[Sub. Percentage],0,0,1),0)</f>
        <v>0</v>
      </c>
      <c r="Y237" s="154" t="str">
        <f>IFERROR(_xlfn.XLOOKUP(Tbl.Kosten[[#This Row],[Partnercode]],Tbl.Projectpartners[Partnercode],Tbl.Projectpartners[PNr.],"",0,1),"")</f>
        <v>P1</v>
      </c>
      <c r="Z237" s="158">
        <f>IF(Tbl.Kosten[[#This Row],[Pnr.]]=Z$7,Tbl.Kosten[[#This Row],[Totaal kosten]],"")</f>
        <v>0</v>
      </c>
      <c r="AA237" s="158" t="str">
        <f>IF(Tbl.Kosten[[#This Row],[Pnr.]]=AA$7,Tbl.Kosten[[#This Row],[Totaal kosten]],"")</f>
        <v/>
      </c>
      <c r="AB237" s="158" t="str">
        <f>IF(Tbl.Kosten[[#This Row],[Pnr.]]=AB$7,Tbl.Kosten[[#This Row],[Totaal kosten]],"")</f>
        <v/>
      </c>
      <c r="AC237" s="158" t="str">
        <f>IF(Tbl.Kosten[[#This Row],[Pnr.]]=AC$7,Tbl.Kosten[[#This Row],[Totaal kosten]],"")</f>
        <v/>
      </c>
      <c r="AD237" s="158" t="str">
        <f>IF(Tbl.Kosten[[#This Row],[Pnr.]]=AD$7,Tbl.Kosten[[#This Row],[Totaal kosten]],"")</f>
        <v/>
      </c>
      <c r="AE237" s="158" t="str">
        <f>IF(Tbl.Kosten[[#This Row],[Pnr.]]=AE$7,Tbl.Kosten[[#This Row],[Totaal kosten]],"")</f>
        <v/>
      </c>
      <c r="AF237" s="158" t="str">
        <f>IF(Tbl.Kosten[[#This Row],[Pnr.]]=AF$7,Tbl.Kosten[[#This Row],[Totaal kosten]],"")</f>
        <v/>
      </c>
      <c r="AG237" s="158" t="str">
        <f>IF(Tbl.Kosten[[#This Row],[Pnr.]]=AG$7,Tbl.Kosten[[#This Row],[Totaal kosten]],"")</f>
        <v/>
      </c>
      <c r="AH237" s="158" t="str">
        <f>IF(Tbl.Kosten[[#This Row],[Pnr.]]=AH$7,Tbl.Kosten[[#This Row],[Totaal kosten]],"")</f>
        <v/>
      </c>
      <c r="AI237" s="158" t="str">
        <f>IF(Tbl.Kosten[[#This Row],[Pnr.]]=AI$7,Tbl.Kosten[[#This Row],[Totaal kosten]],"")</f>
        <v/>
      </c>
      <c r="AJ237" s="158" t="str">
        <f>IF(Tbl.Kosten[[#This Row],[Pnr.]]=AJ$7,Tbl.Kosten[[#This Row],[Totaal kosten]],"")</f>
        <v/>
      </c>
      <c r="AK237" s="158" t="str">
        <f>IF(Tbl.Kosten[[#This Row],[Pnr.]]=AK$7,Tbl.Kosten[[#This Row],[Totaal kosten]],"")</f>
        <v/>
      </c>
      <c r="AL237" s="158" t="str">
        <f>IF(Tbl.Kosten[[#This Row],[Pnr.]]=AL$7,Tbl.Kosten[[#This Row],[Totaal kosten]],"")</f>
        <v/>
      </c>
      <c r="AM237" s="158" t="str">
        <f>IF(Tbl.Kosten[[#This Row],[Pnr.]]=AM$7,Tbl.Kosten[[#This Row],[Totaal kosten]],"")</f>
        <v/>
      </c>
      <c r="AN237" s="158" t="str">
        <f>IF(Tbl.Kosten[[#This Row],[Pnr.]]=AN$7,Tbl.Kosten[[#This Row],[Totaal kosten]],"")</f>
        <v/>
      </c>
      <c r="AO237" s="158" t="str">
        <f>IF(Tbl.Kosten[[#This Row],[Pnr.]]=AO$7,Tbl.Kosten[[#This Row],[Totaal kosten]],"")</f>
        <v/>
      </c>
      <c r="AP237" s="158" t="str">
        <f>IF(Tbl.Kosten[[#This Row],[Pnr.]]=AP$7,Tbl.Kosten[[#This Row],[Totaal kosten]],"")</f>
        <v/>
      </c>
      <c r="AQ237" s="158" t="str">
        <f>IF(Tbl.Kosten[[#This Row],[Pnr.]]=AQ$7,Tbl.Kosten[[#This Row],[Totaal kosten]],"")</f>
        <v/>
      </c>
      <c r="AR237" s="158" t="str">
        <f>IF(Tbl.Kosten[[#This Row],[Pnr.]]=AR$7,Tbl.Kosten[[#This Row],[Totaal kosten]],"")</f>
        <v/>
      </c>
      <c r="AS237" s="158" t="str">
        <f>IF(Tbl.Kosten[[#This Row],[Pnr.]]=AS$7,Tbl.Kosten[[#This Row],[Totaal kosten]],"")</f>
        <v/>
      </c>
      <c r="AT237" s="158" t="str">
        <f>IF(Tbl.Kosten[[#This Row],[Pnr.]]=AT$7,Tbl.Kosten[[#This Row],[Totaal kosten]],"")</f>
        <v/>
      </c>
      <c r="AU237" s="158" t="str">
        <f>IF(Tbl.Kosten[[#This Row],[Pnr.]]=AU$7,Tbl.Kosten[[#This Row],[Totaal kosten]],"")</f>
        <v/>
      </c>
      <c r="AV237" s="158" t="str">
        <f>IF(Tbl.Kosten[[#This Row],[Pnr.]]=AV$7,Tbl.Kosten[[#This Row],[Totaal kosten]],"")</f>
        <v/>
      </c>
      <c r="AW237" s="158" t="str">
        <f>IF(Tbl.Kosten[[#This Row],[Pnr.]]=AW$7,Tbl.Kosten[[#This Row],[Totaal kosten]],"")</f>
        <v/>
      </c>
      <c r="AX237" s="158" t="str">
        <f>IF(Tbl.Kosten[[#This Row],[Pnr.]]=AX$7,Tbl.Kosten[[#This Row],[Totaal kosten]],"")</f>
        <v/>
      </c>
      <c r="AY237" s="158" t="str">
        <f>IF(Tbl.Kosten[[#This Row],[Pnr.]]=AY$7,Tbl.Kosten[[#This Row],[Totaal kosten]],"")</f>
        <v/>
      </c>
      <c r="AZ237" s="158" t="str">
        <f>IF(Tbl.Kosten[[#This Row],[Pnr.]]=AZ$7,Tbl.Kosten[[#This Row],[Totaal kosten]],"")</f>
        <v/>
      </c>
      <c r="BA237" s="158" t="str">
        <f>IF(Tbl.Kosten[[#This Row],[Pnr.]]=BA$7,Tbl.Kosten[[#This Row],[Totaal kosten]],"")</f>
        <v/>
      </c>
      <c r="BB237" s="158" t="str">
        <f>IF(Tbl.Kosten[[#This Row],[Pnr.]]=BB$7,Tbl.Kosten[[#This Row],[Totaal kosten]],"")</f>
        <v/>
      </c>
      <c r="BC237" s="158" t="str">
        <f>IF(Tbl.Kosten[[#This Row],[Pnr.]]=BC$7,Tbl.Kosten[[#This Row],[Totaal kosten]],"")</f>
        <v/>
      </c>
      <c r="BD237" s="158" t="str">
        <f>IF(Tbl.Kosten[[#This Row],[Pnr.]]=BD$7,Tbl.Kosten[[#This Row],[Totaal kosten]],"")</f>
        <v/>
      </c>
      <c r="BE237" s="158" t="str">
        <f>IF(Tbl.Kosten[[#This Row],[Pnr.]]=BE$7,Tbl.Kosten[[#This Row],[Totaal kosten]],"")</f>
        <v/>
      </c>
      <c r="BF237" s="158" t="str">
        <f>IF(Tbl.Kosten[[#This Row],[Pnr.]]=BF$7,Tbl.Kosten[[#This Row],[Totaal kosten]],"")</f>
        <v/>
      </c>
      <c r="BG237" s="158" t="str">
        <f>IF(Tbl.Kosten[[#This Row],[Pnr.]]=BG$7,Tbl.Kosten[[#This Row],[Totaal kosten]],"")</f>
        <v/>
      </c>
      <c r="BH237" s="158" t="str">
        <f>IF(Tbl.Kosten[[#This Row],[Pnr.]]=BH$7,Tbl.Kosten[[#This Row],[Totaal kosten]],"")</f>
        <v/>
      </c>
      <c r="BI237" s="158" t="str">
        <f>IF(Tbl.Kosten[[#This Row],[Pnr.]]=BI$7,Tbl.Kosten[[#This Row],[Totaal kosten]],"")</f>
        <v/>
      </c>
      <c r="BJ237" s="158" t="str">
        <f>IF(Tbl.Kosten[[#This Row],[Pnr.]]=BJ$7,Tbl.Kosten[[#This Row],[Totaal kosten]],"")</f>
        <v/>
      </c>
      <c r="BK237" s="158" t="str">
        <f>IF(Tbl.Kosten[[#This Row],[Pnr.]]=BK$7,Tbl.Kosten[[#This Row],[Totaal kosten]],"")</f>
        <v/>
      </c>
      <c r="BL237" s="158" t="str">
        <f>IF(Tbl.Kosten[[#This Row],[Pnr.]]=BL$7,Tbl.Kosten[[#This Row],[Totaal kosten]],"")</f>
        <v/>
      </c>
      <c r="BM237" s="158" t="str">
        <f>IF(Tbl.Kosten[[#This Row],[Pnr.]]=BM$7,Tbl.Kosten[[#This Row],[Totaal kosten]],"")</f>
        <v/>
      </c>
      <c r="BN237" s="158" t="str">
        <f>IF(Tbl.Kosten[[#This Row],[Pnr.]]=BN$7,Tbl.Kosten[[#This Row],[Totaal kosten]],"")</f>
        <v/>
      </c>
      <c r="BO237" s="158" t="str">
        <f>IF(Tbl.Kosten[[#This Row],[Pnr.]]=BO$7,Tbl.Kosten[[#This Row],[Totaal kosten]],"")</f>
        <v/>
      </c>
      <c r="BP237" s="158" t="str">
        <f>IF(Tbl.Kosten[[#This Row],[Pnr.]]=BP$7,Tbl.Kosten[[#This Row],[Totaal kosten]],"")</f>
        <v/>
      </c>
      <c r="BQ237" s="158" t="str">
        <f>IF(Tbl.Kosten[[#This Row],[Pnr.]]=BQ$7,Tbl.Kosten[[#This Row],[Totaal kosten]],"")</f>
        <v/>
      </c>
      <c r="BR237" s="158" t="str">
        <f>IF(Tbl.Kosten[[#This Row],[Pnr.]]=BR$7,Tbl.Kosten[[#This Row],[Totaal kosten]],"")</f>
        <v/>
      </c>
      <c r="BS237" s="158" t="str">
        <f>IF(Tbl.Kosten[[#This Row],[Pnr.]]=BS$7,Tbl.Kosten[[#This Row],[Totaal kosten]],"")</f>
        <v/>
      </c>
      <c r="BT237" s="158" t="str">
        <f>IF(Tbl.Kosten[[#This Row],[Pnr.]]=BT$7,Tbl.Kosten[[#This Row],[Totaal kosten]],"")</f>
        <v/>
      </c>
      <c r="BU237" s="158" t="str">
        <f>IF(Tbl.Kosten[[#This Row],[Pnr.]]=BU$7,Tbl.Kosten[[#This Row],[Totaal kosten]],"")</f>
        <v/>
      </c>
      <c r="BV237" s="158" t="str">
        <f>IF(Tbl.Kosten[[#This Row],[Pnr.]]=BV$7,Tbl.Kosten[[#This Row],[Totaal kosten]],"")</f>
        <v/>
      </c>
      <c r="BW237" s="158" t="str">
        <f>IF(Tbl.Kosten[[#This Row],[Pnr.]]=BW$7,Tbl.Kosten[[#This Row],[Totaal kosten]],"")</f>
        <v/>
      </c>
      <c r="BX237" s="158" t="str">
        <f>IFERROR(_xlfn.XLOOKUP(Tbl.Kosten[[#This Row],[Werkpakketcode]],Tbl.Werkpakketten[Werkpakketcode],Tbl.Werkpakketten[WPnr.],"",0,1),"")</f>
        <v/>
      </c>
      <c r="BY237" s="158" t="str">
        <f>IF(Tbl.Kosten[[#This Row],[WPnr.]]=BY$7,Tbl.Kosten[[#This Row],[Totaal kosten]],"")</f>
        <v/>
      </c>
      <c r="BZ237" s="158" t="str">
        <f>IF(Tbl.Kosten[[#This Row],[WPnr.]]=BZ$7,Tbl.Kosten[[#This Row],[Totaal kosten]],"")</f>
        <v/>
      </c>
      <c r="CA237" s="158" t="str">
        <f>IF(Tbl.Kosten[[#This Row],[WPnr.]]=CA$7,Tbl.Kosten[[#This Row],[Totaal kosten]],"")</f>
        <v/>
      </c>
      <c r="CB237" s="158" t="str">
        <f>IF(Tbl.Kosten[[#This Row],[WPnr.]]=CB$7,Tbl.Kosten[[#This Row],[Totaal kosten]],"")</f>
        <v/>
      </c>
      <c r="CC237" s="158" t="str">
        <f>IF(Tbl.Kosten[[#This Row],[WPnr.]]=CC$7,Tbl.Kosten[[#This Row],[Totaal kosten]],"")</f>
        <v/>
      </c>
      <c r="CD237" s="158" t="str">
        <f>IF(Tbl.Kosten[[#This Row],[WPnr.]]=CD$7,Tbl.Kosten[[#This Row],[Totaal kosten]],"")</f>
        <v/>
      </c>
      <c r="CE237" s="158" t="str">
        <f>IF(Tbl.Kosten[[#This Row],[WPnr.]]=CE$7,Tbl.Kosten[[#This Row],[Totaal kosten]],"")</f>
        <v/>
      </c>
      <c r="CF237" s="158" t="str">
        <f>IF(Tbl.Kosten[[#This Row],[WPnr.]]=CF$7,Tbl.Kosten[[#This Row],[Totaal kosten]],"")</f>
        <v/>
      </c>
      <c r="CG237" s="158" t="str">
        <f>IF(Tbl.Kosten[[#This Row],[WPnr.]]=CG$7,Tbl.Kosten[[#This Row],[Totaal kosten]],"")</f>
        <v/>
      </c>
      <c r="CH237" s="158" t="str">
        <f>IF(Tbl.Kosten[[#This Row],[WPnr.]]=CH$7,Tbl.Kosten[[#This Row],[Totaal kosten]],"")</f>
        <v/>
      </c>
      <c r="CI237" s="158" t="str">
        <f>IF(Tbl.Kosten[[#This Row],[WPnr.]]=CI$7,Tbl.Kosten[[#This Row],[Totaal kosten]],"")</f>
        <v/>
      </c>
      <c r="CJ237" s="158" t="str">
        <f>IF(Tbl.Kosten[[#This Row],[WPnr.]]=CJ$7,Tbl.Kosten[[#This Row],[Totaal kosten]],"")</f>
        <v/>
      </c>
      <c r="CK237" s="158" t="str">
        <f>IF(Tbl.Kosten[[#This Row],[WPnr.]]=CK$7,Tbl.Kosten[[#This Row],[Totaal kosten]],"")</f>
        <v/>
      </c>
      <c r="CL237" s="158" t="str">
        <f>IF(Tbl.Kosten[[#This Row],[WPnr.]]=CL$7,Tbl.Kosten[[#This Row],[Totaal kosten]],"")</f>
        <v/>
      </c>
      <c r="CM237" s="158" t="str">
        <f>IF(Tbl.Kosten[[#This Row],[WPnr.]]=CM$7,Tbl.Kosten[[#This Row],[Totaal kosten]],"")</f>
        <v/>
      </c>
      <c r="CN237" s="158" t="str">
        <f>IF(Tbl.Kosten[[#This Row],[WPnr.]]=CN$7,Tbl.Kosten[[#This Row],[Totaal kosten]],"")</f>
        <v/>
      </c>
      <c r="CO237" s="158" t="str">
        <f>IF(Tbl.Kosten[[#This Row],[WPnr.]]=CO$7,Tbl.Kosten[[#This Row],[Totaal kosten]],"")</f>
        <v/>
      </c>
      <c r="CP237" s="158" t="str">
        <f>IF(Tbl.Kosten[[#This Row],[WPnr.]]=CP$7,Tbl.Kosten[[#This Row],[Totaal kosten]],"")</f>
        <v/>
      </c>
      <c r="CQ237" s="158" t="str">
        <f>IF(Tbl.Kosten[[#This Row],[WPnr.]]=CQ$7,Tbl.Kosten[[#This Row],[Totaal kosten]],"")</f>
        <v/>
      </c>
      <c r="CR237" s="158" t="str">
        <f>IF(Tbl.Kosten[[#This Row],[WPnr.]]=CR$7,Tbl.Kosten[[#This Row],[Totaal kosten]],"")</f>
        <v/>
      </c>
      <c r="CS237" s="158" t="str">
        <f>IF(Tbl.Kosten[[#This Row],[WPnr.]]=CS$7,Tbl.Kosten[[#This Row],[Totaal kosten]],"")</f>
        <v/>
      </c>
      <c r="CT237" s="158" t="str">
        <f>IF(Tbl.Kosten[[#This Row],[WPnr.]]=CT$7,Tbl.Kosten[[#This Row],[Totaal kosten]],"")</f>
        <v/>
      </c>
      <c r="CU237" s="158" t="str">
        <f>IF(Tbl.Kosten[[#This Row],[WPnr.]]=CU$7,Tbl.Kosten[[#This Row],[Totaal kosten]],"")</f>
        <v/>
      </c>
      <c r="CV237" s="158" t="str">
        <f>IF(Tbl.Kosten[[#This Row],[WPnr.]]=CV$7,Tbl.Kosten[[#This Row],[Totaal kosten]],"")</f>
        <v/>
      </c>
      <c r="CW237" s="158" t="str">
        <f>IF(Tbl.Kosten[[#This Row],[WPnr.]]=CW$7,Tbl.Kosten[[#This Row],[Totaal kosten]],"")</f>
        <v/>
      </c>
      <c r="CX237" s="158" t="str">
        <f>IF(Tbl.Kosten[[#This Row],[WPnr.]]=CX$7,Tbl.Kosten[[#This Row],[Totaal kosten]],"")</f>
        <v/>
      </c>
      <c r="CY237" s="158" t="str">
        <f>IF(Tbl.Kosten[[#This Row],[WPnr.]]=CY$7,Tbl.Kosten[[#This Row],[Totaal kosten]],"")</f>
        <v/>
      </c>
      <c r="CZ237" s="158" t="str">
        <f>IF(Tbl.Kosten[[#This Row],[WPnr.]]=CZ$7,Tbl.Kosten[[#This Row],[Totaal kosten]],"")</f>
        <v/>
      </c>
      <c r="DA237" s="158" t="str">
        <f>IF(Tbl.Kosten[[#This Row],[WPnr.]]=DA$7,Tbl.Kosten[[#This Row],[Totaal kosten]],"")</f>
        <v/>
      </c>
      <c r="DB237" s="158" t="str">
        <f>IF(Tbl.Kosten[[#This Row],[WPnr.]]=DB$7,Tbl.Kosten[[#This Row],[Totaal kosten]],"")</f>
        <v/>
      </c>
      <c r="DC237" s="158" t="str">
        <f>IF(Tbl.Kosten[[#This Row],[WPnr.]]=DC$7,Tbl.Kosten[[#This Row],[Totaal kosten]],"")</f>
        <v/>
      </c>
      <c r="DD237" s="158" t="str">
        <f>IF(Tbl.Kosten[[#This Row],[WPnr.]]=DD$7,Tbl.Kosten[[#This Row],[Totaal kosten]],"")</f>
        <v/>
      </c>
      <c r="DE237" s="158" t="str">
        <f>IF(Tbl.Kosten[[#This Row],[WPnr.]]=DE$7,Tbl.Kosten[[#This Row],[Totaal kosten]],"")</f>
        <v/>
      </c>
      <c r="DF237" s="158" t="str">
        <f>IF(Tbl.Kosten[[#This Row],[WPnr.]]=DF$7,Tbl.Kosten[[#This Row],[Totaal kosten]],"")</f>
        <v/>
      </c>
      <c r="DG237" s="158" t="str">
        <f>IF(Tbl.Kosten[[#This Row],[WPnr.]]=DG$7,Tbl.Kosten[[#This Row],[Totaal kosten]],"")</f>
        <v/>
      </c>
      <c r="DH237" s="158" t="str">
        <f>IF(Tbl.Kosten[[#This Row],[WPnr.]]=DH$7,Tbl.Kosten[[#This Row],[Totaal kosten]],"")</f>
        <v/>
      </c>
      <c r="DI237" s="158" t="str">
        <f>IF(Tbl.Kosten[[#This Row],[WPnr.]]=DI$7,Tbl.Kosten[[#This Row],[Totaal kosten]],"")</f>
        <v/>
      </c>
      <c r="DJ237" s="158" t="str">
        <f>IF(Tbl.Kosten[[#This Row],[WPnr.]]=DJ$7,Tbl.Kosten[[#This Row],[Totaal kosten]],"")</f>
        <v/>
      </c>
      <c r="DK237" s="158" t="str">
        <f>IF(Tbl.Kosten[[#This Row],[WPnr.]]=DK$7,Tbl.Kosten[[#This Row],[Totaal kosten]],"")</f>
        <v/>
      </c>
      <c r="DL237" s="158" t="str">
        <f>IF(Tbl.Kosten[[#This Row],[WPnr.]]=DL$7,Tbl.Kosten[[#This Row],[Totaal kosten]],"")</f>
        <v/>
      </c>
      <c r="DM237" s="158" t="str">
        <f>IF(Tbl.Kosten[[#This Row],[WPnr.]]=DM$7,Tbl.Kosten[[#This Row],[Totaal kosten]],"")</f>
        <v/>
      </c>
      <c r="DN237" s="158" t="str">
        <f>IF(Tbl.Kosten[[#This Row],[WPnr.]]=DN$7,Tbl.Kosten[[#This Row],[Totaal kosten]],"")</f>
        <v/>
      </c>
      <c r="DO237" s="158" t="str">
        <f>IF(Tbl.Kosten[[#This Row],[WPnr.]]=DO$7,Tbl.Kosten[[#This Row],[Totaal kosten]],"")</f>
        <v/>
      </c>
      <c r="DP237" s="158" t="str">
        <f>IF(Tbl.Kosten[[#This Row],[WPnr.]]=DP$7,Tbl.Kosten[[#This Row],[Totaal kosten]],"")</f>
        <v/>
      </c>
      <c r="DQ237" s="158" t="str">
        <f>IF(Tbl.Kosten[[#This Row],[WPnr.]]=DQ$7,Tbl.Kosten[[#This Row],[Totaal kosten]],"")</f>
        <v/>
      </c>
      <c r="DR237" s="158" t="str">
        <f>IF(Tbl.Kosten[[#This Row],[WPnr.]]=DR$7,Tbl.Kosten[[#This Row],[Totaal kosten]],"")</f>
        <v/>
      </c>
      <c r="DS237" s="158" t="str">
        <f>IF(Tbl.Kosten[[#This Row],[WPnr.]]=DS$7,Tbl.Kosten[[#This Row],[Totaal kosten]],"")</f>
        <v/>
      </c>
      <c r="DT237" s="158" t="str">
        <f>IF(Tbl.Kosten[[#This Row],[WPnr.]]=DT$7,Tbl.Kosten[[#This Row],[Totaal kosten]],"")</f>
        <v/>
      </c>
      <c r="DU237" s="158" t="str">
        <f>IF(Tbl.Kosten[[#This Row],[WPnr.]]=DU$7,Tbl.Kosten[[#This Row],[Totaal kosten]],"")</f>
        <v/>
      </c>
      <c r="DV237" s="158" t="str">
        <f>IF(Tbl.Kosten[[#This Row],[WPnr.]]=DV$7,Tbl.Kosten[[#This Row],[Totaal kosten]],"")</f>
        <v/>
      </c>
      <c r="DW237" s="158" t="str">
        <f>IFERROR(_xlfn.XLOOKUP(Tbl.Kosten[[#This Row],[Kostensoort]],Tbl.Kostensoorten[Kostensoorten],Tbl.Kostensoorten[KSnr.],"",0,1),"")</f>
        <v/>
      </c>
      <c r="DX237" s="158" t="str">
        <f>IF(Tbl.Kosten[[#This Row],[KSnr.]]=DX$7,Tbl.Kosten[[#This Row],[Totaal kosten]],"")</f>
        <v/>
      </c>
      <c r="DY237" s="158" t="str">
        <f>IF(Tbl.Kosten[[#This Row],[KSnr.]]=DY$7,Tbl.Kosten[[#This Row],[Totaal kosten]],"")</f>
        <v/>
      </c>
      <c r="DZ237" s="158" t="str">
        <f>IF(Tbl.Kosten[[#This Row],[KSnr.]]=DZ$7,Tbl.Kosten[[#This Row],[Totaal kosten]],"")</f>
        <v/>
      </c>
      <c r="EA237" s="158" t="str">
        <f>IF(Tbl.Kosten[[#This Row],[KSnr.]]=EA$7,Tbl.Kosten[[#This Row],[Totaal kosten]],"")</f>
        <v/>
      </c>
      <c r="EB237" s="158" t="str">
        <f>IF(Tbl.Kosten[[#This Row],[KSnr.]]=EB$7,Tbl.Kosten[[#This Row],[Totaal kosten]],"")</f>
        <v/>
      </c>
      <c r="EC237" s="158" t="str">
        <f>IF(Tbl.Kosten[[#This Row],[KSnr.]]=EC$7,Tbl.Kosten[[#This Row],[Totaal kosten]],"")</f>
        <v/>
      </c>
      <c r="ED237" s="158" t="str">
        <f>IF(Tbl.Kosten[[#This Row],[KSnr.]]=ED$7,Tbl.Kosten[[#This Row],[Totaal kosten]],"")</f>
        <v/>
      </c>
      <c r="EE237" s="158" t="str">
        <f>IF(Tbl.Kosten[[#This Row],[KSnr.]]=EE$7,Tbl.Kosten[[#This Row],[Totaal kosten]],"")</f>
        <v/>
      </c>
      <c r="EF237" s="158" t="str">
        <f>IF(Tbl.Kosten[[#This Row],[KSnr.]]=EF$7,Tbl.Kosten[[#This Row],[Totaal kosten]],"")</f>
        <v/>
      </c>
      <c r="EG237" s="158" t="str">
        <f>IF(Tbl.Kosten[[#This Row],[KSnr.]]=EG$7,Tbl.Kosten[[#This Row],[Totaal kosten]],"")</f>
        <v/>
      </c>
      <c r="EH237" s="158" t="str">
        <f>IF(Tbl.Kosten[[#This Row],[KSnr.]]=EH$7,Tbl.Kosten[[#This Row],[Totaal kosten]],"")</f>
        <v/>
      </c>
      <c r="EI237" s="158" t="str">
        <f>IF(Tbl.Kosten[[#This Row],[KSnr.]]=EI$7,Tbl.Kosten[[#This Row],[Totaal kosten]],"")</f>
        <v/>
      </c>
      <c r="EJ237" s="158" t="str">
        <f>IF(Tbl.Kosten[[#This Row],[KSnr.]]=EJ$7,Tbl.Kosten[[#This Row],[Totaal kosten]],"")</f>
        <v/>
      </c>
      <c r="EK237" s="158" t="str">
        <f>IF(Tbl.Kosten[[#This Row],[KSnr.]]=EK$7,Tbl.Kosten[[#This Row],[Totaal kosten]],"")</f>
        <v/>
      </c>
      <c r="EL237" s="158" t="str">
        <f>IF(Tbl.Kosten[[#This Row],[KSnr.]]=EL$7,Tbl.Kosten[[#This Row],[Totaal kosten]],"")</f>
        <v/>
      </c>
      <c r="EM237" s="158" t="str">
        <f>IF(Tbl.Kosten[[#This Row],[KSnr.]]=EM$7,Tbl.Kosten[[#This Row],[Totaal kosten]],"")</f>
        <v/>
      </c>
      <c r="EN237" s="158" t="str">
        <f>IF(Tbl.Kosten[[#This Row],[KSnr.]]=EN$7,Tbl.Kosten[[#This Row],[Totaal kosten]],"")</f>
        <v/>
      </c>
      <c r="EO237" s="158" t="str">
        <f>IF(Tbl.Kosten[[#This Row],[KSnr.]]=EO$7,Tbl.Kosten[[#This Row],[Totaal kosten]],"")</f>
        <v/>
      </c>
      <c r="EP237" s="158" t="str">
        <f>IF(Tbl.Kosten[[#This Row],[KSnr.]]=EP$7,Tbl.Kosten[[#This Row],[Totaal kosten]],"")</f>
        <v/>
      </c>
      <c r="EQ237" s="158" t="str">
        <f>IF(Tbl.Kosten[[#This Row],[KSnr.]]=EQ$7,Tbl.Kosten[[#This Row],[Totaal kosten]],"")</f>
        <v/>
      </c>
      <c r="ER237" s="154" t="str">
        <f>IFERROR(_xlfn.XLOOKUP(Tbl.Kosten[[#This Row],[Subsidieactiviteit]],Tbl.Subsidiehoogte[Subsidieactiviteit],Tbl.Subsidiehoogte[SAnr.],"",0,1),"")</f>
        <v/>
      </c>
      <c r="ES237" s="160" t="str">
        <f>IF(Tbl.Kosten[[#This Row],[Sanr.]]=ES$7,Tbl.Kosten[[#This Row],[Totaal kosten]],"")</f>
        <v/>
      </c>
      <c r="ET237" s="160" t="str">
        <f>IF(Tbl.Kosten[[#This Row],[Sanr.]]=ET$7,Tbl.Kosten[[#This Row],[Totaal kosten]],"")</f>
        <v/>
      </c>
      <c r="EU237" s="160" t="str">
        <f>IF(Tbl.Kosten[[#This Row],[Sanr.]]=EU$7,Tbl.Kosten[[#This Row],[Totaal kosten]],"")</f>
        <v/>
      </c>
      <c r="EV237" s="160" t="str">
        <f>IF(Tbl.Kosten[[#This Row],[Sanr.]]=EV$7,Tbl.Kosten[[#This Row],[Totaal kosten]],"")</f>
        <v/>
      </c>
      <c r="EW237" s="160" t="str">
        <f>IF(Tbl.Kosten[[#This Row],[Sanr.]]=EW$7,Tbl.Kosten[[#This Row],[Totaal kosten]],"")</f>
        <v/>
      </c>
      <c r="EX237" s="160" t="str">
        <f>IF(Tbl.Kosten[[#This Row],[Sanr.]]=EX$7,Tbl.Kosten[[#This Row],[Totaal kosten]],"")</f>
        <v/>
      </c>
      <c r="EY237" s="160" t="str">
        <f>IF(Tbl.Kosten[[#This Row],[Sanr.]]=EY$7,Tbl.Kosten[[#This Row],[Totaal kosten]],"")</f>
        <v/>
      </c>
      <c r="EZ237" s="160" t="str">
        <f>IF(Tbl.Kosten[[#This Row],[Sanr.]]=EZ$7,Tbl.Kosten[[#This Row],[Totaal kosten]],"")</f>
        <v/>
      </c>
      <c r="FA237" s="160" t="str">
        <f>IF(Tbl.Kosten[[#This Row],[Sanr.]]=FA$7,Tbl.Kosten[[#This Row],[Totaal kosten]],"")</f>
        <v/>
      </c>
      <c r="FB237" s="160" t="str">
        <f>IF(Tbl.Kosten[[#This Row],[Sanr.]]=FB$7,Tbl.Kosten[[#This Row],[Totaal kosten]],"")</f>
        <v/>
      </c>
      <c r="FC237" s="160" t="str">
        <f>IF(Tbl.Kosten[[#This Row],[Sanr.]]=FC$7,Tbl.Kosten[[#This Row],[Totaal kosten]],"")</f>
        <v/>
      </c>
      <c r="FD237" s="160" t="str">
        <f>IF(Tbl.Kosten[[#This Row],[Sanr.]]=FD$7,Tbl.Kosten[[#This Row],[Totaal kosten]],"")</f>
        <v/>
      </c>
      <c r="FE237" s="160" t="str">
        <f>IF(Tbl.Kosten[[#This Row],[Sanr.]]=FE$7,Tbl.Kosten[[#This Row],[Totaal kosten]],"")</f>
        <v/>
      </c>
      <c r="FF237" s="160" t="str">
        <f>IF(Tbl.Kosten[[#This Row],[Sanr.]]=FF$7,Tbl.Kosten[[#This Row],[Totaal kosten]],"")</f>
        <v/>
      </c>
      <c r="FG237" s="160" t="str">
        <f>IF(Tbl.Kosten[[#This Row],[Sanr.]]=FG$7,Tbl.Kosten[[#This Row],[Totaal kosten]],"")</f>
        <v/>
      </c>
      <c r="FH237" s="160" t="str">
        <f>IF(Tbl.Kosten[[#This Row],[Sanr.]]=FH$7,Tbl.Kosten[[#This Row],[Totaal kosten]],"")</f>
        <v/>
      </c>
      <c r="FI237" s="160" t="str">
        <f>IF(Tbl.Kosten[[#This Row],[Sanr.]]=FI$7,Tbl.Kosten[[#This Row],[Totaal kosten]],"")</f>
        <v/>
      </c>
      <c r="FJ237" s="160" t="str">
        <f>IF(Tbl.Kosten[[#This Row],[Sanr.]]=FJ$7,Tbl.Kosten[[#This Row],[Totaal kosten]],"")</f>
        <v/>
      </c>
      <c r="FK237" s="160" t="str">
        <f>IF(Tbl.Kosten[[#This Row],[Sanr.]]=FK$7,Tbl.Kosten[[#This Row],[Totaal kosten]],"")</f>
        <v/>
      </c>
      <c r="FL237" s="160" t="str">
        <f>IF(Tbl.Kosten[[#This Row],[Sanr.]]=FL$7,Tbl.Kosten[[#This Row],[Totaal kosten]],"")</f>
        <v/>
      </c>
      <c r="FM237" s="160" t="str">
        <f>IF(Tbl.Kosten[[#This Row],[Sanr.]]=FM$7,Tbl.Kosten[[#This Row],[Totaal kosten]],"")</f>
        <v/>
      </c>
      <c r="FN237" s="160" t="str">
        <f>IF(Tbl.Kosten[[#This Row],[Sanr.]]=FN$7,Tbl.Kosten[[#This Row],[Totaal kosten]],"")</f>
        <v/>
      </c>
      <c r="FO237" s="160" t="str">
        <f>IF(Tbl.Kosten[[#This Row],[Sanr.]]=FO$7,Tbl.Kosten[[#This Row],[Totaal kosten]],"")</f>
        <v/>
      </c>
      <c r="FP237" s="160" t="str">
        <f>IF(Tbl.Kosten[[#This Row],[Sanr.]]=FP$7,Tbl.Kosten[[#This Row],[Totaal kosten]],"")</f>
        <v/>
      </c>
      <c r="FQ237" s="160" t="str">
        <f>IF(Tbl.Kosten[[#This Row],[Sanr.]]=FQ$7,Tbl.Kosten[[#This Row],[Totaal kosten]],"")</f>
        <v/>
      </c>
      <c r="FR237" s="160" t="str">
        <f>IF(Tbl.Kosten[[#This Row],[Sanr.]]=FR$7,Tbl.Kosten[[#This Row],[Totaal kosten]],"")</f>
        <v/>
      </c>
      <c r="FS237" s="160" t="str">
        <f>IF(Tbl.Kosten[[#This Row],[Sanr.]]=FS$7,Tbl.Kosten[[#This Row],[Totaal kosten]],"")</f>
        <v/>
      </c>
      <c r="FT237" s="160" t="str">
        <f>IF(Tbl.Kosten[[#This Row],[Sanr.]]=FT$7,Tbl.Kosten[[#This Row],[Totaal kosten]],"")</f>
        <v/>
      </c>
      <c r="FU237" s="160" t="str">
        <f>IF(Tbl.Kosten[[#This Row],[Sanr.]]=FU$7,Tbl.Kosten[[#This Row],[Totaal kosten]],"")</f>
        <v/>
      </c>
      <c r="FV237" s="160" t="str">
        <f>IF(Tbl.Kosten[[#This Row],[Sanr.]]=FV$7,Tbl.Kosten[[#This Row],[Totaal kosten]],"")</f>
        <v/>
      </c>
      <c r="FW237" s="160" t="str">
        <f>IFERROR(_xlfn.XLOOKUP(Tbl.Kosten[[#This Row],[Activiteitencode]],Tbl.Activiteiten[Activiteitcode],Tbl.Activiteiten[Anr.],"",0,1),"")</f>
        <v/>
      </c>
      <c r="FX237" s="181" t="str">
        <f>_xlfn.CONCAT(Tbl.Kosten[[#This Row],[Pnr.]],Tbl.Kosten[[#This Row],[Sanr.]])</f>
        <v>P1</v>
      </c>
      <c r="FY237" s="160">
        <f>Tbl.Kosten[[#This Row],[Totaal kosten]]-Tbl.Kosten[[#This Row],[Subsidie]]</f>
        <v>0</v>
      </c>
      <c r="FZ237" s="160">
        <f>IF(Tbl.Kosten[[#This Row],[Pnr.]]=FZ$7,Tbl.Kosten[[#This Row],[Te financieren]],"")</f>
        <v>0</v>
      </c>
      <c r="GA237" s="160" t="str">
        <f>IF(Tbl.Kosten[[#This Row],[Pnr.]]=GA$7,Tbl.Kosten[[#This Row],[Te financieren]],"")</f>
        <v/>
      </c>
      <c r="GB237" s="160" t="str">
        <f>IF(Tbl.Kosten[[#This Row],[Pnr.]]=GB$7,Tbl.Kosten[[#This Row],[Te financieren]],"")</f>
        <v/>
      </c>
      <c r="GC237" s="160" t="str">
        <f>IF(Tbl.Kosten[[#This Row],[Pnr.]]=GC$7,Tbl.Kosten[[#This Row],[Te financieren]],"")</f>
        <v/>
      </c>
      <c r="GD237" s="160" t="str">
        <f>IF(Tbl.Kosten[[#This Row],[Pnr.]]=GD$7,Tbl.Kosten[[#This Row],[Te financieren]],"")</f>
        <v/>
      </c>
      <c r="GE237" s="160" t="str">
        <f>IF(Tbl.Kosten[[#This Row],[Pnr.]]=GE$7,Tbl.Kosten[[#This Row],[Te financieren]],"")</f>
        <v/>
      </c>
      <c r="GF237" s="160" t="str">
        <f>IF(Tbl.Kosten[[#This Row],[Pnr.]]=GF$7,Tbl.Kosten[[#This Row],[Te financieren]],"")</f>
        <v/>
      </c>
      <c r="GG237" s="160" t="str">
        <f>IF(Tbl.Kosten[[#This Row],[Pnr.]]=GG$7,Tbl.Kosten[[#This Row],[Te financieren]],"")</f>
        <v/>
      </c>
      <c r="GH237" s="160" t="str">
        <f>IF(Tbl.Kosten[[#This Row],[Pnr.]]=GH$7,Tbl.Kosten[[#This Row],[Te financieren]],"")</f>
        <v/>
      </c>
      <c r="GI237" s="160" t="str">
        <f>IF(Tbl.Kosten[[#This Row],[Pnr.]]=GI$7,Tbl.Kosten[[#This Row],[Te financieren]],"")</f>
        <v/>
      </c>
      <c r="GJ237" s="160" t="str">
        <f>IF(Tbl.Kosten[[#This Row],[Pnr.]]=GJ$7,Tbl.Kosten[[#This Row],[Te financieren]],"")</f>
        <v/>
      </c>
      <c r="GK237" s="160" t="str">
        <f>IF(Tbl.Kosten[[#This Row],[Pnr.]]=GK$7,Tbl.Kosten[[#This Row],[Te financieren]],"")</f>
        <v/>
      </c>
      <c r="GL237" s="160" t="str">
        <f>IF(Tbl.Kosten[[#This Row],[Pnr.]]=GL$7,Tbl.Kosten[[#This Row],[Te financieren]],"")</f>
        <v/>
      </c>
      <c r="GM237" s="160" t="str">
        <f>IF(Tbl.Kosten[[#This Row],[Pnr.]]=GM$7,Tbl.Kosten[[#This Row],[Te financieren]],"")</f>
        <v/>
      </c>
      <c r="GN237" s="160" t="str">
        <f>IF(Tbl.Kosten[[#This Row],[Pnr.]]=GN$7,Tbl.Kosten[[#This Row],[Te financieren]],"")</f>
        <v/>
      </c>
      <c r="GO237" s="160" t="str">
        <f>IF(Tbl.Kosten[[#This Row],[Pnr.]]=GO$7,Tbl.Kosten[[#This Row],[Te financieren]],"")</f>
        <v/>
      </c>
      <c r="GP237" s="160" t="str">
        <f>IF(Tbl.Kosten[[#This Row],[Pnr.]]=GP$7,Tbl.Kosten[[#This Row],[Te financieren]],"")</f>
        <v/>
      </c>
      <c r="GQ237" s="160" t="str">
        <f>IF(Tbl.Kosten[[#This Row],[Pnr.]]=GQ$7,Tbl.Kosten[[#This Row],[Te financieren]],"")</f>
        <v/>
      </c>
      <c r="GR237" s="160" t="str">
        <f>IF(Tbl.Kosten[[#This Row],[Pnr.]]=GR$7,Tbl.Kosten[[#This Row],[Te financieren]],"")</f>
        <v/>
      </c>
      <c r="GS237" s="160" t="str">
        <f>IF(Tbl.Kosten[[#This Row],[Pnr.]]=GS$7,Tbl.Kosten[[#This Row],[Te financieren]],"")</f>
        <v/>
      </c>
      <c r="GT237" s="160" t="str">
        <f>IF(Tbl.Kosten[[#This Row],[Pnr.]]=GT$7,Tbl.Kosten[[#This Row],[Te financieren]],"")</f>
        <v/>
      </c>
      <c r="GU237" s="160" t="str">
        <f>IF(Tbl.Kosten[[#This Row],[Pnr.]]=GU$7,Tbl.Kosten[[#This Row],[Te financieren]],"")</f>
        <v/>
      </c>
      <c r="GV237" s="160" t="str">
        <f>IF(Tbl.Kosten[[#This Row],[Pnr.]]=GV$7,Tbl.Kosten[[#This Row],[Te financieren]],"")</f>
        <v/>
      </c>
      <c r="GW237" s="160" t="str">
        <f>IF(Tbl.Kosten[[#This Row],[Pnr.]]=GW$7,Tbl.Kosten[[#This Row],[Te financieren]],"")</f>
        <v/>
      </c>
      <c r="GX237" s="160" t="str">
        <f>IF(Tbl.Kosten[[#This Row],[Pnr.]]=GX$7,Tbl.Kosten[[#This Row],[Te financieren]],"")</f>
        <v/>
      </c>
      <c r="GY237" s="160" t="str">
        <f>IF(Tbl.Kosten[[#This Row],[Pnr.]]=GY$7,Tbl.Kosten[[#This Row],[Te financieren]],"")</f>
        <v/>
      </c>
      <c r="GZ237" s="160" t="str">
        <f>IF(Tbl.Kosten[[#This Row],[Pnr.]]=GZ$7,Tbl.Kosten[[#This Row],[Te financieren]],"")</f>
        <v/>
      </c>
      <c r="HA237" s="160" t="str">
        <f>IF(Tbl.Kosten[[#This Row],[Pnr.]]=HA$7,Tbl.Kosten[[#This Row],[Te financieren]],"")</f>
        <v/>
      </c>
      <c r="HB237" s="160" t="str">
        <f>IF(Tbl.Kosten[[#This Row],[Pnr.]]=HB$7,Tbl.Kosten[[#This Row],[Te financieren]],"")</f>
        <v/>
      </c>
      <c r="HC237" s="160" t="str">
        <f>IF(Tbl.Kosten[[#This Row],[Pnr.]]=HC$7,Tbl.Kosten[[#This Row],[Te financieren]],"")</f>
        <v/>
      </c>
      <c r="HD237" s="160" t="str">
        <f>IF(Tbl.Kosten[[#This Row],[Pnr.]]=HD$7,Tbl.Kosten[[#This Row],[Te financieren]],"")</f>
        <v/>
      </c>
      <c r="HE237" s="160" t="str">
        <f>IF(Tbl.Kosten[[#This Row],[Pnr.]]=HE$7,Tbl.Kosten[[#This Row],[Te financieren]],"")</f>
        <v/>
      </c>
      <c r="HF237" s="160" t="str">
        <f>IF(Tbl.Kosten[[#This Row],[Pnr.]]=HF$7,Tbl.Kosten[[#This Row],[Te financieren]],"")</f>
        <v/>
      </c>
      <c r="HG237" s="160" t="str">
        <f>IF(Tbl.Kosten[[#This Row],[Pnr.]]=HG$7,Tbl.Kosten[[#This Row],[Te financieren]],"")</f>
        <v/>
      </c>
      <c r="HH237" s="160" t="str">
        <f>IF(Tbl.Kosten[[#This Row],[Pnr.]]=HH$7,Tbl.Kosten[[#This Row],[Te financieren]],"")</f>
        <v/>
      </c>
      <c r="HI237" s="160" t="str">
        <f>IF(Tbl.Kosten[[#This Row],[Pnr.]]=HI$7,Tbl.Kosten[[#This Row],[Te financieren]],"")</f>
        <v/>
      </c>
      <c r="HJ237" s="160" t="str">
        <f>IF(Tbl.Kosten[[#This Row],[Pnr.]]=HJ$7,Tbl.Kosten[[#This Row],[Te financieren]],"")</f>
        <v/>
      </c>
      <c r="HK237" s="160" t="str">
        <f>IF(Tbl.Kosten[[#This Row],[Pnr.]]=HK$7,Tbl.Kosten[[#This Row],[Te financieren]],"")</f>
        <v/>
      </c>
      <c r="HL237" s="160" t="str">
        <f>IF(Tbl.Kosten[[#This Row],[Pnr.]]=HL$7,Tbl.Kosten[[#This Row],[Te financieren]],"")</f>
        <v/>
      </c>
      <c r="HM237" s="160" t="str">
        <f>IF(Tbl.Kosten[[#This Row],[Pnr.]]=HM$7,Tbl.Kosten[[#This Row],[Te financieren]],"")</f>
        <v/>
      </c>
      <c r="HN237" s="160" t="str">
        <f>IF(Tbl.Kosten[[#This Row],[Pnr.]]=HN$7,Tbl.Kosten[[#This Row],[Te financieren]],"")</f>
        <v/>
      </c>
      <c r="HO237" s="160" t="str">
        <f>IF(Tbl.Kosten[[#This Row],[Pnr.]]=HO$7,Tbl.Kosten[[#This Row],[Te financieren]],"")</f>
        <v/>
      </c>
      <c r="HP237" s="160" t="str">
        <f>IF(Tbl.Kosten[[#This Row],[Pnr.]]=HP$7,Tbl.Kosten[[#This Row],[Te financieren]],"")</f>
        <v/>
      </c>
      <c r="HQ237" s="160" t="str">
        <f>IF(Tbl.Kosten[[#This Row],[Pnr.]]=HQ$7,Tbl.Kosten[[#This Row],[Te financieren]],"")</f>
        <v/>
      </c>
      <c r="HR237" s="160" t="str">
        <f>IF(Tbl.Kosten[[#This Row],[Pnr.]]=HR$7,Tbl.Kosten[[#This Row],[Te financieren]],"")</f>
        <v/>
      </c>
      <c r="HS237" s="160" t="str">
        <f>IF(Tbl.Kosten[[#This Row],[Pnr.]]=HS$7,Tbl.Kosten[[#This Row],[Te financieren]],"")</f>
        <v/>
      </c>
      <c r="HT237" s="160" t="str">
        <f>IF(Tbl.Kosten[[#This Row],[Pnr.]]=HT$7,Tbl.Kosten[[#This Row],[Te financieren]],"")</f>
        <v/>
      </c>
      <c r="HU237" s="160" t="str">
        <f>IF(Tbl.Kosten[[#This Row],[Pnr.]]=HU$7,Tbl.Kosten[[#This Row],[Te financieren]],"")</f>
        <v/>
      </c>
      <c r="HV237" s="160" t="str">
        <f>IF(Tbl.Kosten[[#This Row],[Pnr.]]=HV$7,Tbl.Kosten[[#This Row],[Te financieren]],"")</f>
        <v/>
      </c>
      <c r="HW237" s="160" t="str">
        <f>IF(Tbl.Kosten[[#This Row],[Pnr.]]=HW$7,Tbl.Kosten[[#This Row],[Te financieren]],"")</f>
        <v/>
      </c>
    </row>
    <row r="238" spans="2:231" x14ac:dyDescent="0.3">
      <c r="B238" s="144"/>
      <c r="C238" s="147"/>
      <c r="D238" s="146"/>
      <c r="E238" s="147"/>
      <c r="F238" s="145"/>
      <c r="G238" s="11" t="str">
        <f>IF(Tbl.Kosten[[#This Row],[Medewerker e/o 
functie]]&lt;&gt;"",_xlfn.XLOOKUP(Tbl.Kosten[[#This Row],[Medewerker e/o 
functie]],Tbl.Uurtarief[Medewerker en/of functie],Tbl.Uurtarief[Uurtarief],"",0,1),"")</f>
        <v/>
      </c>
      <c r="H238" s="121">
        <f>IFERROR(Tbl.Kosten[[#This Row],[Uren]]*Tbl.Kosten[[#This Row],[Uurtarief]],0)</f>
        <v>0</v>
      </c>
      <c r="I238" s="119" t="str">
        <f>IF(Tbl.Kosten[[#This Row],[Subtotaal uren]]&lt;&gt;0,_xlfn.XLOOKUP(Tbl.Kosten[[#This Row],[Medewerker e/o 
functie]],Tbl.Uurtarief[Medewerker en/of functie],Tbl.Uurtarief[Kostensoort arbeid],"",0,1),"")</f>
        <v/>
      </c>
      <c r="J238" s="147"/>
      <c r="K238" s="145"/>
      <c r="L238" s="149" t="str">
        <f>IF(Tbl.Kosten[[#This Row],[Activum]]&lt;&gt;"",_xlfn.XLOOKUP(Tbl.Kosten[[#This Row],[Activum]],Tbl.Afschrijvingskosten[Activum],Tbl.Afschrijvingskosten[Tarief per afschrijvings-eenheid],"",0,1),"")</f>
        <v/>
      </c>
      <c r="M238" s="122">
        <f>IFERROR(Tbl.Kosten[[#This Row],[Een-
heden]]*Tbl.Kosten[[#This Row],[Afschrijvings-
tarief]],0)</f>
        <v>0</v>
      </c>
      <c r="N238" s="122" t="str">
        <f>IF(Tbl.Kosten[[#This Row],[Subtotaal afschrijving]]&lt;&gt;0,Lijsten!A236,"")</f>
        <v/>
      </c>
      <c r="O238" s="150"/>
      <c r="P238" s="145"/>
      <c r="Q238" s="148"/>
      <c r="R238" s="122">
        <f>IFERROR(Tbl.Kosten[[#This Row],[Aantal]]*Tbl.Kosten[[#This Row],[Tarief]],0)</f>
        <v>0</v>
      </c>
      <c r="S238" s="8">
        <f>IFERROR(Tbl.Kosten[[#This Row],[Subtotaal overige kosten]]+Tbl.Kosten[[#This Row],[Subtotaal uren]]+Tbl.Kosten[[#This Row],[Subtotaal afschrijving]],0)</f>
        <v>0</v>
      </c>
      <c r="T238" s="8">
        <f>IFERROR(Tbl.Kosten[[#This Row],[Totaal kosten]]*Tbl.Kosten[[#This Row],[Subsidie%]],0)</f>
        <v>0</v>
      </c>
      <c r="U238" s="4" t="str" cm="1">
        <f t="array" ref="U238">IFERROR(_xlfn.IFS(Tbl.Kosten[[#This Row],[Subtotaal uren]]&lt;&gt;0,Tbl.Kosten[[#This Row],[Kostensoort arbeid]],Tbl.Kosten[[#This Row],[Subtotaal afschrijving]]&lt;&gt;0,Tbl.Kosten[[#This Row],[Kostensoort afschrijving]],Tbl.Kosten[[#This Row],[Subtotaal overige kosten]]&lt;&gt;0,Tbl.Kosten[[#This Row],[Kostensoort overig]]),"")</f>
        <v/>
      </c>
      <c r="V238" s="4" t="str">
        <f>IFERROR(_xlfn.XLOOKUP(Tbl.Kosten[[#This Row],[Activiteitencode]],Tbl.Activiteiten[Activiteitcode],Tbl.Activiteiten[Werkpakketcode],"",0,1),"")</f>
        <v/>
      </c>
      <c r="W238" s="4" t="str">
        <f>IFERROR(_xlfn.XLOOKUP(Tbl.Kosten[[#This Row],[Werkpakketcode]],Tbl.Werkpakketten[Werkpakketcode],Tbl.Werkpakketten[Subsidiabele activiteit],"",0,1),"")</f>
        <v/>
      </c>
      <c r="X238" s="12">
        <f>IFERROR(_xlfn.XLOOKUP(Tbl.Kosten[[#This Row],[Sanr.]],Tbl.Subsidiehoogte[SAnr.],Tbl.Subsidiehoogte[Sub. Percentage],0,0,1),0)</f>
        <v>0</v>
      </c>
      <c r="Y238" s="154" t="str">
        <f>IFERROR(_xlfn.XLOOKUP(Tbl.Kosten[[#This Row],[Partnercode]],Tbl.Projectpartners[Partnercode],Tbl.Projectpartners[PNr.],"",0,1),"")</f>
        <v>P1</v>
      </c>
      <c r="Z238" s="158">
        <f>IF(Tbl.Kosten[[#This Row],[Pnr.]]=Z$7,Tbl.Kosten[[#This Row],[Totaal kosten]],"")</f>
        <v>0</v>
      </c>
      <c r="AA238" s="158" t="str">
        <f>IF(Tbl.Kosten[[#This Row],[Pnr.]]=AA$7,Tbl.Kosten[[#This Row],[Totaal kosten]],"")</f>
        <v/>
      </c>
      <c r="AB238" s="158" t="str">
        <f>IF(Tbl.Kosten[[#This Row],[Pnr.]]=AB$7,Tbl.Kosten[[#This Row],[Totaal kosten]],"")</f>
        <v/>
      </c>
      <c r="AC238" s="158" t="str">
        <f>IF(Tbl.Kosten[[#This Row],[Pnr.]]=AC$7,Tbl.Kosten[[#This Row],[Totaal kosten]],"")</f>
        <v/>
      </c>
      <c r="AD238" s="158" t="str">
        <f>IF(Tbl.Kosten[[#This Row],[Pnr.]]=AD$7,Tbl.Kosten[[#This Row],[Totaal kosten]],"")</f>
        <v/>
      </c>
      <c r="AE238" s="158" t="str">
        <f>IF(Tbl.Kosten[[#This Row],[Pnr.]]=AE$7,Tbl.Kosten[[#This Row],[Totaal kosten]],"")</f>
        <v/>
      </c>
      <c r="AF238" s="158" t="str">
        <f>IF(Tbl.Kosten[[#This Row],[Pnr.]]=AF$7,Tbl.Kosten[[#This Row],[Totaal kosten]],"")</f>
        <v/>
      </c>
      <c r="AG238" s="158" t="str">
        <f>IF(Tbl.Kosten[[#This Row],[Pnr.]]=AG$7,Tbl.Kosten[[#This Row],[Totaal kosten]],"")</f>
        <v/>
      </c>
      <c r="AH238" s="158" t="str">
        <f>IF(Tbl.Kosten[[#This Row],[Pnr.]]=AH$7,Tbl.Kosten[[#This Row],[Totaal kosten]],"")</f>
        <v/>
      </c>
      <c r="AI238" s="158" t="str">
        <f>IF(Tbl.Kosten[[#This Row],[Pnr.]]=AI$7,Tbl.Kosten[[#This Row],[Totaal kosten]],"")</f>
        <v/>
      </c>
      <c r="AJ238" s="158" t="str">
        <f>IF(Tbl.Kosten[[#This Row],[Pnr.]]=AJ$7,Tbl.Kosten[[#This Row],[Totaal kosten]],"")</f>
        <v/>
      </c>
      <c r="AK238" s="158" t="str">
        <f>IF(Tbl.Kosten[[#This Row],[Pnr.]]=AK$7,Tbl.Kosten[[#This Row],[Totaal kosten]],"")</f>
        <v/>
      </c>
      <c r="AL238" s="158" t="str">
        <f>IF(Tbl.Kosten[[#This Row],[Pnr.]]=AL$7,Tbl.Kosten[[#This Row],[Totaal kosten]],"")</f>
        <v/>
      </c>
      <c r="AM238" s="158" t="str">
        <f>IF(Tbl.Kosten[[#This Row],[Pnr.]]=AM$7,Tbl.Kosten[[#This Row],[Totaal kosten]],"")</f>
        <v/>
      </c>
      <c r="AN238" s="158" t="str">
        <f>IF(Tbl.Kosten[[#This Row],[Pnr.]]=AN$7,Tbl.Kosten[[#This Row],[Totaal kosten]],"")</f>
        <v/>
      </c>
      <c r="AO238" s="158" t="str">
        <f>IF(Tbl.Kosten[[#This Row],[Pnr.]]=AO$7,Tbl.Kosten[[#This Row],[Totaal kosten]],"")</f>
        <v/>
      </c>
      <c r="AP238" s="158" t="str">
        <f>IF(Tbl.Kosten[[#This Row],[Pnr.]]=AP$7,Tbl.Kosten[[#This Row],[Totaal kosten]],"")</f>
        <v/>
      </c>
      <c r="AQ238" s="158" t="str">
        <f>IF(Tbl.Kosten[[#This Row],[Pnr.]]=AQ$7,Tbl.Kosten[[#This Row],[Totaal kosten]],"")</f>
        <v/>
      </c>
      <c r="AR238" s="158" t="str">
        <f>IF(Tbl.Kosten[[#This Row],[Pnr.]]=AR$7,Tbl.Kosten[[#This Row],[Totaal kosten]],"")</f>
        <v/>
      </c>
      <c r="AS238" s="158" t="str">
        <f>IF(Tbl.Kosten[[#This Row],[Pnr.]]=AS$7,Tbl.Kosten[[#This Row],[Totaal kosten]],"")</f>
        <v/>
      </c>
      <c r="AT238" s="158" t="str">
        <f>IF(Tbl.Kosten[[#This Row],[Pnr.]]=AT$7,Tbl.Kosten[[#This Row],[Totaal kosten]],"")</f>
        <v/>
      </c>
      <c r="AU238" s="158" t="str">
        <f>IF(Tbl.Kosten[[#This Row],[Pnr.]]=AU$7,Tbl.Kosten[[#This Row],[Totaal kosten]],"")</f>
        <v/>
      </c>
      <c r="AV238" s="158" t="str">
        <f>IF(Tbl.Kosten[[#This Row],[Pnr.]]=AV$7,Tbl.Kosten[[#This Row],[Totaal kosten]],"")</f>
        <v/>
      </c>
      <c r="AW238" s="158" t="str">
        <f>IF(Tbl.Kosten[[#This Row],[Pnr.]]=AW$7,Tbl.Kosten[[#This Row],[Totaal kosten]],"")</f>
        <v/>
      </c>
      <c r="AX238" s="158" t="str">
        <f>IF(Tbl.Kosten[[#This Row],[Pnr.]]=AX$7,Tbl.Kosten[[#This Row],[Totaal kosten]],"")</f>
        <v/>
      </c>
      <c r="AY238" s="158" t="str">
        <f>IF(Tbl.Kosten[[#This Row],[Pnr.]]=AY$7,Tbl.Kosten[[#This Row],[Totaal kosten]],"")</f>
        <v/>
      </c>
      <c r="AZ238" s="158" t="str">
        <f>IF(Tbl.Kosten[[#This Row],[Pnr.]]=AZ$7,Tbl.Kosten[[#This Row],[Totaal kosten]],"")</f>
        <v/>
      </c>
      <c r="BA238" s="158" t="str">
        <f>IF(Tbl.Kosten[[#This Row],[Pnr.]]=BA$7,Tbl.Kosten[[#This Row],[Totaal kosten]],"")</f>
        <v/>
      </c>
      <c r="BB238" s="158" t="str">
        <f>IF(Tbl.Kosten[[#This Row],[Pnr.]]=BB$7,Tbl.Kosten[[#This Row],[Totaal kosten]],"")</f>
        <v/>
      </c>
      <c r="BC238" s="158" t="str">
        <f>IF(Tbl.Kosten[[#This Row],[Pnr.]]=BC$7,Tbl.Kosten[[#This Row],[Totaal kosten]],"")</f>
        <v/>
      </c>
      <c r="BD238" s="158" t="str">
        <f>IF(Tbl.Kosten[[#This Row],[Pnr.]]=BD$7,Tbl.Kosten[[#This Row],[Totaal kosten]],"")</f>
        <v/>
      </c>
      <c r="BE238" s="158" t="str">
        <f>IF(Tbl.Kosten[[#This Row],[Pnr.]]=BE$7,Tbl.Kosten[[#This Row],[Totaal kosten]],"")</f>
        <v/>
      </c>
      <c r="BF238" s="158" t="str">
        <f>IF(Tbl.Kosten[[#This Row],[Pnr.]]=BF$7,Tbl.Kosten[[#This Row],[Totaal kosten]],"")</f>
        <v/>
      </c>
      <c r="BG238" s="158" t="str">
        <f>IF(Tbl.Kosten[[#This Row],[Pnr.]]=BG$7,Tbl.Kosten[[#This Row],[Totaal kosten]],"")</f>
        <v/>
      </c>
      <c r="BH238" s="158" t="str">
        <f>IF(Tbl.Kosten[[#This Row],[Pnr.]]=BH$7,Tbl.Kosten[[#This Row],[Totaal kosten]],"")</f>
        <v/>
      </c>
      <c r="BI238" s="158" t="str">
        <f>IF(Tbl.Kosten[[#This Row],[Pnr.]]=BI$7,Tbl.Kosten[[#This Row],[Totaal kosten]],"")</f>
        <v/>
      </c>
      <c r="BJ238" s="158" t="str">
        <f>IF(Tbl.Kosten[[#This Row],[Pnr.]]=BJ$7,Tbl.Kosten[[#This Row],[Totaal kosten]],"")</f>
        <v/>
      </c>
      <c r="BK238" s="158" t="str">
        <f>IF(Tbl.Kosten[[#This Row],[Pnr.]]=BK$7,Tbl.Kosten[[#This Row],[Totaal kosten]],"")</f>
        <v/>
      </c>
      <c r="BL238" s="158" t="str">
        <f>IF(Tbl.Kosten[[#This Row],[Pnr.]]=BL$7,Tbl.Kosten[[#This Row],[Totaal kosten]],"")</f>
        <v/>
      </c>
      <c r="BM238" s="158" t="str">
        <f>IF(Tbl.Kosten[[#This Row],[Pnr.]]=BM$7,Tbl.Kosten[[#This Row],[Totaal kosten]],"")</f>
        <v/>
      </c>
      <c r="BN238" s="158" t="str">
        <f>IF(Tbl.Kosten[[#This Row],[Pnr.]]=BN$7,Tbl.Kosten[[#This Row],[Totaal kosten]],"")</f>
        <v/>
      </c>
      <c r="BO238" s="158" t="str">
        <f>IF(Tbl.Kosten[[#This Row],[Pnr.]]=BO$7,Tbl.Kosten[[#This Row],[Totaal kosten]],"")</f>
        <v/>
      </c>
      <c r="BP238" s="158" t="str">
        <f>IF(Tbl.Kosten[[#This Row],[Pnr.]]=BP$7,Tbl.Kosten[[#This Row],[Totaal kosten]],"")</f>
        <v/>
      </c>
      <c r="BQ238" s="158" t="str">
        <f>IF(Tbl.Kosten[[#This Row],[Pnr.]]=BQ$7,Tbl.Kosten[[#This Row],[Totaal kosten]],"")</f>
        <v/>
      </c>
      <c r="BR238" s="158" t="str">
        <f>IF(Tbl.Kosten[[#This Row],[Pnr.]]=BR$7,Tbl.Kosten[[#This Row],[Totaal kosten]],"")</f>
        <v/>
      </c>
      <c r="BS238" s="158" t="str">
        <f>IF(Tbl.Kosten[[#This Row],[Pnr.]]=BS$7,Tbl.Kosten[[#This Row],[Totaal kosten]],"")</f>
        <v/>
      </c>
      <c r="BT238" s="158" t="str">
        <f>IF(Tbl.Kosten[[#This Row],[Pnr.]]=BT$7,Tbl.Kosten[[#This Row],[Totaal kosten]],"")</f>
        <v/>
      </c>
      <c r="BU238" s="158" t="str">
        <f>IF(Tbl.Kosten[[#This Row],[Pnr.]]=BU$7,Tbl.Kosten[[#This Row],[Totaal kosten]],"")</f>
        <v/>
      </c>
      <c r="BV238" s="158" t="str">
        <f>IF(Tbl.Kosten[[#This Row],[Pnr.]]=BV$7,Tbl.Kosten[[#This Row],[Totaal kosten]],"")</f>
        <v/>
      </c>
      <c r="BW238" s="158" t="str">
        <f>IF(Tbl.Kosten[[#This Row],[Pnr.]]=BW$7,Tbl.Kosten[[#This Row],[Totaal kosten]],"")</f>
        <v/>
      </c>
      <c r="BX238" s="158" t="str">
        <f>IFERROR(_xlfn.XLOOKUP(Tbl.Kosten[[#This Row],[Werkpakketcode]],Tbl.Werkpakketten[Werkpakketcode],Tbl.Werkpakketten[WPnr.],"",0,1),"")</f>
        <v/>
      </c>
      <c r="BY238" s="158" t="str">
        <f>IF(Tbl.Kosten[[#This Row],[WPnr.]]=BY$7,Tbl.Kosten[[#This Row],[Totaal kosten]],"")</f>
        <v/>
      </c>
      <c r="BZ238" s="158" t="str">
        <f>IF(Tbl.Kosten[[#This Row],[WPnr.]]=BZ$7,Tbl.Kosten[[#This Row],[Totaal kosten]],"")</f>
        <v/>
      </c>
      <c r="CA238" s="158" t="str">
        <f>IF(Tbl.Kosten[[#This Row],[WPnr.]]=CA$7,Tbl.Kosten[[#This Row],[Totaal kosten]],"")</f>
        <v/>
      </c>
      <c r="CB238" s="158" t="str">
        <f>IF(Tbl.Kosten[[#This Row],[WPnr.]]=CB$7,Tbl.Kosten[[#This Row],[Totaal kosten]],"")</f>
        <v/>
      </c>
      <c r="CC238" s="158" t="str">
        <f>IF(Tbl.Kosten[[#This Row],[WPnr.]]=CC$7,Tbl.Kosten[[#This Row],[Totaal kosten]],"")</f>
        <v/>
      </c>
      <c r="CD238" s="158" t="str">
        <f>IF(Tbl.Kosten[[#This Row],[WPnr.]]=CD$7,Tbl.Kosten[[#This Row],[Totaal kosten]],"")</f>
        <v/>
      </c>
      <c r="CE238" s="158" t="str">
        <f>IF(Tbl.Kosten[[#This Row],[WPnr.]]=CE$7,Tbl.Kosten[[#This Row],[Totaal kosten]],"")</f>
        <v/>
      </c>
      <c r="CF238" s="158" t="str">
        <f>IF(Tbl.Kosten[[#This Row],[WPnr.]]=CF$7,Tbl.Kosten[[#This Row],[Totaal kosten]],"")</f>
        <v/>
      </c>
      <c r="CG238" s="158" t="str">
        <f>IF(Tbl.Kosten[[#This Row],[WPnr.]]=CG$7,Tbl.Kosten[[#This Row],[Totaal kosten]],"")</f>
        <v/>
      </c>
      <c r="CH238" s="158" t="str">
        <f>IF(Tbl.Kosten[[#This Row],[WPnr.]]=CH$7,Tbl.Kosten[[#This Row],[Totaal kosten]],"")</f>
        <v/>
      </c>
      <c r="CI238" s="158" t="str">
        <f>IF(Tbl.Kosten[[#This Row],[WPnr.]]=CI$7,Tbl.Kosten[[#This Row],[Totaal kosten]],"")</f>
        <v/>
      </c>
      <c r="CJ238" s="158" t="str">
        <f>IF(Tbl.Kosten[[#This Row],[WPnr.]]=CJ$7,Tbl.Kosten[[#This Row],[Totaal kosten]],"")</f>
        <v/>
      </c>
      <c r="CK238" s="158" t="str">
        <f>IF(Tbl.Kosten[[#This Row],[WPnr.]]=CK$7,Tbl.Kosten[[#This Row],[Totaal kosten]],"")</f>
        <v/>
      </c>
      <c r="CL238" s="158" t="str">
        <f>IF(Tbl.Kosten[[#This Row],[WPnr.]]=CL$7,Tbl.Kosten[[#This Row],[Totaal kosten]],"")</f>
        <v/>
      </c>
      <c r="CM238" s="158" t="str">
        <f>IF(Tbl.Kosten[[#This Row],[WPnr.]]=CM$7,Tbl.Kosten[[#This Row],[Totaal kosten]],"")</f>
        <v/>
      </c>
      <c r="CN238" s="158" t="str">
        <f>IF(Tbl.Kosten[[#This Row],[WPnr.]]=CN$7,Tbl.Kosten[[#This Row],[Totaal kosten]],"")</f>
        <v/>
      </c>
      <c r="CO238" s="158" t="str">
        <f>IF(Tbl.Kosten[[#This Row],[WPnr.]]=CO$7,Tbl.Kosten[[#This Row],[Totaal kosten]],"")</f>
        <v/>
      </c>
      <c r="CP238" s="158" t="str">
        <f>IF(Tbl.Kosten[[#This Row],[WPnr.]]=CP$7,Tbl.Kosten[[#This Row],[Totaal kosten]],"")</f>
        <v/>
      </c>
      <c r="CQ238" s="158" t="str">
        <f>IF(Tbl.Kosten[[#This Row],[WPnr.]]=CQ$7,Tbl.Kosten[[#This Row],[Totaal kosten]],"")</f>
        <v/>
      </c>
      <c r="CR238" s="158" t="str">
        <f>IF(Tbl.Kosten[[#This Row],[WPnr.]]=CR$7,Tbl.Kosten[[#This Row],[Totaal kosten]],"")</f>
        <v/>
      </c>
      <c r="CS238" s="158" t="str">
        <f>IF(Tbl.Kosten[[#This Row],[WPnr.]]=CS$7,Tbl.Kosten[[#This Row],[Totaal kosten]],"")</f>
        <v/>
      </c>
      <c r="CT238" s="158" t="str">
        <f>IF(Tbl.Kosten[[#This Row],[WPnr.]]=CT$7,Tbl.Kosten[[#This Row],[Totaal kosten]],"")</f>
        <v/>
      </c>
      <c r="CU238" s="158" t="str">
        <f>IF(Tbl.Kosten[[#This Row],[WPnr.]]=CU$7,Tbl.Kosten[[#This Row],[Totaal kosten]],"")</f>
        <v/>
      </c>
      <c r="CV238" s="158" t="str">
        <f>IF(Tbl.Kosten[[#This Row],[WPnr.]]=CV$7,Tbl.Kosten[[#This Row],[Totaal kosten]],"")</f>
        <v/>
      </c>
      <c r="CW238" s="158" t="str">
        <f>IF(Tbl.Kosten[[#This Row],[WPnr.]]=CW$7,Tbl.Kosten[[#This Row],[Totaal kosten]],"")</f>
        <v/>
      </c>
      <c r="CX238" s="158" t="str">
        <f>IF(Tbl.Kosten[[#This Row],[WPnr.]]=CX$7,Tbl.Kosten[[#This Row],[Totaal kosten]],"")</f>
        <v/>
      </c>
      <c r="CY238" s="158" t="str">
        <f>IF(Tbl.Kosten[[#This Row],[WPnr.]]=CY$7,Tbl.Kosten[[#This Row],[Totaal kosten]],"")</f>
        <v/>
      </c>
      <c r="CZ238" s="158" t="str">
        <f>IF(Tbl.Kosten[[#This Row],[WPnr.]]=CZ$7,Tbl.Kosten[[#This Row],[Totaal kosten]],"")</f>
        <v/>
      </c>
      <c r="DA238" s="158" t="str">
        <f>IF(Tbl.Kosten[[#This Row],[WPnr.]]=DA$7,Tbl.Kosten[[#This Row],[Totaal kosten]],"")</f>
        <v/>
      </c>
      <c r="DB238" s="158" t="str">
        <f>IF(Tbl.Kosten[[#This Row],[WPnr.]]=DB$7,Tbl.Kosten[[#This Row],[Totaal kosten]],"")</f>
        <v/>
      </c>
      <c r="DC238" s="158" t="str">
        <f>IF(Tbl.Kosten[[#This Row],[WPnr.]]=DC$7,Tbl.Kosten[[#This Row],[Totaal kosten]],"")</f>
        <v/>
      </c>
      <c r="DD238" s="158" t="str">
        <f>IF(Tbl.Kosten[[#This Row],[WPnr.]]=DD$7,Tbl.Kosten[[#This Row],[Totaal kosten]],"")</f>
        <v/>
      </c>
      <c r="DE238" s="158" t="str">
        <f>IF(Tbl.Kosten[[#This Row],[WPnr.]]=DE$7,Tbl.Kosten[[#This Row],[Totaal kosten]],"")</f>
        <v/>
      </c>
      <c r="DF238" s="158" t="str">
        <f>IF(Tbl.Kosten[[#This Row],[WPnr.]]=DF$7,Tbl.Kosten[[#This Row],[Totaal kosten]],"")</f>
        <v/>
      </c>
      <c r="DG238" s="158" t="str">
        <f>IF(Tbl.Kosten[[#This Row],[WPnr.]]=DG$7,Tbl.Kosten[[#This Row],[Totaal kosten]],"")</f>
        <v/>
      </c>
      <c r="DH238" s="158" t="str">
        <f>IF(Tbl.Kosten[[#This Row],[WPnr.]]=DH$7,Tbl.Kosten[[#This Row],[Totaal kosten]],"")</f>
        <v/>
      </c>
      <c r="DI238" s="158" t="str">
        <f>IF(Tbl.Kosten[[#This Row],[WPnr.]]=DI$7,Tbl.Kosten[[#This Row],[Totaal kosten]],"")</f>
        <v/>
      </c>
      <c r="DJ238" s="158" t="str">
        <f>IF(Tbl.Kosten[[#This Row],[WPnr.]]=DJ$7,Tbl.Kosten[[#This Row],[Totaal kosten]],"")</f>
        <v/>
      </c>
      <c r="DK238" s="158" t="str">
        <f>IF(Tbl.Kosten[[#This Row],[WPnr.]]=DK$7,Tbl.Kosten[[#This Row],[Totaal kosten]],"")</f>
        <v/>
      </c>
      <c r="DL238" s="158" t="str">
        <f>IF(Tbl.Kosten[[#This Row],[WPnr.]]=DL$7,Tbl.Kosten[[#This Row],[Totaal kosten]],"")</f>
        <v/>
      </c>
      <c r="DM238" s="158" t="str">
        <f>IF(Tbl.Kosten[[#This Row],[WPnr.]]=DM$7,Tbl.Kosten[[#This Row],[Totaal kosten]],"")</f>
        <v/>
      </c>
      <c r="DN238" s="158" t="str">
        <f>IF(Tbl.Kosten[[#This Row],[WPnr.]]=DN$7,Tbl.Kosten[[#This Row],[Totaal kosten]],"")</f>
        <v/>
      </c>
      <c r="DO238" s="158" t="str">
        <f>IF(Tbl.Kosten[[#This Row],[WPnr.]]=DO$7,Tbl.Kosten[[#This Row],[Totaal kosten]],"")</f>
        <v/>
      </c>
      <c r="DP238" s="158" t="str">
        <f>IF(Tbl.Kosten[[#This Row],[WPnr.]]=DP$7,Tbl.Kosten[[#This Row],[Totaal kosten]],"")</f>
        <v/>
      </c>
      <c r="DQ238" s="158" t="str">
        <f>IF(Tbl.Kosten[[#This Row],[WPnr.]]=DQ$7,Tbl.Kosten[[#This Row],[Totaal kosten]],"")</f>
        <v/>
      </c>
      <c r="DR238" s="158" t="str">
        <f>IF(Tbl.Kosten[[#This Row],[WPnr.]]=DR$7,Tbl.Kosten[[#This Row],[Totaal kosten]],"")</f>
        <v/>
      </c>
      <c r="DS238" s="158" t="str">
        <f>IF(Tbl.Kosten[[#This Row],[WPnr.]]=DS$7,Tbl.Kosten[[#This Row],[Totaal kosten]],"")</f>
        <v/>
      </c>
      <c r="DT238" s="158" t="str">
        <f>IF(Tbl.Kosten[[#This Row],[WPnr.]]=DT$7,Tbl.Kosten[[#This Row],[Totaal kosten]],"")</f>
        <v/>
      </c>
      <c r="DU238" s="158" t="str">
        <f>IF(Tbl.Kosten[[#This Row],[WPnr.]]=DU$7,Tbl.Kosten[[#This Row],[Totaal kosten]],"")</f>
        <v/>
      </c>
      <c r="DV238" s="158" t="str">
        <f>IF(Tbl.Kosten[[#This Row],[WPnr.]]=DV$7,Tbl.Kosten[[#This Row],[Totaal kosten]],"")</f>
        <v/>
      </c>
      <c r="DW238" s="158" t="str">
        <f>IFERROR(_xlfn.XLOOKUP(Tbl.Kosten[[#This Row],[Kostensoort]],Tbl.Kostensoorten[Kostensoorten],Tbl.Kostensoorten[KSnr.],"",0,1),"")</f>
        <v/>
      </c>
      <c r="DX238" s="158" t="str">
        <f>IF(Tbl.Kosten[[#This Row],[KSnr.]]=DX$7,Tbl.Kosten[[#This Row],[Totaal kosten]],"")</f>
        <v/>
      </c>
      <c r="DY238" s="158" t="str">
        <f>IF(Tbl.Kosten[[#This Row],[KSnr.]]=DY$7,Tbl.Kosten[[#This Row],[Totaal kosten]],"")</f>
        <v/>
      </c>
      <c r="DZ238" s="158" t="str">
        <f>IF(Tbl.Kosten[[#This Row],[KSnr.]]=DZ$7,Tbl.Kosten[[#This Row],[Totaal kosten]],"")</f>
        <v/>
      </c>
      <c r="EA238" s="158" t="str">
        <f>IF(Tbl.Kosten[[#This Row],[KSnr.]]=EA$7,Tbl.Kosten[[#This Row],[Totaal kosten]],"")</f>
        <v/>
      </c>
      <c r="EB238" s="158" t="str">
        <f>IF(Tbl.Kosten[[#This Row],[KSnr.]]=EB$7,Tbl.Kosten[[#This Row],[Totaal kosten]],"")</f>
        <v/>
      </c>
      <c r="EC238" s="158" t="str">
        <f>IF(Tbl.Kosten[[#This Row],[KSnr.]]=EC$7,Tbl.Kosten[[#This Row],[Totaal kosten]],"")</f>
        <v/>
      </c>
      <c r="ED238" s="158" t="str">
        <f>IF(Tbl.Kosten[[#This Row],[KSnr.]]=ED$7,Tbl.Kosten[[#This Row],[Totaal kosten]],"")</f>
        <v/>
      </c>
      <c r="EE238" s="158" t="str">
        <f>IF(Tbl.Kosten[[#This Row],[KSnr.]]=EE$7,Tbl.Kosten[[#This Row],[Totaal kosten]],"")</f>
        <v/>
      </c>
      <c r="EF238" s="158" t="str">
        <f>IF(Tbl.Kosten[[#This Row],[KSnr.]]=EF$7,Tbl.Kosten[[#This Row],[Totaal kosten]],"")</f>
        <v/>
      </c>
      <c r="EG238" s="158" t="str">
        <f>IF(Tbl.Kosten[[#This Row],[KSnr.]]=EG$7,Tbl.Kosten[[#This Row],[Totaal kosten]],"")</f>
        <v/>
      </c>
      <c r="EH238" s="158" t="str">
        <f>IF(Tbl.Kosten[[#This Row],[KSnr.]]=EH$7,Tbl.Kosten[[#This Row],[Totaal kosten]],"")</f>
        <v/>
      </c>
      <c r="EI238" s="158" t="str">
        <f>IF(Tbl.Kosten[[#This Row],[KSnr.]]=EI$7,Tbl.Kosten[[#This Row],[Totaal kosten]],"")</f>
        <v/>
      </c>
      <c r="EJ238" s="158" t="str">
        <f>IF(Tbl.Kosten[[#This Row],[KSnr.]]=EJ$7,Tbl.Kosten[[#This Row],[Totaal kosten]],"")</f>
        <v/>
      </c>
      <c r="EK238" s="158" t="str">
        <f>IF(Tbl.Kosten[[#This Row],[KSnr.]]=EK$7,Tbl.Kosten[[#This Row],[Totaal kosten]],"")</f>
        <v/>
      </c>
      <c r="EL238" s="158" t="str">
        <f>IF(Tbl.Kosten[[#This Row],[KSnr.]]=EL$7,Tbl.Kosten[[#This Row],[Totaal kosten]],"")</f>
        <v/>
      </c>
      <c r="EM238" s="158" t="str">
        <f>IF(Tbl.Kosten[[#This Row],[KSnr.]]=EM$7,Tbl.Kosten[[#This Row],[Totaal kosten]],"")</f>
        <v/>
      </c>
      <c r="EN238" s="158" t="str">
        <f>IF(Tbl.Kosten[[#This Row],[KSnr.]]=EN$7,Tbl.Kosten[[#This Row],[Totaal kosten]],"")</f>
        <v/>
      </c>
      <c r="EO238" s="158" t="str">
        <f>IF(Tbl.Kosten[[#This Row],[KSnr.]]=EO$7,Tbl.Kosten[[#This Row],[Totaal kosten]],"")</f>
        <v/>
      </c>
      <c r="EP238" s="158" t="str">
        <f>IF(Tbl.Kosten[[#This Row],[KSnr.]]=EP$7,Tbl.Kosten[[#This Row],[Totaal kosten]],"")</f>
        <v/>
      </c>
      <c r="EQ238" s="158" t="str">
        <f>IF(Tbl.Kosten[[#This Row],[KSnr.]]=EQ$7,Tbl.Kosten[[#This Row],[Totaal kosten]],"")</f>
        <v/>
      </c>
      <c r="ER238" s="154" t="str">
        <f>IFERROR(_xlfn.XLOOKUP(Tbl.Kosten[[#This Row],[Subsidieactiviteit]],Tbl.Subsidiehoogte[Subsidieactiviteit],Tbl.Subsidiehoogte[SAnr.],"",0,1),"")</f>
        <v/>
      </c>
      <c r="ES238" s="160" t="str">
        <f>IF(Tbl.Kosten[[#This Row],[Sanr.]]=ES$7,Tbl.Kosten[[#This Row],[Totaal kosten]],"")</f>
        <v/>
      </c>
      <c r="ET238" s="160" t="str">
        <f>IF(Tbl.Kosten[[#This Row],[Sanr.]]=ET$7,Tbl.Kosten[[#This Row],[Totaal kosten]],"")</f>
        <v/>
      </c>
      <c r="EU238" s="160" t="str">
        <f>IF(Tbl.Kosten[[#This Row],[Sanr.]]=EU$7,Tbl.Kosten[[#This Row],[Totaal kosten]],"")</f>
        <v/>
      </c>
      <c r="EV238" s="160" t="str">
        <f>IF(Tbl.Kosten[[#This Row],[Sanr.]]=EV$7,Tbl.Kosten[[#This Row],[Totaal kosten]],"")</f>
        <v/>
      </c>
      <c r="EW238" s="160" t="str">
        <f>IF(Tbl.Kosten[[#This Row],[Sanr.]]=EW$7,Tbl.Kosten[[#This Row],[Totaal kosten]],"")</f>
        <v/>
      </c>
      <c r="EX238" s="160" t="str">
        <f>IF(Tbl.Kosten[[#This Row],[Sanr.]]=EX$7,Tbl.Kosten[[#This Row],[Totaal kosten]],"")</f>
        <v/>
      </c>
      <c r="EY238" s="160" t="str">
        <f>IF(Tbl.Kosten[[#This Row],[Sanr.]]=EY$7,Tbl.Kosten[[#This Row],[Totaal kosten]],"")</f>
        <v/>
      </c>
      <c r="EZ238" s="160" t="str">
        <f>IF(Tbl.Kosten[[#This Row],[Sanr.]]=EZ$7,Tbl.Kosten[[#This Row],[Totaal kosten]],"")</f>
        <v/>
      </c>
      <c r="FA238" s="160" t="str">
        <f>IF(Tbl.Kosten[[#This Row],[Sanr.]]=FA$7,Tbl.Kosten[[#This Row],[Totaal kosten]],"")</f>
        <v/>
      </c>
      <c r="FB238" s="160" t="str">
        <f>IF(Tbl.Kosten[[#This Row],[Sanr.]]=FB$7,Tbl.Kosten[[#This Row],[Totaal kosten]],"")</f>
        <v/>
      </c>
      <c r="FC238" s="160" t="str">
        <f>IF(Tbl.Kosten[[#This Row],[Sanr.]]=FC$7,Tbl.Kosten[[#This Row],[Totaal kosten]],"")</f>
        <v/>
      </c>
      <c r="FD238" s="160" t="str">
        <f>IF(Tbl.Kosten[[#This Row],[Sanr.]]=FD$7,Tbl.Kosten[[#This Row],[Totaal kosten]],"")</f>
        <v/>
      </c>
      <c r="FE238" s="160" t="str">
        <f>IF(Tbl.Kosten[[#This Row],[Sanr.]]=FE$7,Tbl.Kosten[[#This Row],[Totaal kosten]],"")</f>
        <v/>
      </c>
      <c r="FF238" s="160" t="str">
        <f>IF(Tbl.Kosten[[#This Row],[Sanr.]]=FF$7,Tbl.Kosten[[#This Row],[Totaal kosten]],"")</f>
        <v/>
      </c>
      <c r="FG238" s="160" t="str">
        <f>IF(Tbl.Kosten[[#This Row],[Sanr.]]=FG$7,Tbl.Kosten[[#This Row],[Totaal kosten]],"")</f>
        <v/>
      </c>
      <c r="FH238" s="160" t="str">
        <f>IF(Tbl.Kosten[[#This Row],[Sanr.]]=FH$7,Tbl.Kosten[[#This Row],[Totaal kosten]],"")</f>
        <v/>
      </c>
      <c r="FI238" s="160" t="str">
        <f>IF(Tbl.Kosten[[#This Row],[Sanr.]]=FI$7,Tbl.Kosten[[#This Row],[Totaal kosten]],"")</f>
        <v/>
      </c>
      <c r="FJ238" s="160" t="str">
        <f>IF(Tbl.Kosten[[#This Row],[Sanr.]]=FJ$7,Tbl.Kosten[[#This Row],[Totaal kosten]],"")</f>
        <v/>
      </c>
      <c r="FK238" s="160" t="str">
        <f>IF(Tbl.Kosten[[#This Row],[Sanr.]]=FK$7,Tbl.Kosten[[#This Row],[Totaal kosten]],"")</f>
        <v/>
      </c>
      <c r="FL238" s="160" t="str">
        <f>IF(Tbl.Kosten[[#This Row],[Sanr.]]=FL$7,Tbl.Kosten[[#This Row],[Totaal kosten]],"")</f>
        <v/>
      </c>
      <c r="FM238" s="160" t="str">
        <f>IF(Tbl.Kosten[[#This Row],[Sanr.]]=FM$7,Tbl.Kosten[[#This Row],[Totaal kosten]],"")</f>
        <v/>
      </c>
      <c r="FN238" s="160" t="str">
        <f>IF(Tbl.Kosten[[#This Row],[Sanr.]]=FN$7,Tbl.Kosten[[#This Row],[Totaal kosten]],"")</f>
        <v/>
      </c>
      <c r="FO238" s="160" t="str">
        <f>IF(Tbl.Kosten[[#This Row],[Sanr.]]=FO$7,Tbl.Kosten[[#This Row],[Totaal kosten]],"")</f>
        <v/>
      </c>
      <c r="FP238" s="160" t="str">
        <f>IF(Tbl.Kosten[[#This Row],[Sanr.]]=FP$7,Tbl.Kosten[[#This Row],[Totaal kosten]],"")</f>
        <v/>
      </c>
      <c r="FQ238" s="160" t="str">
        <f>IF(Tbl.Kosten[[#This Row],[Sanr.]]=FQ$7,Tbl.Kosten[[#This Row],[Totaal kosten]],"")</f>
        <v/>
      </c>
      <c r="FR238" s="160" t="str">
        <f>IF(Tbl.Kosten[[#This Row],[Sanr.]]=FR$7,Tbl.Kosten[[#This Row],[Totaal kosten]],"")</f>
        <v/>
      </c>
      <c r="FS238" s="160" t="str">
        <f>IF(Tbl.Kosten[[#This Row],[Sanr.]]=FS$7,Tbl.Kosten[[#This Row],[Totaal kosten]],"")</f>
        <v/>
      </c>
      <c r="FT238" s="160" t="str">
        <f>IF(Tbl.Kosten[[#This Row],[Sanr.]]=FT$7,Tbl.Kosten[[#This Row],[Totaal kosten]],"")</f>
        <v/>
      </c>
      <c r="FU238" s="160" t="str">
        <f>IF(Tbl.Kosten[[#This Row],[Sanr.]]=FU$7,Tbl.Kosten[[#This Row],[Totaal kosten]],"")</f>
        <v/>
      </c>
      <c r="FV238" s="160" t="str">
        <f>IF(Tbl.Kosten[[#This Row],[Sanr.]]=FV$7,Tbl.Kosten[[#This Row],[Totaal kosten]],"")</f>
        <v/>
      </c>
      <c r="FW238" s="160" t="str">
        <f>IFERROR(_xlfn.XLOOKUP(Tbl.Kosten[[#This Row],[Activiteitencode]],Tbl.Activiteiten[Activiteitcode],Tbl.Activiteiten[Anr.],"",0,1),"")</f>
        <v/>
      </c>
      <c r="FX238" s="181" t="str">
        <f>_xlfn.CONCAT(Tbl.Kosten[[#This Row],[Pnr.]],Tbl.Kosten[[#This Row],[Sanr.]])</f>
        <v>P1</v>
      </c>
      <c r="FY238" s="160">
        <f>Tbl.Kosten[[#This Row],[Totaal kosten]]-Tbl.Kosten[[#This Row],[Subsidie]]</f>
        <v>0</v>
      </c>
      <c r="FZ238" s="160">
        <f>IF(Tbl.Kosten[[#This Row],[Pnr.]]=FZ$7,Tbl.Kosten[[#This Row],[Te financieren]],"")</f>
        <v>0</v>
      </c>
      <c r="GA238" s="160" t="str">
        <f>IF(Tbl.Kosten[[#This Row],[Pnr.]]=GA$7,Tbl.Kosten[[#This Row],[Te financieren]],"")</f>
        <v/>
      </c>
      <c r="GB238" s="160" t="str">
        <f>IF(Tbl.Kosten[[#This Row],[Pnr.]]=GB$7,Tbl.Kosten[[#This Row],[Te financieren]],"")</f>
        <v/>
      </c>
      <c r="GC238" s="160" t="str">
        <f>IF(Tbl.Kosten[[#This Row],[Pnr.]]=GC$7,Tbl.Kosten[[#This Row],[Te financieren]],"")</f>
        <v/>
      </c>
      <c r="GD238" s="160" t="str">
        <f>IF(Tbl.Kosten[[#This Row],[Pnr.]]=GD$7,Tbl.Kosten[[#This Row],[Te financieren]],"")</f>
        <v/>
      </c>
      <c r="GE238" s="160" t="str">
        <f>IF(Tbl.Kosten[[#This Row],[Pnr.]]=GE$7,Tbl.Kosten[[#This Row],[Te financieren]],"")</f>
        <v/>
      </c>
      <c r="GF238" s="160" t="str">
        <f>IF(Tbl.Kosten[[#This Row],[Pnr.]]=GF$7,Tbl.Kosten[[#This Row],[Te financieren]],"")</f>
        <v/>
      </c>
      <c r="GG238" s="160" t="str">
        <f>IF(Tbl.Kosten[[#This Row],[Pnr.]]=GG$7,Tbl.Kosten[[#This Row],[Te financieren]],"")</f>
        <v/>
      </c>
      <c r="GH238" s="160" t="str">
        <f>IF(Tbl.Kosten[[#This Row],[Pnr.]]=GH$7,Tbl.Kosten[[#This Row],[Te financieren]],"")</f>
        <v/>
      </c>
      <c r="GI238" s="160" t="str">
        <f>IF(Tbl.Kosten[[#This Row],[Pnr.]]=GI$7,Tbl.Kosten[[#This Row],[Te financieren]],"")</f>
        <v/>
      </c>
      <c r="GJ238" s="160" t="str">
        <f>IF(Tbl.Kosten[[#This Row],[Pnr.]]=GJ$7,Tbl.Kosten[[#This Row],[Te financieren]],"")</f>
        <v/>
      </c>
      <c r="GK238" s="160" t="str">
        <f>IF(Tbl.Kosten[[#This Row],[Pnr.]]=GK$7,Tbl.Kosten[[#This Row],[Te financieren]],"")</f>
        <v/>
      </c>
      <c r="GL238" s="160" t="str">
        <f>IF(Tbl.Kosten[[#This Row],[Pnr.]]=GL$7,Tbl.Kosten[[#This Row],[Te financieren]],"")</f>
        <v/>
      </c>
      <c r="GM238" s="160" t="str">
        <f>IF(Tbl.Kosten[[#This Row],[Pnr.]]=GM$7,Tbl.Kosten[[#This Row],[Te financieren]],"")</f>
        <v/>
      </c>
      <c r="GN238" s="160" t="str">
        <f>IF(Tbl.Kosten[[#This Row],[Pnr.]]=GN$7,Tbl.Kosten[[#This Row],[Te financieren]],"")</f>
        <v/>
      </c>
      <c r="GO238" s="160" t="str">
        <f>IF(Tbl.Kosten[[#This Row],[Pnr.]]=GO$7,Tbl.Kosten[[#This Row],[Te financieren]],"")</f>
        <v/>
      </c>
      <c r="GP238" s="160" t="str">
        <f>IF(Tbl.Kosten[[#This Row],[Pnr.]]=GP$7,Tbl.Kosten[[#This Row],[Te financieren]],"")</f>
        <v/>
      </c>
      <c r="GQ238" s="160" t="str">
        <f>IF(Tbl.Kosten[[#This Row],[Pnr.]]=GQ$7,Tbl.Kosten[[#This Row],[Te financieren]],"")</f>
        <v/>
      </c>
      <c r="GR238" s="160" t="str">
        <f>IF(Tbl.Kosten[[#This Row],[Pnr.]]=GR$7,Tbl.Kosten[[#This Row],[Te financieren]],"")</f>
        <v/>
      </c>
      <c r="GS238" s="160" t="str">
        <f>IF(Tbl.Kosten[[#This Row],[Pnr.]]=GS$7,Tbl.Kosten[[#This Row],[Te financieren]],"")</f>
        <v/>
      </c>
      <c r="GT238" s="160" t="str">
        <f>IF(Tbl.Kosten[[#This Row],[Pnr.]]=GT$7,Tbl.Kosten[[#This Row],[Te financieren]],"")</f>
        <v/>
      </c>
      <c r="GU238" s="160" t="str">
        <f>IF(Tbl.Kosten[[#This Row],[Pnr.]]=GU$7,Tbl.Kosten[[#This Row],[Te financieren]],"")</f>
        <v/>
      </c>
      <c r="GV238" s="160" t="str">
        <f>IF(Tbl.Kosten[[#This Row],[Pnr.]]=GV$7,Tbl.Kosten[[#This Row],[Te financieren]],"")</f>
        <v/>
      </c>
      <c r="GW238" s="160" t="str">
        <f>IF(Tbl.Kosten[[#This Row],[Pnr.]]=GW$7,Tbl.Kosten[[#This Row],[Te financieren]],"")</f>
        <v/>
      </c>
      <c r="GX238" s="160" t="str">
        <f>IF(Tbl.Kosten[[#This Row],[Pnr.]]=GX$7,Tbl.Kosten[[#This Row],[Te financieren]],"")</f>
        <v/>
      </c>
      <c r="GY238" s="160" t="str">
        <f>IF(Tbl.Kosten[[#This Row],[Pnr.]]=GY$7,Tbl.Kosten[[#This Row],[Te financieren]],"")</f>
        <v/>
      </c>
      <c r="GZ238" s="160" t="str">
        <f>IF(Tbl.Kosten[[#This Row],[Pnr.]]=GZ$7,Tbl.Kosten[[#This Row],[Te financieren]],"")</f>
        <v/>
      </c>
      <c r="HA238" s="160" t="str">
        <f>IF(Tbl.Kosten[[#This Row],[Pnr.]]=HA$7,Tbl.Kosten[[#This Row],[Te financieren]],"")</f>
        <v/>
      </c>
      <c r="HB238" s="160" t="str">
        <f>IF(Tbl.Kosten[[#This Row],[Pnr.]]=HB$7,Tbl.Kosten[[#This Row],[Te financieren]],"")</f>
        <v/>
      </c>
      <c r="HC238" s="160" t="str">
        <f>IF(Tbl.Kosten[[#This Row],[Pnr.]]=HC$7,Tbl.Kosten[[#This Row],[Te financieren]],"")</f>
        <v/>
      </c>
      <c r="HD238" s="160" t="str">
        <f>IF(Tbl.Kosten[[#This Row],[Pnr.]]=HD$7,Tbl.Kosten[[#This Row],[Te financieren]],"")</f>
        <v/>
      </c>
      <c r="HE238" s="160" t="str">
        <f>IF(Tbl.Kosten[[#This Row],[Pnr.]]=HE$7,Tbl.Kosten[[#This Row],[Te financieren]],"")</f>
        <v/>
      </c>
      <c r="HF238" s="160" t="str">
        <f>IF(Tbl.Kosten[[#This Row],[Pnr.]]=HF$7,Tbl.Kosten[[#This Row],[Te financieren]],"")</f>
        <v/>
      </c>
      <c r="HG238" s="160" t="str">
        <f>IF(Tbl.Kosten[[#This Row],[Pnr.]]=HG$7,Tbl.Kosten[[#This Row],[Te financieren]],"")</f>
        <v/>
      </c>
      <c r="HH238" s="160" t="str">
        <f>IF(Tbl.Kosten[[#This Row],[Pnr.]]=HH$7,Tbl.Kosten[[#This Row],[Te financieren]],"")</f>
        <v/>
      </c>
      <c r="HI238" s="160" t="str">
        <f>IF(Tbl.Kosten[[#This Row],[Pnr.]]=HI$7,Tbl.Kosten[[#This Row],[Te financieren]],"")</f>
        <v/>
      </c>
      <c r="HJ238" s="160" t="str">
        <f>IF(Tbl.Kosten[[#This Row],[Pnr.]]=HJ$7,Tbl.Kosten[[#This Row],[Te financieren]],"")</f>
        <v/>
      </c>
      <c r="HK238" s="160" t="str">
        <f>IF(Tbl.Kosten[[#This Row],[Pnr.]]=HK$7,Tbl.Kosten[[#This Row],[Te financieren]],"")</f>
        <v/>
      </c>
      <c r="HL238" s="160" t="str">
        <f>IF(Tbl.Kosten[[#This Row],[Pnr.]]=HL$7,Tbl.Kosten[[#This Row],[Te financieren]],"")</f>
        <v/>
      </c>
      <c r="HM238" s="160" t="str">
        <f>IF(Tbl.Kosten[[#This Row],[Pnr.]]=HM$7,Tbl.Kosten[[#This Row],[Te financieren]],"")</f>
        <v/>
      </c>
      <c r="HN238" s="160" t="str">
        <f>IF(Tbl.Kosten[[#This Row],[Pnr.]]=HN$7,Tbl.Kosten[[#This Row],[Te financieren]],"")</f>
        <v/>
      </c>
      <c r="HO238" s="160" t="str">
        <f>IF(Tbl.Kosten[[#This Row],[Pnr.]]=HO$7,Tbl.Kosten[[#This Row],[Te financieren]],"")</f>
        <v/>
      </c>
      <c r="HP238" s="160" t="str">
        <f>IF(Tbl.Kosten[[#This Row],[Pnr.]]=HP$7,Tbl.Kosten[[#This Row],[Te financieren]],"")</f>
        <v/>
      </c>
      <c r="HQ238" s="160" t="str">
        <f>IF(Tbl.Kosten[[#This Row],[Pnr.]]=HQ$7,Tbl.Kosten[[#This Row],[Te financieren]],"")</f>
        <v/>
      </c>
      <c r="HR238" s="160" t="str">
        <f>IF(Tbl.Kosten[[#This Row],[Pnr.]]=HR$7,Tbl.Kosten[[#This Row],[Te financieren]],"")</f>
        <v/>
      </c>
      <c r="HS238" s="160" t="str">
        <f>IF(Tbl.Kosten[[#This Row],[Pnr.]]=HS$7,Tbl.Kosten[[#This Row],[Te financieren]],"")</f>
        <v/>
      </c>
      <c r="HT238" s="160" t="str">
        <f>IF(Tbl.Kosten[[#This Row],[Pnr.]]=HT$7,Tbl.Kosten[[#This Row],[Te financieren]],"")</f>
        <v/>
      </c>
      <c r="HU238" s="160" t="str">
        <f>IF(Tbl.Kosten[[#This Row],[Pnr.]]=HU$7,Tbl.Kosten[[#This Row],[Te financieren]],"")</f>
        <v/>
      </c>
      <c r="HV238" s="160" t="str">
        <f>IF(Tbl.Kosten[[#This Row],[Pnr.]]=HV$7,Tbl.Kosten[[#This Row],[Te financieren]],"")</f>
        <v/>
      </c>
      <c r="HW238" s="160" t="str">
        <f>IF(Tbl.Kosten[[#This Row],[Pnr.]]=HW$7,Tbl.Kosten[[#This Row],[Te financieren]],"")</f>
        <v/>
      </c>
    </row>
    <row r="239" spans="2:231" x14ac:dyDescent="0.3">
      <c r="B239" s="144"/>
      <c r="C239" s="147"/>
      <c r="D239" s="146"/>
      <c r="E239" s="147"/>
      <c r="F239" s="145"/>
      <c r="G239" s="11" t="str">
        <f>IF(Tbl.Kosten[[#This Row],[Medewerker e/o 
functie]]&lt;&gt;"",_xlfn.XLOOKUP(Tbl.Kosten[[#This Row],[Medewerker e/o 
functie]],Tbl.Uurtarief[Medewerker en/of functie],Tbl.Uurtarief[Uurtarief],"",0,1),"")</f>
        <v/>
      </c>
      <c r="H239" s="121">
        <f>IFERROR(Tbl.Kosten[[#This Row],[Uren]]*Tbl.Kosten[[#This Row],[Uurtarief]],0)</f>
        <v>0</v>
      </c>
      <c r="I239" s="119" t="str">
        <f>IF(Tbl.Kosten[[#This Row],[Subtotaal uren]]&lt;&gt;0,_xlfn.XLOOKUP(Tbl.Kosten[[#This Row],[Medewerker e/o 
functie]],Tbl.Uurtarief[Medewerker en/of functie],Tbl.Uurtarief[Kostensoort arbeid],"",0,1),"")</f>
        <v/>
      </c>
      <c r="J239" s="147"/>
      <c r="K239" s="145"/>
      <c r="L239" s="149" t="str">
        <f>IF(Tbl.Kosten[[#This Row],[Activum]]&lt;&gt;"",_xlfn.XLOOKUP(Tbl.Kosten[[#This Row],[Activum]],Tbl.Afschrijvingskosten[Activum],Tbl.Afschrijvingskosten[Tarief per afschrijvings-eenheid],"",0,1),"")</f>
        <v/>
      </c>
      <c r="M239" s="122">
        <f>IFERROR(Tbl.Kosten[[#This Row],[Een-
heden]]*Tbl.Kosten[[#This Row],[Afschrijvings-
tarief]],0)</f>
        <v>0</v>
      </c>
      <c r="N239" s="122" t="str">
        <f>IF(Tbl.Kosten[[#This Row],[Subtotaal afschrijving]]&lt;&gt;0,Lijsten!A237,"")</f>
        <v/>
      </c>
      <c r="O239" s="150"/>
      <c r="P239" s="145"/>
      <c r="Q239" s="148"/>
      <c r="R239" s="122">
        <f>IFERROR(Tbl.Kosten[[#This Row],[Aantal]]*Tbl.Kosten[[#This Row],[Tarief]],0)</f>
        <v>0</v>
      </c>
      <c r="S239" s="8">
        <f>IFERROR(Tbl.Kosten[[#This Row],[Subtotaal overige kosten]]+Tbl.Kosten[[#This Row],[Subtotaal uren]]+Tbl.Kosten[[#This Row],[Subtotaal afschrijving]],0)</f>
        <v>0</v>
      </c>
      <c r="T239" s="8">
        <f>IFERROR(Tbl.Kosten[[#This Row],[Totaal kosten]]*Tbl.Kosten[[#This Row],[Subsidie%]],0)</f>
        <v>0</v>
      </c>
      <c r="U239" s="4" t="str" cm="1">
        <f t="array" ref="U239">IFERROR(_xlfn.IFS(Tbl.Kosten[[#This Row],[Subtotaal uren]]&lt;&gt;0,Tbl.Kosten[[#This Row],[Kostensoort arbeid]],Tbl.Kosten[[#This Row],[Subtotaal afschrijving]]&lt;&gt;0,Tbl.Kosten[[#This Row],[Kostensoort afschrijving]],Tbl.Kosten[[#This Row],[Subtotaal overige kosten]]&lt;&gt;0,Tbl.Kosten[[#This Row],[Kostensoort overig]]),"")</f>
        <v/>
      </c>
      <c r="V239" s="4" t="str">
        <f>IFERROR(_xlfn.XLOOKUP(Tbl.Kosten[[#This Row],[Activiteitencode]],Tbl.Activiteiten[Activiteitcode],Tbl.Activiteiten[Werkpakketcode],"",0,1),"")</f>
        <v/>
      </c>
      <c r="W239" s="4" t="str">
        <f>IFERROR(_xlfn.XLOOKUP(Tbl.Kosten[[#This Row],[Werkpakketcode]],Tbl.Werkpakketten[Werkpakketcode],Tbl.Werkpakketten[Subsidiabele activiteit],"",0,1),"")</f>
        <v/>
      </c>
      <c r="X239" s="12">
        <f>IFERROR(_xlfn.XLOOKUP(Tbl.Kosten[[#This Row],[Sanr.]],Tbl.Subsidiehoogte[SAnr.],Tbl.Subsidiehoogte[Sub. Percentage],0,0,1),0)</f>
        <v>0</v>
      </c>
      <c r="Y239" s="154" t="str">
        <f>IFERROR(_xlfn.XLOOKUP(Tbl.Kosten[[#This Row],[Partnercode]],Tbl.Projectpartners[Partnercode],Tbl.Projectpartners[PNr.],"",0,1),"")</f>
        <v>P1</v>
      </c>
      <c r="Z239" s="158">
        <f>IF(Tbl.Kosten[[#This Row],[Pnr.]]=Z$7,Tbl.Kosten[[#This Row],[Totaal kosten]],"")</f>
        <v>0</v>
      </c>
      <c r="AA239" s="158" t="str">
        <f>IF(Tbl.Kosten[[#This Row],[Pnr.]]=AA$7,Tbl.Kosten[[#This Row],[Totaal kosten]],"")</f>
        <v/>
      </c>
      <c r="AB239" s="158" t="str">
        <f>IF(Tbl.Kosten[[#This Row],[Pnr.]]=AB$7,Tbl.Kosten[[#This Row],[Totaal kosten]],"")</f>
        <v/>
      </c>
      <c r="AC239" s="158" t="str">
        <f>IF(Tbl.Kosten[[#This Row],[Pnr.]]=AC$7,Tbl.Kosten[[#This Row],[Totaal kosten]],"")</f>
        <v/>
      </c>
      <c r="AD239" s="158" t="str">
        <f>IF(Tbl.Kosten[[#This Row],[Pnr.]]=AD$7,Tbl.Kosten[[#This Row],[Totaal kosten]],"")</f>
        <v/>
      </c>
      <c r="AE239" s="158" t="str">
        <f>IF(Tbl.Kosten[[#This Row],[Pnr.]]=AE$7,Tbl.Kosten[[#This Row],[Totaal kosten]],"")</f>
        <v/>
      </c>
      <c r="AF239" s="158" t="str">
        <f>IF(Tbl.Kosten[[#This Row],[Pnr.]]=AF$7,Tbl.Kosten[[#This Row],[Totaal kosten]],"")</f>
        <v/>
      </c>
      <c r="AG239" s="158" t="str">
        <f>IF(Tbl.Kosten[[#This Row],[Pnr.]]=AG$7,Tbl.Kosten[[#This Row],[Totaal kosten]],"")</f>
        <v/>
      </c>
      <c r="AH239" s="158" t="str">
        <f>IF(Tbl.Kosten[[#This Row],[Pnr.]]=AH$7,Tbl.Kosten[[#This Row],[Totaal kosten]],"")</f>
        <v/>
      </c>
      <c r="AI239" s="158" t="str">
        <f>IF(Tbl.Kosten[[#This Row],[Pnr.]]=AI$7,Tbl.Kosten[[#This Row],[Totaal kosten]],"")</f>
        <v/>
      </c>
      <c r="AJ239" s="158" t="str">
        <f>IF(Tbl.Kosten[[#This Row],[Pnr.]]=AJ$7,Tbl.Kosten[[#This Row],[Totaal kosten]],"")</f>
        <v/>
      </c>
      <c r="AK239" s="158" t="str">
        <f>IF(Tbl.Kosten[[#This Row],[Pnr.]]=AK$7,Tbl.Kosten[[#This Row],[Totaal kosten]],"")</f>
        <v/>
      </c>
      <c r="AL239" s="158" t="str">
        <f>IF(Tbl.Kosten[[#This Row],[Pnr.]]=AL$7,Tbl.Kosten[[#This Row],[Totaal kosten]],"")</f>
        <v/>
      </c>
      <c r="AM239" s="158" t="str">
        <f>IF(Tbl.Kosten[[#This Row],[Pnr.]]=AM$7,Tbl.Kosten[[#This Row],[Totaal kosten]],"")</f>
        <v/>
      </c>
      <c r="AN239" s="158" t="str">
        <f>IF(Tbl.Kosten[[#This Row],[Pnr.]]=AN$7,Tbl.Kosten[[#This Row],[Totaal kosten]],"")</f>
        <v/>
      </c>
      <c r="AO239" s="158" t="str">
        <f>IF(Tbl.Kosten[[#This Row],[Pnr.]]=AO$7,Tbl.Kosten[[#This Row],[Totaal kosten]],"")</f>
        <v/>
      </c>
      <c r="AP239" s="158" t="str">
        <f>IF(Tbl.Kosten[[#This Row],[Pnr.]]=AP$7,Tbl.Kosten[[#This Row],[Totaal kosten]],"")</f>
        <v/>
      </c>
      <c r="AQ239" s="158" t="str">
        <f>IF(Tbl.Kosten[[#This Row],[Pnr.]]=AQ$7,Tbl.Kosten[[#This Row],[Totaal kosten]],"")</f>
        <v/>
      </c>
      <c r="AR239" s="158" t="str">
        <f>IF(Tbl.Kosten[[#This Row],[Pnr.]]=AR$7,Tbl.Kosten[[#This Row],[Totaal kosten]],"")</f>
        <v/>
      </c>
      <c r="AS239" s="158" t="str">
        <f>IF(Tbl.Kosten[[#This Row],[Pnr.]]=AS$7,Tbl.Kosten[[#This Row],[Totaal kosten]],"")</f>
        <v/>
      </c>
      <c r="AT239" s="158" t="str">
        <f>IF(Tbl.Kosten[[#This Row],[Pnr.]]=AT$7,Tbl.Kosten[[#This Row],[Totaal kosten]],"")</f>
        <v/>
      </c>
      <c r="AU239" s="158" t="str">
        <f>IF(Tbl.Kosten[[#This Row],[Pnr.]]=AU$7,Tbl.Kosten[[#This Row],[Totaal kosten]],"")</f>
        <v/>
      </c>
      <c r="AV239" s="158" t="str">
        <f>IF(Tbl.Kosten[[#This Row],[Pnr.]]=AV$7,Tbl.Kosten[[#This Row],[Totaal kosten]],"")</f>
        <v/>
      </c>
      <c r="AW239" s="158" t="str">
        <f>IF(Tbl.Kosten[[#This Row],[Pnr.]]=AW$7,Tbl.Kosten[[#This Row],[Totaal kosten]],"")</f>
        <v/>
      </c>
      <c r="AX239" s="158" t="str">
        <f>IF(Tbl.Kosten[[#This Row],[Pnr.]]=AX$7,Tbl.Kosten[[#This Row],[Totaal kosten]],"")</f>
        <v/>
      </c>
      <c r="AY239" s="158" t="str">
        <f>IF(Tbl.Kosten[[#This Row],[Pnr.]]=AY$7,Tbl.Kosten[[#This Row],[Totaal kosten]],"")</f>
        <v/>
      </c>
      <c r="AZ239" s="158" t="str">
        <f>IF(Tbl.Kosten[[#This Row],[Pnr.]]=AZ$7,Tbl.Kosten[[#This Row],[Totaal kosten]],"")</f>
        <v/>
      </c>
      <c r="BA239" s="158" t="str">
        <f>IF(Tbl.Kosten[[#This Row],[Pnr.]]=BA$7,Tbl.Kosten[[#This Row],[Totaal kosten]],"")</f>
        <v/>
      </c>
      <c r="BB239" s="158" t="str">
        <f>IF(Tbl.Kosten[[#This Row],[Pnr.]]=BB$7,Tbl.Kosten[[#This Row],[Totaal kosten]],"")</f>
        <v/>
      </c>
      <c r="BC239" s="158" t="str">
        <f>IF(Tbl.Kosten[[#This Row],[Pnr.]]=BC$7,Tbl.Kosten[[#This Row],[Totaal kosten]],"")</f>
        <v/>
      </c>
      <c r="BD239" s="158" t="str">
        <f>IF(Tbl.Kosten[[#This Row],[Pnr.]]=BD$7,Tbl.Kosten[[#This Row],[Totaal kosten]],"")</f>
        <v/>
      </c>
      <c r="BE239" s="158" t="str">
        <f>IF(Tbl.Kosten[[#This Row],[Pnr.]]=BE$7,Tbl.Kosten[[#This Row],[Totaal kosten]],"")</f>
        <v/>
      </c>
      <c r="BF239" s="158" t="str">
        <f>IF(Tbl.Kosten[[#This Row],[Pnr.]]=BF$7,Tbl.Kosten[[#This Row],[Totaal kosten]],"")</f>
        <v/>
      </c>
      <c r="BG239" s="158" t="str">
        <f>IF(Tbl.Kosten[[#This Row],[Pnr.]]=BG$7,Tbl.Kosten[[#This Row],[Totaal kosten]],"")</f>
        <v/>
      </c>
      <c r="BH239" s="158" t="str">
        <f>IF(Tbl.Kosten[[#This Row],[Pnr.]]=BH$7,Tbl.Kosten[[#This Row],[Totaal kosten]],"")</f>
        <v/>
      </c>
      <c r="BI239" s="158" t="str">
        <f>IF(Tbl.Kosten[[#This Row],[Pnr.]]=BI$7,Tbl.Kosten[[#This Row],[Totaal kosten]],"")</f>
        <v/>
      </c>
      <c r="BJ239" s="158" t="str">
        <f>IF(Tbl.Kosten[[#This Row],[Pnr.]]=BJ$7,Tbl.Kosten[[#This Row],[Totaal kosten]],"")</f>
        <v/>
      </c>
      <c r="BK239" s="158" t="str">
        <f>IF(Tbl.Kosten[[#This Row],[Pnr.]]=BK$7,Tbl.Kosten[[#This Row],[Totaal kosten]],"")</f>
        <v/>
      </c>
      <c r="BL239" s="158" t="str">
        <f>IF(Tbl.Kosten[[#This Row],[Pnr.]]=BL$7,Tbl.Kosten[[#This Row],[Totaal kosten]],"")</f>
        <v/>
      </c>
      <c r="BM239" s="158" t="str">
        <f>IF(Tbl.Kosten[[#This Row],[Pnr.]]=BM$7,Tbl.Kosten[[#This Row],[Totaal kosten]],"")</f>
        <v/>
      </c>
      <c r="BN239" s="158" t="str">
        <f>IF(Tbl.Kosten[[#This Row],[Pnr.]]=BN$7,Tbl.Kosten[[#This Row],[Totaal kosten]],"")</f>
        <v/>
      </c>
      <c r="BO239" s="158" t="str">
        <f>IF(Tbl.Kosten[[#This Row],[Pnr.]]=BO$7,Tbl.Kosten[[#This Row],[Totaal kosten]],"")</f>
        <v/>
      </c>
      <c r="BP239" s="158" t="str">
        <f>IF(Tbl.Kosten[[#This Row],[Pnr.]]=BP$7,Tbl.Kosten[[#This Row],[Totaal kosten]],"")</f>
        <v/>
      </c>
      <c r="BQ239" s="158" t="str">
        <f>IF(Tbl.Kosten[[#This Row],[Pnr.]]=BQ$7,Tbl.Kosten[[#This Row],[Totaal kosten]],"")</f>
        <v/>
      </c>
      <c r="BR239" s="158" t="str">
        <f>IF(Tbl.Kosten[[#This Row],[Pnr.]]=BR$7,Tbl.Kosten[[#This Row],[Totaal kosten]],"")</f>
        <v/>
      </c>
      <c r="BS239" s="158" t="str">
        <f>IF(Tbl.Kosten[[#This Row],[Pnr.]]=BS$7,Tbl.Kosten[[#This Row],[Totaal kosten]],"")</f>
        <v/>
      </c>
      <c r="BT239" s="158" t="str">
        <f>IF(Tbl.Kosten[[#This Row],[Pnr.]]=BT$7,Tbl.Kosten[[#This Row],[Totaal kosten]],"")</f>
        <v/>
      </c>
      <c r="BU239" s="158" t="str">
        <f>IF(Tbl.Kosten[[#This Row],[Pnr.]]=BU$7,Tbl.Kosten[[#This Row],[Totaal kosten]],"")</f>
        <v/>
      </c>
      <c r="BV239" s="158" t="str">
        <f>IF(Tbl.Kosten[[#This Row],[Pnr.]]=BV$7,Tbl.Kosten[[#This Row],[Totaal kosten]],"")</f>
        <v/>
      </c>
      <c r="BW239" s="158" t="str">
        <f>IF(Tbl.Kosten[[#This Row],[Pnr.]]=BW$7,Tbl.Kosten[[#This Row],[Totaal kosten]],"")</f>
        <v/>
      </c>
      <c r="BX239" s="158" t="str">
        <f>IFERROR(_xlfn.XLOOKUP(Tbl.Kosten[[#This Row],[Werkpakketcode]],Tbl.Werkpakketten[Werkpakketcode],Tbl.Werkpakketten[WPnr.],"",0,1),"")</f>
        <v/>
      </c>
      <c r="BY239" s="158" t="str">
        <f>IF(Tbl.Kosten[[#This Row],[WPnr.]]=BY$7,Tbl.Kosten[[#This Row],[Totaal kosten]],"")</f>
        <v/>
      </c>
      <c r="BZ239" s="158" t="str">
        <f>IF(Tbl.Kosten[[#This Row],[WPnr.]]=BZ$7,Tbl.Kosten[[#This Row],[Totaal kosten]],"")</f>
        <v/>
      </c>
      <c r="CA239" s="158" t="str">
        <f>IF(Tbl.Kosten[[#This Row],[WPnr.]]=CA$7,Tbl.Kosten[[#This Row],[Totaal kosten]],"")</f>
        <v/>
      </c>
      <c r="CB239" s="158" t="str">
        <f>IF(Tbl.Kosten[[#This Row],[WPnr.]]=CB$7,Tbl.Kosten[[#This Row],[Totaal kosten]],"")</f>
        <v/>
      </c>
      <c r="CC239" s="158" t="str">
        <f>IF(Tbl.Kosten[[#This Row],[WPnr.]]=CC$7,Tbl.Kosten[[#This Row],[Totaal kosten]],"")</f>
        <v/>
      </c>
      <c r="CD239" s="158" t="str">
        <f>IF(Tbl.Kosten[[#This Row],[WPnr.]]=CD$7,Tbl.Kosten[[#This Row],[Totaal kosten]],"")</f>
        <v/>
      </c>
      <c r="CE239" s="158" t="str">
        <f>IF(Tbl.Kosten[[#This Row],[WPnr.]]=CE$7,Tbl.Kosten[[#This Row],[Totaal kosten]],"")</f>
        <v/>
      </c>
      <c r="CF239" s="158" t="str">
        <f>IF(Tbl.Kosten[[#This Row],[WPnr.]]=CF$7,Tbl.Kosten[[#This Row],[Totaal kosten]],"")</f>
        <v/>
      </c>
      <c r="CG239" s="158" t="str">
        <f>IF(Tbl.Kosten[[#This Row],[WPnr.]]=CG$7,Tbl.Kosten[[#This Row],[Totaal kosten]],"")</f>
        <v/>
      </c>
      <c r="CH239" s="158" t="str">
        <f>IF(Tbl.Kosten[[#This Row],[WPnr.]]=CH$7,Tbl.Kosten[[#This Row],[Totaal kosten]],"")</f>
        <v/>
      </c>
      <c r="CI239" s="158" t="str">
        <f>IF(Tbl.Kosten[[#This Row],[WPnr.]]=CI$7,Tbl.Kosten[[#This Row],[Totaal kosten]],"")</f>
        <v/>
      </c>
      <c r="CJ239" s="158" t="str">
        <f>IF(Tbl.Kosten[[#This Row],[WPnr.]]=CJ$7,Tbl.Kosten[[#This Row],[Totaal kosten]],"")</f>
        <v/>
      </c>
      <c r="CK239" s="158" t="str">
        <f>IF(Tbl.Kosten[[#This Row],[WPnr.]]=CK$7,Tbl.Kosten[[#This Row],[Totaal kosten]],"")</f>
        <v/>
      </c>
      <c r="CL239" s="158" t="str">
        <f>IF(Tbl.Kosten[[#This Row],[WPnr.]]=CL$7,Tbl.Kosten[[#This Row],[Totaal kosten]],"")</f>
        <v/>
      </c>
      <c r="CM239" s="158" t="str">
        <f>IF(Tbl.Kosten[[#This Row],[WPnr.]]=CM$7,Tbl.Kosten[[#This Row],[Totaal kosten]],"")</f>
        <v/>
      </c>
      <c r="CN239" s="158" t="str">
        <f>IF(Tbl.Kosten[[#This Row],[WPnr.]]=CN$7,Tbl.Kosten[[#This Row],[Totaal kosten]],"")</f>
        <v/>
      </c>
      <c r="CO239" s="158" t="str">
        <f>IF(Tbl.Kosten[[#This Row],[WPnr.]]=CO$7,Tbl.Kosten[[#This Row],[Totaal kosten]],"")</f>
        <v/>
      </c>
      <c r="CP239" s="158" t="str">
        <f>IF(Tbl.Kosten[[#This Row],[WPnr.]]=CP$7,Tbl.Kosten[[#This Row],[Totaal kosten]],"")</f>
        <v/>
      </c>
      <c r="CQ239" s="158" t="str">
        <f>IF(Tbl.Kosten[[#This Row],[WPnr.]]=CQ$7,Tbl.Kosten[[#This Row],[Totaal kosten]],"")</f>
        <v/>
      </c>
      <c r="CR239" s="158" t="str">
        <f>IF(Tbl.Kosten[[#This Row],[WPnr.]]=CR$7,Tbl.Kosten[[#This Row],[Totaal kosten]],"")</f>
        <v/>
      </c>
      <c r="CS239" s="158" t="str">
        <f>IF(Tbl.Kosten[[#This Row],[WPnr.]]=CS$7,Tbl.Kosten[[#This Row],[Totaal kosten]],"")</f>
        <v/>
      </c>
      <c r="CT239" s="158" t="str">
        <f>IF(Tbl.Kosten[[#This Row],[WPnr.]]=CT$7,Tbl.Kosten[[#This Row],[Totaal kosten]],"")</f>
        <v/>
      </c>
      <c r="CU239" s="158" t="str">
        <f>IF(Tbl.Kosten[[#This Row],[WPnr.]]=CU$7,Tbl.Kosten[[#This Row],[Totaal kosten]],"")</f>
        <v/>
      </c>
      <c r="CV239" s="158" t="str">
        <f>IF(Tbl.Kosten[[#This Row],[WPnr.]]=CV$7,Tbl.Kosten[[#This Row],[Totaal kosten]],"")</f>
        <v/>
      </c>
      <c r="CW239" s="158" t="str">
        <f>IF(Tbl.Kosten[[#This Row],[WPnr.]]=CW$7,Tbl.Kosten[[#This Row],[Totaal kosten]],"")</f>
        <v/>
      </c>
      <c r="CX239" s="158" t="str">
        <f>IF(Tbl.Kosten[[#This Row],[WPnr.]]=CX$7,Tbl.Kosten[[#This Row],[Totaal kosten]],"")</f>
        <v/>
      </c>
      <c r="CY239" s="158" t="str">
        <f>IF(Tbl.Kosten[[#This Row],[WPnr.]]=CY$7,Tbl.Kosten[[#This Row],[Totaal kosten]],"")</f>
        <v/>
      </c>
      <c r="CZ239" s="158" t="str">
        <f>IF(Tbl.Kosten[[#This Row],[WPnr.]]=CZ$7,Tbl.Kosten[[#This Row],[Totaal kosten]],"")</f>
        <v/>
      </c>
      <c r="DA239" s="158" t="str">
        <f>IF(Tbl.Kosten[[#This Row],[WPnr.]]=DA$7,Tbl.Kosten[[#This Row],[Totaal kosten]],"")</f>
        <v/>
      </c>
      <c r="DB239" s="158" t="str">
        <f>IF(Tbl.Kosten[[#This Row],[WPnr.]]=DB$7,Tbl.Kosten[[#This Row],[Totaal kosten]],"")</f>
        <v/>
      </c>
      <c r="DC239" s="158" t="str">
        <f>IF(Tbl.Kosten[[#This Row],[WPnr.]]=DC$7,Tbl.Kosten[[#This Row],[Totaal kosten]],"")</f>
        <v/>
      </c>
      <c r="DD239" s="158" t="str">
        <f>IF(Tbl.Kosten[[#This Row],[WPnr.]]=DD$7,Tbl.Kosten[[#This Row],[Totaal kosten]],"")</f>
        <v/>
      </c>
      <c r="DE239" s="158" t="str">
        <f>IF(Tbl.Kosten[[#This Row],[WPnr.]]=DE$7,Tbl.Kosten[[#This Row],[Totaal kosten]],"")</f>
        <v/>
      </c>
      <c r="DF239" s="158" t="str">
        <f>IF(Tbl.Kosten[[#This Row],[WPnr.]]=DF$7,Tbl.Kosten[[#This Row],[Totaal kosten]],"")</f>
        <v/>
      </c>
      <c r="DG239" s="158" t="str">
        <f>IF(Tbl.Kosten[[#This Row],[WPnr.]]=DG$7,Tbl.Kosten[[#This Row],[Totaal kosten]],"")</f>
        <v/>
      </c>
      <c r="DH239" s="158" t="str">
        <f>IF(Tbl.Kosten[[#This Row],[WPnr.]]=DH$7,Tbl.Kosten[[#This Row],[Totaal kosten]],"")</f>
        <v/>
      </c>
      <c r="DI239" s="158" t="str">
        <f>IF(Tbl.Kosten[[#This Row],[WPnr.]]=DI$7,Tbl.Kosten[[#This Row],[Totaal kosten]],"")</f>
        <v/>
      </c>
      <c r="DJ239" s="158" t="str">
        <f>IF(Tbl.Kosten[[#This Row],[WPnr.]]=DJ$7,Tbl.Kosten[[#This Row],[Totaal kosten]],"")</f>
        <v/>
      </c>
      <c r="DK239" s="158" t="str">
        <f>IF(Tbl.Kosten[[#This Row],[WPnr.]]=DK$7,Tbl.Kosten[[#This Row],[Totaal kosten]],"")</f>
        <v/>
      </c>
      <c r="DL239" s="158" t="str">
        <f>IF(Tbl.Kosten[[#This Row],[WPnr.]]=DL$7,Tbl.Kosten[[#This Row],[Totaal kosten]],"")</f>
        <v/>
      </c>
      <c r="DM239" s="158" t="str">
        <f>IF(Tbl.Kosten[[#This Row],[WPnr.]]=DM$7,Tbl.Kosten[[#This Row],[Totaal kosten]],"")</f>
        <v/>
      </c>
      <c r="DN239" s="158" t="str">
        <f>IF(Tbl.Kosten[[#This Row],[WPnr.]]=DN$7,Tbl.Kosten[[#This Row],[Totaal kosten]],"")</f>
        <v/>
      </c>
      <c r="DO239" s="158" t="str">
        <f>IF(Tbl.Kosten[[#This Row],[WPnr.]]=DO$7,Tbl.Kosten[[#This Row],[Totaal kosten]],"")</f>
        <v/>
      </c>
      <c r="DP239" s="158" t="str">
        <f>IF(Tbl.Kosten[[#This Row],[WPnr.]]=DP$7,Tbl.Kosten[[#This Row],[Totaal kosten]],"")</f>
        <v/>
      </c>
      <c r="DQ239" s="158" t="str">
        <f>IF(Tbl.Kosten[[#This Row],[WPnr.]]=DQ$7,Tbl.Kosten[[#This Row],[Totaal kosten]],"")</f>
        <v/>
      </c>
      <c r="DR239" s="158" t="str">
        <f>IF(Tbl.Kosten[[#This Row],[WPnr.]]=DR$7,Tbl.Kosten[[#This Row],[Totaal kosten]],"")</f>
        <v/>
      </c>
      <c r="DS239" s="158" t="str">
        <f>IF(Tbl.Kosten[[#This Row],[WPnr.]]=DS$7,Tbl.Kosten[[#This Row],[Totaal kosten]],"")</f>
        <v/>
      </c>
      <c r="DT239" s="158" t="str">
        <f>IF(Tbl.Kosten[[#This Row],[WPnr.]]=DT$7,Tbl.Kosten[[#This Row],[Totaal kosten]],"")</f>
        <v/>
      </c>
      <c r="DU239" s="158" t="str">
        <f>IF(Tbl.Kosten[[#This Row],[WPnr.]]=DU$7,Tbl.Kosten[[#This Row],[Totaal kosten]],"")</f>
        <v/>
      </c>
      <c r="DV239" s="158" t="str">
        <f>IF(Tbl.Kosten[[#This Row],[WPnr.]]=DV$7,Tbl.Kosten[[#This Row],[Totaal kosten]],"")</f>
        <v/>
      </c>
      <c r="DW239" s="158" t="str">
        <f>IFERROR(_xlfn.XLOOKUP(Tbl.Kosten[[#This Row],[Kostensoort]],Tbl.Kostensoorten[Kostensoorten],Tbl.Kostensoorten[KSnr.],"",0,1),"")</f>
        <v/>
      </c>
      <c r="DX239" s="158" t="str">
        <f>IF(Tbl.Kosten[[#This Row],[KSnr.]]=DX$7,Tbl.Kosten[[#This Row],[Totaal kosten]],"")</f>
        <v/>
      </c>
      <c r="DY239" s="158" t="str">
        <f>IF(Tbl.Kosten[[#This Row],[KSnr.]]=DY$7,Tbl.Kosten[[#This Row],[Totaal kosten]],"")</f>
        <v/>
      </c>
      <c r="DZ239" s="158" t="str">
        <f>IF(Tbl.Kosten[[#This Row],[KSnr.]]=DZ$7,Tbl.Kosten[[#This Row],[Totaal kosten]],"")</f>
        <v/>
      </c>
      <c r="EA239" s="158" t="str">
        <f>IF(Tbl.Kosten[[#This Row],[KSnr.]]=EA$7,Tbl.Kosten[[#This Row],[Totaal kosten]],"")</f>
        <v/>
      </c>
      <c r="EB239" s="158" t="str">
        <f>IF(Tbl.Kosten[[#This Row],[KSnr.]]=EB$7,Tbl.Kosten[[#This Row],[Totaal kosten]],"")</f>
        <v/>
      </c>
      <c r="EC239" s="158" t="str">
        <f>IF(Tbl.Kosten[[#This Row],[KSnr.]]=EC$7,Tbl.Kosten[[#This Row],[Totaal kosten]],"")</f>
        <v/>
      </c>
      <c r="ED239" s="158" t="str">
        <f>IF(Tbl.Kosten[[#This Row],[KSnr.]]=ED$7,Tbl.Kosten[[#This Row],[Totaal kosten]],"")</f>
        <v/>
      </c>
      <c r="EE239" s="158" t="str">
        <f>IF(Tbl.Kosten[[#This Row],[KSnr.]]=EE$7,Tbl.Kosten[[#This Row],[Totaal kosten]],"")</f>
        <v/>
      </c>
      <c r="EF239" s="158" t="str">
        <f>IF(Tbl.Kosten[[#This Row],[KSnr.]]=EF$7,Tbl.Kosten[[#This Row],[Totaal kosten]],"")</f>
        <v/>
      </c>
      <c r="EG239" s="158" t="str">
        <f>IF(Tbl.Kosten[[#This Row],[KSnr.]]=EG$7,Tbl.Kosten[[#This Row],[Totaal kosten]],"")</f>
        <v/>
      </c>
      <c r="EH239" s="158" t="str">
        <f>IF(Tbl.Kosten[[#This Row],[KSnr.]]=EH$7,Tbl.Kosten[[#This Row],[Totaal kosten]],"")</f>
        <v/>
      </c>
      <c r="EI239" s="158" t="str">
        <f>IF(Tbl.Kosten[[#This Row],[KSnr.]]=EI$7,Tbl.Kosten[[#This Row],[Totaal kosten]],"")</f>
        <v/>
      </c>
      <c r="EJ239" s="158" t="str">
        <f>IF(Tbl.Kosten[[#This Row],[KSnr.]]=EJ$7,Tbl.Kosten[[#This Row],[Totaal kosten]],"")</f>
        <v/>
      </c>
      <c r="EK239" s="158" t="str">
        <f>IF(Tbl.Kosten[[#This Row],[KSnr.]]=EK$7,Tbl.Kosten[[#This Row],[Totaal kosten]],"")</f>
        <v/>
      </c>
      <c r="EL239" s="158" t="str">
        <f>IF(Tbl.Kosten[[#This Row],[KSnr.]]=EL$7,Tbl.Kosten[[#This Row],[Totaal kosten]],"")</f>
        <v/>
      </c>
      <c r="EM239" s="158" t="str">
        <f>IF(Tbl.Kosten[[#This Row],[KSnr.]]=EM$7,Tbl.Kosten[[#This Row],[Totaal kosten]],"")</f>
        <v/>
      </c>
      <c r="EN239" s="158" t="str">
        <f>IF(Tbl.Kosten[[#This Row],[KSnr.]]=EN$7,Tbl.Kosten[[#This Row],[Totaal kosten]],"")</f>
        <v/>
      </c>
      <c r="EO239" s="158" t="str">
        <f>IF(Tbl.Kosten[[#This Row],[KSnr.]]=EO$7,Tbl.Kosten[[#This Row],[Totaal kosten]],"")</f>
        <v/>
      </c>
      <c r="EP239" s="158" t="str">
        <f>IF(Tbl.Kosten[[#This Row],[KSnr.]]=EP$7,Tbl.Kosten[[#This Row],[Totaal kosten]],"")</f>
        <v/>
      </c>
      <c r="EQ239" s="158" t="str">
        <f>IF(Tbl.Kosten[[#This Row],[KSnr.]]=EQ$7,Tbl.Kosten[[#This Row],[Totaal kosten]],"")</f>
        <v/>
      </c>
      <c r="ER239" s="154" t="str">
        <f>IFERROR(_xlfn.XLOOKUP(Tbl.Kosten[[#This Row],[Subsidieactiviteit]],Tbl.Subsidiehoogte[Subsidieactiviteit],Tbl.Subsidiehoogte[SAnr.],"",0,1),"")</f>
        <v/>
      </c>
      <c r="ES239" s="160" t="str">
        <f>IF(Tbl.Kosten[[#This Row],[Sanr.]]=ES$7,Tbl.Kosten[[#This Row],[Totaal kosten]],"")</f>
        <v/>
      </c>
      <c r="ET239" s="160" t="str">
        <f>IF(Tbl.Kosten[[#This Row],[Sanr.]]=ET$7,Tbl.Kosten[[#This Row],[Totaal kosten]],"")</f>
        <v/>
      </c>
      <c r="EU239" s="160" t="str">
        <f>IF(Tbl.Kosten[[#This Row],[Sanr.]]=EU$7,Tbl.Kosten[[#This Row],[Totaal kosten]],"")</f>
        <v/>
      </c>
      <c r="EV239" s="160" t="str">
        <f>IF(Tbl.Kosten[[#This Row],[Sanr.]]=EV$7,Tbl.Kosten[[#This Row],[Totaal kosten]],"")</f>
        <v/>
      </c>
      <c r="EW239" s="160" t="str">
        <f>IF(Tbl.Kosten[[#This Row],[Sanr.]]=EW$7,Tbl.Kosten[[#This Row],[Totaal kosten]],"")</f>
        <v/>
      </c>
      <c r="EX239" s="160" t="str">
        <f>IF(Tbl.Kosten[[#This Row],[Sanr.]]=EX$7,Tbl.Kosten[[#This Row],[Totaal kosten]],"")</f>
        <v/>
      </c>
      <c r="EY239" s="160" t="str">
        <f>IF(Tbl.Kosten[[#This Row],[Sanr.]]=EY$7,Tbl.Kosten[[#This Row],[Totaal kosten]],"")</f>
        <v/>
      </c>
      <c r="EZ239" s="160" t="str">
        <f>IF(Tbl.Kosten[[#This Row],[Sanr.]]=EZ$7,Tbl.Kosten[[#This Row],[Totaal kosten]],"")</f>
        <v/>
      </c>
      <c r="FA239" s="160" t="str">
        <f>IF(Tbl.Kosten[[#This Row],[Sanr.]]=FA$7,Tbl.Kosten[[#This Row],[Totaal kosten]],"")</f>
        <v/>
      </c>
      <c r="FB239" s="160" t="str">
        <f>IF(Tbl.Kosten[[#This Row],[Sanr.]]=FB$7,Tbl.Kosten[[#This Row],[Totaal kosten]],"")</f>
        <v/>
      </c>
      <c r="FC239" s="160" t="str">
        <f>IF(Tbl.Kosten[[#This Row],[Sanr.]]=FC$7,Tbl.Kosten[[#This Row],[Totaal kosten]],"")</f>
        <v/>
      </c>
      <c r="FD239" s="160" t="str">
        <f>IF(Tbl.Kosten[[#This Row],[Sanr.]]=FD$7,Tbl.Kosten[[#This Row],[Totaal kosten]],"")</f>
        <v/>
      </c>
      <c r="FE239" s="160" t="str">
        <f>IF(Tbl.Kosten[[#This Row],[Sanr.]]=FE$7,Tbl.Kosten[[#This Row],[Totaal kosten]],"")</f>
        <v/>
      </c>
      <c r="FF239" s="160" t="str">
        <f>IF(Tbl.Kosten[[#This Row],[Sanr.]]=FF$7,Tbl.Kosten[[#This Row],[Totaal kosten]],"")</f>
        <v/>
      </c>
      <c r="FG239" s="160" t="str">
        <f>IF(Tbl.Kosten[[#This Row],[Sanr.]]=FG$7,Tbl.Kosten[[#This Row],[Totaal kosten]],"")</f>
        <v/>
      </c>
      <c r="FH239" s="160" t="str">
        <f>IF(Tbl.Kosten[[#This Row],[Sanr.]]=FH$7,Tbl.Kosten[[#This Row],[Totaal kosten]],"")</f>
        <v/>
      </c>
      <c r="FI239" s="160" t="str">
        <f>IF(Tbl.Kosten[[#This Row],[Sanr.]]=FI$7,Tbl.Kosten[[#This Row],[Totaal kosten]],"")</f>
        <v/>
      </c>
      <c r="FJ239" s="160" t="str">
        <f>IF(Tbl.Kosten[[#This Row],[Sanr.]]=FJ$7,Tbl.Kosten[[#This Row],[Totaal kosten]],"")</f>
        <v/>
      </c>
      <c r="FK239" s="160" t="str">
        <f>IF(Tbl.Kosten[[#This Row],[Sanr.]]=FK$7,Tbl.Kosten[[#This Row],[Totaal kosten]],"")</f>
        <v/>
      </c>
      <c r="FL239" s="160" t="str">
        <f>IF(Tbl.Kosten[[#This Row],[Sanr.]]=FL$7,Tbl.Kosten[[#This Row],[Totaal kosten]],"")</f>
        <v/>
      </c>
      <c r="FM239" s="160" t="str">
        <f>IF(Tbl.Kosten[[#This Row],[Sanr.]]=FM$7,Tbl.Kosten[[#This Row],[Totaal kosten]],"")</f>
        <v/>
      </c>
      <c r="FN239" s="160" t="str">
        <f>IF(Tbl.Kosten[[#This Row],[Sanr.]]=FN$7,Tbl.Kosten[[#This Row],[Totaal kosten]],"")</f>
        <v/>
      </c>
      <c r="FO239" s="160" t="str">
        <f>IF(Tbl.Kosten[[#This Row],[Sanr.]]=FO$7,Tbl.Kosten[[#This Row],[Totaal kosten]],"")</f>
        <v/>
      </c>
      <c r="FP239" s="160" t="str">
        <f>IF(Tbl.Kosten[[#This Row],[Sanr.]]=FP$7,Tbl.Kosten[[#This Row],[Totaal kosten]],"")</f>
        <v/>
      </c>
      <c r="FQ239" s="160" t="str">
        <f>IF(Tbl.Kosten[[#This Row],[Sanr.]]=FQ$7,Tbl.Kosten[[#This Row],[Totaal kosten]],"")</f>
        <v/>
      </c>
      <c r="FR239" s="160" t="str">
        <f>IF(Tbl.Kosten[[#This Row],[Sanr.]]=FR$7,Tbl.Kosten[[#This Row],[Totaal kosten]],"")</f>
        <v/>
      </c>
      <c r="FS239" s="160" t="str">
        <f>IF(Tbl.Kosten[[#This Row],[Sanr.]]=FS$7,Tbl.Kosten[[#This Row],[Totaal kosten]],"")</f>
        <v/>
      </c>
      <c r="FT239" s="160" t="str">
        <f>IF(Tbl.Kosten[[#This Row],[Sanr.]]=FT$7,Tbl.Kosten[[#This Row],[Totaal kosten]],"")</f>
        <v/>
      </c>
      <c r="FU239" s="160" t="str">
        <f>IF(Tbl.Kosten[[#This Row],[Sanr.]]=FU$7,Tbl.Kosten[[#This Row],[Totaal kosten]],"")</f>
        <v/>
      </c>
      <c r="FV239" s="160" t="str">
        <f>IF(Tbl.Kosten[[#This Row],[Sanr.]]=FV$7,Tbl.Kosten[[#This Row],[Totaal kosten]],"")</f>
        <v/>
      </c>
      <c r="FW239" s="160" t="str">
        <f>IFERROR(_xlfn.XLOOKUP(Tbl.Kosten[[#This Row],[Activiteitencode]],Tbl.Activiteiten[Activiteitcode],Tbl.Activiteiten[Anr.],"",0,1),"")</f>
        <v/>
      </c>
      <c r="FX239" s="181" t="str">
        <f>_xlfn.CONCAT(Tbl.Kosten[[#This Row],[Pnr.]],Tbl.Kosten[[#This Row],[Sanr.]])</f>
        <v>P1</v>
      </c>
      <c r="FY239" s="160">
        <f>Tbl.Kosten[[#This Row],[Totaal kosten]]-Tbl.Kosten[[#This Row],[Subsidie]]</f>
        <v>0</v>
      </c>
      <c r="FZ239" s="160">
        <f>IF(Tbl.Kosten[[#This Row],[Pnr.]]=FZ$7,Tbl.Kosten[[#This Row],[Te financieren]],"")</f>
        <v>0</v>
      </c>
      <c r="GA239" s="160" t="str">
        <f>IF(Tbl.Kosten[[#This Row],[Pnr.]]=GA$7,Tbl.Kosten[[#This Row],[Te financieren]],"")</f>
        <v/>
      </c>
      <c r="GB239" s="160" t="str">
        <f>IF(Tbl.Kosten[[#This Row],[Pnr.]]=GB$7,Tbl.Kosten[[#This Row],[Te financieren]],"")</f>
        <v/>
      </c>
      <c r="GC239" s="160" t="str">
        <f>IF(Tbl.Kosten[[#This Row],[Pnr.]]=GC$7,Tbl.Kosten[[#This Row],[Te financieren]],"")</f>
        <v/>
      </c>
      <c r="GD239" s="160" t="str">
        <f>IF(Tbl.Kosten[[#This Row],[Pnr.]]=GD$7,Tbl.Kosten[[#This Row],[Te financieren]],"")</f>
        <v/>
      </c>
      <c r="GE239" s="160" t="str">
        <f>IF(Tbl.Kosten[[#This Row],[Pnr.]]=GE$7,Tbl.Kosten[[#This Row],[Te financieren]],"")</f>
        <v/>
      </c>
      <c r="GF239" s="160" t="str">
        <f>IF(Tbl.Kosten[[#This Row],[Pnr.]]=GF$7,Tbl.Kosten[[#This Row],[Te financieren]],"")</f>
        <v/>
      </c>
      <c r="GG239" s="160" t="str">
        <f>IF(Tbl.Kosten[[#This Row],[Pnr.]]=GG$7,Tbl.Kosten[[#This Row],[Te financieren]],"")</f>
        <v/>
      </c>
      <c r="GH239" s="160" t="str">
        <f>IF(Tbl.Kosten[[#This Row],[Pnr.]]=GH$7,Tbl.Kosten[[#This Row],[Te financieren]],"")</f>
        <v/>
      </c>
      <c r="GI239" s="160" t="str">
        <f>IF(Tbl.Kosten[[#This Row],[Pnr.]]=GI$7,Tbl.Kosten[[#This Row],[Te financieren]],"")</f>
        <v/>
      </c>
      <c r="GJ239" s="160" t="str">
        <f>IF(Tbl.Kosten[[#This Row],[Pnr.]]=GJ$7,Tbl.Kosten[[#This Row],[Te financieren]],"")</f>
        <v/>
      </c>
      <c r="GK239" s="160" t="str">
        <f>IF(Tbl.Kosten[[#This Row],[Pnr.]]=GK$7,Tbl.Kosten[[#This Row],[Te financieren]],"")</f>
        <v/>
      </c>
      <c r="GL239" s="160" t="str">
        <f>IF(Tbl.Kosten[[#This Row],[Pnr.]]=GL$7,Tbl.Kosten[[#This Row],[Te financieren]],"")</f>
        <v/>
      </c>
      <c r="GM239" s="160" t="str">
        <f>IF(Tbl.Kosten[[#This Row],[Pnr.]]=GM$7,Tbl.Kosten[[#This Row],[Te financieren]],"")</f>
        <v/>
      </c>
      <c r="GN239" s="160" t="str">
        <f>IF(Tbl.Kosten[[#This Row],[Pnr.]]=GN$7,Tbl.Kosten[[#This Row],[Te financieren]],"")</f>
        <v/>
      </c>
      <c r="GO239" s="160" t="str">
        <f>IF(Tbl.Kosten[[#This Row],[Pnr.]]=GO$7,Tbl.Kosten[[#This Row],[Te financieren]],"")</f>
        <v/>
      </c>
      <c r="GP239" s="160" t="str">
        <f>IF(Tbl.Kosten[[#This Row],[Pnr.]]=GP$7,Tbl.Kosten[[#This Row],[Te financieren]],"")</f>
        <v/>
      </c>
      <c r="GQ239" s="160" t="str">
        <f>IF(Tbl.Kosten[[#This Row],[Pnr.]]=GQ$7,Tbl.Kosten[[#This Row],[Te financieren]],"")</f>
        <v/>
      </c>
      <c r="GR239" s="160" t="str">
        <f>IF(Tbl.Kosten[[#This Row],[Pnr.]]=GR$7,Tbl.Kosten[[#This Row],[Te financieren]],"")</f>
        <v/>
      </c>
      <c r="GS239" s="160" t="str">
        <f>IF(Tbl.Kosten[[#This Row],[Pnr.]]=GS$7,Tbl.Kosten[[#This Row],[Te financieren]],"")</f>
        <v/>
      </c>
      <c r="GT239" s="160" t="str">
        <f>IF(Tbl.Kosten[[#This Row],[Pnr.]]=GT$7,Tbl.Kosten[[#This Row],[Te financieren]],"")</f>
        <v/>
      </c>
      <c r="GU239" s="160" t="str">
        <f>IF(Tbl.Kosten[[#This Row],[Pnr.]]=GU$7,Tbl.Kosten[[#This Row],[Te financieren]],"")</f>
        <v/>
      </c>
      <c r="GV239" s="160" t="str">
        <f>IF(Tbl.Kosten[[#This Row],[Pnr.]]=GV$7,Tbl.Kosten[[#This Row],[Te financieren]],"")</f>
        <v/>
      </c>
      <c r="GW239" s="160" t="str">
        <f>IF(Tbl.Kosten[[#This Row],[Pnr.]]=GW$7,Tbl.Kosten[[#This Row],[Te financieren]],"")</f>
        <v/>
      </c>
      <c r="GX239" s="160" t="str">
        <f>IF(Tbl.Kosten[[#This Row],[Pnr.]]=GX$7,Tbl.Kosten[[#This Row],[Te financieren]],"")</f>
        <v/>
      </c>
      <c r="GY239" s="160" t="str">
        <f>IF(Tbl.Kosten[[#This Row],[Pnr.]]=GY$7,Tbl.Kosten[[#This Row],[Te financieren]],"")</f>
        <v/>
      </c>
      <c r="GZ239" s="160" t="str">
        <f>IF(Tbl.Kosten[[#This Row],[Pnr.]]=GZ$7,Tbl.Kosten[[#This Row],[Te financieren]],"")</f>
        <v/>
      </c>
      <c r="HA239" s="160" t="str">
        <f>IF(Tbl.Kosten[[#This Row],[Pnr.]]=HA$7,Tbl.Kosten[[#This Row],[Te financieren]],"")</f>
        <v/>
      </c>
      <c r="HB239" s="160" t="str">
        <f>IF(Tbl.Kosten[[#This Row],[Pnr.]]=HB$7,Tbl.Kosten[[#This Row],[Te financieren]],"")</f>
        <v/>
      </c>
      <c r="HC239" s="160" t="str">
        <f>IF(Tbl.Kosten[[#This Row],[Pnr.]]=HC$7,Tbl.Kosten[[#This Row],[Te financieren]],"")</f>
        <v/>
      </c>
      <c r="HD239" s="160" t="str">
        <f>IF(Tbl.Kosten[[#This Row],[Pnr.]]=HD$7,Tbl.Kosten[[#This Row],[Te financieren]],"")</f>
        <v/>
      </c>
      <c r="HE239" s="160" t="str">
        <f>IF(Tbl.Kosten[[#This Row],[Pnr.]]=HE$7,Tbl.Kosten[[#This Row],[Te financieren]],"")</f>
        <v/>
      </c>
      <c r="HF239" s="160" t="str">
        <f>IF(Tbl.Kosten[[#This Row],[Pnr.]]=HF$7,Tbl.Kosten[[#This Row],[Te financieren]],"")</f>
        <v/>
      </c>
      <c r="HG239" s="160" t="str">
        <f>IF(Tbl.Kosten[[#This Row],[Pnr.]]=HG$7,Tbl.Kosten[[#This Row],[Te financieren]],"")</f>
        <v/>
      </c>
      <c r="HH239" s="160" t="str">
        <f>IF(Tbl.Kosten[[#This Row],[Pnr.]]=HH$7,Tbl.Kosten[[#This Row],[Te financieren]],"")</f>
        <v/>
      </c>
      <c r="HI239" s="160" t="str">
        <f>IF(Tbl.Kosten[[#This Row],[Pnr.]]=HI$7,Tbl.Kosten[[#This Row],[Te financieren]],"")</f>
        <v/>
      </c>
      <c r="HJ239" s="160" t="str">
        <f>IF(Tbl.Kosten[[#This Row],[Pnr.]]=HJ$7,Tbl.Kosten[[#This Row],[Te financieren]],"")</f>
        <v/>
      </c>
      <c r="HK239" s="160" t="str">
        <f>IF(Tbl.Kosten[[#This Row],[Pnr.]]=HK$7,Tbl.Kosten[[#This Row],[Te financieren]],"")</f>
        <v/>
      </c>
      <c r="HL239" s="160" t="str">
        <f>IF(Tbl.Kosten[[#This Row],[Pnr.]]=HL$7,Tbl.Kosten[[#This Row],[Te financieren]],"")</f>
        <v/>
      </c>
      <c r="HM239" s="160" t="str">
        <f>IF(Tbl.Kosten[[#This Row],[Pnr.]]=HM$7,Tbl.Kosten[[#This Row],[Te financieren]],"")</f>
        <v/>
      </c>
      <c r="HN239" s="160" t="str">
        <f>IF(Tbl.Kosten[[#This Row],[Pnr.]]=HN$7,Tbl.Kosten[[#This Row],[Te financieren]],"")</f>
        <v/>
      </c>
      <c r="HO239" s="160" t="str">
        <f>IF(Tbl.Kosten[[#This Row],[Pnr.]]=HO$7,Tbl.Kosten[[#This Row],[Te financieren]],"")</f>
        <v/>
      </c>
      <c r="HP239" s="160" t="str">
        <f>IF(Tbl.Kosten[[#This Row],[Pnr.]]=HP$7,Tbl.Kosten[[#This Row],[Te financieren]],"")</f>
        <v/>
      </c>
      <c r="HQ239" s="160" t="str">
        <f>IF(Tbl.Kosten[[#This Row],[Pnr.]]=HQ$7,Tbl.Kosten[[#This Row],[Te financieren]],"")</f>
        <v/>
      </c>
      <c r="HR239" s="160" t="str">
        <f>IF(Tbl.Kosten[[#This Row],[Pnr.]]=HR$7,Tbl.Kosten[[#This Row],[Te financieren]],"")</f>
        <v/>
      </c>
      <c r="HS239" s="160" t="str">
        <f>IF(Tbl.Kosten[[#This Row],[Pnr.]]=HS$7,Tbl.Kosten[[#This Row],[Te financieren]],"")</f>
        <v/>
      </c>
      <c r="HT239" s="160" t="str">
        <f>IF(Tbl.Kosten[[#This Row],[Pnr.]]=HT$7,Tbl.Kosten[[#This Row],[Te financieren]],"")</f>
        <v/>
      </c>
      <c r="HU239" s="160" t="str">
        <f>IF(Tbl.Kosten[[#This Row],[Pnr.]]=HU$7,Tbl.Kosten[[#This Row],[Te financieren]],"")</f>
        <v/>
      </c>
      <c r="HV239" s="160" t="str">
        <f>IF(Tbl.Kosten[[#This Row],[Pnr.]]=HV$7,Tbl.Kosten[[#This Row],[Te financieren]],"")</f>
        <v/>
      </c>
      <c r="HW239" s="160" t="str">
        <f>IF(Tbl.Kosten[[#This Row],[Pnr.]]=HW$7,Tbl.Kosten[[#This Row],[Te financieren]],"")</f>
        <v/>
      </c>
    </row>
    <row r="240" spans="2:231" x14ac:dyDescent="0.3">
      <c r="B240" s="144"/>
      <c r="C240" s="147"/>
      <c r="D240" s="146"/>
      <c r="E240" s="147"/>
      <c r="F240" s="145"/>
      <c r="G240" s="11" t="str">
        <f>IF(Tbl.Kosten[[#This Row],[Medewerker e/o 
functie]]&lt;&gt;"",_xlfn.XLOOKUP(Tbl.Kosten[[#This Row],[Medewerker e/o 
functie]],Tbl.Uurtarief[Medewerker en/of functie],Tbl.Uurtarief[Uurtarief],"",0,1),"")</f>
        <v/>
      </c>
      <c r="H240" s="121">
        <f>IFERROR(Tbl.Kosten[[#This Row],[Uren]]*Tbl.Kosten[[#This Row],[Uurtarief]],0)</f>
        <v>0</v>
      </c>
      <c r="I240" s="119" t="str">
        <f>IF(Tbl.Kosten[[#This Row],[Subtotaal uren]]&lt;&gt;0,_xlfn.XLOOKUP(Tbl.Kosten[[#This Row],[Medewerker e/o 
functie]],Tbl.Uurtarief[Medewerker en/of functie],Tbl.Uurtarief[Kostensoort arbeid],"",0,1),"")</f>
        <v/>
      </c>
      <c r="J240" s="147"/>
      <c r="K240" s="145"/>
      <c r="L240" s="149" t="str">
        <f>IF(Tbl.Kosten[[#This Row],[Activum]]&lt;&gt;"",_xlfn.XLOOKUP(Tbl.Kosten[[#This Row],[Activum]],Tbl.Afschrijvingskosten[Activum],Tbl.Afschrijvingskosten[Tarief per afschrijvings-eenheid],"",0,1),"")</f>
        <v/>
      </c>
      <c r="M240" s="122">
        <f>IFERROR(Tbl.Kosten[[#This Row],[Een-
heden]]*Tbl.Kosten[[#This Row],[Afschrijvings-
tarief]],0)</f>
        <v>0</v>
      </c>
      <c r="N240" s="122" t="str">
        <f>IF(Tbl.Kosten[[#This Row],[Subtotaal afschrijving]]&lt;&gt;0,Lijsten!A238,"")</f>
        <v/>
      </c>
      <c r="O240" s="150"/>
      <c r="P240" s="145"/>
      <c r="Q240" s="148"/>
      <c r="R240" s="122">
        <f>IFERROR(Tbl.Kosten[[#This Row],[Aantal]]*Tbl.Kosten[[#This Row],[Tarief]],0)</f>
        <v>0</v>
      </c>
      <c r="S240" s="8">
        <f>IFERROR(Tbl.Kosten[[#This Row],[Subtotaal overige kosten]]+Tbl.Kosten[[#This Row],[Subtotaal uren]]+Tbl.Kosten[[#This Row],[Subtotaal afschrijving]],0)</f>
        <v>0</v>
      </c>
      <c r="T240" s="8">
        <f>IFERROR(Tbl.Kosten[[#This Row],[Totaal kosten]]*Tbl.Kosten[[#This Row],[Subsidie%]],0)</f>
        <v>0</v>
      </c>
      <c r="U240" s="4" t="str" cm="1">
        <f t="array" ref="U240">IFERROR(_xlfn.IFS(Tbl.Kosten[[#This Row],[Subtotaal uren]]&lt;&gt;0,Tbl.Kosten[[#This Row],[Kostensoort arbeid]],Tbl.Kosten[[#This Row],[Subtotaal afschrijving]]&lt;&gt;0,Tbl.Kosten[[#This Row],[Kostensoort afschrijving]],Tbl.Kosten[[#This Row],[Subtotaal overige kosten]]&lt;&gt;0,Tbl.Kosten[[#This Row],[Kostensoort overig]]),"")</f>
        <v/>
      </c>
      <c r="V240" s="4" t="str">
        <f>IFERROR(_xlfn.XLOOKUP(Tbl.Kosten[[#This Row],[Activiteitencode]],Tbl.Activiteiten[Activiteitcode],Tbl.Activiteiten[Werkpakketcode],"",0,1),"")</f>
        <v/>
      </c>
      <c r="W240" s="4" t="str">
        <f>IFERROR(_xlfn.XLOOKUP(Tbl.Kosten[[#This Row],[Werkpakketcode]],Tbl.Werkpakketten[Werkpakketcode],Tbl.Werkpakketten[Subsidiabele activiteit],"",0,1),"")</f>
        <v/>
      </c>
      <c r="X240" s="12">
        <f>IFERROR(_xlfn.XLOOKUP(Tbl.Kosten[[#This Row],[Sanr.]],Tbl.Subsidiehoogte[SAnr.],Tbl.Subsidiehoogte[Sub. Percentage],0,0,1),0)</f>
        <v>0</v>
      </c>
      <c r="Y240" s="154" t="str">
        <f>IFERROR(_xlfn.XLOOKUP(Tbl.Kosten[[#This Row],[Partnercode]],Tbl.Projectpartners[Partnercode],Tbl.Projectpartners[PNr.],"",0,1),"")</f>
        <v>P1</v>
      </c>
      <c r="Z240" s="158">
        <f>IF(Tbl.Kosten[[#This Row],[Pnr.]]=Z$7,Tbl.Kosten[[#This Row],[Totaal kosten]],"")</f>
        <v>0</v>
      </c>
      <c r="AA240" s="158" t="str">
        <f>IF(Tbl.Kosten[[#This Row],[Pnr.]]=AA$7,Tbl.Kosten[[#This Row],[Totaal kosten]],"")</f>
        <v/>
      </c>
      <c r="AB240" s="158" t="str">
        <f>IF(Tbl.Kosten[[#This Row],[Pnr.]]=AB$7,Tbl.Kosten[[#This Row],[Totaal kosten]],"")</f>
        <v/>
      </c>
      <c r="AC240" s="158" t="str">
        <f>IF(Tbl.Kosten[[#This Row],[Pnr.]]=AC$7,Tbl.Kosten[[#This Row],[Totaal kosten]],"")</f>
        <v/>
      </c>
      <c r="AD240" s="158" t="str">
        <f>IF(Tbl.Kosten[[#This Row],[Pnr.]]=AD$7,Tbl.Kosten[[#This Row],[Totaal kosten]],"")</f>
        <v/>
      </c>
      <c r="AE240" s="158" t="str">
        <f>IF(Tbl.Kosten[[#This Row],[Pnr.]]=AE$7,Tbl.Kosten[[#This Row],[Totaal kosten]],"")</f>
        <v/>
      </c>
      <c r="AF240" s="158" t="str">
        <f>IF(Tbl.Kosten[[#This Row],[Pnr.]]=AF$7,Tbl.Kosten[[#This Row],[Totaal kosten]],"")</f>
        <v/>
      </c>
      <c r="AG240" s="158" t="str">
        <f>IF(Tbl.Kosten[[#This Row],[Pnr.]]=AG$7,Tbl.Kosten[[#This Row],[Totaal kosten]],"")</f>
        <v/>
      </c>
      <c r="AH240" s="158" t="str">
        <f>IF(Tbl.Kosten[[#This Row],[Pnr.]]=AH$7,Tbl.Kosten[[#This Row],[Totaal kosten]],"")</f>
        <v/>
      </c>
      <c r="AI240" s="158" t="str">
        <f>IF(Tbl.Kosten[[#This Row],[Pnr.]]=AI$7,Tbl.Kosten[[#This Row],[Totaal kosten]],"")</f>
        <v/>
      </c>
      <c r="AJ240" s="158" t="str">
        <f>IF(Tbl.Kosten[[#This Row],[Pnr.]]=AJ$7,Tbl.Kosten[[#This Row],[Totaal kosten]],"")</f>
        <v/>
      </c>
      <c r="AK240" s="158" t="str">
        <f>IF(Tbl.Kosten[[#This Row],[Pnr.]]=AK$7,Tbl.Kosten[[#This Row],[Totaal kosten]],"")</f>
        <v/>
      </c>
      <c r="AL240" s="158" t="str">
        <f>IF(Tbl.Kosten[[#This Row],[Pnr.]]=AL$7,Tbl.Kosten[[#This Row],[Totaal kosten]],"")</f>
        <v/>
      </c>
      <c r="AM240" s="158" t="str">
        <f>IF(Tbl.Kosten[[#This Row],[Pnr.]]=AM$7,Tbl.Kosten[[#This Row],[Totaal kosten]],"")</f>
        <v/>
      </c>
      <c r="AN240" s="158" t="str">
        <f>IF(Tbl.Kosten[[#This Row],[Pnr.]]=AN$7,Tbl.Kosten[[#This Row],[Totaal kosten]],"")</f>
        <v/>
      </c>
      <c r="AO240" s="158" t="str">
        <f>IF(Tbl.Kosten[[#This Row],[Pnr.]]=AO$7,Tbl.Kosten[[#This Row],[Totaal kosten]],"")</f>
        <v/>
      </c>
      <c r="AP240" s="158" t="str">
        <f>IF(Tbl.Kosten[[#This Row],[Pnr.]]=AP$7,Tbl.Kosten[[#This Row],[Totaal kosten]],"")</f>
        <v/>
      </c>
      <c r="AQ240" s="158" t="str">
        <f>IF(Tbl.Kosten[[#This Row],[Pnr.]]=AQ$7,Tbl.Kosten[[#This Row],[Totaal kosten]],"")</f>
        <v/>
      </c>
      <c r="AR240" s="158" t="str">
        <f>IF(Tbl.Kosten[[#This Row],[Pnr.]]=AR$7,Tbl.Kosten[[#This Row],[Totaal kosten]],"")</f>
        <v/>
      </c>
      <c r="AS240" s="158" t="str">
        <f>IF(Tbl.Kosten[[#This Row],[Pnr.]]=AS$7,Tbl.Kosten[[#This Row],[Totaal kosten]],"")</f>
        <v/>
      </c>
      <c r="AT240" s="158" t="str">
        <f>IF(Tbl.Kosten[[#This Row],[Pnr.]]=AT$7,Tbl.Kosten[[#This Row],[Totaal kosten]],"")</f>
        <v/>
      </c>
      <c r="AU240" s="158" t="str">
        <f>IF(Tbl.Kosten[[#This Row],[Pnr.]]=AU$7,Tbl.Kosten[[#This Row],[Totaal kosten]],"")</f>
        <v/>
      </c>
      <c r="AV240" s="158" t="str">
        <f>IF(Tbl.Kosten[[#This Row],[Pnr.]]=AV$7,Tbl.Kosten[[#This Row],[Totaal kosten]],"")</f>
        <v/>
      </c>
      <c r="AW240" s="158" t="str">
        <f>IF(Tbl.Kosten[[#This Row],[Pnr.]]=AW$7,Tbl.Kosten[[#This Row],[Totaal kosten]],"")</f>
        <v/>
      </c>
      <c r="AX240" s="158" t="str">
        <f>IF(Tbl.Kosten[[#This Row],[Pnr.]]=AX$7,Tbl.Kosten[[#This Row],[Totaal kosten]],"")</f>
        <v/>
      </c>
      <c r="AY240" s="158" t="str">
        <f>IF(Tbl.Kosten[[#This Row],[Pnr.]]=AY$7,Tbl.Kosten[[#This Row],[Totaal kosten]],"")</f>
        <v/>
      </c>
      <c r="AZ240" s="158" t="str">
        <f>IF(Tbl.Kosten[[#This Row],[Pnr.]]=AZ$7,Tbl.Kosten[[#This Row],[Totaal kosten]],"")</f>
        <v/>
      </c>
      <c r="BA240" s="158" t="str">
        <f>IF(Tbl.Kosten[[#This Row],[Pnr.]]=BA$7,Tbl.Kosten[[#This Row],[Totaal kosten]],"")</f>
        <v/>
      </c>
      <c r="BB240" s="158" t="str">
        <f>IF(Tbl.Kosten[[#This Row],[Pnr.]]=BB$7,Tbl.Kosten[[#This Row],[Totaal kosten]],"")</f>
        <v/>
      </c>
      <c r="BC240" s="158" t="str">
        <f>IF(Tbl.Kosten[[#This Row],[Pnr.]]=BC$7,Tbl.Kosten[[#This Row],[Totaal kosten]],"")</f>
        <v/>
      </c>
      <c r="BD240" s="158" t="str">
        <f>IF(Tbl.Kosten[[#This Row],[Pnr.]]=BD$7,Tbl.Kosten[[#This Row],[Totaal kosten]],"")</f>
        <v/>
      </c>
      <c r="BE240" s="158" t="str">
        <f>IF(Tbl.Kosten[[#This Row],[Pnr.]]=BE$7,Tbl.Kosten[[#This Row],[Totaal kosten]],"")</f>
        <v/>
      </c>
      <c r="BF240" s="158" t="str">
        <f>IF(Tbl.Kosten[[#This Row],[Pnr.]]=BF$7,Tbl.Kosten[[#This Row],[Totaal kosten]],"")</f>
        <v/>
      </c>
      <c r="BG240" s="158" t="str">
        <f>IF(Tbl.Kosten[[#This Row],[Pnr.]]=BG$7,Tbl.Kosten[[#This Row],[Totaal kosten]],"")</f>
        <v/>
      </c>
      <c r="BH240" s="158" t="str">
        <f>IF(Tbl.Kosten[[#This Row],[Pnr.]]=BH$7,Tbl.Kosten[[#This Row],[Totaal kosten]],"")</f>
        <v/>
      </c>
      <c r="BI240" s="158" t="str">
        <f>IF(Tbl.Kosten[[#This Row],[Pnr.]]=BI$7,Tbl.Kosten[[#This Row],[Totaal kosten]],"")</f>
        <v/>
      </c>
      <c r="BJ240" s="158" t="str">
        <f>IF(Tbl.Kosten[[#This Row],[Pnr.]]=BJ$7,Tbl.Kosten[[#This Row],[Totaal kosten]],"")</f>
        <v/>
      </c>
      <c r="BK240" s="158" t="str">
        <f>IF(Tbl.Kosten[[#This Row],[Pnr.]]=BK$7,Tbl.Kosten[[#This Row],[Totaal kosten]],"")</f>
        <v/>
      </c>
      <c r="BL240" s="158" t="str">
        <f>IF(Tbl.Kosten[[#This Row],[Pnr.]]=BL$7,Tbl.Kosten[[#This Row],[Totaal kosten]],"")</f>
        <v/>
      </c>
      <c r="BM240" s="158" t="str">
        <f>IF(Tbl.Kosten[[#This Row],[Pnr.]]=BM$7,Tbl.Kosten[[#This Row],[Totaal kosten]],"")</f>
        <v/>
      </c>
      <c r="BN240" s="158" t="str">
        <f>IF(Tbl.Kosten[[#This Row],[Pnr.]]=BN$7,Tbl.Kosten[[#This Row],[Totaal kosten]],"")</f>
        <v/>
      </c>
      <c r="BO240" s="158" t="str">
        <f>IF(Tbl.Kosten[[#This Row],[Pnr.]]=BO$7,Tbl.Kosten[[#This Row],[Totaal kosten]],"")</f>
        <v/>
      </c>
      <c r="BP240" s="158" t="str">
        <f>IF(Tbl.Kosten[[#This Row],[Pnr.]]=BP$7,Tbl.Kosten[[#This Row],[Totaal kosten]],"")</f>
        <v/>
      </c>
      <c r="BQ240" s="158" t="str">
        <f>IF(Tbl.Kosten[[#This Row],[Pnr.]]=BQ$7,Tbl.Kosten[[#This Row],[Totaal kosten]],"")</f>
        <v/>
      </c>
      <c r="BR240" s="158" t="str">
        <f>IF(Tbl.Kosten[[#This Row],[Pnr.]]=BR$7,Tbl.Kosten[[#This Row],[Totaal kosten]],"")</f>
        <v/>
      </c>
      <c r="BS240" s="158" t="str">
        <f>IF(Tbl.Kosten[[#This Row],[Pnr.]]=BS$7,Tbl.Kosten[[#This Row],[Totaal kosten]],"")</f>
        <v/>
      </c>
      <c r="BT240" s="158" t="str">
        <f>IF(Tbl.Kosten[[#This Row],[Pnr.]]=BT$7,Tbl.Kosten[[#This Row],[Totaal kosten]],"")</f>
        <v/>
      </c>
      <c r="BU240" s="158" t="str">
        <f>IF(Tbl.Kosten[[#This Row],[Pnr.]]=BU$7,Tbl.Kosten[[#This Row],[Totaal kosten]],"")</f>
        <v/>
      </c>
      <c r="BV240" s="158" t="str">
        <f>IF(Tbl.Kosten[[#This Row],[Pnr.]]=BV$7,Tbl.Kosten[[#This Row],[Totaal kosten]],"")</f>
        <v/>
      </c>
      <c r="BW240" s="158" t="str">
        <f>IF(Tbl.Kosten[[#This Row],[Pnr.]]=BW$7,Tbl.Kosten[[#This Row],[Totaal kosten]],"")</f>
        <v/>
      </c>
      <c r="BX240" s="158" t="str">
        <f>IFERROR(_xlfn.XLOOKUP(Tbl.Kosten[[#This Row],[Werkpakketcode]],Tbl.Werkpakketten[Werkpakketcode],Tbl.Werkpakketten[WPnr.],"",0,1),"")</f>
        <v/>
      </c>
      <c r="BY240" s="158" t="str">
        <f>IF(Tbl.Kosten[[#This Row],[WPnr.]]=BY$7,Tbl.Kosten[[#This Row],[Totaal kosten]],"")</f>
        <v/>
      </c>
      <c r="BZ240" s="158" t="str">
        <f>IF(Tbl.Kosten[[#This Row],[WPnr.]]=BZ$7,Tbl.Kosten[[#This Row],[Totaal kosten]],"")</f>
        <v/>
      </c>
      <c r="CA240" s="158" t="str">
        <f>IF(Tbl.Kosten[[#This Row],[WPnr.]]=CA$7,Tbl.Kosten[[#This Row],[Totaal kosten]],"")</f>
        <v/>
      </c>
      <c r="CB240" s="158" t="str">
        <f>IF(Tbl.Kosten[[#This Row],[WPnr.]]=CB$7,Tbl.Kosten[[#This Row],[Totaal kosten]],"")</f>
        <v/>
      </c>
      <c r="CC240" s="158" t="str">
        <f>IF(Tbl.Kosten[[#This Row],[WPnr.]]=CC$7,Tbl.Kosten[[#This Row],[Totaal kosten]],"")</f>
        <v/>
      </c>
      <c r="CD240" s="158" t="str">
        <f>IF(Tbl.Kosten[[#This Row],[WPnr.]]=CD$7,Tbl.Kosten[[#This Row],[Totaal kosten]],"")</f>
        <v/>
      </c>
      <c r="CE240" s="158" t="str">
        <f>IF(Tbl.Kosten[[#This Row],[WPnr.]]=CE$7,Tbl.Kosten[[#This Row],[Totaal kosten]],"")</f>
        <v/>
      </c>
      <c r="CF240" s="158" t="str">
        <f>IF(Tbl.Kosten[[#This Row],[WPnr.]]=CF$7,Tbl.Kosten[[#This Row],[Totaal kosten]],"")</f>
        <v/>
      </c>
      <c r="CG240" s="158" t="str">
        <f>IF(Tbl.Kosten[[#This Row],[WPnr.]]=CG$7,Tbl.Kosten[[#This Row],[Totaal kosten]],"")</f>
        <v/>
      </c>
      <c r="CH240" s="158" t="str">
        <f>IF(Tbl.Kosten[[#This Row],[WPnr.]]=CH$7,Tbl.Kosten[[#This Row],[Totaal kosten]],"")</f>
        <v/>
      </c>
      <c r="CI240" s="158" t="str">
        <f>IF(Tbl.Kosten[[#This Row],[WPnr.]]=CI$7,Tbl.Kosten[[#This Row],[Totaal kosten]],"")</f>
        <v/>
      </c>
      <c r="CJ240" s="158" t="str">
        <f>IF(Tbl.Kosten[[#This Row],[WPnr.]]=CJ$7,Tbl.Kosten[[#This Row],[Totaal kosten]],"")</f>
        <v/>
      </c>
      <c r="CK240" s="158" t="str">
        <f>IF(Tbl.Kosten[[#This Row],[WPnr.]]=CK$7,Tbl.Kosten[[#This Row],[Totaal kosten]],"")</f>
        <v/>
      </c>
      <c r="CL240" s="158" t="str">
        <f>IF(Tbl.Kosten[[#This Row],[WPnr.]]=CL$7,Tbl.Kosten[[#This Row],[Totaal kosten]],"")</f>
        <v/>
      </c>
      <c r="CM240" s="158" t="str">
        <f>IF(Tbl.Kosten[[#This Row],[WPnr.]]=CM$7,Tbl.Kosten[[#This Row],[Totaal kosten]],"")</f>
        <v/>
      </c>
      <c r="CN240" s="158" t="str">
        <f>IF(Tbl.Kosten[[#This Row],[WPnr.]]=CN$7,Tbl.Kosten[[#This Row],[Totaal kosten]],"")</f>
        <v/>
      </c>
      <c r="CO240" s="158" t="str">
        <f>IF(Tbl.Kosten[[#This Row],[WPnr.]]=CO$7,Tbl.Kosten[[#This Row],[Totaal kosten]],"")</f>
        <v/>
      </c>
      <c r="CP240" s="158" t="str">
        <f>IF(Tbl.Kosten[[#This Row],[WPnr.]]=CP$7,Tbl.Kosten[[#This Row],[Totaal kosten]],"")</f>
        <v/>
      </c>
      <c r="CQ240" s="158" t="str">
        <f>IF(Tbl.Kosten[[#This Row],[WPnr.]]=CQ$7,Tbl.Kosten[[#This Row],[Totaal kosten]],"")</f>
        <v/>
      </c>
      <c r="CR240" s="158" t="str">
        <f>IF(Tbl.Kosten[[#This Row],[WPnr.]]=CR$7,Tbl.Kosten[[#This Row],[Totaal kosten]],"")</f>
        <v/>
      </c>
      <c r="CS240" s="158" t="str">
        <f>IF(Tbl.Kosten[[#This Row],[WPnr.]]=CS$7,Tbl.Kosten[[#This Row],[Totaal kosten]],"")</f>
        <v/>
      </c>
      <c r="CT240" s="158" t="str">
        <f>IF(Tbl.Kosten[[#This Row],[WPnr.]]=CT$7,Tbl.Kosten[[#This Row],[Totaal kosten]],"")</f>
        <v/>
      </c>
      <c r="CU240" s="158" t="str">
        <f>IF(Tbl.Kosten[[#This Row],[WPnr.]]=CU$7,Tbl.Kosten[[#This Row],[Totaal kosten]],"")</f>
        <v/>
      </c>
      <c r="CV240" s="158" t="str">
        <f>IF(Tbl.Kosten[[#This Row],[WPnr.]]=CV$7,Tbl.Kosten[[#This Row],[Totaal kosten]],"")</f>
        <v/>
      </c>
      <c r="CW240" s="158" t="str">
        <f>IF(Tbl.Kosten[[#This Row],[WPnr.]]=CW$7,Tbl.Kosten[[#This Row],[Totaal kosten]],"")</f>
        <v/>
      </c>
      <c r="CX240" s="158" t="str">
        <f>IF(Tbl.Kosten[[#This Row],[WPnr.]]=CX$7,Tbl.Kosten[[#This Row],[Totaal kosten]],"")</f>
        <v/>
      </c>
      <c r="CY240" s="158" t="str">
        <f>IF(Tbl.Kosten[[#This Row],[WPnr.]]=CY$7,Tbl.Kosten[[#This Row],[Totaal kosten]],"")</f>
        <v/>
      </c>
      <c r="CZ240" s="158" t="str">
        <f>IF(Tbl.Kosten[[#This Row],[WPnr.]]=CZ$7,Tbl.Kosten[[#This Row],[Totaal kosten]],"")</f>
        <v/>
      </c>
      <c r="DA240" s="158" t="str">
        <f>IF(Tbl.Kosten[[#This Row],[WPnr.]]=DA$7,Tbl.Kosten[[#This Row],[Totaal kosten]],"")</f>
        <v/>
      </c>
      <c r="DB240" s="158" t="str">
        <f>IF(Tbl.Kosten[[#This Row],[WPnr.]]=DB$7,Tbl.Kosten[[#This Row],[Totaal kosten]],"")</f>
        <v/>
      </c>
      <c r="DC240" s="158" t="str">
        <f>IF(Tbl.Kosten[[#This Row],[WPnr.]]=DC$7,Tbl.Kosten[[#This Row],[Totaal kosten]],"")</f>
        <v/>
      </c>
      <c r="DD240" s="158" t="str">
        <f>IF(Tbl.Kosten[[#This Row],[WPnr.]]=DD$7,Tbl.Kosten[[#This Row],[Totaal kosten]],"")</f>
        <v/>
      </c>
      <c r="DE240" s="158" t="str">
        <f>IF(Tbl.Kosten[[#This Row],[WPnr.]]=DE$7,Tbl.Kosten[[#This Row],[Totaal kosten]],"")</f>
        <v/>
      </c>
      <c r="DF240" s="158" t="str">
        <f>IF(Tbl.Kosten[[#This Row],[WPnr.]]=DF$7,Tbl.Kosten[[#This Row],[Totaal kosten]],"")</f>
        <v/>
      </c>
      <c r="DG240" s="158" t="str">
        <f>IF(Tbl.Kosten[[#This Row],[WPnr.]]=DG$7,Tbl.Kosten[[#This Row],[Totaal kosten]],"")</f>
        <v/>
      </c>
      <c r="DH240" s="158" t="str">
        <f>IF(Tbl.Kosten[[#This Row],[WPnr.]]=DH$7,Tbl.Kosten[[#This Row],[Totaal kosten]],"")</f>
        <v/>
      </c>
      <c r="DI240" s="158" t="str">
        <f>IF(Tbl.Kosten[[#This Row],[WPnr.]]=DI$7,Tbl.Kosten[[#This Row],[Totaal kosten]],"")</f>
        <v/>
      </c>
      <c r="DJ240" s="158" t="str">
        <f>IF(Tbl.Kosten[[#This Row],[WPnr.]]=DJ$7,Tbl.Kosten[[#This Row],[Totaal kosten]],"")</f>
        <v/>
      </c>
      <c r="DK240" s="158" t="str">
        <f>IF(Tbl.Kosten[[#This Row],[WPnr.]]=DK$7,Tbl.Kosten[[#This Row],[Totaal kosten]],"")</f>
        <v/>
      </c>
      <c r="DL240" s="158" t="str">
        <f>IF(Tbl.Kosten[[#This Row],[WPnr.]]=DL$7,Tbl.Kosten[[#This Row],[Totaal kosten]],"")</f>
        <v/>
      </c>
      <c r="DM240" s="158" t="str">
        <f>IF(Tbl.Kosten[[#This Row],[WPnr.]]=DM$7,Tbl.Kosten[[#This Row],[Totaal kosten]],"")</f>
        <v/>
      </c>
      <c r="DN240" s="158" t="str">
        <f>IF(Tbl.Kosten[[#This Row],[WPnr.]]=DN$7,Tbl.Kosten[[#This Row],[Totaal kosten]],"")</f>
        <v/>
      </c>
      <c r="DO240" s="158" t="str">
        <f>IF(Tbl.Kosten[[#This Row],[WPnr.]]=DO$7,Tbl.Kosten[[#This Row],[Totaal kosten]],"")</f>
        <v/>
      </c>
      <c r="DP240" s="158" t="str">
        <f>IF(Tbl.Kosten[[#This Row],[WPnr.]]=DP$7,Tbl.Kosten[[#This Row],[Totaal kosten]],"")</f>
        <v/>
      </c>
      <c r="DQ240" s="158" t="str">
        <f>IF(Tbl.Kosten[[#This Row],[WPnr.]]=DQ$7,Tbl.Kosten[[#This Row],[Totaal kosten]],"")</f>
        <v/>
      </c>
      <c r="DR240" s="158" t="str">
        <f>IF(Tbl.Kosten[[#This Row],[WPnr.]]=DR$7,Tbl.Kosten[[#This Row],[Totaal kosten]],"")</f>
        <v/>
      </c>
      <c r="DS240" s="158" t="str">
        <f>IF(Tbl.Kosten[[#This Row],[WPnr.]]=DS$7,Tbl.Kosten[[#This Row],[Totaal kosten]],"")</f>
        <v/>
      </c>
      <c r="DT240" s="158" t="str">
        <f>IF(Tbl.Kosten[[#This Row],[WPnr.]]=DT$7,Tbl.Kosten[[#This Row],[Totaal kosten]],"")</f>
        <v/>
      </c>
      <c r="DU240" s="158" t="str">
        <f>IF(Tbl.Kosten[[#This Row],[WPnr.]]=DU$7,Tbl.Kosten[[#This Row],[Totaal kosten]],"")</f>
        <v/>
      </c>
      <c r="DV240" s="158" t="str">
        <f>IF(Tbl.Kosten[[#This Row],[WPnr.]]=DV$7,Tbl.Kosten[[#This Row],[Totaal kosten]],"")</f>
        <v/>
      </c>
      <c r="DW240" s="158" t="str">
        <f>IFERROR(_xlfn.XLOOKUP(Tbl.Kosten[[#This Row],[Kostensoort]],Tbl.Kostensoorten[Kostensoorten],Tbl.Kostensoorten[KSnr.],"",0,1),"")</f>
        <v/>
      </c>
      <c r="DX240" s="158" t="str">
        <f>IF(Tbl.Kosten[[#This Row],[KSnr.]]=DX$7,Tbl.Kosten[[#This Row],[Totaal kosten]],"")</f>
        <v/>
      </c>
      <c r="DY240" s="158" t="str">
        <f>IF(Tbl.Kosten[[#This Row],[KSnr.]]=DY$7,Tbl.Kosten[[#This Row],[Totaal kosten]],"")</f>
        <v/>
      </c>
      <c r="DZ240" s="158" t="str">
        <f>IF(Tbl.Kosten[[#This Row],[KSnr.]]=DZ$7,Tbl.Kosten[[#This Row],[Totaal kosten]],"")</f>
        <v/>
      </c>
      <c r="EA240" s="158" t="str">
        <f>IF(Tbl.Kosten[[#This Row],[KSnr.]]=EA$7,Tbl.Kosten[[#This Row],[Totaal kosten]],"")</f>
        <v/>
      </c>
      <c r="EB240" s="158" t="str">
        <f>IF(Tbl.Kosten[[#This Row],[KSnr.]]=EB$7,Tbl.Kosten[[#This Row],[Totaal kosten]],"")</f>
        <v/>
      </c>
      <c r="EC240" s="158" t="str">
        <f>IF(Tbl.Kosten[[#This Row],[KSnr.]]=EC$7,Tbl.Kosten[[#This Row],[Totaal kosten]],"")</f>
        <v/>
      </c>
      <c r="ED240" s="158" t="str">
        <f>IF(Tbl.Kosten[[#This Row],[KSnr.]]=ED$7,Tbl.Kosten[[#This Row],[Totaal kosten]],"")</f>
        <v/>
      </c>
      <c r="EE240" s="158" t="str">
        <f>IF(Tbl.Kosten[[#This Row],[KSnr.]]=EE$7,Tbl.Kosten[[#This Row],[Totaal kosten]],"")</f>
        <v/>
      </c>
      <c r="EF240" s="158" t="str">
        <f>IF(Tbl.Kosten[[#This Row],[KSnr.]]=EF$7,Tbl.Kosten[[#This Row],[Totaal kosten]],"")</f>
        <v/>
      </c>
      <c r="EG240" s="158" t="str">
        <f>IF(Tbl.Kosten[[#This Row],[KSnr.]]=EG$7,Tbl.Kosten[[#This Row],[Totaal kosten]],"")</f>
        <v/>
      </c>
      <c r="EH240" s="158" t="str">
        <f>IF(Tbl.Kosten[[#This Row],[KSnr.]]=EH$7,Tbl.Kosten[[#This Row],[Totaal kosten]],"")</f>
        <v/>
      </c>
      <c r="EI240" s="158" t="str">
        <f>IF(Tbl.Kosten[[#This Row],[KSnr.]]=EI$7,Tbl.Kosten[[#This Row],[Totaal kosten]],"")</f>
        <v/>
      </c>
      <c r="EJ240" s="158" t="str">
        <f>IF(Tbl.Kosten[[#This Row],[KSnr.]]=EJ$7,Tbl.Kosten[[#This Row],[Totaal kosten]],"")</f>
        <v/>
      </c>
      <c r="EK240" s="158" t="str">
        <f>IF(Tbl.Kosten[[#This Row],[KSnr.]]=EK$7,Tbl.Kosten[[#This Row],[Totaal kosten]],"")</f>
        <v/>
      </c>
      <c r="EL240" s="158" t="str">
        <f>IF(Tbl.Kosten[[#This Row],[KSnr.]]=EL$7,Tbl.Kosten[[#This Row],[Totaal kosten]],"")</f>
        <v/>
      </c>
      <c r="EM240" s="158" t="str">
        <f>IF(Tbl.Kosten[[#This Row],[KSnr.]]=EM$7,Tbl.Kosten[[#This Row],[Totaal kosten]],"")</f>
        <v/>
      </c>
      <c r="EN240" s="158" t="str">
        <f>IF(Tbl.Kosten[[#This Row],[KSnr.]]=EN$7,Tbl.Kosten[[#This Row],[Totaal kosten]],"")</f>
        <v/>
      </c>
      <c r="EO240" s="158" t="str">
        <f>IF(Tbl.Kosten[[#This Row],[KSnr.]]=EO$7,Tbl.Kosten[[#This Row],[Totaal kosten]],"")</f>
        <v/>
      </c>
      <c r="EP240" s="158" t="str">
        <f>IF(Tbl.Kosten[[#This Row],[KSnr.]]=EP$7,Tbl.Kosten[[#This Row],[Totaal kosten]],"")</f>
        <v/>
      </c>
      <c r="EQ240" s="158" t="str">
        <f>IF(Tbl.Kosten[[#This Row],[KSnr.]]=EQ$7,Tbl.Kosten[[#This Row],[Totaal kosten]],"")</f>
        <v/>
      </c>
      <c r="ER240" s="154" t="str">
        <f>IFERROR(_xlfn.XLOOKUP(Tbl.Kosten[[#This Row],[Subsidieactiviteit]],Tbl.Subsidiehoogte[Subsidieactiviteit],Tbl.Subsidiehoogte[SAnr.],"",0,1),"")</f>
        <v/>
      </c>
      <c r="ES240" s="160" t="str">
        <f>IF(Tbl.Kosten[[#This Row],[Sanr.]]=ES$7,Tbl.Kosten[[#This Row],[Totaal kosten]],"")</f>
        <v/>
      </c>
      <c r="ET240" s="160" t="str">
        <f>IF(Tbl.Kosten[[#This Row],[Sanr.]]=ET$7,Tbl.Kosten[[#This Row],[Totaal kosten]],"")</f>
        <v/>
      </c>
      <c r="EU240" s="160" t="str">
        <f>IF(Tbl.Kosten[[#This Row],[Sanr.]]=EU$7,Tbl.Kosten[[#This Row],[Totaal kosten]],"")</f>
        <v/>
      </c>
      <c r="EV240" s="160" t="str">
        <f>IF(Tbl.Kosten[[#This Row],[Sanr.]]=EV$7,Tbl.Kosten[[#This Row],[Totaal kosten]],"")</f>
        <v/>
      </c>
      <c r="EW240" s="160" t="str">
        <f>IF(Tbl.Kosten[[#This Row],[Sanr.]]=EW$7,Tbl.Kosten[[#This Row],[Totaal kosten]],"")</f>
        <v/>
      </c>
      <c r="EX240" s="160" t="str">
        <f>IF(Tbl.Kosten[[#This Row],[Sanr.]]=EX$7,Tbl.Kosten[[#This Row],[Totaal kosten]],"")</f>
        <v/>
      </c>
      <c r="EY240" s="160" t="str">
        <f>IF(Tbl.Kosten[[#This Row],[Sanr.]]=EY$7,Tbl.Kosten[[#This Row],[Totaal kosten]],"")</f>
        <v/>
      </c>
      <c r="EZ240" s="160" t="str">
        <f>IF(Tbl.Kosten[[#This Row],[Sanr.]]=EZ$7,Tbl.Kosten[[#This Row],[Totaal kosten]],"")</f>
        <v/>
      </c>
      <c r="FA240" s="160" t="str">
        <f>IF(Tbl.Kosten[[#This Row],[Sanr.]]=FA$7,Tbl.Kosten[[#This Row],[Totaal kosten]],"")</f>
        <v/>
      </c>
      <c r="FB240" s="160" t="str">
        <f>IF(Tbl.Kosten[[#This Row],[Sanr.]]=FB$7,Tbl.Kosten[[#This Row],[Totaal kosten]],"")</f>
        <v/>
      </c>
      <c r="FC240" s="160" t="str">
        <f>IF(Tbl.Kosten[[#This Row],[Sanr.]]=FC$7,Tbl.Kosten[[#This Row],[Totaal kosten]],"")</f>
        <v/>
      </c>
      <c r="FD240" s="160" t="str">
        <f>IF(Tbl.Kosten[[#This Row],[Sanr.]]=FD$7,Tbl.Kosten[[#This Row],[Totaal kosten]],"")</f>
        <v/>
      </c>
      <c r="FE240" s="160" t="str">
        <f>IF(Tbl.Kosten[[#This Row],[Sanr.]]=FE$7,Tbl.Kosten[[#This Row],[Totaal kosten]],"")</f>
        <v/>
      </c>
      <c r="FF240" s="160" t="str">
        <f>IF(Tbl.Kosten[[#This Row],[Sanr.]]=FF$7,Tbl.Kosten[[#This Row],[Totaal kosten]],"")</f>
        <v/>
      </c>
      <c r="FG240" s="160" t="str">
        <f>IF(Tbl.Kosten[[#This Row],[Sanr.]]=FG$7,Tbl.Kosten[[#This Row],[Totaal kosten]],"")</f>
        <v/>
      </c>
      <c r="FH240" s="160" t="str">
        <f>IF(Tbl.Kosten[[#This Row],[Sanr.]]=FH$7,Tbl.Kosten[[#This Row],[Totaal kosten]],"")</f>
        <v/>
      </c>
      <c r="FI240" s="160" t="str">
        <f>IF(Tbl.Kosten[[#This Row],[Sanr.]]=FI$7,Tbl.Kosten[[#This Row],[Totaal kosten]],"")</f>
        <v/>
      </c>
      <c r="FJ240" s="160" t="str">
        <f>IF(Tbl.Kosten[[#This Row],[Sanr.]]=FJ$7,Tbl.Kosten[[#This Row],[Totaal kosten]],"")</f>
        <v/>
      </c>
      <c r="FK240" s="160" t="str">
        <f>IF(Tbl.Kosten[[#This Row],[Sanr.]]=FK$7,Tbl.Kosten[[#This Row],[Totaal kosten]],"")</f>
        <v/>
      </c>
      <c r="FL240" s="160" t="str">
        <f>IF(Tbl.Kosten[[#This Row],[Sanr.]]=FL$7,Tbl.Kosten[[#This Row],[Totaal kosten]],"")</f>
        <v/>
      </c>
      <c r="FM240" s="160" t="str">
        <f>IF(Tbl.Kosten[[#This Row],[Sanr.]]=FM$7,Tbl.Kosten[[#This Row],[Totaal kosten]],"")</f>
        <v/>
      </c>
      <c r="FN240" s="160" t="str">
        <f>IF(Tbl.Kosten[[#This Row],[Sanr.]]=FN$7,Tbl.Kosten[[#This Row],[Totaal kosten]],"")</f>
        <v/>
      </c>
      <c r="FO240" s="160" t="str">
        <f>IF(Tbl.Kosten[[#This Row],[Sanr.]]=FO$7,Tbl.Kosten[[#This Row],[Totaal kosten]],"")</f>
        <v/>
      </c>
      <c r="FP240" s="160" t="str">
        <f>IF(Tbl.Kosten[[#This Row],[Sanr.]]=FP$7,Tbl.Kosten[[#This Row],[Totaal kosten]],"")</f>
        <v/>
      </c>
      <c r="FQ240" s="160" t="str">
        <f>IF(Tbl.Kosten[[#This Row],[Sanr.]]=FQ$7,Tbl.Kosten[[#This Row],[Totaal kosten]],"")</f>
        <v/>
      </c>
      <c r="FR240" s="160" t="str">
        <f>IF(Tbl.Kosten[[#This Row],[Sanr.]]=FR$7,Tbl.Kosten[[#This Row],[Totaal kosten]],"")</f>
        <v/>
      </c>
      <c r="FS240" s="160" t="str">
        <f>IF(Tbl.Kosten[[#This Row],[Sanr.]]=FS$7,Tbl.Kosten[[#This Row],[Totaal kosten]],"")</f>
        <v/>
      </c>
      <c r="FT240" s="160" t="str">
        <f>IF(Tbl.Kosten[[#This Row],[Sanr.]]=FT$7,Tbl.Kosten[[#This Row],[Totaal kosten]],"")</f>
        <v/>
      </c>
      <c r="FU240" s="160" t="str">
        <f>IF(Tbl.Kosten[[#This Row],[Sanr.]]=FU$7,Tbl.Kosten[[#This Row],[Totaal kosten]],"")</f>
        <v/>
      </c>
      <c r="FV240" s="160" t="str">
        <f>IF(Tbl.Kosten[[#This Row],[Sanr.]]=FV$7,Tbl.Kosten[[#This Row],[Totaal kosten]],"")</f>
        <v/>
      </c>
      <c r="FW240" s="160" t="str">
        <f>IFERROR(_xlfn.XLOOKUP(Tbl.Kosten[[#This Row],[Activiteitencode]],Tbl.Activiteiten[Activiteitcode],Tbl.Activiteiten[Anr.],"",0,1),"")</f>
        <v/>
      </c>
      <c r="FX240" s="181" t="str">
        <f>_xlfn.CONCAT(Tbl.Kosten[[#This Row],[Pnr.]],Tbl.Kosten[[#This Row],[Sanr.]])</f>
        <v>P1</v>
      </c>
      <c r="FY240" s="160">
        <f>Tbl.Kosten[[#This Row],[Totaal kosten]]-Tbl.Kosten[[#This Row],[Subsidie]]</f>
        <v>0</v>
      </c>
      <c r="FZ240" s="160">
        <f>IF(Tbl.Kosten[[#This Row],[Pnr.]]=FZ$7,Tbl.Kosten[[#This Row],[Te financieren]],"")</f>
        <v>0</v>
      </c>
      <c r="GA240" s="160" t="str">
        <f>IF(Tbl.Kosten[[#This Row],[Pnr.]]=GA$7,Tbl.Kosten[[#This Row],[Te financieren]],"")</f>
        <v/>
      </c>
      <c r="GB240" s="160" t="str">
        <f>IF(Tbl.Kosten[[#This Row],[Pnr.]]=GB$7,Tbl.Kosten[[#This Row],[Te financieren]],"")</f>
        <v/>
      </c>
      <c r="GC240" s="160" t="str">
        <f>IF(Tbl.Kosten[[#This Row],[Pnr.]]=GC$7,Tbl.Kosten[[#This Row],[Te financieren]],"")</f>
        <v/>
      </c>
      <c r="GD240" s="160" t="str">
        <f>IF(Tbl.Kosten[[#This Row],[Pnr.]]=GD$7,Tbl.Kosten[[#This Row],[Te financieren]],"")</f>
        <v/>
      </c>
      <c r="GE240" s="160" t="str">
        <f>IF(Tbl.Kosten[[#This Row],[Pnr.]]=GE$7,Tbl.Kosten[[#This Row],[Te financieren]],"")</f>
        <v/>
      </c>
      <c r="GF240" s="160" t="str">
        <f>IF(Tbl.Kosten[[#This Row],[Pnr.]]=GF$7,Tbl.Kosten[[#This Row],[Te financieren]],"")</f>
        <v/>
      </c>
      <c r="GG240" s="160" t="str">
        <f>IF(Tbl.Kosten[[#This Row],[Pnr.]]=GG$7,Tbl.Kosten[[#This Row],[Te financieren]],"")</f>
        <v/>
      </c>
      <c r="GH240" s="160" t="str">
        <f>IF(Tbl.Kosten[[#This Row],[Pnr.]]=GH$7,Tbl.Kosten[[#This Row],[Te financieren]],"")</f>
        <v/>
      </c>
      <c r="GI240" s="160" t="str">
        <f>IF(Tbl.Kosten[[#This Row],[Pnr.]]=GI$7,Tbl.Kosten[[#This Row],[Te financieren]],"")</f>
        <v/>
      </c>
      <c r="GJ240" s="160" t="str">
        <f>IF(Tbl.Kosten[[#This Row],[Pnr.]]=GJ$7,Tbl.Kosten[[#This Row],[Te financieren]],"")</f>
        <v/>
      </c>
      <c r="GK240" s="160" t="str">
        <f>IF(Tbl.Kosten[[#This Row],[Pnr.]]=GK$7,Tbl.Kosten[[#This Row],[Te financieren]],"")</f>
        <v/>
      </c>
      <c r="GL240" s="160" t="str">
        <f>IF(Tbl.Kosten[[#This Row],[Pnr.]]=GL$7,Tbl.Kosten[[#This Row],[Te financieren]],"")</f>
        <v/>
      </c>
      <c r="GM240" s="160" t="str">
        <f>IF(Tbl.Kosten[[#This Row],[Pnr.]]=GM$7,Tbl.Kosten[[#This Row],[Te financieren]],"")</f>
        <v/>
      </c>
      <c r="GN240" s="160" t="str">
        <f>IF(Tbl.Kosten[[#This Row],[Pnr.]]=GN$7,Tbl.Kosten[[#This Row],[Te financieren]],"")</f>
        <v/>
      </c>
      <c r="GO240" s="160" t="str">
        <f>IF(Tbl.Kosten[[#This Row],[Pnr.]]=GO$7,Tbl.Kosten[[#This Row],[Te financieren]],"")</f>
        <v/>
      </c>
      <c r="GP240" s="160" t="str">
        <f>IF(Tbl.Kosten[[#This Row],[Pnr.]]=GP$7,Tbl.Kosten[[#This Row],[Te financieren]],"")</f>
        <v/>
      </c>
      <c r="GQ240" s="160" t="str">
        <f>IF(Tbl.Kosten[[#This Row],[Pnr.]]=GQ$7,Tbl.Kosten[[#This Row],[Te financieren]],"")</f>
        <v/>
      </c>
      <c r="GR240" s="160" t="str">
        <f>IF(Tbl.Kosten[[#This Row],[Pnr.]]=GR$7,Tbl.Kosten[[#This Row],[Te financieren]],"")</f>
        <v/>
      </c>
      <c r="GS240" s="160" t="str">
        <f>IF(Tbl.Kosten[[#This Row],[Pnr.]]=GS$7,Tbl.Kosten[[#This Row],[Te financieren]],"")</f>
        <v/>
      </c>
      <c r="GT240" s="160" t="str">
        <f>IF(Tbl.Kosten[[#This Row],[Pnr.]]=GT$7,Tbl.Kosten[[#This Row],[Te financieren]],"")</f>
        <v/>
      </c>
      <c r="GU240" s="160" t="str">
        <f>IF(Tbl.Kosten[[#This Row],[Pnr.]]=GU$7,Tbl.Kosten[[#This Row],[Te financieren]],"")</f>
        <v/>
      </c>
      <c r="GV240" s="160" t="str">
        <f>IF(Tbl.Kosten[[#This Row],[Pnr.]]=GV$7,Tbl.Kosten[[#This Row],[Te financieren]],"")</f>
        <v/>
      </c>
      <c r="GW240" s="160" t="str">
        <f>IF(Tbl.Kosten[[#This Row],[Pnr.]]=GW$7,Tbl.Kosten[[#This Row],[Te financieren]],"")</f>
        <v/>
      </c>
      <c r="GX240" s="160" t="str">
        <f>IF(Tbl.Kosten[[#This Row],[Pnr.]]=GX$7,Tbl.Kosten[[#This Row],[Te financieren]],"")</f>
        <v/>
      </c>
      <c r="GY240" s="160" t="str">
        <f>IF(Tbl.Kosten[[#This Row],[Pnr.]]=GY$7,Tbl.Kosten[[#This Row],[Te financieren]],"")</f>
        <v/>
      </c>
      <c r="GZ240" s="160" t="str">
        <f>IF(Tbl.Kosten[[#This Row],[Pnr.]]=GZ$7,Tbl.Kosten[[#This Row],[Te financieren]],"")</f>
        <v/>
      </c>
      <c r="HA240" s="160" t="str">
        <f>IF(Tbl.Kosten[[#This Row],[Pnr.]]=HA$7,Tbl.Kosten[[#This Row],[Te financieren]],"")</f>
        <v/>
      </c>
      <c r="HB240" s="160" t="str">
        <f>IF(Tbl.Kosten[[#This Row],[Pnr.]]=HB$7,Tbl.Kosten[[#This Row],[Te financieren]],"")</f>
        <v/>
      </c>
      <c r="HC240" s="160" t="str">
        <f>IF(Tbl.Kosten[[#This Row],[Pnr.]]=HC$7,Tbl.Kosten[[#This Row],[Te financieren]],"")</f>
        <v/>
      </c>
      <c r="HD240" s="160" t="str">
        <f>IF(Tbl.Kosten[[#This Row],[Pnr.]]=HD$7,Tbl.Kosten[[#This Row],[Te financieren]],"")</f>
        <v/>
      </c>
      <c r="HE240" s="160" t="str">
        <f>IF(Tbl.Kosten[[#This Row],[Pnr.]]=HE$7,Tbl.Kosten[[#This Row],[Te financieren]],"")</f>
        <v/>
      </c>
      <c r="HF240" s="160" t="str">
        <f>IF(Tbl.Kosten[[#This Row],[Pnr.]]=HF$7,Tbl.Kosten[[#This Row],[Te financieren]],"")</f>
        <v/>
      </c>
      <c r="HG240" s="160" t="str">
        <f>IF(Tbl.Kosten[[#This Row],[Pnr.]]=HG$7,Tbl.Kosten[[#This Row],[Te financieren]],"")</f>
        <v/>
      </c>
      <c r="HH240" s="160" t="str">
        <f>IF(Tbl.Kosten[[#This Row],[Pnr.]]=HH$7,Tbl.Kosten[[#This Row],[Te financieren]],"")</f>
        <v/>
      </c>
      <c r="HI240" s="160" t="str">
        <f>IF(Tbl.Kosten[[#This Row],[Pnr.]]=HI$7,Tbl.Kosten[[#This Row],[Te financieren]],"")</f>
        <v/>
      </c>
      <c r="HJ240" s="160" t="str">
        <f>IF(Tbl.Kosten[[#This Row],[Pnr.]]=HJ$7,Tbl.Kosten[[#This Row],[Te financieren]],"")</f>
        <v/>
      </c>
      <c r="HK240" s="160" t="str">
        <f>IF(Tbl.Kosten[[#This Row],[Pnr.]]=HK$7,Tbl.Kosten[[#This Row],[Te financieren]],"")</f>
        <v/>
      </c>
      <c r="HL240" s="160" t="str">
        <f>IF(Tbl.Kosten[[#This Row],[Pnr.]]=HL$7,Tbl.Kosten[[#This Row],[Te financieren]],"")</f>
        <v/>
      </c>
      <c r="HM240" s="160" t="str">
        <f>IF(Tbl.Kosten[[#This Row],[Pnr.]]=HM$7,Tbl.Kosten[[#This Row],[Te financieren]],"")</f>
        <v/>
      </c>
      <c r="HN240" s="160" t="str">
        <f>IF(Tbl.Kosten[[#This Row],[Pnr.]]=HN$7,Tbl.Kosten[[#This Row],[Te financieren]],"")</f>
        <v/>
      </c>
      <c r="HO240" s="160" t="str">
        <f>IF(Tbl.Kosten[[#This Row],[Pnr.]]=HO$7,Tbl.Kosten[[#This Row],[Te financieren]],"")</f>
        <v/>
      </c>
      <c r="HP240" s="160" t="str">
        <f>IF(Tbl.Kosten[[#This Row],[Pnr.]]=HP$7,Tbl.Kosten[[#This Row],[Te financieren]],"")</f>
        <v/>
      </c>
      <c r="HQ240" s="160" t="str">
        <f>IF(Tbl.Kosten[[#This Row],[Pnr.]]=HQ$7,Tbl.Kosten[[#This Row],[Te financieren]],"")</f>
        <v/>
      </c>
      <c r="HR240" s="160" t="str">
        <f>IF(Tbl.Kosten[[#This Row],[Pnr.]]=HR$7,Tbl.Kosten[[#This Row],[Te financieren]],"")</f>
        <v/>
      </c>
      <c r="HS240" s="160" t="str">
        <f>IF(Tbl.Kosten[[#This Row],[Pnr.]]=HS$7,Tbl.Kosten[[#This Row],[Te financieren]],"")</f>
        <v/>
      </c>
      <c r="HT240" s="160" t="str">
        <f>IF(Tbl.Kosten[[#This Row],[Pnr.]]=HT$7,Tbl.Kosten[[#This Row],[Te financieren]],"")</f>
        <v/>
      </c>
      <c r="HU240" s="160" t="str">
        <f>IF(Tbl.Kosten[[#This Row],[Pnr.]]=HU$7,Tbl.Kosten[[#This Row],[Te financieren]],"")</f>
        <v/>
      </c>
      <c r="HV240" s="160" t="str">
        <f>IF(Tbl.Kosten[[#This Row],[Pnr.]]=HV$7,Tbl.Kosten[[#This Row],[Te financieren]],"")</f>
        <v/>
      </c>
      <c r="HW240" s="160" t="str">
        <f>IF(Tbl.Kosten[[#This Row],[Pnr.]]=HW$7,Tbl.Kosten[[#This Row],[Te financieren]],"")</f>
        <v/>
      </c>
    </row>
    <row r="241" spans="2:231" x14ac:dyDescent="0.3">
      <c r="B241" s="144"/>
      <c r="C241" s="147"/>
      <c r="D241" s="146"/>
      <c r="E241" s="147"/>
      <c r="F241" s="145"/>
      <c r="G241" s="11" t="str">
        <f>IF(Tbl.Kosten[[#This Row],[Medewerker e/o 
functie]]&lt;&gt;"",_xlfn.XLOOKUP(Tbl.Kosten[[#This Row],[Medewerker e/o 
functie]],Tbl.Uurtarief[Medewerker en/of functie],Tbl.Uurtarief[Uurtarief],"",0,1),"")</f>
        <v/>
      </c>
      <c r="H241" s="121">
        <f>IFERROR(Tbl.Kosten[[#This Row],[Uren]]*Tbl.Kosten[[#This Row],[Uurtarief]],0)</f>
        <v>0</v>
      </c>
      <c r="I241" s="119" t="str">
        <f>IF(Tbl.Kosten[[#This Row],[Subtotaal uren]]&lt;&gt;0,_xlfn.XLOOKUP(Tbl.Kosten[[#This Row],[Medewerker e/o 
functie]],Tbl.Uurtarief[Medewerker en/of functie],Tbl.Uurtarief[Kostensoort arbeid],"",0,1),"")</f>
        <v/>
      </c>
      <c r="J241" s="147"/>
      <c r="K241" s="145"/>
      <c r="L241" s="149" t="str">
        <f>IF(Tbl.Kosten[[#This Row],[Activum]]&lt;&gt;"",_xlfn.XLOOKUP(Tbl.Kosten[[#This Row],[Activum]],Tbl.Afschrijvingskosten[Activum],Tbl.Afschrijvingskosten[Tarief per afschrijvings-eenheid],"",0,1),"")</f>
        <v/>
      </c>
      <c r="M241" s="122">
        <f>IFERROR(Tbl.Kosten[[#This Row],[Een-
heden]]*Tbl.Kosten[[#This Row],[Afschrijvings-
tarief]],0)</f>
        <v>0</v>
      </c>
      <c r="N241" s="122" t="str">
        <f>IF(Tbl.Kosten[[#This Row],[Subtotaal afschrijving]]&lt;&gt;0,Lijsten!A239,"")</f>
        <v/>
      </c>
      <c r="O241" s="150"/>
      <c r="P241" s="145"/>
      <c r="Q241" s="148"/>
      <c r="R241" s="122">
        <f>IFERROR(Tbl.Kosten[[#This Row],[Aantal]]*Tbl.Kosten[[#This Row],[Tarief]],0)</f>
        <v>0</v>
      </c>
      <c r="S241" s="8">
        <f>IFERROR(Tbl.Kosten[[#This Row],[Subtotaal overige kosten]]+Tbl.Kosten[[#This Row],[Subtotaal uren]]+Tbl.Kosten[[#This Row],[Subtotaal afschrijving]],0)</f>
        <v>0</v>
      </c>
      <c r="T241" s="8">
        <f>IFERROR(Tbl.Kosten[[#This Row],[Totaal kosten]]*Tbl.Kosten[[#This Row],[Subsidie%]],0)</f>
        <v>0</v>
      </c>
      <c r="U241" s="4" t="str" cm="1">
        <f t="array" ref="U241">IFERROR(_xlfn.IFS(Tbl.Kosten[[#This Row],[Subtotaal uren]]&lt;&gt;0,Tbl.Kosten[[#This Row],[Kostensoort arbeid]],Tbl.Kosten[[#This Row],[Subtotaal afschrijving]]&lt;&gt;0,Tbl.Kosten[[#This Row],[Kostensoort afschrijving]],Tbl.Kosten[[#This Row],[Subtotaal overige kosten]]&lt;&gt;0,Tbl.Kosten[[#This Row],[Kostensoort overig]]),"")</f>
        <v/>
      </c>
      <c r="V241" s="4" t="str">
        <f>IFERROR(_xlfn.XLOOKUP(Tbl.Kosten[[#This Row],[Activiteitencode]],Tbl.Activiteiten[Activiteitcode],Tbl.Activiteiten[Werkpakketcode],"",0,1),"")</f>
        <v/>
      </c>
      <c r="W241" s="4" t="str">
        <f>IFERROR(_xlfn.XLOOKUP(Tbl.Kosten[[#This Row],[Werkpakketcode]],Tbl.Werkpakketten[Werkpakketcode],Tbl.Werkpakketten[Subsidiabele activiteit],"",0,1),"")</f>
        <v/>
      </c>
      <c r="X241" s="12">
        <f>IFERROR(_xlfn.XLOOKUP(Tbl.Kosten[[#This Row],[Sanr.]],Tbl.Subsidiehoogte[SAnr.],Tbl.Subsidiehoogte[Sub. Percentage],0,0,1),0)</f>
        <v>0</v>
      </c>
      <c r="Y241" s="154" t="str">
        <f>IFERROR(_xlfn.XLOOKUP(Tbl.Kosten[[#This Row],[Partnercode]],Tbl.Projectpartners[Partnercode],Tbl.Projectpartners[PNr.],"",0,1),"")</f>
        <v>P1</v>
      </c>
      <c r="Z241" s="158">
        <f>IF(Tbl.Kosten[[#This Row],[Pnr.]]=Z$7,Tbl.Kosten[[#This Row],[Totaal kosten]],"")</f>
        <v>0</v>
      </c>
      <c r="AA241" s="158" t="str">
        <f>IF(Tbl.Kosten[[#This Row],[Pnr.]]=AA$7,Tbl.Kosten[[#This Row],[Totaal kosten]],"")</f>
        <v/>
      </c>
      <c r="AB241" s="158" t="str">
        <f>IF(Tbl.Kosten[[#This Row],[Pnr.]]=AB$7,Tbl.Kosten[[#This Row],[Totaal kosten]],"")</f>
        <v/>
      </c>
      <c r="AC241" s="158" t="str">
        <f>IF(Tbl.Kosten[[#This Row],[Pnr.]]=AC$7,Tbl.Kosten[[#This Row],[Totaal kosten]],"")</f>
        <v/>
      </c>
      <c r="AD241" s="158" t="str">
        <f>IF(Tbl.Kosten[[#This Row],[Pnr.]]=AD$7,Tbl.Kosten[[#This Row],[Totaal kosten]],"")</f>
        <v/>
      </c>
      <c r="AE241" s="158" t="str">
        <f>IF(Tbl.Kosten[[#This Row],[Pnr.]]=AE$7,Tbl.Kosten[[#This Row],[Totaal kosten]],"")</f>
        <v/>
      </c>
      <c r="AF241" s="158" t="str">
        <f>IF(Tbl.Kosten[[#This Row],[Pnr.]]=AF$7,Tbl.Kosten[[#This Row],[Totaal kosten]],"")</f>
        <v/>
      </c>
      <c r="AG241" s="158" t="str">
        <f>IF(Tbl.Kosten[[#This Row],[Pnr.]]=AG$7,Tbl.Kosten[[#This Row],[Totaal kosten]],"")</f>
        <v/>
      </c>
      <c r="AH241" s="158" t="str">
        <f>IF(Tbl.Kosten[[#This Row],[Pnr.]]=AH$7,Tbl.Kosten[[#This Row],[Totaal kosten]],"")</f>
        <v/>
      </c>
      <c r="AI241" s="158" t="str">
        <f>IF(Tbl.Kosten[[#This Row],[Pnr.]]=AI$7,Tbl.Kosten[[#This Row],[Totaal kosten]],"")</f>
        <v/>
      </c>
      <c r="AJ241" s="158" t="str">
        <f>IF(Tbl.Kosten[[#This Row],[Pnr.]]=AJ$7,Tbl.Kosten[[#This Row],[Totaal kosten]],"")</f>
        <v/>
      </c>
      <c r="AK241" s="158" t="str">
        <f>IF(Tbl.Kosten[[#This Row],[Pnr.]]=AK$7,Tbl.Kosten[[#This Row],[Totaal kosten]],"")</f>
        <v/>
      </c>
      <c r="AL241" s="158" t="str">
        <f>IF(Tbl.Kosten[[#This Row],[Pnr.]]=AL$7,Tbl.Kosten[[#This Row],[Totaal kosten]],"")</f>
        <v/>
      </c>
      <c r="AM241" s="158" t="str">
        <f>IF(Tbl.Kosten[[#This Row],[Pnr.]]=AM$7,Tbl.Kosten[[#This Row],[Totaal kosten]],"")</f>
        <v/>
      </c>
      <c r="AN241" s="158" t="str">
        <f>IF(Tbl.Kosten[[#This Row],[Pnr.]]=AN$7,Tbl.Kosten[[#This Row],[Totaal kosten]],"")</f>
        <v/>
      </c>
      <c r="AO241" s="158" t="str">
        <f>IF(Tbl.Kosten[[#This Row],[Pnr.]]=AO$7,Tbl.Kosten[[#This Row],[Totaal kosten]],"")</f>
        <v/>
      </c>
      <c r="AP241" s="158" t="str">
        <f>IF(Tbl.Kosten[[#This Row],[Pnr.]]=AP$7,Tbl.Kosten[[#This Row],[Totaal kosten]],"")</f>
        <v/>
      </c>
      <c r="AQ241" s="158" t="str">
        <f>IF(Tbl.Kosten[[#This Row],[Pnr.]]=AQ$7,Tbl.Kosten[[#This Row],[Totaal kosten]],"")</f>
        <v/>
      </c>
      <c r="AR241" s="158" t="str">
        <f>IF(Tbl.Kosten[[#This Row],[Pnr.]]=AR$7,Tbl.Kosten[[#This Row],[Totaal kosten]],"")</f>
        <v/>
      </c>
      <c r="AS241" s="158" t="str">
        <f>IF(Tbl.Kosten[[#This Row],[Pnr.]]=AS$7,Tbl.Kosten[[#This Row],[Totaal kosten]],"")</f>
        <v/>
      </c>
      <c r="AT241" s="158" t="str">
        <f>IF(Tbl.Kosten[[#This Row],[Pnr.]]=AT$7,Tbl.Kosten[[#This Row],[Totaal kosten]],"")</f>
        <v/>
      </c>
      <c r="AU241" s="158" t="str">
        <f>IF(Tbl.Kosten[[#This Row],[Pnr.]]=AU$7,Tbl.Kosten[[#This Row],[Totaal kosten]],"")</f>
        <v/>
      </c>
      <c r="AV241" s="158" t="str">
        <f>IF(Tbl.Kosten[[#This Row],[Pnr.]]=AV$7,Tbl.Kosten[[#This Row],[Totaal kosten]],"")</f>
        <v/>
      </c>
      <c r="AW241" s="158" t="str">
        <f>IF(Tbl.Kosten[[#This Row],[Pnr.]]=AW$7,Tbl.Kosten[[#This Row],[Totaal kosten]],"")</f>
        <v/>
      </c>
      <c r="AX241" s="158" t="str">
        <f>IF(Tbl.Kosten[[#This Row],[Pnr.]]=AX$7,Tbl.Kosten[[#This Row],[Totaal kosten]],"")</f>
        <v/>
      </c>
      <c r="AY241" s="158" t="str">
        <f>IF(Tbl.Kosten[[#This Row],[Pnr.]]=AY$7,Tbl.Kosten[[#This Row],[Totaal kosten]],"")</f>
        <v/>
      </c>
      <c r="AZ241" s="158" t="str">
        <f>IF(Tbl.Kosten[[#This Row],[Pnr.]]=AZ$7,Tbl.Kosten[[#This Row],[Totaal kosten]],"")</f>
        <v/>
      </c>
      <c r="BA241" s="158" t="str">
        <f>IF(Tbl.Kosten[[#This Row],[Pnr.]]=BA$7,Tbl.Kosten[[#This Row],[Totaal kosten]],"")</f>
        <v/>
      </c>
      <c r="BB241" s="158" t="str">
        <f>IF(Tbl.Kosten[[#This Row],[Pnr.]]=BB$7,Tbl.Kosten[[#This Row],[Totaal kosten]],"")</f>
        <v/>
      </c>
      <c r="BC241" s="158" t="str">
        <f>IF(Tbl.Kosten[[#This Row],[Pnr.]]=BC$7,Tbl.Kosten[[#This Row],[Totaal kosten]],"")</f>
        <v/>
      </c>
      <c r="BD241" s="158" t="str">
        <f>IF(Tbl.Kosten[[#This Row],[Pnr.]]=BD$7,Tbl.Kosten[[#This Row],[Totaal kosten]],"")</f>
        <v/>
      </c>
      <c r="BE241" s="158" t="str">
        <f>IF(Tbl.Kosten[[#This Row],[Pnr.]]=BE$7,Tbl.Kosten[[#This Row],[Totaal kosten]],"")</f>
        <v/>
      </c>
      <c r="BF241" s="158" t="str">
        <f>IF(Tbl.Kosten[[#This Row],[Pnr.]]=BF$7,Tbl.Kosten[[#This Row],[Totaal kosten]],"")</f>
        <v/>
      </c>
      <c r="BG241" s="158" t="str">
        <f>IF(Tbl.Kosten[[#This Row],[Pnr.]]=BG$7,Tbl.Kosten[[#This Row],[Totaal kosten]],"")</f>
        <v/>
      </c>
      <c r="BH241" s="158" t="str">
        <f>IF(Tbl.Kosten[[#This Row],[Pnr.]]=BH$7,Tbl.Kosten[[#This Row],[Totaal kosten]],"")</f>
        <v/>
      </c>
      <c r="BI241" s="158" t="str">
        <f>IF(Tbl.Kosten[[#This Row],[Pnr.]]=BI$7,Tbl.Kosten[[#This Row],[Totaal kosten]],"")</f>
        <v/>
      </c>
      <c r="BJ241" s="158" t="str">
        <f>IF(Tbl.Kosten[[#This Row],[Pnr.]]=BJ$7,Tbl.Kosten[[#This Row],[Totaal kosten]],"")</f>
        <v/>
      </c>
      <c r="BK241" s="158" t="str">
        <f>IF(Tbl.Kosten[[#This Row],[Pnr.]]=BK$7,Tbl.Kosten[[#This Row],[Totaal kosten]],"")</f>
        <v/>
      </c>
      <c r="BL241" s="158" t="str">
        <f>IF(Tbl.Kosten[[#This Row],[Pnr.]]=BL$7,Tbl.Kosten[[#This Row],[Totaal kosten]],"")</f>
        <v/>
      </c>
      <c r="BM241" s="158" t="str">
        <f>IF(Tbl.Kosten[[#This Row],[Pnr.]]=BM$7,Tbl.Kosten[[#This Row],[Totaal kosten]],"")</f>
        <v/>
      </c>
      <c r="BN241" s="158" t="str">
        <f>IF(Tbl.Kosten[[#This Row],[Pnr.]]=BN$7,Tbl.Kosten[[#This Row],[Totaal kosten]],"")</f>
        <v/>
      </c>
      <c r="BO241" s="158" t="str">
        <f>IF(Tbl.Kosten[[#This Row],[Pnr.]]=BO$7,Tbl.Kosten[[#This Row],[Totaal kosten]],"")</f>
        <v/>
      </c>
      <c r="BP241" s="158" t="str">
        <f>IF(Tbl.Kosten[[#This Row],[Pnr.]]=BP$7,Tbl.Kosten[[#This Row],[Totaal kosten]],"")</f>
        <v/>
      </c>
      <c r="BQ241" s="158" t="str">
        <f>IF(Tbl.Kosten[[#This Row],[Pnr.]]=BQ$7,Tbl.Kosten[[#This Row],[Totaal kosten]],"")</f>
        <v/>
      </c>
      <c r="BR241" s="158" t="str">
        <f>IF(Tbl.Kosten[[#This Row],[Pnr.]]=BR$7,Tbl.Kosten[[#This Row],[Totaal kosten]],"")</f>
        <v/>
      </c>
      <c r="BS241" s="158" t="str">
        <f>IF(Tbl.Kosten[[#This Row],[Pnr.]]=BS$7,Tbl.Kosten[[#This Row],[Totaal kosten]],"")</f>
        <v/>
      </c>
      <c r="BT241" s="158" t="str">
        <f>IF(Tbl.Kosten[[#This Row],[Pnr.]]=BT$7,Tbl.Kosten[[#This Row],[Totaal kosten]],"")</f>
        <v/>
      </c>
      <c r="BU241" s="158" t="str">
        <f>IF(Tbl.Kosten[[#This Row],[Pnr.]]=BU$7,Tbl.Kosten[[#This Row],[Totaal kosten]],"")</f>
        <v/>
      </c>
      <c r="BV241" s="158" t="str">
        <f>IF(Tbl.Kosten[[#This Row],[Pnr.]]=BV$7,Tbl.Kosten[[#This Row],[Totaal kosten]],"")</f>
        <v/>
      </c>
      <c r="BW241" s="158" t="str">
        <f>IF(Tbl.Kosten[[#This Row],[Pnr.]]=BW$7,Tbl.Kosten[[#This Row],[Totaal kosten]],"")</f>
        <v/>
      </c>
      <c r="BX241" s="158" t="str">
        <f>IFERROR(_xlfn.XLOOKUP(Tbl.Kosten[[#This Row],[Werkpakketcode]],Tbl.Werkpakketten[Werkpakketcode],Tbl.Werkpakketten[WPnr.],"",0,1),"")</f>
        <v/>
      </c>
      <c r="BY241" s="158" t="str">
        <f>IF(Tbl.Kosten[[#This Row],[WPnr.]]=BY$7,Tbl.Kosten[[#This Row],[Totaal kosten]],"")</f>
        <v/>
      </c>
      <c r="BZ241" s="158" t="str">
        <f>IF(Tbl.Kosten[[#This Row],[WPnr.]]=BZ$7,Tbl.Kosten[[#This Row],[Totaal kosten]],"")</f>
        <v/>
      </c>
      <c r="CA241" s="158" t="str">
        <f>IF(Tbl.Kosten[[#This Row],[WPnr.]]=CA$7,Tbl.Kosten[[#This Row],[Totaal kosten]],"")</f>
        <v/>
      </c>
      <c r="CB241" s="158" t="str">
        <f>IF(Tbl.Kosten[[#This Row],[WPnr.]]=CB$7,Tbl.Kosten[[#This Row],[Totaal kosten]],"")</f>
        <v/>
      </c>
      <c r="CC241" s="158" t="str">
        <f>IF(Tbl.Kosten[[#This Row],[WPnr.]]=CC$7,Tbl.Kosten[[#This Row],[Totaal kosten]],"")</f>
        <v/>
      </c>
      <c r="CD241" s="158" t="str">
        <f>IF(Tbl.Kosten[[#This Row],[WPnr.]]=CD$7,Tbl.Kosten[[#This Row],[Totaal kosten]],"")</f>
        <v/>
      </c>
      <c r="CE241" s="158" t="str">
        <f>IF(Tbl.Kosten[[#This Row],[WPnr.]]=CE$7,Tbl.Kosten[[#This Row],[Totaal kosten]],"")</f>
        <v/>
      </c>
      <c r="CF241" s="158" t="str">
        <f>IF(Tbl.Kosten[[#This Row],[WPnr.]]=CF$7,Tbl.Kosten[[#This Row],[Totaal kosten]],"")</f>
        <v/>
      </c>
      <c r="CG241" s="158" t="str">
        <f>IF(Tbl.Kosten[[#This Row],[WPnr.]]=CG$7,Tbl.Kosten[[#This Row],[Totaal kosten]],"")</f>
        <v/>
      </c>
      <c r="CH241" s="158" t="str">
        <f>IF(Tbl.Kosten[[#This Row],[WPnr.]]=CH$7,Tbl.Kosten[[#This Row],[Totaal kosten]],"")</f>
        <v/>
      </c>
      <c r="CI241" s="158" t="str">
        <f>IF(Tbl.Kosten[[#This Row],[WPnr.]]=CI$7,Tbl.Kosten[[#This Row],[Totaal kosten]],"")</f>
        <v/>
      </c>
      <c r="CJ241" s="158" t="str">
        <f>IF(Tbl.Kosten[[#This Row],[WPnr.]]=CJ$7,Tbl.Kosten[[#This Row],[Totaal kosten]],"")</f>
        <v/>
      </c>
      <c r="CK241" s="158" t="str">
        <f>IF(Tbl.Kosten[[#This Row],[WPnr.]]=CK$7,Tbl.Kosten[[#This Row],[Totaal kosten]],"")</f>
        <v/>
      </c>
      <c r="CL241" s="158" t="str">
        <f>IF(Tbl.Kosten[[#This Row],[WPnr.]]=CL$7,Tbl.Kosten[[#This Row],[Totaal kosten]],"")</f>
        <v/>
      </c>
      <c r="CM241" s="158" t="str">
        <f>IF(Tbl.Kosten[[#This Row],[WPnr.]]=CM$7,Tbl.Kosten[[#This Row],[Totaal kosten]],"")</f>
        <v/>
      </c>
      <c r="CN241" s="158" t="str">
        <f>IF(Tbl.Kosten[[#This Row],[WPnr.]]=CN$7,Tbl.Kosten[[#This Row],[Totaal kosten]],"")</f>
        <v/>
      </c>
      <c r="CO241" s="158" t="str">
        <f>IF(Tbl.Kosten[[#This Row],[WPnr.]]=CO$7,Tbl.Kosten[[#This Row],[Totaal kosten]],"")</f>
        <v/>
      </c>
      <c r="CP241" s="158" t="str">
        <f>IF(Tbl.Kosten[[#This Row],[WPnr.]]=CP$7,Tbl.Kosten[[#This Row],[Totaal kosten]],"")</f>
        <v/>
      </c>
      <c r="CQ241" s="158" t="str">
        <f>IF(Tbl.Kosten[[#This Row],[WPnr.]]=CQ$7,Tbl.Kosten[[#This Row],[Totaal kosten]],"")</f>
        <v/>
      </c>
      <c r="CR241" s="158" t="str">
        <f>IF(Tbl.Kosten[[#This Row],[WPnr.]]=CR$7,Tbl.Kosten[[#This Row],[Totaal kosten]],"")</f>
        <v/>
      </c>
      <c r="CS241" s="158" t="str">
        <f>IF(Tbl.Kosten[[#This Row],[WPnr.]]=CS$7,Tbl.Kosten[[#This Row],[Totaal kosten]],"")</f>
        <v/>
      </c>
      <c r="CT241" s="158" t="str">
        <f>IF(Tbl.Kosten[[#This Row],[WPnr.]]=CT$7,Tbl.Kosten[[#This Row],[Totaal kosten]],"")</f>
        <v/>
      </c>
      <c r="CU241" s="158" t="str">
        <f>IF(Tbl.Kosten[[#This Row],[WPnr.]]=CU$7,Tbl.Kosten[[#This Row],[Totaal kosten]],"")</f>
        <v/>
      </c>
      <c r="CV241" s="158" t="str">
        <f>IF(Tbl.Kosten[[#This Row],[WPnr.]]=CV$7,Tbl.Kosten[[#This Row],[Totaal kosten]],"")</f>
        <v/>
      </c>
      <c r="CW241" s="158" t="str">
        <f>IF(Tbl.Kosten[[#This Row],[WPnr.]]=CW$7,Tbl.Kosten[[#This Row],[Totaal kosten]],"")</f>
        <v/>
      </c>
      <c r="CX241" s="158" t="str">
        <f>IF(Tbl.Kosten[[#This Row],[WPnr.]]=CX$7,Tbl.Kosten[[#This Row],[Totaal kosten]],"")</f>
        <v/>
      </c>
      <c r="CY241" s="158" t="str">
        <f>IF(Tbl.Kosten[[#This Row],[WPnr.]]=CY$7,Tbl.Kosten[[#This Row],[Totaal kosten]],"")</f>
        <v/>
      </c>
      <c r="CZ241" s="158" t="str">
        <f>IF(Tbl.Kosten[[#This Row],[WPnr.]]=CZ$7,Tbl.Kosten[[#This Row],[Totaal kosten]],"")</f>
        <v/>
      </c>
      <c r="DA241" s="158" t="str">
        <f>IF(Tbl.Kosten[[#This Row],[WPnr.]]=DA$7,Tbl.Kosten[[#This Row],[Totaal kosten]],"")</f>
        <v/>
      </c>
      <c r="DB241" s="158" t="str">
        <f>IF(Tbl.Kosten[[#This Row],[WPnr.]]=DB$7,Tbl.Kosten[[#This Row],[Totaal kosten]],"")</f>
        <v/>
      </c>
      <c r="DC241" s="158" t="str">
        <f>IF(Tbl.Kosten[[#This Row],[WPnr.]]=DC$7,Tbl.Kosten[[#This Row],[Totaal kosten]],"")</f>
        <v/>
      </c>
      <c r="DD241" s="158" t="str">
        <f>IF(Tbl.Kosten[[#This Row],[WPnr.]]=DD$7,Tbl.Kosten[[#This Row],[Totaal kosten]],"")</f>
        <v/>
      </c>
      <c r="DE241" s="158" t="str">
        <f>IF(Tbl.Kosten[[#This Row],[WPnr.]]=DE$7,Tbl.Kosten[[#This Row],[Totaal kosten]],"")</f>
        <v/>
      </c>
      <c r="DF241" s="158" t="str">
        <f>IF(Tbl.Kosten[[#This Row],[WPnr.]]=DF$7,Tbl.Kosten[[#This Row],[Totaal kosten]],"")</f>
        <v/>
      </c>
      <c r="DG241" s="158" t="str">
        <f>IF(Tbl.Kosten[[#This Row],[WPnr.]]=DG$7,Tbl.Kosten[[#This Row],[Totaal kosten]],"")</f>
        <v/>
      </c>
      <c r="DH241" s="158" t="str">
        <f>IF(Tbl.Kosten[[#This Row],[WPnr.]]=DH$7,Tbl.Kosten[[#This Row],[Totaal kosten]],"")</f>
        <v/>
      </c>
      <c r="DI241" s="158" t="str">
        <f>IF(Tbl.Kosten[[#This Row],[WPnr.]]=DI$7,Tbl.Kosten[[#This Row],[Totaal kosten]],"")</f>
        <v/>
      </c>
      <c r="DJ241" s="158" t="str">
        <f>IF(Tbl.Kosten[[#This Row],[WPnr.]]=DJ$7,Tbl.Kosten[[#This Row],[Totaal kosten]],"")</f>
        <v/>
      </c>
      <c r="DK241" s="158" t="str">
        <f>IF(Tbl.Kosten[[#This Row],[WPnr.]]=DK$7,Tbl.Kosten[[#This Row],[Totaal kosten]],"")</f>
        <v/>
      </c>
      <c r="DL241" s="158" t="str">
        <f>IF(Tbl.Kosten[[#This Row],[WPnr.]]=DL$7,Tbl.Kosten[[#This Row],[Totaal kosten]],"")</f>
        <v/>
      </c>
      <c r="DM241" s="158" t="str">
        <f>IF(Tbl.Kosten[[#This Row],[WPnr.]]=DM$7,Tbl.Kosten[[#This Row],[Totaal kosten]],"")</f>
        <v/>
      </c>
      <c r="DN241" s="158" t="str">
        <f>IF(Tbl.Kosten[[#This Row],[WPnr.]]=DN$7,Tbl.Kosten[[#This Row],[Totaal kosten]],"")</f>
        <v/>
      </c>
      <c r="DO241" s="158" t="str">
        <f>IF(Tbl.Kosten[[#This Row],[WPnr.]]=DO$7,Tbl.Kosten[[#This Row],[Totaal kosten]],"")</f>
        <v/>
      </c>
      <c r="DP241" s="158" t="str">
        <f>IF(Tbl.Kosten[[#This Row],[WPnr.]]=DP$7,Tbl.Kosten[[#This Row],[Totaal kosten]],"")</f>
        <v/>
      </c>
      <c r="DQ241" s="158" t="str">
        <f>IF(Tbl.Kosten[[#This Row],[WPnr.]]=DQ$7,Tbl.Kosten[[#This Row],[Totaal kosten]],"")</f>
        <v/>
      </c>
      <c r="DR241" s="158" t="str">
        <f>IF(Tbl.Kosten[[#This Row],[WPnr.]]=DR$7,Tbl.Kosten[[#This Row],[Totaal kosten]],"")</f>
        <v/>
      </c>
      <c r="DS241" s="158" t="str">
        <f>IF(Tbl.Kosten[[#This Row],[WPnr.]]=DS$7,Tbl.Kosten[[#This Row],[Totaal kosten]],"")</f>
        <v/>
      </c>
      <c r="DT241" s="158" t="str">
        <f>IF(Tbl.Kosten[[#This Row],[WPnr.]]=DT$7,Tbl.Kosten[[#This Row],[Totaal kosten]],"")</f>
        <v/>
      </c>
      <c r="DU241" s="158" t="str">
        <f>IF(Tbl.Kosten[[#This Row],[WPnr.]]=DU$7,Tbl.Kosten[[#This Row],[Totaal kosten]],"")</f>
        <v/>
      </c>
      <c r="DV241" s="158" t="str">
        <f>IF(Tbl.Kosten[[#This Row],[WPnr.]]=DV$7,Tbl.Kosten[[#This Row],[Totaal kosten]],"")</f>
        <v/>
      </c>
      <c r="DW241" s="158" t="str">
        <f>IFERROR(_xlfn.XLOOKUP(Tbl.Kosten[[#This Row],[Kostensoort]],Tbl.Kostensoorten[Kostensoorten],Tbl.Kostensoorten[KSnr.],"",0,1),"")</f>
        <v/>
      </c>
      <c r="DX241" s="158" t="str">
        <f>IF(Tbl.Kosten[[#This Row],[KSnr.]]=DX$7,Tbl.Kosten[[#This Row],[Totaal kosten]],"")</f>
        <v/>
      </c>
      <c r="DY241" s="158" t="str">
        <f>IF(Tbl.Kosten[[#This Row],[KSnr.]]=DY$7,Tbl.Kosten[[#This Row],[Totaal kosten]],"")</f>
        <v/>
      </c>
      <c r="DZ241" s="158" t="str">
        <f>IF(Tbl.Kosten[[#This Row],[KSnr.]]=DZ$7,Tbl.Kosten[[#This Row],[Totaal kosten]],"")</f>
        <v/>
      </c>
      <c r="EA241" s="158" t="str">
        <f>IF(Tbl.Kosten[[#This Row],[KSnr.]]=EA$7,Tbl.Kosten[[#This Row],[Totaal kosten]],"")</f>
        <v/>
      </c>
      <c r="EB241" s="158" t="str">
        <f>IF(Tbl.Kosten[[#This Row],[KSnr.]]=EB$7,Tbl.Kosten[[#This Row],[Totaal kosten]],"")</f>
        <v/>
      </c>
      <c r="EC241" s="158" t="str">
        <f>IF(Tbl.Kosten[[#This Row],[KSnr.]]=EC$7,Tbl.Kosten[[#This Row],[Totaal kosten]],"")</f>
        <v/>
      </c>
      <c r="ED241" s="158" t="str">
        <f>IF(Tbl.Kosten[[#This Row],[KSnr.]]=ED$7,Tbl.Kosten[[#This Row],[Totaal kosten]],"")</f>
        <v/>
      </c>
      <c r="EE241" s="158" t="str">
        <f>IF(Tbl.Kosten[[#This Row],[KSnr.]]=EE$7,Tbl.Kosten[[#This Row],[Totaal kosten]],"")</f>
        <v/>
      </c>
      <c r="EF241" s="158" t="str">
        <f>IF(Tbl.Kosten[[#This Row],[KSnr.]]=EF$7,Tbl.Kosten[[#This Row],[Totaal kosten]],"")</f>
        <v/>
      </c>
      <c r="EG241" s="158" t="str">
        <f>IF(Tbl.Kosten[[#This Row],[KSnr.]]=EG$7,Tbl.Kosten[[#This Row],[Totaal kosten]],"")</f>
        <v/>
      </c>
      <c r="EH241" s="158" t="str">
        <f>IF(Tbl.Kosten[[#This Row],[KSnr.]]=EH$7,Tbl.Kosten[[#This Row],[Totaal kosten]],"")</f>
        <v/>
      </c>
      <c r="EI241" s="158" t="str">
        <f>IF(Tbl.Kosten[[#This Row],[KSnr.]]=EI$7,Tbl.Kosten[[#This Row],[Totaal kosten]],"")</f>
        <v/>
      </c>
      <c r="EJ241" s="158" t="str">
        <f>IF(Tbl.Kosten[[#This Row],[KSnr.]]=EJ$7,Tbl.Kosten[[#This Row],[Totaal kosten]],"")</f>
        <v/>
      </c>
      <c r="EK241" s="158" t="str">
        <f>IF(Tbl.Kosten[[#This Row],[KSnr.]]=EK$7,Tbl.Kosten[[#This Row],[Totaal kosten]],"")</f>
        <v/>
      </c>
      <c r="EL241" s="158" t="str">
        <f>IF(Tbl.Kosten[[#This Row],[KSnr.]]=EL$7,Tbl.Kosten[[#This Row],[Totaal kosten]],"")</f>
        <v/>
      </c>
      <c r="EM241" s="158" t="str">
        <f>IF(Tbl.Kosten[[#This Row],[KSnr.]]=EM$7,Tbl.Kosten[[#This Row],[Totaal kosten]],"")</f>
        <v/>
      </c>
      <c r="EN241" s="158" t="str">
        <f>IF(Tbl.Kosten[[#This Row],[KSnr.]]=EN$7,Tbl.Kosten[[#This Row],[Totaal kosten]],"")</f>
        <v/>
      </c>
      <c r="EO241" s="158" t="str">
        <f>IF(Tbl.Kosten[[#This Row],[KSnr.]]=EO$7,Tbl.Kosten[[#This Row],[Totaal kosten]],"")</f>
        <v/>
      </c>
      <c r="EP241" s="158" t="str">
        <f>IF(Tbl.Kosten[[#This Row],[KSnr.]]=EP$7,Tbl.Kosten[[#This Row],[Totaal kosten]],"")</f>
        <v/>
      </c>
      <c r="EQ241" s="158" t="str">
        <f>IF(Tbl.Kosten[[#This Row],[KSnr.]]=EQ$7,Tbl.Kosten[[#This Row],[Totaal kosten]],"")</f>
        <v/>
      </c>
      <c r="ER241" s="154" t="str">
        <f>IFERROR(_xlfn.XLOOKUP(Tbl.Kosten[[#This Row],[Subsidieactiviteit]],Tbl.Subsidiehoogte[Subsidieactiviteit],Tbl.Subsidiehoogte[SAnr.],"",0,1),"")</f>
        <v/>
      </c>
      <c r="ES241" s="160" t="str">
        <f>IF(Tbl.Kosten[[#This Row],[Sanr.]]=ES$7,Tbl.Kosten[[#This Row],[Totaal kosten]],"")</f>
        <v/>
      </c>
      <c r="ET241" s="160" t="str">
        <f>IF(Tbl.Kosten[[#This Row],[Sanr.]]=ET$7,Tbl.Kosten[[#This Row],[Totaal kosten]],"")</f>
        <v/>
      </c>
      <c r="EU241" s="160" t="str">
        <f>IF(Tbl.Kosten[[#This Row],[Sanr.]]=EU$7,Tbl.Kosten[[#This Row],[Totaal kosten]],"")</f>
        <v/>
      </c>
      <c r="EV241" s="160" t="str">
        <f>IF(Tbl.Kosten[[#This Row],[Sanr.]]=EV$7,Tbl.Kosten[[#This Row],[Totaal kosten]],"")</f>
        <v/>
      </c>
      <c r="EW241" s="160" t="str">
        <f>IF(Tbl.Kosten[[#This Row],[Sanr.]]=EW$7,Tbl.Kosten[[#This Row],[Totaal kosten]],"")</f>
        <v/>
      </c>
      <c r="EX241" s="160" t="str">
        <f>IF(Tbl.Kosten[[#This Row],[Sanr.]]=EX$7,Tbl.Kosten[[#This Row],[Totaal kosten]],"")</f>
        <v/>
      </c>
      <c r="EY241" s="160" t="str">
        <f>IF(Tbl.Kosten[[#This Row],[Sanr.]]=EY$7,Tbl.Kosten[[#This Row],[Totaal kosten]],"")</f>
        <v/>
      </c>
      <c r="EZ241" s="160" t="str">
        <f>IF(Tbl.Kosten[[#This Row],[Sanr.]]=EZ$7,Tbl.Kosten[[#This Row],[Totaal kosten]],"")</f>
        <v/>
      </c>
      <c r="FA241" s="160" t="str">
        <f>IF(Tbl.Kosten[[#This Row],[Sanr.]]=FA$7,Tbl.Kosten[[#This Row],[Totaal kosten]],"")</f>
        <v/>
      </c>
      <c r="FB241" s="160" t="str">
        <f>IF(Tbl.Kosten[[#This Row],[Sanr.]]=FB$7,Tbl.Kosten[[#This Row],[Totaal kosten]],"")</f>
        <v/>
      </c>
      <c r="FC241" s="160" t="str">
        <f>IF(Tbl.Kosten[[#This Row],[Sanr.]]=FC$7,Tbl.Kosten[[#This Row],[Totaal kosten]],"")</f>
        <v/>
      </c>
      <c r="FD241" s="160" t="str">
        <f>IF(Tbl.Kosten[[#This Row],[Sanr.]]=FD$7,Tbl.Kosten[[#This Row],[Totaal kosten]],"")</f>
        <v/>
      </c>
      <c r="FE241" s="160" t="str">
        <f>IF(Tbl.Kosten[[#This Row],[Sanr.]]=FE$7,Tbl.Kosten[[#This Row],[Totaal kosten]],"")</f>
        <v/>
      </c>
      <c r="FF241" s="160" t="str">
        <f>IF(Tbl.Kosten[[#This Row],[Sanr.]]=FF$7,Tbl.Kosten[[#This Row],[Totaal kosten]],"")</f>
        <v/>
      </c>
      <c r="FG241" s="160" t="str">
        <f>IF(Tbl.Kosten[[#This Row],[Sanr.]]=FG$7,Tbl.Kosten[[#This Row],[Totaal kosten]],"")</f>
        <v/>
      </c>
      <c r="FH241" s="160" t="str">
        <f>IF(Tbl.Kosten[[#This Row],[Sanr.]]=FH$7,Tbl.Kosten[[#This Row],[Totaal kosten]],"")</f>
        <v/>
      </c>
      <c r="FI241" s="160" t="str">
        <f>IF(Tbl.Kosten[[#This Row],[Sanr.]]=FI$7,Tbl.Kosten[[#This Row],[Totaal kosten]],"")</f>
        <v/>
      </c>
      <c r="FJ241" s="160" t="str">
        <f>IF(Tbl.Kosten[[#This Row],[Sanr.]]=FJ$7,Tbl.Kosten[[#This Row],[Totaal kosten]],"")</f>
        <v/>
      </c>
      <c r="FK241" s="160" t="str">
        <f>IF(Tbl.Kosten[[#This Row],[Sanr.]]=FK$7,Tbl.Kosten[[#This Row],[Totaal kosten]],"")</f>
        <v/>
      </c>
      <c r="FL241" s="160" t="str">
        <f>IF(Tbl.Kosten[[#This Row],[Sanr.]]=FL$7,Tbl.Kosten[[#This Row],[Totaal kosten]],"")</f>
        <v/>
      </c>
      <c r="FM241" s="160" t="str">
        <f>IF(Tbl.Kosten[[#This Row],[Sanr.]]=FM$7,Tbl.Kosten[[#This Row],[Totaal kosten]],"")</f>
        <v/>
      </c>
      <c r="FN241" s="160" t="str">
        <f>IF(Tbl.Kosten[[#This Row],[Sanr.]]=FN$7,Tbl.Kosten[[#This Row],[Totaal kosten]],"")</f>
        <v/>
      </c>
      <c r="FO241" s="160" t="str">
        <f>IF(Tbl.Kosten[[#This Row],[Sanr.]]=FO$7,Tbl.Kosten[[#This Row],[Totaal kosten]],"")</f>
        <v/>
      </c>
      <c r="FP241" s="160" t="str">
        <f>IF(Tbl.Kosten[[#This Row],[Sanr.]]=FP$7,Tbl.Kosten[[#This Row],[Totaal kosten]],"")</f>
        <v/>
      </c>
      <c r="FQ241" s="160" t="str">
        <f>IF(Tbl.Kosten[[#This Row],[Sanr.]]=FQ$7,Tbl.Kosten[[#This Row],[Totaal kosten]],"")</f>
        <v/>
      </c>
      <c r="FR241" s="160" t="str">
        <f>IF(Tbl.Kosten[[#This Row],[Sanr.]]=FR$7,Tbl.Kosten[[#This Row],[Totaal kosten]],"")</f>
        <v/>
      </c>
      <c r="FS241" s="160" t="str">
        <f>IF(Tbl.Kosten[[#This Row],[Sanr.]]=FS$7,Tbl.Kosten[[#This Row],[Totaal kosten]],"")</f>
        <v/>
      </c>
      <c r="FT241" s="160" t="str">
        <f>IF(Tbl.Kosten[[#This Row],[Sanr.]]=FT$7,Tbl.Kosten[[#This Row],[Totaal kosten]],"")</f>
        <v/>
      </c>
      <c r="FU241" s="160" t="str">
        <f>IF(Tbl.Kosten[[#This Row],[Sanr.]]=FU$7,Tbl.Kosten[[#This Row],[Totaal kosten]],"")</f>
        <v/>
      </c>
      <c r="FV241" s="160" t="str">
        <f>IF(Tbl.Kosten[[#This Row],[Sanr.]]=FV$7,Tbl.Kosten[[#This Row],[Totaal kosten]],"")</f>
        <v/>
      </c>
      <c r="FW241" s="160" t="str">
        <f>IFERROR(_xlfn.XLOOKUP(Tbl.Kosten[[#This Row],[Activiteitencode]],Tbl.Activiteiten[Activiteitcode],Tbl.Activiteiten[Anr.],"",0,1),"")</f>
        <v/>
      </c>
      <c r="FX241" s="181" t="str">
        <f>_xlfn.CONCAT(Tbl.Kosten[[#This Row],[Pnr.]],Tbl.Kosten[[#This Row],[Sanr.]])</f>
        <v>P1</v>
      </c>
      <c r="FY241" s="160">
        <f>Tbl.Kosten[[#This Row],[Totaal kosten]]-Tbl.Kosten[[#This Row],[Subsidie]]</f>
        <v>0</v>
      </c>
      <c r="FZ241" s="160">
        <f>IF(Tbl.Kosten[[#This Row],[Pnr.]]=FZ$7,Tbl.Kosten[[#This Row],[Te financieren]],"")</f>
        <v>0</v>
      </c>
      <c r="GA241" s="160" t="str">
        <f>IF(Tbl.Kosten[[#This Row],[Pnr.]]=GA$7,Tbl.Kosten[[#This Row],[Te financieren]],"")</f>
        <v/>
      </c>
      <c r="GB241" s="160" t="str">
        <f>IF(Tbl.Kosten[[#This Row],[Pnr.]]=GB$7,Tbl.Kosten[[#This Row],[Te financieren]],"")</f>
        <v/>
      </c>
      <c r="GC241" s="160" t="str">
        <f>IF(Tbl.Kosten[[#This Row],[Pnr.]]=GC$7,Tbl.Kosten[[#This Row],[Te financieren]],"")</f>
        <v/>
      </c>
      <c r="GD241" s="160" t="str">
        <f>IF(Tbl.Kosten[[#This Row],[Pnr.]]=GD$7,Tbl.Kosten[[#This Row],[Te financieren]],"")</f>
        <v/>
      </c>
      <c r="GE241" s="160" t="str">
        <f>IF(Tbl.Kosten[[#This Row],[Pnr.]]=GE$7,Tbl.Kosten[[#This Row],[Te financieren]],"")</f>
        <v/>
      </c>
      <c r="GF241" s="160" t="str">
        <f>IF(Tbl.Kosten[[#This Row],[Pnr.]]=GF$7,Tbl.Kosten[[#This Row],[Te financieren]],"")</f>
        <v/>
      </c>
      <c r="GG241" s="160" t="str">
        <f>IF(Tbl.Kosten[[#This Row],[Pnr.]]=GG$7,Tbl.Kosten[[#This Row],[Te financieren]],"")</f>
        <v/>
      </c>
      <c r="GH241" s="160" t="str">
        <f>IF(Tbl.Kosten[[#This Row],[Pnr.]]=GH$7,Tbl.Kosten[[#This Row],[Te financieren]],"")</f>
        <v/>
      </c>
      <c r="GI241" s="160" t="str">
        <f>IF(Tbl.Kosten[[#This Row],[Pnr.]]=GI$7,Tbl.Kosten[[#This Row],[Te financieren]],"")</f>
        <v/>
      </c>
      <c r="GJ241" s="160" t="str">
        <f>IF(Tbl.Kosten[[#This Row],[Pnr.]]=GJ$7,Tbl.Kosten[[#This Row],[Te financieren]],"")</f>
        <v/>
      </c>
      <c r="GK241" s="160" t="str">
        <f>IF(Tbl.Kosten[[#This Row],[Pnr.]]=GK$7,Tbl.Kosten[[#This Row],[Te financieren]],"")</f>
        <v/>
      </c>
      <c r="GL241" s="160" t="str">
        <f>IF(Tbl.Kosten[[#This Row],[Pnr.]]=GL$7,Tbl.Kosten[[#This Row],[Te financieren]],"")</f>
        <v/>
      </c>
      <c r="GM241" s="160" t="str">
        <f>IF(Tbl.Kosten[[#This Row],[Pnr.]]=GM$7,Tbl.Kosten[[#This Row],[Te financieren]],"")</f>
        <v/>
      </c>
      <c r="GN241" s="160" t="str">
        <f>IF(Tbl.Kosten[[#This Row],[Pnr.]]=GN$7,Tbl.Kosten[[#This Row],[Te financieren]],"")</f>
        <v/>
      </c>
      <c r="GO241" s="160" t="str">
        <f>IF(Tbl.Kosten[[#This Row],[Pnr.]]=GO$7,Tbl.Kosten[[#This Row],[Te financieren]],"")</f>
        <v/>
      </c>
      <c r="GP241" s="160" t="str">
        <f>IF(Tbl.Kosten[[#This Row],[Pnr.]]=GP$7,Tbl.Kosten[[#This Row],[Te financieren]],"")</f>
        <v/>
      </c>
      <c r="GQ241" s="160" t="str">
        <f>IF(Tbl.Kosten[[#This Row],[Pnr.]]=GQ$7,Tbl.Kosten[[#This Row],[Te financieren]],"")</f>
        <v/>
      </c>
      <c r="GR241" s="160" t="str">
        <f>IF(Tbl.Kosten[[#This Row],[Pnr.]]=GR$7,Tbl.Kosten[[#This Row],[Te financieren]],"")</f>
        <v/>
      </c>
      <c r="GS241" s="160" t="str">
        <f>IF(Tbl.Kosten[[#This Row],[Pnr.]]=GS$7,Tbl.Kosten[[#This Row],[Te financieren]],"")</f>
        <v/>
      </c>
      <c r="GT241" s="160" t="str">
        <f>IF(Tbl.Kosten[[#This Row],[Pnr.]]=GT$7,Tbl.Kosten[[#This Row],[Te financieren]],"")</f>
        <v/>
      </c>
      <c r="GU241" s="160" t="str">
        <f>IF(Tbl.Kosten[[#This Row],[Pnr.]]=GU$7,Tbl.Kosten[[#This Row],[Te financieren]],"")</f>
        <v/>
      </c>
      <c r="GV241" s="160" t="str">
        <f>IF(Tbl.Kosten[[#This Row],[Pnr.]]=GV$7,Tbl.Kosten[[#This Row],[Te financieren]],"")</f>
        <v/>
      </c>
      <c r="GW241" s="160" t="str">
        <f>IF(Tbl.Kosten[[#This Row],[Pnr.]]=GW$7,Tbl.Kosten[[#This Row],[Te financieren]],"")</f>
        <v/>
      </c>
      <c r="GX241" s="160" t="str">
        <f>IF(Tbl.Kosten[[#This Row],[Pnr.]]=GX$7,Tbl.Kosten[[#This Row],[Te financieren]],"")</f>
        <v/>
      </c>
      <c r="GY241" s="160" t="str">
        <f>IF(Tbl.Kosten[[#This Row],[Pnr.]]=GY$7,Tbl.Kosten[[#This Row],[Te financieren]],"")</f>
        <v/>
      </c>
      <c r="GZ241" s="160" t="str">
        <f>IF(Tbl.Kosten[[#This Row],[Pnr.]]=GZ$7,Tbl.Kosten[[#This Row],[Te financieren]],"")</f>
        <v/>
      </c>
      <c r="HA241" s="160" t="str">
        <f>IF(Tbl.Kosten[[#This Row],[Pnr.]]=HA$7,Tbl.Kosten[[#This Row],[Te financieren]],"")</f>
        <v/>
      </c>
      <c r="HB241" s="160" t="str">
        <f>IF(Tbl.Kosten[[#This Row],[Pnr.]]=HB$7,Tbl.Kosten[[#This Row],[Te financieren]],"")</f>
        <v/>
      </c>
      <c r="HC241" s="160" t="str">
        <f>IF(Tbl.Kosten[[#This Row],[Pnr.]]=HC$7,Tbl.Kosten[[#This Row],[Te financieren]],"")</f>
        <v/>
      </c>
      <c r="HD241" s="160" t="str">
        <f>IF(Tbl.Kosten[[#This Row],[Pnr.]]=HD$7,Tbl.Kosten[[#This Row],[Te financieren]],"")</f>
        <v/>
      </c>
      <c r="HE241" s="160" t="str">
        <f>IF(Tbl.Kosten[[#This Row],[Pnr.]]=HE$7,Tbl.Kosten[[#This Row],[Te financieren]],"")</f>
        <v/>
      </c>
      <c r="HF241" s="160" t="str">
        <f>IF(Tbl.Kosten[[#This Row],[Pnr.]]=HF$7,Tbl.Kosten[[#This Row],[Te financieren]],"")</f>
        <v/>
      </c>
      <c r="HG241" s="160" t="str">
        <f>IF(Tbl.Kosten[[#This Row],[Pnr.]]=HG$7,Tbl.Kosten[[#This Row],[Te financieren]],"")</f>
        <v/>
      </c>
      <c r="HH241" s="160" t="str">
        <f>IF(Tbl.Kosten[[#This Row],[Pnr.]]=HH$7,Tbl.Kosten[[#This Row],[Te financieren]],"")</f>
        <v/>
      </c>
      <c r="HI241" s="160" t="str">
        <f>IF(Tbl.Kosten[[#This Row],[Pnr.]]=HI$7,Tbl.Kosten[[#This Row],[Te financieren]],"")</f>
        <v/>
      </c>
      <c r="HJ241" s="160" t="str">
        <f>IF(Tbl.Kosten[[#This Row],[Pnr.]]=HJ$7,Tbl.Kosten[[#This Row],[Te financieren]],"")</f>
        <v/>
      </c>
      <c r="HK241" s="160" t="str">
        <f>IF(Tbl.Kosten[[#This Row],[Pnr.]]=HK$7,Tbl.Kosten[[#This Row],[Te financieren]],"")</f>
        <v/>
      </c>
      <c r="HL241" s="160" t="str">
        <f>IF(Tbl.Kosten[[#This Row],[Pnr.]]=HL$7,Tbl.Kosten[[#This Row],[Te financieren]],"")</f>
        <v/>
      </c>
      <c r="HM241" s="160" t="str">
        <f>IF(Tbl.Kosten[[#This Row],[Pnr.]]=HM$7,Tbl.Kosten[[#This Row],[Te financieren]],"")</f>
        <v/>
      </c>
      <c r="HN241" s="160" t="str">
        <f>IF(Tbl.Kosten[[#This Row],[Pnr.]]=HN$7,Tbl.Kosten[[#This Row],[Te financieren]],"")</f>
        <v/>
      </c>
      <c r="HO241" s="160" t="str">
        <f>IF(Tbl.Kosten[[#This Row],[Pnr.]]=HO$7,Tbl.Kosten[[#This Row],[Te financieren]],"")</f>
        <v/>
      </c>
      <c r="HP241" s="160" t="str">
        <f>IF(Tbl.Kosten[[#This Row],[Pnr.]]=HP$7,Tbl.Kosten[[#This Row],[Te financieren]],"")</f>
        <v/>
      </c>
      <c r="HQ241" s="160" t="str">
        <f>IF(Tbl.Kosten[[#This Row],[Pnr.]]=HQ$7,Tbl.Kosten[[#This Row],[Te financieren]],"")</f>
        <v/>
      </c>
      <c r="HR241" s="160" t="str">
        <f>IF(Tbl.Kosten[[#This Row],[Pnr.]]=HR$7,Tbl.Kosten[[#This Row],[Te financieren]],"")</f>
        <v/>
      </c>
      <c r="HS241" s="160" t="str">
        <f>IF(Tbl.Kosten[[#This Row],[Pnr.]]=HS$7,Tbl.Kosten[[#This Row],[Te financieren]],"")</f>
        <v/>
      </c>
      <c r="HT241" s="160" t="str">
        <f>IF(Tbl.Kosten[[#This Row],[Pnr.]]=HT$7,Tbl.Kosten[[#This Row],[Te financieren]],"")</f>
        <v/>
      </c>
      <c r="HU241" s="160" t="str">
        <f>IF(Tbl.Kosten[[#This Row],[Pnr.]]=HU$7,Tbl.Kosten[[#This Row],[Te financieren]],"")</f>
        <v/>
      </c>
      <c r="HV241" s="160" t="str">
        <f>IF(Tbl.Kosten[[#This Row],[Pnr.]]=HV$7,Tbl.Kosten[[#This Row],[Te financieren]],"")</f>
        <v/>
      </c>
      <c r="HW241" s="160" t="str">
        <f>IF(Tbl.Kosten[[#This Row],[Pnr.]]=HW$7,Tbl.Kosten[[#This Row],[Te financieren]],"")</f>
        <v/>
      </c>
    </row>
    <row r="242" spans="2:231" x14ac:dyDescent="0.3">
      <c r="B242" s="144"/>
      <c r="C242" s="147"/>
      <c r="D242" s="146"/>
      <c r="E242" s="147"/>
      <c r="F242" s="145"/>
      <c r="G242" s="11" t="str">
        <f>IF(Tbl.Kosten[[#This Row],[Medewerker e/o 
functie]]&lt;&gt;"",_xlfn.XLOOKUP(Tbl.Kosten[[#This Row],[Medewerker e/o 
functie]],Tbl.Uurtarief[Medewerker en/of functie],Tbl.Uurtarief[Uurtarief],"",0,1),"")</f>
        <v/>
      </c>
      <c r="H242" s="121">
        <f>IFERROR(Tbl.Kosten[[#This Row],[Uren]]*Tbl.Kosten[[#This Row],[Uurtarief]],0)</f>
        <v>0</v>
      </c>
      <c r="I242" s="119" t="str">
        <f>IF(Tbl.Kosten[[#This Row],[Subtotaal uren]]&lt;&gt;0,_xlfn.XLOOKUP(Tbl.Kosten[[#This Row],[Medewerker e/o 
functie]],Tbl.Uurtarief[Medewerker en/of functie],Tbl.Uurtarief[Kostensoort arbeid],"",0,1),"")</f>
        <v/>
      </c>
      <c r="J242" s="147"/>
      <c r="K242" s="145"/>
      <c r="L242" s="149" t="str">
        <f>IF(Tbl.Kosten[[#This Row],[Activum]]&lt;&gt;"",_xlfn.XLOOKUP(Tbl.Kosten[[#This Row],[Activum]],Tbl.Afschrijvingskosten[Activum],Tbl.Afschrijvingskosten[Tarief per afschrijvings-eenheid],"",0,1),"")</f>
        <v/>
      </c>
      <c r="M242" s="122">
        <f>IFERROR(Tbl.Kosten[[#This Row],[Een-
heden]]*Tbl.Kosten[[#This Row],[Afschrijvings-
tarief]],0)</f>
        <v>0</v>
      </c>
      <c r="N242" s="122" t="str">
        <f>IF(Tbl.Kosten[[#This Row],[Subtotaal afschrijving]]&lt;&gt;0,Lijsten!A240,"")</f>
        <v/>
      </c>
      <c r="O242" s="150"/>
      <c r="P242" s="145"/>
      <c r="Q242" s="148"/>
      <c r="R242" s="122">
        <f>IFERROR(Tbl.Kosten[[#This Row],[Aantal]]*Tbl.Kosten[[#This Row],[Tarief]],0)</f>
        <v>0</v>
      </c>
      <c r="S242" s="8">
        <f>IFERROR(Tbl.Kosten[[#This Row],[Subtotaal overige kosten]]+Tbl.Kosten[[#This Row],[Subtotaal uren]]+Tbl.Kosten[[#This Row],[Subtotaal afschrijving]],0)</f>
        <v>0</v>
      </c>
      <c r="T242" s="8">
        <f>IFERROR(Tbl.Kosten[[#This Row],[Totaal kosten]]*Tbl.Kosten[[#This Row],[Subsidie%]],0)</f>
        <v>0</v>
      </c>
      <c r="U242" s="4" t="str" cm="1">
        <f t="array" ref="U242">IFERROR(_xlfn.IFS(Tbl.Kosten[[#This Row],[Subtotaal uren]]&lt;&gt;0,Tbl.Kosten[[#This Row],[Kostensoort arbeid]],Tbl.Kosten[[#This Row],[Subtotaal afschrijving]]&lt;&gt;0,Tbl.Kosten[[#This Row],[Kostensoort afschrijving]],Tbl.Kosten[[#This Row],[Subtotaal overige kosten]]&lt;&gt;0,Tbl.Kosten[[#This Row],[Kostensoort overig]]),"")</f>
        <v/>
      </c>
      <c r="V242" s="4" t="str">
        <f>IFERROR(_xlfn.XLOOKUP(Tbl.Kosten[[#This Row],[Activiteitencode]],Tbl.Activiteiten[Activiteitcode],Tbl.Activiteiten[Werkpakketcode],"",0,1),"")</f>
        <v/>
      </c>
      <c r="W242" s="4" t="str">
        <f>IFERROR(_xlfn.XLOOKUP(Tbl.Kosten[[#This Row],[Werkpakketcode]],Tbl.Werkpakketten[Werkpakketcode],Tbl.Werkpakketten[Subsidiabele activiteit],"",0,1),"")</f>
        <v/>
      </c>
      <c r="X242" s="12">
        <f>IFERROR(_xlfn.XLOOKUP(Tbl.Kosten[[#This Row],[Sanr.]],Tbl.Subsidiehoogte[SAnr.],Tbl.Subsidiehoogte[Sub. Percentage],0,0,1),0)</f>
        <v>0</v>
      </c>
      <c r="Y242" s="154" t="str">
        <f>IFERROR(_xlfn.XLOOKUP(Tbl.Kosten[[#This Row],[Partnercode]],Tbl.Projectpartners[Partnercode],Tbl.Projectpartners[PNr.],"",0,1),"")</f>
        <v>P1</v>
      </c>
      <c r="Z242" s="158">
        <f>IF(Tbl.Kosten[[#This Row],[Pnr.]]=Z$7,Tbl.Kosten[[#This Row],[Totaal kosten]],"")</f>
        <v>0</v>
      </c>
      <c r="AA242" s="158" t="str">
        <f>IF(Tbl.Kosten[[#This Row],[Pnr.]]=AA$7,Tbl.Kosten[[#This Row],[Totaal kosten]],"")</f>
        <v/>
      </c>
      <c r="AB242" s="158" t="str">
        <f>IF(Tbl.Kosten[[#This Row],[Pnr.]]=AB$7,Tbl.Kosten[[#This Row],[Totaal kosten]],"")</f>
        <v/>
      </c>
      <c r="AC242" s="158" t="str">
        <f>IF(Tbl.Kosten[[#This Row],[Pnr.]]=AC$7,Tbl.Kosten[[#This Row],[Totaal kosten]],"")</f>
        <v/>
      </c>
      <c r="AD242" s="158" t="str">
        <f>IF(Tbl.Kosten[[#This Row],[Pnr.]]=AD$7,Tbl.Kosten[[#This Row],[Totaal kosten]],"")</f>
        <v/>
      </c>
      <c r="AE242" s="158" t="str">
        <f>IF(Tbl.Kosten[[#This Row],[Pnr.]]=AE$7,Tbl.Kosten[[#This Row],[Totaal kosten]],"")</f>
        <v/>
      </c>
      <c r="AF242" s="158" t="str">
        <f>IF(Tbl.Kosten[[#This Row],[Pnr.]]=AF$7,Tbl.Kosten[[#This Row],[Totaal kosten]],"")</f>
        <v/>
      </c>
      <c r="AG242" s="158" t="str">
        <f>IF(Tbl.Kosten[[#This Row],[Pnr.]]=AG$7,Tbl.Kosten[[#This Row],[Totaal kosten]],"")</f>
        <v/>
      </c>
      <c r="AH242" s="158" t="str">
        <f>IF(Tbl.Kosten[[#This Row],[Pnr.]]=AH$7,Tbl.Kosten[[#This Row],[Totaal kosten]],"")</f>
        <v/>
      </c>
      <c r="AI242" s="158" t="str">
        <f>IF(Tbl.Kosten[[#This Row],[Pnr.]]=AI$7,Tbl.Kosten[[#This Row],[Totaal kosten]],"")</f>
        <v/>
      </c>
      <c r="AJ242" s="158" t="str">
        <f>IF(Tbl.Kosten[[#This Row],[Pnr.]]=AJ$7,Tbl.Kosten[[#This Row],[Totaal kosten]],"")</f>
        <v/>
      </c>
      <c r="AK242" s="158" t="str">
        <f>IF(Tbl.Kosten[[#This Row],[Pnr.]]=AK$7,Tbl.Kosten[[#This Row],[Totaal kosten]],"")</f>
        <v/>
      </c>
      <c r="AL242" s="158" t="str">
        <f>IF(Tbl.Kosten[[#This Row],[Pnr.]]=AL$7,Tbl.Kosten[[#This Row],[Totaal kosten]],"")</f>
        <v/>
      </c>
      <c r="AM242" s="158" t="str">
        <f>IF(Tbl.Kosten[[#This Row],[Pnr.]]=AM$7,Tbl.Kosten[[#This Row],[Totaal kosten]],"")</f>
        <v/>
      </c>
      <c r="AN242" s="158" t="str">
        <f>IF(Tbl.Kosten[[#This Row],[Pnr.]]=AN$7,Tbl.Kosten[[#This Row],[Totaal kosten]],"")</f>
        <v/>
      </c>
      <c r="AO242" s="158" t="str">
        <f>IF(Tbl.Kosten[[#This Row],[Pnr.]]=AO$7,Tbl.Kosten[[#This Row],[Totaal kosten]],"")</f>
        <v/>
      </c>
      <c r="AP242" s="158" t="str">
        <f>IF(Tbl.Kosten[[#This Row],[Pnr.]]=AP$7,Tbl.Kosten[[#This Row],[Totaal kosten]],"")</f>
        <v/>
      </c>
      <c r="AQ242" s="158" t="str">
        <f>IF(Tbl.Kosten[[#This Row],[Pnr.]]=AQ$7,Tbl.Kosten[[#This Row],[Totaal kosten]],"")</f>
        <v/>
      </c>
      <c r="AR242" s="158" t="str">
        <f>IF(Tbl.Kosten[[#This Row],[Pnr.]]=AR$7,Tbl.Kosten[[#This Row],[Totaal kosten]],"")</f>
        <v/>
      </c>
      <c r="AS242" s="158" t="str">
        <f>IF(Tbl.Kosten[[#This Row],[Pnr.]]=AS$7,Tbl.Kosten[[#This Row],[Totaal kosten]],"")</f>
        <v/>
      </c>
      <c r="AT242" s="158" t="str">
        <f>IF(Tbl.Kosten[[#This Row],[Pnr.]]=AT$7,Tbl.Kosten[[#This Row],[Totaal kosten]],"")</f>
        <v/>
      </c>
      <c r="AU242" s="158" t="str">
        <f>IF(Tbl.Kosten[[#This Row],[Pnr.]]=AU$7,Tbl.Kosten[[#This Row],[Totaal kosten]],"")</f>
        <v/>
      </c>
      <c r="AV242" s="158" t="str">
        <f>IF(Tbl.Kosten[[#This Row],[Pnr.]]=AV$7,Tbl.Kosten[[#This Row],[Totaal kosten]],"")</f>
        <v/>
      </c>
      <c r="AW242" s="158" t="str">
        <f>IF(Tbl.Kosten[[#This Row],[Pnr.]]=AW$7,Tbl.Kosten[[#This Row],[Totaal kosten]],"")</f>
        <v/>
      </c>
      <c r="AX242" s="158" t="str">
        <f>IF(Tbl.Kosten[[#This Row],[Pnr.]]=AX$7,Tbl.Kosten[[#This Row],[Totaal kosten]],"")</f>
        <v/>
      </c>
      <c r="AY242" s="158" t="str">
        <f>IF(Tbl.Kosten[[#This Row],[Pnr.]]=AY$7,Tbl.Kosten[[#This Row],[Totaal kosten]],"")</f>
        <v/>
      </c>
      <c r="AZ242" s="158" t="str">
        <f>IF(Tbl.Kosten[[#This Row],[Pnr.]]=AZ$7,Tbl.Kosten[[#This Row],[Totaal kosten]],"")</f>
        <v/>
      </c>
      <c r="BA242" s="158" t="str">
        <f>IF(Tbl.Kosten[[#This Row],[Pnr.]]=BA$7,Tbl.Kosten[[#This Row],[Totaal kosten]],"")</f>
        <v/>
      </c>
      <c r="BB242" s="158" t="str">
        <f>IF(Tbl.Kosten[[#This Row],[Pnr.]]=BB$7,Tbl.Kosten[[#This Row],[Totaal kosten]],"")</f>
        <v/>
      </c>
      <c r="BC242" s="158" t="str">
        <f>IF(Tbl.Kosten[[#This Row],[Pnr.]]=BC$7,Tbl.Kosten[[#This Row],[Totaal kosten]],"")</f>
        <v/>
      </c>
      <c r="BD242" s="158" t="str">
        <f>IF(Tbl.Kosten[[#This Row],[Pnr.]]=BD$7,Tbl.Kosten[[#This Row],[Totaal kosten]],"")</f>
        <v/>
      </c>
      <c r="BE242" s="158" t="str">
        <f>IF(Tbl.Kosten[[#This Row],[Pnr.]]=BE$7,Tbl.Kosten[[#This Row],[Totaal kosten]],"")</f>
        <v/>
      </c>
      <c r="BF242" s="158" t="str">
        <f>IF(Tbl.Kosten[[#This Row],[Pnr.]]=BF$7,Tbl.Kosten[[#This Row],[Totaal kosten]],"")</f>
        <v/>
      </c>
      <c r="BG242" s="158" t="str">
        <f>IF(Tbl.Kosten[[#This Row],[Pnr.]]=BG$7,Tbl.Kosten[[#This Row],[Totaal kosten]],"")</f>
        <v/>
      </c>
      <c r="BH242" s="158" t="str">
        <f>IF(Tbl.Kosten[[#This Row],[Pnr.]]=BH$7,Tbl.Kosten[[#This Row],[Totaal kosten]],"")</f>
        <v/>
      </c>
      <c r="BI242" s="158" t="str">
        <f>IF(Tbl.Kosten[[#This Row],[Pnr.]]=BI$7,Tbl.Kosten[[#This Row],[Totaal kosten]],"")</f>
        <v/>
      </c>
      <c r="BJ242" s="158" t="str">
        <f>IF(Tbl.Kosten[[#This Row],[Pnr.]]=BJ$7,Tbl.Kosten[[#This Row],[Totaal kosten]],"")</f>
        <v/>
      </c>
      <c r="BK242" s="158" t="str">
        <f>IF(Tbl.Kosten[[#This Row],[Pnr.]]=BK$7,Tbl.Kosten[[#This Row],[Totaal kosten]],"")</f>
        <v/>
      </c>
      <c r="BL242" s="158" t="str">
        <f>IF(Tbl.Kosten[[#This Row],[Pnr.]]=BL$7,Tbl.Kosten[[#This Row],[Totaal kosten]],"")</f>
        <v/>
      </c>
      <c r="BM242" s="158" t="str">
        <f>IF(Tbl.Kosten[[#This Row],[Pnr.]]=BM$7,Tbl.Kosten[[#This Row],[Totaal kosten]],"")</f>
        <v/>
      </c>
      <c r="BN242" s="158" t="str">
        <f>IF(Tbl.Kosten[[#This Row],[Pnr.]]=BN$7,Tbl.Kosten[[#This Row],[Totaal kosten]],"")</f>
        <v/>
      </c>
      <c r="BO242" s="158" t="str">
        <f>IF(Tbl.Kosten[[#This Row],[Pnr.]]=BO$7,Tbl.Kosten[[#This Row],[Totaal kosten]],"")</f>
        <v/>
      </c>
      <c r="BP242" s="158" t="str">
        <f>IF(Tbl.Kosten[[#This Row],[Pnr.]]=BP$7,Tbl.Kosten[[#This Row],[Totaal kosten]],"")</f>
        <v/>
      </c>
      <c r="BQ242" s="158" t="str">
        <f>IF(Tbl.Kosten[[#This Row],[Pnr.]]=BQ$7,Tbl.Kosten[[#This Row],[Totaal kosten]],"")</f>
        <v/>
      </c>
      <c r="BR242" s="158" t="str">
        <f>IF(Tbl.Kosten[[#This Row],[Pnr.]]=BR$7,Tbl.Kosten[[#This Row],[Totaal kosten]],"")</f>
        <v/>
      </c>
      <c r="BS242" s="158" t="str">
        <f>IF(Tbl.Kosten[[#This Row],[Pnr.]]=BS$7,Tbl.Kosten[[#This Row],[Totaal kosten]],"")</f>
        <v/>
      </c>
      <c r="BT242" s="158" t="str">
        <f>IF(Tbl.Kosten[[#This Row],[Pnr.]]=BT$7,Tbl.Kosten[[#This Row],[Totaal kosten]],"")</f>
        <v/>
      </c>
      <c r="BU242" s="158" t="str">
        <f>IF(Tbl.Kosten[[#This Row],[Pnr.]]=BU$7,Tbl.Kosten[[#This Row],[Totaal kosten]],"")</f>
        <v/>
      </c>
      <c r="BV242" s="158" t="str">
        <f>IF(Tbl.Kosten[[#This Row],[Pnr.]]=BV$7,Tbl.Kosten[[#This Row],[Totaal kosten]],"")</f>
        <v/>
      </c>
      <c r="BW242" s="158" t="str">
        <f>IF(Tbl.Kosten[[#This Row],[Pnr.]]=BW$7,Tbl.Kosten[[#This Row],[Totaal kosten]],"")</f>
        <v/>
      </c>
      <c r="BX242" s="158" t="str">
        <f>IFERROR(_xlfn.XLOOKUP(Tbl.Kosten[[#This Row],[Werkpakketcode]],Tbl.Werkpakketten[Werkpakketcode],Tbl.Werkpakketten[WPnr.],"",0,1),"")</f>
        <v/>
      </c>
      <c r="BY242" s="158" t="str">
        <f>IF(Tbl.Kosten[[#This Row],[WPnr.]]=BY$7,Tbl.Kosten[[#This Row],[Totaal kosten]],"")</f>
        <v/>
      </c>
      <c r="BZ242" s="158" t="str">
        <f>IF(Tbl.Kosten[[#This Row],[WPnr.]]=BZ$7,Tbl.Kosten[[#This Row],[Totaal kosten]],"")</f>
        <v/>
      </c>
      <c r="CA242" s="158" t="str">
        <f>IF(Tbl.Kosten[[#This Row],[WPnr.]]=CA$7,Tbl.Kosten[[#This Row],[Totaal kosten]],"")</f>
        <v/>
      </c>
      <c r="CB242" s="158" t="str">
        <f>IF(Tbl.Kosten[[#This Row],[WPnr.]]=CB$7,Tbl.Kosten[[#This Row],[Totaal kosten]],"")</f>
        <v/>
      </c>
      <c r="CC242" s="158" t="str">
        <f>IF(Tbl.Kosten[[#This Row],[WPnr.]]=CC$7,Tbl.Kosten[[#This Row],[Totaal kosten]],"")</f>
        <v/>
      </c>
      <c r="CD242" s="158" t="str">
        <f>IF(Tbl.Kosten[[#This Row],[WPnr.]]=CD$7,Tbl.Kosten[[#This Row],[Totaal kosten]],"")</f>
        <v/>
      </c>
      <c r="CE242" s="158" t="str">
        <f>IF(Tbl.Kosten[[#This Row],[WPnr.]]=CE$7,Tbl.Kosten[[#This Row],[Totaal kosten]],"")</f>
        <v/>
      </c>
      <c r="CF242" s="158" t="str">
        <f>IF(Tbl.Kosten[[#This Row],[WPnr.]]=CF$7,Tbl.Kosten[[#This Row],[Totaal kosten]],"")</f>
        <v/>
      </c>
      <c r="CG242" s="158" t="str">
        <f>IF(Tbl.Kosten[[#This Row],[WPnr.]]=CG$7,Tbl.Kosten[[#This Row],[Totaal kosten]],"")</f>
        <v/>
      </c>
      <c r="CH242" s="158" t="str">
        <f>IF(Tbl.Kosten[[#This Row],[WPnr.]]=CH$7,Tbl.Kosten[[#This Row],[Totaal kosten]],"")</f>
        <v/>
      </c>
      <c r="CI242" s="158" t="str">
        <f>IF(Tbl.Kosten[[#This Row],[WPnr.]]=CI$7,Tbl.Kosten[[#This Row],[Totaal kosten]],"")</f>
        <v/>
      </c>
      <c r="CJ242" s="158" t="str">
        <f>IF(Tbl.Kosten[[#This Row],[WPnr.]]=CJ$7,Tbl.Kosten[[#This Row],[Totaal kosten]],"")</f>
        <v/>
      </c>
      <c r="CK242" s="158" t="str">
        <f>IF(Tbl.Kosten[[#This Row],[WPnr.]]=CK$7,Tbl.Kosten[[#This Row],[Totaal kosten]],"")</f>
        <v/>
      </c>
      <c r="CL242" s="158" t="str">
        <f>IF(Tbl.Kosten[[#This Row],[WPnr.]]=CL$7,Tbl.Kosten[[#This Row],[Totaal kosten]],"")</f>
        <v/>
      </c>
      <c r="CM242" s="158" t="str">
        <f>IF(Tbl.Kosten[[#This Row],[WPnr.]]=CM$7,Tbl.Kosten[[#This Row],[Totaal kosten]],"")</f>
        <v/>
      </c>
      <c r="CN242" s="158" t="str">
        <f>IF(Tbl.Kosten[[#This Row],[WPnr.]]=CN$7,Tbl.Kosten[[#This Row],[Totaal kosten]],"")</f>
        <v/>
      </c>
      <c r="CO242" s="158" t="str">
        <f>IF(Tbl.Kosten[[#This Row],[WPnr.]]=CO$7,Tbl.Kosten[[#This Row],[Totaal kosten]],"")</f>
        <v/>
      </c>
      <c r="CP242" s="158" t="str">
        <f>IF(Tbl.Kosten[[#This Row],[WPnr.]]=CP$7,Tbl.Kosten[[#This Row],[Totaal kosten]],"")</f>
        <v/>
      </c>
      <c r="CQ242" s="158" t="str">
        <f>IF(Tbl.Kosten[[#This Row],[WPnr.]]=CQ$7,Tbl.Kosten[[#This Row],[Totaal kosten]],"")</f>
        <v/>
      </c>
      <c r="CR242" s="158" t="str">
        <f>IF(Tbl.Kosten[[#This Row],[WPnr.]]=CR$7,Tbl.Kosten[[#This Row],[Totaal kosten]],"")</f>
        <v/>
      </c>
      <c r="CS242" s="158" t="str">
        <f>IF(Tbl.Kosten[[#This Row],[WPnr.]]=CS$7,Tbl.Kosten[[#This Row],[Totaal kosten]],"")</f>
        <v/>
      </c>
      <c r="CT242" s="158" t="str">
        <f>IF(Tbl.Kosten[[#This Row],[WPnr.]]=CT$7,Tbl.Kosten[[#This Row],[Totaal kosten]],"")</f>
        <v/>
      </c>
      <c r="CU242" s="158" t="str">
        <f>IF(Tbl.Kosten[[#This Row],[WPnr.]]=CU$7,Tbl.Kosten[[#This Row],[Totaal kosten]],"")</f>
        <v/>
      </c>
      <c r="CV242" s="158" t="str">
        <f>IF(Tbl.Kosten[[#This Row],[WPnr.]]=CV$7,Tbl.Kosten[[#This Row],[Totaal kosten]],"")</f>
        <v/>
      </c>
      <c r="CW242" s="158" t="str">
        <f>IF(Tbl.Kosten[[#This Row],[WPnr.]]=CW$7,Tbl.Kosten[[#This Row],[Totaal kosten]],"")</f>
        <v/>
      </c>
      <c r="CX242" s="158" t="str">
        <f>IF(Tbl.Kosten[[#This Row],[WPnr.]]=CX$7,Tbl.Kosten[[#This Row],[Totaal kosten]],"")</f>
        <v/>
      </c>
      <c r="CY242" s="158" t="str">
        <f>IF(Tbl.Kosten[[#This Row],[WPnr.]]=CY$7,Tbl.Kosten[[#This Row],[Totaal kosten]],"")</f>
        <v/>
      </c>
      <c r="CZ242" s="158" t="str">
        <f>IF(Tbl.Kosten[[#This Row],[WPnr.]]=CZ$7,Tbl.Kosten[[#This Row],[Totaal kosten]],"")</f>
        <v/>
      </c>
      <c r="DA242" s="158" t="str">
        <f>IF(Tbl.Kosten[[#This Row],[WPnr.]]=DA$7,Tbl.Kosten[[#This Row],[Totaal kosten]],"")</f>
        <v/>
      </c>
      <c r="DB242" s="158" t="str">
        <f>IF(Tbl.Kosten[[#This Row],[WPnr.]]=DB$7,Tbl.Kosten[[#This Row],[Totaal kosten]],"")</f>
        <v/>
      </c>
      <c r="DC242" s="158" t="str">
        <f>IF(Tbl.Kosten[[#This Row],[WPnr.]]=DC$7,Tbl.Kosten[[#This Row],[Totaal kosten]],"")</f>
        <v/>
      </c>
      <c r="DD242" s="158" t="str">
        <f>IF(Tbl.Kosten[[#This Row],[WPnr.]]=DD$7,Tbl.Kosten[[#This Row],[Totaal kosten]],"")</f>
        <v/>
      </c>
      <c r="DE242" s="158" t="str">
        <f>IF(Tbl.Kosten[[#This Row],[WPnr.]]=DE$7,Tbl.Kosten[[#This Row],[Totaal kosten]],"")</f>
        <v/>
      </c>
      <c r="DF242" s="158" t="str">
        <f>IF(Tbl.Kosten[[#This Row],[WPnr.]]=DF$7,Tbl.Kosten[[#This Row],[Totaal kosten]],"")</f>
        <v/>
      </c>
      <c r="DG242" s="158" t="str">
        <f>IF(Tbl.Kosten[[#This Row],[WPnr.]]=DG$7,Tbl.Kosten[[#This Row],[Totaal kosten]],"")</f>
        <v/>
      </c>
      <c r="DH242" s="158" t="str">
        <f>IF(Tbl.Kosten[[#This Row],[WPnr.]]=DH$7,Tbl.Kosten[[#This Row],[Totaal kosten]],"")</f>
        <v/>
      </c>
      <c r="DI242" s="158" t="str">
        <f>IF(Tbl.Kosten[[#This Row],[WPnr.]]=DI$7,Tbl.Kosten[[#This Row],[Totaal kosten]],"")</f>
        <v/>
      </c>
      <c r="DJ242" s="158" t="str">
        <f>IF(Tbl.Kosten[[#This Row],[WPnr.]]=DJ$7,Tbl.Kosten[[#This Row],[Totaal kosten]],"")</f>
        <v/>
      </c>
      <c r="DK242" s="158" t="str">
        <f>IF(Tbl.Kosten[[#This Row],[WPnr.]]=DK$7,Tbl.Kosten[[#This Row],[Totaal kosten]],"")</f>
        <v/>
      </c>
      <c r="DL242" s="158" t="str">
        <f>IF(Tbl.Kosten[[#This Row],[WPnr.]]=DL$7,Tbl.Kosten[[#This Row],[Totaal kosten]],"")</f>
        <v/>
      </c>
      <c r="DM242" s="158" t="str">
        <f>IF(Tbl.Kosten[[#This Row],[WPnr.]]=DM$7,Tbl.Kosten[[#This Row],[Totaal kosten]],"")</f>
        <v/>
      </c>
      <c r="DN242" s="158" t="str">
        <f>IF(Tbl.Kosten[[#This Row],[WPnr.]]=DN$7,Tbl.Kosten[[#This Row],[Totaal kosten]],"")</f>
        <v/>
      </c>
      <c r="DO242" s="158" t="str">
        <f>IF(Tbl.Kosten[[#This Row],[WPnr.]]=DO$7,Tbl.Kosten[[#This Row],[Totaal kosten]],"")</f>
        <v/>
      </c>
      <c r="DP242" s="158" t="str">
        <f>IF(Tbl.Kosten[[#This Row],[WPnr.]]=DP$7,Tbl.Kosten[[#This Row],[Totaal kosten]],"")</f>
        <v/>
      </c>
      <c r="DQ242" s="158" t="str">
        <f>IF(Tbl.Kosten[[#This Row],[WPnr.]]=DQ$7,Tbl.Kosten[[#This Row],[Totaal kosten]],"")</f>
        <v/>
      </c>
      <c r="DR242" s="158" t="str">
        <f>IF(Tbl.Kosten[[#This Row],[WPnr.]]=DR$7,Tbl.Kosten[[#This Row],[Totaal kosten]],"")</f>
        <v/>
      </c>
      <c r="DS242" s="158" t="str">
        <f>IF(Tbl.Kosten[[#This Row],[WPnr.]]=DS$7,Tbl.Kosten[[#This Row],[Totaal kosten]],"")</f>
        <v/>
      </c>
      <c r="DT242" s="158" t="str">
        <f>IF(Tbl.Kosten[[#This Row],[WPnr.]]=DT$7,Tbl.Kosten[[#This Row],[Totaal kosten]],"")</f>
        <v/>
      </c>
      <c r="DU242" s="158" t="str">
        <f>IF(Tbl.Kosten[[#This Row],[WPnr.]]=DU$7,Tbl.Kosten[[#This Row],[Totaal kosten]],"")</f>
        <v/>
      </c>
      <c r="DV242" s="158" t="str">
        <f>IF(Tbl.Kosten[[#This Row],[WPnr.]]=DV$7,Tbl.Kosten[[#This Row],[Totaal kosten]],"")</f>
        <v/>
      </c>
      <c r="DW242" s="158" t="str">
        <f>IFERROR(_xlfn.XLOOKUP(Tbl.Kosten[[#This Row],[Kostensoort]],Tbl.Kostensoorten[Kostensoorten],Tbl.Kostensoorten[KSnr.],"",0,1),"")</f>
        <v/>
      </c>
      <c r="DX242" s="158" t="str">
        <f>IF(Tbl.Kosten[[#This Row],[KSnr.]]=DX$7,Tbl.Kosten[[#This Row],[Totaal kosten]],"")</f>
        <v/>
      </c>
      <c r="DY242" s="158" t="str">
        <f>IF(Tbl.Kosten[[#This Row],[KSnr.]]=DY$7,Tbl.Kosten[[#This Row],[Totaal kosten]],"")</f>
        <v/>
      </c>
      <c r="DZ242" s="158" t="str">
        <f>IF(Tbl.Kosten[[#This Row],[KSnr.]]=DZ$7,Tbl.Kosten[[#This Row],[Totaal kosten]],"")</f>
        <v/>
      </c>
      <c r="EA242" s="158" t="str">
        <f>IF(Tbl.Kosten[[#This Row],[KSnr.]]=EA$7,Tbl.Kosten[[#This Row],[Totaal kosten]],"")</f>
        <v/>
      </c>
      <c r="EB242" s="158" t="str">
        <f>IF(Tbl.Kosten[[#This Row],[KSnr.]]=EB$7,Tbl.Kosten[[#This Row],[Totaal kosten]],"")</f>
        <v/>
      </c>
      <c r="EC242" s="158" t="str">
        <f>IF(Tbl.Kosten[[#This Row],[KSnr.]]=EC$7,Tbl.Kosten[[#This Row],[Totaal kosten]],"")</f>
        <v/>
      </c>
      <c r="ED242" s="158" t="str">
        <f>IF(Tbl.Kosten[[#This Row],[KSnr.]]=ED$7,Tbl.Kosten[[#This Row],[Totaal kosten]],"")</f>
        <v/>
      </c>
      <c r="EE242" s="158" t="str">
        <f>IF(Tbl.Kosten[[#This Row],[KSnr.]]=EE$7,Tbl.Kosten[[#This Row],[Totaal kosten]],"")</f>
        <v/>
      </c>
      <c r="EF242" s="158" t="str">
        <f>IF(Tbl.Kosten[[#This Row],[KSnr.]]=EF$7,Tbl.Kosten[[#This Row],[Totaal kosten]],"")</f>
        <v/>
      </c>
      <c r="EG242" s="158" t="str">
        <f>IF(Tbl.Kosten[[#This Row],[KSnr.]]=EG$7,Tbl.Kosten[[#This Row],[Totaal kosten]],"")</f>
        <v/>
      </c>
      <c r="EH242" s="158" t="str">
        <f>IF(Tbl.Kosten[[#This Row],[KSnr.]]=EH$7,Tbl.Kosten[[#This Row],[Totaal kosten]],"")</f>
        <v/>
      </c>
      <c r="EI242" s="158" t="str">
        <f>IF(Tbl.Kosten[[#This Row],[KSnr.]]=EI$7,Tbl.Kosten[[#This Row],[Totaal kosten]],"")</f>
        <v/>
      </c>
      <c r="EJ242" s="158" t="str">
        <f>IF(Tbl.Kosten[[#This Row],[KSnr.]]=EJ$7,Tbl.Kosten[[#This Row],[Totaal kosten]],"")</f>
        <v/>
      </c>
      <c r="EK242" s="158" t="str">
        <f>IF(Tbl.Kosten[[#This Row],[KSnr.]]=EK$7,Tbl.Kosten[[#This Row],[Totaal kosten]],"")</f>
        <v/>
      </c>
      <c r="EL242" s="158" t="str">
        <f>IF(Tbl.Kosten[[#This Row],[KSnr.]]=EL$7,Tbl.Kosten[[#This Row],[Totaal kosten]],"")</f>
        <v/>
      </c>
      <c r="EM242" s="158" t="str">
        <f>IF(Tbl.Kosten[[#This Row],[KSnr.]]=EM$7,Tbl.Kosten[[#This Row],[Totaal kosten]],"")</f>
        <v/>
      </c>
      <c r="EN242" s="158" t="str">
        <f>IF(Tbl.Kosten[[#This Row],[KSnr.]]=EN$7,Tbl.Kosten[[#This Row],[Totaal kosten]],"")</f>
        <v/>
      </c>
      <c r="EO242" s="158" t="str">
        <f>IF(Tbl.Kosten[[#This Row],[KSnr.]]=EO$7,Tbl.Kosten[[#This Row],[Totaal kosten]],"")</f>
        <v/>
      </c>
      <c r="EP242" s="158" t="str">
        <f>IF(Tbl.Kosten[[#This Row],[KSnr.]]=EP$7,Tbl.Kosten[[#This Row],[Totaal kosten]],"")</f>
        <v/>
      </c>
      <c r="EQ242" s="158" t="str">
        <f>IF(Tbl.Kosten[[#This Row],[KSnr.]]=EQ$7,Tbl.Kosten[[#This Row],[Totaal kosten]],"")</f>
        <v/>
      </c>
      <c r="ER242" s="154" t="str">
        <f>IFERROR(_xlfn.XLOOKUP(Tbl.Kosten[[#This Row],[Subsidieactiviteit]],Tbl.Subsidiehoogte[Subsidieactiviteit],Tbl.Subsidiehoogte[SAnr.],"",0,1),"")</f>
        <v/>
      </c>
      <c r="ES242" s="160" t="str">
        <f>IF(Tbl.Kosten[[#This Row],[Sanr.]]=ES$7,Tbl.Kosten[[#This Row],[Totaal kosten]],"")</f>
        <v/>
      </c>
      <c r="ET242" s="160" t="str">
        <f>IF(Tbl.Kosten[[#This Row],[Sanr.]]=ET$7,Tbl.Kosten[[#This Row],[Totaal kosten]],"")</f>
        <v/>
      </c>
      <c r="EU242" s="160" t="str">
        <f>IF(Tbl.Kosten[[#This Row],[Sanr.]]=EU$7,Tbl.Kosten[[#This Row],[Totaal kosten]],"")</f>
        <v/>
      </c>
      <c r="EV242" s="160" t="str">
        <f>IF(Tbl.Kosten[[#This Row],[Sanr.]]=EV$7,Tbl.Kosten[[#This Row],[Totaal kosten]],"")</f>
        <v/>
      </c>
      <c r="EW242" s="160" t="str">
        <f>IF(Tbl.Kosten[[#This Row],[Sanr.]]=EW$7,Tbl.Kosten[[#This Row],[Totaal kosten]],"")</f>
        <v/>
      </c>
      <c r="EX242" s="160" t="str">
        <f>IF(Tbl.Kosten[[#This Row],[Sanr.]]=EX$7,Tbl.Kosten[[#This Row],[Totaal kosten]],"")</f>
        <v/>
      </c>
      <c r="EY242" s="160" t="str">
        <f>IF(Tbl.Kosten[[#This Row],[Sanr.]]=EY$7,Tbl.Kosten[[#This Row],[Totaal kosten]],"")</f>
        <v/>
      </c>
      <c r="EZ242" s="160" t="str">
        <f>IF(Tbl.Kosten[[#This Row],[Sanr.]]=EZ$7,Tbl.Kosten[[#This Row],[Totaal kosten]],"")</f>
        <v/>
      </c>
      <c r="FA242" s="160" t="str">
        <f>IF(Tbl.Kosten[[#This Row],[Sanr.]]=FA$7,Tbl.Kosten[[#This Row],[Totaal kosten]],"")</f>
        <v/>
      </c>
      <c r="FB242" s="160" t="str">
        <f>IF(Tbl.Kosten[[#This Row],[Sanr.]]=FB$7,Tbl.Kosten[[#This Row],[Totaal kosten]],"")</f>
        <v/>
      </c>
      <c r="FC242" s="160" t="str">
        <f>IF(Tbl.Kosten[[#This Row],[Sanr.]]=FC$7,Tbl.Kosten[[#This Row],[Totaal kosten]],"")</f>
        <v/>
      </c>
      <c r="FD242" s="160" t="str">
        <f>IF(Tbl.Kosten[[#This Row],[Sanr.]]=FD$7,Tbl.Kosten[[#This Row],[Totaal kosten]],"")</f>
        <v/>
      </c>
      <c r="FE242" s="160" t="str">
        <f>IF(Tbl.Kosten[[#This Row],[Sanr.]]=FE$7,Tbl.Kosten[[#This Row],[Totaal kosten]],"")</f>
        <v/>
      </c>
      <c r="FF242" s="160" t="str">
        <f>IF(Tbl.Kosten[[#This Row],[Sanr.]]=FF$7,Tbl.Kosten[[#This Row],[Totaal kosten]],"")</f>
        <v/>
      </c>
      <c r="FG242" s="160" t="str">
        <f>IF(Tbl.Kosten[[#This Row],[Sanr.]]=FG$7,Tbl.Kosten[[#This Row],[Totaal kosten]],"")</f>
        <v/>
      </c>
      <c r="FH242" s="160" t="str">
        <f>IF(Tbl.Kosten[[#This Row],[Sanr.]]=FH$7,Tbl.Kosten[[#This Row],[Totaal kosten]],"")</f>
        <v/>
      </c>
      <c r="FI242" s="160" t="str">
        <f>IF(Tbl.Kosten[[#This Row],[Sanr.]]=FI$7,Tbl.Kosten[[#This Row],[Totaal kosten]],"")</f>
        <v/>
      </c>
      <c r="FJ242" s="160" t="str">
        <f>IF(Tbl.Kosten[[#This Row],[Sanr.]]=FJ$7,Tbl.Kosten[[#This Row],[Totaal kosten]],"")</f>
        <v/>
      </c>
      <c r="FK242" s="160" t="str">
        <f>IF(Tbl.Kosten[[#This Row],[Sanr.]]=FK$7,Tbl.Kosten[[#This Row],[Totaal kosten]],"")</f>
        <v/>
      </c>
      <c r="FL242" s="160" t="str">
        <f>IF(Tbl.Kosten[[#This Row],[Sanr.]]=FL$7,Tbl.Kosten[[#This Row],[Totaal kosten]],"")</f>
        <v/>
      </c>
      <c r="FM242" s="160" t="str">
        <f>IF(Tbl.Kosten[[#This Row],[Sanr.]]=FM$7,Tbl.Kosten[[#This Row],[Totaal kosten]],"")</f>
        <v/>
      </c>
      <c r="FN242" s="160" t="str">
        <f>IF(Tbl.Kosten[[#This Row],[Sanr.]]=FN$7,Tbl.Kosten[[#This Row],[Totaal kosten]],"")</f>
        <v/>
      </c>
      <c r="FO242" s="160" t="str">
        <f>IF(Tbl.Kosten[[#This Row],[Sanr.]]=FO$7,Tbl.Kosten[[#This Row],[Totaal kosten]],"")</f>
        <v/>
      </c>
      <c r="FP242" s="160" t="str">
        <f>IF(Tbl.Kosten[[#This Row],[Sanr.]]=FP$7,Tbl.Kosten[[#This Row],[Totaal kosten]],"")</f>
        <v/>
      </c>
      <c r="FQ242" s="160" t="str">
        <f>IF(Tbl.Kosten[[#This Row],[Sanr.]]=FQ$7,Tbl.Kosten[[#This Row],[Totaal kosten]],"")</f>
        <v/>
      </c>
      <c r="FR242" s="160" t="str">
        <f>IF(Tbl.Kosten[[#This Row],[Sanr.]]=FR$7,Tbl.Kosten[[#This Row],[Totaal kosten]],"")</f>
        <v/>
      </c>
      <c r="FS242" s="160" t="str">
        <f>IF(Tbl.Kosten[[#This Row],[Sanr.]]=FS$7,Tbl.Kosten[[#This Row],[Totaal kosten]],"")</f>
        <v/>
      </c>
      <c r="FT242" s="160" t="str">
        <f>IF(Tbl.Kosten[[#This Row],[Sanr.]]=FT$7,Tbl.Kosten[[#This Row],[Totaal kosten]],"")</f>
        <v/>
      </c>
      <c r="FU242" s="160" t="str">
        <f>IF(Tbl.Kosten[[#This Row],[Sanr.]]=FU$7,Tbl.Kosten[[#This Row],[Totaal kosten]],"")</f>
        <v/>
      </c>
      <c r="FV242" s="160" t="str">
        <f>IF(Tbl.Kosten[[#This Row],[Sanr.]]=FV$7,Tbl.Kosten[[#This Row],[Totaal kosten]],"")</f>
        <v/>
      </c>
      <c r="FW242" s="160" t="str">
        <f>IFERROR(_xlfn.XLOOKUP(Tbl.Kosten[[#This Row],[Activiteitencode]],Tbl.Activiteiten[Activiteitcode],Tbl.Activiteiten[Anr.],"",0,1),"")</f>
        <v/>
      </c>
      <c r="FX242" s="181" t="str">
        <f>_xlfn.CONCAT(Tbl.Kosten[[#This Row],[Pnr.]],Tbl.Kosten[[#This Row],[Sanr.]])</f>
        <v>P1</v>
      </c>
      <c r="FY242" s="160">
        <f>Tbl.Kosten[[#This Row],[Totaal kosten]]-Tbl.Kosten[[#This Row],[Subsidie]]</f>
        <v>0</v>
      </c>
      <c r="FZ242" s="160">
        <f>IF(Tbl.Kosten[[#This Row],[Pnr.]]=FZ$7,Tbl.Kosten[[#This Row],[Te financieren]],"")</f>
        <v>0</v>
      </c>
      <c r="GA242" s="160" t="str">
        <f>IF(Tbl.Kosten[[#This Row],[Pnr.]]=GA$7,Tbl.Kosten[[#This Row],[Te financieren]],"")</f>
        <v/>
      </c>
      <c r="GB242" s="160" t="str">
        <f>IF(Tbl.Kosten[[#This Row],[Pnr.]]=GB$7,Tbl.Kosten[[#This Row],[Te financieren]],"")</f>
        <v/>
      </c>
      <c r="GC242" s="160" t="str">
        <f>IF(Tbl.Kosten[[#This Row],[Pnr.]]=GC$7,Tbl.Kosten[[#This Row],[Te financieren]],"")</f>
        <v/>
      </c>
      <c r="GD242" s="160" t="str">
        <f>IF(Tbl.Kosten[[#This Row],[Pnr.]]=GD$7,Tbl.Kosten[[#This Row],[Te financieren]],"")</f>
        <v/>
      </c>
      <c r="GE242" s="160" t="str">
        <f>IF(Tbl.Kosten[[#This Row],[Pnr.]]=GE$7,Tbl.Kosten[[#This Row],[Te financieren]],"")</f>
        <v/>
      </c>
      <c r="GF242" s="160" t="str">
        <f>IF(Tbl.Kosten[[#This Row],[Pnr.]]=GF$7,Tbl.Kosten[[#This Row],[Te financieren]],"")</f>
        <v/>
      </c>
      <c r="GG242" s="160" t="str">
        <f>IF(Tbl.Kosten[[#This Row],[Pnr.]]=GG$7,Tbl.Kosten[[#This Row],[Te financieren]],"")</f>
        <v/>
      </c>
      <c r="GH242" s="160" t="str">
        <f>IF(Tbl.Kosten[[#This Row],[Pnr.]]=GH$7,Tbl.Kosten[[#This Row],[Te financieren]],"")</f>
        <v/>
      </c>
      <c r="GI242" s="160" t="str">
        <f>IF(Tbl.Kosten[[#This Row],[Pnr.]]=GI$7,Tbl.Kosten[[#This Row],[Te financieren]],"")</f>
        <v/>
      </c>
      <c r="GJ242" s="160" t="str">
        <f>IF(Tbl.Kosten[[#This Row],[Pnr.]]=GJ$7,Tbl.Kosten[[#This Row],[Te financieren]],"")</f>
        <v/>
      </c>
      <c r="GK242" s="160" t="str">
        <f>IF(Tbl.Kosten[[#This Row],[Pnr.]]=GK$7,Tbl.Kosten[[#This Row],[Te financieren]],"")</f>
        <v/>
      </c>
      <c r="GL242" s="160" t="str">
        <f>IF(Tbl.Kosten[[#This Row],[Pnr.]]=GL$7,Tbl.Kosten[[#This Row],[Te financieren]],"")</f>
        <v/>
      </c>
      <c r="GM242" s="160" t="str">
        <f>IF(Tbl.Kosten[[#This Row],[Pnr.]]=GM$7,Tbl.Kosten[[#This Row],[Te financieren]],"")</f>
        <v/>
      </c>
      <c r="GN242" s="160" t="str">
        <f>IF(Tbl.Kosten[[#This Row],[Pnr.]]=GN$7,Tbl.Kosten[[#This Row],[Te financieren]],"")</f>
        <v/>
      </c>
      <c r="GO242" s="160" t="str">
        <f>IF(Tbl.Kosten[[#This Row],[Pnr.]]=GO$7,Tbl.Kosten[[#This Row],[Te financieren]],"")</f>
        <v/>
      </c>
      <c r="GP242" s="160" t="str">
        <f>IF(Tbl.Kosten[[#This Row],[Pnr.]]=GP$7,Tbl.Kosten[[#This Row],[Te financieren]],"")</f>
        <v/>
      </c>
      <c r="GQ242" s="160" t="str">
        <f>IF(Tbl.Kosten[[#This Row],[Pnr.]]=GQ$7,Tbl.Kosten[[#This Row],[Te financieren]],"")</f>
        <v/>
      </c>
      <c r="GR242" s="160" t="str">
        <f>IF(Tbl.Kosten[[#This Row],[Pnr.]]=GR$7,Tbl.Kosten[[#This Row],[Te financieren]],"")</f>
        <v/>
      </c>
      <c r="GS242" s="160" t="str">
        <f>IF(Tbl.Kosten[[#This Row],[Pnr.]]=GS$7,Tbl.Kosten[[#This Row],[Te financieren]],"")</f>
        <v/>
      </c>
      <c r="GT242" s="160" t="str">
        <f>IF(Tbl.Kosten[[#This Row],[Pnr.]]=GT$7,Tbl.Kosten[[#This Row],[Te financieren]],"")</f>
        <v/>
      </c>
      <c r="GU242" s="160" t="str">
        <f>IF(Tbl.Kosten[[#This Row],[Pnr.]]=GU$7,Tbl.Kosten[[#This Row],[Te financieren]],"")</f>
        <v/>
      </c>
      <c r="GV242" s="160" t="str">
        <f>IF(Tbl.Kosten[[#This Row],[Pnr.]]=GV$7,Tbl.Kosten[[#This Row],[Te financieren]],"")</f>
        <v/>
      </c>
      <c r="GW242" s="160" t="str">
        <f>IF(Tbl.Kosten[[#This Row],[Pnr.]]=GW$7,Tbl.Kosten[[#This Row],[Te financieren]],"")</f>
        <v/>
      </c>
      <c r="GX242" s="160" t="str">
        <f>IF(Tbl.Kosten[[#This Row],[Pnr.]]=GX$7,Tbl.Kosten[[#This Row],[Te financieren]],"")</f>
        <v/>
      </c>
      <c r="GY242" s="160" t="str">
        <f>IF(Tbl.Kosten[[#This Row],[Pnr.]]=GY$7,Tbl.Kosten[[#This Row],[Te financieren]],"")</f>
        <v/>
      </c>
      <c r="GZ242" s="160" t="str">
        <f>IF(Tbl.Kosten[[#This Row],[Pnr.]]=GZ$7,Tbl.Kosten[[#This Row],[Te financieren]],"")</f>
        <v/>
      </c>
      <c r="HA242" s="160" t="str">
        <f>IF(Tbl.Kosten[[#This Row],[Pnr.]]=HA$7,Tbl.Kosten[[#This Row],[Te financieren]],"")</f>
        <v/>
      </c>
      <c r="HB242" s="160" t="str">
        <f>IF(Tbl.Kosten[[#This Row],[Pnr.]]=HB$7,Tbl.Kosten[[#This Row],[Te financieren]],"")</f>
        <v/>
      </c>
      <c r="HC242" s="160" t="str">
        <f>IF(Tbl.Kosten[[#This Row],[Pnr.]]=HC$7,Tbl.Kosten[[#This Row],[Te financieren]],"")</f>
        <v/>
      </c>
      <c r="HD242" s="160" t="str">
        <f>IF(Tbl.Kosten[[#This Row],[Pnr.]]=HD$7,Tbl.Kosten[[#This Row],[Te financieren]],"")</f>
        <v/>
      </c>
      <c r="HE242" s="160" t="str">
        <f>IF(Tbl.Kosten[[#This Row],[Pnr.]]=HE$7,Tbl.Kosten[[#This Row],[Te financieren]],"")</f>
        <v/>
      </c>
      <c r="HF242" s="160" t="str">
        <f>IF(Tbl.Kosten[[#This Row],[Pnr.]]=HF$7,Tbl.Kosten[[#This Row],[Te financieren]],"")</f>
        <v/>
      </c>
      <c r="HG242" s="160" t="str">
        <f>IF(Tbl.Kosten[[#This Row],[Pnr.]]=HG$7,Tbl.Kosten[[#This Row],[Te financieren]],"")</f>
        <v/>
      </c>
      <c r="HH242" s="160" t="str">
        <f>IF(Tbl.Kosten[[#This Row],[Pnr.]]=HH$7,Tbl.Kosten[[#This Row],[Te financieren]],"")</f>
        <v/>
      </c>
      <c r="HI242" s="160" t="str">
        <f>IF(Tbl.Kosten[[#This Row],[Pnr.]]=HI$7,Tbl.Kosten[[#This Row],[Te financieren]],"")</f>
        <v/>
      </c>
      <c r="HJ242" s="160" t="str">
        <f>IF(Tbl.Kosten[[#This Row],[Pnr.]]=HJ$7,Tbl.Kosten[[#This Row],[Te financieren]],"")</f>
        <v/>
      </c>
      <c r="HK242" s="160" t="str">
        <f>IF(Tbl.Kosten[[#This Row],[Pnr.]]=HK$7,Tbl.Kosten[[#This Row],[Te financieren]],"")</f>
        <v/>
      </c>
      <c r="HL242" s="160" t="str">
        <f>IF(Tbl.Kosten[[#This Row],[Pnr.]]=HL$7,Tbl.Kosten[[#This Row],[Te financieren]],"")</f>
        <v/>
      </c>
      <c r="HM242" s="160" t="str">
        <f>IF(Tbl.Kosten[[#This Row],[Pnr.]]=HM$7,Tbl.Kosten[[#This Row],[Te financieren]],"")</f>
        <v/>
      </c>
      <c r="HN242" s="160" t="str">
        <f>IF(Tbl.Kosten[[#This Row],[Pnr.]]=HN$7,Tbl.Kosten[[#This Row],[Te financieren]],"")</f>
        <v/>
      </c>
      <c r="HO242" s="160" t="str">
        <f>IF(Tbl.Kosten[[#This Row],[Pnr.]]=HO$7,Tbl.Kosten[[#This Row],[Te financieren]],"")</f>
        <v/>
      </c>
      <c r="HP242" s="160" t="str">
        <f>IF(Tbl.Kosten[[#This Row],[Pnr.]]=HP$7,Tbl.Kosten[[#This Row],[Te financieren]],"")</f>
        <v/>
      </c>
      <c r="HQ242" s="160" t="str">
        <f>IF(Tbl.Kosten[[#This Row],[Pnr.]]=HQ$7,Tbl.Kosten[[#This Row],[Te financieren]],"")</f>
        <v/>
      </c>
      <c r="HR242" s="160" t="str">
        <f>IF(Tbl.Kosten[[#This Row],[Pnr.]]=HR$7,Tbl.Kosten[[#This Row],[Te financieren]],"")</f>
        <v/>
      </c>
      <c r="HS242" s="160" t="str">
        <f>IF(Tbl.Kosten[[#This Row],[Pnr.]]=HS$7,Tbl.Kosten[[#This Row],[Te financieren]],"")</f>
        <v/>
      </c>
      <c r="HT242" s="160" t="str">
        <f>IF(Tbl.Kosten[[#This Row],[Pnr.]]=HT$7,Tbl.Kosten[[#This Row],[Te financieren]],"")</f>
        <v/>
      </c>
      <c r="HU242" s="160" t="str">
        <f>IF(Tbl.Kosten[[#This Row],[Pnr.]]=HU$7,Tbl.Kosten[[#This Row],[Te financieren]],"")</f>
        <v/>
      </c>
      <c r="HV242" s="160" t="str">
        <f>IF(Tbl.Kosten[[#This Row],[Pnr.]]=HV$7,Tbl.Kosten[[#This Row],[Te financieren]],"")</f>
        <v/>
      </c>
      <c r="HW242" s="160" t="str">
        <f>IF(Tbl.Kosten[[#This Row],[Pnr.]]=HW$7,Tbl.Kosten[[#This Row],[Te financieren]],"")</f>
        <v/>
      </c>
    </row>
    <row r="243" spans="2:231" x14ac:dyDescent="0.3">
      <c r="B243" s="144"/>
      <c r="C243" s="147"/>
      <c r="D243" s="146"/>
      <c r="E243" s="147"/>
      <c r="F243" s="145"/>
      <c r="G243" s="11" t="str">
        <f>IF(Tbl.Kosten[[#This Row],[Medewerker e/o 
functie]]&lt;&gt;"",_xlfn.XLOOKUP(Tbl.Kosten[[#This Row],[Medewerker e/o 
functie]],Tbl.Uurtarief[Medewerker en/of functie],Tbl.Uurtarief[Uurtarief],"",0,1),"")</f>
        <v/>
      </c>
      <c r="H243" s="121">
        <f>IFERROR(Tbl.Kosten[[#This Row],[Uren]]*Tbl.Kosten[[#This Row],[Uurtarief]],0)</f>
        <v>0</v>
      </c>
      <c r="I243" s="119" t="str">
        <f>IF(Tbl.Kosten[[#This Row],[Subtotaal uren]]&lt;&gt;0,_xlfn.XLOOKUP(Tbl.Kosten[[#This Row],[Medewerker e/o 
functie]],Tbl.Uurtarief[Medewerker en/of functie],Tbl.Uurtarief[Kostensoort arbeid],"",0,1),"")</f>
        <v/>
      </c>
      <c r="J243" s="147"/>
      <c r="K243" s="145"/>
      <c r="L243" s="149" t="str">
        <f>IF(Tbl.Kosten[[#This Row],[Activum]]&lt;&gt;"",_xlfn.XLOOKUP(Tbl.Kosten[[#This Row],[Activum]],Tbl.Afschrijvingskosten[Activum],Tbl.Afschrijvingskosten[Tarief per afschrijvings-eenheid],"",0,1),"")</f>
        <v/>
      </c>
      <c r="M243" s="122">
        <f>IFERROR(Tbl.Kosten[[#This Row],[Een-
heden]]*Tbl.Kosten[[#This Row],[Afschrijvings-
tarief]],0)</f>
        <v>0</v>
      </c>
      <c r="N243" s="122" t="str">
        <f>IF(Tbl.Kosten[[#This Row],[Subtotaal afschrijving]]&lt;&gt;0,Lijsten!A241,"")</f>
        <v/>
      </c>
      <c r="O243" s="150"/>
      <c r="P243" s="145"/>
      <c r="Q243" s="148"/>
      <c r="R243" s="122">
        <f>IFERROR(Tbl.Kosten[[#This Row],[Aantal]]*Tbl.Kosten[[#This Row],[Tarief]],0)</f>
        <v>0</v>
      </c>
      <c r="S243" s="8">
        <f>IFERROR(Tbl.Kosten[[#This Row],[Subtotaal overige kosten]]+Tbl.Kosten[[#This Row],[Subtotaal uren]]+Tbl.Kosten[[#This Row],[Subtotaal afschrijving]],0)</f>
        <v>0</v>
      </c>
      <c r="T243" s="8">
        <f>IFERROR(Tbl.Kosten[[#This Row],[Totaal kosten]]*Tbl.Kosten[[#This Row],[Subsidie%]],0)</f>
        <v>0</v>
      </c>
      <c r="U243" s="4" t="str" cm="1">
        <f t="array" ref="U243">IFERROR(_xlfn.IFS(Tbl.Kosten[[#This Row],[Subtotaal uren]]&lt;&gt;0,Tbl.Kosten[[#This Row],[Kostensoort arbeid]],Tbl.Kosten[[#This Row],[Subtotaal afschrijving]]&lt;&gt;0,Tbl.Kosten[[#This Row],[Kostensoort afschrijving]],Tbl.Kosten[[#This Row],[Subtotaal overige kosten]]&lt;&gt;0,Tbl.Kosten[[#This Row],[Kostensoort overig]]),"")</f>
        <v/>
      </c>
      <c r="V243" s="4" t="str">
        <f>IFERROR(_xlfn.XLOOKUP(Tbl.Kosten[[#This Row],[Activiteitencode]],Tbl.Activiteiten[Activiteitcode],Tbl.Activiteiten[Werkpakketcode],"",0,1),"")</f>
        <v/>
      </c>
      <c r="W243" s="4" t="str">
        <f>IFERROR(_xlfn.XLOOKUP(Tbl.Kosten[[#This Row],[Werkpakketcode]],Tbl.Werkpakketten[Werkpakketcode],Tbl.Werkpakketten[Subsidiabele activiteit],"",0,1),"")</f>
        <v/>
      </c>
      <c r="X243" s="12">
        <f>IFERROR(_xlfn.XLOOKUP(Tbl.Kosten[[#This Row],[Sanr.]],Tbl.Subsidiehoogte[SAnr.],Tbl.Subsidiehoogte[Sub. Percentage],0,0,1),0)</f>
        <v>0</v>
      </c>
      <c r="Y243" s="154" t="str">
        <f>IFERROR(_xlfn.XLOOKUP(Tbl.Kosten[[#This Row],[Partnercode]],Tbl.Projectpartners[Partnercode],Tbl.Projectpartners[PNr.],"",0,1),"")</f>
        <v>P1</v>
      </c>
      <c r="Z243" s="158">
        <f>IF(Tbl.Kosten[[#This Row],[Pnr.]]=Z$7,Tbl.Kosten[[#This Row],[Totaal kosten]],"")</f>
        <v>0</v>
      </c>
      <c r="AA243" s="158" t="str">
        <f>IF(Tbl.Kosten[[#This Row],[Pnr.]]=AA$7,Tbl.Kosten[[#This Row],[Totaal kosten]],"")</f>
        <v/>
      </c>
      <c r="AB243" s="158" t="str">
        <f>IF(Tbl.Kosten[[#This Row],[Pnr.]]=AB$7,Tbl.Kosten[[#This Row],[Totaal kosten]],"")</f>
        <v/>
      </c>
      <c r="AC243" s="158" t="str">
        <f>IF(Tbl.Kosten[[#This Row],[Pnr.]]=AC$7,Tbl.Kosten[[#This Row],[Totaal kosten]],"")</f>
        <v/>
      </c>
      <c r="AD243" s="158" t="str">
        <f>IF(Tbl.Kosten[[#This Row],[Pnr.]]=AD$7,Tbl.Kosten[[#This Row],[Totaal kosten]],"")</f>
        <v/>
      </c>
      <c r="AE243" s="158" t="str">
        <f>IF(Tbl.Kosten[[#This Row],[Pnr.]]=AE$7,Tbl.Kosten[[#This Row],[Totaal kosten]],"")</f>
        <v/>
      </c>
      <c r="AF243" s="158" t="str">
        <f>IF(Tbl.Kosten[[#This Row],[Pnr.]]=AF$7,Tbl.Kosten[[#This Row],[Totaal kosten]],"")</f>
        <v/>
      </c>
      <c r="AG243" s="158" t="str">
        <f>IF(Tbl.Kosten[[#This Row],[Pnr.]]=AG$7,Tbl.Kosten[[#This Row],[Totaal kosten]],"")</f>
        <v/>
      </c>
      <c r="AH243" s="158" t="str">
        <f>IF(Tbl.Kosten[[#This Row],[Pnr.]]=AH$7,Tbl.Kosten[[#This Row],[Totaal kosten]],"")</f>
        <v/>
      </c>
      <c r="AI243" s="158" t="str">
        <f>IF(Tbl.Kosten[[#This Row],[Pnr.]]=AI$7,Tbl.Kosten[[#This Row],[Totaal kosten]],"")</f>
        <v/>
      </c>
      <c r="AJ243" s="158" t="str">
        <f>IF(Tbl.Kosten[[#This Row],[Pnr.]]=AJ$7,Tbl.Kosten[[#This Row],[Totaal kosten]],"")</f>
        <v/>
      </c>
      <c r="AK243" s="158" t="str">
        <f>IF(Tbl.Kosten[[#This Row],[Pnr.]]=AK$7,Tbl.Kosten[[#This Row],[Totaal kosten]],"")</f>
        <v/>
      </c>
      <c r="AL243" s="158" t="str">
        <f>IF(Tbl.Kosten[[#This Row],[Pnr.]]=AL$7,Tbl.Kosten[[#This Row],[Totaal kosten]],"")</f>
        <v/>
      </c>
      <c r="AM243" s="158" t="str">
        <f>IF(Tbl.Kosten[[#This Row],[Pnr.]]=AM$7,Tbl.Kosten[[#This Row],[Totaal kosten]],"")</f>
        <v/>
      </c>
      <c r="AN243" s="158" t="str">
        <f>IF(Tbl.Kosten[[#This Row],[Pnr.]]=AN$7,Tbl.Kosten[[#This Row],[Totaal kosten]],"")</f>
        <v/>
      </c>
      <c r="AO243" s="158" t="str">
        <f>IF(Tbl.Kosten[[#This Row],[Pnr.]]=AO$7,Tbl.Kosten[[#This Row],[Totaal kosten]],"")</f>
        <v/>
      </c>
      <c r="AP243" s="158" t="str">
        <f>IF(Tbl.Kosten[[#This Row],[Pnr.]]=AP$7,Tbl.Kosten[[#This Row],[Totaal kosten]],"")</f>
        <v/>
      </c>
      <c r="AQ243" s="158" t="str">
        <f>IF(Tbl.Kosten[[#This Row],[Pnr.]]=AQ$7,Tbl.Kosten[[#This Row],[Totaal kosten]],"")</f>
        <v/>
      </c>
      <c r="AR243" s="158" t="str">
        <f>IF(Tbl.Kosten[[#This Row],[Pnr.]]=AR$7,Tbl.Kosten[[#This Row],[Totaal kosten]],"")</f>
        <v/>
      </c>
      <c r="AS243" s="158" t="str">
        <f>IF(Tbl.Kosten[[#This Row],[Pnr.]]=AS$7,Tbl.Kosten[[#This Row],[Totaal kosten]],"")</f>
        <v/>
      </c>
      <c r="AT243" s="158" t="str">
        <f>IF(Tbl.Kosten[[#This Row],[Pnr.]]=AT$7,Tbl.Kosten[[#This Row],[Totaal kosten]],"")</f>
        <v/>
      </c>
      <c r="AU243" s="158" t="str">
        <f>IF(Tbl.Kosten[[#This Row],[Pnr.]]=AU$7,Tbl.Kosten[[#This Row],[Totaal kosten]],"")</f>
        <v/>
      </c>
      <c r="AV243" s="158" t="str">
        <f>IF(Tbl.Kosten[[#This Row],[Pnr.]]=AV$7,Tbl.Kosten[[#This Row],[Totaal kosten]],"")</f>
        <v/>
      </c>
      <c r="AW243" s="158" t="str">
        <f>IF(Tbl.Kosten[[#This Row],[Pnr.]]=AW$7,Tbl.Kosten[[#This Row],[Totaal kosten]],"")</f>
        <v/>
      </c>
      <c r="AX243" s="158" t="str">
        <f>IF(Tbl.Kosten[[#This Row],[Pnr.]]=AX$7,Tbl.Kosten[[#This Row],[Totaal kosten]],"")</f>
        <v/>
      </c>
      <c r="AY243" s="158" t="str">
        <f>IF(Tbl.Kosten[[#This Row],[Pnr.]]=AY$7,Tbl.Kosten[[#This Row],[Totaal kosten]],"")</f>
        <v/>
      </c>
      <c r="AZ243" s="158" t="str">
        <f>IF(Tbl.Kosten[[#This Row],[Pnr.]]=AZ$7,Tbl.Kosten[[#This Row],[Totaal kosten]],"")</f>
        <v/>
      </c>
      <c r="BA243" s="158" t="str">
        <f>IF(Tbl.Kosten[[#This Row],[Pnr.]]=BA$7,Tbl.Kosten[[#This Row],[Totaal kosten]],"")</f>
        <v/>
      </c>
      <c r="BB243" s="158" t="str">
        <f>IF(Tbl.Kosten[[#This Row],[Pnr.]]=BB$7,Tbl.Kosten[[#This Row],[Totaal kosten]],"")</f>
        <v/>
      </c>
      <c r="BC243" s="158" t="str">
        <f>IF(Tbl.Kosten[[#This Row],[Pnr.]]=BC$7,Tbl.Kosten[[#This Row],[Totaal kosten]],"")</f>
        <v/>
      </c>
      <c r="BD243" s="158" t="str">
        <f>IF(Tbl.Kosten[[#This Row],[Pnr.]]=BD$7,Tbl.Kosten[[#This Row],[Totaal kosten]],"")</f>
        <v/>
      </c>
      <c r="BE243" s="158" t="str">
        <f>IF(Tbl.Kosten[[#This Row],[Pnr.]]=BE$7,Tbl.Kosten[[#This Row],[Totaal kosten]],"")</f>
        <v/>
      </c>
      <c r="BF243" s="158" t="str">
        <f>IF(Tbl.Kosten[[#This Row],[Pnr.]]=BF$7,Tbl.Kosten[[#This Row],[Totaal kosten]],"")</f>
        <v/>
      </c>
      <c r="BG243" s="158" t="str">
        <f>IF(Tbl.Kosten[[#This Row],[Pnr.]]=BG$7,Tbl.Kosten[[#This Row],[Totaal kosten]],"")</f>
        <v/>
      </c>
      <c r="BH243" s="158" t="str">
        <f>IF(Tbl.Kosten[[#This Row],[Pnr.]]=BH$7,Tbl.Kosten[[#This Row],[Totaal kosten]],"")</f>
        <v/>
      </c>
      <c r="BI243" s="158" t="str">
        <f>IF(Tbl.Kosten[[#This Row],[Pnr.]]=BI$7,Tbl.Kosten[[#This Row],[Totaal kosten]],"")</f>
        <v/>
      </c>
      <c r="BJ243" s="158" t="str">
        <f>IF(Tbl.Kosten[[#This Row],[Pnr.]]=BJ$7,Tbl.Kosten[[#This Row],[Totaal kosten]],"")</f>
        <v/>
      </c>
      <c r="BK243" s="158" t="str">
        <f>IF(Tbl.Kosten[[#This Row],[Pnr.]]=BK$7,Tbl.Kosten[[#This Row],[Totaal kosten]],"")</f>
        <v/>
      </c>
      <c r="BL243" s="158" t="str">
        <f>IF(Tbl.Kosten[[#This Row],[Pnr.]]=BL$7,Tbl.Kosten[[#This Row],[Totaal kosten]],"")</f>
        <v/>
      </c>
      <c r="BM243" s="158" t="str">
        <f>IF(Tbl.Kosten[[#This Row],[Pnr.]]=BM$7,Tbl.Kosten[[#This Row],[Totaal kosten]],"")</f>
        <v/>
      </c>
      <c r="BN243" s="158" t="str">
        <f>IF(Tbl.Kosten[[#This Row],[Pnr.]]=BN$7,Tbl.Kosten[[#This Row],[Totaal kosten]],"")</f>
        <v/>
      </c>
      <c r="BO243" s="158" t="str">
        <f>IF(Tbl.Kosten[[#This Row],[Pnr.]]=BO$7,Tbl.Kosten[[#This Row],[Totaal kosten]],"")</f>
        <v/>
      </c>
      <c r="BP243" s="158" t="str">
        <f>IF(Tbl.Kosten[[#This Row],[Pnr.]]=BP$7,Tbl.Kosten[[#This Row],[Totaal kosten]],"")</f>
        <v/>
      </c>
      <c r="BQ243" s="158" t="str">
        <f>IF(Tbl.Kosten[[#This Row],[Pnr.]]=BQ$7,Tbl.Kosten[[#This Row],[Totaal kosten]],"")</f>
        <v/>
      </c>
      <c r="BR243" s="158" t="str">
        <f>IF(Tbl.Kosten[[#This Row],[Pnr.]]=BR$7,Tbl.Kosten[[#This Row],[Totaal kosten]],"")</f>
        <v/>
      </c>
      <c r="BS243" s="158" t="str">
        <f>IF(Tbl.Kosten[[#This Row],[Pnr.]]=BS$7,Tbl.Kosten[[#This Row],[Totaal kosten]],"")</f>
        <v/>
      </c>
      <c r="BT243" s="158" t="str">
        <f>IF(Tbl.Kosten[[#This Row],[Pnr.]]=BT$7,Tbl.Kosten[[#This Row],[Totaal kosten]],"")</f>
        <v/>
      </c>
      <c r="BU243" s="158" t="str">
        <f>IF(Tbl.Kosten[[#This Row],[Pnr.]]=BU$7,Tbl.Kosten[[#This Row],[Totaal kosten]],"")</f>
        <v/>
      </c>
      <c r="BV243" s="158" t="str">
        <f>IF(Tbl.Kosten[[#This Row],[Pnr.]]=BV$7,Tbl.Kosten[[#This Row],[Totaal kosten]],"")</f>
        <v/>
      </c>
      <c r="BW243" s="158" t="str">
        <f>IF(Tbl.Kosten[[#This Row],[Pnr.]]=BW$7,Tbl.Kosten[[#This Row],[Totaal kosten]],"")</f>
        <v/>
      </c>
      <c r="BX243" s="158" t="str">
        <f>IFERROR(_xlfn.XLOOKUP(Tbl.Kosten[[#This Row],[Werkpakketcode]],Tbl.Werkpakketten[Werkpakketcode],Tbl.Werkpakketten[WPnr.],"",0,1),"")</f>
        <v/>
      </c>
      <c r="BY243" s="158" t="str">
        <f>IF(Tbl.Kosten[[#This Row],[WPnr.]]=BY$7,Tbl.Kosten[[#This Row],[Totaal kosten]],"")</f>
        <v/>
      </c>
      <c r="BZ243" s="158" t="str">
        <f>IF(Tbl.Kosten[[#This Row],[WPnr.]]=BZ$7,Tbl.Kosten[[#This Row],[Totaal kosten]],"")</f>
        <v/>
      </c>
      <c r="CA243" s="158" t="str">
        <f>IF(Tbl.Kosten[[#This Row],[WPnr.]]=CA$7,Tbl.Kosten[[#This Row],[Totaal kosten]],"")</f>
        <v/>
      </c>
      <c r="CB243" s="158" t="str">
        <f>IF(Tbl.Kosten[[#This Row],[WPnr.]]=CB$7,Tbl.Kosten[[#This Row],[Totaal kosten]],"")</f>
        <v/>
      </c>
      <c r="CC243" s="158" t="str">
        <f>IF(Tbl.Kosten[[#This Row],[WPnr.]]=CC$7,Tbl.Kosten[[#This Row],[Totaal kosten]],"")</f>
        <v/>
      </c>
      <c r="CD243" s="158" t="str">
        <f>IF(Tbl.Kosten[[#This Row],[WPnr.]]=CD$7,Tbl.Kosten[[#This Row],[Totaal kosten]],"")</f>
        <v/>
      </c>
      <c r="CE243" s="158" t="str">
        <f>IF(Tbl.Kosten[[#This Row],[WPnr.]]=CE$7,Tbl.Kosten[[#This Row],[Totaal kosten]],"")</f>
        <v/>
      </c>
      <c r="CF243" s="158" t="str">
        <f>IF(Tbl.Kosten[[#This Row],[WPnr.]]=CF$7,Tbl.Kosten[[#This Row],[Totaal kosten]],"")</f>
        <v/>
      </c>
      <c r="CG243" s="158" t="str">
        <f>IF(Tbl.Kosten[[#This Row],[WPnr.]]=CG$7,Tbl.Kosten[[#This Row],[Totaal kosten]],"")</f>
        <v/>
      </c>
      <c r="CH243" s="158" t="str">
        <f>IF(Tbl.Kosten[[#This Row],[WPnr.]]=CH$7,Tbl.Kosten[[#This Row],[Totaal kosten]],"")</f>
        <v/>
      </c>
      <c r="CI243" s="158" t="str">
        <f>IF(Tbl.Kosten[[#This Row],[WPnr.]]=CI$7,Tbl.Kosten[[#This Row],[Totaal kosten]],"")</f>
        <v/>
      </c>
      <c r="CJ243" s="158" t="str">
        <f>IF(Tbl.Kosten[[#This Row],[WPnr.]]=CJ$7,Tbl.Kosten[[#This Row],[Totaal kosten]],"")</f>
        <v/>
      </c>
      <c r="CK243" s="158" t="str">
        <f>IF(Tbl.Kosten[[#This Row],[WPnr.]]=CK$7,Tbl.Kosten[[#This Row],[Totaal kosten]],"")</f>
        <v/>
      </c>
      <c r="CL243" s="158" t="str">
        <f>IF(Tbl.Kosten[[#This Row],[WPnr.]]=CL$7,Tbl.Kosten[[#This Row],[Totaal kosten]],"")</f>
        <v/>
      </c>
      <c r="CM243" s="158" t="str">
        <f>IF(Tbl.Kosten[[#This Row],[WPnr.]]=CM$7,Tbl.Kosten[[#This Row],[Totaal kosten]],"")</f>
        <v/>
      </c>
      <c r="CN243" s="158" t="str">
        <f>IF(Tbl.Kosten[[#This Row],[WPnr.]]=CN$7,Tbl.Kosten[[#This Row],[Totaal kosten]],"")</f>
        <v/>
      </c>
      <c r="CO243" s="158" t="str">
        <f>IF(Tbl.Kosten[[#This Row],[WPnr.]]=CO$7,Tbl.Kosten[[#This Row],[Totaal kosten]],"")</f>
        <v/>
      </c>
      <c r="CP243" s="158" t="str">
        <f>IF(Tbl.Kosten[[#This Row],[WPnr.]]=CP$7,Tbl.Kosten[[#This Row],[Totaal kosten]],"")</f>
        <v/>
      </c>
      <c r="CQ243" s="158" t="str">
        <f>IF(Tbl.Kosten[[#This Row],[WPnr.]]=CQ$7,Tbl.Kosten[[#This Row],[Totaal kosten]],"")</f>
        <v/>
      </c>
      <c r="CR243" s="158" t="str">
        <f>IF(Tbl.Kosten[[#This Row],[WPnr.]]=CR$7,Tbl.Kosten[[#This Row],[Totaal kosten]],"")</f>
        <v/>
      </c>
      <c r="CS243" s="158" t="str">
        <f>IF(Tbl.Kosten[[#This Row],[WPnr.]]=CS$7,Tbl.Kosten[[#This Row],[Totaal kosten]],"")</f>
        <v/>
      </c>
      <c r="CT243" s="158" t="str">
        <f>IF(Tbl.Kosten[[#This Row],[WPnr.]]=CT$7,Tbl.Kosten[[#This Row],[Totaal kosten]],"")</f>
        <v/>
      </c>
      <c r="CU243" s="158" t="str">
        <f>IF(Tbl.Kosten[[#This Row],[WPnr.]]=CU$7,Tbl.Kosten[[#This Row],[Totaal kosten]],"")</f>
        <v/>
      </c>
      <c r="CV243" s="158" t="str">
        <f>IF(Tbl.Kosten[[#This Row],[WPnr.]]=CV$7,Tbl.Kosten[[#This Row],[Totaal kosten]],"")</f>
        <v/>
      </c>
      <c r="CW243" s="158" t="str">
        <f>IF(Tbl.Kosten[[#This Row],[WPnr.]]=CW$7,Tbl.Kosten[[#This Row],[Totaal kosten]],"")</f>
        <v/>
      </c>
      <c r="CX243" s="158" t="str">
        <f>IF(Tbl.Kosten[[#This Row],[WPnr.]]=CX$7,Tbl.Kosten[[#This Row],[Totaal kosten]],"")</f>
        <v/>
      </c>
      <c r="CY243" s="158" t="str">
        <f>IF(Tbl.Kosten[[#This Row],[WPnr.]]=CY$7,Tbl.Kosten[[#This Row],[Totaal kosten]],"")</f>
        <v/>
      </c>
      <c r="CZ243" s="158" t="str">
        <f>IF(Tbl.Kosten[[#This Row],[WPnr.]]=CZ$7,Tbl.Kosten[[#This Row],[Totaal kosten]],"")</f>
        <v/>
      </c>
      <c r="DA243" s="158" t="str">
        <f>IF(Tbl.Kosten[[#This Row],[WPnr.]]=DA$7,Tbl.Kosten[[#This Row],[Totaal kosten]],"")</f>
        <v/>
      </c>
      <c r="DB243" s="158" t="str">
        <f>IF(Tbl.Kosten[[#This Row],[WPnr.]]=DB$7,Tbl.Kosten[[#This Row],[Totaal kosten]],"")</f>
        <v/>
      </c>
      <c r="DC243" s="158" t="str">
        <f>IF(Tbl.Kosten[[#This Row],[WPnr.]]=DC$7,Tbl.Kosten[[#This Row],[Totaal kosten]],"")</f>
        <v/>
      </c>
      <c r="DD243" s="158" t="str">
        <f>IF(Tbl.Kosten[[#This Row],[WPnr.]]=DD$7,Tbl.Kosten[[#This Row],[Totaal kosten]],"")</f>
        <v/>
      </c>
      <c r="DE243" s="158" t="str">
        <f>IF(Tbl.Kosten[[#This Row],[WPnr.]]=DE$7,Tbl.Kosten[[#This Row],[Totaal kosten]],"")</f>
        <v/>
      </c>
      <c r="DF243" s="158" t="str">
        <f>IF(Tbl.Kosten[[#This Row],[WPnr.]]=DF$7,Tbl.Kosten[[#This Row],[Totaal kosten]],"")</f>
        <v/>
      </c>
      <c r="DG243" s="158" t="str">
        <f>IF(Tbl.Kosten[[#This Row],[WPnr.]]=DG$7,Tbl.Kosten[[#This Row],[Totaal kosten]],"")</f>
        <v/>
      </c>
      <c r="DH243" s="158" t="str">
        <f>IF(Tbl.Kosten[[#This Row],[WPnr.]]=DH$7,Tbl.Kosten[[#This Row],[Totaal kosten]],"")</f>
        <v/>
      </c>
      <c r="DI243" s="158" t="str">
        <f>IF(Tbl.Kosten[[#This Row],[WPnr.]]=DI$7,Tbl.Kosten[[#This Row],[Totaal kosten]],"")</f>
        <v/>
      </c>
      <c r="DJ243" s="158" t="str">
        <f>IF(Tbl.Kosten[[#This Row],[WPnr.]]=DJ$7,Tbl.Kosten[[#This Row],[Totaal kosten]],"")</f>
        <v/>
      </c>
      <c r="DK243" s="158" t="str">
        <f>IF(Tbl.Kosten[[#This Row],[WPnr.]]=DK$7,Tbl.Kosten[[#This Row],[Totaal kosten]],"")</f>
        <v/>
      </c>
      <c r="DL243" s="158" t="str">
        <f>IF(Tbl.Kosten[[#This Row],[WPnr.]]=DL$7,Tbl.Kosten[[#This Row],[Totaal kosten]],"")</f>
        <v/>
      </c>
      <c r="DM243" s="158" t="str">
        <f>IF(Tbl.Kosten[[#This Row],[WPnr.]]=DM$7,Tbl.Kosten[[#This Row],[Totaal kosten]],"")</f>
        <v/>
      </c>
      <c r="DN243" s="158" t="str">
        <f>IF(Tbl.Kosten[[#This Row],[WPnr.]]=DN$7,Tbl.Kosten[[#This Row],[Totaal kosten]],"")</f>
        <v/>
      </c>
      <c r="DO243" s="158" t="str">
        <f>IF(Tbl.Kosten[[#This Row],[WPnr.]]=DO$7,Tbl.Kosten[[#This Row],[Totaal kosten]],"")</f>
        <v/>
      </c>
      <c r="DP243" s="158" t="str">
        <f>IF(Tbl.Kosten[[#This Row],[WPnr.]]=DP$7,Tbl.Kosten[[#This Row],[Totaal kosten]],"")</f>
        <v/>
      </c>
      <c r="DQ243" s="158" t="str">
        <f>IF(Tbl.Kosten[[#This Row],[WPnr.]]=DQ$7,Tbl.Kosten[[#This Row],[Totaal kosten]],"")</f>
        <v/>
      </c>
      <c r="DR243" s="158" t="str">
        <f>IF(Tbl.Kosten[[#This Row],[WPnr.]]=DR$7,Tbl.Kosten[[#This Row],[Totaal kosten]],"")</f>
        <v/>
      </c>
      <c r="DS243" s="158" t="str">
        <f>IF(Tbl.Kosten[[#This Row],[WPnr.]]=DS$7,Tbl.Kosten[[#This Row],[Totaal kosten]],"")</f>
        <v/>
      </c>
      <c r="DT243" s="158" t="str">
        <f>IF(Tbl.Kosten[[#This Row],[WPnr.]]=DT$7,Tbl.Kosten[[#This Row],[Totaal kosten]],"")</f>
        <v/>
      </c>
      <c r="DU243" s="158" t="str">
        <f>IF(Tbl.Kosten[[#This Row],[WPnr.]]=DU$7,Tbl.Kosten[[#This Row],[Totaal kosten]],"")</f>
        <v/>
      </c>
      <c r="DV243" s="158" t="str">
        <f>IF(Tbl.Kosten[[#This Row],[WPnr.]]=DV$7,Tbl.Kosten[[#This Row],[Totaal kosten]],"")</f>
        <v/>
      </c>
      <c r="DW243" s="158" t="str">
        <f>IFERROR(_xlfn.XLOOKUP(Tbl.Kosten[[#This Row],[Kostensoort]],Tbl.Kostensoorten[Kostensoorten],Tbl.Kostensoorten[KSnr.],"",0,1),"")</f>
        <v/>
      </c>
      <c r="DX243" s="158" t="str">
        <f>IF(Tbl.Kosten[[#This Row],[KSnr.]]=DX$7,Tbl.Kosten[[#This Row],[Totaal kosten]],"")</f>
        <v/>
      </c>
      <c r="DY243" s="158" t="str">
        <f>IF(Tbl.Kosten[[#This Row],[KSnr.]]=DY$7,Tbl.Kosten[[#This Row],[Totaal kosten]],"")</f>
        <v/>
      </c>
      <c r="DZ243" s="158" t="str">
        <f>IF(Tbl.Kosten[[#This Row],[KSnr.]]=DZ$7,Tbl.Kosten[[#This Row],[Totaal kosten]],"")</f>
        <v/>
      </c>
      <c r="EA243" s="158" t="str">
        <f>IF(Tbl.Kosten[[#This Row],[KSnr.]]=EA$7,Tbl.Kosten[[#This Row],[Totaal kosten]],"")</f>
        <v/>
      </c>
      <c r="EB243" s="158" t="str">
        <f>IF(Tbl.Kosten[[#This Row],[KSnr.]]=EB$7,Tbl.Kosten[[#This Row],[Totaal kosten]],"")</f>
        <v/>
      </c>
      <c r="EC243" s="158" t="str">
        <f>IF(Tbl.Kosten[[#This Row],[KSnr.]]=EC$7,Tbl.Kosten[[#This Row],[Totaal kosten]],"")</f>
        <v/>
      </c>
      <c r="ED243" s="158" t="str">
        <f>IF(Tbl.Kosten[[#This Row],[KSnr.]]=ED$7,Tbl.Kosten[[#This Row],[Totaal kosten]],"")</f>
        <v/>
      </c>
      <c r="EE243" s="158" t="str">
        <f>IF(Tbl.Kosten[[#This Row],[KSnr.]]=EE$7,Tbl.Kosten[[#This Row],[Totaal kosten]],"")</f>
        <v/>
      </c>
      <c r="EF243" s="158" t="str">
        <f>IF(Tbl.Kosten[[#This Row],[KSnr.]]=EF$7,Tbl.Kosten[[#This Row],[Totaal kosten]],"")</f>
        <v/>
      </c>
      <c r="EG243" s="158" t="str">
        <f>IF(Tbl.Kosten[[#This Row],[KSnr.]]=EG$7,Tbl.Kosten[[#This Row],[Totaal kosten]],"")</f>
        <v/>
      </c>
      <c r="EH243" s="158" t="str">
        <f>IF(Tbl.Kosten[[#This Row],[KSnr.]]=EH$7,Tbl.Kosten[[#This Row],[Totaal kosten]],"")</f>
        <v/>
      </c>
      <c r="EI243" s="158" t="str">
        <f>IF(Tbl.Kosten[[#This Row],[KSnr.]]=EI$7,Tbl.Kosten[[#This Row],[Totaal kosten]],"")</f>
        <v/>
      </c>
      <c r="EJ243" s="158" t="str">
        <f>IF(Tbl.Kosten[[#This Row],[KSnr.]]=EJ$7,Tbl.Kosten[[#This Row],[Totaal kosten]],"")</f>
        <v/>
      </c>
      <c r="EK243" s="158" t="str">
        <f>IF(Tbl.Kosten[[#This Row],[KSnr.]]=EK$7,Tbl.Kosten[[#This Row],[Totaal kosten]],"")</f>
        <v/>
      </c>
      <c r="EL243" s="158" t="str">
        <f>IF(Tbl.Kosten[[#This Row],[KSnr.]]=EL$7,Tbl.Kosten[[#This Row],[Totaal kosten]],"")</f>
        <v/>
      </c>
      <c r="EM243" s="158" t="str">
        <f>IF(Tbl.Kosten[[#This Row],[KSnr.]]=EM$7,Tbl.Kosten[[#This Row],[Totaal kosten]],"")</f>
        <v/>
      </c>
      <c r="EN243" s="158" t="str">
        <f>IF(Tbl.Kosten[[#This Row],[KSnr.]]=EN$7,Tbl.Kosten[[#This Row],[Totaal kosten]],"")</f>
        <v/>
      </c>
      <c r="EO243" s="158" t="str">
        <f>IF(Tbl.Kosten[[#This Row],[KSnr.]]=EO$7,Tbl.Kosten[[#This Row],[Totaal kosten]],"")</f>
        <v/>
      </c>
      <c r="EP243" s="158" t="str">
        <f>IF(Tbl.Kosten[[#This Row],[KSnr.]]=EP$7,Tbl.Kosten[[#This Row],[Totaal kosten]],"")</f>
        <v/>
      </c>
      <c r="EQ243" s="158" t="str">
        <f>IF(Tbl.Kosten[[#This Row],[KSnr.]]=EQ$7,Tbl.Kosten[[#This Row],[Totaal kosten]],"")</f>
        <v/>
      </c>
      <c r="ER243" s="154" t="str">
        <f>IFERROR(_xlfn.XLOOKUP(Tbl.Kosten[[#This Row],[Subsidieactiviteit]],Tbl.Subsidiehoogte[Subsidieactiviteit],Tbl.Subsidiehoogte[SAnr.],"",0,1),"")</f>
        <v/>
      </c>
      <c r="ES243" s="160" t="str">
        <f>IF(Tbl.Kosten[[#This Row],[Sanr.]]=ES$7,Tbl.Kosten[[#This Row],[Totaal kosten]],"")</f>
        <v/>
      </c>
      <c r="ET243" s="160" t="str">
        <f>IF(Tbl.Kosten[[#This Row],[Sanr.]]=ET$7,Tbl.Kosten[[#This Row],[Totaal kosten]],"")</f>
        <v/>
      </c>
      <c r="EU243" s="160" t="str">
        <f>IF(Tbl.Kosten[[#This Row],[Sanr.]]=EU$7,Tbl.Kosten[[#This Row],[Totaal kosten]],"")</f>
        <v/>
      </c>
      <c r="EV243" s="160" t="str">
        <f>IF(Tbl.Kosten[[#This Row],[Sanr.]]=EV$7,Tbl.Kosten[[#This Row],[Totaal kosten]],"")</f>
        <v/>
      </c>
      <c r="EW243" s="160" t="str">
        <f>IF(Tbl.Kosten[[#This Row],[Sanr.]]=EW$7,Tbl.Kosten[[#This Row],[Totaal kosten]],"")</f>
        <v/>
      </c>
      <c r="EX243" s="160" t="str">
        <f>IF(Tbl.Kosten[[#This Row],[Sanr.]]=EX$7,Tbl.Kosten[[#This Row],[Totaal kosten]],"")</f>
        <v/>
      </c>
      <c r="EY243" s="160" t="str">
        <f>IF(Tbl.Kosten[[#This Row],[Sanr.]]=EY$7,Tbl.Kosten[[#This Row],[Totaal kosten]],"")</f>
        <v/>
      </c>
      <c r="EZ243" s="160" t="str">
        <f>IF(Tbl.Kosten[[#This Row],[Sanr.]]=EZ$7,Tbl.Kosten[[#This Row],[Totaal kosten]],"")</f>
        <v/>
      </c>
      <c r="FA243" s="160" t="str">
        <f>IF(Tbl.Kosten[[#This Row],[Sanr.]]=FA$7,Tbl.Kosten[[#This Row],[Totaal kosten]],"")</f>
        <v/>
      </c>
      <c r="FB243" s="160" t="str">
        <f>IF(Tbl.Kosten[[#This Row],[Sanr.]]=FB$7,Tbl.Kosten[[#This Row],[Totaal kosten]],"")</f>
        <v/>
      </c>
      <c r="FC243" s="160" t="str">
        <f>IF(Tbl.Kosten[[#This Row],[Sanr.]]=FC$7,Tbl.Kosten[[#This Row],[Totaal kosten]],"")</f>
        <v/>
      </c>
      <c r="FD243" s="160" t="str">
        <f>IF(Tbl.Kosten[[#This Row],[Sanr.]]=FD$7,Tbl.Kosten[[#This Row],[Totaal kosten]],"")</f>
        <v/>
      </c>
      <c r="FE243" s="160" t="str">
        <f>IF(Tbl.Kosten[[#This Row],[Sanr.]]=FE$7,Tbl.Kosten[[#This Row],[Totaal kosten]],"")</f>
        <v/>
      </c>
      <c r="FF243" s="160" t="str">
        <f>IF(Tbl.Kosten[[#This Row],[Sanr.]]=FF$7,Tbl.Kosten[[#This Row],[Totaal kosten]],"")</f>
        <v/>
      </c>
      <c r="FG243" s="160" t="str">
        <f>IF(Tbl.Kosten[[#This Row],[Sanr.]]=FG$7,Tbl.Kosten[[#This Row],[Totaal kosten]],"")</f>
        <v/>
      </c>
      <c r="FH243" s="160" t="str">
        <f>IF(Tbl.Kosten[[#This Row],[Sanr.]]=FH$7,Tbl.Kosten[[#This Row],[Totaal kosten]],"")</f>
        <v/>
      </c>
      <c r="FI243" s="160" t="str">
        <f>IF(Tbl.Kosten[[#This Row],[Sanr.]]=FI$7,Tbl.Kosten[[#This Row],[Totaal kosten]],"")</f>
        <v/>
      </c>
      <c r="FJ243" s="160" t="str">
        <f>IF(Tbl.Kosten[[#This Row],[Sanr.]]=FJ$7,Tbl.Kosten[[#This Row],[Totaal kosten]],"")</f>
        <v/>
      </c>
      <c r="FK243" s="160" t="str">
        <f>IF(Tbl.Kosten[[#This Row],[Sanr.]]=FK$7,Tbl.Kosten[[#This Row],[Totaal kosten]],"")</f>
        <v/>
      </c>
      <c r="FL243" s="160" t="str">
        <f>IF(Tbl.Kosten[[#This Row],[Sanr.]]=FL$7,Tbl.Kosten[[#This Row],[Totaal kosten]],"")</f>
        <v/>
      </c>
      <c r="FM243" s="160" t="str">
        <f>IF(Tbl.Kosten[[#This Row],[Sanr.]]=FM$7,Tbl.Kosten[[#This Row],[Totaal kosten]],"")</f>
        <v/>
      </c>
      <c r="FN243" s="160" t="str">
        <f>IF(Tbl.Kosten[[#This Row],[Sanr.]]=FN$7,Tbl.Kosten[[#This Row],[Totaal kosten]],"")</f>
        <v/>
      </c>
      <c r="FO243" s="160" t="str">
        <f>IF(Tbl.Kosten[[#This Row],[Sanr.]]=FO$7,Tbl.Kosten[[#This Row],[Totaal kosten]],"")</f>
        <v/>
      </c>
      <c r="FP243" s="160" t="str">
        <f>IF(Tbl.Kosten[[#This Row],[Sanr.]]=FP$7,Tbl.Kosten[[#This Row],[Totaal kosten]],"")</f>
        <v/>
      </c>
      <c r="FQ243" s="160" t="str">
        <f>IF(Tbl.Kosten[[#This Row],[Sanr.]]=FQ$7,Tbl.Kosten[[#This Row],[Totaal kosten]],"")</f>
        <v/>
      </c>
      <c r="FR243" s="160" t="str">
        <f>IF(Tbl.Kosten[[#This Row],[Sanr.]]=FR$7,Tbl.Kosten[[#This Row],[Totaal kosten]],"")</f>
        <v/>
      </c>
      <c r="FS243" s="160" t="str">
        <f>IF(Tbl.Kosten[[#This Row],[Sanr.]]=FS$7,Tbl.Kosten[[#This Row],[Totaal kosten]],"")</f>
        <v/>
      </c>
      <c r="FT243" s="160" t="str">
        <f>IF(Tbl.Kosten[[#This Row],[Sanr.]]=FT$7,Tbl.Kosten[[#This Row],[Totaal kosten]],"")</f>
        <v/>
      </c>
      <c r="FU243" s="160" t="str">
        <f>IF(Tbl.Kosten[[#This Row],[Sanr.]]=FU$7,Tbl.Kosten[[#This Row],[Totaal kosten]],"")</f>
        <v/>
      </c>
      <c r="FV243" s="160" t="str">
        <f>IF(Tbl.Kosten[[#This Row],[Sanr.]]=FV$7,Tbl.Kosten[[#This Row],[Totaal kosten]],"")</f>
        <v/>
      </c>
      <c r="FW243" s="160" t="str">
        <f>IFERROR(_xlfn.XLOOKUP(Tbl.Kosten[[#This Row],[Activiteitencode]],Tbl.Activiteiten[Activiteitcode],Tbl.Activiteiten[Anr.],"",0,1),"")</f>
        <v/>
      </c>
      <c r="FX243" s="181" t="str">
        <f>_xlfn.CONCAT(Tbl.Kosten[[#This Row],[Pnr.]],Tbl.Kosten[[#This Row],[Sanr.]])</f>
        <v>P1</v>
      </c>
      <c r="FY243" s="160">
        <f>Tbl.Kosten[[#This Row],[Totaal kosten]]-Tbl.Kosten[[#This Row],[Subsidie]]</f>
        <v>0</v>
      </c>
      <c r="FZ243" s="160">
        <f>IF(Tbl.Kosten[[#This Row],[Pnr.]]=FZ$7,Tbl.Kosten[[#This Row],[Te financieren]],"")</f>
        <v>0</v>
      </c>
      <c r="GA243" s="160" t="str">
        <f>IF(Tbl.Kosten[[#This Row],[Pnr.]]=GA$7,Tbl.Kosten[[#This Row],[Te financieren]],"")</f>
        <v/>
      </c>
      <c r="GB243" s="160" t="str">
        <f>IF(Tbl.Kosten[[#This Row],[Pnr.]]=GB$7,Tbl.Kosten[[#This Row],[Te financieren]],"")</f>
        <v/>
      </c>
      <c r="GC243" s="160" t="str">
        <f>IF(Tbl.Kosten[[#This Row],[Pnr.]]=GC$7,Tbl.Kosten[[#This Row],[Te financieren]],"")</f>
        <v/>
      </c>
      <c r="GD243" s="160" t="str">
        <f>IF(Tbl.Kosten[[#This Row],[Pnr.]]=GD$7,Tbl.Kosten[[#This Row],[Te financieren]],"")</f>
        <v/>
      </c>
      <c r="GE243" s="160" t="str">
        <f>IF(Tbl.Kosten[[#This Row],[Pnr.]]=GE$7,Tbl.Kosten[[#This Row],[Te financieren]],"")</f>
        <v/>
      </c>
      <c r="GF243" s="160" t="str">
        <f>IF(Tbl.Kosten[[#This Row],[Pnr.]]=GF$7,Tbl.Kosten[[#This Row],[Te financieren]],"")</f>
        <v/>
      </c>
      <c r="GG243" s="160" t="str">
        <f>IF(Tbl.Kosten[[#This Row],[Pnr.]]=GG$7,Tbl.Kosten[[#This Row],[Te financieren]],"")</f>
        <v/>
      </c>
      <c r="GH243" s="160" t="str">
        <f>IF(Tbl.Kosten[[#This Row],[Pnr.]]=GH$7,Tbl.Kosten[[#This Row],[Te financieren]],"")</f>
        <v/>
      </c>
      <c r="GI243" s="160" t="str">
        <f>IF(Tbl.Kosten[[#This Row],[Pnr.]]=GI$7,Tbl.Kosten[[#This Row],[Te financieren]],"")</f>
        <v/>
      </c>
      <c r="GJ243" s="160" t="str">
        <f>IF(Tbl.Kosten[[#This Row],[Pnr.]]=GJ$7,Tbl.Kosten[[#This Row],[Te financieren]],"")</f>
        <v/>
      </c>
      <c r="GK243" s="160" t="str">
        <f>IF(Tbl.Kosten[[#This Row],[Pnr.]]=GK$7,Tbl.Kosten[[#This Row],[Te financieren]],"")</f>
        <v/>
      </c>
      <c r="GL243" s="160" t="str">
        <f>IF(Tbl.Kosten[[#This Row],[Pnr.]]=GL$7,Tbl.Kosten[[#This Row],[Te financieren]],"")</f>
        <v/>
      </c>
      <c r="GM243" s="160" t="str">
        <f>IF(Tbl.Kosten[[#This Row],[Pnr.]]=GM$7,Tbl.Kosten[[#This Row],[Te financieren]],"")</f>
        <v/>
      </c>
      <c r="GN243" s="160" t="str">
        <f>IF(Tbl.Kosten[[#This Row],[Pnr.]]=GN$7,Tbl.Kosten[[#This Row],[Te financieren]],"")</f>
        <v/>
      </c>
      <c r="GO243" s="160" t="str">
        <f>IF(Tbl.Kosten[[#This Row],[Pnr.]]=GO$7,Tbl.Kosten[[#This Row],[Te financieren]],"")</f>
        <v/>
      </c>
      <c r="GP243" s="160" t="str">
        <f>IF(Tbl.Kosten[[#This Row],[Pnr.]]=GP$7,Tbl.Kosten[[#This Row],[Te financieren]],"")</f>
        <v/>
      </c>
      <c r="GQ243" s="160" t="str">
        <f>IF(Tbl.Kosten[[#This Row],[Pnr.]]=GQ$7,Tbl.Kosten[[#This Row],[Te financieren]],"")</f>
        <v/>
      </c>
      <c r="GR243" s="160" t="str">
        <f>IF(Tbl.Kosten[[#This Row],[Pnr.]]=GR$7,Tbl.Kosten[[#This Row],[Te financieren]],"")</f>
        <v/>
      </c>
      <c r="GS243" s="160" t="str">
        <f>IF(Tbl.Kosten[[#This Row],[Pnr.]]=GS$7,Tbl.Kosten[[#This Row],[Te financieren]],"")</f>
        <v/>
      </c>
      <c r="GT243" s="160" t="str">
        <f>IF(Tbl.Kosten[[#This Row],[Pnr.]]=GT$7,Tbl.Kosten[[#This Row],[Te financieren]],"")</f>
        <v/>
      </c>
      <c r="GU243" s="160" t="str">
        <f>IF(Tbl.Kosten[[#This Row],[Pnr.]]=GU$7,Tbl.Kosten[[#This Row],[Te financieren]],"")</f>
        <v/>
      </c>
      <c r="GV243" s="160" t="str">
        <f>IF(Tbl.Kosten[[#This Row],[Pnr.]]=GV$7,Tbl.Kosten[[#This Row],[Te financieren]],"")</f>
        <v/>
      </c>
      <c r="GW243" s="160" t="str">
        <f>IF(Tbl.Kosten[[#This Row],[Pnr.]]=GW$7,Tbl.Kosten[[#This Row],[Te financieren]],"")</f>
        <v/>
      </c>
      <c r="GX243" s="160" t="str">
        <f>IF(Tbl.Kosten[[#This Row],[Pnr.]]=GX$7,Tbl.Kosten[[#This Row],[Te financieren]],"")</f>
        <v/>
      </c>
      <c r="GY243" s="160" t="str">
        <f>IF(Tbl.Kosten[[#This Row],[Pnr.]]=GY$7,Tbl.Kosten[[#This Row],[Te financieren]],"")</f>
        <v/>
      </c>
      <c r="GZ243" s="160" t="str">
        <f>IF(Tbl.Kosten[[#This Row],[Pnr.]]=GZ$7,Tbl.Kosten[[#This Row],[Te financieren]],"")</f>
        <v/>
      </c>
      <c r="HA243" s="160" t="str">
        <f>IF(Tbl.Kosten[[#This Row],[Pnr.]]=HA$7,Tbl.Kosten[[#This Row],[Te financieren]],"")</f>
        <v/>
      </c>
      <c r="HB243" s="160" t="str">
        <f>IF(Tbl.Kosten[[#This Row],[Pnr.]]=HB$7,Tbl.Kosten[[#This Row],[Te financieren]],"")</f>
        <v/>
      </c>
      <c r="HC243" s="160" t="str">
        <f>IF(Tbl.Kosten[[#This Row],[Pnr.]]=HC$7,Tbl.Kosten[[#This Row],[Te financieren]],"")</f>
        <v/>
      </c>
      <c r="HD243" s="160" t="str">
        <f>IF(Tbl.Kosten[[#This Row],[Pnr.]]=HD$7,Tbl.Kosten[[#This Row],[Te financieren]],"")</f>
        <v/>
      </c>
      <c r="HE243" s="160" t="str">
        <f>IF(Tbl.Kosten[[#This Row],[Pnr.]]=HE$7,Tbl.Kosten[[#This Row],[Te financieren]],"")</f>
        <v/>
      </c>
      <c r="HF243" s="160" t="str">
        <f>IF(Tbl.Kosten[[#This Row],[Pnr.]]=HF$7,Tbl.Kosten[[#This Row],[Te financieren]],"")</f>
        <v/>
      </c>
      <c r="HG243" s="160" t="str">
        <f>IF(Tbl.Kosten[[#This Row],[Pnr.]]=HG$7,Tbl.Kosten[[#This Row],[Te financieren]],"")</f>
        <v/>
      </c>
      <c r="HH243" s="160" t="str">
        <f>IF(Tbl.Kosten[[#This Row],[Pnr.]]=HH$7,Tbl.Kosten[[#This Row],[Te financieren]],"")</f>
        <v/>
      </c>
      <c r="HI243" s="160" t="str">
        <f>IF(Tbl.Kosten[[#This Row],[Pnr.]]=HI$7,Tbl.Kosten[[#This Row],[Te financieren]],"")</f>
        <v/>
      </c>
      <c r="HJ243" s="160" t="str">
        <f>IF(Tbl.Kosten[[#This Row],[Pnr.]]=HJ$7,Tbl.Kosten[[#This Row],[Te financieren]],"")</f>
        <v/>
      </c>
      <c r="HK243" s="160" t="str">
        <f>IF(Tbl.Kosten[[#This Row],[Pnr.]]=HK$7,Tbl.Kosten[[#This Row],[Te financieren]],"")</f>
        <v/>
      </c>
      <c r="HL243" s="160" t="str">
        <f>IF(Tbl.Kosten[[#This Row],[Pnr.]]=HL$7,Tbl.Kosten[[#This Row],[Te financieren]],"")</f>
        <v/>
      </c>
      <c r="HM243" s="160" t="str">
        <f>IF(Tbl.Kosten[[#This Row],[Pnr.]]=HM$7,Tbl.Kosten[[#This Row],[Te financieren]],"")</f>
        <v/>
      </c>
      <c r="HN243" s="160" t="str">
        <f>IF(Tbl.Kosten[[#This Row],[Pnr.]]=HN$7,Tbl.Kosten[[#This Row],[Te financieren]],"")</f>
        <v/>
      </c>
      <c r="HO243" s="160" t="str">
        <f>IF(Tbl.Kosten[[#This Row],[Pnr.]]=HO$7,Tbl.Kosten[[#This Row],[Te financieren]],"")</f>
        <v/>
      </c>
      <c r="HP243" s="160" t="str">
        <f>IF(Tbl.Kosten[[#This Row],[Pnr.]]=HP$7,Tbl.Kosten[[#This Row],[Te financieren]],"")</f>
        <v/>
      </c>
      <c r="HQ243" s="160" t="str">
        <f>IF(Tbl.Kosten[[#This Row],[Pnr.]]=HQ$7,Tbl.Kosten[[#This Row],[Te financieren]],"")</f>
        <v/>
      </c>
      <c r="HR243" s="160" t="str">
        <f>IF(Tbl.Kosten[[#This Row],[Pnr.]]=HR$7,Tbl.Kosten[[#This Row],[Te financieren]],"")</f>
        <v/>
      </c>
      <c r="HS243" s="160" t="str">
        <f>IF(Tbl.Kosten[[#This Row],[Pnr.]]=HS$7,Tbl.Kosten[[#This Row],[Te financieren]],"")</f>
        <v/>
      </c>
      <c r="HT243" s="160" t="str">
        <f>IF(Tbl.Kosten[[#This Row],[Pnr.]]=HT$7,Tbl.Kosten[[#This Row],[Te financieren]],"")</f>
        <v/>
      </c>
      <c r="HU243" s="160" t="str">
        <f>IF(Tbl.Kosten[[#This Row],[Pnr.]]=HU$7,Tbl.Kosten[[#This Row],[Te financieren]],"")</f>
        <v/>
      </c>
      <c r="HV243" s="160" t="str">
        <f>IF(Tbl.Kosten[[#This Row],[Pnr.]]=HV$7,Tbl.Kosten[[#This Row],[Te financieren]],"")</f>
        <v/>
      </c>
      <c r="HW243" s="160" t="str">
        <f>IF(Tbl.Kosten[[#This Row],[Pnr.]]=HW$7,Tbl.Kosten[[#This Row],[Te financieren]],"")</f>
        <v/>
      </c>
    </row>
    <row r="244" spans="2:231" x14ac:dyDescent="0.3">
      <c r="B244" s="144"/>
      <c r="C244" s="147"/>
      <c r="D244" s="146"/>
      <c r="E244" s="147"/>
      <c r="F244" s="145"/>
      <c r="G244" s="11" t="str">
        <f>IF(Tbl.Kosten[[#This Row],[Medewerker e/o 
functie]]&lt;&gt;"",_xlfn.XLOOKUP(Tbl.Kosten[[#This Row],[Medewerker e/o 
functie]],Tbl.Uurtarief[Medewerker en/of functie],Tbl.Uurtarief[Uurtarief],"",0,1),"")</f>
        <v/>
      </c>
      <c r="H244" s="121">
        <f>IFERROR(Tbl.Kosten[[#This Row],[Uren]]*Tbl.Kosten[[#This Row],[Uurtarief]],0)</f>
        <v>0</v>
      </c>
      <c r="I244" s="119" t="str">
        <f>IF(Tbl.Kosten[[#This Row],[Subtotaal uren]]&lt;&gt;0,_xlfn.XLOOKUP(Tbl.Kosten[[#This Row],[Medewerker e/o 
functie]],Tbl.Uurtarief[Medewerker en/of functie],Tbl.Uurtarief[Kostensoort arbeid],"",0,1),"")</f>
        <v/>
      </c>
      <c r="J244" s="147"/>
      <c r="K244" s="145"/>
      <c r="L244" s="149" t="str">
        <f>IF(Tbl.Kosten[[#This Row],[Activum]]&lt;&gt;"",_xlfn.XLOOKUP(Tbl.Kosten[[#This Row],[Activum]],Tbl.Afschrijvingskosten[Activum],Tbl.Afschrijvingskosten[Tarief per afschrijvings-eenheid],"",0,1),"")</f>
        <v/>
      </c>
      <c r="M244" s="122">
        <f>IFERROR(Tbl.Kosten[[#This Row],[Een-
heden]]*Tbl.Kosten[[#This Row],[Afschrijvings-
tarief]],0)</f>
        <v>0</v>
      </c>
      <c r="N244" s="122" t="str">
        <f>IF(Tbl.Kosten[[#This Row],[Subtotaal afschrijving]]&lt;&gt;0,Lijsten!A242,"")</f>
        <v/>
      </c>
      <c r="O244" s="150"/>
      <c r="P244" s="145"/>
      <c r="Q244" s="148"/>
      <c r="R244" s="122">
        <f>IFERROR(Tbl.Kosten[[#This Row],[Aantal]]*Tbl.Kosten[[#This Row],[Tarief]],0)</f>
        <v>0</v>
      </c>
      <c r="S244" s="8">
        <f>IFERROR(Tbl.Kosten[[#This Row],[Subtotaal overige kosten]]+Tbl.Kosten[[#This Row],[Subtotaal uren]]+Tbl.Kosten[[#This Row],[Subtotaal afschrijving]],0)</f>
        <v>0</v>
      </c>
      <c r="T244" s="8">
        <f>IFERROR(Tbl.Kosten[[#This Row],[Totaal kosten]]*Tbl.Kosten[[#This Row],[Subsidie%]],0)</f>
        <v>0</v>
      </c>
      <c r="U244" s="4" t="str" cm="1">
        <f t="array" ref="U244">IFERROR(_xlfn.IFS(Tbl.Kosten[[#This Row],[Subtotaal uren]]&lt;&gt;0,Tbl.Kosten[[#This Row],[Kostensoort arbeid]],Tbl.Kosten[[#This Row],[Subtotaal afschrijving]]&lt;&gt;0,Tbl.Kosten[[#This Row],[Kostensoort afschrijving]],Tbl.Kosten[[#This Row],[Subtotaal overige kosten]]&lt;&gt;0,Tbl.Kosten[[#This Row],[Kostensoort overig]]),"")</f>
        <v/>
      </c>
      <c r="V244" s="4" t="str">
        <f>IFERROR(_xlfn.XLOOKUP(Tbl.Kosten[[#This Row],[Activiteitencode]],Tbl.Activiteiten[Activiteitcode],Tbl.Activiteiten[Werkpakketcode],"",0,1),"")</f>
        <v/>
      </c>
      <c r="W244" s="4" t="str">
        <f>IFERROR(_xlfn.XLOOKUP(Tbl.Kosten[[#This Row],[Werkpakketcode]],Tbl.Werkpakketten[Werkpakketcode],Tbl.Werkpakketten[Subsidiabele activiteit],"",0,1),"")</f>
        <v/>
      </c>
      <c r="X244" s="12">
        <f>IFERROR(_xlfn.XLOOKUP(Tbl.Kosten[[#This Row],[Sanr.]],Tbl.Subsidiehoogte[SAnr.],Tbl.Subsidiehoogte[Sub. Percentage],0,0,1),0)</f>
        <v>0</v>
      </c>
      <c r="Y244" s="154" t="str">
        <f>IFERROR(_xlfn.XLOOKUP(Tbl.Kosten[[#This Row],[Partnercode]],Tbl.Projectpartners[Partnercode],Tbl.Projectpartners[PNr.],"",0,1),"")</f>
        <v>P1</v>
      </c>
      <c r="Z244" s="158">
        <f>IF(Tbl.Kosten[[#This Row],[Pnr.]]=Z$7,Tbl.Kosten[[#This Row],[Totaal kosten]],"")</f>
        <v>0</v>
      </c>
      <c r="AA244" s="158" t="str">
        <f>IF(Tbl.Kosten[[#This Row],[Pnr.]]=AA$7,Tbl.Kosten[[#This Row],[Totaal kosten]],"")</f>
        <v/>
      </c>
      <c r="AB244" s="158" t="str">
        <f>IF(Tbl.Kosten[[#This Row],[Pnr.]]=AB$7,Tbl.Kosten[[#This Row],[Totaal kosten]],"")</f>
        <v/>
      </c>
      <c r="AC244" s="158" t="str">
        <f>IF(Tbl.Kosten[[#This Row],[Pnr.]]=AC$7,Tbl.Kosten[[#This Row],[Totaal kosten]],"")</f>
        <v/>
      </c>
      <c r="AD244" s="158" t="str">
        <f>IF(Tbl.Kosten[[#This Row],[Pnr.]]=AD$7,Tbl.Kosten[[#This Row],[Totaal kosten]],"")</f>
        <v/>
      </c>
      <c r="AE244" s="158" t="str">
        <f>IF(Tbl.Kosten[[#This Row],[Pnr.]]=AE$7,Tbl.Kosten[[#This Row],[Totaal kosten]],"")</f>
        <v/>
      </c>
      <c r="AF244" s="158" t="str">
        <f>IF(Tbl.Kosten[[#This Row],[Pnr.]]=AF$7,Tbl.Kosten[[#This Row],[Totaal kosten]],"")</f>
        <v/>
      </c>
      <c r="AG244" s="158" t="str">
        <f>IF(Tbl.Kosten[[#This Row],[Pnr.]]=AG$7,Tbl.Kosten[[#This Row],[Totaal kosten]],"")</f>
        <v/>
      </c>
      <c r="AH244" s="158" t="str">
        <f>IF(Tbl.Kosten[[#This Row],[Pnr.]]=AH$7,Tbl.Kosten[[#This Row],[Totaal kosten]],"")</f>
        <v/>
      </c>
      <c r="AI244" s="158" t="str">
        <f>IF(Tbl.Kosten[[#This Row],[Pnr.]]=AI$7,Tbl.Kosten[[#This Row],[Totaal kosten]],"")</f>
        <v/>
      </c>
      <c r="AJ244" s="158" t="str">
        <f>IF(Tbl.Kosten[[#This Row],[Pnr.]]=AJ$7,Tbl.Kosten[[#This Row],[Totaal kosten]],"")</f>
        <v/>
      </c>
      <c r="AK244" s="158" t="str">
        <f>IF(Tbl.Kosten[[#This Row],[Pnr.]]=AK$7,Tbl.Kosten[[#This Row],[Totaal kosten]],"")</f>
        <v/>
      </c>
      <c r="AL244" s="158" t="str">
        <f>IF(Tbl.Kosten[[#This Row],[Pnr.]]=AL$7,Tbl.Kosten[[#This Row],[Totaal kosten]],"")</f>
        <v/>
      </c>
      <c r="AM244" s="158" t="str">
        <f>IF(Tbl.Kosten[[#This Row],[Pnr.]]=AM$7,Tbl.Kosten[[#This Row],[Totaal kosten]],"")</f>
        <v/>
      </c>
      <c r="AN244" s="158" t="str">
        <f>IF(Tbl.Kosten[[#This Row],[Pnr.]]=AN$7,Tbl.Kosten[[#This Row],[Totaal kosten]],"")</f>
        <v/>
      </c>
      <c r="AO244" s="158" t="str">
        <f>IF(Tbl.Kosten[[#This Row],[Pnr.]]=AO$7,Tbl.Kosten[[#This Row],[Totaal kosten]],"")</f>
        <v/>
      </c>
      <c r="AP244" s="158" t="str">
        <f>IF(Tbl.Kosten[[#This Row],[Pnr.]]=AP$7,Tbl.Kosten[[#This Row],[Totaal kosten]],"")</f>
        <v/>
      </c>
      <c r="AQ244" s="158" t="str">
        <f>IF(Tbl.Kosten[[#This Row],[Pnr.]]=AQ$7,Tbl.Kosten[[#This Row],[Totaal kosten]],"")</f>
        <v/>
      </c>
      <c r="AR244" s="158" t="str">
        <f>IF(Tbl.Kosten[[#This Row],[Pnr.]]=AR$7,Tbl.Kosten[[#This Row],[Totaal kosten]],"")</f>
        <v/>
      </c>
      <c r="AS244" s="158" t="str">
        <f>IF(Tbl.Kosten[[#This Row],[Pnr.]]=AS$7,Tbl.Kosten[[#This Row],[Totaal kosten]],"")</f>
        <v/>
      </c>
      <c r="AT244" s="158" t="str">
        <f>IF(Tbl.Kosten[[#This Row],[Pnr.]]=AT$7,Tbl.Kosten[[#This Row],[Totaal kosten]],"")</f>
        <v/>
      </c>
      <c r="AU244" s="158" t="str">
        <f>IF(Tbl.Kosten[[#This Row],[Pnr.]]=AU$7,Tbl.Kosten[[#This Row],[Totaal kosten]],"")</f>
        <v/>
      </c>
      <c r="AV244" s="158" t="str">
        <f>IF(Tbl.Kosten[[#This Row],[Pnr.]]=AV$7,Tbl.Kosten[[#This Row],[Totaal kosten]],"")</f>
        <v/>
      </c>
      <c r="AW244" s="158" t="str">
        <f>IF(Tbl.Kosten[[#This Row],[Pnr.]]=AW$7,Tbl.Kosten[[#This Row],[Totaal kosten]],"")</f>
        <v/>
      </c>
      <c r="AX244" s="158" t="str">
        <f>IF(Tbl.Kosten[[#This Row],[Pnr.]]=AX$7,Tbl.Kosten[[#This Row],[Totaal kosten]],"")</f>
        <v/>
      </c>
      <c r="AY244" s="158" t="str">
        <f>IF(Tbl.Kosten[[#This Row],[Pnr.]]=AY$7,Tbl.Kosten[[#This Row],[Totaal kosten]],"")</f>
        <v/>
      </c>
      <c r="AZ244" s="158" t="str">
        <f>IF(Tbl.Kosten[[#This Row],[Pnr.]]=AZ$7,Tbl.Kosten[[#This Row],[Totaal kosten]],"")</f>
        <v/>
      </c>
      <c r="BA244" s="158" t="str">
        <f>IF(Tbl.Kosten[[#This Row],[Pnr.]]=BA$7,Tbl.Kosten[[#This Row],[Totaal kosten]],"")</f>
        <v/>
      </c>
      <c r="BB244" s="158" t="str">
        <f>IF(Tbl.Kosten[[#This Row],[Pnr.]]=BB$7,Tbl.Kosten[[#This Row],[Totaal kosten]],"")</f>
        <v/>
      </c>
      <c r="BC244" s="158" t="str">
        <f>IF(Tbl.Kosten[[#This Row],[Pnr.]]=BC$7,Tbl.Kosten[[#This Row],[Totaal kosten]],"")</f>
        <v/>
      </c>
      <c r="BD244" s="158" t="str">
        <f>IF(Tbl.Kosten[[#This Row],[Pnr.]]=BD$7,Tbl.Kosten[[#This Row],[Totaal kosten]],"")</f>
        <v/>
      </c>
      <c r="BE244" s="158" t="str">
        <f>IF(Tbl.Kosten[[#This Row],[Pnr.]]=BE$7,Tbl.Kosten[[#This Row],[Totaal kosten]],"")</f>
        <v/>
      </c>
      <c r="BF244" s="158" t="str">
        <f>IF(Tbl.Kosten[[#This Row],[Pnr.]]=BF$7,Tbl.Kosten[[#This Row],[Totaal kosten]],"")</f>
        <v/>
      </c>
      <c r="BG244" s="158" t="str">
        <f>IF(Tbl.Kosten[[#This Row],[Pnr.]]=BG$7,Tbl.Kosten[[#This Row],[Totaal kosten]],"")</f>
        <v/>
      </c>
      <c r="BH244" s="158" t="str">
        <f>IF(Tbl.Kosten[[#This Row],[Pnr.]]=BH$7,Tbl.Kosten[[#This Row],[Totaal kosten]],"")</f>
        <v/>
      </c>
      <c r="BI244" s="158" t="str">
        <f>IF(Tbl.Kosten[[#This Row],[Pnr.]]=BI$7,Tbl.Kosten[[#This Row],[Totaal kosten]],"")</f>
        <v/>
      </c>
      <c r="BJ244" s="158" t="str">
        <f>IF(Tbl.Kosten[[#This Row],[Pnr.]]=BJ$7,Tbl.Kosten[[#This Row],[Totaal kosten]],"")</f>
        <v/>
      </c>
      <c r="BK244" s="158" t="str">
        <f>IF(Tbl.Kosten[[#This Row],[Pnr.]]=BK$7,Tbl.Kosten[[#This Row],[Totaal kosten]],"")</f>
        <v/>
      </c>
      <c r="BL244" s="158" t="str">
        <f>IF(Tbl.Kosten[[#This Row],[Pnr.]]=BL$7,Tbl.Kosten[[#This Row],[Totaal kosten]],"")</f>
        <v/>
      </c>
      <c r="BM244" s="158" t="str">
        <f>IF(Tbl.Kosten[[#This Row],[Pnr.]]=BM$7,Tbl.Kosten[[#This Row],[Totaal kosten]],"")</f>
        <v/>
      </c>
      <c r="BN244" s="158" t="str">
        <f>IF(Tbl.Kosten[[#This Row],[Pnr.]]=BN$7,Tbl.Kosten[[#This Row],[Totaal kosten]],"")</f>
        <v/>
      </c>
      <c r="BO244" s="158" t="str">
        <f>IF(Tbl.Kosten[[#This Row],[Pnr.]]=BO$7,Tbl.Kosten[[#This Row],[Totaal kosten]],"")</f>
        <v/>
      </c>
      <c r="BP244" s="158" t="str">
        <f>IF(Tbl.Kosten[[#This Row],[Pnr.]]=BP$7,Tbl.Kosten[[#This Row],[Totaal kosten]],"")</f>
        <v/>
      </c>
      <c r="BQ244" s="158" t="str">
        <f>IF(Tbl.Kosten[[#This Row],[Pnr.]]=BQ$7,Tbl.Kosten[[#This Row],[Totaal kosten]],"")</f>
        <v/>
      </c>
      <c r="BR244" s="158" t="str">
        <f>IF(Tbl.Kosten[[#This Row],[Pnr.]]=BR$7,Tbl.Kosten[[#This Row],[Totaal kosten]],"")</f>
        <v/>
      </c>
      <c r="BS244" s="158" t="str">
        <f>IF(Tbl.Kosten[[#This Row],[Pnr.]]=BS$7,Tbl.Kosten[[#This Row],[Totaal kosten]],"")</f>
        <v/>
      </c>
      <c r="BT244" s="158" t="str">
        <f>IF(Tbl.Kosten[[#This Row],[Pnr.]]=BT$7,Tbl.Kosten[[#This Row],[Totaal kosten]],"")</f>
        <v/>
      </c>
      <c r="BU244" s="158" t="str">
        <f>IF(Tbl.Kosten[[#This Row],[Pnr.]]=BU$7,Tbl.Kosten[[#This Row],[Totaal kosten]],"")</f>
        <v/>
      </c>
      <c r="BV244" s="158" t="str">
        <f>IF(Tbl.Kosten[[#This Row],[Pnr.]]=BV$7,Tbl.Kosten[[#This Row],[Totaal kosten]],"")</f>
        <v/>
      </c>
      <c r="BW244" s="158" t="str">
        <f>IF(Tbl.Kosten[[#This Row],[Pnr.]]=BW$7,Tbl.Kosten[[#This Row],[Totaal kosten]],"")</f>
        <v/>
      </c>
      <c r="BX244" s="158" t="str">
        <f>IFERROR(_xlfn.XLOOKUP(Tbl.Kosten[[#This Row],[Werkpakketcode]],Tbl.Werkpakketten[Werkpakketcode],Tbl.Werkpakketten[WPnr.],"",0,1),"")</f>
        <v/>
      </c>
      <c r="BY244" s="158" t="str">
        <f>IF(Tbl.Kosten[[#This Row],[WPnr.]]=BY$7,Tbl.Kosten[[#This Row],[Totaal kosten]],"")</f>
        <v/>
      </c>
      <c r="BZ244" s="158" t="str">
        <f>IF(Tbl.Kosten[[#This Row],[WPnr.]]=BZ$7,Tbl.Kosten[[#This Row],[Totaal kosten]],"")</f>
        <v/>
      </c>
      <c r="CA244" s="158" t="str">
        <f>IF(Tbl.Kosten[[#This Row],[WPnr.]]=CA$7,Tbl.Kosten[[#This Row],[Totaal kosten]],"")</f>
        <v/>
      </c>
      <c r="CB244" s="158" t="str">
        <f>IF(Tbl.Kosten[[#This Row],[WPnr.]]=CB$7,Tbl.Kosten[[#This Row],[Totaal kosten]],"")</f>
        <v/>
      </c>
      <c r="CC244" s="158" t="str">
        <f>IF(Tbl.Kosten[[#This Row],[WPnr.]]=CC$7,Tbl.Kosten[[#This Row],[Totaal kosten]],"")</f>
        <v/>
      </c>
      <c r="CD244" s="158" t="str">
        <f>IF(Tbl.Kosten[[#This Row],[WPnr.]]=CD$7,Tbl.Kosten[[#This Row],[Totaal kosten]],"")</f>
        <v/>
      </c>
      <c r="CE244" s="158" t="str">
        <f>IF(Tbl.Kosten[[#This Row],[WPnr.]]=CE$7,Tbl.Kosten[[#This Row],[Totaal kosten]],"")</f>
        <v/>
      </c>
      <c r="CF244" s="158" t="str">
        <f>IF(Tbl.Kosten[[#This Row],[WPnr.]]=CF$7,Tbl.Kosten[[#This Row],[Totaal kosten]],"")</f>
        <v/>
      </c>
      <c r="CG244" s="158" t="str">
        <f>IF(Tbl.Kosten[[#This Row],[WPnr.]]=CG$7,Tbl.Kosten[[#This Row],[Totaal kosten]],"")</f>
        <v/>
      </c>
      <c r="CH244" s="158" t="str">
        <f>IF(Tbl.Kosten[[#This Row],[WPnr.]]=CH$7,Tbl.Kosten[[#This Row],[Totaal kosten]],"")</f>
        <v/>
      </c>
      <c r="CI244" s="158" t="str">
        <f>IF(Tbl.Kosten[[#This Row],[WPnr.]]=CI$7,Tbl.Kosten[[#This Row],[Totaal kosten]],"")</f>
        <v/>
      </c>
      <c r="CJ244" s="158" t="str">
        <f>IF(Tbl.Kosten[[#This Row],[WPnr.]]=CJ$7,Tbl.Kosten[[#This Row],[Totaal kosten]],"")</f>
        <v/>
      </c>
      <c r="CK244" s="158" t="str">
        <f>IF(Tbl.Kosten[[#This Row],[WPnr.]]=CK$7,Tbl.Kosten[[#This Row],[Totaal kosten]],"")</f>
        <v/>
      </c>
      <c r="CL244" s="158" t="str">
        <f>IF(Tbl.Kosten[[#This Row],[WPnr.]]=CL$7,Tbl.Kosten[[#This Row],[Totaal kosten]],"")</f>
        <v/>
      </c>
      <c r="CM244" s="158" t="str">
        <f>IF(Tbl.Kosten[[#This Row],[WPnr.]]=CM$7,Tbl.Kosten[[#This Row],[Totaal kosten]],"")</f>
        <v/>
      </c>
      <c r="CN244" s="158" t="str">
        <f>IF(Tbl.Kosten[[#This Row],[WPnr.]]=CN$7,Tbl.Kosten[[#This Row],[Totaal kosten]],"")</f>
        <v/>
      </c>
      <c r="CO244" s="158" t="str">
        <f>IF(Tbl.Kosten[[#This Row],[WPnr.]]=CO$7,Tbl.Kosten[[#This Row],[Totaal kosten]],"")</f>
        <v/>
      </c>
      <c r="CP244" s="158" t="str">
        <f>IF(Tbl.Kosten[[#This Row],[WPnr.]]=CP$7,Tbl.Kosten[[#This Row],[Totaal kosten]],"")</f>
        <v/>
      </c>
      <c r="CQ244" s="158" t="str">
        <f>IF(Tbl.Kosten[[#This Row],[WPnr.]]=CQ$7,Tbl.Kosten[[#This Row],[Totaal kosten]],"")</f>
        <v/>
      </c>
      <c r="CR244" s="158" t="str">
        <f>IF(Tbl.Kosten[[#This Row],[WPnr.]]=CR$7,Tbl.Kosten[[#This Row],[Totaal kosten]],"")</f>
        <v/>
      </c>
      <c r="CS244" s="158" t="str">
        <f>IF(Tbl.Kosten[[#This Row],[WPnr.]]=CS$7,Tbl.Kosten[[#This Row],[Totaal kosten]],"")</f>
        <v/>
      </c>
      <c r="CT244" s="158" t="str">
        <f>IF(Tbl.Kosten[[#This Row],[WPnr.]]=CT$7,Tbl.Kosten[[#This Row],[Totaal kosten]],"")</f>
        <v/>
      </c>
      <c r="CU244" s="158" t="str">
        <f>IF(Tbl.Kosten[[#This Row],[WPnr.]]=CU$7,Tbl.Kosten[[#This Row],[Totaal kosten]],"")</f>
        <v/>
      </c>
      <c r="CV244" s="158" t="str">
        <f>IF(Tbl.Kosten[[#This Row],[WPnr.]]=CV$7,Tbl.Kosten[[#This Row],[Totaal kosten]],"")</f>
        <v/>
      </c>
      <c r="CW244" s="158" t="str">
        <f>IF(Tbl.Kosten[[#This Row],[WPnr.]]=CW$7,Tbl.Kosten[[#This Row],[Totaal kosten]],"")</f>
        <v/>
      </c>
      <c r="CX244" s="158" t="str">
        <f>IF(Tbl.Kosten[[#This Row],[WPnr.]]=CX$7,Tbl.Kosten[[#This Row],[Totaal kosten]],"")</f>
        <v/>
      </c>
      <c r="CY244" s="158" t="str">
        <f>IF(Tbl.Kosten[[#This Row],[WPnr.]]=CY$7,Tbl.Kosten[[#This Row],[Totaal kosten]],"")</f>
        <v/>
      </c>
      <c r="CZ244" s="158" t="str">
        <f>IF(Tbl.Kosten[[#This Row],[WPnr.]]=CZ$7,Tbl.Kosten[[#This Row],[Totaal kosten]],"")</f>
        <v/>
      </c>
      <c r="DA244" s="158" t="str">
        <f>IF(Tbl.Kosten[[#This Row],[WPnr.]]=DA$7,Tbl.Kosten[[#This Row],[Totaal kosten]],"")</f>
        <v/>
      </c>
      <c r="DB244" s="158" t="str">
        <f>IF(Tbl.Kosten[[#This Row],[WPnr.]]=DB$7,Tbl.Kosten[[#This Row],[Totaal kosten]],"")</f>
        <v/>
      </c>
      <c r="DC244" s="158" t="str">
        <f>IF(Tbl.Kosten[[#This Row],[WPnr.]]=DC$7,Tbl.Kosten[[#This Row],[Totaal kosten]],"")</f>
        <v/>
      </c>
      <c r="DD244" s="158" t="str">
        <f>IF(Tbl.Kosten[[#This Row],[WPnr.]]=DD$7,Tbl.Kosten[[#This Row],[Totaal kosten]],"")</f>
        <v/>
      </c>
      <c r="DE244" s="158" t="str">
        <f>IF(Tbl.Kosten[[#This Row],[WPnr.]]=DE$7,Tbl.Kosten[[#This Row],[Totaal kosten]],"")</f>
        <v/>
      </c>
      <c r="DF244" s="158" t="str">
        <f>IF(Tbl.Kosten[[#This Row],[WPnr.]]=DF$7,Tbl.Kosten[[#This Row],[Totaal kosten]],"")</f>
        <v/>
      </c>
      <c r="DG244" s="158" t="str">
        <f>IF(Tbl.Kosten[[#This Row],[WPnr.]]=DG$7,Tbl.Kosten[[#This Row],[Totaal kosten]],"")</f>
        <v/>
      </c>
      <c r="DH244" s="158" t="str">
        <f>IF(Tbl.Kosten[[#This Row],[WPnr.]]=DH$7,Tbl.Kosten[[#This Row],[Totaal kosten]],"")</f>
        <v/>
      </c>
      <c r="DI244" s="158" t="str">
        <f>IF(Tbl.Kosten[[#This Row],[WPnr.]]=DI$7,Tbl.Kosten[[#This Row],[Totaal kosten]],"")</f>
        <v/>
      </c>
      <c r="DJ244" s="158" t="str">
        <f>IF(Tbl.Kosten[[#This Row],[WPnr.]]=DJ$7,Tbl.Kosten[[#This Row],[Totaal kosten]],"")</f>
        <v/>
      </c>
      <c r="DK244" s="158" t="str">
        <f>IF(Tbl.Kosten[[#This Row],[WPnr.]]=DK$7,Tbl.Kosten[[#This Row],[Totaal kosten]],"")</f>
        <v/>
      </c>
      <c r="DL244" s="158" t="str">
        <f>IF(Tbl.Kosten[[#This Row],[WPnr.]]=DL$7,Tbl.Kosten[[#This Row],[Totaal kosten]],"")</f>
        <v/>
      </c>
      <c r="DM244" s="158" t="str">
        <f>IF(Tbl.Kosten[[#This Row],[WPnr.]]=DM$7,Tbl.Kosten[[#This Row],[Totaal kosten]],"")</f>
        <v/>
      </c>
      <c r="DN244" s="158" t="str">
        <f>IF(Tbl.Kosten[[#This Row],[WPnr.]]=DN$7,Tbl.Kosten[[#This Row],[Totaal kosten]],"")</f>
        <v/>
      </c>
      <c r="DO244" s="158" t="str">
        <f>IF(Tbl.Kosten[[#This Row],[WPnr.]]=DO$7,Tbl.Kosten[[#This Row],[Totaal kosten]],"")</f>
        <v/>
      </c>
      <c r="DP244" s="158" t="str">
        <f>IF(Tbl.Kosten[[#This Row],[WPnr.]]=DP$7,Tbl.Kosten[[#This Row],[Totaal kosten]],"")</f>
        <v/>
      </c>
      <c r="DQ244" s="158" t="str">
        <f>IF(Tbl.Kosten[[#This Row],[WPnr.]]=DQ$7,Tbl.Kosten[[#This Row],[Totaal kosten]],"")</f>
        <v/>
      </c>
      <c r="DR244" s="158" t="str">
        <f>IF(Tbl.Kosten[[#This Row],[WPnr.]]=DR$7,Tbl.Kosten[[#This Row],[Totaal kosten]],"")</f>
        <v/>
      </c>
      <c r="DS244" s="158" t="str">
        <f>IF(Tbl.Kosten[[#This Row],[WPnr.]]=DS$7,Tbl.Kosten[[#This Row],[Totaal kosten]],"")</f>
        <v/>
      </c>
      <c r="DT244" s="158" t="str">
        <f>IF(Tbl.Kosten[[#This Row],[WPnr.]]=DT$7,Tbl.Kosten[[#This Row],[Totaal kosten]],"")</f>
        <v/>
      </c>
      <c r="DU244" s="158" t="str">
        <f>IF(Tbl.Kosten[[#This Row],[WPnr.]]=DU$7,Tbl.Kosten[[#This Row],[Totaal kosten]],"")</f>
        <v/>
      </c>
      <c r="DV244" s="158" t="str">
        <f>IF(Tbl.Kosten[[#This Row],[WPnr.]]=DV$7,Tbl.Kosten[[#This Row],[Totaal kosten]],"")</f>
        <v/>
      </c>
      <c r="DW244" s="158" t="str">
        <f>IFERROR(_xlfn.XLOOKUP(Tbl.Kosten[[#This Row],[Kostensoort]],Tbl.Kostensoorten[Kostensoorten],Tbl.Kostensoorten[KSnr.],"",0,1),"")</f>
        <v/>
      </c>
      <c r="DX244" s="158" t="str">
        <f>IF(Tbl.Kosten[[#This Row],[KSnr.]]=DX$7,Tbl.Kosten[[#This Row],[Totaal kosten]],"")</f>
        <v/>
      </c>
      <c r="DY244" s="158" t="str">
        <f>IF(Tbl.Kosten[[#This Row],[KSnr.]]=DY$7,Tbl.Kosten[[#This Row],[Totaal kosten]],"")</f>
        <v/>
      </c>
      <c r="DZ244" s="158" t="str">
        <f>IF(Tbl.Kosten[[#This Row],[KSnr.]]=DZ$7,Tbl.Kosten[[#This Row],[Totaal kosten]],"")</f>
        <v/>
      </c>
      <c r="EA244" s="158" t="str">
        <f>IF(Tbl.Kosten[[#This Row],[KSnr.]]=EA$7,Tbl.Kosten[[#This Row],[Totaal kosten]],"")</f>
        <v/>
      </c>
      <c r="EB244" s="158" t="str">
        <f>IF(Tbl.Kosten[[#This Row],[KSnr.]]=EB$7,Tbl.Kosten[[#This Row],[Totaal kosten]],"")</f>
        <v/>
      </c>
      <c r="EC244" s="158" t="str">
        <f>IF(Tbl.Kosten[[#This Row],[KSnr.]]=EC$7,Tbl.Kosten[[#This Row],[Totaal kosten]],"")</f>
        <v/>
      </c>
      <c r="ED244" s="158" t="str">
        <f>IF(Tbl.Kosten[[#This Row],[KSnr.]]=ED$7,Tbl.Kosten[[#This Row],[Totaal kosten]],"")</f>
        <v/>
      </c>
      <c r="EE244" s="158" t="str">
        <f>IF(Tbl.Kosten[[#This Row],[KSnr.]]=EE$7,Tbl.Kosten[[#This Row],[Totaal kosten]],"")</f>
        <v/>
      </c>
      <c r="EF244" s="158" t="str">
        <f>IF(Tbl.Kosten[[#This Row],[KSnr.]]=EF$7,Tbl.Kosten[[#This Row],[Totaal kosten]],"")</f>
        <v/>
      </c>
      <c r="EG244" s="158" t="str">
        <f>IF(Tbl.Kosten[[#This Row],[KSnr.]]=EG$7,Tbl.Kosten[[#This Row],[Totaal kosten]],"")</f>
        <v/>
      </c>
      <c r="EH244" s="158" t="str">
        <f>IF(Tbl.Kosten[[#This Row],[KSnr.]]=EH$7,Tbl.Kosten[[#This Row],[Totaal kosten]],"")</f>
        <v/>
      </c>
      <c r="EI244" s="158" t="str">
        <f>IF(Tbl.Kosten[[#This Row],[KSnr.]]=EI$7,Tbl.Kosten[[#This Row],[Totaal kosten]],"")</f>
        <v/>
      </c>
      <c r="EJ244" s="158" t="str">
        <f>IF(Tbl.Kosten[[#This Row],[KSnr.]]=EJ$7,Tbl.Kosten[[#This Row],[Totaal kosten]],"")</f>
        <v/>
      </c>
      <c r="EK244" s="158" t="str">
        <f>IF(Tbl.Kosten[[#This Row],[KSnr.]]=EK$7,Tbl.Kosten[[#This Row],[Totaal kosten]],"")</f>
        <v/>
      </c>
      <c r="EL244" s="158" t="str">
        <f>IF(Tbl.Kosten[[#This Row],[KSnr.]]=EL$7,Tbl.Kosten[[#This Row],[Totaal kosten]],"")</f>
        <v/>
      </c>
      <c r="EM244" s="158" t="str">
        <f>IF(Tbl.Kosten[[#This Row],[KSnr.]]=EM$7,Tbl.Kosten[[#This Row],[Totaal kosten]],"")</f>
        <v/>
      </c>
      <c r="EN244" s="158" t="str">
        <f>IF(Tbl.Kosten[[#This Row],[KSnr.]]=EN$7,Tbl.Kosten[[#This Row],[Totaal kosten]],"")</f>
        <v/>
      </c>
      <c r="EO244" s="158" t="str">
        <f>IF(Tbl.Kosten[[#This Row],[KSnr.]]=EO$7,Tbl.Kosten[[#This Row],[Totaal kosten]],"")</f>
        <v/>
      </c>
      <c r="EP244" s="158" t="str">
        <f>IF(Tbl.Kosten[[#This Row],[KSnr.]]=EP$7,Tbl.Kosten[[#This Row],[Totaal kosten]],"")</f>
        <v/>
      </c>
      <c r="EQ244" s="158" t="str">
        <f>IF(Tbl.Kosten[[#This Row],[KSnr.]]=EQ$7,Tbl.Kosten[[#This Row],[Totaal kosten]],"")</f>
        <v/>
      </c>
      <c r="ER244" s="154" t="str">
        <f>IFERROR(_xlfn.XLOOKUP(Tbl.Kosten[[#This Row],[Subsidieactiviteit]],Tbl.Subsidiehoogte[Subsidieactiviteit],Tbl.Subsidiehoogte[SAnr.],"",0,1),"")</f>
        <v/>
      </c>
      <c r="ES244" s="160" t="str">
        <f>IF(Tbl.Kosten[[#This Row],[Sanr.]]=ES$7,Tbl.Kosten[[#This Row],[Totaal kosten]],"")</f>
        <v/>
      </c>
      <c r="ET244" s="160" t="str">
        <f>IF(Tbl.Kosten[[#This Row],[Sanr.]]=ET$7,Tbl.Kosten[[#This Row],[Totaal kosten]],"")</f>
        <v/>
      </c>
      <c r="EU244" s="160" t="str">
        <f>IF(Tbl.Kosten[[#This Row],[Sanr.]]=EU$7,Tbl.Kosten[[#This Row],[Totaal kosten]],"")</f>
        <v/>
      </c>
      <c r="EV244" s="160" t="str">
        <f>IF(Tbl.Kosten[[#This Row],[Sanr.]]=EV$7,Tbl.Kosten[[#This Row],[Totaal kosten]],"")</f>
        <v/>
      </c>
      <c r="EW244" s="160" t="str">
        <f>IF(Tbl.Kosten[[#This Row],[Sanr.]]=EW$7,Tbl.Kosten[[#This Row],[Totaal kosten]],"")</f>
        <v/>
      </c>
      <c r="EX244" s="160" t="str">
        <f>IF(Tbl.Kosten[[#This Row],[Sanr.]]=EX$7,Tbl.Kosten[[#This Row],[Totaal kosten]],"")</f>
        <v/>
      </c>
      <c r="EY244" s="160" t="str">
        <f>IF(Tbl.Kosten[[#This Row],[Sanr.]]=EY$7,Tbl.Kosten[[#This Row],[Totaal kosten]],"")</f>
        <v/>
      </c>
      <c r="EZ244" s="160" t="str">
        <f>IF(Tbl.Kosten[[#This Row],[Sanr.]]=EZ$7,Tbl.Kosten[[#This Row],[Totaal kosten]],"")</f>
        <v/>
      </c>
      <c r="FA244" s="160" t="str">
        <f>IF(Tbl.Kosten[[#This Row],[Sanr.]]=FA$7,Tbl.Kosten[[#This Row],[Totaal kosten]],"")</f>
        <v/>
      </c>
      <c r="FB244" s="160" t="str">
        <f>IF(Tbl.Kosten[[#This Row],[Sanr.]]=FB$7,Tbl.Kosten[[#This Row],[Totaal kosten]],"")</f>
        <v/>
      </c>
      <c r="FC244" s="160" t="str">
        <f>IF(Tbl.Kosten[[#This Row],[Sanr.]]=FC$7,Tbl.Kosten[[#This Row],[Totaal kosten]],"")</f>
        <v/>
      </c>
      <c r="FD244" s="160" t="str">
        <f>IF(Tbl.Kosten[[#This Row],[Sanr.]]=FD$7,Tbl.Kosten[[#This Row],[Totaal kosten]],"")</f>
        <v/>
      </c>
      <c r="FE244" s="160" t="str">
        <f>IF(Tbl.Kosten[[#This Row],[Sanr.]]=FE$7,Tbl.Kosten[[#This Row],[Totaal kosten]],"")</f>
        <v/>
      </c>
      <c r="FF244" s="160" t="str">
        <f>IF(Tbl.Kosten[[#This Row],[Sanr.]]=FF$7,Tbl.Kosten[[#This Row],[Totaal kosten]],"")</f>
        <v/>
      </c>
      <c r="FG244" s="160" t="str">
        <f>IF(Tbl.Kosten[[#This Row],[Sanr.]]=FG$7,Tbl.Kosten[[#This Row],[Totaal kosten]],"")</f>
        <v/>
      </c>
      <c r="FH244" s="160" t="str">
        <f>IF(Tbl.Kosten[[#This Row],[Sanr.]]=FH$7,Tbl.Kosten[[#This Row],[Totaal kosten]],"")</f>
        <v/>
      </c>
      <c r="FI244" s="160" t="str">
        <f>IF(Tbl.Kosten[[#This Row],[Sanr.]]=FI$7,Tbl.Kosten[[#This Row],[Totaal kosten]],"")</f>
        <v/>
      </c>
      <c r="FJ244" s="160" t="str">
        <f>IF(Tbl.Kosten[[#This Row],[Sanr.]]=FJ$7,Tbl.Kosten[[#This Row],[Totaal kosten]],"")</f>
        <v/>
      </c>
      <c r="FK244" s="160" t="str">
        <f>IF(Tbl.Kosten[[#This Row],[Sanr.]]=FK$7,Tbl.Kosten[[#This Row],[Totaal kosten]],"")</f>
        <v/>
      </c>
      <c r="FL244" s="160" t="str">
        <f>IF(Tbl.Kosten[[#This Row],[Sanr.]]=FL$7,Tbl.Kosten[[#This Row],[Totaal kosten]],"")</f>
        <v/>
      </c>
      <c r="FM244" s="160" t="str">
        <f>IF(Tbl.Kosten[[#This Row],[Sanr.]]=FM$7,Tbl.Kosten[[#This Row],[Totaal kosten]],"")</f>
        <v/>
      </c>
      <c r="FN244" s="160" t="str">
        <f>IF(Tbl.Kosten[[#This Row],[Sanr.]]=FN$7,Tbl.Kosten[[#This Row],[Totaal kosten]],"")</f>
        <v/>
      </c>
      <c r="FO244" s="160" t="str">
        <f>IF(Tbl.Kosten[[#This Row],[Sanr.]]=FO$7,Tbl.Kosten[[#This Row],[Totaal kosten]],"")</f>
        <v/>
      </c>
      <c r="FP244" s="160" t="str">
        <f>IF(Tbl.Kosten[[#This Row],[Sanr.]]=FP$7,Tbl.Kosten[[#This Row],[Totaal kosten]],"")</f>
        <v/>
      </c>
      <c r="FQ244" s="160" t="str">
        <f>IF(Tbl.Kosten[[#This Row],[Sanr.]]=FQ$7,Tbl.Kosten[[#This Row],[Totaal kosten]],"")</f>
        <v/>
      </c>
      <c r="FR244" s="160" t="str">
        <f>IF(Tbl.Kosten[[#This Row],[Sanr.]]=FR$7,Tbl.Kosten[[#This Row],[Totaal kosten]],"")</f>
        <v/>
      </c>
      <c r="FS244" s="160" t="str">
        <f>IF(Tbl.Kosten[[#This Row],[Sanr.]]=FS$7,Tbl.Kosten[[#This Row],[Totaal kosten]],"")</f>
        <v/>
      </c>
      <c r="FT244" s="160" t="str">
        <f>IF(Tbl.Kosten[[#This Row],[Sanr.]]=FT$7,Tbl.Kosten[[#This Row],[Totaal kosten]],"")</f>
        <v/>
      </c>
      <c r="FU244" s="160" t="str">
        <f>IF(Tbl.Kosten[[#This Row],[Sanr.]]=FU$7,Tbl.Kosten[[#This Row],[Totaal kosten]],"")</f>
        <v/>
      </c>
      <c r="FV244" s="160" t="str">
        <f>IF(Tbl.Kosten[[#This Row],[Sanr.]]=FV$7,Tbl.Kosten[[#This Row],[Totaal kosten]],"")</f>
        <v/>
      </c>
      <c r="FW244" s="160" t="str">
        <f>IFERROR(_xlfn.XLOOKUP(Tbl.Kosten[[#This Row],[Activiteitencode]],Tbl.Activiteiten[Activiteitcode],Tbl.Activiteiten[Anr.],"",0,1),"")</f>
        <v/>
      </c>
      <c r="FX244" s="181" t="str">
        <f>_xlfn.CONCAT(Tbl.Kosten[[#This Row],[Pnr.]],Tbl.Kosten[[#This Row],[Sanr.]])</f>
        <v>P1</v>
      </c>
      <c r="FY244" s="160">
        <f>Tbl.Kosten[[#This Row],[Totaal kosten]]-Tbl.Kosten[[#This Row],[Subsidie]]</f>
        <v>0</v>
      </c>
      <c r="FZ244" s="160">
        <f>IF(Tbl.Kosten[[#This Row],[Pnr.]]=FZ$7,Tbl.Kosten[[#This Row],[Te financieren]],"")</f>
        <v>0</v>
      </c>
      <c r="GA244" s="160" t="str">
        <f>IF(Tbl.Kosten[[#This Row],[Pnr.]]=GA$7,Tbl.Kosten[[#This Row],[Te financieren]],"")</f>
        <v/>
      </c>
      <c r="GB244" s="160" t="str">
        <f>IF(Tbl.Kosten[[#This Row],[Pnr.]]=GB$7,Tbl.Kosten[[#This Row],[Te financieren]],"")</f>
        <v/>
      </c>
      <c r="GC244" s="160" t="str">
        <f>IF(Tbl.Kosten[[#This Row],[Pnr.]]=GC$7,Tbl.Kosten[[#This Row],[Te financieren]],"")</f>
        <v/>
      </c>
      <c r="GD244" s="160" t="str">
        <f>IF(Tbl.Kosten[[#This Row],[Pnr.]]=GD$7,Tbl.Kosten[[#This Row],[Te financieren]],"")</f>
        <v/>
      </c>
      <c r="GE244" s="160" t="str">
        <f>IF(Tbl.Kosten[[#This Row],[Pnr.]]=GE$7,Tbl.Kosten[[#This Row],[Te financieren]],"")</f>
        <v/>
      </c>
      <c r="GF244" s="160" t="str">
        <f>IF(Tbl.Kosten[[#This Row],[Pnr.]]=GF$7,Tbl.Kosten[[#This Row],[Te financieren]],"")</f>
        <v/>
      </c>
      <c r="GG244" s="160" t="str">
        <f>IF(Tbl.Kosten[[#This Row],[Pnr.]]=GG$7,Tbl.Kosten[[#This Row],[Te financieren]],"")</f>
        <v/>
      </c>
      <c r="GH244" s="160" t="str">
        <f>IF(Tbl.Kosten[[#This Row],[Pnr.]]=GH$7,Tbl.Kosten[[#This Row],[Te financieren]],"")</f>
        <v/>
      </c>
      <c r="GI244" s="160" t="str">
        <f>IF(Tbl.Kosten[[#This Row],[Pnr.]]=GI$7,Tbl.Kosten[[#This Row],[Te financieren]],"")</f>
        <v/>
      </c>
      <c r="GJ244" s="160" t="str">
        <f>IF(Tbl.Kosten[[#This Row],[Pnr.]]=GJ$7,Tbl.Kosten[[#This Row],[Te financieren]],"")</f>
        <v/>
      </c>
      <c r="GK244" s="160" t="str">
        <f>IF(Tbl.Kosten[[#This Row],[Pnr.]]=GK$7,Tbl.Kosten[[#This Row],[Te financieren]],"")</f>
        <v/>
      </c>
      <c r="GL244" s="160" t="str">
        <f>IF(Tbl.Kosten[[#This Row],[Pnr.]]=GL$7,Tbl.Kosten[[#This Row],[Te financieren]],"")</f>
        <v/>
      </c>
      <c r="GM244" s="160" t="str">
        <f>IF(Tbl.Kosten[[#This Row],[Pnr.]]=GM$7,Tbl.Kosten[[#This Row],[Te financieren]],"")</f>
        <v/>
      </c>
      <c r="GN244" s="160" t="str">
        <f>IF(Tbl.Kosten[[#This Row],[Pnr.]]=GN$7,Tbl.Kosten[[#This Row],[Te financieren]],"")</f>
        <v/>
      </c>
      <c r="GO244" s="160" t="str">
        <f>IF(Tbl.Kosten[[#This Row],[Pnr.]]=GO$7,Tbl.Kosten[[#This Row],[Te financieren]],"")</f>
        <v/>
      </c>
      <c r="GP244" s="160" t="str">
        <f>IF(Tbl.Kosten[[#This Row],[Pnr.]]=GP$7,Tbl.Kosten[[#This Row],[Te financieren]],"")</f>
        <v/>
      </c>
      <c r="GQ244" s="160" t="str">
        <f>IF(Tbl.Kosten[[#This Row],[Pnr.]]=GQ$7,Tbl.Kosten[[#This Row],[Te financieren]],"")</f>
        <v/>
      </c>
      <c r="GR244" s="160" t="str">
        <f>IF(Tbl.Kosten[[#This Row],[Pnr.]]=GR$7,Tbl.Kosten[[#This Row],[Te financieren]],"")</f>
        <v/>
      </c>
      <c r="GS244" s="160" t="str">
        <f>IF(Tbl.Kosten[[#This Row],[Pnr.]]=GS$7,Tbl.Kosten[[#This Row],[Te financieren]],"")</f>
        <v/>
      </c>
      <c r="GT244" s="160" t="str">
        <f>IF(Tbl.Kosten[[#This Row],[Pnr.]]=GT$7,Tbl.Kosten[[#This Row],[Te financieren]],"")</f>
        <v/>
      </c>
      <c r="GU244" s="160" t="str">
        <f>IF(Tbl.Kosten[[#This Row],[Pnr.]]=GU$7,Tbl.Kosten[[#This Row],[Te financieren]],"")</f>
        <v/>
      </c>
      <c r="GV244" s="160" t="str">
        <f>IF(Tbl.Kosten[[#This Row],[Pnr.]]=GV$7,Tbl.Kosten[[#This Row],[Te financieren]],"")</f>
        <v/>
      </c>
      <c r="GW244" s="160" t="str">
        <f>IF(Tbl.Kosten[[#This Row],[Pnr.]]=GW$7,Tbl.Kosten[[#This Row],[Te financieren]],"")</f>
        <v/>
      </c>
      <c r="GX244" s="160" t="str">
        <f>IF(Tbl.Kosten[[#This Row],[Pnr.]]=GX$7,Tbl.Kosten[[#This Row],[Te financieren]],"")</f>
        <v/>
      </c>
      <c r="GY244" s="160" t="str">
        <f>IF(Tbl.Kosten[[#This Row],[Pnr.]]=GY$7,Tbl.Kosten[[#This Row],[Te financieren]],"")</f>
        <v/>
      </c>
      <c r="GZ244" s="160" t="str">
        <f>IF(Tbl.Kosten[[#This Row],[Pnr.]]=GZ$7,Tbl.Kosten[[#This Row],[Te financieren]],"")</f>
        <v/>
      </c>
      <c r="HA244" s="160" t="str">
        <f>IF(Tbl.Kosten[[#This Row],[Pnr.]]=HA$7,Tbl.Kosten[[#This Row],[Te financieren]],"")</f>
        <v/>
      </c>
      <c r="HB244" s="160" t="str">
        <f>IF(Tbl.Kosten[[#This Row],[Pnr.]]=HB$7,Tbl.Kosten[[#This Row],[Te financieren]],"")</f>
        <v/>
      </c>
      <c r="HC244" s="160" t="str">
        <f>IF(Tbl.Kosten[[#This Row],[Pnr.]]=HC$7,Tbl.Kosten[[#This Row],[Te financieren]],"")</f>
        <v/>
      </c>
      <c r="HD244" s="160" t="str">
        <f>IF(Tbl.Kosten[[#This Row],[Pnr.]]=HD$7,Tbl.Kosten[[#This Row],[Te financieren]],"")</f>
        <v/>
      </c>
      <c r="HE244" s="160" t="str">
        <f>IF(Tbl.Kosten[[#This Row],[Pnr.]]=HE$7,Tbl.Kosten[[#This Row],[Te financieren]],"")</f>
        <v/>
      </c>
      <c r="HF244" s="160" t="str">
        <f>IF(Tbl.Kosten[[#This Row],[Pnr.]]=HF$7,Tbl.Kosten[[#This Row],[Te financieren]],"")</f>
        <v/>
      </c>
      <c r="HG244" s="160" t="str">
        <f>IF(Tbl.Kosten[[#This Row],[Pnr.]]=HG$7,Tbl.Kosten[[#This Row],[Te financieren]],"")</f>
        <v/>
      </c>
      <c r="HH244" s="160" t="str">
        <f>IF(Tbl.Kosten[[#This Row],[Pnr.]]=HH$7,Tbl.Kosten[[#This Row],[Te financieren]],"")</f>
        <v/>
      </c>
      <c r="HI244" s="160" t="str">
        <f>IF(Tbl.Kosten[[#This Row],[Pnr.]]=HI$7,Tbl.Kosten[[#This Row],[Te financieren]],"")</f>
        <v/>
      </c>
      <c r="HJ244" s="160" t="str">
        <f>IF(Tbl.Kosten[[#This Row],[Pnr.]]=HJ$7,Tbl.Kosten[[#This Row],[Te financieren]],"")</f>
        <v/>
      </c>
      <c r="HK244" s="160" t="str">
        <f>IF(Tbl.Kosten[[#This Row],[Pnr.]]=HK$7,Tbl.Kosten[[#This Row],[Te financieren]],"")</f>
        <v/>
      </c>
      <c r="HL244" s="160" t="str">
        <f>IF(Tbl.Kosten[[#This Row],[Pnr.]]=HL$7,Tbl.Kosten[[#This Row],[Te financieren]],"")</f>
        <v/>
      </c>
      <c r="HM244" s="160" t="str">
        <f>IF(Tbl.Kosten[[#This Row],[Pnr.]]=HM$7,Tbl.Kosten[[#This Row],[Te financieren]],"")</f>
        <v/>
      </c>
      <c r="HN244" s="160" t="str">
        <f>IF(Tbl.Kosten[[#This Row],[Pnr.]]=HN$7,Tbl.Kosten[[#This Row],[Te financieren]],"")</f>
        <v/>
      </c>
      <c r="HO244" s="160" t="str">
        <f>IF(Tbl.Kosten[[#This Row],[Pnr.]]=HO$7,Tbl.Kosten[[#This Row],[Te financieren]],"")</f>
        <v/>
      </c>
      <c r="HP244" s="160" t="str">
        <f>IF(Tbl.Kosten[[#This Row],[Pnr.]]=HP$7,Tbl.Kosten[[#This Row],[Te financieren]],"")</f>
        <v/>
      </c>
      <c r="HQ244" s="160" t="str">
        <f>IF(Tbl.Kosten[[#This Row],[Pnr.]]=HQ$7,Tbl.Kosten[[#This Row],[Te financieren]],"")</f>
        <v/>
      </c>
      <c r="HR244" s="160" t="str">
        <f>IF(Tbl.Kosten[[#This Row],[Pnr.]]=HR$7,Tbl.Kosten[[#This Row],[Te financieren]],"")</f>
        <v/>
      </c>
      <c r="HS244" s="160" t="str">
        <f>IF(Tbl.Kosten[[#This Row],[Pnr.]]=HS$7,Tbl.Kosten[[#This Row],[Te financieren]],"")</f>
        <v/>
      </c>
      <c r="HT244" s="160" t="str">
        <f>IF(Tbl.Kosten[[#This Row],[Pnr.]]=HT$7,Tbl.Kosten[[#This Row],[Te financieren]],"")</f>
        <v/>
      </c>
      <c r="HU244" s="160" t="str">
        <f>IF(Tbl.Kosten[[#This Row],[Pnr.]]=HU$7,Tbl.Kosten[[#This Row],[Te financieren]],"")</f>
        <v/>
      </c>
      <c r="HV244" s="160" t="str">
        <f>IF(Tbl.Kosten[[#This Row],[Pnr.]]=HV$7,Tbl.Kosten[[#This Row],[Te financieren]],"")</f>
        <v/>
      </c>
      <c r="HW244" s="160" t="str">
        <f>IF(Tbl.Kosten[[#This Row],[Pnr.]]=HW$7,Tbl.Kosten[[#This Row],[Te financieren]],"")</f>
        <v/>
      </c>
    </row>
    <row r="245" spans="2:231" x14ac:dyDescent="0.3">
      <c r="B245" s="144"/>
      <c r="C245" s="147"/>
      <c r="D245" s="146"/>
      <c r="E245" s="147"/>
      <c r="F245" s="145"/>
      <c r="G245" s="11" t="str">
        <f>IF(Tbl.Kosten[[#This Row],[Medewerker e/o 
functie]]&lt;&gt;"",_xlfn.XLOOKUP(Tbl.Kosten[[#This Row],[Medewerker e/o 
functie]],Tbl.Uurtarief[Medewerker en/of functie],Tbl.Uurtarief[Uurtarief],"",0,1),"")</f>
        <v/>
      </c>
      <c r="H245" s="121">
        <f>IFERROR(Tbl.Kosten[[#This Row],[Uren]]*Tbl.Kosten[[#This Row],[Uurtarief]],0)</f>
        <v>0</v>
      </c>
      <c r="I245" s="119" t="str">
        <f>IF(Tbl.Kosten[[#This Row],[Subtotaal uren]]&lt;&gt;0,_xlfn.XLOOKUP(Tbl.Kosten[[#This Row],[Medewerker e/o 
functie]],Tbl.Uurtarief[Medewerker en/of functie],Tbl.Uurtarief[Kostensoort arbeid],"",0,1),"")</f>
        <v/>
      </c>
      <c r="J245" s="147"/>
      <c r="K245" s="145"/>
      <c r="L245" s="149" t="str">
        <f>IF(Tbl.Kosten[[#This Row],[Activum]]&lt;&gt;"",_xlfn.XLOOKUP(Tbl.Kosten[[#This Row],[Activum]],Tbl.Afschrijvingskosten[Activum],Tbl.Afschrijvingskosten[Tarief per afschrijvings-eenheid],"",0,1),"")</f>
        <v/>
      </c>
      <c r="M245" s="122">
        <f>IFERROR(Tbl.Kosten[[#This Row],[Een-
heden]]*Tbl.Kosten[[#This Row],[Afschrijvings-
tarief]],0)</f>
        <v>0</v>
      </c>
      <c r="N245" s="122" t="str">
        <f>IF(Tbl.Kosten[[#This Row],[Subtotaal afschrijving]]&lt;&gt;0,Lijsten!A243,"")</f>
        <v/>
      </c>
      <c r="O245" s="150"/>
      <c r="P245" s="145"/>
      <c r="Q245" s="148"/>
      <c r="R245" s="122">
        <f>IFERROR(Tbl.Kosten[[#This Row],[Aantal]]*Tbl.Kosten[[#This Row],[Tarief]],0)</f>
        <v>0</v>
      </c>
      <c r="S245" s="8">
        <f>IFERROR(Tbl.Kosten[[#This Row],[Subtotaal overige kosten]]+Tbl.Kosten[[#This Row],[Subtotaal uren]]+Tbl.Kosten[[#This Row],[Subtotaal afschrijving]],0)</f>
        <v>0</v>
      </c>
      <c r="T245" s="8">
        <f>IFERROR(Tbl.Kosten[[#This Row],[Totaal kosten]]*Tbl.Kosten[[#This Row],[Subsidie%]],0)</f>
        <v>0</v>
      </c>
      <c r="U245" s="4" t="str" cm="1">
        <f t="array" ref="U245">IFERROR(_xlfn.IFS(Tbl.Kosten[[#This Row],[Subtotaal uren]]&lt;&gt;0,Tbl.Kosten[[#This Row],[Kostensoort arbeid]],Tbl.Kosten[[#This Row],[Subtotaal afschrijving]]&lt;&gt;0,Tbl.Kosten[[#This Row],[Kostensoort afschrijving]],Tbl.Kosten[[#This Row],[Subtotaal overige kosten]]&lt;&gt;0,Tbl.Kosten[[#This Row],[Kostensoort overig]]),"")</f>
        <v/>
      </c>
      <c r="V245" s="4" t="str">
        <f>IFERROR(_xlfn.XLOOKUP(Tbl.Kosten[[#This Row],[Activiteitencode]],Tbl.Activiteiten[Activiteitcode],Tbl.Activiteiten[Werkpakketcode],"",0,1),"")</f>
        <v/>
      </c>
      <c r="W245" s="4" t="str">
        <f>IFERROR(_xlfn.XLOOKUP(Tbl.Kosten[[#This Row],[Werkpakketcode]],Tbl.Werkpakketten[Werkpakketcode],Tbl.Werkpakketten[Subsidiabele activiteit],"",0,1),"")</f>
        <v/>
      </c>
      <c r="X245" s="12">
        <f>IFERROR(_xlfn.XLOOKUP(Tbl.Kosten[[#This Row],[Sanr.]],Tbl.Subsidiehoogte[SAnr.],Tbl.Subsidiehoogte[Sub. Percentage],0,0,1),0)</f>
        <v>0</v>
      </c>
      <c r="Y245" s="154" t="str">
        <f>IFERROR(_xlfn.XLOOKUP(Tbl.Kosten[[#This Row],[Partnercode]],Tbl.Projectpartners[Partnercode],Tbl.Projectpartners[PNr.],"",0,1),"")</f>
        <v>P1</v>
      </c>
      <c r="Z245" s="158">
        <f>IF(Tbl.Kosten[[#This Row],[Pnr.]]=Z$7,Tbl.Kosten[[#This Row],[Totaal kosten]],"")</f>
        <v>0</v>
      </c>
      <c r="AA245" s="158" t="str">
        <f>IF(Tbl.Kosten[[#This Row],[Pnr.]]=AA$7,Tbl.Kosten[[#This Row],[Totaal kosten]],"")</f>
        <v/>
      </c>
      <c r="AB245" s="158" t="str">
        <f>IF(Tbl.Kosten[[#This Row],[Pnr.]]=AB$7,Tbl.Kosten[[#This Row],[Totaal kosten]],"")</f>
        <v/>
      </c>
      <c r="AC245" s="158" t="str">
        <f>IF(Tbl.Kosten[[#This Row],[Pnr.]]=AC$7,Tbl.Kosten[[#This Row],[Totaal kosten]],"")</f>
        <v/>
      </c>
      <c r="AD245" s="158" t="str">
        <f>IF(Tbl.Kosten[[#This Row],[Pnr.]]=AD$7,Tbl.Kosten[[#This Row],[Totaal kosten]],"")</f>
        <v/>
      </c>
      <c r="AE245" s="158" t="str">
        <f>IF(Tbl.Kosten[[#This Row],[Pnr.]]=AE$7,Tbl.Kosten[[#This Row],[Totaal kosten]],"")</f>
        <v/>
      </c>
      <c r="AF245" s="158" t="str">
        <f>IF(Tbl.Kosten[[#This Row],[Pnr.]]=AF$7,Tbl.Kosten[[#This Row],[Totaal kosten]],"")</f>
        <v/>
      </c>
      <c r="AG245" s="158" t="str">
        <f>IF(Tbl.Kosten[[#This Row],[Pnr.]]=AG$7,Tbl.Kosten[[#This Row],[Totaal kosten]],"")</f>
        <v/>
      </c>
      <c r="AH245" s="158" t="str">
        <f>IF(Tbl.Kosten[[#This Row],[Pnr.]]=AH$7,Tbl.Kosten[[#This Row],[Totaal kosten]],"")</f>
        <v/>
      </c>
      <c r="AI245" s="158" t="str">
        <f>IF(Tbl.Kosten[[#This Row],[Pnr.]]=AI$7,Tbl.Kosten[[#This Row],[Totaal kosten]],"")</f>
        <v/>
      </c>
      <c r="AJ245" s="158" t="str">
        <f>IF(Tbl.Kosten[[#This Row],[Pnr.]]=AJ$7,Tbl.Kosten[[#This Row],[Totaal kosten]],"")</f>
        <v/>
      </c>
      <c r="AK245" s="158" t="str">
        <f>IF(Tbl.Kosten[[#This Row],[Pnr.]]=AK$7,Tbl.Kosten[[#This Row],[Totaal kosten]],"")</f>
        <v/>
      </c>
      <c r="AL245" s="158" t="str">
        <f>IF(Tbl.Kosten[[#This Row],[Pnr.]]=AL$7,Tbl.Kosten[[#This Row],[Totaal kosten]],"")</f>
        <v/>
      </c>
      <c r="AM245" s="158" t="str">
        <f>IF(Tbl.Kosten[[#This Row],[Pnr.]]=AM$7,Tbl.Kosten[[#This Row],[Totaal kosten]],"")</f>
        <v/>
      </c>
      <c r="AN245" s="158" t="str">
        <f>IF(Tbl.Kosten[[#This Row],[Pnr.]]=AN$7,Tbl.Kosten[[#This Row],[Totaal kosten]],"")</f>
        <v/>
      </c>
      <c r="AO245" s="158" t="str">
        <f>IF(Tbl.Kosten[[#This Row],[Pnr.]]=AO$7,Tbl.Kosten[[#This Row],[Totaal kosten]],"")</f>
        <v/>
      </c>
      <c r="AP245" s="158" t="str">
        <f>IF(Tbl.Kosten[[#This Row],[Pnr.]]=AP$7,Tbl.Kosten[[#This Row],[Totaal kosten]],"")</f>
        <v/>
      </c>
      <c r="AQ245" s="158" t="str">
        <f>IF(Tbl.Kosten[[#This Row],[Pnr.]]=AQ$7,Tbl.Kosten[[#This Row],[Totaal kosten]],"")</f>
        <v/>
      </c>
      <c r="AR245" s="158" t="str">
        <f>IF(Tbl.Kosten[[#This Row],[Pnr.]]=AR$7,Tbl.Kosten[[#This Row],[Totaal kosten]],"")</f>
        <v/>
      </c>
      <c r="AS245" s="158" t="str">
        <f>IF(Tbl.Kosten[[#This Row],[Pnr.]]=AS$7,Tbl.Kosten[[#This Row],[Totaal kosten]],"")</f>
        <v/>
      </c>
      <c r="AT245" s="158" t="str">
        <f>IF(Tbl.Kosten[[#This Row],[Pnr.]]=AT$7,Tbl.Kosten[[#This Row],[Totaal kosten]],"")</f>
        <v/>
      </c>
      <c r="AU245" s="158" t="str">
        <f>IF(Tbl.Kosten[[#This Row],[Pnr.]]=AU$7,Tbl.Kosten[[#This Row],[Totaal kosten]],"")</f>
        <v/>
      </c>
      <c r="AV245" s="158" t="str">
        <f>IF(Tbl.Kosten[[#This Row],[Pnr.]]=AV$7,Tbl.Kosten[[#This Row],[Totaal kosten]],"")</f>
        <v/>
      </c>
      <c r="AW245" s="158" t="str">
        <f>IF(Tbl.Kosten[[#This Row],[Pnr.]]=AW$7,Tbl.Kosten[[#This Row],[Totaal kosten]],"")</f>
        <v/>
      </c>
      <c r="AX245" s="158" t="str">
        <f>IF(Tbl.Kosten[[#This Row],[Pnr.]]=AX$7,Tbl.Kosten[[#This Row],[Totaal kosten]],"")</f>
        <v/>
      </c>
      <c r="AY245" s="158" t="str">
        <f>IF(Tbl.Kosten[[#This Row],[Pnr.]]=AY$7,Tbl.Kosten[[#This Row],[Totaal kosten]],"")</f>
        <v/>
      </c>
      <c r="AZ245" s="158" t="str">
        <f>IF(Tbl.Kosten[[#This Row],[Pnr.]]=AZ$7,Tbl.Kosten[[#This Row],[Totaal kosten]],"")</f>
        <v/>
      </c>
      <c r="BA245" s="158" t="str">
        <f>IF(Tbl.Kosten[[#This Row],[Pnr.]]=BA$7,Tbl.Kosten[[#This Row],[Totaal kosten]],"")</f>
        <v/>
      </c>
      <c r="BB245" s="158" t="str">
        <f>IF(Tbl.Kosten[[#This Row],[Pnr.]]=BB$7,Tbl.Kosten[[#This Row],[Totaal kosten]],"")</f>
        <v/>
      </c>
      <c r="BC245" s="158" t="str">
        <f>IF(Tbl.Kosten[[#This Row],[Pnr.]]=BC$7,Tbl.Kosten[[#This Row],[Totaal kosten]],"")</f>
        <v/>
      </c>
      <c r="BD245" s="158" t="str">
        <f>IF(Tbl.Kosten[[#This Row],[Pnr.]]=BD$7,Tbl.Kosten[[#This Row],[Totaal kosten]],"")</f>
        <v/>
      </c>
      <c r="BE245" s="158" t="str">
        <f>IF(Tbl.Kosten[[#This Row],[Pnr.]]=BE$7,Tbl.Kosten[[#This Row],[Totaal kosten]],"")</f>
        <v/>
      </c>
      <c r="BF245" s="158" t="str">
        <f>IF(Tbl.Kosten[[#This Row],[Pnr.]]=BF$7,Tbl.Kosten[[#This Row],[Totaal kosten]],"")</f>
        <v/>
      </c>
      <c r="BG245" s="158" t="str">
        <f>IF(Tbl.Kosten[[#This Row],[Pnr.]]=BG$7,Tbl.Kosten[[#This Row],[Totaal kosten]],"")</f>
        <v/>
      </c>
      <c r="BH245" s="158" t="str">
        <f>IF(Tbl.Kosten[[#This Row],[Pnr.]]=BH$7,Tbl.Kosten[[#This Row],[Totaal kosten]],"")</f>
        <v/>
      </c>
      <c r="BI245" s="158" t="str">
        <f>IF(Tbl.Kosten[[#This Row],[Pnr.]]=BI$7,Tbl.Kosten[[#This Row],[Totaal kosten]],"")</f>
        <v/>
      </c>
      <c r="BJ245" s="158" t="str">
        <f>IF(Tbl.Kosten[[#This Row],[Pnr.]]=BJ$7,Tbl.Kosten[[#This Row],[Totaal kosten]],"")</f>
        <v/>
      </c>
      <c r="BK245" s="158" t="str">
        <f>IF(Tbl.Kosten[[#This Row],[Pnr.]]=BK$7,Tbl.Kosten[[#This Row],[Totaal kosten]],"")</f>
        <v/>
      </c>
      <c r="BL245" s="158" t="str">
        <f>IF(Tbl.Kosten[[#This Row],[Pnr.]]=BL$7,Tbl.Kosten[[#This Row],[Totaal kosten]],"")</f>
        <v/>
      </c>
      <c r="BM245" s="158" t="str">
        <f>IF(Tbl.Kosten[[#This Row],[Pnr.]]=BM$7,Tbl.Kosten[[#This Row],[Totaal kosten]],"")</f>
        <v/>
      </c>
      <c r="BN245" s="158" t="str">
        <f>IF(Tbl.Kosten[[#This Row],[Pnr.]]=BN$7,Tbl.Kosten[[#This Row],[Totaal kosten]],"")</f>
        <v/>
      </c>
      <c r="BO245" s="158" t="str">
        <f>IF(Tbl.Kosten[[#This Row],[Pnr.]]=BO$7,Tbl.Kosten[[#This Row],[Totaal kosten]],"")</f>
        <v/>
      </c>
      <c r="BP245" s="158" t="str">
        <f>IF(Tbl.Kosten[[#This Row],[Pnr.]]=BP$7,Tbl.Kosten[[#This Row],[Totaal kosten]],"")</f>
        <v/>
      </c>
      <c r="BQ245" s="158" t="str">
        <f>IF(Tbl.Kosten[[#This Row],[Pnr.]]=BQ$7,Tbl.Kosten[[#This Row],[Totaal kosten]],"")</f>
        <v/>
      </c>
      <c r="BR245" s="158" t="str">
        <f>IF(Tbl.Kosten[[#This Row],[Pnr.]]=BR$7,Tbl.Kosten[[#This Row],[Totaal kosten]],"")</f>
        <v/>
      </c>
      <c r="BS245" s="158" t="str">
        <f>IF(Tbl.Kosten[[#This Row],[Pnr.]]=BS$7,Tbl.Kosten[[#This Row],[Totaal kosten]],"")</f>
        <v/>
      </c>
      <c r="BT245" s="158" t="str">
        <f>IF(Tbl.Kosten[[#This Row],[Pnr.]]=BT$7,Tbl.Kosten[[#This Row],[Totaal kosten]],"")</f>
        <v/>
      </c>
      <c r="BU245" s="158" t="str">
        <f>IF(Tbl.Kosten[[#This Row],[Pnr.]]=BU$7,Tbl.Kosten[[#This Row],[Totaal kosten]],"")</f>
        <v/>
      </c>
      <c r="BV245" s="158" t="str">
        <f>IF(Tbl.Kosten[[#This Row],[Pnr.]]=BV$7,Tbl.Kosten[[#This Row],[Totaal kosten]],"")</f>
        <v/>
      </c>
      <c r="BW245" s="158" t="str">
        <f>IF(Tbl.Kosten[[#This Row],[Pnr.]]=BW$7,Tbl.Kosten[[#This Row],[Totaal kosten]],"")</f>
        <v/>
      </c>
      <c r="BX245" s="158" t="str">
        <f>IFERROR(_xlfn.XLOOKUP(Tbl.Kosten[[#This Row],[Werkpakketcode]],Tbl.Werkpakketten[Werkpakketcode],Tbl.Werkpakketten[WPnr.],"",0,1),"")</f>
        <v/>
      </c>
      <c r="BY245" s="158" t="str">
        <f>IF(Tbl.Kosten[[#This Row],[WPnr.]]=BY$7,Tbl.Kosten[[#This Row],[Totaal kosten]],"")</f>
        <v/>
      </c>
      <c r="BZ245" s="158" t="str">
        <f>IF(Tbl.Kosten[[#This Row],[WPnr.]]=BZ$7,Tbl.Kosten[[#This Row],[Totaal kosten]],"")</f>
        <v/>
      </c>
      <c r="CA245" s="158" t="str">
        <f>IF(Tbl.Kosten[[#This Row],[WPnr.]]=CA$7,Tbl.Kosten[[#This Row],[Totaal kosten]],"")</f>
        <v/>
      </c>
      <c r="CB245" s="158" t="str">
        <f>IF(Tbl.Kosten[[#This Row],[WPnr.]]=CB$7,Tbl.Kosten[[#This Row],[Totaal kosten]],"")</f>
        <v/>
      </c>
      <c r="CC245" s="158" t="str">
        <f>IF(Tbl.Kosten[[#This Row],[WPnr.]]=CC$7,Tbl.Kosten[[#This Row],[Totaal kosten]],"")</f>
        <v/>
      </c>
      <c r="CD245" s="158" t="str">
        <f>IF(Tbl.Kosten[[#This Row],[WPnr.]]=CD$7,Tbl.Kosten[[#This Row],[Totaal kosten]],"")</f>
        <v/>
      </c>
      <c r="CE245" s="158" t="str">
        <f>IF(Tbl.Kosten[[#This Row],[WPnr.]]=CE$7,Tbl.Kosten[[#This Row],[Totaal kosten]],"")</f>
        <v/>
      </c>
      <c r="CF245" s="158" t="str">
        <f>IF(Tbl.Kosten[[#This Row],[WPnr.]]=CF$7,Tbl.Kosten[[#This Row],[Totaal kosten]],"")</f>
        <v/>
      </c>
      <c r="CG245" s="158" t="str">
        <f>IF(Tbl.Kosten[[#This Row],[WPnr.]]=CG$7,Tbl.Kosten[[#This Row],[Totaal kosten]],"")</f>
        <v/>
      </c>
      <c r="CH245" s="158" t="str">
        <f>IF(Tbl.Kosten[[#This Row],[WPnr.]]=CH$7,Tbl.Kosten[[#This Row],[Totaal kosten]],"")</f>
        <v/>
      </c>
      <c r="CI245" s="158" t="str">
        <f>IF(Tbl.Kosten[[#This Row],[WPnr.]]=CI$7,Tbl.Kosten[[#This Row],[Totaal kosten]],"")</f>
        <v/>
      </c>
      <c r="CJ245" s="158" t="str">
        <f>IF(Tbl.Kosten[[#This Row],[WPnr.]]=CJ$7,Tbl.Kosten[[#This Row],[Totaal kosten]],"")</f>
        <v/>
      </c>
      <c r="CK245" s="158" t="str">
        <f>IF(Tbl.Kosten[[#This Row],[WPnr.]]=CK$7,Tbl.Kosten[[#This Row],[Totaal kosten]],"")</f>
        <v/>
      </c>
      <c r="CL245" s="158" t="str">
        <f>IF(Tbl.Kosten[[#This Row],[WPnr.]]=CL$7,Tbl.Kosten[[#This Row],[Totaal kosten]],"")</f>
        <v/>
      </c>
      <c r="CM245" s="158" t="str">
        <f>IF(Tbl.Kosten[[#This Row],[WPnr.]]=CM$7,Tbl.Kosten[[#This Row],[Totaal kosten]],"")</f>
        <v/>
      </c>
      <c r="CN245" s="158" t="str">
        <f>IF(Tbl.Kosten[[#This Row],[WPnr.]]=CN$7,Tbl.Kosten[[#This Row],[Totaal kosten]],"")</f>
        <v/>
      </c>
      <c r="CO245" s="158" t="str">
        <f>IF(Tbl.Kosten[[#This Row],[WPnr.]]=CO$7,Tbl.Kosten[[#This Row],[Totaal kosten]],"")</f>
        <v/>
      </c>
      <c r="CP245" s="158" t="str">
        <f>IF(Tbl.Kosten[[#This Row],[WPnr.]]=CP$7,Tbl.Kosten[[#This Row],[Totaal kosten]],"")</f>
        <v/>
      </c>
      <c r="CQ245" s="158" t="str">
        <f>IF(Tbl.Kosten[[#This Row],[WPnr.]]=CQ$7,Tbl.Kosten[[#This Row],[Totaal kosten]],"")</f>
        <v/>
      </c>
      <c r="CR245" s="158" t="str">
        <f>IF(Tbl.Kosten[[#This Row],[WPnr.]]=CR$7,Tbl.Kosten[[#This Row],[Totaal kosten]],"")</f>
        <v/>
      </c>
      <c r="CS245" s="158" t="str">
        <f>IF(Tbl.Kosten[[#This Row],[WPnr.]]=CS$7,Tbl.Kosten[[#This Row],[Totaal kosten]],"")</f>
        <v/>
      </c>
      <c r="CT245" s="158" t="str">
        <f>IF(Tbl.Kosten[[#This Row],[WPnr.]]=CT$7,Tbl.Kosten[[#This Row],[Totaal kosten]],"")</f>
        <v/>
      </c>
      <c r="CU245" s="158" t="str">
        <f>IF(Tbl.Kosten[[#This Row],[WPnr.]]=CU$7,Tbl.Kosten[[#This Row],[Totaal kosten]],"")</f>
        <v/>
      </c>
      <c r="CV245" s="158" t="str">
        <f>IF(Tbl.Kosten[[#This Row],[WPnr.]]=CV$7,Tbl.Kosten[[#This Row],[Totaal kosten]],"")</f>
        <v/>
      </c>
      <c r="CW245" s="158" t="str">
        <f>IF(Tbl.Kosten[[#This Row],[WPnr.]]=CW$7,Tbl.Kosten[[#This Row],[Totaal kosten]],"")</f>
        <v/>
      </c>
      <c r="CX245" s="158" t="str">
        <f>IF(Tbl.Kosten[[#This Row],[WPnr.]]=CX$7,Tbl.Kosten[[#This Row],[Totaal kosten]],"")</f>
        <v/>
      </c>
      <c r="CY245" s="158" t="str">
        <f>IF(Tbl.Kosten[[#This Row],[WPnr.]]=CY$7,Tbl.Kosten[[#This Row],[Totaal kosten]],"")</f>
        <v/>
      </c>
      <c r="CZ245" s="158" t="str">
        <f>IF(Tbl.Kosten[[#This Row],[WPnr.]]=CZ$7,Tbl.Kosten[[#This Row],[Totaal kosten]],"")</f>
        <v/>
      </c>
      <c r="DA245" s="158" t="str">
        <f>IF(Tbl.Kosten[[#This Row],[WPnr.]]=DA$7,Tbl.Kosten[[#This Row],[Totaal kosten]],"")</f>
        <v/>
      </c>
      <c r="DB245" s="158" t="str">
        <f>IF(Tbl.Kosten[[#This Row],[WPnr.]]=DB$7,Tbl.Kosten[[#This Row],[Totaal kosten]],"")</f>
        <v/>
      </c>
      <c r="DC245" s="158" t="str">
        <f>IF(Tbl.Kosten[[#This Row],[WPnr.]]=DC$7,Tbl.Kosten[[#This Row],[Totaal kosten]],"")</f>
        <v/>
      </c>
      <c r="DD245" s="158" t="str">
        <f>IF(Tbl.Kosten[[#This Row],[WPnr.]]=DD$7,Tbl.Kosten[[#This Row],[Totaal kosten]],"")</f>
        <v/>
      </c>
      <c r="DE245" s="158" t="str">
        <f>IF(Tbl.Kosten[[#This Row],[WPnr.]]=DE$7,Tbl.Kosten[[#This Row],[Totaal kosten]],"")</f>
        <v/>
      </c>
      <c r="DF245" s="158" t="str">
        <f>IF(Tbl.Kosten[[#This Row],[WPnr.]]=DF$7,Tbl.Kosten[[#This Row],[Totaal kosten]],"")</f>
        <v/>
      </c>
      <c r="DG245" s="158" t="str">
        <f>IF(Tbl.Kosten[[#This Row],[WPnr.]]=DG$7,Tbl.Kosten[[#This Row],[Totaal kosten]],"")</f>
        <v/>
      </c>
      <c r="DH245" s="158" t="str">
        <f>IF(Tbl.Kosten[[#This Row],[WPnr.]]=DH$7,Tbl.Kosten[[#This Row],[Totaal kosten]],"")</f>
        <v/>
      </c>
      <c r="DI245" s="158" t="str">
        <f>IF(Tbl.Kosten[[#This Row],[WPnr.]]=DI$7,Tbl.Kosten[[#This Row],[Totaal kosten]],"")</f>
        <v/>
      </c>
      <c r="DJ245" s="158" t="str">
        <f>IF(Tbl.Kosten[[#This Row],[WPnr.]]=DJ$7,Tbl.Kosten[[#This Row],[Totaal kosten]],"")</f>
        <v/>
      </c>
      <c r="DK245" s="158" t="str">
        <f>IF(Tbl.Kosten[[#This Row],[WPnr.]]=DK$7,Tbl.Kosten[[#This Row],[Totaal kosten]],"")</f>
        <v/>
      </c>
      <c r="DL245" s="158" t="str">
        <f>IF(Tbl.Kosten[[#This Row],[WPnr.]]=DL$7,Tbl.Kosten[[#This Row],[Totaal kosten]],"")</f>
        <v/>
      </c>
      <c r="DM245" s="158" t="str">
        <f>IF(Tbl.Kosten[[#This Row],[WPnr.]]=DM$7,Tbl.Kosten[[#This Row],[Totaal kosten]],"")</f>
        <v/>
      </c>
      <c r="DN245" s="158" t="str">
        <f>IF(Tbl.Kosten[[#This Row],[WPnr.]]=DN$7,Tbl.Kosten[[#This Row],[Totaal kosten]],"")</f>
        <v/>
      </c>
      <c r="DO245" s="158" t="str">
        <f>IF(Tbl.Kosten[[#This Row],[WPnr.]]=DO$7,Tbl.Kosten[[#This Row],[Totaal kosten]],"")</f>
        <v/>
      </c>
      <c r="DP245" s="158" t="str">
        <f>IF(Tbl.Kosten[[#This Row],[WPnr.]]=DP$7,Tbl.Kosten[[#This Row],[Totaal kosten]],"")</f>
        <v/>
      </c>
      <c r="DQ245" s="158" t="str">
        <f>IF(Tbl.Kosten[[#This Row],[WPnr.]]=DQ$7,Tbl.Kosten[[#This Row],[Totaal kosten]],"")</f>
        <v/>
      </c>
      <c r="DR245" s="158" t="str">
        <f>IF(Tbl.Kosten[[#This Row],[WPnr.]]=DR$7,Tbl.Kosten[[#This Row],[Totaal kosten]],"")</f>
        <v/>
      </c>
      <c r="DS245" s="158" t="str">
        <f>IF(Tbl.Kosten[[#This Row],[WPnr.]]=DS$7,Tbl.Kosten[[#This Row],[Totaal kosten]],"")</f>
        <v/>
      </c>
      <c r="DT245" s="158" t="str">
        <f>IF(Tbl.Kosten[[#This Row],[WPnr.]]=DT$7,Tbl.Kosten[[#This Row],[Totaal kosten]],"")</f>
        <v/>
      </c>
      <c r="DU245" s="158" t="str">
        <f>IF(Tbl.Kosten[[#This Row],[WPnr.]]=DU$7,Tbl.Kosten[[#This Row],[Totaal kosten]],"")</f>
        <v/>
      </c>
      <c r="DV245" s="158" t="str">
        <f>IF(Tbl.Kosten[[#This Row],[WPnr.]]=DV$7,Tbl.Kosten[[#This Row],[Totaal kosten]],"")</f>
        <v/>
      </c>
      <c r="DW245" s="158" t="str">
        <f>IFERROR(_xlfn.XLOOKUP(Tbl.Kosten[[#This Row],[Kostensoort]],Tbl.Kostensoorten[Kostensoorten],Tbl.Kostensoorten[KSnr.],"",0,1),"")</f>
        <v/>
      </c>
      <c r="DX245" s="158" t="str">
        <f>IF(Tbl.Kosten[[#This Row],[KSnr.]]=DX$7,Tbl.Kosten[[#This Row],[Totaal kosten]],"")</f>
        <v/>
      </c>
      <c r="DY245" s="158" t="str">
        <f>IF(Tbl.Kosten[[#This Row],[KSnr.]]=DY$7,Tbl.Kosten[[#This Row],[Totaal kosten]],"")</f>
        <v/>
      </c>
      <c r="DZ245" s="158" t="str">
        <f>IF(Tbl.Kosten[[#This Row],[KSnr.]]=DZ$7,Tbl.Kosten[[#This Row],[Totaal kosten]],"")</f>
        <v/>
      </c>
      <c r="EA245" s="158" t="str">
        <f>IF(Tbl.Kosten[[#This Row],[KSnr.]]=EA$7,Tbl.Kosten[[#This Row],[Totaal kosten]],"")</f>
        <v/>
      </c>
      <c r="EB245" s="158" t="str">
        <f>IF(Tbl.Kosten[[#This Row],[KSnr.]]=EB$7,Tbl.Kosten[[#This Row],[Totaal kosten]],"")</f>
        <v/>
      </c>
      <c r="EC245" s="158" t="str">
        <f>IF(Tbl.Kosten[[#This Row],[KSnr.]]=EC$7,Tbl.Kosten[[#This Row],[Totaal kosten]],"")</f>
        <v/>
      </c>
      <c r="ED245" s="158" t="str">
        <f>IF(Tbl.Kosten[[#This Row],[KSnr.]]=ED$7,Tbl.Kosten[[#This Row],[Totaal kosten]],"")</f>
        <v/>
      </c>
      <c r="EE245" s="158" t="str">
        <f>IF(Tbl.Kosten[[#This Row],[KSnr.]]=EE$7,Tbl.Kosten[[#This Row],[Totaal kosten]],"")</f>
        <v/>
      </c>
      <c r="EF245" s="158" t="str">
        <f>IF(Tbl.Kosten[[#This Row],[KSnr.]]=EF$7,Tbl.Kosten[[#This Row],[Totaal kosten]],"")</f>
        <v/>
      </c>
      <c r="EG245" s="158" t="str">
        <f>IF(Tbl.Kosten[[#This Row],[KSnr.]]=EG$7,Tbl.Kosten[[#This Row],[Totaal kosten]],"")</f>
        <v/>
      </c>
      <c r="EH245" s="158" t="str">
        <f>IF(Tbl.Kosten[[#This Row],[KSnr.]]=EH$7,Tbl.Kosten[[#This Row],[Totaal kosten]],"")</f>
        <v/>
      </c>
      <c r="EI245" s="158" t="str">
        <f>IF(Tbl.Kosten[[#This Row],[KSnr.]]=EI$7,Tbl.Kosten[[#This Row],[Totaal kosten]],"")</f>
        <v/>
      </c>
      <c r="EJ245" s="158" t="str">
        <f>IF(Tbl.Kosten[[#This Row],[KSnr.]]=EJ$7,Tbl.Kosten[[#This Row],[Totaal kosten]],"")</f>
        <v/>
      </c>
      <c r="EK245" s="158" t="str">
        <f>IF(Tbl.Kosten[[#This Row],[KSnr.]]=EK$7,Tbl.Kosten[[#This Row],[Totaal kosten]],"")</f>
        <v/>
      </c>
      <c r="EL245" s="158" t="str">
        <f>IF(Tbl.Kosten[[#This Row],[KSnr.]]=EL$7,Tbl.Kosten[[#This Row],[Totaal kosten]],"")</f>
        <v/>
      </c>
      <c r="EM245" s="158" t="str">
        <f>IF(Tbl.Kosten[[#This Row],[KSnr.]]=EM$7,Tbl.Kosten[[#This Row],[Totaal kosten]],"")</f>
        <v/>
      </c>
      <c r="EN245" s="158" t="str">
        <f>IF(Tbl.Kosten[[#This Row],[KSnr.]]=EN$7,Tbl.Kosten[[#This Row],[Totaal kosten]],"")</f>
        <v/>
      </c>
      <c r="EO245" s="158" t="str">
        <f>IF(Tbl.Kosten[[#This Row],[KSnr.]]=EO$7,Tbl.Kosten[[#This Row],[Totaal kosten]],"")</f>
        <v/>
      </c>
      <c r="EP245" s="158" t="str">
        <f>IF(Tbl.Kosten[[#This Row],[KSnr.]]=EP$7,Tbl.Kosten[[#This Row],[Totaal kosten]],"")</f>
        <v/>
      </c>
      <c r="EQ245" s="158" t="str">
        <f>IF(Tbl.Kosten[[#This Row],[KSnr.]]=EQ$7,Tbl.Kosten[[#This Row],[Totaal kosten]],"")</f>
        <v/>
      </c>
      <c r="ER245" s="154" t="str">
        <f>IFERROR(_xlfn.XLOOKUP(Tbl.Kosten[[#This Row],[Subsidieactiviteit]],Tbl.Subsidiehoogte[Subsidieactiviteit],Tbl.Subsidiehoogte[SAnr.],"",0,1),"")</f>
        <v/>
      </c>
      <c r="ES245" s="160" t="str">
        <f>IF(Tbl.Kosten[[#This Row],[Sanr.]]=ES$7,Tbl.Kosten[[#This Row],[Totaal kosten]],"")</f>
        <v/>
      </c>
      <c r="ET245" s="160" t="str">
        <f>IF(Tbl.Kosten[[#This Row],[Sanr.]]=ET$7,Tbl.Kosten[[#This Row],[Totaal kosten]],"")</f>
        <v/>
      </c>
      <c r="EU245" s="160" t="str">
        <f>IF(Tbl.Kosten[[#This Row],[Sanr.]]=EU$7,Tbl.Kosten[[#This Row],[Totaal kosten]],"")</f>
        <v/>
      </c>
      <c r="EV245" s="160" t="str">
        <f>IF(Tbl.Kosten[[#This Row],[Sanr.]]=EV$7,Tbl.Kosten[[#This Row],[Totaal kosten]],"")</f>
        <v/>
      </c>
      <c r="EW245" s="160" t="str">
        <f>IF(Tbl.Kosten[[#This Row],[Sanr.]]=EW$7,Tbl.Kosten[[#This Row],[Totaal kosten]],"")</f>
        <v/>
      </c>
      <c r="EX245" s="160" t="str">
        <f>IF(Tbl.Kosten[[#This Row],[Sanr.]]=EX$7,Tbl.Kosten[[#This Row],[Totaal kosten]],"")</f>
        <v/>
      </c>
      <c r="EY245" s="160" t="str">
        <f>IF(Tbl.Kosten[[#This Row],[Sanr.]]=EY$7,Tbl.Kosten[[#This Row],[Totaal kosten]],"")</f>
        <v/>
      </c>
      <c r="EZ245" s="160" t="str">
        <f>IF(Tbl.Kosten[[#This Row],[Sanr.]]=EZ$7,Tbl.Kosten[[#This Row],[Totaal kosten]],"")</f>
        <v/>
      </c>
      <c r="FA245" s="160" t="str">
        <f>IF(Tbl.Kosten[[#This Row],[Sanr.]]=FA$7,Tbl.Kosten[[#This Row],[Totaal kosten]],"")</f>
        <v/>
      </c>
      <c r="FB245" s="160" t="str">
        <f>IF(Tbl.Kosten[[#This Row],[Sanr.]]=FB$7,Tbl.Kosten[[#This Row],[Totaal kosten]],"")</f>
        <v/>
      </c>
      <c r="FC245" s="160" t="str">
        <f>IF(Tbl.Kosten[[#This Row],[Sanr.]]=FC$7,Tbl.Kosten[[#This Row],[Totaal kosten]],"")</f>
        <v/>
      </c>
      <c r="FD245" s="160" t="str">
        <f>IF(Tbl.Kosten[[#This Row],[Sanr.]]=FD$7,Tbl.Kosten[[#This Row],[Totaal kosten]],"")</f>
        <v/>
      </c>
      <c r="FE245" s="160" t="str">
        <f>IF(Tbl.Kosten[[#This Row],[Sanr.]]=FE$7,Tbl.Kosten[[#This Row],[Totaal kosten]],"")</f>
        <v/>
      </c>
      <c r="FF245" s="160" t="str">
        <f>IF(Tbl.Kosten[[#This Row],[Sanr.]]=FF$7,Tbl.Kosten[[#This Row],[Totaal kosten]],"")</f>
        <v/>
      </c>
      <c r="FG245" s="160" t="str">
        <f>IF(Tbl.Kosten[[#This Row],[Sanr.]]=FG$7,Tbl.Kosten[[#This Row],[Totaal kosten]],"")</f>
        <v/>
      </c>
      <c r="FH245" s="160" t="str">
        <f>IF(Tbl.Kosten[[#This Row],[Sanr.]]=FH$7,Tbl.Kosten[[#This Row],[Totaal kosten]],"")</f>
        <v/>
      </c>
      <c r="FI245" s="160" t="str">
        <f>IF(Tbl.Kosten[[#This Row],[Sanr.]]=FI$7,Tbl.Kosten[[#This Row],[Totaal kosten]],"")</f>
        <v/>
      </c>
      <c r="FJ245" s="160" t="str">
        <f>IF(Tbl.Kosten[[#This Row],[Sanr.]]=FJ$7,Tbl.Kosten[[#This Row],[Totaal kosten]],"")</f>
        <v/>
      </c>
      <c r="FK245" s="160" t="str">
        <f>IF(Tbl.Kosten[[#This Row],[Sanr.]]=FK$7,Tbl.Kosten[[#This Row],[Totaal kosten]],"")</f>
        <v/>
      </c>
      <c r="FL245" s="160" t="str">
        <f>IF(Tbl.Kosten[[#This Row],[Sanr.]]=FL$7,Tbl.Kosten[[#This Row],[Totaal kosten]],"")</f>
        <v/>
      </c>
      <c r="FM245" s="160" t="str">
        <f>IF(Tbl.Kosten[[#This Row],[Sanr.]]=FM$7,Tbl.Kosten[[#This Row],[Totaal kosten]],"")</f>
        <v/>
      </c>
      <c r="FN245" s="160" t="str">
        <f>IF(Tbl.Kosten[[#This Row],[Sanr.]]=FN$7,Tbl.Kosten[[#This Row],[Totaal kosten]],"")</f>
        <v/>
      </c>
      <c r="FO245" s="160" t="str">
        <f>IF(Tbl.Kosten[[#This Row],[Sanr.]]=FO$7,Tbl.Kosten[[#This Row],[Totaal kosten]],"")</f>
        <v/>
      </c>
      <c r="FP245" s="160" t="str">
        <f>IF(Tbl.Kosten[[#This Row],[Sanr.]]=FP$7,Tbl.Kosten[[#This Row],[Totaal kosten]],"")</f>
        <v/>
      </c>
      <c r="FQ245" s="160" t="str">
        <f>IF(Tbl.Kosten[[#This Row],[Sanr.]]=FQ$7,Tbl.Kosten[[#This Row],[Totaal kosten]],"")</f>
        <v/>
      </c>
      <c r="FR245" s="160" t="str">
        <f>IF(Tbl.Kosten[[#This Row],[Sanr.]]=FR$7,Tbl.Kosten[[#This Row],[Totaal kosten]],"")</f>
        <v/>
      </c>
      <c r="FS245" s="160" t="str">
        <f>IF(Tbl.Kosten[[#This Row],[Sanr.]]=FS$7,Tbl.Kosten[[#This Row],[Totaal kosten]],"")</f>
        <v/>
      </c>
      <c r="FT245" s="160" t="str">
        <f>IF(Tbl.Kosten[[#This Row],[Sanr.]]=FT$7,Tbl.Kosten[[#This Row],[Totaal kosten]],"")</f>
        <v/>
      </c>
      <c r="FU245" s="160" t="str">
        <f>IF(Tbl.Kosten[[#This Row],[Sanr.]]=FU$7,Tbl.Kosten[[#This Row],[Totaal kosten]],"")</f>
        <v/>
      </c>
      <c r="FV245" s="160" t="str">
        <f>IF(Tbl.Kosten[[#This Row],[Sanr.]]=FV$7,Tbl.Kosten[[#This Row],[Totaal kosten]],"")</f>
        <v/>
      </c>
      <c r="FW245" s="160" t="str">
        <f>IFERROR(_xlfn.XLOOKUP(Tbl.Kosten[[#This Row],[Activiteitencode]],Tbl.Activiteiten[Activiteitcode],Tbl.Activiteiten[Anr.],"",0,1),"")</f>
        <v/>
      </c>
      <c r="FX245" s="181" t="str">
        <f>_xlfn.CONCAT(Tbl.Kosten[[#This Row],[Pnr.]],Tbl.Kosten[[#This Row],[Sanr.]])</f>
        <v>P1</v>
      </c>
      <c r="FY245" s="160">
        <f>Tbl.Kosten[[#This Row],[Totaal kosten]]-Tbl.Kosten[[#This Row],[Subsidie]]</f>
        <v>0</v>
      </c>
      <c r="FZ245" s="160">
        <f>IF(Tbl.Kosten[[#This Row],[Pnr.]]=FZ$7,Tbl.Kosten[[#This Row],[Te financieren]],"")</f>
        <v>0</v>
      </c>
      <c r="GA245" s="160" t="str">
        <f>IF(Tbl.Kosten[[#This Row],[Pnr.]]=GA$7,Tbl.Kosten[[#This Row],[Te financieren]],"")</f>
        <v/>
      </c>
      <c r="GB245" s="160" t="str">
        <f>IF(Tbl.Kosten[[#This Row],[Pnr.]]=GB$7,Tbl.Kosten[[#This Row],[Te financieren]],"")</f>
        <v/>
      </c>
      <c r="GC245" s="160" t="str">
        <f>IF(Tbl.Kosten[[#This Row],[Pnr.]]=GC$7,Tbl.Kosten[[#This Row],[Te financieren]],"")</f>
        <v/>
      </c>
      <c r="GD245" s="160" t="str">
        <f>IF(Tbl.Kosten[[#This Row],[Pnr.]]=GD$7,Tbl.Kosten[[#This Row],[Te financieren]],"")</f>
        <v/>
      </c>
      <c r="GE245" s="160" t="str">
        <f>IF(Tbl.Kosten[[#This Row],[Pnr.]]=GE$7,Tbl.Kosten[[#This Row],[Te financieren]],"")</f>
        <v/>
      </c>
      <c r="GF245" s="160" t="str">
        <f>IF(Tbl.Kosten[[#This Row],[Pnr.]]=GF$7,Tbl.Kosten[[#This Row],[Te financieren]],"")</f>
        <v/>
      </c>
      <c r="GG245" s="160" t="str">
        <f>IF(Tbl.Kosten[[#This Row],[Pnr.]]=GG$7,Tbl.Kosten[[#This Row],[Te financieren]],"")</f>
        <v/>
      </c>
      <c r="GH245" s="160" t="str">
        <f>IF(Tbl.Kosten[[#This Row],[Pnr.]]=GH$7,Tbl.Kosten[[#This Row],[Te financieren]],"")</f>
        <v/>
      </c>
      <c r="GI245" s="160" t="str">
        <f>IF(Tbl.Kosten[[#This Row],[Pnr.]]=GI$7,Tbl.Kosten[[#This Row],[Te financieren]],"")</f>
        <v/>
      </c>
      <c r="GJ245" s="160" t="str">
        <f>IF(Tbl.Kosten[[#This Row],[Pnr.]]=GJ$7,Tbl.Kosten[[#This Row],[Te financieren]],"")</f>
        <v/>
      </c>
      <c r="GK245" s="160" t="str">
        <f>IF(Tbl.Kosten[[#This Row],[Pnr.]]=GK$7,Tbl.Kosten[[#This Row],[Te financieren]],"")</f>
        <v/>
      </c>
      <c r="GL245" s="160" t="str">
        <f>IF(Tbl.Kosten[[#This Row],[Pnr.]]=GL$7,Tbl.Kosten[[#This Row],[Te financieren]],"")</f>
        <v/>
      </c>
      <c r="GM245" s="160" t="str">
        <f>IF(Tbl.Kosten[[#This Row],[Pnr.]]=GM$7,Tbl.Kosten[[#This Row],[Te financieren]],"")</f>
        <v/>
      </c>
      <c r="GN245" s="160" t="str">
        <f>IF(Tbl.Kosten[[#This Row],[Pnr.]]=GN$7,Tbl.Kosten[[#This Row],[Te financieren]],"")</f>
        <v/>
      </c>
      <c r="GO245" s="160" t="str">
        <f>IF(Tbl.Kosten[[#This Row],[Pnr.]]=GO$7,Tbl.Kosten[[#This Row],[Te financieren]],"")</f>
        <v/>
      </c>
      <c r="GP245" s="160" t="str">
        <f>IF(Tbl.Kosten[[#This Row],[Pnr.]]=GP$7,Tbl.Kosten[[#This Row],[Te financieren]],"")</f>
        <v/>
      </c>
      <c r="GQ245" s="160" t="str">
        <f>IF(Tbl.Kosten[[#This Row],[Pnr.]]=GQ$7,Tbl.Kosten[[#This Row],[Te financieren]],"")</f>
        <v/>
      </c>
      <c r="GR245" s="160" t="str">
        <f>IF(Tbl.Kosten[[#This Row],[Pnr.]]=GR$7,Tbl.Kosten[[#This Row],[Te financieren]],"")</f>
        <v/>
      </c>
      <c r="GS245" s="160" t="str">
        <f>IF(Tbl.Kosten[[#This Row],[Pnr.]]=GS$7,Tbl.Kosten[[#This Row],[Te financieren]],"")</f>
        <v/>
      </c>
      <c r="GT245" s="160" t="str">
        <f>IF(Tbl.Kosten[[#This Row],[Pnr.]]=GT$7,Tbl.Kosten[[#This Row],[Te financieren]],"")</f>
        <v/>
      </c>
      <c r="GU245" s="160" t="str">
        <f>IF(Tbl.Kosten[[#This Row],[Pnr.]]=GU$7,Tbl.Kosten[[#This Row],[Te financieren]],"")</f>
        <v/>
      </c>
      <c r="GV245" s="160" t="str">
        <f>IF(Tbl.Kosten[[#This Row],[Pnr.]]=GV$7,Tbl.Kosten[[#This Row],[Te financieren]],"")</f>
        <v/>
      </c>
      <c r="GW245" s="160" t="str">
        <f>IF(Tbl.Kosten[[#This Row],[Pnr.]]=GW$7,Tbl.Kosten[[#This Row],[Te financieren]],"")</f>
        <v/>
      </c>
      <c r="GX245" s="160" t="str">
        <f>IF(Tbl.Kosten[[#This Row],[Pnr.]]=GX$7,Tbl.Kosten[[#This Row],[Te financieren]],"")</f>
        <v/>
      </c>
      <c r="GY245" s="160" t="str">
        <f>IF(Tbl.Kosten[[#This Row],[Pnr.]]=GY$7,Tbl.Kosten[[#This Row],[Te financieren]],"")</f>
        <v/>
      </c>
      <c r="GZ245" s="160" t="str">
        <f>IF(Tbl.Kosten[[#This Row],[Pnr.]]=GZ$7,Tbl.Kosten[[#This Row],[Te financieren]],"")</f>
        <v/>
      </c>
      <c r="HA245" s="160" t="str">
        <f>IF(Tbl.Kosten[[#This Row],[Pnr.]]=HA$7,Tbl.Kosten[[#This Row],[Te financieren]],"")</f>
        <v/>
      </c>
      <c r="HB245" s="160" t="str">
        <f>IF(Tbl.Kosten[[#This Row],[Pnr.]]=HB$7,Tbl.Kosten[[#This Row],[Te financieren]],"")</f>
        <v/>
      </c>
      <c r="HC245" s="160" t="str">
        <f>IF(Tbl.Kosten[[#This Row],[Pnr.]]=HC$7,Tbl.Kosten[[#This Row],[Te financieren]],"")</f>
        <v/>
      </c>
      <c r="HD245" s="160" t="str">
        <f>IF(Tbl.Kosten[[#This Row],[Pnr.]]=HD$7,Tbl.Kosten[[#This Row],[Te financieren]],"")</f>
        <v/>
      </c>
      <c r="HE245" s="160" t="str">
        <f>IF(Tbl.Kosten[[#This Row],[Pnr.]]=HE$7,Tbl.Kosten[[#This Row],[Te financieren]],"")</f>
        <v/>
      </c>
      <c r="HF245" s="160" t="str">
        <f>IF(Tbl.Kosten[[#This Row],[Pnr.]]=HF$7,Tbl.Kosten[[#This Row],[Te financieren]],"")</f>
        <v/>
      </c>
      <c r="HG245" s="160" t="str">
        <f>IF(Tbl.Kosten[[#This Row],[Pnr.]]=HG$7,Tbl.Kosten[[#This Row],[Te financieren]],"")</f>
        <v/>
      </c>
      <c r="HH245" s="160" t="str">
        <f>IF(Tbl.Kosten[[#This Row],[Pnr.]]=HH$7,Tbl.Kosten[[#This Row],[Te financieren]],"")</f>
        <v/>
      </c>
      <c r="HI245" s="160" t="str">
        <f>IF(Tbl.Kosten[[#This Row],[Pnr.]]=HI$7,Tbl.Kosten[[#This Row],[Te financieren]],"")</f>
        <v/>
      </c>
      <c r="HJ245" s="160" t="str">
        <f>IF(Tbl.Kosten[[#This Row],[Pnr.]]=HJ$7,Tbl.Kosten[[#This Row],[Te financieren]],"")</f>
        <v/>
      </c>
      <c r="HK245" s="160" t="str">
        <f>IF(Tbl.Kosten[[#This Row],[Pnr.]]=HK$7,Tbl.Kosten[[#This Row],[Te financieren]],"")</f>
        <v/>
      </c>
      <c r="HL245" s="160" t="str">
        <f>IF(Tbl.Kosten[[#This Row],[Pnr.]]=HL$7,Tbl.Kosten[[#This Row],[Te financieren]],"")</f>
        <v/>
      </c>
      <c r="HM245" s="160" t="str">
        <f>IF(Tbl.Kosten[[#This Row],[Pnr.]]=HM$7,Tbl.Kosten[[#This Row],[Te financieren]],"")</f>
        <v/>
      </c>
      <c r="HN245" s="160" t="str">
        <f>IF(Tbl.Kosten[[#This Row],[Pnr.]]=HN$7,Tbl.Kosten[[#This Row],[Te financieren]],"")</f>
        <v/>
      </c>
      <c r="HO245" s="160" t="str">
        <f>IF(Tbl.Kosten[[#This Row],[Pnr.]]=HO$7,Tbl.Kosten[[#This Row],[Te financieren]],"")</f>
        <v/>
      </c>
      <c r="HP245" s="160" t="str">
        <f>IF(Tbl.Kosten[[#This Row],[Pnr.]]=HP$7,Tbl.Kosten[[#This Row],[Te financieren]],"")</f>
        <v/>
      </c>
      <c r="HQ245" s="160" t="str">
        <f>IF(Tbl.Kosten[[#This Row],[Pnr.]]=HQ$7,Tbl.Kosten[[#This Row],[Te financieren]],"")</f>
        <v/>
      </c>
      <c r="HR245" s="160" t="str">
        <f>IF(Tbl.Kosten[[#This Row],[Pnr.]]=HR$7,Tbl.Kosten[[#This Row],[Te financieren]],"")</f>
        <v/>
      </c>
      <c r="HS245" s="160" t="str">
        <f>IF(Tbl.Kosten[[#This Row],[Pnr.]]=HS$7,Tbl.Kosten[[#This Row],[Te financieren]],"")</f>
        <v/>
      </c>
      <c r="HT245" s="160" t="str">
        <f>IF(Tbl.Kosten[[#This Row],[Pnr.]]=HT$7,Tbl.Kosten[[#This Row],[Te financieren]],"")</f>
        <v/>
      </c>
      <c r="HU245" s="160" t="str">
        <f>IF(Tbl.Kosten[[#This Row],[Pnr.]]=HU$7,Tbl.Kosten[[#This Row],[Te financieren]],"")</f>
        <v/>
      </c>
      <c r="HV245" s="160" t="str">
        <f>IF(Tbl.Kosten[[#This Row],[Pnr.]]=HV$7,Tbl.Kosten[[#This Row],[Te financieren]],"")</f>
        <v/>
      </c>
      <c r="HW245" s="160" t="str">
        <f>IF(Tbl.Kosten[[#This Row],[Pnr.]]=HW$7,Tbl.Kosten[[#This Row],[Te financieren]],"")</f>
        <v/>
      </c>
    </row>
    <row r="246" spans="2:231" x14ac:dyDescent="0.3">
      <c r="B246" s="144"/>
      <c r="C246" s="147"/>
      <c r="D246" s="146"/>
      <c r="E246" s="147"/>
      <c r="F246" s="145"/>
      <c r="G246" s="11" t="str">
        <f>IF(Tbl.Kosten[[#This Row],[Medewerker e/o 
functie]]&lt;&gt;"",_xlfn.XLOOKUP(Tbl.Kosten[[#This Row],[Medewerker e/o 
functie]],Tbl.Uurtarief[Medewerker en/of functie],Tbl.Uurtarief[Uurtarief],"",0,1),"")</f>
        <v/>
      </c>
      <c r="H246" s="121">
        <f>IFERROR(Tbl.Kosten[[#This Row],[Uren]]*Tbl.Kosten[[#This Row],[Uurtarief]],0)</f>
        <v>0</v>
      </c>
      <c r="I246" s="119" t="str">
        <f>IF(Tbl.Kosten[[#This Row],[Subtotaal uren]]&lt;&gt;0,_xlfn.XLOOKUP(Tbl.Kosten[[#This Row],[Medewerker e/o 
functie]],Tbl.Uurtarief[Medewerker en/of functie],Tbl.Uurtarief[Kostensoort arbeid],"",0,1),"")</f>
        <v/>
      </c>
      <c r="J246" s="147"/>
      <c r="K246" s="145"/>
      <c r="L246" s="149" t="str">
        <f>IF(Tbl.Kosten[[#This Row],[Activum]]&lt;&gt;"",_xlfn.XLOOKUP(Tbl.Kosten[[#This Row],[Activum]],Tbl.Afschrijvingskosten[Activum],Tbl.Afschrijvingskosten[Tarief per afschrijvings-eenheid],"",0,1),"")</f>
        <v/>
      </c>
      <c r="M246" s="122">
        <f>IFERROR(Tbl.Kosten[[#This Row],[Een-
heden]]*Tbl.Kosten[[#This Row],[Afschrijvings-
tarief]],0)</f>
        <v>0</v>
      </c>
      <c r="N246" s="122" t="str">
        <f>IF(Tbl.Kosten[[#This Row],[Subtotaal afschrijving]]&lt;&gt;0,Lijsten!A244,"")</f>
        <v/>
      </c>
      <c r="O246" s="150"/>
      <c r="P246" s="145"/>
      <c r="Q246" s="148"/>
      <c r="R246" s="122">
        <f>IFERROR(Tbl.Kosten[[#This Row],[Aantal]]*Tbl.Kosten[[#This Row],[Tarief]],0)</f>
        <v>0</v>
      </c>
      <c r="S246" s="8">
        <f>IFERROR(Tbl.Kosten[[#This Row],[Subtotaal overige kosten]]+Tbl.Kosten[[#This Row],[Subtotaal uren]]+Tbl.Kosten[[#This Row],[Subtotaal afschrijving]],0)</f>
        <v>0</v>
      </c>
      <c r="T246" s="8">
        <f>IFERROR(Tbl.Kosten[[#This Row],[Totaal kosten]]*Tbl.Kosten[[#This Row],[Subsidie%]],0)</f>
        <v>0</v>
      </c>
      <c r="U246" s="4" t="str" cm="1">
        <f t="array" ref="U246">IFERROR(_xlfn.IFS(Tbl.Kosten[[#This Row],[Subtotaal uren]]&lt;&gt;0,Tbl.Kosten[[#This Row],[Kostensoort arbeid]],Tbl.Kosten[[#This Row],[Subtotaal afschrijving]]&lt;&gt;0,Tbl.Kosten[[#This Row],[Kostensoort afschrijving]],Tbl.Kosten[[#This Row],[Subtotaal overige kosten]]&lt;&gt;0,Tbl.Kosten[[#This Row],[Kostensoort overig]]),"")</f>
        <v/>
      </c>
      <c r="V246" s="4" t="str">
        <f>IFERROR(_xlfn.XLOOKUP(Tbl.Kosten[[#This Row],[Activiteitencode]],Tbl.Activiteiten[Activiteitcode],Tbl.Activiteiten[Werkpakketcode],"",0,1),"")</f>
        <v/>
      </c>
      <c r="W246" s="4" t="str">
        <f>IFERROR(_xlfn.XLOOKUP(Tbl.Kosten[[#This Row],[Werkpakketcode]],Tbl.Werkpakketten[Werkpakketcode],Tbl.Werkpakketten[Subsidiabele activiteit],"",0,1),"")</f>
        <v/>
      </c>
      <c r="X246" s="12">
        <f>IFERROR(_xlfn.XLOOKUP(Tbl.Kosten[[#This Row],[Sanr.]],Tbl.Subsidiehoogte[SAnr.],Tbl.Subsidiehoogte[Sub. Percentage],0,0,1),0)</f>
        <v>0</v>
      </c>
      <c r="Y246" s="154" t="str">
        <f>IFERROR(_xlfn.XLOOKUP(Tbl.Kosten[[#This Row],[Partnercode]],Tbl.Projectpartners[Partnercode],Tbl.Projectpartners[PNr.],"",0,1),"")</f>
        <v>P1</v>
      </c>
      <c r="Z246" s="158">
        <f>IF(Tbl.Kosten[[#This Row],[Pnr.]]=Z$7,Tbl.Kosten[[#This Row],[Totaal kosten]],"")</f>
        <v>0</v>
      </c>
      <c r="AA246" s="158" t="str">
        <f>IF(Tbl.Kosten[[#This Row],[Pnr.]]=AA$7,Tbl.Kosten[[#This Row],[Totaal kosten]],"")</f>
        <v/>
      </c>
      <c r="AB246" s="158" t="str">
        <f>IF(Tbl.Kosten[[#This Row],[Pnr.]]=AB$7,Tbl.Kosten[[#This Row],[Totaal kosten]],"")</f>
        <v/>
      </c>
      <c r="AC246" s="158" t="str">
        <f>IF(Tbl.Kosten[[#This Row],[Pnr.]]=AC$7,Tbl.Kosten[[#This Row],[Totaal kosten]],"")</f>
        <v/>
      </c>
      <c r="AD246" s="158" t="str">
        <f>IF(Tbl.Kosten[[#This Row],[Pnr.]]=AD$7,Tbl.Kosten[[#This Row],[Totaal kosten]],"")</f>
        <v/>
      </c>
      <c r="AE246" s="158" t="str">
        <f>IF(Tbl.Kosten[[#This Row],[Pnr.]]=AE$7,Tbl.Kosten[[#This Row],[Totaal kosten]],"")</f>
        <v/>
      </c>
      <c r="AF246" s="158" t="str">
        <f>IF(Tbl.Kosten[[#This Row],[Pnr.]]=AF$7,Tbl.Kosten[[#This Row],[Totaal kosten]],"")</f>
        <v/>
      </c>
      <c r="AG246" s="158" t="str">
        <f>IF(Tbl.Kosten[[#This Row],[Pnr.]]=AG$7,Tbl.Kosten[[#This Row],[Totaal kosten]],"")</f>
        <v/>
      </c>
      <c r="AH246" s="158" t="str">
        <f>IF(Tbl.Kosten[[#This Row],[Pnr.]]=AH$7,Tbl.Kosten[[#This Row],[Totaal kosten]],"")</f>
        <v/>
      </c>
      <c r="AI246" s="158" t="str">
        <f>IF(Tbl.Kosten[[#This Row],[Pnr.]]=AI$7,Tbl.Kosten[[#This Row],[Totaal kosten]],"")</f>
        <v/>
      </c>
      <c r="AJ246" s="158" t="str">
        <f>IF(Tbl.Kosten[[#This Row],[Pnr.]]=AJ$7,Tbl.Kosten[[#This Row],[Totaal kosten]],"")</f>
        <v/>
      </c>
      <c r="AK246" s="158" t="str">
        <f>IF(Tbl.Kosten[[#This Row],[Pnr.]]=AK$7,Tbl.Kosten[[#This Row],[Totaal kosten]],"")</f>
        <v/>
      </c>
      <c r="AL246" s="158" t="str">
        <f>IF(Tbl.Kosten[[#This Row],[Pnr.]]=AL$7,Tbl.Kosten[[#This Row],[Totaal kosten]],"")</f>
        <v/>
      </c>
      <c r="AM246" s="158" t="str">
        <f>IF(Tbl.Kosten[[#This Row],[Pnr.]]=AM$7,Tbl.Kosten[[#This Row],[Totaal kosten]],"")</f>
        <v/>
      </c>
      <c r="AN246" s="158" t="str">
        <f>IF(Tbl.Kosten[[#This Row],[Pnr.]]=AN$7,Tbl.Kosten[[#This Row],[Totaal kosten]],"")</f>
        <v/>
      </c>
      <c r="AO246" s="158" t="str">
        <f>IF(Tbl.Kosten[[#This Row],[Pnr.]]=AO$7,Tbl.Kosten[[#This Row],[Totaal kosten]],"")</f>
        <v/>
      </c>
      <c r="AP246" s="158" t="str">
        <f>IF(Tbl.Kosten[[#This Row],[Pnr.]]=AP$7,Tbl.Kosten[[#This Row],[Totaal kosten]],"")</f>
        <v/>
      </c>
      <c r="AQ246" s="158" t="str">
        <f>IF(Tbl.Kosten[[#This Row],[Pnr.]]=AQ$7,Tbl.Kosten[[#This Row],[Totaal kosten]],"")</f>
        <v/>
      </c>
      <c r="AR246" s="158" t="str">
        <f>IF(Tbl.Kosten[[#This Row],[Pnr.]]=AR$7,Tbl.Kosten[[#This Row],[Totaal kosten]],"")</f>
        <v/>
      </c>
      <c r="AS246" s="158" t="str">
        <f>IF(Tbl.Kosten[[#This Row],[Pnr.]]=AS$7,Tbl.Kosten[[#This Row],[Totaal kosten]],"")</f>
        <v/>
      </c>
      <c r="AT246" s="158" t="str">
        <f>IF(Tbl.Kosten[[#This Row],[Pnr.]]=AT$7,Tbl.Kosten[[#This Row],[Totaal kosten]],"")</f>
        <v/>
      </c>
      <c r="AU246" s="158" t="str">
        <f>IF(Tbl.Kosten[[#This Row],[Pnr.]]=AU$7,Tbl.Kosten[[#This Row],[Totaal kosten]],"")</f>
        <v/>
      </c>
      <c r="AV246" s="158" t="str">
        <f>IF(Tbl.Kosten[[#This Row],[Pnr.]]=AV$7,Tbl.Kosten[[#This Row],[Totaal kosten]],"")</f>
        <v/>
      </c>
      <c r="AW246" s="158" t="str">
        <f>IF(Tbl.Kosten[[#This Row],[Pnr.]]=AW$7,Tbl.Kosten[[#This Row],[Totaal kosten]],"")</f>
        <v/>
      </c>
      <c r="AX246" s="158" t="str">
        <f>IF(Tbl.Kosten[[#This Row],[Pnr.]]=AX$7,Tbl.Kosten[[#This Row],[Totaal kosten]],"")</f>
        <v/>
      </c>
      <c r="AY246" s="158" t="str">
        <f>IF(Tbl.Kosten[[#This Row],[Pnr.]]=AY$7,Tbl.Kosten[[#This Row],[Totaal kosten]],"")</f>
        <v/>
      </c>
      <c r="AZ246" s="158" t="str">
        <f>IF(Tbl.Kosten[[#This Row],[Pnr.]]=AZ$7,Tbl.Kosten[[#This Row],[Totaal kosten]],"")</f>
        <v/>
      </c>
      <c r="BA246" s="158" t="str">
        <f>IF(Tbl.Kosten[[#This Row],[Pnr.]]=BA$7,Tbl.Kosten[[#This Row],[Totaal kosten]],"")</f>
        <v/>
      </c>
      <c r="BB246" s="158" t="str">
        <f>IF(Tbl.Kosten[[#This Row],[Pnr.]]=BB$7,Tbl.Kosten[[#This Row],[Totaal kosten]],"")</f>
        <v/>
      </c>
      <c r="BC246" s="158" t="str">
        <f>IF(Tbl.Kosten[[#This Row],[Pnr.]]=BC$7,Tbl.Kosten[[#This Row],[Totaal kosten]],"")</f>
        <v/>
      </c>
      <c r="BD246" s="158" t="str">
        <f>IF(Tbl.Kosten[[#This Row],[Pnr.]]=BD$7,Tbl.Kosten[[#This Row],[Totaal kosten]],"")</f>
        <v/>
      </c>
      <c r="BE246" s="158" t="str">
        <f>IF(Tbl.Kosten[[#This Row],[Pnr.]]=BE$7,Tbl.Kosten[[#This Row],[Totaal kosten]],"")</f>
        <v/>
      </c>
      <c r="BF246" s="158" t="str">
        <f>IF(Tbl.Kosten[[#This Row],[Pnr.]]=BF$7,Tbl.Kosten[[#This Row],[Totaal kosten]],"")</f>
        <v/>
      </c>
      <c r="BG246" s="158" t="str">
        <f>IF(Tbl.Kosten[[#This Row],[Pnr.]]=BG$7,Tbl.Kosten[[#This Row],[Totaal kosten]],"")</f>
        <v/>
      </c>
      <c r="BH246" s="158" t="str">
        <f>IF(Tbl.Kosten[[#This Row],[Pnr.]]=BH$7,Tbl.Kosten[[#This Row],[Totaal kosten]],"")</f>
        <v/>
      </c>
      <c r="BI246" s="158" t="str">
        <f>IF(Tbl.Kosten[[#This Row],[Pnr.]]=BI$7,Tbl.Kosten[[#This Row],[Totaal kosten]],"")</f>
        <v/>
      </c>
      <c r="BJ246" s="158" t="str">
        <f>IF(Tbl.Kosten[[#This Row],[Pnr.]]=BJ$7,Tbl.Kosten[[#This Row],[Totaal kosten]],"")</f>
        <v/>
      </c>
      <c r="BK246" s="158" t="str">
        <f>IF(Tbl.Kosten[[#This Row],[Pnr.]]=BK$7,Tbl.Kosten[[#This Row],[Totaal kosten]],"")</f>
        <v/>
      </c>
      <c r="BL246" s="158" t="str">
        <f>IF(Tbl.Kosten[[#This Row],[Pnr.]]=BL$7,Tbl.Kosten[[#This Row],[Totaal kosten]],"")</f>
        <v/>
      </c>
      <c r="BM246" s="158" t="str">
        <f>IF(Tbl.Kosten[[#This Row],[Pnr.]]=BM$7,Tbl.Kosten[[#This Row],[Totaal kosten]],"")</f>
        <v/>
      </c>
      <c r="BN246" s="158" t="str">
        <f>IF(Tbl.Kosten[[#This Row],[Pnr.]]=BN$7,Tbl.Kosten[[#This Row],[Totaal kosten]],"")</f>
        <v/>
      </c>
      <c r="BO246" s="158" t="str">
        <f>IF(Tbl.Kosten[[#This Row],[Pnr.]]=BO$7,Tbl.Kosten[[#This Row],[Totaal kosten]],"")</f>
        <v/>
      </c>
      <c r="BP246" s="158" t="str">
        <f>IF(Tbl.Kosten[[#This Row],[Pnr.]]=BP$7,Tbl.Kosten[[#This Row],[Totaal kosten]],"")</f>
        <v/>
      </c>
      <c r="BQ246" s="158" t="str">
        <f>IF(Tbl.Kosten[[#This Row],[Pnr.]]=BQ$7,Tbl.Kosten[[#This Row],[Totaal kosten]],"")</f>
        <v/>
      </c>
      <c r="BR246" s="158" t="str">
        <f>IF(Tbl.Kosten[[#This Row],[Pnr.]]=BR$7,Tbl.Kosten[[#This Row],[Totaal kosten]],"")</f>
        <v/>
      </c>
      <c r="BS246" s="158" t="str">
        <f>IF(Tbl.Kosten[[#This Row],[Pnr.]]=BS$7,Tbl.Kosten[[#This Row],[Totaal kosten]],"")</f>
        <v/>
      </c>
      <c r="BT246" s="158" t="str">
        <f>IF(Tbl.Kosten[[#This Row],[Pnr.]]=BT$7,Tbl.Kosten[[#This Row],[Totaal kosten]],"")</f>
        <v/>
      </c>
      <c r="BU246" s="158" t="str">
        <f>IF(Tbl.Kosten[[#This Row],[Pnr.]]=BU$7,Tbl.Kosten[[#This Row],[Totaal kosten]],"")</f>
        <v/>
      </c>
      <c r="BV246" s="158" t="str">
        <f>IF(Tbl.Kosten[[#This Row],[Pnr.]]=BV$7,Tbl.Kosten[[#This Row],[Totaal kosten]],"")</f>
        <v/>
      </c>
      <c r="BW246" s="158" t="str">
        <f>IF(Tbl.Kosten[[#This Row],[Pnr.]]=BW$7,Tbl.Kosten[[#This Row],[Totaal kosten]],"")</f>
        <v/>
      </c>
      <c r="BX246" s="158" t="str">
        <f>IFERROR(_xlfn.XLOOKUP(Tbl.Kosten[[#This Row],[Werkpakketcode]],Tbl.Werkpakketten[Werkpakketcode],Tbl.Werkpakketten[WPnr.],"",0,1),"")</f>
        <v/>
      </c>
      <c r="BY246" s="158" t="str">
        <f>IF(Tbl.Kosten[[#This Row],[WPnr.]]=BY$7,Tbl.Kosten[[#This Row],[Totaal kosten]],"")</f>
        <v/>
      </c>
      <c r="BZ246" s="158" t="str">
        <f>IF(Tbl.Kosten[[#This Row],[WPnr.]]=BZ$7,Tbl.Kosten[[#This Row],[Totaal kosten]],"")</f>
        <v/>
      </c>
      <c r="CA246" s="158" t="str">
        <f>IF(Tbl.Kosten[[#This Row],[WPnr.]]=CA$7,Tbl.Kosten[[#This Row],[Totaal kosten]],"")</f>
        <v/>
      </c>
      <c r="CB246" s="158" t="str">
        <f>IF(Tbl.Kosten[[#This Row],[WPnr.]]=CB$7,Tbl.Kosten[[#This Row],[Totaal kosten]],"")</f>
        <v/>
      </c>
      <c r="CC246" s="158" t="str">
        <f>IF(Tbl.Kosten[[#This Row],[WPnr.]]=CC$7,Tbl.Kosten[[#This Row],[Totaal kosten]],"")</f>
        <v/>
      </c>
      <c r="CD246" s="158" t="str">
        <f>IF(Tbl.Kosten[[#This Row],[WPnr.]]=CD$7,Tbl.Kosten[[#This Row],[Totaal kosten]],"")</f>
        <v/>
      </c>
      <c r="CE246" s="158" t="str">
        <f>IF(Tbl.Kosten[[#This Row],[WPnr.]]=CE$7,Tbl.Kosten[[#This Row],[Totaal kosten]],"")</f>
        <v/>
      </c>
      <c r="CF246" s="158" t="str">
        <f>IF(Tbl.Kosten[[#This Row],[WPnr.]]=CF$7,Tbl.Kosten[[#This Row],[Totaal kosten]],"")</f>
        <v/>
      </c>
      <c r="CG246" s="158" t="str">
        <f>IF(Tbl.Kosten[[#This Row],[WPnr.]]=CG$7,Tbl.Kosten[[#This Row],[Totaal kosten]],"")</f>
        <v/>
      </c>
      <c r="CH246" s="158" t="str">
        <f>IF(Tbl.Kosten[[#This Row],[WPnr.]]=CH$7,Tbl.Kosten[[#This Row],[Totaal kosten]],"")</f>
        <v/>
      </c>
      <c r="CI246" s="158" t="str">
        <f>IF(Tbl.Kosten[[#This Row],[WPnr.]]=CI$7,Tbl.Kosten[[#This Row],[Totaal kosten]],"")</f>
        <v/>
      </c>
      <c r="CJ246" s="158" t="str">
        <f>IF(Tbl.Kosten[[#This Row],[WPnr.]]=CJ$7,Tbl.Kosten[[#This Row],[Totaal kosten]],"")</f>
        <v/>
      </c>
      <c r="CK246" s="158" t="str">
        <f>IF(Tbl.Kosten[[#This Row],[WPnr.]]=CK$7,Tbl.Kosten[[#This Row],[Totaal kosten]],"")</f>
        <v/>
      </c>
      <c r="CL246" s="158" t="str">
        <f>IF(Tbl.Kosten[[#This Row],[WPnr.]]=CL$7,Tbl.Kosten[[#This Row],[Totaal kosten]],"")</f>
        <v/>
      </c>
      <c r="CM246" s="158" t="str">
        <f>IF(Tbl.Kosten[[#This Row],[WPnr.]]=CM$7,Tbl.Kosten[[#This Row],[Totaal kosten]],"")</f>
        <v/>
      </c>
      <c r="CN246" s="158" t="str">
        <f>IF(Tbl.Kosten[[#This Row],[WPnr.]]=CN$7,Tbl.Kosten[[#This Row],[Totaal kosten]],"")</f>
        <v/>
      </c>
      <c r="CO246" s="158" t="str">
        <f>IF(Tbl.Kosten[[#This Row],[WPnr.]]=CO$7,Tbl.Kosten[[#This Row],[Totaal kosten]],"")</f>
        <v/>
      </c>
      <c r="CP246" s="158" t="str">
        <f>IF(Tbl.Kosten[[#This Row],[WPnr.]]=CP$7,Tbl.Kosten[[#This Row],[Totaal kosten]],"")</f>
        <v/>
      </c>
      <c r="CQ246" s="158" t="str">
        <f>IF(Tbl.Kosten[[#This Row],[WPnr.]]=CQ$7,Tbl.Kosten[[#This Row],[Totaal kosten]],"")</f>
        <v/>
      </c>
      <c r="CR246" s="158" t="str">
        <f>IF(Tbl.Kosten[[#This Row],[WPnr.]]=CR$7,Tbl.Kosten[[#This Row],[Totaal kosten]],"")</f>
        <v/>
      </c>
      <c r="CS246" s="158" t="str">
        <f>IF(Tbl.Kosten[[#This Row],[WPnr.]]=CS$7,Tbl.Kosten[[#This Row],[Totaal kosten]],"")</f>
        <v/>
      </c>
      <c r="CT246" s="158" t="str">
        <f>IF(Tbl.Kosten[[#This Row],[WPnr.]]=CT$7,Tbl.Kosten[[#This Row],[Totaal kosten]],"")</f>
        <v/>
      </c>
      <c r="CU246" s="158" t="str">
        <f>IF(Tbl.Kosten[[#This Row],[WPnr.]]=CU$7,Tbl.Kosten[[#This Row],[Totaal kosten]],"")</f>
        <v/>
      </c>
      <c r="CV246" s="158" t="str">
        <f>IF(Tbl.Kosten[[#This Row],[WPnr.]]=CV$7,Tbl.Kosten[[#This Row],[Totaal kosten]],"")</f>
        <v/>
      </c>
      <c r="CW246" s="158" t="str">
        <f>IF(Tbl.Kosten[[#This Row],[WPnr.]]=CW$7,Tbl.Kosten[[#This Row],[Totaal kosten]],"")</f>
        <v/>
      </c>
      <c r="CX246" s="158" t="str">
        <f>IF(Tbl.Kosten[[#This Row],[WPnr.]]=CX$7,Tbl.Kosten[[#This Row],[Totaal kosten]],"")</f>
        <v/>
      </c>
      <c r="CY246" s="158" t="str">
        <f>IF(Tbl.Kosten[[#This Row],[WPnr.]]=CY$7,Tbl.Kosten[[#This Row],[Totaal kosten]],"")</f>
        <v/>
      </c>
      <c r="CZ246" s="158" t="str">
        <f>IF(Tbl.Kosten[[#This Row],[WPnr.]]=CZ$7,Tbl.Kosten[[#This Row],[Totaal kosten]],"")</f>
        <v/>
      </c>
      <c r="DA246" s="158" t="str">
        <f>IF(Tbl.Kosten[[#This Row],[WPnr.]]=DA$7,Tbl.Kosten[[#This Row],[Totaal kosten]],"")</f>
        <v/>
      </c>
      <c r="DB246" s="158" t="str">
        <f>IF(Tbl.Kosten[[#This Row],[WPnr.]]=DB$7,Tbl.Kosten[[#This Row],[Totaal kosten]],"")</f>
        <v/>
      </c>
      <c r="DC246" s="158" t="str">
        <f>IF(Tbl.Kosten[[#This Row],[WPnr.]]=DC$7,Tbl.Kosten[[#This Row],[Totaal kosten]],"")</f>
        <v/>
      </c>
      <c r="DD246" s="158" t="str">
        <f>IF(Tbl.Kosten[[#This Row],[WPnr.]]=DD$7,Tbl.Kosten[[#This Row],[Totaal kosten]],"")</f>
        <v/>
      </c>
      <c r="DE246" s="158" t="str">
        <f>IF(Tbl.Kosten[[#This Row],[WPnr.]]=DE$7,Tbl.Kosten[[#This Row],[Totaal kosten]],"")</f>
        <v/>
      </c>
      <c r="DF246" s="158" t="str">
        <f>IF(Tbl.Kosten[[#This Row],[WPnr.]]=DF$7,Tbl.Kosten[[#This Row],[Totaal kosten]],"")</f>
        <v/>
      </c>
      <c r="DG246" s="158" t="str">
        <f>IF(Tbl.Kosten[[#This Row],[WPnr.]]=DG$7,Tbl.Kosten[[#This Row],[Totaal kosten]],"")</f>
        <v/>
      </c>
      <c r="DH246" s="158" t="str">
        <f>IF(Tbl.Kosten[[#This Row],[WPnr.]]=DH$7,Tbl.Kosten[[#This Row],[Totaal kosten]],"")</f>
        <v/>
      </c>
      <c r="DI246" s="158" t="str">
        <f>IF(Tbl.Kosten[[#This Row],[WPnr.]]=DI$7,Tbl.Kosten[[#This Row],[Totaal kosten]],"")</f>
        <v/>
      </c>
      <c r="DJ246" s="158" t="str">
        <f>IF(Tbl.Kosten[[#This Row],[WPnr.]]=DJ$7,Tbl.Kosten[[#This Row],[Totaal kosten]],"")</f>
        <v/>
      </c>
      <c r="DK246" s="158" t="str">
        <f>IF(Tbl.Kosten[[#This Row],[WPnr.]]=DK$7,Tbl.Kosten[[#This Row],[Totaal kosten]],"")</f>
        <v/>
      </c>
      <c r="DL246" s="158" t="str">
        <f>IF(Tbl.Kosten[[#This Row],[WPnr.]]=DL$7,Tbl.Kosten[[#This Row],[Totaal kosten]],"")</f>
        <v/>
      </c>
      <c r="DM246" s="158" t="str">
        <f>IF(Tbl.Kosten[[#This Row],[WPnr.]]=DM$7,Tbl.Kosten[[#This Row],[Totaal kosten]],"")</f>
        <v/>
      </c>
      <c r="DN246" s="158" t="str">
        <f>IF(Tbl.Kosten[[#This Row],[WPnr.]]=DN$7,Tbl.Kosten[[#This Row],[Totaal kosten]],"")</f>
        <v/>
      </c>
      <c r="DO246" s="158" t="str">
        <f>IF(Tbl.Kosten[[#This Row],[WPnr.]]=DO$7,Tbl.Kosten[[#This Row],[Totaal kosten]],"")</f>
        <v/>
      </c>
      <c r="DP246" s="158" t="str">
        <f>IF(Tbl.Kosten[[#This Row],[WPnr.]]=DP$7,Tbl.Kosten[[#This Row],[Totaal kosten]],"")</f>
        <v/>
      </c>
      <c r="DQ246" s="158" t="str">
        <f>IF(Tbl.Kosten[[#This Row],[WPnr.]]=DQ$7,Tbl.Kosten[[#This Row],[Totaal kosten]],"")</f>
        <v/>
      </c>
      <c r="DR246" s="158" t="str">
        <f>IF(Tbl.Kosten[[#This Row],[WPnr.]]=DR$7,Tbl.Kosten[[#This Row],[Totaal kosten]],"")</f>
        <v/>
      </c>
      <c r="DS246" s="158" t="str">
        <f>IF(Tbl.Kosten[[#This Row],[WPnr.]]=DS$7,Tbl.Kosten[[#This Row],[Totaal kosten]],"")</f>
        <v/>
      </c>
      <c r="DT246" s="158" t="str">
        <f>IF(Tbl.Kosten[[#This Row],[WPnr.]]=DT$7,Tbl.Kosten[[#This Row],[Totaal kosten]],"")</f>
        <v/>
      </c>
      <c r="DU246" s="158" t="str">
        <f>IF(Tbl.Kosten[[#This Row],[WPnr.]]=DU$7,Tbl.Kosten[[#This Row],[Totaal kosten]],"")</f>
        <v/>
      </c>
      <c r="DV246" s="158" t="str">
        <f>IF(Tbl.Kosten[[#This Row],[WPnr.]]=DV$7,Tbl.Kosten[[#This Row],[Totaal kosten]],"")</f>
        <v/>
      </c>
      <c r="DW246" s="158" t="str">
        <f>IFERROR(_xlfn.XLOOKUP(Tbl.Kosten[[#This Row],[Kostensoort]],Tbl.Kostensoorten[Kostensoorten],Tbl.Kostensoorten[KSnr.],"",0,1),"")</f>
        <v/>
      </c>
      <c r="DX246" s="158" t="str">
        <f>IF(Tbl.Kosten[[#This Row],[KSnr.]]=DX$7,Tbl.Kosten[[#This Row],[Totaal kosten]],"")</f>
        <v/>
      </c>
      <c r="DY246" s="158" t="str">
        <f>IF(Tbl.Kosten[[#This Row],[KSnr.]]=DY$7,Tbl.Kosten[[#This Row],[Totaal kosten]],"")</f>
        <v/>
      </c>
      <c r="DZ246" s="158" t="str">
        <f>IF(Tbl.Kosten[[#This Row],[KSnr.]]=DZ$7,Tbl.Kosten[[#This Row],[Totaal kosten]],"")</f>
        <v/>
      </c>
      <c r="EA246" s="158" t="str">
        <f>IF(Tbl.Kosten[[#This Row],[KSnr.]]=EA$7,Tbl.Kosten[[#This Row],[Totaal kosten]],"")</f>
        <v/>
      </c>
      <c r="EB246" s="158" t="str">
        <f>IF(Tbl.Kosten[[#This Row],[KSnr.]]=EB$7,Tbl.Kosten[[#This Row],[Totaal kosten]],"")</f>
        <v/>
      </c>
      <c r="EC246" s="158" t="str">
        <f>IF(Tbl.Kosten[[#This Row],[KSnr.]]=EC$7,Tbl.Kosten[[#This Row],[Totaal kosten]],"")</f>
        <v/>
      </c>
      <c r="ED246" s="158" t="str">
        <f>IF(Tbl.Kosten[[#This Row],[KSnr.]]=ED$7,Tbl.Kosten[[#This Row],[Totaal kosten]],"")</f>
        <v/>
      </c>
      <c r="EE246" s="158" t="str">
        <f>IF(Tbl.Kosten[[#This Row],[KSnr.]]=EE$7,Tbl.Kosten[[#This Row],[Totaal kosten]],"")</f>
        <v/>
      </c>
      <c r="EF246" s="158" t="str">
        <f>IF(Tbl.Kosten[[#This Row],[KSnr.]]=EF$7,Tbl.Kosten[[#This Row],[Totaal kosten]],"")</f>
        <v/>
      </c>
      <c r="EG246" s="158" t="str">
        <f>IF(Tbl.Kosten[[#This Row],[KSnr.]]=EG$7,Tbl.Kosten[[#This Row],[Totaal kosten]],"")</f>
        <v/>
      </c>
      <c r="EH246" s="158" t="str">
        <f>IF(Tbl.Kosten[[#This Row],[KSnr.]]=EH$7,Tbl.Kosten[[#This Row],[Totaal kosten]],"")</f>
        <v/>
      </c>
      <c r="EI246" s="158" t="str">
        <f>IF(Tbl.Kosten[[#This Row],[KSnr.]]=EI$7,Tbl.Kosten[[#This Row],[Totaal kosten]],"")</f>
        <v/>
      </c>
      <c r="EJ246" s="158" t="str">
        <f>IF(Tbl.Kosten[[#This Row],[KSnr.]]=EJ$7,Tbl.Kosten[[#This Row],[Totaal kosten]],"")</f>
        <v/>
      </c>
      <c r="EK246" s="158" t="str">
        <f>IF(Tbl.Kosten[[#This Row],[KSnr.]]=EK$7,Tbl.Kosten[[#This Row],[Totaal kosten]],"")</f>
        <v/>
      </c>
      <c r="EL246" s="158" t="str">
        <f>IF(Tbl.Kosten[[#This Row],[KSnr.]]=EL$7,Tbl.Kosten[[#This Row],[Totaal kosten]],"")</f>
        <v/>
      </c>
      <c r="EM246" s="158" t="str">
        <f>IF(Tbl.Kosten[[#This Row],[KSnr.]]=EM$7,Tbl.Kosten[[#This Row],[Totaal kosten]],"")</f>
        <v/>
      </c>
      <c r="EN246" s="158" t="str">
        <f>IF(Tbl.Kosten[[#This Row],[KSnr.]]=EN$7,Tbl.Kosten[[#This Row],[Totaal kosten]],"")</f>
        <v/>
      </c>
      <c r="EO246" s="158" t="str">
        <f>IF(Tbl.Kosten[[#This Row],[KSnr.]]=EO$7,Tbl.Kosten[[#This Row],[Totaal kosten]],"")</f>
        <v/>
      </c>
      <c r="EP246" s="158" t="str">
        <f>IF(Tbl.Kosten[[#This Row],[KSnr.]]=EP$7,Tbl.Kosten[[#This Row],[Totaal kosten]],"")</f>
        <v/>
      </c>
      <c r="EQ246" s="158" t="str">
        <f>IF(Tbl.Kosten[[#This Row],[KSnr.]]=EQ$7,Tbl.Kosten[[#This Row],[Totaal kosten]],"")</f>
        <v/>
      </c>
      <c r="ER246" s="154" t="str">
        <f>IFERROR(_xlfn.XLOOKUP(Tbl.Kosten[[#This Row],[Subsidieactiviteit]],Tbl.Subsidiehoogte[Subsidieactiviteit],Tbl.Subsidiehoogte[SAnr.],"",0,1),"")</f>
        <v/>
      </c>
      <c r="ES246" s="160" t="str">
        <f>IF(Tbl.Kosten[[#This Row],[Sanr.]]=ES$7,Tbl.Kosten[[#This Row],[Totaal kosten]],"")</f>
        <v/>
      </c>
      <c r="ET246" s="160" t="str">
        <f>IF(Tbl.Kosten[[#This Row],[Sanr.]]=ET$7,Tbl.Kosten[[#This Row],[Totaal kosten]],"")</f>
        <v/>
      </c>
      <c r="EU246" s="160" t="str">
        <f>IF(Tbl.Kosten[[#This Row],[Sanr.]]=EU$7,Tbl.Kosten[[#This Row],[Totaal kosten]],"")</f>
        <v/>
      </c>
      <c r="EV246" s="160" t="str">
        <f>IF(Tbl.Kosten[[#This Row],[Sanr.]]=EV$7,Tbl.Kosten[[#This Row],[Totaal kosten]],"")</f>
        <v/>
      </c>
      <c r="EW246" s="160" t="str">
        <f>IF(Tbl.Kosten[[#This Row],[Sanr.]]=EW$7,Tbl.Kosten[[#This Row],[Totaal kosten]],"")</f>
        <v/>
      </c>
      <c r="EX246" s="160" t="str">
        <f>IF(Tbl.Kosten[[#This Row],[Sanr.]]=EX$7,Tbl.Kosten[[#This Row],[Totaal kosten]],"")</f>
        <v/>
      </c>
      <c r="EY246" s="160" t="str">
        <f>IF(Tbl.Kosten[[#This Row],[Sanr.]]=EY$7,Tbl.Kosten[[#This Row],[Totaal kosten]],"")</f>
        <v/>
      </c>
      <c r="EZ246" s="160" t="str">
        <f>IF(Tbl.Kosten[[#This Row],[Sanr.]]=EZ$7,Tbl.Kosten[[#This Row],[Totaal kosten]],"")</f>
        <v/>
      </c>
      <c r="FA246" s="160" t="str">
        <f>IF(Tbl.Kosten[[#This Row],[Sanr.]]=FA$7,Tbl.Kosten[[#This Row],[Totaal kosten]],"")</f>
        <v/>
      </c>
      <c r="FB246" s="160" t="str">
        <f>IF(Tbl.Kosten[[#This Row],[Sanr.]]=FB$7,Tbl.Kosten[[#This Row],[Totaal kosten]],"")</f>
        <v/>
      </c>
      <c r="FC246" s="160" t="str">
        <f>IF(Tbl.Kosten[[#This Row],[Sanr.]]=FC$7,Tbl.Kosten[[#This Row],[Totaal kosten]],"")</f>
        <v/>
      </c>
      <c r="FD246" s="160" t="str">
        <f>IF(Tbl.Kosten[[#This Row],[Sanr.]]=FD$7,Tbl.Kosten[[#This Row],[Totaal kosten]],"")</f>
        <v/>
      </c>
      <c r="FE246" s="160" t="str">
        <f>IF(Tbl.Kosten[[#This Row],[Sanr.]]=FE$7,Tbl.Kosten[[#This Row],[Totaal kosten]],"")</f>
        <v/>
      </c>
      <c r="FF246" s="160" t="str">
        <f>IF(Tbl.Kosten[[#This Row],[Sanr.]]=FF$7,Tbl.Kosten[[#This Row],[Totaal kosten]],"")</f>
        <v/>
      </c>
      <c r="FG246" s="160" t="str">
        <f>IF(Tbl.Kosten[[#This Row],[Sanr.]]=FG$7,Tbl.Kosten[[#This Row],[Totaal kosten]],"")</f>
        <v/>
      </c>
      <c r="FH246" s="160" t="str">
        <f>IF(Tbl.Kosten[[#This Row],[Sanr.]]=FH$7,Tbl.Kosten[[#This Row],[Totaal kosten]],"")</f>
        <v/>
      </c>
      <c r="FI246" s="160" t="str">
        <f>IF(Tbl.Kosten[[#This Row],[Sanr.]]=FI$7,Tbl.Kosten[[#This Row],[Totaal kosten]],"")</f>
        <v/>
      </c>
      <c r="FJ246" s="160" t="str">
        <f>IF(Tbl.Kosten[[#This Row],[Sanr.]]=FJ$7,Tbl.Kosten[[#This Row],[Totaal kosten]],"")</f>
        <v/>
      </c>
      <c r="FK246" s="160" t="str">
        <f>IF(Tbl.Kosten[[#This Row],[Sanr.]]=FK$7,Tbl.Kosten[[#This Row],[Totaal kosten]],"")</f>
        <v/>
      </c>
      <c r="FL246" s="160" t="str">
        <f>IF(Tbl.Kosten[[#This Row],[Sanr.]]=FL$7,Tbl.Kosten[[#This Row],[Totaal kosten]],"")</f>
        <v/>
      </c>
      <c r="FM246" s="160" t="str">
        <f>IF(Tbl.Kosten[[#This Row],[Sanr.]]=FM$7,Tbl.Kosten[[#This Row],[Totaal kosten]],"")</f>
        <v/>
      </c>
      <c r="FN246" s="160" t="str">
        <f>IF(Tbl.Kosten[[#This Row],[Sanr.]]=FN$7,Tbl.Kosten[[#This Row],[Totaal kosten]],"")</f>
        <v/>
      </c>
      <c r="FO246" s="160" t="str">
        <f>IF(Tbl.Kosten[[#This Row],[Sanr.]]=FO$7,Tbl.Kosten[[#This Row],[Totaal kosten]],"")</f>
        <v/>
      </c>
      <c r="FP246" s="160" t="str">
        <f>IF(Tbl.Kosten[[#This Row],[Sanr.]]=FP$7,Tbl.Kosten[[#This Row],[Totaal kosten]],"")</f>
        <v/>
      </c>
      <c r="FQ246" s="160" t="str">
        <f>IF(Tbl.Kosten[[#This Row],[Sanr.]]=FQ$7,Tbl.Kosten[[#This Row],[Totaal kosten]],"")</f>
        <v/>
      </c>
      <c r="FR246" s="160" t="str">
        <f>IF(Tbl.Kosten[[#This Row],[Sanr.]]=FR$7,Tbl.Kosten[[#This Row],[Totaal kosten]],"")</f>
        <v/>
      </c>
      <c r="FS246" s="160" t="str">
        <f>IF(Tbl.Kosten[[#This Row],[Sanr.]]=FS$7,Tbl.Kosten[[#This Row],[Totaal kosten]],"")</f>
        <v/>
      </c>
      <c r="FT246" s="160" t="str">
        <f>IF(Tbl.Kosten[[#This Row],[Sanr.]]=FT$7,Tbl.Kosten[[#This Row],[Totaal kosten]],"")</f>
        <v/>
      </c>
      <c r="FU246" s="160" t="str">
        <f>IF(Tbl.Kosten[[#This Row],[Sanr.]]=FU$7,Tbl.Kosten[[#This Row],[Totaal kosten]],"")</f>
        <v/>
      </c>
      <c r="FV246" s="160" t="str">
        <f>IF(Tbl.Kosten[[#This Row],[Sanr.]]=FV$7,Tbl.Kosten[[#This Row],[Totaal kosten]],"")</f>
        <v/>
      </c>
      <c r="FW246" s="160" t="str">
        <f>IFERROR(_xlfn.XLOOKUP(Tbl.Kosten[[#This Row],[Activiteitencode]],Tbl.Activiteiten[Activiteitcode],Tbl.Activiteiten[Anr.],"",0,1),"")</f>
        <v/>
      </c>
      <c r="FX246" s="181" t="str">
        <f>_xlfn.CONCAT(Tbl.Kosten[[#This Row],[Pnr.]],Tbl.Kosten[[#This Row],[Sanr.]])</f>
        <v>P1</v>
      </c>
      <c r="FY246" s="160">
        <f>Tbl.Kosten[[#This Row],[Totaal kosten]]-Tbl.Kosten[[#This Row],[Subsidie]]</f>
        <v>0</v>
      </c>
      <c r="FZ246" s="160">
        <f>IF(Tbl.Kosten[[#This Row],[Pnr.]]=FZ$7,Tbl.Kosten[[#This Row],[Te financieren]],"")</f>
        <v>0</v>
      </c>
      <c r="GA246" s="160" t="str">
        <f>IF(Tbl.Kosten[[#This Row],[Pnr.]]=GA$7,Tbl.Kosten[[#This Row],[Te financieren]],"")</f>
        <v/>
      </c>
      <c r="GB246" s="160" t="str">
        <f>IF(Tbl.Kosten[[#This Row],[Pnr.]]=GB$7,Tbl.Kosten[[#This Row],[Te financieren]],"")</f>
        <v/>
      </c>
      <c r="GC246" s="160" t="str">
        <f>IF(Tbl.Kosten[[#This Row],[Pnr.]]=GC$7,Tbl.Kosten[[#This Row],[Te financieren]],"")</f>
        <v/>
      </c>
      <c r="GD246" s="160" t="str">
        <f>IF(Tbl.Kosten[[#This Row],[Pnr.]]=GD$7,Tbl.Kosten[[#This Row],[Te financieren]],"")</f>
        <v/>
      </c>
      <c r="GE246" s="160" t="str">
        <f>IF(Tbl.Kosten[[#This Row],[Pnr.]]=GE$7,Tbl.Kosten[[#This Row],[Te financieren]],"")</f>
        <v/>
      </c>
      <c r="GF246" s="160" t="str">
        <f>IF(Tbl.Kosten[[#This Row],[Pnr.]]=GF$7,Tbl.Kosten[[#This Row],[Te financieren]],"")</f>
        <v/>
      </c>
      <c r="GG246" s="160" t="str">
        <f>IF(Tbl.Kosten[[#This Row],[Pnr.]]=GG$7,Tbl.Kosten[[#This Row],[Te financieren]],"")</f>
        <v/>
      </c>
      <c r="GH246" s="160" t="str">
        <f>IF(Tbl.Kosten[[#This Row],[Pnr.]]=GH$7,Tbl.Kosten[[#This Row],[Te financieren]],"")</f>
        <v/>
      </c>
      <c r="GI246" s="160" t="str">
        <f>IF(Tbl.Kosten[[#This Row],[Pnr.]]=GI$7,Tbl.Kosten[[#This Row],[Te financieren]],"")</f>
        <v/>
      </c>
      <c r="GJ246" s="160" t="str">
        <f>IF(Tbl.Kosten[[#This Row],[Pnr.]]=GJ$7,Tbl.Kosten[[#This Row],[Te financieren]],"")</f>
        <v/>
      </c>
      <c r="GK246" s="160" t="str">
        <f>IF(Tbl.Kosten[[#This Row],[Pnr.]]=GK$7,Tbl.Kosten[[#This Row],[Te financieren]],"")</f>
        <v/>
      </c>
      <c r="GL246" s="160" t="str">
        <f>IF(Tbl.Kosten[[#This Row],[Pnr.]]=GL$7,Tbl.Kosten[[#This Row],[Te financieren]],"")</f>
        <v/>
      </c>
      <c r="GM246" s="160" t="str">
        <f>IF(Tbl.Kosten[[#This Row],[Pnr.]]=GM$7,Tbl.Kosten[[#This Row],[Te financieren]],"")</f>
        <v/>
      </c>
      <c r="GN246" s="160" t="str">
        <f>IF(Tbl.Kosten[[#This Row],[Pnr.]]=GN$7,Tbl.Kosten[[#This Row],[Te financieren]],"")</f>
        <v/>
      </c>
      <c r="GO246" s="160" t="str">
        <f>IF(Tbl.Kosten[[#This Row],[Pnr.]]=GO$7,Tbl.Kosten[[#This Row],[Te financieren]],"")</f>
        <v/>
      </c>
      <c r="GP246" s="160" t="str">
        <f>IF(Tbl.Kosten[[#This Row],[Pnr.]]=GP$7,Tbl.Kosten[[#This Row],[Te financieren]],"")</f>
        <v/>
      </c>
      <c r="GQ246" s="160" t="str">
        <f>IF(Tbl.Kosten[[#This Row],[Pnr.]]=GQ$7,Tbl.Kosten[[#This Row],[Te financieren]],"")</f>
        <v/>
      </c>
      <c r="GR246" s="160" t="str">
        <f>IF(Tbl.Kosten[[#This Row],[Pnr.]]=GR$7,Tbl.Kosten[[#This Row],[Te financieren]],"")</f>
        <v/>
      </c>
      <c r="GS246" s="160" t="str">
        <f>IF(Tbl.Kosten[[#This Row],[Pnr.]]=GS$7,Tbl.Kosten[[#This Row],[Te financieren]],"")</f>
        <v/>
      </c>
      <c r="GT246" s="160" t="str">
        <f>IF(Tbl.Kosten[[#This Row],[Pnr.]]=GT$7,Tbl.Kosten[[#This Row],[Te financieren]],"")</f>
        <v/>
      </c>
      <c r="GU246" s="160" t="str">
        <f>IF(Tbl.Kosten[[#This Row],[Pnr.]]=GU$7,Tbl.Kosten[[#This Row],[Te financieren]],"")</f>
        <v/>
      </c>
      <c r="GV246" s="160" t="str">
        <f>IF(Tbl.Kosten[[#This Row],[Pnr.]]=GV$7,Tbl.Kosten[[#This Row],[Te financieren]],"")</f>
        <v/>
      </c>
      <c r="GW246" s="160" t="str">
        <f>IF(Tbl.Kosten[[#This Row],[Pnr.]]=GW$7,Tbl.Kosten[[#This Row],[Te financieren]],"")</f>
        <v/>
      </c>
      <c r="GX246" s="160" t="str">
        <f>IF(Tbl.Kosten[[#This Row],[Pnr.]]=GX$7,Tbl.Kosten[[#This Row],[Te financieren]],"")</f>
        <v/>
      </c>
      <c r="GY246" s="160" t="str">
        <f>IF(Tbl.Kosten[[#This Row],[Pnr.]]=GY$7,Tbl.Kosten[[#This Row],[Te financieren]],"")</f>
        <v/>
      </c>
      <c r="GZ246" s="160" t="str">
        <f>IF(Tbl.Kosten[[#This Row],[Pnr.]]=GZ$7,Tbl.Kosten[[#This Row],[Te financieren]],"")</f>
        <v/>
      </c>
      <c r="HA246" s="160" t="str">
        <f>IF(Tbl.Kosten[[#This Row],[Pnr.]]=HA$7,Tbl.Kosten[[#This Row],[Te financieren]],"")</f>
        <v/>
      </c>
      <c r="HB246" s="160" t="str">
        <f>IF(Tbl.Kosten[[#This Row],[Pnr.]]=HB$7,Tbl.Kosten[[#This Row],[Te financieren]],"")</f>
        <v/>
      </c>
      <c r="HC246" s="160" t="str">
        <f>IF(Tbl.Kosten[[#This Row],[Pnr.]]=HC$7,Tbl.Kosten[[#This Row],[Te financieren]],"")</f>
        <v/>
      </c>
      <c r="HD246" s="160" t="str">
        <f>IF(Tbl.Kosten[[#This Row],[Pnr.]]=HD$7,Tbl.Kosten[[#This Row],[Te financieren]],"")</f>
        <v/>
      </c>
      <c r="HE246" s="160" t="str">
        <f>IF(Tbl.Kosten[[#This Row],[Pnr.]]=HE$7,Tbl.Kosten[[#This Row],[Te financieren]],"")</f>
        <v/>
      </c>
      <c r="HF246" s="160" t="str">
        <f>IF(Tbl.Kosten[[#This Row],[Pnr.]]=HF$7,Tbl.Kosten[[#This Row],[Te financieren]],"")</f>
        <v/>
      </c>
      <c r="HG246" s="160" t="str">
        <f>IF(Tbl.Kosten[[#This Row],[Pnr.]]=HG$7,Tbl.Kosten[[#This Row],[Te financieren]],"")</f>
        <v/>
      </c>
      <c r="HH246" s="160" t="str">
        <f>IF(Tbl.Kosten[[#This Row],[Pnr.]]=HH$7,Tbl.Kosten[[#This Row],[Te financieren]],"")</f>
        <v/>
      </c>
      <c r="HI246" s="160" t="str">
        <f>IF(Tbl.Kosten[[#This Row],[Pnr.]]=HI$7,Tbl.Kosten[[#This Row],[Te financieren]],"")</f>
        <v/>
      </c>
      <c r="HJ246" s="160" t="str">
        <f>IF(Tbl.Kosten[[#This Row],[Pnr.]]=HJ$7,Tbl.Kosten[[#This Row],[Te financieren]],"")</f>
        <v/>
      </c>
      <c r="HK246" s="160" t="str">
        <f>IF(Tbl.Kosten[[#This Row],[Pnr.]]=HK$7,Tbl.Kosten[[#This Row],[Te financieren]],"")</f>
        <v/>
      </c>
      <c r="HL246" s="160" t="str">
        <f>IF(Tbl.Kosten[[#This Row],[Pnr.]]=HL$7,Tbl.Kosten[[#This Row],[Te financieren]],"")</f>
        <v/>
      </c>
      <c r="HM246" s="160" t="str">
        <f>IF(Tbl.Kosten[[#This Row],[Pnr.]]=HM$7,Tbl.Kosten[[#This Row],[Te financieren]],"")</f>
        <v/>
      </c>
      <c r="HN246" s="160" t="str">
        <f>IF(Tbl.Kosten[[#This Row],[Pnr.]]=HN$7,Tbl.Kosten[[#This Row],[Te financieren]],"")</f>
        <v/>
      </c>
      <c r="HO246" s="160" t="str">
        <f>IF(Tbl.Kosten[[#This Row],[Pnr.]]=HO$7,Tbl.Kosten[[#This Row],[Te financieren]],"")</f>
        <v/>
      </c>
      <c r="HP246" s="160" t="str">
        <f>IF(Tbl.Kosten[[#This Row],[Pnr.]]=HP$7,Tbl.Kosten[[#This Row],[Te financieren]],"")</f>
        <v/>
      </c>
      <c r="HQ246" s="160" t="str">
        <f>IF(Tbl.Kosten[[#This Row],[Pnr.]]=HQ$7,Tbl.Kosten[[#This Row],[Te financieren]],"")</f>
        <v/>
      </c>
      <c r="HR246" s="160" t="str">
        <f>IF(Tbl.Kosten[[#This Row],[Pnr.]]=HR$7,Tbl.Kosten[[#This Row],[Te financieren]],"")</f>
        <v/>
      </c>
      <c r="HS246" s="160" t="str">
        <f>IF(Tbl.Kosten[[#This Row],[Pnr.]]=HS$7,Tbl.Kosten[[#This Row],[Te financieren]],"")</f>
        <v/>
      </c>
      <c r="HT246" s="160" t="str">
        <f>IF(Tbl.Kosten[[#This Row],[Pnr.]]=HT$7,Tbl.Kosten[[#This Row],[Te financieren]],"")</f>
        <v/>
      </c>
      <c r="HU246" s="160" t="str">
        <f>IF(Tbl.Kosten[[#This Row],[Pnr.]]=HU$7,Tbl.Kosten[[#This Row],[Te financieren]],"")</f>
        <v/>
      </c>
      <c r="HV246" s="160" t="str">
        <f>IF(Tbl.Kosten[[#This Row],[Pnr.]]=HV$7,Tbl.Kosten[[#This Row],[Te financieren]],"")</f>
        <v/>
      </c>
      <c r="HW246" s="160" t="str">
        <f>IF(Tbl.Kosten[[#This Row],[Pnr.]]=HW$7,Tbl.Kosten[[#This Row],[Te financieren]],"")</f>
        <v/>
      </c>
    </row>
    <row r="247" spans="2:231" x14ac:dyDescent="0.3">
      <c r="B247" s="144"/>
      <c r="C247" s="147"/>
      <c r="D247" s="146"/>
      <c r="E247" s="147"/>
      <c r="F247" s="145"/>
      <c r="G247" s="11" t="str">
        <f>IF(Tbl.Kosten[[#This Row],[Medewerker e/o 
functie]]&lt;&gt;"",_xlfn.XLOOKUP(Tbl.Kosten[[#This Row],[Medewerker e/o 
functie]],Tbl.Uurtarief[Medewerker en/of functie],Tbl.Uurtarief[Uurtarief],"",0,1),"")</f>
        <v/>
      </c>
      <c r="H247" s="121">
        <f>IFERROR(Tbl.Kosten[[#This Row],[Uren]]*Tbl.Kosten[[#This Row],[Uurtarief]],0)</f>
        <v>0</v>
      </c>
      <c r="I247" s="119" t="str">
        <f>IF(Tbl.Kosten[[#This Row],[Subtotaal uren]]&lt;&gt;0,_xlfn.XLOOKUP(Tbl.Kosten[[#This Row],[Medewerker e/o 
functie]],Tbl.Uurtarief[Medewerker en/of functie],Tbl.Uurtarief[Kostensoort arbeid],"",0,1),"")</f>
        <v/>
      </c>
      <c r="J247" s="147"/>
      <c r="K247" s="145"/>
      <c r="L247" s="149" t="str">
        <f>IF(Tbl.Kosten[[#This Row],[Activum]]&lt;&gt;"",_xlfn.XLOOKUP(Tbl.Kosten[[#This Row],[Activum]],Tbl.Afschrijvingskosten[Activum],Tbl.Afschrijvingskosten[Tarief per afschrijvings-eenheid],"",0,1),"")</f>
        <v/>
      </c>
      <c r="M247" s="122">
        <f>IFERROR(Tbl.Kosten[[#This Row],[Een-
heden]]*Tbl.Kosten[[#This Row],[Afschrijvings-
tarief]],0)</f>
        <v>0</v>
      </c>
      <c r="N247" s="122" t="str">
        <f>IF(Tbl.Kosten[[#This Row],[Subtotaal afschrijving]]&lt;&gt;0,Lijsten!A245,"")</f>
        <v/>
      </c>
      <c r="O247" s="150"/>
      <c r="P247" s="145"/>
      <c r="Q247" s="148"/>
      <c r="R247" s="122">
        <f>IFERROR(Tbl.Kosten[[#This Row],[Aantal]]*Tbl.Kosten[[#This Row],[Tarief]],0)</f>
        <v>0</v>
      </c>
      <c r="S247" s="8">
        <f>IFERROR(Tbl.Kosten[[#This Row],[Subtotaal overige kosten]]+Tbl.Kosten[[#This Row],[Subtotaal uren]]+Tbl.Kosten[[#This Row],[Subtotaal afschrijving]],0)</f>
        <v>0</v>
      </c>
      <c r="T247" s="8">
        <f>IFERROR(Tbl.Kosten[[#This Row],[Totaal kosten]]*Tbl.Kosten[[#This Row],[Subsidie%]],0)</f>
        <v>0</v>
      </c>
      <c r="U247" s="4" t="str" cm="1">
        <f t="array" ref="U247">IFERROR(_xlfn.IFS(Tbl.Kosten[[#This Row],[Subtotaal uren]]&lt;&gt;0,Tbl.Kosten[[#This Row],[Kostensoort arbeid]],Tbl.Kosten[[#This Row],[Subtotaal afschrijving]]&lt;&gt;0,Tbl.Kosten[[#This Row],[Kostensoort afschrijving]],Tbl.Kosten[[#This Row],[Subtotaal overige kosten]]&lt;&gt;0,Tbl.Kosten[[#This Row],[Kostensoort overig]]),"")</f>
        <v/>
      </c>
      <c r="V247" s="4" t="str">
        <f>IFERROR(_xlfn.XLOOKUP(Tbl.Kosten[[#This Row],[Activiteitencode]],Tbl.Activiteiten[Activiteitcode],Tbl.Activiteiten[Werkpakketcode],"",0,1),"")</f>
        <v/>
      </c>
      <c r="W247" s="4" t="str">
        <f>IFERROR(_xlfn.XLOOKUP(Tbl.Kosten[[#This Row],[Werkpakketcode]],Tbl.Werkpakketten[Werkpakketcode],Tbl.Werkpakketten[Subsidiabele activiteit],"",0,1),"")</f>
        <v/>
      </c>
      <c r="X247" s="12">
        <f>IFERROR(_xlfn.XLOOKUP(Tbl.Kosten[[#This Row],[Sanr.]],Tbl.Subsidiehoogte[SAnr.],Tbl.Subsidiehoogte[Sub. Percentage],0,0,1),0)</f>
        <v>0</v>
      </c>
      <c r="Y247" s="154" t="str">
        <f>IFERROR(_xlfn.XLOOKUP(Tbl.Kosten[[#This Row],[Partnercode]],Tbl.Projectpartners[Partnercode],Tbl.Projectpartners[PNr.],"",0,1),"")</f>
        <v>P1</v>
      </c>
      <c r="Z247" s="158">
        <f>IF(Tbl.Kosten[[#This Row],[Pnr.]]=Z$7,Tbl.Kosten[[#This Row],[Totaal kosten]],"")</f>
        <v>0</v>
      </c>
      <c r="AA247" s="158" t="str">
        <f>IF(Tbl.Kosten[[#This Row],[Pnr.]]=AA$7,Tbl.Kosten[[#This Row],[Totaal kosten]],"")</f>
        <v/>
      </c>
      <c r="AB247" s="158" t="str">
        <f>IF(Tbl.Kosten[[#This Row],[Pnr.]]=AB$7,Tbl.Kosten[[#This Row],[Totaal kosten]],"")</f>
        <v/>
      </c>
      <c r="AC247" s="158" t="str">
        <f>IF(Tbl.Kosten[[#This Row],[Pnr.]]=AC$7,Tbl.Kosten[[#This Row],[Totaal kosten]],"")</f>
        <v/>
      </c>
      <c r="AD247" s="158" t="str">
        <f>IF(Tbl.Kosten[[#This Row],[Pnr.]]=AD$7,Tbl.Kosten[[#This Row],[Totaal kosten]],"")</f>
        <v/>
      </c>
      <c r="AE247" s="158" t="str">
        <f>IF(Tbl.Kosten[[#This Row],[Pnr.]]=AE$7,Tbl.Kosten[[#This Row],[Totaal kosten]],"")</f>
        <v/>
      </c>
      <c r="AF247" s="158" t="str">
        <f>IF(Tbl.Kosten[[#This Row],[Pnr.]]=AF$7,Tbl.Kosten[[#This Row],[Totaal kosten]],"")</f>
        <v/>
      </c>
      <c r="AG247" s="158" t="str">
        <f>IF(Tbl.Kosten[[#This Row],[Pnr.]]=AG$7,Tbl.Kosten[[#This Row],[Totaal kosten]],"")</f>
        <v/>
      </c>
      <c r="AH247" s="158" t="str">
        <f>IF(Tbl.Kosten[[#This Row],[Pnr.]]=AH$7,Tbl.Kosten[[#This Row],[Totaal kosten]],"")</f>
        <v/>
      </c>
      <c r="AI247" s="158" t="str">
        <f>IF(Tbl.Kosten[[#This Row],[Pnr.]]=AI$7,Tbl.Kosten[[#This Row],[Totaal kosten]],"")</f>
        <v/>
      </c>
      <c r="AJ247" s="158" t="str">
        <f>IF(Tbl.Kosten[[#This Row],[Pnr.]]=AJ$7,Tbl.Kosten[[#This Row],[Totaal kosten]],"")</f>
        <v/>
      </c>
      <c r="AK247" s="158" t="str">
        <f>IF(Tbl.Kosten[[#This Row],[Pnr.]]=AK$7,Tbl.Kosten[[#This Row],[Totaal kosten]],"")</f>
        <v/>
      </c>
      <c r="AL247" s="158" t="str">
        <f>IF(Tbl.Kosten[[#This Row],[Pnr.]]=AL$7,Tbl.Kosten[[#This Row],[Totaal kosten]],"")</f>
        <v/>
      </c>
      <c r="AM247" s="158" t="str">
        <f>IF(Tbl.Kosten[[#This Row],[Pnr.]]=AM$7,Tbl.Kosten[[#This Row],[Totaal kosten]],"")</f>
        <v/>
      </c>
      <c r="AN247" s="158" t="str">
        <f>IF(Tbl.Kosten[[#This Row],[Pnr.]]=AN$7,Tbl.Kosten[[#This Row],[Totaal kosten]],"")</f>
        <v/>
      </c>
      <c r="AO247" s="158" t="str">
        <f>IF(Tbl.Kosten[[#This Row],[Pnr.]]=AO$7,Tbl.Kosten[[#This Row],[Totaal kosten]],"")</f>
        <v/>
      </c>
      <c r="AP247" s="158" t="str">
        <f>IF(Tbl.Kosten[[#This Row],[Pnr.]]=AP$7,Tbl.Kosten[[#This Row],[Totaal kosten]],"")</f>
        <v/>
      </c>
      <c r="AQ247" s="158" t="str">
        <f>IF(Tbl.Kosten[[#This Row],[Pnr.]]=AQ$7,Tbl.Kosten[[#This Row],[Totaal kosten]],"")</f>
        <v/>
      </c>
      <c r="AR247" s="158" t="str">
        <f>IF(Tbl.Kosten[[#This Row],[Pnr.]]=AR$7,Tbl.Kosten[[#This Row],[Totaal kosten]],"")</f>
        <v/>
      </c>
      <c r="AS247" s="158" t="str">
        <f>IF(Tbl.Kosten[[#This Row],[Pnr.]]=AS$7,Tbl.Kosten[[#This Row],[Totaal kosten]],"")</f>
        <v/>
      </c>
      <c r="AT247" s="158" t="str">
        <f>IF(Tbl.Kosten[[#This Row],[Pnr.]]=AT$7,Tbl.Kosten[[#This Row],[Totaal kosten]],"")</f>
        <v/>
      </c>
      <c r="AU247" s="158" t="str">
        <f>IF(Tbl.Kosten[[#This Row],[Pnr.]]=AU$7,Tbl.Kosten[[#This Row],[Totaal kosten]],"")</f>
        <v/>
      </c>
      <c r="AV247" s="158" t="str">
        <f>IF(Tbl.Kosten[[#This Row],[Pnr.]]=AV$7,Tbl.Kosten[[#This Row],[Totaal kosten]],"")</f>
        <v/>
      </c>
      <c r="AW247" s="158" t="str">
        <f>IF(Tbl.Kosten[[#This Row],[Pnr.]]=AW$7,Tbl.Kosten[[#This Row],[Totaal kosten]],"")</f>
        <v/>
      </c>
      <c r="AX247" s="158" t="str">
        <f>IF(Tbl.Kosten[[#This Row],[Pnr.]]=AX$7,Tbl.Kosten[[#This Row],[Totaal kosten]],"")</f>
        <v/>
      </c>
      <c r="AY247" s="158" t="str">
        <f>IF(Tbl.Kosten[[#This Row],[Pnr.]]=AY$7,Tbl.Kosten[[#This Row],[Totaal kosten]],"")</f>
        <v/>
      </c>
      <c r="AZ247" s="158" t="str">
        <f>IF(Tbl.Kosten[[#This Row],[Pnr.]]=AZ$7,Tbl.Kosten[[#This Row],[Totaal kosten]],"")</f>
        <v/>
      </c>
      <c r="BA247" s="158" t="str">
        <f>IF(Tbl.Kosten[[#This Row],[Pnr.]]=BA$7,Tbl.Kosten[[#This Row],[Totaal kosten]],"")</f>
        <v/>
      </c>
      <c r="BB247" s="158" t="str">
        <f>IF(Tbl.Kosten[[#This Row],[Pnr.]]=BB$7,Tbl.Kosten[[#This Row],[Totaal kosten]],"")</f>
        <v/>
      </c>
      <c r="BC247" s="158" t="str">
        <f>IF(Tbl.Kosten[[#This Row],[Pnr.]]=BC$7,Tbl.Kosten[[#This Row],[Totaal kosten]],"")</f>
        <v/>
      </c>
      <c r="BD247" s="158" t="str">
        <f>IF(Tbl.Kosten[[#This Row],[Pnr.]]=BD$7,Tbl.Kosten[[#This Row],[Totaal kosten]],"")</f>
        <v/>
      </c>
      <c r="BE247" s="158" t="str">
        <f>IF(Tbl.Kosten[[#This Row],[Pnr.]]=BE$7,Tbl.Kosten[[#This Row],[Totaal kosten]],"")</f>
        <v/>
      </c>
      <c r="BF247" s="158" t="str">
        <f>IF(Tbl.Kosten[[#This Row],[Pnr.]]=BF$7,Tbl.Kosten[[#This Row],[Totaal kosten]],"")</f>
        <v/>
      </c>
      <c r="BG247" s="158" t="str">
        <f>IF(Tbl.Kosten[[#This Row],[Pnr.]]=BG$7,Tbl.Kosten[[#This Row],[Totaal kosten]],"")</f>
        <v/>
      </c>
      <c r="BH247" s="158" t="str">
        <f>IF(Tbl.Kosten[[#This Row],[Pnr.]]=BH$7,Tbl.Kosten[[#This Row],[Totaal kosten]],"")</f>
        <v/>
      </c>
      <c r="BI247" s="158" t="str">
        <f>IF(Tbl.Kosten[[#This Row],[Pnr.]]=BI$7,Tbl.Kosten[[#This Row],[Totaal kosten]],"")</f>
        <v/>
      </c>
      <c r="BJ247" s="158" t="str">
        <f>IF(Tbl.Kosten[[#This Row],[Pnr.]]=BJ$7,Tbl.Kosten[[#This Row],[Totaal kosten]],"")</f>
        <v/>
      </c>
      <c r="BK247" s="158" t="str">
        <f>IF(Tbl.Kosten[[#This Row],[Pnr.]]=BK$7,Tbl.Kosten[[#This Row],[Totaal kosten]],"")</f>
        <v/>
      </c>
      <c r="BL247" s="158" t="str">
        <f>IF(Tbl.Kosten[[#This Row],[Pnr.]]=BL$7,Tbl.Kosten[[#This Row],[Totaal kosten]],"")</f>
        <v/>
      </c>
      <c r="BM247" s="158" t="str">
        <f>IF(Tbl.Kosten[[#This Row],[Pnr.]]=BM$7,Tbl.Kosten[[#This Row],[Totaal kosten]],"")</f>
        <v/>
      </c>
      <c r="BN247" s="158" t="str">
        <f>IF(Tbl.Kosten[[#This Row],[Pnr.]]=BN$7,Tbl.Kosten[[#This Row],[Totaal kosten]],"")</f>
        <v/>
      </c>
      <c r="BO247" s="158" t="str">
        <f>IF(Tbl.Kosten[[#This Row],[Pnr.]]=BO$7,Tbl.Kosten[[#This Row],[Totaal kosten]],"")</f>
        <v/>
      </c>
      <c r="BP247" s="158" t="str">
        <f>IF(Tbl.Kosten[[#This Row],[Pnr.]]=BP$7,Tbl.Kosten[[#This Row],[Totaal kosten]],"")</f>
        <v/>
      </c>
      <c r="BQ247" s="158" t="str">
        <f>IF(Tbl.Kosten[[#This Row],[Pnr.]]=BQ$7,Tbl.Kosten[[#This Row],[Totaal kosten]],"")</f>
        <v/>
      </c>
      <c r="BR247" s="158" t="str">
        <f>IF(Tbl.Kosten[[#This Row],[Pnr.]]=BR$7,Tbl.Kosten[[#This Row],[Totaal kosten]],"")</f>
        <v/>
      </c>
      <c r="BS247" s="158" t="str">
        <f>IF(Tbl.Kosten[[#This Row],[Pnr.]]=BS$7,Tbl.Kosten[[#This Row],[Totaal kosten]],"")</f>
        <v/>
      </c>
      <c r="BT247" s="158" t="str">
        <f>IF(Tbl.Kosten[[#This Row],[Pnr.]]=BT$7,Tbl.Kosten[[#This Row],[Totaal kosten]],"")</f>
        <v/>
      </c>
      <c r="BU247" s="158" t="str">
        <f>IF(Tbl.Kosten[[#This Row],[Pnr.]]=BU$7,Tbl.Kosten[[#This Row],[Totaal kosten]],"")</f>
        <v/>
      </c>
      <c r="BV247" s="158" t="str">
        <f>IF(Tbl.Kosten[[#This Row],[Pnr.]]=BV$7,Tbl.Kosten[[#This Row],[Totaal kosten]],"")</f>
        <v/>
      </c>
      <c r="BW247" s="158" t="str">
        <f>IF(Tbl.Kosten[[#This Row],[Pnr.]]=BW$7,Tbl.Kosten[[#This Row],[Totaal kosten]],"")</f>
        <v/>
      </c>
      <c r="BX247" s="158" t="str">
        <f>IFERROR(_xlfn.XLOOKUP(Tbl.Kosten[[#This Row],[Werkpakketcode]],Tbl.Werkpakketten[Werkpakketcode],Tbl.Werkpakketten[WPnr.],"",0,1),"")</f>
        <v/>
      </c>
      <c r="BY247" s="158" t="str">
        <f>IF(Tbl.Kosten[[#This Row],[WPnr.]]=BY$7,Tbl.Kosten[[#This Row],[Totaal kosten]],"")</f>
        <v/>
      </c>
      <c r="BZ247" s="158" t="str">
        <f>IF(Tbl.Kosten[[#This Row],[WPnr.]]=BZ$7,Tbl.Kosten[[#This Row],[Totaal kosten]],"")</f>
        <v/>
      </c>
      <c r="CA247" s="158" t="str">
        <f>IF(Tbl.Kosten[[#This Row],[WPnr.]]=CA$7,Tbl.Kosten[[#This Row],[Totaal kosten]],"")</f>
        <v/>
      </c>
      <c r="CB247" s="158" t="str">
        <f>IF(Tbl.Kosten[[#This Row],[WPnr.]]=CB$7,Tbl.Kosten[[#This Row],[Totaal kosten]],"")</f>
        <v/>
      </c>
      <c r="CC247" s="158" t="str">
        <f>IF(Tbl.Kosten[[#This Row],[WPnr.]]=CC$7,Tbl.Kosten[[#This Row],[Totaal kosten]],"")</f>
        <v/>
      </c>
      <c r="CD247" s="158" t="str">
        <f>IF(Tbl.Kosten[[#This Row],[WPnr.]]=CD$7,Tbl.Kosten[[#This Row],[Totaal kosten]],"")</f>
        <v/>
      </c>
      <c r="CE247" s="158" t="str">
        <f>IF(Tbl.Kosten[[#This Row],[WPnr.]]=CE$7,Tbl.Kosten[[#This Row],[Totaal kosten]],"")</f>
        <v/>
      </c>
      <c r="CF247" s="158" t="str">
        <f>IF(Tbl.Kosten[[#This Row],[WPnr.]]=CF$7,Tbl.Kosten[[#This Row],[Totaal kosten]],"")</f>
        <v/>
      </c>
      <c r="CG247" s="158" t="str">
        <f>IF(Tbl.Kosten[[#This Row],[WPnr.]]=CG$7,Tbl.Kosten[[#This Row],[Totaal kosten]],"")</f>
        <v/>
      </c>
      <c r="CH247" s="158" t="str">
        <f>IF(Tbl.Kosten[[#This Row],[WPnr.]]=CH$7,Tbl.Kosten[[#This Row],[Totaal kosten]],"")</f>
        <v/>
      </c>
      <c r="CI247" s="158" t="str">
        <f>IF(Tbl.Kosten[[#This Row],[WPnr.]]=CI$7,Tbl.Kosten[[#This Row],[Totaal kosten]],"")</f>
        <v/>
      </c>
      <c r="CJ247" s="158" t="str">
        <f>IF(Tbl.Kosten[[#This Row],[WPnr.]]=CJ$7,Tbl.Kosten[[#This Row],[Totaal kosten]],"")</f>
        <v/>
      </c>
      <c r="CK247" s="158" t="str">
        <f>IF(Tbl.Kosten[[#This Row],[WPnr.]]=CK$7,Tbl.Kosten[[#This Row],[Totaal kosten]],"")</f>
        <v/>
      </c>
      <c r="CL247" s="158" t="str">
        <f>IF(Tbl.Kosten[[#This Row],[WPnr.]]=CL$7,Tbl.Kosten[[#This Row],[Totaal kosten]],"")</f>
        <v/>
      </c>
      <c r="CM247" s="158" t="str">
        <f>IF(Tbl.Kosten[[#This Row],[WPnr.]]=CM$7,Tbl.Kosten[[#This Row],[Totaal kosten]],"")</f>
        <v/>
      </c>
      <c r="CN247" s="158" t="str">
        <f>IF(Tbl.Kosten[[#This Row],[WPnr.]]=CN$7,Tbl.Kosten[[#This Row],[Totaal kosten]],"")</f>
        <v/>
      </c>
      <c r="CO247" s="158" t="str">
        <f>IF(Tbl.Kosten[[#This Row],[WPnr.]]=CO$7,Tbl.Kosten[[#This Row],[Totaal kosten]],"")</f>
        <v/>
      </c>
      <c r="CP247" s="158" t="str">
        <f>IF(Tbl.Kosten[[#This Row],[WPnr.]]=CP$7,Tbl.Kosten[[#This Row],[Totaal kosten]],"")</f>
        <v/>
      </c>
      <c r="CQ247" s="158" t="str">
        <f>IF(Tbl.Kosten[[#This Row],[WPnr.]]=CQ$7,Tbl.Kosten[[#This Row],[Totaal kosten]],"")</f>
        <v/>
      </c>
      <c r="CR247" s="158" t="str">
        <f>IF(Tbl.Kosten[[#This Row],[WPnr.]]=CR$7,Tbl.Kosten[[#This Row],[Totaal kosten]],"")</f>
        <v/>
      </c>
      <c r="CS247" s="158" t="str">
        <f>IF(Tbl.Kosten[[#This Row],[WPnr.]]=CS$7,Tbl.Kosten[[#This Row],[Totaal kosten]],"")</f>
        <v/>
      </c>
      <c r="CT247" s="158" t="str">
        <f>IF(Tbl.Kosten[[#This Row],[WPnr.]]=CT$7,Tbl.Kosten[[#This Row],[Totaal kosten]],"")</f>
        <v/>
      </c>
      <c r="CU247" s="158" t="str">
        <f>IF(Tbl.Kosten[[#This Row],[WPnr.]]=CU$7,Tbl.Kosten[[#This Row],[Totaal kosten]],"")</f>
        <v/>
      </c>
      <c r="CV247" s="158" t="str">
        <f>IF(Tbl.Kosten[[#This Row],[WPnr.]]=CV$7,Tbl.Kosten[[#This Row],[Totaal kosten]],"")</f>
        <v/>
      </c>
      <c r="CW247" s="158" t="str">
        <f>IF(Tbl.Kosten[[#This Row],[WPnr.]]=CW$7,Tbl.Kosten[[#This Row],[Totaal kosten]],"")</f>
        <v/>
      </c>
      <c r="CX247" s="158" t="str">
        <f>IF(Tbl.Kosten[[#This Row],[WPnr.]]=CX$7,Tbl.Kosten[[#This Row],[Totaal kosten]],"")</f>
        <v/>
      </c>
      <c r="CY247" s="158" t="str">
        <f>IF(Tbl.Kosten[[#This Row],[WPnr.]]=CY$7,Tbl.Kosten[[#This Row],[Totaal kosten]],"")</f>
        <v/>
      </c>
      <c r="CZ247" s="158" t="str">
        <f>IF(Tbl.Kosten[[#This Row],[WPnr.]]=CZ$7,Tbl.Kosten[[#This Row],[Totaal kosten]],"")</f>
        <v/>
      </c>
      <c r="DA247" s="158" t="str">
        <f>IF(Tbl.Kosten[[#This Row],[WPnr.]]=DA$7,Tbl.Kosten[[#This Row],[Totaal kosten]],"")</f>
        <v/>
      </c>
      <c r="DB247" s="158" t="str">
        <f>IF(Tbl.Kosten[[#This Row],[WPnr.]]=DB$7,Tbl.Kosten[[#This Row],[Totaal kosten]],"")</f>
        <v/>
      </c>
      <c r="DC247" s="158" t="str">
        <f>IF(Tbl.Kosten[[#This Row],[WPnr.]]=DC$7,Tbl.Kosten[[#This Row],[Totaal kosten]],"")</f>
        <v/>
      </c>
      <c r="DD247" s="158" t="str">
        <f>IF(Tbl.Kosten[[#This Row],[WPnr.]]=DD$7,Tbl.Kosten[[#This Row],[Totaal kosten]],"")</f>
        <v/>
      </c>
      <c r="DE247" s="158" t="str">
        <f>IF(Tbl.Kosten[[#This Row],[WPnr.]]=DE$7,Tbl.Kosten[[#This Row],[Totaal kosten]],"")</f>
        <v/>
      </c>
      <c r="DF247" s="158" t="str">
        <f>IF(Tbl.Kosten[[#This Row],[WPnr.]]=DF$7,Tbl.Kosten[[#This Row],[Totaal kosten]],"")</f>
        <v/>
      </c>
      <c r="DG247" s="158" t="str">
        <f>IF(Tbl.Kosten[[#This Row],[WPnr.]]=DG$7,Tbl.Kosten[[#This Row],[Totaal kosten]],"")</f>
        <v/>
      </c>
      <c r="DH247" s="158" t="str">
        <f>IF(Tbl.Kosten[[#This Row],[WPnr.]]=DH$7,Tbl.Kosten[[#This Row],[Totaal kosten]],"")</f>
        <v/>
      </c>
      <c r="DI247" s="158" t="str">
        <f>IF(Tbl.Kosten[[#This Row],[WPnr.]]=DI$7,Tbl.Kosten[[#This Row],[Totaal kosten]],"")</f>
        <v/>
      </c>
      <c r="DJ247" s="158" t="str">
        <f>IF(Tbl.Kosten[[#This Row],[WPnr.]]=DJ$7,Tbl.Kosten[[#This Row],[Totaal kosten]],"")</f>
        <v/>
      </c>
      <c r="DK247" s="158" t="str">
        <f>IF(Tbl.Kosten[[#This Row],[WPnr.]]=DK$7,Tbl.Kosten[[#This Row],[Totaal kosten]],"")</f>
        <v/>
      </c>
      <c r="DL247" s="158" t="str">
        <f>IF(Tbl.Kosten[[#This Row],[WPnr.]]=DL$7,Tbl.Kosten[[#This Row],[Totaal kosten]],"")</f>
        <v/>
      </c>
      <c r="DM247" s="158" t="str">
        <f>IF(Tbl.Kosten[[#This Row],[WPnr.]]=DM$7,Tbl.Kosten[[#This Row],[Totaal kosten]],"")</f>
        <v/>
      </c>
      <c r="DN247" s="158" t="str">
        <f>IF(Tbl.Kosten[[#This Row],[WPnr.]]=DN$7,Tbl.Kosten[[#This Row],[Totaal kosten]],"")</f>
        <v/>
      </c>
      <c r="DO247" s="158" t="str">
        <f>IF(Tbl.Kosten[[#This Row],[WPnr.]]=DO$7,Tbl.Kosten[[#This Row],[Totaal kosten]],"")</f>
        <v/>
      </c>
      <c r="DP247" s="158" t="str">
        <f>IF(Tbl.Kosten[[#This Row],[WPnr.]]=DP$7,Tbl.Kosten[[#This Row],[Totaal kosten]],"")</f>
        <v/>
      </c>
      <c r="DQ247" s="158" t="str">
        <f>IF(Tbl.Kosten[[#This Row],[WPnr.]]=DQ$7,Tbl.Kosten[[#This Row],[Totaal kosten]],"")</f>
        <v/>
      </c>
      <c r="DR247" s="158" t="str">
        <f>IF(Tbl.Kosten[[#This Row],[WPnr.]]=DR$7,Tbl.Kosten[[#This Row],[Totaal kosten]],"")</f>
        <v/>
      </c>
      <c r="DS247" s="158" t="str">
        <f>IF(Tbl.Kosten[[#This Row],[WPnr.]]=DS$7,Tbl.Kosten[[#This Row],[Totaal kosten]],"")</f>
        <v/>
      </c>
      <c r="DT247" s="158" t="str">
        <f>IF(Tbl.Kosten[[#This Row],[WPnr.]]=DT$7,Tbl.Kosten[[#This Row],[Totaal kosten]],"")</f>
        <v/>
      </c>
      <c r="DU247" s="158" t="str">
        <f>IF(Tbl.Kosten[[#This Row],[WPnr.]]=DU$7,Tbl.Kosten[[#This Row],[Totaal kosten]],"")</f>
        <v/>
      </c>
      <c r="DV247" s="158" t="str">
        <f>IF(Tbl.Kosten[[#This Row],[WPnr.]]=DV$7,Tbl.Kosten[[#This Row],[Totaal kosten]],"")</f>
        <v/>
      </c>
      <c r="DW247" s="158" t="str">
        <f>IFERROR(_xlfn.XLOOKUP(Tbl.Kosten[[#This Row],[Kostensoort]],Tbl.Kostensoorten[Kostensoorten],Tbl.Kostensoorten[KSnr.],"",0,1),"")</f>
        <v/>
      </c>
      <c r="DX247" s="158" t="str">
        <f>IF(Tbl.Kosten[[#This Row],[KSnr.]]=DX$7,Tbl.Kosten[[#This Row],[Totaal kosten]],"")</f>
        <v/>
      </c>
      <c r="DY247" s="158" t="str">
        <f>IF(Tbl.Kosten[[#This Row],[KSnr.]]=DY$7,Tbl.Kosten[[#This Row],[Totaal kosten]],"")</f>
        <v/>
      </c>
      <c r="DZ247" s="158" t="str">
        <f>IF(Tbl.Kosten[[#This Row],[KSnr.]]=DZ$7,Tbl.Kosten[[#This Row],[Totaal kosten]],"")</f>
        <v/>
      </c>
      <c r="EA247" s="158" t="str">
        <f>IF(Tbl.Kosten[[#This Row],[KSnr.]]=EA$7,Tbl.Kosten[[#This Row],[Totaal kosten]],"")</f>
        <v/>
      </c>
      <c r="EB247" s="158" t="str">
        <f>IF(Tbl.Kosten[[#This Row],[KSnr.]]=EB$7,Tbl.Kosten[[#This Row],[Totaal kosten]],"")</f>
        <v/>
      </c>
      <c r="EC247" s="158" t="str">
        <f>IF(Tbl.Kosten[[#This Row],[KSnr.]]=EC$7,Tbl.Kosten[[#This Row],[Totaal kosten]],"")</f>
        <v/>
      </c>
      <c r="ED247" s="158" t="str">
        <f>IF(Tbl.Kosten[[#This Row],[KSnr.]]=ED$7,Tbl.Kosten[[#This Row],[Totaal kosten]],"")</f>
        <v/>
      </c>
      <c r="EE247" s="158" t="str">
        <f>IF(Tbl.Kosten[[#This Row],[KSnr.]]=EE$7,Tbl.Kosten[[#This Row],[Totaal kosten]],"")</f>
        <v/>
      </c>
      <c r="EF247" s="158" t="str">
        <f>IF(Tbl.Kosten[[#This Row],[KSnr.]]=EF$7,Tbl.Kosten[[#This Row],[Totaal kosten]],"")</f>
        <v/>
      </c>
      <c r="EG247" s="158" t="str">
        <f>IF(Tbl.Kosten[[#This Row],[KSnr.]]=EG$7,Tbl.Kosten[[#This Row],[Totaal kosten]],"")</f>
        <v/>
      </c>
      <c r="EH247" s="158" t="str">
        <f>IF(Tbl.Kosten[[#This Row],[KSnr.]]=EH$7,Tbl.Kosten[[#This Row],[Totaal kosten]],"")</f>
        <v/>
      </c>
      <c r="EI247" s="158" t="str">
        <f>IF(Tbl.Kosten[[#This Row],[KSnr.]]=EI$7,Tbl.Kosten[[#This Row],[Totaal kosten]],"")</f>
        <v/>
      </c>
      <c r="EJ247" s="158" t="str">
        <f>IF(Tbl.Kosten[[#This Row],[KSnr.]]=EJ$7,Tbl.Kosten[[#This Row],[Totaal kosten]],"")</f>
        <v/>
      </c>
      <c r="EK247" s="158" t="str">
        <f>IF(Tbl.Kosten[[#This Row],[KSnr.]]=EK$7,Tbl.Kosten[[#This Row],[Totaal kosten]],"")</f>
        <v/>
      </c>
      <c r="EL247" s="158" t="str">
        <f>IF(Tbl.Kosten[[#This Row],[KSnr.]]=EL$7,Tbl.Kosten[[#This Row],[Totaal kosten]],"")</f>
        <v/>
      </c>
      <c r="EM247" s="158" t="str">
        <f>IF(Tbl.Kosten[[#This Row],[KSnr.]]=EM$7,Tbl.Kosten[[#This Row],[Totaal kosten]],"")</f>
        <v/>
      </c>
      <c r="EN247" s="158" t="str">
        <f>IF(Tbl.Kosten[[#This Row],[KSnr.]]=EN$7,Tbl.Kosten[[#This Row],[Totaal kosten]],"")</f>
        <v/>
      </c>
      <c r="EO247" s="158" t="str">
        <f>IF(Tbl.Kosten[[#This Row],[KSnr.]]=EO$7,Tbl.Kosten[[#This Row],[Totaal kosten]],"")</f>
        <v/>
      </c>
      <c r="EP247" s="158" t="str">
        <f>IF(Tbl.Kosten[[#This Row],[KSnr.]]=EP$7,Tbl.Kosten[[#This Row],[Totaal kosten]],"")</f>
        <v/>
      </c>
      <c r="EQ247" s="158" t="str">
        <f>IF(Tbl.Kosten[[#This Row],[KSnr.]]=EQ$7,Tbl.Kosten[[#This Row],[Totaal kosten]],"")</f>
        <v/>
      </c>
      <c r="ER247" s="154" t="str">
        <f>IFERROR(_xlfn.XLOOKUP(Tbl.Kosten[[#This Row],[Subsidieactiviteit]],Tbl.Subsidiehoogte[Subsidieactiviteit],Tbl.Subsidiehoogte[SAnr.],"",0,1),"")</f>
        <v/>
      </c>
      <c r="ES247" s="160" t="str">
        <f>IF(Tbl.Kosten[[#This Row],[Sanr.]]=ES$7,Tbl.Kosten[[#This Row],[Totaal kosten]],"")</f>
        <v/>
      </c>
      <c r="ET247" s="160" t="str">
        <f>IF(Tbl.Kosten[[#This Row],[Sanr.]]=ET$7,Tbl.Kosten[[#This Row],[Totaal kosten]],"")</f>
        <v/>
      </c>
      <c r="EU247" s="160" t="str">
        <f>IF(Tbl.Kosten[[#This Row],[Sanr.]]=EU$7,Tbl.Kosten[[#This Row],[Totaal kosten]],"")</f>
        <v/>
      </c>
      <c r="EV247" s="160" t="str">
        <f>IF(Tbl.Kosten[[#This Row],[Sanr.]]=EV$7,Tbl.Kosten[[#This Row],[Totaal kosten]],"")</f>
        <v/>
      </c>
      <c r="EW247" s="160" t="str">
        <f>IF(Tbl.Kosten[[#This Row],[Sanr.]]=EW$7,Tbl.Kosten[[#This Row],[Totaal kosten]],"")</f>
        <v/>
      </c>
      <c r="EX247" s="160" t="str">
        <f>IF(Tbl.Kosten[[#This Row],[Sanr.]]=EX$7,Tbl.Kosten[[#This Row],[Totaal kosten]],"")</f>
        <v/>
      </c>
      <c r="EY247" s="160" t="str">
        <f>IF(Tbl.Kosten[[#This Row],[Sanr.]]=EY$7,Tbl.Kosten[[#This Row],[Totaal kosten]],"")</f>
        <v/>
      </c>
      <c r="EZ247" s="160" t="str">
        <f>IF(Tbl.Kosten[[#This Row],[Sanr.]]=EZ$7,Tbl.Kosten[[#This Row],[Totaal kosten]],"")</f>
        <v/>
      </c>
      <c r="FA247" s="160" t="str">
        <f>IF(Tbl.Kosten[[#This Row],[Sanr.]]=FA$7,Tbl.Kosten[[#This Row],[Totaal kosten]],"")</f>
        <v/>
      </c>
      <c r="FB247" s="160" t="str">
        <f>IF(Tbl.Kosten[[#This Row],[Sanr.]]=FB$7,Tbl.Kosten[[#This Row],[Totaal kosten]],"")</f>
        <v/>
      </c>
      <c r="FC247" s="160" t="str">
        <f>IF(Tbl.Kosten[[#This Row],[Sanr.]]=FC$7,Tbl.Kosten[[#This Row],[Totaal kosten]],"")</f>
        <v/>
      </c>
      <c r="FD247" s="160" t="str">
        <f>IF(Tbl.Kosten[[#This Row],[Sanr.]]=FD$7,Tbl.Kosten[[#This Row],[Totaal kosten]],"")</f>
        <v/>
      </c>
      <c r="FE247" s="160" t="str">
        <f>IF(Tbl.Kosten[[#This Row],[Sanr.]]=FE$7,Tbl.Kosten[[#This Row],[Totaal kosten]],"")</f>
        <v/>
      </c>
      <c r="FF247" s="160" t="str">
        <f>IF(Tbl.Kosten[[#This Row],[Sanr.]]=FF$7,Tbl.Kosten[[#This Row],[Totaal kosten]],"")</f>
        <v/>
      </c>
      <c r="FG247" s="160" t="str">
        <f>IF(Tbl.Kosten[[#This Row],[Sanr.]]=FG$7,Tbl.Kosten[[#This Row],[Totaal kosten]],"")</f>
        <v/>
      </c>
      <c r="FH247" s="160" t="str">
        <f>IF(Tbl.Kosten[[#This Row],[Sanr.]]=FH$7,Tbl.Kosten[[#This Row],[Totaal kosten]],"")</f>
        <v/>
      </c>
      <c r="FI247" s="160" t="str">
        <f>IF(Tbl.Kosten[[#This Row],[Sanr.]]=FI$7,Tbl.Kosten[[#This Row],[Totaal kosten]],"")</f>
        <v/>
      </c>
      <c r="FJ247" s="160" t="str">
        <f>IF(Tbl.Kosten[[#This Row],[Sanr.]]=FJ$7,Tbl.Kosten[[#This Row],[Totaal kosten]],"")</f>
        <v/>
      </c>
      <c r="FK247" s="160" t="str">
        <f>IF(Tbl.Kosten[[#This Row],[Sanr.]]=FK$7,Tbl.Kosten[[#This Row],[Totaal kosten]],"")</f>
        <v/>
      </c>
      <c r="FL247" s="160" t="str">
        <f>IF(Tbl.Kosten[[#This Row],[Sanr.]]=FL$7,Tbl.Kosten[[#This Row],[Totaal kosten]],"")</f>
        <v/>
      </c>
      <c r="FM247" s="160" t="str">
        <f>IF(Tbl.Kosten[[#This Row],[Sanr.]]=FM$7,Tbl.Kosten[[#This Row],[Totaal kosten]],"")</f>
        <v/>
      </c>
      <c r="FN247" s="160" t="str">
        <f>IF(Tbl.Kosten[[#This Row],[Sanr.]]=FN$7,Tbl.Kosten[[#This Row],[Totaal kosten]],"")</f>
        <v/>
      </c>
      <c r="FO247" s="160" t="str">
        <f>IF(Tbl.Kosten[[#This Row],[Sanr.]]=FO$7,Tbl.Kosten[[#This Row],[Totaal kosten]],"")</f>
        <v/>
      </c>
      <c r="FP247" s="160" t="str">
        <f>IF(Tbl.Kosten[[#This Row],[Sanr.]]=FP$7,Tbl.Kosten[[#This Row],[Totaal kosten]],"")</f>
        <v/>
      </c>
      <c r="FQ247" s="160" t="str">
        <f>IF(Tbl.Kosten[[#This Row],[Sanr.]]=FQ$7,Tbl.Kosten[[#This Row],[Totaal kosten]],"")</f>
        <v/>
      </c>
      <c r="FR247" s="160" t="str">
        <f>IF(Tbl.Kosten[[#This Row],[Sanr.]]=FR$7,Tbl.Kosten[[#This Row],[Totaal kosten]],"")</f>
        <v/>
      </c>
      <c r="FS247" s="160" t="str">
        <f>IF(Tbl.Kosten[[#This Row],[Sanr.]]=FS$7,Tbl.Kosten[[#This Row],[Totaal kosten]],"")</f>
        <v/>
      </c>
      <c r="FT247" s="160" t="str">
        <f>IF(Tbl.Kosten[[#This Row],[Sanr.]]=FT$7,Tbl.Kosten[[#This Row],[Totaal kosten]],"")</f>
        <v/>
      </c>
      <c r="FU247" s="160" t="str">
        <f>IF(Tbl.Kosten[[#This Row],[Sanr.]]=FU$7,Tbl.Kosten[[#This Row],[Totaal kosten]],"")</f>
        <v/>
      </c>
      <c r="FV247" s="160" t="str">
        <f>IF(Tbl.Kosten[[#This Row],[Sanr.]]=FV$7,Tbl.Kosten[[#This Row],[Totaal kosten]],"")</f>
        <v/>
      </c>
      <c r="FW247" s="160" t="str">
        <f>IFERROR(_xlfn.XLOOKUP(Tbl.Kosten[[#This Row],[Activiteitencode]],Tbl.Activiteiten[Activiteitcode],Tbl.Activiteiten[Anr.],"",0,1),"")</f>
        <v/>
      </c>
      <c r="FX247" s="181" t="str">
        <f>_xlfn.CONCAT(Tbl.Kosten[[#This Row],[Pnr.]],Tbl.Kosten[[#This Row],[Sanr.]])</f>
        <v>P1</v>
      </c>
      <c r="FY247" s="160">
        <f>Tbl.Kosten[[#This Row],[Totaal kosten]]-Tbl.Kosten[[#This Row],[Subsidie]]</f>
        <v>0</v>
      </c>
      <c r="FZ247" s="160">
        <f>IF(Tbl.Kosten[[#This Row],[Pnr.]]=FZ$7,Tbl.Kosten[[#This Row],[Te financieren]],"")</f>
        <v>0</v>
      </c>
      <c r="GA247" s="160" t="str">
        <f>IF(Tbl.Kosten[[#This Row],[Pnr.]]=GA$7,Tbl.Kosten[[#This Row],[Te financieren]],"")</f>
        <v/>
      </c>
      <c r="GB247" s="160" t="str">
        <f>IF(Tbl.Kosten[[#This Row],[Pnr.]]=GB$7,Tbl.Kosten[[#This Row],[Te financieren]],"")</f>
        <v/>
      </c>
      <c r="GC247" s="160" t="str">
        <f>IF(Tbl.Kosten[[#This Row],[Pnr.]]=GC$7,Tbl.Kosten[[#This Row],[Te financieren]],"")</f>
        <v/>
      </c>
      <c r="GD247" s="160" t="str">
        <f>IF(Tbl.Kosten[[#This Row],[Pnr.]]=GD$7,Tbl.Kosten[[#This Row],[Te financieren]],"")</f>
        <v/>
      </c>
      <c r="GE247" s="160" t="str">
        <f>IF(Tbl.Kosten[[#This Row],[Pnr.]]=GE$7,Tbl.Kosten[[#This Row],[Te financieren]],"")</f>
        <v/>
      </c>
      <c r="GF247" s="160" t="str">
        <f>IF(Tbl.Kosten[[#This Row],[Pnr.]]=GF$7,Tbl.Kosten[[#This Row],[Te financieren]],"")</f>
        <v/>
      </c>
      <c r="GG247" s="160" t="str">
        <f>IF(Tbl.Kosten[[#This Row],[Pnr.]]=GG$7,Tbl.Kosten[[#This Row],[Te financieren]],"")</f>
        <v/>
      </c>
      <c r="GH247" s="160" t="str">
        <f>IF(Tbl.Kosten[[#This Row],[Pnr.]]=GH$7,Tbl.Kosten[[#This Row],[Te financieren]],"")</f>
        <v/>
      </c>
      <c r="GI247" s="160" t="str">
        <f>IF(Tbl.Kosten[[#This Row],[Pnr.]]=GI$7,Tbl.Kosten[[#This Row],[Te financieren]],"")</f>
        <v/>
      </c>
      <c r="GJ247" s="160" t="str">
        <f>IF(Tbl.Kosten[[#This Row],[Pnr.]]=GJ$7,Tbl.Kosten[[#This Row],[Te financieren]],"")</f>
        <v/>
      </c>
      <c r="GK247" s="160" t="str">
        <f>IF(Tbl.Kosten[[#This Row],[Pnr.]]=GK$7,Tbl.Kosten[[#This Row],[Te financieren]],"")</f>
        <v/>
      </c>
      <c r="GL247" s="160" t="str">
        <f>IF(Tbl.Kosten[[#This Row],[Pnr.]]=GL$7,Tbl.Kosten[[#This Row],[Te financieren]],"")</f>
        <v/>
      </c>
      <c r="GM247" s="160" t="str">
        <f>IF(Tbl.Kosten[[#This Row],[Pnr.]]=GM$7,Tbl.Kosten[[#This Row],[Te financieren]],"")</f>
        <v/>
      </c>
      <c r="GN247" s="160" t="str">
        <f>IF(Tbl.Kosten[[#This Row],[Pnr.]]=GN$7,Tbl.Kosten[[#This Row],[Te financieren]],"")</f>
        <v/>
      </c>
      <c r="GO247" s="160" t="str">
        <f>IF(Tbl.Kosten[[#This Row],[Pnr.]]=GO$7,Tbl.Kosten[[#This Row],[Te financieren]],"")</f>
        <v/>
      </c>
      <c r="GP247" s="160" t="str">
        <f>IF(Tbl.Kosten[[#This Row],[Pnr.]]=GP$7,Tbl.Kosten[[#This Row],[Te financieren]],"")</f>
        <v/>
      </c>
      <c r="GQ247" s="160" t="str">
        <f>IF(Tbl.Kosten[[#This Row],[Pnr.]]=GQ$7,Tbl.Kosten[[#This Row],[Te financieren]],"")</f>
        <v/>
      </c>
      <c r="GR247" s="160" t="str">
        <f>IF(Tbl.Kosten[[#This Row],[Pnr.]]=GR$7,Tbl.Kosten[[#This Row],[Te financieren]],"")</f>
        <v/>
      </c>
      <c r="GS247" s="160" t="str">
        <f>IF(Tbl.Kosten[[#This Row],[Pnr.]]=GS$7,Tbl.Kosten[[#This Row],[Te financieren]],"")</f>
        <v/>
      </c>
      <c r="GT247" s="160" t="str">
        <f>IF(Tbl.Kosten[[#This Row],[Pnr.]]=GT$7,Tbl.Kosten[[#This Row],[Te financieren]],"")</f>
        <v/>
      </c>
      <c r="GU247" s="160" t="str">
        <f>IF(Tbl.Kosten[[#This Row],[Pnr.]]=GU$7,Tbl.Kosten[[#This Row],[Te financieren]],"")</f>
        <v/>
      </c>
      <c r="GV247" s="160" t="str">
        <f>IF(Tbl.Kosten[[#This Row],[Pnr.]]=GV$7,Tbl.Kosten[[#This Row],[Te financieren]],"")</f>
        <v/>
      </c>
      <c r="GW247" s="160" t="str">
        <f>IF(Tbl.Kosten[[#This Row],[Pnr.]]=GW$7,Tbl.Kosten[[#This Row],[Te financieren]],"")</f>
        <v/>
      </c>
      <c r="GX247" s="160" t="str">
        <f>IF(Tbl.Kosten[[#This Row],[Pnr.]]=GX$7,Tbl.Kosten[[#This Row],[Te financieren]],"")</f>
        <v/>
      </c>
      <c r="GY247" s="160" t="str">
        <f>IF(Tbl.Kosten[[#This Row],[Pnr.]]=GY$7,Tbl.Kosten[[#This Row],[Te financieren]],"")</f>
        <v/>
      </c>
      <c r="GZ247" s="160" t="str">
        <f>IF(Tbl.Kosten[[#This Row],[Pnr.]]=GZ$7,Tbl.Kosten[[#This Row],[Te financieren]],"")</f>
        <v/>
      </c>
      <c r="HA247" s="160" t="str">
        <f>IF(Tbl.Kosten[[#This Row],[Pnr.]]=HA$7,Tbl.Kosten[[#This Row],[Te financieren]],"")</f>
        <v/>
      </c>
      <c r="HB247" s="160" t="str">
        <f>IF(Tbl.Kosten[[#This Row],[Pnr.]]=HB$7,Tbl.Kosten[[#This Row],[Te financieren]],"")</f>
        <v/>
      </c>
      <c r="HC247" s="160" t="str">
        <f>IF(Tbl.Kosten[[#This Row],[Pnr.]]=HC$7,Tbl.Kosten[[#This Row],[Te financieren]],"")</f>
        <v/>
      </c>
      <c r="HD247" s="160" t="str">
        <f>IF(Tbl.Kosten[[#This Row],[Pnr.]]=HD$7,Tbl.Kosten[[#This Row],[Te financieren]],"")</f>
        <v/>
      </c>
      <c r="HE247" s="160" t="str">
        <f>IF(Tbl.Kosten[[#This Row],[Pnr.]]=HE$7,Tbl.Kosten[[#This Row],[Te financieren]],"")</f>
        <v/>
      </c>
      <c r="HF247" s="160" t="str">
        <f>IF(Tbl.Kosten[[#This Row],[Pnr.]]=HF$7,Tbl.Kosten[[#This Row],[Te financieren]],"")</f>
        <v/>
      </c>
      <c r="HG247" s="160" t="str">
        <f>IF(Tbl.Kosten[[#This Row],[Pnr.]]=HG$7,Tbl.Kosten[[#This Row],[Te financieren]],"")</f>
        <v/>
      </c>
      <c r="HH247" s="160" t="str">
        <f>IF(Tbl.Kosten[[#This Row],[Pnr.]]=HH$7,Tbl.Kosten[[#This Row],[Te financieren]],"")</f>
        <v/>
      </c>
      <c r="HI247" s="160" t="str">
        <f>IF(Tbl.Kosten[[#This Row],[Pnr.]]=HI$7,Tbl.Kosten[[#This Row],[Te financieren]],"")</f>
        <v/>
      </c>
      <c r="HJ247" s="160" t="str">
        <f>IF(Tbl.Kosten[[#This Row],[Pnr.]]=HJ$7,Tbl.Kosten[[#This Row],[Te financieren]],"")</f>
        <v/>
      </c>
      <c r="HK247" s="160" t="str">
        <f>IF(Tbl.Kosten[[#This Row],[Pnr.]]=HK$7,Tbl.Kosten[[#This Row],[Te financieren]],"")</f>
        <v/>
      </c>
      <c r="HL247" s="160" t="str">
        <f>IF(Tbl.Kosten[[#This Row],[Pnr.]]=HL$7,Tbl.Kosten[[#This Row],[Te financieren]],"")</f>
        <v/>
      </c>
      <c r="HM247" s="160" t="str">
        <f>IF(Tbl.Kosten[[#This Row],[Pnr.]]=HM$7,Tbl.Kosten[[#This Row],[Te financieren]],"")</f>
        <v/>
      </c>
      <c r="HN247" s="160" t="str">
        <f>IF(Tbl.Kosten[[#This Row],[Pnr.]]=HN$7,Tbl.Kosten[[#This Row],[Te financieren]],"")</f>
        <v/>
      </c>
      <c r="HO247" s="160" t="str">
        <f>IF(Tbl.Kosten[[#This Row],[Pnr.]]=HO$7,Tbl.Kosten[[#This Row],[Te financieren]],"")</f>
        <v/>
      </c>
      <c r="HP247" s="160" t="str">
        <f>IF(Tbl.Kosten[[#This Row],[Pnr.]]=HP$7,Tbl.Kosten[[#This Row],[Te financieren]],"")</f>
        <v/>
      </c>
      <c r="HQ247" s="160" t="str">
        <f>IF(Tbl.Kosten[[#This Row],[Pnr.]]=HQ$7,Tbl.Kosten[[#This Row],[Te financieren]],"")</f>
        <v/>
      </c>
      <c r="HR247" s="160" t="str">
        <f>IF(Tbl.Kosten[[#This Row],[Pnr.]]=HR$7,Tbl.Kosten[[#This Row],[Te financieren]],"")</f>
        <v/>
      </c>
      <c r="HS247" s="160" t="str">
        <f>IF(Tbl.Kosten[[#This Row],[Pnr.]]=HS$7,Tbl.Kosten[[#This Row],[Te financieren]],"")</f>
        <v/>
      </c>
      <c r="HT247" s="160" t="str">
        <f>IF(Tbl.Kosten[[#This Row],[Pnr.]]=HT$7,Tbl.Kosten[[#This Row],[Te financieren]],"")</f>
        <v/>
      </c>
      <c r="HU247" s="160" t="str">
        <f>IF(Tbl.Kosten[[#This Row],[Pnr.]]=HU$7,Tbl.Kosten[[#This Row],[Te financieren]],"")</f>
        <v/>
      </c>
      <c r="HV247" s="160" t="str">
        <f>IF(Tbl.Kosten[[#This Row],[Pnr.]]=HV$7,Tbl.Kosten[[#This Row],[Te financieren]],"")</f>
        <v/>
      </c>
      <c r="HW247" s="160" t="str">
        <f>IF(Tbl.Kosten[[#This Row],[Pnr.]]=HW$7,Tbl.Kosten[[#This Row],[Te financieren]],"")</f>
        <v/>
      </c>
    </row>
    <row r="248" spans="2:231" x14ac:dyDescent="0.3">
      <c r="B248" s="144"/>
      <c r="C248" s="147"/>
      <c r="D248" s="146"/>
      <c r="E248" s="147"/>
      <c r="F248" s="145"/>
      <c r="G248" s="11" t="str">
        <f>IF(Tbl.Kosten[[#This Row],[Medewerker e/o 
functie]]&lt;&gt;"",_xlfn.XLOOKUP(Tbl.Kosten[[#This Row],[Medewerker e/o 
functie]],Tbl.Uurtarief[Medewerker en/of functie],Tbl.Uurtarief[Uurtarief],"",0,1),"")</f>
        <v/>
      </c>
      <c r="H248" s="121">
        <f>IFERROR(Tbl.Kosten[[#This Row],[Uren]]*Tbl.Kosten[[#This Row],[Uurtarief]],0)</f>
        <v>0</v>
      </c>
      <c r="I248" s="119" t="str">
        <f>IF(Tbl.Kosten[[#This Row],[Subtotaal uren]]&lt;&gt;0,_xlfn.XLOOKUP(Tbl.Kosten[[#This Row],[Medewerker e/o 
functie]],Tbl.Uurtarief[Medewerker en/of functie],Tbl.Uurtarief[Kostensoort arbeid],"",0,1),"")</f>
        <v/>
      </c>
      <c r="J248" s="147"/>
      <c r="K248" s="145"/>
      <c r="L248" s="149" t="str">
        <f>IF(Tbl.Kosten[[#This Row],[Activum]]&lt;&gt;"",_xlfn.XLOOKUP(Tbl.Kosten[[#This Row],[Activum]],Tbl.Afschrijvingskosten[Activum],Tbl.Afschrijvingskosten[Tarief per afschrijvings-eenheid],"",0,1),"")</f>
        <v/>
      </c>
      <c r="M248" s="122">
        <f>IFERROR(Tbl.Kosten[[#This Row],[Een-
heden]]*Tbl.Kosten[[#This Row],[Afschrijvings-
tarief]],0)</f>
        <v>0</v>
      </c>
      <c r="N248" s="122" t="str">
        <f>IF(Tbl.Kosten[[#This Row],[Subtotaal afschrijving]]&lt;&gt;0,Lijsten!A246,"")</f>
        <v/>
      </c>
      <c r="O248" s="150"/>
      <c r="P248" s="145"/>
      <c r="Q248" s="148"/>
      <c r="R248" s="122">
        <f>IFERROR(Tbl.Kosten[[#This Row],[Aantal]]*Tbl.Kosten[[#This Row],[Tarief]],0)</f>
        <v>0</v>
      </c>
      <c r="S248" s="8">
        <f>IFERROR(Tbl.Kosten[[#This Row],[Subtotaal overige kosten]]+Tbl.Kosten[[#This Row],[Subtotaal uren]]+Tbl.Kosten[[#This Row],[Subtotaal afschrijving]],0)</f>
        <v>0</v>
      </c>
      <c r="T248" s="8">
        <f>IFERROR(Tbl.Kosten[[#This Row],[Totaal kosten]]*Tbl.Kosten[[#This Row],[Subsidie%]],0)</f>
        <v>0</v>
      </c>
      <c r="U248" s="4" t="str" cm="1">
        <f t="array" ref="U248">IFERROR(_xlfn.IFS(Tbl.Kosten[[#This Row],[Subtotaal uren]]&lt;&gt;0,Tbl.Kosten[[#This Row],[Kostensoort arbeid]],Tbl.Kosten[[#This Row],[Subtotaal afschrijving]]&lt;&gt;0,Tbl.Kosten[[#This Row],[Kostensoort afschrijving]],Tbl.Kosten[[#This Row],[Subtotaal overige kosten]]&lt;&gt;0,Tbl.Kosten[[#This Row],[Kostensoort overig]]),"")</f>
        <v/>
      </c>
      <c r="V248" s="4" t="str">
        <f>IFERROR(_xlfn.XLOOKUP(Tbl.Kosten[[#This Row],[Activiteitencode]],Tbl.Activiteiten[Activiteitcode],Tbl.Activiteiten[Werkpakketcode],"",0,1),"")</f>
        <v/>
      </c>
      <c r="W248" s="4" t="str">
        <f>IFERROR(_xlfn.XLOOKUP(Tbl.Kosten[[#This Row],[Werkpakketcode]],Tbl.Werkpakketten[Werkpakketcode],Tbl.Werkpakketten[Subsidiabele activiteit],"",0,1),"")</f>
        <v/>
      </c>
      <c r="X248" s="12">
        <f>IFERROR(_xlfn.XLOOKUP(Tbl.Kosten[[#This Row],[Sanr.]],Tbl.Subsidiehoogte[SAnr.],Tbl.Subsidiehoogte[Sub. Percentage],0,0,1),0)</f>
        <v>0</v>
      </c>
      <c r="Y248" s="154" t="str">
        <f>IFERROR(_xlfn.XLOOKUP(Tbl.Kosten[[#This Row],[Partnercode]],Tbl.Projectpartners[Partnercode],Tbl.Projectpartners[PNr.],"",0,1),"")</f>
        <v>P1</v>
      </c>
      <c r="Z248" s="158">
        <f>IF(Tbl.Kosten[[#This Row],[Pnr.]]=Z$7,Tbl.Kosten[[#This Row],[Totaal kosten]],"")</f>
        <v>0</v>
      </c>
      <c r="AA248" s="158" t="str">
        <f>IF(Tbl.Kosten[[#This Row],[Pnr.]]=AA$7,Tbl.Kosten[[#This Row],[Totaal kosten]],"")</f>
        <v/>
      </c>
      <c r="AB248" s="158" t="str">
        <f>IF(Tbl.Kosten[[#This Row],[Pnr.]]=AB$7,Tbl.Kosten[[#This Row],[Totaal kosten]],"")</f>
        <v/>
      </c>
      <c r="AC248" s="158" t="str">
        <f>IF(Tbl.Kosten[[#This Row],[Pnr.]]=AC$7,Tbl.Kosten[[#This Row],[Totaal kosten]],"")</f>
        <v/>
      </c>
      <c r="AD248" s="158" t="str">
        <f>IF(Tbl.Kosten[[#This Row],[Pnr.]]=AD$7,Tbl.Kosten[[#This Row],[Totaal kosten]],"")</f>
        <v/>
      </c>
      <c r="AE248" s="158" t="str">
        <f>IF(Tbl.Kosten[[#This Row],[Pnr.]]=AE$7,Tbl.Kosten[[#This Row],[Totaal kosten]],"")</f>
        <v/>
      </c>
      <c r="AF248" s="158" t="str">
        <f>IF(Tbl.Kosten[[#This Row],[Pnr.]]=AF$7,Tbl.Kosten[[#This Row],[Totaal kosten]],"")</f>
        <v/>
      </c>
      <c r="AG248" s="158" t="str">
        <f>IF(Tbl.Kosten[[#This Row],[Pnr.]]=AG$7,Tbl.Kosten[[#This Row],[Totaal kosten]],"")</f>
        <v/>
      </c>
      <c r="AH248" s="158" t="str">
        <f>IF(Tbl.Kosten[[#This Row],[Pnr.]]=AH$7,Tbl.Kosten[[#This Row],[Totaal kosten]],"")</f>
        <v/>
      </c>
      <c r="AI248" s="158" t="str">
        <f>IF(Tbl.Kosten[[#This Row],[Pnr.]]=AI$7,Tbl.Kosten[[#This Row],[Totaal kosten]],"")</f>
        <v/>
      </c>
      <c r="AJ248" s="158" t="str">
        <f>IF(Tbl.Kosten[[#This Row],[Pnr.]]=AJ$7,Tbl.Kosten[[#This Row],[Totaal kosten]],"")</f>
        <v/>
      </c>
      <c r="AK248" s="158" t="str">
        <f>IF(Tbl.Kosten[[#This Row],[Pnr.]]=AK$7,Tbl.Kosten[[#This Row],[Totaal kosten]],"")</f>
        <v/>
      </c>
      <c r="AL248" s="158" t="str">
        <f>IF(Tbl.Kosten[[#This Row],[Pnr.]]=AL$7,Tbl.Kosten[[#This Row],[Totaal kosten]],"")</f>
        <v/>
      </c>
      <c r="AM248" s="158" t="str">
        <f>IF(Tbl.Kosten[[#This Row],[Pnr.]]=AM$7,Tbl.Kosten[[#This Row],[Totaal kosten]],"")</f>
        <v/>
      </c>
      <c r="AN248" s="158" t="str">
        <f>IF(Tbl.Kosten[[#This Row],[Pnr.]]=AN$7,Tbl.Kosten[[#This Row],[Totaal kosten]],"")</f>
        <v/>
      </c>
      <c r="AO248" s="158" t="str">
        <f>IF(Tbl.Kosten[[#This Row],[Pnr.]]=AO$7,Tbl.Kosten[[#This Row],[Totaal kosten]],"")</f>
        <v/>
      </c>
      <c r="AP248" s="158" t="str">
        <f>IF(Tbl.Kosten[[#This Row],[Pnr.]]=AP$7,Tbl.Kosten[[#This Row],[Totaal kosten]],"")</f>
        <v/>
      </c>
      <c r="AQ248" s="158" t="str">
        <f>IF(Tbl.Kosten[[#This Row],[Pnr.]]=AQ$7,Tbl.Kosten[[#This Row],[Totaal kosten]],"")</f>
        <v/>
      </c>
      <c r="AR248" s="158" t="str">
        <f>IF(Tbl.Kosten[[#This Row],[Pnr.]]=AR$7,Tbl.Kosten[[#This Row],[Totaal kosten]],"")</f>
        <v/>
      </c>
      <c r="AS248" s="158" t="str">
        <f>IF(Tbl.Kosten[[#This Row],[Pnr.]]=AS$7,Tbl.Kosten[[#This Row],[Totaal kosten]],"")</f>
        <v/>
      </c>
      <c r="AT248" s="158" t="str">
        <f>IF(Tbl.Kosten[[#This Row],[Pnr.]]=AT$7,Tbl.Kosten[[#This Row],[Totaal kosten]],"")</f>
        <v/>
      </c>
      <c r="AU248" s="158" t="str">
        <f>IF(Tbl.Kosten[[#This Row],[Pnr.]]=AU$7,Tbl.Kosten[[#This Row],[Totaal kosten]],"")</f>
        <v/>
      </c>
      <c r="AV248" s="158" t="str">
        <f>IF(Tbl.Kosten[[#This Row],[Pnr.]]=AV$7,Tbl.Kosten[[#This Row],[Totaal kosten]],"")</f>
        <v/>
      </c>
      <c r="AW248" s="158" t="str">
        <f>IF(Tbl.Kosten[[#This Row],[Pnr.]]=AW$7,Tbl.Kosten[[#This Row],[Totaal kosten]],"")</f>
        <v/>
      </c>
      <c r="AX248" s="158" t="str">
        <f>IF(Tbl.Kosten[[#This Row],[Pnr.]]=AX$7,Tbl.Kosten[[#This Row],[Totaal kosten]],"")</f>
        <v/>
      </c>
      <c r="AY248" s="158" t="str">
        <f>IF(Tbl.Kosten[[#This Row],[Pnr.]]=AY$7,Tbl.Kosten[[#This Row],[Totaal kosten]],"")</f>
        <v/>
      </c>
      <c r="AZ248" s="158" t="str">
        <f>IF(Tbl.Kosten[[#This Row],[Pnr.]]=AZ$7,Tbl.Kosten[[#This Row],[Totaal kosten]],"")</f>
        <v/>
      </c>
      <c r="BA248" s="158" t="str">
        <f>IF(Tbl.Kosten[[#This Row],[Pnr.]]=BA$7,Tbl.Kosten[[#This Row],[Totaal kosten]],"")</f>
        <v/>
      </c>
      <c r="BB248" s="158" t="str">
        <f>IF(Tbl.Kosten[[#This Row],[Pnr.]]=BB$7,Tbl.Kosten[[#This Row],[Totaal kosten]],"")</f>
        <v/>
      </c>
      <c r="BC248" s="158" t="str">
        <f>IF(Tbl.Kosten[[#This Row],[Pnr.]]=BC$7,Tbl.Kosten[[#This Row],[Totaal kosten]],"")</f>
        <v/>
      </c>
      <c r="BD248" s="158" t="str">
        <f>IF(Tbl.Kosten[[#This Row],[Pnr.]]=BD$7,Tbl.Kosten[[#This Row],[Totaal kosten]],"")</f>
        <v/>
      </c>
      <c r="BE248" s="158" t="str">
        <f>IF(Tbl.Kosten[[#This Row],[Pnr.]]=BE$7,Tbl.Kosten[[#This Row],[Totaal kosten]],"")</f>
        <v/>
      </c>
      <c r="BF248" s="158" t="str">
        <f>IF(Tbl.Kosten[[#This Row],[Pnr.]]=BF$7,Tbl.Kosten[[#This Row],[Totaal kosten]],"")</f>
        <v/>
      </c>
      <c r="BG248" s="158" t="str">
        <f>IF(Tbl.Kosten[[#This Row],[Pnr.]]=BG$7,Tbl.Kosten[[#This Row],[Totaal kosten]],"")</f>
        <v/>
      </c>
      <c r="BH248" s="158" t="str">
        <f>IF(Tbl.Kosten[[#This Row],[Pnr.]]=BH$7,Tbl.Kosten[[#This Row],[Totaal kosten]],"")</f>
        <v/>
      </c>
      <c r="BI248" s="158" t="str">
        <f>IF(Tbl.Kosten[[#This Row],[Pnr.]]=BI$7,Tbl.Kosten[[#This Row],[Totaal kosten]],"")</f>
        <v/>
      </c>
      <c r="BJ248" s="158" t="str">
        <f>IF(Tbl.Kosten[[#This Row],[Pnr.]]=BJ$7,Tbl.Kosten[[#This Row],[Totaal kosten]],"")</f>
        <v/>
      </c>
      <c r="BK248" s="158" t="str">
        <f>IF(Tbl.Kosten[[#This Row],[Pnr.]]=BK$7,Tbl.Kosten[[#This Row],[Totaal kosten]],"")</f>
        <v/>
      </c>
      <c r="BL248" s="158" t="str">
        <f>IF(Tbl.Kosten[[#This Row],[Pnr.]]=BL$7,Tbl.Kosten[[#This Row],[Totaal kosten]],"")</f>
        <v/>
      </c>
      <c r="BM248" s="158" t="str">
        <f>IF(Tbl.Kosten[[#This Row],[Pnr.]]=BM$7,Tbl.Kosten[[#This Row],[Totaal kosten]],"")</f>
        <v/>
      </c>
      <c r="BN248" s="158" t="str">
        <f>IF(Tbl.Kosten[[#This Row],[Pnr.]]=BN$7,Tbl.Kosten[[#This Row],[Totaal kosten]],"")</f>
        <v/>
      </c>
      <c r="BO248" s="158" t="str">
        <f>IF(Tbl.Kosten[[#This Row],[Pnr.]]=BO$7,Tbl.Kosten[[#This Row],[Totaal kosten]],"")</f>
        <v/>
      </c>
      <c r="BP248" s="158" t="str">
        <f>IF(Tbl.Kosten[[#This Row],[Pnr.]]=BP$7,Tbl.Kosten[[#This Row],[Totaal kosten]],"")</f>
        <v/>
      </c>
      <c r="BQ248" s="158" t="str">
        <f>IF(Tbl.Kosten[[#This Row],[Pnr.]]=BQ$7,Tbl.Kosten[[#This Row],[Totaal kosten]],"")</f>
        <v/>
      </c>
      <c r="BR248" s="158" t="str">
        <f>IF(Tbl.Kosten[[#This Row],[Pnr.]]=BR$7,Tbl.Kosten[[#This Row],[Totaal kosten]],"")</f>
        <v/>
      </c>
      <c r="BS248" s="158" t="str">
        <f>IF(Tbl.Kosten[[#This Row],[Pnr.]]=BS$7,Tbl.Kosten[[#This Row],[Totaal kosten]],"")</f>
        <v/>
      </c>
      <c r="BT248" s="158" t="str">
        <f>IF(Tbl.Kosten[[#This Row],[Pnr.]]=BT$7,Tbl.Kosten[[#This Row],[Totaal kosten]],"")</f>
        <v/>
      </c>
      <c r="BU248" s="158" t="str">
        <f>IF(Tbl.Kosten[[#This Row],[Pnr.]]=BU$7,Tbl.Kosten[[#This Row],[Totaal kosten]],"")</f>
        <v/>
      </c>
      <c r="BV248" s="158" t="str">
        <f>IF(Tbl.Kosten[[#This Row],[Pnr.]]=BV$7,Tbl.Kosten[[#This Row],[Totaal kosten]],"")</f>
        <v/>
      </c>
      <c r="BW248" s="158" t="str">
        <f>IF(Tbl.Kosten[[#This Row],[Pnr.]]=BW$7,Tbl.Kosten[[#This Row],[Totaal kosten]],"")</f>
        <v/>
      </c>
      <c r="BX248" s="158" t="str">
        <f>IFERROR(_xlfn.XLOOKUP(Tbl.Kosten[[#This Row],[Werkpakketcode]],Tbl.Werkpakketten[Werkpakketcode],Tbl.Werkpakketten[WPnr.],"",0,1),"")</f>
        <v/>
      </c>
      <c r="BY248" s="158" t="str">
        <f>IF(Tbl.Kosten[[#This Row],[WPnr.]]=BY$7,Tbl.Kosten[[#This Row],[Totaal kosten]],"")</f>
        <v/>
      </c>
      <c r="BZ248" s="158" t="str">
        <f>IF(Tbl.Kosten[[#This Row],[WPnr.]]=BZ$7,Tbl.Kosten[[#This Row],[Totaal kosten]],"")</f>
        <v/>
      </c>
      <c r="CA248" s="158" t="str">
        <f>IF(Tbl.Kosten[[#This Row],[WPnr.]]=CA$7,Tbl.Kosten[[#This Row],[Totaal kosten]],"")</f>
        <v/>
      </c>
      <c r="CB248" s="158" t="str">
        <f>IF(Tbl.Kosten[[#This Row],[WPnr.]]=CB$7,Tbl.Kosten[[#This Row],[Totaal kosten]],"")</f>
        <v/>
      </c>
      <c r="CC248" s="158" t="str">
        <f>IF(Tbl.Kosten[[#This Row],[WPnr.]]=CC$7,Tbl.Kosten[[#This Row],[Totaal kosten]],"")</f>
        <v/>
      </c>
      <c r="CD248" s="158" t="str">
        <f>IF(Tbl.Kosten[[#This Row],[WPnr.]]=CD$7,Tbl.Kosten[[#This Row],[Totaal kosten]],"")</f>
        <v/>
      </c>
      <c r="CE248" s="158" t="str">
        <f>IF(Tbl.Kosten[[#This Row],[WPnr.]]=CE$7,Tbl.Kosten[[#This Row],[Totaal kosten]],"")</f>
        <v/>
      </c>
      <c r="CF248" s="158" t="str">
        <f>IF(Tbl.Kosten[[#This Row],[WPnr.]]=CF$7,Tbl.Kosten[[#This Row],[Totaal kosten]],"")</f>
        <v/>
      </c>
      <c r="CG248" s="158" t="str">
        <f>IF(Tbl.Kosten[[#This Row],[WPnr.]]=CG$7,Tbl.Kosten[[#This Row],[Totaal kosten]],"")</f>
        <v/>
      </c>
      <c r="CH248" s="158" t="str">
        <f>IF(Tbl.Kosten[[#This Row],[WPnr.]]=CH$7,Tbl.Kosten[[#This Row],[Totaal kosten]],"")</f>
        <v/>
      </c>
      <c r="CI248" s="158" t="str">
        <f>IF(Tbl.Kosten[[#This Row],[WPnr.]]=CI$7,Tbl.Kosten[[#This Row],[Totaal kosten]],"")</f>
        <v/>
      </c>
      <c r="CJ248" s="158" t="str">
        <f>IF(Tbl.Kosten[[#This Row],[WPnr.]]=CJ$7,Tbl.Kosten[[#This Row],[Totaal kosten]],"")</f>
        <v/>
      </c>
      <c r="CK248" s="158" t="str">
        <f>IF(Tbl.Kosten[[#This Row],[WPnr.]]=CK$7,Tbl.Kosten[[#This Row],[Totaal kosten]],"")</f>
        <v/>
      </c>
      <c r="CL248" s="158" t="str">
        <f>IF(Tbl.Kosten[[#This Row],[WPnr.]]=CL$7,Tbl.Kosten[[#This Row],[Totaal kosten]],"")</f>
        <v/>
      </c>
      <c r="CM248" s="158" t="str">
        <f>IF(Tbl.Kosten[[#This Row],[WPnr.]]=CM$7,Tbl.Kosten[[#This Row],[Totaal kosten]],"")</f>
        <v/>
      </c>
      <c r="CN248" s="158" t="str">
        <f>IF(Tbl.Kosten[[#This Row],[WPnr.]]=CN$7,Tbl.Kosten[[#This Row],[Totaal kosten]],"")</f>
        <v/>
      </c>
      <c r="CO248" s="158" t="str">
        <f>IF(Tbl.Kosten[[#This Row],[WPnr.]]=CO$7,Tbl.Kosten[[#This Row],[Totaal kosten]],"")</f>
        <v/>
      </c>
      <c r="CP248" s="158" t="str">
        <f>IF(Tbl.Kosten[[#This Row],[WPnr.]]=CP$7,Tbl.Kosten[[#This Row],[Totaal kosten]],"")</f>
        <v/>
      </c>
      <c r="CQ248" s="158" t="str">
        <f>IF(Tbl.Kosten[[#This Row],[WPnr.]]=CQ$7,Tbl.Kosten[[#This Row],[Totaal kosten]],"")</f>
        <v/>
      </c>
      <c r="CR248" s="158" t="str">
        <f>IF(Tbl.Kosten[[#This Row],[WPnr.]]=CR$7,Tbl.Kosten[[#This Row],[Totaal kosten]],"")</f>
        <v/>
      </c>
      <c r="CS248" s="158" t="str">
        <f>IF(Tbl.Kosten[[#This Row],[WPnr.]]=CS$7,Tbl.Kosten[[#This Row],[Totaal kosten]],"")</f>
        <v/>
      </c>
      <c r="CT248" s="158" t="str">
        <f>IF(Tbl.Kosten[[#This Row],[WPnr.]]=CT$7,Tbl.Kosten[[#This Row],[Totaal kosten]],"")</f>
        <v/>
      </c>
      <c r="CU248" s="158" t="str">
        <f>IF(Tbl.Kosten[[#This Row],[WPnr.]]=CU$7,Tbl.Kosten[[#This Row],[Totaal kosten]],"")</f>
        <v/>
      </c>
      <c r="CV248" s="158" t="str">
        <f>IF(Tbl.Kosten[[#This Row],[WPnr.]]=CV$7,Tbl.Kosten[[#This Row],[Totaal kosten]],"")</f>
        <v/>
      </c>
      <c r="CW248" s="158" t="str">
        <f>IF(Tbl.Kosten[[#This Row],[WPnr.]]=CW$7,Tbl.Kosten[[#This Row],[Totaal kosten]],"")</f>
        <v/>
      </c>
      <c r="CX248" s="158" t="str">
        <f>IF(Tbl.Kosten[[#This Row],[WPnr.]]=CX$7,Tbl.Kosten[[#This Row],[Totaal kosten]],"")</f>
        <v/>
      </c>
      <c r="CY248" s="158" t="str">
        <f>IF(Tbl.Kosten[[#This Row],[WPnr.]]=CY$7,Tbl.Kosten[[#This Row],[Totaal kosten]],"")</f>
        <v/>
      </c>
      <c r="CZ248" s="158" t="str">
        <f>IF(Tbl.Kosten[[#This Row],[WPnr.]]=CZ$7,Tbl.Kosten[[#This Row],[Totaal kosten]],"")</f>
        <v/>
      </c>
      <c r="DA248" s="158" t="str">
        <f>IF(Tbl.Kosten[[#This Row],[WPnr.]]=DA$7,Tbl.Kosten[[#This Row],[Totaal kosten]],"")</f>
        <v/>
      </c>
      <c r="DB248" s="158" t="str">
        <f>IF(Tbl.Kosten[[#This Row],[WPnr.]]=DB$7,Tbl.Kosten[[#This Row],[Totaal kosten]],"")</f>
        <v/>
      </c>
      <c r="DC248" s="158" t="str">
        <f>IF(Tbl.Kosten[[#This Row],[WPnr.]]=DC$7,Tbl.Kosten[[#This Row],[Totaal kosten]],"")</f>
        <v/>
      </c>
      <c r="DD248" s="158" t="str">
        <f>IF(Tbl.Kosten[[#This Row],[WPnr.]]=DD$7,Tbl.Kosten[[#This Row],[Totaal kosten]],"")</f>
        <v/>
      </c>
      <c r="DE248" s="158" t="str">
        <f>IF(Tbl.Kosten[[#This Row],[WPnr.]]=DE$7,Tbl.Kosten[[#This Row],[Totaal kosten]],"")</f>
        <v/>
      </c>
      <c r="DF248" s="158" t="str">
        <f>IF(Tbl.Kosten[[#This Row],[WPnr.]]=DF$7,Tbl.Kosten[[#This Row],[Totaal kosten]],"")</f>
        <v/>
      </c>
      <c r="DG248" s="158" t="str">
        <f>IF(Tbl.Kosten[[#This Row],[WPnr.]]=DG$7,Tbl.Kosten[[#This Row],[Totaal kosten]],"")</f>
        <v/>
      </c>
      <c r="DH248" s="158" t="str">
        <f>IF(Tbl.Kosten[[#This Row],[WPnr.]]=DH$7,Tbl.Kosten[[#This Row],[Totaal kosten]],"")</f>
        <v/>
      </c>
      <c r="DI248" s="158" t="str">
        <f>IF(Tbl.Kosten[[#This Row],[WPnr.]]=DI$7,Tbl.Kosten[[#This Row],[Totaal kosten]],"")</f>
        <v/>
      </c>
      <c r="DJ248" s="158" t="str">
        <f>IF(Tbl.Kosten[[#This Row],[WPnr.]]=DJ$7,Tbl.Kosten[[#This Row],[Totaal kosten]],"")</f>
        <v/>
      </c>
      <c r="DK248" s="158" t="str">
        <f>IF(Tbl.Kosten[[#This Row],[WPnr.]]=DK$7,Tbl.Kosten[[#This Row],[Totaal kosten]],"")</f>
        <v/>
      </c>
      <c r="DL248" s="158" t="str">
        <f>IF(Tbl.Kosten[[#This Row],[WPnr.]]=DL$7,Tbl.Kosten[[#This Row],[Totaal kosten]],"")</f>
        <v/>
      </c>
      <c r="DM248" s="158" t="str">
        <f>IF(Tbl.Kosten[[#This Row],[WPnr.]]=DM$7,Tbl.Kosten[[#This Row],[Totaal kosten]],"")</f>
        <v/>
      </c>
      <c r="DN248" s="158" t="str">
        <f>IF(Tbl.Kosten[[#This Row],[WPnr.]]=DN$7,Tbl.Kosten[[#This Row],[Totaal kosten]],"")</f>
        <v/>
      </c>
      <c r="DO248" s="158" t="str">
        <f>IF(Tbl.Kosten[[#This Row],[WPnr.]]=DO$7,Tbl.Kosten[[#This Row],[Totaal kosten]],"")</f>
        <v/>
      </c>
      <c r="DP248" s="158" t="str">
        <f>IF(Tbl.Kosten[[#This Row],[WPnr.]]=DP$7,Tbl.Kosten[[#This Row],[Totaal kosten]],"")</f>
        <v/>
      </c>
      <c r="DQ248" s="158" t="str">
        <f>IF(Tbl.Kosten[[#This Row],[WPnr.]]=DQ$7,Tbl.Kosten[[#This Row],[Totaal kosten]],"")</f>
        <v/>
      </c>
      <c r="DR248" s="158" t="str">
        <f>IF(Tbl.Kosten[[#This Row],[WPnr.]]=DR$7,Tbl.Kosten[[#This Row],[Totaal kosten]],"")</f>
        <v/>
      </c>
      <c r="DS248" s="158" t="str">
        <f>IF(Tbl.Kosten[[#This Row],[WPnr.]]=DS$7,Tbl.Kosten[[#This Row],[Totaal kosten]],"")</f>
        <v/>
      </c>
      <c r="DT248" s="158" t="str">
        <f>IF(Tbl.Kosten[[#This Row],[WPnr.]]=DT$7,Tbl.Kosten[[#This Row],[Totaal kosten]],"")</f>
        <v/>
      </c>
      <c r="DU248" s="158" t="str">
        <f>IF(Tbl.Kosten[[#This Row],[WPnr.]]=DU$7,Tbl.Kosten[[#This Row],[Totaal kosten]],"")</f>
        <v/>
      </c>
      <c r="DV248" s="158" t="str">
        <f>IF(Tbl.Kosten[[#This Row],[WPnr.]]=DV$7,Tbl.Kosten[[#This Row],[Totaal kosten]],"")</f>
        <v/>
      </c>
      <c r="DW248" s="158" t="str">
        <f>IFERROR(_xlfn.XLOOKUP(Tbl.Kosten[[#This Row],[Kostensoort]],Tbl.Kostensoorten[Kostensoorten],Tbl.Kostensoorten[KSnr.],"",0,1),"")</f>
        <v/>
      </c>
      <c r="DX248" s="158" t="str">
        <f>IF(Tbl.Kosten[[#This Row],[KSnr.]]=DX$7,Tbl.Kosten[[#This Row],[Totaal kosten]],"")</f>
        <v/>
      </c>
      <c r="DY248" s="158" t="str">
        <f>IF(Tbl.Kosten[[#This Row],[KSnr.]]=DY$7,Tbl.Kosten[[#This Row],[Totaal kosten]],"")</f>
        <v/>
      </c>
      <c r="DZ248" s="158" t="str">
        <f>IF(Tbl.Kosten[[#This Row],[KSnr.]]=DZ$7,Tbl.Kosten[[#This Row],[Totaal kosten]],"")</f>
        <v/>
      </c>
      <c r="EA248" s="158" t="str">
        <f>IF(Tbl.Kosten[[#This Row],[KSnr.]]=EA$7,Tbl.Kosten[[#This Row],[Totaal kosten]],"")</f>
        <v/>
      </c>
      <c r="EB248" s="158" t="str">
        <f>IF(Tbl.Kosten[[#This Row],[KSnr.]]=EB$7,Tbl.Kosten[[#This Row],[Totaal kosten]],"")</f>
        <v/>
      </c>
      <c r="EC248" s="158" t="str">
        <f>IF(Tbl.Kosten[[#This Row],[KSnr.]]=EC$7,Tbl.Kosten[[#This Row],[Totaal kosten]],"")</f>
        <v/>
      </c>
      <c r="ED248" s="158" t="str">
        <f>IF(Tbl.Kosten[[#This Row],[KSnr.]]=ED$7,Tbl.Kosten[[#This Row],[Totaal kosten]],"")</f>
        <v/>
      </c>
      <c r="EE248" s="158" t="str">
        <f>IF(Tbl.Kosten[[#This Row],[KSnr.]]=EE$7,Tbl.Kosten[[#This Row],[Totaal kosten]],"")</f>
        <v/>
      </c>
      <c r="EF248" s="158" t="str">
        <f>IF(Tbl.Kosten[[#This Row],[KSnr.]]=EF$7,Tbl.Kosten[[#This Row],[Totaal kosten]],"")</f>
        <v/>
      </c>
      <c r="EG248" s="158" t="str">
        <f>IF(Tbl.Kosten[[#This Row],[KSnr.]]=EG$7,Tbl.Kosten[[#This Row],[Totaal kosten]],"")</f>
        <v/>
      </c>
      <c r="EH248" s="158" t="str">
        <f>IF(Tbl.Kosten[[#This Row],[KSnr.]]=EH$7,Tbl.Kosten[[#This Row],[Totaal kosten]],"")</f>
        <v/>
      </c>
      <c r="EI248" s="158" t="str">
        <f>IF(Tbl.Kosten[[#This Row],[KSnr.]]=EI$7,Tbl.Kosten[[#This Row],[Totaal kosten]],"")</f>
        <v/>
      </c>
      <c r="EJ248" s="158" t="str">
        <f>IF(Tbl.Kosten[[#This Row],[KSnr.]]=EJ$7,Tbl.Kosten[[#This Row],[Totaal kosten]],"")</f>
        <v/>
      </c>
      <c r="EK248" s="158" t="str">
        <f>IF(Tbl.Kosten[[#This Row],[KSnr.]]=EK$7,Tbl.Kosten[[#This Row],[Totaal kosten]],"")</f>
        <v/>
      </c>
      <c r="EL248" s="158" t="str">
        <f>IF(Tbl.Kosten[[#This Row],[KSnr.]]=EL$7,Tbl.Kosten[[#This Row],[Totaal kosten]],"")</f>
        <v/>
      </c>
      <c r="EM248" s="158" t="str">
        <f>IF(Tbl.Kosten[[#This Row],[KSnr.]]=EM$7,Tbl.Kosten[[#This Row],[Totaal kosten]],"")</f>
        <v/>
      </c>
      <c r="EN248" s="158" t="str">
        <f>IF(Tbl.Kosten[[#This Row],[KSnr.]]=EN$7,Tbl.Kosten[[#This Row],[Totaal kosten]],"")</f>
        <v/>
      </c>
      <c r="EO248" s="158" t="str">
        <f>IF(Tbl.Kosten[[#This Row],[KSnr.]]=EO$7,Tbl.Kosten[[#This Row],[Totaal kosten]],"")</f>
        <v/>
      </c>
      <c r="EP248" s="158" t="str">
        <f>IF(Tbl.Kosten[[#This Row],[KSnr.]]=EP$7,Tbl.Kosten[[#This Row],[Totaal kosten]],"")</f>
        <v/>
      </c>
      <c r="EQ248" s="158" t="str">
        <f>IF(Tbl.Kosten[[#This Row],[KSnr.]]=EQ$7,Tbl.Kosten[[#This Row],[Totaal kosten]],"")</f>
        <v/>
      </c>
      <c r="ER248" s="154" t="str">
        <f>IFERROR(_xlfn.XLOOKUP(Tbl.Kosten[[#This Row],[Subsidieactiviteit]],Tbl.Subsidiehoogte[Subsidieactiviteit],Tbl.Subsidiehoogte[SAnr.],"",0,1),"")</f>
        <v/>
      </c>
      <c r="ES248" s="160" t="str">
        <f>IF(Tbl.Kosten[[#This Row],[Sanr.]]=ES$7,Tbl.Kosten[[#This Row],[Totaal kosten]],"")</f>
        <v/>
      </c>
      <c r="ET248" s="160" t="str">
        <f>IF(Tbl.Kosten[[#This Row],[Sanr.]]=ET$7,Tbl.Kosten[[#This Row],[Totaal kosten]],"")</f>
        <v/>
      </c>
      <c r="EU248" s="160" t="str">
        <f>IF(Tbl.Kosten[[#This Row],[Sanr.]]=EU$7,Tbl.Kosten[[#This Row],[Totaal kosten]],"")</f>
        <v/>
      </c>
      <c r="EV248" s="160" t="str">
        <f>IF(Tbl.Kosten[[#This Row],[Sanr.]]=EV$7,Tbl.Kosten[[#This Row],[Totaal kosten]],"")</f>
        <v/>
      </c>
      <c r="EW248" s="160" t="str">
        <f>IF(Tbl.Kosten[[#This Row],[Sanr.]]=EW$7,Tbl.Kosten[[#This Row],[Totaal kosten]],"")</f>
        <v/>
      </c>
      <c r="EX248" s="160" t="str">
        <f>IF(Tbl.Kosten[[#This Row],[Sanr.]]=EX$7,Tbl.Kosten[[#This Row],[Totaal kosten]],"")</f>
        <v/>
      </c>
      <c r="EY248" s="160" t="str">
        <f>IF(Tbl.Kosten[[#This Row],[Sanr.]]=EY$7,Tbl.Kosten[[#This Row],[Totaal kosten]],"")</f>
        <v/>
      </c>
      <c r="EZ248" s="160" t="str">
        <f>IF(Tbl.Kosten[[#This Row],[Sanr.]]=EZ$7,Tbl.Kosten[[#This Row],[Totaal kosten]],"")</f>
        <v/>
      </c>
      <c r="FA248" s="160" t="str">
        <f>IF(Tbl.Kosten[[#This Row],[Sanr.]]=FA$7,Tbl.Kosten[[#This Row],[Totaal kosten]],"")</f>
        <v/>
      </c>
      <c r="FB248" s="160" t="str">
        <f>IF(Tbl.Kosten[[#This Row],[Sanr.]]=FB$7,Tbl.Kosten[[#This Row],[Totaal kosten]],"")</f>
        <v/>
      </c>
      <c r="FC248" s="160" t="str">
        <f>IF(Tbl.Kosten[[#This Row],[Sanr.]]=FC$7,Tbl.Kosten[[#This Row],[Totaal kosten]],"")</f>
        <v/>
      </c>
      <c r="FD248" s="160" t="str">
        <f>IF(Tbl.Kosten[[#This Row],[Sanr.]]=FD$7,Tbl.Kosten[[#This Row],[Totaal kosten]],"")</f>
        <v/>
      </c>
      <c r="FE248" s="160" t="str">
        <f>IF(Tbl.Kosten[[#This Row],[Sanr.]]=FE$7,Tbl.Kosten[[#This Row],[Totaal kosten]],"")</f>
        <v/>
      </c>
      <c r="FF248" s="160" t="str">
        <f>IF(Tbl.Kosten[[#This Row],[Sanr.]]=FF$7,Tbl.Kosten[[#This Row],[Totaal kosten]],"")</f>
        <v/>
      </c>
      <c r="FG248" s="160" t="str">
        <f>IF(Tbl.Kosten[[#This Row],[Sanr.]]=FG$7,Tbl.Kosten[[#This Row],[Totaal kosten]],"")</f>
        <v/>
      </c>
      <c r="FH248" s="160" t="str">
        <f>IF(Tbl.Kosten[[#This Row],[Sanr.]]=FH$7,Tbl.Kosten[[#This Row],[Totaal kosten]],"")</f>
        <v/>
      </c>
      <c r="FI248" s="160" t="str">
        <f>IF(Tbl.Kosten[[#This Row],[Sanr.]]=FI$7,Tbl.Kosten[[#This Row],[Totaal kosten]],"")</f>
        <v/>
      </c>
      <c r="FJ248" s="160" t="str">
        <f>IF(Tbl.Kosten[[#This Row],[Sanr.]]=FJ$7,Tbl.Kosten[[#This Row],[Totaal kosten]],"")</f>
        <v/>
      </c>
      <c r="FK248" s="160" t="str">
        <f>IF(Tbl.Kosten[[#This Row],[Sanr.]]=FK$7,Tbl.Kosten[[#This Row],[Totaal kosten]],"")</f>
        <v/>
      </c>
      <c r="FL248" s="160" t="str">
        <f>IF(Tbl.Kosten[[#This Row],[Sanr.]]=FL$7,Tbl.Kosten[[#This Row],[Totaal kosten]],"")</f>
        <v/>
      </c>
      <c r="FM248" s="160" t="str">
        <f>IF(Tbl.Kosten[[#This Row],[Sanr.]]=FM$7,Tbl.Kosten[[#This Row],[Totaal kosten]],"")</f>
        <v/>
      </c>
      <c r="FN248" s="160" t="str">
        <f>IF(Tbl.Kosten[[#This Row],[Sanr.]]=FN$7,Tbl.Kosten[[#This Row],[Totaal kosten]],"")</f>
        <v/>
      </c>
      <c r="FO248" s="160" t="str">
        <f>IF(Tbl.Kosten[[#This Row],[Sanr.]]=FO$7,Tbl.Kosten[[#This Row],[Totaal kosten]],"")</f>
        <v/>
      </c>
      <c r="FP248" s="160" t="str">
        <f>IF(Tbl.Kosten[[#This Row],[Sanr.]]=FP$7,Tbl.Kosten[[#This Row],[Totaal kosten]],"")</f>
        <v/>
      </c>
      <c r="FQ248" s="160" t="str">
        <f>IF(Tbl.Kosten[[#This Row],[Sanr.]]=FQ$7,Tbl.Kosten[[#This Row],[Totaal kosten]],"")</f>
        <v/>
      </c>
      <c r="FR248" s="160" t="str">
        <f>IF(Tbl.Kosten[[#This Row],[Sanr.]]=FR$7,Tbl.Kosten[[#This Row],[Totaal kosten]],"")</f>
        <v/>
      </c>
      <c r="FS248" s="160" t="str">
        <f>IF(Tbl.Kosten[[#This Row],[Sanr.]]=FS$7,Tbl.Kosten[[#This Row],[Totaal kosten]],"")</f>
        <v/>
      </c>
      <c r="FT248" s="160" t="str">
        <f>IF(Tbl.Kosten[[#This Row],[Sanr.]]=FT$7,Tbl.Kosten[[#This Row],[Totaal kosten]],"")</f>
        <v/>
      </c>
      <c r="FU248" s="160" t="str">
        <f>IF(Tbl.Kosten[[#This Row],[Sanr.]]=FU$7,Tbl.Kosten[[#This Row],[Totaal kosten]],"")</f>
        <v/>
      </c>
      <c r="FV248" s="160" t="str">
        <f>IF(Tbl.Kosten[[#This Row],[Sanr.]]=FV$7,Tbl.Kosten[[#This Row],[Totaal kosten]],"")</f>
        <v/>
      </c>
      <c r="FW248" s="160" t="str">
        <f>IFERROR(_xlfn.XLOOKUP(Tbl.Kosten[[#This Row],[Activiteitencode]],Tbl.Activiteiten[Activiteitcode],Tbl.Activiteiten[Anr.],"",0,1),"")</f>
        <v/>
      </c>
      <c r="FX248" s="181" t="str">
        <f>_xlfn.CONCAT(Tbl.Kosten[[#This Row],[Pnr.]],Tbl.Kosten[[#This Row],[Sanr.]])</f>
        <v>P1</v>
      </c>
      <c r="FY248" s="160">
        <f>Tbl.Kosten[[#This Row],[Totaal kosten]]-Tbl.Kosten[[#This Row],[Subsidie]]</f>
        <v>0</v>
      </c>
      <c r="FZ248" s="160">
        <f>IF(Tbl.Kosten[[#This Row],[Pnr.]]=FZ$7,Tbl.Kosten[[#This Row],[Te financieren]],"")</f>
        <v>0</v>
      </c>
      <c r="GA248" s="160" t="str">
        <f>IF(Tbl.Kosten[[#This Row],[Pnr.]]=GA$7,Tbl.Kosten[[#This Row],[Te financieren]],"")</f>
        <v/>
      </c>
      <c r="GB248" s="160" t="str">
        <f>IF(Tbl.Kosten[[#This Row],[Pnr.]]=GB$7,Tbl.Kosten[[#This Row],[Te financieren]],"")</f>
        <v/>
      </c>
      <c r="GC248" s="160" t="str">
        <f>IF(Tbl.Kosten[[#This Row],[Pnr.]]=GC$7,Tbl.Kosten[[#This Row],[Te financieren]],"")</f>
        <v/>
      </c>
      <c r="GD248" s="160" t="str">
        <f>IF(Tbl.Kosten[[#This Row],[Pnr.]]=GD$7,Tbl.Kosten[[#This Row],[Te financieren]],"")</f>
        <v/>
      </c>
      <c r="GE248" s="160" t="str">
        <f>IF(Tbl.Kosten[[#This Row],[Pnr.]]=GE$7,Tbl.Kosten[[#This Row],[Te financieren]],"")</f>
        <v/>
      </c>
      <c r="GF248" s="160" t="str">
        <f>IF(Tbl.Kosten[[#This Row],[Pnr.]]=GF$7,Tbl.Kosten[[#This Row],[Te financieren]],"")</f>
        <v/>
      </c>
      <c r="GG248" s="160" t="str">
        <f>IF(Tbl.Kosten[[#This Row],[Pnr.]]=GG$7,Tbl.Kosten[[#This Row],[Te financieren]],"")</f>
        <v/>
      </c>
      <c r="GH248" s="160" t="str">
        <f>IF(Tbl.Kosten[[#This Row],[Pnr.]]=GH$7,Tbl.Kosten[[#This Row],[Te financieren]],"")</f>
        <v/>
      </c>
      <c r="GI248" s="160" t="str">
        <f>IF(Tbl.Kosten[[#This Row],[Pnr.]]=GI$7,Tbl.Kosten[[#This Row],[Te financieren]],"")</f>
        <v/>
      </c>
      <c r="GJ248" s="160" t="str">
        <f>IF(Tbl.Kosten[[#This Row],[Pnr.]]=GJ$7,Tbl.Kosten[[#This Row],[Te financieren]],"")</f>
        <v/>
      </c>
      <c r="GK248" s="160" t="str">
        <f>IF(Tbl.Kosten[[#This Row],[Pnr.]]=GK$7,Tbl.Kosten[[#This Row],[Te financieren]],"")</f>
        <v/>
      </c>
      <c r="GL248" s="160" t="str">
        <f>IF(Tbl.Kosten[[#This Row],[Pnr.]]=GL$7,Tbl.Kosten[[#This Row],[Te financieren]],"")</f>
        <v/>
      </c>
      <c r="GM248" s="160" t="str">
        <f>IF(Tbl.Kosten[[#This Row],[Pnr.]]=GM$7,Tbl.Kosten[[#This Row],[Te financieren]],"")</f>
        <v/>
      </c>
      <c r="GN248" s="160" t="str">
        <f>IF(Tbl.Kosten[[#This Row],[Pnr.]]=GN$7,Tbl.Kosten[[#This Row],[Te financieren]],"")</f>
        <v/>
      </c>
      <c r="GO248" s="160" t="str">
        <f>IF(Tbl.Kosten[[#This Row],[Pnr.]]=GO$7,Tbl.Kosten[[#This Row],[Te financieren]],"")</f>
        <v/>
      </c>
      <c r="GP248" s="160" t="str">
        <f>IF(Tbl.Kosten[[#This Row],[Pnr.]]=GP$7,Tbl.Kosten[[#This Row],[Te financieren]],"")</f>
        <v/>
      </c>
      <c r="GQ248" s="160" t="str">
        <f>IF(Tbl.Kosten[[#This Row],[Pnr.]]=GQ$7,Tbl.Kosten[[#This Row],[Te financieren]],"")</f>
        <v/>
      </c>
      <c r="GR248" s="160" t="str">
        <f>IF(Tbl.Kosten[[#This Row],[Pnr.]]=GR$7,Tbl.Kosten[[#This Row],[Te financieren]],"")</f>
        <v/>
      </c>
      <c r="GS248" s="160" t="str">
        <f>IF(Tbl.Kosten[[#This Row],[Pnr.]]=GS$7,Tbl.Kosten[[#This Row],[Te financieren]],"")</f>
        <v/>
      </c>
      <c r="GT248" s="160" t="str">
        <f>IF(Tbl.Kosten[[#This Row],[Pnr.]]=GT$7,Tbl.Kosten[[#This Row],[Te financieren]],"")</f>
        <v/>
      </c>
      <c r="GU248" s="160" t="str">
        <f>IF(Tbl.Kosten[[#This Row],[Pnr.]]=GU$7,Tbl.Kosten[[#This Row],[Te financieren]],"")</f>
        <v/>
      </c>
      <c r="GV248" s="160" t="str">
        <f>IF(Tbl.Kosten[[#This Row],[Pnr.]]=GV$7,Tbl.Kosten[[#This Row],[Te financieren]],"")</f>
        <v/>
      </c>
      <c r="GW248" s="160" t="str">
        <f>IF(Tbl.Kosten[[#This Row],[Pnr.]]=GW$7,Tbl.Kosten[[#This Row],[Te financieren]],"")</f>
        <v/>
      </c>
      <c r="GX248" s="160" t="str">
        <f>IF(Tbl.Kosten[[#This Row],[Pnr.]]=GX$7,Tbl.Kosten[[#This Row],[Te financieren]],"")</f>
        <v/>
      </c>
      <c r="GY248" s="160" t="str">
        <f>IF(Tbl.Kosten[[#This Row],[Pnr.]]=GY$7,Tbl.Kosten[[#This Row],[Te financieren]],"")</f>
        <v/>
      </c>
      <c r="GZ248" s="160" t="str">
        <f>IF(Tbl.Kosten[[#This Row],[Pnr.]]=GZ$7,Tbl.Kosten[[#This Row],[Te financieren]],"")</f>
        <v/>
      </c>
      <c r="HA248" s="160" t="str">
        <f>IF(Tbl.Kosten[[#This Row],[Pnr.]]=HA$7,Tbl.Kosten[[#This Row],[Te financieren]],"")</f>
        <v/>
      </c>
      <c r="HB248" s="160" t="str">
        <f>IF(Tbl.Kosten[[#This Row],[Pnr.]]=HB$7,Tbl.Kosten[[#This Row],[Te financieren]],"")</f>
        <v/>
      </c>
      <c r="HC248" s="160" t="str">
        <f>IF(Tbl.Kosten[[#This Row],[Pnr.]]=HC$7,Tbl.Kosten[[#This Row],[Te financieren]],"")</f>
        <v/>
      </c>
      <c r="HD248" s="160" t="str">
        <f>IF(Tbl.Kosten[[#This Row],[Pnr.]]=HD$7,Tbl.Kosten[[#This Row],[Te financieren]],"")</f>
        <v/>
      </c>
      <c r="HE248" s="160" t="str">
        <f>IF(Tbl.Kosten[[#This Row],[Pnr.]]=HE$7,Tbl.Kosten[[#This Row],[Te financieren]],"")</f>
        <v/>
      </c>
      <c r="HF248" s="160" t="str">
        <f>IF(Tbl.Kosten[[#This Row],[Pnr.]]=HF$7,Tbl.Kosten[[#This Row],[Te financieren]],"")</f>
        <v/>
      </c>
      <c r="HG248" s="160" t="str">
        <f>IF(Tbl.Kosten[[#This Row],[Pnr.]]=HG$7,Tbl.Kosten[[#This Row],[Te financieren]],"")</f>
        <v/>
      </c>
      <c r="HH248" s="160" t="str">
        <f>IF(Tbl.Kosten[[#This Row],[Pnr.]]=HH$7,Tbl.Kosten[[#This Row],[Te financieren]],"")</f>
        <v/>
      </c>
      <c r="HI248" s="160" t="str">
        <f>IF(Tbl.Kosten[[#This Row],[Pnr.]]=HI$7,Tbl.Kosten[[#This Row],[Te financieren]],"")</f>
        <v/>
      </c>
      <c r="HJ248" s="160" t="str">
        <f>IF(Tbl.Kosten[[#This Row],[Pnr.]]=HJ$7,Tbl.Kosten[[#This Row],[Te financieren]],"")</f>
        <v/>
      </c>
      <c r="HK248" s="160" t="str">
        <f>IF(Tbl.Kosten[[#This Row],[Pnr.]]=HK$7,Tbl.Kosten[[#This Row],[Te financieren]],"")</f>
        <v/>
      </c>
      <c r="HL248" s="160" t="str">
        <f>IF(Tbl.Kosten[[#This Row],[Pnr.]]=HL$7,Tbl.Kosten[[#This Row],[Te financieren]],"")</f>
        <v/>
      </c>
      <c r="HM248" s="160" t="str">
        <f>IF(Tbl.Kosten[[#This Row],[Pnr.]]=HM$7,Tbl.Kosten[[#This Row],[Te financieren]],"")</f>
        <v/>
      </c>
      <c r="HN248" s="160" t="str">
        <f>IF(Tbl.Kosten[[#This Row],[Pnr.]]=HN$7,Tbl.Kosten[[#This Row],[Te financieren]],"")</f>
        <v/>
      </c>
      <c r="HO248" s="160" t="str">
        <f>IF(Tbl.Kosten[[#This Row],[Pnr.]]=HO$7,Tbl.Kosten[[#This Row],[Te financieren]],"")</f>
        <v/>
      </c>
      <c r="HP248" s="160" t="str">
        <f>IF(Tbl.Kosten[[#This Row],[Pnr.]]=HP$7,Tbl.Kosten[[#This Row],[Te financieren]],"")</f>
        <v/>
      </c>
      <c r="HQ248" s="160" t="str">
        <f>IF(Tbl.Kosten[[#This Row],[Pnr.]]=HQ$7,Tbl.Kosten[[#This Row],[Te financieren]],"")</f>
        <v/>
      </c>
      <c r="HR248" s="160" t="str">
        <f>IF(Tbl.Kosten[[#This Row],[Pnr.]]=HR$7,Tbl.Kosten[[#This Row],[Te financieren]],"")</f>
        <v/>
      </c>
      <c r="HS248" s="160" t="str">
        <f>IF(Tbl.Kosten[[#This Row],[Pnr.]]=HS$7,Tbl.Kosten[[#This Row],[Te financieren]],"")</f>
        <v/>
      </c>
      <c r="HT248" s="160" t="str">
        <f>IF(Tbl.Kosten[[#This Row],[Pnr.]]=HT$7,Tbl.Kosten[[#This Row],[Te financieren]],"")</f>
        <v/>
      </c>
      <c r="HU248" s="160" t="str">
        <f>IF(Tbl.Kosten[[#This Row],[Pnr.]]=HU$7,Tbl.Kosten[[#This Row],[Te financieren]],"")</f>
        <v/>
      </c>
      <c r="HV248" s="160" t="str">
        <f>IF(Tbl.Kosten[[#This Row],[Pnr.]]=HV$7,Tbl.Kosten[[#This Row],[Te financieren]],"")</f>
        <v/>
      </c>
      <c r="HW248" s="160" t="str">
        <f>IF(Tbl.Kosten[[#This Row],[Pnr.]]=HW$7,Tbl.Kosten[[#This Row],[Te financieren]],"")</f>
        <v/>
      </c>
    </row>
    <row r="249" spans="2:231" x14ac:dyDescent="0.3">
      <c r="B249" s="144"/>
      <c r="C249" s="147"/>
      <c r="D249" s="146"/>
      <c r="E249" s="147"/>
      <c r="F249" s="145"/>
      <c r="G249" s="11" t="str">
        <f>IF(Tbl.Kosten[[#This Row],[Medewerker e/o 
functie]]&lt;&gt;"",_xlfn.XLOOKUP(Tbl.Kosten[[#This Row],[Medewerker e/o 
functie]],Tbl.Uurtarief[Medewerker en/of functie],Tbl.Uurtarief[Uurtarief],"",0,1),"")</f>
        <v/>
      </c>
      <c r="H249" s="121">
        <f>IFERROR(Tbl.Kosten[[#This Row],[Uren]]*Tbl.Kosten[[#This Row],[Uurtarief]],0)</f>
        <v>0</v>
      </c>
      <c r="I249" s="119" t="str">
        <f>IF(Tbl.Kosten[[#This Row],[Subtotaal uren]]&lt;&gt;0,_xlfn.XLOOKUP(Tbl.Kosten[[#This Row],[Medewerker e/o 
functie]],Tbl.Uurtarief[Medewerker en/of functie],Tbl.Uurtarief[Kostensoort arbeid],"",0,1),"")</f>
        <v/>
      </c>
      <c r="J249" s="147"/>
      <c r="K249" s="145"/>
      <c r="L249" s="149" t="str">
        <f>IF(Tbl.Kosten[[#This Row],[Activum]]&lt;&gt;"",_xlfn.XLOOKUP(Tbl.Kosten[[#This Row],[Activum]],Tbl.Afschrijvingskosten[Activum],Tbl.Afschrijvingskosten[Tarief per afschrijvings-eenheid],"",0,1),"")</f>
        <v/>
      </c>
      <c r="M249" s="122">
        <f>IFERROR(Tbl.Kosten[[#This Row],[Een-
heden]]*Tbl.Kosten[[#This Row],[Afschrijvings-
tarief]],0)</f>
        <v>0</v>
      </c>
      <c r="N249" s="122" t="str">
        <f>IF(Tbl.Kosten[[#This Row],[Subtotaal afschrijving]]&lt;&gt;0,Lijsten!A247,"")</f>
        <v/>
      </c>
      <c r="O249" s="150"/>
      <c r="P249" s="145"/>
      <c r="Q249" s="148"/>
      <c r="R249" s="122">
        <f>IFERROR(Tbl.Kosten[[#This Row],[Aantal]]*Tbl.Kosten[[#This Row],[Tarief]],0)</f>
        <v>0</v>
      </c>
      <c r="S249" s="8">
        <f>IFERROR(Tbl.Kosten[[#This Row],[Subtotaal overige kosten]]+Tbl.Kosten[[#This Row],[Subtotaal uren]]+Tbl.Kosten[[#This Row],[Subtotaal afschrijving]],0)</f>
        <v>0</v>
      </c>
      <c r="T249" s="8">
        <f>IFERROR(Tbl.Kosten[[#This Row],[Totaal kosten]]*Tbl.Kosten[[#This Row],[Subsidie%]],0)</f>
        <v>0</v>
      </c>
      <c r="U249" s="4" t="str" cm="1">
        <f t="array" ref="U249">IFERROR(_xlfn.IFS(Tbl.Kosten[[#This Row],[Subtotaal uren]]&lt;&gt;0,Tbl.Kosten[[#This Row],[Kostensoort arbeid]],Tbl.Kosten[[#This Row],[Subtotaal afschrijving]]&lt;&gt;0,Tbl.Kosten[[#This Row],[Kostensoort afschrijving]],Tbl.Kosten[[#This Row],[Subtotaal overige kosten]]&lt;&gt;0,Tbl.Kosten[[#This Row],[Kostensoort overig]]),"")</f>
        <v/>
      </c>
      <c r="V249" s="4" t="str">
        <f>IFERROR(_xlfn.XLOOKUP(Tbl.Kosten[[#This Row],[Activiteitencode]],Tbl.Activiteiten[Activiteitcode],Tbl.Activiteiten[Werkpakketcode],"",0,1),"")</f>
        <v/>
      </c>
      <c r="W249" s="4" t="str">
        <f>IFERROR(_xlfn.XLOOKUP(Tbl.Kosten[[#This Row],[Werkpakketcode]],Tbl.Werkpakketten[Werkpakketcode],Tbl.Werkpakketten[Subsidiabele activiteit],"",0,1),"")</f>
        <v/>
      </c>
      <c r="X249" s="12">
        <f>IFERROR(_xlfn.XLOOKUP(Tbl.Kosten[[#This Row],[Sanr.]],Tbl.Subsidiehoogte[SAnr.],Tbl.Subsidiehoogte[Sub. Percentage],0,0,1),0)</f>
        <v>0</v>
      </c>
      <c r="Y249" s="154" t="str">
        <f>IFERROR(_xlfn.XLOOKUP(Tbl.Kosten[[#This Row],[Partnercode]],Tbl.Projectpartners[Partnercode],Tbl.Projectpartners[PNr.],"",0,1),"")</f>
        <v>P1</v>
      </c>
      <c r="Z249" s="158">
        <f>IF(Tbl.Kosten[[#This Row],[Pnr.]]=Z$7,Tbl.Kosten[[#This Row],[Totaal kosten]],"")</f>
        <v>0</v>
      </c>
      <c r="AA249" s="158" t="str">
        <f>IF(Tbl.Kosten[[#This Row],[Pnr.]]=AA$7,Tbl.Kosten[[#This Row],[Totaal kosten]],"")</f>
        <v/>
      </c>
      <c r="AB249" s="158" t="str">
        <f>IF(Tbl.Kosten[[#This Row],[Pnr.]]=AB$7,Tbl.Kosten[[#This Row],[Totaal kosten]],"")</f>
        <v/>
      </c>
      <c r="AC249" s="158" t="str">
        <f>IF(Tbl.Kosten[[#This Row],[Pnr.]]=AC$7,Tbl.Kosten[[#This Row],[Totaal kosten]],"")</f>
        <v/>
      </c>
      <c r="AD249" s="158" t="str">
        <f>IF(Tbl.Kosten[[#This Row],[Pnr.]]=AD$7,Tbl.Kosten[[#This Row],[Totaal kosten]],"")</f>
        <v/>
      </c>
      <c r="AE249" s="158" t="str">
        <f>IF(Tbl.Kosten[[#This Row],[Pnr.]]=AE$7,Tbl.Kosten[[#This Row],[Totaal kosten]],"")</f>
        <v/>
      </c>
      <c r="AF249" s="158" t="str">
        <f>IF(Tbl.Kosten[[#This Row],[Pnr.]]=AF$7,Tbl.Kosten[[#This Row],[Totaal kosten]],"")</f>
        <v/>
      </c>
      <c r="AG249" s="158" t="str">
        <f>IF(Tbl.Kosten[[#This Row],[Pnr.]]=AG$7,Tbl.Kosten[[#This Row],[Totaal kosten]],"")</f>
        <v/>
      </c>
      <c r="AH249" s="158" t="str">
        <f>IF(Tbl.Kosten[[#This Row],[Pnr.]]=AH$7,Tbl.Kosten[[#This Row],[Totaal kosten]],"")</f>
        <v/>
      </c>
      <c r="AI249" s="158" t="str">
        <f>IF(Tbl.Kosten[[#This Row],[Pnr.]]=AI$7,Tbl.Kosten[[#This Row],[Totaal kosten]],"")</f>
        <v/>
      </c>
      <c r="AJ249" s="158" t="str">
        <f>IF(Tbl.Kosten[[#This Row],[Pnr.]]=AJ$7,Tbl.Kosten[[#This Row],[Totaal kosten]],"")</f>
        <v/>
      </c>
      <c r="AK249" s="158" t="str">
        <f>IF(Tbl.Kosten[[#This Row],[Pnr.]]=AK$7,Tbl.Kosten[[#This Row],[Totaal kosten]],"")</f>
        <v/>
      </c>
      <c r="AL249" s="158" t="str">
        <f>IF(Tbl.Kosten[[#This Row],[Pnr.]]=AL$7,Tbl.Kosten[[#This Row],[Totaal kosten]],"")</f>
        <v/>
      </c>
      <c r="AM249" s="158" t="str">
        <f>IF(Tbl.Kosten[[#This Row],[Pnr.]]=AM$7,Tbl.Kosten[[#This Row],[Totaal kosten]],"")</f>
        <v/>
      </c>
      <c r="AN249" s="158" t="str">
        <f>IF(Tbl.Kosten[[#This Row],[Pnr.]]=AN$7,Tbl.Kosten[[#This Row],[Totaal kosten]],"")</f>
        <v/>
      </c>
      <c r="AO249" s="158" t="str">
        <f>IF(Tbl.Kosten[[#This Row],[Pnr.]]=AO$7,Tbl.Kosten[[#This Row],[Totaal kosten]],"")</f>
        <v/>
      </c>
      <c r="AP249" s="158" t="str">
        <f>IF(Tbl.Kosten[[#This Row],[Pnr.]]=AP$7,Tbl.Kosten[[#This Row],[Totaal kosten]],"")</f>
        <v/>
      </c>
      <c r="AQ249" s="158" t="str">
        <f>IF(Tbl.Kosten[[#This Row],[Pnr.]]=AQ$7,Tbl.Kosten[[#This Row],[Totaal kosten]],"")</f>
        <v/>
      </c>
      <c r="AR249" s="158" t="str">
        <f>IF(Tbl.Kosten[[#This Row],[Pnr.]]=AR$7,Tbl.Kosten[[#This Row],[Totaal kosten]],"")</f>
        <v/>
      </c>
      <c r="AS249" s="158" t="str">
        <f>IF(Tbl.Kosten[[#This Row],[Pnr.]]=AS$7,Tbl.Kosten[[#This Row],[Totaal kosten]],"")</f>
        <v/>
      </c>
      <c r="AT249" s="158" t="str">
        <f>IF(Tbl.Kosten[[#This Row],[Pnr.]]=AT$7,Tbl.Kosten[[#This Row],[Totaal kosten]],"")</f>
        <v/>
      </c>
      <c r="AU249" s="158" t="str">
        <f>IF(Tbl.Kosten[[#This Row],[Pnr.]]=AU$7,Tbl.Kosten[[#This Row],[Totaal kosten]],"")</f>
        <v/>
      </c>
      <c r="AV249" s="158" t="str">
        <f>IF(Tbl.Kosten[[#This Row],[Pnr.]]=AV$7,Tbl.Kosten[[#This Row],[Totaal kosten]],"")</f>
        <v/>
      </c>
      <c r="AW249" s="158" t="str">
        <f>IF(Tbl.Kosten[[#This Row],[Pnr.]]=AW$7,Tbl.Kosten[[#This Row],[Totaal kosten]],"")</f>
        <v/>
      </c>
      <c r="AX249" s="158" t="str">
        <f>IF(Tbl.Kosten[[#This Row],[Pnr.]]=AX$7,Tbl.Kosten[[#This Row],[Totaal kosten]],"")</f>
        <v/>
      </c>
      <c r="AY249" s="158" t="str">
        <f>IF(Tbl.Kosten[[#This Row],[Pnr.]]=AY$7,Tbl.Kosten[[#This Row],[Totaal kosten]],"")</f>
        <v/>
      </c>
      <c r="AZ249" s="158" t="str">
        <f>IF(Tbl.Kosten[[#This Row],[Pnr.]]=AZ$7,Tbl.Kosten[[#This Row],[Totaal kosten]],"")</f>
        <v/>
      </c>
      <c r="BA249" s="158" t="str">
        <f>IF(Tbl.Kosten[[#This Row],[Pnr.]]=BA$7,Tbl.Kosten[[#This Row],[Totaal kosten]],"")</f>
        <v/>
      </c>
      <c r="BB249" s="158" t="str">
        <f>IF(Tbl.Kosten[[#This Row],[Pnr.]]=BB$7,Tbl.Kosten[[#This Row],[Totaal kosten]],"")</f>
        <v/>
      </c>
      <c r="BC249" s="158" t="str">
        <f>IF(Tbl.Kosten[[#This Row],[Pnr.]]=BC$7,Tbl.Kosten[[#This Row],[Totaal kosten]],"")</f>
        <v/>
      </c>
      <c r="BD249" s="158" t="str">
        <f>IF(Tbl.Kosten[[#This Row],[Pnr.]]=BD$7,Tbl.Kosten[[#This Row],[Totaal kosten]],"")</f>
        <v/>
      </c>
      <c r="BE249" s="158" t="str">
        <f>IF(Tbl.Kosten[[#This Row],[Pnr.]]=BE$7,Tbl.Kosten[[#This Row],[Totaal kosten]],"")</f>
        <v/>
      </c>
      <c r="BF249" s="158" t="str">
        <f>IF(Tbl.Kosten[[#This Row],[Pnr.]]=BF$7,Tbl.Kosten[[#This Row],[Totaal kosten]],"")</f>
        <v/>
      </c>
      <c r="BG249" s="158" t="str">
        <f>IF(Tbl.Kosten[[#This Row],[Pnr.]]=BG$7,Tbl.Kosten[[#This Row],[Totaal kosten]],"")</f>
        <v/>
      </c>
      <c r="BH249" s="158" t="str">
        <f>IF(Tbl.Kosten[[#This Row],[Pnr.]]=BH$7,Tbl.Kosten[[#This Row],[Totaal kosten]],"")</f>
        <v/>
      </c>
      <c r="BI249" s="158" t="str">
        <f>IF(Tbl.Kosten[[#This Row],[Pnr.]]=BI$7,Tbl.Kosten[[#This Row],[Totaal kosten]],"")</f>
        <v/>
      </c>
      <c r="BJ249" s="158" t="str">
        <f>IF(Tbl.Kosten[[#This Row],[Pnr.]]=BJ$7,Tbl.Kosten[[#This Row],[Totaal kosten]],"")</f>
        <v/>
      </c>
      <c r="BK249" s="158" t="str">
        <f>IF(Tbl.Kosten[[#This Row],[Pnr.]]=BK$7,Tbl.Kosten[[#This Row],[Totaal kosten]],"")</f>
        <v/>
      </c>
      <c r="BL249" s="158" t="str">
        <f>IF(Tbl.Kosten[[#This Row],[Pnr.]]=BL$7,Tbl.Kosten[[#This Row],[Totaal kosten]],"")</f>
        <v/>
      </c>
      <c r="BM249" s="158" t="str">
        <f>IF(Tbl.Kosten[[#This Row],[Pnr.]]=BM$7,Tbl.Kosten[[#This Row],[Totaal kosten]],"")</f>
        <v/>
      </c>
      <c r="BN249" s="158" t="str">
        <f>IF(Tbl.Kosten[[#This Row],[Pnr.]]=BN$7,Tbl.Kosten[[#This Row],[Totaal kosten]],"")</f>
        <v/>
      </c>
      <c r="BO249" s="158" t="str">
        <f>IF(Tbl.Kosten[[#This Row],[Pnr.]]=BO$7,Tbl.Kosten[[#This Row],[Totaal kosten]],"")</f>
        <v/>
      </c>
      <c r="BP249" s="158" t="str">
        <f>IF(Tbl.Kosten[[#This Row],[Pnr.]]=BP$7,Tbl.Kosten[[#This Row],[Totaal kosten]],"")</f>
        <v/>
      </c>
      <c r="BQ249" s="158" t="str">
        <f>IF(Tbl.Kosten[[#This Row],[Pnr.]]=BQ$7,Tbl.Kosten[[#This Row],[Totaal kosten]],"")</f>
        <v/>
      </c>
      <c r="BR249" s="158" t="str">
        <f>IF(Tbl.Kosten[[#This Row],[Pnr.]]=BR$7,Tbl.Kosten[[#This Row],[Totaal kosten]],"")</f>
        <v/>
      </c>
      <c r="BS249" s="158" t="str">
        <f>IF(Tbl.Kosten[[#This Row],[Pnr.]]=BS$7,Tbl.Kosten[[#This Row],[Totaal kosten]],"")</f>
        <v/>
      </c>
      <c r="BT249" s="158" t="str">
        <f>IF(Tbl.Kosten[[#This Row],[Pnr.]]=BT$7,Tbl.Kosten[[#This Row],[Totaal kosten]],"")</f>
        <v/>
      </c>
      <c r="BU249" s="158" t="str">
        <f>IF(Tbl.Kosten[[#This Row],[Pnr.]]=BU$7,Tbl.Kosten[[#This Row],[Totaal kosten]],"")</f>
        <v/>
      </c>
      <c r="BV249" s="158" t="str">
        <f>IF(Tbl.Kosten[[#This Row],[Pnr.]]=BV$7,Tbl.Kosten[[#This Row],[Totaal kosten]],"")</f>
        <v/>
      </c>
      <c r="BW249" s="158" t="str">
        <f>IF(Tbl.Kosten[[#This Row],[Pnr.]]=BW$7,Tbl.Kosten[[#This Row],[Totaal kosten]],"")</f>
        <v/>
      </c>
      <c r="BX249" s="158" t="str">
        <f>IFERROR(_xlfn.XLOOKUP(Tbl.Kosten[[#This Row],[Werkpakketcode]],Tbl.Werkpakketten[Werkpakketcode],Tbl.Werkpakketten[WPnr.],"",0,1),"")</f>
        <v/>
      </c>
      <c r="BY249" s="158" t="str">
        <f>IF(Tbl.Kosten[[#This Row],[WPnr.]]=BY$7,Tbl.Kosten[[#This Row],[Totaal kosten]],"")</f>
        <v/>
      </c>
      <c r="BZ249" s="158" t="str">
        <f>IF(Tbl.Kosten[[#This Row],[WPnr.]]=BZ$7,Tbl.Kosten[[#This Row],[Totaal kosten]],"")</f>
        <v/>
      </c>
      <c r="CA249" s="158" t="str">
        <f>IF(Tbl.Kosten[[#This Row],[WPnr.]]=CA$7,Tbl.Kosten[[#This Row],[Totaal kosten]],"")</f>
        <v/>
      </c>
      <c r="CB249" s="158" t="str">
        <f>IF(Tbl.Kosten[[#This Row],[WPnr.]]=CB$7,Tbl.Kosten[[#This Row],[Totaal kosten]],"")</f>
        <v/>
      </c>
      <c r="CC249" s="158" t="str">
        <f>IF(Tbl.Kosten[[#This Row],[WPnr.]]=CC$7,Tbl.Kosten[[#This Row],[Totaal kosten]],"")</f>
        <v/>
      </c>
      <c r="CD249" s="158" t="str">
        <f>IF(Tbl.Kosten[[#This Row],[WPnr.]]=CD$7,Tbl.Kosten[[#This Row],[Totaal kosten]],"")</f>
        <v/>
      </c>
      <c r="CE249" s="158" t="str">
        <f>IF(Tbl.Kosten[[#This Row],[WPnr.]]=CE$7,Tbl.Kosten[[#This Row],[Totaal kosten]],"")</f>
        <v/>
      </c>
      <c r="CF249" s="158" t="str">
        <f>IF(Tbl.Kosten[[#This Row],[WPnr.]]=CF$7,Tbl.Kosten[[#This Row],[Totaal kosten]],"")</f>
        <v/>
      </c>
      <c r="CG249" s="158" t="str">
        <f>IF(Tbl.Kosten[[#This Row],[WPnr.]]=CG$7,Tbl.Kosten[[#This Row],[Totaal kosten]],"")</f>
        <v/>
      </c>
      <c r="CH249" s="158" t="str">
        <f>IF(Tbl.Kosten[[#This Row],[WPnr.]]=CH$7,Tbl.Kosten[[#This Row],[Totaal kosten]],"")</f>
        <v/>
      </c>
      <c r="CI249" s="158" t="str">
        <f>IF(Tbl.Kosten[[#This Row],[WPnr.]]=CI$7,Tbl.Kosten[[#This Row],[Totaal kosten]],"")</f>
        <v/>
      </c>
      <c r="CJ249" s="158" t="str">
        <f>IF(Tbl.Kosten[[#This Row],[WPnr.]]=CJ$7,Tbl.Kosten[[#This Row],[Totaal kosten]],"")</f>
        <v/>
      </c>
      <c r="CK249" s="158" t="str">
        <f>IF(Tbl.Kosten[[#This Row],[WPnr.]]=CK$7,Tbl.Kosten[[#This Row],[Totaal kosten]],"")</f>
        <v/>
      </c>
      <c r="CL249" s="158" t="str">
        <f>IF(Tbl.Kosten[[#This Row],[WPnr.]]=CL$7,Tbl.Kosten[[#This Row],[Totaal kosten]],"")</f>
        <v/>
      </c>
      <c r="CM249" s="158" t="str">
        <f>IF(Tbl.Kosten[[#This Row],[WPnr.]]=CM$7,Tbl.Kosten[[#This Row],[Totaal kosten]],"")</f>
        <v/>
      </c>
      <c r="CN249" s="158" t="str">
        <f>IF(Tbl.Kosten[[#This Row],[WPnr.]]=CN$7,Tbl.Kosten[[#This Row],[Totaal kosten]],"")</f>
        <v/>
      </c>
      <c r="CO249" s="158" t="str">
        <f>IF(Tbl.Kosten[[#This Row],[WPnr.]]=CO$7,Tbl.Kosten[[#This Row],[Totaal kosten]],"")</f>
        <v/>
      </c>
      <c r="CP249" s="158" t="str">
        <f>IF(Tbl.Kosten[[#This Row],[WPnr.]]=CP$7,Tbl.Kosten[[#This Row],[Totaal kosten]],"")</f>
        <v/>
      </c>
      <c r="CQ249" s="158" t="str">
        <f>IF(Tbl.Kosten[[#This Row],[WPnr.]]=CQ$7,Tbl.Kosten[[#This Row],[Totaal kosten]],"")</f>
        <v/>
      </c>
      <c r="CR249" s="158" t="str">
        <f>IF(Tbl.Kosten[[#This Row],[WPnr.]]=CR$7,Tbl.Kosten[[#This Row],[Totaal kosten]],"")</f>
        <v/>
      </c>
      <c r="CS249" s="158" t="str">
        <f>IF(Tbl.Kosten[[#This Row],[WPnr.]]=CS$7,Tbl.Kosten[[#This Row],[Totaal kosten]],"")</f>
        <v/>
      </c>
      <c r="CT249" s="158" t="str">
        <f>IF(Tbl.Kosten[[#This Row],[WPnr.]]=CT$7,Tbl.Kosten[[#This Row],[Totaal kosten]],"")</f>
        <v/>
      </c>
      <c r="CU249" s="158" t="str">
        <f>IF(Tbl.Kosten[[#This Row],[WPnr.]]=CU$7,Tbl.Kosten[[#This Row],[Totaal kosten]],"")</f>
        <v/>
      </c>
      <c r="CV249" s="158" t="str">
        <f>IF(Tbl.Kosten[[#This Row],[WPnr.]]=CV$7,Tbl.Kosten[[#This Row],[Totaal kosten]],"")</f>
        <v/>
      </c>
      <c r="CW249" s="158" t="str">
        <f>IF(Tbl.Kosten[[#This Row],[WPnr.]]=CW$7,Tbl.Kosten[[#This Row],[Totaal kosten]],"")</f>
        <v/>
      </c>
      <c r="CX249" s="158" t="str">
        <f>IF(Tbl.Kosten[[#This Row],[WPnr.]]=CX$7,Tbl.Kosten[[#This Row],[Totaal kosten]],"")</f>
        <v/>
      </c>
      <c r="CY249" s="158" t="str">
        <f>IF(Tbl.Kosten[[#This Row],[WPnr.]]=CY$7,Tbl.Kosten[[#This Row],[Totaal kosten]],"")</f>
        <v/>
      </c>
      <c r="CZ249" s="158" t="str">
        <f>IF(Tbl.Kosten[[#This Row],[WPnr.]]=CZ$7,Tbl.Kosten[[#This Row],[Totaal kosten]],"")</f>
        <v/>
      </c>
      <c r="DA249" s="158" t="str">
        <f>IF(Tbl.Kosten[[#This Row],[WPnr.]]=DA$7,Tbl.Kosten[[#This Row],[Totaal kosten]],"")</f>
        <v/>
      </c>
      <c r="DB249" s="158" t="str">
        <f>IF(Tbl.Kosten[[#This Row],[WPnr.]]=DB$7,Tbl.Kosten[[#This Row],[Totaal kosten]],"")</f>
        <v/>
      </c>
      <c r="DC249" s="158" t="str">
        <f>IF(Tbl.Kosten[[#This Row],[WPnr.]]=DC$7,Tbl.Kosten[[#This Row],[Totaal kosten]],"")</f>
        <v/>
      </c>
      <c r="DD249" s="158" t="str">
        <f>IF(Tbl.Kosten[[#This Row],[WPnr.]]=DD$7,Tbl.Kosten[[#This Row],[Totaal kosten]],"")</f>
        <v/>
      </c>
      <c r="DE249" s="158" t="str">
        <f>IF(Tbl.Kosten[[#This Row],[WPnr.]]=DE$7,Tbl.Kosten[[#This Row],[Totaal kosten]],"")</f>
        <v/>
      </c>
      <c r="DF249" s="158" t="str">
        <f>IF(Tbl.Kosten[[#This Row],[WPnr.]]=DF$7,Tbl.Kosten[[#This Row],[Totaal kosten]],"")</f>
        <v/>
      </c>
      <c r="DG249" s="158" t="str">
        <f>IF(Tbl.Kosten[[#This Row],[WPnr.]]=DG$7,Tbl.Kosten[[#This Row],[Totaal kosten]],"")</f>
        <v/>
      </c>
      <c r="DH249" s="158" t="str">
        <f>IF(Tbl.Kosten[[#This Row],[WPnr.]]=DH$7,Tbl.Kosten[[#This Row],[Totaal kosten]],"")</f>
        <v/>
      </c>
      <c r="DI249" s="158" t="str">
        <f>IF(Tbl.Kosten[[#This Row],[WPnr.]]=DI$7,Tbl.Kosten[[#This Row],[Totaal kosten]],"")</f>
        <v/>
      </c>
      <c r="DJ249" s="158" t="str">
        <f>IF(Tbl.Kosten[[#This Row],[WPnr.]]=DJ$7,Tbl.Kosten[[#This Row],[Totaal kosten]],"")</f>
        <v/>
      </c>
      <c r="DK249" s="158" t="str">
        <f>IF(Tbl.Kosten[[#This Row],[WPnr.]]=DK$7,Tbl.Kosten[[#This Row],[Totaal kosten]],"")</f>
        <v/>
      </c>
      <c r="DL249" s="158" t="str">
        <f>IF(Tbl.Kosten[[#This Row],[WPnr.]]=DL$7,Tbl.Kosten[[#This Row],[Totaal kosten]],"")</f>
        <v/>
      </c>
      <c r="DM249" s="158" t="str">
        <f>IF(Tbl.Kosten[[#This Row],[WPnr.]]=DM$7,Tbl.Kosten[[#This Row],[Totaal kosten]],"")</f>
        <v/>
      </c>
      <c r="DN249" s="158" t="str">
        <f>IF(Tbl.Kosten[[#This Row],[WPnr.]]=DN$7,Tbl.Kosten[[#This Row],[Totaal kosten]],"")</f>
        <v/>
      </c>
      <c r="DO249" s="158" t="str">
        <f>IF(Tbl.Kosten[[#This Row],[WPnr.]]=DO$7,Tbl.Kosten[[#This Row],[Totaal kosten]],"")</f>
        <v/>
      </c>
      <c r="DP249" s="158" t="str">
        <f>IF(Tbl.Kosten[[#This Row],[WPnr.]]=DP$7,Tbl.Kosten[[#This Row],[Totaal kosten]],"")</f>
        <v/>
      </c>
      <c r="DQ249" s="158" t="str">
        <f>IF(Tbl.Kosten[[#This Row],[WPnr.]]=DQ$7,Tbl.Kosten[[#This Row],[Totaal kosten]],"")</f>
        <v/>
      </c>
      <c r="DR249" s="158" t="str">
        <f>IF(Tbl.Kosten[[#This Row],[WPnr.]]=DR$7,Tbl.Kosten[[#This Row],[Totaal kosten]],"")</f>
        <v/>
      </c>
      <c r="DS249" s="158" t="str">
        <f>IF(Tbl.Kosten[[#This Row],[WPnr.]]=DS$7,Tbl.Kosten[[#This Row],[Totaal kosten]],"")</f>
        <v/>
      </c>
      <c r="DT249" s="158" t="str">
        <f>IF(Tbl.Kosten[[#This Row],[WPnr.]]=DT$7,Tbl.Kosten[[#This Row],[Totaal kosten]],"")</f>
        <v/>
      </c>
      <c r="DU249" s="158" t="str">
        <f>IF(Tbl.Kosten[[#This Row],[WPnr.]]=DU$7,Tbl.Kosten[[#This Row],[Totaal kosten]],"")</f>
        <v/>
      </c>
      <c r="DV249" s="158" t="str">
        <f>IF(Tbl.Kosten[[#This Row],[WPnr.]]=DV$7,Tbl.Kosten[[#This Row],[Totaal kosten]],"")</f>
        <v/>
      </c>
      <c r="DW249" s="158" t="str">
        <f>IFERROR(_xlfn.XLOOKUP(Tbl.Kosten[[#This Row],[Kostensoort]],Tbl.Kostensoorten[Kostensoorten],Tbl.Kostensoorten[KSnr.],"",0,1),"")</f>
        <v/>
      </c>
      <c r="DX249" s="158" t="str">
        <f>IF(Tbl.Kosten[[#This Row],[KSnr.]]=DX$7,Tbl.Kosten[[#This Row],[Totaal kosten]],"")</f>
        <v/>
      </c>
      <c r="DY249" s="158" t="str">
        <f>IF(Tbl.Kosten[[#This Row],[KSnr.]]=DY$7,Tbl.Kosten[[#This Row],[Totaal kosten]],"")</f>
        <v/>
      </c>
      <c r="DZ249" s="158" t="str">
        <f>IF(Tbl.Kosten[[#This Row],[KSnr.]]=DZ$7,Tbl.Kosten[[#This Row],[Totaal kosten]],"")</f>
        <v/>
      </c>
      <c r="EA249" s="158" t="str">
        <f>IF(Tbl.Kosten[[#This Row],[KSnr.]]=EA$7,Tbl.Kosten[[#This Row],[Totaal kosten]],"")</f>
        <v/>
      </c>
      <c r="EB249" s="158" t="str">
        <f>IF(Tbl.Kosten[[#This Row],[KSnr.]]=EB$7,Tbl.Kosten[[#This Row],[Totaal kosten]],"")</f>
        <v/>
      </c>
      <c r="EC249" s="158" t="str">
        <f>IF(Tbl.Kosten[[#This Row],[KSnr.]]=EC$7,Tbl.Kosten[[#This Row],[Totaal kosten]],"")</f>
        <v/>
      </c>
      <c r="ED249" s="158" t="str">
        <f>IF(Tbl.Kosten[[#This Row],[KSnr.]]=ED$7,Tbl.Kosten[[#This Row],[Totaal kosten]],"")</f>
        <v/>
      </c>
      <c r="EE249" s="158" t="str">
        <f>IF(Tbl.Kosten[[#This Row],[KSnr.]]=EE$7,Tbl.Kosten[[#This Row],[Totaal kosten]],"")</f>
        <v/>
      </c>
      <c r="EF249" s="158" t="str">
        <f>IF(Tbl.Kosten[[#This Row],[KSnr.]]=EF$7,Tbl.Kosten[[#This Row],[Totaal kosten]],"")</f>
        <v/>
      </c>
      <c r="EG249" s="158" t="str">
        <f>IF(Tbl.Kosten[[#This Row],[KSnr.]]=EG$7,Tbl.Kosten[[#This Row],[Totaal kosten]],"")</f>
        <v/>
      </c>
      <c r="EH249" s="158" t="str">
        <f>IF(Tbl.Kosten[[#This Row],[KSnr.]]=EH$7,Tbl.Kosten[[#This Row],[Totaal kosten]],"")</f>
        <v/>
      </c>
      <c r="EI249" s="158" t="str">
        <f>IF(Tbl.Kosten[[#This Row],[KSnr.]]=EI$7,Tbl.Kosten[[#This Row],[Totaal kosten]],"")</f>
        <v/>
      </c>
      <c r="EJ249" s="158" t="str">
        <f>IF(Tbl.Kosten[[#This Row],[KSnr.]]=EJ$7,Tbl.Kosten[[#This Row],[Totaal kosten]],"")</f>
        <v/>
      </c>
      <c r="EK249" s="158" t="str">
        <f>IF(Tbl.Kosten[[#This Row],[KSnr.]]=EK$7,Tbl.Kosten[[#This Row],[Totaal kosten]],"")</f>
        <v/>
      </c>
      <c r="EL249" s="158" t="str">
        <f>IF(Tbl.Kosten[[#This Row],[KSnr.]]=EL$7,Tbl.Kosten[[#This Row],[Totaal kosten]],"")</f>
        <v/>
      </c>
      <c r="EM249" s="158" t="str">
        <f>IF(Tbl.Kosten[[#This Row],[KSnr.]]=EM$7,Tbl.Kosten[[#This Row],[Totaal kosten]],"")</f>
        <v/>
      </c>
      <c r="EN249" s="158" t="str">
        <f>IF(Tbl.Kosten[[#This Row],[KSnr.]]=EN$7,Tbl.Kosten[[#This Row],[Totaal kosten]],"")</f>
        <v/>
      </c>
      <c r="EO249" s="158" t="str">
        <f>IF(Tbl.Kosten[[#This Row],[KSnr.]]=EO$7,Tbl.Kosten[[#This Row],[Totaal kosten]],"")</f>
        <v/>
      </c>
      <c r="EP249" s="158" t="str">
        <f>IF(Tbl.Kosten[[#This Row],[KSnr.]]=EP$7,Tbl.Kosten[[#This Row],[Totaal kosten]],"")</f>
        <v/>
      </c>
      <c r="EQ249" s="158" t="str">
        <f>IF(Tbl.Kosten[[#This Row],[KSnr.]]=EQ$7,Tbl.Kosten[[#This Row],[Totaal kosten]],"")</f>
        <v/>
      </c>
      <c r="ER249" s="154" t="str">
        <f>IFERROR(_xlfn.XLOOKUP(Tbl.Kosten[[#This Row],[Subsidieactiviteit]],Tbl.Subsidiehoogte[Subsidieactiviteit],Tbl.Subsidiehoogte[SAnr.],"",0,1),"")</f>
        <v/>
      </c>
      <c r="ES249" s="160" t="str">
        <f>IF(Tbl.Kosten[[#This Row],[Sanr.]]=ES$7,Tbl.Kosten[[#This Row],[Totaal kosten]],"")</f>
        <v/>
      </c>
      <c r="ET249" s="160" t="str">
        <f>IF(Tbl.Kosten[[#This Row],[Sanr.]]=ET$7,Tbl.Kosten[[#This Row],[Totaal kosten]],"")</f>
        <v/>
      </c>
      <c r="EU249" s="160" t="str">
        <f>IF(Tbl.Kosten[[#This Row],[Sanr.]]=EU$7,Tbl.Kosten[[#This Row],[Totaal kosten]],"")</f>
        <v/>
      </c>
      <c r="EV249" s="160" t="str">
        <f>IF(Tbl.Kosten[[#This Row],[Sanr.]]=EV$7,Tbl.Kosten[[#This Row],[Totaal kosten]],"")</f>
        <v/>
      </c>
      <c r="EW249" s="160" t="str">
        <f>IF(Tbl.Kosten[[#This Row],[Sanr.]]=EW$7,Tbl.Kosten[[#This Row],[Totaal kosten]],"")</f>
        <v/>
      </c>
      <c r="EX249" s="160" t="str">
        <f>IF(Tbl.Kosten[[#This Row],[Sanr.]]=EX$7,Tbl.Kosten[[#This Row],[Totaal kosten]],"")</f>
        <v/>
      </c>
      <c r="EY249" s="160" t="str">
        <f>IF(Tbl.Kosten[[#This Row],[Sanr.]]=EY$7,Tbl.Kosten[[#This Row],[Totaal kosten]],"")</f>
        <v/>
      </c>
      <c r="EZ249" s="160" t="str">
        <f>IF(Tbl.Kosten[[#This Row],[Sanr.]]=EZ$7,Tbl.Kosten[[#This Row],[Totaal kosten]],"")</f>
        <v/>
      </c>
      <c r="FA249" s="160" t="str">
        <f>IF(Tbl.Kosten[[#This Row],[Sanr.]]=FA$7,Tbl.Kosten[[#This Row],[Totaal kosten]],"")</f>
        <v/>
      </c>
      <c r="FB249" s="160" t="str">
        <f>IF(Tbl.Kosten[[#This Row],[Sanr.]]=FB$7,Tbl.Kosten[[#This Row],[Totaal kosten]],"")</f>
        <v/>
      </c>
      <c r="FC249" s="160" t="str">
        <f>IF(Tbl.Kosten[[#This Row],[Sanr.]]=FC$7,Tbl.Kosten[[#This Row],[Totaal kosten]],"")</f>
        <v/>
      </c>
      <c r="FD249" s="160" t="str">
        <f>IF(Tbl.Kosten[[#This Row],[Sanr.]]=FD$7,Tbl.Kosten[[#This Row],[Totaal kosten]],"")</f>
        <v/>
      </c>
      <c r="FE249" s="160" t="str">
        <f>IF(Tbl.Kosten[[#This Row],[Sanr.]]=FE$7,Tbl.Kosten[[#This Row],[Totaal kosten]],"")</f>
        <v/>
      </c>
      <c r="FF249" s="160" t="str">
        <f>IF(Tbl.Kosten[[#This Row],[Sanr.]]=FF$7,Tbl.Kosten[[#This Row],[Totaal kosten]],"")</f>
        <v/>
      </c>
      <c r="FG249" s="160" t="str">
        <f>IF(Tbl.Kosten[[#This Row],[Sanr.]]=FG$7,Tbl.Kosten[[#This Row],[Totaal kosten]],"")</f>
        <v/>
      </c>
      <c r="FH249" s="160" t="str">
        <f>IF(Tbl.Kosten[[#This Row],[Sanr.]]=FH$7,Tbl.Kosten[[#This Row],[Totaal kosten]],"")</f>
        <v/>
      </c>
      <c r="FI249" s="160" t="str">
        <f>IF(Tbl.Kosten[[#This Row],[Sanr.]]=FI$7,Tbl.Kosten[[#This Row],[Totaal kosten]],"")</f>
        <v/>
      </c>
      <c r="FJ249" s="160" t="str">
        <f>IF(Tbl.Kosten[[#This Row],[Sanr.]]=FJ$7,Tbl.Kosten[[#This Row],[Totaal kosten]],"")</f>
        <v/>
      </c>
      <c r="FK249" s="160" t="str">
        <f>IF(Tbl.Kosten[[#This Row],[Sanr.]]=FK$7,Tbl.Kosten[[#This Row],[Totaal kosten]],"")</f>
        <v/>
      </c>
      <c r="FL249" s="160" t="str">
        <f>IF(Tbl.Kosten[[#This Row],[Sanr.]]=FL$7,Tbl.Kosten[[#This Row],[Totaal kosten]],"")</f>
        <v/>
      </c>
      <c r="FM249" s="160" t="str">
        <f>IF(Tbl.Kosten[[#This Row],[Sanr.]]=FM$7,Tbl.Kosten[[#This Row],[Totaal kosten]],"")</f>
        <v/>
      </c>
      <c r="FN249" s="160" t="str">
        <f>IF(Tbl.Kosten[[#This Row],[Sanr.]]=FN$7,Tbl.Kosten[[#This Row],[Totaal kosten]],"")</f>
        <v/>
      </c>
      <c r="FO249" s="160" t="str">
        <f>IF(Tbl.Kosten[[#This Row],[Sanr.]]=FO$7,Tbl.Kosten[[#This Row],[Totaal kosten]],"")</f>
        <v/>
      </c>
      <c r="FP249" s="160" t="str">
        <f>IF(Tbl.Kosten[[#This Row],[Sanr.]]=FP$7,Tbl.Kosten[[#This Row],[Totaal kosten]],"")</f>
        <v/>
      </c>
      <c r="FQ249" s="160" t="str">
        <f>IF(Tbl.Kosten[[#This Row],[Sanr.]]=FQ$7,Tbl.Kosten[[#This Row],[Totaal kosten]],"")</f>
        <v/>
      </c>
      <c r="FR249" s="160" t="str">
        <f>IF(Tbl.Kosten[[#This Row],[Sanr.]]=FR$7,Tbl.Kosten[[#This Row],[Totaal kosten]],"")</f>
        <v/>
      </c>
      <c r="FS249" s="160" t="str">
        <f>IF(Tbl.Kosten[[#This Row],[Sanr.]]=FS$7,Tbl.Kosten[[#This Row],[Totaal kosten]],"")</f>
        <v/>
      </c>
      <c r="FT249" s="160" t="str">
        <f>IF(Tbl.Kosten[[#This Row],[Sanr.]]=FT$7,Tbl.Kosten[[#This Row],[Totaal kosten]],"")</f>
        <v/>
      </c>
      <c r="FU249" s="160" t="str">
        <f>IF(Tbl.Kosten[[#This Row],[Sanr.]]=FU$7,Tbl.Kosten[[#This Row],[Totaal kosten]],"")</f>
        <v/>
      </c>
      <c r="FV249" s="160" t="str">
        <f>IF(Tbl.Kosten[[#This Row],[Sanr.]]=FV$7,Tbl.Kosten[[#This Row],[Totaal kosten]],"")</f>
        <v/>
      </c>
      <c r="FW249" s="160" t="str">
        <f>IFERROR(_xlfn.XLOOKUP(Tbl.Kosten[[#This Row],[Activiteitencode]],Tbl.Activiteiten[Activiteitcode],Tbl.Activiteiten[Anr.],"",0,1),"")</f>
        <v/>
      </c>
      <c r="FX249" s="181" t="str">
        <f>_xlfn.CONCAT(Tbl.Kosten[[#This Row],[Pnr.]],Tbl.Kosten[[#This Row],[Sanr.]])</f>
        <v>P1</v>
      </c>
      <c r="FY249" s="160">
        <f>Tbl.Kosten[[#This Row],[Totaal kosten]]-Tbl.Kosten[[#This Row],[Subsidie]]</f>
        <v>0</v>
      </c>
      <c r="FZ249" s="160">
        <f>IF(Tbl.Kosten[[#This Row],[Pnr.]]=FZ$7,Tbl.Kosten[[#This Row],[Te financieren]],"")</f>
        <v>0</v>
      </c>
      <c r="GA249" s="160" t="str">
        <f>IF(Tbl.Kosten[[#This Row],[Pnr.]]=GA$7,Tbl.Kosten[[#This Row],[Te financieren]],"")</f>
        <v/>
      </c>
      <c r="GB249" s="160" t="str">
        <f>IF(Tbl.Kosten[[#This Row],[Pnr.]]=GB$7,Tbl.Kosten[[#This Row],[Te financieren]],"")</f>
        <v/>
      </c>
      <c r="GC249" s="160" t="str">
        <f>IF(Tbl.Kosten[[#This Row],[Pnr.]]=GC$7,Tbl.Kosten[[#This Row],[Te financieren]],"")</f>
        <v/>
      </c>
      <c r="GD249" s="160" t="str">
        <f>IF(Tbl.Kosten[[#This Row],[Pnr.]]=GD$7,Tbl.Kosten[[#This Row],[Te financieren]],"")</f>
        <v/>
      </c>
      <c r="GE249" s="160" t="str">
        <f>IF(Tbl.Kosten[[#This Row],[Pnr.]]=GE$7,Tbl.Kosten[[#This Row],[Te financieren]],"")</f>
        <v/>
      </c>
      <c r="GF249" s="160" t="str">
        <f>IF(Tbl.Kosten[[#This Row],[Pnr.]]=GF$7,Tbl.Kosten[[#This Row],[Te financieren]],"")</f>
        <v/>
      </c>
      <c r="GG249" s="160" t="str">
        <f>IF(Tbl.Kosten[[#This Row],[Pnr.]]=GG$7,Tbl.Kosten[[#This Row],[Te financieren]],"")</f>
        <v/>
      </c>
      <c r="GH249" s="160" t="str">
        <f>IF(Tbl.Kosten[[#This Row],[Pnr.]]=GH$7,Tbl.Kosten[[#This Row],[Te financieren]],"")</f>
        <v/>
      </c>
      <c r="GI249" s="160" t="str">
        <f>IF(Tbl.Kosten[[#This Row],[Pnr.]]=GI$7,Tbl.Kosten[[#This Row],[Te financieren]],"")</f>
        <v/>
      </c>
      <c r="GJ249" s="160" t="str">
        <f>IF(Tbl.Kosten[[#This Row],[Pnr.]]=GJ$7,Tbl.Kosten[[#This Row],[Te financieren]],"")</f>
        <v/>
      </c>
      <c r="GK249" s="160" t="str">
        <f>IF(Tbl.Kosten[[#This Row],[Pnr.]]=GK$7,Tbl.Kosten[[#This Row],[Te financieren]],"")</f>
        <v/>
      </c>
      <c r="GL249" s="160" t="str">
        <f>IF(Tbl.Kosten[[#This Row],[Pnr.]]=GL$7,Tbl.Kosten[[#This Row],[Te financieren]],"")</f>
        <v/>
      </c>
      <c r="GM249" s="160" t="str">
        <f>IF(Tbl.Kosten[[#This Row],[Pnr.]]=GM$7,Tbl.Kosten[[#This Row],[Te financieren]],"")</f>
        <v/>
      </c>
      <c r="GN249" s="160" t="str">
        <f>IF(Tbl.Kosten[[#This Row],[Pnr.]]=GN$7,Tbl.Kosten[[#This Row],[Te financieren]],"")</f>
        <v/>
      </c>
      <c r="GO249" s="160" t="str">
        <f>IF(Tbl.Kosten[[#This Row],[Pnr.]]=GO$7,Tbl.Kosten[[#This Row],[Te financieren]],"")</f>
        <v/>
      </c>
      <c r="GP249" s="160" t="str">
        <f>IF(Tbl.Kosten[[#This Row],[Pnr.]]=GP$7,Tbl.Kosten[[#This Row],[Te financieren]],"")</f>
        <v/>
      </c>
      <c r="GQ249" s="160" t="str">
        <f>IF(Tbl.Kosten[[#This Row],[Pnr.]]=GQ$7,Tbl.Kosten[[#This Row],[Te financieren]],"")</f>
        <v/>
      </c>
      <c r="GR249" s="160" t="str">
        <f>IF(Tbl.Kosten[[#This Row],[Pnr.]]=GR$7,Tbl.Kosten[[#This Row],[Te financieren]],"")</f>
        <v/>
      </c>
      <c r="GS249" s="160" t="str">
        <f>IF(Tbl.Kosten[[#This Row],[Pnr.]]=GS$7,Tbl.Kosten[[#This Row],[Te financieren]],"")</f>
        <v/>
      </c>
      <c r="GT249" s="160" t="str">
        <f>IF(Tbl.Kosten[[#This Row],[Pnr.]]=GT$7,Tbl.Kosten[[#This Row],[Te financieren]],"")</f>
        <v/>
      </c>
      <c r="GU249" s="160" t="str">
        <f>IF(Tbl.Kosten[[#This Row],[Pnr.]]=GU$7,Tbl.Kosten[[#This Row],[Te financieren]],"")</f>
        <v/>
      </c>
      <c r="GV249" s="160" t="str">
        <f>IF(Tbl.Kosten[[#This Row],[Pnr.]]=GV$7,Tbl.Kosten[[#This Row],[Te financieren]],"")</f>
        <v/>
      </c>
      <c r="GW249" s="160" t="str">
        <f>IF(Tbl.Kosten[[#This Row],[Pnr.]]=GW$7,Tbl.Kosten[[#This Row],[Te financieren]],"")</f>
        <v/>
      </c>
      <c r="GX249" s="160" t="str">
        <f>IF(Tbl.Kosten[[#This Row],[Pnr.]]=GX$7,Tbl.Kosten[[#This Row],[Te financieren]],"")</f>
        <v/>
      </c>
      <c r="GY249" s="160" t="str">
        <f>IF(Tbl.Kosten[[#This Row],[Pnr.]]=GY$7,Tbl.Kosten[[#This Row],[Te financieren]],"")</f>
        <v/>
      </c>
      <c r="GZ249" s="160" t="str">
        <f>IF(Tbl.Kosten[[#This Row],[Pnr.]]=GZ$7,Tbl.Kosten[[#This Row],[Te financieren]],"")</f>
        <v/>
      </c>
      <c r="HA249" s="160" t="str">
        <f>IF(Tbl.Kosten[[#This Row],[Pnr.]]=HA$7,Tbl.Kosten[[#This Row],[Te financieren]],"")</f>
        <v/>
      </c>
      <c r="HB249" s="160" t="str">
        <f>IF(Tbl.Kosten[[#This Row],[Pnr.]]=HB$7,Tbl.Kosten[[#This Row],[Te financieren]],"")</f>
        <v/>
      </c>
      <c r="HC249" s="160" t="str">
        <f>IF(Tbl.Kosten[[#This Row],[Pnr.]]=HC$7,Tbl.Kosten[[#This Row],[Te financieren]],"")</f>
        <v/>
      </c>
      <c r="HD249" s="160" t="str">
        <f>IF(Tbl.Kosten[[#This Row],[Pnr.]]=HD$7,Tbl.Kosten[[#This Row],[Te financieren]],"")</f>
        <v/>
      </c>
      <c r="HE249" s="160" t="str">
        <f>IF(Tbl.Kosten[[#This Row],[Pnr.]]=HE$7,Tbl.Kosten[[#This Row],[Te financieren]],"")</f>
        <v/>
      </c>
      <c r="HF249" s="160" t="str">
        <f>IF(Tbl.Kosten[[#This Row],[Pnr.]]=HF$7,Tbl.Kosten[[#This Row],[Te financieren]],"")</f>
        <v/>
      </c>
      <c r="HG249" s="160" t="str">
        <f>IF(Tbl.Kosten[[#This Row],[Pnr.]]=HG$7,Tbl.Kosten[[#This Row],[Te financieren]],"")</f>
        <v/>
      </c>
      <c r="HH249" s="160" t="str">
        <f>IF(Tbl.Kosten[[#This Row],[Pnr.]]=HH$7,Tbl.Kosten[[#This Row],[Te financieren]],"")</f>
        <v/>
      </c>
      <c r="HI249" s="160" t="str">
        <f>IF(Tbl.Kosten[[#This Row],[Pnr.]]=HI$7,Tbl.Kosten[[#This Row],[Te financieren]],"")</f>
        <v/>
      </c>
      <c r="HJ249" s="160" t="str">
        <f>IF(Tbl.Kosten[[#This Row],[Pnr.]]=HJ$7,Tbl.Kosten[[#This Row],[Te financieren]],"")</f>
        <v/>
      </c>
      <c r="HK249" s="160" t="str">
        <f>IF(Tbl.Kosten[[#This Row],[Pnr.]]=HK$7,Tbl.Kosten[[#This Row],[Te financieren]],"")</f>
        <v/>
      </c>
      <c r="HL249" s="160" t="str">
        <f>IF(Tbl.Kosten[[#This Row],[Pnr.]]=HL$7,Tbl.Kosten[[#This Row],[Te financieren]],"")</f>
        <v/>
      </c>
      <c r="HM249" s="160" t="str">
        <f>IF(Tbl.Kosten[[#This Row],[Pnr.]]=HM$7,Tbl.Kosten[[#This Row],[Te financieren]],"")</f>
        <v/>
      </c>
      <c r="HN249" s="160" t="str">
        <f>IF(Tbl.Kosten[[#This Row],[Pnr.]]=HN$7,Tbl.Kosten[[#This Row],[Te financieren]],"")</f>
        <v/>
      </c>
      <c r="HO249" s="160" t="str">
        <f>IF(Tbl.Kosten[[#This Row],[Pnr.]]=HO$7,Tbl.Kosten[[#This Row],[Te financieren]],"")</f>
        <v/>
      </c>
      <c r="HP249" s="160" t="str">
        <f>IF(Tbl.Kosten[[#This Row],[Pnr.]]=HP$7,Tbl.Kosten[[#This Row],[Te financieren]],"")</f>
        <v/>
      </c>
      <c r="HQ249" s="160" t="str">
        <f>IF(Tbl.Kosten[[#This Row],[Pnr.]]=HQ$7,Tbl.Kosten[[#This Row],[Te financieren]],"")</f>
        <v/>
      </c>
      <c r="HR249" s="160" t="str">
        <f>IF(Tbl.Kosten[[#This Row],[Pnr.]]=HR$7,Tbl.Kosten[[#This Row],[Te financieren]],"")</f>
        <v/>
      </c>
      <c r="HS249" s="160" t="str">
        <f>IF(Tbl.Kosten[[#This Row],[Pnr.]]=HS$7,Tbl.Kosten[[#This Row],[Te financieren]],"")</f>
        <v/>
      </c>
      <c r="HT249" s="160" t="str">
        <f>IF(Tbl.Kosten[[#This Row],[Pnr.]]=HT$7,Tbl.Kosten[[#This Row],[Te financieren]],"")</f>
        <v/>
      </c>
      <c r="HU249" s="160" t="str">
        <f>IF(Tbl.Kosten[[#This Row],[Pnr.]]=HU$7,Tbl.Kosten[[#This Row],[Te financieren]],"")</f>
        <v/>
      </c>
      <c r="HV249" s="160" t="str">
        <f>IF(Tbl.Kosten[[#This Row],[Pnr.]]=HV$7,Tbl.Kosten[[#This Row],[Te financieren]],"")</f>
        <v/>
      </c>
      <c r="HW249" s="160" t="str">
        <f>IF(Tbl.Kosten[[#This Row],[Pnr.]]=HW$7,Tbl.Kosten[[#This Row],[Te financieren]],"")</f>
        <v/>
      </c>
    </row>
    <row r="250" spans="2:231" x14ac:dyDescent="0.3">
      <c r="B250" s="144"/>
      <c r="C250" s="147"/>
      <c r="D250" s="146"/>
      <c r="E250" s="147"/>
      <c r="F250" s="145"/>
      <c r="G250" s="11" t="str">
        <f>IF(Tbl.Kosten[[#This Row],[Medewerker e/o 
functie]]&lt;&gt;"",_xlfn.XLOOKUP(Tbl.Kosten[[#This Row],[Medewerker e/o 
functie]],Tbl.Uurtarief[Medewerker en/of functie],Tbl.Uurtarief[Uurtarief],"",0,1),"")</f>
        <v/>
      </c>
      <c r="H250" s="121">
        <f>IFERROR(Tbl.Kosten[[#This Row],[Uren]]*Tbl.Kosten[[#This Row],[Uurtarief]],0)</f>
        <v>0</v>
      </c>
      <c r="I250" s="119" t="str">
        <f>IF(Tbl.Kosten[[#This Row],[Subtotaal uren]]&lt;&gt;0,_xlfn.XLOOKUP(Tbl.Kosten[[#This Row],[Medewerker e/o 
functie]],Tbl.Uurtarief[Medewerker en/of functie],Tbl.Uurtarief[Kostensoort arbeid],"",0,1),"")</f>
        <v/>
      </c>
      <c r="J250" s="147"/>
      <c r="K250" s="145"/>
      <c r="L250" s="149" t="str">
        <f>IF(Tbl.Kosten[[#This Row],[Activum]]&lt;&gt;"",_xlfn.XLOOKUP(Tbl.Kosten[[#This Row],[Activum]],Tbl.Afschrijvingskosten[Activum],Tbl.Afschrijvingskosten[Tarief per afschrijvings-eenheid],"",0,1),"")</f>
        <v/>
      </c>
      <c r="M250" s="122">
        <f>IFERROR(Tbl.Kosten[[#This Row],[Een-
heden]]*Tbl.Kosten[[#This Row],[Afschrijvings-
tarief]],0)</f>
        <v>0</v>
      </c>
      <c r="N250" s="122" t="str">
        <f>IF(Tbl.Kosten[[#This Row],[Subtotaal afschrijving]]&lt;&gt;0,Lijsten!A248,"")</f>
        <v/>
      </c>
      <c r="O250" s="150"/>
      <c r="P250" s="145"/>
      <c r="Q250" s="148"/>
      <c r="R250" s="122">
        <f>IFERROR(Tbl.Kosten[[#This Row],[Aantal]]*Tbl.Kosten[[#This Row],[Tarief]],0)</f>
        <v>0</v>
      </c>
      <c r="S250" s="8">
        <f>IFERROR(Tbl.Kosten[[#This Row],[Subtotaal overige kosten]]+Tbl.Kosten[[#This Row],[Subtotaal uren]]+Tbl.Kosten[[#This Row],[Subtotaal afschrijving]],0)</f>
        <v>0</v>
      </c>
      <c r="T250" s="8">
        <f>IFERROR(Tbl.Kosten[[#This Row],[Totaal kosten]]*Tbl.Kosten[[#This Row],[Subsidie%]],0)</f>
        <v>0</v>
      </c>
      <c r="U250" s="4" t="str" cm="1">
        <f t="array" ref="U250">IFERROR(_xlfn.IFS(Tbl.Kosten[[#This Row],[Subtotaal uren]]&lt;&gt;0,Tbl.Kosten[[#This Row],[Kostensoort arbeid]],Tbl.Kosten[[#This Row],[Subtotaal afschrijving]]&lt;&gt;0,Tbl.Kosten[[#This Row],[Kostensoort afschrijving]],Tbl.Kosten[[#This Row],[Subtotaal overige kosten]]&lt;&gt;0,Tbl.Kosten[[#This Row],[Kostensoort overig]]),"")</f>
        <v/>
      </c>
      <c r="V250" s="4" t="str">
        <f>IFERROR(_xlfn.XLOOKUP(Tbl.Kosten[[#This Row],[Activiteitencode]],Tbl.Activiteiten[Activiteitcode],Tbl.Activiteiten[Werkpakketcode],"",0,1),"")</f>
        <v/>
      </c>
      <c r="W250" s="4" t="str">
        <f>IFERROR(_xlfn.XLOOKUP(Tbl.Kosten[[#This Row],[Werkpakketcode]],Tbl.Werkpakketten[Werkpakketcode],Tbl.Werkpakketten[Subsidiabele activiteit],"",0,1),"")</f>
        <v/>
      </c>
      <c r="X250" s="12">
        <f>IFERROR(_xlfn.XLOOKUP(Tbl.Kosten[[#This Row],[Sanr.]],Tbl.Subsidiehoogte[SAnr.],Tbl.Subsidiehoogte[Sub. Percentage],0,0,1),0)</f>
        <v>0</v>
      </c>
      <c r="Y250" s="154" t="str">
        <f>IFERROR(_xlfn.XLOOKUP(Tbl.Kosten[[#This Row],[Partnercode]],Tbl.Projectpartners[Partnercode],Tbl.Projectpartners[PNr.],"",0,1),"")</f>
        <v>P1</v>
      </c>
      <c r="Z250" s="158">
        <f>IF(Tbl.Kosten[[#This Row],[Pnr.]]=Z$7,Tbl.Kosten[[#This Row],[Totaal kosten]],"")</f>
        <v>0</v>
      </c>
      <c r="AA250" s="158" t="str">
        <f>IF(Tbl.Kosten[[#This Row],[Pnr.]]=AA$7,Tbl.Kosten[[#This Row],[Totaal kosten]],"")</f>
        <v/>
      </c>
      <c r="AB250" s="158" t="str">
        <f>IF(Tbl.Kosten[[#This Row],[Pnr.]]=AB$7,Tbl.Kosten[[#This Row],[Totaal kosten]],"")</f>
        <v/>
      </c>
      <c r="AC250" s="158" t="str">
        <f>IF(Tbl.Kosten[[#This Row],[Pnr.]]=AC$7,Tbl.Kosten[[#This Row],[Totaal kosten]],"")</f>
        <v/>
      </c>
      <c r="AD250" s="158" t="str">
        <f>IF(Tbl.Kosten[[#This Row],[Pnr.]]=AD$7,Tbl.Kosten[[#This Row],[Totaal kosten]],"")</f>
        <v/>
      </c>
      <c r="AE250" s="158" t="str">
        <f>IF(Tbl.Kosten[[#This Row],[Pnr.]]=AE$7,Tbl.Kosten[[#This Row],[Totaal kosten]],"")</f>
        <v/>
      </c>
      <c r="AF250" s="158" t="str">
        <f>IF(Tbl.Kosten[[#This Row],[Pnr.]]=AF$7,Tbl.Kosten[[#This Row],[Totaal kosten]],"")</f>
        <v/>
      </c>
      <c r="AG250" s="158" t="str">
        <f>IF(Tbl.Kosten[[#This Row],[Pnr.]]=AG$7,Tbl.Kosten[[#This Row],[Totaal kosten]],"")</f>
        <v/>
      </c>
      <c r="AH250" s="158" t="str">
        <f>IF(Tbl.Kosten[[#This Row],[Pnr.]]=AH$7,Tbl.Kosten[[#This Row],[Totaal kosten]],"")</f>
        <v/>
      </c>
      <c r="AI250" s="158" t="str">
        <f>IF(Tbl.Kosten[[#This Row],[Pnr.]]=AI$7,Tbl.Kosten[[#This Row],[Totaal kosten]],"")</f>
        <v/>
      </c>
      <c r="AJ250" s="158" t="str">
        <f>IF(Tbl.Kosten[[#This Row],[Pnr.]]=AJ$7,Tbl.Kosten[[#This Row],[Totaal kosten]],"")</f>
        <v/>
      </c>
      <c r="AK250" s="158" t="str">
        <f>IF(Tbl.Kosten[[#This Row],[Pnr.]]=AK$7,Tbl.Kosten[[#This Row],[Totaal kosten]],"")</f>
        <v/>
      </c>
      <c r="AL250" s="158" t="str">
        <f>IF(Tbl.Kosten[[#This Row],[Pnr.]]=AL$7,Tbl.Kosten[[#This Row],[Totaal kosten]],"")</f>
        <v/>
      </c>
      <c r="AM250" s="158" t="str">
        <f>IF(Tbl.Kosten[[#This Row],[Pnr.]]=AM$7,Tbl.Kosten[[#This Row],[Totaal kosten]],"")</f>
        <v/>
      </c>
      <c r="AN250" s="158" t="str">
        <f>IF(Tbl.Kosten[[#This Row],[Pnr.]]=AN$7,Tbl.Kosten[[#This Row],[Totaal kosten]],"")</f>
        <v/>
      </c>
      <c r="AO250" s="158" t="str">
        <f>IF(Tbl.Kosten[[#This Row],[Pnr.]]=AO$7,Tbl.Kosten[[#This Row],[Totaal kosten]],"")</f>
        <v/>
      </c>
      <c r="AP250" s="158" t="str">
        <f>IF(Tbl.Kosten[[#This Row],[Pnr.]]=AP$7,Tbl.Kosten[[#This Row],[Totaal kosten]],"")</f>
        <v/>
      </c>
      <c r="AQ250" s="158" t="str">
        <f>IF(Tbl.Kosten[[#This Row],[Pnr.]]=AQ$7,Tbl.Kosten[[#This Row],[Totaal kosten]],"")</f>
        <v/>
      </c>
      <c r="AR250" s="158" t="str">
        <f>IF(Tbl.Kosten[[#This Row],[Pnr.]]=AR$7,Tbl.Kosten[[#This Row],[Totaal kosten]],"")</f>
        <v/>
      </c>
      <c r="AS250" s="158" t="str">
        <f>IF(Tbl.Kosten[[#This Row],[Pnr.]]=AS$7,Tbl.Kosten[[#This Row],[Totaal kosten]],"")</f>
        <v/>
      </c>
      <c r="AT250" s="158" t="str">
        <f>IF(Tbl.Kosten[[#This Row],[Pnr.]]=AT$7,Tbl.Kosten[[#This Row],[Totaal kosten]],"")</f>
        <v/>
      </c>
      <c r="AU250" s="158" t="str">
        <f>IF(Tbl.Kosten[[#This Row],[Pnr.]]=AU$7,Tbl.Kosten[[#This Row],[Totaal kosten]],"")</f>
        <v/>
      </c>
      <c r="AV250" s="158" t="str">
        <f>IF(Tbl.Kosten[[#This Row],[Pnr.]]=AV$7,Tbl.Kosten[[#This Row],[Totaal kosten]],"")</f>
        <v/>
      </c>
      <c r="AW250" s="158" t="str">
        <f>IF(Tbl.Kosten[[#This Row],[Pnr.]]=AW$7,Tbl.Kosten[[#This Row],[Totaal kosten]],"")</f>
        <v/>
      </c>
      <c r="AX250" s="158" t="str">
        <f>IF(Tbl.Kosten[[#This Row],[Pnr.]]=AX$7,Tbl.Kosten[[#This Row],[Totaal kosten]],"")</f>
        <v/>
      </c>
      <c r="AY250" s="158" t="str">
        <f>IF(Tbl.Kosten[[#This Row],[Pnr.]]=AY$7,Tbl.Kosten[[#This Row],[Totaal kosten]],"")</f>
        <v/>
      </c>
      <c r="AZ250" s="158" t="str">
        <f>IF(Tbl.Kosten[[#This Row],[Pnr.]]=AZ$7,Tbl.Kosten[[#This Row],[Totaal kosten]],"")</f>
        <v/>
      </c>
      <c r="BA250" s="158" t="str">
        <f>IF(Tbl.Kosten[[#This Row],[Pnr.]]=BA$7,Tbl.Kosten[[#This Row],[Totaal kosten]],"")</f>
        <v/>
      </c>
      <c r="BB250" s="158" t="str">
        <f>IF(Tbl.Kosten[[#This Row],[Pnr.]]=BB$7,Tbl.Kosten[[#This Row],[Totaal kosten]],"")</f>
        <v/>
      </c>
      <c r="BC250" s="158" t="str">
        <f>IF(Tbl.Kosten[[#This Row],[Pnr.]]=BC$7,Tbl.Kosten[[#This Row],[Totaal kosten]],"")</f>
        <v/>
      </c>
      <c r="BD250" s="158" t="str">
        <f>IF(Tbl.Kosten[[#This Row],[Pnr.]]=BD$7,Tbl.Kosten[[#This Row],[Totaal kosten]],"")</f>
        <v/>
      </c>
      <c r="BE250" s="158" t="str">
        <f>IF(Tbl.Kosten[[#This Row],[Pnr.]]=BE$7,Tbl.Kosten[[#This Row],[Totaal kosten]],"")</f>
        <v/>
      </c>
      <c r="BF250" s="158" t="str">
        <f>IF(Tbl.Kosten[[#This Row],[Pnr.]]=BF$7,Tbl.Kosten[[#This Row],[Totaal kosten]],"")</f>
        <v/>
      </c>
      <c r="BG250" s="158" t="str">
        <f>IF(Tbl.Kosten[[#This Row],[Pnr.]]=BG$7,Tbl.Kosten[[#This Row],[Totaal kosten]],"")</f>
        <v/>
      </c>
      <c r="BH250" s="158" t="str">
        <f>IF(Tbl.Kosten[[#This Row],[Pnr.]]=BH$7,Tbl.Kosten[[#This Row],[Totaal kosten]],"")</f>
        <v/>
      </c>
      <c r="BI250" s="158" t="str">
        <f>IF(Tbl.Kosten[[#This Row],[Pnr.]]=BI$7,Tbl.Kosten[[#This Row],[Totaal kosten]],"")</f>
        <v/>
      </c>
      <c r="BJ250" s="158" t="str">
        <f>IF(Tbl.Kosten[[#This Row],[Pnr.]]=BJ$7,Tbl.Kosten[[#This Row],[Totaal kosten]],"")</f>
        <v/>
      </c>
      <c r="BK250" s="158" t="str">
        <f>IF(Tbl.Kosten[[#This Row],[Pnr.]]=BK$7,Tbl.Kosten[[#This Row],[Totaal kosten]],"")</f>
        <v/>
      </c>
      <c r="BL250" s="158" t="str">
        <f>IF(Tbl.Kosten[[#This Row],[Pnr.]]=BL$7,Tbl.Kosten[[#This Row],[Totaal kosten]],"")</f>
        <v/>
      </c>
      <c r="BM250" s="158" t="str">
        <f>IF(Tbl.Kosten[[#This Row],[Pnr.]]=BM$7,Tbl.Kosten[[#This Row],[Totaal kosten]],"")</f>
        <v/>
      </c>
      <c r="BN250" s="158" t="str">
        <f>IF(Tbl.Kosten[[#This Row],[Pnr.]]=BN$7,Tbl.Kosten[[#This Row],[Totaal kosten]],"")</f>
        <v/>
      </c>
      <c r="BO250" s="158" t="str">
        <f>IF(Tbl.Kosten[[#This Row],[Pnr.]]=BO$7,Tbl.Kosten[[#This Row],[Totaal kosten]],"")</f>
        <v/>
      </c>
      <c r="BP250" s="158" t="str">
        <f>IF(Tbl.Kosten[[#This Row],[Pnr.]]=BP$7,Tbl.Kosten[[#This Row],[Totaal kosten]],"")</f>
        <v/>
      </c>
      <c r="BQ250" s="158" t="str">
        <f>IF(Tbl.Kosten[[#This Row],[Pnr.]]=BQ$7,Tbl.Kosten[[#This Row],[Totaal kosten]],"")</f>
        <v/>
      </c>
      <c r="BR250" s="158" t="str">
        <f>IF(Tbl.Kosten[[#This Row],[Pnr.]]=BR$7,Tbl.Kosten[[#This Row],[Totaal kosten]],"")</f>
        <v/>
      </c>
      <c r="BS250" s="158" t="str">
        <f>IF(Tbl.Kosten[[#This Row],[Pnr.]]=BS$7,Tbl.Kosten[[#This Row],[Totaal kosten]],"")</f>
        <v/>
      </c>
      <c r="BT250" s="158" t="str">
        <f>IF(Tbl.Kosten[[#This Row],[Pnr.]]=BT$7,Tbl.Kosten[[#This Row],[Totaal kosten]],"")</f>
        <v/>
      </c>
      <c r="BU250" s="158" t="str">
        <f>IF(Tbl.Kosten[[#This Row],[Pnr.]]=BU$7,Tbl.Kosten[[#This Row],[Totaal kosten]],"")</f>
        <v/>
      </c>
      <c r="BV250" s="158" t="str">
        <f>IF(Tbl.Kosten[[#This Row],[Pnr.]]=BV$7,Tbl.Kosten[[#This Row],[Totaal kosten]],"")</f>
        <v/>
      </c>
      <c r="BW250" s="158" t="str">
        <f>IF(Tbl.Kosten[[#This Row],[Pnr.]]=BW$7,Tbl.Kosten[[#This Row],[Totaal kosten]],"")</f>
        <v/>
      </c>
      <c r="BX250" s="158" t="str">
        <f>IFERROR(_xlfn.XLOOKUP(Tbl.Kosten[[#This Row],[Werkpakketcode]],Tbl.Werkpakketten[Werkpakketcode],Tbl.Werkpakketten[WPnr.],"",0,1),"")</f>
        <v/>
      </c>
      <c r="BY250" s="158" t="str">
        <f>IF(Tbl.Kosten[[#This Row],[WPnr.]]=BY$7,Tbl.Kosten[[#This Row],[Totaal kosten]],"")</f>
        <v/>
      </c>
      <c r="BZ250" s="158" t="str">
        <f>IF(Tbl.Kosten[[#This Row],[WPnr.]]=BZ$7,Tbl.Kosten[[#This Row],[Totaal kosten]],"")</f>
        <v/>
      </c>
      <c r="CA250" s="158" t="str">
        <f>IF(Tbl.Kosten[[#This Row],[WPnr.]]=CA$7,Tbl.Kosten[[#This Row],[Totaal kosten]],"")</f>
        <v/>
      </c>
      <c r="CB250" s="158" t="str">
        <f>IF(Tbl.Kosten[[#This Row],[WPnr.]]=CB$7,Tbl.Kosten[[#This Row],[Totaal kosten]],"")</f>
        <v/>
      </c>
      <c r="CC250" s="158" t="str">
        <f>IF(Tbl.Kosten[[#This Row],[WPnr.]]=CC$7,Tbl.Kosten[[#This Row],[Totaal kosten]],"")</f>
        <v/>
      </c>
      <c r="CD250" s="158" t="str">
        <f>IF(Tbl.Kosten[[#This Row],[WPnr.]]=CD$7,Tbl.Kosten[[#This Row],[Totaal kosten]],"")</f>
        <v/>
      </c>
      <c r="CE250" s="158" t="str">
        <f>IF(Tbl.Kosten[[#This Row],[WPnr.]]=CE$7,Tbl.Kosten[[#This Row],[Totaal kosten]],"")</f>
        <v/>
      </c>
      <c r="CF250" s="158" t="str">
        <f>IF(Tbl.Kosten[[#This Row],[WPnr.]]=CF$7,Tbl.Kosten[[#This Row],[Totaal kosten]],"")</f>
        <v/>
      </c>
      <c r="CG250" s="158" t="str">
        <f>IF(Tbl.Kosten[[#This Row],[WPnr.]]=CG$7,Tbl.Kosten[[#This Row],[Totaal kosten]],"")</f>
        <v/>
      </c>
      <c r="CH250" s="158" t="str">
        <f>IF(Tbl.Kosten[[#This Row],[WPnr.]]=CH$7,Tbl.Kosten[[#This Row],[Totaal kosten]],"")</f>
        <v/>
      </c>
      <c r="CI250" s="158" t="str">
        <f>IF(Tbl.Kosten[[#This Row],[WPnr.]]=CI$7,Tbl.Kosten[[#This Row],[Totaal kosten]],"")</f>
        <v/>
      </c>
      <c r="CJ250" s="158" t="str">
        <f>IF(Tbl.Kosten[[#This Row],[WPnr.]]=CJ$7,Tbl.Kosten[[#This Row],[Totaal kosten]],"")</f>
        <v/>
      </c>
      <c r="CK250" s="158" t="str">
        <f>IF(Tbl.Kosten[[#This Row],[WPnr.]]=CK$7,Tbl.Kosten[[#This Row],[Totaal kosten]],"")</f>
        <v/>
      </c>
      <c r="CL250" s="158" t="str">
        <f>IF(Tbl.Kosten[[#This Row],[WPnr.]]=CL$7,Tbl.Kosten[[#This Row],[Totaal kosten]],"")</f>
        <v/>
      </c>
      <c r="CM250" s="158" t="str">
        <f>IF(Tbl.Kosten[[#This Row],[WPnr.]]=CM$7,Tbl.Kosten[[#This Row],[Totaal kosten]],"")</f>
        <v/>
      </c>
      <c r="CN250" s="158" t="str">
        <f>IF(Tbl.Kosten[[#This Row],[WPnr.]]=CN$7,Tbl.Kosten[[#This Row],[Totaal kosten]],"")</f>
        <v/>
      </c>
      <c r="CO250" s="158" t="str">
        <f>IF(Tbl.Kosten[[#This Row],[WPnr.]]=CO$7,Tbl.Kosten[[#This Row],[Totaal kosten]],"")</f>
        <v/>
      </c>
      <c r="CP250" s="158" t="str">
        <f>IF(Tbl.Kosten[[#This Row],[WPnr.]]=CP$7,Tbl.Kosten[[#This Row],[Totaal kosten]],"")</f>
        <v/>
      </c>
      <c r="CQ250" s="158" t="str">
        <f>IF(Tbl.Kosten[[#This Row],[WPnr.]]=CQ$7,Tbl.Kosten[[#This Row],[Totaal kosten]],"")</f>
        <v/>
      </c>
      <c r="CR250" s="158" t="str">
        <f>IF(Tbl.Kosten[[#This Row],[WPnr.]]=CR$7,Tbl.Kosten[[#This Row],[Totaal kosten]],"")</f>
        <v/>
      </c>
      <c r="CS250" s="158" t="str">
        <f>IF(Tbl.Kosten[[#This Row],[WPnr.]]=CS$7,Tbl.Kosten[[#This Row],[Totaal kosten]],"")</f>
        <v/>
      </c>
      <c r="CT250" s="158" t="str">
        <f>IF(Tbl.Kosten[[#This Row],[WPnr.]]=CT$7,Tbl.Kosten[[#This Row],[Totaal kosten]],"")</f>
        <v/>
      </c>
      <c r="CU250" s="158" t="str">
        <f>IF(Tbl.Kosten[[#This Row],[WPnr.]]=CU$7,Tbl.Kosten[[#This Row],[Totaal kosten]],"")</f>
        <v/>
      </c>
      <c r="CV250" s="158" t="str">
        <f>IF(Tbl.Kosten[[#This Row],[WPnr.]]=CV$7,Tbl.Kosten[[#This Row],[Totaal kosten]],"")</f>
        <v/>
      </c>
      <c r="CW250" s="158" t="str">
        <f>IF(Tbl.Kosten[[#This Row],[WPnr.]]=CW$7,Tbl.Kosten[[#This Row],[Totaal kosten]],"")</f>
        <v/>
      </c>
      <c r="CX250" s="158" t="str">
        <f>IF(Tbl.Kosten[[#This Row],[WPnr.]]=CX$7,Tbl.Kosten[[#This Row],[Totaal kosten]],"")</f>
        <v/>
      </c>
      <c r="CY250" s="158" t="str">
        <f>IF(Tbl.Kosten[[#This Row],[WPnr.]]=CY$7,Tbl.Kosten[[#This Row],[Totaal kosten]],"")</f>
        <v/>
      </c>
      <c r="CZ250" s="158" t="str">
        <f>IF(Tbl.Kosten[[#This Row],[WPnr.]]=CZ$7,Tbl.Kosten[[#This Row],[Totaal kosten]],"")</f>
        <v/>
      </c>
      <c r="DA250" s="158" t="str">
        <f>IF(Tbl.Kosten[[#This Row],[WPnr.]]=DA$7,Tbl.Kosten[[#This Row],[Totaal kosten]],"")</f>
        <v/>
      </c>
      <c r="DB250" s="158" t="str">
        <f>IF(Tbl.Kosten[[#This Row],[WPnr.]]=DB$7,Tbl.Kosten[[#This Row],[Totaal kosten]],"")</f>
        <v/>
      </c>
      <c r="DC250" s="158" t="str">
        <f>IF(Tbl.Kosten[[#This Row],[WPnr.]]=DC$7,Tbl.Kosten[[#This Row],[Totaal kosten]],"")</f>
        <v/>
      </c>
      <c r="DD250" s="158" t="str">
        <f>IF(Tbl.Kosten[[#This Row],[WPnr.]]=DD$7,Tbl.Kosten[[#This Row],[Totaal kosten]],"")</f>
        <v/>
      </c>
      <c r="DE250" s="158" t="str">
        <f>IF(Tbl.Kosten[[#This Row],[WPnr.]]=DE$7,Tbl.Kosten[[#This Row],[Totaal kosten]],"")</f>
        <v/>
      </c>
      <c r="DF250" s="158" t="str">
        <f>IF(Tbl.Kosten[[#This Row],[WPnr.]]=DF$7,Tbl.Kosten[[#This Row],[Totaal kosten]],"")</f>
        <v/>
      </c>
      <c r="DG250" s="158" t="str">
        <f>IF(Tbl.Kosten[[#This Row],[WPnr.]]=DG$7,Tbl.Kosten[[#This Row],[Totaal kosten]],"")</f>
        <v/>
      </c>
      <c r="DH250" s="158" t="str">
        <f>IF(Tbl.Kosten[[#This Row],[WPnr.]]=DH$7,Tbl.Kosten[[#This Row],[Totaal kosten]],"")</f>
        <v/>
      </c>
      <c r="DI250" s="158" t="str">
        <f>IF(Tbl.Kosten[[#This Row],[WPnr.]]=DI$7,Tbl.Kosten[[#This Row],[Totaal kosten]],"")</f>
        <v/>
      </c>
      <c r="DJ250" s="158" t="str">
        <f>IF(Tbl.Kosten[[#This Row],[WPnr.]]=DJ$7,Tbl.Kosten[[#This Row],[Totaal kosten]],"")</f>
        <v/>
      </c>
      <c r="DK250" s="158" t="str">
        <f>IF(Tbl.Kosten[[#This Row],[WPnr.]]=DK$7,Tbl.Kosten[[#This Row],[Totaal kosten]],"")</f>
        <v/>
      </c>
      <c r="DL250" s="158" t="str">
        <f>IF(Tbl.Kosten[[#This Row],[WPnr.]]=DL$7,Tbl.Kosten[[#This Row],[Totaal kosten]],"")</f>
        <v/>
      </c>
      <c r="DM250" s="158" t="str">
        <f>IF(Tbl.Kosten[[#This Row],[WPnr.]]=DM$7,Tbl.Kosten[[#This Row],[Totaal kosten]],"")</f>
        <v/>
      </c>
      <c r="DN250" s="158" t="str">
        <f>IF(Tbl.Kosten[[#This Row],[WPnr.]]=DN$7,Tbl.Kosten[[#This Row],[Totaal kosten]],"")</f>
        <v/>
      </c>
      <c r="DO250" s="158" t="str">
        <f>IF(Tbl.Kosten[[#This Row],[WPnr.]]=DO$7,Tbl.Kosten[[#This Row],[Totaal kosten]],"")</f>
        <v/>
      </c>
      <c r="DP250" s="158" t="str">
        <f>IF(Tbl.Kosten[[#This Row],[WPnr.]]=DP$7,Tbl.Kosten[[#This Row],[Totaal kosten]],"")</f>
        <v/>
      </c>
      <c r="DQ250" s="158" t="str">
        <f>IF(Tbl.Kosten[[#This Row],[WPnr.]]=DQ$7,Tbl.Kosten[[#This Row],[Totaal kosten]],"")</f>
        <v/>
      </c>
      <c r="DR250" s="158" t="str">
        <f>IF(Tbl.Kosten[[#This Row],[WPnr.]]=DR$7,Tbl.Kosten[[#This Row],[Totaal kosten]],"")</f>
        <v/>
      </c>
      <c r="DS250" s="158" t="str">
        <f>IF(Tbl.Kosten[[#This Row],[WPnr.]]=DS$7,Tbl.Kosten[[#This Row],[Totaal kosten]],"")</f>
        <v/>
      </c>
      <c r="DT250" s="158" t="str">
        <f>IF(Tbl.Kosten[[#This Row],[WPnr.]]=DT$7,Tbl.Kosten[[#This Row],[Totaal kosten]],"")</f>
        <v/>
      </c>
      <c r="DU250" s="158" t="str">
        <f>IF(Tbl.Kosten[[#This Row],[WPnr.]]=DU$7,Tbl.Kosten[[#This Row],[Totaal kosten]],"")</f>
        <v/>
      </c>
      <c r="DV250" s="158" t="str">
        <f>IF(Tbl.Kosten[[#This Row],[WPnr.]]=DV$7,Tbl.Kosten[[#This Row],[Totaal kosten]],"")</f>
        <v/>
      </c>
      <c r="DW250" s="158" t="str">
        <f>IFERROR(_xlfn.XLOOKUP(Tbl.Kosten[[#This Row],[Kostensoort]],Tbl.Kostensoorten[Kostensoorten],Tbl.Kostensoorten[KSnr.],"",0,1),"")</f>
        <v/>
      </c>
      <c r="DX250" s="158" t="str">
        <f>IF(Tbl.Kosten[[#This Row],[KSnr.]]=DX$7,Tbl.Kosten[[#This Row],[Totaal kosten]],"")</f>
        <v/>
      </c>
      <c r="DY250" s="158" t="str">
        <f>IF(Tbl.Kosten[[#This Row],[KSnr.]]=DY$7,Tbl.Kosten[[#This Row],[Totaal kosten]],"")</f>
        <v/>
      </c>
      <c r="DZ250" s="158" t="str">
        <f>IF(Tbl.Kosten[[#This Row],[KSnr.]]=DZ$7,Tbl.Kosten[[#This Row],[Totaal kosten]],"")</f>
        <v/>
      </c>
      <c r="EA250" s="158" t="str">
        <f>IF(Tbl.Kosten[[#This Row],[KSnr.]]=EA$7,Tbl.Kosten[[#This Row],[Totaal kosten]],"")</f>
        <v/>
      </c>
      <c r="EB250" s="158" t="str">
        <f>IF(Tbl.Kosten[[#This Row],[KSnr.]]=EB$7,Tbl.Kosten[[#This Row],[Totaal kosten]],"")</f>
        <v/>
      </c>
      <c r="EC250" s="158" t="str">
        <f>IF(Tbl.Kosten[[#This Row],[KSnr.]]=EC$7,Tbl.Kosten[[#This Row],[Totaal kosten]],"")</f>
        <v/>
      </c>
      <c r="ED250" s="158" t="str">
        <f>IF(Tbl.Kosten[[#This Row],[KSnr.]]=ED$7,Tbl.Kosten[[#This Row],[Totaal kosten]],"")</f>
        <v/>
      </c>
      <c r="EE250" s="158" t="str">
        <f>IF(Tbl.Kosten[[#This Row],[KSnr.]]=EE$7,Tbl.Kosten[[#This Row],[Totaal kosten]],"")</f>
        <v/>
      </c>
      <c r="EF250" s="158" t="str">
        <f>IF(Tbl.Kosten[[#This Row],[KSnr.]]=EF$7,Tbl.Kosten[[#This Row],[Totaal kosten]],"")</f>
        <v/>
      </c>
      <c r="EG250" s="158" t="str">
        <f>IF(Tbl.Kosten[[#This Row],[KSnr.]]=EG$7,Tbl.Kosten[[#This Row],[Totaal kosten]],"")</f>
        <v/>
      </c>
      <c r="EH250" s="158" t="str">
        <f>IF(Tbl.Kosten[[#This Row],[KSnr.]]=EH$7,Tbl.Kosten[[#This Row],[Totaal kosten]],"")</f>
        <v/>
      </c>
      <c r="EI250" s="158" t="str">
        <f>IF(Tbl.Kosten[[#This Row],[KSnr.]]=EI$7,Tbl.Kosten[[#This Row],[Totaal kosten]],"")</f>
        <v/>
      </c>
      <c r="EJ250" s="158" t="str">
        <f>IF(Tbl.Kosten[[#This Row],[KSnr.]]=EJ$7,Tbl.Kosten[[#This Row],[Totaal kosten]],"")</f>
        <v/>
      </c>
      <c r="EK250" s="158" t="str">
        <f>IF(Tbl.Kosten[[#This Row],[KSnr.]]=EK$7,Tbl.Kosten[[#This Row],[Totaal kosten]],"")</f>
        <v/>
      </c>
      <c r="EL250" s="158" t="str">
        <f>IF(Tbl.Kosten[[#This Row],[KSnr.]]=EL$7,Tbl.Kosten[[#This Row],[Totaal kosten]],"")</f>
        <v/>
      </c>
      <c r="EM250" s="158" t="str">
        <f>IF(Tbl.Kosten[[#This Row],[KSnr.]]=EM$7,Tbl.Kosten[[#This Row],[Totaal kosten]],"")</f>
        <v/>
      </c>
      <c r="EN250" s="158" t="str">
        <f>IF(Tbl.Kosten[[#This Row],[KSnr.]]=EN$7,Tbl.Kosten[[#This Row],[Totaal kosten]],"")</f>
        <v/>
      </c>
      <c r="EO250" s="158" t="str">
        <f>IF(Tbl.Kosten[[#This Row],[KSnr.]]=EO$7,Tbl.Kosten[[#This Row],[Totaal kosten]],"")</f>
        <v/>
      </c>
      <c r="EP250" s="158" t="str">
        <f>IF(Tbl.Kosten[[#This Row],[KSnr.]]=EP$7,Tbl.Kosten[[#This Row],[Totaal kosten]],"")</f>
        <v/>
      </c>
      <c r="EQ250" s="158" t="str">
        <f>IF(Tbl.Kosten[[#This Row],[KSnr.]]=EQ$7,Tbl.Kosten[[#This Row],[Totaal kosten]],"")</f>
        <v/>
      </c>
      <c r="ER250" s="154" t="str">
        <f>IFERROR(_xlfn.XLOOKUP(Tbl.Kosten[[#This Row],[Subsidieactiviteit]],Tbl.Subsidiehoogte[Subsidieactiviteit],Tbl.Subsidiehoogte[SAnr.],"",0,1),"")</f>
        <v/>
      </c>
      <c r="ES250" s="160" t="str">
        <f>IF(Tbl.Kosten[[#This Row],[Sanr.]]=ES$7,Tbl.Kosten[[#This Row],[Totaal kosten]],"")</f>
        <v/>
      </c>
      <c r="ET250" s="160" t="str">
        <f>IF(Tbl.Kosten[[#This Row],[Sanr.]]=ET$7,Tbl.Kosten[[#This Row],[Totaal kosten]],"")</f>
        <v/>
      </c>
      <c r="EU250" s="160" t="str">
        <f>IF(Tbl.Kosten[[#This Row],[Sanr.]]=EU$7,Tbl.Kosten[[#This Row],[Totaal kosten]],"")</f>
        <v/>
      </c>
      <c r="EV250" s="160" t="str">
        <f>IF(Tbl.Kosten[[#This Row],[Sanr.]]=EV$7,Tbl.Kosten[[#This Row],[Totaal kosten]],"")</f>
        <v/>
      </c>
      <c r="EW250" s="160" t="str">
        <f>IF(Tbl.Kosten[[#This Row],[Sanr.]]=EW$7,Tbl.Kosten[[#This Row],[Totaal kosten]],"")</f>
        <v/>
      </c>
      <c r="EX250" s="160" t="str">
        <f>IF(Tbl.Kosten[[#This Row],[Sanr.]]=EX$7,Tbl.Kosten[[#This Row],[Totaal kosten]],"")</f>
        <v/>
      </c>
      <c r="EY250" s="160" t="str">
        <f>IF(Tbl.Kosten[[#This Row],[Sanr.]]=EY$7,Tbl.Kosten[[#This Row],[Totaal kosten]],"")</f>
        <v/>
      </c>
      <c r="EZ250" s="160" t="str">
        <f>IF(Tbl.Kosten[[#This Row],[Sanr.]]=EZ$7,Tbl.Kosten[[#This Row],[Totaal kosten]],"")</f>
        <v/>
      </c>
      <c r="FA250" s="160" t="str">
        <f>IF(Tbl.Kosten[[#This Row],[Sanr.]]=FA$7,Tbl.Kosten[[#This Row],[Totaal kosten]],"")</f>
        <v/>
      </c>
      <c r="FB250" s="160" t="str">
        <f>IF(Tbl.Kosten[[#This Row],[Sanr.]]=FB$7,Tbl.Kosten[[#This Row],[Totaal kosten]],"")</f>
        <v/>
      </c>
      <c r="FC250" s="160" t="str">
        <f>IF(Tbl.Kosten[[#This Row],[Sanr.]]=FC$7,Tbl.Kosten[[#This Row],[Totaal kosten]],"")</f>
        <v/>
      </c>
      <c r="FD250" s="160" t="str">
        <f>IF(Tbl.Kosten[[#This Row],[Sanr.]]=FD$7,Tbl.Kosten[[#This Row],[Totaal kosten]],"")</f>
        <v/>
      </c>
      <c r="FE250" s="160" t="str">
        <f>IF(Tbl.Kosten[[#This Row],[Sanr.]]=FE$7,Tbl.Kosten[[#This Row],[Totaal kosten]],"")</f>
        <v/>
      </c>
      <c r="FF250" s="160" t="str">
        <f>IF(Tbl.Kosten[[#This Row],[Sanr.]]=FF$7,Tbl.Kosten[[#This Row],[Totaal kosten]],"")</f>
        <v/>
      </c>
      <c r="FG250" s="160" t="str">
        <f>IF(Tbl.Kosten[[#This Row],[Sanr.]]=FG$7,Tbl.Kosten[[#This Row],[Totaal kosten]],"")</f>
        <v/>
      </c>
      <c r="FH250" s="160" t="str">
        <f>IF(Tbl.Kosten[[#This Row],[Sanr.]]=FH$7,Tbl.Kosten[[#This Row],[Totaal kosten]],"")</f>
        <v/>
      </c>
      <c r="FI250" s="160" t="str">
        <f>IF(Tbl.Kosten[[#This Row],[Sanr.]]=FI$7,Tbl.Kosten[[#This Row],[Totaal kosten]],"")</f>
        <v/>
      </c>
      <c r="FJ250" s="160" t="str">
        <f>IF(Tbl.Kosten[[#This Row],[Sanr.]]=FJ$7,Tbl.Kosten[[#This Row],[Totaal kosten]],"")</f>
        <v/>
      </c>
      <c r="FK250" s="160" t="str">
        <f>IF(Tbl.Kosten[[#This Row],[Sanr.]]=FK$7,Tbl.Kosten[[#This Row],[Totaal kosten]],"")</f>
        <v/>
      </c>
      <c r="FL250" s="160" t="str">
        <f>IF(Tbl.Kosten[[#This Row],[Sanr.]]=FL$7,Tbl.Kosten[[#This Row],[Totaal kosten]],"")</f>
        <v/>
      </c>
      <c r="FM250" s="160" t="str">
        <f>IF(Tbl.Kosten[[#This Row],[Sanr.]]=FM$7,Tbl.Kosten[[#This Row],[Totaal kosten]],"")</f>
        <v/>
      </c>
      <c r="FN250" s="160" t="str">
        <f>IF(Tbl.Kosten[[#This Row],[Sanr.]]=FN$7,Tbl.Kosten[[#This Row],[Totaal kosten]],"")</f>
        <v/>
      </c>
      <c r="FO250" s="160" t="str">
        <f>IF(Tbl.Kosten[[#This Row],[Sanr.]]=FO$7,Tbl.Kosten[[#This Row],[Totaal kosten]],"")</f>
        <v/>
      </c>
      <c r="FP250" s="160" t="str">
        <f>IF(Tbl.Kosten[[#This Row],[Sanr.]]=FP$7,Tbl.Kosten[[#This Row],[Totaal kosten]],"")</f>
        <v/>
      </c>
      <c r="FQ250" s="160" t="str">
        <f>IF(Tbl.Kosten[[#This Row],[Sanr.]]=FQ$7,Tbl.Kosten[[#This Row],[Totaal kosten]],"")</f>
        <v/>
      </c>
      <c r="FR250" s="160" t="str">
        <f>IF(Tbl.Kosten[[#This Row],[Sanr.]]=FR$7,Tbl.Kosten[[#This Row],[Totaal kosten]],"")</f>
        <v/>
      </c>
      <c r="FS250" s="160" t="str">
        <f>IF(Tbl.Kosten[[#This Row],[Sanr.]]=FS$7,Tbl.Kosten[[#This Row],[Totaal kosten]],"")</f>
        <v/>
      </c>
      <c r="FT250" s="160" t="str">
        <f>IF(Tbl.Kosten[[#This Row],[Sanr.]]=FT$7,Tbl.Kosten[[#This Row],[Totaal kosten]],"")</f>
        <v/>
      </c>
      <c r="FU250" s="160" t="str">
        <f>IF(Tbl.Kosten[[#This Row],[Sanr.]]=FU$7,Tbl.Kosten[[#This Row],[Totaal kosten]],"")</f>
        <v/>
      </c>
      <c r="FV250" s="160" t="str">
        <f>IF(Tbl.Kosten[[#This Row],[Sanr.]]=FV$7,Tbl.Kosten[[#This Row],[Totaal kosten]],"")</f>
        <v/>
      </c>
      <c r="FW250" s="160" t="str">
        <f>IFERROR(_xlfn.XLOOKUP(Tbl.Kosten[[#This Row],[Activiteitencode]],Tbl.Activiteiten[Activiteitcode],Tbl.Activiteiten[Anr.],"",0,1),"")</f>
        <v/>
      </c>
      <c r="FX250" s="181" t="str">
        <f>_xlfn.CONCAT(Tbl.Kosten[[#This Row],[Pnr.]],Tbl.Kosten[[#This Row],[Sanr.]])</f>
        <v>P1</v>
      </c>
      <c r="FY250" s="160">
        <f>Tbl.Kosten[[#This Row],[Totaal kosten]]-Tbl.Kosten[[#This Row],[Subsidie]]</f>
        <v>0</v>
      </c>
      <c r="FZ250" s="160">
        <f>IF(Tbl.Kosten[[#This Row],[Pnr.]]=FZ$7,Tbl.Kosten[[#This Row],[Te financieren]],"")</f>
        <v>0</v>
      </c>
      <c r="GA250" s="160" t="str">
        <f>IF(Tbl.Kosten[[#This Row],[Pnr.]]=GA$7,Tbl.Kosten[[#This Row],[Te financieren]],"")</f>
        <v/>
      </c>
      <c r="GB250" s="160" t="str">
        <f>IF(Tbl.Kosten[[#This Row],[Pnr.]]=GB$7,Tbl.Kosten[[#This Row],[Te financieren]],"")</f>
        <v/>
      </c>
      <c r="GC250" s="160" t="str">
        <f>IF(Tbl.Kosten[[#This Row],[Pnr.]]=GC$7,Tbl.Kosten[[#This Row],[Te financieren]],"")</f>
        <v/>
      </c>
      <c r="GD250" s="160" t="str">
        <f>IF(Tbl.Kosten[[#This Row],[Pnr.]]=GD$7,Tbl.Kosten[[#This Row],[Te financieren]],"")</f>
        <v/>
      </c>
      <c r="GE250" s="160" t="str">
        <f>IF(Tbl.Kosten[[#This Row],[Pnr.]]=GE$7,Tbl.Kosten[[#This Row],[Te financieren]],"")</f>
        <v/>
      </c>
      <c r="GF250" s="160" t="str">
        <f>IF(Tbl.Kosten[[#This Row],[Pnr.]]=GF$7,Tbl.Kosten[[#This Row],[Te financieren]],"")</f>
        <v/>
      </c>
      <c r="GG250" s="160" t="str">
        <f>IF(Tbl.Kosten[[#This Row],[Pnr.]]=GG$7,Tbl.Kosten[[#This Row],[Te financieren]],"")</f>
        <v/>
      </c>
      <c r="GH250" s="160" t="str">
        <f>IF(Tbl.Kosten[[#This Row],[Pnr.]]=GH$7,Tbl.Kosten[[#This Row],[Te financieren]],"")</f>
        <v/>
      </c>
      <c r="GI250" s="160" t="str">
        <f>IF(Tbl.Kosten[[#This Row],[Pnr.]]=GI$7,Tbl.Kosten[[#This Row],[Te financieren]],"")</f>
        <v/>
      </c>
      <c r="GJ250" s="160" t="str">
        <f>IF(Tbl.Kosten[[#This Row],[Pnr.]]=GJ$7,Tbl.Kosten[[#This Row],[Te financieren]],"")</f>
        <v/>
      </c>
      <c r="GK250" s="160" t="str">
        <f>IF(Tbl.Kosten[[#This Row],[Pnr.]]=GK$7,Tbl.Kosten[[#This Row],[Te financieren]],"")</f>
        <v/>
      </c>
      <c r="GL250" s="160" t="str">
        <f>IF(Tbl.Kosten[[#This Row],[Pnr.]]=GL$7,Tbl.Kosten[[#This Row],[Te financieren]],"")</f>
        <v/>
      </c>
      <c r="GM250" s="160" t="str">
        <f>IF(Tbl.Kosten[[#This Row],[Pnr.]]=GM$7,Tbl.Kosten[[#This Row],[Te financieren]],"")</f>
        <v/>
      </c>
      <c r="GN250" s="160" t="str">
        <f>IF(Tbl.Kosten[[#This Row],[Pnr.]]=GN$7,Tbl.Kosten[[#This Row],[Te financieren]],"")</f>
        <v/>
      </c>
      <c r="GO250" s="160" t="str">
        <f>IF(Tbl.Kosten[[#This Row],[Pnr.]]=GO$7,Tbl.Kosten[[#This Row],[Te financieren]],"")</f>
        <v/>
      </c>
      <c r="GP250" s="160" t="str">
        <f>IF(Tbl.Kosten[[#This Row],[Pnr.]]=GP$7,Tbl.Kosten[[#This Row],[Te financieren]],"")</f>
        <v/>
      </c>
      <c r="GQ250" s="160" t="str">
        <f>IF(Tbl.Kosten[[#This Row],[Pnr.]]=GQ$7,Tbl.Kosten[[#This Row],[Te financieren]],"")</f>
        <v/>
      </c>
      <c r="GR250" s="160" t="str">
        <f>IF(Tbl.Kosten[[#This Row],[Pnr.]]=GR$7,Tbl.Kosten[[#This Row],[Te financieren]],"")</f>
        <v/>
      </c>
      <c r="GS250" s="160" t="str">
        <f>IF(Tbl.Kosten[[#This Row],[Pnr.]]=GS$7,Tbl.Kosten[[#This Row],[Te financieren]],"")</f>
        <v/>
      </c>
      <c r="GT250" s="160" t="str">
        <f>IF(Tbl.Kosten[[#This Row],[Pnr.]]=GT$7,Tbl.Kosten[[#This Row],[Te financieren]],"")</f>
        <v/>
      </c>
      <c r="GU250" s="160" t="str">
        <f>IF(Tbl.Kosten[[#This Row],[Pnr.]]=GU$7,Tbl.Kosten[[#This Row],[Te financieren]],"")</f>
        <v/>
      </c>
      <c r="GV250" s="160" t="str">
        <f>IF(Tbl.Kosten[[#This Row],[Pnr.]]=GV$7,Tbl.Kosten[[#This Row],[Te financieren]],"")</f>
        <v/>
      </c>
      <c r="GW250" s="160" t="str">
        <f>IF(Tbl.Kosten[[#This Row],[Pnr.]]=GW$7,Tbl.Kosten[[#This Row],[Te financieren]],"")</f>
        <v/>
      </c>
      <c r="GX250" s="160" t="str">
        <f>IF(Tbl.Kosten[[#This Row],[Pnr.]]=GX$7,Tbl.Kosten[[#This Row],[Te financieren]],"")</f>
        <v/>
      </c>
      <c r="GY250" s="160" t="str">
        <f>IF(Tbl.Kosten[[#This Row],[Pnr.]]=GY$7,Tbl.Kosten[[#This Row],[Te financieren]],"")</f>
        <v/>
      </c>
      <c r="GZ250" s="160" t="str">
        <f>IF(Tbl.Kosten[[#This Row],[Pnr.]]=GZ$7,Tbl.Kosten[[#This Row],[Te financieren]],"")</f>
        <v/>
      </c>
      <c r="HA250" s="160" t="str">
        <f>IF(Tbl.Kosten[[#This Row],[Pnr.]]=HA$7,Tbl.Kosten[[#This Row],[Te financieren]],"")</f>
        <v/>
      </c>
      <c r="HB250" s="160" t="str">
        <f>IF(Tbl.Kosten[[#This Row],[Pnr.]]=HB$7,Tbl.Kosten[[#This Row],[Te financieren]],"")</f>
        <v/>
      </c>
      <c r="HC250" s="160" t="str">
        <f>IF(Tbl.Kosten[[#This Row],[Pnr.]]=HC$7,Tbl.Kosten[[#This Row],[Te financieren]],"")</f>
        <v/>
      </c>
      <c r="HD250" s="160" t="str">
        <f>IF(Tbl.Kosten[[#This Row],[Pnr.]]=HD$7,Tbl.Kosten[[#This Row],[Te financieren]],"")</f>
        <v/>
      </c>
      <c r="HE250" s="160" t="str">
        <f>IF(Tbl.Kosten[[#This Row],[Pnr.]]=HE$7,Tbl.Kosten[[#This Row],[Te financieren]],"")</f>
        <v/>
      </c>
      <c r="HF250" s="160" t="str">
        <f>IF(Tbl.Kosten[[#This Row],[Pnr.]]=HF$7,Tbl.Kosten[[#This Row],[Te financieren]],"")</f>
        <v/>
      </c>
      <c r="HG250" s="160" t="str">
        <f>IF(Tbl.Kosten[[#This Row],[Pnr.]]=HG$7,Tbl.Kosten[[#This Row],[Te financieren]],"")</f>
        <v/>
      </c>
      <c r="HH250" s="160" t="str">
        <f>IF(Tbl.Kosten[[#This Row],[Pnr.]]=HH$7,Tbl.Kosten[[#This Row],[Te financieren]],"")</f>
        <v/>
      </c>
      <c r="HI250" s="160" t="str">
        <f>IF(Tbl.Kosten[[#This Row],[Pnr.]]=HI$7,Tbl.Kosten[[#This Row],[Te financieren]],"")</f>
        <v/>
      </c>
      <c r="HJ250" s="160" t="str">
        <f>IF(Tbl.Kosten[[#This Row],[Pnr.]]=HJ$7,Tbl.Kosten[[#This Row],[Te financieren]],"")</f>
        <v/>
      </c>
      <c r="HK250" s="160" t="str">
        <f>IF(Tbl.Kosten[[#This Row],[Pnr.]]=HK$7,Tbl.Kosten[[#This Row],[Te financieren]],"")</f>
        <v/>
      </c>
      <c r="HL250" s="160" t="str">
        <f>IF(Tbl.Kosten[[#This Row],[Pnr.]]=HL$7,Tbl.Kosten[[#This Row],[Te financieren]],"")</f>
        <v/>
      </c>
      <c r="HM250" s="160" t="str">
        <f>IF(Tbl.Kosten[[#This Row],[Pnr.]]=HM$7,Tbl.Kosten[[#This Row],[Te financieren]],"")</f>
        <v/>
      </c>
      <c r="HN250" s="160" t="str">
        <f>IF(Tbl.Kosten[[#This Row],[Pnr.]]=HN$7,Tbl.Kosten[[#This Row],[Te financieren]],"")</f>
        <v/>
      </c>
      <c r="HO250" s="160" t="str">
        <f>IF(Tbl.Kosten[[#This Row],[Pnr.]]=HO$7,Tbl.Kosten[[#This Row],[Te financieren]],"")</f>
        <v/>
      </c>
      <c r="HP250" s="160" t="str">
        <f>IF(Tbl.Kosten[[#This Row],[Pnr.]]=HP$7,Tbl.Kosten[[#This Row],[Te financieren]],"")</f>
        <v/>
      </c>
      <c r="HQ250" s="160" t="str">
        <f>IF(Tbl.Kosten[[#This Row],[Pnr.]]=HQ$7,Tbl.Kosten[[#This Row],[Te financieren]],"")</f>
        <v/>
      </c>
      <c r="HR250" s="160" t="str">
        <f>IF(Tbl.Kosten[[#This Row],[Pnr.]]=HR$7,Tbl.Kosten[[#This Row],[Te financieren]],"")</f>
        <v/>
      </c>
      <c r="HS250" s="160" t="str">
        <f>IF(Tbl.Kosten[[#This Row],[Pnr.]]=HS$7,Tbl.Kosten[[#This Row],[Te financieren]],"")</f>
        <v/>
      </c>
      <c r="HT250" s="160" t="str">
        <f>IF(Tbl.Kosten[[#This Row],[Pnr.]]=HT$7,Tbl.Kosten[[#This Row],[Te financieren]],"")</f>
        <v/>
      </c>
      <c r="HU250" s="160" t="str">
        <f>IF(Tbl.Kosten[[#This Row],[Pnr.]]=HU$7,Tbl.Kosten[[#This Row],[Te financieren]],"")</f>
        <v/>
      </c>
      <c r="HV250" s="160" t="str">
        <f>IF(Tbl.Kosten[[#This Row],[Pnr.]]=HV$7,Tbl.Kosten[[#This Row],[Te financieren]],"")</f>
        <v/>
      </c>
      <c r="HW250" s="160" t="str">
        <f>IF(Tbl.Kosten[[#This Row],[Pnr.]]=HW$7,Tbl.Kosten[[#This Row],[Te financieren]],"")</f>
        <v/>
      </c>
    </row>
    <row r="251" spans="2:231" x14ac:dyDescent="0.3">
      <c r="B251" s="144"/>
      <c r="C251" s="147"/>
      <c r="D251" s="146"/>
      <c r="E251" s="147"/>
      <c r="F251" s="145"/>
      <c r="G251" s="11" t="str">
        <f>IF(Tbl.Kosten[[#This Row],[Medewerker e/o 
functie]]&lt;&gt;"",_xlfn.XLOOKUP(Tbl.Kosten[[#This Row],[Medewerker e/o 
functie]],Tbl.Uurtarief[Medewerker en/of functie],Tbl.Uurtarief[Uurtarief],"",0,1),"")</f>
        <v/>
      </c>
      <c r="H251" s="121">
        <f>IFERROR(Tbl.Kosten[[#This Row],[Uren]]*Tbl.Kosten[[#This Row],[Uurtarief]],0)</f>
        <v>0</v>
      </c>
      <c r="I251" s="119" t="str">
        <f>IF(Tbl.Kosten[[#This Row],[Subtotaal uren]]&lt;&gt;0,_xlfn.XLOOKUP(Tbl.Kosten[[#This Row],[Medewerker e/o 
functie]],Tbl.Uurtarief[Medewerker en/of functie],Tbl.Uurtarief[Kostensoort arbeid],"",0,1),"")</f>
        <v/>
      </c>
      <c r="J251" s="147"/>
      <c r="K251" s="145"/>
      <c r="L251" s="149" t="str">
        <f>IF(Tbl.Kosten[[#This Row],[Activum]]&lt;&gt;"",_xlfn.XLOOKUP(Tbl.Kosten[[#This Row],[Activum]],Tbl.Afschrijvingskosten[Activum],Tbl.Afschrijvingskosten[Tarief per afschrijvings-eenheid],"",0,1),"")</f>
        <v/>
      </c>
      <c r="M251" s="122">
        <f>IFERROR(Tbl.Kosten[[#This Row],[Een-
heden]]*Tbl.Kosten[[#This Row],[Afschrijvings-
tarief]],0)</f>
        <v>0</v>
      </c>
      <c r="N251" s="122" t="str">
        <f>IF(Tbl.Kosten[[#This Row],[Subtotaal afschrijving]]&lt;&gt;0,Lijsten!A249,"")</f>
        <v/>
      </c>
      <c r="O251" s="150"/>
      <c r="P251" s="145"/>
      <c r="Q251" s="148"/>
      <c r="R251" s="122">
        <f>IFERROR(Tbl.Kosten[[#This Row],[Aantal]]*Tbl.Kosten[[#This Row],[Tarief]],0)</f>
        <v>0</v>
      </c>
      <c r="S251" s="8">
        <f>IFERROR(Tbl.Kosten[[#This Row],[Subtotaal overige kosten]]+Tbl.Kosten[[#This Row],[Subtotaal uren]]+Tbl.Kosten[[#This Row],[Subtotaal afschrijving]],0)</f>
        <v>0</v>
      </c>
      <c r="T251" s="8">
        <f>IFERROR(Tbl.Kosten[[#This Row],[Totaal kosten]]*Tbl.Kosten[[#This Row],[Subsidie%]],0)</f>
        <v>0</v>
      </c>
      <c r="U251" s="4" t="str" cm="1">
        <f t="array" ref="U251">IFERROR(_xlfn.IFS(Tbl.Kosten[[#This Row],[Subtotaal uren]]&lt;&gt;0,Tbl.Kosten[[#This Row],[Kostensoort arbeid]],Tbl.Kosten[[#This Row],[Subtotaal afschrijving]]&lt;&gt;0,Tbl.Kosten[[#This Row],[Kostensoort afschrijving]],Tbl.Kosten[[#This Row],[Subtotaal overige kosten]]&lt;&gt;0,Tbl.Kosten[[#This Row],[Kostensoort overig]]),"")</f>
        <v/>
      </c>
      <c r="V251" s="4" t="str">
        <f>IFERROR(_xlfn.XLOOKUP(Tbl.Kosten[[#This Row],[Activiteitencode]],Tbl.Activiteiten[Activiteitcode],Tbl.Activiteiten[Werkpakketcode],"",0,1),"")</f>
        <v/>
      </c>
      <c r="W251" s="4" t="str">
        <f>IFERROR(_xlfn.XLOOKUP(Tbl.Kosten[[#This Row],[Werkpakketcode]],Tbl.Werkpakketten[Werkpakketcode],Tbl.Werkpakketten[Subsidiabele activiteit],"",0,1),"")</f>
        <v/>
      </c>
      <c r="X251" s="12">
        <f>IFERROR(_xlfn.XLOOKUP(Tbl.Kosten[[#This Row],[Sanr.]],Tbl.Subsidiehoogte[SAnr.],Tbl.Subsidiehoogte[Sub. Percentage],0,0,1),0)</f>
        <v>0</v>
      </c>
      <c r="Y251" s="154" t="str">
        <f>IFERROR(_xlfn.XLOOKUP(Tbl.Kosten[[#This Row],[Partnercode]],Tbl.Projectpartners[Partnercode],Tbl.Projectpartners[PNr.],"",0,1),"")</f>
        <v>P1</v>
      </c>
      <c r="Z251" s="158">
        <f>IF(Tbl.Kosten[[#This Row],[Pnr.]]=Z$7,Tbl.Kosten[[#This Row],[Totaal kosten]],"")</f>
        <v>0</v>
      </c>
      <c r="AA251" s="158" t="str">
        <f>IF(Tbl.Kosten[[#This Row],[Pnr.]]=AA$7,Tbl.Kosten[[#This Row],[Totaal kosten]],"")</f>
        <v/>
      </c>
      <c r="AB251" s="158" t="str">
        <f>IF(Tbl.Kosten[[#This Row],[Pnr.]]=AB$7,Tbl.Kosten[[#This Row],[Totaal kosten]],"")</f>
        <v/>
      </c>
      <c r="AC251" s="158" t="str">
        <f>IF(Tbl.Kosten[[#This Row],[Pnr.]]=AC$7,Tbl.Kosten[[#This Row],[Totaal kosten]],"")</f>
        <v/>
      </c>
      <c r="AD251" s="158" t="str">
        <f>IF(Tbl.Kosten[[#This Row],[Pnr.]]=AD$7,Tbl.Kosten[[#This Row],[Totaal kosten]],"")</f>
        <v/>
      </c>
      <c r="AE251" s="158" t="str">
        <f>IF(Tbl.Kosten[[#This Row],[Pnr.]]=AE$7,Tbl.Kosten[[#This Row],[Totaal kosten]],"")</f>
        <v/>
      </c>
      <c r="AF251" s="158" t="str">
        <f>IF(Tbl.Kosten[[#This Row],[Pnr.]]=AF$7,Tbl.Kosten[[#This Row],[Totaal kosten]],"")</f>
        <v/>
      </c>
      <c r="AG251" s="158" t="str">
        <f>IF(Tbl.Kosten[[#This Row],[Pnr.]]=AG$7,Tbl.Kosten[[#This Row],[Totaal kosten]],"")</f>
        <v/>
      </c>
      <c r="AH251" s="158" t="str">
        <f>IF(Tbl.Kosten[[#This Row],[Pnr.]]=AH$7,Tbl.Kosten[[#This Row],[Totaal kosten]],"")</f>
        <v/>
      </c>
      <c r="AI251" s="158" t="str">
        <f>IF(Tbl.Kosten[[#This Row],[Pnr.]]=AI$7,Tbl.Kosten[[#This Row],[Totaal kosten]],"")</f>
        <v/>
      </c>
      <c r="AJ251" s="158" t="str">
        <f>IF(Tbl.Kosten[[#This Row],[Pnr.]]=AJ$7,Tbl.Kosten[[#This Row],[Totaal kosten]],"")</f>
        <v/>
      </c>
      <c r="AK251" s="158" t="str">
        <f>IF(Tbl.Kosten[[#This Row],[Pnr.]]=AK$7,Tbl.Kosten[[#This Row],[Totaal kosten]],"")</f>
        <v/>
      </c>
      <c r="AL251" s="158" t="str">
        <f>IF(Tbl.Kosten[[#This Row],[Pnr.]]=AL$7,Tbl.Kosten[[#This Row],[Totaal kosten]],"")</f>
        <v/>
      </c>
      <c r="AM251" s="158" t="str">
        <f>IF(Tbl.Kosten[[#This Row],[Pnr.]]=AM$7,Tbl.Kosten[[#This Row],[Totaal kosten]],"")</f>
        <v/>
      </c>
      <c r="AN251" s="158" t="str">
        <f>IF(Tbl.Kosten[[#This Row],[Pnr.]]=AN$7,Tbl.Kosten[[#This Row],[Totaal kosten]],"")</f>
        <v/>
      </c>
      <c r="AO251" s="158" t="str">
        <f>IF(Tbl.Kosten[[#This Row],[Pnr.]]=AO$7,Tbl.Kosten[[#This Row],[Totaal kosten]],"")</f>
        <v/>
      </c>
      <c r="AP251" s="158" t="str">
        <f>IF(Tbl.Kosten[[#This Row],[Pnr.]]=AP$7,Tbl.Kosten[[#This Row],[Totaal kosten]],"")</f>
        <v/>
      </c>
      <c r="AQ251" s="158" t="str">
        <f>IF(Tbl.Kosten[[#This Row],[Pnr.]]=AQ$7,Tbl.Kosten[[#This Row],[Totaal kosten]],"")</f>
        <v/>
      </c>
      <c r="AR251" s="158" t="str">
        <f>IF(Tbl.Kosten[[#This Row],[Pnr.]]=AR$7,Tbl.Kosten[[#This Row],[Totaal kosten]],"")</f>
        <v/>
      </c>
      <c r="AS251" s="158" t="str">
        <f>IF(Tbl.Kosten[[#This Row],[Pnr.]]=AS$7,Tbl.Kosten[[#This Row],[Totaal kosten]],"")</f>
        <v/>
      </c>
      <c r="AT251" s="158" t="str">
        <f>IF(Tbl.Kosten[[#This Row],[Pnr.]]=AT$7,Tbl.Kosten[[#This Row],[Totaal kosten]],"")</f>
        <v/>
      </c>
      <c r="AU251" s="158" t="str">
        <f>IF(Tbl.Kosten[[#This Row],[Pnr.]]=AU$7,Tbl.Kosten[[#This Row],[Totaal kosten]],"")</f>
        <v/>
      </c>
      <c r="AV251" s="158" t="str">
        <f>IF(Tbl.Kosten[[#This Row],[Pnr.]]=AV$7,Tbl.Kosten[[#This Row],[Totaal kosten]],"")</f>
        <v/>
      </c>
      <c r="AW251" s="158" t="str">
        <f>IF(Tbl.Kosten[[#This Row],[Pnr.]]=AW$7,Tbl.Kosten[[#This Row],[Totaal kosten]],"")</f>
        <v/>
      </c>
      <c r="AX251" s="158" t="str">
        <f>IF(Tbl.Kosten[[#This Row],[Pnr.]]=AX$7,Tbl.Kosten[[#This Row],[Totaal kosten]],"")</f>
        <v/>
      </c>
      <c r="AY251" s="158" t="str">
        <f>IF(Tbl.Kosten[[#This Row],[Pnr.]]=AY$7,Tbl.Kosten[[#This Row],[Totaal kosten]],"")</f>
        <v/>
      </c>
      <c r="AZ251" s="158" t="str">
        <f>IF(Tbl.Kosten[[#This Row],[Pnr.]]=AZ$7,Tbl.Kosten[[#This Row],[Totaal kosten]],"")</f>
        <v/>
      </c>
      <c r="BA251" s="158" t="str">
        <f>IF(Tbl.Kosten[[#This Row],[Pnr.]]=BA$7,Tbl.Kosten[[#This Row],[Totaal kosten]],"")</f>
        <v/>
      </c>
      <c r="BB251" s="158" t="str">
        <f>IF(Tbl.Kosten[[#This Row],[Pnr.]]=BB$7,Tbl.Kosten[[#This Row],[Totaal kosten]],"")</f>
        <v/>
      </c>
      <c r="BC251" s="158" t="str">
        <f>IF(Tbl.Kosten[[#This Row],[Pnr.]]=BC$7,Tbl.Kosten[[#This Row],[Totaal kosten]],"")</f>
        <v/>
      </c>
      <c r="BD251" s="158" t="str">
        <f>IF(Tbl.Kosten[[#This Row],[Pnr.]]=BD$7,Tbl.Kosten[[#This Row],[Totaal kosten]],"")</f>
        <v/>
      </c>
      <c r="BE251" s="158" t="str">
        <f>IF(Tbl.Kosten[[#This Row],[Pnr.]]=BE$7,Tbl.Kosten[[#This Row],[Totaal kosten]],"")</f>
        <v/>
      </c>
      <c r="BF251" s="158" t="str">
        <f>IF(Tbl.Kosten[[#This Row],[Pnr.]]=BF$7,Tbl.Kosten[[#This Row],[Totaal kosten]],"")</f>
        <v/>
      </c>
      <c r="BG251" s="158" t="str">
        <f>IF(Tbl.Kosten[[#This Row],[Pnr.]]=BG$7,Tbl.Kosten[[#This Row],[Totaal kosten]],"")</f>
        <v/>
      </c>
      <c r="BH251" s="158" t="str">
        <f>IF(Tbl.Kosten[[#This Row],[Pnr.]]=BH$7,Tbl.Kosten[[#This Row],[Totaal kosten]],"")</f>
        <v/>
      </c>
      <c r="BI251" s="158" t="str">
        <f>IF(Tbl.Kosten[[#This Row],[Pnr.]]=BI$7,Tbl.Kosten[[#This Row],[Totaal kosten]],"")</f>
        <v/>
      </c>
      <c r="BJ251" s="158" t="str">
        <f>IF(Tbl.Kosten[[#This Row],[Pnr.]]=BJ$7,Tbl.Kosten[[#This Row],[Totaal kosten]],"")</f>
        <v/>
      </c>
      <c r="BK251" s="158" t="str">
        <f>IF(Tbl.Kosten[[#This Row],[Pnr.]]=BK$7,Tbl.Kosten[[#This Row],[Totaal kosten]],"")</f>
        <v/>
      </c>
      <c r="BL251" s="158" t="str">
        <f>IF(Tbl.Kosten[[#This Row],[Pnr.]]=BL$7,Tbl.Kosten[[#This Row],[Totaal kosten]],"")</f>
        <v/>
      </c>
      <c r="BM251" s="158" t="str">
        <f>IF(Tbl.Kosten[[#This Row],[Pnr.]]=BM$7,Tbl.Kosten[[#This Row],[Totaal kosten]],"")</f>
        <v/>
      </c>
      <c r="BN251" s="158" t="str">
        <f>IF(Tbl.Kosten[[#This Row],[Pnr.]]=BN$7,Tbl.Kosten[[#This Row],[Totaal kosten]],"")</f>
        <v/>
      </c>
      <c r="BO251" s="158" t="str">
        <f>IF(Tbl.Kosten[[#This Row],[Pnr.]]=BO$7,Tbl.Kosten[[#This Row],[Totaal kosten]],"")</f>
        <v/>
      </c>
      <c r="BP251" s="158" t="str">
        <f>IF(Tbl.Kosten[[#This Row],[Pnr.]]=BP$7,Tbl.Kosten[[#This Row],[Totaal kosten]],"")</f>
        <v/>
      </c>
      <c r="BQ251" s="158" t="str">
        <f>IF(Tbl.Kosten[[#This Row],[Pnr.]]=BQ$7,Tbl.Kosten[[#This Row],[Totaal kosten]],"")</f>
        <v/>
      </c>
      <c r="BR251" s="158" t="str">
        <f>IF(Tbl.Kosten[[#This Row],[Pnr.]]=BR$7,Tbl.Kosten[[#This Row],[Totaal kosten]],"")</f>
        <v/>
      </c>
      <c r="BS251" s="158" t="str">
        <f>IF(Tbl.Kosten[[#This Row],[Pnr.]]=BS$7,Tbl.Kosten[[#This Row],[Totaal kosten]],"")</f>
        <v/>
      </c>
      <c r="BT251" s="158" t="str">
        <f>IF(Tbl.Kosten[[#This Row],[Pnr.]]=BT$7,Tbl.Kosten[[#This Row],[Totaal kosten]],"")</f>
        <v/>
      </c>
      <c r="BU251" s="158" t="str">
        <f>IF(Tbl.Kosten[[#This Row],[Pnr.]]=BU$7,Tbl.Kosten[[#This Row],[Totaal kosten]],"")</f>
        <v/>
      </c>
      <c r="BV251" s="158" t="str">
        <f>IF(Tbl.Kosten[[#This Row],[Pnr.]]=BV$7,Tbl.Kosten[[#This Row],[Totaal kosten]],"")</f>
        <v/>
      </c>
      <c r="BW251" s="158" t="str">
        <f>IF(Tbl.Kosten[[#This Row],[Pnr.]]=BW$7,Tbl.Kosten[[#This Row],[Totaal kosten]],"")</f>
        <v/>
      </c>
      <c r="BX251" s="158" t="str">
        <f>IFERROR(_xlfn.XLOOKUP(Tbl.Kosten[[#This Row],[Werkpakketcode]],Tbl.Werkpakketten[Werkpakketcode],Tbl.Werkpakketten[WPnr.],"",0,1),"")</f>
        <v/>
      </c>
      <c r="BY251" s="158" t="str">
        <f>IF(Tbl.Kosten[[#This Row],[WPnr.]]=BY$7,Tbl.Kosten[[#This Row],[Totaal kosten]],"")</f>
        <v/>
      </c>
      <c r="BZ251" s="158" t="str">
        <f>IF(Tbl.Kosten[[#This Row],[WPnr.]]=BZ$7,Tbl.Kosten[[#This Row],[Totaal kosten]],"")</f>
        <v/>
      </c>
      <c r="CA251" s="158" t="str">
        <f>IF(Tbl.Kosten[[#This Row],[WPnr.]]=CA$7,Tbl.Kosten[[#This Row],[Totaal kosten]],"")</f>
        <v/>
      </c>
      <c r="CB251" s="158" t="str">
        <f>IF(Tbl.Kosten[[#This Row],[WPnr.]]=CB$7,Tbl.Kosten[[#This Row],[Totaal kosten]],"")</f>
        <v/>
      </c>
      <c r="CC251" s="158" t="str">
        <f>IF(Tbl.Kosten[[#This Row],[WPnr.]]=CC$7,Tbl.Kosten[[#This Row],[Totaal kosten]],"")</f>
        <v/>
      </c>
      <c r="CD251" s="158" t="str">
        <f>IF(Tbl.Kosten[[#This Row],[WPnr.]]=CD$7,Tbl.Kosten[[#This Row],[Totaal kosten]],"")</f>
        <v/>
      </c>
      <c r="CE251" s="158" t="str">
        <f>IF(Tbl.Kosten[[#This Row],[WPnr.]]=CE$7,Tbl.Kosten[[#This Row],[Totaal kosten]],"")</f>
        <v/>
      </c>
      <c r="CF251" s="158" t="str">
        <f>IF(Tbl.Kosten[[#This Row],[WPnr.]]=CF$7,Tbl.Kosten[[#This Row],[Totaal kosten]],"")</f>
        <v/>
      </c>
      <c r="CG251" s="158" t="str">
        <f>IF(Tbl.Kosten[[#This Row],[WPnr.]]=CG$7,Tbl.Kosten[[#This Row],[Totaal kosten]],"")</f>
        <v/>
      </c>
      <c r="CH251" s="158" t="str">
        <f>IF(Tbl.Kosten[[#This Row],[WPnr.]]=CH$7,Tbl.Kosten[[#This Row],[Totaal kosten]],"")</f>
        <v/>
      </c>
      <c r="CI251" s="158" t="str">
        <f>IF(Tbl.Kosten[[#This Row],[WPnr.]]=CI$7,Tbl.Kosten[[#This Row],[Totaal kosten]],"")</f>
        <v/>
      </c>
      <c r="CJ251" s="158" t="str">
        <f>IF(Tbl.Kosten[[#This Row],[WPnr.]]=CJ$7,Tbl.Kosten[[#This Row],[Totaal kosten]],"")</f>
        <v/>
      </c>
      <c r="CK251" s="158" t="str">
        <f>IF(Tbl.Kosten[[#This Row],[WPnr.]]=CK$7,Tbl.Kosten[[#This Row],[Totaal kosten]],"")</f>
        <v/>
      </c>
      <c r="CL251" s="158" t="str">
        <f>IF(Tbl.Kosten[[#This Row],[WPnr.]]=CL$7,Tbl.Kosten[[#This Row],[Totaal kosten]],"")</f>
        <v/>
      </c>
      <c r="CM251" s="158" t="str">
        <f>IF(Tbl.Kosten[[#This Row],[WPnr.]]=CM$7,Tbl.Kosten[[#This Row],[Totaal kosten]],"")</f>
        <v/>
      </c>
      <c r="CN251" s="158" t="str">
        <f>IF(Tbl.Kosten[[#This Row],[WPnr.]]=CN$7,Tbl.Kosten[[#This Row],[Totaal kosten]],"")</f>
        <v/>
      </c>
      <c r="CO251" s="158" t="str">
        <f>IF(Tbl.Kosten[[#This Row],[WPnr.]]=CO$7,Tbl.Kosten[[#This Row],[Totaal kosten]],"")</f>
        <v/>
      </c>
      <c r="CP251" s="158" t="str">
        <f>IF(Tbl.Kosten[[#This Row],[WPnr.]]=CP$7,Tbl.Kosten[[#This Row],[Totaal kosten]],"")</f>
        <v/>
      </c>
      <c r="CQ251" s="158" t="str">
        <f>IF(Tbl.Kosten[[#This Row],[WPnr.]]=CQ$7,Tbl.Kosten[[#This Row],[Totaal kosten]],"")</f>
        <v/>
      </c>
      <c r="CR251" s="158" t="str">
        <f>IF(Tbl.Kosten[[#This Row],[WPnr.]]=CR$7,Tbl.Kosten[[#This Row],[Totaal kosten]],"")</f>
        <v/>
      </c>
      <c r="CS251" s="158" t="str">
        <f>IF(Tbl.Kosten[[#This Row],[WPnr.]]=CS$7,Tbl.Kosten[[#This Row],[Totaal kosten]],"")</f>
        <v/>
      </c>
      <c r="CT251" s="158" t="str">
        <f>IF(Tbl.Kosten[[#This Row],[WPnr.]]=CT$7,Tbl.Kosten[[#This Row],[Totaal kosten]],"")</f>
        <v/>
      </c>
      <c r="CU251" s="158" t="str">
        <f>IF(Tbl.Kosten[[#This Row],[WPnr.]]=CU$7,Tbl.Kosten[[#This Row],[Totaal kosten]],"")</f>
        <v/>
      </c>
      <c r="CV251" s="158" t="str">
        <f>IF(Tbl.Kosten[[#This Row],[WPnr.]]=CV$7,Tbl.Kosten[[#This Row],[Totaal kosten]],"")</f>
        <v/>
      </c>
      <c r="CW251" s="158" t="str">
        <f>IF(Tbl.Kosten[[#This Row],[WPnr.]]=CW$7,Tbl.Kosten[[#This Row],[Totaal kosten]],"")</f>
        <v/>
      </c>
      <c r="CX251" s="158" t="str">
        <f>IF(Tbl.Kosten[[#This Row],[WPnr.]]=CX$7,Tbl.Kosten[[#This Row],[Totaal kosten]],"")</f>
        <v/>
      </c>
      <c r="CY251" s="158" t="str">
        <f>IF(Tbl.Kosten[[#This Row],[WPnr.]]=CY$7,Tbl.Kosten[[#This Row],[Totaal kosten]],"")</f>
        <v/>
      </c>
      <c r="CZ251" s="158" t="str">
        <f>IF(Tbl.Kosten[[#This Row],[WPnr.]]=CZ$7,Tbl.Kosten[[#This Row],[Totaal kosten]],"")</f>
        <v/>
      </c>
      <c r="DA251" s="158" t="str">
        <f>IF(Tbl.Kosten[[#This Row],[WPnr.]]=DA$7,Tbl.Kosten[[#This Row],[Totaal kosten]],"")</f>
        <v/>
      </c>
      <c r="DB251" s="158" t="str">
        <f>IF(Tbl.Kosten[[#This Row],[WPnr.]]=DB$7,Tbl.Kosten[[#This Row],[Totaal kosten]],"")</f>
        <v/>
      </c>
      <c r="DC251" s="158" t="str">
        <f>IF(Tbl.Kosten[[#This Row],[WPnr.]]=DC$7,Tbl.Kosten[[#This Row],[Totaal kosten]],"")</f>
        <v/>
      </c>
      <c r="DD251" s="158" t="str">
        <f>IF(Tbl.Kosten[[#This Row],[WPnr.]]=DD$7,Tbl.Kosten[[#This Row],[Totaal kosten]],"")</f>
        <v/>
      </c>
      <c r="DE251" s="158" t="str">
        <f>IF(Tbl.Kosten[[#This Row],[WPnr.]]=DE$7,Tbl.Kosten[[#This Row],[Totaal kosten]],"")</f>
        <v/>
      </c>
      <c r="DF251" s="158" t="str">
        <f>IF(Tbl.Kosten[[#This Row],[WPnr.]]=DF$7,Tbl.Kosten[[#This Row],[Totaal kosten]],"")</f>
        <v/>
      </c>
      <c r="DG251" s="158" t="str">
        <f>IF(Tbl.Kosten[[#This Row],[WPnr.]]=DG$7,Tbl.Kosten[[#This Row],[Totaal kosten]],"")</f>
        <v/>
      </c>
      <c r="DH251" s="158" t="str">
        <f>IF(Tbl.Kosten[[#This Row],[WPnr.]]=DH$7,Tbl.Kosten[[#This Row],[Totaal kosten]],"")</f>
        <v/>
      </c>
      <c r="DI251" s="158" t="str">
        <f>IF(Tbl.Kosten[[#This Row],[WPnr.]]=DI$7,Tbl.Kosten[[#This Row],[Totaal kosten]],"")</f>
        <v/>
      </c>
      <c r="DJ251" s="158" t="str">
        <f>IF(Tbl.Kosten[[#This Row],[WPnr.]]=DJ$7,Tbl.Kosten[[#This Row],[Totaal kosten]],"")</f>
        <v/>
      </c>
      <c r="DK251" s="158" t="str">
        <f>IF(Tbl.Kosten[[#This Row],[WPnr.]]=DK$7,Tbl.Kosten[[#This Row],[Totaal kosten]],"")</f>
        <v/>
      </c>
      <c r="DL251" s="158" t="str">
        <f>IF(Tbl.Kosten[[#This Row],[WPnr.]]=DL$7,Tbl.Kosten[[#This Row],[Totaal kosten]],"")</f>
        <v/>
      </c>
      <c r="DM251" s="158" t="str">
        <f>IF(Tbl.Kosten[[#This Row],[WPnr.]]=DM$7,Tbl.Kosten[[#This Row],[Totaal kosten]],"")</f>
        <v/>
      </c>
      <c r="DN251" s="158" t="str">
        <f>IF(Tbl.Kosten[[#This Row],[WPnr.]]=DN$7,Tbl.Kosten[[#This Row],[Totaal kosten]],"")</f>
        <v/>
      </c>
      <c r="DO251" s="158" t="str">
        <f>IF(Tbl.Kosten[[#This Row],[WPnr.]]=DO$7,Tbl.Kosten[[#This Row],[Totaal kosten]],"")</f>
        <v/>
      </c>
      <c r="DP251" s="158" t="str">
        <f>IF(Tbl.Kosten[[#This Row],[WPnr.]]=DP$7,Tbl.Kosten[[#This Row],[Totaal kosten]],"")</f>
        <v/>
      </c>
      <c r="DQ251" s="158" t="str">
        <f>IF(Tbl.Kosten[[#This Row],[WPnr.]]=DQ$7,Tbl.Kosten[[#This Row],[Totaal kosten]],"")</f>
        <v/>
      </c>
      <c r="DR251" s="158" t="str">
        <f>IF(Tbl.Kosten[[#This Row],[WPnr.]]=DR$7,Tbl.Kosten[[#This Row],[Totaal kosten]],"")</f>
        <v/>
      </c>
      <c r="DS251" s="158" t="str">
        <f>IF(Tbl.Kosten[[#This Row],[WPnr.]]=DS$7,Tbl.Kosten[[#This Row],[Totaal kosten]],"")</f>
        <v/>
      </c>
      <c r="DT251" s="158" t="str">
        <f>IF(Tbl.Kosten[[#This Row],[WPnr.]]=DT$7,Tbl.Kosten[[#This Row],[Totaal kosten]],"")</f>
        <v/>
      </c>
      <c r="DU251" s="158" t="str">
        <f>IF(Tbl.Kosten[[#This Row],[WPnr.]]=DU$7,Tbl.Kosten[[#This Row],[Totaal kosten]],"")</f>
        <v/>
      </c>
      <c r="DV251" s="158" t="str">
        <f>IF(Tbl.Kosten[[#This Row],[WPnr.]]=DV$7,Tbl.Kosten[[#This Row],[Totaal kosten]],"")</f>
        <v/>
      </c>
      <c r="DW251" s="158" t="str">
        <f>IFERROR(_xlfn.XLOOKUP(Tbl.Kosten[[#This Row],[Kostensoort]],Tbl.Kostensoorten[Kostensoorten],Tbl.Kostensoorten[KSnr.],"",0,1),"")</f>
        <v/>
      </c>
      <c r="DX251" s="158" t="str">
        <f>IF(Tbl.Kosten[[#This Row],[KSnr.]]=DX$7,Tbl.Kosten[[#This Row],[Totaal kosten]],"")</f>
        <v/>
      </c>
      <c r="DY251" s="158" t="str">
        <f>IF(Tbl.Kosten[[#This Row],[KSnr.]]=DY$7,Tbl.Kosten[[#This Row],[Totaal kosten]],"")</f>
        <v/>
      </c>
      <c r="DZ251" s="158" t="str">
        <f>IF(Tbl.Kosten[[#This Row],[KSnr.]]=DZ$7,Tbl.Kosten[[#This Row],[Totaal kosten]],"")</f>
        <v/>
      </c>
      <c r="EA251" s="158" t="str">
        <f>IF(Tbl.Kosten[[#This Row],[KSnr.]]=EA$7,Tbl.Kosten[[#This Row],[Totaal kosten]],"")</f>
        <v/>
      </c>
      <c r="EB251" s="158" t="str">
        <f>IF(Tbl.Kosten[[#This Row],[KSnr.]]=EB$7,Tbl.Kosten[[#This Row],[Totaal kosten]],"")</f>
        <v/>
      </c>
      <c r="EC251" s="158" t="str">
        <f>IF(Tbl.Kosten[[#This Row],[KSnr.]]=EC$7,Tbl.Kosten[[#This Row],[Totaal kosten]],"")</f>
        <v/>
      </c>
      <c r="ED251" s="158" t="str">
        <f>IF(Tbl.Kosten[[#This Row],[KSnr.]]=ED$7,Tbl.Kosten[[#This Row],[Totaal kosten]],"")</f>
        <v/>
      </c>
      <c r="EE251" s="158" t="str">
        <f>IF(Tbl.Kosten[[#This Row],[KSnr.]]=EE$7,Tbl.Kosten[[#This Row],[Totaal kosten]],"")</f>
        <v/>
      </c>
      <c r="EF251" s="158" t="str">
        <f>IF(Tbl.Kosten[[#This Row],[KSnr.]]=EF$7,Tbl.Kosten[[#This Row],[Totaal kosten]],"")</f>
        <v/>
      </c>
      <c r="EG251" s="158" t="str">
        <f>IF(Tbl.Kosten[[#This Row],[KSnr.]]=EG$7,Tbl.Kosten[[#This Row],[Totaal kosten]],"")</f>
        <v/>
      </c>
      <c r="EH251" s="158" t="str">
        <f>IF(Tbl.Kosten[[#This Row],[KSnr.]]=EH$7,Tbl.Kosten[[#This Row],[Totaal kosten]],"")</f>
        <v/>
      </c>
      <c r="EI251" s="158" t="str">
        <f>IF(Tbl.Kosten[[#This Row],[KSnr.]]=EI$7,Tbl.Kosten[[#This Row],[Totaal kosten]],"")</f>
        <v/>
      </c>
      <c r="EJ251" s="158" t="str">
        <f>IF(Tbl.Kosten[[#This Row],[KSnr.]]=EJ$7,Tbl.Kosten[[#This Row],[Totaal kosten]],"")</f>
        <v/>
      </c>
      <c r="EK251" s="158" t="str">
        <f>IF(Tbl.Kosten[[#This Row],[KSnr.]]=EK$7,Tbl.Kosten[[#This Row],[Totaal kosten]],"")</f>
        <v/>
      </c>
      <c r="EL251" s="158" t="str">
        <f>IF(Tbl.Kosten[[#This Row],[KSnr.]]=EL$7,Tbl.Kosten[[#This Row],[Totaal kosten]],"")</f>
        <v/>
      </c>
      <c r="EM251" s="158" t="str">
        <f>IF(Tbl.Kosten[[#This Row],[KSnr.]]=EM$7,Tbl.Kosten[[#This Row],[Totaal kosten]],"")</f>
        <v/>
      </c>
      <c r="EN251" s="158" t="str">
        <f>IF(Tbl.Kosten[[#This Row],[KSnr.]]=EN$7,Tbl.Kosten[[#This Row],[Totaal kosten]],"")</f>
        <v/>
      </c>
      <c r="EO251" s="158" t="str">
        <f>IF(Tbl.Kosten[[#This Row],[KSnr.]]=EO$7,Tbl.Kosten[[#This Row],[Totaal kosten]],"")</f>
        <v/>
      </c>
      <c r="EP251" s="158" t="str">
        <f>IF(Tbl.Kosten[[#This Row],[KSnr.]]=EP$7,Tbl.Kosten[[#This Row],[Totaal kosten]],"")</f>
        <v/>
      </c>
      <c r="EQ251" s="158" t="str">
        <f>IF(Tbl.Kosten[[#This Row],[KSnr.]]=EQ$7,Tbl.Kosten[[#This Row],[Totaal kosten]],"")</f>
        <v/>
      </c>
      <c r="ER251" s="154" t="str">
        <f>IFERROR(_xlfn.XLOOKUP(Tbl.Kosten[[#This Row],[Subsidieactiviteit]],Tbl.Subsidiehoogte[Subsidieactiviteit],Tbl.Subsidiehoogte[SAnr.],"",0,1),"")</f>
        <v/>
      </c>
      <c r="ES251" s="160" t="str">
        <f>IF(Tbl.Kosten[[#This Row],[Sanr.]]=ES$7,Tbl.Kosten[[#This Row],[Totaal kosten]],"")</f>
        <v/>
      </c>
      <c r="ET251" s="160" t="str">
        <f>IF(Tbl.Kosten[[#This Row],[Sanr.]]=ET$7,Tbl.Kosten[[#This Row],[Totaal kosten]],"")</f>
        <v/>
      </c>
      <c r="EU251" s="160" t="str">
        <f>IF(Tbl.Kosten[[#This Row],[Sanr.]]=EU$7,Tbl.Kosten[[#This Row],[Totaal kosten]],"")</f>
        <v/>
      </c>
      <c r="EV251" s="160" t="str">
        <f>IF(Tbl.Kosten[[#This Row],[Sanr.]]=EV$7,Tbl.Kosten[[#This Row],[Totaal kosten]],"")</f>
        <v/>
      </c>
      <c r="EW251" s="160" t="str">
        <f>IF(Tbl.Kosten[[#This Row],[Sanr.]]=EW$7,Tbl.Kosten[[#This Row],[Totaal kosten]],"")</f>
        <v/>
      </c>
      <c r="EX251" s="160" t="str">
        <f>IF(Tbl.Kosten[[#This Row],[Sanr.]]=EX$7,Tbl.Kosten[[#This Row],[Totaal kosten]],"")</f>
        <v/>
      </c>
      <c r="EY251" s="160" t="str">
        <f>IF(Tbl.Kosten[[#This Row],[Sanr.]]=EY$7,Tbl.Kosten[[#This Row],[Totaal kosten]],"")</f>
        <v/>
      </c>
      <c r="EZ251" s="160" t="str">
        <f>IF(Tbl.Kosten[[#This Row],[Sanr.]]=EZ$7,Tbl.Kosten[[#This Row],[Totaal kosten]],"")</f>
        <v/>
      </c>
      <c r="FA251" s="160" t="str">
        <f>IF(Tbl.Kosten[[#This Row],[Sanr.]]=FA$7,Tbl.Kosten[[#This Row],[Totaal kosten]],"")</f>
        <v/>
      </c>
      <c r="FB251" s="160" t="str">
        <f>IF(Tbl.Kosten[[#This Row],[Sanr.]]=FB$7,Tbl.Kosten[[#This Row],[Totaal kosten]],"")</f>
        <v/>
      </c>
      <c r="FC251" s="160" t="str">
        <f>IF(Tbl.Kosten[[#This Row],[Sanr.]]=FC$7,Tbl.Kosten[[#This Row],[Totaal kosten]],"")</f>
        <v/>
      </c>
      <c r="FD251" s="160" t="str">
        <f>IF(Tbl.Kosten[[#This Row],[Sanr.]]=FD$7,Tbl.Kosten[[#This Row],[Totaal kosten]],"")</f>
        <v/>
      </c>
      <c r="FE251" s="160" t="str">
        <f>IF(Tbl.Kosten[[#This Row],[Sanr.]]=FE$7,Tbl.Kosten[[#This Row],[Totaal kosten]],"")</f>
        <v/>
      </c>
      <c r="FF251" s="160" t="str">
        <f>IF(Tbl.Kosten[[#This Row],[Sanr.]]=FF$7,Tbl.Kosten[[#This Row],[Totaal kosten]],"")</f>
        <v/>
      </c>
      <c r="FG251" s="160" t="str">
        <f>IF(Tbl.Kosten[[#This Row],[Sanr.]]=FG$7,Tbl.Kosten[[#This Row],[Totaal kosten]],"")</f>
        <v/>
      </c>
      <c r="FH251" s="160" t="str">
        <f>IF(Tbl.Kosten[[#This Row],[Sanr.]]=FH$7,Tbl.Kosten[[#This Row],[Totaal kosten]],"")</f>
        <v/>
      </c>
      <c r="FI251" s="160" t="str">
        <f>IF(Tbl.Kosten[[#This Row],[Sanr.]]=FI$7,Tbl.Kosten[[#This Row],[Totaal kosten]],"")</f>
        <v/>
      </c>
      <c r="FJ251" s="160" t="str">
        <f>IF(Tbl.Kosten[[#This Row],[Sanr.]]=FJ$7,Tbl.Kosten[[#This Row],[Totaal kosten]],"")</f>
        <v/>
      </c>
      <c r="FK251" s="160" t="str">
        <f>IF(Tbl.Kosten[[#This Row],[Sanr.]]=FK$7,Tbl.Kosten[[#This Row],[Totaal kosten]],"")</f>
        <v/>
      </c>
      <c r="FL251" s="160" t="str">
        <f>IF(Tbl.Kosten[[#This Row],[Sanr.]]=FL$7,Tbl.Kosten[[#This Row],[Totaal kosten]],"")</f>
        <v/>
      </c>
      <c r="FM251" s="160" t="str">
        <f>IF(Tbl.Kosten[[#This Row],[Sanr.]]=FM$7,Tbl.Kosten[[#This Row],[Totaal kosten]],"")</f>
        <v/>
      </c>
      <c r="FN251" s="160" t="str">
        <f>IF(Tbl.Kosten[[#This Row],[Sanr.]]=FN$7,Tbl.Kosten[[#This Row],[Totaal kosten]],"")</f>
        <v/>
      </c>
      <c r="FO251" s="160" t="str">
        <f>IF(Tbl.Kosten[[#This Row],[Sanr.]]=FO$7,Tbl.Kosten[[#This Row],[Totaal kosten]],"")</f>
        <v/>
      </c>
      <c r="FP251" s="160" t="str">
        <f>IF(Tbl.Kosten[[#This Row],[Sanr.]]=FP$7,Tbl.Kosten[[#This Row],[Totaal kosten]],"")</f>
        <v/>
      </c>
      <c r="FQ251" s="160" t="str">
        <f>IF(Tbl.Kosten[[#This Row],[Sanr.]]=FQ$7,Tbl.Kosten[[#This Row],[Totaal kosten]],"")</f>
        <v/>
      </c>
      <c r="FR251" s="160" t="str">
        <f>IF(Tbl.Kosten[[#This Row],[Sanr.]]=FR$7,Tbl.Kosten[[#This Row],[Totaal kosten]],"")</f>
        <v/>
      </c>
      <c r="FS251" s="160" t="str">
        <f>IF(Tbl.Kosten[[#This Row],[Sanr.]]=FS$7,Tbl.Kosten[[#This Row],[Totaal kosten]],"")</f>
        <v/>
      </c>
      <c r="FT251" s="160" t="str">
        <f>IF(Tbl.Kosten[[#This Row],[Sanr.]]=FT$7,Tbl.Kosten[[#This Row],[Totaal kosten]],"")</f>
        <v/>
      </c>
      <c r="FU251" s="160" t="str">
        <f>IF(Tbl.Kosten[[#This Row],[Sanr.]]=FU$7,Tbl.Kosten[[#This Row],[Totaal kosten]],"")</f>
        <v/>
      </c>
      <c r="FV251" s="160" t="str">
        <f>IF(Tbl.Kosten[[#This Row],[Sanr.]]=FV$7,Tbl.Kosten[[#This Row],[Totaal kosten]],"")</f>
        <v/>
      </c>
      <c r="FW251" s="160" t="str">
        <f>IFERROR(_xlfn.XLOOKUP(Tbl.Kosten[[#This Row],[Activiteitencode]],Tbl.Activiteiten[Activiteitcode],Tbl.Activiteiten[Anr.],"",0,1),"")</f>
        <v/>
      </c>
      <c r="FX251" s="181" t="str">
        <f>_xlfn.CONCAT(Tbl.Kosten[[#This Row],[Pnr.]],Tbl.Kosten[[#This Row],[Sanr.]])</f>
        <v>P1</v>
      </c>
      <c r="FY251" s="160">
        <f>Tbl.Kosten[[#This Row],[Totaal kosten]]-Tbl.Kosten[[#This Row],[Subsidie]]</f>
        <v>0</v>
      </c>
      <c r="FZ251" s="160">
        <f>IF(Tbl.Kosten[[#This Row],[Pnr.]]=FZ$7,Tbl.Kosten[[#This Row],[Te financieren]],"")</f>
        <v>0</v>
      </c>
      <c r="GA251" s="160" t="str">
        <f>IF(Tbl.Kosten[[#This Row],[Pnr.]]=GA$7,Tbl.Kosten[[#This Row],[Te financieren]],"")</f>
        <v/>
      </c>
      <c r="GB251" s="160" t="str">
        <f>IF(Tbl.Kosten[[#This Row],[Pnr.]]=GB$7,Tbl.Kosten[[#This Row],[Te financieren]],"")</f>
        <v/>
      </c>
      <c r="GC251" s="160" t="str">
        <f>IF(Tbl.Kosten[[#This Row],[Pnr.]]=GC$7,Tbl.Kosten[[#This Row],[Te financieren]],"")</f>
        <v/>
      </c>
      <c r="GD251" s="160" t="str">
        <f>IF(Tbl.Kosten[[#This Row],[Pnr.]]=GD$7,Tbl.Kosten[[#This Row],[Te financieren]],"")</f>
        <v/>
      </c>
      <c r="GE251" s="160" t="str">
        <f>IF(Tbl.Kosten[[#This Row],[Pnr.]]=GE$7,Tbl.Kosten[[#This Row],[Te financieren]],"")</f>
        <v/>
      </c>
      <c r="GF251" s="160" t="str">
        <f>IF(Tbl.Kosten[[#This Row],[Pnr.]]=GF$7,Tbl.Kosten[[#This Row],[Te financieren]],"")</f>
        <v/>
      </c>
      <c r="GG251" s="160" t="str">
        <f>IF(Tbl.Kosten[[#This Row],[Pnr.]]=GG$7,Tbl.Kosten[[#This Row],[Te financieren]],"")</f>
        <v/>
      </c>
      <c r="GH251" s="160" t="str">
        <f>IF(Tbl.Kosten[[#This Row],[Pnr.]]=GH$7,Tbl.Kosten[[#This Row],[Te financieren]],"")</f>
        <v/>
      </c>
      <c r="GI251" s="160" t="str">
        <f>IF(Tbl.Kosten[[#This Row],[Pnr.]]=GI$7,Tbl.Kosten[[#This Row],[Te financieren]],"")</f>
        <v/>
      </c>
      <c r="GJ251" s="160" t="str">
        <f>IF(Tbl.Kosten[[#This Row],[Pnr.]]=GJ$7,Tbl.Kosten[[#This Row],[Te financieren]],"")</f>
        <v/>
      </c>
      <c r="GK251" s="160" t="str">
        <f>IF(Tbl.Kosten[[#This Row],[Pnr.]]=GK$7,Tbl.Kosten[[#This Row],[Te financieren]],"")</f>
        <v/>
      </c>
      <c r="GL251" s="160" t="str">
        <f>IF(Tbl.Kosten[[#This Row],[Pnr.]]=GL$7,Tbl.Kosten[[#This Row],[Te financieren]],"")</f>
        <v/>
      </c>
      <c r="GM251" s="160" t="str">
        <f>IF(Tbl.Kosten[[#This Row],[Pnr.]]=GM$7,Tbl.Kosten[[#This Row],[Te financieren]],"")</f>
        <v/>
      </c>
      <c r="GN251" s="160" t="str">
        <f>IF(Tbl.Kosten[[#This Row],[Pnr.]]=GN$7,Tbl.Kosten[[#This Row],[Te financieren]],"")</f>
        <v/>
      </c>
      <c r="GO251" s="160" t="str">
        <f>IF(Tbl.Kosten[[#This Row],[Pnr.]]=GO$7,Tbl.Kosten[[#This Row],[Te financieren]],"")</f>
        <v/>
      </c>
      <c r="GP251" s="160" t="str">
        <f>IF(Tbl.Kosten[[#This Row],[Pnr.]]=GP$7,Tbl.Kosten[[#This Row],[Te financieren]],"")</f>
        <v/>
      </c>
      <c r="GQ251" s="160" t="str">
        <f>IF(Tbl.Kosten[[#This Row],[Pnr.]]=GQ$7,Tbl.Kosten[[#This Row],[Te financieren]],"")</f>
        <v/>
      </c>
      <c r="GR251" s="160" t="str">
        <f>IF(Tbl.Kosten[[#This Row],[Pnr.]]=GR$7,Tbl.Kosten[[#This Row],[Te financieren]],"")</f>
        <v/>
      </c>
      <c r="GS251" s="160" t="str">
        <f>IF(Tbl.Kosten[[#This Row],[Pnr.]]=GS$7,Tbl.Kosten[[#This Row],[Te financieren]],"")</f>
        <v/>
      </c>
      <c r="GT251" s="160" t="str">
        <f>IF(Tbl.Kosten[[#This Row],[Pnr.]]=GT$7,Tbl.Kosten[[#This Row],[Te financieren]],"")</f>
        <v/>
      </c>
      <c r="GU251" s="160" t="str">
        <f>IF(Tbl.Kosten[[#This Row],[Pnr.]]=GU$7,Tbl.Kosten[[#This Row],[Te financieren]],"")</f>
        <v/>
      </c>
      <c r="GV251" s="160" t="str">
        <f>IF(Tbl.Kosten[[#This Row],[Pnr.]]=GV$7,Tbl.Kosten[[#This Row],[Te financieren]],"")</f>
        <v/>
      </c>
      <c r="GW251" s="160" t="str">
        <f>IF(Tbl.Kosten[[#This Row],[Pnr.]]=GW$7,Tbl.Kosten[[#This Row],[Te financieren]],"")</f>
        <v/>
      </c>
      <c r="GX251" s="160" t="str">
        <f>IF(Tbl.Kosten[[#This Row],[Pnr.]]=GX$7,Tbl.Kosten[[#This Row],[Te financieren]],"")</f>
        <v/>
      </c>
      <c r="GY251" s="160" t="str">
        <f>IF(Tbl.Kosten[[#This Row],[Pnr.]]=GY$7,Tbl.Kosten[[#This Row],[Te financieren]],"")</f>
        <v/>
      </c>
      <c r="GZ251" s="160" t="str">
        <f>IF(Tbl.Kosten[[#This Row],[Pnr.]]=GZ$7,Tbl.Kosten[[#This Row],[Te financieren]],"")</f>
        <v/>
      </c>
      <c r="HA251" s="160" t="str">
        <f>IF(Tbl.Kosten[[#This Row],[Pnr.]]=HA$7,Tbl.Kosten[[#This Row],[Te financieren]],"")</f>
        <v/>
      </c>
      <c r="HB251" s="160" t="str">
        <f>IF(Tbl.Kosten[[#This Row],[Pnr.]]=HB$7,Tbl.Kosten[[#This Row],[Te financieren]],"")</f>
        <v/>
      </c>
      <c r="HC251" s="160" t="str">
        <f>IF(Tbl.Kosten[[#This Row],[Pnr.]]=HC$7,Tbl.Kosten[[#This Row],[Te financieren]],"")</f>
        <v/>
      </c>
      <c r="HD251" s="160" t="str">
        <f>IF(Tbl.Kosten[[#This Row],[Pnr.]]=HD$7,Tbl.Kosten[[#This Row],[Te financieren]],"")</f>
        <v/>
      </c>
      <c r="HE251" s="160" t="str">
        <f>IF(Tbl.Kosten[[#This Row],[Pnr.]]=HE$7,Tbl.Kosten[[#This Row],[Te financieren]],"")</f>
        <v/>
      </c>
      <c r="HF251" s="160" t="str">
        <f>IF(Tbl.Kosten[[#This Row],[Pnr.]]=HF$7,Tbl.Kosten[[#This Row],[Te financieren]],"")</f>
        <v/>
      </c>
      <c r="HG251" s="160" t="str">
        <f>IF(Tbl.Kosten[[#This Row],[Pnr.]]=HG$7,Tbl.Kosten[[#This Row],[Te financieren]],"")</f>
        <v/>
      </c>
      <c r="HH251" s="160" t="str">
        <f>IF(Tbl.Kosten[[#This Row],[Pnr.]]=HH$7,Tbl.Kosten[[#This Row],[Te financieren]],"")</f>
        <v/>
      </c>
      <c r="HI251" s="160" t="str">
        <f>IF(Tbl.Kosten[[#This Row],[Pnr.]]=HI$7,Tbl.Kosten[[#This Row],[Te financieren]],"")</f>
        <v/>
      </c>
      <c r="HJ251" s="160" t="str">
        <f>IF(Tbl.Kosten[[#This Row],[Pnr.]]=HJ$7,Tbl.Kosten[[#This Row],[Te financieren]],"")</f>
        <v/>
      </c>
      <c r="HK251" s="160" t="str">
        <f>IF(Tbl.Kosten[[#This Row],[Pnr.]]=HK$7,Tbl.Kosten[[#This Row],[Te financieren]],"")</f>
        <v/>
      </c>
      <c r="HL251" s="160" t="str">
        <f>IF(Tbl.Kosten[[#This Row],[Pnr.]]=HL$7,Tbl.Kosten[[#This Row],[Te financieren]],"")</f>
        <v/>
      </c>
      <c r="HM251" s="160" t="str">
        <f>IF(Tbl.Kosten[[#This Row],[Pnr.]]=HM$7,Tbl.Kosten[[#This Row],[Te financieren]],"")</f>
        <v/>
      </c>
      <c r="HN251" s="160" t="str">
        <f>IF(Tbl.Kosten[[#This Row],[Pnr.]]=HN$7,Tbl.Kosten[[#This Row],[Te financieren]],"")</f>
        <v/>
      </c>
      <c r="HO251" s="160" t="str">
        <f>IF(Tbl.Kosten[[#This Row],[Pnr.]]=HO$7,Tbl.Kosten[[#This Row],[Te financieren]],"")</f>
        <v/>
      </c>
      <c r="HP251" s="160" t="str">
        <f>IF(Tbl.Kosten[[#This Row],[Pnr.]]=HP$7,Tbl.Kosten[[#This Row],[Te financieren]],"")</f>
        <v/>
      </c>
      <c r="HQ251" s="160" t="str">
        <f>IF(Tbl.Kosten[[#This Row],[Pnr.]]=HQ$7,Tbl.Kosten[[#This Row],[Te financieren]],"")</f>
        <v/>
      </c>
      <c r="HR251" s="160" t="str">
        <f>IF(Tbl.Kosten[[#This Row],[Pnr.]]=HR$7,Tbl.Kosten[[#This Row],[Te financieren]],"")</f>
        <v/>
      </c>
      <c r="HS251" s="160" t="str">
        <f>IF(Tbl.Kosten[[#This Row],[Pnr.]]=HS$7,Tbl.Kosten[[#This Row],[Te financieren]],"")</f>
        <v/>
      </c>
      <c r="HT251" s="160" t="str">
        <f>IF(Tbl.Kosten[[#This Row],[Pnr.]]=HT$7,Tbl.Kosten[[#This Row],[Te financieren]],"")</f>
        <v/>
      </c>
      <c r="HU251" s="160" t="str">
        <f>IF(Tbl.Kosten[[#This Row],[Pnr.]]=HU$7,Tbl.Kosten[[#This Row],[Te financieren]],"")</f>
        <v/>
      </c>
      <c r="HV251" s="160" t="str">
        <f>IF(Tbl.Kosten[[#This Row],[Pnr.]]=HV$7,Tbl.Kosten[[#This Row],[Te financieren]],"")</f>
        <v/>
      </c>
      <c r="HW251" s="160" t="str">
        <f>IF(Tbl.Kosten[[#This Row],[Pnr.]]=HW$7,Tbl.Kosten[[#This Row],[Te financieren]],"")</f>
        <v/>
      </c>
    </row>
    <row r="252" spans="2:231" x14ac:dyDescent="0.3">
      <c r="B252" s="144"/>
      <c r="C252" s="147"/>
      <c r="D252" s="146"/>
      <c r="E252" s="147"/>
      <c r="F252" s="145"/>
      <c r="G252" s="11" t="str">
        <f>IF(Tbl.Kosten[[#This Row],[Medewerker e/o 
functie]]&lt;&gt;"",_xlfn.XLOOKUP(Tbl.Kosten[[#This Row],[Medewerker e/o 
functie]],Tbl.Uurtarief[Medewerker en/of functie],Tbl.Uurtarief[Uurtarief],"",0,1),"")</f>
        <v/>
      </c>
      <c r="H252" s="121">
        <f>IFERROR(Tbl.Kosten[[#This Row],[Uren]]*Tbl.Kosten[[#This Row],[Uurtarief]],0)</f>
        <v>0</v>
      </c>
      <c r="I252" s="119" t="str">
        <f>IF(Tbl.Kosten[[#This Row],[Subtotaal uren]]&lt;&gt;0,_xlfn.XLOOKUP(Tbl.Kosten[[#This Row],[Medewerker e/o 
functie]],Tbl.Uurtarief[Medewerker en/of functie],Tbl.Uurtarief[Kostensoort arbeid],"",0,1),"")</f>
        <v/>
      </c>
      <c r="J252" s="147"/>
      <c r="K252" s="145"/>
      <c r="L252" s="149" t="str">
        <f>IF(Tbl.Kosten[[#This Row],[Activum]]&lt;&gt;"",_xlfn.XLOOKUP(Tbl.Kosten[[#This Row],[Activum]],Tbl.Afschrijvingskosten[Activum],Tbl.Afschrijvingskosten[Tarief per afschrijvings-eenheid],"",0,1),"")</f>
        <v/>
      </c>
      <c r="M252" s="122">
        <f>IFERROR(Tbl.Kosten[[#This Row],[Een-
heden]]*Tbl.Kosten[[#This Row],[Afschrijvings-
tarief]],0)</f>
        <v>0</v>
      </c>
      <c r="N252" s="122" t="str">
        <f>IF(Tbl.Kosten[[#This Row],[Subtotaal afschrijving]]&lt;&gt;0,Lijsten!A250,"")</f>
        <v/>
      </c>
      <c r="O252" s="150"/>
      <c r="P252" s="145"/>
      <c r="Q252" s="148"/>
      <c r="R252" s="122">
        <f>IFERROR(Tbl.Kosten[[#This Row],[Aantal]]*Tbl.Kosten[[#This Row],[Tarief]],0)</f>
        <v>0</v>
      </c>
      <c r="S252" s="8">
        <f>IFERROR(Tbl.Kosten[[#This Row],[Subtotaal overige kosten]]+Tbl.Kosten[[#This Row],[Subtotaal uren]]+Tbl.Kosten[[#This Row],[Subtotaal afschrijving]],0)</f>
        <v>0</v>
      </c>
      <c r="T252" s="8">
        <f>IFERROR(Tbl.Kosten[[#This Row],[Totaal kosten]]*Tbl.Kosten[[#This Row],[Subsidie%]],0)</f>
        <v>0</v>
      </c>
      <c r="U252" s="4" t="str" cm="1">
        <f t="array" ref="U252">IFERROR(_xlfn.IFS(Tbl.Kosten[[#This Row],[Subtotaal uren]]&lt;&gt;0,Tbl.Kosten[[#This Row],[Kostensoort arbeid]],Tbl.Kosten[[#This Row],[Subtotaal afschrijving]]&lt;&gt;0,Tbl.Kosten[[#This Row],[Kostensoort afschrijving]],Tbl.Kosten[[#This Row],[Subtotaal overige kosten]]&lt;&gt;0,Tbl.Kosten[[#This Row],[Kostensoort overig]]),"")</f>
        <v/>
      </c>
      <c r="V252" s="4" t="str">
        <f>IFERROR(_xlfn.XLOOKUP(Tbl.Kosten[[#This Row],[Activiteitencode]],Tbl.Activiteiten[Activiteitcode],Tbl.Activiteiten[Werkpakketcode],"",0,1),"")</f>
        <v/>
      </c>
      <c r="W252" s="4" t="str">
        <f>IFERROR(_xlfn.XLOOKUP(Tbl.Kosten[[#This Row],[Werkpakketcode]],Tbl.Werkpakketten[Werkpakketcode],Tbl.Werkpakketten[Subsidiabele activiteit],"",0,1),"")</f>
        <v/>
      </c>
      <c r="X252" s="12">
        <f>IFERROR(_xlfn.XLOOKUP(Tbl.Kosten[[#This Row],[Sanr.]],Tbl.Subsidiehoogte[SAnr.],Tbl.Subsidiehoogte[Sub. Percentage],0,0,1),0)</f>
        <v>0</v>
      </c>
      <c r="Y252" s="154" t="str">
        <f>IFERROR(_xlfn.XLOOKUP(Tbl.Kosten[[#This Row],[Partnercode]],Tbl.Projectpartners[Partnercode],Tbl.Projectpartners[PNr.],"",0,1),"")</f>
        <v>P1</v>
      </c>
      <c r="Z252" s="158">
        <f>IF(Tbl.Kosten[[#This Row],[Pnr.]]=Z$7,Tbl.Kosten[[#This Row],[Totaal kosten]],"")</f>
        <v>0</v>
      </c>
      <c r="AA252" s="158" t="str">
        <f>IF(Tbl.Kosten[[#This Row],[Pnr.]]=AA$7,Tbl.Kosten[[#This Row],[Totaal kosten]],"")</f>
        <v/>
      </c>
      <c r="AB252" s="158" t="str">
        <f>IF(Tbl.Kosten[[#This Row],[Pnr.]]=AB$7,Tbl.Kosten[[#This Row],[Totaal kosten]],"")</f>
        <v/>
      </c>
      <c r="AC252" s="158" t="str">
        <f>IF(Tbl.Kosten[[#This Row],[Pnr.]]=AC$7,Tbl.Kosten[[#This Row],[Totaal kosten]],"")</f>
        <v/>
      </c>
      <c r="AD252" s="158" t="str">
        <f>IF(Tbl.Kosten[[#This Row],[Pnr.]]=AD$7,Tbl.Kosten[[#This Row],[Totaal kosten]],"")</f>
        <v/>
      </c>
      <c r="AE252" s="158" t="str">
        <f>IF(Tbl.Kosten[[#This Row],[Pnr.]]=AE$7,Tbl.Kosten[[#This Row],[Totaal kosten]],"")</f>
        <v/>
      </c>
      <c r="AF252" s="158" t="str">
        <f>IF(Tbl.Kosten[[#This Row],[Pnr.]]=AF$7,Tbl.Kosten[[#This Row],[Totaal kosten]],"")</f>
        <v/>
      </c>
      <c r="AG252" s="158" t="str">
        <f>IF(Tbl.Kosten[[#This Row],[Pnr.]]=AG$7,Tbl.Kosten[[#This Row],[Totaal kosten]],"")</f>
        <v/>
      </c>
      <c r="AH252" s="158" t="str">
        <f>IF(Tbl.Kosten[[#This Row],[Pnr.]]=AH$7,Tbl.Kosten[[#This Row],[Totaal kosten]],"")</f>
        <v/>
      </c>
      <c r="AI252" s="158" t="str">
        <f>IF(Tbl.Kosten[[#This Row],[Pnr.]]=AI$7,Tbl.Kosten[[#This Row],[Totaal kosten]],"")</f>
        <v/>
      </c>
      <c r="AJ252" s="158" t="str">
        <f>IF(Tbl.Kosten[[#This Row],[Pnr.]]=AJ$7,Tbl.Kosten[[#This Row],[Totaal kosten]],"")</f>
        <v/>
      </c>
      <c r="AK252" s="158" t="str">
        <f>IF(Tbl.Kosten[[#This Row],[Pnr.]]=AK$7,Tbl.Kosten[[#This Row],[Totaal kosten]],"")</f>
        <v/>
      </c>
      <c r="AL252" s="158" t="str">
        <f>IF(Tbl.Kosten[[#This Row],[Pnr.]]=AL$7,Tbl.Kosten[[#This Row],[Totaal kosten]],"")</f>
        <v/>
      </c>
      <c r="AM252" s="158" t="str">
        <f>IF(Tbl.Kosten[[#This Row],[Pnr.]]=AM$7,Tbl.Kosten[[#This Row],[Totaal kosten]],"")</f>
        <v/>
      </c>
      <c r="AN252" s="158" t="str">
        <f>IF(Tbl.Kosten[[#This Row],[Pnr.]]=AN$7,Tbl.Kosten[[#This Row],[Totaal kosten]],"")</f>
        <v/>
      </c>
      <c r="AO252" s="158" t="str">
        <f>IF(Tbl.Kosten[[#This Row],[Pnr.]]=AO$7,Tbl.Kosten[[#This Row],[Totaal kosten]],"")</f>
        <v/>
      </c>
      <c r="AP252" s="158" t="str">
        <f>IF(Tbl.Kosten[[#This Row],[Pnr.]]=AP$7,Tbl.Kosten[[#This Row],[Totaal kosten]],"")</f>
        <v/>
      </c>
      <c r="AQ252" s="158" t="str">
        <f>IF(Tbl.Kosten[[#This Row],[Pnr.]]=AQ$7,Tbl.Kosten[[#This Row],[Totaal kosten]],"")</f>
        <v/>
      </c>
      <c r="AR252" s="158" t="str">
        <f>IF(Tbl.Kosten[[#This Row],[Pnr.]]=AR$7,Tbl.Kosten[[#This Row],[Totaal kosten]],"")</f>
        <v/>
      </c>
      <c r="AS252" s="158" t="str">
        <f>IF(Tbl.Kosten[[#This Row],[Pnr.]]=AS$7,Tbl.Kosten[[#This Row],[Totaal kosten]],"")</f>
        <v/>
      </c>
      <c r="AT252" s="158" t="str">
        <f>IF(Tbl.Kosten[[#This Row],[Pnr.]]=AT$7,Tbl.Kosten[[#This Row],[Totaal kosten]],"")</f>
        <v/>
      </c>
      <c r="AU252" s="158" t="str">
        <f>IF(Tbl.Kosten[[#This Row],[Pnr.]]=AU$7,Tbl.Kosten[[#This Row],[Totaal kosten]],"")</f>
        <v/>
      </c>
      <c r="AV252" s="158" t="str">
        <f>IF(Tbl.Kosten[[#This Row],[Pnr.]]=AV$7,Tbl.Kosten[[#This Row],[Totaal kosten]],"")</f>
        <v/>
      </c>
      <c r="AW252" s="158" t="str">
        <f>IF(Tbl.Kosten[[#This Row],[Pnr.]]=AW$7,Tbl.Kosten[[#This Row],[Totaal kosten]],"")</f>
        <v/>
      </c>
      <c r="AX252" s="158" t="str">
        <f>IF(Tbl.Kosten[[#This Row],[Pnr.]]=AX$7,Tbl.Kosten[[#This Row],[Totaal kosten]],"")</f>
        <v/>
      </c>
      <c r="AY252" s="158" t="str">
        <f>IF(Tbl.Kosten[[#This Row],[Pnr.]]=AY$7,Tbl.Kosten[[#This Row],[Totaal kosten]],"")</f>
        <v/>
      </c>
      <c r="AZ252" s="158" t="str">
        <f>IF(Tbl.Kosten[[#This Row],[Pnr.]]=AZ$7,Tbl.Kosten[[#This Row],[Totaal kosten]],"")</f>
        <v/>
      </c>
      <c r="BA252" s="158" t="str">
        <f>IF(Tbl.Kosten[[#This Row],[Pnr.]]=BA$7,Tbl.Kosten[[#This Row],[Totaal kosten]],"")</f>
        <v/>
      </c>
      <c r="BB252" s="158" t="str">
        <f>IF(Tbl.Kosten[[#This Row],[Pnr.]]=BB$7,Tbl.Kosten[[#This Row],[Totaal kosten]],"")</f>
        <v/>
      </c>
      <c r="BC252" s="158" t="str">
        <f>IF(Tbl.Kosten[[#This Row],[Pnr.]]=BC$7,Tbl.Kosten[[#This Row],[Totaal kosten]],"")</f>
        <v/>
      </c>
      <c r="BD252" s="158" t="str">
        <f>IF(Tbl.Kosten[[#This Row],[Pnr.]]=BD$7,Tbl.Kosten[[#This Row],[Totaal kosten]],"")</f>
        <v/>
      </c>
      <c r="BE252" s="158" t="str">
        <f>IF(Tbl.Kosten[[#This Row],[Pnr.]]=BE$7,Tbl.Kosten[[#This Row],[Totaal kosten]],"")</f>
        <v/>
      </c>
      <c r="BF252" s="158" t="str">
        <f>IF(Tbl.Kosten[[#This Row],[Pnr.]]=BF$7,Tbl.Kosten[[#This Row],[Totaal kosten]],"")</f>
        <v/>
      </c>
      <c r="BG252" s="158" t="str">
        <f>IF(Tbl.Kosten[[#This Row],[Pnr.]]=BG$7,Tbl.Kosten[[#This Row],[Totaal kosten]],"")</f>
        <v/>
      </c>
      <c r="BH252" s="158" t="str">
        <f>IF(Tbl.Kosten[[#This Row],[Pnr.]]=BH$7,Tbl.Kosten[[#This Row],[Totaal kosten]],"")</f>
        <v/>
      </c>
      <c r="BI252" s="158" t="str">
        <f>IF(Tbl.Kosten[[#This Row],[Pnr.]]=BI$7,Tbl.Kosten[[#This Row],[Totaal kosten]],"")</f>
        <v/>
      </c>
      <c r="BJ252" s="158" t="str">
        <f>IF(Tbl.Kosten[[#This Row],[Pnr.]]=BJ$7,Tbl.Kosten[[#This Row],[Totaal kosten]],"")</f>
        <v/>
      </c>
      <c r="BK252" s="158" t="str">
        <f>IF(Tbl.Kosten[[#This Row],[Pnr.]]=BK$7,Tbl.Kosten[[#This Row],[Totaal kosten]],"")</f>
        <v/>
      </c>
      <c r="BL252" s="158" t="str">
        <f>IF(Tbl.Kosten[[#This Row],[Pnr.]]=BL$7,Tbl.Kosten[[#This Row],[Totaal kosten]],"")</f>
        <v/>
      </c>
      <c r="BM252" s="158" t="str">
        <f>IF(Tbl.Kosten[[#This Row],[Pnr.]]=BM$7,Tbl.Kosten[[#This Row],[Totaal kosten]],"")</f>
        <v/>
      </c>
      <c r="BN252" s="158" t="str">
        <f>IF(Tbl.Kosten[[#This Row],[Pnr.]]=BN$7,Tbl.Kosten[[#This Row],[Totaal kosten]],"")</f>
        <v/>
      </c>
      <c r="BO252" s="158" t="str">
        <f>IF(Tbl.Kosten[[#This Row],[Pnr.]]=BO$7,Tbl.Kosten[[#This Row],[Totaal kosten]],"")</f>
        <v/>
      </c>
      <c r="BP252" s="158" t="str">
        <f>IF(Tbl.Kosten[[#This Row],[Pnr.]]=BP$7,Tbl.Kosten[[#This Row],[Totaal kosten]],"")</f>
        <v/>
      </c>
      <c r="BQ252" s="158" t="str">
        <f>IF(Tbl.Kosten[[#This Row],[Pnr.]]=BQ$7,Tbl.Kosten[[#This Row],[Totaal kosten]],"")</f>
        <v/>
      </c>
      <c r="BR252" s="158" t="str">
        <f>IF(Tbl.Kosten[[#This Row],[Pnr.]]=BR$7,Tbl.Kosten[[#This Row],[Totaal kosten]],"")</f>
        <v/>
      </c>
      <c r="BS252" s="158" t="str">
        <f>IF(Tbl.Kosten[[#This Row],[Pnr.]]=BS$7,Tbl.Kosten[[#This Row],[Totaal kosten]],"")</f>
        <v/>
      </c>
      <c r="BT252" s="158" t="str">
        <f>IF(Tbl.Kosten[[#This Row],[Pnr.]]=BT$7,Tbl.Kosten[[#This Row],[Totaal kosten]],"")</f>
        <v/>
      </c>
      <c r="BU252" s="158" t="str">
        <f>IF(Tbl.Kosten[[#This Row],[Pnr.]]=BU$7,Tbl.Kosten[[#This Row],[Totaal kosten]],"")</f>
        <v/>
      </c>
      <c r="BV252" s="158" t="str">
        <f>IF(Tbl.Kosten[[#This Row],[Pnr.]]=BV$7,Tbl.Kosten[[#This Row],[Totaal kosten]],"")</f>
        <v/>
      </c>
      <c r="BW252" s="158" t="str">
        <f>IF(Tbl.Kosten[[#This Row],[Pnr.]]=BW$7,Tbl.Kosten[[#This Row],[Totaal kosten]],"")</f>
        <v/>
      </c>
      <c r="BX252" s="158" t="str">
        <f>IFERROR(_xlfn.XLOOKUP(Tbl.Kosten[[#This Row],[Werkpakketcode]],Tbl.Werkpakketten[Werkpakketcode],Tbl.Werkpakketten[WPnr.],"",0,1),"")</f>
        <v/>
      </c>
      <c r="BY252" s="158" t="str">
        <f>IF(Tbl.Kosten[[#This Row],[WPnr.]]=BY$7,Tbl.Kosten[[#This Row],[Totaal kosten]],"")</f>
        <v/>
      </c>
      <c r="BZ252" s="158" t="str">
        <f>IF(Tbl.Kosten[[#This Row],[WPnr.]]=BZ$7,Tbl.Kosten[[#This Row],[Totaal kosten]],"")</f>
        <v/>
      </c>
      <c r="CA252" s="158" t="str">
        <f>IF(Tbl.Kosten[[#This Row],[WPnr.]]=CA$7,Tbl.Kosten[[#This Row],[Totaal kosten]],"")</f>
        <v/>
      </c>
      <c r="CB252" s="158" t="str">
        <f>IF(Tbl.Kosten[[#This Row],[WPnr.]]=CB$7,Tbl.Kosten[[#This Row],[Totaal kosten]],"")</f>
        <v/>
      </c>
      <c r="CC252" s="158" t="str">
        <f>IF(Tbl.Kosten[[#This Row],[WPnr.]]=CC$7,Tbl.Kosten[[#This Row],[Totaal kosten]],"")</f>
        <v/>
      </c>
      <c r="CD252" s="158" t="str">
        <f>IF(Tbl.Kosten[[#This Row],[WPnr.]]=CD$7,Tbl.Kosten[[#This Row],[Totaal kosten]],"")</f>
        <v/>
      </c>
      <c r="CE252" s="158" t="str">
        <f>IF(Tbl.Kosten[[#This Row],[WPnr.]]=CE$7,Tbl.Kosten[[#This Row],[Totaal kosten]],"")</f>
        <v/>
      </c>
      <c r="CF252" s="158" t="str">
        <f>IF(Tbl.Kosten[[#This Row],[WPnr.]]=CF$7,Tbl.Kosten[[#This Row],[Totaal kosten]],"")</f>
        <v/>
      </c>
      <c r="CG252" s="158" t="str">
        <f>IF(Tbl.Kosten[[#This Row],[WPnr.]]=CG$7,Tbl.Kosten[[#This Row],[Totaal kosten]],"")</f>
        <v/>
      </c>
      <c r="CH252" s="158" t="str">
        <f>IF(Tbl.Kosten[[#This Row],[WPnr.]]=CH$7,Tbl.Kosten[[#This Row],[Totaal kosten]],"")</f>
        <v/>
      </c>
      <c r="CI252" s="158" t="str">
        <f>IF(Tbl.Kosten[[#This Row],[WPnr.]]=CI$7,Tbl.Kosten[[#This Row],[Totaal kosten]],"")</f>
        <v/>
      </c>
      <c r="CJ252" s="158" t="str">
        <f>IF(Tbl.Kosten[[#This Row],[WPnr.]]=CJ$7,Tbl.Kosten[[#This Row],[Totaal kosten]],"")</f>
        <v/>
      </c>
      <c r="CK252" s="158" t="str">
        <f>IF(Tbl.Kosten[[#This Row],[WPnr.]]=CK$7,Tbl.Kosten[[#This Row],[Totaal kosten]],"")</f>
        <v/>
      </c>
      <c r="CL252" s="158" t="str">
        <f>IF(Tbl.Kosten[[#This Row],[WPnr.]]=CL$7,Tbl.Kosten[[#This Row],[Totaal kosten]],"")</f>
        <v/>
      </c>
      <c r="CM252" s="158" t="str">
        <f>IF(Tbl.Kosten[[#This Row],[WPnr.]]=CM$7,Tbl.Kosten[[#This Row],[Totaal kosten]],"")</f>
        <v/>
      </c>
      <c r="CN252" s="158" t="str">
        <f>IF(Tbl.Kosten[[#This Row],[WPnr.]]=CN$7,Tbl.Kosten[[#This Row],[Totaal kosten]],"")</f>
        <v/>
      </c>
      <c r="CO252" s="158" t="str">
        <f>IF(Tbl.Kosten[[#This Row],[WPnr.]]=CO$7,Tbl.Kosten[[#This Row],[Totaal kosten]],"")</f>
        <v/>
      </c>
      <c r="CP252" s="158" t="str">
        <f>IF(Tbl.Kosten[[#This Row],[WPnr.]]=CP$7,Tbl.Kosten[[#This Row],[Totaal kosten]],"")</f>
        <v/>
      </c>
      <c r="CQ252" s="158" t="str">
        <f>IF(Tbl.Kosten[[#This Row],[WPnr.]]=CQ$7,Tbl.Kosten[[#This Row],[Totaal kosten]],"")</f>
        <v/>
      </c>
      <c r="CR252" s="158" t="str">
        <f>IF(Tbl.Kosten[[#This Row],[WPnr.]]=CR$7,Tbl.Kosten[[#This Row],[Totaal kosten]],"")</f>
        <v/>
      </c>
      <c r="CS252" s="158" t="str">
        <f>IF(Tbl.Kosten[[#This Row],[WPnr.]]=CS$7,Tbl.Kosten[[#This Row],[Totaal kosten]],"")</f>
        <v/>
      </c>
      <c r="CT252" s="158" t="str">
        <f>IF(Tbl.Kosten[[#This Row],[WPnr.]]=CT$7,Tbl.Kosten[[#This Row],[Totaal kosten]],"")</f>
        <v/>
      </c>
      <c r="CU252" s="158" t="str">
        <f>IF(Tbl.Kosten[[#This Row],[WPnr.]]=CU$7,Tbl.Kosten[[#This Row],[Totaal kosten]],"")</f>
        <v/>
      </c>
      <c r="CV252" s="158" t="str">
        <f>IF(Tbl.Kosten[[#This Row],[WPnr.]]=CV$7,Tbl.Kosten[[#This Row],[Totaal kosten]],"")</f>
        <v/>
      </c>
      <c r="CW252" s="158" t="str">
        <f>IF(Tbl.Kosten[[#This Row],[WPnr.]]=CW$7,Tbl.Kosten[[#This Row],[Totaal kosten]],"")</f>
        <v/>
      </c>
      <c r="CX252" s="158" t="str">
        <f>IF(Tbl.Kosten[[#This Row],[WPnr.]]=CX$7,Tbl.Kosten[[#This Row],[Totaal kosten]],"")</f>
        <v/>
      </c>
      <c r="CY252" s="158" t="str">
        <f>IF(Tbl.Kosten[[#This Row],[WPnr.]]=CY$7,Tbl.Kosten[[#This Row],[Totaal kosten]],"")</f>
        <v/>
      </c>
      <c r="CZ252" s="158" t="str">
        <f>IF(Tbl.Kosten[[#This Row],[WPnr.]]=CZ$7,Tbl.Kosten[[#This Row],[Totaal kosten]],"")</f>
        <v/>
      </c>
      <c r="DA252" s="158" t="str">
        <f>IF(Tbl.Kosten[[#This Row],[WPnr.]]=DA$7,Tbl.Kosten[[#This Row],[Totaal kosten]],"")</f>
        <v/>
      </c>
      <c r="DB252" s="158" t="str">
        <f>IF(Tbl.Kosten[[#This Row],[WPnr.]]=DB$7,Tbl.Kosten[[#This Row],[Totaal kosten]],"")</f>
        <v/>
      </c>
      <c r="DC252" s="158" t="str">
        <f>IF(Tbl.Kosten[[#This Row],[WPnr.]]=DC$7,Tbl.Kosten[[#This Row],[Totaal kosten]],"")</f>
        <v/>
      </c>
      <c r="DD252" s="158" t="str">
        <f>IF(Tbl.Kosten[[#This Row],[WPnr.]]=DD$7,Tbl.Kosten[[#This Row],[Totaal kosten]],"")</f>
        <v/>
      </c>
      <c r="DE252" s="158" t="str">
        <f>IF(Tbl.Kosten[[#This Row],[WPnr.]]=DE$7,Tbl.Kosten[[#This Row],[Totaal kosten]],"")</f>
        <v/>
      </c>
      <c r="DF252" s="158" t="str">
        <f>IF(Tbl.Kosten[[#This Row],[WPnr.]]=DF$7,Tbl.Kosten[[#This Row],[Totaal kosten]],"")</f>
        <v/>
      </c>
      <c r="DG252" s="158" t="str">
        <f>IF(Tbl.Kosten[[#This Row],[WPnr.]]=DG$7,Tbl.Kosten[[#This Row],[Totaal kosten]],"")</f>
        <v/>
      </c>
      <c r="DH252" s="158" t="str">
        <f>IF(Tbl.Kosten[[#This Row],[WPnr.]]=DH$7,Tbl.Kosten[[#This Row],[Totaal kosten]],"")</f>
        <v/>
      </c>
      <c r="DI252" s="158" t="str">
        <f>IF(Tbl.Kosten[[#This Row],[WPnr.]]=DI$7,Tbl.Kosten[[#This Row],[Totaal kosten]],"")</f>
        <v/>
      </c>
      <c r="DJ252" s="158" t="str">
        <f>IF(Tbl.Kosten[[#This Row],[WPnr.]]=DJ$7,Tbl.Kosten[[#This Row],[Totaal kosten]],"")</f>
        <v/>
      </c>
      <c r="DK252" s="158" t="str">
        <f>IF(Tbl.Kosten[[#This Row],[WPnr.]]=DK$7,Tbl.Kosten[[#This Row],[Totaal kosten]],"")</f>
        <v/>
      </c>
      <c r="DL252" s="158" t="str">
        <f>IF(Tbl.Kosten[[#This Row],[WPnr.]]=DL$7,Tbl.Kosten[[#This Row],[Totaal kosten]],"")</f>
        <v/>
      </c>
      <c r="DM252" s="158" t="str">
        <f>IF(Tbl.Kosten[[#This Row],[WPnr.]]=DM$7,Tbl.Kosten[[#This Row],[Totaal kosten]],"")</f>
        <v/>
      </c>
      <c r="DN252" s="158" t="str">
        <f>IF(Tbl.Kosten[[#This Row],[WPnr.]]=DN$7,Tbl.Kosten[[#This Row],[Totaal kosten]],"")</f>
        <v/>
      </c>
      <c r="DO252" s="158" t="str">
        <f>IF(Tbl.Kosten[[#This Row],[WPnr.]]=DO$7,Tbl.Kosten[[#This Row],[Totaal kosten]],"")</f>
        <v/>
      </c>
      <c r="DP252" s="158" t="str">
        <f>IF(Tbl.Kosten[[#This Row],[WPnr.]]=DP$7,Tbl.Kosten[[#This Row],[Totaal kosten]],"")</f>
        <v/>
      </c>
      <c r="DQ252" s="158" t="str">
        <f>IF(Tbl.Kosten[[#This Row],[WPnr.]]=DQ$7,Tbl.Kosten[[#This Row],[Totaal kosten]],"")</f>
        <v/>
      </c>
      <c r="DR252" s="158" t="str">
        <f>IF(Tbl.Kosten[[#This Row],[WPnr.]]=DR$7,Tbl.Kosten[[#This Row],[Totaal kosten]],"")</f>
        <v/>
      </c>
      <c r="DS252" s="158" t="str">
        <f>IF(Tbl.Kosten[[#This Row],[WPnr.]]=DS$7,Tbl.Kosten[[#This Row],[Totaal kosten]],"")</f>
        <v/>
      </c>
      <c r="DT252" s="158" t="str">
        <f>IF(Tbl.Kosten[[#This Row],[WPnr.]]=DT$7,Tbl.Kosten[[#This Row],[Totaal kosten]],"")</f>
        <v/>
      </c>
      <c r="DU252" s="158" t="str">
        <f>IF(Tbl.Kosten[[#This Row],[WPnr.]]=DU$7,Tbl.Kosten[[#This Row],[Totaal kosten]],"")</f>
        <v/>
      </c>
      <c r="DV252" s="158" t="str">
        <f>IF(Tbl.Kosten[[#This Row],[WPnr.]]=DV$7,Tbl.Kosten[[#This Row],[Totaal kosten]],"")</f>
        <v/>
      </c>
      <c r="DW252" s="158" t="str">
        <f>IFERROR(_xlfn.XLOOKUP(Tbl.Kosten[[#This Row],[Kostensoort]],Tbl.Kostensoorten[Kostensoorten],Tbl.Kostensoorten[KSnr.],"",0,1),"")</f>
        <v/>
      </c>
      <c r="DX252" s="158" t="str">
        <f>IF(Tbl.Kosten[[#This Row],[KSnr.]]=DX$7,Tbl.Kosten[[#This Row],[Totaal kosten]],"")</f>
        <v/>
      </c>
      <c r="DY252" s="158" t="str">
        <f>IF(Tbl.Kosten[[#This Row],[KSnr.]]=DY$7,Tbl.Kosten[[#This Row],[Totaal kosten]],"")</f>
        <v/>
      </c>
      <c r="DZ252" s="158" t="str">
        <f>IF(Tbl.Kosten[[#This Row],[KSnr.]]=DZ$7,Tbl.Kosten[[#This Row],[Totaal kosten]],"")</f>
        <v/>
      </c>
      <c r="EA252" s="158" t="str">
        <f>IF(Tbl.Kosten[[#This Row],[KSnr.]]=EA$7,Tbl.Kosten[[#This Row],[Totaal kosten]],"")</f>
        <v/>
      </c>
      <c r="EB252" s="158" t="str">
        <f>IF(Tbl.Kosten[[#This Row],[KSnr.]]=EB$7,Tbl.Kosten[[#This Row],[Totaal kosten]],"")</f>
        <v/>
      </c>
      <c r="EC252" s="158" t="str">
        <f>IF(Tbl.Kosten[[#This Row],[KSnr.]]=EC$7,Tbl.Kosten[[#This Row],[Totaal kosten]],"")</f>
        <v/>
      </c>
      <c r="ED252" s="158" t="str">
        <f>IF(Tbl.Kosten[[#This Row],[KSnr.]]=ED$7,Tbl.Kosten[[#This Row],[Totaal kosten]],"")</f>
        <v/>
      </c>
      <c r="EE252" s="158" t="str">
        <f>IF(Tbl.Kosten[[#This Row],[KSnr.]]=EE$7,Tbl.Kosten[[#This Row],[Totaal kosten]],"")</f>
        <v/>
      </c>
      <c r="EF252" s="158" t="str">
        <f>IF(Tbl.Kosten[[#This Row],[KSnr.]]=EF$7,Tbl.Kosten[[#This Row],[Totaal kosten]],"")</f>
        <v/>
      </c>
      <c r="EG252" s="158" t="str">
        <f>IF(Tbl.Kosten[[#This Row],[KSnr.]]=EG$7,Tbl.Kosten[[#This Row],[Totaal kosten]],"")</f>
        <v/>
      </c>
      <c r="EH252" s="158" t="str">
        <f>IF(Tbl.Kosten[[#This Row],[KSnr.]]=EH$7,Tbl.Kosten[[#This Row],[Totaal kosten]],"")</f>
        <v/>
      </c>
      <c r="EI252" s="158" t="str">
        <f>IF(Tbl.Kosten[[#This Row],[KSnr.]]=EI$7,Tbl.Kosten[[#This Row],[Totaal kosten]],"")</f>
        <v/>
      </c>
      <c r="EJ252" s="158" t="str">
        <f>IF(Tbl.Kosten[[#This Row],[KSnr.]]=EJ$7,Tbl.Kosten[[#This Row],[Totaal kosten]],"")</f>
        <v/>
      </c>
      <c r="EK252" s="158" t="str">
        <f>IF(Tbl.Kosten[[#This Row],[KSnr.]]=EK$7,Tbl.Kosten[[#This Row],[Totaal kosten]],"")</f>
        <v/>
      </c>
      <c r="EL252" s="158" t="str">
        <f>IF(Tbl.Kosten[[#This Row],[KSnr.]]=EL$7,Tbl.Kosten[[#This Row],[Totaal kosten]],"")</f>
        <v/>
      </c>
      <c r="EM252" s="158" t="str">
        <f>IF(Tbl.Kosten[[#This Row],[KSnr.]]=EM$7,Tbl.Kosten[[#This Row],[Totaal kosten]],"")</f>
        <v/>
      </c>
      <c r="EN252" s="158" t="str">
        <f>IF(Tbl.Kosten[[#This Row],[KSnr.]]=EN$7,Tbl.Kosten[[#This Row],[Totaal kosten]],"")</f>
        <v/>
      </c>
      <c r="EO252" s="158" t="str">
        <f>IF(Tbl.Kosten[[#This Row],[KSnr.]]=EO$7,Tbl.Kosten[[#This Row],[Totaal kosten]],"")</f>
        <v/>
      </c>
      <c r="EP252" s="158" t="str">
        <f>IF(Tbl.Kosten[[#This Row],[KSnr.]]=EP$7,Tbl.Kosten[[#This Row],[Totaal kosten]],"")</f>
        <v/>
      </c>
      <c r="EQ252" s="158" t="str">
        <f>IF(Tbl.Kosten[[#This Row],[KSnr.]]=EQ$7,Tbl.Kosten[[#This Row],[Totaal kosten]],"")</f>
        <v/>
      </c>
      <c r="ER252" s="154" t="str">
        <f>IFERROR(_xlfn.XLOOKUP(Tbl.Kosten[[#This Row],[Subsidieactiviteit]],Tbl.Subsidiehoogte[Subsidieactiviteit],Tbl.Subsidiehoogte[SAnr.],"",0,1),"")</f>
        <v/>
      </c>
      <c r="ES252" s="160" t="str">
        <f>IF(Tbl.Kosten[[#This Row],[Sanr.]]=ES$7,Tbl.Kosten[[#This Row],[Totaal kosten]],"")</f>
        <v/>
      </c>
      <c r="ET252" s="160" t="str">
        <f>IF(Tbl.Kosten[[#This Row],[Sanr.]]=ET$7,Tbl.Kosten[[#This Row],[Totaal kosten]],"")</f>
        <v/>
      </c>
      <c r="EU252" s="160" t="str">
        <f>IF(Tbl.Kosten[[#This Row],[Sanr.]]=EU$7,Tbl.Kosten[[#This Row],[Totaal kosten]],"")</f>
        <v/>
      </c>
      <c r="EV252" s="160" t="str">
        <f>IF(Tbl.Kosten[[#This Row],[Sanr.]]=EV$7,Tbl.Kosten[[#This Row],[Totaal kosten]],"")</f>
        <v/>
      </c>
      <c r="EW252" s="160" t="str">
        <f>IF(Tbl.Kosten[[#This Row],[Sanr.]]=EW$7,Tbl.Kosten[[#This Row],[Totaal kosten]],"")</f>
        <v/>
      </c>
      <c r="EX252" s="160" t="str">
        <f>IF(Tbl.Kosten[[#This Row],[Sanr.]]=EX$7,Tbl.Kosten[[#This Row],[Totaal kosten]],"")</f>
        <v/>
      </c>
      <c r="EY252" s="160" t="str">
        <f>IF(Tbl.Kosten[[#This Row],[Sanr.]]=EY$7,Tbl.Kosten[[#This Row],[Totaal kosten]],"")</f>
        <v/>
      </c>
      <c r="EZ252" s="160" t="str">
        <f>IF(Tbl.Kosten[[#This Row],[Sanr.]]=EZ$7,Tbl.Kosten[[#This Row],[Totaal kosten]],"")</f>
        <v/>
      </c>
      <c r="FA252" s="160" t="str">
        <f>IF(Tbl.Kosten[[#This Row],[Sanr.]]=FA$7,Tbl.Kosten[[#This Row],[Totaal kosten]],"")</f>
        <v/>
      </c>
      <c r="FB252" s="160" t="str">
        <f>IF(Tbl.Kosten[[#This Row],[Sanr.]]=FB$7,Tbl.Kosten[[#This Row],[Totaal kosten]],"")</f>
        <v/>
      </c>
      <c r="FC252" s="160" t="str">
        <f>IF(Tbl.Kosten[[#This Row],[Sanr.]]=FC$7,Tbl.Kosten[[#This Row],[Totaal kosten]],"")</f>
        <v/>
      </c>
      <c r="FD252" s="160" t="str">
        <f>IF(Tbl.Kosten[[#This Row],[Sanr.]]=FD$7,Tbl.Kosten[[#This Row],[Totaal kosten]],"")</f>
        <v/>
      </c>
      <c r="FE252" s="160" t="str">
        <f>IF(Tbl.Kosten[[#This Row],[Sanr.]]=FE$7,Tbl.Kosten[[#This Row],[Totaal kosten]],"")</f>
        <v/>
      </c>
      <c r="FF252" s="160" t="str">
        <f>IF(Tbl.Kosten[[#This Row],[Sanr.]]=FF$7,Tbl.Kosten[[#This Row],[Totaal kosten]],"")</f>
        <v/>
      </c>
      <c r="FG252" s="160" t="str">
        <f>IF(Tbl.Kosten[[#This Row],[Sanr.]]=FG$7,Tbl.Kosten[[#This Row],[Totaal kosten]],"")</f>
        <v/>
      </c>
      <c r="FH252" s="160" t="str">
        <f>IF(Tbl.Kosten[[#This Row],[Sanr.]]=FH$7,Tbl.Kosten[[#This Row],[Totaal kosten]],"")</f>
        <v/>
      </c>
      <c r="FI252" s="160" t="str">
        <f>IF(Tbl.Kosten[[#This Row],[Sanr.]]=FI$7,Tbl.Kosten[[#This Row],[Totaal kosten]],"")</f>
        <v/>
      </c>
      <c r="FJ252" s="160" t="str">
        <f>IF(Tbl.Kosten[[#This Row],[Sanr.]]=FJ$7,Tbl.Kosten[[#This Row],[Totaal kosten]],"")</f>
        <v/>
      </c>
      <c r="FK252" s="160" t="str">
        <f>IF(Tbl.Kosten[[#This Row],[Sanr.]]=FK$7,Tbl.Kosten[[#This Row],[Totaal kosten]],"")</f>
        <v/>
      </c>
      <c r="FL252" s="160" t="str">
        <f>IF(Tbl.Kosten[[#This Row],[Sanr.]]=FL$7,Tbl.Kosten[[#This Row],[Totaal kosten]],"")</f>
        <v/>
      </c>
      <c r="FM252" s="160" t="str">
        <f>IF(Tbl.Kosten[[#This Row],[Sanr.]]=FM$7,Tbl.Kosten[[#This Row],[Totaal kosten]],"")</f>
        <v/>
      </c>
      <c r="FN252" s="160" t="str">
        <f>IF(Tbl.Kosten[[#This Row],[Sanr.]]=FN$7,Tbl.Kosten[[#This Row],[Totaal kosten]],"")</f>
        <v/>
      </c>
      <c r="FO252" s="160" t="str">
        <f>IF(Tbl.Kosten[[#This Row],[Sanr.]]=FO$7,Tbl.Kosten[[#This Row],[Totaal kosten]],"")</f>
        <v/>
      </c>
      <c r="FP252" s="160" t="str">
        <f>IF(Tbl.Kosten[[#This Row],[Sanr.]]=FP$7,Tbl.Kosten[[#This Row],[Totaal kosten]],"")</f>
        <v/>
      </c>
      <c r="FQ252" s="160" t="str">
        <f>IF(Tbl.Kosten[[#This Row],[Sanr.]]=FQ$7,Tbl.Kosten[[#This Row],[Totaal kosten]],"")</f>
        <v/>
      </c>
      <c r="FR252" s="160" t="str">
        <f>IF(Tbl.Kosten[[#This Row],[Sanr.]]=FR$7,Tbl.Kosten[[#This Row],[Totaal kosten]],"")</f>
        <v/>
      </c>
      <c r="FS252" s="160" t="str">
        <f>IF(Tbl.Kosten[[#This Row],[Sanr.]]=FS$7,Tbl.Kosten[[#This Row],[Totaal kosten]],"")</f>
        <v/>
      </c>
      <c r="FT252" s="160" t="str">
        <f>IF(Tbl.Kosten[[#This Row],[Sanr.]]=FT$7,Tbl.Kosten[[#This Row],[Totaal kosten]],"")</f>
        <v/>
      </c>
      <c r="FU252" s="160" t="str">
        <f>IF(Tbl.Kosten[[#This Row],[Sanr.]]=FU$7,Tbl.Kosten[[#This Row],[Totaal kosten]],"")</f>
        <v/>
      </c>
      <c r="FV252" s="160" t="str">
        <f>IF(Tbl.Kosten[[#This Row],[Sanr.]]=FV$7,Tbl.Kosten[[#This Row],[Totaal kosten]],"")</f>
        <v/>
      </c>
      <c r="FW252" s="160" t="str">
        <f>IFERROR(_xlfn.XLOOKUP(Tbl.Kosten[[#This Row],[Activiteitencode]],Tbl.Activiteiten[Activiteitcode],Tbl.Activiteiten[Anr.],"",0,1),"")</f>
        <v/>
      </c>
      <c r="FX252" s="181" t="str">
        <f>_xlfn.CONCAT(Tbl.Kosten[[#This Row],[Pnr.]],Tbl.Kosten[[#This Row],[Sanr.]])</f>
        <v>P1</v>
      </c>
      <c r="FY252" s="160">
        <f>Tbl.Kosten[[#This Row],[Totaal kosten]]-Tbl.Kosten[[#This Row],[Subsidie]]</f>
        <v>0</v>
      </c>
      <c r="FZ252" s="160">
        <f>IF(Tbl.Kosten[[#This Row],[Pnr.]]=FZ$7,Tbl.Kosten[[#This Row],[Te financieren]],"")</f>
        <v>0</v>
      </c>
      <c r="GA252" s="160" t="str">
        <f>IF(Tbl.Kosten[[#This Row],[Pnr.]]=GA$7,Tbl.Kosten[[#This Row],[Te financieren]],"")</f>
        <v/>
      </c>
      <c r="GB252" s="160" t="str">
        <f>IF(Tbl.Kosten[[#This Row],[Pnr.]]=GB$7,Tbl.Kosten[[#This Row],[Te financieren]],"")</f>
        <v/>
      </c>
      <c r="GC252" s="160" t="str">
        <f>IF(Tbl.Kosten[[#This Row],[Pnr.]]=GC$7,Tbl.Kosten[[#This Row],[Te financieren]],"")</f>
        <v/>
      </c>
      <c r="GD252" s="160" t="str">
        <f>IF(Tbl.Kosten[[#This Row],[Pnr.]]=GD$7,Tbl.Kosten[[#This Row],[Te financieren]],"")</f>
        <v/>
      </c>
      <c r="GE252" s="160" t="str">
        <f>IF(Tbl.Kosten[[#This Row],[Pnr.]]=GE$7,Tbl.Kosten[[#This Row],[Te financieren]],"")</f>
        <v/>
      </c>
      <c r="GF252" s="160" t="str">
        <f>IF(Tbl.Kosten[[#This Row],[Pnr.]]=GF$7,Tbl.Kosten[[#This Row],[Te financieren]],"")</f>
        <v/>
      </c>
      <c r="GG252" s="160" t="str">
        <f>IF(Tbl.Kosten[[#This Row],[Pnr.]]=GG$7,Tbl.Kosten[[#This Row],[Te financieren]],"")</f>
        <v/>
      </c>
      <c r="GH252" s="160" t="str">
        <f>IF(Tbl.Kosten[[#This Row],[Pnr.]]=GH$7,Tbl.Kosten[[#This Row],[Te financieren]],"")</f>
        <v/>
      </c>
      <c r="GI252" s="160" t="str">
        <f>IF(Tbl.Kosten[[#This Row],[Pnr.]]=GI$7,Tbl.Kosten[[#This Row],[Te financieren]],"")</f>
        <v/>
      </c>
      <c r="GJ252" s="160" t="str">
        <f>IF(Tbl.Kosten[[#This Row],[Pnr.]]=GJ$7,Tbl.Kosten[[#This Row],[Te financieren]],"")</f>
        <v/>
      </c>
      <c r="GK252" s="160" t="str">
        <f>IF(Tbl.Kosten[[#This Row],[Pnr.]]=GK$7,Tbl.Kosten[[#This Row],[Te financieren]],"")</f>
        <v/>
      </c>
      <c r="GL252" s="160" t="str">
        <f>IF(Tbl.Kosten[[#This Row],[Pnr.]]=GL$7,Tbl.Kosten[[#This Row],[Te financieren]],"")</f>
        <v/>
      </c>
      <c r="GM252" s="160" t="str">
        <f>IF(Tbl.Kosten[[#This Row],[Pnr.]]=GM$7,Tbl.Kosten[[#This Row],[Te financieren]],"")</f>
        <v/>
      </c>
      <c r="GN252" s="160" t="str">
        <f>IF(Tbl.Kosten[[#This Row],[Pnr.]]=GN$7,Tbl.Kosten[[#This Row],[Te financieren]],"")</f>
        <v/>
      </c>
      <c r="GO252" s="160" t="str">
        <f>IF(Tbl.Kosten[[#This Row],[Pnr.]]=GO$7,Tbl.Kosten[[#This Row],[Te financieren]],"")</f>
        <v/>
      </c>
      <c r="GP252" s="160" t="str">
        <f>IF(Tbl.Kosten[[#This Row],[Pnr.]]=GP$7,Tbl.Kosten[[#This Row],[Te financieren]],"")</f>
        <v/>
      </c>
      <c r="GQ252" s="160" t="str">
        <f>IF(Tbl.Kosten[[#This Row],[Pnr.]]=GQ$7,Tbl.Kosten[[#This Row],[Te financieren]],"")</f>
        <v/>
      </c>
      <c r="GR252" s="160" t="str">
        <f>IF(Tbl.Kosten[[#This Row],[Pnr.]]=GR$7,Tbl.Kosten[[#This Row],[Te financieren]],"")</f>
        <v/>
      </c>
      <c r="GS252" s="160" t="str">
        <f>IF(Tbl.Kosten[[#This Row],[Pnr.]]=GS$7,Tbl.Kosten[[#This Row],[Te financieren]],"")</f>
        <v/>
      </c>
      <c r="GT252" s="160" t="str">
        <f>IF(Tbl.Kosten[[#This Row],[Pnr.]]=GT$7,Tbl.Kosten[[#This Row],[Te financieren]],"")</f>
        <v/>
      </c>
      <c r="GU252" s="160" t="str">
        <f>IF(Tbl.Kosten[[#This Row],[Pnr.]]=GU$7,Tbl.Kosten[[#This Row],[Te financieren]],"")</f>
        <v/>
      </c>
      <c r="GV252" s="160" t="str">
        <f>IF(Tbl.Kosten[[#This Row],[Pnr.]]=GV$7,Tbl.Kosten[[#This Row],[Te financieren]],"")</f>
        <v/>
      </c>
      <c r="GW252" s="160" t="str">
        <f>IF(Tbl.Kosten[[#This Row],[Pnr.]]=GW$7,Tbl.Kosten[[#This Row],[Te financieren]],"")</f>
        <v/>
      </c>
      <c r="GX252" s="160" t="str">
        <f>IF(Tbl.Kosten[[#This Row],[Pnr.]]=GX$7,Tbl.Kosten[[#This Row],[Te financieren]],"")</f>
        <v/>
      </c>
      <c r="GY252" s="160" t="str">
        <f>IF(Tbl.Kosten[[#This Row],[Pnr.]]=GY$7,Tbl.Kosten[[#This Row],[Te financieren]],"")</f>
        <v/>
      </c>
      <c r="GZ252" s="160" t="str">
        <f>IF(Tbl.Kosten[[#This Row],[Pnr.]]=GZ$7,Tbl.Kosten[[#This Row],[Te financieren]],"")</f>
        <v/>
      </c>
      <c r="HA252" s="160" t="str">
        <f>IF(Tbl.Kosten[[#This Row],[Pnr.]]=HA$7,Tbl.Kosten[[#This Row],[Te financieren]],"")</f>
        <v/>
      </c>
      <c r="HB252" s="160" t="str">
        <f>IF(Tbl.Kosten[[#This Row],[Pnr.]]=HB$7,Tbl.Kosten[[#This Row],[Te financieren]],"")</f>
        <v/>
      </c>
      <c r="HC252" s="160" t="str">
        <f>IF(Tbl.Kosten[[#This Row],[Pnr.]]=HC$7,Tbl.Kosten[[#This Row],[Te financieren]],"")</f>
        <v/>
      </c>
      <c r="HD252" s="160" t="str">
        <f>IF(Tbl.Kosten[[#This Row],[Pnr.]]=HD$7,Tbl.Kosten[[#This Row],[Te financieren]],"")</f>
        <v/>
      </c>
      <c r="HE252" s="160" t="str">
        <f>IF(Tbl.Kosten[[#This Row],[Pnr.]]=HE$7,Tbl.Kosten[[#This Row],[Te financieren]],"")</f>
        <v/>
      </c>
      <c r="HF252" s="160" t="str">
        <f>IF(Tbl.Kosten[[#This Row],[Pnr.]]=HF$7,Tbl.Kosten[[#This Row],[Te financieren]],"")</f>
        <v/>
      </c>
      <c r="HG252" s="160" t="str">
        <f>IF(Tbl.Kosten[[#This Row],[Pnr.]]=HG$7,Tbl.Kosten[[#This Row],[Te financieren]],"")</f>
        <v/>
      </c>
      <c r="HH252" s="160" t="str">
        <f>IF(Tbl.Kosten[[#This Row],[Pnr.]]=HH$7,Tbl.Kosten[[#This Row],[Te financieren]],"")</f>
        <v/>
      </c>
      <c r="HI252" s="160" t="str">
        <f>IF(Tbl.Kosten[[#This Row],[Pnr.]]=HI$7,Tbl.Kosten[[#This Row],[Te financieren]],"")</f>
        <v/>
      </c>
      <c r="HJ252" s="160" t="str">
        <f>IF(Tbl.Kosten[[#This Row],[Pnr.]]=HJ$7,Tbl.Kosten[[#This Row],[Te financieren]],"")</f>
        <v/>
      </c>
      <c r="HK252" s="160" t="str">
        <f>IF(Tbl.Kosten[[#This Row],[Pnr.]]=HK$7,Tbl.Kosten[[#This Row],[Te financieren]],"")</f>
        <v/>
      </c>
      <c r="HL252" s="160" t="str">
        <f>IF(Tbl.Kosten[[#This Row],[Pnr.]]=HL$7,Tbl.Kosten[[#This Row],[Te financieren]],"")</f>
        <v/>
      </c>
      <c r="HM252" s="160" t="str">
        <f>IF(Tbl.Kosten[[#This Row],[Pnr.]]=HM$7,Tbl.Kosten[[#This Row],[Te financieren]],"")</f>
        <v/>
      </c>
      <c r="HN252" s="160" t="str">
        <f>IF(Tbl.Kosten[[#This Row],[Pnr.]]=HN$7,Tbl.Kosten[[#This Row],[Te financieren]],"")</f>
        <v/>
      </c>
      <c r="HO252" s="160" t="str">
        <f>IF(Tbl.Kosten[[#This Row],[Pnr.]]=HO$7,Tbl.Kosten[[#This Row],[Te financieren]],"")</f>
        <v/>
      </c>
      <c r="HP252" s="160" t="str">
        <f>IF(Tbl.Kosten[[#This Row],[Pnr.]]=HP$7,Tbl.Kosten[[#This Row],[Te financieren]],"")</f>
        <v/>
      </c>
      <c r="HQ252" s="160" t="str">
        <f>IF(Tbl.Kosten[[#This Row],[Pnr.]]=HQ$7,Tbl.Kosten[[#This Row],[Te financieren]],"")</f>
        <v/>
      </c>
      <c r="HR252" s="160" t="str">
        <f>IF(Tbl.Kosten[[#This Row],[Pnr.]]=HR$7,Tbl.Kosten[[#This Row],[Te financieren]],"")</f>
        <v/>
      </c>
      <c r="HS252" s="160" t="str">
        <f>IF(Tbl.Kosten[[#This Row],[Pnr.]]=HS$7,Tbl.Kosten[[#This Row],[Te financieren]],"")</f>
        <v/>
      </c>
      <c r="HT252" s="160" t="str">
        <f>IF(Tbl.Kosten[[#This Row],[Pnr.]]=HT$7,Tbl.Kosten[[#This Row],[Te financieren]],"")</f>
        <v/>
      </c>
      <c r="HU252" s="160" t="str">
        <f>IF(Tbl.Kosten[[#This Row],[Pnr.]]=HU$7,Tbl.Kosten[[#This Row],[Te financieren]],"")</f>
        <v/>
      </c>
      <c r="HV252" s="160" t="str">
        <f>IF(Tbl.Kosten[[#This Row],[Pnr.]]=HV$7,Tbl.Kosten[[#This Row],[Te financieren]],"")</f>
        <v/>
      </c>
      <c r="HW252" s="160" t="str">
        <f>IF(Tbl.Kosten[[#This Row],[Pnr.]]=HW$7,Tbl.Kosten[[#This Row],[Te financieren]],"")</f>
        <v/>
      </c>
    </row>
    <row r="253" spans="2:231" x14ac:dyDescent="0.3">
      <c r="B253" s="144"/>
      <c r="C253" s="147"/>
      <c r="D253" s="146"/>
      <c r="E253" s="147"/>
      <c r="F253" s="145"/>
      <c r="G253" s="11" t="str">
        <f>IF(Tbl.Kosten[[#This Row],[Medewerker e/o 
functie]]&lt;&gt;"",_xlfn.XLOOKUP(Tbl.Kosten[[#This Row],[Medewerker e/o 
functie]],Tbl.Uurtarief[Medewerker en/of functie],Tbl.Uurtarief[Uurtarief],"",0,1),"")</f>
        <v/>
      </c>
      <c r="H253" s="121">
        <f>IFERROR(Tbl.Kosten[[#This Row],[Uren]]*Tbl.Kosten[[#This Row],[Uurtarief]],0)</f>
        <v>0</v>
      </c>
      <c r="I253" s="119" t="str">
        <f>IF(Tbl.Kosten[[#This Row],[Subtotaal uren]]&lt;&gt;0,_xlfn.XLOOKUP(Tbl.Kosten[[#This Row],[Medewerker e/o 
functie]],Tbl.Uurtarief[Medewerker en/of functie],Tbl.Uurtarief[Kostensoort arbeid],"",0,1),"")</f>
        <v/>
      </c>
      <c r="J253" s="147"/>
      <c r="K253" s="145"/>
      <c r="L253" s="149" t="str">
        <f>IF(Tbl.Kosten[[#This Row],[Activum]]&lt;&gt;"",_xlfn.XLOOKUP(Tbl.Kosten[[#This Row],[Activum]],Tbl.Afschrijvingskosten[Activum],Tbl.Afschrijvingskosten[Tarief per afschrijvings-eenheid],"",0,1),"")</f>
        <v/>
      </c>
      <c r="M253" s="122">
        <f>IFERROR(Tbl.Kosten[[#This Row],[Een-
heden]]*Tbl.Kosten[[#This Row],[Afschrijvings-
tarief]],0)</f>
        <v>0</v>
      </c>
      <c r="N253" s="122" t="str">
        <f>IF(Tbl.Kosten[[#This Row],[Subtotaal afschrijving]]&lt;&gt;0,Lijsten!A251,"")</f>
        <v/>
      </c>
      <c r="O253" s="150"/>
      <c r="P253" s="145"/>
      <c r="Q253" s="148"/>
      <c r="R253" s="122">
        <f>IFERROR(Tbl.Kosten[[#This Row],[Aantal]]*Tbl.Kosten[[#This Row],[Tarief]],0)</f>
        <v>0</v>
      </c>
      <c r="S253" s="8">
        <f>IFERROR(Tbl.Kosten[[#This Row],[Subtotaal overige kosten]]+Tbl.Kosten[[#This Row],[Subtotaal uren]]+Tbl.Kosten[[#This Row],[Subtotaal afschrijving]],0)</f>
        <v>0</v>
      </c>
      <c r="T253" s="8">
        <f>IFERROR(Tbl.Kosten[[#This Row],[Totaal kosten]]*Tbl.Kosten[[#This Row],[Subsidie%]],0)</f>
        <v>0</v>
      </c>
      <c r="U253" s="4" t="str" cm="1">
        <f t="array" ref="U253">IFERROR(_xlfn.IFS(Tbl.Kosten[[#This Row],[Subtotaal uren]]&lt;&gt;0,Tbl.Kosten[[#This Row],[Kostensoort arbeid]],Tbl.Kosten[[#This Row],[Subtotaal afschrijving]]&lt;&gt;0,Tbl.Kosten[[#This Row],[Kostensoort afschrijving]],Tbl.Kosten[[#This Row],[Subtotaal overige kosten]]&lt;&gt;0,Tbl.Kosten[[#This Row],[Kostensoort overig]]),"")</f>
        <v/>
      </c>
      <c r="V253" s="4" t="str">
        <f>IFERROR(_xlfn.XLOOKUP(Tbl.Kosten[[#This Row],[Activiteitencode]],Tbl.Activiteiten[Activiteitcode],Tbl.Activiteiten[Werkpakketcode],"",0,1),"")</f>
        <v/>
      </c>
      <c r="W253" s="4" t="str">
        <f>IFERROR(_xlfn.XLOOKUP(Tbl.Kosten[[#This Row],[Werkpakketcode]],Tbl.Werkpakketten[Werkpakketcode],Tbl.Werkpakketten[Subsidiabele activiteit],"",0,1),"")</f>
        <v/>
      </c>
      <c r="X253" s="12">
        <f>IFERROR(_xlfn.XLOOKUP(Tbl.Kosten[[#This Row],[Sanr.]],Tbl.Subsidiehoogte[SAnr.],Tbl.Subsidiehoogte[Sub. Percentage],0,0,1),0)</f>
        <v>0</v>
      </c>
      <c r="Y253" s="154" t="str">
        <f>IFERROR(_xlfn.XLOOKUP(Tbl.Kosten[[#This Row],[Partnercode]],Tbl.Projectpartners[Partnercode],Tbl.Projectpartners[PNr.],"",0,1),"")</f>
        <v>P1</v>
      </c>
      <c r="Z253" s="158">
        <f>IF(Tbl.Kosten[[#This Row],[Pnr.]]=Z$7,Tbl.Kosten[[#This Row],[Totaal kosten]],"")</f>
        <v>0</v>
      </c>
      <c r="AA253" s="158" t="str">
        <f>IF(Tbl.Kosten[[#This Row],[Pnr.]]=AA$7,Tbl.Kosten[[#This Row],[Totaal kosten]],"")</f>
        <v/>
      </c>
      <c r="AB253" s="158" t="str">
        <f>IF(Tbl.Kosten[[#This Row],[Pnr.]]=AB$7,Tbl.Kosten[[#This Row],[Totaal kosten]],"")</f>
        <v/>
      </c>
      <c r="AC253" s="158" t="str">
        <f>IF(Tbl.Kosten[[#This Row],[Pnr.]]=AC$7,Tbl.Kosten[[#This Row],[Totaal kosten]],"")</f>
        <v/>
      </c>
      <c r="AD253" s="158" t="str">
        <f>IF(Tbl.Kosten[[#This Row],[Pnr.]]=AD$7,Tbl.Kosten[[#This Row],[Totaal kosten]],"")</f>
        <v/>
      </c>
      <c r="AE253" s="158" t="str">
        <f>IF(Tbl.Kosten[[#This Row],[Pnr.]]=AE$7,Tbl.Kosten[[#This Row],[Totaal kosten]],"")</f>
        <v/>
      </c>
      <c r="AF253" s="158" t="str">
        <f>IF(Tbl.Kosten[[#This Row],[Pnr.]]=AF$7,Tbl.Kosten[[#This Row],[Totaal kosten]],"")</f>
        <v/>
      </c>
      <c r="AG253" s="158" t="str">
        <f>IF(Tbl.Kosten[[#This Row],[Pnr.]]=AG$7,Tbl.Kosten[[#This Row],[Totaal kosten]],"")</f>
        <v/>
      </c>
      <c r="AH253" s="158" t="str">
        <f>IF(Tbl.Kosten[[#This Row],[Pnr.]]=AH$7,Tbl.Kosten[[#This Row],[Totaal kosten]],"")</f>
        <v/>
      </c>
      <c r="AI253" s="158" t="str">
        <f>IF(Tbl.Kosten[[#This Row],[Pnr.]]=AI$7,Tbl.Kosten[[#This Row],[Totaal kosten]],"")</f>
        <v/>
      </c>
      <c r="AJ253" s="158" t="str">
        <f>IF(Tbl.Kosten[[#This Row],[Pnr.]]=AJ$7,Tbl.Kosten[[#This Row],[Totaal kosten]],"")</f>
        <v/>
      </c>
      <c r="AK253" s="158" t="str">
        <f>IF(Tbl.Kosten[[#This Row],[Pnr.]]=AK$7,Tbl.Kosten[[#This Row],[Totaal kosten]],"")</f>
        <v/>
      </c>
      <c r="AL253" s="158" t="str">
        <f>IF(Tbl.Kosten[[#This Row],[Pnr.]]=AL$7,Tbl.Kosten[[#This Row],[Totaal kosten]],"")</f>
        <v/>
      </c>
      <c r="AM253" s="158" t="str">
        <f>IF(Tbl.Kosten[[#This Row],[Pnr.]]=AM$7,Tbl.Kosten[[#This Row],[Totaal kosten]],"")</f>
        <v/>
      </c>
      <c r="AN253" s="158" t="str">
        <f>IF(Tbl.Kosten[[#This Row],[Pnr.]]=AN$7,Tbl.Kosten[[#This Row],[Totaal kosten]],"")</f>
        <v/>
      </c>
      <c r="AO253" s="158" t="str">
        <f>IF(Tbl.Kosten[[#This Row],[Pnr.]]=AO$7,Tbl.Kosten[[#This Row],[Totaal kosten]],"")</f>
        <v/>
      </c>
      <c r="AP253" s="158" t="str">
        <f>IF(Tbl.Kosten[[#This Row],[Pnr.]]=AP$7,Tbl.Kosten[[#This Row],[Totaal kosten]],"")</f>
        <v/>
      </c>
      <c r="AQ253" s="158" t="str">
        <f>IF(Tbl.Kosten[[#This Row],[Pnr.]]=AQ$7,Tbl.Kosten[[#This Row],[Totaal kosten]],"")</f>
        <v/>
      </c>
      <c r="AR253" s="158" t="str">
        <f>IF(Tbl.Kosten[[#This Row],[Pnr.]]=AR$7,Tbl.Kosten[[#This Row],[Totaal kosten]],"")</f>
        <v/>
      </c>
      <c r="AS253" s="158" t="str">
        <f>IF(Tbl.Kosten[[#This Row],[Pnr.]]=AS$7,Tbl.Kosten[[#This Row],[Totaal kosten]],"")</f>
        <v/>
      </c>
      <c r="AT253" s="158" t="str">
        <f>IF(Tbl.Kosten[[#This Row],[Pnr.]]=AT$7,Tbl.Kosten[[#This Row],[Totaal kosten]],"")</f>
        <v/>
      </c>
      <c r="AU253" s="158" t="str">
        <f>IF(Tbl.Kosten[[#This Row],[Pnr.]]=AU$7,Tbl.Kosten[[#This Row],[Totaal kosten]],"")</f>
        <v/>
      </c>
      <c r="AV253" s="158" t="str">
        <f>IF(Tbl.Kosten[[#This Row],[Pnr.]]=AV$7,Tbl.Kosten[[#This Row],[Totaal kosten]],"")</f>
        <v/>
      </c>
      <c r="AW253" s="158" t="str">
        <f>IF(Tbl.Kosten[[#This Row],[Pnr.]]=AW$7,Tbl.Kosten[[#This Row],[Totaal kosten]],"")</f>
        <v/>
      </c>
      <c r="AX253" s="158" t="str">
        <f>IF(Tbl.Kosten[[#This Row],[Pnr.]]=AX$7,Tbl.Kosten[[#This Row],[Totaal kosten]],"")</f>
        <v/>
      </c>
      <c r="AY253" s="158" t="str">
        <f>IF(Tbl.Kosten[[#This Row],[Pnr.]]=AY$7,Tbl.Kosten[[#This Row],[Totaal kosten]],"")</f>
        <v/>
      </c>
      <c r="AZ253" s="158" t="str">
        <f>IF(Tbl.Kosten[[#This Row],[Pnr.]]=AZ$7,Tbl.Kosten[[#This Row],[Totaal kosten]],"")</f>
        <v/>
      </c>
      <c r="BA253" s="158" t="str">
        <f>IF(Tbl.Kosten[[#This Row],[Pnr.]]=BA$7,Tbl.Kosten[[#This Row],[Totaal kosten]],"")</f>
        <v/>
      </c>
      <c r="BB253" s="158" t="str">
        <f>IF(Tbl.Kosten[[#This Row],[Pnr.]]=BB$7,Tbl.Kosten[[#This Row],[Totaal kosten]],"")</f>
        <v/>
      </c>
      <c r="BC253" s="158" t="str">
        <f>IF(Tbl.Kosten[[#This Row],[Pnr.]]=BC$7,Tbl.Kosten[[#This Row],[Totaal kosten]],"")</f>
        <v/>
      </c>
      <c r="BD253" s="158" t="str">
        <f>IF(Tbl.Kosten[[#This Row],[Pnr.]]=BD$7,Tbl.Kosten[[#This Row],[Totaal kosten]],"")</f>
        <v/>
      </c>
      <c r="BE253" s="158" t="str">
        <f>IF(Tbl.Kosten[[#This Row],[Pnr.]]=BE$7,Tbl.Kosten[[#This Row],[Totaal kosten]],"")</f>
        <v/>
      </c>
      <c r="BF253" s="158" t="str">
        <f>IF(Tbl.Kosten[[#This Row],[Pnr.]]=BF$7,Tbl.Kosten[[#This Row],[Totaal kosten]],"")</f>
        <v/>
      </c>
      <c r="BG253" s="158" t="str">
        <f>IF(Tbl.Kosten[[#This Row],[Pnr.]]=BG$7,Tbl.Kosten[[#This Row],[Totaal kosten]],"")</f>
        <v/>
      </c>
      <c r="BH253" s="158" t="str">
        <f>IF(Tbl.Kosten[[#This Row],[Pnr.]]=BH$7,Tbl.Kosten[[#This Row],[Totaal kosten]],"")</f>
        <v/>
      </c>
      <c r="BI253" s="158" t="str">
        <f>IF(Tbl.Kosten[[#This Row],[Pnr.]]=BI$7,Tbl.Kosten[[#This Row],[Totaal kosten]],"")</f>
        <v/>
      </c>
      <c r="BJ253" s="158" t="str">
        <f>IF(Tbl.Kosten[[#This Row],[Pnr.]]=BJ$7,Tbl.Kosten[[#This Row],[Totaal kosten]],"")</f>
        <v/>
      </c>
      <c r="BK253" s="158" t="str">
        <f>IF(Tbl.Kosten[[#This Row],[Pnr.]]=BK$7,Tbl.Kosten[[#This Row],[Totaal kosten]],"")</f>
        <v/>
      </c>
      <c r="BL253" s="158" t="str">
        <f>IF(Tbl.Kosten[[#This Row],[Pnr.]]=BL$7,Tbl.Kosten[[#This Row],[Totaal kosten]],"")</f>
        <v/>
      </c>
      <c r="BM253" s="158" t="str">
        <f>IF(Tbl.Kosten[[#This Row],[Pnr.]]=BM$7,Tbl.Kosten[[#This Row],[Totaal kosten]],"")</f>
        <v/>
      </c>
      <c r="BN253" s="158" t="str">
        <f>IF(Tbl.Kosten[[#This Row],[Pnr.]]=BN$7,Tbl.Kosten[[#This Row],[Totaal kosten]],"")</f>
        <v/>
      </c>
      <c r="BO253" s="158" t="str">
        <f>IF(Tbl.Kosten[[#This Row],[Pnr.]]=BO$7,Tbl.Kosten[[#This Row],[Totaal kosten]],"")</f>
        <v/>
      </c>
      <c r="BP253" s="158" t="str">
        <f>IF(Tbl.Kosten[[#This Row],[Pnr.]]=BP$7,Tbl.Kosten[[#This Row],[Totaal kosten]],"")</f>
        <v/>
      </c>
      <c r="BQ253" s="158" t="str">
        <f>IF(Tbl.Kosten[[#This Row],[Pnr.]]=BQ$7,Tbl.Kosten[[#This Row],[Totaal kosten]],"")</f>
        <v/>
      </c>
      <c r="BR253" s="158" t="str">
        <f>IF(Tbl.Kosten[[#This Row],[Pnr.]]=BR$7,Tbl.Kosten[[#This Row],[Totaal kosten]],"")</f>
        <v/>
      </c>
      <c r="BS253" s="158" t="str">
        <f>IF(Tbl.Kosten[[#This Row],[Pnr.]]=BS$7,Tbl.Kosten[[#This Row],[Totaal kosten]],"")</f>
        <v/>
      </c>
      <c r="BT253" s="158" t="str">
        <f>IF(Tbl.Kosten[[#This Row],[Pnr.]]=BT$7,Tbl.Kosten[[#This Row],[Totaal kosten]],"")</f>
        <v/>
      </c>
      <c r="BU253" s="158" t="str">
        <f>IF(Tbl.Kosten[[#This Row],[Pnr.]]=BU$7,Tbl.Kosten[[#This Row],[Totaal kosten]],"")</f>
        <v/>
      </c>
      <c r="BV253" s="158" t="str">
        <f>IF(Tbl.Kosten[[#This Row],[Pnr.]]=BV$7,Tbl.Kosten[[#This Row],[Totaal kosten]],"")</f>
        <v/>
      </c>
      <c r="BW253" s="158" t="str">
        <f>IF(Tbl.Kosten[[#This Row],[Pnr.]]=BW$7,Tbl.Kosten[[#This Row],[Totaal kosten]],"")</f>
        <v/>
      </c>
      <c r="BX253" s="158" t="str">
        <f>IFERROR(_xlfn.XLOOKUP(Tbl.Kosten[[#This Row],[Werkpakketcode]],Tbl.Werkpakketten[Werkpakketcode],Tbl.Werkpakketten[WPnr.],"",0,1),"")</f>
        <v/>
      </c>
      <c r="BY253" s="158" t="str">
        <f>IF(Tbl.Kosten[[#This Row],[WPnr.]]=BY$7,Tbl.Kosten[[#This Row],[Totaal kosten]],"")</f>
        <v/>
      </c>
      <c r="BZ253" s="158" t="str">
        <f>IF(Tbl.Kosten[[#This Row],[WPnr.]]=BZ$7,Tbl.Kosten[[#This Row],[Totaal kosten]],"")</f>
        <v/>
      </c>
      <c r="CA253" s="158" t="str">
        <f>IF(Tbl.Kosten[[#This Row],[WPnr.]]=CA$7,Tbl.Kosten[[#This Row],[Totaal kosten]],"")</f>
        <v/>
      </c>
      <c r="CB253" s="158" t="str">
        <f>IF(Tbl.Kosten[[#This Row],[WPnr.]]=CB$7,Tbl.Kosten[[#This Row],[Totaal kosten]],"")</f>
        <v/>
      </c>
      <c r="CC253" s="158" t="str">
        <f>IF(Tbl.Kosten[[#This Row],[WPnr.]]=CC$7,Tbl.Kosten[[#This Row],[Totaal kosten]],"")</f>
        <v/>
      </c>
      <c r="CD253" s="158" t="str">
        <f>IF(Tbl.Kosten[[#This Row],[WPnr.]]=CD$7,Tbl.Kosten[[#This Row],[Totaal kosten]],"")</f>
        <v/>
      </c>
      <c r="CE253" s="158" t="str">
        <f>IF(Tbl.Kosten[[#This Row],[WPnr.]]=CE$7,Tbl.Kosten[[#This Row],[Totaal kosten]],"")</f>
        <v/>
      </c>
      <c r="CF253" s="158" t="str">
        <f>IF(Tbl.Kosten[[#This Row],[WPnr.]]=CF$7,Tbl.Kosten[[#This Row],[Totaal kosten]],"")</f>
        <v/>
      </c>
      <c r="CG253" s="158" t="str">
        <f>IF(Tbl.Kosten[[#This Row],[WPnr.]]=CG$7,Tbl.Kosten[[#This Row],[Totaal kosten]],"")</f>
        <v/>
      </c>
      <c r="CH253" s="158" t="str">
        <f>IF(Tbl.Kosten[[#This Row],[WPnr.]]=CH$7,Tbl.Kosten[[#This Row],[Totaal kosten]],"")</f>
        <v/>
      </c>
      <c r="CI253" s="158" t="str">
        <f>IF(Tbl.Kosten[[#This Row],[WPnr.]]=CI$7,Tbl.Kosten[[#This Row],[Totaal kosten]],"")</f>
        <v/>
      </c>
      <c r="CJ253" s="158" t="str">
        <f>IF(Tbl.Kosten[[#This Row],[WPnr.]]=CJ$7,Tbl.Kosten[[#This Row],[Totaal kosten]],"")</f>
        <v/>
      </c>
      <c r="CK253" s="158" t="str">
        <f>IF(Tbl.Kosten[[#This Row],[WPnr.]]=CK$7,Tbl.Kosten[[#This Row],[Totaal kosten]],"")</f>
        <v/>
      </c>
      <c r="CL253" s="158" t="str">
        <f>IF(Tbl.Kosten[[#This Row],[WPnr.]]=CL$7,Tbl.Kosten[[#This Row],[Totaal kosten]],"")</f>
        <v/>
      </c>
      <c r="CM253" s="158" t="str">
        <f>IF(Tbl.Kosten[[#This Row],[WPnr.]]=CM$7,Tbl.Kosten[[#This Row],[Totaal kosten]],"")</f>
        <v/>
      </c>
      <c r="CN253" s="158" t="str">
        <f>IF(Tbl.Kosten[[#This Row],[WPnr.]]=CN$7,Tbl.Kosten[[#This Row],[Totaal kosten]],"")</f>
        <v/>
      </c>
      <c r="CO253" s="158" t="str">
        <f>IF(Tbl.Kosten[[#This Row],[WPnr.]]=CO$7,Tbl.Kosten[[#This Row],[Totaal kosten]],"")</f>
        <v/>
      </c>
      <c r="CP253" s="158" t="str">
        <f>IF(Tbl.Kosten[[#This Row],[WPnr.]]=CP$7,Tbl.Kosten[[#This Row],[Totaal kosten]],"")</f>
        <v/>
      </c>
      <c r="CQ253" s="158" t="str">
        <f>IF(Tbl.Kosten[[#This Row],[WPnr.]]=CQ$7,Tbl.Kosten[[#This Row],[Totaal kosten]],"")</f>
        <v/>
      </c>
      <c r="CR253" s="158" t="str">
        <f>IF(Tbl.Kosten[[#This Row],[WPnr.]]=CR$7,Tbl.Kosten[[#This Row],[Totaal kosten]],"")</f>
        <v/>
      </c>
      <c r="CS253" s="158" t="str">
        <f>IF(Tbl.Kosten[[#This Row],[WPnr.]]=CS$7,Tbl.Kosten[[#This Row],[Totaal kosten]],"")</f>
        <v/>
      </c>
      <c r="CT253" s="158" t="str">
        <f>IF(Tbl.Kosten[[#This Row],[WPnr.]]=CT$7,Tbl.Kosten[[#This Row],[Totaal kosten]],"")</f>
        <v/>
      </c>
      <c r="CU253" s="158" t="str">
        <f>IF(Tbl.Kosten[[#This Row],[WPnr.]]=CU$7,Tbl.Kosten[[#This Row],[Totaal kosten]],"")</f>
        <v/>
      </c>
      <c r="CV253" s="158" t="str">
        <f>IF(Tbl.Kosten[[#This Row],[WPnr.]]=CV$7,Tbl.Kosten[[#This Row],[Totaal kosten]],"")</f>
        <v/>
      </c>
      <c r="CW253" s="158" t="str">
        <f>IF(Tbl.Kosten[[#This Row],[WPnr.]]=CW$7,Tbl.Kosten[[#This Row],[Totaal kosten]],"")</f>
        <v/>
      </c>
      <c r="CX253" s="158" t="str">
        <f>IF(Tbl.Kosten[[#This Row],[WPnr.]]=CX$7,Tbl.Kosten[[#This Row],[Totaal kosten]],"")</f>
        <v/>
      </c>
      <c r="CY253" s="158" t="str">
        <f>IF(Tbl.Kosten[[#This Row],[WPnr.]]=CY$7,Tbl.Kosten[[#This Row],[Totaal kosten]],"")</f>
        <v/>
      </c>
      <c r="CZ253" s="158" t="str">
        <f>IF(Tbl.Kosten[[#This Row],[WPnr.]]=CZ$7,Tbl.Kosten[[#This Row],[Totaal kosten]],"")</f>
        <v/>
      </c>
      <c r="DA253" s="158" t="str">
        <f>IF(Tbl.Kosten[[#This Row],[WPnr.]]=DA$7,Tbl.Kosten[[#This Row],[Totaal kosten]],"")</f>
        <v/>
      </c>
      <c r="DB253" s="158" t="str">
        <f>IF(Tbl.Kosten[[#This Row],[WPnr.]]=DB$7,Tbl.Kosten[[#This Row],[Totaal kosten]],"")</f>
        <v/>
      </c>
      <c r="DC253" s="158" t="str">
        <f>IF(Tbl.Kosten[[#This Row],[WPnr.]]=DC$7,Tbl.Kosten[[#This Row],[Totaal kosten]],"")</f>
        <v/>
      </c>
      <c r="DD253" s="158" t="str">
        <f>IF(Tbl.Kosten[[#This Row],[WPnr.]]=DD$7,Tbl.Kosten[[#This Row],[Totaal kosten]],"")</f>
        <v/>
      </c>
      <c r="DE253" s="158" t="str">
        <f>IF(Tbl.Kosten[[#This Row],[WPnr.]]=DE$7,Tbl.Kosten[[#This Row],[Totaal kosten]],"")</f>
        <v/>
      </c>
      <c r="DF253" s="158" t="str">
        <f>IF(Tbl.Kosten[[#This Row],[WPnr.]]=DF$7,Tbl.Kosten[[#This Row],[Totaal kosten]],"")</f>
        <v/>
      </c>
      <c r="DG253" s="158" t="str">
        <f>IF(Tbl.Kosten[[#This Row],[WPnr.]]=DG$7,Tbl.Kosten[[#This Row],[Totaal kosten]],"")</f>
        <v/>
      </c>
      <c r="DH253" s="158" t="str">
        <f>IF(Tbl.Kosten[[#This Row],[WPnr.]]=DH$7,Tbl.Kosten[[#This Row],[Totaal kosten]],"")</f>
        <v/>
      </c>
      <c r="DI253" s="158" t="str">
        <f>IF(Tbl.Kosten[[#This Row],[WPnr.]]=DI$7,Tbl.Kosten[[#This Row],[Totaal kosten]],"")</f>
        <v/>
      </c>
      <c r="DJ253" s="158" t="str">
        <f>IF(Tbl.Kosten[[#This Row],[WPnr.]]=DJ$7,Tbl.Kosten[[#This Row],[Totaal kosten]],"")</f>
        <v/>
      </c>
      <c r="DK253" s="158" t="str">
        <f>IF(Tbl.Kosten[[#This Row],[WPnr.]]=DK$7,Tbl.Kosten[[#This Row],[Totaal kosten]],"")</f>
        <v/>
      </c>
      <c r="DL253" s="158" t="str">
        <f>IF(Tbl.Kosten[[#This Row],[WPnr.]]=DL$7,Tbl.Kosten[[#This Row],[Totaal kosten]],"")</f>
        <v/>
      </c>
      <c r="DM253" s="158" t="str">
        <f>IF(Tbl.Kosten[[#This Row],[WPnr.]]=DM$7,Tbl.Kosten[[#This Row],[Totaal kosten]],"")</f>
        <v/>
      </c>
      <c r="DN253" s="158" t="str">
        <f>IF(Tbl.Kosten[[#This Row],[WPnr.]]=DN$7,Tbl.Kosten[[#This Row],[Totaal kosten]],"")</f>
        <v/>
      </c>
      <c r="DO253" s="158" t="str">
        <f>IF(Tbl.Kosten[[#This Row],[WPnr.]]=DO$7,Tbl.Kosten[[#This Row],[Totaal kosten]],"")</f>
        <v/>
      </c>
      <c r="DP253" s="158" t="str">
        <f>IF(Tbl.Kosten[[#This Row],[WPnr.]]=DP$7,Tbl.Kosten[[#This Row],[Totaal kosten]],"")</f>
        <v/>
      </c>
      <c r="DQ253" s="158" t="str">
        <f>IF(Tbl.Kosten[[#This Row],[WPnr.]]=DQ$7,Tbl.Kosten[[#This Row],[Totaal kosten]],"")</f>
        <v/>
      </c>
      <c r="DR253" s="158" t="str">
        <f>IF(Tbl.Kosten[[#This Row],[WPnr.]]=DR$7,Tbl.Kosten[[#This Row],[Totaal kosten]],"")</f>
        <v/>
      </c>
      <c r="DS253" s="158" t="str">
        <f>IF(Tbl.Kosten[[#This Row],[WPnr.]]=DS$7,Tbl.Kosten[[#This Row],[Totaal kosten]],"")</f>
        <v/>
      </c>
      <c r="DT253" s="158" t="str">
        <f>IF(Tbl.Kosten[[#This Row],[WPnr.]]=DT$7,Tbl.Kosten[[#This Row],[Totaal kosten]],"")</f>
        <v/>
      </c>
      <c r="DU253" s="158" t="str">
        <f>IF(Tbl.Kosten[[#This Row],[WPnr.]]=DU$7,Tbl.Kosten[[#This Row],[Totaal kosten]],"")</f>
        <v/>
      </c>
      <c r="DV253" s="158" t="str">
        <f>IF(Tbl.Kosten[[#This Row],[WPnr.]]=DV$7,Tbl.Kosten[[#This Row],[Totaal kosten]],"")</f>
        <v/>
      </c>
      <c r="DW253" s="158" t="str">
        <f>IFERROR(_xlfn.XLOOKUP(Tbl.Kosten[[#This Row],[Kostensoort]],Tbl.Kostensoorten[Kostensoorten],Tbl.Kostensoorten[KSnr.],"",0,1),"")</f>
        <v/>
      </c>
      <c r="DX253" s="158" t="str">
        <f>IF(Tbl.Kosten[[#This Row],[KSnr.]]=DX$7,Tbl.Kosten[[#This Row],[Totaal kosten]],"")</f>
        <v/>
      </c>
      <c r="DY253" s="158" t="str">
        <f>IF(Tbl.Kosten[[#This Row],[KSnr.]]=DY$7,Tbl.Kosten[[#This Row],[Totaal kosten]],"")</f>
        <v/>
      </c>
      <c r="DZ253" s="158" t="str">
        <f>IF(Tbl.Kosten[[#This Row],[KSnr.]]=DZ$7,Tbl.Kosten[[#This Row],[Totaal kosten]],"")</f>
        <v/>
      </c>
      <c r="EA253" s="158" t="str">
        <f>IF(Tbl.Kosten[[#This Row],[KSnr.]]=EA$7,Tbl.Kosten[[#This Row],[Totaal kosten]],"")</f>
        <v/>
      </c>
      <c r="EB253" s="158" t="str">
        <f>IF(Tbl.Kosten[[#This Row],[KSnr.]]=EB$7,Tbl.Kosten[[#This Row],[Totaal kosten]],"")</f>
        <v/>
      </c>
      <c r="EC253" s="158" t="str">
        <f>IF(Tbl.Kosten[[#This Row],[KSnr.]]=EC$7,Tbl.Kosten[[#This Row],[Totaal kosten]],"")</f>
        <v/>
      </c>
      <c r="ED253" s="158" t="str">
        <f>IF(Tbl.Kosten[[#This Row],[KSnr.]]=ED$7,Tbl.Kosten[[#This Row],[Totaal kosten]],"")</f>
        <v/>
      </c>
      <c r="EE253" s="158" t="str">
        <f>IF(Tbl.Kosten[[#This Row],[KSnr.]]=EE$7,Tbl.Kosten[[#This Row],[Totaal kosten]],"")</f>
        <v/>
      </c>
      <c r="EF253" s="158" t="str">
        <f>IF(Tbl.Kosten[[#This Row],[KSnr.]]=EF$7,Tbl.Kosten[[#This Row],[Totaal kosten]],"")</f>
        <v/>
      </c>
      <c r="EG253" s="158" t="str">
        <f>IF(Tbl.Kosten[[#This Row],[KSnr.]]=EG$7,Tbl.Kosten[[#This Row],[Totaal kosten]],"")</f>
        <v/>
      </c>
      <c r="EH253" s="158" t="str">
        <f>IF(Tbl.Kosten[[#This Row],[KSnr.]]=EH$7,Tbl.Kosten[[#This Row],[Totaal kosten]],"")</f>
        <v/>
      </c>
      <c r="EI253" s="158" t="str">
        <f>IF(Tbl.Kosten[[#This Row],[KSnr.]]=EI$7,Tbl.Kosten[[#This Row],[Totaal kosten]],"")</f>
        <v/>
      </c>
      <c r="EJ253" s="158" t="str">
        <f>IF(Tbl.Kosten[[#This Row],[KSnr.]]=EJ$7,Tbl.Kosten[[#This Row],[Totaal kosten]],"")</f>
        <v/>
      </c>
      <c r="EK253" s="158" t="str">
        <f>IF(Tbl.Kosten[[#This Row],[KSnr.]]=EK$7,Tbl.Kosten[[#This Row],[Totaal kosten]],"")</f>
        <v/>
      </c>
      <c r="EL253" s="158" t="str">
        <f>IF(Tbl.Kosten[[#This Row],[KSnr.]]=EL$7,Tbl.Kosten[[#This Row],[Totaal kosten]],"")</f>
        <v/>
      </c>
      <c r="EM253" s="158" t="str">
        <f>IF(Tbl.Kosten[[#This Row],[KSnr.]]=EM$7,Tbl.Kosten[[#This Row],[Totaal kosten]],"")</f>
        <v/>
      </c>
      <c r="EN253" s="158" t="str">
        <f>IF(Tbl.Kosten[[#This Row],[KSnr.]]=EN$7,Tbl.Kosten[[#This Row],[Totaal kosten]],"")</f>
        <v/>
      </c>
      <c r="EO253" s="158" t="str">
        <f>IF(Tbl.Kosten[[#This Row],[KSnr.]]=EO$7,Tbl.Kosten[[#This Row],[Totaal kosten]],"")</f>
        <v/>
      </c>
      <c r="EP253" s="158" t="str">
        <f>IF(Tbl.Kosten[[#This Row],[KSnr.]]=EP$7,Tbl.Kosten[[#This Row],[Totaal kosten]],"")</f>
        <v/>
      </c>
      <c r="EQ253" s="158" t="str">
        <f>IF(Tbl.Kosten[[#This Row],[KSnr.]]=EQ$7,Tbl.Kosten[[#This Row],[Totaal kosten]],"")</f>
        <v/>
      </c>
      <c r="ER253" s="154" t="str">
        <f>IFERROR(_xlfn.XLOOKUP(Tbl.Kosten[[#This Row],[Subsidieactiviteit]],Tbl.Subsidiehoogte[Subsidieactiviteit],Tbl.Subsidiehoogte[SAnr.],"",0,1),"")</f>
        <v/>
      </c>
      <c r="ES253" s="160" t="str">
        <f>IF(Tbl.Kosten[[#This Row],[Sanr.]]=ES$7,Tbl.Kosten[[#This Row],[Totaal kosten]],"")</f>
        <v/>
      </c>
      <c r="ET253" s="160" t="str">
        <f>IF(Tbl.Kosten[[#This Row],[Sanr.]]=ET$7,Tbl.Kosten[[#This Row],[Totaal kosten]],"")</f>
        <v/>
      </c>
      <c r="EU253" s="160" t="str">
        <f>IF(Tbl.Kosten[[#This Row],[Sanr.]]=EU$7,Tbl.Kosten[[#This Row],[Totaal kosten]],"")</f>
        <v/>
      </c>
      <c r="EV253" s="160" t="str">
        <f>IF(Tbl.Kosten[[#This Row],[Sanr.]]=EV$7,Tbl.Kosten[[#This Row],[Totaal kosten]],"")</f>
        <v/>
      </c>
      <c r="EW253" s="160" t="str">
        <f>IF(Tbl.Kosten[[#This Row],[Sanr.]]=EW$7,Tbl.Kosten[[#This Row],[Totaal kosten]],"")</f>
        <v/>
      </c>
      <c r="EX253" s="160" t="str">
        <f>IF(Tbl.Kosten[[#This Row],[Sanr.]]=EX$7,Tbl.Kosten[[#This Row],[Totaal kosten]],"")</f>
        <v/>
      </c>
      <c r="EY253" s="160" t="str">
        <f>IF(Tbl.Kosten[[#This Row],[Sanr.]]=EY$7,Tbl.Kosten[[#This Row],[Totaal kosten]],"")</f>
        <v/>
      </c>
      <c r="EZ253" s="160" t="str">
        <f>IF(Tbl.Kosten[[#This Row],[Sanr.]]=EZ$7,Tbl.Kosten[[#This Row],[Totaal kosten]],"")</f>
        <v/>
      </c>
      <c r="FA253" s="160" t="str">
        <f>IF(Tbl.Kosten[[#This Row],[Sanr.]]=FA$7,Tbl.Kosten[[#This Row],[Totaal kosten]],"")</f>
        <v/>
      </c>
      <c r="FB253" s="160" t="str">
        <f>IF(Tbl.Kosten[[#This Row],[Sanr.]]=FB$7,Tbl.Kosten[[#This Row],[Totaal kosten]],"")</f>
        <v/>
      </c>
      <c r="FC253" s="160" t="str">
        <f>IF(Tbl.Kosten[[#This Row],[Sanr.]]=FC$7,Tbl.Kosten[[#This Row],[Totaal kosten]],"")</f>
        <v/>
      </c>
      <c r="FD253" s="160" t="str">
        <f>IF(Tbl.Kosten[[#This Row],[Sanr.]]=FD$7,Tbl.Kosten[[#This Row],[Totaal kosten]],"")</f>
        <v/>
      </c>
      <c r="FE253" s="160" t="str">
        <f>IF(Tbl.Kosten[[#This Row],[Sanr.]]=FE$7,Tbl.Kosten[[#This Row],[Totaal kosten]],"")</f>
        <v/>
      </c>
      <c r="FF253" s="160" t="str">
        <f>IF(Tbl.Kosten[[#This Row],[Sanr.]]=FF$7,Tbl.Kosten[[#This Row],[Totaal kosten]],"")</f>
        <v/>
      </c>
      <c r="FG253" s="160" t="str">
        <f>IF(Tbl.Kosten[[#This Row],[Sanr.]]=FG$7,Tbl.Kosten[[#This Row],[Totaal kosten]],"")</f>
        <v/>
      </c>
      <c r="FH253" s="160" t="str">
        <f>IF(Tbl.Kosten[[#This Row],[Sanr.]]=FH$7,Tbl.Kosten[[#This Row],[Totaal kosten]],"")</f>
        <v/>
      </c>
      <c r="FI253" s="160" t="str">
        <f>IF(Tbl.Kosten[[#This Row],[Sanr.]]=FI$7,Tbl.Kosten[[#This Row],[Totaal kosten]],"")</f>
        <v/>
      </c>
      <c r="FJ253" s="160" t="str">
        <f>IF(Tbl.Kosten[[#This Row],[Sanr.]]=FJ$7,Tbl.Kosten[[#This Row],[Totaal kosten]],"")</f>
        <v/>
      </c>
      <c r="FK253" s="160" t="str">
        <f>IF(Tbl.Kosten[[#This Row],[Sanr.]]=FK$7,Tbl.Kosten[[#This Row],[Totaal kosten]],"")</f>
        <v/>
      </c>
      <c r="FL253" s="160" t="str">
        <f>IF(Tbl.Kosten[[#This Row],[Sanr.]]=FL$7,Tbl.Kosten[[#This Row],[Totaal kosten]],"")</f>
        <v/>
      </c>
      <c r="FM253" s="160" t="str">
        <f>IF(Tbl.Kosten[[#This Row],[Sanr.]]=FM$7,Tbl.Kosten[[#This Row],[Totaal kosten]],"")</f>
        <v/>
      </c>
      <c r="FN253" s="160" t="str">
        <f>IF(Tbl.Kosten[[#This Row],[Sanr.]]=FN$7,Tbl.Kosten[[#This Row],[Totaal kosten]],"")</f>
        <v/>
      </c>
      <c r="FO253" s="160" t="str">
        <f>IF(Tbl.Kosten[[#This Row],[Sanr.]]=FO$7,Tbl.Kosten[[#This Row],[Totaal kosten]],"")</f>
        <v/>
      </c>
      <c r="FP253" s="160" t="str">
        <f>IF(Tbl.Kosten[[#This Row],[Sanr.]]=FP$7,Tbl.Kosten[[#This Row],[Totaal kosten]],"")</f>
        <v/>
      </c>
      <c r="FQ253" s="160" t="str">
        <f>IF(Tbl.Kosten[[#This Row],[Sanr.]]=FQ$7,Tbl.Kosten[[#This Row],[Totaal kosten]],"")</f>
        <v/>
      </c>
      <c r="FR253" s="160" t="str">
        <f>IF(Tbl.Kosten[[#This Row],[Sanr.]]=FR$7,Tbl.Kosten[[#This Row],[Totaal kosten]],"")</f>
        <v/>
      </c>
      <c r="FS253" s="160" t="str">
        <f>IF(Tbl.Kosten[[#This Row],[Sanr.]]=FS$7,Tbl.Kosten[[#This Row],[Totaal kosten]],"")</f>
        <v/>
      </c>
      <c r="FT253" s="160" t="str">
        <f>IF(Tbl.Kosten[[#This Row],[Sanr.]]=FT$7,Tbl.Kosten[[#This Row],[Totaal kosten]],"")</f>
        <v/>
      </c>
      <c r="FU253" s="160" t="str">
        <f>IF(Tbl.Kosten[[#This Row],[Sanr.]]=FU$7,Tbl.Kosten[[#This Row],[Totaal kosten]],"")</f>
        <v/>
      </c>
      <c r="FV253" s="160" t="str">
        <f>IF(Tbl.Kosten[[#This Row],[Sanr.]]=FV$7,Tbl.Kosten[[#This Row],[Totaal kosten]],"")</f>
        <v/>
      </c>
      <c r="FW253" s="160" t="str">
        <f>IFERROR(_xlfn.XLOOKUP(Tbl.Kosten[[#This Row],[Activiteitencode]],Tbl.Activiteiten[Activiteitcode],Tbl.Activiteiten[Anr.],"",0,1),"")</f>
        <v/>
      </c>
      <c r="FX253" s="181" t="str">
        <f>_xlfn.CONCAT(Tbl.Kosten[[#This Row],[Pnr.]],Tbl.Kosten[[#This Row],[Sanr.]])</f>
        <v>P1</v>
      </c>
      <c r="FY253" s="160">
        <f>Tbl.Kosten[[#This Row],[Totaal kosten]]-Tbl.Kosten[[#This Row],[Subsidie]]</f>
        <v>0</v>
      </c>
      <c r="FZ253" s="160">
        <f>IF(Tbl.Kosten[[#This Row],[Pnr.]]=FZ$7,Tbl.Kosten[[#This Row],[Te financieren]],"")</f>
        <v>0</v>
      </c>
      <c r="GA253" s="160" t="str">
        <f>IF(Tbl.Kosten[[#This Row],[Pnr.]]=GA$7,Tbl.Kosten[[#This Row],[Te financieren]],"")</f>
        <v/>
      </c>
      <c r="GB253" s="160" t="str">
        <f>IF(Tbl.Kosten[[#This Row],[Pnr.]]=GB$7,Tbl.Kosten[[#This Row],[Te financieren]],"")</f>
        <v/>
      </c>
      <c r="GC253" s="160" t="str">
        <f>IF(Tbl.Kosten[[#This Row],[Pnr.]]=GC$7,Tbl.Kosten[[#This Row],[Te financieren]],"")</f>
        <v/>
      </c>
      <c r="GD253" s="160" t="str">
        <f>IF(Tbl.Kosten[[#This Row],[Pnr.]]=GD$7,Tbl.Kosten[[#This Row],[Te financieren]],"")</f>
        <v/>
      </c>
      <c r="GE253" s="160" t="str">
        <f>IF(Tbl.Kosten[[#This Row],[Pnr.]]=GE$7,Tbl.Kosten[[#This Row],[Te financieren]],"")</f>
        <v/>
      </c>
      <c r="GF253" s="160" t="str">
        <f>IF(Tbl.Kosten[[#This Row],[Pnr.]]=GF$7,Tbl.Kosten[[#This Row],[Te financieren]],"")</f>
        <v/>
      </c>
      <c r="GG253" s="160" t="str">
        <f>IF(Tbl.Kosten[[#This Row],[Pnr.]]=GG$7,Tbl.Kosten[[#This Row],[Te financieren]],"")</f>
        <v/>
      </c>
      <c r="GH253" s="160" t="str">
        <f>IF(Tbl.Kosten[[#This Row],[Pnr.]]=GH$7,Tbl.Kosten[[#This Row],[Te financieren]],"")</f>
        <v/>
      </c>
      <c r="GI253" s="160" t="str">
        <f>IF(Tbl.Kosten[[#This Row],[Pnr.]]=GI$7,Tbl.Kosten[[#This Row],[Te financieren]],"")</f>
        <v/>
      </c>
      <c r="GJ253" s="160" t="str">
        <f>IF(Tbl.Kosten[[#This Row],[Pnr.]]=GJ$7,Tbl.Kosten[[#This Row],[Te financieren]],"")</f>
        <v/>
      </c>
      <c r="GK253" s="160" t="str">
        <f>IF(Tbl.Kosten[[#This Row],[Pnr.]]=GK$7,Tbl.Kosten[[#This Row],[Te financieren]],"")</f>
        <v/>
      </c>
      <c r="GL253" s="160" t="str">
        <f>IF(Tbl.Kosten[[#This Row],[Pnr.]]=GL$7,Tbl.Kosten[[#This Row],[Te financieren]],"")</f>
        <v/>
      </c>
      <c r="GM253" s="160" t="str">
        <f>IF(Tbl.Kosten[[#This Row],[Pnr.]]=GM$7,Tbl.Kosten[[#This Row],[Te financieren]],"")</f>
        <v/>
      </c>
      <c r="GN253" s="160" t="str">
        <f>IF(Tbl.Kosten[[#This Row],[Pnr.]]=GN$7,Tbl.Kosten[[#This Row],[Te financieren]],"")</f>
        <v/>
      </c>
      <c r="GO253" s="160" t="str">
        <f>IF(Tbl.Kosten[[#This Row],[Pnr.]]=GO$7,Tbl.Kosten[[#This Row],[Te financieren]],"")</f>
        <v/>
      </c>
      <c r="GP253" s="160" t="str">
        <f>IF(Tbl.Kosten[[#This Row],[Pnr.]]=GP$7,Tbl.Kosten[[#This Row],[Te financieren]],"")</f>
        <v/>
      </c>
      <c r="GQ253" s="160" t="str">
        <f>IF(Tbl.Kosten[[#This Row],[Pnr.]]=GQ$7,Tbl.Kosten[[#This Row],[Te financieren]],"")</f>
        <v/>
      </c>
      <c r="GR253" s="160" t="str">
        <f>IF(Tbl.Kosten[[#This Row],[Pnr.]]=GR$7,Tbl.Kosten[[#This Row],[Te financieren]],"")</f>
        <v/>
      </c>
      <c r="GS253" s="160" t="str">
        <f>IF(Tbl.Kosten[[#This Row],[Pnr.]]=GS$7,Tbl.Kosten[[#This Row],[Te financieren]],"")</f>
        <v/>
      </c>
      <c r="GT253" s="160" t="str">
        <f>IF(Tbl.Kosten[[#This Row],[Pnr.]]=GT$7,Tbl.Kosten[[#This Row],[Te financieren]],"")</f>
        <v/>
      </c>
      <c r="GU253" s="160" t="str">
        <f>IF(Tbl.Kosten[[#This Row],[Pnr.]]=GU$7,Tbl.Kosten[[#This Row],[Te financieren]],"")</f>
        <v/>
      </c>
      <c r="GV253" s="160" t="str">
        <f>IF(Tbl.Kosten[[#This Row],[Pnr.]]=GV$7,Tbl.Kosten[[#This Row],[Te financieren]],"")</f>
        <v/>
      </c>
      <c r="GW253" s="160" t="str">
        <f>IF(Tbl.Kosten[[#This Row],[Pnr.]]=GW$7,Tbl.Kosten[[#This Row],[Te financieren]],"")</f>
        <v/>
      </c>
      <c r="GX253" s="160" t="str">
        <f>IF(Tbl.Kosten[[#This Row],[Pnr.]]=GX$7,Tbl.Kosten[[#This Row],[Te financieren]],"")</f>
        <v/>
      </c>
      <c r="GY253" s="160" t="str">
        <f>IF(Tbl.Kosten[[#This Row],[Pnr.]]=GY$7,Tbl.Kosten[[#This Row],[Te financieren]],"")</f>
        <v/>
      </c>
      <c r="GZ253" s="160" t="str">
        <f>IF(Tbl.Kosten[[#This Row],[Pnr.]]=GZ$7,Tbl.Kosten[[#This Row],[Te financieren]],"")</f>
        <v/>
      </c>
      <c r="HA253" s="160" t="str">
        <f>IF(Tbl.Kosten[[#This Row],[Pnr.]]=HA$7,Tbl.Kosten[[#This Row],[Te financieren]],"")</f>
        <v/>
      </c>
      <c r="HB253" s="160" t="str">
        <f>IF(Tbl.Kosten[[#This Row],[Pnr.]]=HB$7,Tbl.Kosten[[#This Row],[Te financieren]],"")</f>
        <v/>
      </c>
      <c r="HC253" s="160" t="str">
        <f>IF(Tbl.Kosten[[#This Row],[Pnr.]]=HC$7,Tbl.Kosten[[#This Row],[Te financieren]],"")</f>
        <v/>
      </c>
      <c r="HD253" s="160" t="str">
        <f>IF(Tbl.Kosten[[#This Row],[Pnr.]]=HD$7,Tbl.Kosten[[#This Row],[Te financieren]],"")</f>
        <v/>
      </c>
      <c r="HE253" s="160" t="str">
        <f>IF(Tbl.Kosten[[#This Row],[Pnr.]]=HE$7,Tbl.Kosten[[#This Row],[Te financieren]],"")</f>
        <v/>
      </c>
      <c r="HF253" s="160" t="str">
        <f>IF(Tbl.Kosten[[#This Row],[Pnr.]]=HF$7,Tbl.Kosten[[#This Row],[Te financieren]],"")</f>
        <v/>
      </c>
      <c r="HG253" s="160" t="str">
        <f>IF(Tbl.Kosten[[#This Row],[Pnr.]]=HG$7,Tbl.Kosten[[#This Row],[Te financieren]],"")</f>
        <v/>
      </c>
      <c r="HH253" s="160" t="str">
        <f>IF(Tbl.Kosten[[#This Row],[Pnr.]]=HH$7,Tbl.Kosten[[#This Row],[Te financieren]],"")</f>
        <v/>
      </c>
      <c r="HI253" s="160" t="str">
        <f>IF(Tbl.Kosten[[#This Row],[Pnr.]]=HI$7,Tbl.Kosten[[#This Row],[Te financieren]],"")</f>
        <v/>
      </c>
      <c r="HJ253" s="160" t="str">
        <f>IF(Tbl.Kosten[[#This Row],[Pnr.]]=HJ$7,Tbl.Kosten[[#This Row],[Te financieren]],"")</f>
        <v/>
      </c>
      <c r="HK253" s="160" t="str">
        <f>IF(Tbl.Kosten[[#This Row],[Pnr.]]=HK$7,Tbl.Kosten[[#This Row],[Te financieren]],"")</f>
        <v/>
      </c>
      <c r="HL253" s="160" t="str">
        <f>IF(Tbl.Kosten[[#This Row],[Pnr.]]=HL$7,Tbl.Kosten[[#This Row],[Te financieren]],"")</f>
        <v/>
      </c>
      <c r="HM253" s="160" t="str">
        <f>IF(Tbl.Kosten[[#This Row],[Pnr.]]=HM$7,Tbl.Kosten[[#This Row],[Te financieren]],"")</f>
        <v/>
      </c>
      <c r="HN253" s="160" t="str">
        <f>IF(Tbl.Kosten[[#This Row],[Pnr.]]=HN$7,Tbl.Kosten[[#This Row],[Te financieren]],"")</f>
        <v/>
      </c>
      <c r="HO253" s="160" t="str">
        <f>IF(Tbl.Kosten[[#This Row],[Pnr.]]=HO$7,Tbl.Kosten[[#This Row],[Te financieren]],"")</f>
        <v/>
      </c>
      <c r="HP253" s="160" t="str">
        <f>IF(Tbl.Kosten[[#This Row],[Pnr.]]=HP$7,Tbl.Kosten[[#This Row],[Te financieren]],"")</f>
        <v/>
      </c>
      <c r="HQ253" s="160" t="str">
        <f>IF(Tbl.Kosten[[#This Row],[Pnr.]]=HQ$7,Tbl.Kosten[[#This Row],[Te financieren]],"")</f>
        <v/>
      </c>
      <c r="HR253" s="160" t="str">
        <f>IF(Tbl.Kosten[[#This Row],[Pnr.]]=HR$7,Tbl.Kosten[[#This Row],[Te financieren]],"")</f>
        <v/>
      </c>
      <c r="HS253" s="160" t="str">
        <f>IF(Tbl.Kosten[[#This Row],[Pnr.]]=HS$7,Tbl.Kosten[[#This Row],[Te financieren]],"")</f>
        <v/>
      </c>
      <c r="HT253" s="160" t="str">
        <f>IF(Tbl.Kosten[[#This Row],[Pnr.]]=HT$7,Tbl.Kosten[[#This Row],[Te financieren]],"")</f>
        <v/>
      </c>
      <c r="HU253" s="160" t="str">
        <f>IF(Tbl.Kosten[[#This Row],[Pnr.]]=HU$7,Tbl.Kosten[[#This Row],[Te financieren]],"")</f>
        <v/>
      </c>
      <c r="HV253" s="160" t="str">
        <f>IF(Tbl.Kosten[[#This Row],[Pnr.]]=HV$7,Tbl.Kosten[[#This Row],[Te financieren]],"")</f>
        <v/>
      </c>
      <c r="HW253" s="160" t="str">
        <f>IF(Tbl.Kosten[[#This Row],[Pnr.]]=HW$7,Tbl.Kosten[[#This Row],[Te financieren]],"")</f>
        <v/>
      </c>
    </row>
    <row r="254" spans="2:231" x14ac:dyDescent="0.3">
      <c r="B254" s="144"/>
      <c r="C254" s="147"/>
      <c r="D254" s="146"/>
      <c r="E254" s="147"/>
      <c r="F254" s="145"/>
      <c r="G254" s="11" t="str">
        <f>IF(Tbl.Kosten[[#This Row],[Medewerker e/o 
functie]]&lt;&gt;"",_xlfn.XLOOKUP(Tbl.Kosten[[#This Row],[Medewerker e/o 
functie]],Tbl.Uurtarief[Medewerker en/of functie],Tbl.Uurtarief[Uurtarief],"",0,1),"")</f>
        <v/>
      </c>
      <c r="H254" s="121">
        <f>IFERROR(Tbl.Kosten[[#This Row],[Uren]]*Tbl.Kosten[[#This Row],[Uurtarief]],0)</f>
        <v>0</v>
      </c>
      <c r="I254" s="119" t="str">
        <f>IF(Tbl.Kosten[[#This Row],[Subtotaal uren]]&lt;&gt;0,_xlfn.XLOOKUP(Tbl.Kosten[[#This Row],[Medewerker e/o 
functie]],Tbl.Uurtarief[Medewerker en/of functie],Tbl.Uurtarief[Kostensoort arbeid],"",0,1),"")</f>
        <v/>
      </c>
      <c r="J254" s="147"/>
      <c r="K254" s="145"/>
      <c r="L254" s="149" t="str">
        <f>IF(Tbl.Kosten[[#This Row],[Activum]]&lt;&gt;"",_xlfn.XLOOKUP(Tbl.Kosten[[#This Row],[Activum]],Tbl.Afschrijvingskosten[Activum],Tbl.Afschrijvingskosten[Tarief per afschrijvings-eenheid],"",0,1),"")</f>
        <v/>
      </c>
      <c r="M254" s="122">
        <f>IFERROR(Tbl.Kosten[[#This Row],[Een-
heden]]*Tbl.Kosten[[#This Row],[Afschrijvings-
tarief]],0)</f>
        <v>0</v>
      </c>
      <c r="N254" s="122" t="str">
        <f>IF(Tbl.Kosten[[#This Row],[Subtotaal afschrijving]]&lt;&gt;0,Lijsten!A252,"")</f>
        <v/>
      </c>
      <c r="O254" s="150"/>
      <c r="P254" s="145"/>
      <c r="Q254" s="148"/>
      <c r="R254" s="122">
        <f>IFERROR(Tbl.Kosten[[#This Row],[Aantal]]*Tbl.Kosten[[#This Row],[Tarief]],0)</f>
        <v>0</v>
      </c>
      <c r="S254" s="8">
        <f>IFERROR(Tbl.Kosten[[#This Row],[Subtotaal overige kosten]]+Tbl.Kosten[[#This Row],[Subtotaal uren]]+Tbl.Kosten[[#This Row],[Subtotaal afschrijving]],0)</f>
        <v>0</v>
      </c>
      <c r="T254" s="8">
        <f>IFERROR(Tbl.Kosten[[#This Row],[Totaal kosten]]*Tbl.Kosten[[#This Row],[Subsidie%]],0)</f>
        <v>0</v>
      </c>
      <c r="U254" s="4" t="str" cm="1">
        <f t="array" ref="U254">IFERROR(_xlfn.IFS(Tbl.Kosten[[#This Row],[Subtotaal uren]]&lt;&gt;0,Tbl.Kosten[[#This Row],[Kostensoort arbeid]],Tbl.Kosten[[#This Row],[Subtotaal afschrijving]]&lt;&gt;0,Tbl.Kosten[[#This Row],[Kostensoort afschrijving]],Tbl.Kosten[[#This Row],[Subtotaal overige kosten]]&lt;&gt;0,Tbl.Kosten[[#This Row],[Kostensoort overig]]),"")</f>
        <v/>
      </c>
      <c r="V254" s="4" t="str">
        <f>IFERROR(_xlfn.XLOOKUP(Tbl.Kosten[[#This Row],[Activiteitencode]],Tbl.Activiteiten[Activiteitcode],Tbl.Activiteiten[Werkpakketcode],"",0,1),"")</f>
        <v/>
      </c>
      <c r="W254" s="4" t="str">
        <f>IFERROR(_xlfn.XLOOKUP(Tbl.Kosten[[#This Row],[Werkpakketcode]],Tbl.Werkpakketten[Werkpakketcode],Tbl.Werkpakketten[Subsidiabele activiteit],"",0,1),"")</f>
        <v/>
      </c>
      <c r="X254" s="12">
        <f>IFERROR(_xlfn.XLOOKUP(Tbl.Kosten[[#This Row],[Sanr.]],Tbl.Subsidiehoogte[SAnr.],Tbl.Subsidiehoogte[Sub. Percentage],0,0,1),0)</f>
        <v>0</v>
      </c>
      <c r="Y254" s="154" t="str">
        <f>IFERROR(_xlfn.XLOOKUP(Tbl.Kosten[[#This Row],[Partnercode]],Tbl.Projectpartners[Partnercode],Tbl.Projectpartners[PNr.],"",0,1),"")</f>
        <v>P1</v>
      </c>
      <c r="Z254" s="158">
        <f>IF(Tbl.Kosten[[#This Row],[Pnr.]]=Z$7,Tbl.Kosten[[#This Row],[Totaal kosten]],"")</f>
        <v>0</v>
      </c>
      <c r="AA254" s="158" t="str">
        <f>IF(Tbl.Kosten[[#This Row],[Pnr.]]=AA$7,Tbl.Kosten[[#This Row],[Totaal kosten]],"")</f>
        <v/>
      </c>
      <c r="AB254" s="158" t="str">
        <f>IF(Tbl.Kosten[[#This Row],[Pnr.]]=AB$7,Tbl.Kosten[[#This Row],[Totaal kosten]],"")</f>
        <v/>
      </c>
      <c r="AC254" s="158" t="str">
        <f>IF(Tbl.Kosten[[#This Row],[Pnr.]]=AC$7,Tbl.Kosten[[#This Row],[Totaal kosten]],"")</f>
        <v/>
      </c>
      <c r="AD254" s="158" t="str">
        <f>IF(Tbl.Kosten[[#This Row],[Pnr.]]=AD$7,Tbl.Kosten[[#This Row],[Totaal kosten]],"")</f>
        <v/>
      </c>
      <c r="AE254" s="158" t="str">
        <f>IF(Tbl.Kosten[[#This Row],[Pnr.]]=AE$7,Tbl.Kosten[[#This Row],[Totaal kosten]],"")</f>
        <v/>
      </c>
      <c r="AF254" s="158" t="str">
        <f>IF(Tbl.Kosten[[#This Row],[Pnr.]]=AF$7,Tbl.Kosten[[#This Row],[Totaal kosten]],"")</f>
        <v/>
      </c>
      <c r="AG254" s="158" t="str">
        <f>IF(Tbl.Kosten[[#This Row],[Pnr.]]=AG$7,Tbl.Kosten[[#This Row],[Totaal kosten]],"")</f>
        <v/>
      </c>
      <c r="AH254" s="158" t="str">
        <f>IF(Tbl.Kosten[[#This Row],[Pnr.]]=AH$7,Tbl.Kosten[[#This Row],[Totaal kosten]],"")</f>
        <v/>
      </c>
      <c r="AI254" s="158" t="str">
        <f>IF(Tbl.Kosten[[#This Row],[Pnr.]]=AI$7,Tbl.Kosten[[#This Row],[Totaal kosten]],"")</f>
        <v/>
      </c>
      <c r="AJ254" s="158" t="str">
        <f>IF(Tbl.Kosten[[#This Row],[Pnr.]]=AJ$7,Tbl.Kosten[[#This Row],[Totaal kosten]],"")</f>
        <v/>
      </c>
      <c r="AK254" s="158" t="str">
        <f>IF(Tbl.Kosten[[#This Row],[Pnr.]]=AK$7,Tbl.Kosten[[#This Row],[Totaal kosten]],"")</f>
        <v/>
      </c>
      <c r="AL254" s="158" t="str">
        <f>IF(Tbl.Kosten[[#This Row],[Pnr.]]=AL$7,Tbl.Kosten[[#This Row],[Totaal kosten]],"")</f>
        <v/>
      </c>
      <c r="AM254" s="158" t="str">
        <f>IF(Tbl.Kosten[[#This Row],[Pnr.]]=AM$7,Tbl.Kosten[[#This Row],[Totaal kosten]],"")</f>
        <v/>
      </c>
      <c r="AN254" s="158" t="str">
        <f>IF(Tbl.Kosten[[#This Row],[Pnr.]]=AN$7,Tbl.Kosten[[#This Row],[Totaal kosten]],"")</f>
        <v/>
      </c>
      <c r="AO254" s="158" t="str">
        <f>IF(Tbl.Kosten[[#This Row],[Pnr.]]=AO$7,Tbl.Kosten[[#This Row],[Totaal kosten]],"")</f>
        <v/>
      </c>
      <c r="AP254" s="158" t="str">
        <f>IF(Tbl.Kosten[[#This Row],[Pnr.]]=AP$7,Tbl.Kosten[[#This Row],[Totaal kosten]],"")</f>
        <v/>
      </c>
      <c r="AQ254" s="158" t="str">
        <f>IF(Tbl.Kosten[[#This Row],[Pnr.]]=AQ$7,Tbl.Kosten[[#This Row],[Totaal kosten]],"")</f>
        <v/>
      </c>
      <c r="AR254" s="158" t="str">
        <f>IF(Tbl.Kosten[[#This Row],[Pnr.]]=AR$7,Tbl.Kosten[[#This Row],[Totaal kosten]],"")</f>
        <v/>
      </c>
      <c r="AS254" s="158" t="str">
        <f>IF(Tbl.Kosten[[#This Row],[Pnr.]]=AS$7,Tbl.Kosten[[#This Row],[Totaal kosten]],"")</f>
        <v/>
      </c>
      <c r="AT254" s="158" t="str">
        <f>IF(Tbl.Kosten[[#This Row],[Pnr.]]=AT$7,Tbl.Kosten[[#This Row],[Totaal kosten]],"")</f>
        <v/>
      </c>
      <c r="AU254" s="158" t="str">
        <f>IF(Tbl.Kosten[[#This Row],[Pnr.]]=AU$7,Tbl.Kosten[[#This Row],[Totaal kosten]],"")</f>
        <v/>
      </c>
      <c r="AV254" s="158" t="str">
        <f>IF(Tbl.Kosten[[#This Row],[Pnr.]]=AV$7,Tbl.Kosten[[#This Row],[Totaal kosten]],"")</f>
        <v/>
      </c>
      <c r="AW254" s="158" t="str">
        <f>IF(Tbl.Kosten[[#This Row],[Pnr.]]=AW$7,Tbl.Kosten[[#This Row],[Totaal kosten]],"")</f>
        <v/>
      </c>
      <c r="AX254" s="158" t="str">
        <f>IF(Tbl.Kosten[[#This Row],[Pnr.]]=AX$7,Tbl.Kosten[[#This Row],[Totaal kosten]],"")</f>
        <v/>
      </c>
      <c r="AY254" s="158" t="str">
        <f>IF(Tbl.Kosten[[#This Row],[Pnr.]]=AY$7,Tbl.Kosten[[#This Row],[Totaal kosten]],"")</f>
        <v/>
      </c>
      <c r="AZ254" s="158" t="str">
        <f>IF(Tbl.Kosten[[#This Row],[Pnr.]]=AZ$7,Tbl.Kosten[[#This Row],[Totaal kosten]],"")</f>
        <v/>
      </c>
      <c r="BA254" s="158" t="str">
        <f>IF(Tbl.Kosten[[#This Row],[Pnr.]]=BA$7,Tbl.Kosten[[#This Row],[Totaal kosten]],"")</f>
        <v/>
      </c>
      <c r="BB254" s="158" t="str">
        <f>IF(Tbl.Kosten[[#This Row],[Pnr.]]=BB$7,Tbl.Kosten[[#This Row],[Totaal kosten]],"")</f>
        <v/>
      </c>
      <c r="BC254" s="158" t="str">
        <f>IF(Tbl.Kosten[[#This Row],[Pnr.]]=BC$7,Tbl.Kosten[[#This Row],[Totaal kosten]],"")</f>
        <v/>
      </c>
      <c r="BD254" s="158" t="str">
        <f>IF(Tbl.Kosten[[#This Row],[Pnr.]]=BD$7,Tbl.Kosten[[#This Row],[Totaal kosten]],"")</f>
        <v/>
      </c>
      <c r="BE254" s="158" t="str">
        <f>IF(Tbl.Kosten[[#This Row],[Pnr.]]=BE$7,Tbl.Kosten[[#This Row],[Totaal kosten]],"")</f>
        <v/>
      </c>
      <c r="BF254" s="158" t="str">
        <f>IF(Tbl.Kosten[[#This Row],[Pnr.]]=BF$7,Tbl.Kosten[[#This Row],[Totaal kosten]],"")</f>
        <v/>
      </c>
      <c r="BG254" s="158" t="str">
        <f>IF(Tbl.Kosten[[#This Row],[Pnr.]]=BG$7,Tbl.Kosten[[#This Row],[Totaal kosten]],"")</f>
        <v/>
      </c>
      <c r="BH254" s="158" t="str">
        <f>IF(Tbl.Kosten[[#This Row],[Pnr.]]=BH$7,Tbl.Kosten[[#This Row],[Totaal kosten]],"")</f>
        <v/>
      </c>
      <c r="BI254" s="158" t="str">
        <f>IF(Tbl.Kosten[[#This Row],[Pnr.]]=BI$7,Tbl.Kosten[[#This Row],[Totaal kosten]],"")</f>
        <v/>
      </c>
      <c r="BJ254" s="158" t="str">
        <f>IF(Tbl.Kosten[[#This Row],[Pnr.]]=BJ$7,Tbl.Kosten[[#This Row],[Totaal kosten]],"")</f>
        <v/>
      </c>
      <c r="BK254" s="158" t="str">
        <f>IF(Tbl.Kosten[[#This Row],[Pnr.]]=BK$7,Tbl.Kosten[[#This Row],[Totaal kosten]],"")</f>
        <v/>
      </c>
      <c r="BL254" s="158" t="str">
        <f>IF(Tbl.Kosten[[#This Row],[Pnr.]]=BL$7,Tbl.Kosten[[#This Row],[Totaal kosten]],"")</f>
        <v/>
      </c>
      <c r="BM254" s="158" t="str">
        <f>IF(Tbl.Kosten[[#This Row],[Pnr.]]=BM$7,Tbl.Kosten[[#This Row],[Totaal kosten]],"")</f>
        <v/>
      </c>
      <c r="BN254" s="158" t="str">
        <f>IF(Tbl.Kosten[[#This Row],[Pnr.]]=BN$7,Tbl.Kosten[[#This Row],[Totaal kosten]],"")</f>
        <v/>
      </c>
      <c r="BO254" s="158" t="str">
        <f>IF(Tbl.Kosten[[#This Row],[Pnr.]]=BO$7,Tbl.Kosten[[#This Row],[Totaal kosten]],"")</f>
        <v/>
      </c>
      <c r="BP254" s="158" t="str">
        <f>IF(Tbl.Kosten[[#This Row],[Pnr.]]=BP$7,Tbl.Kosten[[#This Row],[Totaal kosten]],"")</f>
        <v/>
      </c>
      <c r="BQ254" s="158" t="str">
        <f>IF(Tbl.Kosten[[#This Row],[Pnr.]]=BQ$7,Tbl.Kosten[[#This Row],[Totaal kosten]],"")</f>
        <v/>
      </c>
      <c r="BR254" s="158" t="str">
        <f>IF(Tbl.Kosten[[#This Row],[Pnr.]]=BR$7,Tbl.Kosten[[#This Row],[Totaal kosten]],"")</f>
        <v/>
      </c>
      <c r="BS254" s="158" t="str">
        <f>IF(Tbl.Kosten[[#This Row],[Pnr.]]=BS$7,Tbl.Kosten[[#This Row],[Totaal kosten]],"")</f>
        <v/>
      </c>
      <c r="BT254" s="158" t="str">
        <f>IF(Tbl.Kosten[[#This Row],[Pnr.]]=BT$7,Tbl.Kosten[[#This Row],[Totaal kosten]],"")</f>
        <v/>
      </c>
      <c r="BU254" s="158" t="str">
        <f>IF(Tbl.Kosten[[#This Row],[Pnr.]]=BU$7,Tbl.Kosten[[#This Row],[Totaal kosten]],"")</f>
        <v/>
      </c>
      <c r="BV254" s="158" t="str">
        <f>IF(Tbl.Kosten[[#This Row],[Pnr.]]=BV$7,Tbl.Kosten[[#This Row],[Totaal kosten]],"")</f>
        <v/>
      </c>
      <c r="BW254" s="158" t="str">
        <f>IF(Tbl.Kosten[[#This Row],[Pnr.]]=BW$7,Tbl.Kosten[[#This Row],[Totaal kosten]],"")</f>
        <v/>
      </c>
      <c r="BX254" s="158" t="str">
        <f>IFERROR(_xlfn.XLOOKUP(Tbl.Kosten[[#This Row],[Werkpakketcode]],Tbl.Werkpakketten[Werkpakketcode],Tbl.Werkpakketten[WPnr.],"",0,1),"")</f>
        <v/>
      </c>
      <c r="BY254" s="158" t="str">
        <f>IF(Tbl.Kosten[[#This Row],[WPnr.]]=BY$7,Tbl.Kosten[[#This Row],[Totaal kosten]],"")</f>
        <v/>
      </c>
      <c r="BZ254" s="158" t="str">
        <f>IF(Tbl.Kosten[[#This Row],[WPnr.]]=BZ$7,Tbl.Kosten[[#This Row],[Totaal kosten]],"")</f>
        <v/>
      </c>
      <c r="CA254" s="158" t="str">
        <f>IF(Tbl.Kosten[[#This Row],[WPnr.]]=CA$7,Tbl.Kosten[[#This Row],[Totaal kosten]],"")</f>
        <v/>
      </c>
      <c r="CB254" s="158" t="str">
        <f>IF(Tbl.Kosten[[#This Row],[WPnr.]]=CB$7,Tbl.Kosten[[#This Row],[Totaal kosten]],"")</f>
        <v/>
      </c>
      <c r="CC254" s="158" t="str">
        <f>IF(Tbl.Kosten[[#This Row],[WPnr.]]=CC$7,Tbl.Kosten[[#This Row],[Totaal kosten]],"")</f>
        <v/>
      </c>
      <c r="CD254" s="158" t="str">
        <f>IF(Tbl.Kosten[[#This Row],[WPnr.]]=CD$7,Tbl.Kosten[[#This Row],[Totaal kosten]],"")</f>
        <v/>
      </c>
      <c r="CE254" s="158" t="str">
        <f>IF(Tbl.Kosten[[#This Row],[WPnr.]]=CE$7,Tbl.Kosten[[#This Row],[Totaal kosten]],"")</f>
        <v/>
      </c>
      <c r="CF254" s="158" t="str">
        <f>IF(Tbl.Kosten[[#This Row],[WPnr.]]=CF$7,Tbl.Kosten[[#This Row],[Totaal kosten]],"")</f>
        <v/>
      </c>
      <c r="CG254" s="158" t="str">
        <f>IF(Tbl.Kosten[[#This Row],[WPnr.]]=CG$7,Tbl.Kosten[[#This Row],[Totaal kosten]],"")</f>
        <v/>
      </c>
      <c r="CH254" s="158" t="str">
        <f>IF(Tbl.Kosten[[#This Row],[WPnr.]]=CH$7,Tbl.Kosten[[#This Row],[Totaal kosten]],"")</f>
        <v/>
      </c>
      <c r="CI254" s="158" t="str">
        <f>IF(Tbl.Kosten[[#This Row],[WPnr.]]=CI$7,Tbl.Kosten[[#This Row],[Totaal kosten]],"")</f>
        <v/>
      </c>
      <c r="CJ254" s="158" t="str">
        <f>IF(Tbl.Kosten[[#This Row],[WPnr.]]=CJ$7,Tbl.Kosten[[#This Row],[Totaal kosten]],"")</f>
        <v/>
      </c>
      <c r="CK254" s="158" t="str">
        <f>IF(Tbl.Kosten[[#This Row],[WPnr.]]=CK$7,Tbl.Kosten[[#This Row],[Totaal kosten]],"")</f>
        <v/>
      </c>
      <c r="CL254" s="158" t="str">
        <f>IF(Tbl.Kosten[[#This Row],[WPnr.]]=CL$7,Tbl.Kosten[[#This Row],[Totaal kosten]],"")</f>
        <v/>
      </c>
      <c r="CM254" s="158" t="str">
        <f>IF(Tbl.Kosten[[#This Row],[WPnr.]]=CM$7,Tbl.Kosten[[#This Row],[Totaal kosten]],"")</f>
        <v/>
      </c>
      <c r="CN254" s="158" t="str">
        <f>IF(Tbl.Kosten[[#This Row],[WPnr.]]=CN$7,Tbl.Kosten[[#This Row],[Totaal kosten]],"")</f>
        <v/>
      </c>
      <c r="CO254" s="158" t="str">
        <f>IF(Tbl.Kosten[[#This Row],[WPnr.]]=CO$7,Tbl.Kosten[[#This Row],[Totaal kosten]],"")</f>
        <v/>
      </c>
      <c r="CP254" s="158" t="str">
        <f>IF(Tbl.Kosten[[#This Row],[WPnr.]]=CP$7,Tbl.Kosten[[#This Row],[Totaal kosten]],"")</f>
        <v/>
      </c>
      <c r="CQ254" s="158" t="str">
        <f>IF(Tbl.Kosten[[#This Row],[WPnr.]]=CQ$7,Tbl.Kosten[[#This Row],[Totaal kosten]],"")</f>
        <v/>
      </c>
      <c r="CR254" s="158" t="str">
        <f>IF(Tbl.Kosten[[#This Row],[WPnr.]]=CR$7,Tbl.Kosten[[#This Row],[Totaal kosten]],"")</f>
        <v/>
      </c>
      <c r="CS254" s="158" t="str">
        <f>IF(Tbl.Kosten[[#This Row],[WPnr.]]=CS$7,Tbl.Kosten[[#This Row],[Totaal kosten]],"")</f>
        <v/>
      </c>
      <c r="CT254" s="158" t="str">
        <f>IF(Tbl.Kosten[[#This Row],[WPnr.]]=CT$7,Tbl.Kosten[[#This Row],[Totaal kosten]],"")</f>
        <v/>
      </c>
      <c r="CU254" s="158" t="str">
        <f>IF(Tbl.Kosten[[#This Row],[WPnr.]]=CU$7,Tbl.Kosten[[#This Row],[Totaal kosten]],"")</f>
        <v/>
      </c>
      <c r="CV254" s="158" t="str">
        <f>IF(Tbl.Kosten[[#This Row],[WPnr.]]=CV$7,Tbl.Kosten[[#This Row],[Totaal kosten]],"")</f>
        <v/>
      </c>
      <c r="CW254" s="158" t="str">
        <f>IF(Tbl.Kosten[[#This Row],[WPnr.]]=CW$7,Tbl.Kosten[[#This Row],[Totaal kosten]],"")</f>
        <v/>
      </c>
      <c r="CX254" s="158" t="str">
        <f>IF(Tbl.Kosten[[#This Row],[WPnr.]]=CX$7,Tbl.Kosten[[#This Row],[Totaal kosten]],"")</f>
        <v/>
      </c>
      <c r="CY254" s="158" t="str">
        <f>IF(Tbl.Kosten[[#This Row],[WPnr.]]=CY$7,Tbl.Kosten[[#This Row],[Totaal kosten]],"")</f>
        <v/>
      </c>
      <c r="CZ254" s="158" t="str">
        <f>IF(Tbl.Kosten[[#This Row],[WPnr.]]=CZ$7,Tbl.Kosten[[#This Row],[Totaal kosten]],"")</f>
        <v/>
      </c>
      <c r="DA254" s="158" t="str">
        <f>IF(Tbl.Kosten[[#This Row],[WPnr.]]=DA$7,Tbl.Kosten[[#This Row],[Totaal kosten]],"")</f>
        <v/>
      </c>
      <c r="DB254" s="158" t="str">
        <f>IF(Tbl.Kosten[[#This Row],[WPnr.]]=DB$7,Tbl.Kosten[[#This Row],[Totaal kosten]],"")</f>
        <v/>
      </c>
      <c r="DC254" s="158" t="str">
        <f>IF(Tbl.Kosten[[#This Row],[WPnr.]]=DC$7,Tbl.Kosten[[#This Row],[Totaal kosten]],"")</f>
        <v/>
      </c>
      <c r="DD254" s="158" t="str">
        <f>IF(Tbl.Kosten[[#This Row],[WPnr.]]=DD$7,Tbl.Kosten[[#This Row],[Totaal kosten]],"")</f>
        <v/>
      </c>
      <c r="DE254" s="158" t="str">
        <f>IF(Tbl.Kosten[[#This Row],[WPnr.]]=DE$7,Tbl.Kosten[[#This Row],[Totaal kosten]],"")</f>
        <v/>
      </c>
      <c r="DF254" s="158" t="str">
        <f>IF(Tbl.Kosten[[#This Row],[WPnr.]]=DF$7,Tbl.Kosten[[#This Row],[Totaal kosten]],"")</f>
        <v/>
      </c>
      <c r="DG254" s="158" t="str">
        <f>IF(Tbl.Kosten[[#This Row],[WPnr.]]=DG$7,Tbl.Kosten[[#This Row],[Totaal kosten]],"")</f>
        <v/>
      </c>
      <c r="DH254" s="158" t="str">
        <f>IF(Tbl.Kosten[[#This Row],[WPnr.]]=DH$7,Tbl.Kosten[[#This Row],[Totaal kosten]],"")</f>
        <v/>
      </c>
      <c r="DI254" s="158" t="str">
        <f>IF(Tbl.Kosten[[#This Row],[WPnr.]]=DI$7,Tbl.Kosten[[#This Row],[Totaal kosten]],"")</f>
        <v/>
      </c>
      <c r="DJ254" s="158" t="str">
        <f>IF(Tbl.Kosten[[#This Row],[WPnr.]]=DJ$7,Tbl.Kosten[[#This Row],[Totaal kosten]],"")</f>
        <v/>
      </c>
      <c r="DK254" s="158" t="str">
        <f>IF(Tbl.Kosten[[#This Row],[WPnr.]]=DK$7,Tbl.Kosten[[#This Row],[Totaal kosten]],"")</f>
        <v/>
      </c>
      <c r="DL254" s="158" t="str">
        <f>IF(Tbl.Kosten[[#This Row],[WPnr.]]=DL$7,Tbl.Kosten[[#This Row],[Totaal kosten]],"")</f>
        <v/>
      </c>
      <c r="DM254" s="158" t="str">
        <f>IF(Tbl.Kosten[[#This Row],[WPnr.]]=DM$7,Tbl.Kosten[[#This Row],[Totaal kosten]],"")</f>
        <v/>
      </c>
      <c r="DN254" s="158" t="str">
        <f>IF(Tbl.Kosten[[#This Row],[WPnr.]]=DN$7,Tbl.Kosten[[#This Row],[Totaal kosten]],"")</f>
        <v/>
      </c>
      <c r="DO254" s="158" t="str">
        <f>IF(Tbl.Kosten[[#This Row],[WPnr.]]=DO$7,Tbl.Kosten[[#This Row],[Totaal kosten]],"")</f>
        <v/>
      </c>
      <c r="DP254" s="158" t="str">
        <f>IF(Tbl.Kosten[[#This Row],[WPnr.]]=DP$7,Tbl.Kosten[[#This Row],[Totaal kosten]],"")</f>
        <v/>
      </c>
      <c r="DQ254" s="158" t="str">
        <f>IF(Tbl.Kosten[[#This Row],[WPnr.]]=DQ$7,Tbl.Kosten[[#This Row],[Totaal kosten]],"")</f>
        <v/>
      </c>
      <c r="DR254" s="158" t="str">
        <f>IF(Tbl.Kosten[[#This Row],[WPnr.]]=DR$7,Tbl.Kosten[[#This Row],[Totaal kosten]],"")</f>
        <v/>
      </c>
      <c r="DS254" s="158" t="str">
        <f>IF(Tbl.Kosten[[#This Row],[WPnr.]]=DS$7,Tbl.Kosten[[#This Row],[Totaal kosten]],"")</f>
        <v/>
      </c>
      <c r="DT254" s="158" t="str">
        <f>IF(Tbl.Kosten[[#This Row],[WPnr.]]=DT$7,Tbl.Kosten[[#This Row],[Totaal kosten]],"")</f>
        <v/>
      </c>
      <c r="DU254" s="158" t="str">
        <f>IF(Tbl.Kosten[[#This Row],[WPnr.]]=DU$7,Tbl.Kosten[[#This Row],[Totaal kosten]],"")</f>
        <v/>
      </c>
      <c r="DV254" s="158" t="str">
        <f>IF(Tbl.Kosten[[#This Row],[WPnr.]]=DV$7,Tbl.Kosten[[#This Row],[Totaal kosten]],"")</f>
        <v/>
      </c>
      <c r="DW254" s="158" t="str">
        <f>IFERROR(_xlfn.XLOOKUP(Tbl.Kosten[[#This Row],[Kostensoort]],Tbl.Kostensoorten[Kostensoorten],Tbl.Kostensoorten[KSnr.],"",0,1),"")</f>
        <v/>
      </c>
      <c r="DX254" s="158" t="str">
        <f>IF(Tbl.Kosten[[#This Row],[KSnr.]]=DX$7,Tbl.Kosten[[#This Row],[Totaal kosten]],"")</f>
        <v/>
      </c>
      <c r="DY254" s="158" t="str">
        <f>IF(Tbl.Kosten[[#This Row],[KSnr.]]=DY$7,Tbl.Kosten[[#This Row],[Totaal kosten]],"")</f>
        <v/>
      </c>
      <c r="DZ254" s="158" t="str">
        <f>IF(Tbl.Kosten[[#This Row],[KSnr.]]=DZ$7,Tbl.Kosten[[#This Row],[Totaal kosten]],"")</f>
        <v/>
      </c>
      <c r="EA254" s="158" t="str">
        <f>IF(Tbl.Kosten[[#This Row],[KSnr.]]=EA$7,Tbl.Kosten[[#This Row],[Totaal kosten]],"")</f>
        <v/>
      </c>
      <c r="EB254" s="158" t="str">
        <f>IF(Tbl.Kosten[[#This Row],[KSnr.]]=EB$7,Tbl.Kosten[[#This Row],[Totaal kosten]],"")</f>
        <v/>
      </c>
      <c r="EC254" s="158" t="str">
        <f>IF(Tbl.Kosten[[#This Row],[KSnr.]]=EC$7,Tbl.Kosten[[#This Row],[Totaal kosten]],"")</f>
        <v/>
      </c>
      <c r="ED254" s="158" t="str">
        <f>IF(Tbl.Kosten[[#This Row],[KSnr.]]=ED$7,Tbl.Kosten[[#This Row],[Totaal kosten]],"")</f>
        <v/>
      </c>
      <c r="EE254" s="158" t="str">
        <f>IF(Tbl.Kosten[[#This Row],[KSnr.]]=EE$7,Tbl.Kosten[[#This Row],[Totaal kosten]],"")</f>
        <v/>
      </c>
      <c r="EF254" s="158" t="str">
        <f>IF(Tbl.Kosten[[#This Row],[KSnr.]]=EF$7,Tbl.Kosten[[#This Row],[Totaal kosten]],"")</f>
        <v/>
      </c>
      <c r="EG254" s="158" t="str">
        <f>IF(Tbl.Kosten[[#This Row],[KSnr.]]=EG$7,Tbl.Kosten[[#This Row],[Totaal kosten]],"")</f>
        <v/>
      </c>
      <c r="EH254" s="158" t="str">
        <f>IF(Tbl.Kosten[[#This Row],[KSnr.]]=EH$7,Tbl.Kosten[[#This Row],[Totaal kosten]],"")</f>
        <v/>
      </c>
      <c r="EI254" s="158" t="str">
        <f>IF(Tbl.Kosten[[#This Row],[KSnr.]]=EI$7,Tbl.Kosten[[#This Row],[Totaal kosten]],"")</f>
        <v/>
      </c>
      <c r="EJ254" s="158" t="str">
        <f>IF(Tbl.Kosten[[#This Row],[KSnr.]]=EJ$7,Tbl.Kosten[[#This Row],[Totaal kosten]],"")</f>
        <v/>
      </c>
      <c r="EK254" s="158" t="str">
        <f>IF(Tbl.Kosten[[#This Row],[KSnr.]]=EK$7,Tbl.Kosten[[#This Row],[Totaal kosten]],"")</f>
        <v/>
      </c>
      <c r="EL254" s="158" t="str">
        <f>IF(Tbl.Kosten[[#This Row],[KSnr.]]=EL$7,Tbl.Kosten[[#This Row],[Totaal kosten]],"")</f>
        <v/>
      </c>
      <c r="EM254" s="158" t="str">
        <f>IF(Tbl.Kosten[[#This Row],[KSnr.]]=EM$7,Tbl.Kosten[[#This Row],[Totaal kosten]],"")</f>
        <v/>
      </c>
      <c r="EN254" s="158" t="str">
        <f>IF(Tbl.Kosten[[#This Row],[KSnr.]]=EN$7,Tbl.Kosten[[#This Row],[Totaal kosten]],"")</f>
        <v/>
      </c>
      <c r="EO254" s="158" t="str">
        <f>IF(Tbl.Kosten[[#This Row],[KSnr.]]=EO$7,Tbl.Kosten[[#This Row],[Totaal kosten]],"")</f>
        <v/>
      </c>
      <c r="EP254" s="158" t="str">
        <f>IF(Tbl.Kosten[[#This Row],[KSnr.]]=EP$7,Tbl.Kosten[[#This Row],[Totaal kosten]],"")</f>
        <v/>
      </c>
      <c r="EQ254" s="158" t="str">
        <f>IF(Tbl.Kosten[[#This Row],[KSnr.]]=EQ$7,Tbl.Kosten[[#This Row],[Totaal kosten]],"")</f>
        <v/>
      </c>
      <c r="ER254" s="154" t="str">
        <f>IFERROR(_xlfn.XLOOKUP(Tbl.Kosten[[#This Row],[Subsidieactiviteit]],Tbl.Subsidiehoogte[Subsidieactiviteit],Tbl.Subsidiehoogte[SAnr.],"",0,1),"")</f>
        <v/>
      </c>
      <c r="ES254" s="160" t="str">
        <f>IF(Tbl.Kosten[[#This Row],[Sanr.]]=ES$7,Tbl.Kosten[[#This Row],[Totaal kosten]],"")</f>
        <v/>
      </c>
      <c r="ET254" s="160" t="str">
        <f>IF(Tbl.Kosten[[#This Row],[Sanr.]]=ET$7,Tbl.Kosten[[#This Row],[Totaal kosten]],"")</f>
        <v/>
      </c>
      <c r="EU254" s="160" t="str">
        <f>IF(Tbl.Kosten[[#This Row],[Sanr.]]=EU$7,Tbl.Kosten[[#This Row],[Totaal kosten]],"")</f>
        <v/>
      </c>
      <c r="EV254" s="160" t="str">
        <f>IF(Tbl.Kosten[[#This Row],[Sanr.]]=EV$7,Tbl.Kosten[[#This Row],[Totaal kosten]],"")</f>
        <v/>
      </c>
      <c r="EW254" s="160" t="str">
        <f>IF(Tbl.Kosten[[#This Row],[Sanr.]]=EW$7,Tbl.Kosten[[#This Row],[Totaal kosten]],"")</f>
        <v/>
      </c>
      <c r="EX254" s="160" t="str">
        <f>IF(Tbl.Kosten[[#This Row],[Sanr.]]=EX$7,Tbl.Kosten[[#This Row],[Totaal kosten]],"")</f>
        <v/>
      </c>
      <c r="EY254" s="160" t="str">
        <f>IF(Tbl.Kosten[[#This Row],[Sanr.]]=EY$7,Tbl.Kosten[[#This Row],[Totaal kosten]],"")</f>
        <v/>
      </c>
      <c r="EZ254" s="160" t="str">
        <f>IF(Tbl.Kosten[[#This Row],[Sanr.]]=EZ$7,Tbl.Kosten[[#This Row],[Totaal kosten]],"")</f>
        <v/>
      </c>
      <c r="FA254" s="160" t="str">
        <f>IF(Tbl.Kosten[[#This Row],[Sanr.]]=FA$7,Tbl.Kosten[[#This Row],[Totaal kosten]],"")</f>
        <v/>
      </c>
      <c r="FB254" s="160" t="str">
        <f>IF(Tbl.Kosten[[#This Row],[Sanr.]]=FB$7,Tbl.Kosten[[#This Row],[Totaal kosten]],"")</f>
        <v/>
      </c>
      <c r="FC254" s="160" t="str">
        <f>IF(Tbl.Kosten[[#This Row],[Sanr.]]=FC$7,Tbl.Kosten[[#This Row],[Totaal kosten]],"")</f>
        <v/>
      </c>
      <c r="FD254" s="160" t="str">
        <f>IF(Tbl.Kosten[[#This Row],[Sanr.]]=FD$7,Tbl.Kosten[[#This Row],[Totaal kosten]],"")</f>
        <v/>
      </c>
      <c r="FE254" s="160" t="str">
        <f>IF(Tbl.Kosten[[#This Row],[Sanr.]]=FE$7,Tbl.Kosten[[#This Row],[Totaal kosten]],"")</f>
        <v/>
      </c>
      <c r="FF254" s="160" t="str">
        <f>IF(Tbl.Kosten[[#This Row],[Sanr.]]=FF$7,Tbl.Kosten[[#This Row],[Totaal kosten]],"")</f>
        <v/>
      </c>
      <c r="FG254" s="160" t="str">
        <f>IF(Tbl.Kosten[[#This Row],[Sanr.]]=FG$7,Tbl.Kosten[[#This Row],[Totaal kosten]],"")</f>
        <v/>
      </c>
      <c r="FH254" s="160" t="str">
        <f>IF(Tbl.Kosten[[#This Row],[Sanr.]]=FH$7,Tbl.Kosten[[#This Row],[Totaal kosten]],"")</f>
        <v/>
      </c>
      <c r="FI254" s="160" t="str">
        <f>IF(Tbl.Kosten[[#This Row],[Sanr.]]=FI$7,Tbl.Kosten[[#This Row],[Totaal kosten]],"")</f>
        <v/>
      </c>
      <c r="FJ254" s="160" t="str">
        <f>IF(Tbl.Kosten[[#This Row],[Sanr.]]=FJ$7,Tbl.Kosten[[#This Row],[Totaal kosten]],"")</f>
        <v/>
      </c>
      <c r="FK254" s="160" t="str">
        <f>IF(Tbl.Kosten[[#This Row],[Sanr.]]=FK$7,Tbl.Kosten[[#This Row],[Totaal kosten]],"")</f>
        <v/>
      </c>
      <c r="FL254" s="160" t="str">
        <f>IF(Tbl.Kosten[[#This Row],[Sanr.]]=FL$7,Tbl.Kosten[[#This Row],[Totaal kosten]],"")</f>
        <v/>
      </c>
      <c r="FM254" s="160" t="str">
        <f>IF(Tbl.Kosten[[#This Row],[Sanr.]]=FM$7,Tbl.Kosten[[#This Row],[Totaal kosten]],"")</f>
        <v/>
      </c>
      <c r="FN254" s="160" t="str">
        <f>IF(Tbl.Kosten[[#This Row],[Sanr.]]=FN$7,Tbl.Kosten[[#This Row],[Totaal kosten]],"")</f>
        <v/>
      </c>
      <c r="FO254" s="160" t="str">
        <f>IF(Tbl.Kosten[[#This Row],[Sanr.]]=FO$7,Tbl.Kosten[[#This Row],[Totaal kosten]],"")</f>
        <v/>
      </c>
      <c r="FP254" s="160" t="str">
        <f>IF(Tbl.Kosten[[#This Row],[Sanr.]]=FP$7,Tbl.Kosten[[#This Row],[Totaal kosten]],"")</f>
        <v/>
      </c>
      <c r="FQ254" s="160" t="str">
        <f>IF(Tbl.Kosten[[#This Row],[Sanr.]]=FQ$7,Tbl.Kosten[[#This Row],[Totaal kosten]],"")</f>
        <v/>
      </c>
      <c r="FR254" s="160" t="str">
        <f>IF(Tbl.Kosten[[#This Row],[Sanr.]]=FR$7,Tbl.Kosten[[#This Row],[Totaal kosten]],"")</f>
        <v/>
      </c>
      <c r="FS254" s="160" t="str">
        <f>IF(Tbl.Kosten[[#This Row],[Sanr.]]=FS$7,Tbl.Kosten[[#This Row],[Totaal kosten]],"")</f>
        <v/>
      </c>
      <c r="FT254" s="160" t="str">
        <f>IF(Tbl.Kosten[[#This Row],[Sanr.]]=FT$7,Tbl.Kosten[[#This Row],[Totaal kosten]],"")</f>
        <v/>
      </c>
      <c r="FU254" s="160" t="str">
        <f>IF(Tbl.Kosten[[#This Row],[Sanr.]]=FU$7,Tbl.Kosten[[#This Row],[Totaal kosten]],"")</f>
        <v/>
      </c>
      <c r="FV254" s="160" t="str">
        <f>IF(Tbl.Kosten[[#This Row],[Sanr.]]=FV$7,Tbl.Kosten[[#This Row],[Totaal kosten]],"")</f>
        <v/>
      </c>
      <c r="FW254" s="160" t="str">
        <f>IFERROR(_xlfn.XLOOKUP(Tbl.Kosten[[#This Row],[Activiteitencode]],Tbl.Activiteiten[Activiteitcode],Tbl.Activiteiten[Anr.],"",0,1),"")</f>
        <v/>
      </c>
      <c r="FX254" s="181" t="str">
        <f>_xlfn.CONCAT(Tbl.Kosten[[#This Row],[Pnr.]],Tbl.Kosten[[#This Row],[Sanr.]])</f>
        <v>P1</v>
      </c>
      <c r="FY254" s="160">
        <f>Tbl.Kosten[[#This Row],[Totaal kosten]]-Tbl.Kosten[[#This Row],[Subsidie]]</f>
        <v>0</v>
      </c>
      <c r="FZ254" s="160">
        <f>IF(Tbl.Kosten[[#This Row],[Pnr.]]=FZ$7,Tbl.Kosten[[#This Row],[Te financieren]],"")</f>
        <v>0</v>
      </c>
      <c r="GA254" s="160" t="str">
        <f>IF(Tbl.Kosten[[#This Row],[Pnr.]]=GA$7,Tbl.Kosten[[#This Row],[Te financieren]],"")</f>
        <v/>
      </c>
      <c r="GB254" s="160" t="str">
        <f>IF(Tbl.Kosten[[#This Row],[Pnr.]]=GB$7,Tbl.Kosten[[#This Row],[Te financieren]],"")</f>
        <v/>
      </c>
      <c r="GC254" s="160" t="str">
        <f>IF(Tbl.Kosten[[#This Row],[Pnr.]]=GC$7,Tbl.Kosten[[#This Row],[Te financieren]],"")</f>
        <v/>
      </c>
      <c r="GD254" s="160" t="str">
        <f>IF(Tbl.Kosten[[#This Row],[Pnr.]]=GD$7,Tbl.Kosten[[#This Row],[Te financieren]],"")</f>
        <v/>
      </c>
      <c r="GE254" s="160" t="str">
        <f>IF(Tbl.Kosten[[#This Row],[Pnr.]]=GE$7,Tbl.Kosten[[#This Row],[Te financieren]],"")</f>
        <v/>
      </c>
      <c r="GF254" s="160" t="str">
        <f>IF(Tbl.Kosten[[#This Row],[Pnr.]]=GF$7,Tbl.Kosten[[#This Row],[Te financieren]],"")</f>
        <v/>
      </c>
      <c r="GG254" s="160" t="str">
        <f>IF(Tbl.Kosten[[#This Row],[Pnr.]]=GG$7,Tbl.Kosten[[#This Row],[Te financieren]],"")</f>
        <v/>
      </c>
      <c r="GH254" s="160" t="str">
        <f>IF(Tbl.Kosten[[#This Row],[Pnr.]]=GH$7,Tbl.Kosten[[#This Row],[Te financieren]],"")</f>
        <v/>
      </c>
      <c r="GI254" s="160" t="str">
        <f>IF(Tbl.Kosten[[#This Row],[Pnr.]]=GI$7,Tbl.Kosten[[#This Row],[Te financieren]],"")</f>
        <v/>
      </c>
      <c r="GJ254" s="160" t="str">
        <f>IF(Tbl.Kosten[[#This Row],[Pnr.]]=GJ$7,Tbl.Kosten[[#This Row],[Te financieren]],"")</f>
        <v/>
      </c>
      <c r="GK254" s="160" t="str">
        <f>IF(Tbl.Kosten[[#This Row],[Pnr.]]=GK$7,Tbl.Kosten[[#This Row],[Te financieren]],"")</f>
        <v/>
      </c>
      <c r="GL254" s="160" t="str">
        <f>IF(Tbl.Kosten[[#This Row],[Pnr.]]=GL$7,Tbl.Kosten[[#This Row],[Te financieren]],"")</f>
        <v/>
      </c>
      <c r="GM254" s="160" t="str">
        <f>IF(Tbl.Kosten[[#This Row],[Pnr.]]=GM$7,Tbl.Kosten[[#This Row],[Te financieren]],"")</f>
        <v/>
      </c>
      <c r="GN254" s="160" t="str">
        <f>IF(Tbl.Kosten[[#This Row],[Pnr.]]=GN$7,Tbl.Kosten[[#This Row],[Te financieren]],"")</f>
        <v/>
      </c>
      <c r="GO254" s="160" t="str">
        <f>IF(Tbl.Kosten[[#This Row],[Pnr.]]=GO$7,Tbl.Kosten[[#This Row],[Te financieren]],"")</f>
        <v/>
      </c>
      <c r="GP254" s="160" t="str">
        <f>IF(Tbl.Kosten[[#This Row],[Pnr.]]=GP$7,Tbl.Kosten[[#This Row],[Te financieren]],"")</f>
        <v/>
      </c>
      <c r="GQ254" s="160" t="str">
        <f>IF(Tbl.Kosten[[#This Row],[Pnr.]]=GQ$7,Tbl.Kosten[[#This Row],[Te financieren]],"")</f>
        <v/>
      </c>
      <c r="GR254" s="160" t="str">
        <f>IF(Tbl.Kosten[[#This Row],[Pnr.]]=GR$7,Tbl.Kosten[[#This Row],[Te financieren]],"")</f>
        <v/>
      </c>
      <c r="GS254" s="160" t="str">
        <f>IF(Tbl.Kosten[[#This Row],[Pnr.]]=GS$7,Tbl.Kosten[[#This Row],[Te financieren]],"")</f>
        <v/>
      </c>
      <c r="GT254" s="160" t="str">
        <f>IF(Tbl.Kosten[[#This Row],[Pnr.]]=GT$7,Tbl.Kosten[[#This Row],[Te financieren]],"")</f>
        <v/>
      </c>
      <c r="GU254" s="160" t="str">
        <f>IF(Tbl.Kosten[[#This Row],[Pnr.]]=GU$7,Tbl.Kosten[[#This Row],[Te financieren]],"")</f>
        <v/>
      </c>
      <c r="GV254" s="160" t="str">
        <f>IF(Tbl.Kosten[[#This Row],[Pnr.]]=GV$7,Tbl.Kosten[[#This Row],[Te financieren]],"")</f>
        <v/>
      </c>
      <c r="GW254" s="160" t="str">
        <f>IF(Tbl.Kosten[[#This Row],[Pnr.]]=GW$7,Tbl.Kosten[[#This Row],[Te financieren]],"")</f>
        <v/>
      </c>
      <c r="GX254" s="160" t="str">
        <f>IF(Tbl.Kosten[[#This Row],[Pnr.]]=GX$7,Tbl.Kosten[[#This Row],[Te financieren]],"")</f>
        <v/>
      </c>
      <c r="GY254" s="160" t="str">
        <f>IF(Tbl.Kosten[[#This Row],[Pnr.]]=GY$7,Tbl.Kosten[[#This Row],[Te financieren]],"")</f>
        <v/>
      </c>
      <c r="GZ254" s="160" t="str">
        <f>IF(Tbl.Kosten[[#This Row],[Pnr.]]=GZ$7,Tbl.Kosten[[#This Row],[Te financieren]],"")</f>
        <v/>
      </c>
      <c r="HA254" s="160" t="str">
        <f>IF(Tbl.Kosten[[#This Row],[Pnr.]]=HA$7,Tbl.Kosten[[#This Row],[Te financieren]],"")</f>
        <v/>
      </c>
      <c r="HB254" s="160" t="str">
        <f>IF(Tbl.Kosten[[#This Row],[Pnr.]]=HB$7,Tbl.Kosten[[#This Row],[Te financieren]],"")</f>
        <v/>
      </c>
      <c r="HC254" s="160" t="str">
        <f>IF(Tbl.Kosten[[#This Row],[Pnr.]]=HC$7,Tbl.Kosten[[#This Row],[Te financieren]],"")</f>
        <v/>
      </c>
      <c r="HD254" s="160" t="str">
        <f>IF(Tbl.Kosten[[#This Row],[Pnr.]]=HD$7,Tbl.Kosten[[#This Row],[Te financieren]],"")</f>
        <v/>
      </c>
      <c r="HE254" s="160" t="str">
        <f>IF(Tbl.Kosten[[#This Row],[Pnr.]]=HE$7,Tbl.Kosten[[#This Row],[Te financieren]],"")</f>
        <v/>
      </c>
      <c r="HF254" s="160" t="str">
        <f>IF(Tbl.Kosten[[#This Row],[Pnr.]]=HF$7,Tbl.Kosten[[#This Row],[Te financieren]],"")</f>
        <v/>
      </c>
      <c r="HG254" s="160" t="str">
        <f>IF(Tbl.Kosten[[#This Row],[Pnr.]]=HG$7,Tbl.Kosten[[#This Row],[Te financieren]],"")</f>
        <v/>
      </c>
      <c r="HH254" s="160" t="str">
        <f>IF(Tbl.Kosten[[#This Row],[Pnr.]]=HH$7,Tbl.Kosten[[#This Row],[Te financieren]],"")</f>
        <v/>
      </c>
      <c r="HI254" s="160" t="str">
        <f>IF(Tbl.Kosten[[#This Row],[Pnr.]]=HI$7,Tbl.Kosten[[#This Row],[Te financieren]],"")</f>
        <v/>
      </c>
      <c r="HJ254" s="160" t="str">
        <f>IF(Tbl.Kosten[[#This Row],[Pnr.]]=HJ$7,Tbl.Kosten[[#This Row],[Te financieren]],"")</f>
        <v/>
      </c>
      <c r="HK254" s="160" t="str">
        <f>IF(Tbl.Kosten[[#This Row],[Pnr.]]=HK$7,Tbl.Kosten[[#This Row],[Te financieren]],"")</f>
        <v/>
      </c>
      <c r="HL254" s="160" t="str">
        <f>IF(Tbl.Kosten[[#This Row],[Pnr.]]=HL$7,Tbl.Kosten[[#This Row],[Te financieren]],"")</f>
        <v/>
      </c>
      <c r="HM254" s="160" t="str">
        <f>IF(Tbl.Kosten[[#This Row],[Pnr.]]=HM$7,Tbl.Kosten[[#This Row],[Te financieren]],"")</f>
        <v/>
      </c>
      <c r="HN254" s="160" t="str">
        <f>IF(Tbl.Kosten[[#This Row],[Pnr.]]=HN$7,Tbl.Kosten[[#This Row],[Te financieren]],"")</f>
        <v/>
      </c>
      <c r="HO254" s="160" t="str">
        <f>IF(Tbl.Kosten[[#This Row],[Pnr.]]=HO$7,Tbl.Kosten[[#This Row],[Te financieren]],"")</f>
        <v/>
      </c>
      <c r="HP254" s="160" t="str">
        <f>IF(Tbl.Kosten[[#This Row],[Pnr.]]=HP$7,Tbl.Kosten[[#This Row],[Te financieren]],"")</f>
        <v/>
      </c>
      <c r="HQ254" s="160" t="str">
        <f>IF(Tbl.Kosten[[#This Row],[Pnr.]]=HQ$7,Tbl.Kosten[[#This Row],[Te financieren]],"")</f>
        <v/>
      </c>
      <c r="HR254" s="160" t="str">
        <f>IF(Tbl.Kosten[[#This Row],[Pnr.]]=HR$7,Tbl.Kosten[[#This Row],[Te financieren]],"")</f>
        <v/>
      </c>
      <c r="HS254" s="160" t="str">
        <f>IF(Tbl.Kosten[[#This Row],[Pnr.]]=HS$7,Tbl.Kosten[[#This Row],[Te financieren]],"")</f>
        <v/>
      </c>
      <c r="HT254" s="160" t="str">
        <f>IF(Tbl.Kosten[[#This Row],[Pnr.]]=HT$7,Tbl.Kosten[[#This Row],[Te financieren]],"")</f>
        <v/>
      </c>
      <c r="HU254" s="160" t="str">
        <f>IF(Tbl.Kosten[[#This Row],[Pnr.]]=HU$7,Tbl.Kosten[[#This Row],[Te financieren]],"")</f>
        <v/>
      </c>
      <c r="HV254" s="160" t="str">
        <f>IF(Tbl.Kosten[[#This Row],[Pnr.]]=HV$7,Tbl.Kosten[[#This Row],[Te financieren]],"")</f>
        <v/>
      </c>
      <c r="HW254" s="160" t="str">
        <f>IF(Tbl.Kosten[[#This Row],[Pnr.]]=HW$7,Tbl.Kosten[[#This Row],[Te financieren]],"")</f>
        <v/>
      </c>
    </row>
    <row r="255" spans="2:231" x14ac:dyDescent="0.3">
      <c r="B255" s="144"/>
      <c r="C255" s="147"/>
      <c r="D255" s="146"/>
      <c r="E255" s="147"/>
      <c r="F255" s="145"/>
      <c r="G255" s="11" t="str">
        <f>IF(Tbl.Kosten[[#This Row],[Medewerker e/o 
functie]]&lt;&gt;"",_xlfn.XLOOKUP(Tbl.Kosten[[#This Row],[Medewerker e/o 
functie]],Tbl.Uurtarief[Medewerker en/of functie],Tbl.Uurtarief[Uurtarief],"",0,1),"")</f>
        <v/>
      </c>
      <c r="H255" s="121">
        <f>IFERROR(Tbl.Kosten[[#This Row],[Uren]]*Tbl.Kosten[[#This Row],[Uurtarief]],0)</f>
        <v>0</v>
      </c>
      <c r="I255" s="119" t="str">
        <f>IF(Tbl.Kosten[[#This Row],[Subtotaal uren]]&lt;&gt;0,_xlfn.XLOOKUP(Tbl.Kosten[[#This Row],[Medewerker e/o 
functie]],Tbl.Uurtarief[Medewerker en/of functie],Tbl.Uurtarief[Kostensoort arbeid],"",0,1),"")</f>
        <v/>
      </c>
      <c r="J255" s="147"/>
      <c r="K255" s="145"/>
      <c r="L255" s="149" t="str">
        <f>IF(Tbl.Kosten[[#This Row],[Activum]]&lt;&gt;"",_xlfn.XLOOKUP(Tbl.Kosten[[#This Row],[Activum]],Tbl.Afschrijvingskosten[Activum],Tbl.Afschrijvingskosten[Tarief per afschrijvings-eenheid],"",0,1),"")</f>
        <v/>
      </c>
      <c r="M255" s="122">
        <f>IFERROR(Tbl.Kosten[[#This Row],[Een-
heden]]*Tbl.Kosten[[#This Row],[Afschrijvings-
tarief]],0)</f>
        <v>0</v>
      </c>
      <c r="N255" s="122" t="str">
        <f>IF(Tbl.Kosten[[#This Row],[Subtotaal afschrijving]]&lt;&gt;0,Lijsten!A253,"")</f>
        <v/>
      </c>
      <c r="O255" s="150"/>
      <c r="P255" s="145"/>
      <c r="Q255" s="148"/>
      <c r="R255" s="122">
        <f>IFERROR(Tbl.Kosten[[#This Row],[Aantal]]*Tbl.Kosten[[#This Row],[Tarief]],0)</f>
        <v>0</v>
      </c>
      <c r="S255" s="8">
        <f>IFERROR(Tbl.Kosten[[#This Row],[Subtotaal overige kosten]]+Tbl.Kosten[[#This Row],[Subtotaal uren]]+Tbl.Kosten[[#This Row],[Subtotaal afschrijving]],0)</f>
        <v>0</v>
      </c>
      <c r="T255" s="8">
        <f>IFERROR(Tbl.Kosten[[#This Row],[Totaal kosten]]*Tbl.Kosten[[#This Row],[Subsidie%]],0)</f>
        <v>0</v>
      </c>
      <c r="U255" s="4" t="str" cm="1">
        <f t="array" ref="U255">IFERROR(_xlfn.IFS(Tbl.Kosten[[#This Row],[Subtotaal uren]]&lt;&gt;0,Tbl.Kosten[[#This Row],[Kostensoort arbeid]],Tbl.Kosten[[#This Row],[Subtotaal afschrijving]]&lt;&gt;0,Tbl.Kosten[[#This Row],[Kostensoort afschrijving]],Tbl.Kosten[[#This Row],[Subtotaal overige kosten]]&lt;&gt;0,Tbl.Kosten[[#This Row],[Kostensoort overig]]),"")</f>
        <v/>
      </c>
      <c r="V255" s="4" t="str">
        <f>IFERROR(_xlfn.XLOOKUP(Tbl.Kosten[[#This Row],[Activiteitencode]],Tbl.Activiteiten[Activiteitcode],Tbl.Activiteiten[Werkpakketcode],"",0,1),"")</f>
        <v/>
      </c>
      <c r="W255" s="4" t="str">
        <f>IFERROR(_xlfn.XLOOKUP(Tbl.Kosten[[#This Row],[Werkpakketcode]],Tbl.Werkpakketten[Werkpakketcode],Tbl.Werkpakketten[Subsidiabele activiteit],"",0,1),"")</f>
        <v/>
      </c>
      <c r="X255" s="12">
        <f>IFERROR(_xlfn.XLOOKUP(Tbl.Kosten[[#This Row],[Sanr.]],Tbl.Subsidiehoogte[SAnr.],Tbl.Subsidiehoogte[Sub. Percentage],0,0,1),0)</f>
        <v>0</v>
      </c>
      <c r="Y255" s="154" t="str">
        <f>IFERROR(_xlfn.XLOOKUP(Tbl.Kosten[[#This Row],[Partnercode]],Tbl.Projectpartners[Partnercode],Tbl.Projectpartners[PNr.],"",0,1),"")</f>
        <v>P1</v>
      </c>
      <c r="Z255" s="158">
        <f>IF(Tbl.Kosten[[#This Row],[Pnr.]]=Z$7,Tbl.Kosten[[#This Row],[Totaal kosten]],"")</f>
        <v>0</v>
      </c>
      <c r="AA255" s="158" t="str">
        <f>IF(Tbl.Kosten[[#This Row],[Pnr.]]=AA$7,Tbl.Kosten[[#This Row],[Totaal kosten]],"")</f>
        <v/>
      </c>
      <c r="AB255" s="158" t="str">
        <f>IF(Tbl.Kosten[[#This Row],[Pnr.]]=AB$7,Tbl.Kosten[[#This Row],[Totaal kosten]],"")</f>
        <v/>
      </c>
      <c r="AC255" s="158" t="str">
        <f>IF(Tbl.Kosten[[#This Row],[Pnr.]]=AC$7,Tbl.Kosten[[#This Row],[Totaal kosten]],"")</f>
        <v/>
      </c>
      <c r="AD255" s="158" t="str">
        <f>IF(Tbl.Kosten[[#This Row],[Pnr.]]=AD$7,Tbl.Kosten[[#This Row],[Totaal kosten]],"")</f>
        <v/>
      </c>
      <c r="AE255" s="158" t="str">
        <f>IF(Tbl.Kosten[[#This Row],[Pnr.]]=AE$7,Tbl.Kosten[[#This Row],[Totaal kosten]],"")</f>
        <v/>
      </c>
      <c r="AF255" s="158" t="str">
        <f>IF(Tbl.Kosten[[#This Row],[Pnr.]]=AF$7,Tbl.Kosten[[#This Row],[Totaal kosten]],"")</f>
        <v/>
      </c>
      <c r="AG255" s="158" t="str">
        <f>IF(Tbl.Kosten[[#This Row],[Pnr.]]=AG$7,Tbl.Kosten[[#This Row],[Totaal kosten]],"")</f>
        <v/>
      </c>
      <c r="AH255" s="158" t="str">
        <f>IF(Tbl.Kosten[[#This Row],[Pnr.]]=AH$7,Tbl.Kosten[[#This Row],[Totaal kosten]],"")</f>
        <v/>
      </c>
      <c r="AI255" s="158" t="str">
        <f>IF(Tbl.Kosten[[#This Row],[Pnr.]]=AI$7,Tbl.Kosten[[#This Row],[Totaal kosten]],"")</f>
        <v/>
      </c>
      <c r="AJ255" s="158" t="str">
        <f>IF(Tbl.Kosten[[#This Row],[Pnr.]]=AJ$7,Tbl.Kosten[[#This Row],[Totaal kosten]],"")</f>
        <v/>
      </c>
      <c r="AK255" s="158" t="str">
        <f>IF(Tbl.Kosten[[#This Row],[Pnr.]]=AK$7,Tbl.Kosten[[#This Row],[Totaal kosten]],"")</f>
        <v/>
      </c>
      <c r="AL255" s="158" t="str">
        <f>IF(Tbl.Kosten[[#This Row],[Pnr.]]=AL$7,Tbl.Kosten[[#This Row],[Totaal kosten]],"")</f>
        <v/>
      </c>
      <c r="AM255" s="158" t="str">
        <f>IF(Tbl.Kosten[[#This Row],[Pnr.]]=AM$7,Tbl.Kosten[[#This Row],[Totaal kosten]],"")</f>
        <v/>
      </c>
      <c r="AN255" s="158" t="str">
        <f>IF(Tbl.Kosten[[#This Row],[Pnr.]]=AN$7,Tbl.Kosten[[#This Row],[Totaal kosten]],"")</f>
        <v/>
      </c>
      <c r="AO255" s="158" t="str">
        <f>IF(Tbl.Kosten[[#This Row],[Pnr.]]=AO$7,Tbl.Kosten[[#This Row],[Totaal kosten]],"")</f>
        <v/>
      </c>
      <c r="AP255" s="158" t="str">
        <f>IF(Tbl.Kosten[[#This Row],[Pnr.]]=AP$7,Tbl.Kosten[[#This Row],[Totaal kosten]],"")</f>
        <v/>
      </c>
      <c r="AQ255" s="158" t="str">
        <f>IF(Tbl.Kosten[[#This Row],[Pnr.]]=AQ$7,Tbl.Kosten[[#This Row],[Totaal kosten]],"")</f>
        <v/>
      </c>
      <c r="AR255" s="158" t="str">
        <f>IF(Tbl.Kosten[[#This Row],[Pnr.]]=AR$7,Tbl.Kosten[[#This Row],[Totaal kosten]],"")</f>
        <v/>
      </c>
      <c r="AS255" s="158" t="str">
        <f>IF(Tbl.Kosten[[#This Row],[Pnr.]]=AS$7,Tbl.Kosten[[#This Row],[Totaal kosten]],"")</f>
        <v/>
      </c>
      <c r="AT255" s="158" t="str">
        <f>IF(Tbl.Kosten[[#This Row],[Pnr.]]=AT$7,Tbl.Kosten[[#This Row],[Totaal kosten]],"")</f>
        <v/>
      </c>
      <c r="AU255" s="158" t="str">
        <f>IF(Tbl.Kosten[[#This Row],[Pnr.]]=AU$7,Tbl.Kosten[[#This Row],[Totaal kosten]],"")</f>
        <v/>
      </c>
      <c r="AV255" s="158" t="str">
        <f>IF(Tbl.Kosten[[#This Row],[Pnr.]]=AV$7,Tbl.Kosten[[#This Row],[Totaal kosten]],"")</f>
        <v/>
      </c>
      <c r="AW255" s="158" t="str">
        <f>IF(Tbl.Kosten[[#This Row],[Pnr.]]=AW$7,Tbl.Kosten[[#This Row],[Totaal kosten]],"")</f>
        <v/>
      </c>
      <c r="AX255" s="158" t="str">
        <f>IF(Tbl.Kosten[[#This Row],[Pnr.]]=AX$7,Tbl.Kosten[[#This Row],[Totaal kosten]],"")</f>
        <v/>
      </c>
      <c r="AY255" s="158" t="str">
        <f>IF(Tbl.Kosten[[#This Row],[Pnr.]]=AY$7,Tbl.Kosten[[#This Row],[Totaal kosten]],"")</f>
        <v/>
      </c>
      <c r="AZ255" s="158" t="str">
        <f>IF(Tbl.Kosten[[#This Row],[Pnr.]]=AZ$7,Tbl.Kosten[[#This Row],[Totaal kosten]],"")</f>
        <v/>
      </c>
      <c r="BA255" s="158" t="str">
        <f>IF(Tbl.Kosten[[#This Row],[Pnr.]]=BA$7,Tbl.Kosten[[#This Row],[Totaal kosten]],"")</f>
        <v/>
      </c>
      <c r="BB255" s="158" t="str">
        <f>IF(Tbl.Kosten[[#This Row],[Pnr.]]=BB$7,Tbl.Kosten[[#This Row],[Totaal kosten]],"")</f>
        <v/>
      </c>
      <c r="BC255" s="158" t="str">
        <f>IF(Tbl.Kosten[[#This Row],[Pnr.]]=BC$7,Tbl.Kosten[[#This Row],[Totaal kosten]],"")</f>
        <v/>
      </c>
      <c r="BD255" s="158" t="str">
        <f>IF(Tbl.Kosten[[#This Row],[Pnr.]]=BD$7,Tbl.Kosten[[#This Row],[Totaal kosten]],"")</f>
        <v/>
      </c>
      <c r="BE255" s="158" t="str">
        <f>IF(Tbl.Kosten[[#This Row],[Pnr.]]=BE$7,Tbl.Kosten[[#This Row],[Totaal kosten]],"")</f>
        <v/>
      </c>
      <c r="BF255" s="158" t="str">
        <f>IF(Tbl.Kosten[[#This Row],[Pnr.]]=BF$7,Tbl.Kosten[[#This Row],[Totaal kosten]],"")</f>
        <v/>
      </c>
      <c r="BG255" s="158" t="str">
        <f>IF(Tbl.Kosten[[#This Row],[Pnr.]]=BG$7,Tbl.Kosten[[#This Row],[Totaal kosten]],"")</f>
        <v/>
      </c>
      <c r="BH255" s="158" t="str">
        <f>IF(Tbl.Kosten[[#This Row],[Pnr.]]=BH$7,Tbl.Kosten[[#This Row],[Totaal kosten]],"")</f>
        <v/>
      </c>
      <c r="BI255" s="158" t="str">
        <f>IF(Tbl.Kosten[[#This Row],[Pnr.]]=BI$7,Tbl.Kosten[[#This Row],[Totaal kosten]],"")</f>
        <v/>
      </c>
      <c r="BJ255" s="158" t="str">
        <f>IF(Tbl.Kosten[[#This Row],[Pnr.]]=BJ$7,Tbl.Kosten[[#This Row],[Totaal kosten]],"")</f>
        <v/>
      </c>
      <c r="BK255" s="158" t="str">
        <f>IF(Tbl.Kosten[[#This Row],[Pnr.]]=BK$7,Tbl.Kosten[[#This Row],[Totaal kosten]],"")</f>
        <v/>
      </c>
      <c r="BL255" s="158" t="str">
        <f>IF(Tbl.Kosten[[#This Row],[Pnr.]]=BL$7,Tbl.Kosten[[#This Row],[Totaal kosten]],"")</f>
        <v/>
      </c>
      <c r="BM255" s="158" t="str">
        <f>IF(Tbl.Kosten[[#This Row],[Pnr.]]=BM$7,Tbl.Kosten[[#This Row],[Totaal kosten]],"")</f>
        <v/>
      </c>
      <c r="BN255" s="158" t="str">
        <f>IF(Tbl.Kosten[[#This Row],[Pnr.]]=BN$7,Tbl.Kosten[[#This Row],[Totaal kosten]],"")</f>
        <v/>
      </c>
      <c r="BO255" s="158" t="str">
        <f>IF(Tbl.Kosten[[#This Row],[Pnr.]]=BO$7,Tbl.Kosten[[#This Row],[Totaal kosten]],"")</f>
        <v/>
      </c>
      <c r="BP255" s="158" t="str">
        <f>IF(Tbl.Kosten[[#This Row],[Pnr.]]=BP$7,Tbl.Kosten[[#This Row],[Totaal kosten]],"")</f>
        <v/>
      </c>
      <c r="BQ255" s="158" t="str">
        <f>IF(Tbl.Kosten[[#This Row],[Pnr.]]=BQ$7,Tbl.Kosten[[#This Row],[Totaal kosten]],"")</f>
        <v/>
      </c>
      <c r="BR255" s="158" t="str">
        <f>IF(Tbl.Kosten[[#This Row],[Pnr.]]=BR$7,Tbl.Kosten[[#This Row],[Totaal kosten]],"")</f>
        <v/>
      </c>
      <c r="BS255" s="158" t="str">
        <f>IF(Tbl.Kosten[[#This Row],[Pnr.]]=BS$7,Tbl.Kosten[[#This Row],[Totaal kosten]],"")</f>
        <v/>
      </c>
      <c r="BT255" s="158" t="str">
        <f>IF(Tbl.Kosten[[#This Row],[Pnr.]]=BT$7,Tbl.Kosten[[#This Row],[Totaal kosten]],"")</f>
        <v/>
      </c>
      <c r="BU255" s="158" t="str">
        <f>IF(Tbl.Kosten[[#This Row],[Pnr.]]=BU$7,Tbl.Kosten[[#This Row],[Totaal kosten]],"")</f>
        <v/>
      </c>
      <c r="BV255" s="158" t="str">
        <f>IF(Tbl.Kosten[[#This Row],[Pnr.]]=BV$7,Tbl.Kosten[[#This Row],[Totaal kosten]],"")</f>
        <v/>
      </c>
      <c r="BW255" s="158" t="str">
        <f>IF(Tbl.Kosten[[#This Row],[Pnr.]]=BW$7,Tbl.Kosten[[#This Row],[Totaal kosten]],"")</f>
        <v/>
      </c>
      <c r="BX255" s="158" t="str">
        <f>IFERROR(_xlfn.XLOOKUP(Tbl.Kosten[[#This Row],[Werkpakketcode]],Tbl.Werkpakketten[Werkpakketcode],Tbl.Werkpakketten[WPnr.],"",0,1),"")</f>
        <v/>
      </c>
      <c r="BY255" s="158" t="str">
        <f>IF(Tbl.Kosten[[#This Row],[WPnr.]]=BY$7,Tbl.Kosten[[#This Row],[Totaal kosten]],"")</f>
        <v/>
      </c>
      <c r="BZ255" s="158" t="str">
        <f>IF(Tbl.Kosten[[#This Row],[WPnr.]]=BZ$7,Tbl.Kosten[[#This Row],[Totaal kosten]],"")</f>
        <v/>
      </c>
      <c r="CA255" s="158" t="str">
        <f>IF(Tbl.Kosten[[#This Row],[WPnr.]]=CA$7,Tbl.Kosten[[#This Row],[Totaal kosten]],"")</f>
        <v/>
      </c>
      <c r="CB255" s="158" t="str">
        <f>IF(Tbl.Kosten[[#This Row],[WPnr.]]=CB$7,Tbl.Kosten[[#This Row],[Totaal kosten]],"")</f>
        <v/>
      </c>
      <c r="CC255" s="158" t="str">
        <f>IF(Tbl.Kosten[[#This Row],[WPnr.]]=CC$7,Tbl.Kosten[[#This Row],[Totaal kosten]],"")</f>
        <v/>
      </c>
      <c r="CD255" s="158" t="str">
        <f>IF(Tbl.Kosten[[#This Row],[WPnr.]]=CD$7,Tbl.Kosten[[#This Row],[Totaal kosten]],"")</f>
        <v/>
      </c>
      <c r="CE255" s="158" t="str">
        <f>IF(Tbl.Kosten[[#This Row],[WPnr.]]=CE$7,Tbl.Kosten[[#This Row],[Totaal kosten]],"")</f>
        <v/>
      </c>
      <c r="CF255" s="158" t="str">
        <f>IF(Tbl.Kosten[[#This Row],[WPnr.]]=CF$7,Tbl.Kosten[[#This Row],[Totaal kosten]],"")</f>
        <v/>
      </c>
      <c r="CG255" s="158" t="str">
        <f>IF(Tbl.Kosten[[#This Row],[WPnr.]]=CG$7,Tbl.Kosten[[#This Row],[Totaal kosten]],"")</f>
        <v/>
      </c>
      <c r="CH255" s="158" t="str">
        <f>IF(Tbl.Kosten[[#This Row],[WPnr.]]=CH$7,Tbl.Kosten[[#This Row],[Totaal kosten]],"")</f>
        <v/>
      </c>
      <c r="CI255" s="158" t="str">
        <f>IF(Tbl.Kosten[[#This Row],[WPnr.]]=CI$7,Tbl.Kosten[[#This Row],[Totaal kosten]],"")</f>
        <v/>
      </c>
      <c r="CJ255" s="158" t="str">
        <f>IF(Tbl.Kosten[[#This Row],[WPnr.]]=CJ$7,Tbl.Kosten[[#This Row],[Totaal kosten]],"")</f>
        <v/>
      </c>
      <c r="CK255" s="158" t="str">
        <f>IF(Tbl.Kosten[[#This Row],[WPnr.]]=CK$7,Tbl.Kosten[[#This Row],[Totaal kosten]],"")</f>
        <v/>
      </c>
      <c r="CL255" s="158" t="str">
        <f>IF(Tbl.Kosten[[#This Row],[WPnr.]]=CL$7,Tbl.Kosten[[#This Row],[Totaal kosten]],"")</f>
        <v/>
      </c>
      <c r="CM255" s="158" t="str">
        <f>IF(Tbl.Kosten[[#This Row],[WPnr.]]=CM$7,Tbl.Kosten[[#This Row],[Totaal kosten]],"")</f>
        <v/>
      </c>
      <c r="CN255" s="158" t="str">
        <f>IF(Tbl.Kosten[[#This Row],[WPnr.]]=CN$7,Tbl.Kosten[[#This Row],[Totaal kosten]],"")</f>
        <v/>
      </c>
      <c r="CO255" s="158" t="str">
        <f>IF(Tbl.Kosten[[#This Row],[WPnr.]]=CO$7,Tbl.Kosten[[#This Row],[Totaal kosten]],"")</f>
        <v/>
      </c>
      <c r="CP255" s="158" t="str">
        <f>IF(Tbl.Kosten[[#This Row],[WPnr.]]=CP$7,Tbl.Kosten[[#This Row],[Totaal kosten]],"")</f>
        <v/>
      </c>
      <c r="CQ255" s="158" t="str">
        <f>IF(Tbl.Kosten[[#This Row],[WPnr.]]=CQ$7,Tbl.Kosten[[#This Row],[Totaal kosten]],"")</f>
        <v/>
      </c>
      <c r="CR255" s="158" t="str">
        <f>IF(Tbl.Kosten[[#This Row],[WPnr.]]=CR$7,Tbl.Kosten[[#This Row],[Totaal kosten]],"")</f>
        <v/>
      </c>
      <c r="CS255" s="158" t="str">
        <f>IF(Tbl.Kosten[[#This Row],[WPnr.]]=CS$7,Tbl.Kosten[[#This Row],[Totaal kosten]],"")</f>
        <v/>
      </c>
      <c r="CT255" s="158" t="str">
        <f>IF(Tbl.Kosten[[#This Row],[WPnr.]]=CT$7,Tbl.Kosten[[#This Row],[Totaal kosten]],"")</f>
        <v/>
      </c>
      <c r="CU255" s="158" t="str">
        <f>IF(Tbl.Kosten[[#This Row],[WPnr.]]=CU$7,Tbl.Kosten[[#This Row],[Totaal kosten]],"")</f>
        <v/>
      </c>
      <c r="CV255" s="158" t="str">
        <f>IF(Tbl.Kosten[[#This Row],[WPnr.]]=CV$7,Tbl.Kosten[[#This Row],[Totaal kosten]],"")</f>
        <v/>
      </c>
      <c r="CW255" s="158" t="str">
        <f>IF(Tbl.Kosten[[#This Row],[WPnr.]]=CW$7,Tbl.Kosten[[#This Row],[Totaal kosten]],"")</f>
        <v/>
      </c>
      <c r="CX255" s="158" t="str">
        <f>IF(Tbl.Kosten[[#This Row],[WPnr.]]=CX$7,Tbl.Kosten[[#This Row],[Totaal kosten]],"")</f>
        <v/>
      </c>
      <c r="CY255" s="158" t="str">
        <f>IF(Tbl.Kosten[[#This Row],[WPnr.]]=CY$7,Tbl.Kosten[[#This Row],[Totaal kosten]],"")</f>
        <v/>
      </c>
      <c r="CZ255" s="158" t="str">
        <f>IF(Tbl.Kosten[[#This Row],[WPnr.]]=CZ$7,Tbl.Kosten[[#This Row],[Totaal kosten]],"")</f>
        <v/>
      </c>
      <c r="DA255" s="158" t="str">
        <f>IF(Tbl.Kosten[[#This Row],[WPnr.]]=DA$7,Tbl.Kosten[[#This Row],[Totaal kosten]],"")</f>
        <v/>
      </c>
      <c r="DB255" s="158" t="str">
        <f>IF(Tbl.Kosten[[#This Row],[WPnr.]]=DB$7,Tbl.Kosten[[#This Row],[Totaal kosten]],"")</f>
        <v/>
      </c>
      <c r="DC255" s="158" t="str">
        <f>IF(Tbl.Kosten[[#This Row],[WPnr.]]=DC$7,Tbl.Kosten[[#This Row],[Totaal kosten]],"")</f>
        <v/>
      </c>
      <c r="DD255" s="158" t="str">
        <f>IF(Tbl.Kosten[[#This Row],[WPnr.]]=DD$7,Tbl.Kosten[[#This Row],[Totaal kosten]],"")</f>
        <v/>
      </c>
      <c r="DE255" s="158" t="str">
        <f>IF(Tbl.Kosten[[#This Row],[WPnr.]]=DE$7,Tbl.Kosten[[#This Row],[Totaal kosten]],"")</f>
        <v/>
      </c>
      <c r="DF255" s="158" t="str">
        <f>IF(Tbl.Kosten[[#This Row],[WPnr.]]=DF$7,Tbl.Kosten[[#This Row],[Totaal kosten]],"")</f>
        <v/>
      </c>
      <c r="DG255" s="158" t="str">
        <f>IF(Tbl.Kosten[[#This Row],[WPnr.]]=DG$7,Tbl.Kosten[[#This Row],[Totaal kosten]],"")</f>
        <v/>
      </c>
      <c r="DH255" s="158" t="str">
        <f>IF(Tbl.Kosten[[#This Row],[WPnr.]]=DH$7,Tbl.Kosten[[#This Row],[Totaal kosten]],"")</f>
        <v/>
      </c>
      <c r="DI255" s="158" t="str">
        <f>IF(Tbl.Kosten[[#This Row],[WPnr.]]=DI$7,Tbl.Kosten[[#This Row],[Totaal kosten]],"")</f>
        <v/>
      </c>
      <c r="DJ255" s="158" t="str">
        <f>IF(Tbl.Kosten[[#This Row],[WPnr.]]=DJ$7,Tbl.Kosten[[#This Row],[Totaal kosten]],"")</f>
        <v/>
      </c>
      <c r="DK255" s="158" t="str">
        <f>IF(Tbl.Kosten[[#This Row],[WPnr.]]=DK$7,Tbl.Kosten[[#This Row],[Totaal kosten]],"")</f>
        <v/>
      </c>
      <c r="DL255" s="158" t="str">
        <f>IF(Tbl.Kosten[[#This Row],[WPnr.]]=DL$7,Tbl.Kosten[[#This Row],[Totaal kosten]],"")</f>
        <v/>
      </c>
      <c r="DM255" s="158" t="str">
        <f>IF(Tbl.Kosten[[#This Row],[WPnr.]]=DM$7,Tbl.Kosten[[#This Row],[Totaal kosten]],"")</f>
        <v/>
      </c>
      <c r="DN255" s="158" t="str">
        <f>IF(Tbl.Kosten[[#This Row],[WPnr.]]=DN$7,Tbl.Kosten[[#This Row],[Totaal kosten]],"")</f>
        <v/>
      </c>
      <c r="DO255" s="158" t="str">
        <f>IF(Tbl.Kosten[[#This Row],[WPnr.]]=DO$7,Tbl.Kosten[[#This Row],[Totaal kosten]],"")</f>
        <v/>
      </c>
      <c r="DP255" s="158" t="str">
        <f>IF(Tbl.Kosten[[#This Row],[WPnr.]]=DP$7,Tbl.Kosten[[#This Row],[Totaal kosten]],"")</f>
        <v/>
      </c>
      <c r="DQ255" s="158" t="str">
        <f>IF(Tbl.Kosten[[#This Row],[WPnr.]]=DQ$7,Tbl.Kosten[[#This Row],[Totaal kosten]],"")</f>
        <v/>
      </c>
      <c r="DR255" s="158" t="str">
        <f>IF(Tbl.Kosten[[#This Row],[WPnr.]]=DR$7,Tbl.Kosten[[#This Row],[Totaal kosten]],"")</f>
        <v/>
      </c>
      <c r="DS255" s="158" t="str">
        <f>IF(Tbl.Kosten[[#This Row],[WPnr.]]=DS$7,Tbl.Kosten[[#This Row],[Totaal kosten]],"")</f>
        <v/>
      </c>
      <c r="DT255" s="158" t="str">
        <f>IF(Tbl.Kosten[[#This Row],[WPnr.]]=DT$7,Tbl.Kosten[[#This Row],[Totaal kosten]],"")</f>
        <v/>
      </c>
      <c r="DU255" s="158" t="str">
        <f>IF(Tbl.Kosten[[#This Row],[WPnr.]]=DU$7,Tbl.Kosten[[#This Row],[Totaal kosten]],"")</f>
        <v/>
      </c>
      <c r="DV255" s="158" t="str">
        <f>IF(Tbl.Kosten[[#This Row],[WPnr.]]=DV$7,Tbl.Kosten[[#This Row],[Totaal kosten]],"")</f>
        <v/>
      </c>
      <c r="DW255" s="158" t="str">
        <f>IFERROR(_xlfn.XLOOKUP(Tbl.Kosten[[#This Row],[Kostensoort]],Tbl.Kostensoorten[Kostensoorten],Tbl.Kostensoorten[KSnr.],"",0,1),"")</f>
        <v/>
      </c>
      <c r="DX255" s="158" t="str">
        <f>IF(Tbl.Kosten[[#This Row],[KSnr.]]=DX$7,Tbl.Kosten[[#This Row],[Totaal kosten]],"")</f>
        <v/>
      </c>
      <c r="DY255" s="158" t="str">
        <f>IF(Tbl.Kosten[[#This Row],[KSnr.]]=DY$7,Tbl.Kosten[[#This Row],[Totaal kosten]],"")</f>
        <v/>
      </c>
      <c r="DZ255" s="158" t="str">
        <f>IF(Tbl.Kosten[[#This Row],[KSnr.]]=DZ$7,Tbl.Kosten[[#This Row],[Totaal kosten]],"")</f>
        <v/>
      </c>
      <c r="EA255" s="158" t="str">
        <f>IF(Tbl.Kosten[[#This Row],[KSnr.]]=EA$7,Tbl.Kosten[[#This Row],[Totaal kosten]],"")</f>
        <v/>
      </c>
      <c r="EB255" s="158" t="str">
        <f>IF(Tbl.Kosten[[#This Row],[KSnr.]]=EB$7,Tbl.Kosten[[#This Row],[Totaal kosten]],"")</f>
        <v/>
      </c>
      <c r="EC255" s="158" t="str">
        <f>IF(Tbl.Kosten[[#This Row],[KSnr.]]=EC$7,Tbl.Kosten[[#This Row],[Totaal kosten]],"")</f>
        <v/>
      </c>
      <c r="ED255" s="158" t="str">
        <f>IF(Tbl.Kosten[[#This Row],[KSnr.]]=ED$7,Tbl.Kosten[[#This Row],[Totaal kosten]],"")</f>
        <v/>
      </c>
      <c r="EE255" s="158" t="str">
        <f>IF(Tbl.Kosten[[#This Row],[KSnr.]]=EE$7,Tbl.Kosten[[#This Row],[Totaal kosten]],"")</f>
        <v/>
      </c>
      <c r="EF255" s="158" t="str">
        <f>IF(Tbl.Kosten[[#This Row],[KSnr.]]=EF$7,Tbl.Kosten[[#This Row],[Totaal kosten]],"")</f>
        <v/>
      </c>
      <c r="EG255" s="158" t="str">
        <f>IF(Tbl.Kosten[[#This Row],[KSnr.]]=EG$7,Tbl.Kosten[[#This Row],[Totaal kosten]],"")</f>
        <v/>
      </c>
      <c r="EH255" s="158" t="str">
        <f>IF(Tbl.Kosten[[#This Row],[KSnr.]]=EH$7,Tbl.Kosten[[#This Row],[Totaal kosten]],"")</f>
        <v/>
      </c>
      <c r="EI255" s="158" t="str">
        <f>IF(Tbl.Kosten[[#This Row],[KSnr.]]=EI$7,Tbl.Kosten[[#This Row],[Totaal kosten]],"")</f>
        <v/>
      </c>
      <c r="EJ255" s="158" t="str">
        <f>IF(Tbl.Kosten[[#This Row],[KSnr.]]=EJ$7,Tbl.Kosten[[#This Row],[Totaal kosten]],"")</f>
        <v/>
      </c>
      <c r="EK255" s="158" t="str">
        <f>IF(Tbl.Kosten[[#This Row],[KSnr.]]=EK$7,Tbl.Kosten[[#This Row],[Totaal kosten]],"")</f>
        <v/>
      </c>
      <c r="EL255" s="158" t="str">
        <f>IF(Tbl.Kosten[[#This Row],[KSnr.]]=EL$7,Tbl.Kosten[[#This Row],[Totaal kosten]],"")</f>
        <v/>
      </c>
      <c r="EM255" s="158" t="str">
        <f>IF(Tbl.Kosten[[#This Row],[KSnr.]]=EM$7,Tbl.Kosten[[#This Row],[Totaal kosten]],"")</f>
        <v/>
      </c>
      <c r="EN255" s="158" t="str">
        <f>IF(Tbl.Kosten[[#This Row],[KSnr.]]=EN$7,Tbl.Kosten[[#This Row],[Totaal kosten]],"")</f>
        <v/>
      </c>
      <c r="EO255" s="158" t="str">
        <f>IF(Tbl.Kosten[[#This Row],[KSnr.]]=EO$7,Tbl.Kosten[[#This Row],[Totaal kosten]],"")</f>
        <v/>
      </c>
      <c r="EP255" s="158" t="str">
        <f>IF(Tbl.Kosten[[#This Row],[KSnr.]]=EP$7,Tbl.Kosten[[#This Row],[Totaal kosten]],"")</f>
        <v/>
      </c>
      <c r="EQ255" s="158" t="str">
        <f>IF(Tbl.Kosten[[#This Row],[KSnr.]]=EQ$7,Tbl.Kosten[[#This Row],[Totaal kosten]],"")</f>
        <v/>
      </c>
      <c r="ER255" s="154" t="str">
        <f>IFERROR(_xlfn.XLOOKUP(Tbl.Kosten[[#This Row],[Subsidieactiviteit]],Tbl.Subsidiehoogte[Subsidieactiviteit],Tbl.Subsidiehoogte[SAnr.],"",0,1),"")</f>
        <v/>
      </c>
      <c r="ES255" s="160" t="str">
        <f>IF(Tbl.Kosten[[#This Row],[Sanr.]]=ES$7,Tbl.Kosten[[#This Row],[Totaal kosten]],"")</f>
        <v/>
      </c>
      <c r="ET255" s="160" t="str">
        <f>IF(Tbl.Kosten[[#This Row],[Sanr.]]=ET$7,Tbl.Kosten[[#This Row],[Totaal kosten]],"")</f>
        <v/>
      </c>
      <c r="EU255" s="160" t="str">
        <f>IF(Tbl.Kosten[[#This Row],[Sanr.]]=EU$7,Tbl.Kosten[[#This Row],[Totaal kosten]],"")</f>
        <v/>
      </c>
      <c r="EV255" s="160" t="str">
        <f>IF(Tbl.Kosten[[#This Row],[Sanr.]]=EV$7,Tbl.Kosten[[#This Row],[Totaal kosten]],"")</f>
        <v/>
      </c>
      <c r="EW255" s="160" t="str">
        <f>IF(Tbl.Kosten[[#This Row],[Sanr.]]=EW$7,Tbl.Kosten[[#This Row],[Totaal kosten]],"")</f>
        <v/>
      </c>
      <c r="EX255" s="160" t="str">
        <f>IF(Tbl.Kosten[[#This Row],[Sanr.]]=EX$7,Tbl.Kosten[[#This Row],[Totaal kosten]],"")</f>
        <v/>
      </c>
      <c r="EY255" s="160" t="str">
        <f>IF(Tbl.Kosten[[#This Row],[Sanr.]]=EY$7,Tbl.Kosten[[#This Row],[Totaal kosten]],"")</f>
        <v/>
      </c>
      <c r="EZ255" s="160" t="str">
        <f>IF(Tbl.Kosten[[#This Row],[Sanr.]]=EZ$7,Tbl.Kosten[[#This Row],[Totaal kosten]],"")</f>
        <v/>
      </c>
      <c r="FA255" s="160" t="str">
        <f>IF(Tbl.Kosten[[#This Row],[Sanr.]]=FA$7,Tbl.Kosten[[#This Row],[Totaal kosten]],"")</f>
        <v/>
      </c>
      <c r="FB255" s="160" t="str">
        <f>IF(Tbl.Kosten[[#This Row],[Sanr.]]=FB$7,Tbl.Kosten[[#This Row],[Totaal kosten]],"")</f>
        <v/>
      </c>
      <c r="FC255" s="160" t="str">
        <f>IF(Tbl.Kosten[[#This Row],[Sanr.]]=FC$7,Tbl.Kosten[[#This Row],[Totaal kosten]],"")</f>
        <v/>
      </c>
      <c r="FD255" s="160" t="str">
        <f>IF(Tbl.Kosten[[#This Row],[Sanr.]]=FD$7,Tbl.Kosten[[#This Row],[Totaal kosten]],"")</f>
        <v/>
      </c>
      <c r="FE255" s="160" t="str">
        <f>IF(Tbl.Kosten[[#This Row],[Sanr.]]=FE$7,Tbl.Kosten[[#This Row],[Totaal kosten]],"")</f>
        <v/>
      </c>
      <c r="FF255" s="160" t="str">
        <f>IF(Tbl.Kosten[[#This Row],[Sanr.]]=FF$7,Tbl.Kosten[[#This Row],[Totaal kosten]],"")</f>
        <v/>
      </c>
      <c r="FG255" s="160" t="str">
        <f>IF(Tbl.Kosten[[#This Row],[Sanr.]]=FG$7,Tbl.Kosten[[#This Row],[Totaal kosten]],"")</f>
        <v/>
      </c>
      <c r="FH255" s="160" t="str">
        <f>IF(Tbl.Kosten[[#This Row],[Sanr.]]=FH$7,Tbl.Kosten[[#This Row],[Totaal kosten]],"")</f>
        <v/>
      </c>
      <c r="FI255" s="160" t="str">
        <f>IF(Tbl.Kosten[[#This Row],[Sanr.]]=FI$7,Tbl.Kosten[[#This Row],[Totaal kosten]],"")</f>
        <v/>
      </c>
      <c r="FJ255" s="160" t="str">
        <f>IF(Tbl.Kosten[[#This Row],[Sanr.]]=FJ$7,Tbl.Kosten[[#This Row],[Totaal kosten]],"")</f>
        <v/>
      </c>
      <c r="FK255" s="160" t="str">
        <f>IF(Tbl.Kosten[[#This Row],[Sanr.]]=FK$7,Tbl.Kosten[[#This Row],[Totaal kosten]],"")</f>
        <v/>
      </c>
      <c r="FL255" s="160" t="str">
        <f>IF(Tbl.Kosten[[#This Row],[Sanr.]]=FL$7,Tbl.Kosten[[#This Row],[Totaal kosten]],"")</f>
        <v/>
      </c>
      <c r="FM255" s="160" t="str">
        <f>IF(Tbl.Kosten[[#This Row],[Sanr.]]=FM$7,Tbl.Kosten[[#This Row],[Totaal kosten]],"")</f>
        <v/>
      </c>
      <c r="FN255" s="160" t="str">
        <f>IF(Tbl.Kosten[[#This Row],[Sanr.]]=FN$7,Tbl.Kosten[[#This Row],[Totaal kosten]],"")</f>
        <v/>
      </c>
      <c r="FO255" s="160" t="str">
        <f>IF(Tbl.Kosten[[#This Row],[Sanr.]]=FO$7,Tbl.Kosten[[#This Row],[Totaal kosten]],"")</f>
        <v/>
      </c>
      <c r="FP255" s="160" t="str">
        <f>IF(Tbl.Kosten[[#This Row],[Sanr.]]=FP$7,Tbl.Kosten[[#This Row],[Totaal kosten]],"")</f>
        <v/>
      </c>
      <c r="FQ255" s="160" t="str">
        <f>IF(Tbl.Kosten[[#This Row],[Sanr.]]=FQ$7,Tbl.Kosten[[#This Row],[Totaal kosten]],"")</f>
        <v/>
      </c>
      <c r="FR255" s="160" t="str">
        <f>IF(Tbl.Kosten[[#This Row],[Sanr.]]=FR$7,Tbl.Kosten[[#This Row],[Totaal kosten]],"")</f>
        <v/>
      </c>
      <c r="FS255" s="160" t="str">
        <f>IF(Tbl.Kosten[[#This Row],[Sanr.]]=FS$7,Tbl.Kosten[[#This Row],[Totaal kosten]],"")</f>
        <v/>
      </c>
      <c r="FT255" s="160" t="str">
        <f>IF(Tbl.Kosten[[#This Row],[Sanr.]]=FT$7,Tbl.Kosten[[#This Row],[Totaal kosten]],"")</f>
        <v/>
      </c>
      <c r="FU255" s="160" t="str">
        <f>IF(Tbl.Kosten[[#This Row],[Sanr.]]=FU$7,Tbl.Kosten[[#This Row],[Totaal kosten]],"")</f>
        <v/>
      </c>
      <c r="FV255" s="160" t="str">
        <f>IF(Tbl.Kosten[[#This Row],[Sanr.]]=FV$7,Tbl.Kosten[[#This Row],[Totaal kosten]],"")</f>
        <v/>
      </c>
      <c r="FW255" s="160" t="str">
        <f>IFERROR(_xlfn.XLOOKUP(Tbl.Kosten[[#This Row],[Activiteitencode]],Tbl.Activiteiten[Activiteitcode],Tbl.Activiteiten[Anr.],"",0,1),"")</f>
        <v/>
      </c>
      <c r="FX255" s="181" t="str">
        <f>_xlfn.CONCAT(Tbl.Kosten[[#This Row],[Pnr.]],Tbl.Kosten[[#This Row],[Sanr.]])</f>
        <v>P1</v>
      </c>
      <c r="FY255" s="160">
        <f>Tbl.Kosten[[#This Row],[Totaal kosten]]-Tbl.Kosten[[#This Row],[Subsidie]]</f>
        <v>0</v>
      </c>
      <c r="FZ255" s="160">
        <f>IF(Tbl.Kosten[[#This Row],[Pnr.]]=FZ$7,Tbl.Kosten[[#This Row],[Te financieren]],"")</f>
        <v>0</v>
      </c>
      <c r="GA255" s="160" t="str">
        <f>IF(Tbl.Kosten[[#This Row],[Pnr.]]=GA$7,Tbl.Kosten[[#This Row],[Te financieren]],"")</f>
        <v/>
      </c>
      <c r="GB255" s="160" t="str">
        <f>IF(Tbl.Kosten[[#This Row],[Pnr.]]=GB$7,Tbl.Kosten[[#This Row],[Te financieren]],"")</f>
        <v/>
      </c>
      <c r="GC255" s="160" t="str">
        <f>IF(Tbl.Kosten[[#This Row],[Pnr.]]=GC$7,Tbl.Kosten[[#This Row],[Te financieren]],"")</f>
        <v/>
      </c>
      <c r="GD255" s="160" t="str">
        <f>IF(Tbl.Kosten[[#This Row],[Pnr.]]=GD$7,Tbl.Kosten[[#This Row],[Te financieren]],"")</f>
        <v/>
      </c>
      <c r="GE255" s="160" t="str">
        <f>IF(Tbl.Kosten[[#This Row],[Pnr.]]=GE$7,Tbl.Kosten[[#This Row],[Te financieren]],"")</f>
        <v/>
      </c>
      <c r="GF255" s="160" t="str">
        <f>IF(Tbl.Kosten[[#This Row],[Pnr.]]=GF$7,Tbl.Kosten[[#This Row],[Te financieren]],"")</f>
        <v/>
      </c>
      <c r="GG255" s="160" t="str">
        <f>IF(Tbl.Kosten[[#This Row],[Pnr.]]=GG$7,Tbl.Kosten[[#This Row],[Te financieren]],"")</f>
        <v/>
      </c>
      <c r="GH255" s="160" t="str">
        <f>IF(Tbl.Kosten[[#This Row],[Pnr.]]=GH$7,Tbl.Kosten[[#This Row],[Te financieren]],"")</f>
        <v/>
      </c>
      <c r="GI255" s="160" t="str">
        <f>IF(Tbl.Kosten[[#This Row],[Pnr.]]=GI$7,Tbl.Kosten[[#This Row],[Te financieren]],"")</f>
        <v/>
      </c>
      <c r="GJ255" s="160" t="str">
        <f>IF(Tbl.Kosten[[#This Row],[Pnr.]]=GJ$7,Tbl.Kosten[[#This Row],[Te financieren]],"")</f>
        <v/>
      </c>
      <c r="GK255" s="160" t="str">
        <f>IF(Tbl.Kosten[[#This Row],[Pnr.]]=GK$7,Tbl.Kosten[[#This Row],[Te financieren]],"")</f>
        <v/>
      </c>
      <c r="GL255" s="160" t="str">
        <f>IF(Tbl.Kosten[[#This Row],[Pnr.]]=GL$7,Tbl.Kosten[[#This Row],[Te financieren]],"")</f>
        <v/>
      </c>
      <c r="GM255" s="160" t="str">
        <f>IF(Tbl.Kosten[[#This Row],[Pnr.]]=GM$7,Tbl.Kosten[[#This Row],[Te financieren]],"")</f>
        <v/>
      </c>
      <c r="GN255" s="160" t="str">
        <f>IF(Tbl.Kosten[[#This Row],[Pnr.]]=GN$7,Tbl.Kosten[[#This Row],[Te financieren]],"")</f>
        <v/>
      </c>
      <c r="GO255" s="160" t="str">
        <f>IF(Tbl.Kosten[[#This Row],[Pnr.]]=GO$7,Tbl.Kosten[[#This Row],[Te financieren]],"")</f>
        <v/>
      </c>
      <c r="GP255" s="160" t="str">
        <f>IF(Tbl.Kosten[[#This Row],[Pnr.]]=GP$7,Tbl.Kosten[[#This Row],[Te financieren]],"")</f>
        <v/>
      </c>
      <c r="GQ255" s="160" t="str">
        <f>IF(Tbl.Kosten[[#This Row],[Pnr.]]=GQ$7,Tbl.Kosten[[#This Row],[Te financieren]],"")</f>
        <v/>
      </c>
      <c r="GR255" s="160" t="str">
        <f>IF(Tbl.Kosten[[#This Row],[Pnr.]]=GR$7,Tbl.Kosten[[#This Row],[Te financieren]],"")</f>
        <v/>
      </c>
      <c r="GS255" s="160" t="str">
        <f>IF(Tbl.Kosten[[#This Row],[Pnr.]]=GS$7,Tbl.Kosten[[#This Row],[Te financieren]],"")</f>
        <v/>
      </c>
      <c r="GT255" s="160" t="str">
        <f>IF(Tbl.Kosten[[#This Row],[Pnr.]]=GT$7,Tbl.Kosten[[#This Row],[Te financieren]],"")</f>
        <v/>
      </c>
      <c r="GU255" s="160" t="str">
        <f>IF(Tbl.Kosten[[#This Row],[Pnr.]]=GU$7,Tbl.Kosten[[#This Row],[Te financieren]],"")</f>
        <v/>
      </c>
      <c r="GV255" s="160" t="str">
        <f>IF(Tbl.Kosten[[#This Row],[Pnr.]]=GV$7,Tbl.Kosten[[#This Row],[Te financieren]],"")</f>
        <v/>
      </c>
      <c r="GW255" s="160" t="str">
        <f>IF(Tbl.Kosten[[#This Row],[Pnr.]]=GW$7,Tbl.Kosten[[#This Row],[Te financieren]],"")</f>
        <v/>
      </c>
      <c r="GX255" s="160" t="str">
        <f>IF(Tbl.Kosten[[#This Row],[Pnr.]]=GX$7,Tbl.Kosten[[#This Row],[Te financieren]],"")</f>
        <v/>
      </c>
      <c r="GY255" s="160" t="str">
        <f>IF(Tbl.Kosten[[#This Row],[Pnr.]]=GY$7,Tbl.Kosten[[#This Row],[Te financieren]],"")</f>
        <v/>
      </c>
      <c r="GZ255" s="160" t="str">
        <f>IF(Tbl.Kosten[[#This Row],[Pnr.]]=GZ$7,Tbl.Kosten[[#This Row],[Te financieren]],"")</f>
        <v/>
      </c>
      <c r="HA255" s="160" t="str">
        <f>IF(Tbl.Kosten[[#This Row],[Pnr.]]=HA$7,Tbl.Kosten[[#This Row],[Te financieren]],"")</f>
        <v/>
      </c>
      <c r="HB255" s="160" t="str">
        <f>IF(Tbl.Kosten[[#This Row],[Pnr.]]=HB$7,Tbl.Kosten[[#This Row],[Te financieren]],"")</f>
        <v/>
      </c>
      <c r="HC255" s="160" t="str">
        <f>IF(Tbl.Kosten[[#This Row],[Pnr.]]=HC$7,Tbl.Kosten[[#This Row],[Te financieren]],"")</f>
        <v/>
      </c>
      <c r="HD255" s="160" t="str">
        <f>IF(Tbl.Kosten[[#This Row],[Pnr.]]=HD$7,Tbl.Kosten[[#This Row],[Te financieren]],"")</f>
        <v/>
      </c>
      <c r="HE255" s="160" t="str">
        <f>IF(Tbl.Kosten[[#This Row],[Pnr.]]=HE$7,Tbl.Kosten[[#This Row],[Te financieren]],"")</f>
        <v/>
      </c>
      <c r="HF255" s="160" t="str">
        <f>IF(Tbl.Kosten[[#This Row],[Pnr.]]=HF$7,Tbl.Kosten[[#This Row],[Te financieren]],"")</f>
        <v/>
      </c>
      <c r="HG255" s="160" t="str">
        <f>IF(Tbl.Kosten[[#This Row],[Pnr.]]=HG$7,Tbl.Kosten[[#This Row],[Te financieren]],"")</f>
        <v/>
      </c>
      <c r="HH255" s="160" t="str">
        <f>IF(Tbl.Kosten[[#This Row],[Pnr.]]=HH$7,Tbl.Kosten[[#This Row],[Te financieren]],"")</f>
        <v/>
      </c>
      <c r="HI255" s="160" t="str">
        <f>IF(Tbl.Kosten[[#This Row],[Pnr.]]=HI$7,Tbl.Kosten[[#This Row],[Te financieren]],"")</f>
        <v/>
      </c>
      <c r="HJ255" s="160" t="str">
        <f>IF(Tbl.Kosten[[#This Row],[Pnr.]]=HJ$7,Tbl.Kosten[[#This Row],[Te financieren]],"")</f>
        <v/>
      </c>
      <c r="HK255" s="160" t="str">
        <f>IF(Tbl.Kosten[[#This Row],[Pnr.]]=HK$7,Tbl.Kosten[[#This Row],[Te financieren]],"")</f>
        <v/>
      </c>
      <c r="HL255" s="160" t="str">
        <f>IF(Tbl.Kosten[[#This Row],[Pnr.]]=HL$7,Tbl.Kosten[[#This Row],[Te financieren]],"")</f>
        <v/>
      </c>
      <c r="HM255" s="160" t="str">
        <f>IF(Tbl.Kosten[[#This Row],[Pnr.]]=HM$7,Tbl.Kosten[[#This Row],[Te financieren]],"")</f>
        <v/>
      </c>
      <c r="HN255" s="160" t="str">
        <f>IF(Tbl.Kosten[[#This Row],[Pnr.]]=HN$7,Tbl.Kosten[[#This Row],[Te financieren]],"")</f>
        <v/>
      </c>
      <c r="HO255" s="160" t="str">
        <f>IF(Tbl.Kosten[[#This Row],[Pnr.]]=HO$7,Tbl.Kosten[[#This Row],[Te financieren]],"")</f>
        <v/>
      </c>
      <c r="HP255" s="160" t="str">
        <f>IF(Tbl.Kosten[[#This Row],[Pnr.]]=HP$7,Tbl.Kosten[[#This Row],[Te financieren]],"")</f>
        <v/>
      </c>
      <c r="HQ255" s="160" t="str">
        <f>IF(Tbl.Kosten[[#This Row],[Pnr.]]=HQ$7,Tbl.Kosten[[#This Row],[Te financieren]],"")</f>
        <v/>
      </c>
      <c r="HR255" s="160" t="str">
        <f>IF(Tbl.Kosten[[#This Row],[Pnr.]]=HR$7,Tbl.Kosten[[#This Row],[Te financieren]],"")</f>
        <v/>
      </c>
      <c r="HS255" s="160" t="str">
        <f>IF(Tbl.Kosten[[#This Row],[Pnr.]]=HS$7,Tbl.Kosten[[#This Row],[Te financieren]],"")</f>
        <v/>
      </c>
      <c r="HT255" s="160" t="str">
        <f>IF(Tbl.Kosten[[#This Row],[Pnr.]]=HT$7,Tbl.Kosten[[#This Row],[Te financieren]],"")</f>
        <v/>
      </c>
      <c r="HU255" s="160" t="str">
        <f>IF(Tbl.Kosten[[#This Row],[Pnr.]]=HU$7,Tbl.Kosten[[#This Row],[Te financieren]],"")</f>
        <v/>
      </c>
      <c r="HV255" s="160" t="str">
        <f>IF(Tbl.Kosten[[#This Row],[Pnr.]]=HV$7,Tbl.Kosten[[#This Row],[Te financieren]],"")</f>
        <v/>
      </c>
      <c r="HW255" s="160" t="str">
        <f>IF(Tbl.Kosten[[#This Row],[Pnr.]]=HW$7,Tbl.Kosten[[#This Row],[Te financieren]],"")</f>
        <v/>
      </c>
    </row>
    <row r="256" spans="2:231" x14ac:dyDescent="0.3">
      <c r="B256" s="144"/>
      <c r="C256" s="147"/>
      <c r="D256" s="146"/>
      <c r="E256" s="147"/>
      <c r="F256" s="145"/>
      <c r="G256" s="11" t="str">
        <f>IF(Tbl.Kosten[[#This Row],[Medewerker e/o 
functie]]&lt;&gt;"",_xlfn.XLOOKUP(Tbl.Kosten[[#This Row],[Medewerker e/o 
functie]],Tbl.Uurtarief[Medewerker en/of functie],Tbl.Uurtarief[Uurtarief],"",0,1),"")</f>
        <v/>
      </c>
      <c r="H256" s="121">
        <f>IFERROR(Tbl.Kosten[[#This Row],[Uren]]*Tbl.Kosten[[#This Row],[Uurtarief]],0)</f>
        <v>0</v>
      </c>
      <c r="I256" s="119" t="str">
        <f>IF(Tbl.Kosten[[#This Row],[Subtotaal uren]]&lt;&gt;0,_xlfn.XLOOKUP(Tbl.Kosten[[#This Row],[Medewerker e/o 
functie]],Tbl.Uurtarief[Medewerker en/of functie],Tbl.Uurtarief[Kostensoort arbeid],"",0,1),"")</f>
        <v/>
      </c>
      <c r="J256" s="147"/>
      <c r="K256" s="145"/>
      <c r="L256" s="149" t="str">
        <f>IF(Tbl.Kosten[[#This Row],[Activum]]&lt;&gt;"",_xlfn.XLOOKUP(Tbl.Kosten[[#This Row],[Activum]],Tbl.Afschrijvingskosten[Activum],Tbl.Afschrijvingskosten[Tarief per afschrijvings-eenheid],"",0,1),"")</f>
        <v/>
      </c>
      <c r="M256" s="122">
        <f>IFERROR(Tbl.Kosten[[#This Row],[Een-
heden]]*Tbl.Kosten[[#This Row],[Afschrijvings-
tarief]],0)</f>
        <v>0</v>
      </c>
      <c r="N256" s="122" t="str">
        <f>IF(Tbl.Kosten[[#This Row],[Subtotaal afschrijving]]&lt;&gt;0,Lijsten!A254,"")</f>
        <v/>
      </c>
      <c r="O256" s="150"/>
      <c r="P256" s="145"/>
      <c r="Q256" s="148"/>
      <c r="R256" s="122">
        <f>IFERROR(Tbl.Kosten[[#This Row],[Aantal]]*Tbl.Kosten[[#This Row],[Tarief]],0)</f>
        <v>0</v>
      </c>
      <c r="S256" s="8">
        <f>IFERROR(Tbl.Kosten[[#This Row],[Subtotaal overige kosten]]+Tbl.Kosten[[#This Row],[Subtotaal uren]]+Tbl.Kosten[[#This Row],[Subtotaal afschrijving]],0)</f>
        <v>0</v>
      </c>
      <c r="T256" s="8">
        <f>IFERROR(Tbl.Kosten[[#This Row],[Totaal kosten]]*Tbl.Kosten[[#This Row],[Subsidie%]],0)</f>
        <v>0</v>
      </c>
      <c r="U256" s="4" t="str" cm="1">
        <f t="array" ref="U256">IFERROR(_xlfn.IFS(Tbl.Kosten[[#This Row],[Subtotaal uren]]&lt;&gt;0,Tbl.Kosten[[#This Row],[Kostensoort arbeid]],Tbl.Kosten[[#This Row],[Subtotaal afschrijving]]&lt;&gt;0,Tbl.Kosten[[#This Row],[Kostensoort afschrijving]],Tbl.Kosten[[#This Row],[Subtotaal overige kosten]]&lt;&gt;0,Tbl.Kosten[[#This Row],[Kostensoort overig]]),"")</f>
        <v/>
      </c>
      <c r="V256" s="4" t="str">
        <f>IFERROR(_xlfn.XLOOKUP(Tbl.Kosten[[#This Row],[Activiteitencode]],Tbl.Activiteiten[Activiteitcode],Tbl.Activiteiten[Werkpakketcode],"",0,1),"")</f>
        <v/>
      </c>
      <c r="W256" s="4" t="str">
        <f>IFERROR(_xlfn.XLOOKUP(Tbl.Kosten[[#This Row],[Werkpakketcode]],Tbl.Werkpakketten[Werkpakketcode],Tbl.Werkpakketten[Subsidiabele activiteit],"",0,1),"")</f>
        <v/>
      </c>
      <c r="X256" s="12">
        <f>IFERROR(_xlfn.XLOOKUP(Tbl.Kosten[[#This Row],[Sanr.]],Tbl.Subsidiehoogte[SAnr.],Tbl.Subsidiehoogte[Sub. Percentage],0,0,1),0)</f>
        <v>0</v>
      </c>
      <c r="Y256" s="154" t="str">
        <f>IFERROR(_xlfn.XLOOKUP(Tbl.Kosten[[#This Row],[Partnercode]],Tbl.Projectpartners[Partnercode],Tbl.Projectpartners[PNr.],"",0,1),"")</f>
        <v>P1</v>
      </c>
      <c r="Z256" s="158">
        <f>IF(Tbl.Kosten[[#This Row],[Pnr.]]=Z$7,Tbl.Kosten[[#This Row],[Totaal kosten]],"")</f>
        <v>0</v>
      </c>
      <c r="AA256" s="158" t="str">
        <f>IF(Tbl.Kosten[[#This Row],[Pnr.]]=AA$7,Tbl.Kosten[[#This Row],[Totaal kosten]],"")</f>
        <v/>
      </c>
      <c r="AB256" s="158" t="str">
        <f>IF(Tbl.Kosten[[#This Row],[Pnr.]]=AB$7,Tbl.Kosten[[#This Row],[Totaal kosten]],"")</f>
        <v/>
      </c>
      <c r="AC256" s="158" t="str">
        <f>IF(Tbl.Kosten[[#This Row],[Pnr.]]=AC$7,Tbl.Kosten[[#This Row],[Totaal kosten]],"")</f>
        <v/>
      </c>
      <c r="AD256" s="158" t="str">
        <f>IF(Tbl.Kosten[[#This Row],[Pnr.]]=AD$7,Tbl.Kosten[[#This Row],[Totaal kosten]],"")</f>
        <v/>
      </c>
      <c r="AE256" s="158" t="str">
        <f>IF(Tbl.Kosten[[#This Row],[Pnr.]]=AE$7,Tbl.Kosten[[#This Row],[Totaal kosten]],"")</f>
        <v/>
      </c>
      <c r="AF256" s="158" t="str">
        <f>IF(Tbl.Kosten[[#This Row],[Pnr.]]=AF$7,Tbl.Kosten[[#This Row],[Totaal kosten]],"")</f>
        <v/>
      </c>
      <c r="AG256" s="158" t="str">
        <f>IF(Tbl.Kosten[[#This Row],[Pnr.]]=AG$7,Tbl.Kosten[[#This Row],[Totaal kosten]],"")</f>
        <v/>
      </c>
      <c r="AH256" s="158" t="str">
        <f>IF(Tbl.Kosten[[#This Row],[Pnr.]]=AH$7,Tbl.Kosten[[#This Row],[Totaal kosten]],"")</f>
        <v/>
      </c>
      <c r="AI256" s="158" t="str">
        <f>IF(Tbl.Kosten[[#This Row],[Pnr.]]=AI$7,Tbl.Kosten[[#This Row],[Totaal kosten]],"")</f>
        <v/>
      </c>
      <c r="AJ256" s="158" t="str">
        <f>IF(Tbl.Kosten[[#This Row],[Pnr.]]=AJ$7,Tbl.Kosten[[#This Row],[Totaal kosten]],"")</f>
        <v/>
      </c>
      <c r="AK256" s="158" t="str">
        <f>IF(Tbl.Kosten[[#This Row],[Pnr.]]=AK$7,Tbl.Kosten[[#This Row],[Totaal kosten]],"")</f>
        <v/>
      </c>
      <c r="AL256" s="158" t="str">
        <f>IF(Tbl.Kosten[[#This Row],[Pnr.]]=AL$7,Tbl.Kosten[[#This Row],[Totaal kosten]],"")</f>
        <v/>
      </c>
      <c r="AM256" s="158" t="str">
        <f>IF(Tbl.Kosten[[#This Row],[Pnr.]]=AM$7,Tbl.Kosten[[#This Row],[Totaal kosten]],"")</f>
        <v/>
      </c>
      <c r="AN256" s="158" t="str">
        <f>IF(Tbl.Kosten[[#This Row],[Pnr.]]=AN$7,Tbl.Kosten[[#This Row],[Totaal kosten]],"")</f>
        <v/>
      </c>
      <c r="AO256" s="158" t="str">
        <f>IF(Tbl.Kosten[[#This Row],[Pnr.]]=AO$7,Tbl.Kosten[[#This Row],[Totaal kosten]],"")</f>
        <v/>
      </c>
      <c r="AP256" s="158" t="str">
        <f>IF(Tbl.Kosten[[#This Row],[Pnr.]]=AP$7,Tbl.Kosten[[#This Row],[Totaal kosten]],"")</f>
        <v/>
      </c>
      <c r="AQ256" s="158" t="str">
        <f>IF(Tbl.Kosten[[#This Row],[Pnr.]]=AQ$7,Tbl.Kosten[[#This Row],[Totaal kosten]],"")</f>
        <v/>
      </c>
      <c r="AR256" s="158" t="str">
        <f>IF(Tbl.Kosten[[#This Row],[Pnr.]]=AR$7,Tbl.Kosten[[#This Row],[Totaal kosten]],"")</f>
        <v/>
      </c>
      <c r="AS256" s="158" t="str">
        <f>IF(Tbl.Kosten[[#This Row],[Pnr.]]=AS$7,Tbl.Kosten[[#This Row],[Totaal kosten]],"")</f>
        <v/>
      </c>
      <c r="AT256" s="158" t="str">
        <f>IF(Tbl.Kosten[[#This Row],[Pnr.]]=AT$7,Tbl.Kosten[[#This Row],[Totaal kosten]],"")</f>
        <v/>
      </c>
      <c r="AU256" s="158" t="str">
        <f>IF(Tbl.Kosten[[#This Row],[Pnr.]]=AU$7,Tbl.Kosten[[#This Row],[Totaal kosten]],"")</f>
        <v/>
      </c>
      <c r="AV256" s="158" t="str">
        <f>IF(Tbl.Kosten[[#This Row],[Pnr.]]=AV$7,Tbl.Kosten[[#This Row],[Totaal kosten]],"")</f>
        <v/>
      </c>
      <c r="AW256" s="158" t="str">
        <f>IF(Tbl.Kosten[[#This Row],[Pnr.]]=AW$7,Tbl.Kosten[[#This Row],[Totaal kosten]],"")</f>
        <v/>
      </c>
      <c r="AX256" s="158" t="str">
        <f>IF(Tbl.Kosten[[#This Row],[Pnr.]]=AX$7,Tbl.Kosten[[#This Row],[Totaal kosten]],"")</f>
        <v/>
      </c>
      <c r="AY256" s="158" t="str">
        <f>IF(Tbl.Kosten[[#This Row],[Pnr.]]=AY$7,Tbl.Kosten[[#This Row],[Totaal kosten]],"")</f>
        <v/>
      </c>
      <c r="AZ256" s="158" t="str">
        <f>IF(Tbl.Kosten[[#This Row],[Pnr.]]=AZ$7,Tbl.Kosten[[#This Row],[Totaal kosten]],"")</f>
        <v/>
      </c>
      <c r="BA256" s="158" t="str">
        <f>IF(Tbl.Kosten[[#This Row],[Pnr.]]=BA$7,Tbl.Kosten[[#This Row],[Totaal kosten]],"")</f>
        <v/>
      </c>
      <c r="BB256" s="158" t="str">
        <f>IF(Tbl.Kosten[[#This Row],[Pnr.]]=BB$7,Tbl.Kosten[[#This Row],[Totaal kosten]],"")</f>
        <v/>
      </c>
      <c r="BC256" s="158" t="str">
        <f>IF(Tbl.Kosten[[#This Row],[Pnr.]]=BC$7,Tbl.Kosten[[#This Row],[Totaal kosten]],"")</f>
        <v/>
      </c>
      <c r="BD256" s="158" t="str">
        <f>IF(Tbl.Kosten[[#This Row],[Pnr.]]=BD$7,Tbl.Kosten[[#This Row],[Totaal kosten]],"")</f>
        <v/>
      </c>
      <c r="BE256" s="158" t="str">
        <f>IF(Tbl.Kosten[[#This Row],[Pnr.]]=BE$7,Tbl.Kosten[[#This Row],[Totaal kosten]],"")</f>
        <v/>
      </c>
      <c r="BF256" s="158" t="str">
        <f>IF(Tbl.Kosten[[#This Row],[Pnr.]]=BF$7,Tbl.Kosten[[#This Row],[Totaal kosten]],"")</f>
        <v/>
      </c>
      <c r="BG256" s="158" t="str">
        <f>IF(Tbl.Kosten[[#This Row],[Pnr.]]=BG$7,Tbl.Kosten[[#This Row],[Totaal kosten]],"")</f>
        <v/>
      </c>
      <c r="BH256" s="158" t="str">
        <f>IF(Tbl.Kosten[[#This Row],[Pnr.]]=BH$7,Tbl.Kosten[[#This Row],[Totaal kosten]],"")</f>
        <v/>
      </c>
      <c r="BI256" s="158" t="str">
        <f>IF(Tbl.Kosten[[#This Row],[Pnr.]]=BI$7,Tbl.Kosten[[#This Row],[Totaal kosten]],"")</f>
        <v/>
      </c>
      <c r="BJ256" s="158" t="str">
        <f>IF(Tbl.Kosten[[#This Row],[Pnr.]]=BJ$7,Tbl.Kosten[[#This Row],[Totaal kosten]],"")</f>
        <v/>
      </c>
      <c r="BK256" s="158" t="str">
        <f>IF(Tbl.Kosten[[#This Row],[Pnr.]]=BK$7,Tbl.Kosten[[#This Row],[Totaal kosten]],"")</f>
        <v/>
      </c>
      <c r="BL256" s="158" t="str">
        <f>IF(Tbl.Kosten[[#This Row],[Pnr.]]=BL$7,Tbl.Kosten[[#This Row],[Totaal kosten]],"")</f>
        <v/>
      </c>
      <c r="BM256" s="158" t="str">
        <f>IF(Tbl.Kosten[[#This Row],[Pnr.]]=BM$7,Tbl.Kosten[[#This Row],[Totaal kosten]],"")</f>
        <v/>
      </c>
      <c r="BN256" s="158" t="str">
        <f>IF(Tbl.Kosten[[#This Row],[Pnr.]]=BN$7,Tbl.Kosten[[#This Row],[Totaal kosten]],"")</f>
        <v/>
      </c>
      <c r="BO256" s="158" t="str">
        <f>IF(Tbl.Kosten[[#This Row],[Pnr.]]=BO$7,Tbl.Kosten[[#This Row],[Totaal kosten]],"")</f>
        <v/>
      </c>
      <c r="BP256" s="158" t="str">
        <f>IF(Tbl.Kosten[[#This Row],[Pnr.]]=BP$7,Tbl.Kosten[[#This Row],[Totaal kosten]],"")</f>
        <v/>
      </c>
      <c r="BQ256" s="158" t="str">
        <f>IF(Tbl.Kosten[[#This Row],[Pnr.]]=BQ$7,Tbl.Kosten[[#This Row],[Totaal kosten]],"")</f>
        <v/>
      </c>
      <c r="BR256" s="158" t="str">
        <f>IF(Tbl.Kosten[[#This Row],[Pnr.]]=BR$7,Tbl.Kosten[[#This Row],[Totaal kosten]],"")</f>
        <v/>
      </c>
      <c r="BS256" s="158" t="str">
        <f>IF(Tbl.Kosten[[#This Row],[Pnr.]]=BS$7,Tbl.Kosten[[#This Row],[Totaal kosten]],"")</f>
        <v/>
      </c>
      <c r="BT256" s="158" t="str">
        <f>IF(Tbl.Kosten[[#This Row],[Pnr.]]=BT$7,Tbl.Kosten[[#This Row],[Totaal kosten]],"")</f>
        <v/>
      </c>
      <c r="BU256" s="158" t="str">
        <f>IF(Tbl.Kosten[[#This Row],[Pnr.]]=BU$7,Tbl.Kosten[[#This Row],[Totaal kosten]],"")</f>
        <v/>
      </c>
      <c r="BV256" s="158" t="str">
        <f>IF(Tbl.Kosten[[#This Row],[Pnr.]]=BV$7,Tbl.Kosten[[#This Row],[Totaal kosten]],"")</f>
        <v/>
      </c>
      <c r="BW256" s="158" t="str">
        <f>IF(Tbl.Kosten[[#This Row],[Pnr.]]=BW$7,Tbl.Kosten[[#This Row],[Totaal kosten]],"")</f>
        <v/>
      </c>
      <c r="BX256" s="158" t="str">
        <f>IFERROR(_xlfn.XLOOKUP(Tbl.Kosten[[#This Row],[Werkpakketcode]],Tbl.Werkpakketten[Werkpakketcode],Tbl.Werkpakketten[WPnr.],"",0,1),"")</f>
        <v/>
      </c>
      <c r="BY256" s="158" t="str">
        <f>IF(Tbl.Kosten[[#This Row],[WPnr.]]=BY$7,Tbl.Kosten[[#This Row],[Totaal kosten]],"")</f>
        <v/>
      </c>
      <c r="BZ256" s="158" t="str">
        <f>IF(Tbl.Kosten[[#This Row],[WPnr.]]=BZ$7,Tbl.Kosten[[#This Row],[Totaal kosten]],"")</f>
        <v/>
      </c>
      <c r="CA256" s="158" t="str">
        <f>IF(Tbl.Kosten[[#This Row],[WPnr.]]=CA$7,Tbl.Kosten[[#This Row],[Totaal kosten]],"")</f>
        <v/>
      </c>
      <c r="CB256" s="158" t="str">
        <f>IF(Tbl.Kosten[[#This Row],[WPnr.]]=CB$7,Tbl.Kosten[[#This Row],[Totaal kosten]],"")</f>
        <v/>
      </c>
      <c r="CC256" s="158" t="str">
        <f>IF(Tbl.Kosten[[#This Row],[WPnr.]]=CC$7,Tbl.Kosten[[#This Row],[Totaal kosten]],"")</f>
        <v/>
      </c>
      <c r="CD256" s="158" t="str">
        <f>IF(Tbl.Kosten[[#This Row],[WPnr.]]=CD$7,Tbl.Kosten[[#This Row],[Totaal kosten]],"")</f>
        <v/>
      </c>
      <c r="CE256" s="158" t="str">
        <f>IF(Tbl.Kosten[[#This Row],[WPnr.]]=CE$7,Tbl.Kosten[[#This Row],[Totaal kosten]],"")</f>
        <v/>
      </c>
      <c r="CF256" s="158" t="str">
        <f>IF(Tbl.Kosten[[#This Row],[WPnr.]]=CF$7,Tbl.Kosten[[#This Row],[Totaal kosten]],"")</f>
        <v/>
      </c>
      <c r="CG256" s="158" t="str">
        <f>IF(Tbl.Kosten[[#This Row],[WPnr.]]=CG$7,Tbl.Kosten[[#This Row],[Totaal kosten]],"")</f>
        <v/>
      </c>
      <c r="CH256" s="158" t="str">
        <f>IF(Tbl.Kosten[[#This Row],[WPnr.]]=CH$7,Tbl.Kosten[[#This Row],[Totaal kosten]],"")</f>
        <v/>
      </c>
      <c r="CI256" s="158" t="str">
        <f>IF(Tbl.Kosten[[#This Row],[WPnr.]]=CI$7,Tbl.Kosten[[#This Row],[Totaal kosten]],"")</f>
        <v/>
      </c>
      <c r="CJ256" s="158" t="str">
        <f>IF(Tbl.Kosten[[#This Row],[WPnr.]]=CJ$7,Tbl.Kosten[[#This Row],[Totaal kosten]],"")</f>
        <v/>
      </c>
      <c r="CK256" s="158" t="str">
        <f>IF(Tbl.Kosten[[#This Row],[WPnr.]]=CK$7,Tbl.Kosten[[#This Row],[Totaal kosten]],"")</f>
        <v/>
      </c>
      <c r="CL256" s="158" t="str">
        <f>IF(Tbl.Kosten[[#This Row],[WPnr.]]=CL$7,Tbl.Kosten[[#This Row],[Totaal kosten]],"")</f>
        <v/>
      </c>
      <c r="CM256" s="158" t="str">
        <f>IF(Tbl.Kosten[[#This Row],[WPnr.]]=CM$7,Tbl.Kosten[[#This Row],[Totaal kosten]],"")</f>
        <v/>
      </c>
      <c r="CN256" s="158" t="str">
        <f>IF(Tbl.Kosten[[#This Row],[WPnr.]]=CN$7,Tbl.Kosten[[#This Row],[Totaal kosten]],"")</f>
        <v/>
      </c>
      <c r="CO256" s="158" t="str">
        <f>IF(Tbl.Kosten[[#This Row],[WPnr.]]=CO$7,Tbl.Kosten[[#This Row],[Totaal kosten]],"")</f>
        <v/>
      </c>
      <c r="CP256" s="158" t="str">
        <f>IF(Tbl.Kosten[[#This Row],[WPnr.]]=CP$7,Tbl.Kosten[[#This Row],[Totaal kosten]],"")</f>
        <v/>
      </c>
      <c r="CQ256" s="158" t="str">
        <f>IF(Tbl.Kosten[[#This Row],[WPnr.]]=CQ$7,Tbl.Kosten[[#This Row],[Totaal kosten]],"")</f>
        <v/>
      </c>
      <c r="CR256" s="158" t="str">
        <f>IF(Tbl.Kosten[[#This Row],[WPnr.]]=CR$7,Tbl.Kosten[[#This Row],[Totaal kosten]],"")</f>
        <v/>
      </c>
      <c r="CS256" s="158" t="str">
        <f>IF(Tbl.Kosten[[#This Row],[WPnr.]]=CS$7,Tbl.Kosten[[#This Row],[Totaal kosten]],"")</f>
        <v/>
      </c>
      <c r="CT256" s="158" t="str">
        <f>IF(Tbl.Kosten[[#This Row],[WPnr.]]=CT$7,Tbl.Kosten[[#This Row],[Totaal kosten]],"")</f>
        <v/>
      </c>
      <c r="CU256" s="158" t="str">
        <f>IF(Tbl.Kosten[[#This Row],[WPnr.]]=CU$7,Tbl.Kosten[[#This Row],[Totaal kosten]],"")</f>
        <v/>
      </c>
      <c r="CV256" s="158" t="str">
        <f>IF(Tbl.Kosten[[#This Row],[WPnr.]]=CV$7,Tbl.Kosten[[#This Row],[Totaal kosten]],"")</f>
        <v/>
      </c>
      <c r="CW256" s="158" t="str">
        <f>IF(Tbl.Kosten[[#This Row],[WPnr.]]=CW$7,Tbl.Kosten[[#This Row],[Totaal kosten]],"")</f>
        <v/>
      </c>
      <c r="CX256" s="158" t="str">
        <f>IF(Tbl.Kosten[[#This Row],[WPnr.]]=CX$7,Tbl.Kosten[[#This Row],[Totaal kosten]],"")</f>
        <v/>
      </c>
      <c r="CY256" s="158" t="str">
        <f>IF(Tbl.Kosten[[#This Row],[WPnr.]]=CY$7,Tbl.Kosten[[#This Row],[Totaal kosten]],"")</f>
        <v/>
      </c>
      <c r="CZ256" s="158" t="str">
        <f>IF(Tbl.Kosten[[#This Row],[WPnr.]]=CZ$7,Tbl.Kosten[[#This Row],[Totaal kosten]],"")</f>
        <v/>
      </c>
      <c r="DA256" s="158" t="str">
        <f>IF(Tbl.Kosten[[#This Row],[WPnr.]]=DA$7,Tbl.Kosten[[#This Row],[Totaal kosten]],"")</f>
        <v/>
      </c>
      <c r="DB256" s="158" t="str">
        <f>IF(Tbl.Kosten[[#This Row],[WPnr.]]=DB$7,Tbl.Kosten[[#This Row],[Totaal kosten]],"")</f>
        <v/>
      </c>
      <c r="DC256" s="158" t="str">
        <f>IF(Tbl.Kosten[[#This Row],[WPnr.]]=DC$7,Tbl.Kosten[[#This Row],[Totaal kosten]],"")</f>
        <v/>
      </c>
      <c r="DD256" s="158" t="str">
        <f>IF(Tbl.Kosten[[#This Row],[WPnr.]]=DD$7,Tbl.Kosten[[#This Row],[Totaal kosten]],"")</f>
        <v/>
      </c>
      <c r="DE256" s="158" t="str">
        <f>IF(Tbl.Kosten[[#This Row],[WPnr.]]=DE$7,Tbl.Kosten[[#This Row],[Totaal kosten]],"")</f>
        <v/>
      </c>
      <c r="DF256" s="158" t="str">
        <f>IF(Tbl.Kosten[[#This Row],[WPnr.]]=DF$7,Tbl.Kosten[[#This Row],[Totaal kosten]],"")</f>
        <v/>
      </c>
      <c r="DG256" s="158" t="str">
        <f>IF(Tbl.Kosten[[#This Row],[WPnr.]]=DG$7,Tbl.Kosten[[#This Row],[Totaal kosten]],"")</f>
        <v/>
      </c>
      <c r="DH256" s="158" t="str">
        <f>IF(Tbl.Kosten[[#This Row],[WPnr.]]=DH$7,Tbl.Kosten[[#This Row],[Totaal kosten]],"")</f>
        <v/>
      </c>
      <c r="DI256" s="158" t="str">
        <f>IF(Tbl.Kosten[[#This Row],[WPnr.]]=DI$7,Tbl.Kosten[[#This Row],[Totaal kosten]],"")</f>
        <v/>
      </c>
      <c r="DJ256" s="158" t="str">
        <f>IF(Tbl.Kosten[[#This Row],[WPnr.]]=DJ$7,Tbl.Kosten[[#This Row],[Totaal kosten]],"")</f>
        <v/>
      </c>
      <c r="DK256" s="158" t="str">
        <f>IF(Tbl.Kosten[[#This Row],[WPnr.]]=DK$7,Tbl.Kosten[[#This Row],[Totaal kosten]],"")</f>
        <v/>
      </c>
      <c r="DL256" s="158" t="str">
        <f>IF(Tbl.Kosten[[#This Row],[WPnr.]]=DL$7,Tbl.Kosten[[#This Row],[Totaal kosten]],"")</f>
        <v/>
      </c>
      <c r="DM256" s="158" t="str">
        <f>IF(Tbl.Kosten[[#This Row],[WPnr.]]=DM$7,Tbl.Kosten[[#This Row],[Totaal kosten]],"")</f>
        <v/>
      </c>
      <c r="DN256" s="158" t="str">
        <f>IF(Tbl.Kosten[[#This Row],[WPnr.]]=DN$7,Tbl.Kosten[[#This Row],[Totaal kosten]],"")</f>
        <v/>
      </c>
      <c r="DO256" s="158" t="str">
        <f>IF(Tbl.Kosten[[#This Row],[WPnr.]]=DO$7,Tbl.Kosten[[#This Row],[Totaal kosten]],"")</f>
        <v/>
      </c>
      <c r="DP256" s="158" t="str">
        <f>IF(Tbl.Kosten[[#This Row],[WPnr.]]=DP$7,Tbl.Kosten[[#This Row],[Totaal kosten]],"")</f>
        <v/>
      </c>
      <c r="DQ256" s="158" t="str">
        <f>IF(Tbl.Kosten[[#This Row],[WPnr.]]=DQ$7,Tbl.Kosten[[#This Row],[Totaal kosten]],"")</f>
        <v/>
      </c>
      <c r="DR256" s="158" t="str">
        <f>IF(Tbl.Kosten[[#This Row],[WPnr.]]=DR$7,Tbl.Kosten[[#This Row],[Totaal kosten]],"")</f>
        <v/>
      </c>
      <c r="DS256" s="158" t="str">
        <f>IF(Tbl.Kosten[[#This Row],[WPnr.]]=DS$7,Tbl.Kosten[[#This Row],[Totaal kosten]],"")</f>
        <v/>
      </c>
      <c r="DT256" s="158" t="str">
        <f>IF(Tbl.Kosten[[#This Row],[WPnr.]]=DT$7,Tbl.Kosten[[#This Row],[Totaal kosten]],"")</f>
        <v/>
      </c>
      <c r="DU256" s="158" t="str">
        <f>IF(Tbl.Kosten[[#This Row],[WPnr.]]=DU$7,Tbl.Kosten[[#This Row],[Totaal kosten]],"")</f>
        <v/>
      </c>
      <c r="DV256" s="158" t="str">
        <f>IF(Tbl.Kosten[[#This Row],[WPnr.]]=DV$7,Tbl.Kosten[[#This Row],[Totaal kosten]],"")</f>
        <v/>
      </c>
      <c r="DW256" s="158" t="str">
        <f>IFERROR(_xlfn.XLOOKUP(Tbl.Kosten[[#This Row],[Kostensoort]],Tbl.Kostensoorten[Kostensoorten],Tbl.Kostensoorten[KSnr.],"",0,1),"")</f>
        <v/>
      </c>
      <c r="DX256" s="158" t="str">
        <f>IF(Tbl.Kosten[[#This Row],[KSnr.]]=DX$7,Tbl.Kosten[[#This Row],[Totaal kosten]],"")</f>
        <v/>
      </c>
      <c r="DY256" s="158" t="str">
        <f>IF(Tbl.Kosten[[#This Row],[KSnr.]]=DY$7,Tbl.Kosten[[#This Row],[Totaal kosten]],"")</f>
        <v/>
      </c>
      <c r="DZ256" s="158" t="str">
        <f>IF(Tbl.Kosten[[#This Row],[KSnr.]]=DZ$7,Tbl.Kosten[[#This Row],[Totaal kosten]],"")</f>
        <v/>
      </c>
      <c r="EA256" s="158" t="str">
        <f>IF(Tbl.Kosten[[#This Row],[KSnr.]]=EA$7,Tbl.Kosten[[#This Row],[Totaal kosten]],"")</f>
        <v/>
      </c>
      <c r="EB256" s="158" t="str">
        <f>IF(Tbl.Kosten[[#This Row],[KSnr.]]=EB$7,Tbl.Kosten[[#This Row],[Totaal kosten]],"")</f>
        <v/>
      </c>
      <c r="EC256" s="158" t="str">
        <f>IF(Tbl.Kosten[[#This Row],[KSnr.]]=EC$7,Tbl.Kosten[[#This Row],[Totaal kosten]],"")</f>
        <v/>
      </c>
      <c r="ED256" s="158" t="str">
        <f>IF(Tbl.Kosten[[#This Row],[KSnr.]]=ED$7,Tbl.Kosten[[#This Row],[Totaal kosten]],"")</f>
        <v/>
      </c>
      <c r="EE256" s="158" t="str">
        <f>IF(Tbl.Kosten[[#This Row],[KSnr.]]=EE$7,Tbl.Kosten[[#This Row],[Totaal kosten]],"")</f>
        <v/>
      </c>
      <c r="EF256" s="158" t="str">
        <f>IF(Tbl.Kosten[[#This Row],[KSnr.]]=EF$7,Tbl.Kosten[[#This Row],[Totaal kosten]],"")</f>
        <v/>
      </c>
      <c r="EG256" s="158" t="str">
        <f>IF(Tbl.Kosten[[#This Row],[KSnr.]]=EG$7,Tbl.Kosten[[#This Row],[Totaal kosten]],"")</f>
        <v/>
      </c>
      <c r="EH256" s="158" t="str">
        <f>IF(Tbl.Kosten[[#This Row],[KSnr.]]=EH$7,Tbl.Kosten[[#This Row],[Totaal kosten]],"")</f>
        <v/>
      </c>
      <c r="EI256" s="158" t="str">
        <f>IF(Tbl.Kosten[[#This Row],[KSnr.]]=EI$7,Tbl.Kosten[[#This Row],[Totaal kosten]],"")</f>
        <v/>
      </c>
      <c r="EJ256" s="158" t="str">
        <f>IF(Tbl.Kosten[[#This Row],[KSnr.]]=EJ$7,Tbl.Kosten[[#This Row],[Totaal kosten]],"")</f>
        <v/>
      </c>
      <c r="EK256" s="158" t="str">
        <f>IF(Tbl.Kosten[[#This Row],[KSnr.]]=EK$7,Tbl.Kosten[[#This Row],[Totaal kosten]],"")</f>
        <v/>
      </c>
      <c r="EL256" s="158" t="str">
        <f>IF(Tbl.Kosten[[#This Row],[KSnr.]]=EL$7,Tbl.Kosten[[#This Row],[Totaal kosten]],"")</f>
        <v/>
      </c>
      <c r="EM256" s="158" t="str">
        <f>IF(Tbl.Kosten[[#This Row],[KSnr.]]=EM$7,Tbl.Kosten[[#This Row],[Totaal kosten]],"")</f>
        <v/>
      </c>
      <c r="EN256" s="158" t="str">
        <f>IF(Tbl.Kosten[[#This Row],[KSnr.]]=EN$7,Tbl.Kosten[[#This Row],[Totaal kosten]],"")</f>
        <v/>
      </c>
      <c r="EO256" s="158" t="str">
        <f>IF(Tbl.Kosten[[#This Row],[KSnr.]]=EO$7,Tbl.Kosten[[#This Row],[Totaal kosten]],"")</f>
        <v/>
      </c>
      <c r="EP256" s="158" t="str">
        <f>IF(Tbl.Kosten[[#This Row],[KSnr.]]=EP$7,Tbl.Kosten[[#This Row],[Totaal kosten]],"")</f>
        <v/>
      </c>
      <c r="EQ256" s="158" t="str">
        <f>IF(Tbl.Kosten[[#This Row],[KSnr.]]=EQ$7,Tbl.Kosten[[#This Row],[Totaal kosten]],"")</f>
        <v/>
      </c>
      <c r="ER256" s="154" t="str">
        <f>IFERROR(_xlfn.XLOOKUP(Tbl.Kosten[[#This Row],[Subsidieactiviteit]],Tbl.Subsidiehoogte[Subsidieactiviteit],Tbl.Subsidiehoogte[SAnr.],"",0,1),"")</f>
        <v/>
      </c>
      <c r="ES256" s="160" t="str">
        <f>IF(Tbl.Kosten[[#This Row],[Sanr.]]=ES$7,Tbl.Kosten[[#This Row],[Totaal kosten]],"")</f>
        <v/>
      </c>
      <c r="ET256" s="160" t="str">
        <f>IF(Tbl.Kosten[[#This Row],[Sanr.]]=ET$7,Tbl.Kosten[[#This Row],[Totaal kosten]],"")</f>
        <v/>
      </c>
      <c r="EU256" s="160" t="str">
        <f>IF(Tbl.Kosten[[#This Row],[Sanr.]]=EU$7,Tbl.Kosten[[#This Row],[Totaal kosten]],"")</f>
        <v/>
      </c>
      <c r="EV256" s="160" t="str">
        <f>IF(Tbl.Kosten[[#This Row],[Sanr.]]=EV$7,Tbl.Kosten[[#This Row],[Totaal kosten]],"")</f>
        <v/>
      </c>
      <c r="EW256" s="160" t="str">
        <f>IF(Tbl.Kosten[[#This Row],[Sanr.]]=EW$7,Tbl.Kosten[[#This Row],[Totaal kosten]],"")</f>
        <v/>
      </c>
      <c r="EX256" s="160" t="str">
        <f>IF(Tbl.Kosten[[#This Row],[Sanr.]]=EX$7,Tbl.Kosten[[#This Row],[Totaal kosten]],"")</f>
        <v/>
      </c>
      <c r="EY256" s="160" t="str">
        <f>IF(Tbl.Kosten[[#This Row],[Sanr.]]=EY$7,Tbl.Kosten[[#This Row],[Totaal kosten]],"")</f>
        <v/>
      </c>
      <c r="EZ256" s="160" t="str">
        <f>IF(Tbl.Kosten[[#This Row],[Sanr.]]=EZ$7,Tbl.Kosten[[#This Row],[Totaal kosten]],"")</f>
        <v/>
      </c>
      <c r="FA256" s="160" t="str">
        <f>IF(Tbl.Kosten[[#This Row],[Sanr.]]=FA$7,Tbl.Kosten[[#This Row],[Totaal kosten]],"")</f>
        <v/>
      </c>
      <c r="FB256" s="160" t="str">
        <f>IF(Tbl.Kosten[[#This Row],[Sanr.]]=FB$7,Tbl.Kosten[[#This Row],[Totaal kosten]],"")</f>
        <v/>
      </c>
      <c r="FC256" s="160" t="str">
        <f>IF(Tbl.Kosten[[#This Row],[Sanr.]]=FC$7,Tbl.Kosten[[#This Row],[Totaal kosten]],"")</f>
        <v/>
      </c>
      <c r="FD256" s="160" t="str">
        <f>IF(Tbl.Kosten[[#This Row],[Sanr.]]=FD$7,Tbl.Kosten[[#This Row],[Totaal kosten]],"")</f>
        <v/>
      </c>
      <c r="FE256" s="160" t="str">
        <f>IF(Tbl.Kosten[[#This Row],[Sanr.]]=FE$7,Tbl.Kosten[[#This Row],[Totaal kosten]],"")</f>
        <v/>
      </c>
      <c r="FF256" s="160" t="str">
        <f>IF(Tbl.Kosten[[#This Row],[Sanr.]]=FF$7,Tbl.Kosten[[#This Row],[Totaal kosten]],"")</f>
        <v/>
      </c>
      <c r="FG256" s="160" t="str">
        <f>IF(Tbl.Kosten[[#This Row],[Sanr.]]=FG$7,Tbl.Kosten[[#This Row],[Totaal kosten]],"")</f>
        <v/>
      </c>
      <c r="FH256" s="160" t="str">
        <f>IF(Tbl.Kosten[[#This Row],[Sanr.]]=FH$7,Tbl.Kosten[[#This Row],[Totaal kosten]],"")</f>
        <v/>
      </c>
      <c r="FI256" s="160" t="str">
        <f>IF(Tbl.Kosten[[#This Row],[Sanr.]]=FI$7,Tbl.Kosten[[#This Row],[Totaal kosten]],"")</f>
        <v/>
      </c>
      <c r="FJ256" s="160" t="str">
        <f>IF(Tbl.Kosten[[#This Row],[Sanr.]]=FJ$7,Tbl.Kosten[[#This Row],[Totaal kosten]],"")</f>
        <v/>
      </c>
      <c r="FK256" s="160" t="str">
        <f>IF(Tbl.Kosten[[#This Row],[Sanr.]]=FK$7,Tbl.Kosten[[#This Row],[Totaal kosten]],"")</f>
        <v/>
      </c>
      <c r="FL256" s="160" t="str">
        <f>IF(Tbl.Kosten[[#This Row],[Sanr.]]=FL$7,Tbl.Kosten[[#This Row],[Totaal kosten]],"")</f>
        <v/>
      </c>
      <c r="FM256" s="160" t="str">
        <f>IF(Tbl.Kosten[[#This Row],[Sanr.]]=FM$7,Tbl.Kosten[[#This Row],[Totaal kosten]],"")</f>
        <v/>
      </c>
      <c r="FN256" s="160" t="str">
        <f>IF(Tbl.Kosten[[#This Row],[Sanr.]]=FN$7,Tbl.Kosten[[#This Row],[Totaal kosten]],"")</f>
        <v/>
      </c>
      <c r="FO256" s="160" t="str">
        <f>IF(Tbl.Kosten[[#This Row],[Sanr.]]=FO$7,Tbl.Kosten[[#This Row],[Totaal kosten]],"")</f>
        <v/>
      </c>
      <c r="FP256" s="160" t="str">
        <f>IF(Tbl.Kosten[[#This Row],[Sanr.]]=FP$7,Tbl.Kosten[[#This Row],[Totaal kosten]],"")</f>
        <v/>
      </c>
      <c r="FQ256" s="160" t="str">
        <f>IF(Tbl.Kosten[[#This Row],[Sanr.]]=FQ$7,Tbl.Kosten[[#This Row],[Totaal kosten]],"")</f>
        <v/>
      </c>
      <c r="FR256" s="160" t="str">
        <f>IF(Tbl.Kosten[[#This Row],[Sanr.]]=FR$7,Tbl.Kosten[[#This Row],[Totaal kosten]],"")</f>
        <v/>
      </c>
      <c r="FS256" s="160" t="str">
        <f>IF(Tbl.Kosten[[#This Row],[Sanr.]]=FS$7,Tbl.Kosten[[#This Row],[Totaal kosten]],"")</f>
        <v/>
      </c>
      <c r="FT256" s="160" t="str">
        <f>IF(Tbl.Kosten[[#This Row],[Sanr.]]=FT$7,Tbl.Kosten[[#This Row],[Totaal kosten]],"")</f>
        <v/>
      </c>
      <c r="FU256" s="160" t="str">
        <f>IF(Tbl.Kosten[[#This Row],[Sanr.]]=FU$7,Tbl.Kosten[[#This Row],[Totaal kosten]],"")</f>
        <v/>
      </c>
      <c r="FV256" s="160" t="str">
        <f>IF(Tbl.Kosten[[#This Row],[Sanr.]]=FV$7,Tbl.Kosten[[#This Row],[Totaal kosten]],"")</f>
        <v/>
      </c>
      <c r="FW256" s="160" t="str">
        <f>IFERROR(_xlfn.XLOOKUP(Tbl.Kosten[[#This Row],[Activiteitencode]],Tbl.Activiteiten[Activiteitcode],Tbl.Activiteiten[Anr.],"",0,1),"")</f>
        <v/>
      </c>
      <c r="FX256" s="181" t="str">
        <f>_xlfn.CONCAT(Tbl.Kosten[[#This Row],[Pnr.]],Tbl.Kosten[[#This Row],[Sanr.]])</f>
        <v>P1</v>
      </c>
      <c r="FY256" s="160">
        <f>Tbl.Kosten[[#This Row],[Totaal kosten]]-Tbl.Kosten[[#This Row],[Subsidie]]</f>
        <v>0</v>
      </c>
      <c r="FZ256" s="160">
        <f>IF(Tbl.Kosten[[#This Row],[Pnr.]]=FZ$7,Tbl.Kosten[[#This Row],[Te financieren]],"")</f>
        <v>0</v>
      </c>
      <c r="GA256" s="160" t="str">
        <f>IF(Tbl.Kosten[[#This Row],[Pnr.]]=GA$7,Tbl.Kosten[[#This Row],[Te financieren]],"")</f>
        <v/>
      </c>
      <c r="GB256" s="160" t="str">
        <f>IF(Tbl.Kosten[[#This Row],[Pnr.]]=GB$7,Tbl.Kosten[[#This Row],[Te financieren]],"")</f>
        <v/>
      </c>
      <c r="GC256" s="160" t="str">
        <f>IF(Tbl.Kosten[[#This Row],[Pnr.]]=GC$7,Tbl.Kosten[[#This Row],[Te financieren]],"")</f>
        <v/>
      </c>
      <c r="GD256" s="160" t="str">
        <f>IF(Tbl.Kosten[[#This Row],[Pnr.]]=GD$7,Tbl.Kosten[[#This Row],[Te financieren]],"")</f>
        <v/>
      </c>
      <c r="GE256" s="160" t="str">
        <f>IF(Tbl.Kosten[[#This Row],[Pnr.]]=GE$7,Tbl.Kosten[[#This Row],[Te financieren]],"")</f>
        <v/>
      </c>
      <c r="GF256" s="160" t="str">
        <f>IF(Tbl.Kosten[[#This Row],[Pnr.]]=GF$7,Tbl.Kosten[[#This Row],[Te financieren]],"")</f>
        <v/>
      </c>
      <c r="GG256" s="160" t="str">
        <f>IF(Tbl.Kosten[[#This Row],[Pnr.]]=GG$7,Tbl.Kosten[[#This Row],[Te financieren]],"")</f>
        <v/>
      </c>
      <c r="GH256" s="160" t="str">
        <f>IF(Tbl.Kosten[[#This Row],[Pnr.]]=GH$7,Tbl.Kosten[[#This Row],[Te financieren]],"")</f>
        <v/>
      </c>
      <c r="GI256" s="160" t="str">
        <f>IF(Tbl.Kosten[[#This Row],[Pnr.]]=GI$7,Tbl.Kosten[[#This Row],[Te financieren]],"")</f>
        <v/>
      </c>
      <c r="GJ256" s="160" t="str">
        <f>IF(Tbl.Kosten[[#This Row],[Pnr.]]=GJ$7,Tbl.Kosten[[#This Row],[Te financieren]],"")</f>
        <v/>
      </c>
      <c r="GK256" s="160" t="str">
        <f>IF(Tbl.Kosten[[#This Row],[Pnr.]]=GK$7,Tbl.Kosten[[#This Row],[Te financieren]],"")</f>
        <v/>
      </c>
      <c r="GL256" s="160" t="str">
        <f>IF(Tbl.Kosten[[#This Row],[Pnr.]]=GL$7,Tbl.Kosten[[#This Row],[Te financieren]],"")</f>
        <v/>
      </c>
      <c r="GM256" s="160" t="str">
        <f>IF(Tbl.Kosten[[#This Row],[Pnr.]]=GM$7,Tbl.Kosten[[#This Row],[Te financieren]],"")</f>
        <v/>
      </c>
      <c r="GN256" s="160" t="str">
        <f>IF(Tbl.Kosten[[#This Row],[Pnr.]]=GN$7,Tbl.Kosten[[#This Row],[Te financieren]],"")</f>
        <v/>
      </c>
      <c r="GO256" s="160" t="str">
        <f>IF(Tbl.Kosten[[#This Row],[Pnr.]]=GO$7,Tbl.Kosten[[#This Row],[Te financieren]],"")</f>
        <v/>
      </c>
      <c r="GP256" s="160" t="str">
        <f>IF(Tbl.Kosten[[#This Row],[Pnr.]]=GP$7,Tbl.Kosten[[#This Row],[Te financieren]],"")</f>
        <v/>
      </c>
      <c r="GQ256" s="160" t="str">
        <f>IF(Tbl.Kosten[[#This Row],[Pnr.]]=GQ$7,Tbl.Kosten[[#This Row],[Te financieren]],"")</f>
        <v/>
      </c>
      <c r="GR256" s="160" t="str">
        <f>IF(Tbl.Kosten[[#This Row],[Pnr.]]=GR$7,Tbl.Kosten[[#This Row],[Te financieren]],"")</f>
        <v/>
      </c>
      <c r="GS256" s="160" t="str">
        <f>IF(Tbl.Kosten[[#This Row],[Pnr.]]=GS$7,Tbl.Kosten[[#This Row],[Te financieren]],"")</f>
        <v/>
      </c>
      <c r="GT256" s="160" t="str">
        <f>IF(Tbl.Kosten[[#This Row],[Pnr.]]=GT$7,Tbl.Kosten[[#This Row],[Te financieren]],"")</f>
        <v/>
      </c>
      <c r="GU256" s="160" t="str">
        <f>IF(Tbl.Kosten[[#This Row],[Pnr.]]=GU$7,Tbl.Kosten[[#This Row],[Te financieren]],"")</f>
        <v/>
      </c>
      <c r="GV256" s="160" t="str">
        <f>IF(Tbl.Kosten[[#This Row],[Pnr.]]=GV$7,Tbl.Kosten[[#This Row],[Te financieren]],"")</f>
        <v/>
      </c>
      <c r="GW256" s="160" t="str">
        <f>IF(Tbl.Kosten[[#This Row],[Pnr.]]=GW$7,Tbl.Kosten[[#This Row],[Te financieren]],"")</f>
        <v/>
      </c>
      <c r="GX256" s="160" t="str">
        <f>IF(Tbl.Kosten[[#This Row],[Pnr.]]=GX$7,Tbl.Kosten[[#This Row],[Te financieren]],"")</f>
        <v/>
      </c>
      <c r="GY256" s="160" t="str">
        <f>IF(Tbl.Kosten[[#This Row],[Pnr.]]=GY$7,Tbl.Kosten[[#This Row],[Te financieren]],"")</f>
        <v/>
      </c>
      <c r="GZ256" s="160" t="str">
        <f>IF(Tbl.Kosten[[#This Row],[Pnr.]]=GZ$7,Tbl.Kosten[[#This Row],[Te financieren]],"")</f>
        <v/>
      </c>
      <c r="HA256" s="160" t="str">
        <f>IF(Tbl.Kosten[[#This Row],[Pnr.]]=HA$7,Tbl.Kosten[[#This Row],[Te financieren]],"")</f>
        <v/>
      </c>
      <c r="HB256" s="160" t="str">
        <f>IF(Tbl.Kosten[[#This Row],[Pnr.]]=HB$7,Tbl.Kosten[[#This Row],[Te financieren]],"")</f>
        <v/>
      </c>
      <c r="HC256" s="160" t="str">
        <f>IF(Tbl.Kosten[[#This Row],[Pnr.]]=HC$7,Tbl.Kosten[[#This Row],[Te financieren]],"")</f>
        <v/>
      </c>
      <c r="HD256" s="160" t="str">
        <f>IF(Tbl.Kosten[[#This Row],[Pnr.]]=HD$7,Tbl.Kosten[[#This Row],[Te financieren]],"")</f>
        <v/>
      </c>
      <c r="HE256" s="160" t="str">
        <f>IF(Tbl.Kosten[[#This Row],[Pnr.]]=HE$7,Tbl.Kosten[[#This Row],[Te financieren]],"")</f>
        <v/>
      </c>
      <c r="HF256" s="160" t="str">
        <f>IF(Tbl.Kosten[[#This Row],[Pnr.]]=HF$7,Tbl.Kosten[[#This Row],[Te financieren]],"")</f>
        <v/>
      </c>
      <c r="HG256" s="160" t="str">
        <f>IF(Tbl.Kosten[[#This Row],[Pnr.]]=HG$7,Tbl.Kosten[[#This Row],[Te financieren]],"")</f>
        <v/>
      </c>
      <c r="HH256" s="160" t="str">
        <f>IF(Tbl.Kosten[[#This Row],[Pnr.]]=HH$7,Tbl.Kosten[[#This Row],[Te financieren]],"")</f>
        <v/>
      </c>
      <c r="HI256" s="160" t="str">
        <f>IF(Tbl.Kosten[[#This Row],[Pnr.]]=HI$7,Tbl.Kosten[[#This Row],[Te financieren]],"")</f>
        <v/>
      </c>
      <c r="HJ256" s="160" t="str">
        <f>IF(Tbl.Kosten[[#This Row],[Pnr.]]=HJ$7,Tbl.Kosten[[#This Row],[Te financieren]],"")</f>
        <v/>
      </c>
      <c r="HK256" s="160" t="str">
        <f>IF(Tbl.Kosten[[#This Row],[Pnr.]]=HK$7,Tbl.Kosten[[#This Row],[Te financieren]],"")</f>
        <v/>
      </c>
      <c r="HL256" s="160" t="str">
        <f>IF(Tbl.Kosten[[#This Row],[Pnr.]]=HL$7,Tbl.Kosten[[#This Row],[Te financieren]],"")</f>
        <v/>
      </c>
      <c r="HM256" s="160" t="str">
        <f>IF(Tbl.Kosten[[#This Row],[Pnr.]]=HM$7,Tbl.Kosten[[#This Row],[Te financieren]],"")</f>
        <v/>
      </c>
      <c r="HN256" s="160" t="str">
        <f>IF(Tbl.Kosten[[#This Row],[Pnr.]]=HN$7,Tbl.Kosten[[#This Row],[Te financieren]],"")</f>
        <v/>
      </c>
      <c r="HO256" s="160" t="str">
        <f>IF(Tbl.Kosten[[#This Row],[Pnr.]]=HO$7,Tbl.Kosten[[#This Row],[Te financieren]],"")</f>
        <v/>
      </c>
      <c r="HP256" s="160" t="str">
        <f>IF(Tbl.Kosten[[#This Row],[Pnr.]]=HP$7,Tbl.Kosten[[#This Row],[Te financieren]],"")</f>
        <v/>
      </c>
      <c r="HQ256" s="160" t="str">
        <f>IF(Tbl.Kosten[[#This Row],[Pnr.]]=HQ$7,Tbl.Kosten[[#This Row],[Te financieren]],"")</f>
        <v/>
      </c>
      <c r="HR256" s="160" t="str">
        <f>IF(Tbl.Kosten[[#This Row],[Pnr.]]=HR$7,Tbl.Kosten[[#This Row],[Te financieren]],"")</f>
        <v/>
      </c>
      <c r="HS256" s="160" t="str">
        <f>IF(Tbl.Kosten[[#This Row],[Pnr.]]=HS$7,Tbl.Kosten[[#This Row],[Te financieren]],"")</f>
        <v/>
      </c>
      <c r="HT256" s="160" t="str">
        <f>IF(Tbl.Kosten[[#This Row],[Pnr.]]=HT$7,Tbl.Kosten[[#This Row],[Te financieren]],"")</f>
        <v/>
      </c>
      <c r="HU256" s="160" t="str">
        <f>IF(Tbl.Kosten[[#This Row],[Pnr.]]=HU$7,Tbl.Kosten[[#This Row],[Te financieren]],"")</f>
        <v/>
      </c>
      <c r="HV256" s="160" t="str">
        <f>IF(Tbl.Kosten[[#This Row],[Pnr.]]=HV$7,Tbl.Kosten[[#This Row],[Te financieren]],"")</f>
        <v/>
      </c>
      <c r="HW256" s="160" t="str">
        <f>IF(Tbl.Kosten[[#This Row],[Pnr.]]=HW$7,Tbl.Kosten[[#This Row],[Te financieren]],"")</f>
        <v/>
      </c>
    </row>
    <row r="257" spans="2:231" x14ac:dyDescent="0.3">
      <c r="B257" s="144"/>
      <c r="C257" s="147"/>
      <c r="D257" s="146"/>
      <c r="E257" s="147"/>
      <c r="F257" s="145"/>
      <c r="G257" s="11" t="str">
        <f>IF(Tbl.Kosten[[#This Row],[Medewerker e/o 
functie]]&lt;&gt;"",_xlfn.XLOOKUP(Tbl.Kosten[[#This Row],[Medewerker e/o 
functie]],Tbl.Uurtarief[Medewerker en/of functie],Tbl.Uurtarief[Uurtarief],"",0,1),"")</f>
        <v/>
      </c>
      <c r="H257" s="121">
        <f>IFERROR(Tbl.Kosten[[#This Row],[Uren]]*Tbl.Kosten[[#This Row],[Uurtarief]],0)</f>
        <v>0</v>
      </c>
      <c r="I257" s="119" t="str">
        <f>IF(Tbl.Kosten[[#This Row],[Subtotaal uren]]&lt;&gt;0,_xlfn.XLOOKUP(Tbl.Kosten[[#This Row],[Medewerker e/o 
functie]],Tbl.Uurtarief[Medewerker en/of functie],Tbl.Uurtarief[Kostensoort arbeid],"",0,1),"")</f>
        <v/>
      </c>
      <c r="J257" s="147"/>
      <c r="K257" s="145"/>
      <c r="L257" s="149" t="str">
        <f>IF(Tbl.Kosten[[#This Row],[Activum]]&lt;&gt;"",_xlfn.XLOOKUP(Tbl.Kosten[[#This Row],[Activum]],Tbl.Afschrijvingskosten[Activum],Tbl.Afschrijvingskosten[Tarief per afschrijvings-eenheid],"",0,1),"")</f>
        <v/>
      </c>
      <c r="M257" s="122">
        <f>IFERROR(Tbl.Kosten[[#This Row],[Een-
heden]]*Tbl.Kosten[[#This Row],[Afschrijvings-
tarief]],0)</f>
        <v>0</v>
      </c>
      <c r="N257" s="122" t="str">
        <f>IF(Tbl.Kosten[[#This Row],[Subtotaal afschrijving]]&lt;&gt;0,Lijsten!A255,"")</f>
        <v/>
      </c>
      <c r="O257" s="150"/>
      <c r="P257" s="145"/>
      <c r="Q257" s="148"/>
      <c r="R257" s="122">
        <f>IFERROR(Tbl.Kosten[[#This Row],[Aantal]]*Tbl.Kosten[[#This Row],[Tarief]],0)</f>
        <v>0</v>
      </c>
      <c r="S257" s="8">
        <f>IFERROR(Tbl.Kosten[[#This Row],[Subtotaal overige kosten]]+Tbl.Kosten[[#This Row],[Subtotaal uren]]+Tbl.Kosten[[#This Row],[Subtotaal afschrijving]],0)</f>
        <v>0</v>
      </c>
      <c r="T257" s="8">
        <f>IFERROR(Tbl.Kosten[[#This Row],[Totaal kosten]]*Tbl.Kosten[[#This Row],[Subsidie%]],0)</f>
        <v>0</v>
      </c>
      <c r="U257" s="4" t="str" cm="1">
        <f t="array" ref="U257">IFERROR(_xlfn.IFS(Tbl.Kosten[[#This Row],[Subtotaal uren]]&lt;&gt;0,Tbl.Kosten[[#This Row],[Kostensoort arbeid]],Tbl.Kosten[[#This Row],[Subtotaal afschrijving]]&lt;&gt;0,Tbl.Kosten[[#This Row],[Kostensoort afschrijving]],Tbl.Kosten[[#This Row],[Subtotaal overige kosten]]&lt;&gt;0,Tbl.Kosten[[#This Row],[Kostensoort overig]]),"")</f>
        <v/>
      </c>
      <c r="V257" s="4" t="str">
        <f>IFERROR(_xlfn.XLOOKUP(Tbl.Kosten[[#This Row],[Activiteitencode]],Tbl.Activiteiten[Activiteitcode],Tbl.Activiteiten[Werkpakketcode],"",0,1),"")</f>
        <v/>
      </c>
      <c r="W257" s="4" t="str">
        <f>IFERROR(_xlfn.XLOOKUP(Tbl.Kosten[[#This Row],[Werkpakketcode]],Tbl.Werkpakketten[Werkpakketcode],Tbl.Werkpakketten[Subsidiabele activiteit],"",0,1),"")</f>
        <v/>
      </c>
      <c r="X257" s="12">
        <f>IFERROR(_xlfn.XLOOKUP(Tbl.Kosten[[#This Row],[Sanr.]],Tbl.Subsidiehoogte[SAnr.],Tbl.Subsidiehoogte[Sub. Percentage],0,0,1),0)</f>
        <v>0</v>
      </c>
      <c r="Y257" s="154" t="str">
        <f>IFERROR(_xlfn.XLOOKUP(Tbl.Kosten[[#This Row],[Partnercode]],Tbl.Projectpartners[Partnercode],Tbl.Projectpartners[PNr.],"",0,1),"")</f>
        <v>P1</v>
      </c>
      <c r="Z257" s="158">
        <f>IF(Tbl.Kosten[[#This Row],[Pnr.]]=Z$7,Tbl.Kosten[[#This Row],[Totaal kosten]],"")</f>
        <v>0</v>
      </c>
      <c r="AA257" s="158" t="str">
        <f>IF(Tbl.Kosten[[#This Row],[Pnr.]]=AA$7,Tbl.Kosten[[#This Row],[Totaal kosten]],"")</f>
        <v/>
      </c>
      <c r="AB257" s="158" t="str">
        <f>IF(Tbl.Kosten[[#This Row],[Pnr.]]=AB$7,Tbl.Kosten[[#This Row],[Totaal kosten]],"")</f>
        <v/>
      </c>
      <c r="AC257" s="158" t="str">
        <f>IF(Tbl.Kosten[[#This Row],[Pnr.]]=AC$7,Tbl.Kosten[[#This Row],[Totaal kosten]],"")</f>
        <v/>
      </c>
      <c r="AD257" s="158" t="str">
        <f>IF(Tbl.Kosten[[#This Row],[Pnr.]]=AD$7,Tbl.Kosten[[#This Row],[Totaal kosten]],"")</f>
        <v/>
      </c>
      <c r="AE257" s="158" t="str">
        <f>IF(Tbl.Kosten[[#This Row],[Pnr.]]=AE$7,Tbl.Kosten[[#This Row],[Totaal kosten]],"")</f>
        <v/>
      </c>
      <c r="AF257" s="158" t="str">
        <f>IF(Tbl.Kosten[[#This Row],[Pnr.]]=AF$7,Tbl.Kosten[[#This Row],[Totaal kosten]],"")</f>
        <v/>
      </c>
      <c r="AG257" s="158" t="str">
        <f>IF(Tbl.Kosten[[#This Row],[Pnr.]]=AG$7,Tbl.Kosten[[#This Row],[Totaal kosten]],"")</f>
        <v/>
      </c>
      <c r="AH257" s="158" t="str">
        <f>IF(Tbl.Kosten[[#This Row],[Pnr.]]=AH$7,Tbl.Kosten[[#This Row],[Totaal kosten]],"")</f>
        <v/>
      </c>
      <c r="AI257" s="158" t="str">
        <f>IF(Tbl.Kosten[[#This Row],[Pnr.]]=AI$7,Tbl.Kosten[[#This Row],[Totaal kosten]],"")</f>
        <v/>
      </c>
      <c r="AJ257" s="158" t="str">
        <f>IF(Tbl.Kosten[[#This Row],[Pnr.]]=AJ$7,Tbl.Kosten[[#This Row],[Totaal kosten]],"")</f>
        <v/>
      </c>
      <c r="AK257" s="158" t="str">
        <f>IF(Tbl.Kosten[[#This Row],[Pnr.]]=AK$7,Tbl.Kosten[[#This Row],[Totaal kosten]],"")</f>
        <v/>
      </c>
      <c r="AL257" s="158" t="str">
        <f>IF(Tbl.Kosten[[#This Row],[Pnr.]]=AL$7,Tbl.Kosten[[#This Row],[Totaal kosten]],"")</f>
        <v/>
      </c>
      <c r="AM257" s="158" t="str">
        <f>IF(Tbl.Kosten[[#This Row],[Pnr.]]=AM$7,Tbl.Kosten[[#This Row],[Totaal kosten]],"")</f>
        <v/>
      </c>
      <c r="AN257" s="158" t="str">
        <f>IF(Tbl.Kosten[[#This Row],[Pnr.]]=AN$7,Tbl.Kosten[[#This Row],[Totaal kosten]],"")</f>
        <v/>
      </c>
      <c r="AO257" s="158" t="str">
        <f>IF(Tbl.Kosten[[#This Row],[Pnr.]]=AO$7,Tbl.Kosten[[#This Row],[Totaal kosten]],"")</f>
        <v/>
      </c>
      <c r="AP257" s="158" t="str">
        <f>IF(Tbl.Kosten[[#This Row],[Pnr.]]=AP$7,Tbl.Kosten[[#This Row],[Totaal kosten]],"")</f>
        <v/>
      </c>
      <c r="AQ257" s="158" t="str">
        <f>IF(Tbl.Kosten[[#This Row],[Pnr.]]=AQ$7,Tbl.Kosten[[#This Row],[Totaal kosten]],"")</f>
        <v/>
      </c>
      <c r="AR257" s="158" t="str">
        <f>IF(Tbl.Kosten[[#This Row],[Pnr.]]=AR$7,Tbl.Kosten[[#This Row],[Totaal kosten]],"")</f>
        <v/>
      </c>
      <c r="AS257" s="158" t="str">
        <f>IF(Tbl.Kosten[[#This Row],[Pnr.]]=AS$7,Tbl.Kosten[[#This Row],[Totaal kosten]],"")</f>
        <v/>
      </c>
      <c r="AT257" s="158" t="str">
        <f>IF(Tbl.Kosten[[#This Row],[Pnr.]]=AT$7,Tbl.Kosten[[#This Row],[Totaal kosten]],"")</f>
        <v/>
      </c>
      <c r="AU257" s="158" t="str">
        <f>IF(Tbl.Kosten[[#This Row],[Pnr.]]=AU$7,Tbl.Kosten[[#This Row],[Totaal kosten]],"")</f>
        <v/>
      </c>
      <c r="AV257" s="158" t="str">
        <f>IF(Tbl.Kosten[[#This Row],[Pnr.]]=AV$7,Tbl.Kosten[[#This Row],[Totaal kosten]],"")</f>
        <v/>
      </c>
      <c r="AW257" s="158" t="str">
        <f>IF(Tbl.Kosten[[#This Row],[Pnr.]]=AW$7,Tbl.Kosten[[#This Row],[Totaal kosten]],"")</f>
        <v/>
      </c>
      <c r="AX257" s="158" t="str">
        <f>IF(Tbl.Kosten[[#This Row],[Pnr.]]=AX$7,Tbl.Kosten[[#This Row],[Totaal kosten]],"")</f>
        <v/>
      </c>
      <c r="AY257" s="158" t="str">
        <f>IF(Tbl.Kosten[[#This Row],[Pnr.]]=AY$7,Tbl.Kosten[[#This Row],[Totaal kosten]],"")</f>
        <v/>
      </c>
      <c r="AZ257" s="158" t="str">
        <f>IF(Tbl.Kosten[[#This Row],[Pnr.]]=AZ$7,Tbl.Kosten[[#This Row],[Totaal kosten]],"")</f>
        <v/>
      </c>
      <c r="BA257" s="158" t="str">
        <f>IF(Tbl.Kosten[[#This Row],[Pnr.]]=BA$7,Tbl.Kosten[[#This Row],[Totaal kosten]],"")</f>
        <v/>
      </c>
      <c r="BB257" s="158" t="str">
        <f>IF(Tbl.Kosten[[#This Row],[Pnr.]]=BB$7,Tbl.Kosten[[#This Row],[Totaal kosten]],"")</f>
        <v/>
      </c>
      <c r="BC257" s="158" t="str">
        <f>IF(Tbl.Kosten[[#This Row],[Pnr.]]=BC$7,Tbl.Kosten[[#This Row],[Totaal kosten]],"")</f>
        <v/>
      </c>
      <c r="BD257" s="158" t="str">
        <f>IF(Tbl.Kosten[[#This Row],[Pnr.]]=BD$7,Tbl.Kosten[[#This Row],[Totaal kosten]],"")</f>
        <v/>
      </c>
      <c r="BE257" s="158" t="str">
        <f>IF(Tbl.Kosten[[#This Row],[Pnr.]]=BE$7,Tbl.Kosten[[#This Row],[Totaal kosten]],"")</f>
        <v/>
      </c>
      <c r="BF257" s="158" t="str">
        <f>IF(Tbl.Kosten[[#This Row],[Pnr.]]=BF$7,Tbl.Kosten[[#This Row],[Totaal kosten]],"")</f>
        <v/>
      </c>
      <c r="BG257" s="158" t="str">
        <f>IF(Tbl.Kosten[[#This Row],[Pnr.]]=BG$7,Tbl.Kosten[[#This Row],[Totaal kosten]],"")</f>
        <v/>
      </c>
      <c r="BH257" s="158" t="str">
        <f>IF(Tbl.Kosten[[#This Row],[Pnr.]]=BH$7,Tbl.Kosten[[#This Row],[Totaal kosten]],"")</f>
        <v/>
      </c>
      <c r="BI257" s="158" t="str">
        <f>IF(Tbl.Kosten[[#This Row],[Pnr.]]=BI$7,Tbl.Kosten[[#This Row],[Totaal kosten]],"")</f>
        <v/>
      </c>
      <c r="BJ257" s="158" t="str">
        <f>IF(Tbl.Kosten[[#This Row],[Pnr.]]=BJ$7,Tbl.Kosten[[#This Row],[Totaal kosten]],"")</f>
        <v/>
      </c>
      <c r="BK257" s="158" t="str">
        <f>IF(Tbl.Kosten[[#This Row],[Pnr.]]=BK$7,Tbl.Kosten[[#This Row],[Totaal kosten]],"")</f>
        <v/>
      </c>
      <c r="BL257" s="158" t="str">
        <f>IF(Tbl.Kosten[[#This Row],[Pnr.]]=BL$7,Tbl.Kosten[[#This Row],[Totaal kosten]],"")</f>
        <v/>
      </c>
      <c r="BM257" s="158" t="str">
        <f>IF(Tbl.Kosten[[#This Row],[Pnr.]]=BM$7,Tbl.Kosten[[#This Row],[Totaal kosten]],"")</f>
        <v/>
      </c>
      <c r="BN257" s="158" t="str">
        <f>IF(Tbl.Kosten[[#This Row],[Pnr.]]=BN$7,Tbl.Kosten[[#This Row],[Totaal kosten]],"")</f>
        <v/>
      </c>
      <c r="BO257" s="158" t="str">
        <f>IF(Tbl.Kosten[[#This Row],[Pnr.]]=BO$7,Tbl.Kosten[[#This Row],[Totaal kosten]],"")</f>
        <v/>
      </c>
      <c r="BP257" s="158" t="str">
        <f>IF(Tbl.Kosten[[#This Row],[Pnr.]]=BP$7,Tbl.Kosten[[#This Row],[Totaal kosten]],"")</f>
        <v/>
      </c>
      <c r="BQ257" s="158" t="str">
        <f>IF(Tbl.Kosten[[#This Row],[Pnr.]]=BQ$7,Tbl.Kosten[[#This Row],[Totaal kosten]],"")</f>
        <v/>
      </c>
      <c r="BR257" s="158" t="str">
        <f>IF(Tbl.Kosten[[#This Row],[Pnr.]]=BR$7,Tbl.Kosten[[#This Row],[Totaal kosten]],"")</f>
        <v/>
      </c>
      <c r="BS257" s="158" t="str">
        <f>IF(Tbl.Kosten[[#This Row],[Pnr.]]=BS$7,Tbl.Kosten[[#This Row],[Totaal kosten]],"")</f>
        <v/>
      </c>
      <c r="BT257" s="158" t="str">
        <f>IF(Tbl.Kosten[[#This Row],[Pnr.]]=BT$7,Tbl.Kosten[[#This Row],[Totaal kosten]],"")</f>
        <v/>
      </c>
      <c r="BU257" s="158" t="str">
        <f>IF(Tbl.Kosten[[#This Row],[Pnr.]]=BU$7,Tbl.Kosten[[#This Row],[Totaal kosten]],"")</f>
        <v/>
      </c>
      <c r="BV257" s="158" t="str">
        <f>IF(Tbl.Kosten[[#This Row],[Pnr.]]=BV$7,Tbl.Kosten[[#This Row],[Totaal kosten]],"")</f>
        <v/>
      </c>
      <c r="BW257" s="158" t="str">
        <f>IF(Tbl.Kosten[[#This Row],[Pnr.]]=BW$7,Tbl.Kosten[[#This Row],[Totaal kosten]],"")</f>
        <v/>
      </c>
      <c r="BX257" s="158" t="str">
        <f>IFERROR(_xlfn.XLOOKUP(Tbl.Kosten[[#This Row],[Werkpakketcode]],Tbl.Werkpakketten[Werkpakketcode],Tbl.Werkpakketten[WPnr.],"",0,1),"")</f>
        <v/>
      </c>
      <c r="BY257" s="158" t="str">
        <f>IF(Tbl.Kosten[[#This Row],[WPnr.]]=BY$7,Tbl.Kosten[[#This Row],[Totaal kosten]],"")</f>
        <v/>
      </c>
      <c r="BZ257" s="158" t="str">
        <f>IF(Tbl.Kosten[[#This Row],[WPnr.]]=BZ$7,Tbl.Kosten[[#This Row],[Totaal kosten]],"")</f>
        <v/>
      </c>
      <c r="CA257" s="158" t="str">
        <f>IF(Tbl.Kosten[[#This Row],[WPnr.]]=CA$7,Tbl.Kosten[[#This Row],[Totaal kosten]],"")</f>
        <v/>
      </c>
      <c r="CB257" s="158" t="str">
        <f>IF(Tbl.Kosten[[#This Row],[WPnr.]]=CB$7,Tbl.Kosten[[#This Row],[Totaal kosten]],"")</f>
        <v/>
      </c>
      <c r="CC257" s="158" t="str">
        <f>IF(Tbl.Kosten[[#This Row],[WPnr.]]=CC$7,Tbl.Kosten[[#This Row],[Totaal kosten]],"")</f>
        <v/>
      </c>
      <c r="CD257" s="158" t="str">
        <f>IF(Tbl.Kosten[[#This Row],[WPnr.]]=CD$7,Tbl.Kosten[[#This Row],[Totaal kosten]],"")</f>
        <v/>
      </c>
      <c r="CE257" s="158" t="str">
        <f>IF(Tbl.Kosten[[#This Row],[WPnr.]]=CE$7,Tbl.Kosten[[#This Row],[Totaal kosten]],"")</f>
        <v/>
      </c>
      <c r="CF257" s="158" t="str">
        <f>IF(Tbl.Kosten[[#This Row],[WPnr.]]=CF$7,Tbl.Kosten[[#This Row],[Totaal kosten]],"")</f>
        <v/>
      </c>
      <c r="CG257" s="158" t="str">
        <f>IF(Tbl.Kosten[[#This Row],[WPnr.]]=CG$7,Tbl.Kosten[[#This Row],[Totaal kosten]],"")</f>
        <v/>
      </c>
      <c r="CH257" s="158" t="str">
        <f>IF(Tbl.Kosten[[#This Row],[WPnr.]]=CH$7,Tbl.Kosten[[#This Row],[Totaal kosten]],"")</f>
        <v/>
      </c>
      <c r="CI257" s="158" t="str">
        <f>IF(Tbl.Kosten[[#This Row],[WPnr.]]=CI$7,Tbl.Kosten[[#This Row],[Totaal kosten]],"")</f>
        <v/>
      </c>
      <c r="CJ257" s="158" t="str">
        <f>IF(Tbl.Kosten[[#This Row],[WPnr.]]=CJ$7,Tbl.Kosten[[#This Row],[Totaal kosten]],"")</f>
        <v/>
      </c>
      <c r="CK257" s="158" t="str">
        <f>IF(Tbl.Kosten[[#This Row],[WPnr.]]=CK$7,Tbl.Kosten[[#This Row],[Totaal kosten]],"")</f>
        <v/>
      </c>
      <c r="CL257" s="158" t="str">
        <f>IF(Tbl.Kosten[[#This Row],[WPnr.]]=CL$7,Tbl.Kosten[[#This Row],[Totaal kosten]],"")</f>
        <v/>
      </c>
      <c r="CM257" s="158" t="str">
        <f>IF(Tbl.Kosten[[#This Row],[WPnr.]]=CM$7,Tbl.Kosten[[#This Row],[Totaal kosten]],"")</f>
        <v/>
      </c>
      <c r="CN257" s="158" t="str">
        <f>IF(Tbl.Kosten[[#This Row],[WPnr.]]=CN$7,Tbl.Kosten[[#This Row],[Totaal kosten]],"")</f>
        <v/>
      </c>
      <c r="CO257" s="158" t="str">
        <f>IF(Tbl.Kosten[[#This Row],[WPnr.]]=CO$7,Tbl.Kosten[[#This Row],[Totaal kosten]],"")</f>
        <v/>
      </c>
      <c r="CP257" s="158" t="str">
        <f>IF(Tbl.Kosten[[#This Row],[WPnr.]]=CP$7,Tbl.Kosten[[#This Row],[Totaal kosten]],"")</f>
        <v/>
      </c>
      <c r="CQ257" s="158" t="str">
        <f>IF(Tbl.Kosten[[#This Row],[WPnr.]]=CQ$7,Tbl.Kosten[[#This Row],[Totaal kosten]],"")</f>
        <v/>
      </c>
      <c r="CR257" s="158" t="str">
        <f>IF(Tbl.Kosten[[#This Row],[WPnr.]]=CR$7,Tbl.Kosten[[#This Row],[Totaal kosten]],"")</f>
        <v/>
      </c>
      <c r="CS257" s="158" t="str">
        <f>IF(Tbl.Kosten[[#This Row],[WPnr.]]=CS$7,Tbl.Kosten[[#This Row],[Totaal kosten]],"")</f>
        <v/>
      </c>
      <c r="CT257" s="158" t="str">
        <f>IF(Tbl.Kosten[[#This Row],[WPnr.]]=CT$7,Tbl.Kosten[[#This Row],[Totaal kosten]],"")</f>
        <v/>
      </c>
      <c r="CU257" s="158" t="str">
        <f>IF(Tbl.Kosten[[#This Row],[WPnr.]]=CU$7,Tbl.Kosten[[#This Row],[Totaal kosten]],"")</f>
        <v/>
      </c>
      <c r="CV257" s="158" t="str">
        <f>IF(Tbl.Kosten[[#This Row],[WPnr.]]=CV$7,Tbl.Kosten[[#This Row],[Totaal kosten]],"")</f>
        <v/>
      </c>
      <c r="CW257" s="158" t="str">
        <f>IF(Tbl.Kosten[[#This Row],[WPnr.]]=CW$7,Tbl.Kosten[[#This Row],[Totaal kosten]],"")</f>
        <v/>
      </c>
      <c r="CX257" s="158" t="str">
        <f>IF(Tbl.Kosten[[#This Row],[WPnr.]]=CX$7,Tbl.Kosten[[#This Row],[Totaal kosten]],"")</f>
        <v/>
      </c>
      <c r="CY257" s="158" t="str">
        <f>IF(Tbl.Kosten[[#This Row],[WPnr.]]=CY$7,Tbl.Kosten[[#This Row],[Totaal kosten]],"")</f>
        <v/>
      </c>
      <c r="CZ257" s="158" t="str">
        <f>IF(Tbl.Kosten[[#This Row],[WPnr.]]=CZ$7,Tbl.Kosten[[#This Row],[Totaal kosten]],"")</f>
        <v/>
      </c>
      <c r="DA257" s="158" t="str">
        <f>IF(Tbl.Kosten[[#This Row],[WPnr.]]=DA$7,Tbl.Kosten[[#This Row],[Totaal kosten]],"")</f>
        <v/>
      </c>
      <c r="DB257" s="158" t="str">
        <f>IF(Tbl.Kosten[[#This Row],[WPnr.]]=DB$7,Tbl.Kosten[[#This Row],[Totaal kosten]],"")</f>
        <v/>
      </c>
      <c r="DC257" s="158" t="str">
        <f>IF(Tbl.Kosten[[#This Row],[WPnr.]]=DC$7,Tbl.Kosten[[#This Row],[Totaal kosten]],"")</f>
        <v/>
      </c>
      <c r="DD257" s="158" t="str">
        <f>IF(Tbl.Kosten[[#This Row],[WPnr.]]=DD$7,Tbl.Kosten[[#This Row],[Totaal kosten]],"")</f>
        <v/>
      </c>
      <c r="DE257" s="158" t="str">
        <f>IF(Tbl.Kosten[[#This Row],[WPnr.]]=DE$7,Tbl.Kosten[[#This Row],[Totaal kosten]],"")</f>
        <v/>
      </c>
      <c r="DF257" s="158" t="str">
        <f>IF(Tbl.Kosten[[#This Row],[WPnr.]]=DF$7,Tbl.Kosten[[#This Row],[Totaal kosten]],"")</f>
        <v/>
      </c>
      <c r="DG257" s="158" t="str">
        <f>IF(Tbl.Kosten[[#This Row],[WPnr.]]=DG$7,Tbl.Kosten[[#This Row],[Totaal kosten]],"")</f>
        <v/>
      </c>
      <c r="DH257" s="158" t="str">
        <f>IF(Tbl.Kosten[[#This Row],[WPnr.]]=DH$7,Tbl.Kosten[[#This Row],[Totaal kosten]],"")</f>
        <v/>
      </c>
      <c r="DI257" s="158" t="str">
        <f>IF(Tbl.Kosten[[#This Row],[WPnr.]]=DI$7,Tbl.Kosten[[#This Row],[Totaal kosten]],"")</f>
        <v/>
      </c>
      <c r="DJ257" s="158" t="str">
        <f>IF(Tbl.Kosten[[#This Row],[WPnr.]]=DJ$7,Tbl.Kosten[[#This Row],[Totaal kosten]],"")</f>
        <v/>
      </c>
      <c r="DK257" s="158" t="str">
        <f>IF(Tbl.Kosten[[#This Row],[WPnr.]]=DK$7,Tbl.Kosten[[#This Row],[Totaal kosten]],"")</f>
        <v/>
      </c>
      <c r="DL257" s="158" t="str">
        <f>IF(Tbl.Kosten[[#This Row],[WPnr.]]=DL$7,Tbl.Kosten[[#This Row],[Totaal kosten]],"")</f>
        <v/>
      </c>
      <c r="DM257" s="158" t="str">
        <f>IF(Tbl.Kosten[[#This Row],[WPnr.]]=DM$7,Tbl.Kosten[[#This Row],[Totaal kosten]],"")</f>
        <v/>
      </c>
      <c r="DN257" s="158" t="str">
        <f>IF(Tbl.Kosten[[#This Row],[WPnr.]]=DN$7,Tbl.Kosten[[#This Row],[Totaal kosten]],"")</f>
        <v/>
      </c>
      <c r="DO257" s="158" t="str">
        <f>IF(Tbl.Kosten[[#This Row],[WPnr.]]=DO$7,Tbl.Kosten[[#This Row],[Totaal kosten]],"")</f>
        <v/>
      </c>
      <c r="DP257" s="158" t="str">
        <f>IF(Tbl.Kosten[[#This Row],[WPnr.]]=DP$7,Tbl.Kosten[[#This Row],[Totaal kosten]],"")</f>
        <v/>
      </c>
      <c r="DQ257" s="158" t="str">
        <f>IF(Tbl.Kosten[[#This Row],[WPnr.]]=DQ$7,Tbl.Kosten[[#This Row],[Totaal kosten]],"")</f>
        <v/>
      </c>
      <c r="DR257" s="158" t="str">
        <f>IF(Tbl.Kosten[[#This Row],[WPnr.]]=DR$7,Tbl.Kosten[[#This Row],[Totaal kosten]],"")</f>
        <v/>
      </c>
      <c r="DS257" s="158" t="str">
        <f>IF(Tbl.Kosten[[#This Row],[WPnr.]]=DS$7,Tbl.Kosten[[#This Row],[Totaal kosten]],"")</f>
        <v/>
      </c>
      <c r="DT257" s="158" t="str">
        <f>IF(Tbl.Kosten[[#This Row],[WPnr.]]=DT$7,Tbl.Kosten[[#This Row],[Totaal kosten]],"")</f>
        <v/>
      </c>
      <c r="DU257" s="158" t="str">
        <f>IF(Tbl.Kosten[[#This Row],[WPnr.]]=DU$7,Tbl.Kosten[[#This Row],[Totaal kosten]],"")</f>
        <v/>
      </c>
      <c r="DV257" s="158" t="str">
        <f>IF(Tbl.Kosten[[#This Row],[WPnr.]]=DV$7,Tbl.Kosten[[#This Row],[Totaal kosten]],"")</f>
        <v/>
      </c>
      <c r="DW257" s="158" t="str">
        <f>IFERROR(_xlfn.XLOOKUP(Tbl.Kosten[[#This Row],[Kostensoort]],Tbl.Kostensoorten[Kostensoorten],Tbl.Kostensoorten[KSnr.],"",0,1),"")</f>
        <v/>
      </c>
      <c r="DX257" s="158" t="str">
        <f>IF(Tbl.Kosten[[#This Row],[KSnr.]]=DX$7,Tbl.Kosten[[#This Row],[Totaal kosten]],"")</f>
        <v/>
      </c>
      <c r="DY257" s="158" t="str">
        <f>IF(Tbl.Kosten[[#This Row],[KSnr.]]=DY$7,Tbl.Kosten[[#This Row],[Totaal kosten]],"")</f>
        <v/>
      </c>
      <c r="DZ257" s="158" t="str">
        <f>IF(Tbl.Kosten[[#This Row],[KSnr.]]=DZ$7,Tbl.Kosten[[#This Row],[Totaal kosten]],"")</f>
        <v/>
      </c>
      <c r="EA257" s="158" t="str">
        <f>IF(Tbl.Kosten[[#This Row],[KSnr.]]=EA$7,Tbl.Kosten[[#This Row],[Totaal kosten]],"")</f>
        <v/>
      </c>
      <c r="EB257" s="158" t="str">
        <f>IF(Tbl.Kosten[[#This Row],[KSnr.]]=EB$7,Tbl.Kosten[[#This Row],[Totaal kosten]],"")</f>
        <v/>
      </c>
      <c r="EC257" s="158" t="str">
        <f>IF(Tbl.Kosten[[#This Row],[KSnr.]]=EC$7,Tbl.Kosten[[#This Row],[Totaal kosten]],"")</f>
        <v/>
      </c>
      <c r="ED257" s="158" t="str">
        <f>IF(Tbl.Kosten[[#This Row],[KSnr.]]=ED$7,Tbl.Kosten[[#This Row],[Totaal kosten]],"")</f>
        <v/>
      </c>
      <c r="EE257" s="158" t="str">
        <f>IF(Tbl.Kosten[[#This Row],[KSnr.]]=EE$7,Tbl.Kosten[[#This Row],[Totaal kosten]],"")</f>
        <v/>
      </c>
      <c r="EF257" s="158" t="str">
        <f>IF(Tbl.Kosten[[#This Row],[KSnr.]]=EF$7,Tbl.Kosten[[#This Row],[Totaal kosten]],"")</f>
        <v/>
      </c>
      <c r="EG257" s="158" t="str">
        <f>IF(Tbl.Kosten[[#This Row],[KSnr.]]=EG$7,Tbl.Kosten[[#This Row],[Totaal kosten]],"")</f>
        <v/>
      </c>
      <c r="EH257" s="158" t="str">
        <f>IF(Tbl.Kosten[[#This Row],[KSnr.]]=EH$7,Tbl.Kosten[[#This Row],[Totaal kosten]],"")</f>
        <v/>
      </c>
      <c r="EI257" s="158" t="str">
        <f>IF(Tbl.Kosten[[#This Row],[KSnr.]]=EI$7,Tbl.Kosten[[#This Row],[Totaal kosten]],"")</f>
        <v/>
      </c>
      <c r="EJ257" s="158" t="str">
        <f>IF(Tbl.Kosten[[#This Row],[KSnr.]]=EJ$7,Tbl.Kosten[[#This Row],[Totaal kosten]],"")</f>
        <v/>
      </c>
      <c r="EK257" s="158" t="str">
        <f>IF(Tbl.Kosten[[#This Row],[KSnr.]]=EK$7,Tbl.Kosten[[#This Row],[Totaal kosten]],"")</f>
        <v/>
      </c>
      <c r="EL257" s="158" t="str">
        <f>IF(Tbl.Kosten[[#This Row],[KSnr.]]=EL$7,Tbl.Kosten[[#This Row],[Totaal kosten]],"")</f>
        <v/>
      </c>
      <c r="EM257" s="158" t="str">
        <f>IF(Tbl.Kosten[[#This Row],[KSnr.]]=EM$7,Tbl.Kosten[[#This Row],[Totaal kosten]],"")</f>
        <v/>
      </c>
      <c r="EN257" s="158" t="str">
        <f>IF(Tbl.Kosten[[#This Row],[KSnr.]]=EN$7,Tbl.Kosten[[#This Row],[Totaal kosten]],"")</f>
        <v/>
      </c>
      <c r="EO257" s="158" t="str">
        <f>IF(Tbl.Kosten[[#This Row],[KSnr.]]=EO$7,Tbl.Kosten[[#This Row],[Totaal kosten]],"")</f>
        <v/>
      </c>
      <c r="EP257" s="158" t="str">
        <f>IF(Tbl.Kosten[[#This Row],[KSnr.]]=EP$7,Tbl.Kosten[[#This Row],[Totaal kosten]],"")</f>
        <v/>
      </c>
      <c r="EQ257" s="158" t="str">
        <f>IF(Tbl.Kosten[[#This Row],[KSnr.]]=EQ$7,Tbl.Kosten[[#This Row],[Totaal kosten]],"")</f>
        <v/>
      </c>
      <c r="ER257" s="154" t="str">
        <f>IFERROR(_xlfn.XLOOKUP(Tbl.Kosten[[#This Row],[Subsidieactiviteit]],Tbl.Subsidiehoogte[Subsidieactiviteit],Tbl.Subsidiehoogte[SAnr.],"",0,1),"")</f>
        <v/>
      </c>
      <c r="ES257" s="160" t="str">
        <f>IF(Tbl.Kosten[[#This Row],[Sanr.]]=ES$7,Tbl.Kosten[[#This Row],[Totaal kosten]],"")</f>
        <v/>
      </c>
      <c r="ET257" s="160" t="str">
        <f>IF(Tbl.Kosten[[#This Row],[Sanr.]]=ET$7,Tbl.Kosten[[#This Row],[Totaal kosten]],"")</f>
        <v/>
      </c>
      <c r="EU257" s="160" t="str">
        <f>IF(Tbl.Kosten[[#This Row],[Sanr.]]=EU$7,Tbl.Kosten[[#This Row],[Totaal kosten]],"")</f>
        <v/>
      </c>
      <c r="EV257" s="160" t="str">
        <f>IF(Tbl.Kosten[[#This Row],[Sanr.]]=EV$7,Tbl.Kosten[[#This Row],[Totaal kosten]],"")</f>
        <v/>
      </c>
      <c r="EW257" s="160" t="str">
        <f>IF(Tbl.Kosten[[#This Row],[Sanr.]]=EW$7,Tbl.Kosten[[#This Row],[Totaal kosten]],"")</f>
        <v/>
      </c>
      <c r="EX257" s="160" t="str">
        <f>IF(Tbl.Kosten[[#This Row],[Sanr.]]=EX$7,Tbl.Kosten[[#This Row],[Totaal kosten]],"")</f>
        <v/>
      </c>
      <c r="EY257" s="160" t="str">
        <f>IF(Tbl.Kosten[[#This Row],[Sanr.]]=EY$7,Tbl.Kosten[[#This Row],[Totaal kosten]],"")</f>
        <v/>
      </c>
      <c r="EZ257" s="160" t="str">
        <f>IF(Tbl.Kosten[[#This Row],[Sanr.]]=EZ$7,Tbl.Kosten[[#This Row],[Totaal kosten]],"")</f>
        <v/>
      </c>
      <c r="FA257" s="160" t="str">
        <f>IF(Tbl.Kosten[[#This Row],[Sanr.]]=FA$7,Tbl.Kosten[[#This Row],[Totaal kosten]],"")</f>
        <v/>
      </c>
      <c r="FB257" s="160" t="str">
        <f>IF(Tbl.Kosten[[#This Row],[Sanr.]]=FB$7,Tbl.Kosten[[#This Row],[Totaal kosten]],"")</f>
        <v/>
      </c>
      <c r="FC257" s="160" t="str">
        <f>IF(Tbl.Kosten[[#This Row],[Sanr.]]=FC$7,Tbl.Kosten[[#This Row],[Totaal kosten]],"")</f>
        <v/>
      </c>
      <c r="FD257" s="160" t="str">
        <f>IF(Tbl.Kosten[[#This Row],[Sanr.]]=FD$7,Tbl.Kosten[[#This Row],[Totaal kosten]],"")</f>
        <v/>
      </c>
      <c r="FE257" s="160" t="str">
        <f>IF(Tbl.Kosten[[#This Row],[Sanr.]]=FE$7,Tbl.Kosten[[#This Row],[Totaal kosten]],"")</f>
        <v/>
      </c>
      <c r="FF257" s="160" t="str">
        <f>IF(Tbl.Kosten[[#This Row],[Sanr.]]=FF$7,Tbl.Kosten[[#This Row],[Totaal kosten]],"")</f>
        <v/>
      </c>
      <c r="FG257" s="160" t="str">
        <f>IF(Tbl.Kosten[[#This Row],[Sanr.]]=FG$7,Tbl.Kosten[[#This Row],[Totaal kosten]],"")</f>
        <v/>
      </c>
      <c r="FH257" s="160" t="str">
        <f>IF(Tbl.Kosten[[#This Row],[Sanr.]]=FH$7,Tbl.Kosten[[#This Row],[Totaal kosten]],"")</f>
        <v/>
      </c>
      <c r="FI257" s="160" t="str">
        <f>IF(Tbl.Kosten[[#This Row],[Sanr.]]=FI$7,Tbl.Kosten[[#This Row],[Totaal kosten]],"")</f>
        <v/>
      </c>
      <c r="FJ257" s="160" t="str">
        <f>IF(Tbl.Kosten[[#This Row],[Sanr.]]=FJ$7,Tbl.Kosten[[#This Row],[Totaal kosten]],"")</f>
        <v/>
      </c>
      <c r="FK257" s="160" t="str">
        <f>IF(Tbl.Kosten[[#This Row],[Sanr.]]=FK$7,Tbl.Kosten[[#This Row],[Totaal kosten]],"")</f>
        <v/>
      </c>
      <c r="FL257" s="160" t="str">
        <f>IF(Tbl.Kosten[[#This Row],[Sanr.]]=FL$7,Tbl.Kosten[[#This Row],[Totaal kosten]],"")</f>
        <v/>
      </c>
      <c r="FM257" s="160" t="str">
        <f>IF(Tbl.Kosten[[#This Row],[Sanr.]]=FM$7,Tbl.Kosten[[#This Row],[Totaal kosten]],"")</f>
        <v/>
      </c>
      <c r="FN257" s="160" t="str">
        <f>IF(Tbl.Kosten[[#This Row],[Sanr.]]=FN$7,Tbl.Kosten[[#This Row],[Totaal kosten]],"")</f>
        <v/>
      </c>
      <c r="FO257" s="160" t="str">
        <f>IF(Tbl.Kosten[[#This Row],[Sanr.]]=FO$7,Tbl.Kosten[[#This Row],[Totaal kosten]],"")</f>
        <v/>
      </c>
      <c r="FP257" s="160" t="str">
        <f>IF(Tbl.Kosten[[#This Row],[Sanr.]]=FP$7,Tbl.Kosten[[#This Row],[Totaal kosten]],"")</f>
        <v/>
      </c>
      <c r="FQ257" s="160" t="str">
        <f>IF(Tbl.Kosten[[#This Row],[Sanr.]]=FQ$7,Tbl.Kosten[[#This Row],[Totaal kosten]],"")</f>
        <v/>
      </c>
      <c r="FR257" s="160" t="str">
        <f>IF(Tbl.Kosten[[#This Row],[Sanr.]]=FR$7,Tbl.Kosten[[#This Row],[Totaal kosten]],"")</f>
        <v/>
      </c>
      <c r="FS257" s="160" t="str">
        <f>IF(Tbl.Kosten[[#This Row],[Sanr.]]=FS$7,Tbl.Kosten[[#This Row],[Totaal kosten]],"")</f>
        <v/>
      </c>
      <c r="FT257" s="160" t="str">
        <f>IF(Tbl.Kosten[[#This Row],[Sanr.]]=FT$7,Tbl.Kosten[[#This Row],[Totaal kosten]],"")</f>
        <v/>
      </c>
      <c r="FU257" s="160" t="str">
        <f>IF(Tbl.Kosten[[#This Row],[Sanr.]]=FU$7,Tbl.Kosten[[#This Row],[Totaal kosten]],"")</f>
        <v/>
      </c>
      <c r="FV257" s="160" t="str">
        <f>IF(Tbl.Kosten[[#This Row],[Sanr.]]=FV$7,Tbl.Kosten[[#This Row],[Totaal kosten]],"")</f>
        <v/>
      </c>
      <c r="FW257" s="160" t="str">
        <f>IFERROR(_xlfn.XLOOKUP(Tbl.Kosten[[#This Row],[Activiteitencode]],Tbl.Activiteiten[Activiteitcode],Tbl.Activiteiten[Anr.],"",0,1),"")</f>
        <v/>
      </c>
      <c r="FX257" s="181" t="str">
        <f>_xlfn.CONCAT(Tbl.Kosten[[#This Row],[Pnr.]],Tbl.Kosten[[#This Row],[Sanr.]])</f>
        <v>P1</v>
      </c>
      <c r="FY257" s="160">
        <f>Tbl.Kosten[[#This Row],[Totaal kosten]]-Tbl.Kosten[[#This Row],[Subsidie]]</f>
        <v>0</v>
      </c>
      <c r="FZ257" s="160">
        <f>IF(Tbl.Kosten[[#This Row],[Pnr.]]=FZ$7,Tbl.Kosten[[#This Row],[Te financieren]],"")</f>
        <v>0</v>
      </c>
      <c r="GA257" s="160" t="str">
        <f>IF(Tbl.Kosten[[#This Row],[Pnr.]]=GA$7,Tbl.Kosten[[#This Row],[Te financieren]],"")</f>
        <v/>
      </c>
      <c r="GB257" s="160" t="str">
        <f>IF(Tbl.Kosten[[#This Row],[Pnr.]]=GB$7,Tbl.Kosten[[#This Row],[Te financieren]],"")</f>
        <v/>
      </c>
      <c r="GC257" s="160" t="str">
        <f>IF(Tbl.Kosten[[#This Row],[Pnr.]]=GC$7,Tbl.Kosten[[#This Row],[Te financieren]],"")</f>
        <v/>
      </c>
      <c r="GD257" s="160" t="str">
        <f>IF(Tbl.Kosten[[#This Row],[Pnr.]]=GD$7,Tbl.Kosten[[#This Row],[Te financieren]],"")</f>
        <v/>
      </c>
      <c r="GE257" s="160" t="str">
        <f>IF(Tbl.Kosten[[#This Row],[Pnr.]]=GE$7,Tbl.Kosten[[#This Row],[Te financieren]],"")</f>
        <v/>
      </c>
      <c r="GF257" s="160" t="str">
        <f>IF(Tbl.Kosten[[#This Row],[Pnr.]]=GF$7,Tbl.Kosten[[#This Row],[Te financieren]],"")</f>
        <v/>
      </c>
      <c r="GG257" s="160" t="str">
        <f>IF(Tbl.Kosten[[#This Row],[Pnr.]]=GG$7,Tbl.Kosten[[#This Row],[Te financieren]],"")</f>
        <v/>
      </c>
      <c r="GH257" s="160" t="str">
        <f>IF(Tbl.Kosten[[#This Row],[Pnr.]]=GH$7,Tbl.Kosten[[#This Row],[Te financieren]],"")</f>
        <v/>
      </c>
      <c r="GI257" s="160" t="str">
        <f>IF(Tbl.Kosten[[#This Row],[Pnr.]]=GI$7,Tbl.Kosten[[#This Row],[Te financieren]],"")</f>
        <v/>
      </c>
      <c r="GJ257" s="160" t="str">
        <f>IF(Tbl.Kosten[[#This Row],[Pnr.]]=GJ$7,Tbl.Kosten[[#This Row],[Te financieren]],"")</f>
        <v/>
      </c>
      <c r="GK257" s="160" t="str">
        <f>IF(Tbl.Kosten[[#This Row],[Pnr.]]=GK$7,Tbl.Kosten[[#This Row],[Te financieren]],"")</f>
        <v/>
      </c>
      <c r="GL257" s="160" t="str">
        <f>IF(Tbl.Kosten[[#This Row],[Pnr.]]=GL$7,Tbl.Kosten[[#This Row],[Te financieren]],"")</f>
        <v/>
      </c>
      <c r="GM257" s="160" t="str">
        <f>IF(Tbl.Kosten[[#This Row],[Pnr.]]=GM$7,Tbl.Kosten[[#This Row],[Te financieren]],"")</f>
        <v/>
      </c>
      <c r="GN257" s="160" t="str">
        <f>IF(Tbl.Kosten[[#This Row],[Pnr.]]=GN$7,Tbl.Kosten[[#This Row],[Te financieren]],"")</f>
        <v/>
      </c>
      <c r="GO257" s="160" t="str">
        <f>IF(Tbl.Kosten[[#This Row],[Pnr.]]=GO$7,Tbl.Kosten[[#This Row],[Te financieren]],"")</f>
        <v/>
      </c>
      <c r="GP257" s="160" t="str">
        <f>IF(Tbl.Kosten[[#This Row],[Pnr.]]=GP$7,Tbl.Kosten[[#This Row],[Te financieren]],"")</f>
        <v/>
      </c>
      <c r="GQ257" s="160" t="str">
        <f>IF(Tbl.Kosten[[#This Row],[Pnr.]]=GQ$7,Tbl.Kosten[[#This Row],[Te financieren]],"")</f>
        <v/>
      </c>
      <c r="GR257" s="160" t="str">
        <f>IF(Tbl.Kosten[[#This Row],[Pnr.]]=GR$7,Tbl.Kosten[[#This Row],[Te financieren]],"")</f>
        <v/>
      </c>
      <c r="GS257" s="160" t="str">
        <f>IF(Tbl.Kosten[[#This Row],[Pnr.]]=GS$7,Tbl.Kosten[[#This Row],[Te financieren]],"")</f>
        <v/>
      </c>
      <c r="GT257" s="160" t="str">
        <f>IF(Tbl.Kosten[[#This Row],[Pnr.]]=GT$7,Tbl.Kosten[[#This Row],[Te financieren]],"")</f>
        <v/>
      </c>
      <c r="GU257" s="160" t="str">
        <f>IF(Tbl.Kosten[[#This Row],[Pnr.]]=GU$7,Tbl.Kosten[[#This Row],[Te financieren]],"")</f>
        <v/>
      </c>
      <c r="GV257" s="160" t="str">
        <f>IF(Tbl.Kosten[[#This Row],[Pnr.]]=GV$7,Tbl.Kosten[[#This Row],[Te financieren]],"")</f>
        <v/>
      </c>
      <c r="GW257" s="160" t="str">
        <f>IF(Tbl.Kosten[[#This Row],[Pnr.]]=GW$7,Tbl.Kosten[[#This Row],[Te financieren]],"")</f>
        <v/>
      </c>
      <c r="GX257" s="160" t="str">
        <f>IF(Tbl.Kosten[[#This Row],[Pnr.]]=GX$7,Tbl.Kosten[[#This Row],[Te financieren]],"")</f>
        <v/>
      </c>
      <c r="GY257" s="160" t="str">
        <f>IF(Tbl.Kosten[[#This Row],[Pnr.]]=GY$7,Tbl.Kosten[[#This Row],[Te financieren]],"")</f>
        <v/>
      </c>
      <c r="GZ257" s="160" t="str">
        <f>IF(Tbl.Kosten[[#This Row],[Pnr.]]=GZ$7,Tbl.Kosten[[#This Row],[Te financieren]],"")</f>
        <v/>
      </c>
      <c r="HA257" s="160" t="str">
        <f>IF(Tbl.Kosten[[#This Row],[Pnr.]]=HA$7,Tbl.Kosten[[#This Row],[Te financieren]],"")</f>
        <v/>
      </c>
      <c r="HB257" s="160" t="str">
        <f>IF(Tbl.Kosten[[#This Row],[Pnr.]]=HB$7,Tbl.Kosten[[#This Row],[Te financieren]],"")</f>
        <v/>
      </c>
      <c r="HC257" s="160" t="str">
        <f>IF(Tbl.Kosten[[#This Row],[Pnr.]]=HC$7,Tbl.Kosten[[#This Row],[Te financieren]],"")</f>
        <v/>
      </c>
      <c r="HD257" s="160" t="str">
        <f>IF(Tbl.Kosten[[#This Row],[Pnr.]]=HD$7,Tbl.Kosten[[#This Row],[Te financieren]],"")</f>
        <v/>
      </c>
      <c r="HE257" s="160" t="str">
        <f>IF(Tbl.Kosten[[#This Row],[Pnr.]]=HE$7,Tbl.Kosten[[#This Row],[Te financieren]],"")</f>
        <v/>
      </c>
      <c r="HF257" s="160" t="str">
        <f>IF(Tbl.Kosten[[#This Row],[Pnr.]]=HF$7,Tbl.Kosten[[#This Row],[Te financieren]],"")</f>
        <v/>
      </c>
      <c r="HG257" s="160" t="str">
        <f>IF(Tbl.Kosten[[#This Row],[Pnr.]]=HG$7,Tbl.Kosten[[#This Row],[Te financieren]],"")</f>
        <v/>
      </c>
      <c r="HH257" s="160" t="str">
        <f>IF(Tbl.Kosten[[#This Row],[Pnr.]]=HH$7,Tbl.Kosten[[#This Row],[Te financieren]],"")</f>
        <v/>
      </c>
      <c r="HI257" s="160" t="str">
        <f>IF(Tbl.Kosten[[#This Row],[Pnr.]]=HI$7,Tbl.Kosten[[#This Row],[Te financieren]],"")</f>
        <v/>
      </c>
      <c r="HJ257" s="160" t="str">
        <f>IF(Tbl.Kosten[[#This Row],[Pnr.]]=HJ$7,Tbl.Kosten[[#This Row],[Te financieren]],"")</f>
        <v/>
      </c>
      <c r="HK257" s="160" t="str">
        <f>IF(Tbl.Kosten[[#This Row],[Pnr.]]=HK$7,Tbl.Kosten[[#This Row],[Te financieren]],"")</f>
        <v/>
      </c>
      <c r="HL257" s="160" t="str">
        <f>IF(Tbl.Kosten[[#This Row],[Pnr.]]=HL$7,Tbl.Kosten[[#This Row],[Te financieren]],"")</f>
        <v/>
      </c>
      <c r="HM257" s="160" t="str">
        <f>IF(Tbl.Kosten[[#This Row],[Pnr.]]=HM$7,Tbl.Kosten[[#This Row],[Te financieren]],"")</f>
        <v/>
      </c>
      <c r="HN257" s="160" t="str">
        <f>IF(Tbl.Kosten[[#This Row],[Pnr.]]=HN$7,Tbl.Kosten[[#This Row],[Te financieren]],"")</f>
        <v/>
      </c>
      <c r="HO257" s="160" t="str">
        <f>IF(Tbl.Kosten[[#This Row],[Pnr.]]=HO$7,Tbl.Kosten[[#This Row],[Te financieren]],"")</f>
        <v/>
      </c>
      <c r="HP257" s="160" t="str">
        <f>IF(Tbl.Kosten[[#This Row],[Pnr.]]=HP$7,Tbl.Kosten[[#This Row],[Te financieren]],"")</f>
        <v/>
      </c>
      <c r="HQ257" s="160" t="str">
        <f>IF(Tbl.Kosten[[#This Row],[Pnr.]]=HQ$7,Tbl.Kosten[[#This Row],[Te financieren]],"")</f>
        <v/>
      </c>
      <c r="HR257" s="160" t="str">
        <f>IF(Tbl.Kosten[[#This Row],[Pnr.]]=HR$7,Tbl.Kosten[[#This Row],[Te financieren]],"")</f>
        <v/>
      </c>
      <c r="HS257" s="160" t="str">
        <f>IF(Tbl.Kosten[[#This Row],[Pnr.]]=HS$7,Tbl.Kosten[[#This Row],[Te financieren]],"")</f>
        <v/>
      </c>
      <c r="HT257" s="160" t="str">
        <f>IF(Tbl.Kosten[[#This Row],[Pnr.]]=HT$7,Tbl.Kosten[[#This Row],[Te financieren]],"")</f>
        <v/>
      </c>
      <c r="HU257" s="160" t="str">
        <f>IF(Tbl.Kosten[[#This Row],[Pnr.]]=HU$7,Tbl.Kosten[[#This Row],[Te financieren]],"")</f>
        <v/>
      </c>
      <c r="HV257" s="160" t="str">
        <f>IF(Tbl.Kosten[[#This Row],[Pnr.]]=HV$7,Tbl.Kosten[[#This Row],[Te financieren]],"")</f>
        <v/>
      </c>
      <c r="HW257" s="160" t="str">
        <f>IF(Tbl.Kosten[[#This Row],[Pnr.]]=HW$7,Tbl.Kosten[[#This Row],[Te financieren]],"")</f>
        <v/>
      </c>
    </row>
    <row r="258" spans="2:231" x14ac:dyDescent="0.3">
      <c r="B258" s="144"/>
      <c r="C258" s="147"/>
      <c r="D258" s="146"/>
      <c r="E258" s="147"/>
      <c r="F258" s="145"/>
      <c r="G258" s="11" t="str">
        <f>IF(Tbl.Kosten[[#This Row],[Medewerker e/o 
functie]]&lt;&gt;"",_xlfn.XLOOKUP(Tbl.Kosten[[#This Row],[Medewerker e/o 
functie]],Tbl.Uurtarief[Medewerker en/of functie],Tbl.Uurtarief[Uurtarief],"",0,1),"")</f>
        <v/>
      </c>
      <c r="H258" s="121">
        <f>IFERROR(Tbl.Kosten[[#This Row],[Uren]]*Tbl.Kosten[[#This Row],[Uurtarief]],0)</f>
        <v>0</v>
      </c>
      <c r="I258" s="119" t="str">
        <f>IF(Tbl.Kosten[[#This Row],[Subtotaal uren]]&lt;&gt;0,_xlfn.XLOOKUP(Tbl.Kosten[[#This Row],[Medewerker e/o 
functie]],Tbl.Uurtarief[Medewerker en/of functie],Tbl.Uurtarief[Kostensoort arbeid],"",0,1),"")</f>
        <v/>
      </c>
      <c r="J258" s="147"/>
      <c r="K258" s="145"/>
      <c r="L258" s="149" t="str">
        <f>IF(Tbl.Kosten[[#This Row],[Activum]]&lt;&gt;"",_xlfn.XLOOKUP(Tbl.Kosten[[#This Row],[Activum]],Tbl.Afschrijvingskosten[Activum],Tbl.Afschrijvingskosten[Tarief per afschrijvings-eenheid],"",0,1),"")</f>
        <v/>
      </c>
      <c r="M258" s="122">
        <f>IFERROR(Tbl.Kosten[[#This Row],[Een-
heden]]*Tbl.Kosten[[#This Row],[Afschrijvings-
tarief]],0)</f>
        <v>0</v>
      </c>
      <c r="N258" s="122" t="str">
        <f>IF(Tbl.Kosten[[#This Row],[Subtotaal afschrijving]]&lt;&gt;0,Lijsten!A256,"")</f>
        <v/>
      </c>
      <c r="O258" s="150"/>
      <c r="P258" s="145"/>
      <c r="Q258" s="148"/>
      <c r="R258" s="122">
        <f>IFERROR(Tbl.Kosten[[#This Row],[Aantal]]*Tbl.Kosten[[#This Row],[Tarief]],0)</f>
        <v>0</v>
      </c>
      <c r="S258" s="8">
        <f>IFERROR(Tbl.Kosten[[#This Row],[Subtotaal overige kosten]]+Tbl.Kosten[[#This Row],[Subtotaal uren]]+Tbl.Kosten[[#This Row],[Subtotaal afschrijving]],0)</f>
        <v>0</v>
      </c>
      <c r="T258" s="8">
        <f>IFERROR(Tbl.Kosten[[#This Row],[Totaal kosten]]*Tbl.Kosten[[#This Row],[Subsidie%]],0)</f>
        <v>0</v>
      </c>
      <c r="U258" s="4" t="str" cm="1">
        <f t="array" ref="U258">IFERROR(_xlfn.IFS(Tbl.Kosten[[#This Row],[Subtotaal uren]]&lt;&gt;0,Tbl.Kosten[[#This Row],[Kostensoort arbeid]],Tbl.Kosten[[#This Row],[Subtotaal afschrijving]]&lt;&gt;0,Tbl.Kosten[[#This Row],[Kostensoort afschrijving]],Tbl.Kosten[[#This Row],[Subtotaal overige kosten]]&lt;&gt;0,Tbl.Kosten[[#This Row],[Kostensoort overig]]),"")</f>
        <v/>
      </c>
      <c r="V258" s="4" t="str">
        <f>IFERROR(_xlfn.XLOOKUP(Tbl.Kosten[[#This Row],[Activiteitencode]],Tbl.Activiteiten[Activiteitcode],Tbl.Activiteiten[Werkpakketcode],"",0,1),"")</f>
        <v/>
      </c>
      <c r="W258" s="4" t="str">
        <f>IFERROR(_xlfn.XLOOKUP(Tbl.Kosten[[#This Row],[Werkpakketcode]],Tbl.Werkpakketten[Werkpakketcode],Tbl.Werkpakketten[Subsidiabele activiteit],"",0,1),"")</f>
        <v/>
      </c>
      <c r="X258" s="12">
        <f>IFERROR(_xlfn.XLOOKUP(Tbl.Kosten[[#This Row],[Sanr.]],Tbl.Subsidiehoogte[SAnr.],Tbl.Subsidiehoogte[Sub. Percentage],0,0,1),0)</f>
        <v>0</v>
      </c>
      <c r="Y258" s="154" t="str">
        <f>IFERROR(_xlfn.XLOOKUP(Tbl.Kosten[[#This Row],[Partnercode]],Tbl.Projectpartners[Partnercode],Tbl.Projectpartners[PNr.],"",0,1),"")</f>
        <v>P1</v>
      </c>
      <c r="Z258" s="158">
        <f>IF(Tbl.Kosten[[#This Row],[Pnr.]]=Z$7,Tbl.Kosten[[#This Row],[Totaal kosten]],"")</f>
        <v>0</v>
      </c>
      <c r="AA258" s="158" t="str">
        <f>IF(Tbl.Kosten[[#This Row],[Pnr.]]=AA$7,Tbl.Kosten[[#This Row],[Totaal kosten]],"")</f>
        <v/>
      </c>
      <c r="AB258" s="158" t="str">
        <f>IF(Tbl.Kosten[[#This Row],[Pnr.]]=AB$7,Tbl.Kosten[[#This Row],[Totaal kosten]],"")</f>
        <v/>
      </c>
      <c r="AC258" s="158" t="str">
        <f>IF(Tbl.Kosten[[#This Row],[Pnr.]]=AC$7,Tbl.Kosten[[#This Row],[Totaal kosten]],"")</f>
        <v/>
      </c>
      <c r="AD258" s="158" t="str">
        <f>IF(Tbl.Kosten[[#This Row],[Pnr.]]=AD$7,Tbl.Kosten[[#This Row],[Totaal kosten]],"")</f>
        <v/>
      </c>
      <c r="AE258" s="158" t="str">
        <f>IF(Tbl.Kosten[[#This Row],[Pnr.]]=AE$7,Tbl.Kosten[[#This Row],[Totaal kosten]],"")</f>
        <v/>
      </c>
      <c r="AF258" s="158" t="str">
        <f>IF(Tbl.Kosten[[#This Row],[Pnr.]]=AF$7,Tbl.Kosten[[#This Row],[Totaal kosten]],"")</f>
        <v/>
      </c>
      <c r="AG258" s="158" t="str">
        <f>IF(Tbl.Kosten[[#This Row],[Pnr.]]=AG$7,Tbl.Kosten[[#This Row],[Totaal kosten]],"")</f>
        <v/>
      </c>
      <c r="AH258" s="158" t="str">
        <f>IF(Tbl.Kosten[[#This Row],[Pnr.]]=AH$7,Tbl.Kosten[[#This Row],[Totaal kosten]],"")</f>
        <v/>
      </c>
      <c r="AI258" s="158" t="str">
        <f>IF(Tbl.Kosten[[#This Row],[Pnr.]]=AI$7,Tbl.Kosten[[#This Row],[Totaal kosten]],"")</f>
        <v/>
      </c>
      <c r="AJ258" s="158" t="str">
        <f>IF(Tbl.Kosten[[#This Row],[Pnr.]]=AJ$7,Tbl.Kosten[[#This Row],[Totaal kosten]],"")</f>
        <v/>
      </c>
      <c r="AK258" s="158" t="str">
        <f>IF(Tbl.Kosten[[#This Row],[Pnr.]]=AK$7,Tbl.Kosten[[#This Row],[Totaal kosten]],"")</f>
        <v/>
      </c>
      <c r="AL258" s="158" t="str">
        <f>IF(Tbl.Kosten[[#This Row],[Pnr.]]=AL$7,Tbl.Kosten[[#This Row],[Totaal kosten]],"")</f>
        <v/>
      </c>
      <c r="AM258" s="158" t="str">
        <f>IF(Tbl.Kosten[[#This Row],[Pnr.]]=AM$7,Tbl.Kosten[[#This Row],[Totaal kosten]],"")</f>
        <v/>
      </c>
      <c r="AN258" s="158" t="str">
        <f>IF(Tbl.Kosten[[#This Row],[Pnr.]]=AN$7,Tbl.Kosten[[#This Row],[Totaal kosten]],"")</f>
        <v/>
      </c>
      <c r="AO258" s="158" t="str">
        <f>IF(Tbl.Kosten[[#This Row],[Pnr.]]=AO$7,Tbl.Kosten[[#This Row],[Totaal kosten]],"")</f>
        <v/>
      </c>
      <c r="AP258" s="158" t="str">
        <f>IF(Tbl.Kosten[[#This Row],[Pnr.]]=AP$7,Tbl.Kosten[[#This Row],[Totaal kosten]],"")</f>
        <v/>
      </c>
      <c r="AQ258" s="158" t="str">
        <f>IF(Tbl.Kosten[[#This Row],[Pnr.]]=AQ$7,Tbl.Kosten[[#This Row],[Totaal kosten]],"")</f>
        <v/>
      </c>
      <c r="AR258" s="158" t="str">
        <f>IF(Tbl.Kosten[[#This Row],[Pnr.]]=AR$7,Tbl.Kosten[[#This Row],[Totaal kosten]],"")</f>
        <v/>
      </c>
      <c r="AS258" s="158" t="str">
        <f>IF(Tbl.Kosten[[#This Row],[Pnr.]]=AS$7,Tbl.Kosten[[#This Row],[Totaal kosten]],"")</f>
        <v/>
      </c>
      <c r="AT258" s="158" t="str">
        <f>IF(Tbl.Kosten[[#This Row],[Pnr.]]=AT$7,Tbl.Kosten[[#This Row],[Totaal kosten]],"")</f>
        <v/>
      </c>
      <c r="AU258" s="158" t="str">
        <f>IF(Tbl.Kosten[[#This Row],[Pnr.]]=AU$7,Tbl.Kosten[[#This Row],[Totaal kosten]],"")</f>
        <v/>
      </c>
      <c r="AV258" s="158" t="str">
        <f>IF(Tbl.Kosten[[#This Row],[Pnr.]]=AV$7,Tbl.Kosten[[#This Row],[Totaal kosten]],"")</f>
        <v/>
      </c>
      <c r="AW258" s="158" t="str">
        <f>IF(Tbl.Kosten[[#This Row],[Pnr.]]=AW$7,Tbl.Kosten[[#This Row],[Totaal kosten]],"")</f>
        <v/>
      </c>
      <c r="AX258" s="158" t="str">
        <f>IF(Tbl.Kosten[[#This Row],[Pnr.]]=AX$7,Tbl.Kosten[[#This Row],[Totaal kosten]],"")</f>
        <v/>
      </c>
      <c r="AY258" s="158" t="str">
        <f>IF(Tbl.Kosten[[#This Row],[Pnr.]]=AY$7,Tbl.Kosten[[#This Row],[Totaal kosten]],"")</f>
        <v/>
      </c>
      <c r="AZ258" s="158" t="str">
        <f>IF(Tbl.Kosten[[#This Row],[Pnr.]]=AZ$7,Tbl.Kosten[[#This Row],[Totaal kosten]],"")</f>
        <v/>
      </c>
      <c r="BA258" s="158" t="str">
        <f>IF(Tbl.Kosten[[#This Row],[Pnr.]]=BA$7,Tbl.Kosten[[#This Row],[Totaal kosten]],"")</f>
        <v/>
      </c>
      <c r="BB258" s="158" t="str">
        <f>IF(Tbl.Kosten[[#This Row],[Pnr.]]=BB$7,Tbl.Kosten[[#This Row],[Totaal kosten]],"")</f>
        <v/>
      </c>
      <c r="BC258" s="158" t="str">
        <f>IF(Tbl.Kosten[[#This Row],[Pnr.]]=BC$7,Tbl.Kosten[[#This Row],[Totaal kosten]],"")</f>
        <v/>
      </c>
      <c r="BD258" s="158" t="str">
        <f>IF(Tbl.Kosten[[#This Row],[Pnr.]]=BD$7,Tbl.Kosten[[#This Row],[Totaal kosten]],"")</f>
        <v/>
      </c>
      <c r="BE258" s="158" t="str">
        <f>IF(Tbl.Kosten[[#This Row],[Pnr.]]=BE$7,Tbl.Kosten[[#This Row],[Totaal kosten]],"")</f>
        <v/>
      </c>
      <c r="BF258" s="158" t="str">
        <f>IF(Tbl.Kosten[[#This Row],[Pnr.]]=BF$7,Tbl.Kosten[[#This Row],[Totaal kosten]],"")</f>
        <v/>
      </c>
      <c r="BG258" s="158" t="str">
        <f>IF(Tbl.Kosten[[#This Row],[Pnr.]]=BG$7,Tbl.Kosten[[#This Row],[Totaal kosten]],"")</f>
        <v/>
      </c>
      <c r="BH258" s="158" t="str">
        <f>IF(Tbl.Kosten[[#This Row],[Pnr.]]=BH$7,Tbl.Kosten[[#This Row],[Totaal kosten]],"")</f>
        <v/>
      </c>
      <c r="BI258" s="158" t="str">
        <f>IF(Tbl.Kosten[[#This Row],[Pnr.]]=BI$7,Tbl.Kosten[[#This Row],[Totaal kosten]],"")</f>
        <v/>
      </c>
      <c r="BJ258" s="158" t="str">
        <f>IF(Tbl.Kosten[[#This Row],[Pnr.]]=BJ$7,Tbl.Kosten[[#This Row],[Totaal kosten]],"")</f>
        <v/>
      </c>
      <c r="BK258" s="158" t="str">
        <f>IF(Tbl.Kosten[[#This Row],[Pnr.]]=BK$7,Tbl.Kosten[[#This Row],[Totaal kosten]],"")</f>
        <v/>
      </c>
      <c r="BL258" s="158" t="str">
        <f>IF(Tbl.Kosten[[#This Row],[Pnr.]]=BL$7,Tbl.Kosten[[#This Row],[Totaal kosten]],"")</f>
        <v/>
      </c>
      <c r="BM258" s="158" t="str">
        <f>IF(Tbl.Kosten[[#This Row],[Pnr.]]=BM$7,Tbl.Kosten[[#This Row],[Totaal kosten]],"")</f>
        <v/>
      </c>
      <c r="BN258" s="158" t="str">
        <f>IF(Tbl.Kosten[[#This Row],[Pnr.]]=BN$7,Tbl.Kosten[[#This Row],[Totaal kosten]],"")</f>
        <v/>
      </c>
      <c r="BO258" s="158" t="str">
        <f>IF(Tbl.Kosten[[#This Row],[Pnr.]]=BO$7,Tbl.Kosten[[#This Row],[Totaal kosten]],"")</f>
        <v/>
      </c>
      <c r="BP258" s="158" t="str">
        <f>IF(Tbl.Kosten[[#This Row],[Pnr.]]=BP$7,Tbl.Kosten[[#This Row],[Totaal kosten]],"")</f>
        <v/>
      </c>
      <c r="BQ258" s="158" t="str">
        <f>IF(Tbl.Kosten[[#This Row],[Pnr.]]=BQ$7,Tbl.Kosten[[#This Row],[Totaal kosten]],"")</f>
        <v/>
      </c>
      <c r="BR258" s="158" t="str">
        <f>IF(Tbl.Kosten[[#This Row],[Pnr.]]=BR$7,Tbl.Kosten[[#This Row],[Totaal kosten]],"")</f>
        <v/>
      </c>
      <c r="BS258" s="158" t="str">
        <f>IF(Tbl.Kosten[[#This Row],[Pnr.]]=BS$7,Tbl.Kosten[[#This Row],[Totaal kosten]],"")</f>
        <v/>
      </c>
      <c r="BT258" s="158" t="str">
        <f>IF(Tbl.Kosten[[#This Row],[Pnr.]]=BT$7,Tbl.Kosten[[#This Row],[Totaal kosten]],"")</f>
        <v/>
      </c>
      <c r="BU258" s="158" t="str">
        <f>IF(Tbl.Kosten[[#This Row],[Pnr.]]=BU$7,Tbl.Kosten[[#This Row],[Totaal kosten]],"")</f>
        <v/>
      </c>
      <c r="BV258" s="158" t="str">
        <f>IF(Tbl.Kosten[[#This Row],[Pnr.]]=BV$7,Tbl.Kosten[[#This Row],[Totaal kosten]],"")</f>
        <v/>
      </c>
      <c r="BW258" s="158" t="str">
        <f>IF(Tbl.Kosten[[#This Row],[Pnr.]]=BW$7,Tbl.Kosten[[#This Row],[Totaal kosten]],"")</f>
        <v/>
      </c>
      <c r="BX258" s="158" t="str">
        <f>IFERROR(_xlfn.XLOOKUP(Tbl.Kosten[[#This Row],[Werkpakketcode]],Tbl.Werkpakketten[Werkpakketcode],Tbl.Werkpakketten[WPnr.],"",0,1),"")</f>
        <v/>
      </c>
      <c r="BY258" s="158" t="str">
        <f>IF(Tbl.Kosten[[#This Row],[WPnr.]]=BY$7,Tbl.Kosten[[#This Row],[Totaal kosten]],"")</f>
        <v/>
      </c>
      <c r="BZ258" s="158" t="str">
        <f>IF(Tbl.Kosten[[#This Row],[WPnr.]]=BZ$7,Tbl.Kosten[[#This Row],[Totaal kosten]],"")</f>
        <v/>
      </c>
      <c r="CA258" s="158" t="str">
        <f>IF(Tbl.Kosten[[#This Row],[WPnr.]]=CA$7,Tbl.Kosten[[#This Row],[Totaal kosten]],"")</f>
        <v/>
      </c>
      <c r="CB258" s="158" t="str">
        <f>IF(Tbl.Kosten[[#This Row],[WPnr.]]=CB$7,Tbl.Kosten[[#This Row],[Totaal kosten]],"")</f>
        <v/>
      </c>
      <c r="CC258" s="158" t="str">
        <f>IF(Tbl.Kosten[[#This Row],[WPnr.]]=CC$7,Tbl.Kosten[[#This Row],[Totaal kosten]],"")</f>
        <v/>
      </c>
      <c r="CD258" s="158" t="str">
        <f>IF(Tbl.Kosten[[#This Row],[WPnr.]]=CD$7,Tbl.Kosten[[#This Row],[Totaal kosten]],"")</f>
        <v/>
      </c>
      <c r="CE258" s="158" t="str">
        <f>IF(Tbl.Kosten[[#This Row],[WPnr.]]=CE$7,Tbl.Kosten[[#This Row],[Totaal kosten]],"")</f>
        <v/>
      </c>
      <c r="CF258" s="158" t="str">
        <f>IF(Tbl.Kosten[[#This Row],[WPnr.]]=CF$7,Tbl.Kosten[[#This Row],[Totaal kosten]],"")</f>
        <v/>
      </c>
      <c r="CG258" s="158" t="str">
        <f>IF(Tbl.Kosten[[#This Row],[WPnr.]]=CG$7,Tbl.Kosten[[#This Row],[Totaal kosten]],"")</f>
        <v/>
      </c>
      <c r="CH258" s="158" t="str">
        <f>IF(Tbl.Kosten[[#This Row],[WPnr.]]=CH$7,Tbl.Kosten[[#This Row],[Totaal kosten]],"")</f>
        <v/>
      </c>
      <c r="CI258" s="158" t="str">
        <f>IF(Tbl.Kosten[[#This Row],[WPnr.]]=CI$7,Tbl.Kosten[[#This Row],[Totaal kosten]],"")</f>
        <v/>
      </c>
      <c r="CJ258" s="158" t="str">
        <f>IF(Tbl.Kosten[[#This Row],[WPnr.]]=CJ$7,Tbl.Kosten[[#This Row],[Totaal kosten]],"")</f>
        <v/>
      </c>
      <c r="CK258" s="158" t="str">
        <f>IF(Tbl.Kosten[[#This Row],[WPnr.]]=CK$7,Tbl.Kosten[[#This Row],[Totaal kosten]],"")</f>
        <v/>
      </c>
      <c r="CL258" s="158" t="str">
        <f>IF(Tbl.Kosten[[#This Row],[WPnr.]]=CL$7,Tbl.Kosten[[#This Row],[Totaal kosten]],"")</f>
        <v/>
      </c>
      <c r="CM258" s="158" t="str">
        <f>IF(Tbl.Kosten[[#This Row],[WPnr.]]=CM$7,Tbl.Kosten[[#This Row],[Totaal kosten]],"")</f>
        <v/>
      </c>
      <c r="CN258" s="158" t="str">
        <f>IF(Tbl.Kosten[[#This Row],[WPnr.]]=CN$7,Tbl.Kosten[[#This Row],[Totaal kosten]],"")</f>
        <v/>
      </c>
      <c r="CO258" s="158" t="str">
        <f>IF(Tbl.Kosten[[#This Row],[WPnr.]]=CO$7,Tbl.Kosten[[#This Row],[Totaal kosten]],"")</f>
        <v/>
      </c>
      <c r="CP258" s="158" t="str">
        <f>IF(Tbl.Kosten[[#This Row],[WPnr.]]=CP$7,Tbl.Kosten[[#This Row],[Totaal kosten]],"")</f>
        <v/>
      </c>
      <c r="CQ258" s="158" t="str">
        <f>IF(Tbl.Kosten[[#This Row],[WPnr.]]=CQ$7,Tbl.Kosten[[#This Row],[Totaal kosten]],"")</f>
        <v/>
      </c>
      <c r="CR258" s="158" t="str">
        <f>IF(Tbl.Kosten[[#This Row],[WPnr.]]=CR$7,Tbl.Kosten[[#This Row],[Totaal kosten]],"")</f>
        <v/>
      </c>
      <c r="CS258" s="158" t="str">
        <f>IF(Tbl.Kosten[[#This Row],[WPnr.]]=CS$7,Tbl.Kosten[[#This Row],[Totaal kosten]],"")</f>
        <v/>
      </c>
      <c r="CT258" s="158" t="str">
        <f>IF(Tbl.Kosten[[#This Row],[WPnr.]]=CT$7,Tbl.Kosten[[#This Row],[Totaal kosten]],"")</f>
        <v/>
      </c>
      <c r="CU258" s="158" t="str">
        <f>IF(Tbl.Kosten[[#This Row],[WPnr.]]=CU$7,Tbl.Kosten[[#This Row],[Totaal kosten]],"")</f>
        <v/>
      </c>
      <c r="CV258" s="158" t="str">
        <f>IF(Tbl.Kosten[[#This Row],[WPnr.]]=CV$7,Tbl.Kosten[[#This Row],[Totaal kosten]],"")</f>
        <v/>
      </c>
      <c r="CW258" s="158" t="str">
        <f>IF(Tbl.Kosten[[#This Row],[WPnr.]]=CW$7,Tbl.Kosten[[#This Row],[Totaal kosten]],"")</f>
        <v/>
      </c>
      <c r="CX258" s="158" t="str">
        <f>IF(Tbl.Kosten[[#This Row],[WPnr.]]=CX$7,Tbl.Kosten[[#This Row],[Totaal kosten]],"")</f>
        <v/>
      </c>
      <c r="CY258" s="158" t="str">
        <f>IF(Tbl.Kosten[[#This Row],[WPnr.]]=CY$7,Tbl.Kosten[[#This Row],[Totaal kosten]],"")</f>
        <v/>
      </c>
      <c r="CZ258" s="158" t="str">
        <f>IF(Tbl.Kosten[[#This Row],[WPnr.]]=CZ$7,Tbl.Kosten[[#This Row],[Totaal kosten]],"")</f>
        <v/>
      </c>
      <c r="DA258" s="158" t="str">
        <f>IF(Tbl.Kosten[[#This Row],[WPnr.]]=DA$7,Tbl.Kosten[[#This Row],[Totaal kosten]],"")</f>
        <v/>
      </c>
      <c r="DB258" s="158" t="str">
        <f>IF(Tbl.Kosten[[#This Row],[WPnr.]]=DB$7,Tbl.Kosten[[#This Row],[Totaal kosten]],"")</f>
        <v/>
      </c>
      <c r="DC258" s="158" t="str">
        <f>IF(Tbl.Kosten[[#This Row],[WPnr.]]=DC$7,Tbl.Kosten[[#This Row],[Totaal kosten]],"")</f>
        <v/>
      </c>
      <c r="DD258" s="158" t="str">
        <f>IF(Tbl.Kosten[[#This Row],[WPnr.]]=DD$7,Tbl.Kosten[[#This Row],[Totaal kosten]],"")</f>
        <v/>
      </c>
      <c r="DE258" s="158" t="str">
        <f>IF(Tbl.Kosten[[#This Row],[WPnr.]]=DE$7,Tbl.Kosten[[#This Row],[Totaal kosten]],"")</f>
        <v/>
      </c>
      <c r="DF258" s="158" t="str">
        <f>IF(Tbl.Kosten[[#This Row],[WPnr.]]=DF$7,Tbl.Kosten[[#This Row],[Totaal kosten]],"")</f>
        <v/>
      </c>
      <c r="DG258" s="158" t="str">
        <f>IF(Tbl.Kosten[[#This Row],[WPnr.]]=DG$7,Tbl.Kosten[[#This Row],[Totaal kosten]],"")</f>
        <v/>
      </c>
      <c r="DH258" s="158" t="str">
        <f>IF(Tbl.Kosten[[#This Row],[WPnr.]]=DH$7,Tbl.Kosten[[#This Row],[Totaal kosten]],"")</f>
        <v/>
      </c>
      <c r="DI258" s="158" t="str">
        <f>IF(Tbl.Kosten[[#This Row],[WPnr.]]=DI$7,Tbl.Kosten[[#This Row],[Totaal kosten]],"")</f>
        <v/>
      </c>
      <c r="DJ258" s="158" t="str">
        <f>IF(Tbl.Kosten[[#This Row],[WPnr.]]=DJ$7,Tbl.Kosten[[#This Row],[Totaal kosten]],"")</f>
        <v/>
      </c>
      <c r="DK258" s="158" t="str">
        <f>IF(Tbl.Kosten[[#This Row],[WPnr.]]=DK$7,Tbl.Kosten[[#This Row],[Totaal kosten]],"")</f>
        <v/>
      </c>
      <c r="DL258" s="158" t="str">
        <f>IF(Tbl.Kosten[[#This Row],[WPnr.]]=DL$7,Tbl.Kosten[[#This Row],[Totaal kosten]],"")</f>
        <v/>
      </c>
      <c r="DM258" s="158" t="str">
        <f>IF(Tbl.Kosten[[#This Row],[WPnr.]]=DM$7,Tbl.Kosten[[#This Row],[Totaal kosten]],"")</f>
        <v/>
      </c>
      <c r="DN258" s="158" t="str">
        <f>IF(Tbl.Kosten[[#This Row],[WPnr.]]=DN$7,Tbl.Kosten[[#This Row],[Totaal kosten]],"")</f>
        <v/>
      </c>
      <c r="DO258" s="158" t="str">
        <f>IF(Tbl.Kosten[[#This Row],[WPnr.]]=DO$7,Tbl.Kosten[[#This Row],[Totaal kosten]],"")</f>
        <v/>
      </c>
      <c r="DP258" s="158" t="str">
        <f>IF(Tbl.Kosten[[#This Row],[WPnr.]]=DP$7,Tbl.Kosten[[#This Row],[Totaal kosten]],"")</f>
        <v/>
      </c>
      <c r="DQ258" s="158" t="str">
        <f>IF(Tbl.Kosten[[#This Row],[WPnr.]]=DQ$7,Tbl.Kosten[[#This Row],[Totaal kosten]],"")</f>
        <v/>
      </c>
      <c r="DR258" s="158" t="str">
        <f>IF(Tbl.Kosten[[#This Row],[WPnr.]]=DR$7,Tbl.Kosten[[#This Row],[Totaal kosten]],"")</f>
        <v/>
      </c>
      <c r="DS258" s="158" t="str">
        <f>IF(Tbl.Kosten[[#This Row],[WPnr.]]=DS$7,Tbl.Kosten[[#This Row],[Totaal kosten]],"")</f>
        <v/>
      </c>
      <c r="DT258" s="158" t="str">
        <f>IF(Tbl.Kosten[[#This Row],[WPnr.]]=DT$7,Tbl.Kosten[[#This Row],[Totaal kosten]],"")</f>
        <v/>
      </c>
      <c r="DU258" s="158" t="str">
        <f>IF(Tbl.Kosten[[#This Row],[WPnr.]]=DU$7,Tbl.Kosten[[#This Row],[Totaal kosten]],"")</f>
        <v/>
      </c>
      <c r="DV258" s="158" t="str">
        <f>IF(Tbl.Kosten[[#This Row],[WPnr.]]=DV$7,Tbl.Kosten[[#This Row],[Totaal kosten]],"")</f>
        <v/>
      </c>
      <c r="DW258" s="158" t="str">
        <f>IFERROR(_xlfn.XLOOKUP(Tbl.Kosten[[#This Row],[Kostensoort]],Tbl.Kostensoorten[Kostensoorten],Tbl.Kostensoorten[KSnr.],"",0,1),"")</f>
        <v/>
      </c>
      <c r="DX258" s="158" t="str">
        <f>IF(Tbl.Kosten[[#This Row],[KSnr.]]=DX$7,Tbl.Kosten[[#This Row],[Totaal kosten]],"")</f>
        <v/>
      </c>
      <c r="DY258" s="158" t="str">
        <f>IF(Tbl.Kosten[[#This Row],[KSnr.]]=DY$7,Tbl.Kosten[[#This Row],[Totaal kosten]],"")</f>
        <v/>
      </c>
      <c r="DZ258" s="158" t="str">
        <f>IF(Tbl.Kosten[[#This Row],[KSnr.]]=DZ$7,Tbl.Kosten[[#This Row],[Totaal kosten]],"")</f>
        <v/>
      </c>
      <c r="EA258" s="158" t="str">
        <f>IF(Tbl.Kosten[[#This Row],[KSnr.]]=EA$7,Tbl.Kosten[[#This Row],[Totaal kosten]],"")</f>
        <v/>
      </c>
      <c r="EB258" s="158" t="str">
        <f>IF(Tbl.Kosten[[#This Row],[KSnr.]]=EB$7,Tbl.Kosten[[#This Row],[Totaal kosten]],"")</f>
        <v/>
      </c>
      <c r="EC258" s="158" t="str">
        <f>IF(Tbl.Kosten[[#This Row],[KSnr.]]=EC$7,Tbl.Kosten[[#This Row],[Totaal kosten]],"")</f>
        <v/>
      </c>
      <c r="ED258" s="158" t="str">
        <f>IF(Tbl.Kosten[[#This Row],[KSnr.]]=ED$7,Tbl.Kosten[[#This Row],[Totaal kosten]],"")</f>
        <v/>
      </c>
      <c r="EE258" s="158" t="str">
        <f>IF(Tbl.Kosten[[#This Row],[KSnr.]]=EE$7,Tbl.Kosten[[#This Row],[Totaal kosten]],"")</f>
        <v/>
      </c>
      <c r="EF258" s="158" t="str">
        <f>IF(Tbl.Kosten[[#This Row],[KSnr.]]=EF$7,Tbl.Kosten[[#This Row],[Totaal kosten]],"")</f>
        <v/>
      </c>
      <c r="EG258" s="158" t="str">
        <f>IF(Tbl.Kosten[[#This Row],[KSnr.]]=EG$7,Tbl.Kosten[[#This Row],[Totaal kosten]],"")</f>
        <v/>
      </c>
      <c r="EH258" s="158" t="str">
        <f>IF(Tbl.Kosten[[#This Row],[KSnr.]]=EH$7,Tbl.Kosten[[#This Row],[Totaal kosten]],"")</f>
        <v/>
      </c>
      <c r="EI258" s="158" t="str">
        <f>IF(Tbl.Kosten[[#This Row],[KSnr.]]=EI$7,Tbl.Kosten[[#This Row],[Totaal kosten]],"")</f>
        <v/>
      </c>
      <c r="EJ258" s="158" t="str">
        <f>IF(Tbl.Kosten[[#This Row],[KSnr.]]=EJ$7,Tbl.Kosten[[#This Row],[Totaal kosten]],"")</f>
        <v/>
      </c>
      <c r="EK258" s="158" t="str">
        <f>IF(Tbl.Kosten[[#This Row],[KSnr.]]=EK$7,Tbl.Kosten[[#This Row],[Totaal kosten]],"")</f>
        <v/>
      </c>
      <c r="EL258" s="158" t="str">
        <f>IF(Tbl.Kosten[[#This Row],[KSnr.]]=EL$7,Tbl.Kosten[[#This Row],[Totaal kosten]],"")</f>
        <v/>
      </c>
      <c r="EM258" s="158" t="str">
        <f>IF(Tbl.Kosten[[#This Row],[KSnr.]]=EM$7,Tbl.Kosten[[#This Row],[Totaal kosten]],"")</f>
        <v/>
      </c>
      <c r="EN258" s="158" t="str">
        <f>IF(Tbl.Kosten[[#This Row],[KSnr.]]=EN$7,Tbl.Kosten[[#This Row],[Totaal kosten]],"")</f>
        <v/>
      </c>
      <c r="EO258" s="158" t="str">
        <f>IF(Tbl.Kosten[[#This Row],[KSnr.]]=EO$7,Tbl.Kosten[[#This Row],[Totaal kosten]],"")</f>
        <v/>
      </c>
      <c r="EP258" s="158" t="str">
        <f>IF(Tbl.Kosten[[#This Row],[KSnr.]]=EP$7,Tbl.Kosten[[#This Row],[Totaal kosten]],"")</f>
        <v/>
      </c>
      <c r="EQ258" s="158" t="str">
        <f>IF(Tbl.Kosten[[#This Row],[KSnr.]]=EQ$7,Tbl.Kosten[[#This Row],[Totaal kosten]],"")</f>
        <v/>
      </c>
      <c r="ER258" s="154" t="str">
        <f>IFERROR(_xlfn.XLOOKUP(Tbl.Kosten[[#This Row],[Subsidieactiviteit]],Tbl.Subsidiehoogte[Subsidieactiviteit],Tbl.Subsidiehoogte[SAnr.],"",0,1),"")</f>
        <v/>
      </c>
      <c r="ES258" s="160" t="str">
        <f>IF(Tbl.Kosten[[#This Row],[Sanr.]]=ES$7,Tbl.Kosten[[#This Row],[Totaal kosten]],"")</f>
        <v/>
      </c>
      <c r="ET258" s="160" t="str">
        <f>IF(Tbl.Kosten[[#This Row],[Sanr.]]=ET$7,Tbl.Kosten[[#This Row],[Totaal kosten]],"")</f>
        <v/>
      </c>
      <c r="EU258" s="160" t="str">
        <f>IF(Tbl.Kosten[[#This Row],[Sanr.]]=EU$7,Tbl.Kosten[[#This Row],[Totaal kosten]],"")</f>
        <v/>
      </c>
      <c r="EV258" s="160" t="str">
        <f>IF(Tbl.Kosten[[#This Row],[Sanr.]]=EV$7,Tbl.Kosten[[#This Row],[Totaal kosten]],"")</f>
        <v/>
      </c>
      <c r="EW258" s="160" t="str">
        <f>IF(Tbl.Kosten[[#This Row],[Sanr.]]=EW$7,Tbl.Kosten[[#This Row],[Totaal kosten]],"")</f>
        <v/>
      </c>
      <c r="EX258" s="160" t="str">
        <f>IF(Tbl.Kosten[[#This Row],[Sanr.]]=EX$7,Tbl.Kosten[[#This Row],[Totaal kosten]],"")</f>
        <v/>
      </c>
      <c r="EY258" s="160" t="str">
        <f>IF(Tbl.Kosten[[#This Row],[Sanr.]]=EY$7,Tbl.Kosten[[#This Row],[Totaal kosten]],"")</f>
        <v/>
      </c>
      <c r="EZ258" s="160" t="str">
        <f>IF(Tbl.Kosten[[#This Row],[Sanr.]]=EZ$7,Tbl.Kosten[[#This Row],[Totaal kosten]],"")</f>
        <v/>
      </c>
      <c r="FA258" s="160" t="str">
        <f>IF(Tbl.Kosten[[#This Row],[Sanr.]]=FA$7,Tbl.Kosten[[#This Row],[Totaal kosten]],"")</f>
        <v/>
      </c>
      <c r="FB258" s="160" t="str">
        <f>IF(Tbl.Kosten[[#This Row],[Sanr.]]=FB$7,Tbl.Kosten[[#This Row],[Totaal kosten]],"")</f>
        <v/>
      </c>
      <c r="FC258" s="160" t="str">
        <f>IF(Tbl.Kosten[[#This Row],[Sanr.]]=FC$7,Tbl.Kosten[[#This Row],[Totaal kosten]],"")</f>
        <v/>
      </c>
      <c r="FD258" s="160" t="str">
        <f>IF(Tbl.Kosten[[#This Row],[Sanr.]]=FD$7,Tbl.Kosten[[#This Row],[Totaal kosten]],"")</f>
        <v/>
      </c>
      <c r="FE258" s="160" t="str">
        <f>IF(Tbl.Kosten[[#This Row],[Sanr.]]=FE$7,Tbl.Kosten[[#This Row],[Totaal kosten]],"")</f>
        <v/>
      </c>
      <c r="FF258" s="160" t="str">
        <f>IF(Tbl.Kosten[[#This Row],[Sanr.]]=FF$7,Tbl.Kosten[[#This Row],[Totaal kosten]],"")</f>
        <v/>
      </c>
      <c r="FG258" s="160" t="str">
        <f>IF(Tbl.Kosten[[#This Row],[Sanr.]]=FG$7,Tbl.Kosten[[#This Row],[Totaal kosten]],"")</f>
        <v/>
      </c>
      <c r="FH258" s="160" t="str">
        <f>IF(Tbl.Kosten[[#This Row],[Sanr.]]=FH$7,Tbl.Kosten[[#This Row],[Totaal kosten]],"")</f>
        <v/>
      </c>
      <c r="FI258" s="160" t="str">
        <f>IF(Tbl.Kosten[[#This Row],[Sanr.]]=FI$7,Tbl.Kosten[[#This Row],[Totaal kosten]],"")</f>
        <v/>
      </c>
      <c r="FJ258" s="160" t="str">
        <f>IF(Tbl.Kosten[[#This Row],[Sanr.]]=FJ$7,Tbl.Kosten[[#This Row],[Totaal kosten]],"")</f>
        <v/>
      </c>
      <c r="FK258" s="160" t="str">
        <f>IF(Tbl.Kosten[[#This Row],[Sanr.]]=FK$7,Tbl.Kosten[[#This Row],[Totaal kosten]],"")</f>
        <v/>
      </c>
      <c r="FL258" s="160" t="str">
        <f>IF(Tbl.Kosten[[#This Row],[Sanr.]]=FL$7,Tbl.Kosten[[#This Row],[Totaal kosten]],"")</f>
        <v/>
      </c>
      <c r="FM258" s="160" t="str">
        <f>IF(Tbl.Kosten[[#This Row],[Sanr.]]=FM$7,Tbl.Kosten[[#This Row],[Totaal kosten]],"")</f>
        <v/>
      </c>
      <c r="FN258" s="160" t="str">
        <f>IF(Tbl.Kosten[[#This Row],[Sanr.]]=FN$7,Tbl.Kosten[[#This Row],[Totaal kosten]],"")</f>
        <v/>
      </c>
      <c r="FO258" s="160" t="str">
        <f>IF(Tbl.Kosten[[#This Row],[Sanr.]]=FO$7,Tbl.Kosten[[#This Row],[Totaal kosten]],"")</f>
        <v/>
      </c>
      <c r="FP258" s="160" t="str">
        <f>IF(Tbl.Kosten[[#This Row],[Sanr.]]=FP$7,Tbl.Kosten[[#This Row],[Totaal kosten]],"")</f>
        <v/>
      </c>
      <c r="FQ258" s="160" t="str">
        <f>IF(Tbl.Kosten[[#This Row],[Sanr.]]=FQ$7,Tbl.Kosten[[#This Row],[Totaal kosten]],"")</f>
        <v/>
      </c>
      <c r="FR258" s="160" t="str">
        <f>IF(Tbl.Kosten[[#This Row],[Sanr.]]=FR$7,Tbl.Kosten[[#This Row],[Totaal kosten]],"")</f>
        <v/>
      </c>
      <c r="FS258" s="160" t="str">
        <f>IF(Tbl.Kosten[[#This Row],[Sanr.]]=FS$7,Tbl.Kosten[[#This Row],[Totaal kosten]],"")</f>
        <v/>
      </c>
      <c r="FT258" s="160" t="str">
        <f>IF(Tbl.Kosten[[#This Row],[Sanr.]]=FT$7,Tbl.Kosten[[#This Row],[Totaal kosten]],"")</f>
        <v/>
      </c>
      <c r="FU258" s="160" t="str">
        <f>IF(Tbl.Kosten[[#This Row],[Sanr.]]=FU$7,Tbl.Kosten[[#This Row],[Totaal kosten]],"")</f>
        <v/>
      </c>
      <c r="FV258" s="160" t="str">
        <f>IF(Tbl.Kosten[[#This Row],[Sanr.]]=FV$7,Tbl.Kosten[[#This Row],[Totaal kosten]],"")</f>
        <v/>
      </c>
      <c r="FW258" s="160" t="str">
        <f>IFERROR(_xlfn.XLOOKUP(Tbl.Kosten[[#This Row],[Activiteitencode]],Tbl.Activiteiten[Activiteitcode],Tbl.Activiteiten[Anr.],"",0,1),"")</f>
        <v/>
      </c>
      <c r="FX258" s="181" t="str">
        <f>_xlfn.CONCAT(Tbl.Kosten[[#This Row],[Pnr.]],Tbl.Kosten[[#This Row],[Sanr.]])</f>
        <v>P1</v>
      </c>
      <c r="FY258" s="160">
        <f>Tbl.Kosten[[#This Row],[Totaal kosten]]-Tbl.Kosten[[#This Row],[Subsidie]]</f>
        <v>0</v>
      </c>
      <c r="FZ258" s="160">
        <f>IF(Tbl.Kosten[[#This Row],[Pnr.]]=FZ$7,Tbl.Kosten[[#This Row],[Te financieren]],"")</f>
        <v>0</v>
      </c>
      <c r="GA258" s="160" t="str">
        <f>IF(Tbl.Kosten[[#This Row],[Pnr.]]=GA$7,Tbl.Kosten[[#This Row],[Te financieren]],"")</f>
        <v/>
      </c>
      <c r="GB258" s="160" t="str">
        <f>IF(Tbl.Kosten[[#This Row],[Pnr.]]=GB$7,Tbl.Kosten[[#This Row],[Te financieren]],"")</f>
        <v/>
      </c>
      <c r="GC258" s="160" t="str">
        <f>IF(Tbl.Kosten[[#This Row],[Pnr.]]=GC$7,Tbl.Kosten[[#This Row],[Te financieren]],"")</f>
        <v/>
      </c>
      <c r="GD258" s="160" t="str">
        <f>IF(Tbl.Kosten[[#This Row],[Pnr.]]=GD$7,Tbl.Kosten[[#This Row],[Te financieren]],"")</f>
        <v/>
      </c>
      <c r="GE258" s="160" t="str">
        <f>IF(Tbl.Kosten[[#This Row],[Pnr.]]=GE$7,Tbl.Kosten[[#This Row],[Te financieren]],"")</f>
        <v/>
      </c>
      <c r="GF258" s="160" t="str">
        <f>IF(Tbl.Kosten[[#This Row],[Pnr.]]=GF$7,Tbl.Kosten[[#This Row],[Te financieren]],"")</f>
        <v/>
      </c>
      <c r="GG258" s="160" t="str">
        <f>IF(Tbl.Kosten[[#This Row],[Pnr.]]=GG$7,Tbl.Kosten[[#This Row],[Te financieren]],"")</f>
        <v/>
      </c>
      <c r="GH258" s="160" t="str">
        <f>IF(Tbl.Kosten[[#This Row],[Pnr.]]=GH$7,Tbl.Kosten[[#This Row],[Te financieren]],"")</f>
        <v/>
      </c>
      <c r="GI258" s="160" t="str">
        <f>IF(Tbl.Kosten[[#This Row],[Pnr.]]=GI$7,Tbl.Kosten[[#This Row],[Te financieren]],"")</f>
        <v/>
      </c>
      <c r="GJ258" s="160" t="str">
        <f>IF(Tbl.Kosten[[#This Row],[Pnr.]]=GJ$7,Tbl.Kosten[[#This Row],[Te financieren]],"")</f>
        <v/>
      </c>
      <c r="GK258" s="160" t="str">
        <f>IF(Tbl.Kosten[[#This Row],[Pnr.]]=GK$7,Tbl.Kosten[[#This Row],[Te financieren]],"")</f>
        <v/>
      </c>
      <c r="GL258" s="160" t="str">
        <f>IF(Tbl.Kosten[[#This Row],[Pnr.]]=GL$7,Tbl.Kosten[[#This Row],[Te financieren]],"")</f>
        <v/>
      </c>
      <c r="GM258" s="160" t="str">
        <f>IF(Tbl.Kosten[[#This Row],[Pnr.]]=GM$7,Tbl.Kosten[[#This Row],[Te financieren]],"")</f>
        <v/>
      </c>
      <c r="GN258" s="160" t="str">
        <f>IF(Tbl.Kosten[[#This Row],[Pnr.]]=GN$7,Tbl.Kosten[[#This Row],[Te financieren]],"")</f>
        <v/>
      </c>
      <c r="GO258" s="160" t="str">
        <f>IF(Tbl.Kosten[[#This Row],[Pnr.]]=GO$7,Tbl.Kosten[[#This Row],[Te financieren]],"")</f>
        <v/>
      </c>
      <c r="GP258" s="160" t="str">
        <f>IF(Tbl.Kosten[[#This Row],[Pnr.]]=GP$7,Tbl.Kosten[[#This Row],[Te financieren]],"")</f>
        <v/>
      </c>
      <c r="GQ258" s="160" t="str">
        <f>IF(Tbl.Kosten[[#This Row],[Pnr.]]=GQ$7,Tbl.Kosten[[#This Row],[Te financieren]],"")</f>
        <v/>
      </c>
      <c r="GR258" s="160" t="str">
        <f>IF(Tbl.Kosten[[#This Row],[Pnr.]]=GR$7,Tbl.Kosten[[#This Row],[Te financieren]],"")</f>
        <v/>
      </c>
      <c r="GS258" s="160" t="str">
        <f>IF(Tbl.Kosten[[#This Row],[Pnr.]]=GS$7,Tbl.Kosten[[#This Row],[Te financieren]],"")</f>
        <v/>
      </c>
      <c r="GT258" s="160" t="str">
        <f>IF(Tbl.Kosten[[#This Row],[Pnr.]]=GT$7,Tbl.Kosten[[#This Row],[Te financieren]],"")</f>
        <v/>
      </c>
      <c r="GU258" s="160" t="str">
        <f>IF(Tbl.Kosten[[#This Row],[Pnr.]]=GU$7,Tbl.Kosten[[#This Row],[Te financieren]],"")</f>
        <v/>
      </c>
      <c r="GV258" s="160" t="str">
        <f>IF(Tbl.Kosten[[#This Row],[Pnr.]]=GV$7,Tbl.Kosten[[#This Row],[Te financieren]],"")</f>
        <v/>
      </c>
      <c r="GW258" s="160" t="str">
        <f>IF(Tbl.Kosten[[#This Row],[Pnr.]]=GW$7,Tbl.Kosten[[#This Row],[Te financieren]],"")</f>
        <v/>
      </c>
      <c r="GX258" s="160" t="str">
        <f>IF(Tbl.Kosten[[#This Row],[Pnr.]]=GX$7,Tbl.Kosten[[#This Row],[Te financieren]],"")</f>
        <v/>
      </c>
      <c r="GY258" s="160" t="str">
        <f>IF(Tbl.Kosten[[#This Row],[Pnr.]]=GY$7,Tbl.Kosten[[#This Row],[Te financieren]],"")</f>
        <v/>
      </c>
      <c r="GZ258" s="160" t="str">
        <f>IF(Tbl.Kosten[[#This Row],[Pnr.]]=GZ$7,Tbl.Kosten[[#This Row],[Te financieren]],"")</f>
        <v/>
      </c>
      <c r="HA258" s="160" t="str">
        <f>IF(Tbl.Kosten[[#This Row],[Pnr.]]=HA$7,Tbl.Kosten[[#This Row],[Te financieren]],"")</f>
        <v/>
      </c>
      <c r="HB258" s="160" t="str">
        <f>IF(Tbl.Kosten[[#This Row],[Pnr.]]=HB$7,Tbl.Kosten[[#This Row],[Te financieren]],"")</f>
        <v/>
      </c>
      <c r="HC258" s="160" t="str">
        <f>IF(Tbl.Kosten[[#This Row],[Pnr.]]=HC$7,Tbl.Kosten[[#This Row],[Te financieren]],"")</f>
        <v/>
      </c>
      <c r="HD258" s="160" t="str">
        <f>IF(Tbl.Kosten[[#This Row],[Pnr.]]=HD$7,Tbl.Kosten[[#This Row],[Te financieren]],"")</f>
        <v/>
      </c>
      <c r="HE258" s="160" t="str">
        <f>IF(Tbl.Kosten[[#This Row],[Pnr.]]=HE$7,Tbl.Kosten[[#This Row],[Te financieren]],"")</f>
        <v/>
      </c>
      <c r="HF258" s="160" t="str">
        <f>IF(Tbl.Kosten[[#This Row],[Pnr.]]=HF$7,Tbl.Kosten[[#This Row],[Te financieren]],"")</f>
        <v/>
      </c>
      <c r="HG258" s="160" t="str">
        <f>IF(Tbl.Kosten[[#This Row],[Pnr.]]=HG$7,Tbl.Kosten[[#This Row],[Te financieren]],"")</f>
        <v/>
      </c>
      <c r="HH258" s="160" t="str">
        <f>IF(Tbl.Kosten[[#This Row],[Pnr.]]=HH$7,Tbl.Kosten[[#This Row],[Te financieren]],"")</f>
        <v/>
      </c>
      <c r="HI258" s="160" t="str">
        <f>IF(Tbl.Kosten[[#This Row],[Pnr.]]=HI$7,Tbl.Kosten[[#This Row],[Te financieren]],"")</f>
        <v/>
      </c>
      <c r="HJ258" s="160" t="str">
        <f>IF(Tbl.Kosten[[#This Row],[Pnr.]]=HJ$7,Tbl.Kosten[[#This Row],[Te financieren]],"")</f>
        <v/>
      </c>
      <c r="HK258" s="160" t="str">
        <f>IF(Tbl.Kosten[[#This Row],[Pnr.]]=HK$7,Tbl.Kosten[[#This Row],[Te financieren]],"")</f>
        <v/>
      </c>
      <c r="HL258" s="160" t="str">
        <f>IF(Tbl.Kosten[[#This Row],[Pnr.]]=HL$7,Tbl.Kosten[[#This Row],[Te financieren]],"")</f>
        <v/>
      </c>
      <c r="HM258" s="160" t="str">
        <f>IF(Tbl.Kosten[[#This Row],[Pnr.]]=HM$7,Tbl.Kosten[[#This Row],[Te financieren]],"")</f>
        <v/>
      </c>
      <c r="HN258" s="160" t="str">
        <f>IF(Tbl.Kosten[[#This Row],[Pnr.]]=HN$7,Tbl.Kosten[[#This Row],[Te financieren]],"")</f>
        <v/>
      </c>
      <c r="HO258" s="160" t="str">
        <f>IF(Tbl.Kosten[[#This Row],[Pnr.]]=HO$7,Tbl.Kosten[[#This Row],[Te financieren]],"")</f>
        <v/>
      </c>
      <c r="HP258" s="160" t="str">
        <f>IF(Tbl.Kosten[[#This Row],[Pnr.]]=HP$7,Tbl.Kosten[[#This Row],[Te financieren]],"")</f>
        <v/>
      </c>
      <c r="HQ258" s="160" t="str">
        <f>IF(Tbl.Kosten[[#This Row],[Pnr.]]=HQ$7,Tbl.Kosten[[#This Row],[Te financieren]],"")</f>
        <v/>
      </c>
      <c r="HR258" s="160" t="str">
        <f>IF(Tbl.Kosten[[#This Row],[Pnr.]]=HR$7,Tbl.Kosten[[#This Row],[Te financieren]],"")</f>
        <v/>
      </c>
      <c r="HS258" s="160" t="str">
        <f>IF(Tbl.Kosten[[#This Row],[Pnr.]]=HS$7,Tbl.Kosten[[#This Row],[Te financieren]],"")</f>
        <v/>
      </c>
      <c r="HT258" s="160" t="str">
        <f>IF(Tbl.Kosten[[#This Row],[Pnr.]]=HT$7,Tbl.Kosten[[#This Row],[Te financieren]],"")</f>
        <v/>
      </c>
      <c r="HU258" s="160" t="str">
        <f>IF(Tbl.Kosten[[#This Row],[Pnr.]]=HU$7,Tbl.Kosten[[#This Row],[Te financieren]],"")</f>
        <v/>
      </c>
      <c r="HV258" s="160" t="str">
        <f>IF(Tbl.Kosten[[#This Row],[Pnr.]]=HV$7,Tbl.Kosten[[#This Row],[Te financieren]],"")</f>
        <v/>
      </c>
      <c r="HW258" s="160" t="str">
        <f>IF(Tbl.Kosten[[#This Row],[Pnr.]]=HW$7,Tbl.Kosten[[#This Row],[Te financieren]],"")</f>
        <v/>
      </c>
    </row>
    <row r="259" spans="2:231" hidden="1" x14ac:dyDescent="0.3">
      <c r="B259" s="125"/>
      <c r="C259" s="126"/>
      <c r="D259" s="128"/>
      <c r="E259" s="126"/>
      <c r="F259" s="129"/>
      <c r="G259" s="130"/>
      <c r="H259" s="121"/>
      <c r="I259" s="140"/>
      <c r="J259" s="126"/>
      <c r="K259" s="131"/>
      <c r="L259" s="132"/>
      <c r="M259" s="122"/>
      <c r="N259" s="122"/>
      <c r="O259" s="122"/>
      <c r="P259" s="129"/>
      <c r="Q259" s="125"/>
      <c r="R259" s="120"/>
      <c r="S259" s="132">
        <f>SUBTOTAL(109,Tbl.Kosten[Totaal kosten])</f>
        <v>0</v>
      </c>
      <c r="T259" s="132">
        <f>SUBTOTAL(109,Tbl.Kosten[Subsidie])</f>
        <v>0</v>
      </c>
      <c r="U259" s="127"/>
      <c r="V259" s="124"/>
      <c r="W259" s="124"/>
      <c r="X259" s="133"/>
      <c r="Y259" s="154"/>
      <c r="Z259" s="158">
        <f>SUBTOTAL(109,Tbl.Kosten[P1])</f>
        <v>0</v>
      </c>
      <c r="AA259" s="158">
        <f>SUBTOTAL(109,Tbl.Kosten[P2])</f>
        <v>0</v>
      </c>
      <c r="AB259" s="158">
        <f>SUBTOTAL(109,Tbl.Kosten[P3])</f>
        <v>0</v>
      </c>
      <c r="AC259" s="158">
        <f>SUBTOTAL(109,Tbl.Kosten[P4])</f>
        <v>0</v>
      </c>
      <c r="AD259" s="158">
        <f>SUBTOTAL(109,Tbl.Kosten[P5])</f>
        <v>0</v>
      </c>
      <c r="AE259" s="158">
        <f>SUBTOTAL(109,Tbl.Kosten[P6])</f>
        <v>0</v>
      </c>
      <c r="AF259" s="158">
        <f>SUBTOTAL(109,Tbl.Kosten[P7])</f>
        <v>0</v>
      </c>
      <c r="AG259" s="158">
        <f>SUBTOTAL(109,Tbl.Kosten[P8])</f>
        <v>0</v>
      </c>
      <c r="AH259" s="158">
        <f>SUBTOTAL(109,Tbl.Kosten[P9])</f>
        <v>0</v>
      </c>
      <c r="AI259" s="158">
        <f>SUBTOTAL(109,Tbl.Kosten[P10])</f>
        <v>0</v>
      </c>
      <c r="AJ259" s="158">
        <f>SUBTOTAL(109,Tbl.Kosten[P11])</f>
        <v>0</v>
      </c>
      <c r="AK259" s="158">
        <f>SUBTOTAL(109,Tbl.Kosten[P12])</f>
        <v>0</v>
      </c>
      <c r="AL259" s="158">
        <f>SUBTOTAL(109,Tbl.Kosten[P13])</f>
        <v>0</v>
      </c>
      <c r="AM259" s="158">
        <f>SUBTOTAL(109,Tbl.Kosten[P14])</f>
        <v>0</v>
      </c>
      <c r="AN259" s="158">
        <f>SUBTOTAL(109,Tbl.Kosten[P15])</f>
        <v>0</v>
      </c>
      <c r="AO259" s="158">
        <f>SUBTOTAL(109,Tbl.Kosten[P16])</f>
        <v>0</v>
      </c>
      <c r="AP259" s="158">
        <f>SUBTOTAL(109,Tbl.Kosten[P17])</f>
        <v>0</v>
      </c>
      <c r="AQ259" s="158">
        <f>SUBTOTAL(109,Tbl.Kosten[P18])</f>
        <v>0</v>
      </c>
      <c r="AR259" s="158">
        <f>SUBTOTAL(109,Tbl.Kosten[P19])</f>
        <v>0</v>
      </c>
      <c r="AS259" s="158">
        <f>SUBTOTAL(109,Tbl.Kosten[P20])</f>
        <v>0</v>
      </c>
      <c r="AT259" s="158">
        <f>SUBTOTAL(109,Tbl.Kosten[P21])</f>
        <v>0</v>
      </c>
      <c r="AU259" s="158">
        <f>SUBTOTAL(109,Tbl.Kosten[P22])</f>
        <v>0</v>
      </c>
      <c r="AV259" s="158">
        <f>SUBTOTAL(109,Tbl.Kosten[P23])</f>
        <v>0</v>
      </c>
      <c r="AW259" s="158">
        <f>SUBTOTAL(109,Tbl.Kosten[P24])</f>
        <v>0</v>
      </c>
      <c r="AX259" s="158">
        <f>SUBTOTAL(109,Tbl.Kosten[P25])</f>
        <v>0</v>
      </c>
      <c r="AY259" s="158">
        <f>SUBTOTAL(109,Tbl.Kosten[P26])</f>
        <v>0</v>
      </c>
      <c r="AZ259" s="158">
        <f>SUBTOTAL(109,Tbl.Kosten[P27])</f>
        <v>0</v>
      </c>
      <c r="BA259" s="158">
        <f>SUBTOTAL(109,Tbl.Kosten[P28])</f>
        <v>0</v>
      </c>
      <c r="BB259" s="158">
        <f>SUBTOTAL(109,Tbl.Kosten[P29])</f>
        <v>0</v>
      </c>
      <c r="BC259" s="158">
        <f>SUBTOTAL(109,Tbl.Kosten[P30])</f>
        <v>0</v>
      </c>
      <c r="BD259" s="158">
        <f>SUBTOTAL(109,Tbl.Kosten[P31])</f>
        <v>0</v>
      </c>
      <c r="BE259" s="158">
        <f>SUBTOTAL(109,Tbl.Kosten[P32])</f>
        <v>0</v>
      </c>
      <c r="BF259" s="158">
        <f>SUBTOTAL(109,Tbl.Kosten[P33])</f>
        <v>0</v>
      </c>
      <c r="BG259" s="158">
        <f>SUBTOTAL(109,Tbl.Kosten[P34])</f>
        <v>0</v>
      </c>
      <c r="BH259" s="158">
        <f>SUBTOTAL(109,Tbl.Kosten[P35])</f>
        <v>0</v>
      </c>
      <c r="BI259" s="158">
        <f>SUBTOTAL(109,Tbl.Kosten[P36])</f>
        <v>0</v>
      </c>
      <c r="BJ259" s="158">
        <f>SUBTOTAL(109,Tbl.Kosten[P37])</f>
        <v>0</v>
      </c>
      <c r="BK259" s="158">
        <f>SUBTOTAL(109,Tbl.Kosten[P38])</f>
        <v>0</v>
      </c>
      <c r="BL259" s="158">
        <f>SUBTOTAL(109,Tbl.Kosten[P39])</f>
        <v>0</v>
      </c>
      <c r="BM259" s="158">
        <f>SUBTOTAL(109,Tbl.Kosten[P40])</f>
        <v>0</v>
      </c>
      <c r="BN259" s="158">
        <f>SUBTOTAL(109,Tbl.Kosten[P41])</f>
        <v>0</v>
      </c>
      <c r="BO259" s="158">
        <f>SUBTOTAL(109,Tbl.Kosten[P42])</f>
        <v>0</v>
      </c>
      <c r="BP259" s="158">
        <f>SUBTOTAL(109,Tbl.Kosten[P43])</f>
        <v>0</v>
      </c>
      <c r="BQ259" s="158">
        <f>SUBTOTAL(109,Tbl.Kosten[P44])</f>
        <v>0</v>
      </c>
      <c r="BR259" s="158">
        <f>SUBTOTAL(109,Tbl.Kosten[P45])</f>
        <v>0</v>
      </c>
      <c r="BS259" s="158">
        <f>SUBTOTAL(109,Tbl.Kosten[P46])</f>
        <v>0</v>
      </c>
      <c r="BT259" s="158">
        <f>SUBTOTAL(109,Tbl.Kosten[P47])</f>
        <v>0</v>
      </c>
      <c r="BU259" s="158">
        <f>SUBTOTAL(109,Tbl.Kosten[P48])</f>
        <v>0</v>
      </c>
      <c r="BV259" s="158">
        <f>SUBTOTAL(109,Tbl.Kosten[P49])</f>
        <v>0</v>
      </c>
      <c r="BW259" s="158">
        <f>SUBTOTAL(109,Tbl.Kosten[P50])</f>
        <v>0</v>
      </c>
      <c r="BX259" s="158"/>
      <c r="BY259" s="158">
        <f>SUBTOTAL(109,Tbl.Kosten[WP1])</f>
        <v>0</v>
      </c>
      <c r="BZ259" s="158">
        <f>SUBTOTAL(109,Tbl.Kosten[WP2])</f>
        <v>0</v>
      </c>
      <c r="CA259" s="158">
        <f>SUBTOTAL(109,Tbl.Kosten[WP3])</f>
        <v>0</v>
      </c>
      <c r="CB259" s="158">
        <f>SUBTOTAL(109,Tbl.Kosten[WP4])</f>
        <v>0</v>
      </c>
      <c r="CC259" s="158">
        <f>SUBTOTAL(109,Tbl.Kosten[WP5])</f>
        <v>0</v>
      </c>
      <c r="CD259" s="158">
        <f>SUBTOTAL(109,Tbl.Kosten[WP6])</f>
        <v>0</v>
      </c>
      <c r="CE259" s="158">
        <f>SUBTOTAL(109,Tbl.Kosten[WP7])</f>
        <v>0</v>
      </c>
      <c r="CF259" s="158">
        <f>SUBTOTAL(109,Tbl.Kosten[WP8])</f>
        <v>0</v>
      </c>
      <c r="CG259" s="158">
        <f>SUBTOTAL(109,Tbl.Kosten[WP9])</f>
        <v>0</v>
      </c>
      <c r="CH259" s="158">
        <f>SUBTOTAL(109,Tbl.Kosten[WP10])</f>
        <v>0</v>
      </c>
      <c r="CI259" s="158">
        <f>SUBTOTAL(109,Tbl.Kosten[WP11])</f>
        <v>0</v>
      </c>
      <c r="CJ259" s="158">
        <f>SUBTOTAL(109,Tbl.Kosten[WP12])</f>
        <v>0</v>
      </c>
      <c r="CK259" s="158">
        <f>SUBTOTAL(109,Tbl.Kosten[WP13])</f>
        <v>0</v>
      </c>
      <c r="CL259" s="158">
        <f>SUBTOTAL(109,Tbl.Kosten[WP14])</f>
        <v>0</v>
      </c>
      <c r="CM259" s="158">
        <f>SUBTOTAL(109,Tbl.Kosten[WP15])</f>
        <v>0</v>
      </c>
      <c r="CN259" s="158">
        <f>SUBTOTAL(109,Tbl.Kosten[WP16])</f>
        <v>0</v>
      </c>
      <c r="CO259" s="158">
        <f>SUBTOTAL(109,Tbl.Kosten[WP17])</f>
        <v>0</v>
      </c>
      <c r="CP259" s="158">
        <f>SUBTOTAL(109,Tbl.Kosten[WP18])</f>
        <v>0</v>
      </c>
      <c r="CQ259" s="158">
        <f>SUBTOTAL(109,Tbl.Kosten[WP19])</f>
        <v>0</v>
      </c>
      <c r="CR259" s="158">
        <f>SUBTOTAL(109,Tbl.Kosten[WP20])</f>
        <v>0</v>
      </c>
      <c r="CS259" s="158">
        <f>SUBTOTAL(109,Tbl.Kosten[WP21])</f>
        <v>0</v>
      </c>
      <c r="CT259" s="158">
        <f>SUBTOTAL(109,Tbl.Kosten[WP22])</f>
        <v>0</v>
      </c>
      <c r="CU259" s="158">
        <f>SUBTOTAL(109,Tbl.Kosten[WP23])</f>
        <v>0</v>
      </c>
      <c r="CV259" s="158">
        <f>SUBTOTAL(109,Tbl.Kosten[WP24])</f>
        <v>0</v>
      </c>
      <c r="CW259" s="158">
        <f>SUBTOTAL(109,Tbl.Kosten[WP25])</f>
        <v>0</v>
      </c>
      <c r="CX259" s="158">
        <f>SUBTOTAL(109,Tbl.Kosten[WP26])</f>
        <v>0</v>
      </c>
      <c r="CY259" s="158">
        <f>SUBTOTAL(109,Tbl.Kosten[WP27])</f>
        <v>0</v>
      </c>
      <c r="CZ259" s="158">
        <f>SUBTOTAL(109,Tbl.Kosten[WP28])</f>
        <v>0</v>
      </c>
      <c r="DA259" s="158">
        <f>SUBTOTAL(109,Tbl.Kosten[WP29])</f>
        <v>0</v>
      </c>
      <c r="DB259" s="158">
        <f>SUBTOTAL(109,Tbl.Kosten[WP30])</f>
        <v>0</v>
      </c>
      <c r="DC259" s="158">
        <f>SUBTOTAL(109,Tbl.Kosten[WP31])</f>
        <v>0</v>
      </c>
      <c r="DD259" s="158">
        <f>SUBTOTAL(109,Tbl.Kosten[WP32])</f>
        <v>0</v>
      </c>
      <c r="DE259" s="158">
        <f>SUBTOTAL(109,Tbl.Kosten[WP33])</f>
        <v>0</v>
      </c>
      <c r="DF259" s="158">
        <f>SUBTOTAL(109,Tbl.Kosten[WP34])</f>
        <v>0</v>
      </c>
      <c r="DG259" s="158">
        <f>SUBTOTAL(109,Tbl.Kosten[WP35])</f>
        <v>0</v>
      </c>
      <c r="DH259" s="158">
        <f>SUBTOTAL(109,Tbl.Kosten[WP36])</f>
        <v>0</v>
      </c>
      <c r="DI259" s="158">
        <f>SUBTOTAL(109,Tbl.Kosten[WP37])</f>
        <v>0</v>
      </c>
      <c r="DJ259" s="158">
        <f>SUBTOTAL(109,Tbl.Kosten[WP38])</f>
        <v>0</v>
      </c>
      <c r="DK259" s="158">
        <f>SUBTOTAL(109,Tbl.Kosten[WP39])</f>
        <v>0</v>
      </c>
      <c r="DL259" s="158">
        <f>SUBTOTAL(109,Tbl.Kosten[WP40])</f>
        <v>0</v>
      </c>
      <c r="DM259" s="158">
        <f>SUBTOTAL(109,Tbl.Kosten[WP41])</f>
        <v>0</v>
      </c>
      <c r="DN259" s="158">
        <f>SUBTOTAL(109,Tbl.Kosten[WP42])</f>
        <v>0</v>
      </c>
      <c r="DO259" s="158">
        <f>SUBTOTAL(109,Tbl.Kosten[WP43])</f>
        <v>0</v>
      </c>
      <c r="DP259" s="158">
        <f>SUBTOTAL(109,Tbl.Kosten[WP44])</f>
        <v>0</v>
      </c>
      <c r="DQ259" s="158">
        <f>SUBTOTAL(109,Tbl.Kosten[WP45])</f>
        <v>0</v>
      </c>
      <c r="DR259" s="158">
        <f>SUBTOTAL(109,Tbl.Kosten[WP46])</f>
        <v>0</v>
      </c>
      <c r="DS259" s="158">
        <f>SUBTOTAL(109,Tbl.Kosten[WP47])</f>
        <v>0</v>
      </c>
      <c r="DT259" s="158">
        <f>SUBTOTAL(109,Tbl.Kosten[WP48])</f>
        <v>0</v>
      </c>
      <c r="DU259" s="158">
        <f>SUBTOTAL(109,Tbl.Kosten[WP49])</f>
        <v>0</v>
      </c>
      <c r="DV259" s="158">
        <f>SUBTOTAL(109,Tbl.Kosten[WP50])</f>
        <v>0</v>
      </c>
      <c r="DX259" s="158">
        <f>SUBTOTAL(109,Tbl.Kosten[KS1])</f>
        <v>0</v>
      </c>
      <c r="DY259" s="158">
        <f>SUBTOTAL(109,Tbl.Kosten[KS2])</f>
        <v>0</v>
      </c>
      <c r="DZ259" s="158">
        <f>SUBTOTAL(109,Tbl.Kosten[KS3])</f>
        <v>0</v>
      </c>
      <c r="EA259" s="158">
        <f>SUBTOTAL(109,Tbl.Kosten[KS4])</f>
        <v>0</v>
      </c>
      <c r="EB259" s="158">
        <f>SUBTOTAL(109,Tbl.Kosten[KS5])</f>
        <v>0</v>
      </c>
      <c r="EC259" s="158">
        <f>SUBTOTAL(109,Tbl.Kosten[KS6])</f>
        <v>0</v>
      </c>
      <c r="ED259" s="158">
        <f>SUBTOTAL(109,Tbl.Kosten[KS7])</f>
        <v>0</v>
      </c>
      <c r="EE259" s="158">
        <f>SUBTOTAL(109,Tbl.Kosten[KS8])</f>
        <v>0</v>
      </c>
      <c r="EF259" s="158">
        <f>SUBTOTAL(109,Tbl.Kosten[KS9])</f>
        <v>0</v>
      </c>
      <c r="EG259" s="158">
        <f>SUBTOTAL(109,Tbl.Kosten[KS10])</f>
        <v>0</v>
      </c>
      <c r="EH259" s="158">
        <f>SUBTOTAL(109,Tbl.Kosten[KS11])</f>
        <v>0</v>
      </c>
      <c r="EI259" s="158">
        <f>SUBTOTAL(109,Tbl.Kosten[KS12])</f>
        <v>0</v>
      </c>
      <c r="EJ259" s="158">
        <f>SUBTOTAL(109,Tbl.Kosten[KS13])</f>
        <v>0</v>
      </c>
      <c r="EK259" s="158">
        <f>SUBTOTAL(109,Tbl.Kosten[KS14])</f>
        <v>0</v>
      </c>
      <c r="EL259" s="158">
        <f>SUBTOTAL(109,Tbl.Kosten[KS15])</f>
        <v>0</v>
      </c>
      <c r="EM259" s="158">
        <f>SUBTOTAL(109,Tbl.Kosten[KS16])</f>
        <v>0</v>
      </c>
      <c r="EN259" s="158">
        <f>SUBTOTAL(109,Tbl.Kosten[KS17])</f>
        <v>0</v>
      </c>
      <c r="EO259" s="158">
        <f>SUBTOTAL(109,Tbl.Kosten[KS18])</f>
        <v>0</v>
      </c>
      <c r="EP259" s="158">
        <f>SUBTOTAL(109,Tbl.Kosten[KS19])</f>
        <v>0</v>
      </c>
      <c r="EQ259" s="158">
        <f>SUBTOTAL(109,Tbl.Kosten[KS20])</f>
        <v>0</v>
      </c>
      <c r="ES259" s="158">
        <f>SUBTOTAL(109,Tbl.Kosten[SA1])</f>
        <v>0</v>
      </c>
      <c r="ET259" s="158">
        <f>SUBTOTAL(109,Tbl.Kosten[SA2])</f>
        <v>0</v>
      </c>
      <c r="EU259" s="158">
        <f>SUBTOTAL(109,Tbl.Kosten[SA3])</f>
        <v>0</v>
      </c>
      <c r="EV259" s="158">
        <f>SUBTOTAL(109,Tbl.Kosten[SA4])</f>
        <v>0</v>
      </c>
      <c r="EW259" s="158">
        <f>SUBTOTAL(105,Tbl.Kosten[SA5])</f>
        <v>0</v>
      </c>
      <c r="EX259" s="158">
        <f>SUBTOTAL(109,Tbl.Kosten[SA6])</f>
        <v>0</v>
      </c>
      <c r="EY259" s="158">
        <f>SUBTOTAL(109,Tbl.Kosten[SA7])</f>
        <v>0</v>
      </c>
      <c r="EZ259" s="154">
        <f>SUBTOTAL(109,Tbl.Kosten[SA8])</f>
        <v>0</v>
      </c>
      <c r="FA259" s="154">
        <f>SUBTOTAL(109,Tbl.Kosten[SA9])</f>
        <v>0</v>
      </c>
      <c r="FB259" s="154">
        <f>SUBTOTAL(109,Tbl.Kosten[SA10])</f>
        <v>0</v>
      </c>
      <c r="FC259" s="154">
        <f>SUBTOTAL(109,Tbl.Kosten[SA11])</f>
        <v>0</v>
      </c>
      <c r="FD259" s="154">
        <f>SUBTOTAL(109,Tbl.Kosten[SA12])</f>
        <v>0</v>
      </c>
      <c r="FE259" s="154">
        <f>SUBTOTAL(109,Tbl.Kosten[SA13])</f>
        <v>0</v>
      </c>
      <c r="FF259" s="154">
        <f>SUBTOTAL(109,Tbl.Kosten[SA14])</f>
        <v>0</v>
      </c>
      <c r="FG259" s="154">
        <f>SUBTOTAL(109,Tbl.Kosten[SA15])</f>
        <v>0</v>
      </c>
      <c r="FH259" s="154">
        <f>SUBTOTAL(109,Tbl.Kosten[SA16])</f>
        <v>0</v>
      </c>
      <c r="FI259" s="154">
        <f>SUBTOTAL(109,Tbl.Kosten[SA17])</f>
        <v>0</v>
      </c>
      <c r="FJ259" s="154">
        <f>SUBTOTAL(109,Tbl.Kosten[SA18])</f>
        <v>0</v>
      </c>
      <c r="FK259" s="154">
        <f>SUBTOTAL(109,Tbl.Kosten[SA19])</f>
        <v>0</v>
      </c>
      <c r="FL259" s="154">
        <f>SUBTOTAL(109,Tbl.Kosten[SA20])</f>
        <v>0</v>
      </c>
      <c r="FM259" s="154">
        <f>SUBTOTAL(109,Tbl.Kosten[SA21])</f>
        <v>0</v>
      </c>
      <c r="FN259" s="154">
        <f>SUBTOTAL(109,Tbl.Kosten[SA22])</f>
        <v>0</v>
      </c>
      <c r="FO259" s="154">
        <f>SUBTOTAL(109,Tbl.Kosten[SA23])</f>
        <v>0</v>
      </c>
      <c r="FP259" s="154">
        <f>SUBTOTAL(109,Tbl.Kosten[SA24])</f>
        <v>0</v>
      </c>
      <c r="FQ259" s="154">
        <f>SUBTOTAL(109,Tbl.Kosten[SA25])</f>
        <v>0</v>
      </c>
      <c r="FR259" s="154">
        <f>SUBTOTAL(109,Tbl.Kosten[SA26])</f>
        <v>0</v>
      </c>
      <c r="FS259" s="154">
        <f>SUBTOTAL(109,Tbl.Kosten[SA27])</f>
        <v>0</v>
      </c>
      <c r="FT259" s="154">
        <f>SUBTOTAL(109,Tbl.Kosten[SA28])</f>
        <v>0</v>
      </c>
      <c r="FU259" s="154">
        <f>SUBTOTAL(109,Tbl.Kosten[SA29])</f>
        <v>0</v>
      </c>
      <c r="FV259" s="154">
        <f>SUBTOTAL(109,Tbl.Kosten[SA30])</f>
        <v>0</v>
      </c>
      <c r="FY259" s="154">
        <f>SUBTOTAL(109,Tbl.Kosten[Te financieren])</f>
        <v>0</v>
      </c>
      <c r="FZ259" s="154">
        <f>SUBTOTAL(109,Tbl.Kosten[P101])</f>
        <v>0</v>
      </c>
      <c r="GA259" s="154">
        <f>SUBTOTAL(109,Tbl.Kosten[P102])</f>
        <v>0</v>
      </c>
      <c r="GB259" s="154">
        <f>SUBTOTAL(109,Tbl.Kosten[P103])</f>
        <v>0</v>
      </c>
      <c r="GC259" s="154">
        <f>SUBTOTAL(109,Tbl.Kosten[P104])</f>
        <v>0</v>
      </c>
      <c r="GD259" s="154">
        <f>SUBTOTAL(109,Tbl.Kosten[P105])</f>
        <v>0</v>
      </c>
      <c r="GE259" s="154">
        <f>SUBTOTAL(109,Tbl.Kosten[P106])</f>
        <v>0</v>
      </c>
      <c r="GF259" s="154">
        <f>SUBTOTAL(109,Tbl.Kosten[P107])</f>
        <v>0</v>
      </c>
      <c r="GG259" s="154">
        <f>SUBTOTAL(109,Tbl.Kosten[P108])</f>
        <v>0</v>
      </c>
      <c r="GH259" s="154">
        <f>SUBTOTAL(109,Tbl.Kosten[P109])</f>
        <v>0</v>
      </c>
      <c r="GI259" s="154">
        <f>SUBTOTAL(109,Tbl.Kosten[P110])</f>
        <v>0</v>
      </c>
      <c r="GJ259" s="154">
        <f>SUBTOTAL(109,Tbl.Kosten[P111])</f>
        <v>0</v>
      </c>
      <c r="GK259" s="154">
        <f>SUBTOTAL(109,Tbl.Kosten[P112])</f>
        <v>0</v>
      </c>
      <c r="GL259" s="154">
        <f>SUBTOTAL(109,Tbl.Kosten[P113])</f>
        <v>0</v>
      </c>
      <c r="GM259" s="154">
        <f>SUBTOTAL(109,Tbl.Kosten[P114])</f>
        <v>0</v>
      </c>
      <c r="GN259" s="154">
        <f>SUBTOTAL(109,Tbl.Kosten[P115])</f>
        <v>0</v>
      </c>
      <c r="GO259" s="154">
        <f>SUBTOTAL(109,Tbl.Kosten[P116])</f>
        <v>0</v>
      </c>
      <c r="GP259" s="154">
        <f>SUBTOTAL(109,Tbl.Kosten[P117])</f>
        <v>0</v>
      </c>
      <c r="GQ259" s="154">
        <f>SUBTOTAL(109,Tbl.Kosten[P118])</f>
        <v>0</v>
      </c>
      <c r="GR259" s="154">
        <f>SUBTOTAL(109,Tbl.Kosten[P119])</f>
        <v>0</v>
      </c>
      <c r="GS259" s="154">
        <f>SUBTOTAL(109,Tbl.Kosten[P120])</f>
        <v>0</v>
      </c>
      <c r="GT259" s="154">
        <f>SUBTOTAL(109,Tbl.Kosten[P121])</f>
        <v>0</v>
      </c>
      <c r="GU259" s="154">
        <f>SUBTOTAL(109,Tbl.Kosten[P122])</f>
        <v>0</v>
      </c>
      <c r="GV259" s="154">
        <f>SUBTOTAL(109,Tbl.Kosten[P123])</f>
        <v>0</v>
      </c>
      <c r="GW259" s="154">
        <f>SUBTOTAL(109,Tbl.Kosten[P124])</f>
        <v>0</v>
      </c>
      <c r="GX259" s="154">
        <f>SUBTOTAL(109,Tbl.Kosten[P125])</f>
        <v>0</v>
      </c>
      <c r="GY259" s="154">
        <f>SUBTOTAL(109,Tbl.Kosten[P126])</f>
        <v>0</v>
      </c>
      <c r="GZ259" s="154">
        <f>SUBTOTAL(109,Tbl.Kosten[P127])</f>
        <v>0</v>
      </c>
      <c r="HA259" s="154">
        <f>SUBTOTAL(109,Tbl.Kosten[P128])</f>
        <v>0</v>
      </c>
      <c r="HB259" s="154">
        <f>SUBTOTAL(109,Tbl.Kosten[P129])</f>
        <v>0</v>
      </c>
      <c r="HC259" s="154">
        <f>SUBTOTAL(109,Tbl.Kosten[P130])</f>
        <v>0</v>
      </c>
      <c r="HD259" s="154">
        <f>SUBTOTAL(109,Tbl.Kosten[P131])</f>
        <v>0</v>
      </c>
      <c r="HE259" s="154">
        <f>SUBTOTAL(109,Tbl.Kosten[P132])</f>
        <v>0</v>
      </c>
      <c r="HF259" s="154">
        <f>SUBTOTAL(109,Tbl.Kosten[P133])</f>
        <v>0</v>
      </c>
      <c r="HG259" s="154">
        <f>SUBTOTAL(109,Tbl.Kosten[P134])</f>
        <v>0</v>
      </c>
      <c r="HH259" s="154">
        <f>SUBTOTAL(109,Tbl.Kosten[P135])</f>
        <v>0</v>
      </c>
      <c r="HI259" s="154">
        <f>SUBTOTAL(109,Tbl.Kosten[P136])</f>
        <v>0</v>
      </c>
      <c r="HJ259" s="154">
        <f>SUBTOTAL(109,Tbl.Kosten[P137])</f>
        <v>0</v>
      </c>
      <c r="HK259" s="154">
        <f>SUBTOTAL(109,Tbl.Kosten[P138])</f>
        <v>0</v>
      </c>
      <c r="HL259" s="154">
        <f>SUBTOTAL(109,Tbl.Kosten[P139])</f>
        <v>0</v>
      </c>
      <c r="HM259" s="154">
        <f>SUBTOTAL(109,Tbl.Kosten[P140])</f>
        <v>0</v>
      </c>
      <c r="HN259" s="154">
        <f>SUBTOTAL(109,Tbl.Kosten[P141])</f>
        <v>0</v>
      </c>
      <c r="HO259" s="154">
        <f>SUBTOTAL(109,Tbl.Kosten[P142])</f>
        <v>0</v>
      </c>
      <c r="HP259" s="154">
        <f>SUBTOTAL(109,Tbl.Kosten[P143])</f>
        <v>0</v>
      </c>
      <c r="HQ259" s="154">
        <f>SUBTOTAL(109,Tbl.Kosten[P144])</f>
        <v>0</v>
      </c>
      <c r="HR259" s="154">
        <f>SUBTOTAL(109,Tbl.Kosten[P145])</f>
        <v>0</v>
      </c>
      <c r="HS259" s="154">
        <f>SUBTOTAL(109,Tbl.Kosten[P146])</f>
        <v>0</v>
      </c>
      <c r="HT259" s="154">
        <f>SUBTOTAL(109,Tbl.Kosten[P147])</f>
        <v>0</v>
      </c>
      <c r="HU259" s="154">
        <f>SUBTOTAL(109,Tbl.Kosten[P148])</f>
        <v>0</v>
      </c>
      <c r="HV259" s="154">
        <f>SUBTOTAL(109,Tbl.Kosten[P149])</f>
        <v>0</v>
      </c>
      <c r="HW259" s="154">
        <f>SUBTOTAL(109,Tbl.Kosten[P150])</f>
        <v>0</v>
      </c>
    </row>
    <row r="261" spans="2:231" hidden="1" x14ac:dyDescent="0.3">
      <c r="FX261" s="182"/>
      <c r="GC261" s="154" t="str" cm="1">
        <f t="array" ref="GC261">_xlfn._xlws.SORT(_xlfn.UNIQUE(Tbl.Kosten[P104]),,1,FALSE)</f>
        <v/>
      </c>
      <c r="GD261" s="154" t="str" cm="1">
        <f t="array" ref="GD261">_xlfn._xlws.SORT(_xlfn.UNIQUE(Tbl.Kosten[P104]),,1,FALSE)</f>
        <v/>
      </c>
      <c r="GE261" s="154" t="str" cm="1">
        <f t="array" ref="GE261">_xlfn._xlws.SORT(_xlfn.UNIQUE(Tbl.Kosten[P105]),,1,FALSE)</f>
        <v/>
      </c>
      <c r="GF261" s="154" t="str" cm="1">
        <f t="array" ref="GF261">_xlfn._xlws.SORT(_xlfn.UNIQUE(Tbl.Kosten[P105]),,1,FALSE)</f>
        <v/>
      </c>
      <c r="GG261" s="154" t="str" cm="1">
        <f t="array" ref="GG261">_xlfn._xlws.SORT(_xlfn.UNIQUE(Tbl.Kosten[P106]),,1,FALSE)</f>
        <v/>
      </c>
      <c r="GH261" s="154" t="str" cm="1">
        <f t="array" ref="GH261">_xlfn._xlws.SORT(_xlfn.UNIQUE(Tbl.Kosten[P106]),,1,FALSE)</f>
        <v/>
      </c>
      <c r="GI261" s="154" t="str" cm="1">
        <f t="array" ref="GI261">_xlfn._xlws.SORT(_xlfn.UNIQUE(Tbl.Kosten[P107]),,1,FALSE)</f>
        <v/>
      </c>
      <c r="GJ261" s="154" t="str" cm="1">
        <f t="array" ref="GJ261">_xlfn._xlws.SORT(_xlfn.UNIQUE(Tbl.Kosten[P107]),,1,FALSE)</f>
        <v/>
      </c>
      <c r="GK261" s="154" t="str" cm="1">
        <f t="array" ref="GK261">_xlfn._xlws.SORT(_xlfn.UNIQUE(Tbl.Kosten[P108]),,1,FALSE)</f>
        <v/>
      </c>
      <c r="GL261" s="154" t="str" cm="1">
        <f t="array" ref="GL261">_xlfn._xlws.SORT(_xlfn.UNIQUE(Tbl.Kosten[P108]),,1,FALSE)</f>
        <v/>
      </c>
      <c r="GM261" s="154" t="str" cm="1">
        <f t="array" ref="GM261">_xlfn._xlws.SORT(_xlfn.UNIQUE(Tbl.Kosten[P109]),,1,FALSE)</f>
        <v/>
      </c>
      <c r="GN261" s="154" t="str" cm="1">
        <f t="array" ref="GN261">_xlfn._xlws.SORT(_xlfn.UNIQUE(Tbl.Kosten[P109]),,1,FALSE)</f>
        <v/>
      </c>
      <c r="GO261" s="154" t="str" cm="1">
        <f t="array" ref="GO261">_xlfn._xlws.SORT(_xlfn.UNIQUE(Tbl.Kosten[P110]),,1,FALSE)</f>
        <v/>
      </c>
      <c r="GP261" s="154" t="str" cm="1">
        <f t="array" ref="GP261">_xlfn._xlws.SORT(_xlfn.UNIQUE(Tbl.Kosten[P110]),,1,FALSE)</f>
        <v/>
      </c>
      <c r="GQ261" s="154" t="str" cm="1">
        <f t="array" ref="GQ261">_xlfn._xlws.SORT(_xlfn.UNIQUE(Tbl.Kosten[P111]),,1,FALSE)</f>
        <v/>
      </c>
      <c r="GR261" s="154" t="str" cm="1">
        <f t="array" ref="GR261">_xlfn._xlws.SORT(_xlfn.UNIQUE(Tbl.Kosten[P111]),,1,FALSE)</f>
        <v/>
      </c>
      <c r="GS261" s="154" t="str" cm="1">
        <f t="array" ref="GS261">_xlfn._xlws.SORT(_xlfn.UNIQUE(Tbl.Kosten[P112]),,1,FALSE)</f>
        <v/>
      </c>
      <c r="GT261" s="154" t="str" cm="1">
        <f t="array" ref="GT261">_xlfn._xlws.SORT(_xlfn.UNIQUE(Tbl.Kosten[P112]),,1,FALSE)</f>
        <v/>
      </c>
      <c r="GU261" s="154" t="str" cm="1">
        <f t="array" ref="GU261">_xlfn._xlws.SORT(_xlfn.UNIQUE(Tbl.Kosten[P113]),,1,FALSE)</f>
        <v/>
      </c>
      <c r="GV261" s="154" t="str" cm="1">
        <f t="array" ref="GV261">_xlfn._xlws.SORT(_xlfn.UNIQUE(Tbl.Kosten[P113]),,1,FALSE)</f>
        <v/>
      </c>
      <c r="GW261" s="154" t="str" cm="1">
        <f t="array" ref="GW261">_xlfn._xlws.SORT(_xlfn.UNIQUE(Tbl.Kosten[P114]),,1,FALSE)</f>
        <v/>
      </c>
      <c r="GX261" s="154" t="str" cm="1">
        <f t="array" ref="GX261">_xlfn._xlws.SORT(_xlfn.UNIQUE(Tbl.Kosten[P114]),,1,FALSE)</f>
        <v/>
      </c>
      <c r="GY261" s="154" t="str" cm="1">
        <f t="array" ref="GY261">_xlfn._xlws.SORT(_xlfn.UNIQUE(Tbl.Kosten[P115]),,1,FALSE)</f>
        <v/>
      </c>
      <c r="GZ261" s="154" t="str" cm="1">
        <f t="array" ref="GZ261">_xlfn._xlws.SORT(_xlfn.UNIQUE(Tbl.Kosten[P115]),,1,FALSE)</f>
        <v/>
      </c>
      <c r="HA261" s="154" t="str" cm="1">
        <f t="array" ref="HA261">_xlfn._xlws.SORT(_xlfn.UNIQUE(Tbl.Kosten[P116]),,1,FALSE)</f>
        <v/>
      </c>
      <c r="HB261" s="154" t="str" cm="1">
        <f t="array" ref="HB261">_xlfn._xlws.SORT(_xlfn.UNIQUE(Tbl.Kosten[P116]),,1,FALSE)</f>
        <v/>
      </c>
      <c r="HC261" s="154" t="str" cm="1">
        <f t="array" ref="HC261">_xlfn._xlws.SORT(_xlfn.UNIQUE(Tbl.Kosten[P117]),,1,FALSE)</f>
        <v/>
      </c>
      <c r="HD261" s="154" t="str" cm="1">
        <f t="array" ref="HD261">_xlfn._xlws.SORT(_xlfn.UNIQUE(Tbl.Kosten[P117]),,1,FALSE)</f>
        <v/>
      </c>
      <c r="HE261" s="154" t="str" cm="1">
        <f t="array" ref="HE261">_xlfn._xlws.SORT(_xlfn.UNIQUE(Tbl.Kosten[P118]),,1,FALSE)</f>
        <v/>
      </c>
      <c r="HF261" s="154" t="str" cm="1">
        <f t="array" ref="HF261">_xlfn._xlws.SORT(_xlfn.UNIQUE(Tbl.Kosten[P118]),,1,FALSE)</f>
        <v/>
      </c>
      <c r="HG261" s="154" t="str" cm="1">
        <f t="array" ref="HG261">_xlfn._xlws.SORT(_xlfn.UNIQUE(Tbl.Kosten[P119]),,1,FALSE)</f>
        <v/>
      </c>
      <c r="HH261" s="154" t="str" cm="1">
        <f t="array" ref="HH261">_xlfn._xlws.SORT(_xlfn.UNIQUE(Tbl.Kosten[P119]),,1,FALSE)</f>
        <v/>
      </c>
      <c r="HI261" s="154" t="str" cm="1">
        <f t="array" ref="HI261">_xlfn._xlws.SORT(_xlfn.UNIQUE(Tbl.Kosten[P120]),,1,FALSE)</f>
        <v/>
      </c>
      <c r="HJ261" s="154" t="str" cm="1">
        <f t="array" ref="HJ261">_xlfn._xlws.SORT(_xlfn.UNIQUE(Tbl.Kosten[P120]),,1,FALSE)</f>
        <v/>
      </c>
      <c r="HK261" s="154" t="str" cm="1">
        <f t="array" ref="HK261">_xlfn._xlws.SORT(_xlfn.UNIQUE(Tbl.Kosten[P121]),,1,FALSE)</f>
        <v/>
      </c>
      <c r="HL261" s="154" t="str" cm="1">
        <f t="array" ref="HL261">_xlfn._xlws.SORT(_xlfn.UNIQUE(Tbl.Kosten[P121]),,1,FALSE)</f>
        <v/>
      </c>
      <c r="HM261" s="154" t="str" cm="1">
        <f t="array" ref="HM261">_xlfn._xlws.SORT(_xlfn.UNIQUE(Tbl.Kosten[P122]),,1,FALSE)</f>
        <v/>
      </c>
      <c r="HN261" s="154" t="str" cm="1">
        <f t="array" ref="HN261">_xlfn._xlws.SORT(_xlfn.UNIQUE(Tbl.Kosten[P122]),,1,FALSE)</f>
        <v/>
      </c>
      <c r="HO261" s="154" t="str" cm="1">
        <f t="array" ref="HO261">_xlfn._xlws.SORT(_xlfn.UNIQUE(Tbl.Kosten[P123]),,1,FALSE)</f>
        <v/>
      </c>
      <c r="HP261" s="154" t="str" cm="1">
        <f t="array" ref="HP261">_xlfn._xlws.SORT(_xlfn.UNIQUE(Tbl.Kosten[P123]),,1,FALSE)</f>
        <v/>
      </c>
      <c r="HQ261" s="154" t="str" cm="1">
        <f t="array" ref="HQ261">_xlfn._xlws.SORT(_xlfn.UNIQUE(Tbl.Kosten[P124]),,1,FALSE)</f>
        <v/>
      </c>
      <c r="HR261" s="154" t="str" cm="1">
        <f t="array" ref="HR261">_xlfn._xlws.SORT(_xlfn.UNIQUE(Tbl.Kosten[P124]),,1,FALSE)</f>
        <v/>
      </c>
      <c r="HS261" s="154" t="str" cm="1">
        <f t="array" ref="HS261">_xlfn._xlws.SORT(_xlfn.UNIQUE(Tbl.Kosten[P125]),,1,FALSE)</f>
        <v/>
      </c>
      <c r="HT261" s="154" t="str" cm="1">
        <f t="array" ref="HT261">_xlfn._xlws.SORT(_xlfn.UNIQUE(Tbl.Kosten[P125]),,1,FALSE)</f>
        <v/>
      </c>
      <c r="HU261" s="154" t="str" cm="1">
        <f t="array" ref="HU261">_xlfn._xlws.SORT(_xlfn.UNIQUE(Tbl.Kosten[P126]),,1,FALSE)</f>
        <v/>
      </c>
    </row>
    <row r="262" spans="2:231" hidden="1" x14ac:dyDescent="0.3">
      <c r="FX262" s="182"/>
      <c r="FY262" s="182"/>
      <c r="FZ262" s="182"/>
      <c r="GA262" s="182"/>
      <c r="GB262" s="182"/>
      <c r="GC262" s="182"/>
      <c r="GD262" s="182"/>
      <c r="GE262" s="182"/>
      <c r="GF262" s="182"/>
      <c r="GG262" s="182"/>
      <c r="GH262" s="182"/>
      <c r="GI262" s="182"/>
      <c r="GJ262" s="182"/>
      <c r="GK262" s="182"/>
      <c r="GL262" s="182"/>
      <c r="GM262" s="182"/>
      <c r="GN262" s="182"/>
      <c r="GO262" s="182"/>
      <c r="GP262" s="182"/>
      <c r="GQ262" s="182"/>
      <c r="GR262" s="182"/>
      <c r="GS262" s="182"/>
      <c r="GT262" s="182"/>
      <c r="GU262" s="182"/>
      <c r="GV262" s="182"/>
      <c r="GW262" s="182"/>
      <c r="GX262" s="182"/>
      <c r="GY262" s="182"/>
      <c r="GZ262" s="182"/>
      <c r="HA262" s="182"/>
      <c r="HB262" s="182"/>
      <c r="HC262" s="182"/>
      <c r="HD262" s="182"/>
      <c r="HE262" s="182"/>
      <c r="HF262" s="182"/>
      <c r="HG262" s="182"/>
      <c r="HH262" s="182"/>
      <c r="HI262" s="182"/>
      <c r="HJ262" s="182"/>
      <c r="HK262" s="182"/>
      <c r="HL262" s="182"/>
      <c r="HM262" s="182"/>
      <c r="HN262" s="182"/>
      <c r="HO262" s="182"/>
      <c r="HP262" s="182"/>
      <c r="HQ262" s="182"/>
      <c r="HR262" s="182"/>
      <c r="HS262" s="182"/>
      <c r="HT262" s="182"/>
      <c r="HU262" s="182"/>
    </row>
    <row r="263" spans="2:231" hidden="1" x14ac:dyDescent="0.3">
      <c r="FX263" s="182"/>
      <c r="FY263" s="182"/>
      <c r="FZ263" s="182"/>
      <c r="GA263" s="182"/>
      <c r="GB263" s="182"/>
      <c r="GC263" s="182"/>
      <c r="GD263" s="182"/>
      <c r="GE263" s="182"/>
      <c r="GF263" s="182"/>
      <c r="GG263" s="182"/>
      <c r="GH263" s="182"/>
      <c r="GI263" s="182"/>
      <c r="GJ263" s="182"/>
      <c r="GK263" s="182"/>
      <c r="GL263" s="182"/>
      <c r="GM263" s="182"/>
      <c r="GN263" s="182"/>
      <c r="GO263" s="182"/>
      <c r="GP263" s="182"/>
      <c r="GQ263" s="182"/>
      <c r="GR263" s="182"/>
      <c r="GS263" s="182"/>
      <c r="GT263" s="182"/>
      <c r="GU263" s="182"/>
      <c r="GV263" s="182"/>
      <c r="GW263" s="182"/>
      <c r="GX263" s="182"/>
      <c r="GY263" s="182"/>
      <c r="GZ263" s="182"/>
      <c r="HA263" s="182"/>
      <c r="HB263" s="182"/>
      <c r="HC263" s="182"/>
      <c r="HD263" s="182"/>
      <c r="HE263" s="182"/>
      <c r="HF263" s="182"/>
      <c r="HG263" s="182"/>
      <c r="HH263" s="182"/>
      <c r="HI263" s="182"/>
      <c r="HJ263" s="182"/>
      <c r="HK263" s="182"/>
      <c r="HL263" s="182"/>
      <c r="HM263" s="182"/>
      <c r="HN263" s="182"/>
      <c r="HO263" s="182"/>
      <c r="HP263" s="182"/>
      <c r="HQ263" s="182"/>
      <c r="HR263" s="182"/>
      <c r="HS263" s="182"/>
      <c r="HT263" s="182"/>
      <c r="HU263" s="182"/>
    </row>
    <row r="264" spans="2:231" hidden="1" x14ac:dyDescent="0.3">
      <c r="FX264" s="182"/>
      <c r="FY264" s="182"/>
      <c r="FZ264" s="182"/>
      <c r="GA264" s="182"/>
      <c r="GB264" s="182"/>
      <c r="GC264" s="182"/>
      <c r="GD264" s="182"/>
      <c r="GE264" s="182"/>
      <c r="GF264" s="182"/>
      <c r="GG264" s="182"/>
      <c r="GH264" s="182"/>
      <c r="GI264" s="182"/>
      <c r="GJ264" s="182"/>
      <c r="GK264" s="182"/>
      <c r="GL264" s="182"/>
      <c r="GM264" s="182"/>
      <c r="GN264" s="182"/>
      <c r="GO264" s="182"/>
      <c r="GP264" s="182"/>
      <c r="GQ264" s="182"/>
      <c r="GR264" s="182"/>
      <c r="GS264" s="182"/>
      <c r="GT264" s="182"/>
      <c r="GU264" s="182"/>
      <c r="GV264" s="182"/>
      <c r="GW264" s="182"/>
      <c r="GX264" s="182"/>
      <c r="GY264" s="182"/>
      <c r="GZ264" s="182"/>
      <c r="HA264" s="182"/>
      <c r="HB264" s="182"/>
      <c r="HC264" s="182"/>
      <c r="HD264" s="182"/>
      <c r="HE264" s="182"/>
      <c r="HF264" s="182"/>
      <c r="HG264" s="182"/>
      <c r="HH264" s="182"/>
      <c r="HI264" s="182"/>
      <c r="HJ264" s="182"/>
      <c r="HK264" s="182"/>
      <c r="HL264" s="182"/>
      <c r="HM264" s="182"/>
      <c r="HN264" s="182"/>
      <c r="HO264" s="182"/>
      <c r="HP264" s="182"/>
      <c r="HQ264" s="182"/>
      <c r="HR264" s="182"/>
      <c r="HS264" s="182"/>
      <c r="HT264" s="182"/>
      <c r="HU264" s="182"/>
    </row>
    <row r="265" spans="2:231" hidden="1" x14ac:dyDescent="0.3">
      <c r="FX265" s="182"/>
      <c r="FY265" s="182"/>
      <c r="FZ265" s="182"/>
      <c r="GA265" s="182"/>
      <c r="GB265" s="182"/>
      <c r="GC265" s="182"/>
      <c r="GD265" s="182"/>
      <c r="GE265" s="182"/>
      <c r="GF265" s="182"/>
      <c r="GG265" s="182"/>
      <c r="GH265" s="182"/>
      <c r="GI265" s="182"/>
      <c r="GJ265" s="182"/>
      <c r="GK265" s="182"/>
      <c r="GL265" s="182"/>
      <c r="GM265" s="182"/>
      <c r="GN265" s="182"/>
      <c r="GO265" s="182"/>
      <c r="GP265" s="182"/>
      <c r="GQ265" s="182"/>
      <c r="GR265" s="182"/>
      <c r="GS265" s="182"/>
      <c r="GT265" s="182"/>
      <c r="GU265" s="182"/>
      <c r="GV265" s="182"/>
      <c r="GW265" s="182"/>
      <c r="GX265" s="182"/>
      <c r="GY265" s="182"/>
      <c r="GZ265" s="182"/>
      <c r="HA265" s="182"/>
      <c r="HB265" s="182"/>
      <c r="HC265" s="182"/>
      <c r="HD265" s="182"/>
      <c r="HE265" s="182"/>
      <c r="HF265" s="182"/>
      <c r="HG265" s="182"/>
      <c r="HH265" s="182"/>
      <c r="HI265" s="182"/>
      <c r="HJ265" s="182"/>
      <c r="HK265" s="182"/>
      <c r="HL265" s="182"/>
      <c r="HM265" s="182"/>
      <c r="HN265" s="182"/>
      <c r="HO265" s="182"/>
      <c r="HP265" s="182"/>
      <c r="HQ265" s="182"/>
      <c r="HR265" s="182"/>
      <c r="HS265" s="182"/>
      <c r="HT265" s="182"/>
      <c r="HU265" s="182"/>
    </row>
    <row r="266" spans="2:231" hidden="1" x14ac:dyDescent="0.3">
      <c r="FX266" s="182"/>
      <c r="FY266" s="182"/>
      <c r="FZ266" s="182"/>
      <c r="GA266" s="182"/>
      <c r="GB266" s="182"/>
      <c r="GC266" s="182"/>
      <c r="GD266" s="182"/>
      <c r="GE266" s="182"/>
      <c r="GF266" s="182"/>
      <c r="GG266" s="182"/>
      <c r="GH266" s="182"/>
      <c r="GI266" s="182"/>
      <c r="GJ266" s="182"/>
      <c r="GK266" s="182"/>
      <c r="GL266" s="182"/>
      <c r="GM266" s="182"/>
      <c r="GN266" s="182"/>
      <c r="GO266" s="182"/>
      <c r="GP266" s="182"/>
      <c r="GQ266" s="182"/>
      <c r="GR266" s="182"/>
      <c r="GS266" s="182"/>
      <c r="GT266" s="182"/>
      <c r="GU266" s="182"/>
      <c r="GV266" s="182"/>
      <c r="GW266" s="182"/>
      <c r="GX266" s="182"/>
      <c r="GY266" s="182"/>
      <c r="GZ266" s="182"/>
      <c r="HA266" s="182"/>
      <c r="HB266" s="182"/>
      <c r="HC266" s="182"/>
      <c r="HD266" s="182"/>
      <c r="HE266" s="182"/>
      <c r="HF266" s="182"/>
      <c r="HG266" s="182"/>
      <c r="HH266" s="182"/>
      <c r="HI266" s="182"/>
      <c r="HJ266" s="182"/>
      <c r="HK266" s="182"/>
      <c r="HL266" s="182"/>
      <c r="HM266" s="182"/>
      <c r="HN266" s="182"/>
      <c r="HO266" s="182"/>
      <c r="HP266" s="182"/>
      <c r="HQ266" s="182"/>
      <c r="HR266" s="182"/>
      <c r="HS266" s="182"/>
      <c r="HT266" s="182"/>
      <c r="HU266" s="182"/>
    </row>
    <row r="267" spans="2:231" hidden="1" x14ac:dyDescent="0.3">
      <c r="FX267" s="182"/>
      <c r="FY267" s="182"/>
      <c r="FZ267" s="182"/>
      <c r="GA267" s="182"/>
      <c r="GB267" s="182"/>
      <c r="GC267" s="182"/>
      <c r="GD267" s="182"/>
      <c r="GE267" s="182"/>
      <c r="GF267" s="182"/>
      <c r="GG267" s="182"/>
      <c r="GH267" s="182"/>
      <c r="GI267" s="182"/>
      <c r="GJ267" s="182"/>
      <c r="GK267" s="182"/>
      <c r="GL267" s="182"/>
      <c r="GM267" s="182"/>
      <c r="GN267" s="182"/>
      <c r="GO267" s="182"/>
      <c r="GP267" s="182"/>
      <c r="GQ267" s="182"/>
      <c r="GR267" s="182"/>
      <c r="GS267" s="182"/>
      <c r="GT267" s="182"/>
      <c r="GU267" s="182"/>
      <c r="GV267" s="182"/>
      <c r="GW267" s="182"/>
      <c r="GX267" s="182"/>
      <c r="GY267" s="182"/>
      <c r="GZ267" s="182"/>
      <c r="HA267" s="182"/>
      <c r="HB267" s="182"/>
      <c r="HC267" s="182"/>
      <c r="HD267" s="182"/>
      <c r="HE267" s="182"/>
      <c r="HF267" s="182"/>
      <c r="HG267" s="182"/>
      <c r="HH267" s="182"/>
      <c r="HI267" s="182"/>
      <c r="HJ267" s="182"/>
      <c r="HK267" s="182"/>
      <c r="HL267" s="182"/>
      <c r="HM267" s="182"/>
      <c r="HN267" s="182"/>
      <c r="HO267" s="182"/>
      <c r="HP267" s="182"/>
      <c r="HQ267" s="182"/>
      <c r="HR267" s="182"/>
      <c r="HS267" s="182"/>
      <c r="HT267" s="182"/>
      <c r="HU267" s="182"/>
    </row>
    <row r="268" spans="2:231" hidden="1" x14ac:dyDescent="0.3">
      <c r="FX268" s="182"/>
      <c r="FY268" s="182"/>
      <c r="FZ268" s="182"/>
      <c r="GA268" s="182"/>
      <c r="GB268" s="182"/>
      <c r="GC268" s="182"/>
      <c r="GD268" s="182"/>
      <c r="GE268" s="182"/>
      <c r="GF268" s="182"/>
      <c r="GG268" s="182"/>
      <c r="GH268" s="182"/>
      <c r="GI268" s="182"/>
      <c r="GJ268" s="182"/>
      <c r="GK268" s="182"/>
      <c r="GL268" s="182"/>
      <c r="GM268" s="182"/>
      <c r="GN268" s="182"/>
      <c r="GO268" s="182"/>
      <c r="GP268" s="182"/>
      <c r="GQ268" s="182"/>
      <c r="GR268" s="182"/>
      <c r="GS268" s="182"/>
      <c r="GT268" s="182"/>
      <c r="GU268" s="182"/>
      <c r="GV268" s="182"/>
      <c r="GW268" s="182"/>
      <c r="GX268" s="182"/>
      <c r="GY268" s="182"/>
      <c r="GZ268" s="182"/>
      <c r="HA268" s="182"/>
      <c r="HB268" s="182"/>
      <c r="HC268" s="182"/>
      <c r="HD268" s="182"/>
      <c r="HE268" s="182"/>
      <c r="HF268" s="182"/>
      <c r="HG268" s="182"/>
      <c r="HH268" s="182"/>
      <c r="HI268" s="182"/>
      <c r="HJ268" s="182"/>
      <c r="HK268" s="182"/>
      <c r="HL268" s="182"/>
      <c r="HM268" s="182"/>
      <c r="HN268" s="182"/>
      <c r="HO268" s="182"/>
      <c r="HP268" s="182"/>
      <c r="HQ268" s="182"/>
      <c r="HR268" s="182"/>
      <c r="HS268" s="182"/>
      <c r="HT268" s="182"/>
      <c r="HU268" s="182"/>
    </row>
    <row r="269" spans="2:231" hidden="1" x14ac:dyDescent="0.3">
      <c r="FX269" s="182"/>
      <c r="FY269" s="182"/>
      <c r="FZ269" s="182"/>
      <c r="GA269" s="182"/>
      <c r="GB269" s="182"/>
      <c r="GC269" s="182"/>
      <c r="GD269" s="182"/>
      <c r="GE269" s="182"/>
      <c r="GF269" s="182"/>
      <c r="GG269" s="182"/>
      <c r="GH269" s="182"/>
      <c r="GI269" s="182"/>
      <c r="GJ269" s="182"/>
      <c r="GK269" s="182"/>
      <c r="GL269" s="182"/>
      <c r="GM269" s="182"/>
      <c r="GN269" s="182"/>
      <c r="GO269" s="182"/>
      <c r="GP269" s="182"/>
      <c r="GQ269" s="182"/>
      <c r="GR269" s="182"/>
      <c r="GS269" s="182"/>
      <c r="GT269" s="182"/>
      <c r="GU269" s="182"/>
      <c r="GV269" s="182"/>
      <c r="GW269" s="182"/>
      <c r="GX269" s="182"/>
      <c r="GY269" s="182"/>
      <c r="GZ269" s="182"/>
      <c r="HA269" s="182"/>
      <c r="HB269" s="182"/>
      <c r="HC269" s="182"/>
      <c r="HD269" s="182"/>
      <c r="HE269" s="182"/>
      <c r="HF269" s="182"/>
      <c r="HG269" s="182"/>
      <c r="HH269" s="182"/>
      <c r="HI269" s="182"/>
      <c r="HJ269" s="182"/>
      <c r="HK269" s="182"/>
      <c r="HL269" s="182"/>
      <c r="HM269" s="182"/>
      <c r="HN269" s="182"/>
      <c r="HO269" s="182"/>
      <c r="HP269" s="182"/>
      <c r="HQ269" s="182"/>
      <c r="HR269" s="182"/>
      <c r="HS269" s="182"/>
      <c r="HT269" s="182"/>
      <c r="HU269" s="182"/>
    </row>
    <row r="270" spans="2:231" hidden="1" x14ac:dyDescent="0.3">
      <c r="FX270" s="182"/>
      <c r="FY270" s="182"/>
      <c r="FZ270" s="182"/>
      <c r="GA270" s="182"/>
      <c r="GB270" s="182"/>
      <c r="GC270" s="182"/>
      <c r="GD270" s="182"/>
      <c r="GE270" s="182"/>
      <c r="GF270" s="182"/>
      <c r="GG270" s="182"/>
      <c r="GH270" s="182"/>
      <c r="GI270" s="182"/>
      <c r="GJ270" s="182"/>
      <c r="GK270" s="182"/>
      <c r="GL270" s="182"/>
      <c r="GM270" s="182"/>
      <c r="GN270" s="182"/>
      <c r="GO270" s="182"/>
      <c r="GP270" s="182"/>
      <c r="GQ270" s="182"/>
      <c r="GR270" s="182"/>
      <c r="GS270" s="182"/>
      <c r="GT270" s="182"/>
      <c r="GU270" s="182"/>
      <c r="GV270" s="182"/>
      <c r="GW270" s="182"/>
      <c r="GX270" s="182"/>
      <c r="GY270" s="182"/>
      <c r="GZ270" s="182"/>
      <c r="HA270" s="182"/>
      <c r="HB270" s="182"/>
      <c r="HC270" s="182"/>
      <c r="HD270" s="182"/>
      <c r="HE270" s="182"/>
      <c r="HF270" s="182"/>
      <c r="HG270" s="182"/>
      <c r="HH270" s="182"/>
      <c r="HI270" s="182"/>
      <c r="HJ270" s="182"/>
      <c r="HK270" s="182"/>
      <c r="HL270" s="182"/>
      <c r="HM270" s="182"/>
      <c r="HN270" s="182"/>
      <c r="HO270" s="182"/>
      <c r="HP270" s="182"/>
      <c r="HQ270" s="182"/>
      <c r="HR270" s="182"/>
      <c r="HS270" s="182"/>
      <c r="HT270" s="182"/>
      <c r="HU270" s="182"/>
    </row>
    <row r="271" spans="2:231" hidden="1" x14ac:dyDescent="0.3">
      <c r="FX271" s="182"/>
      <c r="FY271" s="182"/>
      <c r="FZ271" s="182"/>
      <c r="GA271" s="182"/>
      <c r="GB271" s="182"/>
      <c r="GC271" s="182"/>
      <c r="GD271" s="182"/>
      <c r="GE271" s="182"/>
      <c r="GF271" s="182"/>
      <c r="GG271" s="182"/>
      <c r="GH271" s="182"/>
      <c r="GI271" s="182"/>
      <c r="GJ271" s="182"/>
      <c r="GK271" s="182"/>
      <c r="GL271" s="182"/>
      <c r="GM271" s="182"/>
      <c r="GN271" s="182"/>
      <c r="GO271" s="182"/>
      <c r="GP271" s="182"/>
      <c r="GQ271" s="182"/>
      <c r="GR271" s="182"/>
      <c r="GS271" s="182"/>
      <c r="GT271" s="182"/>
      <c r="GU271" s="182"/>
      <c r="GV271" s="182"/>
      <c r="GW271" s="182"/>
      <c r="GX271" s="182"/>
      <c r="GY271" s="182"/>
      <c r="GZ271" s="182"/>
      <c r="HA271" s="182"/>
      <c r="HB271" s="182"/>
      <c r="HC271" s="182"/>
      <c r="HD271" s="182"/>
      <c r="HE271" s="182"/>
      <c r="HF271" s="182"/>
      <c r="HG271" s="182"/>
      <c r="HH271" s="182"/>
      <c r="HI271" s="182"/>
      <c r="HJ271" s="182"/>
      <c r="HK271" s="182"/>
      <c r="HL271" s="182"/>
      <c r="HM271" s="182"/>
      <c r="HN271" s="182"/>
      <c r="HO271" s="182"/>
      <c r="HP271" s="182"/>
      <c r="HQ271" s="182"/>
      <c r="HR271" s="182"/>
      <c r="HS271" s="182"/>
      <c r="HT271" s="182"/>
      <c r="HU271" s="182"/>
    </row>
    <row r="272" spans="2:231" hidden="1" x14ac:dyDescent="0.3">
      <c r="FX272" s="182"/>
      <c r="FY272" s="182"/>
      <c r="FZ272" s="182"/>
      <c r="GA272" s="182"/>
      <c r="GB272" s="182"/>
      <c r="GC272" s="182"/>
      <c r="GD272" s="182"/>
      <c r="GE272" s="182"/>
      <c r="GF272" s="182"/>
      <c r="GG272" s="182"/>
      <c r="GH272" s="182"/>
      <c r="GI272" s="182"/>
      <c r="GJ272" s="182"/>
      <c r="GK272" s="182"/>
      <c r="GL272" s="182"/>
      <c r="GM272" s="182"/>
      <c r="GN272" s="182"/>
      <c r="GO272" s="182"/>
      <c r="GP272" s="182"/>
      <c r="GQ272" s="182"/>
      <c r="GR272" s="182"/>
      <c r="GS272" s="182"/>
      <c r="GT272" s="182"/>
      <c r="GU272" s="182"/>
      <c r="GV272" s="182"/>
      <c r="GW272" s="182"/>
      <c r="GX272" s="182"/>
      <c r="GY272" s="182"/>
      <c r="GZ272" s="182"/>
      <c r="HA272" s="182"/>
      <c r="HB272" s="182"/>
      <c r="HC272" s="182"/>
      <c r="HD272" s="182"/>
      <c r="HE272" s="182"/>
      <c r="HF272" s="182"/>
      <c r="HG272" s="182"/>
      <c r="HH272" s="182"/>
      <c r="HI272" s="182"/>
      <c r="HJ272" s="182"/>
      <c r="HK272" s="182"/>
      <c r="HL272" s="182"/>
      <c r="HM272" s="182"/>
      <c r="HN272" s="182"/>
      <c r="HO272" s="182"/>
      <c r="HP272" s="182"/>
      <c r="HQ272" s="182"/>
      <c r="HR272" s="182"/>
      <c r="HS272" s="182"/>
      <c r="HT272" s="182"/>
      <c r="HU272" s="182"/>
    </row>
    <row r="273" spans="180:229" hidden="1" x14ac:dyDescent="0.3">
      <c r="FX273" s="182"/>
      <c r="FY273" s="182"/>
      <c r="FZ273" s="182"/>
      <c r="GA273" s="182"/>
      <c r="GB273" s="182"/>
      <c r="GC273" s="182"/>
      <c r="GD273" s="182"/>
      <c r="GE273" s="182"/>
      <c r="GF273" s="182"/>
      <c r="GG273" s="182"/>
      <c r="GH273" s="182"/>
      <c r="GI273" s="182"/>
      <c r="GJ273" s="182"/>
      <c r="GK273" s="182"/>
      <c r="GL273" s="182"/>
      <c r="GM273" s="182"/>
      <c r="GN273" s="182"/>
      <c r="GO273" s="182"/>
      <c r="GP273" s="182"/>
      <c r="GQ273" s="182"/>
      <c r="GR273" s="182"/>
      <c r="GS273" s="182"/>
      <c r="GT273" s="182"/>
      <c r="GU273" s="182"/>
      <c r="GV273" s="182"/>
      <c r="GW273" s="182"/>
      <c r="GX273" s="182"/>
      <c r="GY273" s="182"/>
      <c r="GZ273" s="182"/>
      <c r="HA273" s="182"/>
      <c r="HB273" s="182"/>
      <c r="HC273" s="182"/>
      <c r="HD273" s="182"/>
      <c r="HE273" s="182"/>
      <c r="HF273" s="182"/>
      <c r="HG273" s="182"/>
      <c r="HH273" s="182"/>
      <c r="HI273" s="182"/>
      <c r="HJ273" s="182"/>
      <c r="HK273" s="182"/>
      <c r="HL273" s="182"/>
      <c r="HM273" s="182"/>
      <c r="HN273" s="182"/>
      <c r="HO273" s="182"/>
      <c r="HP273" s="182"/>
      <c r="HQ273" s="182"/>
      <c r="HR273" s="182"/>
      <c r="HS273" s="182"/>
      <c r="HT273" s="182"/>
      <c r="HU273" s="182"/>
    </row>
    <row r="274" spans="180:229" hidden="1" x14ac:dyDescent="0.3">
      <c r="FX274" s="182"/>
      <c r="FY274" s="182"/>
      <c r="FZ274" s="182"/>
      <c r="GA274" s="182"/>
      <c r="GB274" s="182"/>
      <c r="GC274" s="182"/>
      <c r="GD274" s="182"/>
      <c r="GE274" s="182"/>
      <c r="GF274" s="182"/>
      <c r="GG274" s="182"/>
      <c r="GH274" s="182"/>
      <c r="GI274" s="182"/>
      <c r="GJ274" s="182"/>
      <c r="GK274" s="182"/>
      <c r="GL274" s="182"/>
      <c r="GM274" s="182"/>
      <c r="GN274" s="182"/>
      <c r="GO274" s="182"/>
      <c r="GP274" s="182"/>
      <c r="GQ274" s="182"/>
      <c r="GR274" s="182"/>
      <c r="GS274" s="182"/>
      <c r="GT274" s="182"/>
      <c r="GU274" s="182"/>
      <c r="GV274" s="182"/>
      <c r="GW274" s="182"/>
      <c r="GX274" s="182"/>
      <c r="GY274" s="182"/>
      <c r="GZ274" s="182"/>
      <c r="HA274" s="182"/>
      <c r="HB274" s="182"/>
      <c r="HC274" s="182"/>
      <c r="HD274" s="182"/>
      <c r="HE274" s="182"/>
      <c r="HF274" s="182"/>
      <c r="HG274" s="182"/>
      <c r="HH274" s="182"/>
      <c r="HI274" s="182"/>
      <c r="HJ274" s="182"/>
      <c r="HK274" s="182"/>
      <c r="HL274" s="182"/>
      <c r="HM274" s="182"/>
      <c r="HN274" s="182"/>
      <c r="HO274" s="182"/>
      <c r="HP274" s="182"/>
      <c r="HQ274" s="182"/>
      <c r="HR274" s="182"/>
      <c r="HS274" s="182"/>
      <c r="HT274" s="182"/>
      <c r="HU274" s="182"/>
    </row>
    <row r="275" spans="180:229" hidden="1" x14ac:dyDescent="0.3">
      <c r="FX275" s="182"/>
      <c r="FY275" s="182"/>
      <c r="FZ275" s="182"/>
      <c r="GA275" s="182"/>
      <c r="GB275" s="182"/>
      <c r="GC275" s="182"/>
      <c r="GD275" s="182"/>
      <c r="GE275" s="182"/>
      <c r="GF275" s="182"/>
      <c r="GG275" s="182"/>
      <c r="GH275" s="182"/>
      <c r="GI275" s="182"/>
      <c r="GJ275" s="182"/>
      <c r="GK275" s="182"/>
      <c r="GL275" s="182"/>
      <c r="GM275" s="182"/>
      <c r="GN275" s="182"/>
      <c r="GO275" s="182"/>
      <c r="GP275" s="182"/>
      <c r="GQ275" s="182"/>
      <c r="GR275" s="182"/>
      <c r="GS275" s="182"/>
      <c r="GT275" s="182"/>
      <c r="GU275" s="182"/>
      <c r="GV275" s="182"/>
      <c r="GW275" s="182"/>
      <c r="GX275" s="182"/>
      <c r="GY275" s="182"/>
      <c r="GZ275" s="182"/>
      <c r="HA275" s="182"/>
      <c r="HB275" s="182"/>
      <c r="HC275" s="182"/>
      <c r="HD275" s="182"/>
      <c r="HE275" s="182"/>
      <c r="HF275" s="182"/>
      <c r="HG275" s="182"/>
      <c r="HH275" s="182"/>
      <c r="HI275" s="182"/>
      <c r="HJ275" s="182"/>
      <c r="HK275" s="182"/>
      <c r="HL275" s="182"/>
      <c r="HM275" s="182"/>
      <c r="HN275" s="182"/>
      <c r="HO275" s="182"/>
      <c r="HP275" s="182"/>
      <c r="HQ275" s="182"/>
      <c r="HR275" s="182"/>
      <c r="HS275" s="182"/>
      <c r="HT275" s="182"/>
      <c r="HU275" s="182"/>
    </row>
    <row r="276" spans="180:229" hidden="1" x14ac:dyDescent="0.3">
      <c r="FX276" s="182"/>
      <c r="FY276" s="182"/>
      <c r="FZ276" s="182"/>
      <c r="GA276" s="182"/>
      <c r="GB276" s="182"/>
      <c r="GC276" s="182"/>
      <c r="GD276" s="182"/>
      <c r="GE276" s="182"/>
      <c r="GF276" s="182"/>
      <c r="GG276" s="182"/>
      <c r="GH276" s="182"/>
      <c r="GI276" s="182"/>
      <c r="GJ276" s="182"/>
      <c r="GK276" s="182"/>
      <c r="GL276" s="182"/>
      <c r="GM276" s="182"/>
      <c r="GN276" s="182"/>
      <c r="GO276" s="182"/>
      <c r="GP276" s="182"/>
      <c r="GQ276" s="182"/>
      <c r="GR276" s="182"/>
      <c r="GS276" s="182"/>
      <c r="GT276" s="182"/>
      <c r="GU276" s="182"/>
      <c r="GV276" s="182"/>
      <c r="GW276" s="182"/>
      <c r="GX276" s="182"/>
      <c r="GY276" s="182"/>
      <c r="GZ276" s="182"/>
      <c r="HA276" s="182"/>
      <c r="HB276" s="182"/>
      <c r="HC276" s="182"/>
      <c r="HD276" s="182"/>
      <c r="HE276" s="182"/>
      <c r="HF276" s="182"/>
      <c r="HG276" s="182"/>
      <c r="HH276" s="182"/>
      <c r="HI276" s="182"/>
      <c r="HJ276" s="182"/>
      <c r="HK276" s="182"/>
      <c r="HL276" s="182"/>
      <c r="HM276" s="182"/>
      <c r="HN276" s="182"/>
      <c r="HO276" s="182"/>
      <c r="HP276" s="182"/>
      <c r="HQ276" s="182"/>
      <c r="HR276" s="182"/>
      <c r="HS276" s="182"/>
      <c r="HT276" s="182"/>
      <c r="HU276" s="182"/>
    </row>
    <row r="277" spans="180:229" hidden="1" x14ac:dyDescent="0.3">
      <c r="FX277" s="182"/>
      <c r="FY277" s="182"/>
      <c r="FZ277" s="182"/>
      <c r="GA277" s="182"/>
      <c r="GB277" s="182"/>
      <c r="GC277" s="182"/>
      <c r="GD277" s="182"/>
      <c r="GE277" s="182"/>
      <c r="GF277" s="182"/>
      <c r="GG277" s="182"/>
      <c r="GH277" s="182"/>
      <c r="GI277" s="182"/>
      <c r="GJ277" s="182"/>
      <c r="GK277" s="182"/>
      <c r="GL277" s="182"/>
      <c r="GM277" s="182"/>
      <c r="GN277" s="182"/>
      <c r="GO277" s="182"/>
      <c r="GP277" s="182"/>
      <c r="GQ277" s="182"/>
      <c r="GR277" s="182"/>
      <c r="GS277" s="182"/>
      <c r="GT277" s="182"/>
      <c r="GU277" s="182"/>
      <c r="GV277" s="182"/>
      <c r="GW277" s="182"/>
      <c r="GX277" s="182"/>
      <c r="GY277" s="182"/>
      <c r="GZ277" s="182"/>
      <c r="HA277" s="182"/>
      <c r="HB277" s="182"/>
      <c r="HC277" s="182"/>
      <c r="HD277" s="182"/>
      <c r="HE277" s="182"/>
      <c r="HF277" s="182"/>
      <c r="HG277" s="182"/>
      <c r="HH277" s="182"/>
      <c r="HI277" s="182"/>
      <c r="HJ277" s="182"/>
      <c r="HK277" s="182"/>
      <c r="HL277" s="182"/>
      <c r="HM277" s="182"/>
      <c r="HN277" s="182"/>
      <c r="HO277" s="182"/>
      <c r="HP277" s="182"/>
      <c r="HQ277" s="182"/>
      <c r="HR277" s="182"/>
      <c r="HS277" s="182"/>
      <c r="HT277" s="182"/>
      <c r="HU277" s="182"/>
    </row>
    <row r="278" spans="180:229" hidden="1" x14ac:dyDescent="0.3">
      <c r="FX278" s="182"/>
      <c r="FY278" s="182"/>
      <c r="FZ278" s="182"/>
      <c r="GA278" s="182"/>
      <c r="GB278" s="182"/>
      <c r="GC278" s="182"/>
      <c r="GD278" s="182"/>
      <c r="GE278" s="182"/>
      <c r="GF278" s="182"/>
      <c r="GG278" s="182"/>
      <c r="GH278" s="182"/>
      <c r="GI278" s="182"/>
      <c r="GJ278" s="182"/>
      <c r="GK278" s="182"/>
      <c r="GL278" s="182"/>
      <c r="GM278" s="182"/>
      <c r="GN278" s="182"/>
      <c r="GO278" s="182"/>
      <c r="GP278" s="182"/>
      <c r="GQ278" s="182"/>
      <c r="GR278" s="182"/>
      <c r="GS278" s="182"/>
      <c r="GT278" s="182"/>
      <c r="GU278" s="182"/>
      <c r="GV278" s="182"/>
      <c r="GW278" s="182"/>
      <c r="GX278" s="182"/>
      <c r="GY278" s="182"/>
      <c r="GZ278" s="182"/>
      <c r="HA278" s="182"/>
      <c r="HB278" s="182"/>
      <c r="HC278" s="182"/>
      <c r="HD278" s="182"/>
      <c r="HE278" s="182"/>
      <c r="HF278" s="182"/>
      <c r="HG278" s="182"/>
      <c r="HH278" s="182"/>
      <c r="HI278" s="182"/>
      <c r="HJ278" s="182"/>
      <c r="HK278" s="182"/>
      <c r="HL278" s="182"/>
      <c r="HM278" s="182"/>
      <c r="HN278" s="182"/>
      <c r="HO278" s="182"/>
      <c r="HP278" s="182"/>
      <c r="HQ278" s="182"/>
      <c r="HR278" s="182"/>
      <c r="HS278" s="182"/>
      <c r="HT278" s="182"/>
      <c r="HU278" s="182"/>
    </row>
    <row r="279" spans="180:229" hidden="1" x14ac:dyDescent="0.3">
      <c r="FX279" s="182"/>
      <c r="FY279" s="182"/>
      <c r="FZ279" s="182"/>
      <c r="GA279" s="182"/>
      <c r="GB279" s="182"/>
      <c r="GC279" s="182"/>
      <c r="GD279" s="182"/>
      <c r="GE279" s="182"/>
      <c r="GF279" s="182"/>
      <c r="GG279" s="182"/>
      <c r="GH279" s="182"/>
      <c r="GI279" s="182"/>
      <c r="GJ279" s="182"/>
      <c r="GK279" s="182"/>
      <c r="GL279" s="182"/>
      <c r="GM279" s="182"/>
      <c r="GN279" s="182"/>
      <c r="GO279" s="182"/>
      <c r="GP279" s="182"/>
      <c r="GQ279" s="182"/>
      <c r="GR279" s="182"/>
      <c r="GS279" s="182"/>
      <c r="GT279" s="182"/>
      <c r="GU279" s="182"/>
      <c r="GV279" s="182"/>
      <c r="GW279" s="182"/>
      <c r="GX279" s="182"/>
      <c r="GY279" s="182"/>
      <c r="GZ279" s="182"/>
      <c r="HA279" s="182"/>
      <c r="HB279" s="182"/>
      <c r="HC279" s="182"/>
      <c r="HD279" s="182"/>
      <c r="HE279" s="182"/>
      <c r="HF279" s="182"/>
      <c r="HG279" s="182"/>
      <c r="HH279" s="182"/>
      <c r="HI279" s="182"/>
      <c r="HJ279" s="182"/>
      <c r="HK279" s="182"/>
      <c r="HL279" s="182"/>
      <c r="HM279" s="182"/>
      <c r="HN279" s="182"/>
      <c r="HO279" s="182"/>
      <c r="HP279" s="182"/>
      <c r="HQ279" s="182"/>
      <c r="HR279" s="182"/>
      <c r="HS279" s="182"/>
      <c r="HT279" s="182"/>
      <c r="HU279" s="182"/>
    </row>
    <row r="280" spans="180:229" hidden="1" x14ac:dyDescent="0.3">
      <c r="FX280" s="182"/>
      <c r="FY280" s="182"/>
      <c r="FZ280" s="182"/>
      <c r="GA280" s="182"/>
      <c r="GB280" s="182"/>
      <c r="GC280" s="182"/>
      <c r="GD280" s="182"/>
      <c r="GE280" s="182"/>
      <c r="GF280" s="182"/>
      <c r="GG280" s="182"/>
      <c r="GH280" s="182"/>
      <c r="GI280" s="182"/>
      <c r="GJ280" s="182"/>
      <c r="GK280" s="182"/>
      <c r="GL280" s="182"/>
      <c r="GM280" s="182"/>
      <c r="GN280" s="182"/>
      <c r="GO280" s="182"/>
      <c r="GP280" s="182"/>
      <c r="GQ280" s="182"/>
      <c r="GR280" s="182"/>
      <c r="GS280" s="182"/>
      <c r="GT280" s="182"/>
      <c r="GU280" s="182"/>
      <c r="GV280" s="182"/>
      <c r="GW280" s="182"/>
      <c r="GX280" s="182"/>
      <c r="GY280" s="182"/>
      <c r="GZ280" s="182"/>
      <c r="HA280" s="182"/>
      <c r="HB280" s="182"/>
      <c r="HC280" s="182"/>
      <c r="HD280" s="182"/>
      <c r="HE280" s="182"/>
      <c r="HF280" s="182"/>
      <c r="HG280" s="182"/>
      <c r="HH280" s="182"/>
      <c r="HI280" s="182"/>
      <c r="HJ280" s="182"/>
      <c r="HK280" s="182"/>
      <c r="HL280" s="182"/>
      <c r="HM280" s="182"/>
      <c r="HN280" s="182"/>
      <c r="HO280" s="182"/>
      <c r="HP280" s="182"/>
      <c r="HQ280" s="182"/>
      <c r="HR280" s="182"/>
      <c r="HS280" s="182"/>
      <c r="HT280" s="182"/>
      <c r="HU280" s="182"/>
    </row>
    <row r="281" spans="180:229" hidden="1" x14ac:dyDescent="0.3">
      <c r="FX281" s="182"/>
      <c r="FY281" s="182"/>
      <c r="FZ281" s="182"/>
      <c r="GA281" s="182"/>
      <c r="GB281" s="182"/>
      <c r="GC281" s="182"/>
      <c r="GD281" s="182"/>
      <c r="GE281" s="182"/>
      <c r="GF281" s="182"/>
      <c r="GG281" s="182"/>
      <c r="GH281" s="182"/>
      <c r="GI281" s="182"/>
      <c r="GJ281" s="182"/>
      <c r="GK281" s="182"/>
      <c r="GL281" s="182"/>
      <c r="GM281" s="182"/>
      <c r="GN281" s="182"/>
      <c r="GO281" s="182"/>
      <c r="GP281" s="182"/>
      <c r="GQ281" s="182"/>
      <c r="GR281" s="182"/>
      <c r="GS281" s="182"/>
      <c r="GT281" s="182"/>
      <c r="GU281" s="182"/>
      <c r="GV281" s="182"/>
      <c r="GW281" s="182"/>
      <c r="GX281" s="182"/>
      <c r="GY281" s="182"/>
      <c r="GZ281" s="182"/>
      <c r="HA281" s="182"/>
      <c r="HB281" s="182"/>
      <c r="HC281" s="182"/>
      <c r="HD281" s="182"/>
      <c r="HE281" s="182"/>
      <c r="HF281" s="182"/>
      <c r="HG281" s="182"/>
      <c r="HH281" s="182"/>
      <c r="HI281" s="182"/>
      <c r="HJ281" s="182"/>
      <c r="HK281" s="182"/>
      <c r="HL281" s="182"/>
      <c r="HM281" s="182"/>
      <c r="HN281" s="182"/>
      <c r="HO281" s="182"/>
      <c r="HP281" s="182"/>
      <c r="HQ281" s="182"/>
      <c r="HR281" s="182"/>
      <c r="HS281" s="182"/>
      <c r="HT281" s="182"/>
      <c r="HU281" s="182"/>
    </row>
    <row r="282" spans="180:229" hidden="1" x14ac:dyDescent="0.3">
      <c r="FX282" s="182"/>
      <c r="FY282" s="182"/>
      <c r="FZ282" s="182"/>
      <c r="GA282" s="182"/>
      <c r="GB282" s="182"/>
      <c r="GC282" s="182"/>
      <c r="GD282" s="182"/>
      <c r="GE282" s="182"/>
      <c r="GF282" s="182"/>
      <c r="GG282" s="182"/>
      <c r="GH282" s="182"/>
      <c r="GI282" s="182"/>
      <c r="GJ282" s="182"/>
      <c r="GK282" s="182"/>
      <c r="GL282" s="182"/>
      <c r="GM282" s="182"/>
      <c r="GN282" s="182"/>
      <c r="GO282" s="182"/>
      <c r="GP282" s="182"/>
      <c r="GQ282" s="182"/>
      <c r="GR282" s="182"/>
      <c r="GS282" s="182"/>
      <c r="GT282" s="182"/>
      <c r="GU282" s="182"/>
      <c r="GV282" s="182"/>
      <c r="GW282" s="182"/>
      <c r="GX282" s="182"/>
      <c r="GY282" s="182"/>
      <c r="GZ282" s="182"/>
      <c r="HA282" s="182"/>
      <c r="HB282" s="182"/>
      <c r="HC282" s="182"/>
      <c r="HD282" s="182"/>
      <c r="HE282" s="182"/>
      <c r="HF282" s="182"/>
      <c r="HG282" s="182"/>
      <c r="HH282" s="182"/>
      <c r="HI282" s="182"/>
      <c r="HJ282" s="182"/>
      <c r="HK282" s="182"/>
      <c r="HL282" s="182"/>
      <c r="HM282" s="182"/>
      <c r="HN282" s="182"/>
      <c r="HO282" s="182"/>
      <c r="HP282" s="182"/>
      <c r="HQ282" s="182"/>
      <c r="HR282" s="182"/>
      <c r="HS282" s="182"/>
      <c r="HT282" s="182"/>
      <c r="HU282" s="182"/>
    </row>
    <row r="283" spans="180:229" hidden="1" x14ac:dyDescent="0.3">
      <c r="FX283" s="182"/>
      <c r="FY283" s="182"/>
      <c r="FZ283" s="182"/>
      <c r="GA283" s="182"/>
      <c r="GB283" s="182"/>
      <c r="GC283" s="182"/>
      <c r="GD283" s="182"/>
      <c r="GE283" s="182"/>
      <c r="GF283" s="182"/>
      <c r="GG283" s="182"/>
      <c r="GH283" s="182"/>
      <c r="GI283" s="182"/>
      <c r="GJ283" s="182"/>
      <c r="GK283" s="182"/>
      <c r="GL283" s="182"/>
      <c r="GM283" s="182"/>
      <c r="GN283" s="182"/>
      <c r="GO283" s="182"/>
      <c r="GP283" s="182"/>
      <c r="GQ283" s="182"/>
      <c r="GR283" s="182"/>
      <c r="GS283" s="182"/>
      <c r="GT283" s="182"/>
      <c r="GU283" s="182"/>
      <c r="GV283" s="182"/>
      <c r="GW283" s="182"/>
      <c r="GX283" s="182"/>
      <c r="GY283" s="182"/>
      <c r="GZ283" s="182"/>
      <c r="HA283" s="182"/>
      <c r="HB283" s="182"/>
      <c r="HC283" s="182"/>
      <c r="HD283" s="182"/>
      <c r="HE283" s="182"/>
      <c r="HF283" s="182"/>
      <c r="HG283" s="182"/>
      <c r="HH283" s="182"/>
      <c r="HI283" s="182"/>
      <c r="HJ283" s="182"/>
      <c r="HK283" s="182"/>
      <c r="HL283" s="182"/>
      <c r="HM283" s="182"/>
      <c r="HN283" s="182"/>
      <c r="HO283" s="182"/>
      <c r="HP283" s="182"/>
      <c r="HQ283" s="182"/>
      <c r="HR283" s="182"/>
      <c r="HS283" s="182"/>
      <c r="HT283" s="182"/>
      <c r="HU283" s="182"/>
    </row>
    <row r="284" spans="180:229" hidden="1" x14ac:dyDescent="0.3">
      <c r="FX284" s="182"/>
      <c r="FY284" s="182"/>
      <c r="FZ284" s="182"/>
      <c r="GA284" s="182"/>
      <c r="GB284" s="182"/>
      <c r="GC284" s="182"/>
      <c r="GD284" s="182"/>
      <c r="GE284" s="182"/>
      <c r="GF284" s="182"/>
      <c r="GG284" s="182"/>
      <c r="GH284" s="182"/>
      <c r="GI284" s="182"/>
      <c r="GJ284" s="182"/>
      <c r="GK284" s="182"/>
      <c r="GL284" s="182"/>
      <c r="GM284" s="182"/>
      <c r="GN284" s="182"/>
      <c r="GO284" s="182"/>
      <c r="GP284" s="182"/>
      <c r="GQ284" s="182"/>
      <c r="GR284" s="182"/>
      <c r="GS284" s="182"/>
      <c r="GT284" s="182"/>
      <c r="GU284" s="182"/>
      <c r="GV284" s="182"/>
      <c r="GW284" s="182"/>
      <c r="GX284" s="182"/>
      <c r="GY284" s="182"/>
      <c r="GZ284" s="182"/>
      <c r="HA284" s="182"/>
      <c r="HB284" s="182"/>
      <c r="HC284" s="182"/>
      <c r="HD284" s="182"/>
      <c r="HE284" s="182"/>
      <c r="HF284" s="182"/>
      <c r="HG284" s="182"/>
      <c r="HH284" s="182"/>
      <c r="HI284" s="182"/>
      <c r="HJ284" s="182"/>
      <c r="HK284" s="182"/>
      <c r="HL284" s="182"/>
      <c r="HM284" s="182"/>
      <c r="HN284" s="182"/>
      <c r="HO284" s="182"/>
      <c r="HP284" s="182"/>
      <c r="HQ284" s="182"/>
      <c r="HR284" s="182"/>
      <c r="HS284" s="182"/>
      <c r="HT284" s="182"/>
      <c r="HU284" s="182"/>
    </row>
    <row r="285" spans="180:229" hidden="1" x14ac:dyDescent="0.3">
      <c r="FX285" s="182"/>
      <c r="FY285" s="182"/>
      <c r="FZ285" s="182"/>
      <c r="GA285" s="182"/>
      <c r="GB285" s="182"/>
      <c r="GC285" s="182"/>
      <c r="GD285" s="182"/>
      <c r="GE285" s="182"/>
      <c r="GF285" s="182"/>
      <c r="GG285" s="182"/>
      <c r="GH285" s="182"/>
      <c r="GI285" s="182"/>
      <c r="GJ285" s="182"/>
      <c r="GK285" s="182"/>
      <c r="GL285" s="182"/>
      <c r="GM285" s="182"/>
      <c r="GN285" s="182"/>
      <c r="GO285" s="182"/>
      <c r="GP285" s="182"/>
      <c r="GQ285" s="182"/>
      <c r="GR285" s="182"/>
      <c r="GS285" s="182"/>
      <c r="GT285" s="182"/>
      <c r="GU285" s="182"/>
      <c r="GV285" s="182"/>
      <c r="GW285" s="182"/>
      <c r="GX285" s="182"/>
      <c r="GY285" s="182"/>
      <c r="GZ285" s="182"/>
      <c r="HA285" s="182"/>
      <c r="HB285" s="182"/>
      <c r="HC285" s="182"/>
      <c r="HD285" s="182"/>
      <c r="HE285" s="182"/>
      <c r="HF285" s="182"/>
      <c r="HG285" s="182"/>
      <c r="HH285" s="182"/>
      <c r="HI285" s="182"/>
      <c r="HJ285" s="182"/>
      <c r="HK285" s="182"/>
      <c r="HL285" s="182"/>
      <c r="HM285" s="182"/>
      <c r="HN285" s="182"/>
      <c r="HO285" s="182"/>
      <c r="HP285" s="182"/>
      <c r="HQ285" s="182"/>
      <c r="HR285" s="182"/>
      <c r="HS285" s="182"/>
      <c r="HT285" s="182"/>
      <c r="HU285" s="182"/>
    </row>
    <row r="286" spans="180:229" hidden="1" x14ac:dyDescent="0.3">
      <c r="FX286" s="182"/>
      <c r="FY286" s="182"/>
      <c r="FZ286" s="182"/>
      <c r="GA286" s="182"/>
      <c r="GB286" s="182"/>
      <c r="GC286" s="182"/>
      <c r="GD286" s="182"/>
      <c r="GE286" s="182"/>
      <c r="GF286" s="182"/>
      <c r="GG286" s="182"/>
      <c r="GH286" s="182"/>
      <c r="GI286" s="182"/>
      <c r="GJ286" s="182"/>
      <c r="GK286" s="182"/>
      <c r="GL286" s="182"/>
      <c r="GM286" s="182"/>
      <c r="GN286" s="182"/>
      <c r="GO286" s="182"/>
      <c r="GP286" s="182"/>
      <c r="GQ286" s="182"/>
      <c r="GR286" s="182"/>
      <c r="GS286" s="182"/>
      <c r="GT286" s="182"/>
      <c r="GU286" s="182"/>
      <c r="GV286" s="182"/>
      <c r="GW286" s="182"/>
      <c r="GX286" s="182"/>
      <c r="GY286" s="182"/>
      <c r="GZ286" s="182"/>
      <c r="HA286" s="182"/>
      <c r="HB286" s="182"/>
      <c r="HC286" s="182"/>
      <c r="HD286" s="182"/>
      <c r="HE286" s="182"/>
      <c r="HF286" s="182"/>
      <c r="HG286" s="182"/>
      <c r="HH286" s="182"/>
      <c r="HI286" s="182"/>
      <c r="HJ286" s="182"/>
      <c r="HK286" s="182"/>
      <c r="HL286" s="182"/>
      <c r="HM286" s="182"/>
      <c r="HN286" s="182"/>
      <c r="HO286" s="182"/>
      <c r="HP286" s="182"/>
      <c r="HQ286" s="182"/>
      <c r="HR286" s="182"/>
      <c r="HS286" s="182"/>
      <c r="HT286" s="182"/>
      <c r="HU286" s="182"/>
    </row>
    <row r="287" spans="180:229" hidden="1" x14ac:dyDescent="0.3">
      <c r="FX287" s="182"/>
      <c r="FY287" s="182"/>
      <c r="FZ287" s="182"/>
      <c r="GA287" s="182"/>
      <c r="GB287" s="182"/>
      <c r="GC287" s="182"/>
      <c r="GD287" s="182"/>
      <c r="GE287" s="182"/>
      <c r="GF287" s="182"/>
      <c r="GG287" s="182"/>
      <c r="GH287" s="182"/>
      <c r="GI287" s="182"/>
      <c r="GJ287" s="182"/>
      <c r="GK287" s="182"/>
      <c r="GL287" s="182"/>
      <c r="GM287" s="182"/>
      <c r="GN287" s="182"/>
      <c r="GO287" s="182"/>
      <c r="GP287" s="182"/>
      <c r="GQ287" s="182"/>
      <c r="GR287" s="182"/>
      <c r="GS287" s="182"/>
      <c r="GT287" s="182"/>
      <c r="GU287" s="182"/>
      <c r="GV287" s="182"/>
      <c r="GW287" s="182"/>
      <c r="GX287" s="182"/>
      <c r="GY287" s="182"/>
      <c r="GZ287" s="182"/>
      <c r="HA287" s="182"/>
      <c r="HB287" s="182"/>
      <c r="HC287" s="182"/>
      <c r="HD287" s="182"/>
      <c r="HE287" s="182"/>
      <c r="HF287" s="182"/>
      <c r="HG287" s="182"/>
      <c r="HH287" s="182"/>
      <c r="HI287" s="182"/>
      <c r="HJ287" s="182"/>
      <c r="HK287" s="182"/>
      <c r="HL287" s="182"/>
      <c r="HM287" s="182"/>
      <c r="HN287" s="182"/>
      <c r="HO287" s="182"/>
      <c r="HP287" s="182"/>
      <c r="HQ287" s="182"/>
      <c r="HR287" s="182"/>
      <c r="HS287" s="182"/>
      <c r="HT287" s="182"/>
      <c r="HU287" s="182"/>
    </row>
    <row r="288" spans="180:229" hidden="1" x14ac:dyDescent="0.3">
      <c r="FX288" s="182"/>
      <c r="FY288" s="182"/>
      <c r="FZ288" s="182"/>
      <c r="GA288" s="182"/>
      <c r="GB288" s="182"/>
      <c r="GC288" s="182"/>
      <c r="GD288" s="182"/>
      <c r="GE288" s="182"/>
      <c r="GF288" s="182"/>
      <c r="GG288" s="182"/>
      <c r="GH288" s="182"/>
      <c r="GI288" s="182"/>
      <c r="GJ288" s="182"/>
      <c r="GK288" s="182"/>
      <c r="GL288" s="182"/>
      <c r="GM288" s="182"/>
      <c r="GN288" s="182"/>
      <c r="GO288" s="182"/>
      <c r="GP288" s="182"/>
      <c r="GQ288" s="182"/>
      <c r="GR288" s="182"/>
      <c r="GS288" s="182"/>
      <c r="GT288" s="182"/>
      <c r="GU288" s="182"/>
      <c r="GV288" s="182"/>
      <c r="GW288" s="182"/>
      <c r="GX288" s="182"/>
      <c r="GY288" s="182"/>
      <c r="GZ288" s="182"/>
      <c r="HA288" s="182"/>
      <c r="HB288" s="182"/>
      <c r="HC288" s="182"/>
      <c r="HD288" s="182"/>
      <c r="HE288" s="182"/>
      <c r="HF288" s="182"/>
      <c r="HG288" s="182"/>
      <c r="HH288" s="182"/>
      <c r="HI288" s="182"/>
      <c r="HJ288" s="182"/>
      <c r="HK288" s="182"/>
      <c r="HL288" s="182"/>
      <c r="HM288" s="182"/>
      <c r="HN288" s="182"/>
      <c r="HO288" s="182"/>
      <c r="HP288" s="182"/>
      <c r="HQ288" s="182"/>
      <c r="HR288" s="182"/>
      <c r="HS288" s="182"/>
      <c r="HT288" s="182"/>
      <c r="HU288" s="182"/>
    </row>
    <row r="289" spans="180:229" hidden="1" x14ac:dyDescent="0.3">
      <c r="FX289" s="182"/>
      <c r="FY289" s="182"/>
      <c r="FZ289" s="182"/>
      <c r="GA289" s="182"/>
      <c r="GB289" s="182"/>
      <c r="GC289" s="182"/>
      <c r="GD289" s="182"/>
      <c r="GE289" s="182"/>
      <c r="GF289" s="182"/>
      <c r="GG289" s="182"/>
      <c r="GH289" s="182"/>
      <c r="GI289" s="182"/>
      <c r="GJ289" s="182"/>
      <c r="GK289" s="182"/>
      <c r="GL289" s="182"/>
      <c r="GM289" s="182"/>
      <c r="GN289" s="182"/>
      <c r="GO289" s="182"/>
      <c r="GP289" s="182"/>
      <c r="GQ289" s="182"/>
      <c r="GR289" s="182"/>
      <c r="GS289" s="182"/>
      <c r="GT289" s="182"/>
      <c r="GU289" s="182"/>
      <c r="GV289" s="182"/>
      <c r="GW289" s="182"/>
      <c r="GX289" s="182"/>
      <c r="GY289" s="182"/>
      <c r="GZ289" s="182"/>
      <c r="HA289" s="182"/>
      <c r="HB289" s="182"/>
      <c r="HC289" s="182"/>
      <c r="HD289" s="182"/>
      <c r="HE289" s="182"/>
      <c r="HF289" s="182"/>
      <c r="HG289" s="182"/>
      <c r="HH289" s="182"/>
      <c r="HI289" s="182"/>
      <c r="HJ289" s="182"/>
      <c r="HK289" s="182"/>
      <c r="HL289" s="182"/>
      <c r="HM289" s="182"/>
      <c r="HN289" s="182"/>
      <c r="HO289" s="182"/>
      <c r="HP289" s="182"/>
      <c r="HQ289" s="182"/>
      <c r="HR289" s="182"/>
      <c r="HS289" s="182"/>
      <c r="HT289" s="182"/>
      <c r="HU289" s="182"/>
    </row>
    <row r="290" spans="180:229" hidden="1" x14ac:dyDescent="0.3">
      <c r="FX290" s="182"/>
      <c r="FY290" s="182"/>
      <c r="FZ290" s="182"/>
      <c r="GA290" s="182"/>
      <c r="GB290" s="182"/>
      <c r="GC290" s="182"/>
      <c r="GD290" s="182"/>
      <c r="GE290" s="182"/>
      <c r="GF290" s="182"/>
      <c r="GG290" s="182"/>
      <c r="GH290" s="182"/>
      <c r="GI290" s="182"/>
      <c r="GJ290" s="182"/>
      <c r="GK290" s="182"/>
      <c r="GL290" s="182"/>
      <c r="GM290" s="182"/>
      <c r="GN290" s="182"/>
      <c r="GO290" s="182"/>
      <c r="GP290" s="182"/>
      <c r="GQ290" s="182"/>
      <c r="GR290" s="182"/>
      <c r="GS290" s="182"/>
      <c r="GT290" s="182"/>
      <c r="GU290" s="182"/>
      <c r="GV290" s="182"/>
      <c r="GW290" s="182"/>
      <c r="GX290" s="182"/>
      <c r="GY290" s="182"/>
      <c r="GZ290" s="182"/>
      <c r="HA290" s="182"/>
      <c r="HB290" s="182"/>
      <c r="HC290" s="182"/>
      <c r="HD290" s="182"/>
      <c r="HE290" s="182"/>
      <c r="HF290" s="182"/>
      <c r="HG290" s="182"/>
      <c r="HH290" s="182"/>
      <c r="HI290" s="182"/>
      <c r="HJ290" s="182"/>
      <c r="HK290" s="182"/>
      <c r="HL290" s="182"/>
      <c r="HM290" s="182"/>
      <c r="HN290" s="182"/>
      <c r="HO290" s="182"/>
      <c r="HP290" s="182"/>
      <c r="HQ290" s="182"/>
      <c r="HR290" s="182"/>
      <c r="HS290" s="182"/>
      <c r="HT290" s="182"/>
      <c r="HU290" s="182"/>
    </row>
    <row r="291" spans="180:229" hidden="1" x14ac:dyDescent="0.3">
      <c r="FX291" s="182"/>
      <c r="FY291" s="182"/>
      <c r="FZ291" s="182"/>
      <c r="GA291" s="182"/>
      <c r="GB291" s="182"/>
      <c r="GC291" s="182"/>
      <c r="GD291" s="182"/>
      <c r="GE291" s="182"/>
      <c r="GF291" s="182"/>
      <c r="GG291" s="182"/>
      <c r="GH291" s="182"/>
      <c r="GI291" s="182"/>
      <c r="GJ291" s="182"/>
      <c r="GK291" s="182"/>
      <c r="GL291" s="182"/>
      <c r="GM291" s="182"/>
      <c r="GN291" s="182"/>
      <c r="GO291" s="182"/>
      <c r="GP291" s="182"/>
      <c r="GQ291" s="182"/>
      <c r="GR291" s="182"/>
      <c r="GS291" s="182"/>
      <c r="GT291" s="182"/>
      <c r="GU291" s="182"/>
      <c r="GV291" s="182"/>
      <c r="GW291" s="182"/>
      <c r="GX291" s="182"/>
      <c r="GY291" s="182"/>
      <c r="GZ291" s="182"/>
      <c r="HA291" s="182"/>
      <c r="HB291" s="182"/>
      <c r="HC291" s="182"/>
      <c r="HD291" s="182"/>
      <c r="HE291" s="182"/>
      <c r="HF291" s="182"/>
      <c r="HG291" s="182"/>
      <c r="HH291" s="182"/>
      <c r="HI291" s="182"/>
      <c r="HJ291" s="182"/>
      <c r="HK291" s="182"/>
      <c r="HL291" s="182"/>
      <c r="HM291" s="182"/>
      <c r="HN291" s="182"/>
      <c r="HO291" s="182"/>
      <c r="HP291" s="182"/>
      <c r="HQ291" s="182"/>
      <c r="HR291" s="182"/>
      <c r="HS291" s="182"/>
      <c r="HT291" s="182"/>
      <c r="HU291" s="182"/>
    </row>
  </sheetData>
  <sheetProtection algorithmName="SHA-512" hashValue="qJs9+Moj8tlGv/vRlaI8j4K9LA8/vdyQvj7XswgrtU5AC5cHZ5/xOXb9twBL0jimOl1EDk++92dPnWHBraz1FQ==" saltValue="/UdDKB8SK8c8ZCLD2HgJ3w==" spinCount="100000" sheet="1" selectLockedCells="1" autoFilter="0"/>
  <phoneticPr fontId="10" type="noConversion"/>
  <conditionalFormatting sqref="E9:G258">
    <cfRule type="expression" dxfId="9" priority="4">
      <formula>IF(OR($J9&lt;&gt;0,$O9&lt;&gt;0),TRUE,FALSE)</formula>
    </cfRule>
  </conditionalFormatting>
  <conditionalFormatting sqref="J9:L258">
    <cfRule type="expression" dxfId="8" priority="3">
      <formula>IF(OR($E9&lt;&gt;0,$O9&lt;&gt;0),TRUE,FALSE)</formula>
    </cfRule>
  </conditionalFormatting>
  <conditionalFormatting sqref="O9:Q258">
    <cfRule type="expression" dxfId="7" priority="2">
      <formula>IF(OR($E9&lt;&gt;0,$J9&lt;&gt;0),TRUE,FALSE)</formula>
    </cfRule>
  </conditionalFormatting>
  <conditionalFormatting sqref="S9:U258">
    <cfRule type="cellIs" dxfId="6" priority="1" operator="equal">
      <formula>0</formula>
    </cfRule>
  </conditionalFormatting>
  <dataValidations count="11">
    <dataValidation type="list" allowBlank="1" showInputMessage="1" showErrorMessage="1" errorTitle="Maak een keuze uit de lijst!" error="klik op Annuleren._x000a_Klik daarna op het pijtje naast de cel." promptTitle="Maak een keuze uit de lijst" prompt="Klik op het pijltje naast de cel._x000a__x000a_Let op! Maak eerst gebruik van het hulpblad &quot;Uurtarieven&quot;." sqref="E9:E258" xr:uid="{D8DCC1CF-B3F1-4247-AE0C-8BF720EC782A}">
      <formula1>Lijst_Medewerker</formula1>
    </dataValidation>
    <dataValidation type="list" allowBlank="1" showInputMessage="1" showErrorMessage="1" errorTitle="Maak een keuze uit de lijst!" error="Klik op Annuleren._x000a_Klik daarna op het pijtje naast de cel." promptTitle="Maak een keuze uit de lijst" prompt="Klik op het pijltje naast de cel._x000a__x000a_Let op! Maak eerst gebruik van het hulpblad &quot;Afschrijvingskosten&quot;" sqref="J9:J258" xr:uid="{3F6CAC33-DE7B-4C30-AC47-EAEDDEBD556A}">
      <formula1>Lijst_Activum</formula1>
    </dataValidation>
    <dataValidation type="list" showInputMessage="1" showErrorMessage="1" errorTitle="Maak een keuze uit de lijst!" error="klik op Annuleren._x000a_Klik daarna op het pijltje naast de cel." promptTitle="Maak een keuze uit de lijst" prompt="Klik op het pijltje naast de cel." sqref="B9:B258" xr:uid="{990D0F7A-4A51-494B-94CB-06ABD173144F}">
      <formula1>Lijst_activiteitencode</formula1>
    </dataValidation>
    <dataValidation type="list" showInputMessage="1" showErrorMessage="1" errorTitle="Maak een keuze uit de lijst!" error="Klik op Annuleren._x000a_Klik daarna op het pijtje naast de cel." promptTitle="Maak een keuze uit de lijst" prompt="Klik op het pijltje naast de cel." sqref="C9:C258" xr:uid="{AA7E5381-3203-4A30-98B7-B016573FE134}">
      <formula1>Lijst_Partnercode</formula1>
    </dataValidation>
    <dataValidation type="list" showInputMessage="1" showErrorMessage="1" sqref="U9:U258" xr:uid="{6A88F97B-98C3-4257-B101-59016BE046F0}">
      <formula1>Lijst_Kostensoorten</formula1>
    </dataValidation>
    <dataValidation type="list" allowBlank="1" showInputMessage="1" showErrorMessage="1" errorTitle="Maak een keuze uit de lijst!" error="Klik op Annuleren._x000a_Klik daarna op het pijltje naast de cel." promptTitle="Maak een keuze uit de lijst" prompt="Klik op het pijltje naast de cel._x000a__x000a_Gebruik deze kolom wanneer u op deze regel GEEN gebruik maakt van de hulpbladen voor arbeidskosten en/of afschrijvingskosten." sqref="O9:O258" xr:uid="{435408D9-374C-476B-8638-FA29C9634771}">
      <formula1>Lijst_Kostensoorten</formula1>
    </dataValidation>
    <dataValidation allowBlank="1" showInputMessage="1" showErrorMessage="1" promptTitle="Omschrijving" prompt="Geef een nadere omschrijving van de kosten." sqref="D9:D258" xr:uid="{5445D23B-679B-42D2-8204-6C4A964C3EFA}"/>
    <dataValidation allowBlank="1" showInputMessage="1" showErrorMessage="1" promptTitle="Uren" prompt="Vul hier het aantal uren in wanneer u op deze regel arbeidskosten begroot." sqref="F9:F258" xr:uid="{43CA9882-508B-434D-8E39-490BBC018B76}"/>
    <dataValidation allowBlank="1" showInputMessage="1" showErrorMessage="1" promptTitle="Eenheden" prompt="Vul hier het aantal eenheden in wanneer u op deze regel afschrijvingskosten begroot." sqref="K9:K258" xr:uid="{E4D77984-B2E5-4619-B7D7-3AAD630DA928}"/>
    <dataValidation allowBlank="1" showInputMessage="1" showErrorMessage="1" promptTitle="Aantal" prompt="Vul hier een aantal wanneer u op deze regel GEEN gebruik maakt van de hulpbladen voor uurtarieven of afschrijvingskosten." sqref="P9:P258" xr:uid="{E3B68966-CD70-4FAC-8AB1-9F251EF594A6}"/>
    <dataValidation allowBlank="1" showInputMessage="1" showErrorMessage="1" promptTitle="Tarief" prompt="Geef hier het begrote bedrag (tarief) voor &quot;overige kosten aan._x000a__x000a_Tip!_x000a_Gebruik voor arbeidskosten de kolommen &quot;Arbeidskosten&quot; en voor afschrijvingskosten de kolommen &quot;Afschrijvingskosten&quot;." sqref="Q9:Q258" xr:uid="{5069C335-D343-4755-B73A-6CD94EFB2B4F}"/>
  </dataValidations>
  <hyperlinks>
    <hyperlink ref="E3" location="Uurtarieven!A1" tooltip="Uurtarieven" display="Uurtarieven" xr:uid="{33F4AEF4-E214-4679-808A-882414472B90}"/>
    <hyperlink ref="J3" location="Afschrijvingskosten!A1" tooltip="Afschrijvingskosten" display="Afschrijvingskosten" xr:uid="{3C03DA3F-6848-42B8-A55A-6680D6C98516}"/>
    <hyperlink ref="S3" location="Begroting!A1" tooltip="Begroting" display="Begroting" xr:uid="{8D8D6A0F-4A95-4C01-9A45-AF2C2E7C8C8D}"/>
    <hyperlink ref="O3" location="Partners!C3" tooltip="Ga naar werkblad Partners" display="Partners" xr:uid="{DB6E7EAE-F804-47DA-90A6-8D5AEA8BAED5}"/>
    <hyperlink ref="O4" location="Werkpakketten!B9" tooltip="Ga naar werkblad Werkpakketten" display="Werkpakketten" xr:uid="{15CEDB07-5434-4ABB-B2F8-87A068084B2E}"/>
    <hyperlink ref="P3" location="Activiteiten!B9" tooltip="Ga naar werkblad Activiteiten" display="Activiteiten" xr:uid="{E0A5EC58-5F5A-45EC-B6F2-3BEF3D263FAE}"/>
    <hyperlink ref="P4" location="Financiering!G6" tooltip="Financiering" display="Financiering" xr:uid="{BFF1C4FB-258B-4075-9998-42753650407E}"/>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577F-E301-41D9-83DE-A86682E303C7}">
  <sheetPr codeName="Blad5"/>
  <dimension ref="A1:AZ150"/>
  <sheetViews>
    <sheetView zoomScale="130" zoomScaleNormal="130" workbookViewId="0">
      <pane xSplit="2" ySplit="2" topLeftCell="C133" activePane="bottomRight" state="frozen"/>
      <selection pane="topRight" activeCell="C1" sqref="C1"/>
      <selection pane="bottomLeft" activeCell="A3" sqref="A3"/>
      <selection pane="bottomRight" activeCell="B150" sqref="B150"/>
    </sheetView>
  </sheetViews>
  <sheetFormatPr defaultColWidth="8.85546875" defaultRowHeight="15" x14ac:dyDescent="0.35"/>
  <cols>
    <col min="1" max="1" width="17.85546875" style="72" bestFit="1" customWidth="1"/>
    <col min="2" max="52" width="15.7109375" style="72" customWidth="1"/>
    <col min="53" max="16384" width="8.85546875" style="72"/>
  </cols>
  <sheetData>
    <row r="1" spans="1:52" x14ac:dyDescent="0.35">
      <c r="A1" s="72" t="s">
        <v>56</v>
      </c>
      <c r="B1" s="73">
        <f>Tbl.Kosten[[#Totals],[Totaal kosten]]</f>
        <v>0</v>
      </c>
      <c r="C1" s="74">
        <f>Tbl.Kosten[[#Totals],[P1]]</f>
        <v>0</v>
      </c>
      <c r="D1" s="74">
        <f>Tbl.Kosten[[#Totals],[P2]]</f>
        <v>0</v>
      </c>
      <c r="E1" s="74">
        <f>Tbl.Kosten[[#Totals],[P3]]</f>
        <v>0</v>
      </c>
      <c r="F1" s="74">
        <f>Tbl.Kosten[[#Totals],[P4]]</f>
        <v>0</v>
      </c>
      <c r="G1" s="74">
        <f>Tbl.Kosten[[#Totals],[P5]]</f>
        <v>0</v>
      </c>
      <c r="H1" s="74">
        <f>Tbl.Kosten[[#Totals],[P6]]</f>
        <v>0</v>
      </c>
      <c r="I1" s="74">
        <f>Tbl.Kosten[[#Totals],[P7]]</f>
        <v>0</v>
      </c>
      <c r="J1" s="74">
        <f>Tbl.Kosten[[#Totals],[P8]]</f>
        <v>0</v>
      </c>
      <c r="K1" s="74">
        <f>Tbl.Kosten[[#Totals],[P9]]</f>
        <v>0</v>
      </c>
      <c r="L1" s="74">
        <f>Tbl.Kosten[[#Totals],[P10]]</f>
        <v>0</v>
      </c>
      <c r="M1" s="74">
        <f>Tbl.Kosten[[#Totals],[P11]]</f>
        <v>0</v>
      </c>
      <c r="N1" s="74">
        <f>Tbl.Kosten[[#Totals],[P12]]</f>
        <v>0</v>
      </c>
      <c r="O1" s="74">
        <f>Tbl.Kosten[[#Totals],[P13]]</f>
        <v>0</v>
      </c>
      <c r="P1" s="74">
        <f>Tbl.Kosten[[#Totals],[P14]]</f>
        <v>0</v>
      </c>
      <c r="Q1" s="74">
        <f>Tbl.Kosten[[#Totals],[P15]]</f>
        <v>0</v>
      </c>
      <c r="R1" s="74">
        <f>Tbl.Kosten[[#Totals],[P16]]</f>
        <v>0</v>
      </c>
      <c r="S1" s="74">
        <f>Tbl.Kosten[[#Totals],[P17]]</f>
        <v>0</v>
      </c>
      <c r="T1" s="74">
        <f>Tbl.Kosten[[#Totals],[P18]]</f>
        <v>0</v>
      </c>
      <c r="U1" s="74">
        <f>Tbl.Kosten[[#Totals],[P19]]</f>
        <v>0</v>
      </c>
      <c r="V1" s="74">
        <f>Tbl.Kosten[[#Totals],[P20]]</f>
        <v>0</v>
      </c>
      <c r="W1" s="74">
        <f>Tbl.Kosten[[#Totals],[P21]]</f>
        <v>0</v>
      </c>
      <c r="X1" s="74">
        <f>Tbl.Kosten[[#Totals],[P22]]</f>
        <v>0</v>
      </c>
      <c r="Y1" s="74">
        <f>Tbl.Kosten[[#Totals],[P23]]</f>
        <v>0</v>
      </c>
      <c r="Z1" s="74">
        <f>Tbl.Kosten[[#Totals],[P24]]</f>
        <v>0</v>
      </c>
      <c r="AA1" s="74">
        <f>Tbl.Kosten[[#Totals],[P25]]</f>
        <v>0</v>
      </c>
      <c r="AB1" s="74">
        <f>Tbl.Kosten[[#Totals],[P26]]</f>
        <v>0</v>
      </c>
      <c r="AC1" s="74">
        <f>Tbl.Kosten[[#Totals],[P27]]</f>
        <v>0</v>
      </c>
      <c r="AD1" s="74">
        <f>Tbl.Kosten[[#Totals],[P28]]</f>
        <v>0</v>
      </c>
      <c r="AE1" s="74">
        <f>Tbl.Kosten[[#Totals],[P29]]</f>
        <v>0</v>
      </c>
      <c r="AF1" s="74">
        <f>Tbl.Kosten[[#Totals],[P30]]</f>
        <v>0</v>
      </c>
      <c r="AG1" s="74">
        <f>Tbl.Kosten[[#Totals],[P31]]</f>
        <v>0</v>
      </c>
      <c r="AH1" s="74">
        <f>Tbl.Kosten[[#Totals],[P32]]</f>
        <v>0</v>
      </c>
      <c r="AI1" s="74">
        <f>Tbl.Kosten[[#Totals],[P33]]</f>
        <v>0</v>
      </c>
      <c r="AJ1" s="74">
        <f>Tbl.Kosten[[#Totals],[P34]]</f>
        <v>0</v>
      </c>
      <c r="AK1" s="74">
        <f>Tbl.Kosten[[#Totals],[P35]]</f>
        <v>0</v>
      </c>
      <c r="AL1" s="74">
        <f>Tbl.Kosten[[#Totals],[P36]]</f>
        <v>0</v>
      </c>
      <c r="AM1" s="74">
        <f>Tbl.Kosten[[#Totals],[P37]]</f>
        <v>0</v>
      </c>
      <c r="AN1" s="74">
        <f>Tbl.Kosten[[#Totals],[P38]]</f>
        <v>0</v>
      </c>
      <c r="AO1" s="74">
        <f>Tbl.Kosten[[#Totals],[P39]]</f>
        <v>0</v>
      </c>
      <c r="AP1" s="74">
        <f>Tbl.Kosten[[#Totals],[P40]]</f>
        <v>0</v>
      </c>
      <c r="AQ1" s="74">
        <f>Tbl.Kosten[[#Totals],[P41]]</f>
        <v>0</v>
      </c>
      <c r="AR1" s="74">
        <f>Tbl.Kosten[[#Totals],[P42]]</f>
        <v>0</v>
      </c>
      <c r="AS1" s="74">
        <f>Tbl.Kosten[[#Totals],[P43]]</f>
        <v>0</v>
      </c>
      <c r="AT1" s="74">
        <f>Tbl.Kosten[[#Totals],[P44]]</f>
        <v>0</v>
      </c>
      <c r="AU1" s="74">
        <f>Tbl.Kosten[[#Totals],[P45]]</f>
        <v>0</v>
      </c>
      <c r="AV1" s="74">
        <f>Tbl.Kosten[[#Totals],[P46]]</f>
        <v>0</v>
      </c>
      <c r="AW1" s="74">
        <f>Tbl.Kosten[[#Totals],[P47]]</f>
        <v>0</v>
      </c>
      <c r="AX1" s="74">
        <f>Tbl.Kosten[[#Totals],[P48]]</f>
        <v>0</v>
      </c>
      <c r="AY1" s="74">
        <f>Tbl.Kosten[[#Totals],[P49]]</f>
        <v>0</v>
      </c>
      <c r="AZ1" s="74">
        <f>Tbl.Kosten[[#Totals],[P50]]</f>
        <v>0</v>
      </c>
    </row>
    <row r="2" spans="1:52" x14ac:dyDescent="0.35">
      <c r="C2" s="72" t="s">
        <v>64</v>
      </c>
      <c r="D2" s="72" t="s">
        <v>65</v>
      </c>
      <c r="E2" s="72" t="s">
        <v>66</v>
      </c>
      <c r="F2" s="72" t="s">
        <v>67</v>
      </c>
      <c r="G2" s="72" t="s">
        <v>68</v>
      </c>
      <c r="H2" s="72" t="s">
        <v>69</v>
      </c>
      <c r="I2" s="72" t="s">
        <v>70</v>
      </c>
      <c r="J2" s="72" t="s">
        <v>71</v>
      </c>
      <c r="K2" s="72" t="s">
        <v>72</v>
      </c>
      <c r="L2" s="72" t="s">
        <v>73</v>
      </c>
      <c r="M2" s="72" t="s">
        <v>74</v>
      </c>
      <c r="N2" s="72" t="s">
        <v>75</v>
      </c>
      <c r="O2" s="72" t="s">
        <v>76</v>
      </c>
      <c r="P2" s="72" t="s">
        <v>77</v>
      </c>
      <c r="Q2" s="72" t="s">
        <v>78</v>
      </c>
      <c r="R2" s="72" t="s">
        <v>79</v>
      </c>
      <c r="S2" s="72" t="s">
        <v>80</v>
      </c>
      <c r="T2" s="72" t="s">
        <v>81</v>
      </c>
      <c r="U2" s="72" t="s">
        <v>82</v>
      </c>
      <c r="V2" s="72" t="s">
        <v>83</v>
      </c>
      <c r="W2" s="72" t="s">
        <v>84</v>
      </c>
      <c r="X2" s="72" t="s">
        <v>85</v>
      </c>
      <c r="Y2" s="72" t="s">
        <v>86</v>
      </c>
      <c r="Z2" s="72" t="s">
        <v>87</v>
      </c>
      <c r="AA2" s="72" t="s">
        <v>88</v>
      </c>
      <c r="AB2" s="72" t="s">
        <v>89</v>
      </c>
      <c r="AC2" s="72" t="s">
        <v>90</v>
      </c>
      <c r="AD2" s="72" t="s">
        <v>91</v>
      </c>
      <c r="AE2" s="72" t="s">
        <v>92</v>
      </c>
      <c r="AF2" s="72" t="s">
        <v>93</v>
      </c>
      <c r="AG2" s="72" t="s">
        <v>94</v>
      </c>
      <c r="AH2" s="72" t="s">
        <v>95</v>
      </c>
      <c r="AI2" s="72" t="s">
        <v>96</v>
      </c>
      <c r="AJ2" s="72" t="s">
        <v>97</v>
      </c>
      <c r="AK2" s="72" t="s">
        <v>98</v>
      </c>
      <c r="AL2" s="72" t="s">
        <v>99</v>
      </c>
      <c r="AM2" s="72" t="s">
        <v>100</v>
      </c>
      <c r="AN2" s="72" t="s">
        <v>101</v>
      </c>
      <c r="AO2" s="72" t="s">
        <v>102</v>
      </c>
      <c r="AP2" s="72" t="s">
        <v>103</v>
      </c>
      <c r="AQ2" s="72" t="s">
        <v>104</v>
      </c>
      <c r="AR2" s="72" t="s">
        <v>105</v>
      </c>
      <c r="AS2" s="72" t="s">
        <v>106</v>
      </c>
      <c r="AT2" s="72" t="s">
        <v>107</v>
      </c>
      <c r="AU2" s="72" t="s">
        <v>108</v>
      </c>
      <c r="AV2" s="72" t="s">
        <v>109</v>
      </c>
      <c r="AW2" s="72" t="s">
        <v>110</v>
      </c>
      <c r="AX2" s="72" t="s">
        <v>111</v>
      </c>
      <c r="AY2" s="72" t="s">
        <v>112</v>
      </c>
      <c r="AZ2" s="72" t="s">
        <v>113</v>
      </c>
    </row>
    <row r="3" spans="1:52" x14ac:dyDescent="0.35">
      <c r="A3" s="72" t="s">
        <v>33</v>
      </c>
      <c r="B3" s="75">
        <f>Tbl.Kosten[[#Totals],[WP1]]</f>
        <v>0</v>
      </c>
      <c r="C3" s="76">
        <f>SUMIF(Tbl.Kosten[WPnr.],$A3,Tbl.Kosten[P1])</f>
        <v>0</v>
      </c>
      <c r="D3" s="76">
        <f>SUMIF(Tbl.Kosten[WPnr.],$A3,Tbl.Kosten[P2])</f>
        <v>0</v>
      </c>
      <c r="E3" s="76">
        <f>SUMIF(Tbl.Kosten[WPnr.],$A3,Tbl.Kosten[P3])</f>
        <v>0</v>
      </c>
      <c r="F3" s="76">
        <f>SUMIF(Tbl.Kosten[WPnr.],$A3,Tbl.Kosten[P4])</f>
        <v>0</v>
      </c>
      <c r="G3" s="76">
        <f>SUMIF(Tbl.Kosten[WPnr.],$A3,Tbl.Kosten[P5])</f>
        <v>0</v>
      </c>
      <c r="H3" s="76">
        <f>SUMIF(Tbl.Kosten[WPnr.],$A3,Tbl.Kosten[P6])</f>
        <v>0</v>
      </c>
      <c r="I3" s="76">
        <f>SUMIF(Tbl.Kosten[WPnr.],$A3,Tbl.Kosten[P7])</f>
        <v>0</v>
      </c>
      <c r="J3" s="76">
        <f>SUMIF(Tbl.Kosten[WPnr.],$A3,Tbl.Kosten[P8])</f>
        <v>0</v>
      </c>
      <c r="K3" s="76">
        <f>SUMIF(Tbl.Kosten[WPnr.],$A3,Tbl.Kosten[P9])</f>
        <v>0</v>
      </c>
      <c r="L3" s="76">
        <f>SUMIF(Tbl.Kosten[WPnr.],$A3,Tbl.Kosten[P10])</f>
        <v>0</v>
      </c>
      <c r="M3" s="76">
        <f>SUMIF(Tbl.Kosten[WPnr.],$A3,Tbl.Kosten[P11])</f>
        <v>0</v>
      </c>
      <c r="N3" s="76">
        <f>SUMIF(Tbl.Kosten[WPnr.],$A3,Tbl.Kosten[P12])</f>
        <v>0</v>
      </c>
      <c r="O3" s="76">
        <f>SUMIF(Tbl.Kosten[WPnr.],$A3,Tbl.Kosten[P13])</f>
        <v>0</v>
      </c>
      <c r="P3" s="76">
        <f>SUMIF(Tbl.Kosten[WPnr.],$A3,Tbl.Kosten[P14])</f>
        <v>0</v>
      </c>
      <c r="Q3" s="76">
        <f>SUMIF(Tbl.Kosten[WPnr.],$A3,Tbl.Kosten[P15])</f>
        <v>0</v>
      </c>
      <c r="R3" s="76">
        <f>SUMIF(Tbl.Kosten[WPnr.],$A3,Tbl.Kosten[P16])</f>
        <v>0</v>
      </c>
      <c r="S3" s="76">
        <f>SUMIF(Tbl.Kosten[WPnr.],$A3,Tbl.Kosten[P17])</f>
        <v>0</v>
      </c>
      <c r="T3" s="76">
        <f>SUMIF(Tbl.Kosten[WPnr.],$A3,Tbl.Kosten[P18])</f>
        <v>0</v>
      </c>
      <c r="U3" s="76">
        <f>SUMIF(Tbl.Kosten[WPnr.],$A3,Tbl.Kosten[P19])</f>
        <v>0</v>
      </c>
      <c r="V3" s="76">
        <f>SUMIF(Tbl.Kosten[WPnr.],$A3,Tbl.Kosten[P20])</f>
        <v>0</v>
      </c>
      <c r="W3" s="76">
        <f>SUMIF(Tbl.Kosten[WPnr.],$A3,Tbl.Kosten[P21])</f>
        <v>0</v>
      </c>
      <c r="X3" s="76">
        <f>SUMIF(Tbl.Kosten[WPnr.],$A3,Tbl.Kosten[P22])</f>
        <v>0</v>
      </c>
      <c r="Y3" s="76">
        <f>SUMIF(Tbl.Kosten[WPnr.],$A3,Tbl.Kosten[P23])</f>
        <v>0</v>
      </c>
      <c r="Z3" s="76">
        <f>SUMIF(Tbl.Kosten[WPnr.],$A3,Tbl.Kosten[P24])</f>
        <v>0</v>
      </c>
      <c r="AA3" s="76">
        <f>SUMIF(Tbl.Kosten[WPnr.],$A3,Tbl.Kosten[P25])</f>
        <v>0</v>
      </c>
      <c r="AB3" s="76">
        <f>SUMIF(Tbl.Kosten[WPnr.],$A3,Tbl.Kosten[P26])</f>
        <v>0</v>
      </c>
      <c r="AC3" s="76">
        <f>SUMIF(Tbl.Kosten[WPnr.],$A3,Tbl.Kosten[P27])</f>
        <v>0</v>
      </c>
      <c r="AD3" s="76">
        <f>SUMIF(Tbl.Kosten[WPnr.],$A3,Tbl.Kosten[P28])</f>
        <v>0</v>
      </c>
      <c r="AE3" s="76">
        <f>SUMIF(Tbl.Kosten[WPnr.],$A3,Tbl.Kosten[P29])</f>
        <v>0</v>
      </c>
      <c r="AF3" s="76">
        <f>SUMIF(Tbl.Kosten[WPnr.],$A3,Tbl.Kosten[P30])</f>
        <v>0</v>
      </c>
      <c r="AG3" s="76">
        <f>SUMIF(Tbl.Kosten[WPnr.],$A3,Tbl.Kosten[P31])</f>
        <v>0</v>
      </c>
      <c r="AH3" s="76">
        <f>SUMIF(Tbl.Kosten[WPnr.],$A3,Tbl.Kosten[P32])</f>
        <v>0</v>
      </c>
      <c r="AI3" s="76">
        <f>SUMIF(Tbl.Kosten[WPnr.],$A3,Tbl.Kosten[P33])</f>
        <v>0</v>
      </c>
      <c r="AJ3" s="76">
        <f>SUMIF(Tbl.Kosten[WPnr.],$A3,Tbl.Kosten[P34])</f>
        <v>0</v>
      </c>
      <c r="AK3" s="76">
        <f>SUMIF(Tbl.Kosten[WPnr.],$A3,Tbl.Kosten[P35])</f>
        <v>0</v>
      </c>
      <c r="AL3" s="76">
        <f>SUMIF(Tbl.Kosten[WPnr.],$A3,Tbl.Kosten[P36])</f>
        <v>0</v>
      </c>
      <c r="AM3" s="76">
        <f>SUMIF(Tbl.Kosten[WPnr.],$A3,Tbl.Kosten[P37])</f>
        <v>0</v>
      </c>
      <c r="AN3" s="76">
        <f>SUMIF(Tbl.Kosten[WPnr.],$A3,Tbl.Kosten[P38])</f>
        <v>0</v>
      </c>
      <c r="AO3" s="76">
        <f>SUMIF(Tbl.Kosten[WPnr.],$A3,Tbl.Kosten[P39])</f>
        <v>0</v>
      </c>
      <c r="AP3" s="76">
        <f>SUMIF(Tbl.Kosten[WPnr.],$A3,Tbl.Kosten[P40])</f>
        <v>0</v>
      </c>
      <c r="AQ3" s="76">
        <f>SUMIF(Tbl.Kosten[WPnr.],$A3,Tbl.Kosten[P41])</f>
        <v>0</v>
      </c>
      <c r="AR3" s="76">
        <f>SUMIF(Tbl.Kosten[WPnr.],$A3,Tbl.Kosten[P42])</f>
        <v>0</v>
      </c>
      <c r="AS3" s="76">
        <f>SUMIF(Tbl.Kosten[WPnr.],$A3,Tbl.Kosten[P43])</f>
        <v>0</v>
      </c>
      <c r="AT3" s="76">
        <f>SUMIF(Tbl.Kosten[WPnr.],$A3,Tbl.Kosten[P44])</f>
        <v>0</v>
      </c>
      <c r="AU3" s="76">
        <f>SUMIF(Tbl.Kosten[WPnr.],$A3,Tbl.Kosten[P45])</f>
        <v>0</v>
      </c>
      <c r="AV3" s="76">
        <f>SUMIF(Tbl.Kosten[WPnr.],$A3,Tbl.Kosten[P46])</f>
        <v>0</v>
      </c>
      <c r="AW3" s="76">
        <f>SUMIF(Tbl.Kosten[WPnr.],$A3,Tbl.Kosten[P47])</f>
        <v>0</v>
      </c>
      <c r="AX3" s="76">
        <f>SUMIF(Tbl.Kosten[WPnr.],$A3,Tbl.Kosten[P48])</f>
        <v>0</v>
      </c>
      <c r="AY3" s="76">
        <f>SUMIF(Tbl.Kosten[WPnr.],$A3,Tbl.Kosten[P49])</f>
        <v>0</v>
      </c>
      <c r="AZ3" s="76">
        <f>SUMIF(Tbl.Kosten[WPnr.],$A3,Tbl.Kosten[P50])</f>
        <v>0</v>
      </c>
    </row>
    <row r="4" spans="1:52" x14ac:dyDescent="0.35">
      <c r="A4" s="72" t="s">
        <v>34</v>
      </c>
      <c r="B4" s="75">
        <f>Tbl.Kosten[[#Totals],[WP2]]</f>
        <v>0</v>
      </c>
      <c r="C4" s="76">
        <f>SUMIF(Tbl.Kosten[WPnr.],$A4,Tbl.Kosten[P1])</f>
        <v>0</v>
      </c>
      <c r="D4" s="76">
        <f>SUMIF(Tbl.Kosten[WPnr.],$A4,Tbl.Kosten[P2])</f>
        <v>0</v>
      </c>
      <c r="E4" s="76">
        <f>SUMIF(Tbl.Kosten[WPnr.],$A4,Tbl.Kosten[P3])</f>
        <v>0</v>
      </c>
      <c r="F4" s="76">
        <f>SUMIF(Tbl.Kosten[WPnr.],$A4,Tbl.Kosten[P4])</f>
        <v>0</v>
      </c>
      <c r="G4" s="76">
        <f>SUMIF(Tbl.Kosten[WPnr.],$A4,Tbl.Kosten[P5])</f>
        <v>0</v>
      </c>
      <c r="H4" s="76">
        <f>SUMIF(Tbl.Kosten[WPnr.],$A4,Tbl.Kosten[P6])</f>
        <v>0</v>
      </c>
      <c r="I4" s="76">
        <f>SUMIF(Tbl.Kosten[WPnr.],$A4,Tbl.Kosten[P7])</f>
        <v>0</v>
      </c>
      <c r="J4" s="76">
        <f>SUMIF(Tbl.Kosten[WPnr.],$A4,Tbl.Kosten[P8])</f>
        <v>0</v>
      </c>
      <c r="K4" s="76">
        <f>SUMIF(Tbl.Kosten[WPnr.],$A4,Tbl.Kosten[P9])</f>
        <v>0</v>
      </c>
      <c r="L4" s="76">
        <f>SUMIF(Tbl.Kosten[WPnr.],$A4,Tbl.Kosten[P10])</f>
        <v>0</v>
      </c>
      <c r="M4" s="76">
        <f>SUMIF(Tbl.Kosten[WPnr.],$A4,Tbl.Kosten[P11])</f>
        <v>0</v>
      </c>
      <c r="N4" s="76">
        <f>SUMIF(Tbl.Kosten[WPnr.],$A4,Tbl.Kosten[P12])</f>
        <v>0</v>
      </c>
      <c r="O4" s="76">
        <f>SUMIF(Tbl.Kosten[WPnr.],$A4,Tbl.Kosten[P13])</f>
        <v>0</v>
      </c>
      <c r="P4" s="76">
        <f>SUMIF(Tbl.Kosten[WPnr.],$A4,Tbl.Kosten[P14])</f>
        <v>0</v>
      </c>
      <c r="Q4" s="76">
        <f>SUMIF(Tbl.Kosten[WPnr.],$A4,Tbl.Kosten[P15])</f>
        <v>0</v>
      </c>
      <c r="R4" s="76">
        <f>SUMIF(Tbl.Kosten[WPnr.],$A4,Tbl.Kosten[P16])</f>
        <v>0</v>
      </c>
      <c r="S4" s="76">
        <f>SUMIF(Tbl.Kosten[WPnr.],$A4,Tbl.Kosten[P17])</f>
        <v>0</v>
      </c>
      <c r="T4" s="76">
        <f>SUMIF(Tbl.Kosten[WPnr.],$A4,Tbl.Kosten[P18])</f>
        <v>0</v>
      </c>
      <c r="U4" s="76">
        <f>SUMIF(Tbl.Kosten[WPnr.],$A4,Tbl.Kosten[P19])</f>
        <v>0</v>
      </c>
      <c r="V4" s="76">
        <f>SUMIF(Tbl.Kosten[WPnr.],$A4,Tbl.Kosten[P20])</f>
        <v>0</v>
      </c>
      <c r="W4" s="76">
        <f>SUMIF(Tbl.Kosten[WPnr.],$A4,Tbl.Kosten[P21])</f>
        <v>0</v>
      </c>
      <c r="X4" s="76">
        <f>SUMIF(Tbl.Kosten[WPnr.],$A4,Tbl.Kosten[P22])</f>
        <v>0</v>
      </c>
      <c r="Y4" s="76">
        <f>SUMIF(Tbl.Kosten[WPnr.],$A4,Tbl.Kosten[P23])</f>
        <v>0</v>
      </c>
      <c r="Z4" s="76">
        <f>SUMIF(Tbl.Kosten[WPnr.],$A4,Tbl.Kosten[P24])</f>
        <v>0</v>
      </c>
      <c r="AA4" s="76">
        <f>SUMIF(Tbl.Kosten[WPnr.],$A4,Tbl.Kosten[P25])</f>
        <v>0</v>
      </c>
      <c r="AB4" s="76">
        <f>SUMIF(Tbl.Kosten[WPnr.],$A4,Tbl.Kosten[P26])</f>
        <v>0</v>
      </c>
      <c r="AC4" s="76">
        <f>SUMIF(Tbl.Kosten[WPnr.],$A4,Tbl.Kosten[P27])</f>
        <v>0</v>
      </c>
      <c r="AD4" s="76">
        <f>SUMIF(Tbl.Kosten[WPnr.],$A4,Tbl.Kosten[P28])</f>
        <v>0</v>
      </c>
      <c r="AE4" s="76">
        <f>SUMIF(Tbl.Kosten[WPnr.],$A4,Tbl.Kosten[P29])</f>
        <v>0</v>
      </c>
      <c r="AF4" s="76">
        <f>SUMIF(Tbl.Kosten[WPnr.],$A4,Tbl.Kosten[P30])</f>
        <v>0</v>
      </c>
      <c r="AG4" s="76">
        <f>SUMIF(Tbl.Kosten[WPnr.],$A4,Tbl.Kosten[P31])</f>
        <v>0</v>
      </c>
      <c r="AH4" s="76">
        <f>SUMIF(Tbl.Kosten[WPnr.],$A4,Tbl.Kosten[P32])</f>
        <v>0</v>
      </c>
      <c r="AI4" s="76">
        <f>SUMIF(Tbl.Kosten[WPnr.],$A4,Tbl.Kosten[P33])</f>
        <v>0</v>
      </c>
      <c r="AJ4" s="76">
        <f>SUMIF(Tbl.Kosten[WPnr.],$A4,Tbl.Kosten[P34])</f>
        <v>0</v>
      </c>
      <c r="AK4" s="76">
        <f>SUMIF(Tbl.Kosten[WPnr.],$A4,Tbl.Kosten[P35])</f>
        <v>0</v>
      </c>
      <c r="AL4" s="76">
        <f>SUMIF(Tbl.Kosten[WPnr.],$A4,Tbl.Kosten[P36])</f>
        <v>0</v>
      </c>
      <c r="AM4" s="76">
        <f>SUMIF(Tbl.Kosten[WPnr.],$A4,Tbl.Kosten[P37])</f>
        <v>0</v>
      </c>
      <c r="AN4" s="76">
        <f>SUMIF(Tbl.Kosten[WPnr.],$A4,Tbl.Kosten[P38])</f>
        <v>0</v>
      </c>
      <c r="AO4" s="76">
        <f>SUMIF(Tbl.Kosten[WPnr.],$A4,Tbl.Kosten[P39])</f>
        <v>0</v>
      </c>
      <c r="AP4" s="76">
        <f>SUMIF(Tbl.Kosten[WPnr.],$A4,Tbl.Kosten[P40])</f>
        <v>0</v>
      </c>
      <c r="AQ4" s="76">
        <f>SUMIF(Tbl.Kosten[WPnr.],$A4,Tbl.Kosten[P41])</f>
        <v>0</v>
      </c>
      <c r="AR4" s="76">
        <f>SUMIF(Tbl.Kosten[WPnr.],$A4,Tbl.Kosten[P42])</f>
        <v>0</v>
      </c>
      <c r="AS4" s="76">
        <f>SUMIF(Tbl.Kosten[WPnr.],$A4,Tbl.Kosten[P43])</f>
        <v>0</v>
      </c>
      <c r="AT4" s="76">
        <f>SUMIF(Tbl.Kosten[WPnr.],$A4,Tbl.Kosten[P44])</f>
        <v>0</v>
      </c>
      <c r="AU4" s="76">
        <f>SUMIF(Tbl.Kosten[WPnr.],$A4,Tbl.Kosten[P45])</f>
        <v>0</v>
      </c>
      <c r="AV4" s="76">
        <f>SUMIF(Tbl.Kosten[WPnr.],$A4,Tbl.Kosten[P46])</f>
        <v>0</v>
      </c>
      <c r="AW4" s="76">
        <f>SUMIF(Tbl.Kosten[WPnr.],$A4,Tbl.Kosten[P47])</f>
        <v>0</v>
      </c>
      <c r="AX4" s="76">
        <f>SUMIF(Tbl.Kosten[WPnr.],$A4,Tbl.Kosten[P48])</f>
        <v>0</v>
      </c>
      <c r="AY4" s="76">
        <f>SUMIF(Tbl.Kosten[WPnr.],$A4,Tbl.Kosten[P49])</f>
        <v>0</v>
      </c>
      <c r="AZ4" s="76">
        <f>SUMIF(Tbl.Kosten[WPnr.],$A4,Tbl.Kosten[P50])</f>
        <v>0</v>
      </c>
    </row>
    <row r="5" spans="1:52" x14ac:dyDescent="0.35">
      <c r="A5" s="72" t="s">
        <v>37</v>
      </c>
      <c r="B5" s="75">
        <f>Tbl.Kosten[[#Totals],[WP3]]</f>
        <v>0</v>
      </c>
      <c r="C5" s="76">
        <f>SUMIF(Tbl.Kosten[WPnr.],$A5,Tbl.Kosten[P1])</f>
        <v>0</v>
      </c>
      <c r="D5" s="76">
        <f>SUMIF(Tbl.Kosten[WPnr.],$A5,Tbl.Kosten[P2])</f>
        <v>0</v>
      </c>
      <c r="E5" s="76">
        <f>SUMIF(Tbl.Kosten[WPnr.],$A5,Tbl.Kosten[P3])</f>
        <v>0</v>
      </c>
      <c r="F5" s="76">
        <f>SUMIF(Tbl.Kosten[WPnr.],$A5,Tbl.Kosten[P4])</f>
        <v>0</v>
      </c>
      <c r="G5" s="76">
        <f>SUMIF(Tbl.Kosten[WPnr.],$A5,Tbl.Kosten[P5])</f>
        <v>0</v>
      </c>
      <c r="H5" s="76">
        <f>SUMIF(Tbl.Kosten[WPnr.],$A5,Tbl.Kosten[P6])</f>
        <v>0</v>
      </c>
      <c r="I5" s="76">
        <f>SUMIF(Tbl.Kosten[WPnr.],$A5,Tbl.Kosten[P7])</f>
        <v>0</v>
      </c>
      <c r="J5" s="76">
        <f>SUMIF(Tbl.Kosten[WPnr.],$A5,Tbl.Kosten[P8])</f>
        <v>0</v>
      </c>
      <c r="K5" s="76">
        <f>SUMIF(Tbl.Kosten[WPnr.],$A5,Tbl.Kosten[P9])</f>
        <v>0</v>
      </c>
      <c r="L5" s="76">
        <f>SUMIF(Tbl.Kosten[WPnr.],$A5,Tbl.Kosten[P10])</f>
        <v>0</v>
      </c>
      <c r="M5" s="76">
        <f>SUMIF(Tbl.Kosten[WPnr.],$A5,Tbl.Kosten[P11])</f>
        <v>0</v>
      </c>
      <c r="N5" s="76">
        <f>SUMIF(Tbl.Kosten[WPnr.],$A5,Tbl.Kosten[P12])</f>
        <v>0</v>
      </c>
      <c r="O5" s="76">
        <f>SUMIF(Tbl.Kosten[WPnr.],$A5,Tbl.Kosten[P13])</f>
        <v>0</v>
      </c>
      <c r="P5" s="76">
        <f>SUMIF(Tbl.Kosten[WPnr.],$A5,Tbl.Kosten[P14])</f>
        <v>0</v>
      </c>
      <c r="Q5" s="76">
        <f>SUMIF(Tbl.Kosten[WPnr.],$A5,Tbl.Kosten[P15])</f>
        <v>0</v>
      </c>
      <c r="R5" s="76">
        <f>SUMIF(Tbl.Kosten[WPnr.],$A5,Tbl.Kosten[P16])</f>
        <v>0</v>
      </c>
      <c r="S5" s="76">
        <f>SUMIF(Tbl.Kosten[WPnr.],$A5,Tbl.Kosten[P17])</f>
        <v>0</v>
      </c>
      <c r="T5" s="76">
        <f>SUMIF(Tbl.Kosten[WPnr.],$A5,Tbl.Kosten[P18])</f>
        <v>0</v>
      </c>
      <c r="U5" s="76">
        <f>SUMIF(Tbl.Kosten[WPnr.],$A5,Tbl.Kosten[P19])</f>
        <v>0</v>
      </c>
      <c r="V5" s="76">
        <f>SUMIF(Tbl.Kosten[WPnr.],$A5,Tbl.Kosten[P20])</f>
        <v>0</v>
      </c>
      <c r="W5" s="76">
        <f>SUMIF(Tbl.Kosten[WPnr.],$A5,Tbl.Kosten[P21])</f>
        <v>0</v>
      </c>
      <c r="X5" s="76">
        <f>SUMIF(Tbl.Kosten[WPnr.],$A5,Tbl.Kosten[P22])</f>
        <v>0</v>
      </c>
      <c r="Y5" s="76">
        <f>SUMIF(Tbl.Kosten[WPnr.],$A5,Tbl.Kosten[P23])</f>
        <v>0</v>
      </c>
      <c r="Z5" s="76">
        <f>SUMIF(Tbl.Kosten[WPnr.],$A5,Tbl.Kosten[P24])</f>
        <v>0</v>
      </c>
      <c r="AA5" s="76">
        <f>SUMIF(Tbl.Kosten[WPnr.],$A5,Tbl.Kosten[P25])</f>
        <v>0</v>
      </c>
      <c r="AB5" s="76">
        <f>SUMIF(Tbl.Kosten[WPnr.],$A5,Tbl.Kosten[P26])</f>
        <v>0</v>
      </c>
      <c r="AC5" s="76">
        <f>SUMIF(Tbl.Kosten[WPnr.],$A5,Tbl.Kosten[P27])</f>
        <v>0</v>
      </c>
      <c r="AD5" s="76">
        <f>SUMIF(Tbl.Kosten[WPnr.],$A5,Tbl.Kosten[P28])</f>
        <v>0</v>
      </c>
      <c r="AE5" s="76">
        <f>SUMIF(Tbl.Kosten[WPnr.],$A5,Tbl.Kosten[P29])</f>
        <v>0</v>
      </c>
      <c r="AF5" s="76">
        <f>SUMIF(Tbl.Kosten[WPnr.],$A5,Tbl.Kosten[P30])</f>
        <v>0</v>
      </c>
      <c r="AG5" s="76">
        <f>SUMIF(Tbl.Kosten[WPnr.],$A5,Tbl.Kosten[P31])</f>
        <v>0</v>
      </c>
      <c r="AH5" s="76">
        <f>SUMIF(Tbl.Kosten[WPnr.],$A5,Tbl.Kosten[P32])</f>
        <v>0</v>
      </c>
      <c r="AI5" s="76">
        <f>SUMIF(Tbl.Kosten[WPnr.],$A5,Tbl.Kosten[P33])</f>
        <v>0</v>
      </c>
      <c r="AJ5" s="76">
        <f>SUMIF(Tbl.Kosten[WPnr.],$A5,Tbl.Kosten[P34])</f>
        <v>0</v>
      </c>
      <c r="AK5" s="76">
        <f>SUMIF(Tbl.Kosten[WPnr.],$A5,Tbl.Kosten[P35])</f>
        <v>0</v>
      </c>
      <c r="AL5" s="76">
        <f>SUMIF(Tbl.Kosten[WPnr.],$A5,Tbl.Kosten[P36])</f>
        <v>0</v>
      </c>
      <c r="AM5" s="76">
        <f>SUMIF(Tbl.Kosten[WPnr.],$A5,Tbl.Kosten[P37])</f>
        <v>0</v>
      </c>
      <c r="AN5" s="76">
        <f>SUMIF(Tbl.Kosten[WPnr.],$A5,Tbl.Kosten[P38])</f>
        <v>0</v>
      </c>
      <c r="AO5" s="76">
        <f>SUMIF(Tbl.Kosten[WPnr.],$A5,Tbl.Kosten[P39])</f>
        <v>0</v>
      </c>
      <c r="AP5" s="76">
        <f>SUMIF(Tbl.Kosten[WPnr.],$A5,Tbl.Kosten[P40])</f>
        <v>0</v>
      </c>
      <c r="AQ5" s="76">
        <f>SUMIF(Tbl.Kosten[WPnr.],$A5,Tbl.Kosten[P41])</f>
        <v>0</v>
      </c>
      <c r="AR5" s="76">
        <f>SUMIF(Tbl.Kosten[WPnr.],$A5,Tbl.Kosten[P42])</f>
        <v>0</v>
      </c>
      <c r="AS5" s="76">
        <f>SUMIF(Tbl.Kosten[WPnr.],$A5,Tbl.Kosten[P43])</f>
        <v>0</v>
      </c>
      <c r="AT5" s="76">
        <f>SUMIF(Tbl.Kosten[WPnr.],$A5,Tbl.Kosten[P44])</f>
        <v>0</v>
      </c>
      <c r="AU5" s="76">
        <f>SUMIF(Tbl.Kosten[WPnr.],$A5,Tbl.Kosten[P45])</f>
        <v>0</v>
      </c>
      <c r="AV5" s="76">
        <f>SUMIF(Tbl.Kosten[WPnr.],$A5,Tbl.Kosten[P46])</f>
        <v>0</v>
      </c>
      <c r="AW5" s="76">
        <f>SUMIF(Tbl.Kosten[WPnr.],$A5,Tbl.Kosten[P47])</f>
        <v>0</v>
      </c>
      <c r="AX5" s="76">
        <f>SUMIF(Tbl.Kosten[WPnr.],$A5,Tbl.Kosten[P48])</f>
        <v>0</v>
      </c>
      <c r="AY5" s="76">
        <f>SUMIF(Tbl.Kosten[WPnr.],$A5,Tbl.Kosten[P49])</f>
        <v>0</v>
      </c>
      <c r="AZ5" s="76">
        <f>SUMIF(Tbl.Kosten[WPnr.],$A5,Tbl.Kosten[P50])</f>
        <v>0</v>
      </c>
    </row>
    <row r="6" spans="1:52" x14ac:dyDescent="0.35">
      <c r="A6" s="72" t="s">
        <v>114</v>
      </c>
      <c r="B6" s="75">
        <f>Tbl.Kosten[[#Totals],[WP4]]</f>
        <v>0</v>
      </c>
      <c r="C6" s="76">
        <f>SUMIF(Tbl.Kosten[WPnr.],$A6,Tbl.Kosten[P1])</f>
        <v>0</v>
      </c>
      <c r="D6" s="76">
        <f>SUMIF(Tbl.Kosten[WPnr.],$A6,Tbl.Kosten[P2])</f>
        <v>0</v>
      </c>
      <c r="E6" s="76">
        <f>SUMIF(Tbl.Kosten[WPnr.],$A6,Tbl.Kosten[P3])</f>
        <v>0</v>
      </c>
      <c r="F6" s="76">
        <f>SUMIF(Tbl.Kosten[WPnr.],$A6,Tbl.Kosten[P4])</f>
        <v>0</v>
      </c>
      <c r="G6" s="76">
        <f>SUMIF(Tbl.Kosten[WPnr.],$A6,Tbl.Kosten[P5])</f>
        <v>0</v>
      </c>
      <c r="H6" s="76">
        <f>SUMIF(Tbl.Kosten[WPnr.],$A6,Tbl.Kosten[P6])</f>
        <v>0</v>
      </c>
      <c r="I6" s="76">
        <f>SUMIF(Tbl.Kosten[WPnr.],$A6,Tbl.Kosten[P7])</f>
        <v>0</v>
      </c>
      <c r="J6" s="76">
        <f>SUMIF(Tbl.Kosten[WPnr.],$A6,Tbl.Kosten[P8])</f>
        <v>0</v>
      </c>
      <c r="K6" s="76">
        <f>SUMIF(Tbl.Kosten[WPnr.],$A6,Tbl.Kosten[P9])</f>
        <v>0</v>
      </c>
      <c r="L6" s="76">
        <f>SUMIF(Tbl.Kosten[WPnr.],$A6,Tbl.Kosten[P10])</f>
        <v>0</v>
      </c>
      <c r="M6" s="76">
        <f>SUMIF(Tbl.Kosten[WPnr.],$A6,Tbl.Kosten[P11])</f>
        <v>0</v>
      </c>
      <c r="N6" s="76">
        <f>SUMIF(Tbl.Kosten[WPnr.],$A6,Tbl.Kosten[P12])</f>
        <v>0</v>
      </c>
      <c r="O6" s="76">
        <f>SUMIF(Tbl.Kosten[WPnr.],$A6,Tbl.Kosten[P13])</f>
        <v>0</v>
      </c>
      <c r="P6" s="76">
        <f>SUMIF(Tbl.Kosten[WPnr.],$A6,Tbl.Kosten[P14])</f>
        <v>0</v>
      </c>
      <c r="Q6" s="76">
        <f>SUMIF(Tbl.Kosten[WPnr.],$A6,Tbl.Kosten[P15])</f>
        <v>0</v>
      </c>
      <c r="R6" s="76">
        <f>SUMIF(Tbl.Kosten[WPnr.],$A6,Tbl.Kosten[P16])</f>
        <v>0</v>
      </c>
      <c r="S6" s="76">
        <f>SUMIF(Tbl.Kosten[WPnr.],$A6,Tbl.Kosten[P17])</f>
        <v>0</v>
      </c>
      <c r="T6" s="76">
        <f>SUMIF(Tbl.Kosten[WPnr.],$A6,Tbl.Kosten[P18])</f>
        <v>0</v>
      </c>
      <c r="U6" s="76">
        <f>SUMIF(Tbl.Kosten[WPnr.],$A6,Tbl.Kosten[P19])</f>
        <v>0</v>
      </c>
      <c r="V6" s="76">
        <f>SUMIF(Tbl.Kosten[WPnr.],$A6,Tbl.Kosten[P20])</f>
        <v>0</v>
      </c>
      <c r="W6" s="76">
        <f>SUMIF(Tbl.Kosten[WPnr.],$A6,Tbl.Kosten[P21])</f>
        <v>0</v>
      </c>
      <c r="X6" s="76">
        <f>SUMIF(Tbl.Kosten[WPnr.],$A6,Tbl.Kosten[P22])</f>
        <v>0</v>
      </c>
      <c r="Y6" s="76">
        <f>SUMIF(Tbl.Kosten[WPnr.],$A6,Tbl.Kosten[P23])</f>
        <v>0</v>
      </c>
      <c r="Z6" s="76">
        <f>SUMIF(Tbl.Kosten[WPnr.],$A6,Tbl.Kosten[P24])</f>
        <v>0</v>
      </c>
      <c r="AA6" s="76">
        <f>SUMIF(Tbl.Kosten[WPnr.],$A6,Tbl.Kosten[P25])</f>
        <v>0</v>
      </c>
      <c r="AB6" s="76">
        <f>SUMIF(Tbl.Kosten[WPnr.],$A6,Tbl.Kosten[P26])</f>
        <v>0</v>
      </c>
      <c r="AC6" s="76">
        <f>SUMIF(Tbl.Kosten[WPnr.],$A6,Tbl.Kosten[P27])</f>
        <v>0</v>
      </c>
      <c r="AD6" s="76">
        <f>SUMIF(Tbl.Kosten[WPnr.],$A6,Tbl.Kosten[P28])</f>
        <v>0</v>
      </c>
      <c r="AE6" s="76">
        <f>SUMIF(Tbl.Kosten[WPnr.],$A6,Tbl.Kosten[P29])</f>
        <v>0</v>
      </c>
      <c r="AF6" s="76">
        <f>SUMIF(Tbl.Kosten[WPnr.],$A6,Tbl.Kosten[P30])</f>
        <v>0</v>
      </c>
      <c r="AG6" s="76">
        <f>SUMIF(Tbl.Kosten[WPnr.],$A6,Tbl.Kosten[P31])</f>
        <v>0</v>
      </c>
      <c r="AH6" s="76">
        <f>SUMIF(Tbl.Kosten[WPnr.],$A6,Tbl.Kosten[P32])</f>
        <v>0</v>
      </c>
      <c r="AI6" s="76">
        <f>SUMIF(Tbl.Kosten[WPnr.],$A6,Tbl.Kosten[P33])</f>
        <v>0</v>
      </c>
      <c r="AJ6" s="76">
        <f>SUMIF(Tbl.Kosten[WPnr.],$A6,Tbl.Kosten[P34])</f>
        <v>0</v>
      </c>
      <c r="AK6" s="76">
        <f>SUMIF(Tbl.Kosten[WPnr.],$A6,Tbl.Kosten[P35])</f>
        <v>0</v>
      </c>
      <c r="AL6" s="76">
        <f>SUMIF(Tbl.Kosten[WPnr.],$A6,Tbl.Kosten[P36])</f>
        <v>0</v>
      </c>
      <c r="AM6" s="76">
        <f>SUMIF(Tbl.Kosten[WPnr.],$A6,Tbl.Kosten[P37])</f>
        <v>0</v>
      </c>
      <c r="AN6" s="76">
        <f>SUMIF(Tbl.Kosten[WPnr.],$A6,Tbl.Kosten[P38])</f>
        <v>0</v>
      </c>
      <c r="AO6" s="76">
        <f>SUMIF(Tbl.Kosten[WPnr.],$A6,Tbl.Kosten[P39])</f>
        <v>0</v>
      </c>
      <c r="AP6" s="76">
        <f>SUMIF(Tbl.Kosten[WPnr.],$A6,Tbl.Kosten[P40])</f>
        <v>0</v>
      </c>
      <c r="AQ6" s="76">
        <f>SUMIF(Tbl.Kosten[WPnr.],$A6,Tbl.Kosten[P41])</f>
        <v>0</v>
      </c>
      <c r="AR6" s="76">
        <f>SUMIF(Tbl.Kosten[WPnr.],$A6,Tbl.Kosten[P42])</f>
        <v>0</v>
      </c>
      <c r="AS6" s="76">
        <f>SUMIF(Tbl.Kosten[WPnr.],$A6,Tbl.Kosten[P43])</f>
        <v>0</v>
      </c>
      <c r="AT6" s="76">
        <f>SUMIF(Tbl.Kosten[WPnr.],$A6,Tbl.Kosten[P44])</f>
        <v>0</v>
      </c>
      <c r="AU6" s="76">
        <f>SUMIF(Tbl.Kosten[WPnr.],$A6,Tbl.Kosten[P45])</f>
        <v>0</v>
      </c>
      <c r="AV6" s="76">
        <f>SUMIF(Tbl.Kosten[WPnr.],$A6,Tbl.Kosten[P46])</f>
        <v>0</v>
      </c>
      <c r="AW6" s="76">
        <f>SUMIF(Tbl.Kosten[WPnr.],$A6,Tbl.Kosten[P47])</f>
        <v>0</v>
      </c>
      <c r="AX6" s="76">
        <f>SUMIF(Tbl.Kosten[WPnr.],$A6,Tbl.Kosten[P48])</f>
        <v>0</v>
      </c>
      <c r="AY6" s="76">
        <f>SUMIF(Tbl.Kosten[WPnr.],$A6,Tbl.Kosten[P49])</f>
        <v>0</v>
      </c>
      <c r="AZ6" s="76">
        <f>SUMIF(Tbl.Kosten[WPnr.],$A6,Tbl.Kosten[P50])</f>
        <v>0</v>
      </c>
    </row>
    <row r="7" spans="1:52" x14ac:dyDescent="0.35">
      <c r="A7" s="72" t="s">
        <v>115</v>
      </c>
      <c r="B7" s="75">
        <f>Tbl.Kosten[[#Totals],[WP5]]</f>
        <v>0</v>
      </c>
      <c r="C7" s="76">
        <f>SUMIF(Tbl.Kosten[WPnr.],$A7,Tbl.Kosten[P1])</f>
        <v>0</v>
      </c>
      <c r="D7" s="76">
        <f>SUMIF(Tbl.Kosten[WPnr.],$A7,Tbl.Kosten[P2])</f>
        <v>0</v>
      </c>
      <c r="E7" s="76">
        <f>SUMIF(Tbl.Kosten[WPnr.],$A7,Tbl.Kosten[P3])</f>
        <v>0</v>
      </c>
      <c r="F7" s="76">
        <f>SUMIF(Tbl.Kosten[WPnr.],$A7,Tbl.Kosten[P4])</f>
        <v>0</v>
      </c>
      <c r="G7" s="76">
        <f>SUMIF(Tbl.Kosten[WPnr.],$A7,Tbl.Kosten[P5])</f>
        <v>0</v>
      </c>
      <c r="H7" s="76">
        <f>SUMIF(Tbl.Kosten[WPnr.],$A7,Tbl.Kosten[P6])</f>
        <v>0</v>
      </c>
      <c r="I7" s="76">
        <f>SUMIF(Tbl.Kosten[WPnr.],$A7,Tbl.Kosten[P7])</f>
        <v>0</v>
      </c>
      <c r="J7" s="76">
        <f>SUMIF(Tbl.Kosten[WPnr.],$A7,Tbl.Kosten[P8])</f>
        <v>0</v>
      </c>
      <c r="K7" s="76">
        <f>SUMIF(Tbl.Kosten[WPnr.],$A7,Tbl.Kosten[P9])</f>
        <v>0</v>
      </c>
      <c r="L7" s="76">
        <f>SUMIF(Tbl.Kosten[WPnr.],$A7,Tbl.Kosten[P10])</f>
        <v>0</v>
      </c>
      <c r="M7" s="76">
        <f>SUMIF(Tbl.Kosten[WPnr.],$A7,Tbl.Kosten[P11])</f>
        <v>0</v>
      </c>
      <c r="N7" s="76">
        <f>SUMIF(Tbl.Kosten[WPnr.],$A7,Tbl.Kosten[P12])</f>
        <v>0</v>
      </c>
      <c r="O7" s="76">
        <f>SUMIF(Tbl.Kosten[WPnr.],$A7,Tbl.Kosten[P13])</f>
        <v>0</v>
      </c>
      <c r="P7" s="76">
        <f>SUMIF(Tbl.Kosten[WPnr.],$A7,Tbl.Kosten[P14])</f>
        <v>0</v>
      </c>
      <c r="Q7" s="76">
        <f>SUMIF(Tbl.Kosten[WPnr.],$A7,Tbl.Kosten[P15])</f>
        <v>0</v>
      </c>
      <c r="R7" s="76">
        <f>SUMIF(Tbl.Kosten[WPnr.],$A7,Tbl.Kosten[P16])</f>
        <v>0</v>
      </c>
      <c r="S7" s="76">
        <f>SUMIF(Tbl.Kosten[WPnr.],$A7,Tbl.Kosten[P17])</f>
        <v>0</v>
      </c>
      <c r="T7" s="76">
        <f>SUMIF(Tbl.Kosten[WPnr.],$A7,Tbl.Kosten[P18])</f>
        <v>0</v>
      </c>
      <c r="U7" s="76">
        <f>SUMIF(Tbl.Kosten[WPnr.],$A7,Tbl.Kosten[P19])</f>
        <v>0</v>
      </c>
      <c r="V7" s="76">
        <f>SUMIF(Tbl.Kosten[WPnr.],$A7,Tbl.Kosten[P20])</f>
        <v>0</v>
      </c>
      <c r="W7" s="76">
        <f>SUMIF(Tbl.Kosten[WPnr.],$A7,Tbl.Kosten[P21])</f>
        <v>0</v>
      </c>
      <c r="X7" s="76">
        <f>SUMIF(Tbl.Kosten[WPnr.],$A7,Tbl.Kosten[P22])</f>
        <v>0</v>
      </c>
      <c r="Y7" s="76">
        <f>SUMIF(Tbl.Kosten[WPnr.],$A7,Tbl.Kosten[P23])</f>
        <v>0</v>
      </c>
      <c r="Z7" s="76">
        <f>SUMIF(Tbl.Kosten[WPnr.],$A7,Tbl.Kosten[P24])</f>
        <v>0</v>
      </c>
      <c r="AA7" s="76">
        <f>SUMIF(Tbl.Kosten[WPnr.],$A7,Tbl.Kosten[P25])</f>
        <v>0</v>
      </c>
      <c r="AB7" s="76">
        <f>SUMIF(Tbl.Kosten[WPnr.],$A7,Tbl.Kosten[P26])</f>
        <v>0</v>
      </c>
      <c r="AC7" s="76">
        <f>SUMIF(Tbl.Kosten[WPnr.],$A7,Tbl.Kosten[P27])</f>
        <v>0</v>
      </c>
      <c r="AD7" s="76">
        <f>SUMIF(Tbl.Kosten[WPnr.],$A7,Tbl.Kosten[P28])</f>
        <v>0</v>
      </c>
      <c r="AE7" s="76">
        <f>SUMIF(Tbl.Kosten[WPnr.],$A7,Tbl.Kosten[P29])</f>
        <v>0</v>
      </c>
      <c r="AF7" s="76">
        <f>SUMIF(Tbl.Kosten[WPnr.],$A7,Tbl.Kosten[P30])</f>
        <v>0</v>
      </c>
      <c r="AG7" s="76">
        <f>SUMIF(Tbl.Kosten[WPnr.],$A7,Tbl.Kosten[P31])</f>
        <v>0</v>
      </c>
      <c r="AH7" s="76">
        <f>SUMIF(Tbl.Kosten[WPnr.],$A7,Tbl.Kosten[P32])</f>
        <v>0</v>
      </c>
      <c r="AI7" s="76">
        <f>SUMIF(Tbl.Kosten[WPnr.],$A7,Tbl.Kosten[P33])</f>
        <v>0</v>
      </c>
      <c r="AJ7" s="76">
        <f>SUMIF(Tbl.Kosten[WPnr.],$A7,Tbl.Kosten[P34])</f>
        <v>0</v>
      </c>
      <c r="AK7" s="76">
        <f>SUMIF(Tbl.Kosten[WPnr.],$A7,Tbl.Kosten[P35])</f>
        <v>0</v>
      </c>
      <c r="AL7" s="76">
        <f>SUMIF(Tbl.Kosten[WPnr.],$A7,Tbl.Kosten[P36])</f>
        <v>0</v>
      </c>
      <c r="AM7" s="76">
        <f>SUMIF(Tbl.Kosten[WPnr.],$A7,Tbl.Kosten[P37])</f>
        <v>0</v>
      </c>
      <c r="AN7" s="76">
        <f>SUMIF(Tbl.Kosten[WPnr.],$A7,Tbl.Kosten[P38])</f>
        <v>0</v>
      </c>
      <c r="AO7" s="76">
        <f>SUMIF(Tbl.Kosten[WPnr.],$A7,Tbl.Kosten[P39])</f>
        <v>0</v>
      </c>
      <c r="AP7" s="76">
        <f>SUMIF(Tbl.Kosten[WPnr.],$A7,Tbl.Kosten[P40])</f>
        <v>0</v>
      </c>
      <c r="AQ7" s="76">
        <f>SUMIF(Tbl.Kosten[WPnr.],$A7,Tbl.Kosten[P41])</f>
        <v>0</v>
      </c>
      <c r="AR7" s="76">
        <f>SUMIF(Tbl.Kosten[WPnr.],$A7,Tbl.Kosten[P42])</f>
        <v>0</v>
      </c>
      <c r="AS7" s="76">
        <f>SUMIF(Tbl.Kosten[WPnr.],$A7,Tbl.Kosten[P43])</f>
        <v>0</v>
      </c>
      <c r="AT7" s="76">
        <f>SUMIF(Tbl.Kosten[WPnr.],$A7,Tbl.Kosten[P44])</f>
        <v>0</v>
      </c>
      <c r="AU7" s="76">
        <f>SUMIF(Tbl.Kosten[WPnr.],$A7,Tbl.Kosten[P45])</f>
        <v>0</v>
      </c>
      <c r="AV7" s="76">
        <f>SUMIF(Tbl.Kosten[WPnr.],$A7,Tbl.Kosten[P46])</f>
        <v>0</v>
      </c>
      <c r="AW7" s="76">
        <f>SUMIF(Tbl.Kosten[WPnr.],$A7,Tbl.Kosten[P47])</f>
        <v>0</v>
      </c>
      <c r="AX7" s="76">
        <f>SUMIF(Tbl.Kosten[WPnr.],$A7,Tbl.Kosten[P48])</f>
        <v>0</v>
      </c>
      <c r="AY7" s="76">
        <f>SUMIF(Tbl.Kosten[WPnr.],$A7,Tbl.Kosten[P49])</f>
        <v>0</v>
      </c>
      <c r="AZ7" s="76">
        <f>SUMIF(Tbl.Kosten[WPnr.],$A7,Tbl.Kosten[P50])</f>
        <v>0</v>
      </c>
    </row>
    <row r="8" spans="1:52" x14ac:dyDescent="0.35">
      <c r="A8" s="72" t="s">
        <v>116</v>
      </c>
      <c r="B8" s="75">
        <f>Tbl.Kosten[[#Totals],[WP6]]</f>
        <v>0</v>
      </c>
      <c r="C8" s="76">
        <f>SUMIF(Tbl.Kosten[WPnr.],$A8,Tbl.Kosten[P1])</f>
        <v>0</v>
      </c>
      <c r="D8" s="76">
        <f>SUMIF(Tbl.Kosten[WPnr.],$A8,Tbl.Kosten[P2])</f>
        <v>0</v>
      </c>
      <c r="E8" s="76">
        <f>SUMIF(Tbl.Kosten[WPnr.],$A8,Tbl.Kosten[P3])</f>
        <v>0</v>
      </c>
      <c r="F8" s="76">
        <f>SUMIF(Tbl.Kosten[WPnr.],$A8,Tbl.Kosten[P4])</f>
        <v>0</v>
      </c>
      <c r="G8" s="76">
        <f>SUMIF(Tbl.Kosten[WPnr.],$A8,Tbl.Kosten[P5])</f>
        <v>0</v>
      </c>
      <c r="H8" s="76">
        <f>SUMIF(Tbl.Kosten[WPnr.],$A8,Tbl.Kosten[P6])</f>
        <v>0</v>
      </c>
      <c r="I8" s="76">
        <f>SUMIF(Tbl.Kosten[WPnr.],$A8,Tbl.Kosten[P7])</f>
        <v>0</v>
      </c>
      <c r="J8" s="76">
        <f>SUMIF(Tbl.Kosten[WPnr.],$A8,Tbl.Kosten[P8])</f>
        <v>0</v>
      </c>
      <c r="K8" s="76">
        <f>SUMIF(Tbl.Kosten[WPnr.],$A8,Tbl.Kosten[P9])</f>
        <v>0</v>
      </c>
      <c r="L8" s="76">
        <f>SUMIF(Tbl.Kosten[WPnr.],$A8,Tbl.Kosten[P10])</f>
        <v>0</v>
      </c>
      <c r="M8" s="76">
        <f>SUMIF(Tbl.Kosten[WPnr.],$A8,Tbl.Kosten[P11])</f>
        <v>0</v>
      </c>
      <c r="N8" s="76">
        <f>SUMIF(Tbl.Kosten[WPnr.],$A8,Tbl.Kosten[P12])</f>
        <v>0</v>
      </c>
      <c r="O8" s="76">
        <f>SUMIF(Tbl.Kosten[WPnr.],$A8,Tbl.Kosten[P13])</f>
        <v>0</v>
      </c>
      <c r="P8" s="76">
        <f>SUMIF(Tbl.Kosten[WPnr.],$A8,Tbl.Kosten[P14])</f>
        <v>0</v>
      </c>
      <c r="Q8" s="76">
        <f>SUMIF(Tbl.Kosten[WPnr.],$A8,Tbl.Kosten[P15])</f>
        <v>0</v>
      </c>
      <c r="R8" s="76">
        <f>SUMIF(Tbl.Kosten[WPnr.],$A8,Tbl.Kosten[P16])</f>
        <v>0</v>
      </c>
      <c r="S8" s="76">
        <f>SUMIF(Tbl.Kosten[WPnr.],$A8,Tbl.Kosten[P17])</f>
        <v>0</v>
      </c>
      <c r="T8" s="76">
        <f>SUMIF(Tbl.Kosten[WPnr.],$A8,Tbl.Kosten[P18])</f>
        <v>0</v>
      </c>
      <c r="U8" s="76">
        <f>SUMIF(Tbl.Kosten[WPnr.],$A8,Tbl.Kosten[P19])</f>
        <v>0</v>
      </c>
      <c r="V8" s="76">
        <f>SUMIF(Tbl.Kosten[WPnr.],$A8,Tbl.Kosten[P20])</f>
        <v>0</v>
      </c>
      <c r="W8" s="76">
        <f>SUMIF(Tbl.Kosten[WPnr.],$A8,Tbl.Kosten[P21])</f>
        <v>0</v>
      </c>
      <c r="X8" s="76">
        <f>SUMIF(Tbl.Kosten[WPnr.],$A8,Tbl.Kosten[P22])</f>
        <v>0</v>
      </c>
      <c r="Y8" s="76">
        <f>SUMIF(Tbl.Kosten[WPnr.],$A8,Tbl.Kosten[P23])</f>
        <v>0</v>
      </c>
      <c r="Z8" s="76">
        <f>SUMIF(Tbl.Kosten[WPnr.],$A8,Tbl.Kosten[P24])</f>
        <v>0</v>
      </c>
      <c r="AA8" s="76">
        <f>SUMIF(Tbl.Kosten[WPnr.],$A8,Tbl.Kosten[P25])</f>
        <v>0</v>
      </c>
      <c r="AB8" s="76">
        <f>SUMIF(Tbl.Kosten[WPnr.],$A8,Tbl.Kosten[P26])</f>
        <v>0</v>
      </c>
      <c r="AC8" s="76">
        <f>SUMIF(Tbl.Kosten[WPnr.],$A8,Tbl.Kosten[P27])</f>
        <v>0</v>
      </c>
      <c r="AD8" s="76">
        <f>SUMIF(Tbl.Kosten[WPnr.],$A8,Tbl.Kosten[P28])</f>
        <v>0</v>
      </c>
      <c r="AE8" s="76">
        <f>SUMIF(Tbl.Kosten[WPnr.],$A8,Tbl.Kosten[P29])</f>
        <v>0</v>
      </c>
      <c r="AF8" s="76">
        <f>SUMIF(Tbl.Kosten[WPnr.],$A8,Tbl.Kosten[P30])</f>
        <v>0</v>
      </c>
      <c r="AG8" s="76">
        <f>SUMIF(Tbl.Kosten[WPnr.],$A8,Tbl.Kosten[P31])</f>
        <v>0</v>
      </c>
      <c r="AH8" s="76">
        <f>SUMIF(Tbl.Kosten[WPnr.],$A8,Tbl.Kosten[P32])</f>
        <v>0</v>
      </c>
      <c r="AI8" s="76">
        <f>SUMIF(Tbl.Kosten[WPnr.],$A8,Tbl.Kosten[P33])</f>
        <v>0</v>
      </c>
      <c r="AJ8" s="76">
        <f>SUMIF(Tbl.Kosten[WPnr.],$A8,Tbl.Kosten[P34])</f>
        <v>0</v>
      </c>
      <c r="AK8" s="76">
        <f>SUMIF(Tbl.Kosten[WPnr.],$A8,Tbl.Kosten[P35])</f>
        <v>0</v>
      </c>
      <c r="AL8" s="76">
        <f>SUMIF(Tbl.Kosten[WPnr.],$A8,Tbl.Kosten[P36])</f>
        <v>0</v>
      </c>
      <c r="AM8" s="76">
        <f>SUMIF(Tbl.Kosten[WPnr.],$A8,Tbl.Kosten[P37])</f>
        <v>0</v>
      </c>
      <c r="AN8" s="76">
        <f>SUMIF(Tbl.Kosten[WPnr.],$A8,Tbl.Kosten[P38])</f>
        <v>0</v>
      </c>
      <c r="AO8" s="76">
        <f>SUMIF(Tbl.Kosten[WPnr.],$A8,Tbl.Kosten[P39])</f>
        <v>0</v>
      </c>
      <c r="AP8" s="76">
        <f>SUMIF(Tbl.Kosten[WPnr.],$A8,Tbl.Kosten[P40])</f>
        <v>0</v>
      </c>
      <c r="AQ8" s="76">
        <f>SUMIF(Tbl.Kosten[WPnr.],$A8,Tbl.Kosten[P41])</f>
        <v>0</v>
      </c>
      <c r="AR8" s="76">
        <f>SUMIF(Tbl.Kosten[WPnr.],$A8,Tbl.Kosten[P42])</f>
        <v>0</v>
      </c>
      <c r="AS8" s="76">
        <f>SUMIF(Tbl.Kosten[WPnr.],$A8,Tbl.Kosten[P43])</f>
        <v>0</v>
      </c>
      <c r="AT8" s="76">
        <f>SUMIF(Tbl.Kosten[WPnr.],$A8,Tbl.Kosten[P44])</f>
        <v>0</v>
      </c>
      <c r="AU8" s="76">
        <f>SUMIF(Tbl.Kosten[WPnr.],$A8,Tbl.Kosten[P45])</f>
        <v>0</v>
      </c>
      <c r="AV8" s="76">
        <f>SUMIF(Tbl.Kosten[WPnr.],$A8,Tbl.Kosten[P46])</f>
        <v>0</v>
      </c>
      <c r="AW8" s="76">
        <f>SUMIF(Tbl.Kosten[WPnr.],$A8,Tbl.Kosten[P47])</f>
        <v>0</v>
      </c>
      <c r="AX8" s="76">
        <f>SUMIF(Tbl.Kosten[WPnr.],$A8,Tbl.Kosten[P48])</f>
        <v>0</v>
      </c>
      <c r="AY8" s="76">
        <f>SUMIF(Tbl.Kosten[WPnr.],$A8,Tbl.Kosten[P49])</f>
        <v>0</v>
      </c>
      <c r="AZ8" s="76">
        <f>SUMIF(Tbl.Kosten[WPnr.],$A8,Tbl.Kosten[P50])</f>
        <v>0</v>
      </c>
    </row>
    <row r="9" spans="1:52" x14ac:dyDescent="0.35">
      <c r="A9" s="72" t="s">
        <v>117</v>
      </c>
      <c r="B9" s="75">
        <f>Tbl.Kosten[[#Totals],[WP7]]</f>
        <v>0</v>
      </c>
      <c r="C9" s="76">
        <f>SUMIF(Tbl.Kosten[WPnr.],$A9,Tbl.Kosten[P1])</f>
        <v>0</v>
      </c>
      <c r="D9" s="76">
        <f>SUMIF(Tbl.Kosten[WPnr.],$A9,Tbl.Kosten[P2])</f>
        <v>0</v>
      </c>
      <c r="E9" s="76">
        <f>SUMIF(Tbl.Kosten[WPnr.],$A9,Tbl.Kosten[P3])</f>
        <v>0</v>
      </c>
      <c r="F9" s="76">
        <f>SUMIF(Tbl.Kosten[WPnr.],$A9,Tbl.Kosten[P4])</f>
        <v>0</v>
      </c>
      <c r="G9" s="76">
        <f>SUMIF(Tbl.Kosten[WPnr.],$A9,Tbl.Kosten[P5])</f>
        <v>0</v>
      </c>
      <c r="H9" s="76">
        <f>SUMIF(Tbl.Kosten[WPnr.],$A9,Tbl.Kosten[P6])</f>
        <v>0</v>
      </c>
      <c r="I9" s="76">
        <f>SUMIF(Tbl.Kosten[WPnr.],$A9,Tbl.Kosten[P7])</f>
        <v>0</v>
      </c>
      <c r="J9" s="76">
        <f>SUMIF(Tbl.Kosten[WPnr.],$A9,Tbl.Kosten[P8])</f>
        <v>0</v>
      </c>
      <c r="K9" s="76">
        <f>SUMIF(Tbl.Kosten[WPnr.],$A9,Tbl.Kosten[P9])</f>
        <v>0</v>
      </c>
      <c r="L9" s="76">
        <f>SUMIF(Tbl.Kosten[WPnr.],$A9,Tbl.Kosten[P10])</f>
        <v>0</v>
      </c>
      <c r="M9" s="76">
        <f>SUMIF(Tbl.Kosten[WPnr.],$A9,Tbl.Kosten[P11])</f>
        <v>0</v>
      </c>
      <c r="N9" s="76">
        <f>SUMIF(Tbl.Kosten[WPnr.],$A9,Tbl.Kosten[P12])</f>
        <v>0</v>
      </c>
      <c r="O9" s="76">
        <f>SUMIF(Tbl.Kosten[WPnr.],$A9,Tbl.Kosten[P13])</f>
        <v>0</v>
      </c>
      <c r="P9" s="76">
        <f>SUMIF(Tbl.Kosten[WPnr.],$A9,Tbl.Kosten[P14])</f>
        <v>0</v>
      </c>
      <c r="Q9" s="76">
        <f>SUMIF(Tbl.Kosten[WPnr.],$A9,Tbl.Kosten[P15])</f>
        <v>0</v>
      </c>
      <c r="R9" s="76">
        <f>SUMIF(Tbl.Kosten[WPnr.],$A9,Tbl.Kosten[P16])</f>
        <v>0</v>
      </c>
      <c r="S9" s="76">
        <f>SUMIF(Tbl.Kosten[WPnr.],$A9,Tbl.Kosten[P17])</f>
        <v>0</v>
      </c>
      <c r="T9" s="76">
        <f>SUMIF(Tbl.Kosten[WPnr.],$A9,Tbl.Kosten[P18])</f>
        <v>0</v>
      </c>
      <c r="U9" s="76">
        <f>SUMIF(Tbl.Kosten[WPnr.],$A9,Tbl.Kosten[P19])</f>
        <v>0</v>
      </c>
      <c r="V9" s="76">
        <f>SUMIF(Tbl.Kosten[WPnr.],$A9,Tbl.Kosten[P20])</f>
        <v>0</v>
      </c>
      <c r="W9" s="76">
        <f>SUMIF(Tbl.Kosten[WPnr.],$A9,Tbl.Kosten[P21])</f>
        <v>0</v>
      </c>
      <c r="X9" s="76">
        <f>SUMIF(Tbl.Kosten[WPnr.],$A9,Tbl.Kosten[P22])</f>
        <v>0</v>
      </c>
      <c r="Y9" s="76">
        <f>SUMIF(Tbl.Kosten[WPnr.],$A9,Tbl.Kosten[P23])</f>
        <v>0</v>
      </c>
      <c r="Z9" s="76">
        <f>SUMIF(Tbl.Kosten[WPnr.],$A9,Tbl.Kosten[P24])</f>
        <v>0</v>
      </c>
      <c r="AA9" s="76">
        <f>SUMIF(Tbl.Kosten[WPnr.],$A9,Tbl.Kosten[P25])</f>
        <v>0</v>
      </c>
      <c r="AB9" s="76">
        <f>SUMIF(Tbl.Kosten[WPnr.],$A9,Tbl.Kosten[P26])</f>
        <v>0</v>
      </c>
      <c r="AC9" s="76">
        <f>SUMIF(Tbl.Kosten[WPnr.],$A9,Tbl.Kosten[P27])</f>
        <v>0</v>
      </c>
      <c r="AD9" s="76">
        <f>SUMIF(Tbl.Kosten[WPnr.],$A9,Tbl.Kosten[P28])</f>
        <v>0</v>
      </c>
      <c r="AE9" s="76">
        <f>SUMIF(Tbl.Kosten[WPnr.],$A9,Tbl.Kosten[P29])</f>
        <v>0</v>
      </c>
      <c r="AF9" s="76">
        <f>SUMIF(Tbl.Kosten[WPnr.],$A9,Tbl.Kosten[P30])</f>
        <v>0</v>
      </c>
      <c r="AG9" s="76">
        <f>SUMIF(Tbl.Kosten[WPnr.],$A9,Tbl.Kosten[P31])</f>
        <v>0</v>
      </c>
      <c r="AH9" s="76">
        <f>SUMIF(Tbl.Kosten[WPnr.],$A9,Tbl.Kosten[P32])</f>
        <v>0</v>
      </c>
      <c r="AI9" s="76">
        <f>SUMIF(Tbl.Kosten[WPnr.],$A9,Tbl.Kosten[P33])</f>
        <v>0</v>
      </c>
      <c r="AJ9" s="76">
        <f>SUMIF(Tbl.Kosten[WPnr.],$A9,Tbl.Kosten[P34])</f>
        <v>0</v>
      </c>
      <c r="AK9" s="76">
        <f>SUMIF(Tbl.Kosten[WPnr.],$A9,Tbl.Kosten[P35])</f>
        <v>0</v>
      </c>
      <c r="AL9" s="76">
        <f>SUMIF(Tbl.Kosten[WPnr.],$A9,Tbl.Kosten[P36])</f>
        <v>0</v>
      </c>
      <c r="AM9" s="76">
        <f>SUMIF(Tbl.Kosten[WPnr.],$A9,Tbl.Kosten[P37])</f>
        <v>0</v>
      </c>
      <c r="AN9" s="76">
        <f>SUMIF(Tbl.Kosten[WPnr.],$A9,Tbl.Kosten[P38])</f>
        <v>0</v>
      </c>
      <c r="AO9" s="76">
        <f>SUMIF(Tbl.Kosten[WPnr.],$A9,Tbl.Kosten[P39])</f>
        <v>0</v>
      </c>
      <c r="AP9" s="76">
        <f>SUMIF(Tbl.Kosten[WPnr.],$A9,Tbl.Kosten[P40])</f>
        <v>0</v>
      </c>
      <c r="AQ9" s="76">
        <f>SUMIF(Tbl.Kosten[WPnr.],$A9,Tbl.Kosten[P41])</f>
        <v>0</v>
      </c>
      <c r="AR9" s="76">
        <f>SUMIF(Tbl.Kosten[WPnr.],$A9,Tbl.Kosten[P42])</f>
        <v>0</v>
      </c>
      <c r="AS9" s="76">
        <f>SUMIF(Tbl.Kosten[WPnr.],$A9,Tbl.Kosten[P43])</f>
        <v>0</v>
      </c>
      <c r="AT9" s="76">
        <f>SUMIF(Tbl.Kosten[WPnr.],$A9,Tbl.Kosten[P44])</f>
        <v>0</v>
      </c>
      <c r="AU9" s="76">
        <f>SUMIF(Tbl.Kosten[WPnr.],$A9,Tbl.Kosten[P45])</f>
        <v>0</v>
      </c>
      <c r="AV9" s="76">
        <f>SUMIF(Tbl.Kosten[WPnr.],$A9,Tbl.Kosten[P46])</f>
        <v>0</v>
      </c>
      <c r="AW9" s="76">
        <f>SUMIF(Tbl.Kosten[WPnr.],$A9,Tbl.Kosten[P47])</f>
        <v>0</v>
      </c>
      <c r="AX9" s="76">
        <f>SUMIF(Tbl.Kosten[WPnr.],$A9,Tbl.Kosten[P48])</f>
        <v>0</v>
      </c>
      <c r="AY9" s="76">
        <f>SUMIF(Tbl.Kosten[WPnr.],$A9,Tbl.Kosten[P49])</f>
        <v>0</v>
      </c>
      <c r="AZ9" s="76">
        <f>SUMIF(Tbl.Kosten[WPnr.],$A9,Tbl.Kosten[P50])</f>
        <v>0</v>
      </c>
    </row>
    <row r="10" spans="1:52" x14ac:dyDescent="0.35">
      <c r="A10" s="72" t="s">
        <v>118</v>
      </c>
      <c r="B10" s="75">
        <f>Tbl.Kosten[[#Totals],[WP8]]</f>
        <v>0</v>
      </c>
      <c r="C10" s="76">
        <f>SUMIF(Tbl.Kosten[WPnr.],$A10,Tbl.Kosten[P1])</f>
        <v>0</v>
      </c>
      <c r="D10" s="76">
        <f>SUMIF(Tbl.Kosten[WPnr.],$A10,Tbl.Kosten[P2])</f>
        <v>0</v>
      </c>
      <c r="E10" s="76">
        <f>SUMIF(Tbl.Kosten[WPnr.],$A10,Tbl.Kosten[P3])</f>
        <v>0</v>
      </c>
      <c r="F10" s="76">
        <f>SUMIF(Tbl.Kosten[WPnr.],$A10,Tbl.Kosten[P4])</f>
        <v>0</v>
      </c>
      <c r="G10" s="76">
        <f>SUMIF(Tbl.Kosten[WPnr.],$A10,Tbl.Kosten[P5])</f>
        <v>0</v>
      </c>
      <c r="H10" s="76">
        <f>SUMIF(Tbl.Kosten[WPnr.],$A10,Tbl.Kosten[P6])</f>
        <v>0</v>
      </c>
      <c r="I10" s="76">
        <f>SUMIF(Tbl.Kosten[WPnr.],$A10,Tbl.Kosten[P7])</f>
        <v>0</v>
      </c>
      <c r="J10" s="76">
        <f>SUMIF(Tbl.Kosten[WPnr.],$A10,Tbl.Kosten[P8])</f>
        <v>0</v>
      </c>
      <c r="K10" s="76">
        <f>SUMIF(Tbl.Kosten[WPnr.],$A10,Tbl.Kosten[P9])</f>
        <v>0</v>
      </c>
      <c r="L10" s="76">
        <f>SUMIF(Tbl.Kosten[WPnr.],$A10,Tbl.Kosten[P10])</f>
        <v>0</v>
      </c>
      <c r="M10" s="76">
        <f>SUMIF(Tbl.Kosten[WPnr.],$A10,Tbl.Kosten[P11])</f>
        <v>0</v>
      </c>
      <c r="N10" s="76">
        <f>SUMIF(Tbl.Kosten[WPnr.],$A10,Tbl.Kosten[P12])</f>
        <v>0</v>
      </c>
      <c r="O10" s="76">
        <f>SUMIF(Tbl.Kosten[WPnr.],$A10,Tbl.Kosten[P13])</f>
        <v>0</v>
      </c>
      <c r="P10" s="76">
        <f>SUMIF(Tbl.Kosten[WPnr.],$A10,Tbl.Kosten[P14])</f>
        <v>0</v>
      </c>
      <c r="Q10" s="76">
        <f>SUMIF(Tbl.Kosten[WPnr.],$A10,Tbl.Kosten[P15])</f>
        <v>0</v>
      </c>
      <c r="R10" s="76">
        <f>SUMIF(Tbl.Kosten[WPnr.],$A10,Tbl.Kosten[P16])</f>
        <v>0</v>
      </c>
      <c r="S10" s="76">
        <f>SUMIF(Tbl.Kosten[WPnr.],$A10,Tbl.Kosten[P17])</f>
        <v>0</v>
      </c>
      <c r="T10" s="76">
        <f>SUMIF(Tbl.Kosten[WPnr.],$A10,Tbl.Kosten[P18])</f>
        <v>0</v>
      </c>
      <c r="U10" s="76">
        <f>SUMIF(Tbl.Kosten[WPnr.],$A10,Tbl.Kosten[P19])</f>
        <v>0</v>
      </c>
      <c r="V10" s="76">
        <f>SUMIF(Tbl.Kosten[WPnr.],$A10,Tbl.Kosten[P20])</f>
        <v>0</v>
      </c>
      <c r="W10" s="76">
        <f>SUMIF(Tbl.Kosten[WPnr.],$A10,Tbl.Kosten[P21])</f>
        <v>0</v>
      </c>
      <c r="X10" s="76">
        <f>SUMIF(Tbl.Kosten[WPnr.],$A10,Tbl.Kosten[P22])</f>
        <v>0</v>
      </c>
      <c r="Y10" s="76">
        <f>SUMIF(Tbl.Kosten[WPnr.],$A10,Tbl.Kosten[P23])</f>
        <v>0</v>
      </c>
      <c r="Z10" s="76">
        <f>SUMIF(Tbl.Kosten[WPnr.],$A10,Tbl.Kosten[P24])</f>
        <v>0</v>
      </c>
      <c r="AA10" s="76">
        <f>SUMIF(Tbl.Kosten[WPnr.],$A10,Tbl.Kosten[P25])</f>
        <v>0</v>
      </c>
      <c r="AB10" s="76">
        <f>SUMIF(Tbl.Kosten[WPnr.],$A10,Tbl.Kosten[P26])</f>
        <v>0</v>
      </c>
      <c r="AC10" s="76">
        <f>SUMIF(Tbl.Kosten[WPnr.],$A10,Tbl.Kosten[P27])</f>
        <v>0</v>
      </c>
      <c r="AD10" s="76">
        <f>SUMIF(Tbl.Kosten[WPnr.],$A10,Tbl.Kosten[P28])</f>
        <v>0</v>
      </c>
      <c r="AE10" s="76">
        <f>SUMIF(Tbl.Kosten[WPnr.],$A10,Tbl.Kosten[P29])</f>
        <v>0</v>
      </c>
      <c r="AF10" s="76">
        <f>SUMIF(Tbl.Kosten[WPnr.],$A10,Tbl.Kosten[P30])</f>
        <v>0</v>
      </c>
      <c r="AG10" s="76">
        <f>SUMIF(Tbl.Kosten[WPnr.],$A10,Tbl.Kosten[P31])</f>
        <v>0</v>
      </c>
      <c r="AH10" s="76">
        <f>SUMIF(Tbl.Kosten[WPnr.],$A10,Tbl.Kosten[P32])</f>
        <v>0</v>
      </c>
      <c r="AI10" s="76">
        <f>SUMIF(Tbl.Kosten[WPnr.],$A10,Tbl.Kosten[P33])</f>
        <v>0</v>
      </c>
      <c r="AJ10" s="76">
        <f>SUMIF(Tbl.Kosten[WPnr.],$A10,Tbl.Kosten[P34])</f>
        <v>0</v>
      </c>
      <c r="AK10" s="76">
        <f>SUMIF(Tbl.Kosten[WPnr.],$A10,Tbl.Kosten[P35])</f>
        <v>0</v>
      </c>
      <c r="AL10" s="76">
        <f>SUMIF(Tbl.Kosten[WPnr.],$A10,Tbl.Kosten[P36])</f>
        <v>0</v>
      </c>
      <c r="AM10" s="76">
        <f>SUMIF(Tbl.Kosten[WPnr.],$A10,Tbl.Kosten[P37])</f>
        <v>0</v>
      </c>
      <c r="AN10" s="76">
        <f>SUMIF(Tbl.Kosten[WPnr.],$A10,Tbl.Kosten[P38])</f>
        <v>0</v>
      </c>
      <c r="AO10" s="76">
        <f>SUMIF(Tbl.Kosten[WPnr.],$A10,Tbl.Kosten[P39])</f>
        <v>0</v>
      </c>
      <c r="AP10" s="76">
        <f>SUMIF(Tbl.Kosten[WPnr.],$A10,Tbl.Kosten[P40])</f>
        <v>0</v>
      </c>
      <c r="AQ10" s="76">
        <f>SUMIF(Tbl.Kosten[WPnr.],$A10,Tbl.Kosten[P41])</f>
        <v>0</v>
      </c>
      <c r="AR10" s="76">
        <f>SUMIF(Tbl.Kosten[WPnr.],$A10,Tbl.Kosten[P42])</f>
        <v>0</v>
      </c>
      <c r="AS10" s="76">
        <f>SUMIF(Tbl.Kosten[WPnr.],$A10,Tbl.Kosten[P43])</f>
        <v>0</v>
      </c>
      <c r="AT10" s="76">
        <f>SUMIF(Tbl.Kosten[WPnr.],$A10,Tbl.Kosten[P44])</f>
        <v>0</v>
      </c>
      <c r="AU10" s="76">
        <f>SUMIF(Tbl.Kosten[WPnr.],$A10,Tbl.Kosten[P45])</f>
        <v>0</v>
      </c>
      <c r="AV10" s="76">
        <f>SUMIF(Tbl.Kosten[WPnr.],$A10,Tbl.Kosten[P46])</f>
        <v>0</v>
      </c>
      <c r="AW10" s="76">
        <f>SUMIF(Tbl.Kosten[WPnr.],$A10,Tbl.Kosten[P47])</f>
        <v>0</v>
      </c>
      <c r="AX10" s="76">
        <f>SUMIF(Tbl.Kosten[WPnr.],$A10,Tbl.Kosten[P48])</f>
        <v>0</v>
      </c>
      <c r="AY10" s="76">
        <f>SUMIF(Tbl.Kosten[WPnr.],$A10,Tbl.Kosten[P49])</f>
        <v>0</v>
      </c>
      <c r="AZ10" s="76">
        <f>SUMIF(Tbl.Kosten[WPnr.],$A10,Tbl.Kosten[P50])</f>
        <v>0</v>
      </c>
    </row>
    <row r="11" spans="1:52" x14ac:dyDescent="0.35">
      <c r="A11" s="72" t="s">
        <v>119</v>
      </c>
      <c r="B11" s="75">
        <f>Tbl.Kosten[[#Totals],[WP9]]</f>
        <v>0</v>
      </c>
      <c r="C11" s="76">
        <f>SUMIF(Tbl.Kosten[WPnr.],$A11,Tbl.Kosten[P1])</f>
        <v>0</v>
      </c>
      <c r="D11" s="76">
        <f>SUMIF(Tbl.Kosten[WPnr.],$A11,Tbl.Kosten[P2])</f>
        <v>0</v>
      </c>
      <c r="E11" s="76">
        <f>SUMIF(Tbl.Kosten[WPnr.],$A11,Tbl.Kosten[P3])</f>
        <v>0</v>
      </c>
      <c r="F11" s="76">
        <f>SUMIF(Tbl.Kosten[WPnr.],$A11,Tbl.Kosten[P4])</f>
        <v>0</v>
      </c>
      <c r="G11" s="76">
        <f>SUMIF(Tbl.Kosten[WPnr.],$A11,Tbl.Kosten[P5])</f>
        <v>0</v>
      </c>
      <c r="H11" s="76">
        <f>SUMIF(Tbl.Kosten[WPnr.],$A11,Tbl.Kosten[P6])</f>
        <v>0</v>
      </c>
      <c r="I11" s="76">
        <f>SUMIF(Tbl.Kosten[WPnr.],$A11,Tbl.Kosten[P7])</f>
        <v>0</v>
      </c>
      <c r="J11" s="76">
        <f>SUMIF(Tbl.Kosten[WPnr.],$A11,Tbl.Kosten[P8])</f>
        <v>0</v>
      </c>
      <c r="K11" s="76">
        <f>SUMIF(Tbl.Kosten[WPnr.],$A11,Tbl.Kosten[P9])</f>
        <v>0</v>
      </c>
      <c r="L11" s="76">
        <f>SUMIF(Tbl.Kosten[WPnr.],$A11,Tbl.Kosten[P10])</f>
        <v>0</v>
      </c>
      <c r="M11" s="76">
        <f>SUMIF(Tbl.Kosten[WPnr.],$A11,Tbl.Kosten[P11])</f>
        <v>0</v>
      </c>
      <c r="N11" s="76">
        <f>SUMIF(Tbl.Kosten[WPnr.],$A11,Tbl.Kosten[P12])</f>
        <v>0</v>
      </c>
      <c r="O11" s="76">
        <f>SUMIF(Tbl.Kosten[WPnr.],$A11,Tbl.Kosten[P13])</f>
        <v>0</v>
      </c>
      <c r="P11" s="76">
        <f>SUMIF(Tbl.Kosten[WPnr.],$A11,Tbl.Kosten[P14])</f>
        <v>0</v>
      </c>
      <c r="Q11" s="76">
        <f>SUMIF(Tbl.Kosten[WPnr.],$A11,Tbl.Kosten[P15])</f>
        <v>0</v>
      </c>
      <c r="R11" s="76">
        <f>SUMIF(Tbl.Kosten[WPnr.],$A11,Tbl.Kosten[P16])</f>
        <v>0</v>
      </c>
      <c r="S11" s="76">
        <f>SUMIF(Tbl.Kosten[WPnr.],$A11,Tbl.Kosten[P17])</f>
        <v>0</v>
      </c>
      <c r="T11" s="76">
        <f>SUMIF(Tbl.Kosten[WPnr.],$A11,Tbl.Kosten[P18])</f>
        <v>0</v>
      </c>
      <c r="U11" s="76">
        <f>SUMIF(Tbl.Kosten[WPnr.],$A11,Tbl.Kosten[P19])</f>
        <v>0</v>
      </c>
      <c r="V11" s="76">
        <f>SUMIF(Tbl.Kosten[WPnr.],$A11,Tbl.Kosten[P20])</f>
        <v>0</v>
      </c>
      <c r="W11" s="76">
        <f>SUMIF(Tbl.Kosten[WPnr.],$A11,Tbl.Kosten[P21])</f>
        <v>0</v>
      </c>
      <c r="X11" s="76">
        <f>SUMIF(Tbl.Kosten[WPnr.],$A11,Tbl.Kosten[P22])</f>
        <v>0</v>
      </c>
      <c r="Y11" s="76">
        <f>SUMIF(Tbl.Kosten[WPnr.],$A11,Tbl.Kosten[P23])</f>
        <v>0</v>
      </c>
      <c r="Z11" s="76">
        <f>SUMIF(Tbl.Kosten[WPnr.],$A11,Tbl.Kosten[P24])</f>
        <v>0</v>
      </c>
      <c r="AA11" s="76">
        <f>SUMIF(Tbl.Kosten[WPnr.],$A11,Tbl.Kosten[P25])</f>
        <v>0</v>
      </c>
      <c r="AB11" s="76">
        <f>SUMIF(Tbl.Kosten[WPnr.],$A11,Tbl.Kosten[P26])</f>
        <v>0</v>
      </c>
      <c r="AC11" s="76">
        <f>SUMIF(Tbl.Kosten[WPnr.],$A11,Tbl.Kosten[P27])</f>
        <v>0</v>
      </c>
      <c r="AD11" s="76">
        <f>SUMIF(Tbl.Kosten[WPnr.],$A11,Tbl.Kosten[P28])</f>
        <v>0</v>
      </c>
      <c r="AE11" s="76">
        <f>SUMIF(Tbl.Kosten[WPnr.],$A11,Tbl.Kosten[P29])</f>
        <v>0</v>
      </c>
      <c r="AF11" s="76">
        <f>SUMIF(Tbl.Kosten[WPnr.],$A11,Tbl.Kosten[P30])</f>
        <v>0</v>
      </c>
      <c r="AG11" s="76">
        <f>SUMIF(Tbl.Kosten[WPnr.],$A11,Tbl.Kosten[P31])</f>
        <v>0</v>
      </c>
      <c r="AH11" s="76">
        <f>SUMIF(Tbl.Kosten[WPnr.],$A11,Tbl.Kosten[P32])</f>
        <v>0</v>
      </c>
      <c r="AI11" s="76">
        <f>SUMIF(Tbl.Kosten[WPnr.],$A11,Tbl.Kosten[P33])</f>
        <v>0</v>
      </c>
      <c r="AJ11" s="76">
        <f>SUMIF(Tbl.Kosten[WPnr.],$A11,Tbl.Kosten[P34])</f>
        <v>0</v>
      </c>
      <c r="AK11" s="76">
        <f>SUMIF(Tbl.Kosten[WPnr.],$A11,Tbl.Kosten[P35])</f>
        <v>0</v>
      </c>
      <c r="AL11" s="76">
        <f>SUMIF(Tbl.Kosten[WPnr.],$A11,Tbl.Kosten[P36])</f>
        <v>0</v>
      </c>
      <c r="AM11" s="76">
        <f>SUMIF(Tbl.Kosten[WPnr.],$A11,Tbl.Kosten[P37])</f>
        <v>0</v>
      </c>
      <c r="AN11" s="76">
        <f>SUMIF(Tbl.Kosten[WPnr.],$A11,Tbl.Kosten[P38])</f>
        <v>0</v>
      </c>
      <c r="AO11" s="76">
        <f>SUMIF(Tbl.Kosten[WPnr.],$A11,Tbl.Kosten[P39])</f>
        <v>0</v>
      </c>
      <c r="AP11" s="76">
        <f>SUMIF(Tbl.Kosten[WPnr.],$A11,Tbl.Kosten[P40])</f>
        <v>0</v>
      </c>
      <c r="AQ11" s="76">
        <f>SUMIF(Tbl.Kosten[WPnr.],$A11,Tbl.Kosten[P41])</f>
        <v>0</v>
      </c>
      <c r="AR11" s="76">
        <f>SUMIF(Tbl.Kosten[WPnr.],$A11,Tbl.Kosten[P42])</f>
        <v>0</v>
      </c>
      <c r="AS11" s="76">
        <f>SUMIF(Tbl.Kosten[WPnr.],$A11,Tbl.Kosten[P43])</f>
        <v>0</v>
      </c>
      <c r="AT11" s="76">
        <f>SUMIF(Tbl.Kosten[WPnr.],$A11,Tbl.Kosten[P44])</f>
        <v>0</v>
      </c>
      <c r="AU11" s="76">
        <f>SUMIF(Tbl.Kosten[WPnr.],$A11,Tbl.Kosten[P45])</f>
        <v>0</v>
      </c>
      <c r="AV11" s="76">
        <f>SUMIF(Tbl.Kosten[WPnr.],$A11,Tbl.Kosten[P46])</f>
        <v>0</v>
      </c>
      <c r="AW11" s="76">
        <f>SUMIF(Tbl.Kosten[WPnr.],$A11,Tbl.Kosten[P47])</f>
        <v>0</v>
      </c>
      <c r="AX11" s="76">
        <f>SUMIF(Tbl.Kosten[WPnr.],$A11,Tbl.Kosten[P48])</f>
        <v>0</v>
      </c>
      <c r="AY11" s="76">
        <f>SUMIF(Tbl.Kosten[WPnr.],$A11,Tbl.Kosten[P49])</f>
        <v>0</v>
      </c>
      <c r="AZ11" s="76">
        <f>SUMIF(Tbl.Kosten[WPnr.],$A11,Tbl.Kosten[P50])</f>
        <v>0</v>
      </c>
    </row>
    <row r="12" spans="1:52" x14ac:dyDescent="0.35">
      <c r="A12" s="72" t="s">
        <v>120</v>
      </c>
      <c r="B12" s="75">
        <f>Tbl.Kosten[[#Totals],[WP10]]</f>
        <v>0</v>
      </c>
      <c r="C12" s="76">
        <f>SUMIF(Tbl.Kosten[WPnr.],$A12,Tbl.Kosten[P1])</f>
        <v>0</v>
      </c>
      <c r="D12" s="76">
        <f>SUMIF(Tbl.Kosten[WPnr.],$A12,Tbl.Kosten[P2])</f>
        <v>0</v>
      </c>
      <c r="E12" s="76">
        <f>SUMIF(Tbl.Kosten[WPnr.],$A12,Tbl.Kosten[P3])</f>
        <v>0</v>
      </c>
      <c r="F12" s="76">
        <f>SUMIF(Tbl.Kosten[WPnr.],$A12,Tbl.Kosten[P4])</f>
        <v>0</v>
      </c>
      <c r="G12" s="76">
        <f>SUMIF(Tbl.Kosten[WPnr.],$A12,Tbl.Kosten[P5])</f>
        <v>0</v>
      </c>
      <c r="H12" s="76">
        <f>SUMIF(Tbl.Kosten[WPnr.],$A12,Tbl.Kosten[P6])</f>
        <v>0</v>
      </c>
      <c r="I12" s="76">
        <f>SUMIF(Tbl.Kosten[WPnr.],$A12,Tbl.Kosten[P7])</f>
        <v>0</v>
      </c>
      <c r="J12" s="76">
        <f>SUMIF(Tbl.Kosten[WPnr.],$A12,Tbl.Kosten[P8])</f>
        <v>0</v>
      </c>
      <c r="K12" s="76">
        <f>SUMIF(Tbl.Kosten[WPnr.],$A12,Tbl.Kosten[P9])</f>
        <v>0</v>
      </c>
      <c r="L12" s="76">
        <f>SUMIF(Tbl.Kosten[WPnr.],$A12,Tbl.Kosten[P10])</f>
        <v>0</v>
      </c>
      <c r="M12" s="76">
        <f>SUMIF(Tbl.Kosten[WPnr.],$A12,Tbl.Kosten[P11])</f>
        <v>0</v>
      </c>
      <c r="N12" s="76">
        <f>SUMIF(Tbl.Kosten[WPnr.],$A12,Tbl.Kosten[P12])</f>
        <v>0</v>
      </c>
      <c r="O12" s="76">
        <f>SUMIF(Tbl.Kosten[WPnr.],$A12,Tbl.Kosten[P13])</f>
        <v>0</v>
      </c>
      <c r="P12" s="76">
        <f>SUMIF(Tbl.Kosten[WPnr.],$A12,Tbl.Kosten[P14])</f>
        <v>0</v>
      </c>
      <c r="Q12" s="76">
        <f>SUMIF(Tbl.Kosten[WPnr.],$A12,Tbl.Kosten[P15])</f>
        <v>0</v>
      </c>
      <c r="R12" s="76">
        <f>SUMIF(Tbl.Kosten[WPnr.],$A12,Tbl.Kosten[P16])</f>
        <v>0</v>
      </c>
      <c r="S12" s="76">
        <f>SUMIF(Tbl.Kosten[WPnr.],$A12,Tbl.Kosten[P17])</f>
        <v>0</v>
      </c>
      <c r="T12" s="76">
        <f>SUMIF(Tbl.Kosten[WPnr.],$A12,Tbl.Kosten[P18])</f>
        <v>0</v>
      </c>
      <c r="U12" s="76">
        <f>SUMIF(Tbl.Kosten[WPnr.],$A12,Tbl.Kosten[P19])</f>
        <v>0</v>
      </c>
      <c r="V12" s="76">
        <f>SUMIF(Tbl.Kosten[WPnr.],$A12,Tbl.Kosten[P20])</f>
        <v>0</v>
      </c>
      <c r="W12" s="76">
        <f>SUMIF(Tbl.Kosten[WPnr.],$A12,Tbl.Kosten[P21])</f>
        <v>0</v>
      </c>
      <c r="X12" s="76">
        <f>SUMIF(Tbl.Kosten[WPnr.],$A12,Tbl.Kosten[P22])</f>
        <v>0</v>
      </c>
      <c r="Y12" s="76">
        <f>SUMIF(Tbl.Kosten[WPnr.],$A12,Tbl.Kosten[P23])</f>
        <v>0</v>
      </c>
      <c r="Z12" s="76">
        <f>SUMIF(Tbl.Kosten[WPnr.],$A12,Tbl.Kosten[P24])</f>
        <v>0</v>
      </c>
      <c r="AA12" s="76">
        <f>SUMIF(Tbl.Kosten[WPnr.],$A12,Tbl.Kosten[P25])</f>
        <v>0</v>
      </c>
      <c r="AB12" s="76">
        <f>SUMIF(Tbl.Kosten[WPnr.],$A12,Tbl.Kosten[P26])</f>
        <v>0</v>
      </c>
      <c r="AC12" s="76">
        <f>SUMIF(Tbl.Kosten[WPnr.],$A12,Tbl.Kosten[P27])</f>
        <v>0</v>
      </c>
      <c r="AD12" s="76">
        <f>SUMIF(Tbl.Kosten[WPnr.],$A12,Tbl.Kosten[P28])</f>
        <v>0</v>
      </c>
      <c r="AE12" s="76">
        <f>SUMIF(Tbl.Kosten[WPnr.],$A12,Tbl.Kosten[P29])</f>
        <v>0</v>
      </c>
      <c r="AF12" s="76">
        <f>SUMIF(Tbl.Kosten[WPnr.],$A12,Tbl.Kosten[P30])</f>
        <v>0</v>
      </c>
      <c r="AG12" s="76">
        <f>SUMIF(Tbl.Kosten[WPnr.],$A12,Tbl.Kosten[P31])</f>
        <v>0</v>
      </c>
      <c r="AH12" s="76">
        <f>SUMIF(Tbl.Kosten[WPnr.],$A12,Tbl.Kosten[P32])</f>
        <v>0</v>
      </c>
      <c r="AI12" s="76">
        <f>SUMIF(Tbl.Kosten[WPnr.],$A12,Tbl.Kosten[P33])</f>
        <v>0</v>
      </c>
      <c r="AJ12" s="76">
        <f>SUMIF(Tbl.Kosten[WPnr.],$A12,Tbl.Kosten[P34])</f>
        <v>0</v>
      </c>
      <c r="AK12" s="76">
        <f>SUMIF(Tbl.Kosten[WPnr.],$A12,Tbl.Kosten[P35])</f>
        <v>0</v>
      </c>
      <c r="AL12" s="76">
        <f>SUMIF(Tbl.Kosten[WPnr.],$A12,Tbl.Kosten[P36])</f>
        <v>0</v>
      </c>
      <c r="AM12" s="76">
        <f>SUMIF(Tbl.Kosten[WPnr.],$A12,Tbl.Kosten[P37])</f>
        <v>0</v>
      </c>
      <c r="AN12" s="76">
        <f>SUMIF(Tbl.Kosten[WPnr.],$A12,Tbl.Kosten[P38])</f>
        <v>0</v>
      </c>
      <c r="AO12" s="76">
        <f>SUMIF(Tbl.Kosten[WPnr.],$A12,Tbl.Kosten[P39])</f>
        <v>0</v>
      </c>
      <c r="AP12" s="76">
        <f>SUMIF(Tbl.Kosten[WPnr.],$A12,Tbl.Kosten[P40])</f>
        <v>0</v>
      </c>
      <c r="AQ12" s="76">
        <f>SUMIF(Tbl.Kosten[WPnr.],$A12,Tbl.Kosten[P41])</f>
        <v>0</v>
      </c>
      <c r="AR12" s="76">
        <f>SUMIF(Tbl.Kosten[WPnr.],$A12,Tbl.Kosten[P42])</f>
        <v>0</v>
      </c>
      <c r="AS12" s="76">
        <f>SUMIF(Tbl.Kosten[WPnr.],$A12,Tbl.Kosten[P43])</f>
        <v>0</v>
      </c>
      <c r="AT12" s="76">
        <f>SUMIF(Tbl.Kosten[WPnr.],$A12,Tbl.Kosten[P44])</f>
        <v>0</v>
      </c>
      <c r="AU12" s="76">
        <f>SUMIF(Tbl.Kosten[WPnr.],$A12,Tbl.Kosten[P45])</f>
        <v>0</v>
      </c>
      <c r="AV12" s="76">
        <f>SUMIF(Tbl.Kosten[WPnr.],$A12,Tbl.Kosten[P46])</f>
        <v>0</v>
      </c>
      <c r="AW12" s="76">
        <f>SUMIF(Tbl.Kosten[WPnr.],$A12,Tbl.Kosten[P47])</f>
        <v>0</v>
      </c>
      <c r="AX12" s="76">
        <f>SUMIF(Tbl.Kosten[WPnr.],$A12,Tbl.Kosten[P48])</f>
        <v>0</v>
      </c>
      <c r="AY12" s="76">
        <f>SUMIF(Tbl.Kosten[WPnr.],$A12,Tbl.Kosten[P49])</f>
        <v>0</v>
      </c>
      <c r="AZ12" s="76">
        <f>SUMIF(Tbl.Kosten[WPnr.],$A12,Tbl.Kosten[P50])</f>
        <v>0</v>
      </c>
    </row>
    <row r="13" spans="1:52" x14ac:dyDescent="0.35">
      <c r="A13" s="72" t="s">
        <v>121</v>
      </c>
      <c r="B13" s="75">
        <f>Tbl.Kosten[[#Totals],[WP11]]</f>
        <v>0</v>
      </c>
      <c r="C13" s="76">
        <f>SUMIF(Tbl.Kosten[WPnr.],$A13,Tbl.Kosten[P1])</f>
        <v>0</v>
      </c>
      <c r="D13" s="76">
        <f>SUMIF(Tbl.Kosten[WPnr.],$A13,Tbl.Kosten[P2])</f>
        <v>0</v>
      </c>
      <c r="E13" s="76">
        <f>SUMIF(Tbl.Kosten[WPnr.],$A13,Tbl.Kosten[P3])</f>
        <v>0</v>
      </c>
      <c r="F13" s="76">
        <f>SUMIF(Tbl.Kosten[WPnr.],$A13,Tbl.Kosten[P4])</f>
        <v>0</v>
      </c>
      <c r="G13" s="76">
        <f>SUMIF(Tbl.Kosten[WPnr.],$A13,Tbl.Kosten[P5])</f>
        <v>0</v>
      </c>
      <c r="H13" s="76">
        <f>SUMIF(Tbl.Kosten[WPnr.],$A13,Tbl.Kosten[P6])</f>
        <v>0</v>
      </c>
      <c r="I13" s="76">
        <f>SUMIF(Tbl.Kosten[WPnr.],$A13,Tbl.Kosten[P7])</f>
        <v>0</v>
      </c>
      <c r="J13" s="76">
        <f>SUMIF(Tbl.Kosten[WPnr.],$A13,Tbl.Kosten[P8])</f>
        <v>0</v>
      </c>
      <c r="K13" s="76">
        <f>SUMIF(Tbl.Kosten[WPnr.],$A13,Tbl.Kosten[P9])</f>
        <v>0</v>
      </c>
      <c r="L13" s="76">
        <f>SUMIF(Tbl.Kosten[WPnr.],$A13,Tbl.Kosten[P10])</f>
        <v>0</v>
      </c>
      <c r="M13" s="76">
        <f>SUMIF(Tbl.Kosten[WPnr.],$A13,Tbl.Kosten[P11])</f>
        <v>0</v>
      </c>
      <c r="N13" s="76">
        <f>SUMIF(Tbl.Kosten[WPnr.],$A13,Tbl.Kosten[P12])</f>
        <v>0</v>
      </c>
      <c r="O13" s="76">
        <f>SUMIF(Tbl.Kosten[WPnr.],$A13,Tbl.Kosten[P13])</f>
        <v>0</v>
      </c>
      <c r="P13" s="76">
        <f>SUMIF(Tbl.Kosten[WPnr.],$A13,Tbl.Kosten[P14])</f>
        <v>0</v>
      </c>
      <c r="Q13" s="76">
        <f>SUMIF(Tbl.Kosten[WPnr.],$A13,Tbl.Kosten[P15])</f>
        <v>0</v>
      </c>
      <c r="R13" s="76">
        <f>SUMIF(Tbl.Kosten[WPnr.],$A13,Tbl.Kosten[P16])</f>
        <v>0</v>
      </c>
      <c r="S13" s="76">
        <f>SUMIF(Tbl.Kosten[WPnr.],$A13,Tbl.Kosten[P17])</f>
        <v>0</v>
      </c>
      <c r="T13" s="76">
        <f>SUMIF(Tbl.Kosten[WPnr.],$A13,Tbl.Kosten[P18])</f>
        <v>0</v>
      </c>
      <c r="U13" s="76">
        <f>SUMIF(Tbl.Kosten[WPnr.],$A13,Tbl.Kosten[P19])</f>
        <v>0</v>
      </c>
      <c r="V13" s="76">
        <f>SUMIF(Tbl.Kosten[WPnr.],$A13,Tbl.Kosten[P20])</f>
        <v>0</v>
      </c>
      <c r="W13" s="76">
        <f>SUMIF(Tbl.Kosten[WPnr.],$A13,Tbl.Kosten[P21])</f>
        <v>0</v>
      </c>
      <c r="X13" s="76">
        <f>SUMIF(Tbl.Kosten[WPnr.],$A13,Tbl.Kosten[P22])</f>
        <v>0</v>
      </c>
      <c r="Y13" s="76">
        <f>SUMIF(Tbl.Kosten[WPnr.],$A13,Tbl.Kosten[P23])</f>
        <v>0</v>
      </c>
      <c r="Z13" s="76">
        <f>SUMIF(Tbl.Kosten[WPnr.],$A13,Tbl.Kosten[P24])</f>
        <v>0</v>
      </c>
      <c r="AA13" s="76">
        <f>SUMIF(Tbl.Kosten[WPnr.],$A13,Tbl.Kosten[P25])</f>
        <v>0</v>
      </c>
      <c r="AB13" s="76">
        <f>SUMIF(Tbl.Kosten[WPnr.],$A13,Tbl.Kosten[P26])</f>
        <v>0</v>
      </c>
      <c r="AC13" s="76">
        <f>SUMIF(Tbl.Kosten[WPnr.],$A13,Tbl.Kosten[P27])</f>
        <v>0</v>
      </c>
      <c r="AD13" s="76">
        <f>SUMIF(Tbl.Kosten[WPnr.],$A13,Tbl.Kosten[P28])</f>
        <v>0</v>
      </c>
      <c r="AE13" s="76">
        <f>SUMIF(Tbl.Kosten[WPnr.],$A13,Tbl.Kosten[P29])</f>
        <v>0</v>
      </c>
      <c r="AF13" s="76">
        <f>SUMIF(Tbl.Kosten[WPnr.],$A13,Tbl.Kosten[P30])</f>
        <v>0</v>
      </c>
      <c r="AG13" s="76">
        <f>SUMIF(Tbl.Kosten[WPnr.],$A13,Tbl.Kosten[P31])</f>
        <v>0</v>
      </c>
      <c r="AH13" s="76">
        <f>SUMIF(Tbl.Kosten[WPnr.],$A13,Tbl.Kosten[P32])</f>
        <v>0</v>
      </c>
      <c r="AI13" s="76">
        <f>SUMIF(Tbl.Kosten[WPnr.],$A13,Tbl.Kosten[P33])</f>
        <v>0</v>
      </c>
      <c r="AJ13" s="76">
        <f>SUMIF(Tbl.Kosten[WPnr.],$A13,Tbl.Kosten[P34])</f>
        <v>0</v>
      </c>
      <c r="AK13" s="76">
        <f>SUMIF(Tbl.Kosten[WPnr.],$A13,Tbl.Kosten[P35])</f>
        <v>0</v>
      </c>
      <c r="AL13" s="76">
        <f>SUMIF(Tbl.Kosten[WPnr.],$A13,Tbl.Kosten[P36])</f>
        <v>0</v>
      </c>
      <c r="AM13" s="76">
        <f>SUMIF(Tbl.Kosten[WPnr.],$A13,Tbl.Kosten[P37])</f>
        <v>0</v>
      </c>
      <c r="AN13" s="76">
        <f>SUMIF(Tbl.Kosten[WPnr.],$A13,Tbl.Kosten[P38])</f>
        <v>0</v>
      </c>
      <c r="AO13" s="76">
        <f>SUMIF(Tbl.Kosten[WPnr.],$A13,Tbl.Kosten[P39])</f>
        <v>0</v>
      </c>
      <c r="AP13" s="76">
        <f>SUMIF(Tbl.Kosten[WPnr.],$A13,Tbl.Kosten[P40])</f>
        <v>0</v>
      </c>
      <c r="AQ13" s="76">
        <f>SUMIF(Tbl.Kosten[WPnr.],$A13,Tbl.Kosten[P41])</f>
        <v>0</v>
      </c>
      <c r="AR13" s="76">
        <f>SUMIF(Tbl.Kosten[WPnr.],$A13,Tbl.Kosten[P42])</f>
        <v>0</v>
      </c>
      <c r="AS13" s="76">
        <f>SUMIF(Tbl.Kosten[WPnr.],$A13,Tbl.Kosten[P43])</f>
        <v>0</v>
      </c>
      <c r="AT13" s="76">
        <f>SUMIF(Tbl.Kosten[WPnr.],$A13,Tbl.Kosten[P44])</f>
        <v>0</v>
      </c>
      <c r="AU13" s="76">
        <f>SUMIF(Tbl.Kosten[WPnr.],$A13,Tbl.Kosten[P45])</f>
        <v>0</v>
      </c>
      <c r="AV13" s="76">
        <f>SUMIF(Tbl.Kosten[WPnr.],$A13,Tbl.Kosten[P46])</f>
        <v>0</v>
      </c>
      <c r="AW13" s="76">
        <f>SUMIF(Tbl.Kosten[WPnr.],$A13,Tbl.Kosten[P47])</f>
        <v>0</v>
      </c>
      <c r="AX13" s="76">
        <f>SUMIF(Tbl.Kosten[WPnr.],$A13,Tbl.Kosten[P48])</f>
        <v>0</v>
      </c>
      <c r="AY13" s="76">
        <f>SUMIF(Tbl.Kosten[WPnr.],$A13,Tbl.Kosten[P49])</f>
        <v>0</v>
      </c>
      <c r="AZ13" s="76">
        <f>SUMIF(Tbl.Kosten[WPnr.],$A13,Tbl.Kosten[P50])</f>
        <v>0</v>
      </c>
    </row>
    <row r="14" spans="1:52" x14ac:dyDescent="0.35">
      <c r="A14" s="72" t="s">
        <v>122</v>
      </c>
      <c r="B14" s="75">
        <f>Tbl.Kosten[[#Totals],[WP12]]</f>
        <v>0</v>
      </c>
      <c r="C14" s="76">
        <f>SUMIF(Tbl.Kosten[WPnr.],$A14,Tbl.Kosten[P1])</f>
        <v>0</v>
      </c>
      <c r="D14" s="76">
        <f>SUMIF(Tbl.Kosten[WPnr.],$A14,Tbl.Kosten[P2])</f>
        <v>0</v>
      </c>
      <c r="E14" s="76">
        <f>SUMIF(Tbl.Kosten[WPnr.],$A14,Tbl.Kosten[P3])</f>
        <v>0</v>
      </c>
      <c r="F14" s="76">
        <f>SUMIF(Tbl.Kosten[WPnr.],$A14,Tbl.Kosten[P4])</f>
        <v>0</v>
      </c>
      <c r="G14" s="76">
        <f>SUMIF(Tbl.Kosten[WPnr.],$A14,Tbl.Kosten[P5])</f>
        <v>0</v>
      </c>
      <c r="H14" s="76">
        <f>SUMIF(Tbl.Kosten[WPnr.],$A14,Tbl.Kosten[P6])</f>
        <v>0</v>
      </c>
      <c r="I14" s="76">
        <f>SUMIF(Tbl.Kosten[WPnr.],$A14,Tbl.Kosten[P7])</f>
        <v>0</v>
      </c>
      <c r="J14" s="76">
        <f>SUMIF(Tbl.Kosten[WPnr.],$A14,Tbl.Kosten[P8])</f>
        <v>0</v>
      </c>
      <c r="K14" s="76">
        <f>SUMIF(Tbl.Kosten[WPnr.],$A14,Tbl.Kosten[P9])</f>
        <v>0</v>
      </c>
      <c r="L14" s="76">
        <f>SUMIF(Tbl.Kosten[WPnr.],$A14,Tbl.Kosten[P10])</f>
        <v>0</v>
      </c>
      <c r="M14" s="76">
        <f>SUMIF(Tbl.Kosten[WPnr.],$A14,Tbl.Kosten[P11])</f>
        <v>0</v>
      </c>
      <c r="N14" s="76">
        <f>SUMIF(Tbl.Kosten[WPnr.],$A14,Tbl.Kosten[P12])</f>
        <v>0</v>
      </c>
      <c r="O14" s="76">
        <f>SUMIF(Tbl.Kosten[WPnr.],$A14,Tbl.Kosten[P13])</f>
        <v>0</v>
      </c>
      <c r="P14" s="76">
        <f>SUMIF(Tbl.Kosten[WPnr.],$A14,Tbl.Kosten[P14])</f>
        <v>0</v>
      </c>
      <c r="Q14" s="76">
        <f>SUMIF(Tbl.Kosten[WPnr.],$A14,Tbl.Kosten[P15])</f>
        <v>0</v>
      </c>
      <c r="R14" s="76">
        <f>SUMIF(Tbl.Kosten[WPnr.],$A14,Tbl.Kosten[P16])</f>
        <v>0</v>
      </c>
      <c r="S14" s="76">
        <f>SUMIF(Tbl.Kosten[WPnr.],$A14,Tbl.Kosten[P17])</f>
        <v>0</v>
      </c>
      <c r="T14" s="76">
        <f>SUMIF(Tbl.Kosten[WPnr.],$A14,Tbl.Kosten[P18])</f>
        <v>0</v>
      </c>
      <c r="U14" s="76">
        <f>SUMIF(Tbl.Kosten[WPnr.],$A14,Tbl.Kosten[P19])</f>
        <v>0</v>
      </c>
      <c r="V14" s="76">
        <f>SUMIF(Tbl.Kosten[WPnr.],$A14,Tbl.Kosten[P20])</f>
        <v>0</v>
      </c>
      <c r="W14" s="76">
        <f>SUMIF(Tbl.Kosten[WPnr.],$A14,Tbl.Kosten[P21])</f>
        <v>0</v>
      </c>
      <c r="X14" s="76">
        <f>SUMIF(Tbl.Kosten[WPnr.],$A14,Tbl.Kosten[P22])</f>
        <v>0</v>
      </c>
      <c r="Y14" s="76">
        <f>SUMIF(Tbl.Kosten[WPnr.],$A14,Tbl.Kosten[P23])</f>
        <v>0</v>
      </c>
      <c r="Z14" s="76">
        <f>SUMIF(Tbl.Kosten[WPnr.],$A14,Tbl.Kosten[P24])</f>
        <v>0</v>
      </c>
      <c r="AA14" s="76">
        <f>SUMIF(Tbl.Kosten[WPnr.],$A14,Tbl.Kosten[P25])</f>
        <v>0</v>
      </c>
      <c r="AB14" s="76">
        <f>SUMIF(Tbl.Kosten[WPnr.],$A14,Tbl.Kosten[P26])</f>
        <v>0</v>
      </c>
      <c r="AC14" s="76">
        <f>SUMIF(Tbl.Kosten[WPnr.],$A14,Tbl.Kosten[P27])</f>
        <v>0</v>
      </c>
      <c r="AD14" s="76">
        <f>SUMIF(Tbl.Kosten[WPnr.],$A14,Tbl.Kosten[P28])</f>
        <v>0</v>
      </c>
      <c r="AE14" s="76">
        <f>SUMIF(Tbl.Kosten[WPnr.],$A14,Tbl.Kosten[P29])</f>
        <v>0</v>
      </c>
      <c r="AF14" s="76">
        <f>SUMIF(Tbl.Kosten[WPnr.],$A14,Tbl.Kosten[P30])</f>
        <v>0</v>
      </c>
      <c r="AG14" s="76">
        <f>SUMIF(Tbl.Kosten[WPnr.],$A14,Tbl.Kosten[P31])</f>
        <v>0</v>
      </c>
      <c r="AH14" s="76">
        <f>SUMIF(Tbl.Kosten[WPnr.],$A14,Tbl.Kosten[P32])</f>
        <v>0</v>
      </c>
      <c r="AI14" s="76">
        <f>SUMIF(Tbl.Kosten[WPnr.],$A14,Tbl.Kosten[P33])</f>
        <v>0</v>
      </c>
      <c r="AJ14" s="76">
        <f>SUMIF(Tbl.Kosten[WPnr.],$A14,Tbl.Kosten[P34])</f>
        <v>0</v>
      </c>
      <c r="AK14" s="76">
        <f>SUMIF(Tbl.Kosten[WPnr.],$A14,Tbl.Kosten[P35])</f>
        <v>0</v>
      </c>
      <c r="AL14" s="76">
        <f>SUMIF(Tbl.Kosten[WPnr.],$A14,Tbl.Kosten[P36])</f>
        <v>0</v>
      </c>
      <c r="AM14" s="76">
        <f>SUMIF(Tbl.Kosten[WPnr.],$A14,Tbl.Kosten[P37])</f>
        <v>0</v>
      </c>
      <c r="AN14" s="76">
        <f>SUMIF(Tbl.Kosten[WPnr.],$A14,Tbl.Kosten[P38])</f>
        <v>0</v>
      </c>
      <c r="AO14" s="76">
        <f>SUMIF(Tbl.Kosten[WPnr.],$A14,Tbl.Kosten[P39])</f>
        <v>0</v>
      </c>
      <c r="AP14" s="76">
        <f>SUMIF(Tbl.Kosten[WPnr.],$A14,Tbl.Kosten[P40])</f>
        <v>0</v>
      </c>
      <c r="AQ14" s="76">
        <f>SUMIF(Tbl.Kosten[WPnr.],$A14,Tbl.Kosten[P41])</f>
        <v>0</v>
      </c>
      <c r="AR14" s="76">
        <f>SUMIF(Tbl.Kosten[WPnr.],$A14,Tbl.Kosten[P42])</f>
        <v>0</v>
      </c>
      <c r="AS14" s="76">
        <f>SUMIF(Tbl.Kosten[WPnr.],$A14,Tbl.Kosten[P43])</f>
        <v>0</v>
      </c>
      <c r="AT14" s="76">
        <f>SUMIF(Tbl.Kosten[WPnr.],$A14,Tbl.Kosten[P44])</f>
        <v>0</v>
      </c>
      <c r="AU14" s="76">
        <f>SUMIF(Tbl.Kosten[WPnr.],$A14,Tbl.Kosten[P45])</f>
        <v>0</v>
      </c>
      <c r="AV14" s="76">
        <f>SUMIF(Tbl.Kosten[WPnr.],$A14,Tbl.Kosten[P46])</f>
        <v>0</v>
      </c>
      <c r="AW14" s="76">
        <f>SUMIF(Tbl.Kosten[WPnr.],$A14,Tbl.Kosten[P47])</f>
        <v>0</v>
      </c>
      <c r="AX14" s="76">
        <f>SUMIF(Tbl.Kosten[WPnr.],$A14,Tbl.Kosten[P48])</f>
        <v>0</v>
      </c>
      <c r="AY14" s="76">
        <f>SUMIF(Tbl.Kosten[WPnr.],$A14,Tbl.Kosten[P49])</f>
        <v>0</v>
      </c>
      <c r="AZ14" s="76">
        <f>SUMIF(Tbl.Kosten[WPnr.],$A14,Tbl.Kosten[P50])</f>
        <v>0</v>
      </c>
    </row>
    <row r="15" spans="1:52" x14ac:dyDescent="0.35">
      <c r="A15" s="72" t="s">
        <v>123</v>
      </c>
      <c r="B15" s="75">
        <f>Tbl.Kosten[[#Totals],[WP13]]</f>
        <v>0</v>
      </c>
      <c r="C15" s="76">
        <f>SUMIF(Tbl.Kosten[WPnr.],$A15,Tbl.Kosten[P1])</f>
        <v>0</v>
      </c>
      <c r="D15" s="76">
        <f>SUMIF(Tbl.Kosten[WPnr.],$A15,Tbl.Kosten[P2])</f>
        <v>0</v>
      </c>
      <c r="E15" s="76">
        <f>SUMIF(Tbl.Kosten[WPnr.],$A15,Tbl.Kosten[P3])</f>
        <v>0</v>
      </c>
      <c r="F15" s="76">
        <f>SUMIF(Tbl.Kosten[WPnr.],$A15,Tbl.Kosten[P4])</f>
        <v>0</v>
      </c>
      <c r="G15" s="76">
        <f>SUMIF(Tbl.Kosten[WPnr.],$A15,Tbl.Kosten[P5])</f>
        <v>0</v>
      </c>
      <c r="H15" s="76">
        <f>SUMIF(Tbl.Kosten[WPnr.],$A15,Tbl.Kosten[P6])</f>
        <v>0</v>
      </c>
      <c r="I15" s="76">
        <f>SUMIF(Tbl.Kosten[WPnr.],$A15,Tbl.Kosten[P7])</f>
        <v>0</v>
      </c>
      <c r="J15" s="76">
        <f>SUMIF(Tbl.Kosten[WPnr.],$A15,Tbl.Kosten[P8])</f>
        <v>0</v>
      </c>
      <c r="K15" s="76">
        <f>SUMIF(Tbl.Kosten[WPnr.],$A15,Tbl.Kosten[P9])</f>
        <v>0</v>
      </c>
      <c r="L15" s="76">
        <f>SUMIF(Tbl.Kosten[WPnr.],$A15,Tbl.Kosten[P10])</f>
        <v>0</v>
      </c>
      <c r="M15" s="76">
        <f>SUMIF(Tbl.Kosten[WPnr.],$A15,Tbl.Kosten[P11])</f>
        <v>0</v>
      </c>
      <c r="N15" s="76">
        <f>SUMIF(Tbl.Kosten[WPnr.],$A15,Tbl.Kosten[P12])</f>
        <v>0</v>
      </c>
      <c r="O15" s="76">
        <f>SUMIF(Tbl.Kosten[WPnr.],$A15,Tbl.Kosten[P13])</f>
        <v>0</v>
      </c>
      <c r="P15" s="76">
        <f>SUMIF(Tbl.Kosten[WPnr.],$A15,Tbl.Kosten[P14])</f>
        <v>0</v>
      </c>
      <c r="Q15" s="76">
        <f>SUMIF(Tbl.Kosten[WPnr.],$A15,Tbl.Kosten[P15])</f>
        <v>0</v>
      </c>
      <c r="R15" s="76">
        <f>SUMIF(Tbl.Kosten[WPnr.],$A15,Tbl.Kosten[P16])</f>
        <v>0</v>
      </c>
      <c r="S15" s="76">
        <f>SUMIF(Tbl.Kosten[WPnr.],$A15,Tbl.Kosten[P17])</f>
        <v>0</v>
      </c>
      <c r="T15" s="76">
        <f>SUMIF(Tbl.Kosten[WPnr.],$A15,Tbl.Kosten[P18])</f>
        <v>0</v>
      </c>
      <c r="U15" s="76">
        <f>SUMIF(Tbl.Kosten[WPnr.],$A15,Tbl.Kosten[P19])</f>
        <v>0</v>
      </c>
      <c r="V15" s="76">
        <f>SUMIF(Tbl.Kosten[WPnr.],$A15,Tbl.Kosten[P20])</f>
        <v>0</v>
      </c>
      <c r="W15" s="76">
        <f>SUMIF(Tbl.Kosten[WPnr.],$A15,Tbl.Kosten[P21])</f>
        <v>0</v>
      </c>
      <c r="X15" s="76">
        <f>SUMIF(Tbl.Kosten[WPnr.],$A15,Tbl.Kosten[P22])</f>
        <v>0</v>
      </c>
      <c r="Y15" s="76">
        <f>SUMIF(Tbl.Kosten[WPnr.],$A15,Tbl.Kosten[P23])</f>
        <v>0</v>
      </c>
      <c r="Z15" s="76">
        <f>SUMIF(Tbl.Kosten[WPnr.],$A15,Tbl.Kosten[P24])</f>
        <v>0</v>
      </c>
      <c r="AA15" s="76">
        <f>SUMIF(Tbl.Kosten[WPnr.],$A15,Tbl.Kosten[P25])</f>
        <v>0</v>
      </c>
      <c r="AB15" s="76">
        <f>SUMIF(Tbl.Kosten[WPnr.],$A15,Tbl.Kosten[P26])</f>
        <v>0</v>
      </c>
      <c r="AC15" s="76">
        <f>SUMIF(Tbl.Kosten[WPnr.],$A15,Tbl.Kosten[P27])</f>
        <v>0</v>
      </c>
      <c r="AD15" s="76">
        <f>SUMIF(Tbl.Kosten[WPnr.],$A15,Tbl.Kosten[P28])</f>
        <v>0</v>
      </c>
      <c r="AE15" s="76">
        <f>SUMIF(Tbl.Kosten[WPnr.],$A15,Tbl.Kosten[P29])</f>
        <v>0</v>
      </c>
      <c r="AF15" s="76">
        <f>SUMIF(Tbl.Kosten[WPnr.],$A15,Tbl.Kosten[P30])</f>
        <v>0</v>
      </c>
      <c r="AG15" s="76">
        <f>SUMIF(Tbl.Kosten[WPnr.],$A15,Tbl.Kosten[P31])</f>
        <v>0</v>
      </c>
      <c r="AH15" s="76">
        <f>SUMIF(Tbl.Kosten[WPnr.],$A15,Tbl.Kosten[P32])</f>
        <v>0</v>
      </c>
      <c r="AI15" s="76">
        <f>SUMIF(Tbl.Kosten[WPnr.],$A15,Tbl.Kosten[P33])</f>
        <v>0</v>
      </c>
      <c r="AJ15" s="76">
        <f>SUMIF(Tbl.Kosten[WPnr.],$A15,Tbl.Kosten[P34])</f>
        <v>0</v>
      </c>
      <c r="AK15" s="76">
        <f>SUMIF(Tbl.Kosten[WPnr.],$A15,Tbl.Kosten[P35])</f>
        <v>0</v>
      </c>
      <c r="AL15" s="76">
        <f>SUMIF(Tbl.Kosten[WPnr.],$A15,Tbl.Kosten[P36])</f>
        <v>0</v>
      </c>
      <c r="AM15" s="76">
        <f>SUMIF(Tbl.Kosten[WPnr.],$A15,Tbl.Kosten[P37])</f>
        <v>0</v>
      </c>
      <c r="AN15" s="76">
        <f>SUMIF(Tbl.Kosten[WPnr.],$A15,Tbl.Kosten[P38])</f>
        <v>0</v>
      </c>
      <c r="AO15" s="76">
        <f>SUMIF(Tbl.Kosten[WPnr.],$A15,Tbl.Kosten[P39])</f>
        <v>0</v>
      </c>
      <c r="AP15" s="76">
        <f>SUMIF(Tbl.Kosten[WPnr.],$A15,Tbl.Kosten[P40])</f>
        <v>0</v>
      </c>
      <c r="AQ15" s="76">
        <f>SUMIF(Tbl.Kosten[WPnr.],$A15,Tbl.Kosten[P41])</f>
        <v>0</v>
      </c>
      <c r="AR15" s="76">
        <f>SUMIF(Tbl.Kosten[WPnr.],$A15,Tbl.Kosten[P42])</f>
        <v>0</v>
      </c>
      <c r="AS15" s="76">
        <f>SUMIF(Tbl.Kosten[WPnr.],$A15,Tbl.Kosten[P43])</f>
        <v>0</v>
      </c>
      <c r="AT15" s="76">
        <f>SUMIF(Tbl.Kosten[WPnr.],$A15,Tbl.Kosten[P44])</f>
        <v>0</v>
      </c>
      <c r="AU15" s="76">
        <f>SUMIF(Tbl.Kosten[WPnr.],$A15,Tbl.Kosten[P45])</f>
        <v>0</v>
      </c>
      <c r="AV15" s="76">
        <f>SUMIF(Tbl.Kosten[WPnr.],$A15,Tbl.Kosten[P46])</f>
        <v>0</v>
      </c>
      <c r="AW15" s="76">
        <f>SUMIF(Tbl.Kosten[WPnr.],$A15,Tbl.Kosten[P47])</f>
        <v>0</v>
      </c>
      <c r="AX15" s="76">
        <f>SUMIF(Tbl.Kosten[WPnr.],$A15,Tbl.Kosten[P48])</f>
        <v>0</v>
      </c>
      <c r="AY15" s="76">
        <f>SUMIF(Tbl.Kosten[WPnr.],$A15,Tbl.Kosten[P49])</f>
        <v>0</v>
      </c>
      <c r="AZ15" s="76">
        <f>SUMIF(Tbl.Kosten[WPnr.],$A15,Tbl.Kosten[P50])</f>
        <v>0</v>
      </c>
    </row>
    <row r="16" spans="1:52" x14ac:dyDescent="0.35">
      <c r="A16" s="72" t="s">
        <v>124</v>
      </c>
      <c r="B16" s="75">
        <f>Tbl.Kosten[[#Totals],[WP14]]</f>
        <v>0</v>
      </c>
      <c r="C16" s="76">
        <f>SUMIF(Tbl.Kosten[WPnr.],$A16,Tbl.Kosten[P1])</f>
        <v>0</v>
      </c>
      <c r="D16" s="76">
        <f>SUMIF(Tbl.Kosten[WPnr.],$A16,Tbl.Kosten[P2])</f>
        <v>0</v>
      </c>
      <c r="E16" s="76">
        <f>SUMIF(Tbl.Kosten[WPnr.],$A16,Tbl.Kosten[P3])</f>
        <v>0</v>
      </c>
      <c r="F16" s="76">
        <f>SUMIF(Tbl.Kosten[WPnr.],$A16,Tbl.Kosten[P4])</f>
        <v>0</v>
      </c>
      <c r="G16" s="76">
        <f>SUMIF(Tbl.Kosten[WPnr.],$A16,Tbl.Kosten[P5])</f>
        <v>0</v>
      </c>
      <c r="H16" s="76">
        <f>SUMIF(Tbl.Kosten[WPnr.],$A16,Tbl.Kosten[P6])</f>
        <v>0</v>
      </c>
      <c r="I16" s="76">
        <f>SUMIF(Tbl.Kosten[WPnr.],$A16,Tbl.Kosten[P7])</f>
        <v>0</v>
      </c>
      <c r="J16" s="76">
        <f>SUMIF(Tbl.Kosten[WPnr.],$A16,Tbl.Kosten[P8])</f>
        <v>0</v>
      </c>
      <c r="K16" s="76">
        <f>SUMIF(Tbl.Kosten[WPnr.],$A16,Tbl.Kosten[P9])</f>
        <v>0</v>
      </c>
      <c r="L16" s="76">
        <f>SUMIF(Tbl.Kosten[WPnr.],$A16,Tbl.Kosten[P10])</f>
        <v>0</v>
      </c>
      <c r="M16" s="76">
        <f>SUMIF(Tbl.Kosten[WPnr.],$A16,Tbl.Kosten[P11])</f>
        <v>0</v>
      </c>
      <c r="N16" s="76">
        <f>SUMIF(Tbl.Kosten[WPnr.],$A16,Tbl.Kosten[P12])</f>
        <v>0</v>
      </c>
      <c r="O16" s="76">
        <f>SUMIF(Tbl.Kosten[WPnr.],$A16,Tbl.Kosten[P13])</f>
        <v>0</v>
      </c>
      <c r="P16" s="76">
        <f>SUMIF(Tbl.Kosten[WPnr.],$A16,Tbl.Kosten[P14])</f>
        <v>0</v>
      </c>
      <c r="Q16" s="76">
        <f>SUMIF(Tbl.Kosten[WPnr.],$A16,Tbl.Kosten[P15])</f>
        <v>0</v>
      </c>
      <c r="R16" s="76">
        <f>SUMIF(Tbl.Kosten[WPnr.],$A16,Tbl.Kosten[P16])</f>
        <v>0</v>
      </c>
      <c r="S16" s="76">
        <f>SUMIF(Tbl.Kosten[WPnr.],$A16,Tbl.Kosten[P17])</f>
        <v>0</v>
      </c>
      <c r="T16" s="76">
        <f>SUMIF(Tbl.Kosten[WPnr.],$A16,Tbl.Kosten[P18])</f>
        <v>0</v>
      </c>
      <c r="U16" s="76">
        <f>SUMIF(Tbl.Kosten[WPnr.],$A16,Tbl.Kosten[P19])</f>
        <v>0</v>
      </c>
      <c r="V16" s="76">
        <f>SUMIF(Tbl.Kosten[WPnr.],$A16,Tbl.Kosten[P20])</f>
        <v>0</v>
      </c>
      <c r="W16" s="76">
        <f>SUMIF(Tbl.Kosten[WPnr.],$A16,Tbl.Kosten[P21])</f>
        <v>0</v>
      </c>
      <c r="X16" s="76">
        <f>SUMIF(Tbl.Kosten[WPnr.],$A16,Tbl.Kosten[P22])</f>
        <v>0</v>
      </c>
      <c r="Y16" s="76">
        <f>SUMIF(Tbl.Kosten[WPnr.],$A16,Tbl.Kosten[P23])</f>
        <v>0</v>
      </c>
      <c r="Z16" s="76">
        <f>SUMIF(Tbl.Kosten[WPnr.],$A16,Tbl.Kosten[P24])</f>
        <v>0</v>
      </c>
      <c r="AA16" s="76">
        <f>SUMIF(Tbl.Kosten[WPnr.],$A16,Tbl.Kosten[P25])</f>
        <v>0</v>
      </c>
      <c r="AB16" s="76">
        <f>SUMIF(Tbl.Kosten[WPnr.],$A16,Tbl.Kosten[P26])</f>
        <v>0</v>
      </c>
      <c r="AC16" s="76">
        <f>SUMIF(Tbl.Kosten[WPnr.],$A16,Tbl.Kosten[P27])</f>
        <v>0</v>
      </c>
      <c r="AD16" s="76">
        <f>SUMIF(Tbl.Kosten[WPnr.],$A16,Tbl.Kosten[P28])</f>
        <v>0</v>
      </c>
      <c r="AE16" s="76">
        <f>SUMIF(Tbl.Kosten[WPnr.],$A16,Tbl.Kosten[P29])</f>
        <v>0</v>
      </c>
      <c r="AF16" s="76">
        <f>SUMIF(Tbl.Kosten[WPnr.],$A16,Tbl.Kosten[P30])</f>
        <v>0</v>
      </c>
      <c r="AG16" s="76">
        <f>SUMIF(Tbl.Kosten[WPnr.],$A16,Tbl.Kosten[P31])</f>
        <v>0</v>
      </c>
      <c r="AH16" s="76">
        <f>SUMIF(Tbl.Kosten[WPnr.],$A16,Tbl.Kosten[P32])</f>
        <v>0</v>
      </c>
      <c r="AI16" s="76">
        <f>SUMIF(Tbl.Kosten[WPnr.],$A16,Tbl.Kosten[P33])</f>
        <v>0</v>
      </c>
      <c r="AJ16" s="76">
        <f>SUMIF(Tbl.Kosten[WPnr.],$A16,Tbl.Kosten[P34])</f>
        <v>0</v>
      </c>
      <c r="AK16" s="76">
        <f>SUMIF(Tbl.Kosten[WPnr.],$A16,Tbl.Kosten[P35])</f>
        <v>0</v>
      </c>
      <c r="AL16" s="76">
        <f>SUMIF(Tbl.Kosten[WPnr.],$A16,Tbl.Kosten[P36])</f>
        <v>0</v>
      </c>
      <c r="AM16" s="76">
        <f>SUMIF(Tbl.Kosten[WPnr.],$A16,Tbl.Kosten[P37])</f>
        <v>0</v>
      </c>
      <c r="AN16" s="76">
        <f>SUMIF(Tbl.Kosten[WPnr.],$A16,Tbl.Kosten[P38])</f>
        <v>0</v>
      </c>
      <c r="AO16" s="76">
        <f>SUMIF(Tbl.Kosten[WPnr.],$A16,Tbl.Kosten[P39])</f>
        <v>0</v>
      </c>
      <c r="AP16" s="76">
        <f>SUMIF(Tbl.Kosten[WPnr.],$A16,Tbl.Kosten[P40])</f>
        <v>0</v>
      </c>
      <c r="AQ16" s="76">
        <f>SUMIF(Tbl.Kosten[WPnr.],$A16,Tbl.Kosten[P41])</f>
        <v>0</v>
      </c>
      <c r="AR16" s="76">
        <f>SUMIF(Tbl.Kosten[WPnr.],$A16,Tbl.Kosten[P42])</f>
        <v>0</v>
      </c>
      <c r="AS16" s="76">
        <f>SUMIF(Tbl.Kosten[WPnr.],$A16,Tbl.Kosten[P43])</f>
        <v>0</v>
      </c>
      <c r="AT16" s="76">
        <f>SUMIF(Tbl.Kosten[WPnr.],$A16,Tbl.Kosten[P44])</f>
        <v>0</v>
      </c>
      <c r="AU16" s="76">
        <f>SUMIF(Tbl.Kosten[WPnr.],$A16,Tbl.Kosten[P45])</f>
        <v>0</v>
      </c>
      <c r="AV16" s="76">
        <f>SUMIF(Tbl.Kosten[WPnr.],$A16,Tbl.Kosten[P46])</f>
        <v>0</v>
      </c>
      <c r="AW16" s="76">
        <f>SUMIF(Tbl.Kosten[WPnr.],$A16,Tbl.Kosten[P47])</f>
        <v>0</v>
      </c>
      <c r="AX16" s="76">
        <f>SUMIF(Tbl.Kosten[WPnr.],$A16,Tbl.Kosten[P48])</f>
        <v>0</v>
      </c>
      <c r="AY16" s="76">
        <f>SUMIF(Tbl.Kosten[WPnr.],$A16,Tbl.Kosten[P49])</f>
        <v>0</v>
      </c>
      <c r="AZ16" s="76">
        <f>SUMIF(Tbl.Kosten[WPnr.],$A16,Tbl.Kosten[P50])</f>
        <v>0</v>
      </c>
    </row>
    <row r="17" spans="1:52" x14ac:dyDescent="0.35">
      <c r="A17" s="72" t="s">
        <v>125</v>
      </c>
      <c r="B17" s="75">
        <f>Tbl.Kosten[[#Totals],[WP15]]</f>
        <v>0</v>
      </c>
      <c r="C17" s="76">
        <f>SUMIF(Tbl.Kosten[WPnr.],$A17,Tbl.Kosten[P1])</f>
        <v>0</v>
      </c>
      <c r="D17" s="76">
        <f>SUMIF(Tbl.Kosten[WPnr.],$A17,Tbl.Kosten[P2])</f>
        <v>0</v>
      </c>
      <c r="E17" s="76">
        <f>SUMIF(Tbl.Kosten[WPnr.],$A17,Tbl.Kosten[P3])</f>
        <v>0</v>
      </c>
      <c r="F17" s="76">
        <f>SUMIF(Tbl.Kosten[WPnr.],$A17,Tbl.Kosten[P4])</f>
        <v>0</v>
      </c>
      <c r="G17" s="76">
        <f>SUMIF(Tbl.Kosten[WPnr.],$A17,Tbl.Kosten[P5])</f>
        <v>0</v>
      </c>
      <c r="H17" s="76">
        <f>SUMIF(Tbl.Kosten[WPnr.],$A17,Tbl.Kosten[P6])</f>
        <v>0</v>
      </c>
      <c r="I17" s="76">
        <f>SUMIF(Tbl.Kosten[WPnr.],$A17,Tbl.Kosten[P7])</f>
        <v>0</v>
      </c>
      <c r="J17" s="76">
        <f>SUMIF(Tbl.Kosten[WPnr.],$A17,Tbl.Kosten[P8])</f>
        <v>0</v>
      </c>
      <c r="K17" s="76">
        <f>SUMIF(Tbl.Kosten[WPnr.],$A17,Tbl.Kosten[P9])</f>
        <v>0</v>
      </c>
      <c r="L17" s="76">
        <f>SUMIF(Tbl.Kosten[WPnr.],$A17,Tbl.Kosten[P10])</f>
        <v>0</v>
      </c>
      <c r="M17" s="76">
        <f>SUMIF(Tbl.Kosten[WPnr.],$A17,Tbl.Kosten[P11])</f>
        <v>0</v>
      </c>
      <c r="N17" s="76">
        <f>SUMIF(Tbl.Kosten[WPnr.],$A17,Tbl.Kosten[P12])</f>
        <v>0</v>
      </c>
      <c r="O17" s="76">
        <f>SUMIF(Tbl.Kosten[WPnr.],$A17,Tbl.Kosten[P13])</f>
        <v>0</v>
      </c>
      <c r="P17" s="76">
        <f>SUMIF(Tbl.Kosten[WPnr.],$A17,Tbl.Kosten[P14])</f>
        <v>0</v>
      </c>
      <c r="Q17" s="76">
        <f>SUMIF(Tbl.Kosten[WPnr.],$A17,Tbl.Kosten[P15])</f>
        <v>0</v>
      </c>
      <c r="R17" s="76">
        <f>SUMIF(Tbl.Kosten[WPnr.],$A17,Tbl.Kosten[P16])</f>
        <v>0</v>
      </c>
      <c r="S17" s="76">
        <f>SUMIF(Tbl.Kosten[WPnr.],$A17,Tbl.Kosten[P17])</f>
        <v>0</v>
      </c>
      <c r="T17" s="76">
        <f>SUMIF(Tbl.Kosten[WPnr.],$A17,Tbl.Kosten[P18])</f>
        <v>0</v>
      </c>
      <c r="U17" s="76">
        <f>SUMIF(Tbl.Kosten[WPnr.],$A17,Tbl.Kosten[P19])</f>
        <v>0</v>
      </c>
      <c r="V17" s="76">
        <f>SUMIF(Tbl.Kosten[WPnr.],$A17,Tbl.Kosten[P20])</f>
        <v>0</v>
      </c>
      <c r="W17" s="76">
        <f>SUMIF(Tbl.Kosten[WPnr.],$A17,Tbl.Kosten[P21])</f>
        <v>0</v>
      </c>
      <c r="X17" s="76">
        <f>SUMIF(Tbl.Kosten[WPnr.],$A17,Tbl.Kosten[P22])</f>
        <v>0</v>
      </c>
      <c r="Y17" s="76">
        <f>SUMIF(Tbl.Kosten[WPnr.],$A17,Tbl.Kosten[P23])</f>
        <v>0</v>
      </c>
      <c r="Z17" s="76">
        <f>SUMIF(Tbl.Kosten[WPnr.],$A17,Tbl.Kosten[P24])</f>
        <v>0</v>
      </c>
      <c r="AA17" s="76">
        <f>SUMIF(Tbl.Kosten[WPnr.],$A17,Tbl.Kosten[P25])</f>
        <v>0</v>
      </c>
      <c r="AB17" s="76">
        <f>SUMIF(Tbl.Kosten[WPnr.],$A17,Tbl.Kosten[P26])</f>
        <v>0</v>
      </c>
      <c r="AC17" s="76">
        <f>SUMIF(Tbl.Kosten[WPnr.],$A17,Tbl.Kosten[P27])</f>
        <v>0</v>
      </c>
      <c r="AD17" s="76">
        <f>SUMIF(Tbl.Kosten[WPnr.],$A17,Tbl.Kosten[P28])</f>
        <v>0</v>
      </c>
      <c r="AE17" s="76">
        <f>SUMIF(Tbl.Kosten[WPnr.],$A17,Tbl.Kosten[P29])</f>
        <v>0</v>
      </c>
      <c r="AF17" s="76">
        <f>SUMIF(Tbl.Kosten[WPnr.],$A17,Tbl.Kosten[P30])</f>
        <v>0</v>
      </c>
      <c r="AG17" s="76">
        <f>SUMIF(Tbl.Kosten[WPnr.],$A17,Tbl.Kosten[P31])</f>
        <v>0</v>
      </c>
      <c r="AH17" s="76">
        <f>SUMIF(Tbl.Kosten[WPnr.],$A17,Tbl.Kosten[P32])</f>
        <v>0</v>
      </c>
      <c r="AI17" s="76">
        <f>SUMIF(Tbl.Kosten[WPnr.],$A17,Tbl.Kosten[P33])</f>
        <v>0</v>
      </c>
      <c r="AJ17" s="76">
        <f>SUMIF(Tbl.Kosten[WPnr.],$A17,Tbl.Kosten[P34])</f>
        <v>0</v>
      </c>
      <c r="AK17" s="76">
        <f>SUMIF(Tbl.Kosten[WPnr.],$A17,Tbl.Kosten[P35])</f>
        <v>0</v>
      </c>
      <c r="AL17" s="76">
        <f>SUMIF(Tbl.Kosten[WPnr.],$A17,Tbl.Kosten[P36])</f>
        <v>0</v>
      </c>
      <c r="AM17" s="76">
        <f>SUMIF(Tbl.Kosten[WPnr.],$A17,Tbl.Kosten[P37])</f>
        <v>0</v>
      </c>
      <c r="AN17" s="76">
        <f>SUMIF(Tbl.Kosten[WPnr.],$A17,Tbl.Kosten[P38])</f>
        <v>0</v>
      </c>
      <c r="AO17" s="76">
        <f>SUMIF(Tbl.Kosten[WPnr.],$A17,Tbl.Kosten[P39])</f>
        <v>0</v>
      </c>
      <c r="AP17" s="76">
        <f>SUMIF(Tbl.Kosten[WPnr.],$A17,Tbl.Kosten[P40])</f>
        <v>0</v>
      </c>
      <c r="AQ17" s="76">
        <f>SUMIF(Tbl.Kosten[WPnr.],$A17,Tbl.Kosten[P41])</f>
        <v>0</v>
      </c>
      <c r="AR17" s="76">
        <f>SUMIF(Tbl.Kosten[WPnr.],$A17,Tbl.Kosten[P42])</f>
        <v>0</v>
      </c>
      <c r="AS17" s="76">
        <f>SUMIF(Tbl.Kosten[WPnr.],$A17,Tbl.Kosten[P43])</f>
        <v>0</v>
      </c>
      <c r="AT17" s="76">
        <f>SUMIF(Tbl.Kosten[WPnr.],$A17,Tbl.Kosten[P44])</f>
        <v>0</v>
      </c>
      <c r="AU17" s="76">
        <f>SUMIF(Tbl.Kosten[WPnr.],$A17,Tbl.Kosten[P45])</f>
        <v>0</v>
      </c>
      <c r="AV17" s="76">
        <f>SUMIF(Tbl.Kosten[WPnr.],$A17,Tbl.Kosten[P46])</f>
        <v>0</v>
      </c>
      <c r="AW17" s="76">
        <f>SUMIF(Tbl.Kosten[WPnr.],$A17,Tbl.Kosten[P47])</f>
        <v>0</v>
      </c>
      <c r="AX17" s="76">
        <f>SUMIF(Tbl.Kosten[WPnr.],$A17,Tbl.Kosten[P48])</f>
        <v>0</v>
      </c>
      <c r="AY17" s="76">
        <f>SUMIF(Tbl.Kosten[WPnr.],$A17,Tbl.Kosten[P49])</f>
        <v>0</v>
      </c>
      <c r="AZ17" s="76">
        <f>SUMIF(Tbl.Kosten[WPnr.],$A17,Tbl.Kosten[P50])</f>
        <v>0</v>
      </c>
    </row>
    <row r="18" spans="1:52" x14ac:dyDescent="0.35">
      <c r="A18" s="72" t="s">
        <v>126</v>
      </c>
      <c r="B18" s="75">
        <f>Tbl.Kosten[[#Totals],[WP16]]</f>
        <v>0</v>
      </c>
      <c r="C18" s="76">
        <f>SUMIF(Tbl.Kosten[WPnr.],$A18,Tbl.Kosten[P1])</f>
        <v>0</v>
      </c>
      <c r="D18" s="76">
        <f>SUMIF(Tbl.Kosten[WPnr.],$A18,Tbl.Kosten[P2])</f>
        <v>0</v>
      </c>
      <c r="E18" s="76">
        <f>SUMIF(Tbl.Kosten[WPnr.],$A18,Tbl.Kosten[P3])</f>
        <v>0</v>
      </c>
      <c r="F18" s="76">
        <f>SUMIF(Tbl.Kosten[WPnr.],$A18,Tbl.Kosten[P4])</f>
        <v>0</v>
      </c>
      <c r="G18" s="76">
        <f>SUMIF(Tbl.Kosten[WPnr.],$A18,Tbl.Kosten[P5])</f>
        <v>0</v>
      </c>
      <c r="H18" s="76">
        <f>SUMIF(Tbl.Kosten[WPnr.],$A18,Tbl.Kosten[P6])</f>
        <v>0</v>
      </c>
      <c r="I18" s="76">
        <f>SUMIF(Tbl.Kosten[WPnr.],$A18,Tbl.Kosten[P7])</f>
        <v>0</v>
      </c>
      <c r="J18" s="76">
        <f>SUMIF(Tbl.Kosten[WPnr.],$A18,Tbl.Kosten[P8])</f>
        <v>0</v>
      </c>
      <c r="K18" s="76">
        <f>SUMIF(Tbl.Kosten[WPnr.],$A18,Tbl.Kosten[P9])</f>
        <v>0</v>
      </c>
      <c r="L18" s="76">
        <f>SUMIF(Tbl.Kosten[WPnr.],$A18,Tbl.Kosten[P10])</f>
        <v>0</v>
      </c>
      <c r="M18" s="76">
        <f>SUMIF(Tbl.Kosten[WPnr.],$A18,Tbl.Kosten[P11])</f>
        <v>0</v>
      </c>
      <c r="N18" s="76">
        <f>SUMIF(Tbl.Kosten[WPnr.],$A18,Tbl.Kosten[P12])</f>
        <v>0</v>
      </c>
      <c r="O18" s="76">
        <f>SUMIF(Tbl.Kosten[WPnr.],$A18,Tbl.Kosten[P13])</f>
        <v>0</v>
      </c>
      <c r="P18" s="76">
        <f>SUMIF(Tbl.Kosten[WPnr.],$A18,Tbl.Kosten[P14])</f>
        <v>0</v>
      </c>
      <c r="Q18" s="76">
        <f>SUMIF(Tbl.Kosten[WPnr.],$A18,Tbl.Kosten[P15])</f>
        <v>0</v>
      </c>
      <c r="R18" s="76">
        <f>SUMIF(Tbl.Kosten[WPnr.],$A18,Tbl.Kosten[P16])</f>
        <v>0</v>
      </c>
      <c r="S18" s="76">
        <f>SUMIF(Tbl.Kosten[WPnr.],$A18,Tbl.Kosten[P17])</f>
        <v>0</v>
      </c>
      <c r="T18" s="76">
        <f>SUMIF(Tbl.Kosten[WPnr.],$A18,Tbl.Kosten[P18])</f>
        <v>0</v>
      </c>
      <c r="U18" s="76">
        <f>SUMIF(Tbl.Kosten[WPnr.],$A18,Tbl.Kosten[P19])</f>
        <v>0</v>
      </c>
      <c r="V18" s="76">
        <f>SUMIF(Tbl.Kosten[WPnr.],$A18,Tbl.Kosten[P20])</f>
        <v>0</v>
      </c>
      <c r="W18" s="76">
        <f>SUMIF(Tbl.Kosten[WPnr.],$A18,Tbl.Kosten[P21])</f>
        <v>0</v>
      </c>
      <c r="X18" s="76">
        <f>SUMIF(Tbl.Kosten[WPnr.],$A18,Tbl.Kosten[P22])</f>
        <v>0</v>
      </c>
      <c r="Y18" s="76">
        <f>SUMIF(Tbl.Kosten[WPnr.],$A18,Tbl.Kosten[P23])</f>
        <v>0</v>
      </c>
      <c r="Z18" s="76">
        <f>SUMIF(Tbl.Kosten[WPnr.],$A18,Tbl.Kosten[P24])</f>
        <v>0</v>
      </c>
      <c r="AA18" s="76">
        <f>SUMIF(Tbl.Kosten[WPnr.],$A18,Tbl.Kosten[P25])</f>
        <v>0</v>
      </c>
      <c r="AB18" s="76">
        <f>SUMIF(Tbl.Kosten[WPnr.],$A18,Tbl.Kosten[P26])</f>
        <v>0</v>
      </c>
      <c r="AC18" s="76">
        <f>SUMIF(Tbl.Kosten[WPnr.],$A18,Tbl.Kosten[P27])</f>
        <v>0</v>
      </c>
      <c r="AD18" s="76">
        <f>SUMIF(Tbl.Kosten[WPnr.],$A18,Tbl.Kosten[P28])</f>
        <v>0</v>
      </c>
      <c r="AE18" s="76">
        <f>SUMIF(Tbl.Kosten[WPnr.],$A18,Tbl.Kosten[P29])</f>
        <v>0</v>
      </c>
      <c r="AF18" s="76">
        <f>SUMIF(Tbl.Kosten[WPnr.],$A18,Tbl.Kosten[P30])</f>
        <v>0</v>
      </c>
      <c r="AG18" s="76">
        <f>SUMIF(Tbl.Kosten[WPnr.],$A18,Tbl.Kosten[P31])</f>
        <v>0</v>
      </c>
      <c r="AH18" s="76">
        <f>SUMIF(Tbl.Kosten[WPnr.],$A18,Tbl.Kosten[P32])</f>
        <v>0</v>
      </c>
      <c r="AI18" s="76">
        <f>SUMIF(Tbl.Kosten[WPnr.],$A18,Tbl.Kosten[P33])</f>
        <v>0</v>
      </c>
      <c r="AJ18" s="76">
        <f>SUMIF(Tbl.Kosten[WPnr.],$A18,Tbl.Kosten[P34])</f>
        <v>0</v>
      </c>
      <c r="AK18" s="76">
        <f>SUMIF(Tbl.Kosten[WPnr.],$A18,Tbl.Kosten[P35])</f>
        <v>0</v>
      </c>
      <c r="AL18" s="76">
        <f>SUMIF(Tbl.Kosten[WPnr.],$A18,Tbl.Kosten[P36])</f>
        <v>0</v>
      </c>
      <c r="AM18" s="76">
        <f>SUMIF(Tbl.Kosten[WPnr.],$A18,Tbl.Kosten[P37])</f>
        <v>0</v>
      </c>
      <c r="AN18" s="76">
        <f>SUMIF(Tbl.Kosten[WPnr.],$A18,Tbl.Kosten[P38])</f>
        <v>0</v>
      </c>
      <c r="AO18" s="76">
        <f>SUMIF(Tbl.Kosten[WPnr.],$A18,Tbl.Kosten[P39])</f>
        <v>0</v>
      </c>
      <c r="AP18" s="76">
        <f>SUMIF(Tbl.Kosten[WPnr.],$A18,Tbl.Kosten[P40])</f>
        <v>0</v>
      </c>
      <c r="AQ18" s="76">
        <f>SUMIF(Tbl.Kosten[WPnr.],$A18,Tbl.Kosten[P41])</f>
        <v>0</v>
      </c>
      <c r="AR18" s="76">
        <f>SUMIF(Tbl.Kosten[WPnr.],$A18,Tbl.Kosten[P42])</f>
        <v>0</v>
      </c>
      <c r="AS18" s="76">
        <f>SUMIF(Tbl.Kosten[WPnr.],$A18,Tbl.Kosten[P43])</f>
        <v>0</v>
      </c>
      <c r="AT18" s="76">
        <f>SUMIF(Tbl.Kosten[WPnr.],$A18,Tbl.Kosten[P44])</f>
        <v>0</v>
      </c>
      <c r="AU18" s="76">
        <f>SUMIF(Tbl.Kosten[WPnr.],$A18,Tbl.Kosten[P45])</f>
        <v>0</v>
      </c>
      <c r="AV18" s="76">
        <f>SUMIF(Tbl.Kosten[WPnr.],$A18,Tbl.Kosten[P46])</f>
        <v>0</v>
      </c>
      <c r="AW18" s="76">
        <f>SUMIF(Tbl.Kosten[WPnr.],$A18,Tbl.Kosten[P47])</f>
        <v>0</v>
      </c>
      <c r="AX18" s="76">
        <f>SUMIF(Tbl.Kosten[WPnr.],$A18,Tbl.Kosten[P48])</f>
        <v>0</v>
      </c>
      <c r="AY18" s="76">
        <f>SUMIF(Tbl.Kosten[WPnr.],$A18,Tbl.Kosten[P49])</f>
        <v>0</v>
      </c>
      <c r="AZ18" s="76">
        <f>SUMIF(Tbl.Kosten[WPnr.],$A18,Tbl.Kosten[P50])</f>
        <v>0</v>
      </c>
    </row>
    <row r="19" spans="1:52" x14ac:dyDescent="0.35">
      <c r="A19" s="72" t="s">
        <v>127</v>
      </c>
      <c r="B19" s="75">
        <f>Tbl.Kosten[[#Totals],[WP17]]</f>
        <v>0</v>
      </c>
      <c r="C19" s="76">
        <f>SUMIF(Tbl.Kosten[WPnr.],$A19,Tbl.Kosten[P1])</f>
        <v>0</v>
      </c>
      <c r="D19" s="76">
        <f>SUMIF(Tbl.Kosten[WPnr.],$A19,Tbl.Kosten[P2])</f>
        <v>0</v>
      </c>
      <c r="E19" s="76">
        <f>SUMIF(Tbl.Kosten[WPnr.],$A19,Tbl.Kosten[P3])</f>
        <v>0</v>
      </c>
      <c r="F19" s="76">
        <f>SUMIF(Tbl.Kosten[WPnr.],$A19,Tbl.Kosten[P4])</f>
        <v>0</v>
      </c>
      <c r="G19" s="76">
        <f>SUMIF(Tbl.Kosten[WPnr.],$A19,Tbl.Kosten[P5])</f>
        <v>0</v>
      </c>
      <c r="H19" s="76">
        <f>SUMIF(Tbl.Kosten[WPnr.],$A19,Tbl.Kosten[P6])</f>
        <v>0</v>
      </c>
      <c r="I19" s="76">
        <f>SUMIF(Tbl.Kosten[WPnr.],$A19,Tbl.Kosten[P7])</f>
        <v>0</v>
      </c>
      <c r="J19" s="76">
        <f>SUMIF(Tbl.Kosten[WPnr.],$A19,Tbl.Kosten[P8])</f>
        <v>0</v>
      </c>
      <c r="K19" s="76">
        <f>SUMIF(Tbl.Kosten[WPnr.],$A19,Tbl.Kosten[P9])</f>
        <v>0</v>
      </c>
      <c r="L19" s="76">
        <f>SUMIF(Tbl.Kosten[WPnr.],$A19,Tbl.Kosten[P10])</f>
        <v>0</v>
      </c>
      <c r="M19" s="76">
        <f>SUMIF(Tbl.Kosten[WPnr.],$A19,Tbl.Kosten[P11])</f>
        <v>0</v>
      </c>
      <c r="N19" s="76">
        <f>SUMIF(Tbl.Kosten[WPnr.],$A19,Tbl.Kosten[P12])</f>
        <v>0</v>
      </c>
      <c r="O19" s="76">
        <f>SUMIF(Tbl.Kosten[WPnr.],$A19,Tbl.Kosten[P13])</f>
        <v>0</v>
      </c>
      <c r="P19" s="76">
        <f>SUMIF(Tbl.Kosten[WPnr.],$A19,Tbl.Kosten[P14])</f>
        <v>0</v>
      </c>
      <c r="Q19" s="76">
        <f>SUMIF(Tbl.Kosten[WPnr.],$A19,Tbl.Kosten[P15])</f>
        <v>0</v>
      </c>
      <c r="R19" s="76">
        <f>SUMIF(Tbl.Kosten[WPnr.],$A19,Tbl.Kosten[P16])</f>
        <v>0</v>
      </c>
      <c r="S19" s="76">
        <f>SUMIF(Tbl.Kosten[WPnr.],$A19,Tbl.Kosten[P17])</f>
        <v>0</v>
      </c>
      <c r="T19" s="76">
        <f>SUMIF(Tbl.Kosten[WPnr.],$A19,Tbl.Kosten[P18])</f>
        <v>0</v>
      </c>
      <c r="U19" s="76">
        <f>SUMIF(Tbl.Kosten[WPnr.],$A19,Tbl.Kosten[P19])</f>
        <v>0</v>
      </c>
      <c r="V19" s="76">
        <f>SUMIF(Tbl.Kosten[WPnr.],$A19,Tbl.Kosten[P20])</f>
        <v>0</v>
      </c>
      <c r="W19" s="76">
        <f>SUMIF(Tbl.Kosten[WPnr.],$A19,Tbl.Kosten[P21])</f>
        <v>0</v>
      </c>
      <c r="X19" s="76">
        <f>SUMIF(Tbl.Kosten[WPnr.],$A19,Tbl.Kosten[P22])</f>
        <v>0</v>
      </c>
      <c r="Y19" s="76">
        <f>SUMIF(Tbl.Kosten[WPnr.],$A19,Tbl.Kosten[P23])</f>
        <v>0</v>
      </c>
      <c r="Z19" s="76">
        <f>SUMIF(Tbl.Kosten[WPnr.],$A19,Tbl.Kosten[P24])</f>
        <v>0</v>
      </c>
      <c r="AA19" s="76">
        <f>SUMIF(Tbl.Kosten[WPnr.],$A19,Tbl.Kosten[P25])</f>
        <v>0</v>
      </c>
      <c r="AB19" s="76">
        <f>SUMIF(Tbl.Kosten[WPnr.],$A19,Tbl.Kosten[P26])</f>
        <v>0</v>
      </c>
      <c r="AC19" s="76">
        <f>SUMIF(Tbl.Kosten[WPnr.],$A19,Tbl.Kosten[P27])</f>
        <v>0</v>
      </c>
      <c r="AD19" s="76">
        <f>SUMIF(Tbl.Kosten[WPnr.],$A19,Tbl.Kosten[P28])</f>
        <v>0</v>
      </c>
      <c r="AE19" s="76">
        <f>SUMIF(Tbl.Kosten[WPnr.],$A19,Tbl.Kosten[P29])</f>
        <v>0</v>
      </c>
      <c r="AF19" s="76">
        <f>SUMIF(Tbl.Kosten[WPnr.],$A19,Tbl.Kosten[P30])</f>
        <v>0</v>
      </c>
      <c r="AG19" s="76">
        <f>SUMIF(Tbl.Kosten[WPnr.],$A19,Tbl.Kosten[P31])</f>
        <v>0</v>
      </c>
      <c r="AH19" s="76">
        <f>SUMIF(Tbl.Kosten[WPnr.],$A19,Tbl.Kosten[P32])</f>
        <v>0</v>
      </c>
      <c r="AI19" s="76">
        <f>SUMIF(Tbl.Kosten[WPnr.],$A19,Tbl.Kosten[P33])</f>
        <v>0</v>
      </c>
      <c r="AJ19" s="76">
        <f>SUMIF(Tbl.Kosten[WPnr.],$A19,Tbl.Kosten[P34])</f>
        <v>0</v>
      </c>
      <c r="AK19" s="76">
        <f>SUMIF(Tbl.Kosten[WPnr.],$A19,Tbl.Kosten[P35])</f>
        <v>0</v>
      </c>
      <c r="AL19" s="76">
        <f>SUMIF(Tbl.Kosten[WPnr.],$A19,Tbl.Kosten[P36])</f>
        <v>0</v>
      </c>
      <c r="AM19" s="76">
        <f>SUMIF(Tbl.Kosten[WPnr.],$A19,Tbl.Kosten[P37])</f>
        <v>0</v>
      </c>
      <c r="AN19" s="76">
        <f>SUMIF(Tbl.Kosten[WPnr.],$A19,Tbl.Kosten[P38])</f>
        <v>0</v>
      </c>
      <c r="AO19" s="76">
        <f>SUMIF(Tbl.Kosten[WPnr.],$A19,Tbl.Kosten[P39])</f>
        <v>0</v>
      </c>
      <c r="AP19" s="76">
        <f>SUMIF(Tbl.Kosten[WPnr.],$A19,Tbl.Kosten[P40])</f>
        <v>0</v>
      </c>
      <c r="AQ19" s="76">
        <f>SUMIF(Tbl.Kosten[WPnr.],$A19,Tbl.Kosten[P41])</f>
        <v>0</v>
      </c>
      <c r="AR19" s="76">
        <f>SUMIF(Tbl.Kosten[WPnr.],$A19,Tbl.Kosten[P42])</f>
        <v>0</v>
      </c>
      <c r="AS19" s="76">
        <f>SUMIF(Tbl.Kosten[WPnr.],$A19,Tbl.Kosten[P43])</f>
        <v>0</v>
      </c>
      <c r="AT19" s="76">
        <f>SUMIF(Tbl.Kosten[WPnr.],$A19,Tbl.Kosten[P44])</f>
        <v>0</v>
      </c>
      <c r="AU19" s="76">
        <f>SUMIF(Tbl.Kosten[WPnr.],$A19,Tbl.Kosten[P45])</f>
        <v>0</v>
      </c>
      <c r="AV19" s="76">
        <f>SUMIF(Tbl.Kosten[WPnr.],$A19,Tbl.Kosten[P46])</f>
        <v>0</v>
      </c>
      <c r="AW19" s="76">
        <f>SUMIF(Tbl.Kosten[WPnr.],$A19,Tbl.Kosten[P47])</f>
        <v>0</v>
      </c>
      <c r="AX19" s="76">
        <f>SUMIF(Tbl.Kosten[WPnr.],$A19,Tbl.Kosten[P48])</f>
        <v>0</v>
      </c>
      <c r="AY19" s="76">
        <f>SUMIF(Tbl.Kosten[WPnr.],$A19,Tbl.Kosten[P49])</f>
        <v>0</v>
      </c>
      <c r="AZ19" s="76">
        <f>SUMIF(Tbl.Kosten[WPnr.],$A19,Tbl.Kosten[P50])</f>
        <v>0</v>
      </c>
    </row>
    <row r="20" spans="1:52" x14ac:dyDescent="0.35">
      <c r="A20" s="72" t="s">
        <v>128</v>
      </c>
      <c r="B20" s="75">
        <f>Tbl.Kosten[[#Totals],[WP18]]</f>
        <v>0</v>
      </c>
      <c r="C20" s="76">
        <f>SUMIF(Tbl.Kosten[WPnr.],$A20,Tbl.Kosten[P1])</f>
        <v>0</v>
      </c>
      <c r="D20" s="76">
        <f>SUMIF(Tbl.Kosten[WPnr.],$A20,Tbl.Kosten[P2])</f>
        <v>0</v>
      </c>
      <c r="E20" s="76">
        <f>SUMIF(Tbl.Kosten[WPnr.],$A20,Tbl.Kosten[P3])</f>
        <v>0</v>
      </c>
      <c r="F20" s="76">
        <f>SUMIF(Tbl.Kosten[WPnr.],$A20,Tbl.Kosten[P4])</f>
        <v>0</v>
      </c>
      <c r="G20" s="76">
        <f>SUMIF(Tbl.Kosten[WPnr.],$A20,Tbl.Kosten[P5])</f>
        <v>0</v>
      </c>
      <c r="H20" s="76">
        <f>SUMIF(Tbl.Kosten[WPnr.],$A20,Tbl.Kosten[P6])</f>
        <v>0</v>
      </c>
      <c r="I20" s="76">
        <f>SUMIF(Tbl.Kosten[WPnr.],$A20,Tbl.Kosten[P7])</f>
        <v>0</v>
      </c>
      <c r="J20" s="76">
        <f>SUMIF(Tbl.Kosten[WPnr.],$A20,Tbl.Kosten[P8])</f>
        <v>0</v>
      </c>
      <c r="K20" s="76">
        <f>SUMIF(Tbl.Kosten[WPnr.],$A20,Tbl.Kosten[P9])</f>
        <v>0</v>
      </c>
      <c r="L20" s="76">
        <f>SUMIF(Tbl.Kosten[WPnr.],$A20,Tbl.Kosten[P10])</f>
        <v>0</v>
      </c>
      <c r="M20" s="76">
        <f>SUMIF(Tbl.Kosten[WPnr.],$A20,Tbl.Kosten[P11])</f>
        <v>0</v>
      </c>
      <c r="N20" s="76">
        <f>SUMIF(Tbl.Kosten[WPnr.],$A20,Tbl.Kosten[P12])</f>
        <v>0</v>
      </c>
      <c r="O20" s="76">
        <f>SUMIF(Tbl.Kosten[WPnr.],$A20,Tbl.Kosten[P13])</f>
        <v>0</v>
      </c>
      <c r="P20" s="76">
        <f>SUMIF(Tbl.Kosten[WPnr.],$A20,Tbl.Kosten[P14])</f>
        <v>0</v>
      </c>
      <c r="Q20" s="76">
        <f>SUMIF(Tbl.Kosten[WPnr.],$A20,Tbl.Kosten[P15])</f>
        <v>0</v>
      </c>
      <c r="R20" s="76">
        <f>SUMIF(Tbl.Kosten[WPnr.],$A20,Tbl.Kosten[P16])</f>
        <v>0</v>
      </c>
      <c r="S20" s="76">
        <f>SUMIF(Tbl.Kosten[WPnr.],$A20,Tbl.Kosten[P17])</f>
        <v>0</v>
      </c>
      <c r="T20" s="76">
        <f>SUMIF(Tbl.Kosten[WPnr.],$A20,Tbl.Kosten[P18])</f>
        <v>0</v>
      </c>
      <c r="U20" s="76">
        <f>SUMIF(Tbl.Kosten[WPnr.],$A20,Tbl.Kosten[P19])</f>
        <v>0</v>
      </c>
      <c r="V20" s="76">
        <f>SUMIF(Tbl.Kosten[WPnr.],$A20,Tbl.Kosten[P20])</f>
        <v>0</v>
      </c>
      <c r="W20" s="76">
        <f>SUMIF(Tbl.Kosten[WPnr.],$A20,Tbl.Kosten[P21])</f>
        <v>0</v>
      </c>
      <c r="X20" s="76">
        <f>SUMIF(Tbl.Kosten[WPnr.],$A20,Tbl.Kosten[P22])</f>
        <v>0</v>
      </c>
      <c r="Y20" s="76">
        <f>SUMIF(Tbl.Kosten[WPnr.],$A20,Tbl.Kosten[P23])</f>
        <v>0</v>
      </c>
      <c r="Z20" s="76">
        <f>SUMIF(Tbl.Kosten[WPnr.],$A20,Tbl.Kosten[P24])</f>
        <v>0</v>
      </c>
      <c r="AA20" s="76">
        <f>SUMIF(Tbl.Kosten[WPnr.],$A20,Tbl.Kosten[P25])</f>
        <v>0</v>
      </c>
      <c r="AB20" s="76">
        <f>SUMIF(Tbl.Kosten[WPnr.],$A20,Tbl.Kosten[P26])</f>
        <v>0</v>
      </c>
      <c r="AC20" s="76">
        <f>SUMIF(Tbl.Kosten[WPnr.],$A20,Tbl.Kosten[P27])</f>
        <v>0</v>
      </c>
      <c r="AD20" s="76">
        <f>SUMIF(Tbl.Kosten[WPnr.],$A20,Tbl.Kosten[P28])</f>
        <v>0</v>
      </c>
      <c r="AE20" s="76">
        <f>SUMIF(Tbl.Kosten[WPnr.],$A20,Tbl.Kosten[P29])</f>
        <v>0</v>
      </c>
      <c r="AF20" s="76">
        <f>SUMIF(Tbl.Kosten[WPnr.],$A20,Tbl.Kosten[P30])</f>
        <v>0</v>
      </c>
      <c r="AG20" s="76">
        <f>SUMIF(Tbl.Kosten[WPnr.],$A20,Tbl.Kosten[P31])</f>
        <v>0</v>
      </c>
      <c r="AH20" s="76">
        <f>SUMIF(Tbl.Kosten[WPnr.],$A20,Tbl.Kosten[P32])</f>
        <v>0</v>
      </c>
      <c r="AI20" s="76">
        <f>SUMIF(Tbl.Kosten[WPnr.],$A20,Tbl.Kosten[P33])</f>
        <v>0</v>
      </c>
      <c r="AJ20" s="76">
        <f>SUMIF(Tbl.Kosten[WPnr.],$A20,Tbl.Kosten[P34])</f>
        <v>0</v>
      </c>
      <c r="AK20" s="76">
        <f>SUMIF(Tbl.Kosten[WPnr.],$A20,Tbl.Kosten[P35])</f>
        <v>0</v>
      </c>
      <c r="AL20" s="76">
        <f>SUMIF(Tbl.Kosten[WPnr.],$A20,Tbl.Kosten[P36])</f>
        <v>0</v>
      </c>
      <c r="AM20" s="76">
        <f>SUMIF(Tbl.Kosten[WPnr.],$A20,Tbl.Kosten[P37])</f>
        <v>0</v>
      </c>
      <c r="AN20" s="76">
        <f>SUMIF(Tbl.Kosten[WPnr.],$A20,Tbl.Kosten[P38])</f>
        <v>0</v>
      </c>
      <c r="AO20" s="76">
        <f>SUMIF(Tbl.Kosten[WPnr.],$A20,Tbl.Kosten[P39])</f>
        <v>0</v>
      </c>
      <c r="AP20" s="76">
        <f>SUMIF(Tbl.Kosten[WPnr.],$A20,Tbl.Kosten[P40])</f>
        <v>0</v>
      </c>
      <c r="AQ20" s="76">
        <f>SUMIF(Tbl.Kosten[WPnr.],$A20,Tbl.Kosten[P41])</f>
        <v>0</v>
      </c>
      <c r="AR20" s="76">
        <f>SUMIF(Tbl.Kosten[WPnr.],$A20,Tbl.Kosten[P42])</f>
        <v>0</v>
      </c>
      <c r="AS20" s="76">
        <f>SUMIF(Tbl.Kosten[WPnr.],$A20,Tbl.Kosten[P43])</f>
        <v>0</v>
      </c>
      <c r="AT20" s="76">
        <f>SUMIF(Tbl.Kosten[WPnr.],$A20,Tbl.Kosten[P44])</f>
        <v>0</v>
      </c>
      <c r="AU20" s="76">
        <f>SUMIF(Tbl.Kosten[WPnr.],$A20,Tbl.Kosten[P45])</f>
        <v>0</v>
      </c>
      <c r="AV20" s="76">
        <f>SUMIF(Tbl.Kosten[WPnr.],$A20,Tbl.Kosten[P46])</f>
        <v>0</v>
      </c>
      <c r="AW20" s="76">
        <f>SUMIF(Tbl.Kosten[WPnr.],$A20,Tbl.Kosten[P47])</f>
        <v>0</v>
      </c>
      <c r="AX20" s="76">
        <f>SUMIF(Tbl.Kosten[WPnr.],$A20,Tbl.Kosten[P48])</f>
        <v>0</v>
      </c>
      <c r="AY20" s="76">
        <f>SUMIF(Tbl.Kosten[WPnr.],$A20,Tbl.Kosten[P49])</f>
        <v>0</v>
      </c>
      <c r="AZ20" s="76">
        <f>SUMIF(Tbl.Kosten[WPnr.],$A20,Tbl.Kosten[P50])</f>
        <v>0</v>
      </c>
    </row>
    <row r="21" spans="1:52" x14ac:dyDescent="0.35">
      <c r="A21" s="72" t="s">
        <v>129</v>
      </c>
      <c r="B21" s="75">
        <f>Tbl.Kosten[[#Totals],[WP19]]</f>
        <v>0</v>
      </c>
      <c r="C21" s="76">
        <f>SUMIF(Tbl.Kosten[WPnr.],$A21,Tbl.Kosten[P1])</f>
        <v>0</v>
      </c>
      <c r="D21" s="76">
        <f>SUMIF(Tbl.Kosten[WPnr.],$A21,Tbl.Kosten[P2])</f>
        <v>0</v>
      </c>
      <c r="E21" s="76">
        <f>SUMIF(Tbl.Kosten[WPnr.],$A21,Tbl.Kosten[P3])</f>
        <v>0</v>
      </c>
      <c r="F21" s="76">
        <f>SUMIF(Tbl.Kosten[WPnr.],$A21,Tbl.Kosten[P4])</f>
        <v>0</v>
      </c>
      <c r="G21" s="76">
        <f>SUMIF(Tbl.Kosten[WPnr.],$A21,Tbl.Kosten[P5])</f>
        <v>0</v>
      </c>
      <c r="H21" s="76">
        <f>SUMIF(Tbl.Kosten[WPnr.],$A21,Tbl.Kosten[P6])</f>
        <v>0</v>
      </c>
      <c r="I21" s="76">
        <f>SUMIF(Tbl.Kosten[WPnr.],$A21,Tbl.Kosten[P7])</f>
        <v>0</v>
      </c>
      <c r="J21" s="76">
        <f>SUMIF(Tbl.Kosten[WPnr.],$A21,Tbl.Kosten[P8])</f>
        <v>0</v>
      </c>
      <c r="K21" s="76">
        <f>SUMIF(Tbl.Kosten[WPnr.],$A21,Tbl.Kosten[P9])</f>
        <v>0</v>
      </c>
      <c r="L21" s="76">
        <f>SUMIF(Tbl.Kosten[WPnr.],$A21,Tbl.Kosten[P10])</f>
        <v>0</v>
      </c>
      <c r="M21" s="76">
        <f>SUMIF(Tbl.Kosten[WPnr.],$A21,Tbl.Kosten[P11])</f>
        <v>0</v>
      </c>
      <c r="N21" s="76">
        <f>SUMIF(Tbl.Kosten[WPnr.],$A21,Tbl.Kosten[P12])</f>
        <v>0</v>
      </c>
      <c r="O21" s="76">
        <f>SUMIF(Tbl.Kosten[WPnr.],$A21,Tbl.Kosten[P13])</f>
        <v>0</v>
      </c>
      <c r="P21" s="76">
        <f>SUMIF(Tbl.Kosten[WPnr.],$A21,Tbl.Kosten[P14])</f>
        <v>0</v>
      </c>
      <c r="Q21" s="76">
        <f>SUMIF(Tbl.Kosten[WPnr.],$A21,Tbl.Kosten[P15])</f>
        <v>0</v>
      </c>
      <c r="R21" s="76">
        <f>SUMIF(Tbl.Kosten[WPnr.],$A21,Tbl.Kosten[P16])</f>
        <v>0</v>
      </c>
      <c r="S21" s="76">
        <f>SUMIF(Tbl.Kosten[WPnr.],$A21,Tbl.Kosten[P17])</f>
        <v>0</v>
      </c>
      <c r="T21" s="76">
        <f>SUMIF(Tbl.Kosten[WPnr.],$A21,Tbl.Kosten[P18])</f>
        <v>0</v>
      </c>
      <c r="U21" s="76">
        <f>SUMIF(Tbl.Kosten[WPnr.],$A21,Tbl.Kosten[P19])</f>
        <v>0</v>
      </c>
      <c r="V21" s="76">
        <f>SUMIF(Tbl.Kosten[WPnr.],$A21,Tbl.Kosten[P20])</f>
        <v>0</v>
      </c>
      <c r="W21" s="76">
        <f>SUMIF(Tbl.Kosten[WPnr.],$A21,Tbl.Kosten[P21])</f>
        <v>0</v>
      </c>
      <c r="X21" s="76">
        <f>SUMIF(Tbl.Kosten[WPnr.],$A21,Tbl.Kosten[P22])</f>
        <v>0</v>
      </c>
      <c r="Y21" s="76">
        <f>SUMIF(Tbl.Kosten[WPnr.],$A21,Tbl.Kosten[P23])</f>
        <v>0</v>
      </c>
      <c r="Z21" s="76">
        <f>SUMIF(Tbl.Kosten[WPnr.],$A21,Tbl.Kosten[P24])</f>
        <v>0</v>
      </c>
      <c r="AA21" s="76">
        <f>SUMIF(Tbl.Kosten[WPnr.],$A21,Tbl.Kosten[P25])</f>
        <v>0</v>
      </c>
      <c r="AB21" s="76">
        <f>SUMIF(Tbl.Kosten[WPnr.],$A21,Tbl.Kosten[P26])</f>
        <v>0</v>
      </c>
      <c r="AC21" s="76">
        <f>SUMIF(Tbl.Kosten[WPnr.],$A21,Tbl.Kosten[P27])</f>
        <v>0</v>
      </c>
      <c r="AD21" s="76">
        <f>SUMIF(Tbl.Kosten[WPnr.],$A21,Tbl.Kosten[P28])</f>
        <v>0</v>
      </c>
      <c r="AE21" s="76">
        <f>SUMIF(Tbl.Kosten[WPnr.],$A21,Tbl.Kosten[P29])</f>
        <v>0</v>
      </c>
      <c r="AF21" s="76">
        <f>SUMIF(Tbl.Kosten[WPnr.],$A21,Tbl.Kosten[P30])</f>
        <v>0</v>
      </c>
      <c r="AG21" s="76">
        <f>SUMIF(Tbl.Kosten[WPnr.],$A21,Tbl.Kosten[P31])</f>
        <v>0</v>
      </c>
      <c r="AH21" s="76">
        <f>SUMIF(Tbl.Kosten[WPnr.],$A21,Tbl.Kosten[P32])</f>
        <v>0</v>
      </c>
      <c r="AI21" s="76">
        <f>SUMIF(Tbl.Kosten[WPnr.],$A21,Tbl.Kosten[P33])</f>
        <v>0</v>
      </c>
      <c r="AJ21" s="76">
        <f>SUMIF(Tbl.Kosten[WPnr.],$A21,Tbl.Kosten[P34])</f>
        <v>0</v>
      </c>
      <c r="AK21" s="76">
        <f>SUMIF(Tbl.Kosten[WPnr.],$A21,Tbl.Kosten[P35])</f>
        <v>0</v>
      </c>
      <c r="AL21" s="76">
        <f>SUMIF(Tbl.Kosten[WPnr.],$A21,Tbl.Kosten[P36])</f>
        <v>0</v>
      </c>
      <c r="AM21" s="76">
        <f>SUMIF(Tbl.Kosten[WPnr.],$A21,Tbl.Kosten[P37])</f>
        <v>0</v>
      </c>
      <c r="AN21" s="76">
        <f>SUMIF(Tbl.Kosten[WPnr.],$A21,Tbl.Kosten[P38])</f>
        <v>0</v>
      </c>
      <c r="AO21" s="76">
        <f>SUMIF(Tbl.Kosten[WPnr.],$A21,Tbl.Kosten[P39])</f>
        <v>0</v>
      </c>
      <c r="AP21" s="76">
        <f>SUMIF(Tbl.Kosten[WPnr.],$A21,Tbl.Kosten[P40])</f>
        <v>0</v>
      </c>
      <c r="AQ21" s="76">
        <f>SUMIF(Tbl.Kosten[WPnr.],$A21,Tbl.Kosten[P41])</f>
        <v>0</v>
      </c>
      <c r="AR21" s="76">
        <f>SUMIF(Tbl.Kosten[WPnr.],$A21,Tbl.Kosten[P42])</f>
        <v>0</v>
      </c>
      <c r="AS21" s="76">
        <f>SUMIF(Tbl.Kosten[WPnr.],$A21,Tbl.Kosten[P43])</f>
        <v>0</v>
      </c>
      <c r="AT21" s="76">
        <f>SUMIF(Tbl.Kosten[WPnr.],$A21,Tbl.Kosten[P44])</f>
        <v>0</v>
      </c>
      <c r="AU21" s="76">
        <f>SUMIF(Tbl.Kosten[WPnr.],$A21,Tbl.Kosten[P45])</f>
        <v>0</v>
      </c>
      <c r="AV21" s="76">
        <f>SUMIF(Tbl.Kosten[WPnr.],$A21,Tbl.Kosten[P46])</f>
        <v>0</v>
      </c>
      <c r="AW21" s="76">
        <f>SUMIF(Tbl.Kosten[WPnr.],$A21,Tbl.Kosten[P47])</f>
        <v>0</v>
      </c>
      <c r="AX21" s="76">
        <f>SUMIF(Tbl.Kosten[WPnr.],$A21,Tbl.Kosten[P48])</f>
        <v>0</v>
      </c>
      <c r="AY21" s="76">
        <f>SUMIF(Tbl.Kosten[WPnr.],$A21,Tbl.Kosten[P49])</f>
        <v>0</v>
      </c>
      <c r="AZ21" s="76">
        <f>SUMIF(Tbl.Kosten[WPnr.],$A21,Tbl.Kosten[P50])</f>
        <v>0</v>
      </c>
    </row>
    <row r="22" spans="1:52" x14ac:dyDescent="0.35">
      <c r="A22" s="72" t="s">
        <v>130</v>
      </c>
      <c r="B22" s="75">
        <f>Tbl.Kosten[[#Totals],[WP20]]</f>
        <v>0</v>
      </c>
      <c r="C22" s="76">
        <f>SUMIF(Tbl.Kosten[WPnr.],$A22,Tbl.Kosten[P1])</f>
        <v>0</v>
      </c>
      <c r="D22" s="76">
        <f>SUMIF(Tbl.Kosten[WPnr.],$A22,Tbl.Kosten[P2])</f>
        <v>0</v>
      </c>
      <c r="E22" s="76">
        <f>SUMIF(Tbl.Kosten[WPnr.],$A22,Tbl.Kosten[P3])</f>
        <v>0</v>
      </c>
      <c r="F22" s="76">
        <f>SUMIF(Tbl.Kosten[WPnr.],$A22,Tbl.Kosten[P4])</f>
        <v>0</v>
      </c>
      <c r="G22" s="76">
        <f>SUMIF(Tbl.Kosten[WPnr.],$A22,Tbl.Kosten[P5])</f>
        <v>0</v>
      </c>
      <c r="H22" s="76">
        <f>SUMIF(Tbl.Kosten[WPnr.],$A22,Tbl.Kosten[P6])</f>
        <v>0</v>
      </c>
      <c r="I22" s="76">
        <f>SUMIF(Tbl.Kosten[WPnr.],$A22,Tbl.Kosten[P7])</f>
        <v>0</v>
      </c>
      <c r="J22" s="76">
        <f>SUMIF(Tbl.Kosten[WPnr.],$A22,Tbl.Kosten[P8])</f>
        <v>0</v>
      </c>
      <c r="K22" s="76">
        <f>SUMIF(Tbl.Kosten[WPnr.],$A22,Tbl.Kosten[P9])</f>
        <v>0</v>
      </c>
      <c r="L22" s="76">
        <f>SUMIF(Tbl.Kosten[WPnr.],$A22,Tbl.Kosten[P10])</f>
        <v>0</v>
      </c>
      <c r="M22" s="76">
        <f>SUMIF(Tbl.Kosten[WPnr.],$A22,Tbl.Kosten[P11])</f>
        <v>0</v>
      </c>
      <c r="N22" s="76">
        <f>SUMIF(Tbl.Kosten[WPnr.],$A22,Tbl.Kosten[P12])</f>
        <v>0</v>
      </c>
      <c r="O22" s="76">
        <f>SUMIF(Tbl.Kosten[WPnr.],$A22,Tbl.Kosten[P13])</f>
        <v>0</v>
      </c>
      <c r="P22" s="76">
        <f>SUMIF(Tbl.Kosten[WPnr.],$A22,Tbl.Kosten[P14])</f>
        <v>0</v>
      </c>
      <c r="Q22" s="76">
        <f>SUMIF(Tbl.Kosten[WPnr.],$A22,Tbl.Kosten[P15])</f>
        <v>0</v>
      </c>
      <c r="R22" s="76">
        <f>SUMIF(Tbl.Kosten[WPnr.],$A22,Tbl.Kosten[P16])</f>
        <v>0</v>
      </c>
      <c r="S22" s="76">
        <f>SUMIF(Tbl.Kosten[WPnr.],$A22,Tbl.Kosten[P17])</f>
        <v>0</v>
      </c>
      <c r="T22" s="76">
        <f>SUMIF(Tbl.Kosten[WPnr.],$A22,Tbl.Kosten[P18])</f>
        <v>0</v>
      </c>
      <c r="U22" s="76">
        <f>SUMIF(Tbl.Kosten[WPnr.],$A22,Tbl.Kosten[P19])</f>
        <v>0</v>
      </c>
      <c r="V22" s="76">
        <f>SUMIF(Tbl.Kosten[WPnr.],$A22,Tbl.Kosten[P20])</f>
        <v>0</v>
      </c>
      <c r="W22" s="76">
        <f>SUMIF(Tbl.Kosten[WPnr.],$A22,Tbl.Kosten[P21])</f>
        <v>0</v>
      </c>
      <c r="X22" s="76">
        <f>SUMIF(Tbl.Kosten[WPnr.],$A22,Tbl.Kosten[P22])</f>
        <v>0</v>
      </c>
      <c r="Y22" s="76">
        <f>SUMIF(Tbl.Kosten[WPnr.],$A22,Tbl.Kosten[P23])</f>
        <v>0</v>
      </c>
      <c r="Z22" s="76">
        <f>SUMIF(Tbl.Kosten[WPnr.],$A22,Tbl.Kosten[P24])</f>
        <v>0</v>
      </c>
      <c r="AA22" s="76">
        <f>SUMIF(Tbl.Kosten[WPnr.],$A22,Tbl.Kosten[P25])</f>
        <v>0</v>
      </c>
      <c r="AB22" s="76">
        <f>SUMIF(Tbl.Kosten[WPnr.],$A22,Tbl.Kosten[P26])</f>
        <v>0</v>
      </c>
      <c r="AC22" s="76">
        <f>SUMIF(Tbl.Kosten[WPnr.],$A22,Tbl.Kosten[P27])</f>
        <v>0</v>
      </c>
      <c r="AD22" s="76">
        <f>SUMIF(Tbl.Kosten[WPnr.],$A22,Tbl.Kosten[P28])</f>
        <v>0</v>
      </c>
      <c r="AE22" s="76">
        <f>SUMIF(Tbl.Kosten[WPnr.],$A22,Tbl.Kosten[P29])</f>
        <v>0</v>
      </c>
      <c r="AF22" s="76">
        <f>SUMIF(Tbl.Kosten[WPnr.],$A22,Tbl.Kosten[P30])</f>
        <v>0</v>
      </c>
      <c r="AG22" s="76">
        <f>SUMIF(Tbl.Kosten[WPnr.],$A22,Tbl.Kosten[P31])</f>
        <v>0</v>
      </c>
      <c r="AH22" s="76">
        <f>SUMIF(Tbl.Kosten[WPnr.],$A22,Tbl.Kosten[P32])</f>
        <v>0</v>
      </c>
      <c r="AI22" s="76">
        <f>SUMIF(Tbl.Kosten[WPnr.],$A22,Tbl.Kosten[P33])</f>
        <v>0</v>
      </c>
      <c r="AJ22" s="76">
        <f>SUMIF(Tbl.Kosten[WPnr.],$A22,Tbl.Kosten[P34])</f>
        <v>0</v>
      </c>
      <c r="AK22" s="76">
        <f>SUMIF(Tbl.Kosten[WPnr.],$A22,Tbl.Kosten[P35])</f>
        <v>0</v>
      </c>
      <c r="AL22" s="76">
        <f>SUMIF(Tbl.Kosten[WPnr.],$A22,Tbl.Kosten[P36])</f>
        <v>0</v>
      </c>
      <c r="AM22" s="76">
        <f>SUMIF(Tbl.Kosten[WPnr.],$A22,Tbl.Kosten[P37])</f>
        <v>0</v>
      </c>
      <c r="AN22" s="76">
        <f>SUMIF(Tbl.Kosten[WPnr.],$A22,Tbl.Kosten[P38])</f>
        <v>0</v>
      </c>
      <c r="AO22" s="76">
        <f>SUMIF(Tbl.Kosten[WPnr.],$A22,Tbl.Kosten[P39])</f>
        <v>0</v>
      </c>
      <c r="AP22" s="76">
        <f>SUMIF(Tbl.Kosten[WPnr.],$A22,Tbl.Kosten[P40])</f>
        <v>0</v>
      </c>
      <c r="AQ22" s="76">
        <f>SUMIF(Tbl.Kosten[WPnr.],$A22,Tbl.Kosten[P41])</f>
        <v>0</v>
      </c>
      <c r="AR22" s="76">
        <f>SUMIF(Tbl.Kosten[WPnr.],$A22,Tbl.Kosten[P42])</f>
        <v>0</v>
      </c>
      <c r="AS22" s="76">
        <f>SUMIF(Tbl.Kosten[WPnr.],$A22,Tbl.Kosten[P43])</f>
        <v>0</v>
      </c>
      <c r="AT22" s="76">
        <f>SUMIF(Tbl.Kosten[WPnr.],$A22,Tbl.Kosten[P44])</f>
        <v>0</v>
      </c>
      <c r="AU22" s="76">
        <f>SUMIF(Tbl.Kosten[WPnr.],$A22,Tbl.Kosten[P45])</f>
        <v>0</v>
      </c>
      <c r="AV22" s="76">
        <f>SUMIF(Tbl.Kosten[WPnr.],$A22,Tbl.Kosten[P46])</f>
        <v>0</v>
      </c>
      <c r="AW22" s="76">
        <f>SUMIF(Tbl.Kosten[WPnr.],$A22,Tbl.Kosten[P47])</f>
        <v>0</v>
      </c>
      <c r="AX22" s="76">
        <f>SUMIF(Tbl.Kosten[WPnr.],$A22,Tbl.Kosten[P48])</f>
        <v>0</v>
      </c>
      <c r="AY22" s="76">
        <f>SUMIF(Tbl.Kosten[WPnr.],$A22,Tbl.Kosten[P49])</f>
        <v>0</v>
      </c>
      <c r="AZ22" s="76">
        <f>SUMIF(Tbl.Kosten[WPnr.],$A22,Tbl.Kosten[P50])</f>
        <v>0</v>
      </c>
    </row>
    <row r="23" spans="1:52" x14ac:dyDescent="0.35">
      <c r="A23" s="72" t="s">
        <v>131</v>
      </c>
      <c r="B23" s="75">
        <f>Tbl.Kosten[[#Totals],[WP21]]</f>
        <v>0</v>
      </c>
      <c r="C23" s="76">
        <f>SUMIF(Tbl.Kosten[WPnr.],$A23,Tbl.Kosten[P1])</f>
        <v>0</v>
      </c>
      <c r="D23" s="76">
        <f>SUMIF(Tbl.Kosten[WPnr.],$A23,Tbl.Kosten[P2])</f>
        <v>0</v>
      </c>
      <c r="E23" s="76">
        <f>SUMIF(Tbl.Kosten[WPnr.],$A23,Tbl.Kosten[P3])</f>
        <v>0</v>
      </c>
      <c r="F23" s="76">
        <f>SUMIF(Tbl.Kosten[WPnr.],$A23,Tbl.Kosten[P4])</f>
        <v>0</v>
      </c>
      <c r="G23" s="76">
        <f>SUMIF(Tbl.Kosten[WPnr.],$A23,Tbl.Kosten[P5])</f>
        <v>0</v>
      </c>
      <c r="H23" s="76">
        <f>SUMIF(Tbl.Kosten[WPnr.],$A23,Tbl.Kosten[P6])</f>
        <v>0</v>
      </c>
      <c r="I23" s="76">
        <f>SUMIF(Tbl.Kosten[WPnr.],$A23,Tbl.Kosten[P7])</f>
        <v>0</v>
      </c>
      <c r="J23" s="76">
        <f>SUMIF(Tbl.Kosten[WPnr.],$A23,Tbl.Kosten[P8])</f>
        <v>0</v>
      </c>
      <c r="K23" s="76">
        <f>SUMIF(Tbl.Kosten[WPnr.],$A23,Tbl.Kosten[P9])</f>
        <v>0</v>
      </c>
      <c r="L23" s="76">
        <f>SUMIF(Tbl.Kosten[WPnr.],$A23,Tbl.Kosten[P10])</f>
        <v>0</v>
      </c>
      <c r="M23" s="76">
        <f>SUMIF(Tbl.Kosten[WPnr.],$A23,Tbl.Kosten[P11])</f>
        <v>0</v>
      </c>
      <c r="N23" s="76">
        <f>SUMIF(Tbl.Kosten[WPnr.],$A23,Tbl.Kosten[P12])</f>
        <v>0</v>
      </c>
      <c r="O23" s="76">
        <f>SUMIF(Tbl.Kosten[WPnr.],$A23,Tbl.Kosten[P13])</f>
        <v>0</v>
      </c>
      <c r="P23" s="76">
        <f>SUMIF(Tbl.Kosten[WPnr.],$A23,Tbl.Kosten[P14])</f>
        <v>0</v>
      </c>
      <c r="Q23" s="76">
        <f>SUMIF(Tbl.Kosten[WPnr.],$A23,Tbl.Kosten[P15])</f>
        <v>0</v>
      </c>
      <c r="R23" s="76">
        <f>SUMIF(Tbl.Kosten[WPnr.],$A23,Tbl.Kosten[P16])</f>
        <v>0</v>
      </c>
      <c r="S23" s="76">
        <f>SUMIF(Tbl.Kosten[WPnr.],$A23,Tbl.Kosten[P17])</f>
        <v>0</v>
      </c>
      <c r="T23" s="76">
        <f>SUMIF(Tbl.Kosten[WPnr.],$A23,Tbl.Kosten[P18])</f>
        <v>0</v>
      </c>
      <c r="U23" s="76">
        <f>SUMIF(Tbl.Kosten[WPnr.],$A23,Tbl.Kosten[P19])</f>
        <v>0</v>
      </c>
      <c r="V23" s="76">
        <f>SUMIF(Tbl.Kosten[WPnr.],$A23,Tbl.Kosten[P20])</f>
        <v>0</v>
      </c>
      <c r="W23" s="76">
        <f>SUMIF(Tbl.Kosten[WPnr.],$A23,Tbl.Kosten[P21])</f>
        <v>0</v>
      </c>
      <c r="X23" s="76">
        <f>SUMIF(Tbl.Kosten[WPnr.],$A23,Tbl.Kosten[P22])</f>
        <v>0</v>
      </c>
      <c r="Y23" s="76">
        <f>SUMIF(Tbl.Kosten[WPnr.],$A23,Tbl.Kosten[P23])</f>
        <v>0</v>
      </c>
      <c r="Z23" s="76">
        <f>SUMIF(Tbl.Kosten[WPnr.],$A23,Tbl.Kosten[P24])</f>
        <v>0</v>
      </c>
      <c r="AA23" s="76">
        <f>SUMIF(Tbl.Kosten[WPnr.],$A23,Tbl.Kosten[P25])</f>
        <v>0</v>
      </c>
      <c r="AB23" s="76">
        <f>SUMIF(Tbl.Kosten[WPnr.],$A23,Tbl.Kosten[P26])</f>
        <v>0</v>
      </c>
      <c r="AC23" s="76">
        <f>SUMIF(Tbl.Kosten[WPnr.],$A23,Tbl.Kosten[P27])</f>
        <v>0</v>
      </c>
      <c r="AD23" s="76">
        <f>SUMIF(Tbl.Kosten[WPnr.],$A23,Tbl.Kosten[P28])</f>
        <v>0</v>
      </c>
      <c r="AE23" s="76">
        <f>SUMIF(Tbl.Kosten[WPnr.],$A23,Tbl.Kosten[P29])</f>
        <v>0</v>
      </c>
      <c r="AF23" s="76">
        <f>SUMIF(Tbl.Kosten[WPnr.],$A23,Tbl.Kosten[P30])</f>
        <v>0</v>
      </c>
      <c r="AG23" s="76">
        <f>SUMIF(Tbl.Kosten[WPnr.],$A23,Tbl.Kosten[P31])</f>
        <v>0</v>
      </c>
      <c r="AH23" s="76">
        <f>SUMIF(Tbl.Kosten[WPnr.],$A23,Tbl.Kosten[P32])</f>
        <v>0</v>
      </c>
      <c r="AI23" s="76">
        <f>SUMIF(Tbl.Kosten[WPnr.],$A23,Tbl.Kosten[P33])</f>
        <v>0</v>
      </c>
      <c r="AJ23" s="76">
        <f>SUMIF(Tbl.Kosten[WPnr.],$A23,Tbl.Kosten[P34])</f>
        <v>0</v>
      </c>
      <c r="AK23" s="76">
        <f>SUMIF(Tbl.Kosten[WPnr.],$A23,Tbl.Kosten[P35])</f>
        <v>0</v>
      </c>
      <c r="AL23" s="76">
        <f>SUMIF(Tbl.Kosten[WPnr.],$A23,Tbl.Kosten[P36])</f>
        <v>0</v>
      </c>
      <c r="AM23" s="76">
        <f>SUMIF(Tbl.Kosten[WPnr.],$A23,Tbl.Kosten[P37])</f>
        <v>0</v>
      </c>
      <c r="AN23" s="76">
        <f>SUMIF(Tbl.Kosten[WPnr.],$A23,Tbl.Kosten[P38])</f>
        <v>0</v>
      </c>
      <c r="AO23" s="76">
        <f>SUMIF(Tbl.Kosten[WPnr.],$A23,Tbl.Kosten[P39])</f>
        <v>0</v>
      </c>
      <c r="AP23" s="76">
        <f>SUMIF(Tbl.Kosten[WPnr.],$A23,Tbl.Kosten[P40])</f>
        <v>0</v>
      </c>
      <c r="AQ23" s="76">
        <f>SUMIF(Tbl.Kosten[WPnr.],$A23,Tbl.Kosten[P41])</f>
        <v>0</v>
      </c>
      <c r="AR23" s="76">
        <f>SUMIF(Tbl.Kosten[WPnr.],$A23,Tbl.Kosten[P42])</f>
        <v>0</v>
      </c>
      <c r="AS23" s="76">
        <f>SUMIF(Tbl.Kosten[WPnr.],$A23,Tbl.Kosten[P43])</f>
        <v>0</v>
      </c>
      <c r="AT23" s="76">
        <f>SUMIF(Tbl.Kosten[WPnr.],$A23,Tbl.Kosten[P44])</f>
        <v>0</v>
      </c>
      <c r="AU23" s="76">
        <f>SUMIF(Tbl.Kosten[WPnr.],$A23,Tbl.Kosten[P45])</f>
        <v>0</v>
      </c>
      <c r="AV23" s="76">
        <f>SUMIF(Tbl.Kosten[WPnr.],$A23,Tbl.Kosten[P46])</f>
        <v>0</v>
      </c>
      <c r="AW23" s="76">
        <f>SUMIF(Tbl.Kosten[WPnr.],$A23,Tbl.Kosten[P47])</f>
        <v>0</v>
      </c>
      <c r="AX23" s="76">
        <f>SUMIF(Tbl.Kosten[WPnr.],$A23,Tbl.Kosten[P48])</f>
        <v>0</v>
      </c>
      <c r="AY23" s="76">
        <f>SUMIF(Tbl.Kosten[WPnr.],$A23,Tbl.Kosten[P49])</f>
        <v>0</v>
      </c>
      <c r="AZ23" s="76">
        <f>SUMIF(Tbl.Kosten[WPnr.],$A23,Tbl.Kosten[P50])</f>
        <v>0</v>
      </c>
    </row>
    <row r="24" spans="1:52" x14ac:dyDescent="0.35">
      <c r="A24" s="72" t="s">
        <v>132</v>
      </c>
      <c r="B24" s="75">
        <f>Tbl.Kosten[[#Totals],[WP22]]</f>
        <v>0</v>
      </c>
      <c r="C24" s="76">
        <f>SUMIF(Tbl.Kosten[WPnr.],$A24,Tbl.Kosten[P1])</f>
        <v>0</v>
      </c>
      <c r="D24" s="76">
        <f>SUMIF(Tbl.Kosten[WPnr.],$A24,Tbl.Kosten[P2])</f>
        <v>0</v>
      </c>
      <c r="E24" s="76">
        <f>SUMIF(Tbl.Kosten[WPnr.],$A24,Tbl.Kosten[P3])</f>
        <v>0</v>
      </c>
      <c r="F24" s="76">
        <f>SUMIF(Tbl.Kosten[WPnr.],$A24,Tbl.Kosten[P4])</f>
        <v>0</v>
      </c>
      <c r="G24" s="76">
        <f>SUMIF(Tbl.Kosten[WPnr.],$A24,Tbl.Kosten[P5])</f>
        <v>0</v>
      </c>
      <c r="H24" s="76">
        <f>SUMIF(Tbl.Kosten[WPnr.],$A24,Tbl.Kosten[P6])</f>
        <v>0</v>
      </c>
      <c r="I24" s="76">
        <f>SUMIF(Tbl.Kosten[WPnr.],$A24,Tbl.Kosten[P7])</f>
        <v>0</v>
      </c>
      <c r="J24" s="76">
        <f>SUMIF(Tbl.Kosten[WPnr.],$A24,Tbl.Kosten[P8])</f>
        <v>0</v>
      </c>
      <c r="K24" s="76">
        <f>SUMIF(Tbl.Kosten[WPnr.],$A24,Tbl.Kosten[P9])</f>
        <v>0</v>
      </c>
      <c r="L24" s="76">
        <f>SUMIF(Tbl.Kosten[WPnr.],$A24,Tbl.Kosten[P10])</f>
        <v>0</v>
      </c>
      <c r="M24" s="76">
        <f>SUMIF(Tbl.Kosten[WPnr.],$A24,Tbl.Kosten[P11])</f>
        <v>0</v>
      </c>
      <c r="N24" s="76">
        <f>SUMIF(Tbl.Kosten[WPnr.],$A24,Tbl.Kosten[P12])</f>
        <v>0</v>
      </c>
      <c r="O24" s="76">
        <f>SUMIF(Tbl.Kosten[WPnr.],$A24,Tbl.Kosten[P13])</f>
        <v>0</v>
      </c>
      <c r="P24" s="76">
        <f>SUMIF(Tbl.Kosten[WPnr.],$A24,Tbl.Kosten[P14])</f>
        <v>0</v>
      </c>
      <c r="Q24" s="76">
        <f>SUMIF(Tbl.Kosten[WPnr.],$A24,Tbl.Kosten[P15])</f>
        <v>0</v>
      </c>
      <c r="R24" s="76">
        <f>SUMIF(Tbl.Kosten[WPnr.],$A24,Tbl.Kosten[P16])</f>
        <v>0</v>
      </c>
      <c r="S24" s="76">
        <f>SUMIF(Tbl.Kosten[WPnr.],$A24,Tbl.Kosten[P17])</f>
        <v>0</v>
      </c>
      <c r="T24" s="76">
        <f>SUMIF(Tbl.Kosten[WPnr.],$A24,Tbl.Kosten[P18])</f>
        <v>0</v>
      </c>
      <c r="U24" s="76">
        <f>SUMIF(Tbl.Kosten[WPnr.],$A24,Tbl.Kosten[P19])</f>
        <v>0</v>
      </c>
      <c r="V24" s="76">
        <f>SUMIF(Tbl.Kosten[WPnr.],$A24,Tbl.Kosten[P20])</f>
        <v>0</v>
      </c>
      <c r="W24" s="76">
        <f>SUMIF(Tbl.Kosten[WPnr.],$A24,Tbl.Kosten[P21])</f>
        <v>0</v>
      </c>
      <c r="X24" s="76">
        <f>SUMIF(Tbl.Kosten[WPnr.],$A24,Tbl.Kosten[P22])</f>
        <v>0</v>
      </c>
      <c r="Y24" s="76">
        <f>SUMIF(Tbl.Kosten[WPnr.],$A24,Tbl.Kosten[P23])</f>
        <v>0</v>
      </c>
      <c r="Z24" s="76">
        <f>SUMIF(Tbl.Kosten[WPnr.],$A24,Tbl.Kosten[P24])</f>
        <v>0</v>
      </c>
      <c r="AA24" s="76">
        <f>SUMIF(Tbl.Kosten[WPnr.],$A24,Tbl.Kosten[P25])</f>
        <v>0</v>
      </c>
      <c r="AB24" s="76">
        <f>SUMIF(Tbl.Kosten[WPnr.],$A24,Tbl.Kosten[P26])</f>
        <v>0</v>
      </c>
      <c r="AC24" s="76">
        <f>SUMIF(Tbl.Kosten[WPnr.],$A24,Tbl.Kosten[P27])</f>
        <v>0</v>
      </c>
      <c r="AD24" s="76">
        <f>SUMIF(Tbl.Kosten[WPnr.],$A24,Tbl.Kosten[P28])</f>
        <v>0</v>
      </c>
      <c r="AE24" s="76">
        <f>SUMIF(Tbl.Kosten[WPnr.],$A24,Tbl.Kosten[P29])</f>
        <v>0</v>
      </c>
      <c r="AF24" s="76">
        <f>SUMIF(Tbl.Kosten[WPnr.],$A24,Tbl.Kosten[P30])</f>
        <v>0</v>
      </c>
      <c r="AG24" s="76">
        <f>SUMIF(Tbl.Kosten[WPnr.],$A24,Tbl.Kosten[P31])</f>
        <v>0</v>
      </c>
      <c r="AH24" s="76">
        <f>SUMIF(Tbl.Kosten[WPnr.],$A24,Tbl.Kosten[P32])</f>
        <v>0</v>
      </c>
      <c r="AI24" s="76">
        <f>SUMIF(Tbl.Kosten[WPnr.],$A24,Tbl.Kosten[P33])</f>
        <v>0</v>
      </c>
      <c r="AJ24" s="76">
        <f>SUMIF(Tbl.Kosten[WPnr.],$A24,Tbl.Kosten[P34])</f>
        <v>0</v>
      </c>
      <c r="AK24" s="76">
        <f>SUMIF(Tbl.Kosten[WPnr.],$A24,Tbl.Kosten[P35])</f>
        <v>0</v>
      </c>
      <c r="AL24" s="76">
        <f>SUMIF(Tbl.Kosten[WPnr.],$A24,Tbl.Kosten[P36])</f>
        <v>0</v>
      </c>
      <c r="AM24" s="76">
        <f>SUMIF(Tbl.Kosten[WPnr.],$A24,Tbl.Kosten[P37])</f>
        <v>0</v>
      </c>
      <c r="AN24" s="76">
        <f>SUMIF(Tbl.Kosten[WPnr.],$A24,Tbl.Kosten[P38])</f>
        <v>0</v>
      </c>
      <c r="AO24" s="76">
        <f>SUMIF(Tbl.Kosten[WPnr.],$A24,Tbl.Kosten[P39])</f>
        <v>0</v>
      </c>
      <c r="AP24" s="76">
        <f>SUMIF(Tbl.Kosten[WPnr.],$A24,Tbl.Kosten[P40])</f>
        <v>0</v>
      </c>
      <c r="AQ24" s="76">
        <f>SUMIF(Tbl.Kosten[WPnr.],$A24,Tbl.Kosten[P41])</f>
        <v>0</v>
      </c>
      <c r="AR24" s="76">
        <f>SUMIF(Tbl.Kosten[WPnr.],$A24,Tbl.Kosten[P42])</f>
        <v>0</v>
      </c>
      <c r="AS24" s="76">
        <f>SUMIF(Tbl.Kosten[WPnr.],$A24,Tbl.Kosten[P43])</f>
        <v>0</v>
      </c>
      <c r="AT24" s="76">
        <f>SUMIF(Tbl.Kosten[WPnr.],$A24,Tbl.Kosten[P44])</f>
        <v>0</v>
      </c>
      <c r="AU24" s="76">
        <f>SUMIF(Tbl.Kosten[WPnr.],$A24,Tbl.Kosten[P45])</f>
        <v>0</v>
      </c>
      <c r="AV24" s="76">
        <f>SUMIF(Tbl.Kosten[WPnr.],$A24,Tbl.Kosten[P46])</f>
        <v>0</v>
      </c>
      <c r="AW24" s="76">
        <f>SUMIF(Tbl.Kosten[WPnr.],$A24,Tbl.Kosten[P47])</f>
        <v>0</v>
      </c>
      <c r="AX24" s="76">
        <f>SUMIF(Tbl.Kosten[WPnr.],$A24,Tbl.Kosten[P48])</f>
        <v>0</v>
      </c>
      <c r="AY24" s="76">
        <f>SUMIF(Tbl.Kosten[WPnr.],$A24,Tbl.Kosten[P49])</f>
        <v>0</v>
      </c>
      <c r="AZ24" s="76">
        <f>SUMIF(Tbl.Kosten[WPnr.],$A24,Tbl.Kosten[P50])</f>
        <v>0</v>
      </c>
    </row>
    <row r="25" spans="1:52" x14ac:dyDescent="0.35">
      <c r="A25" s="72" t="s">
        <v>133</v>
      </c>
      <c r="B25" s="75">
        <f>Tbl.Kosten[[#Totals],[WP23]]</f>
        <v>0</v>
      </c>
      <c r="C25" s="76">
        <f>SUMIF(Tbl.Kosten[WPnr.],$A25,Tbl.Kosten[P1])</f>
        <v>0</v>
      </c>
      <c r="D25" s="76">
        <f>SUMIF(Tbl.Kosten[WPnr.],$A25,Tbl.Kosten[P2])</f>
        <v>0</v>
      </c>
      <c r="E25" s="76">
        <f>SUMIF(Tbl.Kosten[WPnr.],$A25,Tbl.Kosten[P3])</f>
        <v>0</v>
      </c>
      <c r="F25" s="76">
        <f>SUMIF(Tbl.Kosten[WPnr.],$A25,Tbl.Kosten[P4])</f>
        <v>0</v>
      </c>
      <c r="G25" s="76">
        <f>SUMIF(Tbl.Kosten[WPnr.],$A25,Tbl.Kosten[P5])</f>
        <v>0</v>
      </c>
      <c r="H25" s="76">
        <f>SUMIF(Tbl.Kosten[WPnr.],$A25,Tbl.Kosten[P6])</f>
        <v>0</v>
      </c>
      <c r="I25" s="76">
        <f>SUMIF(Tbl.Kosten[WPnr.],$A25,Tbl.Kosten[P7])</f>
        <v>0</v>
      </c>
      <c r="J25" s="76">
        <f>SUMIF(Tbl.Kosten[WPnr.],$A25,Tbl.Kosten[P8])</f>
        <v>0</v>
      </c>
      <c r="K25" s="76">
        <f>SUMIF(Tbl.Kosten[WPnr.],$A25,Tbl.Kosten[P9])</f>
        <v>0</v>
      </c>
      <c r="L25" s="76">
        <f>SUMIF(Tbl.Kosten[WPnr.],$A25,Tbl.Kosten[P10])</f>
        <v>0</v>
      </c>
      <c r="M25" s="76">
        <f>SUMIF(Tbl.Kosten[WPnr.],$A25,Tbl.Kosten[P11])</f>
        <v>0</v>
      </c>
      <c r="N25" s="76">
        <f>SUMIF(Tbl.Kosten[WPnr.],$A25,Tbl.Kosten[P12])</f>
        <v>0</v>
      </c>
      <c r="O25" s="76">
        <f>SUMIF(Tbl.Kosten[WPnr.],$A25,Tbl.Kosten[P13])</f>
        <v>0</v>
      </c>
      <c r="P25" s="76">
        <f>SUMIF(Tbl.Kosten[WPnr.],$A25,Tbl.Kosten[P14])</f>
        <v>0</v>
      </c>
      <c r="Q25" s="76">
        <f>SUMIF(Tbl.Kosten[WPnr.],$A25,Tbl.Kosten[P15])</f>
        <v>0</v>
      </c>
      <c r="R25" s="76">
        <f>SUMIF(Tbl.Kosten[WPnr.],$A25,Tbl.Kosten[P16])</f>
        <v>0</v>
      </c>
      <c r="S25" s="76">
        <f>SUMIF(Tbl.Kosten[WPnr.],$A25,Tbl.Kosten[P17])</f>
        <v>0</v>
      </c>
      <c r="T25" s="76">
        <f>SUMIF(Tbl.Kosten[WPnr.],$A25,Tbl.Kosten[P18])</f>
        <v>0</v>
      </c>
      <c r="U25" s="76">
        <f>SUMIF(Tbl.Kosten[WPnr.],$A25,Tbl.Kosten[P19])</f>
        <v>0</v>
      </c>
      <c r="V25" s="76">
        <f>SUMIF(Tbl.Kosten[WPnr.],$A25,Tbl.Kosten[P20])</f>
        <v>0</v>
      </c>
      <c r="W25" s="76">
        <f>SUMIF(Tbl.Kosten[WPnr.],$A25,Tbl.Kosten[P21])</f>
        <v>0</v>
      </c>
      <c r="X25" s="76">
        <f>SUMIF(Tbl.Kosten[WPnr.],$A25,Tbl.Kosten[P22])</f>
        <v>0</v>
      </c>
      <c r="Y25" s="76">
        <f>SUMIF(Tbl.Kosten[WPnr.],$A25,Tbl.Kosten[P23])</f>
        <v>0</v>
      </c>
      <c r="Z25" s="76">
        <f>SUMIF(Tbl.Kosten[WPnr.],$A25,Tbl.Kosten[P24])</f>
        <v>0</v>
      </c>
      <c r="AA25" s="76">
        <f>SUMIF(Tbl.Kosten[WPnr.],$A25,Tbl.Kosten[P25])</f>
        <v>0</v>
      </c>
      <c r="AB25" s="76">
        <f>SUMIF(Tbl.Kosten[WPnr.],$A25,Tbl.Kosten[P26])</f>
        <v>0</v>
      </c>
      <c r="AC25" s="76">
        <f>SUMIF(Tbl.Kosten[WPnr.],$A25,Tbl.Kosten[P27])</f>
        <v>0</v>
      </c>
      <c r="AD25" s="76">
        <f>SUMIF(Tbl.Kosten[WPnr.],$A25,Tbl.Kosten[P28])</f>
        <v>0</v>
      </c>
      <c r="AE25" s="76">
        <f>SUMIF(Tbl.Kosten[WPnr.],$A25,Tbl.Kosten[P29])</f>
        <v>0</v>
      </c>
      <c r="AF25" s="76">
        <f>SUMIF(Tbl.Kosten[WPnr.],$A25,Tbl.Kosten[P30])</f>
        <v>0</v>
      </c>
      <c r="AG25" s="76">
        <f>SUMIF(Tbl.Kosten[WPnr.],$A25,Tbl.Kosten[P31])</f>
        <v>0</v>
      </c>
      <c r="AH25" s="76">
        <f>SUMIF(Tbl.Kosten[WPnr.],$A25,Tbl.Kosten[P32])</f>
        <v>0</v>
      </c>
      <c r="AI25" s="76">
        <f>SUMIF(Tbl.Kosten[WPnr.],$A25,Tbl.Kosten[P33])</f>
        <v>0</v>
      </c>
      <c r="AJ25" s="76">
        <f>SUMIF(Tbl.Kosten[WPnr.],$A25,Tbl.Kosten[P34])</f>
        <v>0</v>
      </c>
      <c r="AK25" s="76">
        <f>SUMIF(Tbl.Kosten[WPnr.],$A25,Tbl.Kosten[P35])</f>
        <v>0</v>
      </c>
      <c r="AL25" s="76">
        <f>SUMIF(Tbl.Kosten[WPnr.],$A25,Tbl.Kosten[P36])</f>
        <v>0</v>
      </c>
      <c r="AM25" s="76">
        <f>SUMIF(Tbl.Kosten[WPnr.],$A25,Tbl.Kosten[P37])</f>
        <v>0</v>
      </c>
      <c r="AN25" s="76">
        <f>SUMIF(Tbl.Kosten[WPnr.],$A25,Tbl.Kosten[P38])</f>
        <v>0</v>
      </c>
      <c r="AO25" s="76">
        <f>SUMIF(Tbl.Kosten[WPnr.],$A25,Tbl.Kosten[P39])</f>
        <v>0</v>
      </c>
      <c r="AP25" s="76">
        <f>SUMIF(Tbl.Kosten[WPnr.],$A25,Tbl.Kosten[P40])</f>
        <v>0</v>
      </c>
      <c r="AQ25" s="76">
        <f>SUMIF(Tbl.Kosten[WPnr.],$A25,Tbl.Kosten[P41])</f>
        <v>0</v>
      </c>
      <c r="AR25" s="76">
        <f>SUMIF(Tbl.Kosten[WPnr.],$A25,Tbl.Kosten[P42])</f>
        <v>0</v>
      </c>
      <c r="AS25" s="76">
        <f>SUMIF(Tbl.Kosten[WPnr.],$A25,Tbl.Kosten[P43])</f>
        <v>0</v>
      </c>
      <c r="AT25" s="76">
        <f>SUMIF(Tbl.Kosten[WPnr.],$A25,Tbl.Kosten[P44])</f>
        <v>0</v>
      </c>
      <c r="AU25" s="76">
        <f>SUMIF(Tbl.Kosten[WPnr.],$A25,Tbl.Kosten[P45])</f>
        <v>0</v>
      </c>
      <c r="AV25" s="76">
        <f>SUMIF(Tbl.Kosten[WPnr.],$A25,Tbl.Kosten[P46])</f>
        <v>0</v>
      </c>
      <c r="AW25" s="76">
        <f>SUMIF(Tbl.Kosten[WPnr.],$A25,Tbl.Kosten[P47])</f>
        <v>0</v>
      </c>
      <c r="AX25" s="76">
        <f>SUMIF(Tbl.Kosten[WPnr.],$A25,Tbl.Kosten[P48])</f>
        <v>0</v>
      </c>
      <c r="AY25" s="76">
        <f>SUMIF(Tbl.Kosten[WPnr.],$A25,Tbl.Kosten[P49])</f>
        <v>0</v>
      </c>
      <c r="AZ25" s="76">
        <f>SUMIF(Tbl.Kosten[WPnr.],$A25,Tbl.Kosten[P50])</f>
        <v>0</v>
      </c>
    </row>
    <row r="26" spans="1:52" x14ac:dyDescent="0.35">
      <c r="A26" s="72" t="s">
        <v>134</v>
      </c>
      <c r="B26" s="75">
        <f>Tbl.Kosten[[#Totals],[WP24]]</f>
        <v>0</v>
      </c>
      <c r="C26" s="76">
        <f>SUMIF(Tbl.Kosten[WPnr.],$A26,Tbl.Kosten[P1])</f>
        <v>0</v>
      </c>
      <c r="D26" s="76">
        <f>SUMIF(Tbl.Kosten[WPnr.],$A26,Tbl.Kosten[P2])</f>
        <v>0</v>
      </c>
      <c r="E26" s="76">
        <f>SUMIF(Tbl.Kosten[WPnr.],$A26,Tbl.Kosten[P3])</f>
        <v>0</v>
      </c>
      <c r="F26" s="76">
        <f>SUMIF(Tbl.Kosten[WPnr.],$A26,Tbl.Kosten[P4])</f>
        <v>0</v>
      </c>
      <c r="G26" s="76">
        <f>SUMIF(Tbl.Kosten[WPnr.],$A26,Tbl.Kosten[P5])</f>
        <v>0</v>
      </c>
      <c r="H26" s="76">
        <f>SUMIF(Tbl.Kosten[WPnr.],$A26,Tbl.Kosten[P6])</f>
        <v>0</v>
      </c>
      <c r="I26" s="76">
        <f>SUMIF(Tbl.Kosten[WPnr.],$A26,Tbl.Kosten[P7])</f>
        <v>0</v>
      </c>
      <c r="J26" s="76">
        <f>SUMIF(Tbl.Kosten[WPnr.],$A26,Tbl.Kosten[P8])</f>
        <v>0</v>
      </c>
      <c r="K26" s="76">
        <f>SUMIF(Tbl.Kosten[WPnr.],$A26,Tbl.Kosten[P9])</f>
        <v>0</v>
      </c>
      <c r="L26" s="76">
        <f>SUMIF(Tbl.Kosten[WPnr.],$A26,Tbl.Kosten[P10])</f>
        <v>0</v>
      </c>
      <c r="M26" s="76">
        <f>SUMIF(Tbl.Kosten[WPnr.],$A26,Tbl.Kosten[P11])</f>
        <v>0</v>
      </c>
      <c r="N26" s="76">
        <f>SUMIF(Tbl.Kosten[WPnr.],$A26,Tbl.Kosten[P12])</f>
        <v>0</v>
      </c>
      <c r="O26" s="76">
        <f>SUMIF(Tbl.Kosten[WPnr.],$A26,Tbl.Kosten[P13])</f>
        <v>0</v>
      </c>
      <c r="P26" s="76">
        <f>SUMIF(Tbl.Kosten[WPnr.],$A26,Tbl.Kosten[P14])</f>
        <v>0</v>
      </c>
      <c r="Q26" s="76">
        <f>SUMIF(Tbl.Kosten[WPnr.],$A26,Tbl.Kosten[P15])</f>
        <v>0</v>
      </c>
      <c r="R26" s="76">
        <f>SUMIF(Tbl.Kosten[WPnr.],$A26,Tbl.Kosten[P16])</f>
        <v>0</v>
      </c>
      <c r="S26" s="76">
        <f>SUMIF(Tbl.Kosten[WPnr.],$A26,Tbl.Kosten[P17])</f>
        <v>0</v>
      </c>
      <c r="T26" s="76">
        <f>SUMIF(Tbl.Kosten[WPnr.],$A26,Tbl.Kosten[P18])</f>
        <v>0</v>
      </c>
      <c r="U26" s="76">
        <f>SUMIF(Tbl.Kosten[WPnr.],$A26,Tbl.Kosten[P19])</f>
        <v>0</v>
      </c>
      <c r="V26" s="76">
        <f>SUMIF(Tbl.Kosten[WPnr.],$A26,Tbl.Kosten[P20])</f>
        <v>0</v>
      </c>
      <c r="W26" s="76">
        <f>SUMIF(Tbl.Kosten[WPnr.],$A26,Tbl.Kosten[P21])</f>
        <v>0</v>
      </c>
      <c r="X26" s="76">
        <f>SUMIF(Tbl.Kosten[WPnr.],$A26,Tbl.Kosten[P22])</f>
        <v>0</v>
      </c>
      <c r="Y26" s="76">
        <f>SUMIF(Tbl.Kosten[WPnr.],$A26,Tbl.Kosten[P23])</f>
        <v>0</v>
      </c>
      <c r="Z26" s="76">
        <f>SUMIF(Tbl.Kosten[WPnr.],$A26,Tbl.Kosten[P24])</f>
        <v>0</v>
      </c>
      <c r="AA26" s="76">
        <f>SUMIF(Tbl.Kosten[WPnr.],$A26,Tbl.Kosten[P25])</f>
        <v>0</v>
      </c>
      <c r="AB26" s="76">
        <f>SUMIF(Tbl.Kosten[WPnr.],$A26,Tbl.Kosten[P26])</f>
        <v>0</v>
      </c>
      <c r="AC26" s="76">
        <f>SUMIF(Tbl.Kosten[WPnr.],$A26,Tbl.Kosten[P27])</f>
        <v>0</v>
      </c>
      <c r="AD26" s="76">
        <f>SUMIF(Tbl.Kosten[WPnr.],$A26,Tbl.Kosten[P28])</f>
        <v>0</v>
      </c>
      <c r="AE26" s="76">
        <f>SUMIF(Tbl.Kosten[WPnr.],$A26,Tbl.Kosten[P29])</f>
        <v>0</v>
      </c>
      <c r="AF26" s="76">
        <f>SUMIF(Tbl.Kosten[WPnr.],$A26,Tbl.Kosten[P30])</f>
        <v>0</v>
      </c>
      <c r="AG26" s="76">
        <f>SUMIF(Tbl.Kosten[WPnr.],$A26,Tbl.Kosten[P31])</f>
        <v>0</v>
      </c>
      <c r="AH26" s="76">
        <f>SUMIF(Tbl.Kosten[WPnr.],$A26,Tbl.Kosten[P32])</f>
        <v>0</v>
      </c>
      <c r="AI26" s="76">
        <f>SUMIF(Tbl.Kosten[WPnr.],$A26,Tbl.Kosten[P33])</f>
        <v>0</v>
      </c>
      <c r="AJ26" s="76">
        <f>SUMIF(Tbl.Kosten[WPnr.],$A26,Tbl.Kosten[P34])</f>
        <v>0</v>
      </c>
      <c r="AK26" s="76">
        <f>SUMIF(Tbl.Kosten[WPnr.],$A26,Tbl.Kosten[P35])</f>
        <v>0</v>
      </c>
      <c r="AL26" s="76">
        <f>SUMIF(Tbl.Kosten[WPnr.],$A26,Tbl.Kosten[P36])</f>
        <v>0</v>
      </c>
      <c r="AM26" s="76">
        <f>SUMIF(Tbl.Kosten[WPnr.],$A26,Tbl.Kosten[P37])</f>
        <v>0</v>
      </c>
      <c r="AN26" s="76">
        <f>SUMIF(Tbl.Kosten[WPnr.],$A26,Tbl.Kosten[P38])</f>
        <v>0</v>
      </c>
      <c r="AO26" s="76">
        <f>SUMIF(Tbl.Kosten[WPnr.],$A26,Tbl.Kosten[P39])</f>
        <v>0</v>
      </c>
      <c r="AP26" s="76">
        <f>SUMIF(Tbl.Kosten[WPnr.],$A26,Tbl.Kosten[P40])</f>
        <v>0</v>
      </c>
      <c r="AQ26" s="76">
        <f>SUMIF(Tbl.Kosten[WPnr.],$A26,Tbl.Kosten[P41])</f>
        <v>0</v>
      </c>
      <c r="AR26" s="76">
        <f>SUMIF(Tbl.Kosten[WPnr.],$A26,Tbl.Kosten[P42])</f>
        <v>0</v>
      </c>
      <c r="AS26" s="76">
        <f>SUMIF(Tbl.Kosten[WPnr.],$A26,Tbl.Kosten[P43])</f>
        <v>0</v>
      </c>
      <c r="AT26" s="76">
        <f>SUMIF(Tbl.Kosten[WPnr.],$A26,Tbl.Kosten[P44])</f>
        <v>0</v>
      </c>
      <c r="AU26" s="76">
        <f>SUMIF(Tbl.Kosten[WPnr.],$A26,Tbl.Kosten[P45])</f>
        <v>0</v>
      </c>
      <c r="AV26" s="76">
        <f>SUMIF(Tbl.Kosten[WPnr.],$A26,Tbl.Kosten[P46])</f>
        <v>0</v>
      </c>
      <c r="AW26" s="76">
        <f>SUMIF(Tbl.Kosten[WPnr.],$A26,Tbl.Kosten[P47])</f>
        <v>0</v>
      </c>
      <c r="AX26" s="76">
        <f>SUMIF(Tbl.Kosten[WPnr.],$A26,Tbl.Kosten[P48])</f>
        <v>0</v>
      </c>
      <c r="AY26" s="76">
        <f>SUMIF(Tbl.Kosten[WPnr.],$A26,Tbl.Kosten[P49])</f>
        <v>0</v>
      </c>
      <c r="AZ26" s="76">
        <f>SUMIF(Tbl.Kosten[WPnr.],$A26,Tbl.Kosten[P50])</f>
        <v>0</v>
      </c>
    </row>
    <row r="27" spans="1:52" x14ac:dyDescent="0.35">
      <c r="A27" s="72" t="s">
        <v>135</v>
      </c>
      <c r="B27" s="75">
        <f>Tbl.Kosten[[#Totals],[WP25]]</f>
        <v>0</v>
      </c>
      <c r="C27" s="76">
        <f>SUMIF(Tbl.Kosten[WPnr.],$A27,Tbl.Kosten[P1])</f>
        <v>0</v>
      </c>
      <c r="D27" s="76">
        <f>SUMIF(Tbl.Kosten[WPnr.],$A27,Tbl.Kosten[P2])</f>
        <v>0</v>
      </c>
      <c r="E27" s="76">
        <f>SUMIF(Tbl.Kosten[WPnr.],$A27,Tbl.Kosten[P3])</f>
        <v>0</v>
      </c>
      <c r="F27" s="76">
        <f>SUMIF(Tbl.Kosten[WPnr.],$A27,Tbl.Kosten[P4])</f>
        <v>0</v>
      </c>
      <c r="G27" s="76">
        <f>SUMIF(Tbl.Kosten[WPnr.],$A27,Tbl.Kosten[P5])</f>
        <v>0</v>
      </c>
      <c r="H27" s="76">
        <f>SUMIF(Tbl.Kosten[WPnr.],$A27,Tbl.Kosten[P6])</f>
        <v>0</v>
      </c>
      <c r="I27" s="76">
        <f>SUMIF(Tbl.Kosten[WPnr.],$A27,Tbl.Kosten[P7])</f>
        <v>0</v>
      </c>
      <c r="J27" s="76">
        <f>SUMIF(Tbl.Kosten[WPnr.],$A27,Tbl.Kosten[P8])</f>
        <v>0</v>
      </c>
      <c r="K27" s="76">
        <f>SUMIF(Tbl.Kosten[WPnr.],$A27,Tbl.Kosten[P9])</f>
        <v>0</v>
      </c>
      <c r="L27" s="76">
        <f>SUMIF(Tbl.Kosten[WPnr.],$A27,Tbl.Kosten[P10])</f>
        <v>0</v>
      </c>
      <c r="M27" s="76">
        <f>SUMIF(Tbl.Kosten[WPnr.],$A27,Tbl.Kosten[P11])</f>
        <v>0</v>
      </c>
      <c r="N27" s="76">
        <f>SUMIF(Tbl.Kosten[WPnr.],$A27,Tbl.Kosten[P12])</f>
        <v>0</v>
      </c>
      <c r="O27" s="76">
        <f>SUMIF(Tbl.Kosten[WPnr.],$A27,Tbl.Kosten[P13])</f>
        <v>0</v>
      </c>
      <c r="P27" s="76">
        <f>SUMIF(Tbl.Kosten[WPnr.],$A27,Tbl.Kosten[P14])</f>
        <v>0</v>
      </c>
      <c r="Q27" s="76">
        <f>SUMIF(Tbl.Kosten[WPnr.],$A27,Tbl.Kosten[P15])</f>
        <v>0</v>
      </c>
      <c r="R27" s="76">
        <f>SUMIF(Tbl.Kosten[WPnr.],$A27,Tbl.Kosten[P16])</f>
        <v>0</v>
      </c>
      <c r="S27" s="76">
        <f>SUMIF(Tbl.Kosten[WPnr.],$A27,Tbl.Kosten[P17])</f>
        <v>0</v>
      </c>
      <c r="T27" s="76">
        <f>SUMIF(Tbl.Kosten[WPnr.],$A27,Tbl.Kosten[P18])</f>
        <v>0</v>
      </c>
      <c r="U27" s="76">
        <f>SUMIF(Tbl.Kosten[WPnr.],$A27,Tbl.Kosten[P19])</f>
        <v>0</v>
      </c>
      <c r="V27" s="76">
        <f>SUMIF(Tbl.Kosten[WPnr.],$A27,Tbl.Kosten[P20])</f>
        <v>0</v>
      </c>
      <c r="W27" s="76">
        <f>SUMIF(Tbl.Kosten[WPnr.],$A27,Tbl.Kosten[P21])</f>
        <v>0</v>
      </c>
      <c r="X27" s="76">
        <f>SUMIF(Tbl.Kosten[WPnr.],$A27,Tbl.Kosten[P22])</f>
        <v>0</v>
      </c>
      <c r="Y27" s="76">
        <f>SUMIF(Tbl.Kosten[WPnr.],$A27,Tbl.Kosten[P23])</f>
        <v>0</v>
      </c>
      <c r="Z27" s="76">
        <f>SUMIF(Tbl.Kosten[WPnr.],$A27,Tbl.Kosten[P24])</f>
        <v>0</v>
      </c>
      <c r="AA27" s="76">
        <f>SUMIF(Tbl.Kosten[WPnr.],$A27,Tbl.Kosten[P25])</f>
        <v>0</v>
      </c>
      <c r="AB27" s="76">
        <f>SUMIF(Tbl.Kosten[WPnr.],$A27,Tbl.Kosten[P26])</f>
        <v>0</v>
      </c>
      <c r="AC27" s="76">
        <f>SUMIF(Tbl.Kosten[WPnr.],$A27,Tbl.Kosten[P27])</f>
        <v>0</v>
      </c>
      <c r="AD27" s="76">
        <f>SUMIF(Tbl.Kosten[WPnr.],$A27,Tbl.Kosten[P28])</f>
        <v>0</v>
      </c>
      <c r="AE27" s="76">
        <f>SUMIF(Tbl.Kosten[WPnr.],$A27,Tbl.Kosten[P29])</f>
        <v>0</v>
      </c>
      <c r="AF27" s="76">
        <f>SUMIF(Tbl.Kosten[WPnr.],$A27,Tbl.Kosten[P30])</f>
        <v>0</v>
      </c>
      <c r="AG27" s="76">
        <f>SUMIF(Tbl.Kosten[WPnr.],$A27,Tbl.Kosten[P31])</f>
        <v>0</v>
      </c>
      <c r="AH27" s="76">
        <f>SUMIF(Tbl.Kosten[WPnr.],$A27,Tbl.Kosten[P32])</f>
        <v>0</v>
      </c>
      <c r="AI27" s="76">
        <f>SUMIF(Tbl.Kosten[WPnr.],$A27,Tbl.Kosten[P33])</f>
        <v>0</v>
      </c>
      <c r="AJ27" s="76">
        <f>SUMIF(Tbl.Kosten[WPnr.],$A27,Tbl.Kosten[P34])</f>
        <v>0</v>
      </c>
      <c r="AK27" s="76">
        <f>SUMIF(Tbl.Kosten[WPnr.],$A27,Tbl.Kosten[P35])</f>
        <v>0</v>
      </c>
      <c r="AL27" s="76">
        <f>SUMIF(Tbl.Kosten[WPnr.],$A27,Tbl.Kosten[P36])</f>
        <v>0</v>
      </c>
      <c r="AM27" s="76">
        <f>SUMIF(Tbl.Kosten[WPnr.],$A27,Tbl.Kosten[P37])</f>
        <v>0</v>
      </c>
      <c r="AN27" s="76">
        <f>SUMIF(Tbl.Kosten[WPnr.],$A27,Tbl.Kosten[P38])</f>
        <v>0</v>
      </c>
      <c r="AO27" s="76">
        <f>SUMIF(Tbl.Kosten[WPnr.],$A27,Tbl.Kosten[P39])</f>
        <v>0</v>
      </c>
      <c r="AP27" s="76">
        <f>SUMIF(Tbl.Kosten[WPnr.],$A27,Tbl.Kosten[P40])</f>
        <v>0</v>
      </c>
      <c r="AQ27" s="76">
        <f>SUMIF(Tbl.Kosten[WPnr.],$A27,Tbl.Kosten[P41])</f>
        <v>0</v>
      </c>
      <c r="AR27" s="76">
        <f>SUMIF(Tbl.Kosten[WPnr.],$A27,Tbl.Kosten[P42])</f>
        <v>0</v>
      </c>
      <c r="AS27" s="76">
        <f>SUMIF(Tbl.Kosten[WPnr.],$A27,Tbl.Kosten[P43])</f>
        <v>0</v>
      </c>
      <c r="AT27" s="76">
        <f>SUMIF(Tbl.Kosten[WPnr.],$A27,Tbl.Kosten[P44])</f>
        <v>0</v>
      </c>
      <c r="AU27" s="76">
        <f>SUMIF(Tbl.Kosten[WPnr.],$A27,Tbl.Kosten[P45])</f>
        <v>0</v>
      </c>
      <c r="AV27" s="76">
        <f>SUMIF(Tbl.Kosten[WPnr.],$A27,Tbl.Kosten[P46])</f>
        <v>0</v>
      </c>
      <c r="AW27" s="76">
        <f>SUMIF(Tbl.Kosten[WPnr.],$A27,Tbl.Kosten[P47])</f>
        <v>0</v>
      </c>
      <c r="AX27" s="76">
        <f>SUMIF(Tbl.Kosten[WPnr.],$A27,Tbl.Kosten[P48])</f>
        <v>0</v>
      </c>
      <c r="AY27" s="76">
        <f>SUMIF(Tbl.Kosten[WPnr.],$A27,Tbl.Kosten[P49])</f>
        <v>0</v>
      </c>
      <c r="AZ27" s="76">
        <f>SUMIF(Tbl.Kosten[WPnr.],$A27,Tbl.Kosten[P50])</f>
        <v>0</v>
      </c>
    </row>
    <row r="28" spans="1:52" x14ac:dyDescent="0.35">
      <c r="A28" s="72" t="s">
        <v>136</v>
      </c>
      <c r="B28" s="75">
        <f>Tbl.Kosten[[#Totals],[WP26]]</f>
        <v>0</v>
      </c>
      <c r="C28" s="76">
        <f>SUMIF(Tbl.Kosten[WPnr.],$A28,Tbl.Kosten[P1])</f>
        <v>0</v>
      </c>
      <c r="D28" s="76">
        <f>SUMIF(Tbl.Kosten[WPnr.],$A28,Tbl.Kosten[P2])</f>
        <v>0</v>
      </c>
      <c r="E28" s="76">
        <f>SUMIF(Tbl.Kosten[WPnr.],$A28,Tbl.Kosten[P3])</f>
        <v>0</v>
      </c>
      <c r="F28" s="76">
        <f>SUMIF(Tbl.Kosten[WPnr.],$A28,Tbl.Kosten[P4])</f>
        <v>0</v>
      </c>
      <c r="G28" s="76">
        <f>SUMIF(Tbl.Kosten[WPnr.],$A28,Tbl.Kosten[P5])</f>
        <v>0</v>
      </c>
      <c r="H28" s="76">
        <f>SUMIF(Tbl.Kosten[WPnr.],$A28,Tbl.Kosten[P6])</f>
        <v>0</v>
      </c>
      <c r="I28" s="76">
        <f>SUMIF(Tbl.Kosten[WPnr.],$A28,Tbl.Kosten[P7])</f>
        <v>0</v>
      </c>
      <c r="J28" s="76">
        <f>SUMIF(Tbl.Kosten[WPnr.],$A28,Tbl.Kosten[P8])</f>
        <v>0</v>
      </c>
      <c r="K28" s="76">
        <f>SUMIF(Tbl.Kosten[WPnr.],$A28,Tbl.Kosten[P9])</f>
        <v>0</v>
      </c>
      <c r="L28" s="76">
        <f>SUMIF(Tbl.Kosten[WPnr.],$A28,Tbl.Kosten[P10])</f>
        <v>0</v>
      </c>
      <c r="M28" s="76">
        <f>SUMIF(Tbl.Kosten[WPnr.],$A28,Tbl.Kosten[P11])</f>
        <v>0</v>
      </c>
      <c r="N28" s="76">
        <f>SUMIF(Tbl.Kosten[WPnr.],$A28,Tbl.Kosten[P12])</f>
        <v>0</v>
      </c>
      <c r="O28" s="76">
        <f>SUMIF(Tbl.Kosten[WPnr.],$A28,Tbl.Kosten[P13])</f>
        <v>0</v>
      </c>
      <c r="P28" s="76">
        <f>SUMIF(Tbl.Kosten[WPnr.],$A28,Tbl.Kosten[P14])</f>
        <v>0</v>
      </c>
      <c r="Q28" s="76">
        <f>SUMIF(Tbl.Kosten[WPnr.],$A28,Tbl.Kosten[P15])</f>
        <v>0</v>
      </c>
      <c r="R28" s="76">
        <f>SUMIF(Tbl.Kosten[WPnr.],$A28,Tbl.Kosten[P16])</f>
        <v>0</v>
      </c>
      <c r="S28" s="76">
        <f>SUMIF(Tbl.Kosten[WPnr.],$A28,Tbl.Kosten[P17])</f>
        <v>0</v>
      </c>
      <c r="T28" s="76">
        <f>SUMIF(Tbl.Kosten[WPnr.],$A28,Tbl.Kosten[P18])</f>
        <v>0</v>
      </c>
      <c r="U28" s="76">
        <f>SUMIF(Tbl.Kosten[WPnr.],$A28,Tbl.Kosten[P19])</f>
        <v>0</v>
      </c>
      <c r="V28" s="76">
        <f>SUMIF(Tbl.Kosten[WPnr.],$A28,Tbl.Kosten[P20])</f>
        <v>0</v>
      </c>
      <c r="W28" s="76">
        <f>SUMIF(Tbl.Kosten[WPnr.],$A28,Tbl.Kosten[P21])</f>
        <v>0</v>
      </c>
      <c r="X28" s="76">
        <f>SUMIF(Tbl.Kosten[WPnr.],$A28,Tbl.Kosten[P22])</f>
        <v>0</v>
      </c>
      <c r="Y28" s="76">
        <f>SUMIF(Tbl.Kosten[WPnr.],$A28,Tbl.Kosten[P23])</f>
        <v>0</v>
      </c>
      <c r="Z28" s="76">
        <f>SUMIF(Tbl.Kosten[WPnr.],$A28,Tbl.Kosten[P24])</f>
        <v>0</v>
      </c>
      <c r="AA28" s="76">
        <f>SUMIF(Tbl.Kosten[WPnr.],$A28,Tbl.Kosten[P25])</f>
        <v>0</v>
      </c>
      <c r="AB28" s="76">
        <f>SUMIF(Tbl.Kosten[WPnr.],$A28,Tbl.Kosten[P26])</f>
        <v>0</v>
      </c>
      <c r="AC28" s="76">
        <f>SUMIF(Tbl.Kosten[WPnr.],$A28,Tbl.Kosten[P27])</f>
        <v>0</v>
      </c>
      <c r="AD28" s="76">
        <f>SUMIF(Tbl.Kosten[WPnr.],$A28,Tbl.Kosten[P28])</f>
        <v>0</v>
      </c>
      <c r="AE28" s="76">
        <f>SUMIF(Tbl.Kosten[WPnr.],$A28,Tbl.Kosten[P29])</f>
        <v>0</v>
      </c>
      <c r="AF28" s="76">
        <f>SUMIF(Tbl.Kosten[WPnr.],$A28,Tbl.Kosten[P30])</f>
        <v>0</v>
      </c>
      <c r="AG28" s="76">
        <f>SUMIF(Tbl.Kosten[WPnr.],$A28,Tbl.Kosten[P31])</f>
        <v>0</v>
      </c>
      <c r="AH28" s="76">
        <f>SUMIF(Tbl.Kosten[WPnr.],$A28,Tbl.Kosten[P32])</f>
        <v>0</v>
      </c>
      <c r="AI28" s="76">
        <f>SUMIF(Tbl.Kosten[WPnr.],$A28,Tbl.Kosten[P33])</f>
        <v>0</v>
      </c>
      <c r="AJ28" s="76">
        <f>SUMIF(Tbl.Kosten[WPnr.],$A28,Tbl.Kosten[P34])</f>
        <v>0</v>
      </c>
      <c r="AK28" s="76">
        <f>SUMIF(Tbl.Kosten[WPnr.],$A28,Tbl.Kosten[P35])</f>
        <v>0</v>
      </c>
      <c r="AL28" s="76">
        <f>SUMIF(Tbl.Kosten[WPnr.],$A28,Tbl.Kosten[P36])</f>
        <v>0</v>
      </c>
      <c r="AM28" s="76">
        <f>SUMIF(Tbl.Kosten[WPnr.],$A28,Tbl.Kosten[P37])</f>
        <v>0</v>
      </c>
      <c r="AN28" s="76">
        <f>SUMIF(Tbl.Kosten[WPnr.],$A28,Tbl.Kosten[P38])</f>
        <v>0</v>
      </c>
      <c r="AO28" s="76">
        <f>SUMIF(Tbl.Kosten[WPnr.],$A28,Tbl.Kosten[P39])</f>
        <v>0</v>
      </c>
      <c r="AP28" s="76">
        <f>SUMIF(Tbl.Kosten[WPnr.],$A28,Tbl.Kosten[P40])</f>
        <v>0</v>
      </c>
      <c r="AQ28" s="76">
        <f>SUMIF(Tbl.Kosten[WPnr.],$A28,Tbl.Kosten[P41])</f>
        <v>0</v>
      </c>
      <c r="AR28" s="76">
        <f>SUMIF(Tbl.Kosten[WPnr.],$A28,Tbl.Kosten[P42])</f>
        <v>0</v>
      </c>
      <c r="AS28" s="76">
        <f>SUMIF(Tbl.Kosten[WPnr.],$A28,Tbl.Kosten[P43])</f>
        <v>0</v>
      </c>
      <c r="AT28" s="76">
        <f>SUMIF(Tbl.Kosten[WPnr.],$A28,Tbl.Kosten[P44])</f>
        <v>0</v>
      </c>
      <c r="AU28" s="76">
        <f>SUMIF(Tbl.Kosten[WPnr.],$A28,Tbl.Kosten[P45])</f>
        <v>0</v>
      </c>
      <c r="AV28" s="76">
        <f>SUMIF(Tbl.Kosten[WPnr.],$A28,Tbl.Kosten[P46])</f>
        <v>0</v>
      </c>
      <c r="AW28" s="76">
        <f>SUMIF(Tbl.Kosten[WPnr.],$A28,Tbl.Kosten[P47])</f>
        <v>0</v>
      </c>
      <c r="AX28" s="76">
        <f>SUMIF(Tbl.Kosten[WPnr.],$A28,Tbl.Kosten[P48])</f>
        <v>0</v>
      </c>
      <c r="AY28" s="76">
        <f>SUMIF(Tbl.Kosten[WPnr.],$A28,Tbl.Kosten[P49])</f>
        <v>0</v>
      </c>
      <c r="AZ28" s="76">
        <f>SUMIF(Tbl.Kosten[WPnr.],$A28,Tbl.Kosten[P50])</f>
        <v>0</v>
      </c>
    </row>
    <row r="29" spans="1:52" x14ac:dyDescent="0.35">
      <c r="A29" s="72" t="s">
        <v>137</v>
      </c>
      <c r="B29" s="75">
        <f>Tbl.Kosten[[#Totals],[WP27]]</f>
        <v>0</v>
      </c>
      <c r="C29" s="76">
        <f>SUMIF(Tbl.Kosten[WPnr.],$A29,Tbl.Kosten[P1])</f>
        <v>0</v>
      </c>
      <c r="D29" s="76">
        <f>SUMIF(Tbl.Kosten[WPnr.],$A29,Tbl.Kosten[P2])</f>
        <v>0</v>
      </c>
      <c r="E29" s="76">
        <f>SUMIF(Tbl.Kosten[WPnr.],$A29,Tbl.Kosten[P3])</f>
        <v>0</v>
      </c>
      <c r="F29" s="76">
        <f>SUMIF(Tbl.Kosten[WPnr.],$A29,Tbl.Kosten[P4])</f>
        <v>0</v>
      </c>
      <c r="G29" s="76">
        <f>SUMIF(Tbl.Kosten[WPnr.],$A29,Tbl.Kosten[P5])</f>
        <v>0</v>
      </c>
      <c r="H29" s="76">
        <f>SUMIF(Tbl.Kosten[WPnr.],$A29,Tbl.Kosten[P6])</f>
        <v>0</v>
      </c>
      <c r="I29" s="76">
        <f>SUMIF(Tbl.Kosten[WPnr.],$A29,Tbl.Kosten[P7])</f>
        <v>0</v>
      </c>
      <c r="J29" s="76">
        <f>SUMIF(Tbl.Kosten[WPnr.],$A29,Tbl.Kosten[P8])</f>
        <v>0</v>
      </c>
      <c r="K29" s="76">
        <f>SUMIF(Tbl.Kosten[WPnr.],$A29,Tbl.Kosten[P9])</f>
        <v>0</v>
      </c>
      <c r="L29" s="76">
        <f>SUMIF(Tbl.Kosten[WPnr.],$A29,Tbl.Kosten[P10])</f>
        <v>0</v>
      </c>
      <c r="M29" s="76">
        <f>SUMIF(Tbl.Kosten[WPnr.],$A29,Tbl.Kosten[P11])</f>
        <v>0</v>
      </c>
      <c r="N29" s="76">
        <f>SUMIF(Tbl.Kosten[WPnr.],$A29,Tbl.Kosten[P12])</f>
        <v>0</v>
      </c>
      <c r="O29" s="76">
        <f>SUMIF(Tbl.Kosten[WPnr.],$A29,Tbl.Kosten[P13])</f>
        <v>0</v>
      </c>
      <c r="P29" s="76">
        <f>SUMIF(Tbl.Kosten[WPnr.],$A29,Tbl.Kosten[P14])</f>
        <v>0</v>
      </c>
      <c r="Q29" s="76">
        <f>SUMIF(Tbl.Kosten[WPnr.],$A29,Tbl.Kosten[P15])</f>
        <v>0</v>
      </c>
      <c r="R29" s="76">
        <f>SUMIF(Tbl.Kosten[WPnr.],$A29,Tbl.Kosten[P16])</f>
        <v>0</v>
      </c>
      <c r="S29" s="76">
        <f>SUMIF(Tbl.Kosten[WPnr.],$A29,Tbl.Kosten[P17])</f>
        <v>0</v>
      </c>
      <c r="T29" s="76">
        <f>SUMIF(Tbl.Kosten[WPnr.],$A29,Tbl.Kosten[P18])</f>
        <v>0</v>
      </c>
      <c r="U29" s="76">
        <f>SUMIF(Tbl.Kosten[WPnr.],$A29,Tbl.Kosten[P19])</f>
        <v>0</v>
      </c>
      <c r="V29" s="76">
        <f>SUMIF(Tbl.Kosten[WPnr.],$A29,Tbl.Kosten[P20])</f>
        <v>0</v>
      </c>
      <c r="W29" s="76">
        <f>SUMIF(Tbl.Kosten[WPnr.],$A29,Tbl.Kosten[P21])</f>
        <v>0</v>
      </c>
      <c r="X29" s="76">
        <f>SUMIF(Tbl.Kosten[WPnr.],$A29,Tbl.Kosten[P22])</f>
        <v>0</v>
      </c>
      <c r="Y29" s="76">
        <f>SUMIF(Tbl.Kosten[WPnr.],$A29,Tbl.Kosten[P23])</f>
        <v>0</v>
      </c>
      <c r="Z29" s="76">
        <f>SUMIF(Tbl.Kosten[WPnr.],$A29,Tbl.Kosten[P24])</f>
        <v>0</v>
      </c>
      <c r="AA29" s="76">
        <f>SUMIF(Tbl.Kosten[WPnr.],$A29,Tbl.Kosten[P25])</f>
        <v>0</v>
      </c>
      <c r="AB29" s="76">
        <f>SUMIF(Tbl.Kosten[WPnr.],$A29,Tbl.Kosten[P26])</f>
        <v>0</v>
      </c>
      <c r="AC29" s="76">
        <f>SUMIF(Tbl.Kosten[WPnr.],$A29,Tbl.Kosten[P27])</f>
        <v>0</v>
      </c>
      <c r="AD29" s="76">
        <f>SUMIF(Tbl.Kosten[WPnr.],$A29,Tbl.Kosten[P28])</f>
        <v>0</v>
      </c>
      <c r="AE29" s="76">
        <f>SUMIF(Tbl.Kosten[WPnr.],$A29,Tbl.Kosten[P29])</f>
        <v>0</v>
      </c>
      <c r="AF29" s="76">
        <f>SUMIF(Tbl.Kosten[WPnr.],$A29,Tbl.Kosten[P30])</f>
        <v>0</v>
      </c>
      <c r="AG29" s="76">
        <f>SUMIF(Tbl.Kosten[WPnr.],$A29,Tbl.Kosten[P31])</f>
        <v>0</v>
      </c>
      <c r="AH29" s="76">
        <f>SUMIF(Tbl.Kosten[WPnr.],$A29,Tbl.Kosten[P32])</f>
        <v>0</v>
      </c>
      <c r="AI29" s="76">
        <f>SUMIF(Tbl.Kosten[WPnr.],$A29,Tbl.Kosten[P33])</f>
        <v>0</v>
      </c>
      <c r="AJ29" s="76">
        <f>SUMIF(Tbl.Kosten[WPnr.],$A29,Tbl.Kosten[P34])</f>
        <v>0</v>
      </c>
      <c r="AK29" s="76">
        <f>SUMIF(Tbl.Kosten[WPnr.],$A29,Tbl.Kosten[P35])</f>
        <v>0</v>
      </c>
      <c r="AL29" s="76">
        <f>SUMIF(Tbl.Kosten[WPnr.],$A29,Tbl.Kosten[P36])</f>
        <v>0</v>
      </c>
      <c r="AM29" s="76">
        <f>SUMIF(Tbl.Kosten[WPnr.],$A29,Tbl.Kosten[P37])</f>
        <v>0</v>
      </c>
      <c r="AN29" s="76">
        <f>SUMIF(Tbl.Kosten[WPnr.],$A29,Tbl.Kosten[P38])</f>
        <v>0</v>
      </c>
      <c r="AO29" s="76">
        <f>SUMIF(Tbl.Kosten[WPnr.],$A29,Tbl.Kosten[P39])</f>
        <v>0</v>
      </c>
      <c r="AP29" s="76">
        <f>SUMIF(Tbl.Kosten[WPnr.],$A29,Tbl.Kosten[P40])</f>
        <v>0</v>
      </c>
      <c r="AQ29" s="76">
        <f>SUMIF(Tbl.Kosten[WPnr.],$A29,Tbl.Kosten[P41])</f>
        <v>0</v>
      </c>
      <c r="AR29" s="76">
        <f>SUMIF(Tbl.Kosten[WPnr.],$A29,Tbl.Kosten[P42])</f>
        <v>0</v>
      </c>
      <c r="AS29" s="76">
        <f>SUMIF(Tbl.Kosten[WPnr.],$A29,Tbl.Kosten[P43])</f>
        <v>0</v>
      </c>
      <c r="AT29" s="76">
        <f>SUMIF(Tbl.Kosten[WPnr.],$A29,Tbl.Kosten[P44])</f>
        <v>0</v>
      </c>
      <c r="AU29" s="76">
        <f>SUMIF(Tbl.Kosten[WPnr.],$A29,Tbl.Kosten[P45])</f>
        <v>0</v>
      </c>
      <c r="AV29" s="76">
        <f>SUMIF(Tbl.Kosten[WPnr.],$A29,Tbl.Kosten[P46])</f>
        <v>0</v>
      </c>
      <c r="AW29" s="76">
        <f>SUMIF(Tbl.Kosten[WPnr.],$A29,Tbl.Kosten[P47])</f>
        <v>0</v>
      </c>
      <c r="AX29" s="76">
        <f>SUMIF(Tbl.Kosten[WPnr.],$A29,Tbl.Kosten[P48])</f>
        <v>0</v>
      </c>
      <c r="AY29" s="76">
        <f>SUMIF(Tbl.Kosten[WPnr.],$A29,Tbl.Kosten[P49])</f>
        <v>0</v>
      </c>
      <c r="AZ29" s="76">
        <f>SUMIF(Tbl.Kosten[WPnr.],$A29,Tbl.Kosten[P50])</f>
        <v>0</v>
      </c>
    </row>
    <row r="30" spans="1:52" x14ac:dyDescent="0.35">
      <c r="A30" s="72" t="s">
        <v>138</v>
      </c>
      <c r="B30" s="75">
        <f>Tbl.Kosten[[#Totals],[WP28]]</f>
        <v>0</v>
      </c>
      <c r="C30" s="76">
        <f>SUMIF(Tbl.Kosten[WPnr.],$A30,Tbl.Kosten[P1])</f>
        <v>0</v>
      </c>
      <c r="D30" s="76">
        <f>SUMIF(Tbl.Kosten[WPnr.],$A30,Tbl.Kosten[P2])</f>
        <v>0</v>
      </c>
      <c r="E30" s="76">
        <f>SUMIF(Tbl.Kosten[WPnr.],$A30,Tbl.Kosten[P3])</f>
        <v>0</v>
      </c>
      <c r="F30" s="76">
        <f>SUMIF(Tbl.Kosten[WPnr.],$A30,Tbl.Kosten[P4])</f>
        <v>0</v>
      </c>
      <c r="G30" s="76">
        <f>SUMIF(Tbl.Kosten[WPnr.],$A30,Tbl.Kosten[P5])</f>
        <v>0</v>
      </c>
      <c r="H30" s="76">
        <f>SUMIF(Tbl.Kosten[WPnr.],$A30,Tbl.Kosten[P6])</f>
        <v>0</v>
      </c>
      <c r="I30" s="76">
        <f>SUMIF(Tbl.Kosten[WPnr.],$A30,Tbl.Kosten[P7])</f>
        <v>0</v>
      </c>
      <c r="J30" s="76">
        <f>SUMIF(Tbl.Kosten[WPnr.],$A30,Tbl.Kosten[P8])</f>
        <v>0</v>
      </c>
      <c r="K30" s="76">
        <f>SUMIF(Tbl.Kosten[WPnr.],$A30,Tbl.Kosten[P9])</f>
        <v>0</v>
      </c>
      <c r="L30" s="76">
        <f>SUMIF(Tbl.Kosten[WPnr.],$A30,Tbl.Kosten[P10])</f>
        <v>0</v>
      </c>
      <c r="M30" s="76">
        <f>SUMIF(Tbl.Kosten[WPnr.],$A30,Tbl.Kosten[P11])</f>
        <v>0</v>
      </c>
      <c r="N30" s="76">
        <f>SUMIF(Tbl.Kosten[WPnr.],$A30,Tbl.Kosten[P12])</f>
        <v>0</v>
      </c>
      <c r="O30" s="76">
        <f>SUMIF(Tbl.Kosten[WPnr.],$A30,Tbl.Kosten[P13])</f>
        <v>0</v>
      </c>
      <c r="P30" s="76">
        <f>SUMIF(Tbl.Kosten[WPnr.],$A30,Tbl.Kosten[P14])</f>
        <v>0</v>
      </c>
      <c r="Q30" s="76">
        <f>SUMIF(Tbl.Kosten[WPnr.],$A30,Tbl.Kosten[P15])</f>
        <v>0</v>
      </c>
      <c r="R30" s="76">
        <f>SUMIF(Tbl.Kosten[WPnr.],$A30,Tbl.Kosten[P16])</f>
        <v>0</v>
      </c>
      <c r="S30" s="76">
        <f>SUMIF(Tbl.Kosten[WPnr.],$A30,Tbl.Kosten[P17])</f>
        <v>0</v>
      </c>
      <c r="T30" s="76">
        <f>SUMIF(Tbl.Kosten[WPnr.],$A30,Tbl.Kosten[P18])</f>
        <v>0</v>
      </c>
      <c r="U30" s="76">
        <f>SUMIF(Tbl.Kosten[WPnr.],$A30,Tbl.Kosten[P19])</f>
        <v>0</v>
      </c>
      <c r="V30" s="76">
        <f>SUMIF(Tbl.Kosten[WPnr.],$A30,Tbl.Kosten[P20])</f>
        <v>0</v>
      </c>
      <c r="W30" s="76">
        <f>SUMIF(Tbl.Kosten[WPnr.],$A30,Tbl.Kosten[P21])</f>
        <v>0</v>
      </c>
      <c r="X30" s="76">
        <f>SUMIF(Tbl.Kosten[WPnr.],$A30,Tbl.Kosten[P22])</f>
        <v>0</v>
      </c>
      <c r="Y30" s="76">
        <f>SUMIF(Tbl.Kosten[WPnr.],$A30,Tbl.Kosten[P23])</f>
        <v>0</v>
      </c>
      <c r="Z30" s="76">
        <f>SUMIF(Tbl.Kosten[WPnr.],$A30,Tbl.Kosten[P24])</f>
        <v>0</v>
      </c>
      <c r="AA30" s="76">
        <f>SUMIF(Tbl.Kosten[WPnr.],$A30,Tbl.Kosten[P25])</f>
        <v>0</v>
      </c>
      <c r="AB30" s="76">
        <f>SUMIF(Tbl.Kosten[WPnr.],$A30,Tbl.Kosten[P26])</f>
        <v>0</v>
      </c>
      <c r="AC30" s="76">
        <f>SUMIF(Tbl.Kosten[WPnr.],$A30,Tbl.Kosten[P27])</f>
        <v>0</v>
      </c>
      <c r="AD30" s="76">
        <f>SUMIF(Tbl.Kosten[WPnr.],$A30,Tbl.Kosten[P28])</f>
        <v>0</v>
      </c>
      <c r="AE30" s="76">
        <f>SUMIF(Tbl.Kosten[WPnr.],$A30,Tbl.Kosten[P29])</f>
        <v>0</v>
      </c>
      <c r="AF30" s="76">
        <f>SUMIF(Tbl.Kosten[WPnr.],$A30,Tbl.Kosten[P30])</f>
        <v>0</v>
      </c>
      <c r="AG30" s="76">
        <f>SUMIF(Tbl.Kosten[WPnr.],$A30,Tbl.Kosten[P31])</f>
        <v>0</v>
      </c>
      <c r="AH30" s="76">
        <f>SUMIF(Tbl.Kosten[WPnr.],$A30,Tbl.Kosten[P32])</f>
        <v>0</v>
      </c>
      <c r="AI30" s="76">
        <f>SUMIF(Tbl.Kosten[WPnr.],$A30,Tbl.Kosten[P33])</f>
        <v>0</v>
      </c>
      <c r="AJ30" s="76">
        <f>SUMIF(Tbl.Kosten[WPnr.],$A30,Tbl.Kosten[P34])</f>
        <v>0</v>
      </c>
      <c r="AK30" s="76">
        <f>SUMIF(Tbl.Kosten[WPnr.],$A30,Tbl.Kosten[P35])</f>
        <v>0</v>
      </c>
      <c r="AL30" s="76">
        <f>SUMIF(Tbl.Kosten[WPnr.],$A30,Tbl.Kosten[P36])</f>
        <v>0</v>
      </c>
      <c r="AM30" s="76">
        <f>SUMIF(Tbl.Kosten[WPnr.],$A30,Tbl.Kosten[P37])</f>
        <v>0</v>
      </c>
      <c r="AN30" s="76">
        <f>SUMIF(Tbl.Kosten[WPnr.],$A30,Tbl.Kosten[P38])</f>
        <v>0</v>
      </c>
      <c r="AO30" s="76">
        <f>SUMIF(Tbl.Kosten[WPnr.],$A30,Tbl.Kosten[P39])</f>
        <v>0</v>
      </c>
      <c r="AP30" s="76">
        <f>SUMIF(Tbl.Kosten[WPnr.],$A30,Tbl.Kosten[P40])</f>
        <v>0</v>
      </c>
      <c r="AQ30" s="76">
        <f>SUMIF(Tbl.Kosten[WPnr.],$A30,Tbl.Kosten[P41])</f>
        <v>0</v>
      </c>
      <c r="AR30" s="76">
        <f>SUMIF(Tbl.Kosten[WPnr.],$A30,Tbl.Kosten[P42])</f>
        <v>0</v>
      </c>
      <c r="AS30" s="76">
        <f>SUMIF(Tbl.Kosten[WPnr.],$A30,Tbl.Kosten[P43])</f>
        <v>0</v>
      </c>
      <c r="AT30" s="76">
        <f>SUMIF(Tbl.Kosten[WPnr.],$A30,Tbl.Kosten[P44])</f>
        <v>0</v>
      </c>
      <c r="AU30" s="76">
        <f>SUMIF(Tbl.Kosten[WPnr.],$A30,Tbl.Kosten[P45])</f>
        <v>0</v>
      </c>
      <c r="AV30" s="76">
        <f>SUMIF(Tbl.Kosten[WPnr.],$A30,Tbl.Kosten[P46])</f>
        <v>0</v>
      </c>
      <c r="AW30" s="76">
        <f>SUMIF(Tbl.Kosten[WPnr.],$A30,Tbl.Kosten[P47])</f>
        <v>0</v>
      </c>
      <c r="AX30" s="76">
        <f>SUMIF(Tbl.Kosten[WPnr.],$A30,Tbl.Kosten[P48])</f>
        <v>0</v>
      </c>
      <c r="AY30" s="76">
        <f>SUMIF(Tbl.Kosten[WPnr.],$A30,Tbl.Kosten[P49])</f>
        <v>0</v>
      </c>
      <c r="AZ30" s="76">
        <f>SUMIF(Tbl.Kosten[WPnr.],$A30,Tbl.Kosten[P50])</f>
        <v>0</v>
      </c>
    </row>
    <row r="31" spans="1:52" x14ac:dyDescent="0.35">
      <c r="A31" s="72" t="s">
        <v>139</v>
      </c>
      <c r="B31" s="75">
        <f>Tbl.Kosten[[#Totals],[WP29]]</f>
        <v>0</v>
      </c>
      <c r="C31" s="76">
        <f>SUMIF(Tbl.Kosten[WPnr.],$A31,Tbl.Kosten[P1])</f>
        <v>0</v>
      </c>
      <c r="D31" s="76">
        <f>SUMIF(Tbl.Kosten[WPnr.],$A31,Tbl.Kosten[P2])</f>
        <v>0</v>
      </c>
      <c r="E31" s="76">
        <f>SUMIF(Tbl.Kosten[WPnr.],$A31,Tbl.Kosten[P3])</f>
        <v>0</v>
      </c>
      <c r="F31" s="76">
        <f>SUMIF(Tbl.Kosten[WPnr.],$A31,Tbl.Kosten[P4])</f>
        <v>0</v>
      </c>
      <c r="G31" s="76">
        <f>SUMIF(Tbl.Kosten[WPnr.],$A31,Tbl.Kosten[P5])</f>
        <v>0</v>
      </c>
      <c r="H31" s="76">
        <f>SUMIF(Tbl.Kosten[WPnr.],$A31,Tbl.Kosten[P6])</f>
        <v>0</v>
      </c>
      <c r="I31" s="76">
        <f>SUMIF(Tbl.Kosten[WPnr.],$A31,Tbl.Kosten[P7])</f>
        <v>0</v>
      </c>
      <c r="J31" s="76">
        <f>SUMIF(Tbl.Kosten[WPnr.],$A31,Tbl.Kosten[P8])</f>
        <v>0</v>
      </c>
      <c r="K31" s="76">
        <f>SUMIF(Tbl.Kosten[WPnr.],$A31,Tbl.Kosten[P9])</f>
        <v>0</v>
      </c>
      <c r="L31" s="76">
        <f>SUMIF(Tbl.Kosten[WPnr.],$A31,Tbl.Kosten[P10])</f>
        <v>0</v>
      </c>
      <c r="M31" s="76">
        <f>SUMIF(Tbl.Kosten[WPnr.],$A31,Tbl.Kosten[P11])</f>
        <v>0</v>
      </c>
      <c r="N31" s="76">
        <f>SUMIF(Tbl.Kosten[WPnr.],$A31,Tbl.Kosten[P12])</f>
        <v>0</v>
      </c>
      <c r="O31" s="76">
        <f>SUMIF(Tbl.Kosten[WPnr.],$A31,Tbl.Kosten[P13])</f>
        <v>0</v>
      </c>
      <c r="P31" s="76">
        <f>SUMIF(Tbl.Kosten[WPnr.],$A31,Tbl.Kosten[P14])</f>
        <v>0</v>
      </c>
      <c r="Q31" s="76">
        <f>SUMIF(Tbl.Kosten[WPnr.],$A31,Tbl.Kosten[P15])</f>
        <v>0</v>
      </c>
      <c r="R31" s="76">
        <f>SUMIF(Tbl.Kosten[WPnr.],$A31,Tbl.Kosten[P16])</f>
        <v>0</v>
      </c>
      <c r="S31" s="76">
        <f>SUMIF(Tbl.Kosten[WPnr.],$A31,Tbl.Kosten[P17])</f>
        <v>0</v>
      </c>
      <c r="T31" s="76">
        <f>SUMIF(Tbl.Kosten[WPnr.],$A31,Tbl.Kosten[P18])</f>
        <v>0</v>
      </c>
      <c r="U31" s="76">
        <f>SUMIF(Tbl.Kosten[WPnr.],$A31,Tbl.Kosten[P19])</f>
        <v>0</v>
      </c>
      <c r="V31" s="76">
        <f>SUMIF(Tbl.Kosten[WPnr.],$A31,Tbl.Kosten[P20])</f>
        <v>0</v>
      </c>
      <c r="W31" s="76">
        <f>SUMIF(Tbl.Kosten[WPnr.],$A31,Tbl.Kosten[P21])</f>
        <v>0</v>
      </c>
      <c r="X31" s="76">
        <f>SUMIF(Tbl.Kosten[WPnr.],$A31,Tbl.Kosten[P22])</f>
        <v>0</v>
      </c>
      <c r="Y31" s="76">
        <f>SUMIF(Tbl.Kosten[WPnr.],$A31,Tbl.Kosten[P23])</f>
        <v>0</v>
      </c>
      <c r="Z31" s="76">
        <f>SUMIF(Tbl.Kosten[WPnr.],$A31,Tbl.Kosten[P24])</f>
        <v>0</v>
      </c>
      <c r="AA31" s="76">
        <f>SUMIF(Tbl.Kosten[WPnr.],$A31,Tbl.Kosten[P25])</f>
        <v>0</v>
      </c>
      <c r="AB31" s="76">
        <f>SUMIF(Tbl.Kosten[WPnr.],$A31,Tbl.Kosten[P26])</f>
        <v>0</v>
      </c>
      <c r="AC31" s="76">
        <f>SUMIF(Tbl.Kosten[WPnr.],$A31,Tbl.Kosten[P27])</f>
        <v>0</v>
      </c>
      <c r="AD31" s="76">
        <f>SUMIF(Tbl.Kosten[WPnr.],$A31,Tbl.Kosten[P28])</f>
        <v>0</v>
      </c>
      <c r="AE31" s="76">
        <f>SUMIF(Tbl.Kosten[WPnr.],$A31,Tbl.Kosten[P29])</f>
        <v>0</v>
      </c>
      <c r="AF31" s="76">
        <f>SUMIF(Tbl.Kosten[WPnr.],$A31,Tbl.Kosten[P30])</f>
        <v>0</v>
      </c>
      <c r="AG31" s="76">
        <f>SUMIF(Tbl.Kosten[WPnr.],$A31,Tbl.Kosten[P31])</f>
        <v>0</v>
      </c>
      <c r="AH31" s="76">
        <f>SUMIF(Tbl.Kosten[WPnr.],$A31,Tbl.Kosten[P32])</f>
        <v>0</v>
      </c>
      <c r="AI31" s="76">
        <f>SUMIF(Tbl.Kosten[WPnr.],$A31,Tbl.Kosten[P33])</f>
        <v>0</v>
      </c>
      <c r="AJ31" s="76">
        <f>SUMIF(Tbl.Kosten[WPnr.],$A31,Tbl.Kosten[P34])</f>
        <v>0</v>
      </c>
      <c r="AK31" s="76">
        <f>SUMIF(Tbl.Kosten[WPnr.],$A31,Tbl.Kosten[P35])</f>
        <v>0</v>
      </c>
      <c r="AL31" s="76">
        <f>SUMIF(Tbl.Kosten[WPnr.],$A31,Tbl.Kosten[P36])</f>
        <v>0</v>
      </c>
      <c r="AM31" s="76">
        <f>SUMIF(Tbl.Kosten[WPnr.],$A31,Tbl.Kosten[P37])</f>
        <v>0</v>
      </c>
      <c r="AN31" s="76">
        <f>SUMIF(Tbl.Kosten[WPnr.],$A31,Tbl.Kosten[P38])</f>
        <v>0</v>
      </c>
      <c r="AO31" s="76">
        <f>SUMIF(Tbl.Kosten[WPnr.],$A31,Tbl.Kosten[P39])</f>
        <v>0</v>
      </c>
      <c r="AP31" s="76">
        <f>SUMIF(Tbl.Kosten[WPnr.],$A31,Tbl.Kosten[P40])</f>
        <v>0</v>
      </c>
      <c r="AQ31" s="76">
        <f>SUMIF(Tbl.Kosten[WPnr.],$A31,Tbl.Kosten[P41])</f>
        <v>0</v>
      </c>
      <c r="AR31" s="76">
        <f>SUMIF(Tbl.Kosten[WPnr.],$A31,Tbl.Kosten[P42])</f>
        <v>0</v>
      </c>
      <c r="AS31" s="76">
        <f>SUMIF(Tbl.Kosten[WPnr.],$A31,Tbl.Kosten[P43])</f>
        <v>0</v>
      </c>
      <c r="AT31" s="76">
        <f>SUMIF(Tbl.Kosten[WPnr.],$A31,Tbl.Kosten[P44])</f>
        <v>0</v>
      </c>
      <c r="AU31" s="76">
        <f>SUMIF(Tbl.Kosten[WPnr.],$A31,Tbl.Kosten[P45])</f>
        <v>0</v>
      </c>
      <c r="AV31" s="76">
        <f>SUMIF(Tbl.Kosten[WPnr.],$A31,Tbl.Kosten[P46])</f>
        <v>0</v>
      </c>
      <c r="AW31" s="76">
        <f>SUMIF(Tbl.Kosten[WPnr.],$A31,Tbl.Kosten[P47])</f>
        <v>0</v>
      </c>
      <c r="AX31" s="76">
        <f>SUMIF(Tbl.Kosten[WPnr.],$A31,Tbl.Kosten[P48])</f>
        <v>0</v>
      </c>
      <c r="AY31" s="76">
        <f>SUMIF(Tbl.Kosten[WPnr.],$A31,Tbl.Kosten[P49])</f>
        <v>0</v>
      </c>
      <c r="AZ31" s="76">
        <f>SUMIF(Tbl.Kosten[WPnr.],$A31,Tbl.Kosten[P50])</f>
        <v>0</v>
      </c>
    </row>
    <row r="32" spans="1:52" x14ac:dyDescent="0.35">
      <c r="A32" s="72" t="s">
        <v>140</v>
      </c>
      <c r="B32" s="75">
        <f>Tbl.Kosten[[#Totals],[WP30]]</f>
        <v>0</v>
      </c>
      <c r="C32" s="76">
        <f>SUMIF(Tbl.Kosten[WPnr.],$A32,Tbl.Kosten[P1])</f>
        <v>0</v>
      </c>
      <c r="D32" s="76">
        <f>SUMIF(Tbl.Kosten[WPnr.],$A32,Tbl.Kosten[P2])</f>
        <v>0</v>
      </c>
      <c r="E32" s="76">
        <f>SUMIF(Tbl.Kosten[WPnr.],$A32,Tbl.Kosten[P3])</f>
        <v>0</v>
      </c>
      <c r="F32" s="76">
        <f>SUMIF(Tbl.Kosten[WPnr.],$A32,Tbl.Kosten[P4])</f>
        <v>0</v>
      </c>
      <c r="G32" s="76">
        <f>SUMIF(Tbl.Kosten[WPnr.],$A32,Tbl.Kosten[P5])</f>
        <v>0</v>
      </c>
      <c r="H32" s="76">
        <f>SUMIF(Tbl.Kosten[WPnr.],$A32,Tbl.Kosten[P6])</f>
        <v>0</v>
      </c>
      <c r="I32" s="76">
        <f>SUMIF(Tbl.Kosten[WPnr.],$A32,Tbl.Kosten[P7])</f>
        <v>0</v>
      </c>
      <c r="J32" s="76">
        <f>SUMIF(Tbl.Kosten[WPnr.],$A32,Tbl.Kosten[P8])</f>
        <v>0</v>
      </c>
      <c r="K32" s="76">
        <f>SUMIF(Tbl.Kosten[WPnr.],$A32,Tbl.Kosten[P9])</f>
        <v>0</v>
      </c>
      <c r="L32" s="76">
        <f>SUMIF(Tbl.Kosten[WPnr.],$A32,Tbl.Kosten[P10])</f>
        <v>0</v>
      </c>
      <c r="M32" s="76">
        <f>SUMIF(Tbl.Kosten[WPnr.],$A32,Tbl.Kosten[P11])</f>
        <v>0</v>
      </c>
      <c r="N32" s="76">
        <f>SUMIF(Tbl.Kosten[WPnr.],$A32,Tbl.Kosten[P12])</f>
        <v>0</v>
      </c>
      <c r="O32" s="76">
        <f>SUMIF(Tbl.Kosten[WPnr.],$A32,Tbl.Kosten[P13])</f>
        <v>0</v>
      </c>
      <c r="P32" s="76">
        <f>SUMIF(Tbl.Kosten[WPnr.],$A32,Tbl.Kosten[P14])</f>
        <v>0</v>
      </c>
      <c r="Q32" s="76">
        <f>SUMIF(Tbl.Kosten[WPnr.],$A32,Tbl.Kosten[P15])</f>
        <v>0</v>
      </c>
      <c r="R32" s="76">
        <f>SUMIF(Tbl.Kosten[WPnr.],$A32,Tbl.Kosten[P16])</f>
        <v>0</v>
      </c>
      <c r="S32" s="76">
        <f>SUMIF(Tbl.Kosten[WPnr.],$A32,Tbl.Kosten[P17])</f>
        <v>0</v>
      </c>
      <c r="T32" s="76">
        <f>SUMIF(Tbl.Kosten[WPnr.],$A32,Tbl.Kosten[P18])</f>
        <v>0</v>
      </c>
      <c r="U32" s="76">
        <f>SUMIF(Tbl.Kosten[WPnr.],$A32,Tbl.Kosten[P19])</f>
        <v>0</v>
      </c>
      <c r="V32" s="76">
        <f>SUMIF(Tbl.Kosten[WPnr.],$A32,Tbl.Kosten[P20])</f>
        <v>0</v>
      </c>
      <c r="W32" s="76">
        <f>SUMIF(Tbl.Kosten[WPnr.],$A32,Tbl.Kosten[P21])</f>
        <v>0</v>
      </c>
      <c r="X32" s="76">
        <f>SUMIF(Tbl.Kosten[WPnr.],$A32,Tbl.Kosten[P22])</f>
        <v>0</v>
      </c>
      <c r="Y32" s="76">
        <f>SUMIF(Tbl.Kosten[WPnr.],$A32,Tbl.Kosten[P23])</f>
        <v>0</v>
      </c>
      <c r="Z32" s="76">
        <f>SUMIF(Tbl.Kosten[WPnr.],$A32,Tbl.Kosten[P24])</f>
        <v>0</v>
      </c>
      <c r="AA32" s="76">
        <f>SUMIF(Tbl.Kosten[WPnr.],$A32,Tbl.Kosten[P25])</f>
        <v>0</v>
      </c>
      <c r="AB32" s="76">
        <f>SUMIF(Tbl.Kosten[WPnr.],$A32,Tbl.Kosten[P26])</f>
        <v>0</v>
      </c>
      <c r="AC32" s="76">
        <f>SUMIF(Tbl.Kosten[WPnr.],$A32,Tbl.Kosten[P27])</f>
        <v>0</v>
      </c>
      <c r="AD32" s="76">
        <f>SUMIF(Tbl.Kosten[WPnr.],$A32,Tbl.Kosten[P28])</f>
        <v>0</v>
      </c>
      <c r="AE32" s="76">
        <f>SUMIF(Tbl.Kosten[WPnr.],$A32,Tbl.Kosten[P29])</f>
        <v>0</v>
      </c>
      <c r="AF32" s="76">
        <f>SUMIF(Tbl.Kosten[WPnr.],$A32,Tbl.Kosten[P30])</f>
        <v>0</v>
      </c>
      <c r="AG32" s="76">
        <f>SUMIF(Tbl.Kosten[WPnr.],$A32,Tbl.Kosten[P31])</f>
        <v>0</v>
      </c>
      <c r="AH32" s="76">
        <f>SUMIF(Tbl.Kosten[WPnr.],$A32,Tbl.Kosten[P32])</f>
        <v>0</v>
      </c>
      <c r="AI32" s="76">
        <f>SUMIF(Tbl.Kosten[WPnr.],$A32,Tbl.Kosten[P33])</f>
        <v>0</v>
      </c>
      <c r="AJ32" s="76">
        <f>SUMIF(Tbl.Kosten[WPnr.],$A32,Tbl.Kosten[P34])</f>
        <v>0</v>
      </c>
      <c r="AK32" s="76">
        <f>SUMIF(Tbl.Kosten[WPnr.],$A32,Tbl.Kosten[P35])</f>
        <v>0</v>
      </c>
      <c r="AL32" s="76">
        <f>SUMIF(Tbl.Kosten[WPnr.],$A32,Tbl.Kosten[P36])</f>
        <v>0</v>
      </c>
      <c r="AM32" s="76">
        <f>SUMIF(Tbl.Kosten[WPnr.],$A32,Tbl.Kosten[P37])</f>
        <v>0</v>
      </c>
      <c r="AN32" s="76">
        <f>SUMIF(Tbl.Kosten[WPnr.],$A32,Tbl.Kosten[P38])</f>
        <v>0</v>
      </c>
      <c r="AO32" s="76">
        <f>SUMIF(Tbl.Kosten[WPnr.],$A32,Tbl.Kosten[P39])</f>
        <v>0</v>
      </c>
      <c r="AP32" s="76">
        <f>SUMIF(Tbl.Kosten[WPnr.],$A32,Tbl.Kosten[P40])</f>
        <v>0</v>
      </c>
      <c r="AQ32" s="76">
        <f>SUMIF(Tbl.Kosten[WPnr.],$A32,Tbl.Kosten[P41])</f>
        <v>0</v>
      </c>
      <c r="AR32" s="76">
        <f>SUMIF(Tbl.Kosten[WPnr.],$A32,Tbl.Kosten[P42])</f>
        <v>0</v>
      </c>
      <c r="AS32" s="76">
        <f>SUMIF(Tbl.Kosten[WPnr.],$A32,Tbl.Kosten[P43])</f>
        <v>0</v>
      </c>
      <c r="AT32" s="76">
        <f>SUMIF(Tbl.Kosten[WPnr.],$A32,Tbl.Kosten[P44])</f>
        <v>0</v>
      </c>
      <c r="AU32" s="76">
        <f>SUMIF(Tbl.Kosten[WPnr.],$A32,Tbl.Kosten[P45])</f>
        <v>0</v>
      </c>
      <c r="AV32" s="76">
        <f>SUMIF(Tbl.Kosten[WPnr.],$A32,Tbl.Kosten[P46])</f>
        <v>0</v>
      </c>
      <c r="AW32" s="76">
        <f>SUMIF(Tbl.Kosten[WPnr.],$A32,Tbl.Kosten[P47])</f>
        <v>0</v>
      </c>
      <c r="AX32" s="76">
        <f>SUMIF(Tbl.Kosten[WPnr.],$A32,Tbl.Kosten[P48])</f>
        <v>0</v>
      </c>
      <c r="AY32" s="76">
        <f>SUMIF(Tbl.Kosten[WPnr.],$A32,Tbl.Kosten[P49])</f>
        <v>0</v>
      </c>
      <c r="AZ32" s="76">
        <f>SUMIF(Tbl.Kosten[WPnr.],$A32,Tbl.Kosten[P50])</f>
        <v>0</v>
      </c>
    </row>
    <row r="33" spans="1:52" x14ac:dyDescent="0.35">
      <c r="A33" s="72" t="s">
        <v>141</v>
      </c>
      <c r="B33" s="75">
        <f>Tbl.Kosten[[#Totals],[WP31]]</f>
        <v>0</v>
      </c>
      <c r="C33" s="76">
        <f>SUMIF(Tbl.Kosten[WPnr.],$A33,Tbl.Kosten[P1])</f>
        <v>0</v>
      </c>
      <c r="D33" s="76">
        <f>SUMIF(Tbl.Kosten[WPnr.],$A33,Tbl.Kosten[P2])</f>
        <v>0</v>
      </c>
      <c r="E33" s="76">
        <f>SUMIF(Tbl.Kosten[WPnr.],$A33,Tbl.Kosten[P3])</f>
        <v>0</v>
      </c>
      <c r="F33" s="76">
        <f>SUMIF(Tbl.Kosten[WPnr.],$A33,Tbl.Kosten[P4])</f>
        <v>0</v>
      </c>
      <c r="G33" s="76">
        <f>SUMIF(Tbl.Kosten[WPnr.],$A33,Tbl.Kosten[P5])</f>
        <v>0</v>
      </c>
      <c r="H33" s="76">
        <f>SUMIF(Tbl.Kosten[WPnr.],$A33,Tbl.Kosten[P6])</f>
        <v>0</v>
      </c>
      <c r="I33" s="76">
        <f>SUMIF(Tbl.Kosten[WPnr.],$A33,Tbl.Kosten[P7])</f>
        <v>0</v>
      </c>
      <c r="J33" s="76">
        <f>SUMIF(Tbl.Kosten[WPnr.],$A33,Tbl.Kosten[P8])</f>
        <v>0</v>
      </c>
      <c r="K33" s="76">
        <f>SUMIF(Tbl.Kosten[WPnr.],$A33,Tbl.Kosten[P9])</f>
        <v>0</v>
      </c>
      <c r="L33" s="76">
        <f>SUMIF(Tbl.Kosten[WPnr.],$A33,Tbl.Kosten[P10])</f>
        <v>0</v>
      </c>
      <c r="M33" s="76">
        <f>SUMIF(Tbl.Kosten[WPnr.],$A33,Tbl.Kosten[P11])</f>
        <v>0</v>
      </c>
      <c r="N33" s="76">
        <f>SUMIF(Tbl.Kosten[WPnr.],$A33,Tbl.Kosten[P12])</f>
        <v>0</v>
      </c>
      <c r="O33" s="76">
        <f>SUMIF(Tbl.Kosten[WPnr.],$A33,Tbl.Kosten[P13])</f>
        <v>0</v>
      </c>
      <c r="P33" s="76">
        <f>SUMIF(Tbl.Kosten[WPnr.],$A33,Tbl.Kosten[P14])</f>
        <v>0</v>
      </c>
      <c r="Q33" s="76">
        <f>SUMIF(Tbl.Kosten[WPnr.],$A33,Tbl.Kosten[P15])</f>
        <v>0</v>
      </c>
      <c r="R33" s="76">
        <f>SUMIF(Tbl.Kosten[WPnr.],$A33,Tbl.Kosten[P16])</f>
        <v>0</v>
      </c>
      <c r="S33" s="76">
        <f>SUMIF(Tbl.Kosten[WPnr.],$A33,Tbl.Kosten[P17])</f>
        <v>0</v>
      </c>
      <c r="T33" s="76">
        <f>SUMIF(Tbl.Kosten[WPnr.],$A33,Tbl.Kosten[P18])</f>
        <v>0</v>
      </c>
      <c r="U33" s="76">
        <f>SUMIF(Tbl.Kosten[WPnr.],$A33,Tbl.Kosten[P19])</f>
        <v>0</v>
      </c>
      <c r="V33" s="76">
        <f>SUMIF(Tbl.Kosten[WPnr.],$A33,Tbl.Kosten[P20])</f>
        <v>0</v>
      </c>
      <c r="W33" s="76">
        <f>SUMIF(Tbl.Kosten[WPnr.],$A33,Tbl.Kosten[P21])</f>
        <v>0</v>
      </c>
      <c r="X33" s="76">
        <f>SUMIF(Tbl.Kosten[WPnr.],$A33,Tbl.Kosten[P22])</f>
        <v>0</v>
      </c>
      <c r="Y33" s="76">
        <f>SUMIF(Tbl.Kosten[WPnr.],$A33,Tbl.Kosten[P23])</f>
        <v>0</v>
      </c>
      <c r="Z33" s="76">
        <f>SUMIF(Tbl.Kosten[WPnr.],$A33,Tbl.Kosten[P24])</f>
        <v>0</v>
      </c>
      <c r="AA33" s="76">
        <f>SUMIF(Tbl.Kosten[WPnr.],$A33,Tbl.Kosten[P25])</f>
        <v>0</v>
      </c>
      <c r="AB33" s="76">
        <f>SUMIF(Tbl.Kosten[WPnr.],$A33,Tbl.Kosten[P26])</f>
        <v>0</v>
      </c>
      <c r="AC33" s="76">
        <f>SUMIF(Tbl.Kosten[WPnr.],$A33,Tbl.Kosten[P27])</f>
        <v>0</v>
      </c>
      <c r="AD33" s="76">
        <f>SUMIF(Tbl.Kosten[WPnr.],$A33,Tbl.Kosten[P28])</f>
        <v>0</v>
      </c>
      <c r="AE33" s="76">
        <f>SUMIF(Tbl.Kosten[WPnr.],$A33,Tbl.Kosten[P29])</f>
        <v>0</v>
      </c>
      <c r="AF33" s="76">
        <f>SUMIF(Tbl.Kosten[WPnr.],$A33,Tbl.Kosten[P30])</f>
        <v>0</v>
      </c>
      <c r="AG33" s="76">
        <f>SUMIF(Tbl.Kosten[WPnr.],$A33,Tbl.Kosten[P31])</f>
        <v>0</v>
      </c>
      <c r="AH33" s="76">
        <f>SUMIF(Tbl.Kosten[WPnr.],$A33,Tbl.Kosten[P32])</f>
        <v>0</v>
      </c>
      <c r="AI33" s="76">
        <f>SUMIF(Tbl.Kosten[WPnr.],$A33,Tbl.Kosten[P33])</f>
        <v>0</v>
      </c>
      <c r="AJ33" s="76">
        <f>SUMIF(Tbl.Kosten[WPnr.],$A33,Tbl.Kosten[P34])</f>
        <v>0</v>
      </c>
      <c r="AK33" s="76">
        <f>SUMIF(Tbl.Kosten[WPnr.],$A33,Tbl.Kosten[P35])</f>
        <v>0</v>
      </c>
      <c r="AL33" s="76">
        <f>SUMIF(Tbl.Kosten[WPnr.],$A33,Tbl.Kosten[P36])</f>
        <v>0</v>
      </c>
      <c r="AM33" s="76">
        <f>SUMIF(Tbl.Kosten[WPnr.],$A33,Tbl.Kosten[P37])</f>
        <v>0</v>
      </c>
      <c r="AN33" s="76">
        <f>SUMIF(Tbl.Kosten[WPnr.],$A33,Tbl.Kosten[P38])</f>
        <v>0</v>
      </c>
      <c r="AO33" s="76">
        <f>SUMIF(Tbl.Kosten[WPnr.],$A33,Tbl.Kosten[P39])</f>
        <v>0</v>
      </c>
      <c r="AP33" s="76">
        <f>SUMIF(Tbl.Kosten[WPnr.],$A33,Tbl.Kosten[P40])</f>
        <v>0</v>
      </c>
      <c r="AQ33" s="76">
        <f>SUMIF(Tbl.Kosten[WPnr.],$A33,Tbl.Kosten[P41])</f>
        <v>0</v>
      </c>
      <c r="AR33" s="76">
        <f>SUMIF(Tbl.Kosten[WPnr.],$A33,Tbl.Kosten[P42])</f>
        <v>0</v>
      </c>
      <c r="AS33" s="76">
        <f>SUMIF(Tbl.Kosten[WPnr.],$A33,Tbl.Kosten[P43])</f>
        <v>0</v>
      </c>
      <c r="AT33" s="76">
        <f>SUMIF(Tbl.Kosten[WPnr.],$A33,Tbl.Kosten[P44])</f>
        <v>0</v>
      </c>
      <c r="AU33" s="76">
        <f>SUMIF(Tbl.Kosten[WPnr.],$A33,Tbl.Kosten[P45])</f>
        <v>0</v>
      </c>
      <c r="AV33" s="76">
        <f>SUMIF(Tbl.Kosten[WPnr.],$A33,Tbl.Kosten[P46])</f>
        <v>0</v>
      </c>
      <c r="AW33" s="76">
        <f>SUMIF(Tbl.Kosten[WPnr.],$A33,Tbl.Kosten[P47])</f>
        <v>0</v>
      </c>
      <c r="AX33" s="76">
        <f>SUMIF(Tbl.Kosten[WPnr.],$A33,Tbl.Kosten[P48])</f>
        <v>0</v>
      </c>
      <c r="AY33" s="76">
        <f>SUMIF(Tbl.Kosten[WPnr.],$A33,Tbl.Kosten[P49])</f>
        <v>0</v>
      </c>
      <c r="AZ33" s="76">
        <f>SUMIF(Tbl.Kosten[WPnr.],$A33,Tbl.Kosten[P50])</f>
        <v>0</v>
      </c>
    </row>
    <row r="34" spans="1:52" x14ac:dyDescent="0.35">
      <c r="A34" s="72" t="s">
        <v>142</v>
      </c>
      <c r="B34" s="75">
        <f>Tbl.Kosten[[#Totals],[WP32]]</f>
        <v>0</v>
      </c>
      <c r="C34" s="76">
        <f>SUMIF(Tbl.Kosten[WPnr.],$A34,Tbl.Kosten[P1])</f>
        <v>0</v>
      </c>
      <c r="D34" s="76">
        <f>SUMIF(Tbl.Kosten[WPnr.],$A34,Tbl.Kosten[P2])</f>
        <v>0</v>
      </c>
      <c r="E34" s="76">
        <f>SUMIF(Tbl.Kosten[WPnr.],$A34,Tbl.Kosten[P3])</f>
        <v>0</v>
      </c>
      <c r="F34" s="76">
        <f>SUMIF(Tbl.Kosten[WPnr.],$A34,Tbl.Kosten[P4])</f>
        <v>0</v>
      </c>
      <c r="G34" s="76">
        <f>SUMIF(Tbl.Kosten[WPnr.],$A34,Tbl.Kosten[P5])</f>
        <v>0</v>
      </c>
      <c r="H34" s="76">
        <f>SUMIF(Tbl.Kosten[WPnr.],$A34,Tbl.Kosten[P6])</f>
        <v>0</v>
      </c>
      <c r="I34" s="76">
        <f>SUMIF(Tbl.Kosten[WPnr.],$A34,Tbl.Kosten[P7])</f>
        <v>0</v>
      </c>
      <c r="J34" s="76">
        <f>SUMIF(Tbl.Kosten[WPnr.],$A34,Tbl.Kosten[P8])</f>
        <v>0</v>
      </c>
      <c r="K34" s="76">
        <f>SUMIF(Tbl.Kosten[WPnr.],$A34,Tbl.Kosten[P9])</f>
        <v>0</v>
      </c>
      <c r="L34" s="76">
        <f>SUMIF(Tbl.Kosten[WPnr.],$A34,Tbl.Kosten[P10])</f>
        <v>0</v>
      </c>
      <c r="M34" s="76">
        <f>SUMIF(Tbl.Kosten[WPnr.],$A34,Tbl.Kosten[P11])</f>
        <v>0</v>
      </c>
      <c r="N34" s="76">
        <f>SUMIF(Tbl.Kosten[WPnr.],$A34,Tbl.Kosten[P12])</f>
        <v>0</v>
      </c>
      <c r="O34" s="76">
        <f>SUMIF(Tbl.Kosten[WPnr.],$A34,Tbl.Kosten[P13])</f>
        <v>0</v>
      </c>
      <c r="P34" s="76">
        <f>SUMIF(Tbl.Kosten[WPnr.],$A34,Tbl.Kosten[P14])</f>
        <v>0</v>
      </c>
      <c r="Q34" s="76">
        <f>SUMIF(Tbl.Kosten[WPnr.],$A34,Tbl.Kosten[P15])</f>
        <v>0</v>
      </c>
      <c r="R34" s="76">
        <f>SUMIF(Tbl.Kosten[WPnr.],$A34,Tbl.Kosten[P16])</f>
        <v>0</v>
      </c>
      <c r="S34" s="76">
        <f>SUMIF(Tbl.Kosten[WPnr.],$A34,Tbl.Kosten[P17])</f>
        <v>0</v>
      </c>
      <c r="T34" s="76">
        <f>SUMIF(Tbl.Kosten[WPnr.],$A34,Tbl.Kosten[P18])</f>
        <v>0</v>
      </c>
      <c r="U34" s="76">
        <f>SUMIF(Tbl.Kosten[WPnr.],$A34,Tbl.Kosten[P19])</f>
        <v>0</v>
      </c>
      <c r="V34" s="76">
        <f>SUMIF(Tbl.Kosten[WPnr.],$A34,Tbl.Kosten[P20])</f>
        <v>0</v>
      </c>
      <c r="W34" s="76">
        <f>SUMIF(Tbl.Kosten[WPnr.],$A34,Tbl.Kosten[P21])</f>
        <v>0</v>
      </c>
      <c r="X34" s="76">
        <f>SUMIF(Tbl.Kosten[WPnr.],$A34,Tbl.Kosten[P22])</f>
        <v>0</v>
      </c>
      <c r="Y34" s="76">
        <f>SUMIF(Tbl.Kosten[WPnr.],$A34,Tbl.Kosten[P23])</f>
        <v>0</v>
      </c>
      <c r="Z34" s="76">
        <f>SUMIF(Tbl.Kosten[WPnr.],$A34,Tbl.Kosten[P24])</f>
        <v>0</v>
      </c>
      <c r="AA34" s="76">
        <f>SUMIF(Tbl.Kosten[WPnr.],$A34,Tbl.Kosten[P25])</f>
        <v>0</v>
      </c>
      <c r="AB34" s="76">
        <f>SUMIF(Tbl.Kosten[WPnr.],$A34,Tbl.Kosten[P26])</f>
        <v>0</v>
      </c>
      <c r="AC34" s="76">
        <f>SUMIF(Tbl.Kosten[WPnr.],$A34,Tbl.Kosten[P27])</f>
        <v>0</v>
      </c>
      <c r="AD34" s="76">
        <f>SUMIF(Tbl.Kosten[WPnr.],$A34,Tbl.Kosten[P28])</f>
        <v>0</v>
      </c>
      <c r="AE34" s="76">
        <f>SUMIF(Tbl.Kosten[WPnr.],$A34,Tbl.Kosten[P29])</f>
        <v>0</v>
      </c>
      <c r="AF34" s="76">
        <f>SUMIF(Tbl.Kosten[WPnr.],$A34,Tbl.Kosten[P30])</f>
        <v>0</v>
      </c>
      <c r="AG34" s="76">
        <f>SUMIF(Tbl.Kosten[WPnr.],$A34,Tbl.Kosten[P31])</f>
        <v>0</v>
      </c>
      <c r="AH34" s="76">
        <f>SUMIF(Tbl.Kosten[WPnr.],$A34,Tbl.Kosten[P32])</f>
        <v>0</v>
      </c>
      <c r="AI34" s="76">
        <f>SUMIF(Tbl.Kosten[WPnr.],$A34,Tbl.Kosten[P33])</f>
        <v>0</v>
      </c>
      <c r="AJ34" s="76">
        <f>SUMIF(Tbl.Kosten[WPnr.],$A34,Tbl.Kosten[P34])</f>
        <v>0</v>
      </c>
      <c r="AK34" s="76">
        <f>SUMIF(Tbl.Kosten[WPnr.],$A34,Tbl.Kosten[P35])</f>
        <v>0</v>
      </c>
      <c r="AL34" s="76">
        <f>SUMIF(Tbl.Kosten[WPnr.],$A34,Tbl.Kosten[P36])</f>
        <v>0</v>
      </c>
      <c r="AM34" s="76">
        <f>SUMIF(Tbl.Kosten[WPnr.],$A34,Tbl.Kosten[P37])</f>
        <v>0</v>
      </c>
      <c r="AN34" s="76">
        <f>SUMIF(Tbl.Kosten[WPnr.],$A34,Tbl.Kosten[P38])</f>
        <v>0</v>
      </c>
      <c r="AO34" s="76">
        <f>SUMIF(Tbl.Kosten[WPnr.],$A34,Tbl.Kosten[P39])</f>
        <v>0</v>
      </c>
      <c r="AP34" s="76">
        <f>SUMIF(Tbl.Kosten[WPnr.],$A34,Tbl.Kosten[P40])</f>
        <v>0</v>
      </c>
      <c r="AQ34" s="76">
        <f>SUMIF(Tbl.Kosten[WPnr.],$A34,Tbl.Kosten[P41])</f>
        <v>0</v>
      </c>
      <c r="AR34" s="76">
        <f>SUMIF(Tbl.Kosten[WPnr.],$A34,Tbl.Kosten[P42])</f>
        <v>0</v>
      </c>
      <c r="AS34" s="76">
        <f>SUMIF(Tbl.Kosten[WPnr.],$A34,Tbl.Kosten[P43])</f>
        <v>0</v>
      </c>
      <c r="AT34" s="76">
        <f>SUMIF(Tbl.Kosten[WPnr.],$A34,Tbl.Kosten[P44])</f>
        <v>0</v>
      </c>
      <c r="AU34" s="76">
        <f>SUMIF(Tbl.Kosten[WPnr.],$A34,Tbl.Kosten[P45])</f>
        <v>0</v>
      </c>
      <c r="AV34" s="76">
        <f>SUMIF(Tbl.Kosten[WPnr.],$A34,Tbl.Kosten[P46])</f>
        <v>0</v>
      </c>
      <c r="AW34" s="76">
        <f>SUMIF(Tbl.Kosten[WPnr.],$A34,Tbl.Kosten[P47])</f>
        <v>0</v>
      </c>
      <c r="AX34" s="76">
        <f>SUMIF(Tbl.Kosten[WPnr.],$A34,Tbl.Kosten[P48])</f>
        <v>0</v>
      </c>
      <c r="AY34" s="76">
        <f>SUMIF(Tbl.Kosten[WPnr.],$A34,Tbl.Kosten[P49])</f>
        <v>0</v>
      </c>
      <c r="AZ34" s="76">
        <f>SUMIF(Tbl.Kosten[WPnr.],$A34,Tbl.Kosten[P50])</f>
        <v>0</v>
      </c>
    </row>
    <row r="35" spans="1:52" x14ac:dyDescent="0.35">
      <c r="A35" s="72" t="s">
        <v>143</v>
      </c>
      <c r="B35" s="75">
        <f>Tbl.Kosten[[#Totals],[WP33]]</f>
        <v>0</v>
      </c>
      <c r="C35" s="76">
        <f>SUMIF(Tbl.Kosten[WPnr.],$A35,Tbl.Kosten[P1])</f>
        <v>0</v>
      </c>
      <c r="D35" s="76">
        <f>SUMIF(Tbl.Kosten[WPnr.],$A35,Tbl.Kosten[P2])</f>
        <v>0</v>
      </c>
      <c r="E35" s="76">
        <f>SUMIF(Tbl.Kosten[WPnr.],$A35,Tbl.Kosten[P3])</f>
        <v>0</v>
      </c>
      <c r="F35" s="76">
        <f>SUMIF(Tbl.Kosten[WPnr.],$A35,Tbl.Kosten[P4])</f>
        <v>0</v>
      </c>
      <c r="G35" s="76">
        <f>SUMIF(Tbl.Kosten[WPnr.],$A35,Tbl.Kosten[P5])</f>
        <v>0</v>
      </c>
      <c r="H35" s="76">
        <f>SUMIF(Tbl.Kosten[WPnr.],$A35,Tbl.Kosten[P6])</f>
        <v>0</v>
      </c>
      <c r="I35" s="76">
        <f>SUMIF(Tbl.Kosten[WPnr.],$A35,Tbl.Kosten[P7])</f>
        <v>0</v>
      </c>
      <c r="J35" s="76">
        <f>SUMIF(Tbl.Kosten[WPnr.],$A35,Tbl.Kosten[P8])</f>
        <v>0</v>
      </c>
      <c r="K35" s="76">
        <f>SUMIF(Tbl.Kosten[WPnr.],$A35,Tbl.Kosten[P9])</f>
        <v>0</v>
      </c>
      <c r="L35" s="76">
        <f>SUMIF(Tbl.Kosten[WPnr.],$A35,Tbl.Kosten[P10])</f>
        <v>0</v>
      </c>
      <c r="M35" s="76">
        <f>SUMIF(Tbl.Kosten[WPnr.],$A35,Tbl.Kosten[P11])</f>
        <v>0</v>
      </c>
      <c r="N35" s="76">
        <f>SUMIF(Tbl.Kosten[WPnr.],$A35,Tbl.Kosten[P12])</f>
        <v>0</v>
      </c>
      <c r="O35" s="76">
        <f>SUMIF(Tbl.Kosten[WPnr.],$A35,Tbl.Kosten[P13])</f>
        <v>0</v>
      </c>
      <c r="P35" s="76">
        <f>SUMIF(Tbl.Kosten[WPnr.],$A35,Tbl.Kosten[P14])</f>
        <v>0</v>
      </c>
      <c r="Q35" s="76">
        <f>SUMIF(Tbl.Kosten[WPnr.],$A35,Tbl.Kosten[P15])</f>
        <v>0</v>
      </c>
      <c r="R35" s="76">
        <f>SUMIF(Tbl.Kosten[WPnr.],$A35,Tbl.Kosten[P16])</f>
        <v>0</v>
      </c>
      <c r="S35" s="76">
        <f>SUMIF(Tbl.Kosten[WPnr.],$A35,Tbl.Kosten[P17])</f>
        <v>0</v>
      </c>
      <c r="T35" s="76">
        <f>SUMIF(Tbl.Kosten[WPnr.],$A35,Tbl.Kosten[P18])</f>
        <v>0</v>
      </c>
      <c r="U35" s="76">
        <f>SUMIF(Tbl.Kosten[WPnr.],$A35,Tbl.Kosten[P19])</f>
        <v>0</v>
      </c>
      <c r="V35" s="76">
        <f>SUMIF(Tbl.Kosten[WPnr.],$A35,Tbl.Kosten[P20])</f>
        <v>0</v>
      </c>
      <c r="W35" s="76">
        <f>SUMIF(Tbl.Kosten[WPnr.],$A35,Tbl.Kosten[P21])</f>
        <v>0</v>
      </c>
      <c r="X35" s="76">
        <f>SUMIF(Tbl.Kosten[WPnr.],$A35,Tbl.Kosten[P22])</f>
        <v>0</v>
      </c>
      <c r="Y35" s="76">
        <f>SUMIF(Tbl.Kosten[WPnr.],$A35,Tbl.Kosten[P23])</f>
        <v>0</v>
      </c>
      <c r="Z35" s="76">
        <f>SUMIF(Tbl.Kosten[WPnr.],$A35,Tbl.Kosten[P24])</f>
        <v>0</v>
      </c>
      <c r="AA35" s="76">
        <f>SUMIF(Tbl.Kosten[WPnr.],$A35,Tbl.Kosten[P25])</f>
        <v>0</v>
      </c>
      <c r="AB35" s="76">
        <f>SUMIF(Tbl.Kosten[WPnr.],$A35,Tbl.Kosten[P26])</f>
        <v>0</v>
      </c>
      <c r="AC35" s="76">
        <f>SUMIF(Tbl.Kosten[WPnr.],$A35,Tbl.Kosten[P27])</f>
        <v>0</v>
      </c>
      <c r="AD35" s="76">
        <f>SUMIF(Tbl.Kosten[WPnr.],$A35,Tbl.Kosten[P28])</f>
        <v>0</v>
      </c>
      <c r="AE35" s="76">
        <f>SUMIF(Tbl.Kosten[WPnr.],$A35,Tbl.Kosten[P29])</f>
        <v>0</v>
      </c>
      <c r="AF35" s="76">
        <f>SUMIF(Tbl.Kosten[WPnr.],$A35,Tbl.Kosten[P30])</f>
        <v>0</v>
      </c>
      <c r="AG35" s="76">
        <f>SUMIF(Tbl.Kosten[WPnr.],$A35,Tbl.Kosten[P31])</f>
        <v>0</v>
      </c>
      <c r="AH35" s="76">
        <f>SUMIF(Tbl.Kosten[WPnr.],$A35,Tbl.Kosten[P32])</f>
        <v>0</v>
      </c>
      <c r="AI35" s="76">
        <f>SUMIF(Tbl.Kosten[WPnr.],$A35,Tbl.Kosten[P33])</f>
        <v>0</v>
      </c>
      <c r="AJ35" s="76">
        <f>SUMIF(Tbl.Kosten[WPnr.],$A35,Tbl.Kosten[P34])</f>
        <v>0</v>
      </c>
      <c r="AK35" s="76">
        <f>SUMIF(Tbl.Kosten[WPnr.],$A35,Tbl.Kosten[P35])</f>
        <v>0</v>
      </c>
      <c r="AL35" s="76">
        <f>SUMIF(Tbl.Kosten[WPnr.],$A35,Tbl.Kosten[P36])</f>
        <v>0</v>
      </c>
      <c r="AM35" s="76">
        <f>SUMIF(Tbl.Kosten[WPnr.],$A35,Tbl.Kosten[P37])</f>
        <v>0</v>
      </c>
      <c r="AN35" s="76">
        <f>SUMIF(Tbl.Kosten[WPnr.],$A35,Tbl.Kosten[P38])</f>
        <v>0</v>
      </c>
      <c r="AO35" s="76">
        <f>SUMIF(Tbl.Kosten[WPnr.],$A35,Tbl.Kosten[P39])</f>
        <v>0</v>
      </c>
      <c r="AP35" s="76">
        <f>SUMIF(Tbl.Kosten[WPnr.],$A35,Tbl.Kosten[P40])</f>
        <v>0</v>
      </c>
      <c r="AQ35" s="76">
        <f>SUMIF(Tbl.Kosten[WPnr.],$A35,Tbl.Kosten[P41])</f>
        <v>0</v>
      </c>
      <c r="AR35" s="76">
        <f>SUMIF(Tbl.Kosten[WPnr.],$A35,Tbl.Kosten[P42])</f>
        <v>0</v>
      </c>
      <c r="AS35" s="76">
        <f>SUMIF(Tbl.Kosten[WPnr.],$A35,Tbl.Kosten[P43])</f>
        <v>0</v>
      </c>
      <c r="AT35" s="76">
        <f>SUMIF(Tbl.Kosten[WPnr.],$A35,Tbl.Kosten[P44])</f>
        <v>0</v>
      </c>
      <c r="AU35" s="76">
        <f>SUMIF(Tbl.Kosten[WPnr.],$A35,Tbl.Kosten[P45])</f>
        <v>0</v>
      </c>
      <c r="AV35" s="76">
        <f>SUMIF(Tbl.Kosten[WPnr.],$A35,Tbl.Kosten[P46])</f>
        <v>0</v>
      </c>
      <c r="AW35" s="76">
        <f>SUMIF(Tbl.Kosten[WPnr.],$A35,Tbl.Kosten[P47])</f>
        <v>0</v>
      </c>
      <c r="AX35" s="76">
        <f>SUMIF(Tbl.Kosten[WPnr.],$A35,Tbl.Kosten[P48])</f>
        <v>0</v>
      </c>
      <c r="AY35" s="76">
        <f>SUMIF(Tbl.Kosten[WPnr.],$A35,Tbl.Kosten[P49])</f>
        <v>0</v>
      </c>
      <c r="AZ35" s="76">
        <f>SUMIF(Tbl.Kosten[WPnr.],$A35,Tbl.Kosten[P50])</f>
        <v>0</v>
      </c>
    </row>
    <row r="36" spans="1:52" x14ac:dyDescent="0.35">
      <c r="A36" s="72" t="s">
        <v>144</v>
      </c>
      <c r="B36" s="75">
        <f>Tbl.Kosten[[#Totals],[WP34]]</f>
        <v>0</v>
      </c>
      <c r="C36" s="76">
        <f>SUMIF(Tbl.Kosten[WPnr.],$A36,Tbl.Kosten[P1])</f>
        <v>0</v>
      </c>
      <c r="D36" s="76">
        <f>SUMIF(Tbl.Kosten[WPnr.],$A36,Tbl.Kosten[P2])</f>
        <v>0</v>
      </c>
      <c r="E36" s="76">
        <f>SUMIF(Tbl.Kosten[WPnr.],$A36,Tbl.Kosten[P3])</f>
        <v>0</v>
      </c>
      <c r="F36" s="76">
        <f>SUMIF(Tbl.Kosten[WPnr.],$A36,Tbl.Kosten[P4])</f>
        <v>0</v>
      </c>
      <c r="G36" s="76">
        <f>SUMIF(Tbl.Kosten[WPnr.],$A36,Tbl.Kosten[P5])</f>
        <v>0</v>
      </c>
      <c r="H36" s="76">
        <f>SUMIF(Tbl.Kosten[WPnr.],$A36,Tbl.Kosten[P6])</f>
        <v>0</v>
      </c>
      <c r="I36" s="76">
        <f>SUMIF(Tbl.Kosten[WPnr.],$A36,Tbl.Kosten[P7])</f>
        <v>0</v>
      </c>
      <c r="J36" s="76">
        <f>SUMIF(Tbl.Kosten[WPnr.],$A36,Tbl.Kosten[P8])</f>
        <v>0</v>
      </c>
      <c r="K36" s="76">
        <f>SUMIF(Tbl.Kosten[WPnr.],$A36,Tbl.Kosten[P9])</f>
        <v>0</v>
      </c>
      <c r="L36" s="76">
        <f>SUMIF(Tbl.Kosten[WPnr.],$A36,Tbl.Kosten[P10])</f>
        <v>0</v>
      </c>
      <c r="M36" s="76">
        <f>SUMIF(Tbl.Kosten[WPnr.],$A36,Tbl.Kosten[P11])</f>
        <v>0</v>
      </c>
      <c r="N36" s="76">
        <f>SUMIF(Tbl.Kosten[WPnr.],$A36,Tbl.Kosten[P12])</f>
        <v>0</v>
      </c>
      <c r="O36" s="76">
        <f>SUMIF(Tbl.Kosten[WPnr.],$A36,Tbl.Kosten[P13])</f>
        <v>0</v>
      </c>
      <c r="P36" s="76">
        <f>SUMIF(Tbl.Kosten[WPnr.],$A36,Tbl.Kosten[P14])</f>
        <v>0</v>
      </c>
      <c r="Q36" s="76">
        <f>SUMIF(Tbl.Kosten[WPnr.],$A36,Tbl.Kosten[P15])</f>
        <v>0</v>
      </c>
      <c r="R36" s="76">
        <f>SUMIF(Tbl.Kosten[WPnr.],$A36,Tbl.Kosten[P16])</f>
        <v>0</v>
      </c>
      <c r="S36" s="76">
        <f>SUMIF(Tbl.Kosten[WPnr.],$A36,Tbl.Kosten[P17])</f>
        <v>0</v>
      </c>
      <c r="T36" s="76">
        <f>SUMIF(Tbl.Kosten[WPnr.],$A36,Tbl.Kosten[P18])</f>
        <v>0</v>
      </c>
      <c r="U36" s="76">
        <f>SUMIF(Tbl.Kosten[WPnr.],$A36,Tbl.Kosten[P19])</f>
        <v>0</v>
      </c>
      <c r="V36" s="76">
        <f>SUMIF(Tbl.Kosten[WPnr.],$A36,Tbl.Kosten[P20])</f>
        <v>0</v>
      </c>
      <c r="W36" s="76">
        <f>SUMIF(Tbl.Kosten[WPnr.],$A36,Tbl.Kosten[P21])</f>
        <v>0</v>
      </c>
      <c r="X36" s="76">
        <f>SUMIF(Tbl.Kosten[WPnr.],$A36,Tbl.Kosten[P22])</f>
        <v>0</v>
      </c>
      <c r="Y36" s="76">
        <f>SUMIF(Tbl.Kosten[WPnr.],$A36,Tbl.Kosten[P23])</f>
        <v>0</v>
      </c>
      <c r="Z36" s="76">
        <f>SUMIF(Tbl.Kosten[WPnr.],$A36,Tbl.Kosten[P24])</f>
        <v>0</v>
      </c>
      <c r="AA36" s="76">
        <f>SUMIF(Tbl.Kosten[WPnr.],$A36,Tbl.Kosten[P25])</f>
        <v>0</v>
      </c>
      <c r="AB36" s="76">
        <f>SUMIF(Tbl.Kosten[WPnr.],$A36,Tbl.Kosten[P26])</f>
        <v>0</v>
      </c>
      <c r="AC36" s="76">
        <f>SUMIF(Tbl.Kosten[WPnr.],$A36,Tbl.Kosten[P27])</f>
        <v>0</v>
      </c>
      <c r="AD36" s="76">
        <f>SUMIF(Tbl.Kosten[WPnr.],$A36,Tbl.Kosten[P28])</f>
        <v>0</v>
      </c>
      <c r="AE36" s="76">
        <f>SUMIF(Tbl.Kosten[WPnr.],$A36,Tbl.Kosten[P29])</f>
        <v>0</v>
      </c>
      <c r="AF36" s="76">
        <f>SUMIF(Tbl.Kosten[WPnr.],$A36,Tbl.Kosten[P30])</f>
        <v>0</v>
      </c>
      <c r="AG36" s="76">
        <f>SUMIF(Tbl.Kosten[WPnr.],$A36,Tbl.Kosten[P31])</f>
        <v>0</v>
      </c>
      <c r="AH36" s="76">
        <f>SUMIF(Tbl.Kosten[WPnr.],$A36,Tbl.Kosten[P32])</f>
        <v>0</v>
      </c>
      <c r="AI36" s="76">
        <f>SUMIF(Tbl.Kosten[WPnr.],$A36,Tbl.Kosten[P33])</f>
        <v>0</v>
      </c>
      <c r="AJ36" s="76">
        <f>SUMIF(Tbl.Kosten[WPnr.],$A36,Tbl.Kosten[P34])</f>
        <v>0</v>
      </c>
      <c r="AK36" s="76">
        <f>SUMIF(Tbl.Kosten[WPnr.],$A36,Tbl.Kosten[P35])</f>
        <v>0</v>
      </c>
      <c r="AL36" s="76">
        <f>SUMIF(Tbl.Kosten[WPnr.],$A36,Tbl.Kosten[P36])</f>
        <v>0</v>
      </c>
      <c r="AM36" s="76">
        <f>SUMIF(Tbl.Kosten[WPnr.],$A36,Tbl.Kosten[P37])</f>
        <v>0</v>
      </c>
      <c r="AN36" s="76">
        <f>SUMIF(Tbl.Kosten[WPnr.],$A36,Tbl.Kosten[P38])</f>
        <v>0</v>
      </c>
      <c r="AO36" s="76">
        <f>SUMIF(Tbl.Kosten[WPnr.],$A36,Tbl.Kosten[P39])</f>
        <v>0</v>
      </c>
      <c r="AP36" s="76">
        <f>SUMIF(Tbl.Kosten[WPnr.],$A36,Tbl.Kosten[P40])</f>
        <v>0</v>
      </c>
      <c r="AQ36" s="76">
        <f>SUMIF(Tbl.Kosten[WPnr.],$A36,Tbl.Kosten[P41])</f>
        <v>0</v>
      </c>
      <c r="AR36" s="76">
        <f>SUMIF(Tbl.Kosten[WPnr.],$A36,Tbl.Kosten[P42])</f>
        <v>0</v>
      </c>
      <c r="AS36" s="76">
        <f>SUMIF(Tbl.Kosten[WPnr.],$A36,Tbl.Kosten[P43])</f>
        <v>0</v>
      </c>
      <c r="AT36" s="76">
        <f>SUMIF(Tbl.Kosten[WPnr.],$A36,Tbl.Kosten[P44])</f>
        <v>0</v>
      </c>
      <c r="AU36" s="76">
        <f>SUMIF(Tbl.Kosten[WPnr.],$A36,Tbl.Kosten[P45])</f>
        <v>0</v>
      </c>
      <c r="AV36" s="76">
        <f>SUMIF(Tbl.Kosten[WPnr.],$A36,Tbl.Kosten[P46])</f>
        <v>0</v>
      </c>
      <c r="AW36" s="76">
        <f>SUMIF(Tbl.Kosten[WPnr.],$A36,Tbl.Kosten[P47])</f>
        <v>0</v>
      </c>
      <c r="AX36" s="76">
        <f>SUMIF(Tbl.Kosten[WPnr.],$A36,Tbl.Kosten[P48])</f>
        <v>0</v>
      </c>
      <c r="AY36" s="76">
        <f>SUMIF(Tbl.Kosten[WPnr.],$A36,Tbl.Kosten[P49])</f>
        <v>0</v>
      </c>
      <c r="AZ36" s="76">
        <f>SUMIF(Tbl.Kosten[WPnr.],$A36,Tbl.Kosten[P50])</f>
        <v>0</v>
      </c>
    </row>
    <row r="37" spans="1:52" x14ac:dyDescent="0.35">
      <c r="A37" s="72" t="s">
        <v>145</v>
      </c>
      <c r="B37" s="75">
        <f>Tbl.Kosten[[#Totals],[WP35]]</f>
        <v>0</v>
      </c>
      <c r="C37" s="76">
        <f>SUMIF(Tbl.Kosten[WPnr.],$A37,Tbl.Kosten[P1])</f>
        <v>0</v>
      </c>
      <c r="D37" s="76">
        <f>SUMIF(Tbl.Kosten[WPnr.],$A37,Tbl.Kosten[P2])</f>
        <v>0</v>
      </c>
      <c r="E37" s="76">
        <f>SUMIF(Tbl.Kosten[WPnr.],$A37,Tbl.Kosten[P3])</f>
        <v>0</v>
      </c>
      <c r="F37" s="76">
        <f>SUMIF(Tbl.Kosten[WPnr.],$A37,Tbl.Kosten[P4])</f>
        <v>0</v>
      </c>
      <c r="G37" s="76">
        <f>SUMIF(Tbl.Kosten[WPnr.],$A37,Tbl.Kosten[P5])</f>
        <v>0</v>
      </c>
      <c r="H37" s="76">
        <f>SUMIF(Tbl.Kosten[WPnr.],$A37,Tbl.Kosten[P6])</f>
        <v>0</v>
      </c>
      <c r="I37" s="76">
        <f>SUMIF(Tbl.Kosten[WPnr.],$A37,Tbl.Kosten[P7])</f>
        <v>0</v>
      </c>
      <c r="J37" s="76">
        <f>SUMIF(Tbl.Kosten[WPnr.],$A37,Tbl.Kosten[P8])</f>
        <v>0</v>
      </c>
      <c r="K37" s="76">
        <f>SUMIF(Tbl.Kosten[WPnr.],$A37,Tbl.Kosten[P9])</f>
        <v>0</v>
      </c>
      <c r="L37" s="76">
        <f>SUMIF(Tbl.Kosten[WPnr.],$A37,Tbl.Kosten[P10])</f>
        <v>0</v>
      </c>
      <c r="M37" s="76">
        <f>SUMIF(Tbl.Kosten[WPnr.],$A37,Tbl.Kosten[P11])</f>
        <v>0</v>
      </c>
      <c r="N37" s="76">
        <f>SUMIF(Tbl.Kosten[WPnr.],$A37,Tbl.Kosten[P12])</f>
        <v>0</v>
      </c>
      <c r="O37" s="76">
        <f>SUMIF(Tbl.Kosten[WPnr.],$A37,Tbl.Kosten[P13])</f>
        <v>0</v>
      </c>
      <c r="P37" s="76">
        <f>SUMIF(Tbl.Kosten[WPnr.],$A37,Tbl.Kosten[P14])</f>
        <v>0</v>
      </c>
      <c r="Q37" s="76">
        <f>SUMIF(Tbl.Kosten[WPnr.],$A37,Tbl.Kosten[P15])</f>
        <v>0</v>
      </c>
      <c r="R37" s="76">
        <f>SUMIF(Tbl.Kosten[WPnr.],$A37,Tbl.Kosten[P16])</f>
        <v>0</v>
      </c>
      <c r="S37" s="76">
        <f>SUMIF(Tbl.Kosten[WPnr.],$A37,Tbl.Kosten[P17])</f>
        <v>0</v>
      </c>
      <c r="T37" s="76">
        <f>SUMIF(Tbl.Kosten[WPnr.],$A37,Tbl.Kosten[P18])</f>
        <v>0</v>
      </c>
      <c r="U37" s="76">
        <f>SUMIF(Tbl.Kosten[WPnr.],$A37,Tbl.Kosten[P19])</f>
        <v>0</v>
      </c>
      <c r="V37" s="76">
        <f>SUMIF(Tbl.Kosten[WPnr.],$A37,Tbl.Kosten[P20])</f>
        <v>0</v>
      </c>
      <c r="W37" s="76">
        <f>SUMIF(Tbl.Kosten[WPnr.],$A37,Tbl.Kosten[P21])</f>
        <v>0</v>
      </c>
      <c r="X37" s="76">
        <f>SUMIF(Tbl.Kosten[WPnr.],$A37,Tbl.Kosten[P22])</f>
        <v>0</v>
      </c>
      <c r="Y37" s="76">
        <f>SUMIF(Tbl.Kosten[WPnr.],$A37,Tbl.Kosten[P23])</f>
        <v>0</v>
      </c>
      <c r="Z37" s="76">
        <f>SUMIF(Tbl.Kosten[WPnr.],$A37,Tbl.Kosten[P24])</f>
        <v>0</v>
      </c>
      <c r="AA37" s="76">
        <f>SUMIF(Tbl.Kosten[WPnr.],$A37,Tbl.Kosten[P25])</f>
        <v>0</v>
      </c>
      <c r="AB37" s="76">
        <f>SUMIF(Tbl.Kosten[WPnr.],$A37,Tbl.Kosten[P26])</f>
        <v>0</v>
      </c>
      <c r="AC37" s="76">
        <f>SUMIF(Tbl.Kosten[WPnr.],$A37,Tbl.Kosten[P27])</f>
        <v>0</v>
      </c>
      <c r="AD37" s="76">
        <f>SUMIF(Tbl.Kosten[WPnr.],$A37,Tbl.Kosten[P28])</f>
        <v>0</v>
      </c>
      <c r="AE37" s="76">
        <f>SUMIF(Tbl.Kosten[WPnr.],$A37,Tbl.Kosten[P29])</f>
        <v>0</v>
      </c>
      <c r="AF37" s="76">
        <f>SUMIF(Tbl.Kosten[WPnr.],$A37,Tbl.Kosten[P30])</f>
        <v>0</v>
      </c>
      <c r="AG37" s="76">
        <f>SUMIF(Tbl.Kosten[WPnr.],$A37,Tbl.Kosten[P31])</f>
        <v>0</v>
      </c>
      <c r="AH37" s="76">
        <f>SUMIF(Tbl.Kosten[WPnr.],$A37,Tbl.Kosten[P32])</f>
        <v>0</v>
      </c>
      <c r="AI37" s="76">
        <f>SUMIF(Tbl.Kosten[WPnr.],$A37,Tbl.Kosten[P33])</f>
        <v>0</v>
      </c>
      <c r="AJ37" s="76">
        <f>SUMIF(Tbl.Kosten[WPnr.],$A37,Tbl.Kosten[P34])</f>
        <v>0</v>
      </c>
      <c r="AK37" s="76">
        <f>SUMIF(Tbl.Kosten[WPnr.],$A37,Tbl.Kosten[P35])</f>
        <v>0</v>
      </c>
      <c r="AL37" s="76">
        <f>SUMIF(Tbl.Kosten[WPnr.],$A37,Tbl.Kosten[P36])</f>
        <v>0</v>
      </c>
      <c r="AM37" s="76">
        <f>SUMIF(Tbl.Kosten[WPnr.],$A37,Tbl.Kosten[P37])</f>
        <v>0</v>
      </c>
      <c r="AN37" s="76">
        <f>SUMIF(Tbl.Kosten[WPnr.],$A37,Tbl.Kosten[P38])</f>
        <v>0</v>
      </c>
      <c r="AO37" s="76">
        <f>SUMIF(Tbl.Kosten[WPnr.],$A37,Tbl.Kosten[P39])</f>
        <v>0</v>
      </c>
      <c r="AP37" s="76">
        <f>SUMIF(Tbl.Kosten[WPnr.],$A37,Tbl.Kosten[P40])</f>
        <v>0</v>
      </c>
      <c r="AQ37" s="76">
        <f>SUMIF(Tbl.Kosten[WPnr.],$A37,Tbl.Kosten[P41])</f>
        <v>0</v>
      </c>
      <c r="AR37" s="76">
        <f>SUMIF(Tbl.Kosten[WPnr.],$A37,Tbl.Kosten[P42])</f>
        <v>0</v>
      </c>
      <c r="AS37" s="76">
        <f>SUMIF(Tbl.Kosten[WPnr.],$A37,Tbl.Kosten[P43])</f>
        <v>0</v>
      </c>
      <c r="AT37" s="76">
        <f>SUMIF(Tbl.Kosten[WPnr.],$A37,Tbl.Kosten[P44])</f>
        <v>0</v>
      </c>
      <c r="AU37" s="76">
        <f>SUMIF(Tbl.Kosten[WPnr.],$A37,Tbl.Kosten[P45])</f>
        <v>0</v>
      </c>
      <c r="AV37" s="76">
        <f>SUMIF(Tbl.Kosten[WPnr.],$A37,Tbl.Kosten[P46])</f>
        <v>0</v>
      </c>
      <c r="AW37" s="76">
        <f>SUMIF(Tbl.Kosten[WPnr.],$A37,Tbl.Kosten[P47])</f>
        <v>0</v>
      </c>
      <c r="AX37" s="76">
        <f>SUMIF(Tbl.Kosten[WPnr.],$A37,Tbl.Kosten[P48])</f>
        <v>0</v>
      </c>
      <c r="AY37" s="76">
        <f>SUMIF(Tbl.Kosten[WPnr.],$A37,Tbl.Kosten[P49])</f>
        <v>0</v>
      </c>
      <c r="AZ37" s="76">
        <f>SUMIF(Tbl.Kosten[WPnr.],$A37,Tbl.Kosten[P50])</f>
        <v>0</v>
      </c>
    </row>
    <row r="38" spans="1:52" x14ac:dyDescent="0.35">
      <c r="A38" s="72" t="s">
        <v>146</v>
      </c>
      <c r="B38" s="75">
        <f>Tbl.Kosten[[#Totals],[WP36]]</f>
        <v>0</v>
      </c>
      <c r="C38" s="76">
        <f>SUMIF(Tbl.Kosten[WPnr.],$A38,Tbl.Kosten[P1])</f>
        <v>0</v>
      </c>
      <c r="D38" s="76">
        <f>SUMIF(Tbl.Kosten[WPnr.],$A38,Tbl.Kosten[P2])</f>
        <v>0</v>
      </c>
      <c r="E38" s="76">
        <f>SUMIF(Tbl.Kosten[WPnr.],$A38,Tbl.Kosten[P3])</f>
        <v>0</v>
      </c>
      <c r="F38" s="76">
        <f>SUMIF(Tbl.Kosten[WPnr.],$A38,Tbl.Kosten[P4])</f>
        <v>0</v>
      </c>
      <c r="G38" s="76">
        <f>SUMIF(Tbl.Kosten[WPnr.],$A38,Tbl.Kosten[P5])</f>
        <v>0</v>
      </c>
      <c r="H38" s="76">
        <f>SUMIF(Tbl.Kosten[WPnr.],$A38,Tbl.Kosten[P6])</f>
        <v>0</v>
      </c>
      <c r="I38" s="76">
        <f>SUMIF(Tbl.Kosten[WPnr.],$A38,Tbl.Kosten[P7])</f>
        <v>0</v>
      </c>
      <c r="J38" s="76">
        <f>SUMIF(Tbl.Kosten[WPnr.],$A38,Tbl.Kosten[P8])</f>
        <v>0</v>
      </c>
      <c r="K38" s="76">
        <f>SUMIF(Tbl.Kosten[WPnr.],$A38,Tbl.Kosten[P9])</f>
        <v>0</v>
      </c>
      <c r="L38" s="76">
        <f>SUMIF(Tbl.Kosten[WPnr.],$A38,Tbl.Kosten[P10])</f>
        <v>0</v>
      </c>
      <c r="M38" s="76">
        <f>SUMIF(Tbl.Kosten[WPnr.],$A38,Tbl.Kosten[P11])</f>
        <v>0</v>
      </c>
      <c r="N38" s="76">
        <f>SUMIF(Tbl.Kosten[WPnr.],$A38,Tbl.Kosten[P12])</f>
        <v>0</v>
      </c>
      <c r="O38" s="76">
        <f>SUMIF(Tbl.Kosten[WPnr.],$A38,Tbl.Kosten[P13])</f>
        <v>0</v>
      </c>
      <c r="P38" s="76">
        <f>SUMIF(Tbl.Kosten[WPnr.],$A38,Tbl.Kosten[P14])</f>
        <v>0</v>
      </c>
      <c r="Q38" s="76">
        <f>SUMIF(Tbl.Kosten[WPnr.],$A38,Tbl.Kosten[P15])</f>
        <v>0</v>
      </c>
      <c r="R38" s="76">
        <f>SUMIF(Tbl.Kosten[WPnr.],$A38,Tbl.Kosten[P16])</f>
        <v>0</v>
      </c>
      <c r="S38" s="76">
        <f>SUMIF(Tbl.Kosten[WPnr.],$A38,Tbl.Kosten[P17])</f>
        <v>0</v>
      </c>
      <c r="T38" s="76">
        <f>SUMIF(Tbl.Kosten[WPnr.],$A38,Tbl.Kosten[P18])</f>
        <v>0</v>
      </c>
      <c r="U38" s="76">
        <f>SUMIF(Tbl.Kosten[WPnr.],$A38,Tbl.Kosten[P19])</f>
        <v>0</v>
      </c>
      <c r="V38" s="76">
        <f>SUMIF(Tbl.Kosten[WPnr.],$A38,Tbl.Kosten[P20])</f>
        <v>0</v>
      </c>
      <c r="W38" s="76">
        <f>SUMIF(Tbl.Kosten[WPnr.],$A38,Tbl.Kosten[P21])</f>
        <v>0</v>
      </c>
      <c r="X38" s="76">
        <f>SUMIF(Tbl.Kosten[WPnr.],$A38,Tbl.Kosten[P22])</f>
        <v>0</v>
      </c>
      <c r="Y38" s="76">
        <f>SUMIF(Tbl.Kosten[WPnr.],$A38,Tbl.Kosten[P23])</f>
        <v>0</v>
      </c>
      <c r="Z38" s="76">
        <f>SUMIF(Tbl.Kosten[WPnr.],$A38,Tbl.Kosten[P24])</f>
        <v>0</v>
      </c>
      <c r="AA38" s="76">
        <f>SUMIF(Tbl.Kosten[WPnr.],$A38,Tbl.Kosten[P25])</f>
        <v>0</v>
      </c>
      <c r="AB38" s="76">
        <f>SUMIF(Tbl.Kosten[WPnr.],$A38,Tbl.Kosten[P26])</f>
        <v>0</v>
      </c>
      <c r="AC38" s="76">
        <f>SUMIF(Tbl.Kosten[WPnr.],$A38,Tbl.Kosten[P27])</f>
        <v>0</v>
      </c>
      <c r="AD38" s="76">
        <f>SUMIF(Tbl.Kosten[WPnr.],$A38,Tbl.Kosten[P28])</f>
        <v>0</v>
      </c>
      <c r="AE38" s="76">
        <f>SUMIF(Tbl.Kosten[WPnr.],$A38,Tbl.Kosten[P29])</f>
        <v>0</v>
      </c>
      <c r="AF38" s="76">
        <f>SUMIF(Tbl.Kosten[WPnr.],$A38,Tbl.Kosten[P30])</f>
        <v>0</v>
      </c>
      <c r="AG38" s="76">
        <f>SUMIF(Tbl.Kosten[WPnr.],$A38,Tbl.Kosten[P31])</f>
        <v>0</v>
      </c>
      <c r="AH38" s="76">
        <f>SUMIF(Tbl.Kosten[WPnr.],$A38,Tbl.Kosten[P32])</f>
        <v>0</v>
      </c>
      <c r="AI38" s="76">
        <f>SUMIF(Tbl.Kosten[WPnr.],$A38,Tbl.Kosten[P33])</f>
        <v>0</v>
      </c>
      <c r="AJ38" s="76">
        <f>SUMIF(Tbl.Kosten[WPnr.],$A38,Tbl.Kosten[P34])</f>
        <v>0</v>
      </c>
      <c r="AK38" s="76">
        <f>SUMIF(Tbl.Kosten[WPnr.],$A38,Tbl.Kosten[P35])</f>
        <v>0</v>
      </c>
      <c r="AL38" s="76">
        <f>SUMIF(Tbl.Kosten[WPnr.],$A38,Tbl.Kosten[P36])</f>
        <v>0</v>
      </c>
      <c r="AM38" s="76">
        <f>SUMIF(Tbl.Kosten[WPnr.],$A38,Tbl.Kosten[P37])</f>
        <v>0</v>
      </c>
      <c r="AN38" s="76">
        <f>SUMIF(Tbl.Kosten[WPnr.],$A38,Tbl.Kosten[P38])</f>
        <v>0</v>
      </c>
      <c r="AO38" s="76">
        <f>SUMIF(Tbl.Kosten[WPnr.],$A38,Tbl.Kosten[P39])</f>
        <v>0</v>
      </c>
      <c r="AP38" s="76">
        <f>SUMIF(Tbl.Kosten[WPnr.],$A38,Tbl.Kosten[P40])</f>
        <v>0</v>
      </c>
      <c r="AQ38" s="76">
        <f>SUMIF(Tbl.Kosten[WPnr.],$A38,Tbl.Kosten[P41])</f>
        <v>0</v>
      </c>
      <c r="AR38" s="76">
        <f>SUMIF(Tbl.Kosten[WPnr.],$A38,Tbl.Kosten[P42])</f>
        <v>0</v>
      </c>
      <c r="AS38" s="76">
        <f>SUMIF(Tbl.Kosten[WPnr.],$A38,Tbl.Kosten[P43])</f>
        <v>0</v>
      </c>
      <c r="AT38" s="76">
        <f>SUMIF(Tbl.Kosten[WPnr.],$A38,Tbl.Kosten[P44])</f>
        <v>0</v>
      </c>
      <c r="AU38" s="76">
        <f>SUMIF(Tbl.Kosten[WPnr.],$A38,Tbl.Kosten[P45])</f>
        <v>0</v>
      </c>
      <c r="AV38" s="76">
        <f>SUMIF(Tbl.Kosten[WPnr.],$A38,Tbl.Kosten[P46])</f>
        <v>0</v>
      </c>
      <c r="AW38" s="76">
        <f>SUMIF(Tbl.Kosten[WPnr.],$A38,Tbl.Kosten[P47])</f>
        <v>0</v>
      </c>
      <c r="AX38" s="76">
        <f>SUMIF(Tbl.Kosten[WPnr.],$A38,Tbl.Kosten[P48])</f>
        <v>0</v>
      </c>
      <c r="AY38" s="76">
        <f>SUMIF(Tbl.Kosten[WPnr.],$A38,Tbl.Kosten[P49])</f>
        <v>0</v>
      </c>
      <c r="AZ38" s="76">
        <f>SUMIF(Tbl.Kosten[WPnr.],$A38,Tbl.Kosten[P50])</f>
        <v>0</v>
      </c>
    </row>
    <row r="39" spans="1:52" x14ac:dyDescent="0.35">
      <c r="A39" s="72" t="s">
        <v>147</v>
      </c>
      <c r="B39" s="75">
        <f>Tbl.Kosten[[#Totals],[WP37]]</f>
        <v>0</v>
      </c>
      <c r="C39" s="76">
        <f>SUMIF(Tbl.Kosten[WPnr.],$A39,Tbl.Kosten[P1])</f>
        <v>0</v>
      </c>
      <c r="D39" s="76">
        <f>SUMIF(Tbl.Kosten[WPnr.],$A39,Tbl.Kosten[P2])</f>
        <v>0</v>
      </c>
      <c r="E39" s="76">
        <f>SUMIF(Tbl.Kosten[WPnr.],$A39,Tbl.Kosten[P3])</f>
        <v>0</v>
      </c>
      <c r="F39" s="76">
        <f>SUMIF(Tbl.Kosten[WPnr.],$A39,Tbl.Kosten[P4])</f>
        <v>0</v>
      </c>
      <c r="G39" s="76">
        <f>SUMIF(Tbl.Kosten[WPnr.],$A39,Tbl.Kosten[P5])</f>
        <v>0</v>
      </c>
      <c r="H39" s="76">
        <f>SUMIF(Tbl.Kosten[WPnr.],$A39,Tbl.Kosten[P6])</f>
        <v>0</v>
      </c>
      <c r="I39" s="76">
        <f>SUMIF(Tbl.Kosten[WPnr.],$A39,Tbl.Kosten[P7])</f>
        <v>0</v>
      </c>
      <c r="J39" s="76">
        <f>SUMIF(Tbl.Kosten[WPnr.],$A39,Tbl.Kosten[P8])</f>
        <v>0</v>
      </c>
      <c r="K39" s="76">
        <f>SUMIF(Tbl.Kosten[WPnr.],$A39,Tbl.Kosten[P9])</f>
        <v>0</v>
      </c>
      <c r="L39" s="76">
        <f>SUMIF(Tbl.Kosten[WPnr.],$A39,Tbl.Kosten[P10])</f>
        <v>0</v>
      </c>
      <c r="M39" s="76">
        <f>SUMIF(Tbl.Kosten[WPnr.],$A39,Tbl.Kosten[P11])</f>
        <v>0</v>
      </c>
      <c r="N39" s="76">
        <f>SUMIF(Tbl.Kosten[WPnr.],$A39,Tbl.Kosten[P12])</f>
        <v>0</v>
      </c>
      <c r="O39" s="76">
        <f>SUMIF(Tbl.Kosten[WPnr.],$A39,Tbl.Kosten[P13])</f>
        <v>0</v>
      </c>
      <c r="P39" s="76">
        <f>SUMIF(Tbl.Kosten[WPnr.],$A39,Tbl.Kosten[P14])</f>
        <v>0</v>
      </c>
      <c r="Q39" s="76">
        <f>SUMIF(Tbl.Kosten[WPnr.],$A39,Tbl.Kosten[P15])</f>
        <v>0</v>
      </c>
      <c r="R39" s="76">
        <f>SUMIF(Tbl.Kosten[WPnr.],$A39,Tbl.Kosten[P16])</f>
        <v>0</v>
      </c>
      <c r="S39" s="76">
        <f>SUMIF(Tbl.Kosten[WPnr.],$A39,Tbl.Kosten[P17])</f>
        <v>0</v>
      </c>
      <c r="T39" s="76">
        <f>SUMIF(Tbl.Kosten[WPnr.],$A39,Tbl.Kosten[P18])</f>
        <v>0</v>
      </c>
      <c r="U39" s="76">
        <f>SUMIF(Tbl.Kosten[WPnr.],$A39,Tbl.Kosten[P19])</f>
        <v>0</v>
      </c>
      <c r="V39" s="76">
        <f>SUMIF(Tbl.Kosten[WPnr.],$A39,Tbl.Kosten[P20])</f>
        <v>0</v>
      </c>
      <c r="W39" s="76">
        <f>SUMIF(Tbl.Kosten[WPnr.],$A39,Tbl.Kosten[P21])</f>
        <v>0</v>
      </c>
      <c r="X39" s="76">
        <f>SUMIF(Tbl.Kosten[WPnr.],$A39,Tbl.Kosten[P22])</f>
        <v>0</v>
      </c>
      <c r="Y39" s="76">
        <f>SUMIF(Tbl.Kosten[WPnr.],$A39,Tbl.Kosten[P23])</f>
        <v>0</v>
      </c>
      <c r="Z39" s="76">
        <f>SUMIF(Tbl.Kosten[WPnr.],$A39,Tbl.Kosten[P24])</f>
        <v>0</v>
      </c>
      <c r="AA39" s="76">
        <f>SUMIF(Tbl.Kosten[WPnr.],$A39,Tbl.Kosten[P25])</f>
        <v>0</v>
      </c>
      <c r="AB39" s="76">
        <f>SUMIF(Tbl.Kosten[WPnr.],$A39,Tbl.Kosten[P26])</f>
        <v>0</v>
      </c>
      <c r="AC39" s="76">
        <f>SUMIF(Tbl.Kosten[WPnr.],$A39,Tbl.Kosten[P27])</f>
        <v>0</v>
      </c>
      <c r="AD39" s="76">
        <f>SUMIF(Tbl.Kosten[WPnr.],$A39,Tbl.Kosten[P28])</f>
        <v>0</v>
      </c>
      <c r="AE39" s="76">
        <f>SUMIF(Tbl.Kosten[WPnr.],$A39,Tbl.Kosten[P29])</f>
        <v>0</v>
      </c>
      <c r="AF39" s="76">
        <f>SUMIF(Tbl.Kosten[WPnr.],$A39,Tbl.Kosten[P30])</f>
        <v>0</v>
      </c>
      <c r="AG39" s="76">
        <f>SUMIF(Tbl.Kosten[WPnr.],$A39,Tbl.Kosten[P31])</f>
        <v>0</v>
      </c>
      <c r="AH39" s="76">
        <f>SUMIF(Tbl.Kosten[WPnr.],$A39,Tbl.Kosten[P32])</f>
        <v>0</v>
      </c>
      <c r="AI39" s="76">
        <f>SUMIF(Tbl.Kosten[WPnr.],$A39,Tbl.Kosten[P33])</f>
        <v>0</v>
      </c>
      <c r="AJ39" s="76">
        <f>SUMIF(Tbl.Kosten[WPnr.],$A39,Tbl.Kosten[P34])</f>
        <v>0</v>
      </c>
      <c r="AK39" s="76">
        <f>SUMIF(Tbl.Kosten[WPnr.],$A39,Tbl.Kosten[P35])</f>
        <v>0</v>
      </c>
      <c r="AL39" s="76">
        <f>SUMIF(Tbl.Kosten[WPnr.],$A39,Tbl.Kosten[P36])</f>
        <v>0</v>
      </c>
      <c r="AM39" s="76">
        <f>SUMIF(Tbl.Kosten[WPnr.],$A39,Tbl.Kosten[P37])</f>
        <v>0</v>
      </c>
      <c r="AN39" s="76">
        <f>SUMIF(Tbl.Kosten[WPnr.],$A39,Tbl.Kosten[P38])</f>
        <v>0</v>
      </c>
      <c r="AO39" s="76">
        <f>SUMIF(Tbl.Kosten[WPnr.],$A39,Tbl.Kosten[P39])</f>
        <v>0</v>
      </c>
      <c r="AP39" s="76">
        <f>SUMIF(Tbl.Kosten[WPnr.],$A39,Tbl.Kosten[P40])</f>
        <v>0</v>
      </c>
      <c r="AQ39" s="76">
        <f>SUMIF(Tbl.Kosten[WPnr.],$A39,Tbl.Kosten[P41])</f>
        <v>0</v>
      </c>
      <c r="AR39" s="76">
        <f>SUMIF(Tbl.Kosten[WPnr.],$A39,Tbl.Kosten[P42])</f>
        <v>0</v>
      </c>
      <c r="AS39" s="76">
        <f>SUMIF(Tbl.Kosten[WPnr.],$A39,Tbl.Kosten[P43])</f>
        <v>0</v>
      </c>
      <c r="AT39" s="76">
        <f>SUMIF(Tbl.Kosten[WPnr.],$A39,Tbl.Kosten[P44])</f>
        <v>0</v>
      </c>
      <c r="AU39" s="76">
        <f>SUMIF(Tbl.Kosten[WPnr.],$A39,Tbl.Kosten[P45])</f>
        <v>0</v>
      </c>
      <c r="AV39" s="76">
        <f>SUMIF(Tbl.Kosten[WPnr.],$A39,Tbl.Kosten[P46])</f>
        <v>0</v>
      </c>
      <c r="AW39" s="76">
        <f>SUMIF(Tbl.Kosten[WPnr.],$A39,Tbl.Kosten[P47])</f>
        <v>0</v>
      </c>
      <c r="AX39" s="76">
        <f>SUMIF(Tbl.Kosten[WPnr.],$A39,Tbl.Kosten[P48])</f>
        <v>0</v>
      </c>
      <c r="AY39" s="76">
        <f>SUMIF(Tbl.Kosten[WPnr.],$A39,Tbl.Kosten[P49])</f>
        <v>0</v>
      </c>
      <c r="AZ39" s="76">
        <f>SUMIF(Tbl.Kosten[WPnr.],$A39,Tbl.Kosten[P50])</f>
        <v>0</v>
      </c>
    </row>
    <row r="40" spans="1:52" x14ac:dyDescent="0.35">
      <c r="A40" s="72" t="s">
        <v>148</v>
      </c>
      <c r="B40" s="75">
        <f>Tbl.Kosten[[#Totals],[WP38]]</f>
        <v>0</v>
      </c>
      <c r="C40" s="76">
        <f>SUMIF(Tbl.Kosten[WPnr.],$A40,Tbl.Kosten[P1])</f>
        <v>0</v>
      </c>
      <c r="D40" s="76">
        <f>SUMIF(Tbl.Kosten[WPnr.],$A40,Tbl.Kosten[P2])</f>
        <v>0</v>
      </c>
      <c r="E40" s="76">
        <f>SUMIF(Tbl.Kosten[WPnr.],$A40,Tbl.Kosten[P3])</f>
        <v>0</v>
      </c>
      <c r="F40" s="76">
        <f>SUMIF(Tbl.Kosten[WPnr.],$A40,Tbl.Kosten[P4])</f>
        <v>0</v>
      </c>
      <c r="G40" s="76">
        <f>SUMIF(Tbl.Kosten[WPnr.],$A40,Tbl.Kosten[P5])</f>
        <v>0</v>
      </c>
      <c r="H40" s="76">
        <f>SUMIF(Tbl.Kosten[WPnr.],$A40,Tbl.Kosten[P6])</f>
        <v>0</v>
      </c>
      <c r="I40" s="76">
        <f>SUMIF(Tbl.Kosten[WPnr.],$A40,Tbl.Kosten[P7])</f>
        <v>0</v>
      </c>
      <c r="J40" s="76">
        <f>SUMIF(Tbl.Kosten[WPnr.],$A40,Tbl.Kosten[P8])</f>
        <v>0</v>
      </c>
      <c r="K40" s="76">
        <f>SUMIF(Tbl.Kosten[WPnr.],$A40,Tbl.Kosten[P9])</f>
        <v>0</v>
      </c>
      <c r="L40" s="76">
        <f>SUMIF(Tbl.Kosten[WPnr.],$A40,Tbl.Kosten[P10])</f>
        <v>0</v>
      </c>
      <c r="M40" s="76">
        <f>SUMIF(Tbl.Kosten[WPnr.],$A40,Tbl.Kosten[P11])</f>
        <v>0</v>
      </c>
      <c r="N40" s="76">
        <f>SUMIF(Tbl.Kosten[WPnr.],$A40,Tbl.Kosten[P12])</f>
        <v>0</v>
      </c>
      <c r="O40" s="76">
        <f>SUMIF(Tbl.Kosten[WPnr.],$A40,Tbl.Kosten[P13])</f>
        <v>0</v>
      </c>
      <c r="P40" s="76">
        <f>SUMIF(Tbl.Kosten[WPnr.],$A40,Tbl.Kosten[P14])</f>
        <v>0</v>
      </c>
      <c r="Q40" s="76">
        <f>SUMIF(Tbl.Kosten[WPnr.],$A40,Tbl.Kosten[P15])</f>
        <v>0</v>
      </c>
      <c r="R40" s="76">
        <f>SUMIF(Tbl.Kosten[WPnr.],$A40,Tbl.Kosten[P16])</f>
        <v>0</v>
      </c>
      <c r="S40" s="76">
        <f>SUMIF(Tbl.Kosten[WPnr.],$A40,Tbl.Kosten[P17])</f>
        <v>0</v>
      </c>
      <c r="T40" s="76">
        <f>SUMIF(Tbl.Kosten[WPnr.],$A40,Tbl.Kosten[P18])</f>
        <v>0</v>
      </c>
      <c r="U40" s="76">
        <f>SUMIF(Tbl.Kosten[WPnr.],$A40,Tbl.Kosten[P19])</f>
        <v>0</v>
      </c>
      <c r="V40" s="76">
        <f>SUMIF(Tbl.Kosten[WPnr.],$A40,Tbl.Kosten[P20])</f>
        <v>0</v>
      </c>
      <c r="W40" s="76">
        <f>SUMIF(Tbl.Kosten[WPnr.],$A40,Tbl.Kosten[P21])</f>
        <v>0</v>
      </c>
      <c r="X40" s="76">
        <f>SUMIF(Tbl.Kosten[WPnr.],$A40,Tbl.Kosten[P22])</f>
        <v>0</v>
      </c>
      <c r="Y40" s="76">
        <f>SUMIF(Tbl.Kosten[WPnr.],$A40,Tbl.Kosten[P23])</f>
        <v>0</v>
      </c>
      <c r="Z40" s="76">
        <f>SUMIF(Tbl.Kosten[WPnr.],$A40,Tbl.Kosten[P24])</f>
        <v>0</v>
      </c>
      <c r="AA40" s="76">
        <f>SUMIF(Tbl.Kosten[WPnr.],$A40,Tbl.Kosten[P25])</f>
        <v>0</v>
      </c>
      <c r="AB40" s="76">
        <f>SUMIF(Tbl.Kosten[WPnr.],$A40,Tbl.Kosten[P26])</f>
        <v>0</v>
      </c>
      <c r="AC40" s="76">
        <f>SUMIF(Tbl.Kosten[WPnr.],$A40,Tbl.Kosten[P27])</f>
        <v>0</v>
      </c>
      <c r="AD40" s="76">
        <f>SUMIF(Tbl.Kosten[WPnr.],$A40,Tbl.Kosten[P28])</f>
        <v>0</v>
      </c>
      <c r="AE40" s="76">
        <f>SUMIF(Tbl.Kosten[WPnr.],$A40,Tbl.Kosten[P29])</f>
        <v>0</v>
      </c>
      <c r="AF40" s="76">
        <f>SUMIF(Tbl.Kosten[WPnr.],$A40,Tbl.Kosten[P30])</f>
        <v>0</v>
      </c>
      <c r="AG40" s="76">
        <f>SUMIF(Tbl.Kosten[WPnr.],$A40,Tbl.Kosten[P31])</f>
        <v>0</v>
      </c>
      <c r="AH40" s="76">
        <f>SUMIF(Tbl.Kosten[WPnr.],$A40,Tbl.Kosten[P32])</f>
        <v>0</v>
      </c>
      <c r="AI40" s="76">
        <f>SUMIF(Tbl.Kosten[WPnr.],$A40,Tbl.Kosten[P33])</f>
        <v>0</v>
      </c>
      <c r="AJ40" s="76">
        <f>SUMIF(Tbl.Kosten[WPnr.],$A40,Tbl.Kosten[P34])</f>
        <v>0</v>
      </c>
      <c r="AK40" s="76">
        <f>SUMIF(Tbl.Kosten[WPnr.],$A40,Tbl.Kosten[P35])</f>
        <v>0</v>
      </c>
      <c r="AL40" s="76">
        <f>SUMIF(Tbl.Kosten[WPnr.],$A40,Tbl.Kosten[P36])</f>
        <v>0</v>
      </c>
      <c r="AM40" s="76">
        <f>SUMIF(Tbl.Kosten[WPnr.],$A40,Tbl.Kosten[P37])</f>
        <v>0</v>
      </c>
      <c r="AN40" s="76">
        <f>SUMIF(Tbl.Kosten[WPnr.],$A40,Tbl.Kosten[P38])</f>
        <v>0</v>
      </c>
      <c r="AO40" s="76">
        <f>SUMIF(Tbl.Kosten[WPnr.],$A40,Tbl.Kosten[P39])</f>
        <v>0</v>
      </c>
      <c r="AP40" s="76">
        <f>SUMIF(Tbl.Kosten[WPnr.],$A40,Tbl.Kosten[P40])</f>
        <v>0</v>
      </c>
      <c r="AQ40" s="76">
        <f>SUMIF(Tbl.Kosten[WPnr.],$A40,Tbl.Kosten[P41])</f>
        <v>0</v>
      </c>
      <c r="AR40" s="76">
        <f>SUMIF(Tbl.Kosten[WPnr.],$A40,Tbl.Kosten[P42])</f>
        <v>0</v>
      </c>
      <c r="AS40" s="76">
        <f>SUMIF(Tbl.Kosten[WPnr.],$A40,Tbl.Kosten[P43])</f>
        <v>0</v>
      </c>
      <c r="AT40" s="76">
        <f>SUMIF(Tbl.Kosten[WPnr.],$A40,Tbl.Kosten[P44])</f>
        <v>0</v>
      </c>
      <c r="AU40" s="76">
        <f>SUMIF(Tbl.Kosten[WPnr.],$A40,Tbl.Kosten[P45])</f>
        <v>0</v>
      </c>
      <c r="AV40" s="76">
        <f>SUMIF(Tbl.Kosten[WPnr.],$A40,Tbl.Kosten[P46])</f>
        <v>0</v>
      </c>
      <c r="AW40" s="76">
        <f>SUMIF(Tbl.Kosten[WPnr.],$A40,Tbl.Kosten[P47])</f>
        <v>0</v>
      </c>
      <c r="AX40" s="76">
        <f>SUMIF(Tbl.Kosten[WPnr.],$A40,Tbl.Kosten[P48])</f>
        <v>0</v>
      </c>
      <c r="AY40" s="76">
        <f>SUMIF(Tbl.Kosten[WPnr.],$A40,Tbl.Kosten[P49])</f>
        <v>0</v>
      </c>
      <c r="AZ40" s="76">
        <f>SUMIF(Tbl.Kosten[WPnr.],$A40,Tbl.Kosten[P50])</f>
        <v>0</v>
      </c>
    </row>
    <row r="41" spans="1:52" x14ac:dyDescent="0.35">
      <c r="A41" s="72" t="s">
        <v>149</v>
      </c>
      <c r="B41" s="75">
        <f>Tbl.Kosten[[#Totals],[WP39]]</f>
        <v>0</v>
      </c>
      <c r="C41" s="76">
        <f>SUMIF(Tbl.Kosten[WPnr.],$A41,Tbl.Kosten[P1])</f>
        <v>0</v>
      </c>
      <c r="D41" s="76">
        <f>SUMIF(Tbl.Kosten[WPnr.],$A41,Tbl.Kosten[P2])</f>
        <v>0</v>
      </c>
      <c r="E41" s="76">
        <f>SUMIF(Tbl.Kosten[WPnr.],$A41,Tbl.Kosten[P3])</f>
        <v>0</v>
      </c>
      <c r="F41" s="76">
        <f>SUMIF(Tbl.Kosten[WPnr.],$A41,Tbl.Kosten[P4])</f>
        <v>0</v>
      </c>
      <c r="G41" s="76">
        <f>SUMIF(Tbl.Kosten[WPnr.],$A41,Tbl.Kosten[P5])</f>
        <v>0</v>
      </c>
      <c r="H41" s="76">
        <f>SUMIF(Tbl.Kosten[WPnr.],$A41,Tbl.Kosten[P6])</f>
        <v>0</v>
      </c>
      <c r="I41" s="76">
        <f>SUMIF(Tbl.Kosten[WPnr.],$A41,Tbl.Kosten[P7])</f>
        <v>0</v>
      </c>
      <c r="J41" s="76">
        <f>SUMIF(Tbl.Kosten[WPnr.],$A41,Tbl.Kosten[P8])</f>
        <v>0</v>
      </c>
      <c r="K41" s="76">
        <f>SUMIF(Tbl.Kosten[WPnr.],$A41,Tbl.Kosten[P9])</f>
        <v>0</v>
      </c>
      <c r="L41" s="76">
        <f>SUMIF(Tbl.Kosten[WPnr.],$A41,Tbl.Kosten[P10])</f>
        <v>0</v>
      </c>
      <c r="M41" s="76">
        <f>SUMIF(Tbl.Kosten[WPnr.],$A41,Tbl.Kosten[P11])</f>
        <v>0</v>
      </c>
      <c r="N41" s="76">
        <f>SUMIF(Tbl.Kosten[WPnr.],$A41,Tbl.Kosten[P12])</f>
        <v>0</v>
      </c>
      <c r="O41" s="76">
        <f>SUMIF(Tbl.Kosten[WPnr.],$A41,Tbl.Kosten[P13])</f>
        <v>0</v>
      </c>
      <c r="P41" s="76">
        <f>SUMIF(Tbl.Kosten[WPnr.],$A41,Tbl.Kosten[P14])</f>
        <v>0</v>
      </c>
      <c r="Q41" s="76">
        <f>SUMIF(Tbl.Kosten[WPnr.],$A41,Tbl.Kosten[P15])</f>
        <v>0</v>
      </c>
      <c r="R41" s="76">
        <f>SUMIF(Tbl.Kosten[WPnr.],$A41,Tbl.Kosten[P16])</f>
        <v>0</v>
      </c>
      <c r="S41" s="76">
        <f>SUMIF(Tbl.Kosten[WPnr.],$A41,Tbl.Kosten[P17])</f>
        <v>0</v>
      </c>
      <c r="T41" s="76">
        <f>SUMIF(Tbl.Kosten[WPnr.],$A41,Tbl.Kosten[P18])</f>
        <v>0</v>
      </c>
      <c r="U41" s="76">
        <f>SUMIF(Tbl.Kosten[WPnr.],$A41,Tbl.Kosten[P19])</f>
        <v>0</v>
      </c>
      <c r="V41" s="76">
        <f>SUMIF(Tbl.Kosten[WPnr.],$A41,Tbl.Kosten[P20])</f>
        <v>0</v>
      </c>
      <c r="W41" s="76">
        <f>SUMIF(Tbl.Kosten[WPnr.],$A41,Tbl.Kosten[P21])</f>
        <v>0</v>
      </c>
      <c r="X41" s="76">
        <f>SUMIF(Tbl.Kosten[WPnr.],$A41,Tbl.Kosten[P22])</f>
        <v>0</v>
      </c>
      <c r="Y41" s="76">
        <f>SUMIF(Tbl.Kosten[WPnr.],$A41,Tbl.Kosten[P23])</f>
        <v>0</v>
      </c>
      <c r="Z41" s="76">
        <f>SUMIF(Tbl.Kosten[WPnr.],$A41,Tbl.Kosten[P24])</f>
        <v>0</v>
      </c>
      <c r="AA41" s="76">
        <f>SUMIF(Tbl.Kosten[WPnr.],$A41,Tbl.Kosten[P25])</f>
        <v>0</v>
      </c>
      <c r="AB41" s="76">
        <f>SUMIF(Tbl.Kosten[WPnr.],$A41,Tbl.Kosten[P26])</f>
        <v>0</v>
      </c>
      <c r="AC41" s="76">
        <f>SUMIF(Tbl.Kosten[WPnr.],$A41,Tbl.Kosten[P27])</f>
        <v>0</v>
      </c>
      <c r="AD41" s="76">
        <f>SUMIF(Tbl.Kosten[WPnr.],$A41,Tbl.Kosten[P28])</f>
        <v>0</v>
      </c>
      <c r="AE41" s="76">
        <f>SUMIF(Tbl.Kosten[WPnr.],$A41,Tbl.Kosten[P29])</f>
        <v>0</v>
      </c>
      <c r="AF41" s="76">
        <f>SUMIF(Tbl.Kosten[WPnr.],$A41,Tbl.Kosten[P30])</f>
        <v>0</v>
      </c>
      <c r="AG41" s="76">
        <f>SUMIF(Tbl.Kosten[WPnr.],$A41,Tbl.Kosten[P31])</f>
        <v>0</v>
      </c>
      <c r="AH41" s="76">
        <f>SUMIF(Tbl.Kosten[WPnr.],$A41,Tbl.Kosten[P32])</f>
        <v>0</v>
      </c>
      <c r="AI41" s="76">
        <f>SUMIF(Tbl.Kosten[WPnr.],$A41,Tbl.Kosten[P33])</f>
        <v>0</v>
      </c>
      <c r="AJ41" s="76">
        <f>SUMIF(Tbl.Kosten[WPnr.],$A41,Tbl.Kosten[P34])</f>
        <v>0</v>
      </c>
      <c r="AK41" s="76">
        <f>SUMIF(Tbl.Kosten[WPnr.],$A41,Tbl.Kosten[P35])</f>
        <v>0</v>
      </c>
      <c r="AL41" s="76">
        <f>SUMIF(Tbl.Kosten[WPnr.],$A41,Tbl.Kosten[P36])</f>
        <v>0</v>
      </c>
      <c r="AM41" s="76">
        <f>SUMIF(Tbl.Kosten[WPnr.],$A41,Tbl.Kosten[P37])</f>
        <v>0</v>
      </c>
      <c r="AN41" s="76">
        <f>SUMIF(Tbl.Kosten[WPnr.],$A41,Tbl.Kosten[P38])</f>
        <v>0</v>
      </c>
      <c r="AO41" s="76">
        <f>SUMIF(Tbl.Kosten[WPnr.],$A41,Tbl.Kosten[P39])</f>
        <v>0</v>
      </c>
      <c r="AP41" s="76">
        <f>SUMIF(Tbl.Kosten[WPnr.],$A41,Tbl.Kosten[P40])</f>
        <v>0</v>
      </c>
      <c r="AQ41" s="76">
        <f>SUMIF(Tbl.Kosten[WPnr.],$A41,Tbl.Kosten[P41])</f>
        <v>0</v>
      </c>
      <c r="AR41" s="76">
        <f>SUMIF(Tbl.Kosten[WPnr.],$A41,Tbl.Kosten[P42])</f>
        <v>0</v>
      </c>
      <c r="AS41" s="76">
        <f>SUMIF(Tbl.Kosten[WPnr.],$A41,Tbl.Kosten[P43])</f>
        <v>0</v>
      </c>
      <c r="AT41" s="76">
        <f>SUMIF(Tbl.Kosten[WPnr.],$A41,Tbl.Kosten[P44])</f>
        <v>0</v>
      </c>
      <c r="AU41" s="76">
        <f>SUMIF(Tbl.Kosten[WPnr.],$A41,Tbl.Kosten[P45])</f>
        <v>0</v>
      </c>
      <c r="AV41" s="76">
        <f>SUMIF(Tbl.Kosten[WPnr.],$A41,Tbl.Kosten[P46])</f>
        <v>0</v>
      </c>
      <c r="AW41" s="76">
        <f>SUMIF(Tbl.Kosten[WPnr.],$A41,Tbl.Kosten[P47])</f>
        <v>0</v>
      </c>
      <c r="AX41" s="76">
        <f>SUMIF(Tbl.Kosten[WPnr.],$A41,Tbl.Kosten[P48])</f>
        <v>0</v>
      </c>
      <c r="AY41" s="76">
        <f>SUMIF(Tbl.Kosten[WPnr.],$A41,Tbl.Kosten[P49])</f>
        <v>0</v>
      </c>
      <c r="AZ41" s="76">
        <f>SUMIF(Tbl.Kosten[WPnr.],$A41,Tbl.Kosten[P50])</f>
        <v>0</v>
      </c>
    </row>
    <row r="42" spans="1:52" x14ac:dyDescent="0.35">
      <c r="A42" s="72" t="s">
        <v>150</v>
      </c>
      <c r="B42" s="75">
        <f>Tbl.Kosten[[#Totals],[WP40]]</f>
        <v>0</v>
      </c>
      <c r="C42" s="76">
        <f>SUMIF(Tbl.Kosten[WPnr.],$A42,Tbl.Kosten[P1])</f>
        <v>0</v>
      </c>
      <c r="D42" s="76">
        <f>SUMIF(Tbl.Kosten[WPnr.],$A42,Tbl.Kosten[P2])</f>
        <v>0</v>
      </c>
      <c r="E42" s="76">
        <f>SUMIF(Tbl.Kosten[WPnr.],$A42,Tbl.Kosten[P3])</f>
        <v>0</v>
      </c>
      <c r="F42" s="76">
        <f>SUMIF(Tbl.Kosten[WPnr.],$A42,Tbl.Kosten[P4])</f>
        <v>0</v>
      </c>
      <c r="G42" s="76">
        <f>SUMIF(Tbl.Kosten[WPnr.],$A42,Tbl.Kosten[P5])</f>
        <v>0</v>
      </c>
      <c r="H42" s="76">
        <f>SUMIF(Tbl.Kosten[WPnr.],$A42,Tbl.Kosten[P6])</f>
        <v>0</v>
      </c>
      <c r="I42" s="76">
        <f>SUMIF(Tbl.Kosten[WPnr.],$A42,Tbl.Kosten[P7])</f>
        <v>0</v>
      </c>
      <c r="J42" s="76">
        <f>SUMIF(Tbl.Kosten[WPnr.],$A42,Tbl.Kosten[P8])</f>
        <v>0</v>
      </c>
      <c r="K42" s="76">
        <f>SUMIF(Tbl.Kosten[WPnr.],$A42,Tbl.Kosten[P9])</f>
        <v>0</v>
      </c>
      <c r="L42" s="76">
        <f>SUMIF(Tbl.Kosten[WPnr.],$A42,Tbl.Kosten[P10])</f>
        <v>0</v>
      </c>
      <c r="M42" s="76">
        <f>SUMIF(Tbl.Kosten[WPnr.],$A42,Tbl.Kosten[P11])</f>
        <v>0</v>
      </c>
      <c r="N42" s="76">
        <f>SUMIF(Tbl.Kosten[WPnr.],$A42,Tbl.Kosten[P12])</f>
        <v>0</v>
      </c>
      <c r="O42" s="76">
        <f>SUMIF(Tbl.Kosten[WPnr.],$A42,Tbl.Kosten[P13])</f>
        <v>0</v>
      </c>
      <c r="P42" s="76">
        <f>SUMIF(Tbl.Kosten[WPnr.],$A42,Tbl.Kosten[P14])</f>
        <v>0</v>
      </c>
      <c r="Q42" s="76">
        <f>SUMIF(Tbl.Kosten[WPnr.],$A42,Tbl.Kosten[P15])</f>
        <v>0</v>
      </c>
      <c r="R42" s="76">
        <f>SUMIF(Tbl.Kosten[WPnr.],$A42,Tbl.Kosten[P16])</f>
        <v>0</v>
      </c>
      <c r="S42" s="76">
        <f>SUMIF(Tbl.Kosten[WPnr.],$A42,Tbl.Kosten[P17])</f>
        <v>0</v>
      </c>
      <c r="T42" s="76">
        <f>SUMIF(Tbl.Kosten[WPnr.],$A42,Tbl.Kosten[P18])</f>
        <v>0</v>
      </c>
      <c r="U42" s="76">
        <f>SUMIF(Tbl.Kosten[WPnr.],$A42,Tbl.Kosten[P19])</f>
        <v>0</v>
      </c>
      <c r="V42" s="76">
        <f>SUMIF(Tbl.Kosten[WPnr.],$A42,Tbl.Kosten[P20])</f>
        <v>0</v>
      </c>
      <c r="W42" s="76">
        <f>SUMIF(Tbl.Kosten[WPnr.],$A42,Tbl.Kosten[P21])</f>
        <v>0</v>
      </c>
      <c r="X42" s="76">
        <f>SUMIF(Tbl.Kosten[WPnr.],$A42,Tbl.Kosten[P22])</f>
        <v>0</v>
      </c>
      <c r="Y42" s="76">
        <f>SUMIF(Tbl.Kosten[WPnr.],$A42,Tbl.Kosten[P23])</f>
        <v>0</v>
      </c>
      <c r="Z42" s="76">
        <f>SUMIF(Tbl.Kosten[WPnr.],$A42,Tbl.Kosten[P24])</f>
        <v>0</v>
      </c>
      <c r="AA42" s="76">
        <f>SUMIF(Tbl.Kosten[WPnr.],$A42,Tbl.Kosten[P25])</f>
        <v>0</v>
      </c>
      <c r="AB42" s="76">
        <f>SUMIF(Tbl.Kosten[WPnr.],$A42,Tbl.Kosten[P26])</f>
        <v>0</v>
      </c>
      <c r="AC42" s="76">
        <f>SUMIF(Tbl.Kosten[WPnr.],$A42,Tbl.Kosten[P27])</f>
        <v>0</v>
      </c>
      <c r="AD42" s="76">
        <f>SUMIF(Tbl.Kosten[WPnr.],$A42,Tbl.Kosten[P28])</f>
        <v>0</v>
      </c>
      <c r="AE42" s="76">
        <f>SUMIF(Tbl.Kosten[WPnr.],$A42,Tbl.Kosten[P29])</f>
        <v>0</v>
      </c>
      <c r="AF42" s="76">
        <f>SUMIF(Tbl.Kosten[WPnr.],$A42,Tbl.Kosten[P30])</f>
        <v>0</v>
      </c>
      <c r="AG42" s="76">
        <f>SUMIF(Tbl.Kosten[WPnr.],$A42,Tbl.Kosten[P31])</f>
        <v>0</v>
      </c>
      <c r="AH42" s="76">
        <f>SUMIF(Tbl.Kosten[WPnr.],$A42,Tbl.Kosten[P32])</f>
        <v>0</v>
      </c>
      <c r="AI42" s="76">
        <f>SUMIF(Tbl.Kosten[WPnr.],$A42,Tbl.Kosten[P33])</f>
        <v>0</v>
      </c>
      <c r="AJ42" s="76">
        <f>SUMIF(Tbl.Kosten[WPnr.],$A42,Tbl.Kosten[P34])</f>
        <v>0</v>
      </c>
      <c r="AK42" s="76">
        <f>SUMIF(Tbl.Kosten[WPnr.],$A42,Tbl.Kosten[P35])</f>
        <v>0</v>
      </c>
      <c r="AL42" s="76">
        <f>SUMIF(Tbl.Kosten[WPnr.],$A42,Tbl.Kosten[P36])</f>
        <v>0</v>
      </c>
      <c r="AM42" s="76">
        <f>SUMIF(Tbl.Kosten[WPnr.],$A42,Tbl.Kosten[P37])</f>
        <v>0</v>
      </c>
      <c r="AN42" s="76">
        <f>SUMIF(Tbl.Kosten[WPnr.],$A42,Tbl.Kosten[P38])</f>
        <v>0</v>
      </c>
      <c r="AO42" s="76">
        <f>SUMIF(Tbl.Kosten[WPnr.],$A42,Tbl.Kosten[P39])</f>
        <v>0</v>
      </c>
      <c r="AP42" s="76">
        <f>SUMIF(Tbl.Kosten[WPnr.],$A42,Tbl.Kosten[P40])</f>
        <v>0</v>
      </c>
      <c r="AQ42" s="76">
        <f>SUMIF(Tbl.Kosten[WPnr.],$A42,Tbl.Kosten[P41])</f>
        <v>0</v>
      </c>
      <c r="AR42" s="76">
        <f>SUMIF(Tbl.Kosten[WPnr.],$A42,Tbl.Kosten[P42])</f>
        <v>0</v>
      </c>
      <c r="AS42" s="76">
        <f>SUMIF(Tbl.Kosten[WPnr.],$A42,Tbl.Kosten[P43])</f>
        <v>0</v>
      </c>
      <c r="AT42" s="76">
        <f>SUMIF(Tbl.Kosten[WPnr.],$A42,Tbl.Kosten[P44])</f>
        <v>0</v>
      </c>
      <c r="AU42" s="76">
        <f>SUMIF(Tbl.Kosten[WPnr.],$A42,Tbl.Kosten[P45])</f>
        <v>0</v>
      </c>
      <c r="AV42" s="76">
        <f>SUMIF(Tbl.Kosten[WPnr.],$A42,Tbl.Kosten[P46])</f>
        <v>0</v>
      </c>
      <c r="AW42" s="76">
        <f>SUMIF(Tbl.Kosten[WPnr.],$A42,Tbl.Kosten[P47])</f>
        <v>0</v>
      </c>
      <c r="AX42" s="76">
        <f>SUMIF(Tbl.Kosten[WPnr.],$A42,Tbl.Kosten[P48])</f>
        <v>0</v>
      </c>
      <c r="AY42" s="76">
        <f>SUMIF(Tbl.Kosten[WPnr.],$A42,Tbl.Kosten[P49])</f>
        <v>0</v>
      </c>
      <c r="AZ42" s="76">
        <f>SUMIF(Tbl.Kosten[WPnr.],$A42,Tbl.Kosten[P50])</f>
        <v>0</v>
      </c>
    </row>
    <row r="43" spans="1:52" x14ac:dyDescent="0.35">
      <c r="A43" s="72" t="s">
        <v>151</v>
      </c>
      <c r="B43" s="75">
        <f>Tbl.Kosten[[#Totals],[WP41]]</f>
        <v>0</v>
      </c>
      <c r="C43" s="76">
        <f>SUMIF(Tbl.Kosten[WPnr.],$A43,Tbl.Kosten[P1])</f>
        <v>0</v>
      </c>
      <c r="D43" s="76">
        <f>SUMIF(Tbl.Kosten[WPnr.],$A43,Tbl.Kosten[P2])</f>
        <v>0</v>
      </c>
      <c r="E43" s="76">
        <f>SUMIF(Tbl.Kosten[WPnr.],$A43,Tbl.Kosten[P3])</f>
        <v>0</v>
      </c>
      <c r="F43" s="76">
        <f>SUMIF(Tbl.Kosten[WPnr.],$A43,Tbl.Kosten[P4])</f>
        <v>0</v>
      </c>
      <c r="G43" s="76">
        <f>SUMIF(Tbl.Kosten[WPnr.],$A43,Tbl.Kosten[P5])</f>
        <v>0</v>
      </c>
      <c r="H43" s="76">
        <f>SUMIF(Tbl.Kosten[WPnr.],$A43,Tbl.Kosten[P6])</f>
        <v>0</v>
      </c>
      <c r="I43" s="76">
        <f>SUMIF(Tbl.Kosten[WPnr.],$A43,Tbl.Kosten[P7])</f>
        <v>0</v>
      </c>
      <c r="J43" s="76">
        <f>SUMIF(Tbl.Kosten[WPnr.],$A43,Tbl.Kosten[P8])</f>
        <v>0</v>
      </c>
      <c r="K43" s="76">
        <f>SUMIF(Tbl.Kosten[WPnr.],$A43,Tbl.Kosten[P9])</f>
        <v>0</v>
      </c>
      <c r="L43" s="76">
        <f>SUMIF(Tbl.Kosten[WPnr.],$A43,Tbl.Kosten[P10])</f>
        <v>0</v>
      </c>
      <c r="M43" s="76">
        <f>SUMIF(Tbl.Kosten[WPnr.],$A43,Tbl.Kosten[P11])</f>
        <v>0</v>
      </c>
      <c r="N43" s="76">
        <f>SUMIF(Tbl.Kosten[WPnr.],$A43,Tbl.Kosten[P12])</f>
        <v>0</v>
      </c>
      <c r="O43" s="76">
        <f>SUMIF(Tbl.Kosten[WPnr.],$A43,Tbl.Kosten[P13])</f>
        <v>0</v>
      </c>
      <c r="P43" s="76">
        <f>SUMIF(Tbl.Kosten[WPnr.],$A43,Tbl.Kosten[P14])</f>
        <v>0</v>
      </c>
      <c r="Q43" s="76">
        <f>SUMIF(Tbl.Kosten[WPnr.],$A43,Tbl.Kosten[P15])</f>
        <v>0</v>
      </c>
      <c r="R43" s="76">
        <f>SUMIF(Tbl.Kosten[WPnr.],$A43,Tbl.Kosten[P16])</f>
        <v>0</v>
      </c>
      <c r="S43" s="76">
        <f>SUMIF(Tbl.Kosten[WPnr.],$A43,Tbl.Kosten[P17])</f>
        <v>0</v>
      </c>
      <c r="T43" s="76">
        <f>SUMIF(Tbl.Kosten[WPnr.],$A43,Tbl.Kosten[P18])</f>
        <v>0</v>
      </c>
      <c r="U43" s="76">
        <f>SUMIF(Tbl.Kosten[WPnr.],$A43,Tbl.Kosten[P19])</f>
        <v>0</v>
      </c>
      <c r="V43" s="76">
        <f>SUMIF(Tbl.Kosten[WPnr.],$A43,Tbl.Kosten[P20])</f>
        <v>0</v>
      </c>
      <c r="W43" s="76">
        <f>SUMIF(Tbl.Kosten[WPnr.],$A43,Tbl.Kosten[P21])</f>
        <v>0</v>
      </c>
      <c r="X43" s="76">
        <f>SUMIF(Tbl.Kosten[WPnr.],$A43,Tbl.Kosten[P22])</f>
        <v>0</v>
      </c>
      <c r="Y43" s="76">
        <f>SUMIF(Tbl.Kosten[WPnr.],$A43,Tbl.Kosten[P23])</f>
        <v>0</v>
      </c>
      <c r="Z43" s="76">
        <f>SUMIF(Tbl.Kosten[WPnr.],$A43,Tbl.Kosten[P24])</f>
        <v>0</v>
      </c>
      <c r="AA43" s="76">
        <f>SUMIF(Tbl.Kosten[WPnr.],$A43,Tbl.Kosten[P25])</f>
        <v>0</v>
      </c>
      <c r="AB43" s="76">
        <f>SUMIF(Tbl.Kosten[WPnr.],$A43,Tbl.Kosten[P26])</f>
        <v>0</v>
      </c>
      <c r="AC43" s="76">
        <f>SUMIF(Tbl.Kosten[WPnr.],$A43,Tbl.Kosten[P27])</f>
        <v>0</v>
      </c>
      <c r="AD43" s="76">
        <f>SUMIF(Tbl.Kosten[WPnr.],$A43,Tbl.Kosten[P28])</f>
        <v>0</v>
      </c>
      <c r="AE43" s="76">
        <f>SUMIF(Tbl.Kosten[WPnr.],$A43,Tbl.Kosten[P29])</f>
        <v>0</v>
      </c>
      <c r="AF43" s="76">
        <f>SUMIF(Tbl.Kosten[WPnr.],$A43,Tbl.Kosten[P30])</f>
        <v>0</v>
      </c>
      <c r="AG43" s="76">
        <f>SUMIF(Tbl.Kosten[WPnr.],$A43,Tbl.Kosten[P31])</f>
        <v>0</v>
      </c>
      <c r="AH43" s="76">
        <f>SUMIF(Tbl.Kosten[WPnr.],$A43,Tbl.Kosten[P32])</f>
        <v>0</v>
      </c>
      <c r="AI43" s="76">
        <f>SUMIF(Tbl.Kosten[WPnr.],$A43,Tbl.Kosten[P33])</f>
        <v>0</v>
      </c>
      <c r="AJ43" s="76">
        <f>SUMIF(Tbl.Kosten[WPnr.],$A43,Tbl.Kosten[P34])</f>
        <v>0</v>
      </c>
      <c r="AK43" s="76">
        <f>SUMIF(Tbl.Kosten[WPnr.],$A43,Tbl.Kosten[P35])</f>
        <v>0</v>
      </c>
      <c r="AL43" s="76">
        <f>SUMIF(Tbl.Kosten[WPnr.],$A43,Tbl.Kosten[P36])</f>
        <v>0</v>
      </c>
      <c r="AM43" s="76">
        <f>SUMIF(Tbl.Kosten[WPnr.],$A43,Tbl.Kosten[P37])</f>
        <v>0</v>
      </c>
      <c r="AN43" s="76">
        <f>SUMIF(Tbl.Kosten[WPnr.],$A43,Tbl.Kosten[P38])</f>
        <v>0</v>
      </c>
      <c r="AO43" s="76">
        <f>SUMIF(Tbl.Kosten[WPnr.],$A43,Tbl.Kosten[P39])</f>
        <v>0</v>
      </c>
      <c r="AP43" s="76">
        <f>SUMIF(Tbl.Kosten[WPnr.],$A43,Tbl.Kosten[P40])</f>
        <v>0</v>
      </c>
      <c r="AQ43" s="76">
        <f>SUMIF(Tbl.Kosten[WPnr.],$A43,Tbl.Kosten[P41])</f>
        <v>0</v>
      </c>
      <c r="AR43" s="76">
        <f>SUMIF(Tbl.Kosten[WPnr.],$A43,Tbl.Kosten[P42])</f>
        <v>0</v>
      </c>
      <c r="AS43" s="76">
        <f>SUMIF(Tbl.Kosten[WPnr.],$A43,Tbl.Kosten[P43])</f>
        <v>0</v>
      </c>
      <c r="AT43" s="76">
        <f>SUMIF(Tbl.Kosten[WPnr.],$A43,Tbl.Kosten[P44])</f>
        <v>0</v>
      </c>
      <c r="AU43" s="76">
        <f>SUMIF(Tbl.Kosten[WPnr.],$A43,Tbl.Kosten[P45])</f>
        <v>0</v>
      </c>
      <c r="AV43" s="76">
        <f>SUMIF(Tbl.Kosten[WPnr.],$A43,Tbl.Kosten[P46])</f>
        <v>0</v>
      </c>
      <c r="AW43" s="76">
        <f>SUMIF(Tbl.Kosten[WPnr.],$A43,Tbl.Kosten[P47])</f>
        <v>0</v>
      </c>
      <c r="AX43" s="76">
        <f>SUMIF(Tbl.Kosten[WPnr.],$A43,Tbl.Kosten[P48])</f>
        <v>0</v>
      </c>
      <c r="AY43" s="76">
        <f>SUMIF(Tbl.Kosten[WPnr.],$A43,Tbl.Kosten[P49])</f>
        <v>0</v>
      </c>
      <c r="AZ43" s="76">
        <f>SUMIF(Tbl.Kosten[WPnr.],$A43,Tbl.Kosten[P50])</f>
        <v>0</v>
      </c>
    </row>
    <row r="44" spans="1:52" x14ac:dyDescent="0.35">
      <c r="A44" s="72" t="s">
        <v>152</v>
      </c>
      <c r="B44" s="75">
        <f>Tbl.Kosten[[#Totals],[WP42]]</f>
        <v>0</v>
      </c>
      <c r="C44" s="76">
        <f>SUMIF(Tbl.Kosten[WPnr.],$A44,Tbl.Kosten[P1])</f>
        <v>0</v>
      </c>
      <c r="D44" s="76">
        <f>SUMIF(Tbl.Kosten[WPnr.],$A44,Tbl.Kosten[P2])</f>
        <v>0</v>
      </c>
      <c r="E44" s="76">
        <f>SUMIF(Tbl.Kosten[WPnr.],$A44,Tbl.Kosten[P3])</f>
        <v>0</v>
      </c>
      <c r="F44" s="76">
        <f>SUMIF(Tbl.Kosten[WPnr.],$A44,Tbl.Kosten[P4])</f>
        <v>0</v>
      </c>
      <c r="G44" s="76">
        <f>SUMIF(Tbl.Kosten[WPnr.],$A44,Tbl.Kosten[P5])</f>
        <v>0</v>
      </c>
      <c r="H44" s="76">
        <f>SUMIF(Tbl.Kosten[WPnr.],$A44,Tbl.Kosten[P6])</f>
        <v>0</v>
      </c>
      <c r="I44" s="76">
        <f>SUMIF(Tbl.Kosten[WPnr.],$A44,Tbl.Kosten[P7])</f>
        <v>0</v>
      </c>
      <c r="J44" s="76">
        <f>SUMIF(Tbl.Kosten[WPnr.],$A44,Tbl.Kosten[P8])</f>
        <v>0</v>
      </c>
      <c r="K44" s="76">
        <f>SUMIF(Tbl.Kosten[WPnr.],$A44,Tbl.Kosten[P9])</f>
        <v>0</v>
      </c>
      <c r="L44" s="76">
        <f>SUMIF(Tbl.Kosten[WPnr.],$A44,Tbl.Kosten[P10])</f>
        <v>0</v>
      </c>
      <c r="M44" s="76">
        <f>SUMIF(Tbl.Kosten[WPnr.],$A44,Tbl.Kosten[P11])</f>
        <v>0</v>
      </c>
      <c r="N44" s="76">
        <f>SUMIF(Tbl.Kosten[WPnr.],$A44,Tbl.Kosten[P12])</f>
        <v>0</v>
      </c>
      <c r="O44" s="76">
        <f>SUMIF(Tbl.Kosten[WPnr.],$A44,Tbl.Kosten[P13])</f>
        <v>0</v>
      </c>
      <c r="P44" s="76">
        <f>SUMIF(Tbl.Kosten[WPnr.],$A44,Tbl.Kosten[P14])</f>
        <v>0</v>
      </c>
      <c r="Q44" s="76">
        <f>SUMIF(Tbl.Kosten[WPnr.],$A44,Tbl.Kosten[P15])</f>
        <v>0</v>
      </c>
      <c r="R44" s="76">
        <f>SUMIF(Tbl.Kosten[WPnr.],$A44,Tbl.Kosten[P16])</f>
        <v>0</v>
      </c>
      <c r="S44" s="76">
        <f>SUMIF(Tbl.Kosten[WPnr.],$A44,Tbl.Kosten[P17])</f>
        <v>0</v>
      </c>
      <c r="T44" s="76">
        <f>SUMIF(Tbl.Kosten[WPnr.],$A44,Tbl.Kosten[P18])</f>
        <v>0</v>
      </c>
      <c r="U44" s="76">
        <f>SUMIF(Tbl.Kosten[WPnr.],$A44,Tbl.Kosten[P19])</f>
        <v>0</v>
      </c>
      <c r="V44" s="76">
        <f>SUMIF(Tbl.Kosten[WPnr.],$A44,Tbl.Kosten[P20])</f>
        <v>0</v>
      </c>
      <c r="W44" s="76">
        <f>SUMIF(Tbl.Kosten[WPnr.],$A44,Tbl.Kosten[P21])</f>
        <v>0</v>
      </c>
      <c r="X44" s="76">
        <f>SUMIF(Tbl.Kosten[WPnr.],$A44,Tbl.Kosten[P22])</f>
        <v>0</v>
      </c>
      <c r="Y44" s="76">
        <f>SUMIF(Tbl.Kosten[WPnr.],$A44,Tbl.Kosten[P23])</f>
        <v>0</v>
      </c>
      <c r="Z44" s="76">
        <f>SUMIF(Tbl.Kosten[WPnr.],$A44,Tbl.Kosten[P24])</f>
        <v>0</v>
      </c>
      <c r="AA44" s="76">
        <f>SUMIF(Tbl.Kosten[WPnr.],$A44,Tbl.Kosten[P25])</f>
        <v>0</v>
      </c>
      <c r="AB44" s="76">
        <f>SUMIF(Tbl.Kosten[WPnr.],$A44,Tbl.Kosten[P26])</f>
        <v>0</v>
      </c>
      <c r="AC44" s="76">
        <f>SUMIF(Tbl.Kosten[WPnr.],$A44,Tbl.Kosten[P27])</f>
        <v>0</v>
      </c>
      <c r="AD44" s="76">
        <f>SUMIF(Tbl.Kosten[WPnr.],$A44,Tbl.Kosten[P28])</f>
        <v>0</v>
      </c>
      <c r="AE44" s="76">
        <f>SUMIF(Tbl.Kosten[WPnr.],$A44,Tbl.Kosten[P29])</f>
        <v>0</v>
      </c>
      <c r="AF44" s="76">
        <f>SUMIF(Tbl.Kosten[WPnr.],$A44,Tbl.Kosten[P30])</f>
        <v>0</v>
      </c>
      <c r="AG44" s="76">
        <f>SUMIF(Tbl.Kosten[WPnr.],$A44,Tbl.Kosten[P31])</f>
        <v>0</v>
      </c>
      <c r="AH44" s="76">
        <f>SUMIF(Tbl.Kosten[WPnr.],$A44,Tbl.Kosten[P32])</f>
        <v>0</v>
      </c>
      <c r="AI44" s="76">
        <f>SUMIF(Tbl.Kosten[WPnr.],$A44,Tbl.Kosten[P33])</f>
        <v>0</v>
      </c>
      <c r="AJ44" s="76">
        <f>SUMIF(Tbl.Kosten[WPnr.],$A44,Tbl.Kosten[P34])</f>
        <v>0</v>
      </c>
      <c r="AK44" s="76">
        <f>SUMIF(Tbl.Kosten[WPnr.],$A44,Tbl.Kosten[P35])</f>
        <v>0</v>
      </c>
      <c r="AL44" s="76">
        <f>SUMIF(Tbl.Kosten[WPnr.],$A44,Tbl.Kosten[P36])</f>
        <v>0</v>
      </c>
      <c r="AM44" s="76">
        <f>SUMIF(Tbl.Kosten[WPnr.],$A44,Tbl.Kosten[P37])</f>
        <v>0</v>
      </c>
      <c r="AN44" s="76">
        <f>SUMIF(Tbl.Kosten[WPnr.],$A44,Tbl.Kosten[P38])</f>
        <v>0</v>
      </c>
      <c r="AO44" s="76">
        <f>SUMIF(Tbl.Kosten[WPnr.],$A44,Tbl.Kosten[P39])</f>
        <v>0</v>
      </c>
      <c r="AP44" s="76">
        <f>SUMIF(Tbl.Kosten[WPnr.],$A44,Tbl.Kosten[P40])</f>
        <v>0</v>
      </c>
      <c r="AQ44" s="76">
        <f>SUMIF(Tbl.Kosten[WPnr.],$A44,Tbl.Kosten[P41])</f>
        <v>0</v>
      </c>
      <c r="AR44" s="76">
        <f>SUMIF(Tbl.Kosten[WPnr.],$A44,Tbl.Kosten[P42])</f>
        <v>0</v>
      </c>
      <c r="AS44" s="76">
        <f>SUMIF(Tbl.Kosten[WPnr.],$A44,Tbl.Kosten[P43])</f>
        <v>0</v>
      </c>
      <c r="AT44" s="76">
        <f>SUMIF(Tbl.Kosten[WPnr.],$A44,Tbl.Kosten[P44])</f>
        <v>0</v>
      </c>
      <c r="AU44" s="76">
        <f>SUMIF(Tbl.Kosten[WPnr.],$A44,Tbl.Kosten[P45])</f>
        <v>0</v>
      </c>
      <c r="AV44" s="76">
        <f>SUMIF(Tbl.Kosten[WPnr.],$A44,Tbl.Kosten[P46])</f>
        <v>0</v>
      </c>
      <c r="AW44" s="76">
        <f>SUMIF(Tbl.Kosten[WPnr.],$A44,Tbl.Kosten[P47])</f>
        <v>0</v>
      </c>
      <c r="AX44" s="76">
        <f>SUMIF(Tbl.Kosten[WPnr.],$A44,Tbl.Kosten[P48])</f>
        <v>0</v>
      </c>
      <c r="AY44" s="76">
        <f>SUMIF(Tbl.Kosten[WPnr.],$A44,Tbl.Kosten[P49])</f>
        <v>0</v>
      </c>
      <c r="AZ44" s="76">
        <f>SUMIF(Tbl.Kosten[WPnr.],$A44,Tbl.Kosten[P50])</f>
        <v>0</v>
      </c>
    </row>
    <row r="45" spans="1:52" x14ac:dyDescent="0.35">
      <c r="A45" s="72" t="s">
        <v>153</v>
      </c>
      <c r="B45" s="75">
        <f>Tbl.Kosten[[#Totals],[WP43]]</f>
        <v>0</v>
      </c>
      <c r="C45" s="76">
        <f>SUMIF(Tbl.Kosten[WPnr.],$A45,Tbl.Kosten[P1])</f>
        <v>0</v>
      </c>
      <c r="D45" s="76">
        <f>SUMIF(Tbl.Kosten[WPnr.],$A45,Tbl.Kosten[P2])</f>
        <v>0</v>
      </c>
      <c r="E45" s="76">
        <f>SUMIF(Tbl.Kosten[WPnr.],$A45,Tbl.Kosten[P3])</f>
        <v>0</v>
      </c>
      <c r="F45" s="76">
        <f>SUMIF(Tbl.Kosten[WPnr.],$A45,Tbl.Kosten[P4])</f>
        <v>0</v>
      </c>
      <c r="G45" s="76">
        <f>SUMIF(Tbl.Kosten[WPnr.],$A45,Tbl.Kosten[P5])</f>
        <v>0</v>
      </c>
      <c r="H45" s="76">
        <f>SUMIF(Tbl.Kosten[WPnr.],$A45,Tbl.Kosten[P6])</f>
        <v>0</v>
      </c>
      <c r="I45" s="76">
        <f>SUMIF(Tbl.Kosten[WPnr.],$A45,Tbl.Kosten[P7])</f>
        <v>0</v>
      </c>
      <c r="J45" s="76">
        <f>SUMIF(Tbl.Kosten[WPnr.],$A45,Tbl.Kosten[P8])</f>
        <v>0</v>
      </c>
      <c r="K45" s="76">
        <f>SUMIF(Tbl.Kosten[WPnr.],$A45,Tbl.Kosten[P9])</f>
        <v>0</v>
      </c>
      <c r="L45" s="76">
        <f>SUMIF(Tbl.Kosten[WPnr.],$A45,Tbl.Kosten[P10])</f>
        <v>0</v>
      </c>
      <c r="M45" s="76">
        <f>SUMIF(Tbl.Kosten[WPnr.],$A45,Tbl.Kosten[P11])</f>
        <v>0</v>
      </c>
      <c r="N45" s="76">
        <f>SUMIF(Tbl.Kosten[WPnr.],$A45,Tbl.Kosten[P12])</f>
        <v>0</v>
      </c>
      <c r="O45" s="76">
        <f>SUMIF(Tbl.Kosten[WPnr.],$A45,Tbl.Kosten[P13])</f>
        <v>0</v>
      </c>
      <c r="P45" s="76">
        <f>SUMIF(Tbl.Kosten[WPnr.],$A45,Tbl.Kosten[P14])</f>
        <v>0</v>
      </c>
      <c r="Q45" s="76">
        <f>SUMIF(Tbl.Kosten[WPnr.],$A45,Tbl.Kosten[P15])</f>
        <v>0</v>
      </c>
      <c r="R45" s="76">
        <f>SUMIF(Tbl.Kosten[WPnr.],$A45,Tbl.Kosten[P16])</f>
        <v>0</v>
      </c>
      <c r="S45" s="76">
        <f>SUMIF(Tbl.Kosten[WPnr.],$A45,Tbl.Kosten[P17])</f>
        <v>0</v>
      </c>
      <c r="T45" s="76">
        <f>SUMIF(Tbl.Kosten[WPnr.],$A45,Tbl.Kosten[P18])</f>
        <v>0</v>
      </c>
      <c r="U45" s="76">
        <f>SUMIF(Tbl.Kosten[WPnr.],$A45,Tbl.Kosten[P19])</f>
        <v>0</v>
      </c>
      <c r="V45" s="76">
        <f>SUMIF(Tbl.Kosten[WPnr.],$A45,Tbl.Kosten[P20])</f>
        <v>0</v>
      </c>
      <c r="W45" s="76">
        <f>SUMIF(Tbl.Kosten[WPnr.],$A45,Tbl.Kosten[P21])</f>
        <v>0</v>
      </c>
      <c r="X45" s="76">
        <f>SUMIF(Tbl.Kosten[WPnr.],$A45,Tbl.Kosten[P22])</f>
        <v>0</v>
      </c>
      <c r="Y45" s="76">
        <f>SUMIF(Tbl.Kosten[WPnr.],$A45,Tbl.Kosten[P23])</f>
        <v>0</v>
      </c>
      <c r="Z45" s="76">
        <f>SUMIF(Tbl.Kosten[WPnr.],$A45,Tbl.Kosten[P24])</f>
        <v>0</v>
      </c>
      <c r="AA45" s="76">
        <f>SUMIF(Tbl.Kosten[WPnr.],$A45,Tbl.Kosten[P25])</f>
        <v>0</v>
      </c>
      <c r="AB45" s="76">
        <f>SUMIF(Tbl.Kosten[WPnr.],$A45,Tbl.Kosten[P26])</f>
        <v>0</v>
      </c>
      <c r="AC45" s="76">
        <f>SUMIF(Tbl.Kosten[WPnr.],$A45,Tbl.Kosten[P27])</f>
        <v>0</v>
      </c>
      <c r="AD45" s="76">
        <f>SUMIF(Tbl.Kosten[WPnr.],$A45,Tbl.Kosten[P28])</f>
        <v>0</v>
      </c>
      <c r="AE45" s="76">
        <f>SUMIF(Tbl.Kosten[WPnr.],$A45,Tbl.Kosten[P29])</f>
        <v>0</v>
      </c>
      <c r="AF45" s="76">
        <f>SUMIF(Tbl.Kosten[WPnr.],$A45,Tbl.Kosten[P30])</f>
        <v>0</v>
      </c>
      <c r="AG45" s="76">
        <f>SUMIF(Tbl.Kosten[WPnr.],$A45,Tbl.Kosten[P31])</f>
        <v>0</v>
      </c>
      <c r="AH45" s="76">
        <f>SUMIF(Tbl.Kosten[WPnr.],$A45,Tbl.Kosten[P32])</f>
        <v>0</v>
      </c>
      <c r="AI45" s="76">
        <f>SUMIF(Tbl.Kosten[WPnr.],$A45,Tbl.Kosten[P33])</f>
        <v>0</v>
      </c>
      <c r="AJ45" s="76">
        <f>SUMIF(Tbl.Kosten[WPnr.],$A45,Tbl.Kosten[P34])</f>
        <v>0</v>
      </c>
      <c r="AK45" s="76">
        <f>SUMIF(Tbl.Kosten[WPnr.],$A45,Tbl.Kosten[P35])</f>
        <v>0</v>
      </c>
      <c r="AL45" s="76">
        <f>SUMIF(Tbl.Kosten[WPnr.],$A45,Tbl.Kosten[P36])</f>
        <v>0</v>
      </c>
      <c r="AM45" s="76">
        <f>SUMIF(Tbl.Kosten[WPnr.],$A45,Tbl.Kosten[P37])</f>
        <v>0</v>
      </c>
      <c r="AN45" s="76">
        <f>SUMIF(Tbl.Kosten[WPnr.],$A45,Tbl.Kosten[P38])</f>
        <v>0</v>
      </c>
      <c r="AO45" s="76">
        <f>SUMIF(Tbl.Kosten[WPnr.],$A45,Tbl.Kosten[P39])</f>
        <v>0</v>
      </c>
      <c r="AP45" s="76">
        <f>SUMIF(Tbl.Kosten[WPnr.],$A45,Tbl.Kosten[P40])</f>
        <v>0</v>
      </c>
      <c r="AQ45" s="76">
        <f>SUMIF(Tbl.Kosten[WPnr.],$A45,Tbl.Kosten[P41])</f>
        <v>0</v>
      </c>
      <c r="AR45" s="76">
        <f>SUMIF(Tbl.Kosten[WPnr.],$A45,Tbl.Kosten[P42])</f>
        <v>0</v>
      </c>
      <c r="AS45" s="76">
        <f>SUMIF(Tbl.Kosten[WPnr.],$A45,Tbl.Kosten[P43])</f>
        <v>0</v>
      </c>
      <c r="AT45" s="76">
        <f>SUMIF(Tbl.Kosten[WPnr.],$A45,Tbl.Kosten[P44])</f>
        <v>0</v>
      </c>
      <c r="AU45" s="76">
        <f>SUMIF(Tbl.Kosten[WPnr.],$A45,Tbl.Kosten[P45])</f>
        <v>0</v>
      </c>
      <c r="AV45" s="76">
        <f>SUMIF(Tbl.Kosten[WPnr.],$A45,Tbl.Kosten[P46])</f>
        <v>0</v>
      </c>
      <c r="AW45" s="76">
        <f>SUMIF(Tbl.Kosten[WPnr.],$A45,Tbl.Kosten[P47])</f>
        <v>0</v>
      </c>
      <c r="AX45" s="76">
        <f>SUMIF(Tbl.Kosten[WPnr.],$A45,Tbl.Kosten[P48])</f>
        <v>0</v>
      </c>
      <c r="AY45" s="76">
        <f>SUMIF(Tbl.Kosten[WPnr.],$A45,Tbl.Kosten[P49])</f>
        <v>0</v>
      </c>
      <c r="AZ45" s="76">
        <f>SUMIF(Tbl.Kosten[WPnr.],$A45,Tbl.Kosten[P50])</f>
        <v>0</v>
      </c>
    </row>
    <row r="46" spans="1:52" x14ac:dyDescent="0.35">
      <c r="A46" s="72" t="s">
        <v>154</v>
      </c>
      <c r="B46" s="75">
        <f>Tbl.Kosten[[#Totals],[WP44]]</f>
        <v>0</v>
      </c>
      <c r="C46" s="76">
        <f>SUMIF(Tbl.Kosten[WPnr.],$A46,Tbl.Kosten[P1])</f>
        <v>0</v>
      </c>
      <c r="D46" s="76">
        <f>SUMIF(Tbl.Kosten[WPnr.],$A46,Tbl.Kosten[P2])</f>
        <v>0</v>
      </c>
      <c r="E46" s="76">
        <f>SUMIF(Tbl.Kosten[WPnr.],$A46,Tbl.Kosten[P3])</f>
        <v>0</v>
      </c>
      <c r="F46" s="76">
        <f>SUMIF(Tbl.Kosten[WPnr.],$A46,Tbl.Kosten[P4])</f>
        <v>0</v>
      </c>
      <c r="G46" s="76">
        <f>SUMIF(Tbl.Kosten[WPnr.],$A46,Tbl.Kosten[P5])</f>
        <v>0</v>
      </c>
      <c r="H46" s="76">
        <f>SUMIF(Tbl.Kosten[WPnr.],$A46,Tbl.Kosten[P6])</f>
        <v>0</v>
      </c>
      <c r="I46" s="76">
        <f>SUMIF(Tbl.Kosten[WPnr.],$A46,Tbl.Kosten[P7])</f>
        <v>0</v>
      </c>
      <c r="J46" s="76">
        <f>SUMIF(Tbl.Kosten[WPnr.],$A46,Tbl.Kosten[P8])</f>
        <v>0</v>
      </c>
      <c r="K46" s="76">
        <f>SUMIF(Tbl.Kosten[WPnr.],$A46,Tbl.Kosten[P9])</f>
        <v>0</v>
      </c>
      <c r="L46" s="76">
        <f>SUMIF(Tbl.Kosten[WPnr.],$A46,Tbl.Kosten[P10])</f>
        <v>0</v>
      </c>
      <c r="M46" s="76">
        <f>SUMIF(Tbl.Kosten[WPnr.],$A46,Tbl.Kosten[P11])</f>
        <v>0</v>
      </c>
      <c r="N46" s="76">
        <f>SUMIF(Tbl.Kosten[WPnr.],$A46,Tbl.Kosten[P12])</f>
        <v>0</v>
      </c>
      <c r="O46" s="76">
        <f>SUMIF(Tbl.Kosten[WPnr.],$A46,Tbl.Kosten[P13])</f>
        <v>0</v>
      </c>
      <c r="P46" s="76">
        <f>SUMIF(Tbl.Kosten[WPnr.],$A46,Tbl.Kosten[P14])</f>
        <v>0</v>
      </c>
      <c r="Q46" s="76">
        <f>SUMIF(Tbl.Kosten[WPnr.],$A46,Tbl.Kosten[P15])</f>
        <v>0</v>
      </c>
      <c r="R46" s="76">
        <f>SUMIF(Tbl.Kosten[WPnr.],$A46,Tbl.Kosten[P16])</f>
        <v>0</v>
      </c>
      <c r="S46" s="76">
        <f>SUMIF(Tbl.Kosten[WPnr.],$A46,Tbl.Kosten[P17])</f>
        <v>0</v>
      </c>
      <c r="T46" s="76">
        <f>SUMIF(Tbl.Kosten[WPnr.],$A46,Tbl.Kosten[P18])</f>
        <v>0</v>
      </c>
      <c r="U46" s="76">
        <f>SUMIF(Tbl.Kosten[WPnr.],$A46,Tbl.Kosten[P19])</f>
        <v>0</v>
      </c>
      <c r="V46" s="76">
        <f>SUMIF(Tbl.Kosten[WPnr.],$A46,Tbl.Kosten[P20])</f>
        <v>0</v>
      </c>
      <c r="W46" s="76">
        <f>SUMIF(Tbl.Kosten[WPnr.],$A46,Tbl.Kosten[P21])</f>
        <v>0</v>
      </c>
      <c r="X46" s="76">
        <f>SUMIF(Tbl.Kosten[WPnr.],$A46,Tbl.Kosten[P22])</f>
        <v>0</v>
      </c>
      <c r="Y46" s="76">
        <f>SUMIF(Tbl.Kosten[WPnr.],$A46,Tbl.Kosten[P23])</f>
        <v>0</v>
      </c>
      <c r="Z46" s="76">
        <f>SUMIF(Tbl.Kosten[WPnr.],$A46,Tbl.Kosten[P24])</f>
        <v>0</v>
      </c>
      <c r="AA46" s="76">
        <f>SUMIF(Tbl.Kosten[WPnr.],$A46,Tbl.Kosten[P25])</f>
        <v>0</v>
      </c>
      <c r="AB46" s="76">
        <f>SUMIF(Tbl.Kosten[WPnr.],$A46,Tbl.Kosten[P26])</f>
        <v>0</v>
      </c>
      <c r="AC46" s="76">
        <f>SUMIF(Tbl.Kosten[WPnr.],$A46,Tbl.Kosten[P27])</f>
        <v>0</v>
      </c>
      <c r="AD46" s="76">
        <f>SUMIF(Tbl.Kosten[WPnr.],$A46,Tbl.Kosten[P28])</f>
        <v>0</v>
      </c>
      <c r="AE46" s="76">
        <f>SUMIF(Tbl.Kosten[WPnr.],$A46,Tbl.Kosten[P29])</f>
        <v>0</v>
      </c>
      <c r="AF46" s="76">
        <f>SUMIF(Tbl.Kosten[WPnr.],$A46,Tbl.Kosten[P30])</f>
        <v>0</v>
      </c>
      <c r="AG46" s="76">
        <f>SUMIF(Tbl.Kosten[WPnr.],$A46,Tbl.Kosten[P31])</f>
        <v>0</v>
      </c>
      <c r="AH46" s="76">
        <f>SUMIF(Tbl.Kosten[WPnr.],$A46,Tbl.Kosten[P32])</f>
        <v>0</v>
      </c>
      <c r="AI46" s="76">
        <f>SUMIF(Tbl.Kosten[WPnr.],$A46,Tbl.Kosten[P33])</f>
        <v>0</v>
      </c>
      <c r="AJ46" s="76">
        <f>SUMIF(Tbl.Kosten[WPnr.],$A46,Tbl.Kosten[P34])</f>
        <v>0</v>
      </c>
      <c r="AK46" s="76">
        <f>SUMIF(Tbl.Kosten[WPnr.],$A46,Tbl.Kosten[P35])</f>
        <v>0</v>
      </c>
      <c r="AL46" s="76">
        <f>SUMIF(Tbl.Kosten[WPnr.],$A46,Tbl.Kosten[P36])</f>
        <v>0</v>
      </c>
      <c r="AM46" s="76">
        <f>SUMIF(Tbl.Kosten[WPnr.],$A46,Tbl.Kosten[P37])</f>
        <v>0</v>
      </c>
      <c r="AN46" s="76">
        <f>SUMIF(Tbl.Kosten[WPnr.],$A46,Tbl.Kosten[P38])</f>
        <v>0</v>
      </c>
      <c r="AO46" s="76">
        <f>SUMIF(Tbl.Kosten[WPnr.],$A46,Tbl.Kosten[P39])</f>
        <v>0</v>
      </c>
      <c r="AP46" s="76">
        <f>SUMIF(Tbl.Kosten[WPnr.],$A46,Tbl.Kosten[P40])</f>
        <v>0</v>
      </c>
      <c r="AQ46" s="76">
        <f>SUMIF(Tbl.Kosten[WPnr.],$A46,Tbl.Kosten[P41])</f>
        <v>0</v>
      </c>
      <c r="AR46" s="76">
        <f>SUMIF(Tbl.Kosten[WPnr.],$A46,Tbl.Kosten[P42])</f>
        <v>0</v>
      </c>
      <c r="AS46" s="76">
        <f>SUMIF(Tbl.Kosten[WPnr.],$A46,Tbl.Kosten[P43])</f>
        <v>0</v>
      </c>
      <c r="AT46" s="76">
        <f>SUMIF(Tbl.Kosten[WPnr.],$A46,Tbl.Kosten[P44])</f>
        <v>0</v>
      </c>
      <c r="AU46" s="76">
        <f>SUMIF(Tbl.Kosten[WPnr.],$A46,Tbl.Kosten[P45])</f>
        <v>0</v>
      </c>
      <c r="AV46" s="76">
        <f>SUMIF(Tbl.Kosten[WPnr.],$A46,Tbl.Kosten[P46])</f>
        <v>0</v>
      </c>
      <c r="AW46" s="76">
        <f>SUMIF(Tbl.Kosten[WPnr.],$A46,Tbl.Kosten[P47])</f>
        <v>0</v>
      </c>
      <c r="AX46" s="76">
        <f>SUMIF(Tbl.Kosten[WPnr.],$A46,Tbl.Kosten[P48])</f>
        <v>0</v>
      </c>
      <c r="AY46" s="76">
        <f>SUMIF(Tbl.Kosten[WPnr.],$A46,Tbl.Kosten[P49])</f>
        <v>0</v>
      </c>
      <c r="AZ46" s="76">
        <f>SUMIF(Tbl.Kosten[WPnr.],$A46,Tbl.Kosten[P50])</f>
        <v>0</v>
      </c>
    </row>
    <row r="47" spans="1:52" x14ac:dyDescent="0.35">
      <c r="A47" s="72" t="s">
        <v>155</v>
      </c>
      <c r="B47" s="75">
        <f>Tbl.Kosten[[#Totals],[WP45]]</f>
        <v>0</v>
      </c>
      <c r="C47" s="76">
        <f>SUMIF(Tbl.Kosten[WPnr.],$A47,Tbl.Kosten[P1])</f>
        <v>0</v>
      </c>
      <c r="D47" s="76">
        <f>SUMIF(Tbl.Kosten[WPnr.],$A47,Tbl.Kosten[P2])</f>
        <v>0</v>
      </c>
      <c r="E47" s="76">
        <f>SUMIF(Tbl.Kosten[WPnr.],$A47,Tbl.Kosten[P3])</f>
        <v>0</v>
      </c>
      <c r="F47" s="76">
        <f>SUMIF(Tbl.Kosten[WPnr.],$A47,Tbl.Kosten[P4])</f>
        <v>0</v>
      </c>
      <c r="G47" s="76">
        <f>SUMIF(Tbl.Kosten[WPnr.],$A47,Tbl.Kosten[P5])</f>
        <v>0</v>
      </c>
      <c r="H47" s="76">
        <f>SUMIF(Tbl.Kosten[WPnr.],$A47,Tbl.Kosten[P6])</f>
        <v>0</v>
      </c>
      <c r="I47" s="76">
        <f>SUMIF(Tbl.Kosten[WPnr.],$A47,Tbl.Kosten[P7])</f>
        <v>0</v>
      </c>
      <c r="J47" s="76">
        <f>SUMIF(Tbl.Kosten[WPnr.],$A47,Tbl.Kosten[P8])</f>
        <v>0</v>
      </c>
      <c r="K47" s="76">
        <f>SUMIF(Tbl.Kosten[WPnr.],$A47,Tbl.Kosten[P9])</f>
        <v>0</v>
      </c>
      <c r="L47" s="76">
        <f>SUMIF(Tbl.Kosten[WPnr.],$A47,Tbl.Kosten[P10])</f>
        <v>0</v>
      </c>
      <c r="M47" s="76">
        <f>SUMIF(Tbl.Kosten[WPnr.],$A47,Tbl.Kosten[P11])</f>
        <v>0</v>
      </c>
      <c r="N47" s="76">
        <f>SUMIF(Tbl.Kosten[WPnr.],$A47,Tbl.Kosten[P12])</f>
        <v>0</v>
      </c>
      <c r="O47" s="76">
        <f>SUMIF(Tbl.Kosten[WPnr.],$A47,Tbl.Kosten[P13])</f>
        <v>0</v>
      </c>
      <c r="P47" s="76">
        <f>SUMIF(Tbl.Kosten[WPnr.],$A47,Tbl.Kosten[P14])</f>
        <v>0</v>
      </c>
      <c r="Q47" s="76">
        <f>SUMIF(Tbl.Kosten[WPnr.],$A47,Tbl.Kosten[P15])</f>
        <v>0</v>
      </c>
      <c r="R47" s="76">
        <f>SUMIF(Tbl.Kosten[WPnr.],$A47,Tbl.Kosten[P16])</f>
        <v>0</v>
      </c>
      <c r="S47" s="76">
        <f>SUMIF(Tbl.Kosten[WPnr.],$A47,Tbl.Kosten[P17])</f>
        <v>0</v>
      </c>
      <c r="T47" s="76">
        <f>SUMIF(Tbl.Kosten[WPnr.],$A47,Tbl.Kosten[P18])</f>
        <v>0</v>
      </c>
      <c r="U47" s="76">
        <f>SUMIF(Tbl.Kosten[WPnr.],$A47,Tbl.Kosten[P19])</f>
        <v>0</v>
      </c>
      <c r="V47" s="76">
        <f>SUMIF(Tbl.Kosten[WPnr.],$A47,Tbl.Kosten[P20])</f>
        <v>0</v>
      </c>
      <c r="W47" s="76">
        <f>SUMIF(Tbl.Kosten[WPnr.],$A47,Tbl.Kosten[P21])</f>
        <v>0</v>
      </c>
      <c r="X47" s="76">
        <f>SUMIF(Tbl.Kosten[WPnr.],$A47,Tbl.Kosten[P22])</f>
        <v>0</v>
      </c>
      <c r="Y47" s="76">
        <f>SUMIF(Tbl.Kosten[WPnr.],$A47,Tbl.Kosten[P23])</f>
        <v>0</v>
      </c>
      <c r="Z47" s="76">
        <f>SUMIF(Tbl.Kosten[WPnr.],$A47,Tbl.Kosten[P24])</f>
        <v>0</v>
      </c>
      <c r="AA47" s="76">
        <f>SUMIF(Tbl.Kosten[WPnr.],$A47,Tbl.Kosten[P25])</f>
        <v>0</v>
      </c>
      <c r="AB47" s="76">
        <f>SUMIF(Tbl.Kosten[WPnr.],$A47,Tbl.Kosten[P26])</f>
        <v>0</v>
      </c>
      <c r="AC47" s="76">
        <f>SUMIF(Tbl.Kosten[WPnr.],$A47,Tbl.Kosten[P27])</f>
        <v>0</v>
      </c>
      <c r="AD47" s="76">
        <f>SUMIF(Tbl.Kosten[WPnr.],$A47,Tbl.Kosten[P28])</f>
        <v>0</v>
      </c>
      <c r="AE47" s="76">
        <f>SUMIF(Tbl.Kosten[WPnr.],$A47,Tbl.Kosten[P29])</f>
        <v>0</v>
      </c>
      <c r="AF47" s="76">
        <f>SUMIF(Tbl.Kosten[WPnr.],$A47,Tbl.Kosten[P30])</f>
        <v>0</v>
      </c>
      <c r="AG47" s="76">
        <f>SUMIF(Tbl.Kosten[WPnr.],$A47,Tbl.Kosten[P31])</f>
        <v>0</v>
      </c>
      <c r="AH47" s="76">
        <f>SUMIF(Tbl.Kosten[WPnr.],$A47,Tbl.Kosten[P32])</f>
        <v>0</v>
      </c>
      <c r="AI47" s="76">
        <f>SUMIF(Tbl.Kosten[WPnr.],$A47,Tbl.Kosten[P33])</f>
        <v>0</v>
      </c>
      <c r="AJ47" s="76">
        <f>SUMIF(Tbl.Kosten[WPnr.],$A47,Tbl.Kosten[P34])</f>
        <v>0</v>
      </c>
      <c r="AK47" s="76">
        <f>SUMIF(Tbl.Kosten[WPnr.],$A47,Tbl.Kosten[P35])</f>
        <v>0</v>
      </c>
      <c r="AL47" s="76">
        <f>SUMIF(Tbl.Kosten[WPnr.],$A47,Tbl.Kosten[P36])</f>
        <v>0</v>
      </c>
      <c r="AM47" s="76">
        <f>SUMIF(Tbl.Kosten[WPnr.],$A47,Tbl.Kosten[P37])</f>
        <v>0</v>
      </c>
      <c r="AN47" s="76">
        <f>SUMIF(Tbl.Kosten[WPnr.],$A47,Tbl.Kosten[P38])</f>
        <v>0</v>
      </c>
      <c r="AO47" s="76">
        <f>SUMIF(Tbl.Kosten[WPnr.],$A47,Tbl.Kosten[P39])</f>
        <v>0</v>
      </c>
      <c r="AP47" s="76">
        <f>SUMIF(Tbl.Kosten[WPnr.],$A47,Tbl.Kosten[P40])</f>
        <v>0</v>
      </c>
      <c r="AQ47" s="76">
        <f>SUMIF(Tbl.Kosten[WPnr.],$A47,Tbl.Kosten[P41])</f>
        <v>0</v>
      </c>
      <c r="AR47" s="76">
        <f>SUMIF(Tbl.Kosten[WPnr.],$A47,Tbl.Kosten[P42])</f>
        <v>0</v>
      </c>
      <c r="AS47" s="76">
        <f>SUMIF(Tbl.Kosten[WPnr.],$A47,Tbl.Kosten[P43])</f>
        <v>0</v>
      </c>
      <c r="AT47" s="76">
        <f>SUMIF(Tbl.Kosten[WPnr.],$A47,Tbl.Kosten[P44])</f>
        <v>0</v>
      </c>
      <c r="AU47" s="76">
        <f>SUMIF(Tbl.Kosten[WPnr.],$A47,Tbl.Kosten[P45])</f>
        <v>0</v>
      </c>
      <c r="AV47" s="76">
        <f>SUMIF(Tbl.Kosten[WPnr.],$A47,Tbl.Kosten[P46])</f>
        <v>0</v>
      </c>
      <c r="AW47" s="76">
        <f>SUMIF(Tbl.Kosten[WPnr.],$A47,Tbl.Kosten[P47])</f>
        <v>0</v>
      </c>
      <c r="AX47" s="76">
        <f>SUMIF(Tbl.Kosten[WPnr.],$A47,Tbl.Kosten[P48])</f>
        <v>0</v>
      </c>
      <c r="AY47" s="76">
        <f>SUMIF(Tbl.Kosten[WPnr.],$A47,Tbl.Kosten[P49])</f>
        <v>0</v>
      </c>
      <c r="AZ47" s="76">
        <f>SUMIF(Tbl.Kosten[WPnr.],$A47,Tbl.Kosten[P50])</f>
        <v>0</v>
      </c>
    </row>
    <row r="48" spans="1:52" x14ac:dyDescent="0.35">
      <c r="A48" s="72" t="s">
        <v>156</v>
      </c>
      <c r="B48" s="75">
        <f>Tbl.Kosten[[#Totals],[WP46]]</f>
        <v>0</v>
      </c>
      <c r="C48" s="76">
        <f>SUMIF(Tbl.Kosten[WPnr.],$A48,Tbl.Kosten[P1])</f>
        <v>0</v>
      </c>
      <c r="D48" s="76">
        <f>SUMIF(Tbl.Kosten[WPnr.],$A48,Tbl.Kosten[P2])</f>
        <v>0</v>
      </c>
      <c r="E48" s="76">
        <f>SUMIF(Tbl.Kosten[WPnr.],$A48,Tbl.Kosten[P3])</f>
        <v>0</v>
      </c>
      <c r="F48" s="76">
        <f>SUMIF(Tbl.Kosten[WPnr.],$A48,Tbl.Kosten[P4])</f>
        <v>0</v>
      </c>
      <c r="G48" s="76">
        <f>SUMIF(Tbl.Kosten[WPnr.],$A48,Tbl.Kosten[P5])</f>
        <v>0</v>
      </c>
      <c r="H48" s="76">
        <f>SUMIF(Tbl.Kosten[WPnr.],$A48,Tbl.Kosten[P6])</f>
        <v>0</v>
      </c>
      <c r="I48" s="76">
        <f>SUMIF(Tbl.Kosten[WPnr.],$A48,Tbl.Kosten[P7])</f>
        <v>0</v>
      </c>
      <c r="J48" s="76">
        <f>SUMIF(Tbl.Kosten[WPnr.],$A48,Tbl.Kosten[P8])</f>
        <v>0</v>
      </c>
      <c r="K48" s="76">
        <f>SUMIF(Tbl.Kosten[WPnr.],$A48,Tbl.Kosten[P9])</f>
        <v>0</v>
      </c>
      <c r="L48" s="76">
        <f>SUMIF(Tbl.Kosten[WPnr.],$A48,Tbl.Kosten[P10])</f>
        <v>0</v>
      </c>
      <c r="M48" s="76">
        <f>SUMIF(Tbl.Kosten[WPnr.],$A48,Tbl.Kosten[P11])</f>
        <v>0</v>
      </c>
      <c r="N48" s="76">
        <f>SUMIF(Tbl.Kosten[WPnr.],$A48,Tbl.Kosten[P12])</f>
        <v>0</v>
      </c>
      <c r="O48" s="76">
        <f>SUMIF(Tbl.Kosten[WPnr.],$A48,Tbl.Kosten[P13])</f>
        <v>0</v>
      </c>
      <c r="P48" s="76">
        <f>SUMIF(Tbl.Kosten[WPnr.],$A48,Tbl.Kosten[P14])</f>
        <v>0</v>
      </c>
      <c r="Q48" s="76">
        <f>SUMIF(Tbl.Kosten[WPnr.],$A48,Tbl.Kosten[P15])</f>
        <v>0</v>
      </c>
      <c r="R48" s="76">
        <f>SUMIF(Tbl.Kosten[WPnr.],$A48,Tbl.Kosten[P16])</f>
        <v>0</v>
      </c>
      <c r="S48" s="76">
        <f>SUMIF(Tbl.Kosten[WPnr.],$A48,Tbl.Kosten[P17])</f>
        <v>0</v>
      </c>
      <c r="T48" s="76">
        <f>SUMIF(Tbl.Kosten[WPnr.],$A48,Tbl.Kosten[P18])</f>
        <v>0</v>
      </c>
      <c r="U48" s="76">
        <f>SUMIF(Tbl.Kosten[WPnr.],$A48,Tbl.Kosten[P19])</f>
        <v>0</v>
      </c>
      <c r="V48" s="76">
        <f>SUMIF(Tbl.Kosten[WPnr.],$A48,Tbl.Kosten[P20])</f>
        <v>0</v>
      </c>
      <c r="W48" s="76">
        <f>SUMIF(Tbl.Kosten[WPnr.],$A48,Tbl.Kosten[P21])</f>
        <v>0</v>
      </c>
      <c r="X48" s="76">
        <f>SUMIF(Tbl.Kosten[WPnr.],$A48,Tbl.Kosten[P22])</f>
        <v>0</v>
      </c>
      <c r="Y48" s="76">
        <f>SUMIF(Tbl.Kosten[WPnr.],$A48,Tbl.Kosten[P23])</f>
        <v>0</v>
      </c>
      <c r="Z48" s="76">
        <f>SUMIF(Tbl.Kosten[WPnr.],$A48,Tbl.Kosten[P24])</f>
        <v>0</v>
      </c>
      <c r="AA48" s="76">
        <f>SUMIF(Tbl.Kosten[WPnr.],$A48,Tbl.Kosten[P25])</f>
        <v>0</v>
      </c>
      <c r="AB48" s="76">
        <f>SUMIF(Tbl.Kosten[WPnr.],$A48,Tbl.Kosten[P26])</f>
        <v>0</v>
      </c>
      <c r="AC48" s="76">
        <f>SUMIF(Tbl.Kosten[WPnr.],$A48,Tbl.Kosten[P27])</f>
        <v>0</v>
      </c>
      <c r="AD48" s="76">
        <f>SUMIF(Tbl.Kosten[WPnr.],$A48,Tbl.Kosten[P28])</f>
        <v>0</v>
      </c>
      <c r="AE48" s="76">
        <f>SUMIF(Tbl.Kosten[WPnr.],$A48,Tbl.Kosten[P29])</f>
        <v>0</v>
      </c>
      <c r="AF48" s="76">
        <f>SUMIF(Tbl.Kosten[WPnr.],$A48,Tbl.Kosten[P30])</f>
        <v>0</v>
      </c>
      <c r="AG48" s="76">
        <f>SUMIF(Tbl.Kosten[WPnr.],$A48,Tbl.Kosten[P31])</f>
        <v>0</v>
      </c>
      <c r="AH48" s="76">
        <f>SUMIF(Tbl.Kosten[WPnr.],$A48,Tbl.Kosten[P32])</f>
        <v>0</v>
      </c>
      <c r="AI48" s="76">
        <f>SUMIF(Tbl.Kosten[WPnr.],$A48,Tbl.Kosten[P33])</f>
        <v>0</v>
      </c>
      <c r="AJ48" s="76">
        <f>SUMIF(Tbl.Kosten[WPnr.],$A48,Tbl.Kosten[P34])</f>
        <v>0</v>
      </c>
      <c r="AK48" s="76">
        <f>SUMIF(Tbl.Kosten[WPnr.],$A48,Tbl.Kosten[P35])</f>
        <v>0</v>
      </c>
      <c r="AL48" s="76">
        <f>SUMIF(Tbl.Kosten[WPnr.],$A48,Tbl.Kosten[P36])</f>
        <v>0</v>
      </c>
      <c r="AM48" s="76">
        <f>SUMIF(Tbl.Kosten[WPnr.],$A48,Tbl.Kosten[P37])</f>
        <v>0</v>
      </c>
      <c r="AN48" s="76">
        <f>SUMIF(Tbl.Kosten[WPnr.],$A48,Tbl.Kosten[P38])</f>
        <v>0</v>
      </c>
      <c r="AO48" s="76">
        <f>SUMIF(Tbl.Kosten[WPnr.],$A48,Tbl.Kosten[P39])</f>
        <v>0</v>
      </c>
      <c r="AP48" s="76">
        <f>SUMIF(Tbl.Kosten[WPnr.],$A48,Tbl.Kosten[P40])</f>
        <v>0</v>
      </c>
      <c r="AQ48" s="76">
        <f>SUMIF(Tbl.Kosten[WPnr.],$A48,Tbl.Kosten[P41])</f>
        <v>0</v>
      </c>
      <c r="AR48" s="76">
        <f>SUMIF(Tbl.Kosten[WPnr.],$A48,Tbl.Kosten[P42])</f>
        <v>0</v>
      </c>
      <c r="AS48" s="76">
        <f>SUMIF(Tbl.Kosten[WPnr.],$A48,Tbl.Kosten[P43])</f>
        <v>0</v>
      </c>
      <c r="AT48" s="76">
        <f>SUMIF(Tbl.Kosten[WPnr.],$A48,Tbl.Kosten[P44])</f>
        <v>0</v>
      </c>
      <c r="AU48" s="76">
        <f>SUMIF(Tbl.Kosten[WPnr.],$A48,Tbl.Kosten[P45])</f>
        <v>0</v>
      </c>
      <c r="AV48" s="76">
        <f>SUMIF(Tbl.Kosten[WPnr.],$A48,Tbl.Kosten[P46])</f>
        <v>0</v>
      </c>
      <c r="AW48" s="76">
        <f>SUMIF(Tbl.Kosten[WPnr.],$A48,Tbl.Kosten[P47])</f>
        <v>0</v>
      </c>
      <c r="AX48" s="76">
        <f>SUMIF(Tbl.Kosten[WPnr.],$A48,Tbl.Kosten[P48])</f>
        <v>0</v>
      </c>
      <c r="AY48" s="76">
        <f>SUMIF(Tbl.Kosten[WPnr.],$A48,Tbl.Kosten[P49])</f>
        <v>0</v>
      </c>
      <c r="AZ48" s="76">
        <f>SUMIF(Tbl.Kosten[WPnr.],$A48,Tbl.Kosten[P50])</f>
        <v>0</v>
      </c>
    </row>
    <row r="49" spans="1:52" x14ac:dyDescent="0.35">
      <c r="A49" s="72" t="s">
        <v>157</v>
      </c>
      <c r="B49" s="75">
        <f>Tbl.Kosten[[#Totals],[WP47]]</f>
        <v>0</v>
      </c>
      <c r="C49" s="76">
        <f>SUMIF(Tbl.Kosten[WPnr.],$A49,Tbl.Kosten[P1])</f>
        <v>0</v>
      </c>
      <c r="D49" s="76">
        <f>SUMIF(Tbl.Kosten[WPnr.],$A49,Tbl.Kosten[P2])</f>
        <v>0</v>
      </c>
      <c r="E49" s="76">
        <f>SUMIF(Tbl.Kosten[WPnr.],$A49,Tbl.Kosten[P3])</f>
        <v>0</v>
      </c>
      <c r="F49" s="76">
        <f>SUMIF(Tbl.Kosten[WPnr.],$A49,Tbl.Kosten[P4])</f>
        <v>0</v>
      </c>
      <c r="G49" s="76">
        <f>SUMIF(Tbl.Kosten[WPnr.],$A49,Tbl.Kosten[P5])</f>
        <v>0</v>
      </c>
      <c r="H49" s="76">
        <f>SUMIF(Tbl.Kosten[WPnr.],$A49,Tbl.Kosten[P6])</f>
        <v>0</v>
      </c>
      <c r="I49" s="76">
        <f>SUMIF(Tbl.Kosten[WPnr.],$A49,Tbl.Kosten[P7])</f>
        <v>0</v>
      </c>
      <c r="J49" s="76">
        <f>SUMIF(Tbl.Kosten[WPnr.],$A49,Tbl.Kosten[P8])</f>
        <v>0</v>
      </c>
      <c r="K49" s="76">
        <f>SUMIF(Tbl.Kosten[WPnr.],$A49,Tbl.Kosten[P9])</f>
        <v>0</v>
      </c>
      <c r="L49" s="76">
        <f>SUMIF(Tbl.Kosten[WPnr.],$A49,Tbl.Kosten[P10])</f>
        <v>0</v>
      </c>
      <c r="M49" s="76">
        <f>SUMIF(Tbl.Kosten[WPnr.],$A49,Tbl.Kosten[P11])</f>
        <v>0</v>
      </c>
      <c r="N49" s="76">
        <f>SUMIF(Tbl.Kosten[WPnr.],$A49,Tbl.Kosten[P12])</f>
        <v>0</v>
      </c>
      <c r="O49" s="76">
        <f>SUMIF(Tbl.Kosten[WPnr.],$A49,Tbl.Kosten[P13])</f>
        <v>0</v>
      </c>
      <c r="P49" s="76">
        <f>SUMIF(Tbl.Kosten[WPnr.],$A49,Tbl.Kosten[P14])</f>
        <v>0</v>
      </c>
      <c r="Q49" s="76">
        <f>SUMIF(Tbl.Kosten[WPnr.],$A49,Tbl.Kosten[P15])</f>
        <v>0</v>
      </c>
      <c r="R49" s="76">
        <f>SUMIF(Tbl.Kosten[WPnr.],$A49,Tbl.Kosten[P16])</f>
        <v>0</v>
      </c>
      <c r="S49" s="76">
        <f>SUMIF(Tbl.Kosten[WPnr.],$A49,Tbl.Kosten[P17])</f>
        <v>0</v>
      </c>
      <c r="T49" s="76">
        <f>SUMIF(Tbl.Kosten[WPnr.],$A49,Tbl.Kosten[P18])</f>
        <v>0</v>
      </c>
      <c r="U49" s="76">
        <f>SUMIF(Tbl.Kosten[WPnr.],$A49,Tbl.Kosten[P19])</f>
        <v>0</v>
      </c>
      <c r="V49" s="76">
        <f>SUMIF(Tbl.Kosten[WPnr.],$A49,Tbl.Kosten[P20])</f>
        <v>0</v>
      </c>
      <c r="W49" s="76">
        <f>SUMIF(Tbl.Kosten[WPnr.],$A49,Tbl.Kosten[P21])</f>
        <v>0</v>
      </c>
      <c r="X49" s="76">
        <f>SUMIF(Tbl.Kosten[WPnr.],$A49,Tbl.Kosten[P22])</f>
        <v>0</v>
      </c>
      <c r="Y49" s="76">
        <f>SUMIF(Tbl.Kosten[WPnr.],$A49,Tbl.Kosten[P23])</f>
        <v>0</v>
      </c>
      <c r="Z49" s="76">
        <f>SUMIF(Tbl.Kosten[WPnr.],$A49,Tbl.Kosten[P24])</f>
        <v>0</v>
      </c>
      <c r="AA49" s="76">
        <f>SUMIF(Tbl.Kosten[WPnr.],$A49,Tbl.Kosten[P25])</f>
        <v>0</v>
      </c>
      <c r="AB49" s="76">
        <f>SUMIF(Tbl.Kosten[WPnr.],$A49,Tbl.Kosten[P26])</f>
        <v>0</v>
      </c>
      <c r="AC49" s="76">
        <f>SUMIF(Tbl.Kosten[WPnr.],$A49,Tbl.Kosten[P27])</f>
        <v>0</v>
      </c>
      <c r="AD49" s="76">
        <f>SUMIF(Tbl.Kosten[WPnr.],$A49,Tbl.Kosten[P28])</f>
        <v>0</v>
      </c>
      <c r="AE49" s="76">
        <f>SUMIF(Tbl.Kosten[WPnr.],$A49,Tbl.Kosten[P29])</f>
        <v>0</v>
      </c>
      <c r="AF49" s="76">
        <f>SUMIF(Tbl.Kosten[WPnr.],$A49,Tbl.Kosten[P30])</f>
        <v>0</v>
      </c>
      <c r="AG49" s="76">
        <f>SUMIF(Tbl.Kosten[WPnr.],$A49,Tbl.Kosten[P31])</f>
        <v>0</v>
      </c>
      <c r="AH49" s="76">
        <f>SUMIF(Tbl.Kosten[WPnr.],$A49,Tbl.Kosten[P32])</f>
        <v>0</v>
      </c>
      <c r="AI49" s="76">
        <f>SUMIF(Tbl.Kosten[WPnr.],$A49,Tbl.Kosten[P33])</f>
        <v>0</v>
      </c>
      <c r="AJ49" s="76">
        <f>SUMIF(Tbl.Kosten[WPnr.],$A49,Tbl.Kosten[P34])</f>
        <v>0</v>
      </c>
      <c r="AK49" s="76">
        <f>SUMIF(Tbl.Kosten[WPnr.],$A49,Tbl.Kosten[P35])</f>
        <v>0</v>
      </c>
      <c r="AL49" s="76">
        <f>SUMIF(Tbl.Kosten[WPnr.],$A49,Tbl.Kosten[P36])</f>
        <v>0</v>
      </c>
      <c r="AM49" s="76">
        <f>SUMIF(Tbl.Kosten[WPnr.],$A49,Tbl.Kosten[P37])</f>
        <v>0</v>
      </c>
      <c r="AN49" s="76">
        <f>SUMIF(Tbl.Kosten[WPnr.],$A49,Tbl.Kosten[P38])</f>
        <v>0</v>
      </c>
      <c r="AO49" s="76">
        <f>SUMIF(Tbl.Kosten[WPnr.],$A49,Tbl.Kosten[P39])</f>
        <v>0</v>
      </c>
      <c r="AP49" s="76">
        <f>SUMIF(Tbl.Kosten[WPnr.],$A49,Tbl.Kosten[P40])</f>
        <v>0</v>
      </c>
      <c r="AQ49" s="76">
        <f>SUMIF(Tbl.Kosten[WPnr.],$A49,Tbl.Kosten[P41])</f>
        <v>0</v>
      </c>
      <c r="AR49" s="76">
        <f>SUMIF(Tbl.Kosten[WPnr.],$A49,Tbl.Kosten[P42])</f>
        <v>0</v>
      </c>
      <c r="AS49" s="76">
        <f>SUMIF(Tbl.Kosten[WPnr.],$A49,Tbl.Kosten[P43])</f>
        <v>0</v>
      </c>
      <c r="AT49" s="76">
        <f>SUMIF(Tbl.Kosten[WPnr.],$A49,Tbl.Kosten[P44])</f>
        <v>0</v>
      </c>
      <c r="AU49" s="76">
        <f>SUMIF(Tbl.Kosten[WPnr.],$A49,Tbl.Kosten[P45])</f>
        <v>0</v>
      </c>
      <c r="AV49" s="76">
        <f>SUMIF(Tbl.Kosten[WPnr.],$A49,Tbl.Kosten[P46])</f>
        <v>0</v>
      </c>
      <c r="AW49" s="76">
        <f>SUMIF(Tbl.Kosten[WPnr.],$A49,Tbl.Kosten[P47])</f>
        <v>0</v>
      </c>
      <c r="AX49" s="76">
        <f>SUMIF(Tbl.Kosten[WPnr.],$A49,Tbl.Kosten[P48])</f>
        <v>0</v>
      </c>
      <c r="AY49" s="76">
        <f>SUMIF(Tbl.Kosten[WPnr.],$A49,Tbl.Kosten[P49])</f>
        <v>0</v>
      </c>
      <c r="AZ49" s="76">
        <f>SUMIF(Tbl.Kosten[WPnr.],$A49,Tbl.Kosten[P50])</f>
        <v>0</v>
      </c>
    </row>
    <row r="50" spans="1:52" x14ac:dyDescent="0.35">
      <c r="A50" s="72" t="s">
        <v>158</v>
      </c>
      <c r="B50" s="75">
        <f>Tbl.Kosten[[#Totals],[WP48]]</f>
        <v>0</v>
      </c>
      <c r="C50" s="76">
        <f>SUMIF(Tbl.Kosten[WPnr.],$A50,Tbl.Kosten[P1])</f>
        <v>0</v>
      </c>
      <c r="D50" s="76">
        <f>SUMIF(Tbl.Kosten[WPnr.],$A50,Tbl.Kosten[P2])</f>
        <v>0</v>
      </c>
      <c r="E50" s="76">
        <f>SUMIF(Tbl.Kosten[WPnr.],$A50,Tbl.Kosten[P3])</f>
        <v>0</v>
      </c>
      <c r="F50" s="76">
        <f>SUMIF(Tbl.Kosten[WPnr.],$A50,Tbl.Kosten[P4])</f>
        <v>0</v>
      </c>
      <c r="G50" s="76">
        <f>SUMIF(Tbl.Kosten[WPnr.],$A50,Tbl.Kosten[P5])</f>
        <v>0</v>
      </c>
      <c r="H50" s="76">
        <f>SUMIF(Tbl.Kosten[WPnr.],$A50,Tbl.Kosten[P6])</f>
        <v>0</v>
      </c>
      <c r="I50" s="76">
        <f>SUMIF(Tbl.Kosten[WPnr.],$A50,Tbl.Kosten[P7])</f>
        <v>0</v>
      </c>
      <c r="J50" s="76">
        <f>SUMIF(Tbl.Kosten[WPnr.],$A50,Tbl.Kosten[P8])</f>
        <v>0</v>
      </c>
      <c r="K50" s="76">
        <f>SUMIF(Tbl.Kosten[WPnr.],$A50,Tbl.Kosten[P9])</f>
        <v>0</v>
      </c>
      <c r="L50" s="76">
        <f>SUMIF(Tbl.Kosten[WPnr.],$A50,Tbl.Kosten[P10])</f>
        <v>0</v>
      </c>
      <c r="M50" s="76">
        <f>SUMIF(Tbl.Kosten[WPnr.],$A50,Tbl.Kosten[P11])</f>
        <v>0</v>
      </c>
      <c r="N50" s="76">
        <f>SUMIF(Tbl.Kosten[WPnr.],$A50,Tbl.Kosten[P12])</f>
        <v>0</v>
      </c>
      <c r="O50" s="76">
        <f>SUMIF(Tbl.Kosten[WPnr.],$A50,Tbl.Kosten[P13])</f>
        <v>0</v>
      </c>
      <c r="P50" s="76">
        <f>SUMIF(Tbl.Kosten[WPnr.],$A50,Tbl.Kosten[P14])</f>
        <v>0</v>
      </c>
      <c r="Q50" s="76">
        <f>SUMIF(Tbl.Kosten[WPnr.],$A50,Tbl.Kosten[P15])</f>
        <v>0</v>
      </c>
      <c r="R50" s="76">
        <f>SUMIF(Tbl.Kosten[WPnr.],$A50,Tbl.Kosten[P16])</f>
        <v>0</v>
      </c>
      <c r="S50" s="76">
        <f>SUMIF(Tbl.Kosten[WPnr.],$A50,Tbl.Kosten[P17])</f>
        <v>0</v>
      </c>
      <c r="T50" s="76">
        <f>SUMIF(Tbl.Kosten[WPnr.],$A50,Tbl.Kosten[P18])</f>
        <v>0</v>
      </c>
      <c r="U50" s="76">
        <f>SUMIF(Tbl.Kosten[WPnr.],$A50,Tbl.Kosten[P19])</f>
        <v>0</v>
      </c>
      <c r="V50" s="76">
        <f>SUMIF(Tbl.Kosten[WPnr.],$A50,Tbl.Kosten[P20])</f>
        <v>0</v>
      </c>
      <c r="W50" s="76">
        <f>SUMIF(Tbl.Kosten[WPnr.],$A50,Tbl.Kosten[P21])</f>
        <v>0</v>
      </c>
      <c r="X50" s="76">
        <f>SUMIF(Tbl.Kosten[WPnr.],$A50,Tbl.Kosten[P22])</f>
        <v>0</v>
      </c>
      <c r="Y50" s="76">
        <f>SUMIF(Tbl.Kosten[WPnr.],$A50,Tbl.Kosten[P23])</f>
        <v>0</v>
      </c>
      <c r="Z50" s="76">
        <f>SUMIF(Tbl.Kosten[WPnr.],$A50,Tbl.Kosten[P24])</f>
        <v>0</v>
      </c>
      <c r="AA50" s="76">
        <f>SUMIF(Tbl.Kosten[WPnr.],$A50,Tbl.Kosten[P25])</f>
        <v>0</v>
      </c>
      <c r="AB50" s="76">
        <f>SUMIF(Tbl.Kosten[WPnr.],$A50,Tbl.Kosten[P26])</f>
        <v>0</v>
      </c>
      <c r="AC50" s="76">
        <f>SUMIF(Tbl.Kosten[WPnr.],$A50,Tbl.Kosten[P27])</f>
        <v>0</v>
      </c>
      <c r="AD50" s="76">
        <f>SUMIF(Tbl.Kosten[WPnr.],$A50,Tbl.Kosten[P28])</f>
        <v>0</v>
      </c>
      <c r="AE50" s="76">
        <f>SUMIF(Tbl.Kosten[WPnr.],$A50,Tbl.Kosten[P29])</f>
        <v>0</v>
      </c>
      <c r="AF50" s="76">
        <f>SUMIF(Tbl.Kosten[WPnr.],$A50,Tbl.Kosten[P30])</f>
        <v>0</v>
      </c>
      <c r="AG50" s="76">
        <f>SUMIF(Tbl.Kosten[WPnr.],$A50,Tbl.Kosten[P31])</f>
        <v>0</v>
      </c>
      <c r="AH50" s="76">
        <f>SUMIF(Tbl.Kosten[WPnr.],$A50,Tbl.Kosten[P32])</f>
        <v>0</v>
      </c>
      <c r="AI50" s="76">
        <f>SUMIF(Tbl.Kosten[WPnr.],$A50,Tbl.Kosten[P33])</f>
        <v>0</v>
      </c>
      <c r="AJ50" s="76">
        <f>SUMIF(Tbl.Kosten[WPnr.],$A50,Tbl.Kosten[P34])</f>
        <v>0</v>
      </c>
      <c r="AK50" s="76">
        <f>SUMIF(Tbl.Kosten[WPnr.],$A50,Tbl.Kosten[P35])</f>
        <v>0</v>
      </c>
      <c r="AL50" s="76">
        <f>SUMIF(Tbl.Kosten[WPnr.],$A50,Tbl.Kosten[P36])</f>
        <v>0</v>
      </c>
      <c r="AM50" s="76">
        <f>SUMIF(Tbl.Kosten[WPnr.],$A50,Tbl.Kosten[P37])</f>
        <v>0</v>
      </c>
      <c r="AN50" s="76">
        <f>SUMIF(Tbl.Kosten[WPnr.],$A50,Tbl.Kosten[P38])</f>
        <v>0</v>
      </c>
      <c r="AO50" s="76">
        <f>SUMIF(Tbl.Kosten[WPnr.],$A50,Tbl.Kosten[P39])</f>
        <v>0</v>
      </c>
      <c r="AP50" s="76">
        <f>SUMIF(Tbl.Kosten[WPnr.],$A50,Tbl.Kosten[P40])</f>
        <v>0</v>
      </c>
      <c r="AQ50" s="76">
        <f>SUMIF(Tbl.Kosten[WPnr.],$A50,Tbl.Kosten[P41])</f>
        <v>0</v>
      </c>
      <c r="AR50" s="76">
        <f>SUMIF(Tbl.Kosten[WPnr.],$A50,Tbl.Kosten[P42])</f>
        <v>0</v>
      </c>
      <c r="AS50" s="76">
        <f>SUMIF(Tbl.Kosten[WPnr.],$A50,Tbl.Kosten[P43])</f>
        <v>0</v>
      </c>
      <c r="AT50" s="76">
        <f>SUMIF(Tbl.Kosten[WPnr.],$A50,Tbl.Kosten[P44])</f>
        <v>0</v>
      </c>
      <c r="AU50" s="76">
        <f>SUMIF(Tbl.Kosten[WPnr.],$A50,Tbl.Kosten[P45])</f>
        <v>0</v>
      </c>
      <c r="AV50" s="76">
        <f>SUMIF(Tbl.Kosten[WPnr.],$A50,Tbl.Kosten[P46])</f>
        <v>0</v>
      </c>
      <c r="AW50" s="76">
        <f>SUMIF(Tbl.Kosten[WPnr.],$A50,Tbl.Kosten[P47])</f>
        <v>0</v>
      </c>
      <c r="AX50" s="76">
        <f>SUMIF(Tbl.Kosten[WPnr.],$A50,Tbl.Kosten[P48])</f>
        <v>0</v>
      </c>
      <c r="AY50" s="76">
        <f>SUMIF(Tbl.Kosten[WPnr.],$A50,Tbl.Kosten[P49])</f>
        <v>0</v>
      </c>
      <c r="AZ50" s="76">
        <f>SUMIF(Tbl.Kosten[WPnr.],$A50,Tbl.Kosten[P50])</f>
        <v>0</v>
      </c>
    </row>
    <row r="51" spans="1:52" x14ac:dyDescent="0.35">
      <c r="A51" s="72" t="s">
        <v>159</v>
      </c>
      <c r="B51" s="75">
        <f>Tbl.Kosten[[#Totals],[WP49]]</f>
        <v>0</v>
      </c>
      <c r="C51" s="76">
        <f>SUMIF(Tbl.Kosten[WPnr.],$A51,Tbl.Kosten[P1])</f>
        <v>0</v>
      </c>
      <c r="D51" s="76">
        <f>SUMIF(Tbl.Kosten[WPnr.],$A51,Tbl.Kosten[P2])</f>
        <v>0</v>
      </c>
      <c r="E51" s="76">
        <f>SUMIF(Tbl.Kosten[WPnr.],$A51,Tbl.Kosten[P3])</f>
        <v>0</v>
      </c>
      <c r="F51" s="76">
        <f>SUMIF(Tbl.Kosten[WPnr.],$A51,Tbl.Kosten[P4])</f>
        <v>0</v>
      </c>
      <c r="G51" s="76">
        <f>SUMIF(Tbl.Kosten[WPnr.],$A51,Tbl.Kosten[P5])</f>
        <v>0</v>
      </c>
      <c r="H51" s="76">
        <f>SUMIF(Tbl.Kosten[WPnr.],$A51,Tbl.Kosten[P6])</f>
        <v>0</v>
      </c>
      <c r="I51" s="76">
        <f>SUMIF(Tbl.Kosten[WPnr.],$A51,Tbl.Kosten[P7])</f>
        <v>0</v>
      </c>
      <c r="J51" s="76">
        <f>SUMIF(Tbl.Kosten[WPnr.],$A51,Tbl.Kosten[P8])</f>
        <v>0</v>
      </c>
      <c r="K51" s="76">
        <f>SUMIF(Tbl.Kosten[WPnr.],$A51,Tbl.Kosten[P9])</f>
        <v>0</v>
      </c>
      <c r="L51" s="76">
        <f>SUMIF(Tbl.Kosten[WPnr.],$A51,Tbl.Kosten[P10])</f>
        <v>0</v>
      </c>
      <c r="M51" s="76">
        <f>SUMIF(Tbl.Kosten[WPnr.],$A51,Tbl.Kosten[P11])</f>
        <v>0</v>
      </c>
      <c r="N51" s="76">
        <f>SUMIF(Tbl.Kosten[WPnr.],$A51,Tbl.Kosten[P12])</f>
        <v>0</v>
      </c>
      <c r="O51" s="76">
        <f>SUMIF(Tbl.Kosten[WPnr.],$A51,Tbl.Kosten[P13])</f>
        <v>0</v>
      </c>
      <c r="P51" s="76">
        <f>SUMIF(Tbl.Kosten[WPnr.],$A51,Tbl.Kosten[P14])</f>
        <v>0</v>
      </c>
      <c r="Q51" s="76">
        <f>SUMIF(Tbl.Kosten[WPnr.],$A51,Tbl.Kosten[P15])</f>
        <v>0</v>
      </c>
      <c r="R51" s="76">
        <f>SUMIF(Tbl.Kosten[WPnr.],$A51,Tbl.Kosten[P16])</f>
        <v>0</v>
      </c>
      <c r="S51" s="76">
        <f>SUMIF(Tbl.Kosten[WPnr.],$A51,Tbl.Kosten[P17])</f>
        <v>0</v>
      </c>
      <c r="T51" s="76">
        <f>SUMIF(Tbl.Kosten[WPnr.],$A51,Tbl.Kosten[P18])</f>
        <v>0</v>
      </c>
      <c r="U51" s="76">
        <f>SUMIF(Tbl.Kosten[WPnr.],$A51,Tbl.Kosten[P19])</f>
        <v>0</v>
      </c>
      <c r="V51" s="76">
        <f>SUMIF(Tbl.Kosten[WPnr.],$A51,Tbl.Kosten[P20])</f>
        <v>0</v>
      </c>
      <c r="W51" s="76">
        <f>SUMIF(Tbl.Kosten[WPnr.],$A51,Tbl.Kosten[P21])</f>
        <v>0</v>
      </c>
      <c r="X51" s="76">
        <f>SUMIF(Tbl.Kosten[WPnr.],$A51,Tbl.Kosten[P22])</f>
        <v>0</v>
      </c>
      <c r="Y51" s="76">
        <f>SUMIF(Tbl.Kosten[WPnr.],$A51,Tbl.Kosten[P23])</f>
        <v>0</v>
      </c>
      <c r="Z51" s="76">
        <f>SUMIF(Tbl.Kosten[WPnr.],$A51,Tbl.Kosten[P24])</f>
        <v>0</v>
      </c>
      <c r="AA51" s="76">
        <f>SUMIF(Tbl.Kosten[WPnr.],$A51,Tbl.Kosten[P25])</f>
        <v>0</v>
      </c>
      <c r="AB51" s="76">
        <f>SUMIF(Tbl.Kosten[WPnr.],$A51,Tbl.Kosten[P26])</f>
        <v>0</v>
      </c>
      <c r="AC51" s="76">
        <f>SUMIF(Tbl.Kosten[WPnr.],$A51,Tbl.Kosten[P27])</f>
        <v>0</v>
      </c>
      <c r="AD51" s="76">
        <f>SUMIF(Tbl.Kosten[WPnr.],$A51,Tbl.Kosten[P28])</f>
        <v>0</v>
      </c>
      <c r="AE51" s="76">
        <f>SUMIF(Tbl.Kosten[WPnr.],$A51,Tbl.Kosten[P29])</f>
        <v>0</v>
      </c>
      <c r="AF51" s="76">
        <f>SUMIF(Tbl.Kosten[WPnr.],$A51,Tbl.Kosten[P30])</f>
        <v>0</v>
      </c>
      <c r="AG51" s="76">
        <f>SUMIF(Tbl.Kosten[WPnr.],$A51,Tbl.Kosten[P31])</f>
        <v>0</v>
      </c>
      <c r="AH51" s="76">
        <f>SUMIF(Tbl.Kosten[WPnr.],$A51,Tbl.Kosten[P32])</f>
        <v>0</v>
      </c>
      <c r="AI51" s="76">
        <f>SUMIF(Tbl.Kosten[WPnr.],$A51,Tbl.Kosten[P33])</f>
        <v>0</v>
      </c>
      <c r="AJ51" s="76">
        <f>SUMIF(Tbl.Kosten[WPnr.],$A51,Tbl.Kosten[P34])</f>
        <v>0</v>
      </c>
      <c r="AK51" s="76">
        <f>SUMIF(Tbl.Kosten[WPnr.],$A51,Tbl.Kosten[P35])</f>
        <v>0</v>
      </c>
      <c r="AL51" s="76">
        <f>SUMIF(Tbl.Kosten[WPnr.],$A51,Tbl.Kosten[P36])</f>
        <v>0</v>
      </c>
      <c r="AM51" s="76">
        <f>SUMIF(Tbl.Kosten[WPnr.],$A51,Tbl.Kosten[P37])</f>
        <v>0</v>
      </c>
      <c r="AN51" s="76">
        <f>SUMIF(Tbl.Kosten[WPnr.],$A51,Tbl.Kosten[P38])</f>
        <v>0</v>
      </c>
      <c r="AO51" s="76">
        <f>SUMIF(Tbl.Kosten[WPnr.],$A51,Tbl.Kosten[P39])</f>
        <v>0</v>
      </c>
      <c r="AP51" s="76">
        <f>SUMIF(Tbl.Kosten[WPnr.],$A51,Tbl.Kosten[P40])</f>
        <v>0</v>
      </c>
      <c r="AQ51" s="76">
        <f>SUMIF(Tbl.Kosten[WPnr.],$A51,Tbl.Kosten[P41])</f>
        <v>0</v>
      </c>
      <c r="AR51" s="76">
        <f>SUMIF(Tbl.Kosten[WPnr.],$A51,Tbl.Kosten[P42])</f>
        <v>0</v>
      </c>
      <c r="AS51" s="76">
        <f>SUMIF(Tbl.Kosten[WPnr.],$A51,Tbl.Kosten[P43])</f>
        <v>0</v>
      </c>
      <c r="AT51" s="76">
        <f>SUMIF(Tbl.Kosten[WPnr.],$A51,Tbl.Kosten[P44])</f>
        <v>0</v>
      </c>
      <c r="AU51" s="76">
        <f>SUMIF(Tbl.Kosten[WPnr.],$A51,Tbl.Kosten[P45])</f>
        <v>0</v>
      </c>
      <c r="AV51" s="76">
        <f>SUMIF(Tbl.Kosten[WPnr.],$A51,Tbl.Kosten[P46])</f>
        <v>0</v>
      </c>
      <c r="AW51" s="76">
        <f>SUMIF(Tbl.Kosten[WPnr.],$A51,Tbl.Kosten[P47])</f>
        <v>0</v>
      </c>
      <c r="AX51" s="76">
        <f>SUMIF(Tbl.Kosten[WPnr.],$A51,Tbl.Kosten[P48])</f>
        <v>0</v>
      </c>
      <c r="AY51" s="76">
        <f>SUMIF(Tbl.Kosten[WPnr.],$A51,Tbl.Kosten[P49])</f>
        <v>0</v>
      </c>
      <c r="AZ51" s="76">
        <f>SUMIF(Tbl.Kosten[WPnr.],$A51,Tbl.Kosten[P50])</f>
        <v>0</v>
      </c>
    </row>
    <row r="52" spans="1:52" x14ac:dyDescent="0.35">
      <c r="A52" s="72" t="s">
        <v>160</v>
      </c>
      <c r="B52" s="75">
        <f>Tbl.Kosten[[#Totals],[WP50]]</f>
        <v>0</v>
      </c>
      <c r="C52" s="76">
        <f>SUMIF(Tbl.Kosten[WPnr.],$A52,Tbl.Kosten[P1])</f>
        <v>0</v>
      </c>
      <c r="D52" s="76">
        <f>SUMIF(Tbl.Kosten[WPnr.],$A52,Tbl.Kosten[P2])</f>
        <v>0</v>
      </c>
      <c r="E52" s="76">
        <f>SUMIF(Tbl.Kosten[WPnr.],$A52,Tbl.Kosten[P3])</f>
        <v>0</v>
      </c>
      <c r="F52" s="76">
        <f>SUMIF(Tbl.Kosten[WPnr.],$A52,Tbl.Kosten[P4])</f>
        <v>0</v>
      </c>
      <c r="G52" s="76">
        <f>SUMIF(Tbl.Kosten[WPnr.],$A52,Tbl.Kosten[P5])</f>
        <v>0</v>
      </c>
      <c r="H52" s="76">
        <f>SUMIF(Tbl.Kosten[WPnr.],$A52,Tbl.Kosten[P6])</f>
        <v>0</v>
      </c>
      <c r="I52" s="76">
        <f>SUMIF(Tbl.Kosten[WPnr.],$A52,Tbl.Kosten[P7])</f>
        <v>0</v>
      </c>
      <c r="J52" s="76">
        <f>SUMIF(Tbl.Kosten[WPnr.],$A52,Tbl.Kosten[P8])</f>
        <v>0</v>
      </c>
      <c r="K52" s="76">
        <f>SUMIF(Tbl.Kosten[WPnr.],$A52,Tbl.Kosten[P9])</f>
        <v>0</v>
      </c>
      <c r="L52" s="76">
        <f>SUMIF(Tbl.Kosten[WPnr.],$A52,Tbl.Kosten[P10])</f>
        <v>0</v>
      </c>
      <c r="M52" s="76">
        <f>SUMIF(Tbl.Kosten[WPnr.],$A52,Tbl.Kosten[P11])</f>
        <v>0</v>
      </c>
      <c r="N52" s="76">
        <f>SUMIF(Tbl.Kosten[WPnr.],$A52,Tbl.Kosten[P12])</f>
        <v>0</v>
      </c>
      <c r="O52" s="76">
        <f>SUMIF(Tbl.Kosten[WPnr.],$A52,Tbl.Kosten[P13])</f>
        <v>0</v>
      </c>
      <c r="P52" s="76">
        <f>SUMIF(Tbl.Kosten[WPnr.],$A52,Tbl.Kosten[P14])</f>
        <v>0</v>
      </c>
      <c r="Q52" s="76">
        <f>SUMIF(Tbl.Kosten[WPnr.],$A52,Tbl.Kosten[P15])</f>
        <v>0</v>
      </c>
      <c r="R52" s="76">
        <f>SUMIF(Tbl.Kosten[WPnr.],$A52,Tbl.Kosten[P16])</f>
        <v>0</v>
      </c>
      <c r="S52" s="76">
        <f>SUMIF(Tbl.Kosten[WPnr.],$A52,Tbl.Kosten[P17])</f>
        <v>0</v>
      </c>
      <c r="T52" s="76">
        <f>SUMIF(Tbl.Kosten[WPnr.],$A52,Tbl.Kosten[P18])</f>
        <v>0</v>
      </c>
      <c r="U52" s="76">
        <f>SUMIF(Tbl.Kosten[WPnr.],$A52,Tbl.Kosten[P19])</f>
        <v>0</v>
      </c>
      <c r="V52" s="76">
        <f>SUMIF(Tbl.Kosten[WPnr.],$A52,Tbl.Kosten[P20])</f>
        <v>0</v>
      </c>
      <c r="W52" s="76">
        <f>SUMIF(Tbl.Kosten[WPnr.],$A52,Tbl.Kosten[P21])</f>
        <v>0</v>
      </c>
      <c r="X52" s="76">
        <f>SUMIF(Tbl.Kosten[WPnr.],$A52,Tbl.Kosten[P22])</f>
        <v>0</v>
      </c>
      <c r="Y52" s="76">
        <f>SUMIF(Tbl.Kosten[WPnr.],$A52,Tbl.Kosten[P23])</f>
        <v>0</v>
      </c>
      <c r="Z52" s="76">
        <f>SUMIF(Tbl.Kosten[WPnr.],$A52,Tbl.Kosten[P24])</f>
        <v>0</v>
      </c>
      <c r="AA52" s="76">
        <f>SUMIF(Tbl.Kosten[WPnr.],$A52,Tbl.Kosten[P25])</f>
        <v>0</v>
      </c>
      <c r="AB52" s="76">
        <f>SUMIF(Tbl.Kosten[WPnr.],$A52,Tbl.Kosten[P26])</f>
        <v>0</v>
      </c>
      <c r="AC52" s="76">
        <f>SUMIF(Tbl.Kosten[WPnr.],$A52,Tbl.Kosten[P27])</f>
        <v>0</v>
      </c>
      <c r="AD52" s="76">
        <f>SUMIF(Tbl.Kosten[WPnr.],$A52,Tbl.Kosten[P28])</f>
        <v>0</v>
      </c>
      <c r="AE52" s="76">
        <f>SUMIF(Tbl.Kosten[WPnr.],$A52,Tbl.Kosten[P29])</f>
        <v>0</v>
      </c>
      <c r="AF52" s="76">
        <f>SUMIF(Tbl.Kosten[WPnr.],$A52,Tbl.Kosten[P30])</f>
        <v>0</v>
      </c>
      <c r="AG52" s="76">
        <f>SUMIF(Tbl.Kosten[WPnr.],$A52,Tbl.Kosten[P31])</f>
        <v>0</v>
      </c>
      <c r="AH52" s="76">
        <f>SUMIF(Tbl.Kosten[WPnr.],$A52,Tbl.Kosten[P32])</f>
        <v>0</v>
      </c>
      <c r="AI52" s="76">
        <f>SUMIF(Tbl.Kosten[WPnr.],$A52,Tbl.Kosten[P33])</f>
        <v>0</v>
      </c>
      <c r="AJ52" s="76">
        <f>SUMIF(Tbl.Kosten[WPnr.],$A52,Tbl.Kosten[P34])</f>
        <v>0</v>
      </c>
      <c r="AK52" s="76">
        <f>SUMIF(Tbl.Kosten[WPnr.],$A52,Tbl.Kosten[P35])</f>
        <v>0</v>
      </c>
      <c r="AL52" s="76">
        <f>SUMIF(Tbl.Kosten[WPnr.],$A52,Tbl.Kosten[P36])</f>
        <v>0</v>
      </c>
      <c r="AM52" s="76">
        <f>SUMIF(Tbl.Kosten[WPnr.],$A52,Tbl.Kosten[P37])</f>
        <v>0</v>
      </c>
      <c r="AN52" s="76">
        <f>SUMIF(Tbl.Kosten[WPnr.],$A52,Tbl.Kosten[P38])</f>
        <v>0</v>
      </c>
      <c r="AO52" s="76">
        <f>SUMIF(Tbl.Kosten[WPnr.],$A52,Tbl.Kosten[P39])</f>
        <v>0</v>
      </c>
      <c r="AP52" s="76">
        <f>SUMIF(Tbl.Kosten[WPnr.],$A52,Tbl.Kosten[P40])</f>
        <v>0</v>
      </c>
      <c r="AQ52" s="76">
        <f>SUMIF(Tbl.Kosten[WPnr.],$A52,Tbl.Kosten[P41])</f>
        <v>0</v>
      </c>
      <c r="AR52" s="76">
        <f>SUMIF(Tbl.Kosten[WPnr.],$A52,Tbl.Kosten[P42])</f>
        <v>0</v>
      </c>
      <c r="AS52" s="76">
        <f>SUMIF(Tbl.Kosten[WPnr.],$A52,Tbl.Kosten[P43])</f>
        <v>0</v>
      </c>
      <c r="AT52" s="76">
        <f>SUMIF(Tbl.Kosten[WPnr.],$A52,Tbl.Kosten[P44])</f>
        <v>0</v>
      </c>
      <c r="AU52" s="76">
        <f>SUMIF(Tbl.Kosten[WPnr.],$A52,Tbl.Kosten[P45])</f>
        <v>0</v>
      </c>
      <c r="AV52" s="76">
        <f>SUMIF(Tbl.Kosten[WPnr.],$A52,Tbl.Kosten[P46])</f>
        <v>0</v>
      </c>
      <c r="AW52" s="76">
        <f>SUMIF(Tbl.Kosten[WPnr.],$A52,Tbl.Kosten[P47])</f>
        <v>0</v>
      </c>
      <c r="AX52" s="76">
        <f>SUMIF(Tbl.Kosten[WPnr.],$A52,Tbl.Kosten[P48])</f>
        <v>0</v>
      </c>
      <c r="AY52" s="76">
        <f>SUMIF(Tbl.Kosten[WPnr.],$A52,Tbl.Kosten[P49])</f>
        <v>0</v>
      </c>
      <c r="AZ52" s="76">
        <f>SUMIF(Tbl.Kosten[WPnr.],$A52,Tbl.Kosten[P50])</f>
        <v>0</v>
      </c>
    </row>
    <row r="53" spans="1:52" x14ac:dyDescent="0.35">
      <c r="C53" s="77">
        <f>SUM(C3:C52)-C1</f>
        <v>0</v>
      </c>
      <c r="D53" s="77">
        <f t="shared" ref="D53:AZ53" si="0">SUM(D3:D52)-D1</f>
        <v>0</v>
      </c>
      <c r="E53" s="77">
        <f t="shared" si="0"/>
        <v>0</v>
      </c>
      <c r="F53" s="77">
        <f t="shared" si="0"/>
        <v>0</v>
      </c>
      <c r="G53" s="77">
        <f t="shared" si="0"/>
        <v>0</v>
      </c>
      <c r="H53" s="77">
        <f t="shared" si="0"/>
        <v>0</v>
      </c>
      <c r="I53" s="77">
        <f t="shared" si="0"/>
        <v>0</v>
      </c>
      <c r="J53" s="77">
        <f t="shared" si="0"/>
        <v>0</v>
      </c>
      <c r="K53" s="77">
        <f t="shared" si="0"/>
        <v>0</v>
      </c>
      <c r="L53" s="77">
        <f t="shared" si="0"/>
        <v>0</v>
      </c>
      <c r="M53" s="77">
        <f t="shared" si="0"/>
        <v>0</v>
      </c>
      <c r="N53" s="77">
        <f t="shared" si="0"/>
        <v>0</v>
      </c>
      <c r="O53" s="77">
        <f t="shared" si="0"/>
        <v>0</v>
      </c>
      <c r="P53" s="77">
        <f t="shared" si="0"/>
        <v>0</v>
      </c>
      <c r="Q53" s="77">
        <f t="shared" si="0"/>
        <v>0</v>
      </c>
      <c r="R53" s="77">
        <f t="shared" si="0"/>
        <v>0</v>
      </c>
      <c r="S53" s="77">
        <f t="shared" si="0"/>
        <v>0</v>
      </c>
      <c r="T53" s="77">
        <f t="shared" si="0"/>
        <v>0</v>
      </c>
      <c r="U53" s="77">
        <f t="shared" si="0"/>
        <v>0</v>
      </c>
      <c r="V53" s="77">
        <f t="shared" si="0"/>
        <v>0</v>
      </c>
      <c r="W53" s="77">
        <f t="shared" si="0"/>
        <v>0</v>
      </c>
      <c r="X53" s="77">
        <f t="shared" si="0"/>
        <v>0</v>
      </c>
      <c r="Y53" s="77">
        <f t="shared" si="0"/>
        <v>0</v>
      </c>
      <c r="Z53" s="77">
        <f t="shared" si="0"/>
        <v>0</v>
      </c>
      <c r="AA53" s="77">
        <f t="shared" si="0"/>
        <v>0</v>
      </c>
      <c r="AB53" s="77">
        <f t="shared" si="0"/>
        <v>0</v>
      </c>
      <c r="AC53" s="77">
        <f t="shared" si="0"/>
        <v>0</v>
      </c>
      <c r="AD53" s="77">
        <f t="shared" si="0"/>
        <v>0</v>
      </c>
      <c r="AE53" s="77">
        <f t="shared" si="0"/>
        <v>0</v>
      </c>
      <c r="AF53" s="77">
        <f t="shared" si="0"/>
        <v>0</v>
      </c>
      <c r="AG53" s="77">
        <f t="shared" si="0"/>
        <v>0</v>
      </c>
      <c r="AH53" s="77">
        <f t="shared" si="0"/>
        <v>0</v>
      </c>
      <c r="AI53" s="77">
        <f t="shared" si="0"/>
        <v>0</v>
      </c>
      <c r="AJ53" s="77">
        <f t="shared" si="0"/>
        <v>0</v>
      </c>
      <c r="AK53" s="77">
        <f t="shared" si="0"/>
        <v>0</v>
      </c>
      <c r="AL53" s="77">
        <f t="shared" si="0"/>
        <v>0</v>
      </c>
      <c r="AM53" s="77">
        <f t="shared" si="0"/>
        <v>0</v>
      </c>
      <c r="AN53" s="77">
        <f t="shared" si="0"/>
        <v>0</v>
      </c>
      <c r="AO53" s="77">
        <f t="shared" si="0"/>
        <v>0</v>
      </c>
      <c r="AP53" s="77">
        <f t="shared" si="0"/>
        <v>0</v>
      </c>
      <c r="AQ53" s="77">
        <f t="shared" si="0"/>
        <v>0</v>
      </c>
      <c r="AR53" s="77">
        <f t="shared" si="0"/>
        <v>0</v>
      </c>
      <c r="AS53" s="77">
        <f t="shared" si="0"/>
        <v>0</v>
      </c>
      <c r="AT53" s="77">
        <f t="shared" si="0"/>
        <v>0</v>
      </c>
      <c r="AU53" s="77">
        <f t="shared" si="0"/>
        <v>0</v>
      </c>
      <c r="AV53" s="77">
        <f t="shared" si="0"/>
        <v>0</v>
      </c>
      <c r="AW53" s="77">
        <f t="shared" si="0"/>
        <v>0</v>
      </c>
      <c r="AX53" s="77">
        <f t="shared" si="0"/>
        <v>0</v>
      </c>
      <c r="AY53" s="77">
        <f t="shared" si="0"/>
        <v>0</v>
      </c>
      <c r="AZ53" s="77">
        <f t="shared" si="0"/>
        <v>0</v>
      </c>
    </row>
    <row r="54" spans="1:52" x14ac:dyDescent="0.35">
      <c r="A54" s="72" t="s">
        <v>56</v>
      </c>
      <c r="B54" s="73">
        <f>Tbl.Kosten[[#Totals],[Totaal kosten]]</f>
        <v>0</v>
      </c>
      <c r="C54" s="74">
        <f>Tbl.Kosten[[#Totals],[P1]]</f>
        <v>0</v>
      </c>
      <c r="D54" s="74">
        <f>Tbl.Kosten[[#Totals],[P2]]</f>
        <v>0</v>
      </c>
      <c r="E54" s="74">
        <f>Tbl.Kosten[[#Totals],[P3]]</f>
        <v>0</v>
      </c>
      <c r="F54" s="74">
        <f>Tbl.Kosten[[#Totals],[P4]]</f>
        <v>0</v>
      </c>
      <c r="G54" s="74">
        <f>Tbl.Kosten[[#Totals],[P5]]</f>
        <v>0</v>
      </c>
      <c r="H54" s="74">
        <f>Tbl.Kosten[[#Totals],[P6]]</f>
        <v>0</v>
      </c>
      <c r="I54" s="74">
        <f>Tbl.Kosten[[#Totals],[P7]]</f>
        <v>0</v>
      </c>
      <c r="J54" s="74">
        <f>Tbl.Kosten[[#Totals],[P8]]</f>
        <v>0</v>
      </c>
      <c r="K54" s="74">
        <f>Tbl.Kosten[[#Totals],[P9]]</f>
        <v>0</v>
      </c>
      <c r="L54" s="74">
        <f>Tbl.Kosten[[#Totals],[P10]]</f>
        <v>0</v>
      </c>
      <c r="M54" s="74">
        <f>Tbl.Kosten[[#Totals],[P11]]</f>
        <v>0</v>
      </c>
      <c r="N54" s="74">
        <f>Tbl.Kosten[[#Totals],[P12]]</f>
        <v>0</v>
      </c>
      <c r="O54" s="74">
        <f>Tbl.Kosten[[#Totals],[P13]]</f>
        <v>0</v>
      </c>
      <c r="P54" s="74">
        <f>Tbl.Kosten[[#Totals],[P14]]</f>
        <v>0</v>
      </c>
      <c r="Q54" s="74">
        <f>Tbl.Kosten[[#Totals],[P15]]</f>
        <v>0</v>
      </c>
      <c r="R54" s="74">
        <f>Tbl.Kosten[[#Totals],[P16]]</f>
        <v>0</v>
      </c>
      <c r="S54" s="74">
        <f>Tbl.Kosten[[#Totals],[P17]]</f>
        <v>0</v>
      </c>
      <c r="T54" s="74">
        <f>Tbl.Kosten[[#Totals],[P18]]</f>
        <v>0</v>
      </c>
      <c r="U54" s="74">
        <f>Tbl.Kosten[[#Totals],[P19]]</f>
        <v>0</v>
      </c>
      <c r="V54" s="74">
        <f>Tbl.Kosten[[#Totals],[P20]]</f>
        <v>0</v>
      </c>
      <c r="W54" s="74">
        <f>Tbl.Kosten[[#Totals],[P21]]</f>
        <v>0</v>
      </c>
      <c r="X54" s="74">
        <f>Tbl.Kosten[[#Totals],[P22]]</f>
        <v>0</v>
      </c>
      <c r="Y54" s="74">
        <f>Tbl.Kosten[[#Totals],[P23]]</f>
        <v>0</v>
      </c>
      <c r="Z54" s="74">
        <f>Tbl.Kosten[[#Totals],[P24]]</f>
        <v>0</v>
      </c>
      <c r="AA54" s="74">
        <f>Tbl.Kosten[[#Totals],[P25]]</f>
        <v>0</v>
      </c>
      <c r="AB54" s="74">
        <f>Tbl.Kosten[[#Totals],[P26]]</f>
        <v>0</v>
      </c>
      <c r="AC54" s="74">
        <f>Tbl.Kosten[[#Totals],[P27]]</f>
        <v>0</v>
      </c>
      <c r="AD54" s="74">
        <f>Tbl.Kosten[[#Totals],[P28]]</f>
        <v>0</v>
      </c>
      <c r="AE54" s="74">
        <f>Tbl.Kosten[[#Totals],[P29]]</f>
        <v>0</v>
      </c>
      <c r="AF54" s="74">
        <f>Tbl.Kosten[[#Totals],[P30]]</f>
        <v>0</v>
      </c>
      <c r="AG54" s="74">
        <f>Tbl.Kosten[[#Totals],[P31]]</f>
        <v>0</v>
      </c>
      <c r="AH54" s="74">
        <f>Tbl.Kosten[[#Totals],[P32]]</f>
        <v>0</v>
      </c>
      <c r="AI54" s="74">
        <f>Tbl.Kosten[[#Totals],[P33]]</f>
        <v>0</v>
      </c>
      <c r="AJ54" s="74">
        <f>Tbl.Kosten[[#Totals],[P34]]</f>
        <v>0</v>
      </c>
      <c r="AK54" s="74">
        <f>Tbl.Kosten[[#Totals],[P35]]</f>
        <v>0</v>
      </c>
      <c r="AL54" s="74">
        <f>Tbl.Kosten[[#Totals],[P36]]</f>
        <v>0</v>
      </c>
      <c r="AM54" s="74">
        <f>Tbl.Kosten[[#Totals],[P37]]</f>
        <v>0</v>
      </c>
      <c r="AN54" s="74">
        <f>Tbl.Kosten[[#Totals],[P38]]</f>
        <v>0</v>
      </c>
      <c r="AO54" s="74">
        <f>Tbl.Kosten[[#Totals],[P39]]</f>
        <v>0</v>
      </c>
      <c r="AP54" s="74">
        <f>Tbl.Kosten[[#Totals],[P40]]</f>
        <v>0</v>
      </c>
      <c r="AQ54" s="74">
        <f>Tbl.Kosten[[#Totals],[P41]]</f>
        <v>0</v>
      </c>
      <c r="AR54" s="74">
        <f>Tbl.Kosten[[#Totals],[P42]]</f>
        <v>0</v>
      </c>
      <c r="AS54" s="74">
        <f>Tbl.Kosten[[#Totals],[P43]]</f>
        <v>0</v>
      </c>
      <c r="AT54" s="74">
        <f>Tbl.Kosten[[#Totals],[P44]]</f>
        <v>0</v>
      </c>
      <c r="AU54" s="74">
        <f>Tbl.Kosten[[#Totals],[P45]]</f>
        <v>0</v>
      </c>
      <c r="AV54" s="74">
        <f>Tbl.Kosten[[#Totals],[P46]]</f>
        <v>0</v>
      </c>
      <c r="AW54" s="74">
        <f>Tbl.Kosten[[#Totals],[P47]]</f>
        <v>0</v>
      </c>
      <c r="AX54" s="74">
        <f>Tbl.Kosten[[#Totals],[P48]]</f>
        <v>0</v>
      </c>
      <c r="AY54" s="74">
        <f>Tbl.Kosten[[#Totals],[P49]]</f>
        <v>0</v>
      </c>
      <c r="AZ54" s="74">
        <f>Tbl.Kosten[[#Totals],[P50]]</f>
        <v>0</v>
      </c>
    </row>
    <row r="55" spans="1:52" x14ac:dyDescent="0.35">
      <c r="B55" s="77">
        <f>SUM(B56:B75)-B54</f>
        <v>0</v>
      </c>
      <c r="C55" s="72" t="s">
        <v>64</v>
      </c>
      <c r="D55" s="72" t="s">
        <v>65</v>
      </c>
      <c r="E55" s="72" t="s">
        <v>66</v>
      </c>
      <c r="F55" s="72" t="s">
        <v>67</v>
      </c>
      <c r="G55" s="72" t="s">
        <v>68</v>
      </c>
      <c r="H55" s="72" t="s">
        <v>69</v>
      </c>
      <c r="I55" s="72" t="s">
        <v>70</v>
      </c>
      <c r="J55" s="72" t="s">
        <v>71</v>
      </c>
      <c r="K55" s="72" t="s">
        <v>72</v>
      </c>
      <c r="L55" s="72" t="s">
        <v>73</v>
      </c>
      <c r="M55" s="72" t="s">
        <v>74</v>
      </c>
      <c r="N55" s="72" t="s">
        <v>75</v>
      </c>
      <c r="O55" s="72" t="s">
        <v>76</v>
      </c>
      <c r="P55" s="72" t="s">
        <v>77</v>
      </c>
      <c r="Q55" s="72" t="s">
        <v>78</v>
      </c>
      <c r="R55" s="72" t="s">
        <v>79</v>
      </c>
      <c r="S55" s="72" t="s">
        <v>80</v>
      </c>
      <c r="T55" s="72" t="s">
        <v>81</v>
      </c>
      <c r="U55" s="72" t="s">
        <v>82</v>
      </c>
      <c r="V55" s="72" t="s">
        <v>83</v>
      </c>
      <c r="W55" s="72" t="s">
        <v>84</v>
      </c>
      <c r="X55" s="72" t="s">
        <v>85</v>
      </c>
      <c r="Y55" s="72" t="s">
        <v>86</v>
      </c>
      <c r="Z55" s="72" t="s">
        <v>87</v>
      </c>
      <c r="AA55" s="72" t="s">
        <v>88</v>
      </c>
      <c r="AB55" s="72" t="s">
        <v>89</v>
      </c>
      <c r="AC55" s="72" t="s">
        <v>90</v>
      </c>
      <c r="AD55" s="72" t="s">
        <v>91</v>
      </c>
      <c r="AE55" s="72" t="s">
        <v>92</v>
      </c>
      <c r="AF55" s="72" t="s">
        <v>93</v>
      </c>
      <c r="AG55" s="72" t="s">
        <v>94</v>
      </c>
      <c r="AH55" s="72" t="s">
        <v>95</v>
      </c>
      <c r="AI55" s="72" t="s">
        <v>96</v>
      </c>
      <c r="AJ55" s="72" t="s">
        <v>97</v>
      </c>
      <c r="AK55" s="72" t="s">
        <v>98</v>
      </c>
      <c r="AL55" s="72" t="s">
        <v>99</v>
      </c>
      <c r="AM55" s="72" t="s">
        <v>100</v>
      </c>
      <c r="AN55" s="72" t="s">
        <v>101</v>
      </c>
      <c r="AO55" s="72" t="s">
        <v>102</v>
      </c>
      <c r="AP55" s="72" t="s">
        <v>103</v>
      </c>
      <c r="AQ55" s="72" t="s">
        <v>104</v>
      </c>
      <c r="AR55" s="72" t="s">
        <v>105</v>
      </c>
      <c r="AS55" s="72" t="s">
        <v>106</v>
      </c>
      <c r="AT55" s="72" t="s">
        <v>107</v>
      </c>
      <c r="AU55" s="72" t="s">
        <v>108</v>
      </c>
      <c r="AV55" s="72" t="s">
        <v>109</v>
      </c>
      <c r="AW55" s="72" t="s">
        <v>110</v>
      </c>
      <c r="AX55" s="72" t="s">
        <v>111</v>
      </c>
      <c r="AY55" s="72" t="s">
        <v>112</v>
      </c>
      <c r="AZ55" s="72" t="s">
        <v>113</v>
      </c>
    </row>
    <row r="56" spans="1:52" x14ac:dyDescent="0.35">
      <c r="A56" s="72" t="s">
        <v>322</v>
      </c>
      <c r="B56" s="75">
        <f>Tbl.Kosten[[#Totals],[KS1]]</f>
        <v>0</v>
      </c>
      <c r="C56" s="72">
        <f>SUMIF(Tbl.Kosten[KSnr.],$A56,Tbl.Kosten[P1])</f>
        <v>0</v>
      </c>
      <c r="D56" s="72">
        <f>SUMIF(Tbl.Kosten[KSnr.],$A56,Tbl.Kosten[P2])</f>
        <v>0</v>
      </c>
      <c r="E56" s="72">
        <f>SUMIF(Tbl.Kosten[KSnr.],$A56,Tbl.Kosten[P3])</f>
        <v>0</v>
      </c>
      <c r="F56" s="72">
        <f>SUMIF(Tbl.Kosten[KSnr.],$A56,Tbl.Kosten[P4])</f>
        <v>0</v>
      </c>
      <c r="G56" s="72">
        <f>SUMIF(Tbl.Kosten[KSnr.],$A56,Tbl.Kosten[P5])</f>
        <v>0</v>
      </c>
      <c r="H56" s="72">
        <f>SUMIF(Tbl.Kosten[KSnr.],$A56,Tbl.Kosten[P6])</f>
        <v>0</v>
      </c>
      <c r="I56" s="72">
        <f>SUMIF(Tbl.Kosten[KSnr.],$A56,Tbl.Kosten[P7])</f>
        <v>0</v>
      </c>
      <c r="J56" s="72">
        <f>SUMIF(Tbl.Kosten[KSnr.],$A56,Tbl.Kosten[P8])</f>
        <v>0</v>
      </c>
      <c r="K56" s="72">
        <f>SUMIF(Tbl.Kosten[KSnr.],$A56,Tbl.Kosten[P9])</f>
        <v>0</v>
      </c>
      <c r="L56" s="72">
        <f>SUMIF(Tbl.Kosten[KSnr.],$A56,Tbl.Kosten[P10])</f>
        <v>0</v>
      </c>
      <c r="M56" s="72">
        <f>SUMIF(Tbl.Kosten[KSnr.],$A56,Tbl.Kosten[P11])</f>
        <v>0</v>
      </c>
      <c r="N56" s="72">
        <f>SUMIF(Tbl.Kosten[KSnr.],$A56,Tbl.Kosten[P12])</f>
        <v>0</v>
      </c>
      <c r="O56" s="72">
        <f>SUMIF(Tbl.Kosten[KSnr.],$A56,Tbl.Kosten[P13])</f>
        <v>0</v>
      </c>
      <c r="P56" s="72">
        <f>SUMIF(Tbl.Kosten[KSnr.],$A56,Tbl.Kosten[P14])</f>
        <v>0</v>
      </c>
      <c r="Q56" s="72">
        <f>SUMIF(Tbl.Kosten[KSnr.],$A56,Tbl.Kosten[P15])</f>
        <v>0</v>
      </c>
      <c r="R56" s="72">
        <f>SUMIF(Tbl.Kosten[KSnr.],$A56,Tbl.Kosten[P16])</f>
        <v>0</v>
      </c>
      <c r="S56" s="72">
        <f>SUMIF(Tbl.Kosten[KSnr.],$A56,Tbl.Kosten[P17])</f>
        <v>0</v>
      </c>
      <c r="T56" s="72">
        <f>SUMIF(Tbl.Kosten[KSnr.],$A56,Tbl.Kosten[P18])</f>
        <v>0</v>
      </c>
      <c r="U56" s="72">
        <f>SUMIF(Tbl.Kosten[KSnr.],$A56,Tbl.Kosten[P19])</f>
        <v>0</v>
      </c>
      <c r="V56" s="72">
        <f>SUMIF(Tbl.Kosten[KSnr.],$A56,Tbl.Kosten[P20])</f>
        <v>0</v>
      </c>
      <c r="W56" s="72">
        <f>SUMIF(Tbl.Kosten[KSnr.],$A56,Tbl.Kosten[P21])</f>
        <v>0</v>
      </c>
      <c r="X56" s="72">
        <f>SUMIF(Tbl.Kosten[KSnr.],$A56,Tbl.Kosten[P22])</f>
        <v>0</v>
      </c>
      <c r="Y56" s="72">
        <f>SUMIF(Tbl.Kosten[KSnr.],$A56,Tbl.Kosten[P23])</f>
        <v>0</v>
      </c>
      <c r="Z56" s="72">
        <f>SUMIF(Tbl.Kosten[KSnr.],$A56,Tbl.Kosten[P24])</f>
        <v>0</v>
      </c>
      <c r="AA56" s="72">
        <f>SUMIF(Tbl.Kosten[KSnr.],$A56,Tbl.Kosten[P25])</f>
        <v>0</v>
      </c>
      <c r="AB56" s="72">
        <f>SUMIF(Tbl.Kosten[KSnr.],$A56,Tbl.Kosten[P26])</f>
        <v>0</v>
      </c>
      <c r="AC56" s="72">
        <f>SUMIF(Tbl.Kosten[KSnr.],$A56,Tbl.Kosten[P27])</f>
        <v>0</v>
      </c>
      <c r="AD56" s="72">
        <f>SUMIF(Tbl.Kosten[KSnr.],$A56,Tbl.Kosten[P28])</f>
        <v>0</v>
      </c>
      <c r="AE56" s="72">
        <f>SUMIF(Tbl.Kosten[KSnr.],$A56,Tbl.Kosten[P29])</f>
        <v>0</v>
      </c>
      <c r="AF56" s="72">
        <f>SUMIF(Tbl.Kosten[KSnr.],$A56,Tbl.Kosten[P30])</f>
        <v>0</v>
      </c>
      <c r="AG56" s="72">
        <f>SUMIF(Tbl.Kosten[KSnr.],$A56,Tbl.Kosten[P31])</f>
        <v>0</v>
      </c>
      <c r="AH56" s="72">
        <f>SUMIF(Tbl.Kosten[KSnr.],$A56,Tbl.Kosten[P32])</f>
        <v>0</v>
      </c>
      <c r="AI56" s="72">
        <f>SUMIF(Tbl.Kosten[KSnr.],$A56,Tbl.Kosten[P33])</f>
        <v>0</v>
      </c>
      <c r="AJ56" s="72">
        <f>SUMIF(Tbl.Kosten[KSnr.],$A56,Tbl.Kosten[P34])</f>
        <v>0</v>
      </c>
      <c r="AK56" s="72">
        <f>SUMIF(Tbl.Kosten[KSnr.],$A56,Tbl.Kosten[P35])</f>
        <v>0</v>
      </c>
      <c r="AL56" s="72">
        <f>SUMIF(Tbl.Kosten[KSnr.],$A56,Tbl.Kosten[P36])</f>
        <v>0</v>
      </c>
      <c r="AM56" s="72">
        <f>SUMIF(Tbl.Kosten[KSnr.],$A56,Tbl.Kosten[P37])</f>
        <v>0</v>
      </c>
      <c r="AN56" s="72">
        <f>SUMIF(Tbl.Kosten[KSnr.],$A56,Tbl.Kosten[P38])</f>
        <v>0</v>
      </c>
      <c r="AO56" s="72">
        <f>SUMIF(Tbl.Kosten[KSnr.],$A56,Tbl.Kosten[P39])</f>
        <v>0</v>
      </c>
      <c r="AP56" s="72">
        <f>SUMIF(Tbl.Kosten[KSnr.],$A56,Tbl.Kosten[P40])</f>
        <v>0</v>
      </c>
      <c r="AQ56" s="72">
        <f>SUMIF(Tbl.Kosten[KSnr.],$A56,Tbl.Kosten[P41])</f>
        <v>0</v>
      </c>
      <c r="AR56" s="72">
        <f>SUMIF(Tbl.Kosten[KSnr.],$A56,Tbl.Kosten[P42])</f>
        <v>0</v>
      </c>
      <c r="AS56" s="72">
        <f>SUMIF(Tbl.Kosten[KSnr.],$A56,Tbl.Kosten[P43])</f>
        <v>0</v>
      </c>
      <c r="AT56" s="72">
        <f>SUMIF(Tbl.Kosten[KSnr.],$A56,Tbl.Kosten[P44])</f>
        <v>0</v>
      </c>
      <c r="AU56" s="72">
        <f>SUMIF(Tbl.Kosten[KSnr.],$A56,Tbl.Kosten[P45])</f>
        <v>0</v>
      </c>
      <c r="AV56" s="72">
        <f>SUMIF(Tbl.Kosten[KSnr.],$A56,Tbl.Kosten[P46])</f>
        <v>0</v>
      </c>
      <c r="AW56" s="72">
        <f>SUMIF(Tbl.Kosten[KSnr.],$A56,Tbl.Kosten[P47])</f>
        <v>0</v>
      </c>
      <c r="AX56" s="72">
        <f>SUMIF(Tbl.Kosten[KSnr.],$A56,Tbl.Kosten[P48])</f>
        <v>0</v>
      </c>
      <c r="AY56" s="72">
        <f>SUMIF(Tbl.Kosten[KSnr.],$A56,Tbl.Kosten[P49])</f>
        <v>0</v>
      </c>
      <c r="AZ56" s="72">
        <f>SUMIF(Tbl.Kosten[KSnr.],$A56,Tbl.Kosten[P50])</f>
        <v>0</v>
      </c>
    </row>
    <row r="57" spans="1:52" x14ac:dyDescent="0.35">
      <c r="A57" s="72" t="s">
        <v>323</v>
      </c>
      <c r="B57" s="75">
        <f>Tbl.Kosten[[#Totals],[KS2]]</f>
        <v>0</v>
      </c>
      <c r="C57" s="72">
        <f>SUMIF(Tbl.Kosten[KSnr.],$A57,Tbl.Kosten[P1])</f>
        <v>0</v>
      </c>
      <c r="D57" s="72">
        <f>SUMIF(Tbl.Kosten[KSnr.],$A57,Tbl.Kosten[P2])</f>
        <v>0</v>
      </c>
      <c r="E57" s="72">
        <f>SUMIF(Tbl.Kosten[KSnr.],$A57,Tbl.Kosten[P3])</f>
        <v>0</v>
      </c>
      <c r="F57" s="72">
        <f>SUMIF(Tbl.Kosten[KSnr.],$A57,Tbl.Kosten[P4])</f>
        <v>0</v>
      </c>
      <c r="G57" s="72">
        <f>SUMIF(Tbl.Kosten[KSnr.],$A57,Tbl.Kosten[P5])</f>
        <v>0</v>
      </c>
      <c r="H57" s="72">
        <f>SUMIF(Tbl.Kosten[KSnr.],$A57,Tbl.Kosten[P6])</f>
        <v>0</v>
      </c>
      <c r="I57" s="72">
        <f>SUMIF(Tbl.Kosten[KSnr.],$A57,Tbl.Kosten[P7])</f>
        <v>0</v>
      </c>
      <c r="J57" s="72">
        <f>SUMIF(Tbl.Kosten[KSnr.],$A57,Tbl.Kosten[P8])</f>
        <v>0</v>
      </c>
      <c r="K57" s="72">
        <f>SUMIF(Tbl.Kosten[KSnr.],$A57,Tbl.Kosten[P9])</f>
        <v>0</v>
      </c>
      <c r="L57" s="72">
        <f>SUMIF(Tbl.Kosten[KSnr.],$A57,Tbl.Kosten[P10])</f>
        <v>0</v>
      </c>
      <c r="M57" s="72">
        <f>SUMIF(Tbl.Kosten[KSnr.],$A57,Tbl.Kosten[P11])</f>
        <v>0</v>
      </c>
      <c r="N57" s="72">
        <f>SUMIF(Tbl.Kosten[KSnr.],$A57,Tbl.Kosten[P12])</f>
        <v>0</v>
      </c>
      <c r="O57" s="72">
        <f>SUMIF(Tbl.Kosten[KSnr.],$A57,Tbl.Kosten[P13])</f>
        <v>0</v>
      </c>
      <c r="P57" s="72">
        <f>SUMIF(Tbl.Kosten[KSnr.],$A57,Tbl.Kosten[P14])</f>
        <v>0</v>
      </c>
      <c r="Q57" s="72">
        <f>SUMIF(Tbl.Kosten[KSnr.],$A57,Tbl.Kosten[P15])</f>
        <v>0</v>
      </c>
      <c r="R57" s="72">
        <f>SUMIF(Tbl.Kosten[KSnr.],$A57,Tbl.Kosten[P16])</f>
        <v>0</v>
      </c>
      <c r="S57" s="72">
        <f>SUMIF(Tbl.Kosten[KSnr.],$A57,Tbl.Kosten[P17])</f>
        <v>0</v>
      </c>
      <c r="T57" s="72">
        <f>SUMIF(Tbl.Kosten[KSnr.],$A57,Tbl.Kosten[P18])</f>
        <v>0</v>
      </c>
      <c r="U57" s="72">
        <f>SUMIF(Tbl.Kosten[KSnr.],$A57,Tbl.Kosten[P19])</f>
        <v>0</v>
      </c>
      <c r="V57" s="72">
        <f>SUMIF(Tbl.Kosten[KSnr.],$A57,Tbl.Kosten[P20])</f>
        <v>0</v>
      </c>
      <c r="W57" s="72">
        <f>SUMIF(Tbl.Kosten[KSnr.],$A57,Tbl.Kosten[P21])</f>
        <v>0</v>
      </c>
      <c r="X57" s="72">
        <f>SUMIF(Tbl.Kosten[KSnr.],$A57,Tbl.Kosten[P22])</f>
        <v>0</v>
      </c>
      <c r="Y57" s="72">
        <f>SUMIF(Tbl.Kosten[KSnr.],$A57,Tbl.Kosten[P23])</f>
        <v>0</v>
      </c>
      <c r="Z57" s="72">
        <f>SUMIF(Tbl.Kosten[KSnr.],$A57,Tbl.Kosten[P24])</f>
        <v>0</v>
      </c>
      <c r="AA57" s="72">
        <f>SUMIF(Tbl.Kosten[KSnr.],$A57,Tbl.Kosten[P25])</f>
        <v>0</v>
      </c>
      <c r="AB57" s="72">
        <f>SUMIF(Tbl.Kosten[KSnr.],$A57,Tbl.Kosten[P26])</f>
        <v>0</v>
      </c>
      <c r="AC57" s="72">
        <f>SUMIF(Tbl.Kosten[KSnr.],$A57,Tbl.Kosten[P27])</f>
        <v>0</v>
      </c>
      <c r="AD57" s="72">
        <f>SUMIF(Tbl.Kosten[KSnr.],$A57,Tbl.Kosten[P28])</f>
        <v>0</v>
      </c>
      <c r="AE57" s="72">
        <f>SUMIF(Tbl.Kosten[KSnr.],$A57,Tbl.Kosten[P29])</f>
        <v>0</v>
      </c>
      <c r="AF57" s="72">
        <f>SUMIF(Tbl.Kosten[KSnr.],$A57,Tbl.Kosten[P30])</f>
        <v>0</v>
      </c>
      <c r="AG57" s="72">
        <f>SUMIF(Tbl.Kosten[KSnr.],$A57,Tbl.Kosten[P31])</f>
        <v>0</v>
      </c>
      <c r="AH57" s="72">
        <f>SUMIF(Tbl.Kosten[KSnr.],$A57,Tbl.Kosten[P32])</f>
        <v>0</v>
      </c>
      <c r="AI57" s="72">
        <f>SUMIF(Tbl.Kosten[KSnr.],$A57,Tbl.Kosten[P33])</f>
        <v>0</v>
      </c>
      <c r="AJ57" s="72">
        <f>SUMIF(Tbl.Kosten[KSnr.],$A57,Tbl.Kosten[P34])</f>
        <v>0</v>
      </c>
      <c r="AK57" s="72">
        <f>SUMIF(Tbl.Kosten[KSnr.],$A57,Tbl.Kosten[P35])</f>
        <v>0</v>
      </c>
      <c r="AL57" s="72">
        <f>SUMIF(Tbl.Kosten[KSnr.],$A57,Tbl.Kosten[P36])</f>
        <v>0</v>
      </c>
      <c r="AM57" s="72">
        <f>SUMIF(Tbl.Kosten[KSnr.],$A57,Tbl.Kosten[P37])</f>
        <v>0</v>
      </c>
      <c r="AN57" s="72">
        <f>SUMIF(Tbl.Kosten[KSnr.],$A57,Tbl.Kosten[P38])</f>
        <v>0</v>
      </c>
      <c r="AO57" s="72">
        <f>SUMIF(Tbl.Kosten[KSnr.],$A57,Tbl.Kosten[P39])</f>
        <v>0</v>
      </c>
      <c r="AP57" s="72">
        <f>SUMIF(Tbl.Kosten[KSnr.],$A57,Tbl.Kosten[P40])</f>
        <v>0</v>
      </c>
      <c r="AQ57" s="72">
        <f>SUMIF(Tbl.Kosten[KSnr.],$A57,Tbl.Kosten[P41])</f>
        <v>0</v>
      </c>
      <c r="AR57" s="72">
        <f>SUMIF(Tbl.Kosten[KSnr.],$A57,Tbl.Kosten[P42])</f>
        <v>0</v>
      </c>
      <c r="AS57" s="72">
        <f>SUMIF(Tbl.Kosten[KSnr.],$A57,Tbl.Kosten[P43])</f>
        <v>0</v>
      </c>
      <c r="AT57" s="72">
        <f>SUMIF(Tbl.Kosten[KSnr.],$A57,Tbl.Kosten[P44])</f>
        <v>0</v>
      </c>
      <c r="AU57" s="72">
        <f>SUMIF(Tbl.Kosten[KSnr.],$A57,Tbl.Kosten[P45])</f>
        <v>0</v>
      </c>
      <c r="AV57" s="72">
        <f>SUMIF(Tbl.Kosten[KSnr.],$A57,Tbl.Kosten[P46])</f>
        <v>0</v>
      </c>
      <c r="AW57" s="72">
        <f>SUMIF(Tbl.Kosten[KSnr.],$A57,Tbl.Kosten[P47])</f>
        <v>0</v>
      </c>
      <c r="AX57" s="72">
        <f>SUMIF(Tbl.Kosten[KSnr.],$A57,Tbl.Kosten[P48])</f>
        <v>0</v>
      </c>
      <c r="AY57" s="72">
        <f>SUMIF(Tbl.Kosten[KSnr.],$A57,Tbl.Kosten[P49])</f>
        <v>0</v>
      </c>
      <c r="AZ57" s="72">
        <f>SUMIF(Tbl.Kosten[KSnr.],$A57,Tbl.Kosten[P50])</f>
        <v>0</v>
      </c>
    </row>
    <row r="58" spans="1:52" x14ac:dyDescent="0.35">
      <c r="A58" s="72" t="s">
        <v>324</v>
      </c>
      <c r="B58" s="75">
        <f>Tbl.Kosten[[#Totals],[KS3]]</f>
        <v>0</v>
      </c>
      <c r="C58" s="72">
        <f>SUMIF(Tbl.Kosten[KSnr.],$A58,Tbl.Kosten[P1])</f>
        <v>0</v>
      </c>
      <c r="D58" s="72">
        <f>SUMIF(Tbl.Kosten[KSnr.],$A58,Tbl.Kosten[P2])</f>
        <v>0</v>
      </c>
      <c r="E58" s="72">
        <f>SUMIF(Tbl.Kosten[KSnr.],$A58,Tbl.Kosten[P3])</f>
        <v>0</v>
      </c>
      <c r="F58" s="72">
        <f>SUMIF(Tbl.Kosten[KSnr.],$A58,Tbl.Kosten[P4])</f>
        <v>0</v>
      </c>
      <c r="G58" s="72">
        <f>SUMIF(Tbl.Kosten[KSnr.],$A58,Tbl.Kosten[P5])</f>
        <v>0</v>
      </c>
      <c r="H58" s="72">
        <f>SUMIF(Tbl.Kosten[KSnr.],$A58,Tbl.Kosten[P6])</f>
        <v>0</v>
      </c>
      <c r="I58" s="72">
        <f>SUMIF(Tbl.Kosten[KSnr.],$A58,Tbl.Kosten[P7])</f>
        <v>0</v>
      </c>
      <c r="J58" s="72">
        <f>SUMIF(Tbl.Kosten[KSnr.],$A58,Tbl.Kosten[P8])</f>
        <v>0</v>
      </c>
      <c r="K58" s="72">
        <f>SUMIF(Tbl.Kosten[KSnr.],$A58,Tbl.Kosten[P9])</f>
        <v>0</v>
      </c>
      <c r="L58" s="72">
        <f>SUMIF(Tbl.Kosten[KSnr.],$A58,Tbl.Kosten[P10])</f>
        <v>0</v>
      </c>
      <c r="M58" s="72">
        <f>SUMIF(Tbl.Kosten[KSnr.],$A58,Tbl.Kosten[P11])</f>
        <v>0</v>
      </c>
      <c r="N58" s="72">
        <f>SUMIF(Tbl.Kosten[KSnr.],$A58,Tbl.Kosten[P12])</f>
        <v>0</v>
      </c>
      <c r="O58" s="72">
        <f>SUMIF(Tbl.Kosten[KSnr.],$A58,Tbl.Kosten[P13])</f>
        <v>0</v>
      </c>
      <c r="P58" s="72">
        <f>SUMIF(Tbl.Kosten[KSnr.],$A58,Tbl.Kosten[P14])</f>
        <v>0</v>
      </c>
      <c r="Q58" s="72">
        <f>SUMIF(Tbl.Kosten[KSnr.],$A58,Tbl.Kosten[P15])</f>
        <v>0</v>
      </c>
      <c r="R58" s="72">
        <f>SUMIF(Tbl.Kosten[KSnr.],$A58,Tbl.Kosten[P16])</f>
        <v>0</v>
      </c>
      <c r="S58" s="72">
        <f>SUMIF(Tbl.Kosten[KSnr.],$A58,Tbl.Kosten[P17])</f>
        <v>0</v>
      </c>
      <c r="T58" s="72">
        <f>SUMIF(Tbl.Kosten[KSnr.],$A58,Tbl.Kosten[P18])</f>
        <v>0</v>
      </c>
      <c r="U58" s="72">
        <f>SUMIF(Tbl.Kosten[KSnr.],$A58,Tbl.Kosten[P19])</f>
        <v>0</v>
      </c>
      <c r="V58" s="72">
        <f>SUMIF(Tbl.Kosten[KSnr.],$A58,Tbl.Kosten[P20])</f>
        <v>0</v>
      </c>
      <c r="W58" s="72">
        <f>SUMIF(Tbl.Kosten[KSnr.],$A58,Tbl.Kosten[P21])</f>
        <v>0</v>
      </c>
      <c r="X58" s="72">
        <f>SUMIF(Tbl.Kosten[KSnr.],$A58,Tbl.Kosten[P22])</f>
        <v>0</v>
      </c>
      <c r="Y58" s="72">
        <f>SUMIF(Tbl.Kosten[KSnr.],$A58,Tbl.Kosten[P23])</f>
        <v>0</v>
      </c>
      <c r="Z58" s="72">
        <f>SUMIF(Tbl.Kosten[KSnr.],$A58,Tbl.Kosten[P24])</f>
        <v>0</v>
      </c>
      <c r="AA58" s="72">
        <f>SUMIF(Tbl.Kosten[KSnr.],$A58,Tbl.Kosten[P25])</f>
        <v>0</v>
      </c>
      <c r="AB58" s="72">
        <f>SUMIF(Tbl.Kosten[KSnr.],$A58,Tbl.Kosten[P26])</f>
        <v>0</v>
      </c>
      <c r="AC58" s="72">
        <f>SUMIF(Tbl.Kosten[KSnr.],$A58,Tbl.Kosten[P27])</f>
        <v>0</v>
      </c>
      <c r="AD58" s="72">
        <f>SUMIF(Tbl.Kosten[KSnr.],$A58,Tbl.Kosten[P28])</f>
        <v>0</v>
      </c>
      <c r="AE58" s="72">
        <f>SUMIF(Tbl.Kosten[KSnr.],$A58,Tbl.Kosten[P29])</f>
        <v>0</v>
      </c>
      <c r="AF58" s="72">
        <f>SUMIF(Tbl.Kosten[KSnr.],$A58,Tbl.Kosten[P30])</f>
        <v>0</v>
      </c>
      <c r="AG58" s="72">
        <f>SUMIF(Tbl.Kosten[KSnr.],$A58,Tbl.Kosten[P31])</f>
        <v>0</v>
      </c>
      <c r="AH58" s="72">
        <f>SUMIF(Tbl.Kosten[KSnr.],$A58,Tbl.Kosten[P32])</f>
        <v>0</v>
      </c>
      <c r="AI58" s="72">
        <f>SUMIF(Tbl.Kosten[KSnr.],$A58,Tbl.Kosten[P33])</f>
        <v>0</v>
      </c>
      <c r="AJ58" s="72">
        <f>SUMIF(Tbl.Kosten[KSnr.],$A58,Tbl.Kosten[P34])</f>
        <v>0</v>
      </c>
      <c r="AK58" s="72">
        <f>SUMIF(Tbl.Kosten[KSnr.],$A58,Tbl.Kosten[P35])</f>
        <v>0</v>
      </c>
      <c r="AL58" s="72">
        <f>SUMIF(Tbl.Kosten[KSnr.],$A58,Tbl.Kosten[P36])</f>
        <v>0</v>
      </c>
      <c r="AM58" s="72">
        <f>SUMIF(Tbl.Kosten[KSnr.],$A58,Tbl.Kosten[P37])</f>
        <v>0</v>
      </c>
      <c r="AN58" s="72">
        <f>SUMIF(Tbl.Kosten[KSnr.],$A58,Tbl.Kosten[P38])</f>
        <v>0</v>
      </c>
      <c r="AO58" s="72">
        <f>SUMIF(Tbl.Kosten[KSnr.],$A58,Tbl.Kosten[P39])</f>
        <v>0</v>
      </c>
      <c r="AP58" s="72">
        <f>SUMIF(Tbl.Kosten[KSnr.],$A58,Tbl.Kosten[P40])</f>
        <v>0</v>
      </c>
      <c r="AQ58" s="72">
        <f>SUMIF(Tbl.Kosten[KSnr.],$A58,Tbl.Kosten[P41])</f>
        <v>0</v>
      </c>
      <c r="AR58" s="72">
        <f>SUMIF(Tbl.Kosten[KSnr.],$A58,Tbl.Kosten[P42])</f>
        <v>0</v>
      </c>
      <c r="AS58" s="72">
        <f>SUMIF(Tbl.Kosten[KSnr.],$A58,Tbl.Kosten[P43])</f>
        <v>0</v>
      </c>
      <c r="AT58" s="72">
        <f>SUMIF(Tbl.Kosten[KSnr.],$A58,Tbl.Kosten[P44])</f>
        <v>0</v>
      </c>
      <c r="AU58" s="72">
        <f>SUMIF(Tbl.Kosten[KSnr.],$A58,Tbl.Kosten[P45])</f>
        <v>0</v>
      </c>
      <c r="AV58" s="72">
        <f>SUMIF(Tbl.Kosten[KSnr.],$A58,Tbl.Kosten[P46])</f>
        <v>0</v>
      </c>
      <c r="AW58" s="72">
        <f>SUMIF(Tbl.Kosten[KSnr.],$A58,Tbl.Kosten[P47])</f>
        <v>0</v>
      </c>
      <c r="AX58" s="72">
        <f>SUMIF(Tbl.Kosten[KSnr.],$A58,Tbl.Kosten[P48])</f>
        <v>0</v>
      </c>
      <c r="AY58" s="72">
        <f>SUMIF(Tbl.Kosten[KSnr.],$A58,Tbl.Kosten[P49])</f>
        <v>0</v>
      </c>
      <c r="AZ58" s="72">
        <f>SUMIF(Tbl.Kosten[KSnr.],$A58,Tbl.Kosten[P50])</f>
        <v>0</v>
      </c>
    </row>
    <row r="59" spans="1:52" x14ac:dyDescent="0.35">
      <c r="A59" s="72" t="s">
        <v>325</v>
      </c>
      <c r="B59" s="75">
        <f>Tbl.Kosten[[#Totals],[KS4]]</f>
        <v>0</v>
      </c>
      <c r="C59" s="72">
        <f>SUMIF(Tbl.Kosten[KSnr.],$A59,Tbl.Kosten[P1])</f>
        <v>0</v>
      </c>
      <c r="D59" s="72">
        <f>SUMIF(Tbl.Kosten[KSnr.],$A59,Tbl.Kosten[P2])</f>
        <v>0</v>
      </c>
      <c r="E59" s="72">
        <f>SUMIF(Tbl.Kosten[KSnr.],$A59,Tbl.Kosten[P3])</f>
        <v>0</v>
      </c>
      <c r="F59" s="72">
        <f>SUMIF(Tbl.Kosten[KSnr.],$A59,Tbl.Kosten[P4])</f>
        <v>0</v>
      </c>
      <c r="G59" s="72">
        <f>SUMIF(Tbl.Kosten[KSnr.],$A59,Tbl.Kosten[P5])</f>
        <v>0</v>
      </c>
      <c r="H59" s="72">
        <f>SUMIF(Tbl.Kosten[KSnr.],$A59,Tbl.Kosten[P6])</f>
        <v>0</v>
      </c>
      <c r="I59" s="72">
        <f>SUMIF(Tbl.Kosten[KSnr.],$A59,Tbl.Kosten[P7])</f>
        <v>0</v>
      </c>
      <c r="J59" s="72">
        <f>SUMIF(Tbl.Kosten[KSnr.],$A59,Tbl.Kosten[P8])</f>
        <v>0</v>
      </c>
      <c r="K59" s="72">
        <f>SUMIF(Tbl.Kosten[KSnr.],$A59,Tbl.Kosten[P9])</f>
        <v>0</v>
      </c>
      <c r="L59" s="72">
        <f>SUMIF(Tbl.Kosten[KSnr.],$A59,Tbl.Kosten[P10])</f>
        <v>0</v>
      </c>
      <c r="M59" s="72">
        <f>SUMIF(Tbl.Kosten[KSnr.],$A59,Tbl.Kosten[P11])</f>
        <v>0</v>
      </c>
      <c r="N59" s="72">
        <f>SUMIF(Tbl.Kosten[KSnr.],$A59,Tbl.Kosten[P12])</f>
        <v>0</v>
      </c>
      <c r="O59" s="72">
        <f>SUMIF(Tbl.Kosten[KSnr.],$A59,Tbl.Kosten[P13])</f>
        <v>0</v>
      </c>
      <c r="P59" s="72">
        <f>SUMIF(Tbl.Kosten[KSnr.],$A59,Tbl.Kosten[P14])</f>
        <v>0</v>
      </c>
      <c r="Q59" s="72">
        <f>SUMIF(Tbl.Kosten[KSnr.],$A59,Tbl.Kosten[P15])</f>
        <v>0</v>
      </c>
      <c r="R59" s="72">
        <f>SUMIF(Tbl.Kosten[KSnr.],$A59,Tbl.Kosten[P16])</f>
        <v>0</v>
      </c>
      <c r="S59" s="72">
        <f>SUMIF(Tbl.Kosten[KSnr.],$A59,Tbl.Kosten[P17])</f>
        <v>0</v>
      </c>
      <c r="T59" s="72">
        <f>SUMIF(Tbl.Kosten[KSnr.],$A59,Tbl.Kosten[P18])</f>
        <v>0</v>
      </c>
      <c r="U59" s="72">
        <f>SUMIF(Tbl.Kosten[KSnr.],$A59,Tbl.Kosten[P19])</f>
        <v>0</v>
      </c>
      <c r="V59" s="72">
        <f>SUMIF(Tbl.Kosten[KSnr.],$A59,Tbl.Kosten[P20])</f>
        <v>0</v>
      </c>
      <c r="W59" s="72">
        <f>SUMIF(Tbl.Kosten[KSnr.],$A59,Tbl.Kosten[P21])</f>
        <v>0</v>
      </c>
      <c r="X59" s="72">
        <f>SUMIF(Tbl.Kosten[KSnr.],$A59,Tbl.Kosten[P22])</f>
        <v>0</v>
      </c>
      <c r="Y59" s="72">
        <f>SUMIF(Tbl.Kosten[KSnr.],$A59,Tbl.Kosten[P23])</f>
        <v>0</v>
      </c>
      <c r="Z59" s="72">
        <f>SUMIF(Tbl.Kosten[KSnr.],$A59,Tbl.Kosten[P24])</f>
        <v>0</v>
      </c>
      <c r="AA59" s="72">
        <f>SUMIF(Tbl.Kosten[KSnr.],$A59,Tbl.Kosten[P25])</f>
        <v>0</v>
      </c>
      <c r="AB59" s="72">
        <f>SUMIF(Tbl.Kosten[KSnr.],$A59,Tbl.Kosten[P26])</f>
        <v>0</v>
      </c>
      <c r="AC59" s="72">
        <f>SUMIF(Tbl.Kosten[KSnr.],$A59,Tbl.Kosten[P27])</f>
        <v>0</v>
      </c>
      <c r="AD59" s="72">
        <f>SUMIF(Tbl.Kosten[KSnr.],$A59,Tbl.Kosten[P28])</f>
        <v>0</v>
      </c>
      <c r="AE59" s="72">
        <f>SUMIF(Tbl.Kosten[KSnr.],$A59,Tbl.Kosten[P29])</f>
        <v>0</v>
      </c>
      <c r="AF59" s="72">
        <f>SUMIF(Tbl.Kosten[KSnr.],$A59,Tbl.Kosten[P30])</f>
        <v>0</v>
      </c>
      <c r="AG59" s="72">
        <f>SUMIF(Tbl.Kosten[KSnr.],$A59,Tbl.Kosten[P31])</f>
        <v>0</v>
      </c>
      <c r="AH59" s="72">
        <f>SUMIF(Tbl.Kosten[KSnr.],$A59,Tbl.Kosten[P32])</f>
        <v>0</v>
      </c>
      <c r="AI59" s="72">
        <f>SUMIF(Tbl.Kosten[KSnr.],$A59,Tbl.Kosten[P33])</f>
        <v>0</v>
      </c>
      <c r="AJ59" s="72">
        <f>SUMIF(Tbl.Kosten[KSnr.],$A59,Tbl.Kosten[P34])</f>
        <v>0</v>
      </c>
      <c r="AK59" s="72">
        <f>SUMIF(Tbl.Kosten[KSnr.],$A59,Tbl.Kosten[P35])</f>
        <v>0</v>
      </c>
      <c r="AL59" s="72">
        <f>SUMIF(Tbl.Kosten[KSnr.],$A59,Tbl.Kosten[P36])</f>
        <v>0</v>
      </c>
      <c r="AM59" s="72">
        <f>SUMIF(Tbl.Kosten[KSnr.],$A59,Tbl.Kosten[P37])</f>
        <v>0</v>
      </c>
      <c r="AN59" s="72">
        <f>SUMIF(Tbl.Kosten[KSnr.],$A59,Tbl.Kosten[P38])</f>
        <v>0</v>
      </c>
      <c r="AO59" s="72">
        <f>SUMIF(Tbl.Kosten[KSnr.],$A59,Tbl.Kosten[P39])</f>
        <v>0</v>
      </c>
      <c r="AP59" s="72">
        <f>SUMIF(Tbl.Kosten[KSnr.],$A59,Tbl.Kosten[P40])</f>
        <v>0</v>
      </c>
      <c r="AQ59" s="72">
        <f>SUMIF(Tbl.Kosten[KSnr.],$A59,Tbl.Kosten[P41])</f>
        <v>0</v>
      </c>
      <c r="AR59" s="72">
        <f>SUMIF(Tbl.Kosten[KSnr.],$A59,Tbl.Kosten[P42])</f>
        <v>0</v>
      </c>
      <c r="AS59" s="72">
        <f>SUMIF(Tbl.Kosten[KSnr.],$A59,Tbl.Kosten[P43])</f>
        <v>0</v>
      </c>
      <c r="AT59" s="72">
        <f>SUMIF(Tbl.Kosten[KSnr.],$A59,Tbl.Kosten[P44])</f>
        <v>0</v>
      </c>
      <c r="AU59" s="72">
        <f>SUMIF(Tbl.Kosten[KSnr.],$A59,Tbl.Kosten[P45])</f>
        <v>0</v>
      </c>
      <c r="AV59" s="72">
        <f>SUMIF(Tbl.Kosten[KSnr.],$A59,Tbl.Kosten[P46])</f>
        <v>0</v>
      </c>
      <c r="AW59" s="72">
        <f>SUMIF(Tbl.Kosten[KSnr.],$A59,Tbl.Kosten[P47])</f>
        <v>0</v>
      </c>
      <c r="AX59" s="72">
        <f>SUMIF(Tbl.Kosten[KSnr.],$A59,Tbl.Kosten[P48])</f>
        <v>0</v>
      </c>
      <c r="AY59" s="72">
        <f>SUMIF(Tbl.Kosten[KSnr.],$A59,Tbl.Kosten[P49])</f>
        <v>0</v>
      </c>
      <c r="AZ59" s="72">
        <f>SUMIF(Tbl.Kosten[KSnr.],$A59,Tbl.Kosten[P50])</f>
        <v>0</v>
      </c>
    </row>
    <row r="60" spans="1:52" x14ac:dyDescent="0.35">
      <c r="A60" s="72" t="s">
        <v>326</v>
      </c>
      <c r="B60" s="75">
        <f>Tbl.Kosten[[#Totals],[KS5]]</f>
        <v>0</v>
      </c>
      <c r="C60" s="72">
        <f>SUMIF(Tbl.Kosten[KSnr.],$A60,Tbl.Kosten[P1])</f>
        <v>0</v>
      </c>
      <c r="D60" s="72">
        <f>SUMIF(Tbl.Kosten[KSnr.],$A60,Tbl.Kosten[P2])</f>
        <v>0</v>
      </c>
      <c r="E60" s="72">
        <f>SUMIF(Tbl.Kosten[KSnr.],$A60,Tbl.Kosten[P3])</f>
        <v>0</v>
      </c>
      <c r="F60" s="72">
        <f>SUMIF(Tbl.Kosten[KSnr.],$A60,Tbl.Kosten[P4])</f>
        <v>0</v>
      </c>
      <c r="G60" s="72">
        <f>SUMIF(Tbl.Kosten[KSnr.],$A60,Tbl.Kosten[P5])</f>
        <v>0</v>
      </c>
      <c r="H60" s="72">
        <f>SUMIF(Tbl.Kosten[KSnr.],$A60,Tbl.Kosten[P6])</f>
        <v>0</v>
      </c>
      <c r="I60" s="72">
        <f>SUMIF(Tbl.Kosten[KSnr.],$A60,Tbl.Kosten[P7])</f>
        <v>0</v>
      </c>
      <c r="J60" s="72">
        <f>SUMIF(Tbl.Kosten[KSnr.],$A60,Tbl.Kosten[P8])</f>
        <v>0</v>
      </c>
      <c r="K60" s="72">
        <f>SUMIF(Tbl.Kosten[KSnr.],$A60,Tbl.Kosten[P9])</f>
        <v>0</v>
      </c>
      <c r="L60" s="72">
        <f>SUMIF(Tbl.Kosten[KSnr.],$A60,Tbl.Kosten[P10])</f>
        <v>0</v>
      </c>
      <c r="M60" s="72">
        <f>SUMIF(Tbl.Kosten[KSnr.],$A60,Tbl.Kosten[P11])</f>
        <v>0</v>
      </c>
      <c r="N60" s="72">
        <f>SUMIF(Tbl.Kosten[KSnr.],$A60,Tbl.Kosten[P12])</f>
        <v>0</v>
      </c>
      <c r="O60" s="72">
        <f>SUMIF(Tbl.Kosten[KSnr.],$A60,Tbl.Kosten[P13])</f>
        <v>0</v>
      </c>
      <c r="P60" s="72">
        <f>SUMIF(Tbl.Kosten[KSnr.],$A60,Tbl.Kosten[P14])</f>
        <v>0</v>
      </c>
      <c r="Q60" s="72">
        <f>SUMIF(Tbl.Kosten[KSnr.],$A60,Tbl.Kosten[P15])</f>
        <v>0</v>
      </c>
      <c r="R60" s="72">
        <f>SUMIF(Tbl.Kosten[KSnr.],$A60,Tbl.Kosten[P16])</f>
        <v>0</v>
      </c>
      <c r="S60" s="72">
        <f>SUMIF(Tbl.Kosten[KSnr.],$A60,Tbl.Kosten[P17])</f>
        <v>0</v>
      </c>
      <c r="T60" s="72">
        <f>SUMIF(Tbl.Kosten[KSnr.],$A60,Tbl.Kosten[P18])</f>
        <v>0</v>
      </c>
      <c r="U60" s="72">
        <f>SUMIF(Tbl.Kosten[KSnr.],$A60,Tbl.Kosten[P19])</f>
        <v>0</v>
      </c>
      <c r="V60" s="72">
        <f>SUMIF(Tbl.Kosten[KSnr.],$A60,Tbl.Kosten[P20])</f>
        <v>0</v>
      </c>
      <c r="W60" s="72">
        <f>SUMIF(Tbl.Kosten[KSnr.],$A60,Tbl.Kosten[P21])</f>
        <v>0</v>
      </c>
      <c r="X60" s="72">
        <f>SUMIF(Tbl.Kosten[KSnr.],$A60,Tbl.Kosten[P22])</f>
        <v>0</v>
      </c>
      <c r="Y60" s="72">
        <f>SUMIF(Tbl.Kosten[KSnr.],$A60,Tbl.Kosten[P23])</f>
        <v>0</v>
      </c>
      <c r="Z60" s="72">
        <f>SUMIF(Tbl.Kosten[KSnr.],$A60,Tbl.Kosten[P24])</f>
        <v>0</v>
      </c>
      <c r="AA60" s="72">
        <f>SUMIF(Tbl.Kosten[KSnr.],$A60,Tbl.Kosten[P25])</f>
        <v>0</v>
      </c>
      <c r="AB60" s="72">
        <f>SUMIF(Tbl.Kosten[KSnr.],$A60,Tbl.Kosten[P26])</f>
        <v>0</v>
      </c>
      <c r="AC60" s="72">
        <f>SUMIF(Tbl.Kosten[KSnr.],$A60,Tbl.Kosten[P27])</f>
        <v>0</v>
      </c>
      <c r="AD60" s="72">
        <f>SUMIF(Tbl.Kosten[KSnr.],$A60,Tbl.Kosten[P28])</f>
        <v>0</v>
      </c>
      <c r="AE60" s="72">
        <f>SUMIF(Tbl.Kosten[KSnr.],$A60,Tbl.Kosten[P29])</f>
        <v>0</v>
      </c>
      <c r="AF60" s="72">
        <f>SUMIF(Tbl.Kosten[KSnr.],$A60,Tbl.Kosten[P30])</f>
        <v>0</v>
      </c>
      <c r="AG60" s="72">
        <f>SUMIF(Tbl.Kosten[KSnr.],$A60,Tbl.Kosten[P31])</f>
        <v>0</v>
      </c>
      <c r="AH60" s="72">
        <f>SUMIF(Tbl.Kosten[KSnr.],$A60,Tbl.Kosten[P32])</f>
        <v>0</v>
      </c>
      <c r="AI60" s="72">
        <f>SUMIF(Tbl.Kosten[KSnr.],$A60,Tbl.Kosten[P33])</f>
        <v>0</v>
      </c>
      <c r="AJ60" s="72">
        <f>SUMIF(Tbl.Kosten[KSnr.],$A60,Tbl.Kosten[P34])</f>
        <v>0</v>
      </c>
      <c r="AK60" s="72">
        <f>SUMIF(Tbl.Kosten[KSnr.],$A60,Tbl.Kosten[P35])</f>
        <v>0</v>
      </c>
      <c r="AL60" s="72">
        <f>SUMIF(Tbl.Kosten[KSnr.],$A60,Tbl.Kosten[P36])</f>
        <v>0</v>
      </c>
      <c r="AM60" s="72">
        <f>SUMIF(Tbl.Kosten[KSnr.],$A60,Tbl.Kosten[P37])</f>
        <v>0</v>
      </c>
      <c r="AN60" s="72">
        <f>SUMIF(Tbl.Kosten[KSnr.],$A60,Tbl.Kosten[P38])</f>
        <v>0</v>
      </c>
      <c r="AO60" s="72">
        <f>SUMIF(Tbl.Kosten[KSnr.],$A60,Tbl.Kosten[P39])</f>
        <v>0</v>
      </c>
      <c r="AP60" s="72">
        <f>SUMIF(Tbl.Kosten[KSnr.],$A60,Tbl.Kosten[P40])</f>
        <v>0</v>
      </c>
      <c r="AQ60" s="72">
        <f>SUMIF(Tbl.Kosten[KSnr.],$A60,Tbl.Kosten[P41])</f>
        <v>0</v>
      </c>
      <c r="AR60" s="72">
        <f>SUMIF(Tbl.Kosten[KSnr.],$A60,Tbl.Kosten[P42])</f>
        <v>0</v>
      </c>
      <c r="AS60" s="72">
        <f>SUMIF(Tbl.Kosten[KSnr.],$A60,Tbl.Kosten[P43])</f>
        <v>0</v>
      </c>
      <c r="AT60" s="72">
        <f>SUMIF(Tbl.Kosten[KSnr.],$A60,Tbl.Kosten[P44])</f>
        <v>0</v>
      </c>
      <c r="AU60" s="72">
        <f>SUMIF(Tbl.Kosten[KSnr.],$A60,Tbl.Kosten[P45])</f>
        <v>0</v>
      </c>
      <c r="AV60" s="72">
        <f>SUMIF(Tbl.Kosten[KSnr.],$A60,Tbl.Kosten[P46])</f>
        <v>0</v>
      </c>
      <c r="AW60" s="72">
        <f>SUMIF(Tbl.Kosten[KSnr.],$A60,Tbl.Kosten[P47])</f>
        <v>0</v>
      </c>
      <c r="AX60" s="72">
        <f>SUMIF(Tbl.Kosten[KSnr.],$A60,Tbl.Kosten[P48])</f>
        <v>0</v>
      </c>
      <c r="AY60" s="72">
        <f>SUMIF(Tbl.Kosten[KSnr.],$A60,Tbl.Kosten[P49])</f>
        <v>0</v>
      </c>
      <c r="AZ60" s="72">
        <f>SUMIF(Tbl.Kosten[KSnr.],$A60,Tbl.Kosten[P50])</f>
        <v>0</v>
      </c>
    </row>
    <row r="61" spans="1:52" x14ac:dyDescent="0.35">
      <c r="A61" s="72" t="s">
        <v>327</v>
      </c>
      <c r="B61" s="75">
        <f>Tbl.Kosten[[#Totals],[KS6]]</f>
        <v>0</v>
      </c>
      <c r="C61" s="72">
        <f>SUMIF(Tbl.Kosten[KSnr.],$A61,Tbl.Kosten[P1])</f>
        <v>0</v>
      </c>
      <c r="D61" s="72">
        <f>SUMIF(Tbl.Kosten[KSnr.],$A61,Tbl.Kosten[P2])</f>
        <v>0</v>
      </c>
      <c r="E61" s="72">
        <f>SUMIF(Tbl.Kosten[KSnr.],$A61,Tbl.Kosten[P3])</f>
        <v>0</v>
      </c>
      <c r="F61" s="72">
        <f>SUMIF(Tbl.Kosten[KSnr.],$A61,Tbl.Kosten[P4])</f>
        <v>0</v>
      </c>
      <c r="G61" s="72">
        <f>SUMIF(Tbl.Kosten[KSnr.],$A61,Tbl.Kosten[P5])</f>
        <v>0</v>
      </c>
      <c r="H61" s="72">
        <f>SUMIF(Tbl.Kosten[KSnr.],$A61,Tbl.Kosten[P6])</f>
        <v>0</v>
      </c>
      <c r="I61" s="72">
        <f>SUMIF(Tbl.Kosten[KSnr.],$A61,Tbl.Kosten[P7])</f>
        <v>0</v>
      </c>
      <c r="J61" s="72">
        <f>SUMIF(Tbl.Kosten[KSnr.],$A61,Tbl.Kosten[P8])</f>
        <v>0</v>
      </c>
      <c r="K61" s="72">
        <f>SUMIF(Tbl.Kosten[KSnr.],$A61,Tbl.Kosten[P9])</f>
        <v>0</v>
      </c>
      <c r="L61" s="72">
        <f>SUMIF(Tbl.Kosten[KSnr.],$A61,Tbl.Kosten[P10])</f>
        <v>0</v>
      </c>
      <c r="M61" s="72">
        <f>SUMIF(Tbl.Kosten[KSnr.],$A61,Tbl.Kosten[P11])</f>
        <v>0</v>
      </c>
      <c r="N61" s="72">
        <f>SUMIF(Tbl.Kosten[KSnr.],$A61,Tbl.Kosten[P12])</f>
        <v>0</v>
      </c>
      <c r="O61" s="72">
        <f>SUMIF(Tbl.Kosten[KSnr.],$A61,Tbl.Kosten[P13])</f>
        <v>0</v>
      </c>
      <c r="P61" s="72">
        <f>SUMIF(Tbl.Kosten[KSnr.],$A61,Tbl.Kosten[P14])</f>
        <v>0</v>
      </c>
      <c r="Q61" s="72">
        <f>SUMIF(Tbl.Kosten[KSnr.],$A61,Tbl.Kosten[P15])</f>
        <v>0</v>
      </c>
      <c r="R61" s="72">
        <f>SUMIF(Tbl.Kosten[KSnr.],$A61,Tbl.Kosten[P16])</f>
        <v>0</v>
      </c>
      <c r="S61" s="72">
        <f>SUMIF(Tbl.Kosten[KSnr.],$A61,Tbl.Kosten[P17])</f>
        <v>0</v>
      </c>
      <c r="T61" s="72">
        <f>SUMIF(Tbl.Kosten[KSnr.],$A61,Tbl.Kosten[P18])</f>
        <v>0</v>
      </c>
      <c r="U61" s="72">
        <f>SUMIF(Tbl.Kosten[KSnr.],$A61,Tbl.Kosten[P19])</f>
        <v>0</v>
      </c>
      <c r="V61" s="72">
        <f>SUMIF(Tbl.Kosten[KSnr.],$A61,Tbl.Kosten[P20])</f>
        <v>0</v>
      </c>
      <c r="W61" s="72">
        <f>SUMIF(Tbl.Kosten[KSnr.],$A61,Tbl.Kosten[P21])</f>
        <v>0</v>
      </c>
      <c r="X61" s="72">
        <f>SUMIF(Tbl.Kosten[KSnr.],$A61,Tbl.Kosten[P22])</f>
        <v>0</v>
      </c>
      <c r="Y61" s="72">
        <f>SUMIF(Tbl.Kosten[KSnr.],$A61,Tbl.Kosten[P23])</f>
        <v>0</v>
      </c>
      <c r="Z61" s="72">
        <f>SUMIF(Tbl.Kosten[KSnr.],$A61,Tbl.Kosten[P24])</f>
        <v>0</v>
      </c>
      <c r="AA61" s="72">
        <f>SUMIF(Tbl.Kosten[KSnr.],$A61,Tbl.Kosten[P25])</f>
        <v>0</v>
      </c>
      <c r="AB61" s="72">
        <f>SUMIF(Tbl.Kosten[KSnr.],$A61,Tbl.Kosten[P26])</f>
        <v>0</v>
      </c>
      <c r="AC61" s="72">
        <f>SUMIF(Tbl.Kosten[KSnr.],$A61,Tbl.Kosten[P27])</f>
        <v>0</v>
      </c>
      <c r="AD61" s="72">
        <f>SUMIF(Tbl.Kosten[KSnr.],$A61,Tbl.Kosten[P28])</f>
        <v>0</v>
      </c>
      <c r="AE61" s="72">
        <f>SUMIF(Tbl.Kosten[KSnr.],$A61,Tbl.Kosten[P29])</f>
        <v>0</v>
      </c>
      <c r="AF61" s="72">
        <f>SUMIF(Tbl.Kosten[KSnr.],$A61,Tbl.Kosten[P30])</f>
        <v>0</v>
      </c>
      <c r="AG61" s="72">
        <f>SUMIF(Tbl.Kosten[KSnr.],$A61,Tbl.Kosten[P31])</f>
        <v>0</v>
      </c>
      <c r="AH61" s="72">
        <f>SUMIF(Tbl.Kosten[KSnr.],$A61,Tbl.Kosten[P32])</f>
        <v>0</v>
      </c>
      <c r="AI61" s="72">
        <f>SUMIF(Tbl.Kosten[KSnr.],$A61,Tbl.Kosten[P33])</f>
        <v>0</v>
      </c>
      <c r="AJ61" s="72">
        <f>SUMIF(Tbl.Kosten[KSnr.],$A61,Tbl.Kosten[P34])</f>
        <v>0</v>
      </c>
      <c r="AK61" s="72">
        <f>SUMIF(Tbl.Kosten[KSnr.],$A61,Tbl.Kosten[P35])</f>
        <v>0</v>
      </c>
      <c r="AL61" s="72">
        <f>SUMIF(Tbl.Kosten[KSnr.],$A61,Tbl.Kosten[P36])</f>
        <v>0</v>
      </c>
      <c r="AM61" s="72">
        <f>SUMIF(Tbl.Kosten[KSnr.],$A61,Tbl.Kosten[P37])</f>
        <v>0</v>
      </c>
      <c r="AN61" s="72">
        <f>SUMIF(Tbl.Kosten[KSnr.],$A61,Tbl.Kosten[P38])</f>
        <v>0</v>
      </c>
      <c r="AO61" s="72">
        <f>SUMIF(Tbl.Kosten[KSnr.],$A61,Tbl.Kosten[P39])</f>
        <v>0</v>
      </c>
      <c r="AP61" s="72">
        <f>SUMIF(Tbl.Kosten[KSnr.],$A61,Tbl.Kosten[P40])</f>
        <v>0</v>
      </c>
      <c r="AQ61" s="72">
        <f>SUMIF(Tbl.Kosten[KSnr.],$A61,Tbl.Kosten[P41])</f>
        <v>0</v>
      </c>
      <c r="AR61" s="72">
        <f>SUMIF(Tbl.Kosten[KSnr.],$A61,Tbl.Kosten[P42])</f>
        <v>0</v>
      </c>
      <c r="AS61" s="72">
        <f>SUMIF(Tbl.Kosten[KSnr.],$A61,Tbl.Kosten[P43])</f>
        <v>0</v>
      </c>
      <c r="AT61" s="72">
        <f>SUMIF(Tbl.Kosten[KSnr.],$A61,Tbl.Kosten[P44])</f>
        <v>0</v>
      </c>
      <c r="AU61" s="72">
        <f>SUMIF(Tbl.Kosten[KSnr.],$A61,Tbl.Kosten[P45])</f>
        <v>0</v>
      </c>
      <c r="AV61" s="72">
        <f>SUMIF(Tbl.Kosten[KSnr.],$A61,Tbl.Kosten[P46])</f>
        <v>0</v>
      </c>
      <c r="AW61" s="72">
        <f>SUMIF(Tbl.Kosten[KSnr.],$A61,Tbl.Kosten[P47])</f>
        <v>0</v>
      </c>
      <c r="AX61" s="72">
        <f>SUMIF(Tbl.Kosten[KSnr.],$A61,Tbl.Kosten[P48])</f>
        <v>0</v>
      </c>
      <c r="AY61" s="72">
        <f>SUMIF(Tbl.Kosten[KSnr.],$A61,Tbl.Kosten[P49])</f>
        <v>0</v>
      </c>
      <c r="AZ61" s="72">
        <f>SUMIF(Tbl.Kosten[KSnr.],$A61,Tbl.Kosten[P50])</f>
        <v>0</v>
      </c>
    </row>
    <row r="62" spans="1:52" x14ac:dyDescent="0.35">
      <c r="A62" s="72" t="s">
        <v>328</v>
      </c>
      <c r="B62" s="75">
        <f>Tbl.Kosten[[#Totals],[KS7]]</f>
        <v>0</v>
      </c>
      <c r="C62" s="72">
        <f>SUMIF(Tbl.Kosten[KSnr.],$A62,Tbl.Kosten[P1])</f>
        <v>0</v>
      </c>
      <c r="D62" s="72">
        <f>SUMIF(Tbl.Kosten[KSnr.],$A62,Tbl.Kosten[P2])</f>
        <v>0</v>
      </c>
      <c r="E62" s="72">
        <f>SUMIF(Tbl.Kosten[KSnr.],$A62,Tbl.Kosten[P3])</f>
        <v>0</v>
      </c>
      <c r="F62" s="72">
        <f>SUMIF(Tbl.Kosten[KSnr.],$A62,Tbl.Kosten[P4])</f>
        <v>0</v>
      </c>
      <c r="G62" s="72">
        <f>SUMIF(Tbl.Kosten[KSnr.],$A62,Tbl.Kosten[P5])</f>
        <v>0</v>
      </c>
      <c r="H62" s="72">
        <f>SUMIF(Tbl.Kosten[KSnr.],$A62,Tbl.Kosten[P6])</f>
        <v>0</v>
      </c>
      <c r="I62" s="72">
        <f>SUMIF(Tbl.Kosten[KSnr.],$A62,Tbl.Kosten[P7])</f>
        <v>0</v>
      </c>
      <c r="J62" s="72">
        <f>SUMIF(Tbl.Kosten[KSnr.],$A62,Tbl.Kosten[P8])</f>
        <v>0</v>
      </c>
      <c r="K62" s="72">
        <f>SUMIF(Tbl.Kosten[KSnr.],$A62,Tbl.Kosten[P9])</f>
        <v>0</v>
      </c>
      <c r="L62" s="72">
        <f>SUMIF(Tbl.Kosten[KSnr.],$A62,Tbl.Kosten[P10])</f>
        <v>0</v>
      </c>
      <c r="M62" s="72">
        <f>SUMIF(Tbl.Kosten[KSnr.],$A62,Tbl.Kosten[P11])</f>
        <v>0</v>
      </c>
      <c r="N62" s="72">
        <f>SUMIF(Tbl.Kosten[KSnr.],$A62,Tbl.Kosten[P12])</f>
        <v>0</v>
      </c>
      <c r="O62" s="72">
        <f>SUMIF(Tbl.Kosten[KSnr.],$A62,Tbl.Kosten[P13])</f>
        <v>0</v>
      </c>
      <c r="P62" s="72">
        <f>SUMIF(Tbl.Kosten[KSnr.],$A62,Tbl.Kosten[P14])</f>
        <v>0</v>
      </c>
      <c r="Q62" s="72">
        <f>SUMIF(Tbl.Kosten[KSnr.],$A62,Tbl.Kosten[P15])</f>
        <v>0</v>
      </c>
      <c r="R62" s="72">
        <f>SUMIF(Tbl.Kosten[KSnr.],$A62,Tbl.Kosten[P16])</f>
        <v>0</v>
      </c>
      <c r="S62" s="72">
        <f>SUMIF(Tbl.Kosten[KSnr.],$A62,Tbl.Kosten[P17])</f>
        <v>0</v>
      </c>
      <c r="T62" s="72">
        <f>SUMIF(Tbl.Kosten[KSnr.],$A62,Tbl.Kosten[P18])</f>
        <v>0</v>
      </c>
      <c r="U62" s="72">
        <f>SUMIF(Tbl.Kosten[KSnr.],$A62,Tbl.Kosten[P19])</f>
        <v>0</v>
      </c>
      <c r="V62" s="72">
        <f>SUMIF(Tbl.Kosten[KSnr.],$A62,Tbl.Kosten[P20])</f>
        <v>0</v>
      </c>
      <c r="W62" s="72">
        <f>SUMIF(Tbl.Kosten[KSnr.],$A62,Tbl.Kosten[P21])</f>
        <v>0</v>
      </c>
      <c r="X62" s="72">
        <f>SUMIF(Tbl.Kosten[KSnr.],$A62,Tbl.Kosten[P22])</f>
        <v>0</v>
      </c>
      <c r="Y62" s="72">
        <f>SUMIF(Tbl.Kosten[KSnr.],$A62,Tbl.Kosten[P23])</f>
        <v>0</v>
      </c>
      <c r="Z62" s="72">
        <f>SUMIF(Tbl.Kosten[KSnr.],$A62,Tbl.Kosten[P24])</f>
        <v>0</v>
      </c>
      <c r="AA62" s="72">
        <f>SUMIF(Tbl.Kosten[KSnr.],$A62,Tbl.Kosten[P25])</f>
        <v>0</v>
      </c>
      <c r="AB62" s="72">
        <f>SUMIF(Tbl.Kosten[KSnr.],$A62,Tbl.Kosten[P26])</f>
        <v>0</v>
      </c>
      <c r="AC62" s="72">
        <f>SUMIF(Tbl.Kosten[KSnr.],$A62,Tbl.Kosten[P27])</f>
        <v>0</v>
      </c>
      <c r="AD62" s="72">
        <f>SUMIF(Tbl.Kosten[KSnr.],$A62,Tbl.Kosten[P28])</f>
        <v>0</v>
      </c>
      <c r="AE62" s="72">
        <f>SUMIF(Tbl.Kosten[KSnr.],$A62,Tbl.Kosten[P29])</f>
        <v>0</v>
      </c>
      <c r="AF62" s="72">
        <f>SUMIF(Tbl.Kosten[KSnr.],$A62,Tbl.Kosten[P30])</f>
        <v>0</v>
      </c>
      <c r="AG62" s="72">
        <f>SUMIF(Tbl.Kosten[KSnr.],$A62,Tbl.Kosten[P31])</f>
        <v>0</v>
      </c>
      <c r="AH62" s="72">
        <f>SUMIF(Tbl.Kosten[KSnr.],$A62,Tbl.Kosten[P32])</f>
        <v>0</v>
      </c>
      <c r="AI62" s="72">
        <f>SUMIF(Tbl.Kosten[KSnr.],$A62,Tbl.Kosten[P33])</f>
        <v>0</v>
      </c>
      <c r="AJ62" s="72">
        <f>SUMIF(Tbl.Kosten[KSnr.],$A62,Tbl.Kosten[P34])</f>
        <v>0</v>
      </c>
      <c r="AK62" s="72">
        <f>SUMIF(Tbl.Kosten[KSnr.],$A62,Tbl.Kosten[P35])</f>
        <v>0</v>
      </c>
      <c r="AL62" s="72">
        <f>SUMIF(Tbl.Kosten[KSnr.],$A62,Tbl.Kosten[P36])</f>
        <v>0</v>
      </c>
      <c r="AM62" s="72">
        <f>SUMIF(Tbl.Kosten[KSnr.],$A62,Tbl.Kosten[P37])</f>
        <v>0</v>
      </c>
      <c r="AN62" s="72">
        <f>SUMIF(Tbl.Kosten[KSnr.],$A62,Tbl.Kosten[P38])</f>
        <v>0</v>
      </c>
      <c r="AO62" s="72">
        <f>SUMIF(Tbl.Kosten[KSnr.],$A62,Tbl.Kosten[P39])</f>
        <v>0</v>
      </c>
      <c r="AP62" s="72">
        <f>SUMIF(Tbl.Kosten[KSnr.],$A62,Tbl.Kosten[P40])</f>
        <v>0</v>
      </c>
      <c r="AQ62" s="72">
        <f>SUMIF(Tbl.Kosten[KSnr.],$A62,Tbl.Kosten[P41])</f>
        <v>0</v>
      </c>
      <c r="AR62" s="72">
        <f>SUMIF(Tbl.Kosten[KSnr.],$A62,Tbl.Kosten[P42])</f>
        <v>0</v>
      </c>
      <c r="AS62" s="72">
        <f>SUMIF(Tbl.Kosten[KSnr.],$A62,Tbl.Kosten[P43])</f>
        <v>0</v>
      </c>
      <c r="AT62" s="72">
        <f>SUMIF(Tbl.Kosten[KSnr.],$A62,Tbl.Kosten[P44])</f>
        <v>0</v>
      </c>
      <c r="AU62" s="72">
        <f>SUMIF(Tbl.Kosten[KSnr.],$A62,Tbl.Kosten[P45])</f>
        <v>0</v>
      </c>
      <c r="AV62" s="72">
        <f>SUMIF(Tbl.Kosten[KSnr.],$A62,Tbl.Kosten[P46])</f>
        <v>0</v>
      </c>
      <c r="AW62" s="72">
        <f>SUMIF(Tbl.Kosten[KSnr.],$A62,Tbl.Kosten[P47])</f>
        <v>0</v>
      </c>
      <c r="AX62" s="72">
        <f>SUMIF(Tbl.Kosten[KSnr.],$A62,Tbl.Kosten[P48])</f>
        <v>0</v>
      </c>
      <c r="AY62" s="72">
        <f>SUMIF(Tbl.Kosten[KSnr.],$A62,Tbl.Kosten[P49])</f>
        <v>0</v>
      </c>
      <c r="AZ62" s="72">
        <f>SUMIF(Tbl.Kosten[KSnr.],$A62,Tbl.Kosten[P50])</f>
        <v>0</v>
      </c>
    </row>
    <row r="63" spans="1:52" x14ac:dyDescent="0.35">
      <c r="A63" s="72" t="s">
        <v>329</v>
      </c>
      <c r="B63" s="75">
        <f>Tbl.Kosten[[#Totals],[KS8]]</f>
        <v>0</v>
      </c>
      <c r="C63" s="72">
        <f>SUMIF(Tbl.Kosten[KSnr.],$A63,Tbl.Kosten[P1])</f>
        <v>0</v>
      </c>
      <c r="D63" s="72">
        <f>SUMIF(Tbl.Kosten[KSnr.],$A63,Tbl.Kosten[P2])</f>
        <v>0</v>
      </c>
      <c r="E63" s="72">
        <f>SUMIF(Tbl.Kosten[KSnr.],$A63,Tbl.Kosten[P3])</f>
        <v>0</v>
      </c>
      <c r="F63" s="72">
        <f>SUMIF(Tbl.Kosten[KSnr.],$A63,Tbl.Kosten[P4])</f>
        <v>0</v>
      </c>
      <c r="G63" s="72">
        <f>SUMIF(Tbl.Kosten[KSnr.],$A63,Tbl.Kosten[P5])</f>
        <v>0</v>
      </c>
      <c r="H63" s="72">
        <f>SUMIF(Tbl.Kosten[KSnr.],$A63,Tbl.Kosten[P6])</f>
        <v>0</v>
      </c>
      <c r="I63" s="72">
        <f>SUMIF(Tbl.Kosten[KSnr.],$A63,Tbl.Kosten[P7])</f>
        <v>0</v>
      </c>
      <c r="J63" s="72">
        <f>SUMIF(Tbl.Kosten[KSnr.],$A63,Tbl.Kosten[P8])</f>
        <v>0</v>
      </c>
      <c r="K63" s="72">
        <f>SUMIF(Tbl.Kosten[KSnr.],$A63,Tbl.Kosten[P9])</f>
        <v>0</v>
      </c>
      <c r="L63" s="72">
        <f>SUMIF(Tbl.Kosten[KSnr.],$A63,Tbl.Kosten[P10])</f>
        <v>0</v>
      </c>
      <c r="M63" s="72">
        <f>SUMIF(Tbl.Kosten[KSnr.],$A63,Tbl.Kosten[P11])</f>
        <v>0</v>
      </c>
      <c r="N63" s="72">
        <f>SUMIF(Tbl.Kosten[KSnr.],$A63,Tbl.Kosten[P12])</f>
        <v>0</v>
      </c>
      <c r="O63" s="72">
        <f>SUMIF(Tbl.Kosten[KSnr.],$A63,Tbl.Kosten[P13])</f>
        <v>0</v>
      </c>
      <c r="P63" s="72">
        <f>SUMIF(Tbl.Kosten[KSnr.],$A63,Tbl.Kosten[P14])</f>
        <v>0</v>
      </c>
      <c r="Q63" s="72">
        <f>SUMIF(Tbl.Kosten[KSnr.],$A63,Tbl.Kosten[P15])</f>
        <v>0</v>
      </c>
      <c r="R63" s="72">
        <f>SUMIF(Tbl.Kosten[KSnr.],$A63,Tbl.Kosten[P16])</f>
        <v>0</v>
      </c>
      <c r="S63" s="72">
        <f>SUMIF(Tbl.Kosten[KSnr.],$A63,Tbl.Kosten[P17])</f>
        <v>0</v>
      </c>
      <c r="T63" s="72">
        <f>SUMIF(Tbl.Kosten[KSnr.],$A63,Tbl.Kosten[P18])</f>
        <v>0</v>
      </c>
      <c r="U63" s="72">
        <f>SUMIF(Tbl.Kosten[KSnr.],$A63,Tbl.Kosten[P19])</f>
        <v>0</v>
      </c>
      <c r="V63" s="72">
        <f>SUMIF(Tbl.Kosten[KSnr.],$A63,Tbl.Kosten[P20])</f>
        <v>0</v>
      </c>
      <c r="W63" s="72">
        <f>SUMIF(Tbl.Kosten[KSnr.],$A63,Tbl.Kosten[P21])</f>
        <v>0</v>
      </c>
      <c r="X63" s="72">
        <f>SUMIF(Tbl.Kosten[KSnr.],$A63,Tbl.Kosten[P22])</f>
        <v>0</v>
      </c>
      <c r="Y63" s="72">
        <f>SUMIF(Tbl.Kosten[KSnr.],$A63,Tbl.Kosten[P23])</f>
        <v>0</v>
      </c>
      <c r="Z63" s="72">
        <f>SUMIF(Tbl.Kosten[KSnr.],$A63,Tbl.Kosten[P24])</f>
        <v>0</v>
      </c>
      <c r="AA63" s="72">
        <f>SUMIF(Tbl.Kosten[KSnr.],$A63,Tbl.Kosten[P25])</f>
        <v>0</v>
      </c>
      <c r="AB63" s="72">
        <f>SUMIF(Tbl.Kosten[KSnr.],$A63,Tbl.Kosten[P26])</f>
        <v>0</v>
      </c>
      <c r="AC63" s="72">
        <f>SUMIF(Tbl.Kosten[KSnr.],$A63,Tbl.Kosten[P27])</f>
        <v>0</v>
      </c>
      <c r="AD63" s="72">
        <f>SUMIF(Tbl.Kosten[KSnr.],$A63,Tbl.Kosten[P28])</f>
        <v>0</v>
      </c>
      <c r="AE63" s="72">
        <f>SUMIF(Tbl.Kosten[KSnr.],$A63,Tbl.Kosten[P29])</f>
        <v>0</v>
      </c>
      <c r="AF63" s="72">
        <f>SUMIF(Tbl.Kosten[KSnr.],$A63,Tbl.Kosten[P30])</f>
        <v>0</v>
      </c>
      <c r="AG63" s="72">
        <f>SUMIF(Tbl.Kosten[KSnr.],$A63,Tbl.Kosten[P31])</f>
        <v>0</v>
      </c>
      <c r="AH63" s="72">
        <f>SUMIF(Tbl.Kosten[KSnr.],$A63,Tbl.Kosten[P32])</f>
        <v>0</v>
      </c>
      <c r="AI63" s="72">
        <f>SUMIF(Tbl.Kosten[KSnr.],$A63,Tbl.Kosten[P33])</f>
        <v>0</v>
      </c>
      <c r="AJ63" s="72">
        <f>SUMIF(Tbl.Kosten[KSnr.],$A63,Tbl.Kosten[P34])</f>
        <v>0</v>
      </c>
      <c r="AK63" s="72">
        <f>SUMIF(Tbl.Kosten[KSnr.],$A63,Tbl.Kosten[P35])</f>
        <v>0</v>
      </c>
      <c r="AL63" s="72">
        <f>SUMIF(Tbl.Kosten[KSnr.],$A63,Tbl.Kosten[P36])</f>
        <v>0</v>
      </c>
      <c r="AM63" s="72">
        <f>SUMIF(Tbl.Kosten[KSnr.],$A63,Tbl.Kosten[P37])</f>
        <v>0</v>
      </c>
      <c r="AN63" s="72">
        <f>SUMIF(Tbl.Kosten[KSnr.],$A63,Tbl.Kosten[P38])</f>
        <v>0</v>
      </c>
      <c r="AO63" s="72">
        <f>SUMIF(Tbl.Kosten[KSnr.],$A63,Tbl.Kosten[P39])</f>
        <v>0</v>
      </c>
      <c r="AP63" s="72">
        <f>SUMIF(Tbl.Kosten[KSnr.],$A63,Tbl.Kosten[P40])</f>
        <v>0</v>
      </c>
      <c r="AQ63" s="72">
        <f>SUMIF(Tbl.Kosten[KSnr.],$A63,Tbl.Kosten[P41])</f>
        <v>0</v>
      </c>
      <c r="AR63" s="72">
        <f>SUMIF(Tbl.Kosten[KSnr.],$A63,Tbl.Kosten[P42])</f>
        <v>0</v>
      </c>
      <c r="AS63" s="72">
        <f>SUMIF(Tbl.Kosten[KSnr.],$A63,Tbl.Kosten[P43])</f>
        <v>0</v>
      </c>
      <c r="AT63" s="72">
        <f>SUMIF(Tbl.Kosten[KSnr.],$A63,Tbl.Kosten[P44])</f>
        <v>0</v>
      </c>
      <c r="AU63" s="72">
        <f>SUMIF(Tbl.Kosten[KSnr.],$A63,Tbl.Kosten[P45])</f>
        <v>0</v>
      </c>
      <c r="AV63" s="72">
        <f>SUMIF(Tbl.Kosten[KSnr.],$A63,Tbl.Kosten[P46])</f>
        <v>0</v>
      </c>
      <c r="AW63" s="72">
        <f>SUMIF(Tbl.Kosten[KSnr.],$A63,Tbl.Kosten[P47])</f>
        <v>0</v>
      </c>
      <c r="AX63" s="72">
        <f>SUMIF(Tbl.Kosten[KSnr.],$A63,Tbl.Kosten[P48])</f>
        <v>0</v>
      </c>
      <c r="AY63" s="72">
        <f>SUMIF(Tbl.Kosten[KSnr.],$A63,Tbl.Kosten[P49])</f>
        <v>0</v>
      </c>
      <c r="AZ63" s="72">
        <f>SUMIF(Tbl.Kosten[KSnr.],$A63,Tbl.Kosten[P50])</f>
        <v>0</v>
      </c>
    </row>
    <row r="64" spans="1:52" x14ac:dyDescent="0.35">
      <c r="A64" s="72" t="s">
        <v>330</v>
      </c>
      <c r="B64" s="75">
        <f>Tbl.Kosten[[#Totals],[KS9]]</f>
        <v>0</v>
      </c>
      <c r="C64" s="72">
        <f>SUMIF(Tbl.Kosten[KSnr.],$A64,Tbl.Kosten[P1])</f>
        <v>0</v>
      </c>
      <c r="D64" s="72">
        <f>SUMIF(Tbl.Kosten[KSnr.],$A64,Tbl.Kosten[P2])</f>
        <v>0</v>
      </c>
      <c r="E64" s="72">
        <f>SUMIF(Tbl.Kosten[KSnr.],$A64,Tbl.Kosten[P3])</f>
        <v>0</v>
      </c>
      <c r="F64" s="72">
        <f>SUMIF(Tbl.Kosten[KSnr.],$A64,Tbl.Kosten[P4])</f>
        <v>0</v>
      </c>
      <c r="G64" s="72">
        <f>SUMIF(Tbl.Kosten[KSnr.],$A64,Tbl.Kosten[P5])</f>
        <v>0</v>
      </c>
      <c r="H64" s="72">
        <f>SUMIF(Tbl.Kosten[KSnr.],$A64,Tbl.Kosten[P6])</f>
        <v>0</v>
      </c>
      <c r="I64" s="72">
        <f>SUMIF(Tbl.Kosten[KSnr.],$A64,Tbl.Kosten[P7])</f>
        <v>0</v>
      </c>
      <c r="J64" s="72">
        <f>SUMIF(Tbl.Kosten[KSnr.],$A64,Tbl.Kosten[P8])</f>
        <v>0</v>
      </c>
      <c r="K64" s="72">
        <f>SUMIF(Tbl.Kosten[KSnr.],$A64,Tbl.Kosten[P9])</f>
        <v>0</v>
      </c>
      <c r="L64" s="72">
        <f>SUMIF(Tbl.Kosten[KSnr.],$A64,Tbl.Kosten[P10])</f>
        <v>0</v>
      </c>
      <c r="M64" s="72">
        <f>SUMIF(Tbl.Kosten[KSnr.],$A64,Tbl.Kosten[P11])</f>
        <v>0</v>
      </c>
      <c r="N64" s="72">
        <f>SUMIF(Tbl.Kosten[KSnr.],$A64,Tbl.Kosten[P12])</f>
        <v>0</v>
      </c>
      <c r="O64" s="72">
        <f>SUMIF(Tbl.Kosten[KSnr.],$A64,Tbl.Kosten[P13])</f>
        <v>0</v>
      </c>
      <c r="P64" s="72">
        <f>SUMIF(Tbl.Kosten[KSnr.],$A64,Tbl.Kosten[P14])</f>
        <v>0</v>
      </c>
      <c r="Q64" s="72">
        <f>SUMIF(Tbl.Kosten[KSnr.],$A64,Tbl.Kosten[P15])</f>
        <v>0</v>
      </c>
      <c r="R64" s="72">
        <f>SUMIF(Tbl.Kosten[KSnr.],$A64,Tbl.Kosten[P16])</f>
        <v>0</v>
      </c>
      <c r="S64" s="72">
        <f>SUMIF(Tbl.Kosten[KSnr.],$A64,Tbl.Kosten[P17])</f>
        <v>0</v>
      </c>
      <c r="T64" s="72">
        <f>SUMIF(Tbl.Kosten[KSnr.],$A64,Tbl.Kosten[P18])</f>
        <v>0</v>
      </c>
      <c r="U64" s="72">
        <f>SUMIF(Tbl.Kosten[KSnr.],$A64,Tbl.Kosten[P19])</f>
        <v>0</v>
      </c>
      <c r="V64" s="72">
        <f>SUMIF(Tbl.Kosten[KSnr.],$A64,Tbl.Kosten[P20])</f>
        <v>0</v>
      </c>
      <c r="W64" s="72">
        <f>SUMIF(Tbl.Kosten[KSnr.],$A64,Tbl.Kosten[P21])</f>
        <v>0</v>
      </c>
      <c r="X64" s="72">
        <f>SUMIF(Tbl.Kosten[KSnr.],$A64,Tbl.Kosten[P22])</f>
        <v>0</v>
      </c>
      <c r="Y64" s="72">
        <f>SUMIF(Tbl.Kosten[KSnr.],$A64,Tbl.Kosten[P23])</f>
        <v>0</v>
      </c>
      <c r="Z64" s="72">
        <f>SUMIF(Tbl.Kosten[KSnr.],$A64,Tbl.Kosten[P24])</f>
        <v>0</v>
      </c>
      <c r="AA64" s="72">
        <f>SUMIF(Tbl.Kosten[KSnr.],$A64,Tbl.Kosten[P25])</f>
        <v>0</v>
      </c>
      <c r="AB64" s="72">
        <f>SUMIF(Tbl.Kosten[KSnr.],$A64,Tbl.Kosten[P26])</f>
        <v>0</v>
      </c>
      <c r="AC64" s="72">
        <f>SUMIF(Tbl.Kosten[KSnr.],$A64,Tbl.Kosten[P27])</f>
        <v>0</v>
      </c>
      <c r="AD64" s="72">
        <f>SUMIF(Tbl.Kosten[KSnr.],$A64,Tbl.Kosten[P28])</f>
        <v>0</v>
      </c>
      <c r="AE64" s="72">
        <f>SUMIF(Tbl.Kosten[KSnr.],$A64,Tbl.Kosten[P29])</f>
        <v>0</v>
      </c>
      <c r="AF64" s="72">
        <f>SUMIF(Tbl.Kosten[KSnr.],$A64,Tbl.Kosten[P30])</f>
        <v>0</v>
      </c>
      <c r="AG64" s="72">
        <f>SUMIF(Tbl.Kosten[KSnr.],$A64,Tbl.Kosten[P31])</f>
        <v>0</v>
      </c>
      <c r="AH64" s="72">
        <f>SUMIF(Tbl.Kosten[KSnr.],$A64,Tbl.Kosten[P32])</f>
        <v>0</v>
      </c>
      <c r="AI64" s="72">
        <f>SUMIF(Tbl.Kosten[KSnr.],$A64,Tbl.Kosten[P33])</f>
        <v>0</v>
      </c>
      <c r="AJ64" s="72">
        <f>SUMIF(Tbl.Kosten[KSnr.],$A64,Tbl.Kosten[P34])</f>
        <v>0</v>
      </c>
      <c r="AK64" s="72">
        <f>SUMIF(Tbl.Kosten[KSnr.],$A64,Tbl.Kosten[P35])</f>
        <v>0</v>
      </c>
      <c r="AL64" s="72">
        <f>SUMIF(Tbl.Kosten[KSnr.],$A64,Tbl.Kosten[P36])</f>
        <v>0</v>
      </c>
      <c r="AM64" s="72">
        <f>SUMIF(Tbl.Kosten[KSnr.],$A64,Tbl.Kosten[P37])</f>
        <v>0</v>
      </c>
      <c r="AN64" s="72">
        <f>SUMIF(Tbl.Kosten[KSnr.],$A64,Tbl.Kosten[P38])</f>
        <v>0</v>
      </c>
      <c r="AO64" s="72">
        <f>SUMIF(Tbl.Kosten[KSnr.],$A64,Tbl.Kosten[P39])</f>
        <v>0</v>
      </c>
      <c r="AP64" s="72">
        <f>SUMIF(Tbl.Kosten[KSnr.],$A64,Tbl.Kosten[P40])</f>
        <v>0</v>
      </c>
      <c r="AQ64" s="72">
        <f>SUMIF(Tbl.Kosten[KSnr.],$A64,Tbl.Kosten[P41])</f>
        <v>0</v>
      </c>
      <c r="AR64" s="72">
        <f>SUMIF(Tbl.Kosten[KSnr.],$A64,Tbl.Kosten[P42])</f>
        <v>0</v>
      </c>
      <c r="AS64" s="72">
        <f>SUMIF(Tbl.Kosten[KSnr.],$A64,Tbl.Kosten[P43])</f>
        <v>0</v>
      </c>
      <c r="AT64" s="72">
        <f>SUMIF(Tbl.Kosten[KSnr.],$A64,Tbl.Kosten[P44])</f>
        <v>0</v>
      </c>
      <c r="AU64" s="72">
        <f>SUMIF(Tbl.Kosten[KSnr.],$A64,Tbl.Kosten[P45])</f>
        <v>0</v>
      </c>
      <c r="AV64" s="72">
        <f>SUMIF(Tbl.Kosten[KSnr.],$A64,Tbl.Kosten[P46])</f>
        <v>0</v>
      </c>
      <c r="AW64" s="72">
        <f>SUMIF(Tbl.Kosten[KSnr.],$A64,Tbl.Kosten[P47])</f>
        <v>0</v>
      </c>
      <c r="AX64" s="72">
        <f>SUMIF(Tbl.Kosten[KSnr.],$A64,Tbl.Kosten[P48])</f>
        <v>0</v>
      </c>
      <c r="AY64" s="72">
        <f>SUMIF(Tbl.Kosten[KSnr.],$A64,Tbl.Kosten[P49])</f>
        <v>0</v>
      </c>
      <c r="AZ64" s="72">
        <f>SUMIF(Tbl.Kosten[KSnr.],$A64,Tbl.Kosten[P50])</f>
        <v>0</v>
      </c>
    </row>
    <row r="65" spans="1:52" x14ac:dyDescent="0.35">
      <c r="A65" s="72" t="s">
        <v>331</v>
      </c>
      <c r="B65" s="75">
        <f>Tbl.Kosten[[#Totals],[KS10]]</f>
        <v>0</v>
      </c>
      <c r="C65" s="72">
        <f>SUMIF(Tbl.Kosten[KSnr.],$A65,Tbl.Kosten[P1])</f>
        <v>0</v>
      </c>
      <c r="D65" s="72">
        <f>SUMIF(Tbl.Kosten[KSnr.],$A65,Tbl.Kosten[P2])</f>
        <v>0</v>
      </c>
      <c r="E65" s="72">
        <f>SUMIF(Tbl.Kosten[KSnr.],$A65,Tbl.Kosten[P3])</f>
        <v>0</v>
      </c>
      <c r="F65" s="72">
        <f>SUMIF(Tbl.Kosten[KSnr.],$A65,Tbl.Kosten[P4])</f>
        <v>0</v>
      </c>
      <c r="G65" s="72">
        <f>SUMIF(Tbl.Kosten[KSnr.],$A65,Tbl.Kosten[P5])</f>
        <v>0</v>
      </c>
      <c r="H65" s="72">
        <f>SUMIF(Tbl.Kosten[KSnr.],$A65,Tbl.Kosten[P6])</f>
        <v>0</v>
      </c>
      <c r="I65" s="72">
        <f>SUMIF(Tbl.Kosten[KSnr.],$A65,Tbl.Kosten[P7])</f>
        <v>0</v>
      </c>
      <c r="J65" s="72">
        <f>SUMIF(Tbl.Kosten[KSnr.],$A65,Tbl.Kosten[P8])</f>
        <v>0</v>
      </c>
      <c r="K65" s="72">
        <f>SUMIF(Tbl.Kosten[KSnr.],$A65,Tbl.Kosten[P9])</f>
        <v>0</v>
      </c>
      <c r="L65" s="72">
        <f>SUMIF(Tbl.Kosten[KSnr.],$A65,Tbl.Kosten[P10])</f>
        <v>0</v>
      </c>
      <c r="M65" s="72">
        <f>SUMIF(Tbl.Kosten[KSnr.],$A65,Tbl.Kosten[P11])</f>
        <v>0</v>
      </c>
      <c r="N65" s="72">
        <f>SUMIF(Tbl.Kosten[KSnr.],$A65,Tbl.Kosten[P12])</f>
        <v>0</v>
      </c>
      <c r="O65" s="72">
        <f>SUMIF(Tbl.Kosten[KSnr.],$A65,Tbl.Kosten[P13])</f>
        <v>0</v>
      </c>
      <c r="P65" s="72">
        <f>SUMIF(Tbl.Kosten[KSnr.],$A65,Tbl.Kosten[P14])</f>
        <v>0</v>
      </c>
      <c r="Q65" s="72">
        <f>SUMIF(Tbl.Kosten[KSnr.],$A65,Tbl.Kosten[P15])</f>
        <v>0</v>
      </c>
      <c r="R65" s="72">
        <f>SUMIF(Tbl.Kosten[KSnr.],$A65,Tbl.Kosten[P16])</f>
        <v>0</v>
      </c>
      <c r="S65" s="72">
        <f>SUMIF(Tbl.Kosten[KSnr.],$A65,Tbl.Kosten[P17])</f>
        <v>0</v>
      </c>
      <c r="T65" s="72">
        <f>SUMIF(Tbl.Kosten[KSnr.],$A65,Tbl.Kosten[P18])</f>
        <v>0</v>
      </c>
      <c r="U65" s="72">
        <f>SUMIF(Tbl.Kosten[KSnr.],$A65,Tbl.Kosten[P19])</f>
        <v>0</v>
      </c>
      <c r="V65" s="72">
        <f>SUMIF(Tbl.Kosten[KSnr.],$A65,Tbl.Kosten[P20])</f>
        <v>0</v>
      </c>
      <c r="W65" s="72">
        <f>SUMIF(Tbl.Kosten[KSnr.],$A65,Tbl.Kosten[P21])</f>
        <v>0</v>
      </c>
      <c r="X65" s="72">
        <f>SUMIF(Tbl.Kosten[KSnr.],$A65,Tbl.Kosten[P22])</f>
        <v>0</v>
      </c>
      <c r="Y65" s="72">
        <f>SUMIF(Tbl.Kosten[KSnr.],$A65,Tbl.Kosten[P23])</f>
        <v>0</v>
      </c>
      <c r="Z65" s="72">
        <f>SUMIF(Tbl.Kosten[KSnr.],$A65,Tbl.Kosten[P24])</f>
        <v>0</v>
      </c>
      <c r="AA65" s="72">
        <f>SUMIF(Tbl.Kosten[KSnr.],$A65,Tbl.Kosten[P25])</f>
        <v>0</v>
      </c>
      <c r="AB65" s="72">
        <f>SUMIF(Tbl.Kosten[KSnr.],$A65,Tbl.Kosten[P26])</f>
        <v>0</v>
      </c>
      <c r="AC65" s="72">
        <f>SUMIF(Tbl.Kosten[KSnr.],$A65,Tbl.Kosten[P27])</f>
        <v>0</v>
      </c>
      <c r="AD65" s="72">
        <f>SUMIF(Tbl.Kosten[KSnr.],$A65,Tbl.Kosten[P28])</f>
        <v>0</v>
      </c>
      <c r="AE65" s="72">
        <f>SUMIF(Tbl.Kosten[KSnr.],$A65,Tbl.Kosten[P29])</f>
        <v>0</v>
      </c>
      <c r="AF65" s="72">
        <f>SUMIF(Tbl.Kosten[KSnr.],$A65,Tbl.Kosten[P30])</f>
        <v>0</v>
      </c>
      <c r="AG65" s="72">
        <f>SUMIF(Tbl.Kosten[KSnr.],$A65,Tbl.Kosten[P31])</f>
        <v>0</v>
      </c>
      <c r="AH65" s="72">
        <f>SUMIF(Tbl.Kosten[KSnr.],$A65,Tbl.Kosten[P32])</f>
        <v>0</v>
      </c>
      <c r="AI65" s="72">
        <f>SUMIF(Tbl.Kosten[KSnr.],$A65,Tbl.Kosten[P33])</f>
        <v>0</v>
      </c>
      <c r="AJ65" s="72">
        <f>SUMIF(Tbl.Kosten[KSnr.],$A65,Tbl.Kosten[P34])</f>
        <v>0</v>
      </c>
      <c r="AK65" s="72">
        <f>SUMIF(Tbl.Kosten[KSnr.],$A65,Tbl.Kosten[P35])</f>
        <v>0</v>
      </c>
      <c r="AL65" s="72">
        <f>SUMIF(Tbl.Kosten[KSnr.],$A65,Tbl.Kosten[P36])</f>
        <v>0</v>
      </c>
      <c r="AM65" s="72">
        <f>SUMIF(Tbl.Kosten[KSnr.],$A65,Tbl.Kosten[P37])</f>
        <v>0</v>
      </c>
      <c r="AN65" s="72">
        <f>SUMIF(Tbl.Kosten[KSnr.],$A65,Tbl.Kosten[P38])</f>
        <v>0</v>
      </c>
      <c r="AO65" s="72">
        <f>SUMIF(Tbl.Kosten[KSnr.],$A65,Tbl.Kosten[P39])</f>
        <v>0</v>
      </c>
      <c r="AP65" s="72">
        <f>SUMIF(Tbl.Kosten[KSnr.],$A65,Tbl.Kosten[P40])</f>
        <v>0</v>
      </c>
      <c r="AQ65" s="72">
        <f>SUMIF(Tbl.Kosten[KSnr.],$A65,Tbl.Kosten[P41])</f>
        <v>0</v>
      </c>
      <c r="AR65" s="72">
        <f>SUMIF(Tbl.Kosten[KSnr.],$A65,Tbl.Kosten[P42])</f>
        <v>0</v>
      </c>
      <c r="AS65" s="72">
        <f>SUMIF(Tbl.Kosten[KSnr.],$A65,Tbl.Kosten[P43])</f>
        <v>0</v>
      </c>
      <c r="AT65" s="72">
        <f>SUMIF(Tbl.Kosten[KSnr.],$A65,Tbl.Kosten[P44])</f>
        <v>0</v>
      </c>
      <c r="AU65" s="72">
        <f>SUMIF(Tbl.Kosten[KSnr.],$A65,Tbl.Kosten[P45])</f>
        <v>0</v>
      </c>
      <c r="AV65" s="72">
        <f>SUMIF(Tbl.Kosten[KSnr.],$A65,Tbl.Kosten[P46])</f>
        <v>0</v>
      </c>
      <c r="AW65" s="72">
        <f>SUMIF(Tbl.Kosten[KSnr.],$A65,Tbl.Kosten[P47])</f>
        <v>0</v>
      </c>
      <c r="AX65" s="72">
        <f>SUMIF(Tbl.Kosten[KSnr.],$A65,Tbl.Kosten[P48])</f>
        <v>0</v>
      </c>
      <c r="AY65" s="72">
        <f>SUMIF(Tbl.Kosten[KSnr.],$A65,Tbl.Kosten[P49])</f>
        <v>0</v>
      </c>
      <c r="AZ65" s="72">
        <f>SUMIF(Tbl.Kosten[KSnr.],$A65,Tbl.Kosten[P50])</f>
        <v>0</v>
      </c>
    </row>
    <row r="66" spans="1:52" x14ac:dyDescent="0.35">
      <c r="A66" s="72" t="s">
        <v>332</v>
      </c>
      <c r="B66" s="75">
        <f>Tbl.Kosten[[#Totals],[KS11]]</f>
        <v>0</v>
      </c>
      <c r="C66" s="72">
        <f>SUMIF(Tbl.Kosten[KSnr.],$A66,Tbl.Kosten[P1])</f>
        <v>0</v>
      </c>
      <c r="D66" s="72">
        <f>SUMIF(Tbl.Kosten[KSnr.],$A66,Tbl.Kosten[P2])</f>
        <v>0</v>
      </c>
      <c r="E66" s="72">
        <f>SUMIF(Tbl.Kosten[KSnr.],$A66,Tbl.Kosten[P3])</f>
        <v>0</v>
      </c>
      <c r="F66" s="72">
        <f>SUMIF(Tbl.Kosten[KSnr.],$A66,Tbl.Kosten[P4])</f>
        <v>0</v>
      </c>
      <c r="G66" s="72">
        <f>SUMIF(Tbl.Kosten[KSnr.],$A66,Tbl.Kosten[P5])</f>
        <v>0</v>
      </c>
      <c r="H66" s="72">
        <f>SUMIF(Tbl.Kosten[KSnr.],$A66,Tbl.Kosten[P6])</f>
        <v>0</v>
      </c>
      <c r="I66" s="72">
        <f>SUMIF(Tbl.Kosten[KSnr.],$A66,Tbl.Kosten[P7])</f>
        <v>0</v>
      </c>
      <c r="J66" s="72">
        <f>SUMIF(Tbl.Kosten[KSnr.],$A66,Tbl.Kosten[P8])</f>
        <v>0</v>
      </c>
      <c r="K66" s="72">
        <f>SUMIF(Tbl.Kosten[KSnr.],$A66,Tbl.Kosten[P9])</f>
        <v>0</v>
      </c>
      <c r="L66" s="72">
        <f>SUMIF(Tbl.Kosten[KSnr.],$A66,Tbl.Kosten[P10])</f>
        <v>0</v>
      </c>
      <c r="M66" s="72">
        <f>SUMIF(Tbl.Kosten[KSnr.],$A66,Tbl.Kosten[P11])</f>
        <v>0</v>
      </c>
      <c r="N66" s="72">
        <f>SUMIF(Tbl.Kosten[KSnr.],$A66,Tbl.Kosten[P12])</f>
        <v>0</v>
      </c>
      <c r="O66" s="72">
        <f>SUMIF(Tbl.Kosten[KSnr.],$A66,Tbl.Kosten[P13])</f>
        <v>0</v>
      </c>
      <c r="P66" s="72">
        <f>SUMIF(Tbl.Kosten[KSnr.],$A66,Tbl.Kosten[P14])</f>
        <v>0</v>
      </c>
      <c r="Q66" s="72">
        <f>SUMIF(Tbl.Kosten[KSnr.],$A66,Tbl.Kosten[P15])</f>
        <v>0</v>
      </c>
      <c r="R66" s="72">
        <f>SUMIF(Tbl.Kosten[KSnr.],$A66,Tbl.Kosten[P16])</f>
        <v>0</v>
      </c>
      <c r="S66" s="72">
        <f>SUMIF(Tbl.Kosten[KSnr.],$A66,Tbl.Kosten[P17])</f>
        <v>0</v>
      </c>
      <c r="T66" s="72">
        <f>SUMIF(Tbl.Kosten[KSnr.],$A66,Tbl.Kosten[P18])</f>
        <v>0</v>
      </c>
      <c r="U66" s="72">
        <f>SUMIF(Tbl.Kosten[KSnr.],$A66,Tbl.Kosten[P19])</f>
        <v>0</v>
      </c>
      <c r="V66" s="72">
        <f>SUMIF(Tbl.Kosten[KSnr.],$A66,Tbl.Kosten[P20])</f>
        <v>0</v>
      </c>
      <c r="W66" s="72">
        <f>SUMIF(Tbl.Kosten[KSnr.],$A66,Tbl.Kosten[P21])</f>
        <v>0</v>
      </c>
      <c r="X66" s="72">
        <f>SUMIF(Tbl.Kosten[KSnr.],$A66,Tbl.Kosten[P22])</f>
        <v>0</v>
      </c>
      <c r="Y66" s="72">
        <f>SUMIF(Tbl.Kosten[KSnr.],$A66,Tbl.Kosten[P23])</f>
        <v>0</v>
      </c>
      <c r="Z66" s="72">
        <f>SUMIF(Tbl.Kosten[KSnr.],$A66,Tbl.Kosten[P24])</f>
        <v>0</v>
      </c>
      <c r="AA66" s="72">
        <f>SUMIF(Tbl.Kosten[KSnr.],$A66,Tbl.Kosten[P25])</f>
        <v>0</v>
      </c>
      <c r="AB66" s="72">
        <f>SUMIF(Tbl.Kosten[KSnr.],$A66,Tbl.Kosten[P26])</f>
        <v>0</v>
      </c>
      <c r="AC66" s="72">
        <f>SUMIF(Tbl.Kosten[KSnr.],$A66,Tbl.Kosten[P27])</f>
        <v>0</v>
      </c>
      <c r="AD66" s="72">
        <f>SUMIF(Tbl.Kosten[KSnr.],$A66,Tbl.Kosten[P28])</f>
        <v>0</v>
      </c>
      <c r="AE66" s="72">
        <f>SUMIF(Tbl.Kosten[KSnr.],$A66,Tbl.Kosten[P29])</f>
        <v>0</v>
      </c>
      <c r="AF66" s="72">
        <f>SUMIF(Tbl.Kosten[KSnr.],$A66,Tbl.Kosten[P30])</f>
        <v>0</v>
      </c>
      <c r="AG66" s="72">
        <f>SUMIF(Tbl.Kosten[KSnr.],$A66,Tbl.Kosten[P31])</f>
        <v>0</v>
      </c>
      <c r="AH66" s="72">
        <f>SUMIF(Tbl.Kosten[KSnr.],$A66,Tbl.Kosten[P32])</f>
        <v>0</v>
      </c>
      <c r="AI66" s="72">
        <f>SUMIF(Tbl.Kosten[KSnr.],$A66,Tbl.Kosten[P33])</f>
        <v>0</v>
      </c>
      <c r="AJ66" s="72">
        <f>SUMIF(Tbl.Kosten[KSnr.],$A66,Tbl.Kosten[P34])</f>
        <v>0</v>
      </c>
      <c r="AK66" s="72">
        <f>SUMIF(Tbl.Kosten[KSnr.],$A66,Tbl.Kosten[P35])</f>
        <v>0</v>
      </c>
      <c r="AL66" s="72">
        <f>SUMIF(Tbl.Kosten[KSnr.],$A66,Tbl.Kosten[P36])</f>
        <v>0</v>
      </c>
      <c r="AM66" s="72">
        <f>SUMIF(Tbl.Kosten[KSnr.],$A66,Tbl.Kosten[P37])</f>
        <v>0</v>
      </c>
      <c r="AN66" s="72">
        <f>SUMIF(Tbl.Kosten[KSnr.],$A66,Tbl.Kosten[P38])</f>
        <v>0</v>
      </c>
      <c r="AO66" s="72">
        <f>SUMIF(Tbl.Kosten[KSnr.],$A66,Tbl.Kosten[P39])</f>
        <v>0</v>
      </c>
      <c r="AP66" s="72">
        <f>SUMIF(Tbl.Kosten[KSnr.],$A66,Tbl.Kosten[P40])</f>
        <v>0</v>
      </c>
      <c r="AQ66" s="72">
        <f>SUMIF(Tbl.Kosten[KSnr.],$A66,Tbl.Kosten[P41])</f>
        <v>0</v>
      </c>
      <c r="AR66" s="72">
        <f>SUMIF(Tbl.Kosten[KSnr.],$A66,Tbl.Kosten[P42])</f>
        <v>0</v>
      </c>
      <c r="AS66" s="72">
        <f>SUMIF(Tbl.Kosten[KSnr.],$A66,Tbl.Kosten[P43])</f>
        <v>0</v>
      </c>
      <c r="AT66" s="72">
        <f>SUMIF(Tbl.Kosten[KSnr.],$A66,Tbl.Kosten[P44])</f>
        <v>0</v>
      </c>
      <c r="AU66" s="72">
        <f>SUMIF(Tbl.Kosten[KSnr.],$A66,Tbl.Kosten[P45])</f>
        <v>0</v>
      </c>
      <c r="AV66" s="72">
        <f>SUMIF(Tbl.Kosten[KSnr.],$A66,Tbl.Kosten[P46])</f>
        <v>0</v>
      </c>
      <c r="AW66" s="72">
        <f>SUMIF(Tbl.Kosten[KSnr.],$A66,Tbl.Kosten[P47])</f>
        <v>0</v>
      </c>
      <c r="AX66" s="72">
        <f>SUMIF(Tbl.Kosten[KSnr.],$A66,Tbl.Kosten[P48])</f>
        <v>0</v>
      </c>
      <c r="AY66" s="72">
        <f>SUMIF(Tbl.Kosten[KSnr.],$A66,Tbl.Kosten[P49])</f>
        <v>0</v>
      </c>
      <c r="AZ66" s="72">
        <f>SUMIF(Tbl.Kosten[KSnr.],$A66,Tbl.Kosten[P50])</f>
        <v>0</v>
      </c>
    </row>
    <row r="67" spans="1:52" x14ac:dyDescent="0.35">
      <c r="A67" s="72" t="s">
        <v>333</v>
      </c>
      <c r="B67" s="75">
        <f>Tbl.Kosten[[#Totals],[KS12]]</f>
        <v>0</v>
      </c>
      <c r="C67" s="72">
        <f>SUMIF(Tbl.Kosten[KSnr.],$A67,Tbl.Kosten[P1])</f>
        <v>0</v>
      </c>
      <c r="D67" s="72">
        <f>SUMIF(Tbl.Kosten[KSnr.],$A67,Tbl.Kosten[P2])</f>
        <v>0</v>
      </c>
      <c r="E67" s="72">
        <f>SUMIF(Tbl.Kosten[KSnr.],$A67,Tbl.Kosten[P3])</f>
        <v>0</v>
      </c>
      <c r="F67" s="72">
        <f>SUMIF(Tbl.Kosten[KSnr.],$A67,Tbl.Kosten[P4])</f>
        <v>0</v>
      </c>
      <c r="G67" s="72">
        <f>SUMIF(Tbl.Kosten[KSnr.],$A67,Tbl.Kosten[P5])</f>
        <v>0</v>
      </c>
      <c r="H67" s="72">
        <f>SUMIF(Tbl.Kosten[KSnr.],$A67,Tbl.Kosten[P6])</f>
        <v>0</v>
      </c>
      <c r="I67" s="72">
        <f>SUMIF(Tbl.Kosten[KSnr.],$A67,Tbl.Kosten[P7])</f>
        <v>0</v>
      </c>
      <c r="J67" s="72">
        <f>SUMIF(Tbl.Kosten[KSnr.],$A67,Tbl.Kosten[P8])</f>
        <v>0</v>
      </c>
      <c r="K67" s="72">
        <f>SUMIF(Tbl.Kosten[KSnr.],$A67,Tbl.Kosten[P9])</f>
        <v>0</v>
      </c>
      <c r="L67" s="72">
        <f>SUMIF(Tbl.Kosten[KSnr.],$A67,Tbl.Kosten[P10])</f>
        <v>0</v>
      </c>
      <c r="M67" s="72">
        <f>SUMIF(Tbl.Kosten[KSnr.],$A67,Tbl.Kosten[P11])</f>
        <v>0</v>
      </c>
      <c r="N67" s="72">
        <f>SUMIF(Tbl.Kosten[KSnr.],$A67,Tbl.Kosten[P12])</f>
        <v>0</v>
      </c>
      <c r="O67" s="72">
        <f>SUMIF(Tbl.Kosten[KSnr.],$A67,Tbl.Kosten[P13])</f>
        <v>0</v>
      </c>
      <c r="P67" s="72">
        <f>SUMIF(Tbl.Kosten[KSnr.],$A67,Tbl.Kosten[P14])</f>
        <v>0</v>
      </c>
      <c r="Q67" s="72">
        <f>SUMIF(Tbl.Kosten[KSnr.],$A67,Tbl.Kosten[P15])</f>
        <v>0</v>
      </c>
      <c r="R67" s="72">
        <f>SUMIF(Tbl.Kosten[KSnr.],$A67,Tbl.Kosten[P16])</f>
        <v>0</v>
      </c>
      <c r="S67" s="72">
        <f>SUMIF(Tbl.Kosten[KSnr.],$A67,Tbl.Kosten[P17])</f>
        <v>0</v>
      </c>
      <c r="T67" s="72">
        <f>SUMIF(Tbl.Kosten[KSnr.],$A67,Tbl.Kosten[P18])</f>
        <v>0</v>
      </c>
      <c r="U67" s="72">
        <f>SUMIF(Tbl.Kosten[KSnr.],$A67,Tbl.Kosten[P19])</f>
        <v>0</v>
      </c>
      <c r="V67" s="72">
        <f>SUMIF(Tbl.Kosten[KSnr.],$A67,Tbl.Kosten[P20])</f>
        <v>0</v>
      </c>
      <c r="W67" s="72">
        <f>SUMIF(Tbl.Kosten[KSnr.],$A67,Tbl.Kosten[P21])</f>
        <v>0</v>
      </c>
      <c r="X67" s="72">
        <f>SUMIF(Tbl.Kosten[KSnr.],$A67,Tbl.Kosten[P22])</f>
        <v>0</v>
      </c>
      <c r="Y67" s="72">
        <f>SUMIF(Tbl.Kosten[KSnr.],$A67,Tbl.Kosten[P23])</f>
        <v>0</v>
      </c>
      <c r="Z67" s="72">
        <f>SUMIF(Tbl.Kosten[KSnr.],$A67,Tbl.Kosten[P24])</f>
        <v>0</v>
      </c>
      <c r="AA67" s="72">
        <f>SUMIF(Tbl.Kosten[KSnr.],$A67,Tbl.Kosten[P25])</f>
        <v>0</v>
      </c>
      <c r="AB67" s="72">
        <f>SUMIF(Tbl.Kosten[KSnr.],$A67,Tbl.Kosten[P26])</f>
        <v>0</v>
      </c>
      <c r="AC67" s="72">
        <f>SUMIF(Tbl.Kosten[KSnr.],$A67,Tbl.Kosten[P27])</f>
        <v>0</v>
      </c>
      <c r="AD67" s="72">
        <f>SUMIF(Tbl.Kosten[KSnr.],$A67,Tbl.Kosten[P28])</f>
        <v>0</v>
      </c>
      <c r="AE67" s="72">
        <f>SUMIF(Tbl.Kosten[KSnr.],$A67,Tbl.Kosten[P29])</f>
        <v>0</v>
      </c>
      <c r="AF67" s="72">
        <f>SUMIF(Tbl.Kosten[KSnr.],$A67,Tbl.Kosten[P30])</f>
        <v>0</v>
      </c>
      <c r="AG67" s="72">
        <f>SUMIF(Tbl.Kosten[KSnr.],$A67,Tbl.Kosten[P31])</f>
        <v>0</v>
      </c>
      <c r="AH67" s="72">
        <f>SUMIF(Tbl.Kosten[KSnr.],$A67,Tbl.Kosten[P32])</f>
        <v>0</v>
      </c>
      <c r="AI67" s="72">
        <f>SUMIF(Tbl.Kosten[KSnr.],$A67,Tbl.Kosten[P33])</f>
        <v>0</v>
      </c>
      <c r="AJ67" s="72">
        <f>SUMIF(Tbl.Kosten[KSnr.],$A67,Tbl.Kosten[P34])</f>
        <v>0</v>
      </c>
      <c r="AK67" s="72">
        <f>SUMIF(Tbl.Kosten[KSnr.],$A67,Tbl.Kosten[P35])</f>
        <v>0</v>
      </c>
      <c r="AL67" s="72">
        <f>SUMIF(Tbl.Kosten[KSnr.],$A67,Tbl.Kosten[P36])</f>
        <v>0</v>
      </c>
      <c r="AM67" s="72">
        <f>SUMIF(Tbl.Kosten[KSnr.],$A67,Tbl.Kosten[P37])</f>
        <v>0</v>
      </c>
      <c r="AN67" s="72">
        <f>SUMIF(Tbl.Kosten[KSnr.],$A67,Tbl.Kosten[P38])</f>
        <v>0</v>
      </c>
      <c r="AO67" s="72">
        <f>SUMIF(Tbl.Kosten[KSnr.],$A67,Tbl.Kosten[P39])</f>
        <v>0</v>
      </c>
      <c r="AP67" s="72">
        <f>SUMIF(Tbl.Kosten[KSnr.],$A67,Tbl.Kosten[P40])</f>
        <v>0</v>
      </c>
      <c r="AQ67" s="72">
        <f>SUMIF(Tbl.Kosten[KSnr.],$A67,Tbl.Kosten[P41])</f>
        <v>0</v>
      </c>
      <c r="AR67" s="72">
        <f>SUMIF(Tbl.Kosten[KSnr.],$A67,Tbl.Kosten[P42])</f>
        <v>0</v>
      </c>
      <c r="AS67" s="72">
        <f>SUMIF(Tbl.Kosten[KSnr.],$A67,Tbl.Kosten[P43])</f>
        <v>0</v>
      </c>
      <c r="AT67" s="72">
        <f>SUMIF(Tbl.Kosten[KSnr.],$A67,Tbl.Kosten[P44])</f>
        <v>0</v>
      </c>
      <c r="AU67" s="72">
        <f>SUMIF(Tbl.Kosten[KSnr.],$A67,Tbl.Kosten[P45])</f>
        <v>0</v>
      </c>
      <c r="AV67" s="72">
        <f>SUMIF(Tbl.Kosten[KSnr.],$A67,Tbl.Kosten[P46])</f>
        <v>0</v>
      </c>
      <c r="AW67" s="72">
        <f>SUMIF(Tbl.Kosten[KSnr.],$A67,Tbl.Kosten[P47])</f>
        <v>0</v>
      </c>
      <c r="AX67" s="72">
        <f>SUMIF(Tbl.Kosten[KSnr.],$A67,Tbl.Kosten[P48])</f>
        <v>0</v>
      </c>
      <c r="AY67" s="72">
        <f>SUMIF(Tbl.Kosten[KSnr.],$A67,Tbl.Kosten[P49])</f>
        <v>0</v>
      </c>
      <c r="AZ67" s="72">
        <f>SUMIF(Tbl.Kosten[KSnr.],$A67,Tbl.Kosten[P50])</f>
        <v>0</v>
      </c>
    </row>
    <row r="68" spans="1:52" x14ac:dyDescent="0.35">
      <c r="A68" s="72" t="s">
        <v>334</v>
      </c>
      <c r="B68" s="75">
        <f>Tbl.Kosten[[#Totals],[KS13]]</f>
        <v>0</v>
      </c>
      <c r="C68" s="72">
        <f>SUMIF(Tbl.Kosten[KSnr.],$A68,Tbl.Kosten[P1])</f>
        <v>0</v>
      </c>
      <c r="D68" s="72">
        <f>SUMIF(Tbl.Kosten[KSnr.],$A68,Tbl.Kosten[P2])</f>
        <v>0</v>
      </c>
      <c r="E68" s="72">
        <f>SUMIF(Tbl.Kosten[KSnr.],$A68,Tbl.Kosten[P3])</f>
        <v>0</v>
      </c>
      <c r="F68" s="72">
        <f>SUMIF(Tbl.Kosten[KSnr.],$A68,Tbl.Kosten[P4])</f>
        <v>0</v>
      </c>
      <c r="G68" s="72">
        <f>SUMIF(Tbl.Kosten[KSnr.],$A68,Tbl.Kosten[P5])</f>
        <v>0</v>
      </c>
      <c r="H68" s="72">
        <f>SUMIF(Tbl.Kosten[KSnr.],$A68,Tbl.Kosten[P6])</f>
        <v>0</v>
      </c>
      <c r="I68" s="72">
        <f>SUMIF(Tbl.Kosten[KSnr.],$A68,Tbl.Kosten[P7])</f>
        <v>0</v>
      </c>
      <c r="J68" s="72">
        <f>SUMIF(Tbl.Kosten[KSnr.],$A68,Tbl.Kosten[P8])</f>
        <v>0</v>
      </c>
      <c r="K68" s="72">
        <f>SUMIF(Tbl.Kosten[KSnr.],$A68,Tbl.Kosten[P9])</f>
        <v>0</v>
      </c>
      <c r="L68" s="72">
        <f>SUMIF(Tbl.Kosten[KSnr.],$A68,Tbl.Kosten[P10])</f>
        <v>0</v>
      </c>
      <c r="M68" s="72">
        <f>SUMIF(Tbl.Kosten[KSnr.],$A68,Tbl.Kosten[P11])</f>
        <v>0</v>
      </c>
      <c r="N68" s="72">
        <f>SUMIF(Tbl.Kosten[KSnr.],$A68,Tbl.Kosten[P12])</f>
        <v>0</v>
      </c>
      <c r="O68" s="72">
        <f>SUMIF(Tbl.Kosten[KSnr.],$A68,Tbl.Kosten[P13])</f>
        <v>0</v>
      </c>
      <c r="P68" s="72">
        <f>SUMIF(Tbl.Kosten[KSnr.],$A68,Tbl.Kosten[P14])</f>
        <v>0</v>
      </c>
      <c r="Q68" s="72">
        <f>SUMIF(Tbl.Kosten[KSnr.],$A68,Tbl.Kosten[P15])</f>
        <v>0</v>
      </c>
      <c r="R68" s="72">
        <f>SUMIF(Tbl.Kosten[KSnr.],$A68,Tbl.Kosten[P16])</f>
        <v>0</v>
      </c>
      <c r="S68" s="72">
        <f>SUMIF(Tbl.Kosten[KSnr.],$A68,Tbl.Kosten[P17])</f>
        <v>0</v>
      </c>
      <c r="T68" s="72">
        <f>SUMIF(Tbl.Kosten[KSnr.],$A68,Tbl.Kosten[P18])</f>
        <v>0</v>
      </c>
      <c r="U68" s="72">
        <f>SUMIF(Tbl.Kosten[KSnr.],$A68,Tbl.Kosten[P19])</f>
        <v>0</v>
      </c>
      <c r="V68" s="72">
        <f>SUMIF(Tbl.Kosten[KSnr.],$A68,Tbl.Kosten[P20])</f>
        <v>0</v>
      </c>
      <c r="W68" s="72">
        <f>SUMIF(Tbl.Kosten[KSnr.],$A68,Tbl.Kosten[P21])</f>
        <v>0</v>
      </c>
      <c r="X68" s="72">
        <f>SUMIF(Tbl.Kosten[KSnr.],$A68,Tbl.Kosten[P22])</f>
        <v>0</v>
      </c>
      <c r="Y68" s="72">
        <f>SUMIF(Tbl.Kosten[KSnr.],$A68,Tbl.Kosten[P23])</f>
        <v>0</v>
      </c>
      <c r="Z68" s="72">
        <f>SUMIF(Tbl.Kosten[KSnr.],$A68,Tbl.Kosten[P24])</f>
        <v>0</v>
      </c>
      <c r="AA68" s="72">
        <f>SUMIF(Tbl.Kosten[KSnr.],$A68,Tbl.Kosten[P25])</f>
        <v>0</v>
      </c>
      <c r="AB68" s="72">
        <f>SUMIF(Tbl.Kosten[KSnr.],$A68,Tbl.Kosten[P26])</f>
        <v>0</v>
      </c>
      <c r="AC68" s="72">
        <f>SUMIF(Tbl.Kosten[KSnr.],$A68,Tbl.Kosten[P27])</f>
        <v>0</v>
      </c>
      <c r="AD68" s="72">
        <f>SUMIF(Tbl.Kosten[KSnr.],$A68,Tbl.Kosten[P28])</f>
        <v>0</v>
      </c>
      <c r="AE68" s="72">
        <f>SUMIF(Tbl.Kosten[KSnr.],$A68,Tbl.Kosten[P29])</f>
        <v>0</v>
      </c>
      <c r="AF68" s="72">
        <f>SUMIF(Tbl.Kosten[KSnr.],$A68,Tbl.Kosten[P30])</f>
        <v>0</v>
      </c>
      <c r="AG68" s="72">
        <f>SUMIF(Tbl.Kosten[KSnr.],$A68,Tbl.Kosten[P31])</f>
        <v>0</v>
      </c>
      <c r="AH68" s="72">
        <f>SUMIF(Tbl.Kosten[KSnr.],$A68,Tbl.Kosten[P32])</f>
        <v>0</v>
      </c>
      <c r="AI68" s="72">
        <f>SUMIF(Tbl.Kosten[KSnr.],$A68,Tbl.Kosten[P33])</f>
        <v>0</v>
      </c>
      <c r="AJ68" s="72">
        <f>SUMIF(Tbl.Kosten[KSnr.],$A68,Tbl.Kosten[P34])</f>
        <v>0</v>
      </c>
      <c r="AK68" s="72">
        <f>SUMIF(Tbl.Kosten[KSnr.],$A68,Tbl.Kosten[P35])</f>
        <v>0</v>
      </c>
      <c r="AL68" s="72">
        <f>SUMIF(Tbl.Kosten[KSnr.],$A68,Tbl.Kosten[P36])</f>
        <v>0</v>
      </c>
      <c r="AM68" s="72">
        <f>SUMIF(Tbl.Kosten[KSnr.],$A68,Tbl.Kosten[P37])</f>
        <v>0</v>
      </c>
      <c r="AN68" s="72">
        <f>SUMIF(Tbl.Kosten[KSnr.],$A68,Tbl.Kosten[P38])</f>
        <v>0</v>
      </c>
      <c r="AO68" s="72">
        <f>SUMIF(Tbl.Kosten[KSnr.],$A68,Tbl.Kosten[P39])</f>
        <v>0</v>
      </c>
      <c r="AP68" s="72">
        <f>SUMIF(Tbl.Kosten[KSnr.],$A68,Tbl.Kosten[P40])</f>
        <v>0</v>
      </c>
      <c r="AQ68" s="72">
        <f>SUMIF(Tbl.Kosten[KSnr.],$A68,Tbl.Kosten[P41])</f>
        <v>0</v>
      </c>
      <c r="AR68" s="72">
        <f>SUMIF(Tbl.Kosten[KSnr.],$A68,Tbl.Kosten[P42])</f>
        <v>0</v>
      </c>
      <c r="AS68" s="72">
        <f>SUMIF(Tbl.Kosten[KSnr.],$A68,Tbl.Kosten[P43])</f>
        <v>0</v>
      </c>
      <c r="AT68" s="72">
        <f>SUMIF(Tbl.Kosten[KSnr.],$A68,Tbl.Kosten[P44])</f>
        <v>0</v>
      </c>
      <c r="AU68" s="72">
        <f>SUMIF(Tbl.Kosten[KSnr.],$A68,Tbl.Kosten[P45])</f>
        <v>0</v>
      </c>
      <c r="AV68" s="72">
        <f>SUMIF(Tbl.Kosten[KSnr.],$A68,Tbl.Kosten[P46])</f>
        <v>0</v>
      </c>
      <c r="AW68" s="72">
        <f>SUMIF(Tbl.Kosten[KSnr.],$A68,Tbl.Kosten[P47])</f>
        <v>0</v>
      </c>
      <c r="AX68" s="72">
        <f>SUMIF(Tbl.Kosten[KSnr.],$A68,Tbl.Kosten[P48])</f>
        <v>0</v>
      </c>
      <c r="AY68" s="72">
        <f>SUMIF(Tbl.Kosten[KSnr.],$A68,Tbl.Kosten[P49])</f>
        <v>0</v>
      </c>
      <c r="AZ68" s="72">
        <f>SUMIF(Tbl.Kosten[KSnr.],$A68,Tbl.Kosten[P50])</f>
        <v>0</v>
      </c>
    </row>
    <row r="69" spans="1:52" x14ac:dyDescent="0.35">
      <c r="A69" s="72" t="s">
        <v>335</v>
      </c>
      <c r="B69" s="75">
        <f>Tbl.Kosten[[#Totals],[KS14]]</f>
        <v>0</v>
      </c>
      <c r="C69" s="72">
        <f>SUMIF(Tbl.Kosten[KSnr.],$A69,Tbl.Kosten[P1])</f>
        <v>0</v>
      </c>
      <c r="D69" s="72">
        <f>SUMIF(Tbl.Kosten[KSnr.],$A69,Tbl.Kosten[P2])</f>
        <v>0</v>
      </c>
      <c r="E69" s="72">
        <f>SUMIF(Tbl.Kosten[KSnr.],$A69,Tbl.Kosten[P3])</f>
        <v>0</v>
      </c>
      <c r="F69" s="72">
        <f>SUMIF(Tbl.Kosten[KSnr.],$A69,Tbl.Kosten[P4])</f>
        <v>0</v>
      </c>
      <c r="G69" s="72">
        <f>SUMIF(Tbl.Kosten[KSnr.],$A69,Tbl.Kosten[P5])</f>
        <v>0</v>
      </c>
      <c r="H69" s="72">
        <f>SUMIF(Tbl.Kosten[KSnr.],$A69,Tbl.Kosten[P6])</f>
        <v>0</v>
      </c>
      <c r="I69" s="72">
        <f>SUMIF(Tbl.Kosten[KSnr.],$A69,Tbl.Kosten[P7])</f>
        <v>0</v>
      </c>
      <c r="J69" s="72">
        <f>SUMIF(Tbl.Kosten[KSnr.],$A69,Tbl.Kosten[P8])</f>
        <v>0</v>
      </c>
      <c r="K69" s="72">
        <f>SUMIF(Tbl.Kosten[KSnr.],$A69,Tbl.Kosten[P9])</f>
        <v>0</v>
      </c>
      <c r="L69" s="72">
        <f>SUMIF(Tbl.Kosten[KSnr.],$A69,Tbl.Kosten[P10])</f>
        <v>0</v>
      </c>
      <c r="M69" s="72">
        <f>SUMIF(Tbl.Kosten[KSnr.],$A69,Tbl.Kosten[P11])</f>
        <v>0</v>
      </c>
      <c r="N69" s="72">
        <f>SUMIF(Tbl.Kosten[KSnr.],$A69,Tbl.Kosten[P12])</f>
        <v>0</v>
      </c>
      <c r="O69" s="72">
        <f>SUMIF(Tbl.Kosten[KSnr.],$A69,Tbl.Kosten[P13])</f>
        <v>0</v>
      </c>
      <c r="P69" s="72">
        <f>SUMIF(Tbl.Kosten[KSnr.],$A69,Tbl.Kosten[P14])</f>
        <v>0</v>
      </c>
      <c r="Q69" s="72">
        <f>SUMIF(Tbl.Kosten[KSnr.],$A69,Tbl.Kosten[P15])</f>
        <v>0</v>
      </c>
      <c r="R69" s="72">
        <f>SUMIF(Tbl.Kosten[KSnr.],$A69,Tbl.Kosten[P16])</f>
        <v>0</v>
      </c>
      <c r="S69" s="72">
        <f>SUMIF(Tbl.Kosten[KSnr.],$A69,Tbl.Kosten[P17])</f>
        <v>0</v>
      </c>
      <c r="T69" s="72">
        <f>SUMIF(Tbl.Kosten[KSnr.],$A69,Tbl.Kosten[P18])</f>
        <v>0</v>
      </c>
      <c r="U69" s="72">
        <f>SUMIF(Tbl.Kosten[KSnr.],$A69,Tbl.Kosten[P19])</f>
        <v>0</v>
      </c>
      <c r="V69" s="72">
        <f>SUMIF(Tbl.Kosten[KSnr.],$A69,Tbl.Kosten[P20])</f>
        <v>0</v>
      </c>
      <c r="W69" s="72">
        <f>SUMIF(Tbl.Kosten[KSnr.],$A69,Tbl.Kosten[P21])</f>
        <v>0</v>
      </c>
      <c r="X69" s="72">
        <f>SUMIF(Tbl.Kosten[KSnr.],$A69,Tbl.Kosten[P22])</f>
        <v>0</v>
      </c>
      <c r="Y69" s="72">
        <f>SUMIF(Tbl.Kosten[KSnr.],$A69,Tbl.Kosten[P23])</f>
        <v>0</v>
      </c>
      <c r="Z69" s="72">
        <f>SUMIF(Tbl.Kosten[KSnr.],$A69,Tbl.Kosten[P24])</f>
        <v>0</v>
      </c>
      <c r="AA69" s="72">
        <f>SUMIF(Tbl.Kosten[KSnr.],$A69,Tbl.Kosten[P25])</f>
        <v>0</v>
      </c>
      <c r="AB69" s="72">
        <f>SUMIF(Tbl.Kosten[KSnr.],$A69,Tbl.Kosten[P26])</f>
        <v>0</v>
      </c>
      <c r="AC69" s="72">
        <f>SUMIF(Tbl.Kosten[KSnr.],$A69,Tbl.Kosten[P27])</f>
        <v>0</v>
      </c>
      <c r="AD69" s="72">
        <f>SUMIF(Tbl.Kosten[KSnr.],$A69,Tbl.Kosten[P28])</f>
        <v>0</v>
      </c>
      <c r="AE69" s="72">
        <f>SUMIF(Tbl.Kosten[KSnr.],$A69,Tbl.Kosten[P29])</f>
        <v>0</v>
      </c>
      <c r="AF69" s="72">
        <f>SUMIF(Tbl.Kosten[KSnr.],$A69,Tbl.Kosten[P30])</f>
        <v>0</v>
      </c>
      <c r="AG69" s="72">
        <f>SUMIF(Tbl.Kosten[KSnr.],$A69,Tbl.Kosten[P31])</f>
        <v>0</v>
      </c>
      <c r="AH69" s="72">
        <f>SUMIF(Tbl.Kosten[KSnr.],$A69,Tbl.Kosten[P32])</f>
        <v>0</v>
      </c>
      <c r="AI69" s="72">
        <f>SUMIF(Tbl.Kosten[KSnr.],$A69,Tbl.Kosten[P33])</f>
        <v>0</v>
      </c>
      <c r="AJ69" s="72">
        <f>SUMIF(Tbl.Kosten[KSnr.],$A69,Tbl.Kosten[P34])</f>
        <v>0</v>
      </c>
      <c r="AK69" s="72">
        <f>SUMIF(Tbl.Kosten[KSnr.],$A69,Tbl.Kosten[P35])</f>
        <v>0</v>
      </c>
      <c r="AL69" s="72">
        <f>SUMIF(Tbl.Kosten[KSnr.],$A69,Tbl.Kosten[P36])</f>
        <v>0</v>
      </c>
      <c r="AM69" s="72">
        <f>SUMIF(Tbl.Kosten[KSnr.],$A69,Tbl.Kosten[P37])</f>
        <v>0</v>
      </c>
      <c r="AN69" s="72">
        <f>SUMIF(Tbl.Kosten[KSnr.],$A69,Tbl.Kosten[P38])</f>
        <v>0</v>
      </c>
      <c r="AO69" s="72">
        <f>SUMIF(Tbl.Kosten[KSnr.],$A69,Tbl.Kosten[P39])</f>
        <v>0</v>
      </c>
      <c r="AP69" s="72">
        <f>SUMIF(Tbl.Kosten[KSnr.],$A69,Tbl.Kosten[P40])</f>
        <v>0</v>
      </c>
      <c r="AQ69" s="72">
        <f>SUMIF(Tbl.Kosten[KSnr.],$A69,Tbl.Kosten[P41])</f>
        <v>0</v>
      </c>
      <c r="AR69" s="72">
        <f>SUMIF(Tbl.Kosten[KSnr.],$A69,Tbl.Kosten[P42])</f>
        <v>0</v>
      </c>
      <c r="AS69" s="72">
        <f>SUMIF(Tbl.Kosten[KSnr.],$A69,Tbl.Kosten[P43])</f>
        <v>0</v>
      </c>
      <c r="AT69" s="72">
        <f>SUMIF(Tbl.Kosten[KSnr.],$A69,Tbl.Kosten[P44])</f>
        <v>0</v>
      </c>
      <c r="AU69" s="72">
        <f>SUMIF(Tbl.Kosten[KSnr.],$A69,Tbl.Kosten[P45])</f>
        <v>0</v>
      </c>
      <c r="AV69" s="72">
        <f>SUMIF(Tbl.Kosten[KSnr.],$A69,Tbl.Kosten[P46])</f>
        <v>0</v>
      </c>
      <c r="AW69" s="72">
        <f>SUMIF(Tbl.Kosten[KSnr.],$A69,Tbl.Kosten[P47])</f>
        <v>0</v>
      </c>
      <c r="AX69" s="72">
        <f>SUMIF(Tbl.Kosten[KSnr.],$A69,Tbl.Kosten[P48])</f>
        <v>0</v>
      </c>
      <c r="AY69" s="72">
        <f>SUMIF(Tbl.Kosten[KSnr.],$A69,Tbl.Kosten[P49])</f>
        <v>0</v>
      </c>
      <c r="AZ69" s="72">
        <f>SUMIF(Tbl.Kosten[KSnr.],$A69,Tbl.Kosten[P50])</f>
        <v>0</v>
      </c>
    </row>
    <row r="70" spans="1:52" x14ac:dyDescent="0.35">
      <c r="A70" s="72" t="s">
        <v>336</v>
      </c>
      <c r="B70" s="75">
        <f>Tbl.Kosten[[#Totals],[KS15]]</f>
        <v>0</v>
      </c>
      <c r="C70" s="72">
        <f>SUMIF(Tbl.Kosten[KSnr.],$A70,Tbl.Kosten[P1])</f>
        <v>0</v>
      </c>
      <c r="D70" s="72">
        <f>SUMIF(Tbl.Kosten[KSnr.],$A70,Tbl.Kosten[P2])</f>
        <v>0</v>
      </c>
      <c r="E70" s="72">
        <f>SUMIF(Tbl.Kosten[KSnr.],$A70,Tbl.Kosten[P3])</f>
        <v>0</v>
      </c>
      <c r="F70" s="72">
        <f>SUMIF(Tbl.Kosten[KSnr.],$A70,Tbl.Kosten[P4])</f>
        <v>0</v>
      </c>
      <c r="G70" s="72">
        <f>SUMIF(Tbl.Kosten[KSnr.],$A70,Tbl.Kosten[P5])</f>
        <v>0</v>
      </c>
      <c r="H70" s="72">
        <f>SUMIF(Tbl.Kosten[KSnr.],$A70,Tbl.Kosten[P6])</f>
        <v>0</v>
      </c>
      <c r="I70" s="72">
        <f>SUMIF(Tbl.Kosten[KSnr.],$A70,Tbl.Kosten[P7])</f>
        <v>0</v>
      </c>
      <c r="J70" s="72">
        <f>SUMIF(Tbl.Kosten[KSnr.],$A70,Tbl.Kosten[P8])</f>
        <v>0</v>
      </c>
      <c r="K70" s="72">
        <f>SUMIF(Tbl.Kosten[KSnr.],$A70,Tbl.Kosten[P9])</f>
        <v>0</v>
      </c>
      <c r="L70" s="72">
        <f>SUMIF(Tbl.Kosten[KSnr.],$A70,Tbl.Kosten[P10])</f>
        <v>0</v>
      </c>
      <c r="M70" s="72">
        <f>SUMIF(Tbl.Kosten[KSnr.],$A70,Tbl.Kosten[P11])</f>
        <v>0</v>
      </c>
      <c r="N70" s="72">
        <f>SUMIF(Tbl.Kosten[KSnr.],$A70,Tbl.Kosten[P12])</f>
        <v>0</v>
      </c>
      <c r="O70" s="72">
        <f>SUMIF(Tbl.Kosten[KSnr.],$A70,Tbl.Kosten[P13])</f>
        <v>0</v>
      </c>
      <c r="P70" s="72">
        <f>SUMIF(Tbl.Kosten[KSnr.],$A70,Tbl.Kosten[P14])</f>
        <v>0</v>
      </c>
      <c r="Q70" s="72">
        <f>SUMIF(Tbl.Kosten[KSnr.],$A70,Tbl.Kosten[P15])</f>
        <v>0</v>
      </c>
      <c r="R70" s="72">
        <f>SUMIF(Tbl.Kosten[KSnr.],$A70,Tbl.Kosten[P16])</f>
        <v>0</v>
      </c>
      <c r="S70" s="72">
        <f>SUMIF(Tbl.Kosten[KSnr.],$A70,Tbl.Kosten[P17])</f>
        <v>0</v>
      </c>
      <c r="T70" s="72">
        <f>SUMIF(Tbl.Kosten[KSnr.],$A70,Tbl.Kosten[P18])</f>
        <v>0</v>
      </c>
      <c r="U70" s="72">
        <f>SUMIF(Tbl.Kosten[KSnr.],$A70,Tbl.Kosten[P19])</f>
        <v>0</v>
      </c>
      <c r="V70" s="72">
        <f>SUMIF(Tbl.Kosten[KSnr.],$A70,Tbl.Kosten[P20])</f>
        <v>0</v>
      </c>
      <c r="W70" s="72">
        <f>SUMIF(Tbl.Kosten[KSnr.],$A70,Tbl.Kosten[P21])</f>
        <v>0</v>
      </c>
      <c r="X70" s="72">
        <f>SUMIF(Tbl.Kosten[KSnr.],$A70,Tbl.Kosten[P22])</f>
        <v>0</v>
      </c>
      <c r="Y70" s="72">
        <f>SUMIF(Tbl.Kosten[KSnr.],$A70,Tbl.Kosten[P23])</f>
        <v>0</v>
      </c>
      <c r="Z70" s="72">
        <f>SUMIF(Tbl.Kosten[KSnr.],$A70,Tbl.Kosten[P24])</f>
        <v>0</v>
      </c>
      <c r="AA70" s="72">
        <f>SUMIF(Tbl.Kosten[KSnr.],$A70,Tbl.Kosten[P25])</f>
        <v>0</v>
      </c>
      <c r="AB70" s="72">
        <f>SUMIF(Tbl.Kosten[KSnr.],$A70,Tbl.Kosten[P26])</f>
        <v>0</v>
      </c>
      <c r="AC70" s="72">
        <f>SUMIF(Tbl.Kosten[KSnr.],$A70,Tbl.Kosten[P27])</f>
        <v>0</v>
      </c>
      <c r="AD70" s="72">
        <f>SUMIF(Tbl.Kosten[KSnr.],$A70,Tbl.Kosten[P28])</f>
        <v>0</v>
      </c>
      <c r="AE70" s="72">
        <f>SUMIF(Tbl.Kosten[KSnr.],$A70,Tbl.Kosten[P29])</f>
        <v>0</v>
      </c>
      <c r="AF70" s="72">
        <f>SUMIF(Tbl.Kosten[KSnr.],$A70,Tbl.Kosten[P30])</f>
        <v>0</v>
      </c>
      <c r="AG70" s="72">
        <f>SUMIF(Tbl.Kosten[KSnr.],$A70,Tbl.Kosten[P31])</f>
        <v>0</v>
      </c>
      <c r="AH70" s="72">
        <f>SUMIF(Tbl.Kosten[KSnr.],$A70,Tbl.Kosten[P32])</f>
        <v>0</v>
      </c>
      <c r="AI70" s="72">
        <f>SUMIF(Tbl.Kosten[KSnr.],$A70,Tbl.Kosten[P33])</f>
        <v>0</v>
      </c>
      <c r="AJ70" s="72">
        <f>SUMIF(Tbl.Kosten[KSnr.],$A70,Tbl.Kosten[P34])</f>
        <v>0</v>
      </c>
      <c r="AK70" s="72">
        <f>SUMIF(Tbl.Kosten[KSnr.],$A70,Tbl.Kosten[P35])</f>
        <v>0</v>
      </c>
      <c r="AL70" s="72">
        <f>SUMIF(Tbl.Kosten[KSnr.],$A70,Tbl.Kosten[P36])</f>
        <v>0</v>
      </c>
      <c r="AM70" s="72">
        <f>SUMIF(Tbl.Kosten[KSnr.],$A70,Tbl.Kosten[P37])</f>
        <v>0</v>
      </c>
      <c r="AN70" s="72">
        <f>SUMIF(Tbl.Kosten[KSnr.],$A70,Tbl.Kosten[P38])</f>
        <v>0</v>
      </c>
      <c r="AO70" s="72">
        <f>SUMIF(Tbl.Kosten[KSnr.],$A70,Tbl.Kosten[P39])</f>
        <v>0</v>
      </c>
      <c r="AP70" s="72">
        <f>SUMIF(Tbl.Kosten[KSnr.],$A70,Tbl.Kosten[P40])</f>
        <v>0</v>
      </c>
      <c r="AQ70" s="72">
        <f>SUMIF(Tbl.Kosten[KSnr.],$A70,Tbl.Kosten[P41])</f>
        <v>0</v>
      </c>
      <c r="AR70" s="72">
        <f>SUMIF(Tbl.Kosten[KSnr.],$A70,Tbl.Kosten[P42])</f>
        <v>0</v>
      </c>
      <c r="AS70" s="72">
        <f>SUMIF(Tbl.Kosten[KSnr.],$A70,Tbl.Kosten[P43])</f>
        <v>0</v>
      </c>
      <c r="AT70" s="72">
        <f>SUMIF(Tbl.Kosten[KSnr.],$A70,Tbl.Kosten[P44])</f>
        <v>0</v>
      </c>
      <c r="AU70" s="72">
        <f>SUMIF(Tbl.Kosten[KSnr.],$A70,Tbl.Kosten[P45])</f>
        <v>0</v>
      </c>
      <c r="AV70" s="72">
        <f>SUMIF(Tbl.Kosten[KSnr.],$A70,Tbl.Kosten[P46])</f>
        <v>0</v>
      </c>
      <c r="AW70" s="72">
        <f>SUMIF(Tbl.Kosten[KSnr.],$A70,Tbl.Kosten[P47])</f>
        <v>0</v>
      </c>
      <c r="AX70" s="72">
        <f>SUMIF(Tbl.Kosten[KSnr.],$A70,Tbl.Kosten[P48])</f>
        <v>0</v>
      </c>
      <c r="AY70" s="72">
        <f>SUMIF(Tbl.Kosten[KSnr.],$A70,Tbl.Kosten[P49])</f>
        <v>0</v>
      </c>
      <c r="AZ70" s="72">
        <f>SUMIF(Tbl.Kosten[KSnr.],$A70,Tbl.Kosten[P50])</f>
        <v>0</v>
      </c>
    </row>
    <row r="71" spans="1:52" x14ac:dyDescent="0.35">
      <c r="A71" s="72" t="s">
        <v>337</v>
      </c>
      <c r="B71" s="75">
        <f>Tbl.Kosten[[#Totals],[KS16]]</f>
        <v>0</v>
      </c>
      <c r="C71" s="72">
        <f>SUMIF(Tbl.Kosten[KSnr.],$A71,Tbl.Kosten[P1])</f>
        <v>0</v>
      </c>
      <c r="D71" s="72">
        <f>SUMIF(Tbl.Kosten[KSnr.],$A71,Tbl.Kosten[P2])</f>
        <v>0</v>
      </c>
      <c r="E71" s="72">
        <f>SUMIF(Tbl.Kosten[KSnr.],$A71,Tbl.Kosten[P3])</f>
        <v>0</v>
      </c>
      <c r="F71" s="72">
        <f>SUMIF(Tbl.Kosten[KSnr.],$A71,Tbl.Kosten[P4])</f>
        <v>0</v>
      </c>
      <c r="G71" s="72">
        <f>SUMIF(Tbl.Kosten[KSnr.],$A71,Tbl.Kosten[P5])</f>
        <v>0</v>
      </c>
      <c r="H71" s="72">
        <f>SUMIF(Tbl.Kosten[KSnr.],$A71,Tbl.Kosten[P6])</f>
        <v>0</v>
      </c>
      <c r="I71" s="72">
        <f>SUMIF(Tbl.Kosten[KSnr.],$A71,Tbl.Kosten[P7])</f>
        <v>0</v>
      </c>
      <c r="J71" s="72">
        <f>SUMIF(Tbl.Kosten[KSnr.],$A71,Tbl.Kosten[P8])</f>
        <v>0</v>
      </c>
      <c r="K71" s="72">
        <f>SUMIF(Tbl.Kosten[KSnr.],$A71,Tbl.Kosten[P9])</f>
        <v>0</v>
      </c>
      <c r="L71" s="72">
        <f>SUMIF(Tbl.Kosten[KSnr.],$A71,Tbl.Kosten[P10])</f>
        <v>0</v>
      </c>
      <c r="M71" s="72">
        <f>SUMIF(Tbl.Kosten[KSnr.],$A71,Tbl.Kosten[P11])</f>
        <v>0</v>
      </c>
      <c r="N71" s="72">
        <f>SUMIF(Tbl.Kosten[KSnr.],$A71,Tbl.Kosten[P12])</f>
        <v>0</v>
      </c>
      <c r="O71" s="72">
        <f>SUMIF(Tbl.Kosten[KSnr.],$A71,Tbl.Kosten[P13])</f>
        <v>0</v>
      </c>
      <c r="P71" s="72">
        <f>SUMIF(Tbl.Kosten[KSnr.],$A71,Tbl.Kosten[P14])</f>
        <v>0</v>
      </c>
      <c r="Q71" s="72">
        <f>SUMIF(Tbl.Kosten[KSnr.],$A71,Tbl.Kosten[P15])</f>
        <v>0</v>
      </c>
      <c r="R71" s="72">
        <f>SUMIF(Tbl.Kosten[KSnr.],$A71,Tbl.Kosten[P16])</f>
        <v>0</v>
      </c>
      <c r="S71" s="72">
        <f>SUMIF(Tbl.Kosten[KSnr.],$A71,Tbl.Kosten[P17])</f>
        <v>0</v>
      </c>
      <c r="T71" s="72">
        <f>SUMIF(Tbl.Kosten[KSnr.],$A71,Tbl.Kosten[P18])</f>
        <v>0</v>
      </c>
      <c r="U71" s="72">
        <f>SUMIF(Tbl.Kosten[KSnr.],$A71,Tbl.Kosten[P19])</f>
        <v>0</v>
      </c>
      <c r="V71" s="72">
        <f>SUMIF(Tbl.Kosten[KSnr.],$A71,Tbl.Kosten[P20])</f>
        <v>0</v>
      </c>
      <c r="W71" s="72">
        <f>SUMIF(Tbl.Kosten[KSnr.],$A71,Tbl.Kosten[P21])</f>
        <v>0</v>
      </c>
      <c r="X71" s="72">
        <f>SUMIF(Tbl.Kosten[KSnr.],$A71,Tbl.Kosten[P22])</f>
        <v>0</v>
      </c>
      <c r="Y71" s="72">
        <f>SUMIF(Tbl.Kosten[KSnr.],$A71,Tbl.Kosten[P23])</f>
        <v>0</v>
      </c>
      <c r="Z71" s="72">
        <f>SUMIF(Tbl.Kosten[KSnr.],$A71,Tbl.Kosten[P24])</f>
        <v>0</v>
      </c>
      <c r="AA71" s="72">
        <f>SUMIF(Tbl.Kosten[KSnr.],$A71,Tbl.Kosten[P25])</f>
        <v>0</v>
      </c>
      <c r="AB71" s="72">
        <f>SUMIF(Tbl.Kosten[KSnr.],$A71,Tbl.Kosten[P26])</f>
        <v>0</v>
      </c>
      <c r="AC71" s="72">
        <f>SUMIF(Tbl.Kosten[KSnr.],$A71,Tbl.Kosten[P27])</f>
        <v>0</v>
      </c>
      <c r="AD71" s="72">
        <f>SUMIF(Tbl.Kosten[KSnr.],$A71,Tbl.Kosten[P28])</f>
        <v>0</v>
      </c>
      <c r="AE71" s="72">
        <f>SUMIF(Tbl.Kosten[KSnr.],$A71,Tbl.Kosten[P29])</f>
        <v>0</v>
      </c>
      <c r="AF71" s="72">
        <f>SUMIF(Tbl.Kosten[KSnr.],$A71,Tbl.Kosten[P30])</f>
        <v>0</v>
      </c>
      <c r="AG71" s="72">
        <f>SUMIF(Tbl.Kosten[KSnr.],$A71,Tbl.Kosten[P31])</f>
        <v>0</v>
      </c>
      <c r="AH71" s="72">
        <f>SUMIF(Tbl.Kosten[KSnr.],$A71,Tbl.Kosten[P32])</f>
        <v>0</v>
      </c>
      <c r="AI71" s="72">
        <f>SUMIF(Tbl.Kosten[KSnr.],$A71,Tbl.Kosten[P33])</f>
        <v>0</v>
      </c>
      <c r="AJ71" s="72">
        <f>SUMIF(Tbl.Kosten[KSnr.],$A71,Tbl.Kosten[P34])</f>
        <v>0</v>
      </c>
      <c r="AK71" s="72">
        <f>SUMIF(Tbl.Kosten[KSnr.],$A71,Tbl.Kosten[P35])</f>
        <v>0</v>
      </c>
      <c r="AL71" s="72">
        <f>SUMIF(Tbl.Kosten[KSnr.],$A71,Tbl.Kosten[P36])</f>
        <v>0</v>
      </c>
      <c r="AM71" s="72">
        <f>SUMIF(Tbl.Kosten[KSnr.],$A71,Tbl.Kosten[P37])</f>
        <v>0</v>
      </c>
      <c r="AN71" s="72">
        <f>SUMIF(Tbl.Kosten[KSnr.],$A71,Tbl.Kosten[P38])</f>
        <v>0</v>
      </c>
      <c r="AO71" s="72">
        <f>SUMIF(Tbl.Kosten[KSnr.],$A71,Tbl.Kosten[P39])</f>
        <v>0</v>
      </c>
      <c r="AP71" s="72">
        <f>SUMIF(Tbl.Kosten[KSnr.],$A71,Tbl.Kosten[P40])</f>
        <v>0</v>
      </c>
      <c r="AQ71" s="72">
        <f>SUMIF(Tbl.Kosten[KSnr.],$A71,Tbl.Kosten[P41])</f>
        <v>0</v>
      </c>
      <c r="AR71" s="72">
        <f>SUMIF(Tbl.Kosten[KSnr.],$A71,Tbl.Kosten[P42])</f>
        <v>0</v>
      </c>
      <c r="AS71" s="72">
        <f>SUMIF(Tbl.Kosten[KSnr.],$A71,Tbl.Kosten[P43])</f>
        <v>0</v>
      </c>
      <c r="AT71" s="72">
        <f>SUMIF(Tbl.Kosten[KSnr.],$A71,Tbl.Kosten[P44])</f>
        <v>0</v>
      </c>
      <c r="AU71" s="72">
        <f>SUMIF(Tbl.Kosten[KSnr.],$A71,Tbl.Kosten[P45])</f>
        <v>0</v>
      </c>
      <c r="AV71" s="72">
        <f>SUMIF(Tbl.Kosten[KSnr.],$A71,Tbl.Kosten[P46])</f>
        <v>0</v>
      </c>
      <c r="AW71" s="72">
        <f>SUMIF(Tbl.Kosten[KSnr.],$A71,Tbl.Kosten[P47])</f>
        <v>0</v>
      </c>
      <c r="AX71" s="72">
        <f>SUMIF(Tbl.Kosten[KSnr.],$A71,Tbl.Kosten[P48])</f>
        <v>0</v>
      </c>
      <c r="AY71" s="72">
        <f>SUMIF(Tbl.Kosten[KSnr.],$A71,Tbl.Kosten[P49])</f>
        <v>0</v>
      </c>
      <c r="AZ71" s="72">
        <f>SUMIF(Tbl.Kosten[KSnr.],$A71,Tbl.Kosten[P50])</f>
        <v>0</v>
      </c>
    </row>
    <row r="72" spans="1:52" x14ac:dyDescent="0.35">
      <c r="A72" s="72" t="s">
        <v>338</v>
      </c>
      <c r="B72" s="75">
        <f>Tbl.Kosten[[#Totals],[KS17]]</f>
        <v>0</v>
      </c>
      <c r="C72" s="72">
        <f>SUMIF(Tbl.Kosten[KSnr.],$A72,Tbl.Kosten[P1])</f>
        <v>0</v>
      </c>
      <c r="D72" s="72">
        <f>SUMIF(Tbl.Kosten[KSnr.],$A72,Tbl.Kosten[P2])</f>
        <v>0</v>
      </c>
      <c r="E72" s="72">
        <f>SUMIF(Tbl.Kosten[KSnr.],$A72,Tbl.Kosten[P3])</f>
        <v>0</v>
      </c>
      <c r="F72" s="72">
        <f>SUMIF(Tbl.Kosten[KSnr.],$A72,Tbl.Kosten[P4])</f>
        <v>0</v>
      </c>
      <c r="G72" s="72">
        <f>SUMIF(Tbl.Kosten[KSnr.],$A72,Tbl.Kosten[P5])</f>
        <v>0</v>
      </c>
      <c r="H72" s="72">
        <f>SUMIF(Tbl.Kosten[KSnr.],$A72,Tbl.Kosten[P6])</f>
        <v>0</v>
      </c>
      <c r="I72" s="72">
        <f>SUMIF(Tbl.Kosten[KSnr.],$A72,Tbl.Kosten[P7])</f>
        <v>0</v>
      </c>
      <c r="J72" s="72">
        <f>SUMIF(Tbl.Kosten[KSnr.],$A72,Tbl.Kosten[P8])</f>
        <v>0</v>
      </c>
      <c r="K72" s="72">
        <f>SUMIF(Tbl.Kosten[KSnr.],$A72,Tbl.Kosten[P9])</f>
        <v>0</v>
      </c>
      <c r="L72" s="72">
        <f>SUMIF(Tbl.Kosten[KSnr.],$A72,Tbl.Kosten[P10])</f>
        <v>0</v>
      </c>
      <c r="M72" s="72">
        <f>SUMIF(Tbl.Kosten[KSnr.],$A72,Tbl.Kosten[P11])</f>
        <v>0</v>
      </c>
      <c r="N72" s="72">
        <f>SUMIF(Tbl.Kosten[KSnr.],$A72,Tbl.Kosten[P12])</f>
        <v>0</v>
      </c>
      <c r="O72" s="72">
        <f>SUMIF(Tbl.Kosten[KSnr.],$A72,Tbl.Kosten[P13])</f>
        <v>0</v>
      </c>
      <c r="P72" s="72">
        <f>SUMIF(Tbl.Kosten[KSnr.],$A72,Tbl.Kosten[P14])</f>
        <v>0</v>
      </c>
      <c r="Q72" s="72">
        <f>SUMIF(Tbl.Kosten[KSnr.],$A72,Tbl.Kosten[P15])</f>
        <v>0</v>
      </c>
      <c r="R72" s="72">
        <f>SUMIF(Tbl.Kosten[KSnr.],$A72,Tbl.Kosten[P16])</f>
        <v>0</v>
      </c>
      <c r="S72" s="72">
        <f>SUMIF(Tbl.Kosten[KSnr.],$A72,Tbl.Kosten[P17])</f>
        <v>0</v>
      </c>
      <c r="T72" s="72">
        <f>SUMIF(Tbl.Kosten[KSnr.],$A72,Tbl.Kosten[P18])</f>
        <v>0</v>
      </c>
      <c r="U72" s="72">
        <f>SUMIF(Tbl.Kosten[KSnr.],$A72,Tbl.Kosten[P19])</f>
        <v>0</v>
      </c>
      <c r="V72" s="72">
        <f>SUMIF(Tbl.Kosten[KSnr.],$A72,Tbl.Kosten[P20])</f>
        <v>0</v>
      </c>
      <c r="W72" s="72">
        <f>SUMIF(Tbl.Kosten[KSnr.],$A72,Tbl.Kosten[P21])</f>
        <v>0</v>
      </c>
      <c r="X72" s="72">
        <f>SUMIF(Tbl.Kosten[KSnr.],$A72,Tbl.Kosten[P22])</f>
        <v>0</v>
      </c>
      <c r="Y72" s="72">
        <f>SUMIF(Tbl.Kosten[KSnr.],$A72,Tbl.Kosten[P23])</f>
        <v>0</v>
      </c>
      <c r="Z72" s="72">
        <f>SUMIF(Tbl.Kosten[KSnr.],$A72,Tbl.Kosten[P24])</f>
        <v>0</v>
      </c>
      <c r="AA72" s="72">
        <f>SUMIF(Tbl.Kosten[KSnr.],$A72,Tbl.Kosten[P25])</f>
        <v>0</v>
      </c>
      <c r="AB72" s="72">
        <f>SUMIF(Tbl.Kosten[KSnr.],$A72,Tbl.Kosten[P26])</f>
        <v>0</v>
      </c>
      <c r="AC72" s="72">
        <f>SUMIF(Tbl.Kosten[KSnr.],$A72,Tbl.Kosten[P27])</f>
        <v>0</v>
      </c>
      <c r="AD72" s="72">
        <f>SUMIF(Tbl.Kosten[KSnr.],$A72,Tbl.Kosten[P28])</f>
        <v>0</v>
      </c>
      <c r="AE72" s="72">
        <f>SUMIF(Tbl.Kosten[KSnr.],$A72,Tbl.Kosten[P29])</f>
        <v>0</v>
      </c>
      <c r="AF72" s="72">
        <f>SUMIF(Tbl.Kosten[KSnr.],$A72,Tbl.Kosten[P30])</f>
        <v>0</v>
      </c>
      <c r="AG72" s="72">
        <f>SUMIF(Tbl.Kosten[KSnr.],$A72,Tbl.Kosten[P31])</f>
        <v>0</v>
      </c>
      <c r="AH72" s="72">
        <f>SUMIF(Tbl.Kosten[KSnr.],$A72,Tbl.Kosten[P32])</f>
        <v>0</v>
      </c>
      <c r="AI72" s="72">
        <f>SUMIF(Tbl.Kosten[KSnr.],$A72,Tbl.Kosten[P33])</f>
        <v>0</v>
      </c>
      <c r="AJ72" s="72">
        <f>SUMIF(Tbl.Kosten[KSnr.],$A72,Tbl.Kosten[P34])</f>
        <v>0</v>
      </c>
      <c r="AK72" s="72">
        <f>SUMIF(Tbl.Kosten[KSnr.],$A72,Tbl.Kosten[P35])</f>
        <v>0</v>
      </c>
      <c r="AL72" s="72">
        <f>SUMIF(Tbl.Kosten[KSnr.],$A72,Tbl.Kosten[P36])</f>
        <v>0</v>
      </c>
      <c r="AM72" s="72">
        <f>SUMIF(Tbl.Kosten[KSnr.],$A72,Tbl.Kosten[P37])</f>
        <v>0</v>
      </c>
      <c r="AN72" s="72">
        <f>SUMIF(Tbl.Kosten[KSnr.],$A72,Tbl.Kosten[P38])</f>
        <v>0</v>
      </c>
      <c r="AO72" s="72">
        <f>SUMIF(Tbl.Kosten[KSnr.],$A72,Tbl.Kosten[P39])</f>
        <v>0</v>
      </c>
      <c r="AP72" s="72">
        <f>SUMIF(Tbl.Kosten[KSnr.],$A72,Tbl.Kosten[P40])</f>
        <v>0</v>
      </c>
      <c r="AQ72" s="72">
        <f>SUMIF(Tbl.Kosten[KSnr.],$A72,Tbl.Kosten[P41])</f>
        <v>0</v>
      </c>
      <c r="AR72" s="72">
        <f>SUMIF(Tbl.Kosten[KSnr.],$A72,Tbl.Kosten[P42])</f>
        <v>0</v>
      </c>
      <c r="AS72" s="72">
        <f>SUMIF(Tbl.Kosten[KSnr.],$A72,Tbl.Kosten[P43])</f>
        <v>0</v>
      </c>
      <c r="AT72" s="72">
        <f>SUMIF(Tbl.Kosten[KSnr.],$A72,Tbl.Kosten[P44])</f>
        <v>0</v>
      </c>
      <c r="AU72" s="72">
        <f>SUMIF(Tbl.Kosten[KSnr.],$A72,Tbl.Kosten[P45])</f>
        <v>0</v>
      </c>
      <c r="AV72" s="72">
        <f>SUMIF(Tbl.Kosten[KSnr.],$A72,Tbl.Kosten[P46])</f>
        <v>0</v>
      </c>
      <c r="AW72" s="72">
        <f>SUMIF(Tbl.Kosten[KSnr.],$A72,Tbl.Kosten[P47])</f>
        <v>0</v>
      </c>
      <c r="AX72" s="72">
        <f>SUMIF(Tbl.Kosten[KSnr.],$A72,Tbl.Kosten[P48])</f>
        <v>0</v>
      </c>
      <c r="AY72" s="72">
        <f>SUMIF(Tbl.Kosten[KSnr.],$A72,Tbl.Kosten[P49])</f>
        <v>0</v>
      </c>
      <c r="AZ72" s="72">
        <f>SUMIF(Tbl.Kosten[KSnr.],$A72,Tbl.Kosten[P50])</f>
        <v>0</v>
      </c>
    </row>
    <row r="73" spans="1:52" x14ac:dyDescent="0.35">
      <c r="A73" s="72" t="s">
        <v>339</v>
      </c>
      <c r="B73" s="75">
        <f>Tbl.Kosten[[#Totals],[KS18]]</f>
        <v>0</v>
      </c>
      <c r="C73" s="72">
        <f>SUMIF(Tbl.Kosten[KSnr.],$A73,Tbl.Kosten[P1])</f>
        <v>0</v>
      </c>
      <c r="D73" s="72">
        <f>SUMIF(Tbl.Kosten[KSnr.],$A73,Tbl.Kosten[P2])</f>
        <v>0</v>
      </c>
      <c r="E73" s="72">
        <f>SUMIF(Tbl.Kosten[KSnr.],$A73,Tbl.Kosten[P3])</f>
        <v>0</v>
      </c>
      <c r="F73" s="72">
        <f>SUMIF(Tbl.Kosten[KSnr.],$A73,Tbl.Kosten[P4])</f>
        <v>0</v>
      </c>
      <c r="G73" s="72">
        <f>SUMIF(Tbl.Kosten[KSnr.],$A73,Tbl.Kosten[P5])</f>
        <v>0</v>
      </c>
      <c r="H73" s="72">
        <f>SUMIF(Tbl.Kosten[KSnr.],$A73,Tbl.Kosten[P6])</f>
        <v>0</v>
      </c>
      <c r="I73" s="72">
        <f>SUMIF(Tbl.Kosten[KSnr.],$A73,Tbl.Kosten[P7])</f>
        <v>0</v>
      </c>
      <c r="J73" s="72">
        <f>SUMIF(Tbl.Kosten[KSnr.],$A73,Tbl.Kosten[P8])</f>
        <v>0</v>
      </c>
      <c r="K73" s="72">
        <f>SUMIF(Tbl.Kosten[KSnr.],$A73,Tbl.Kosten[P9])</f>
        <v>0</v>
      </c>
      <c r="L73" s="72">
        <f>SUMIF(Tbl.Kosten[KSnr.],$A73,Tbl.Kosten[P10])</f>
        <v>0</v>
      </c>
      <c r="M73" s="72">
        <f>SUMIF(Tbl.Kosten[KSnr.],$A73,Tbl.Kosten[P11])</f>
        <v>0</v>
      </c>
      <c r="N73" s="72">
        <f>SUMIF(Tbl.Kosten[KSnr.],$A73,Tbl.Kosten[P12])</f>
        <v>0</v>
      </c>
      <c r="O73" s="72">
        <f>SUMIF(Tbl.Kosten[KSnr.],$A73,Tbl.Kosten[P13])</f>
        <v>0</v>
      </c>
      <c r="P73" s="72">
        <f>SUMIF(Tbl.Kosten[KSnr.],$A73,Tbl.Kosten[P14])</f>
        <v>0</v>
      </c>
      <c r="Q73" s="72">
        <f>SUMIF(Tbl.Kosten[KSnr.],$A73,Tbl.Kosten[P15])</f>
        <v>0</v>
      </c>
      <c r="R73" s="72">
        <f>SUMIF(Tbl.Kosten[KSnr.],$A73,Tbl.Kosten[P16])</f>
        <v>0</v>
      </c>
      <c r="S73" s="72">
        <f>SUMIF(Tbl.Kosten[KSnr.],$A73,Tbl.Kosten[P17])</f>
        <v>0</v>
      </c>
      <c r="T73" s="72">
        <f>SUMIF(Tbl.Kosten[KSnr.],$A73,Tbl.Kosten[P18])</f>
        <v>0</v>
      </c>
      <c r="U73" s="72">
        <f>SUMIF(Tbl.Kosten[KSnr.],$A73,Tbl.Kosten[P19])</f>
        <v>0</v>
      </c>
      <c r="V73" s="72">
        <f>SUMIF(Tbl.Kosten[KSnr.],$A73,Tbl.Kosten[P20])</f>
        <v>0</v>
      </c>
      <c r="W73" s="72">
        <f>SUMIF(Tbl.Kosten[KSnr.],$A73,Tbl.Kosten[P21])</f>
        <v>0</v>
      </c>
      <c r="X73" s="72">
        <f>SUMIF(Tbl.Kosten[KSnr.],$A73,Tbl.Kosten[P22])</f>
        <v>0</v>
      </c>
      <c r="Y73" s="72">
        <f>SUMIF(Tbl.Kosten[KSnr.],$A73,Tbl.Kosten[P23])</f>
        <v>0</v>
      </c>
      <c r="Z73" s="72">
        <f>SUMIF(Tbl.Kosten[KSnr.],$A73,Tbl.Kosten[P24])</f>
        <v>0</v>
      </c>
      <c r="AA73" s="72">
        <f>SUMIF(Tbl.Kosten[KSnr.],$A73,Tbl.Kosten[P25])</f>
        <v>0</v>
      </c>
      <c r="AB73" s="72">
        <f>SUMIF(Tbl.Kosten[KSnr.],$A73,Tbl.Kosten[P26])</f>
        <v>0</v>
      </c>
      <c r="AC73" s="72">
        <f>SUMIF(Tbl.Kosten[KSnr.],$A73,Tbl.Kosten[P27])</f>
        <v>0</v>
      </c>
      <c r="AD73" s="72">
        <f>SUMIF(Tbl.Kosten[KSnr.],$A73,Tbl.Kosten[P28])</f>
        <v>0</v>
      </c>
      <c r="AE73" s="72">
        <f>SUMIF(Tbl.Kosten[KSnr.],$A73,Tbl.Kosten[P29])</f>
        <v>0</v>
      </c>
      <c r="AF73" s="72">
        <f>SUMIF(Tbl.Kosten[KSnr.],$A73,Tbl.Kosten[P30])</f>
        <v>0</v>
      </c>
      <c r="AG73" s="72">
        <f>SUMIF(Tbl.Kosten[KSnr.],$A73,Tbl.Kosten[P31])</f>
        <v>0</v>
      </c>
      <c r="AH73" s="72">
        <f>SUMIF(Tbl.Kosten[KSnr.],$A73,Tbl.Kosten[P32])</f>
        <v>0</v>
      </c>
      <c r="AI73" s="72">
        <f>SUMIF(Tbl.Kosten[KSnr.],$A73,Tbl.Kosten[P33])</f>
        <v>0</v>
      </c>
      <c r="AJ73" s="72">
        <f>SUMIF(Tbl.Kosten[KSnr.],$A73,Tbl.Kosten[P34])</f>
        <v>0</v>
      </c>
      <c r="AK73" s="72">
        <f>SUMIF(Tbl.Kosten[KSnr.],$A73,Tbl.Kosten[P35])</f>
        <v>0</v>
      </c>
      <c r="AL73" s="72">
        <f>SUMIF(Tbl.Kosten[KSnr.],$A73,Tbl.Kosten[P36])</f>
        <v>0</v>
      </c>
      <c r="AM73" s="72">
        <f>SUMIF(Tbl.Kosten[KSnr.],$A73,Tbl.Kosten[P37])</f>
        <v>0</v>
      </c>
      <c r="AN73" s="72">
        <f>SUMIF(Tbl.Kosten[KSnr.],$A73,Tbl.Kosten[P38])</f>
        <v>0</v>
      </c>
      <c r="AO73" s="72">
        <f>SUMIF(Tbl.Kosten[KSnr.],$A73,Tbl.Kosten[P39])</f>
        <v>0</v>
      </c>
      <c r="AP73" s="72">
        <f>SUMIF(Tbl.Kosten[KSnr.],$A73,Tbl.Kosten[P40])</f>
        <v>0</v>
      </c>
      <c r="AQ73" s="72">
        <f>SUMIF(Tbl.Kosten[KSnr.],$A73,Tbl.Kosten[P41])</f>
        <v>0</v>
      </c>
      <c r="AR73" s="72">
        <f>SUMIF(Tbl.Kosten[KSnr.],$A73,Tbl.Kosten[P42])</f>
        <v>0</v>
      </c>
      <c r="AS73" s="72">
        <f>SUMIF(Tbl.Kosten[KSnr.],$A73,Tbl.Kosten[P43])</f>
        <v>0</v>
      </c>
      <c r="AT73" s="72">
        <f>SUMIF(Tbl.Kosten[KSnr.],$A73,Tbl.Kosten[P44])</f>
        <v>0</v>
      </c>
      <c r="AU73" s="72">
        <f>SUMIF(Tbl.Kosten[KSnr.],$A73,Tbl.Kosten[P45])</f>
        <v>0</v>
      </c>
      <c r="AV73" s="72">
        <f>SUMIF(Tbl.Kosten[KSnr.],$A73,Tbl.Kosten[P46])</f>
        <v>0</v>
      </c>
      <c r="AW73" s="72">
        <f>SUMIF(Tbl.Kosten[KSnr.],$A73,Tbl.Kosten[P47])</f>
        <v>0</v>
      </c>
      <c r="AX73" s="72">
        <f>SUMIF(Tbl.Kosten[KSnr.],$A73,Tbl.Kosten[P48])</f>
        <v>0</v>
      </c>
      <c r="AY73" s="72">
        <f>SUMIF(Tbl.Kosten[KSnr.],$A73,Tbl.Kosten[P49])</f>
        <v>0</v>
      </c>
      <c r="AZ73" s="72">
        <f>SUMIF(Tbl.Kosten[KSnr.],$A73,Tbl.Kosten[P50])</f>
        <v>0</v>
      </c>
    </row>
    <row r="74" spans="1:52" x14ac:dyDescent="0.35">
      <c r="A74" s="72" t="s">
        <v>340</v>
      </c>
      <c r="B74" s="75">
        <f>Tbl.Kosten[[#Totals],[KS19]]</f>
        <v>0</v>
      </c>
      <c r="C74" s="72">
        <f>SUMIF(Tbl.Kosten[KSnr.],$A74,Tbl.Kosten[P1])</f>
        <v>0</v>
      </c>
      <c r="D74" s="72">
        <f>SUMIF(Tbl.Kosten[KSnr.],$A74,Tbl.Kosten[P2])</f>
        <v>0</v>
      </c>
      <c r="E74" s="72">
        <f>SUMIF(Tbl.Kosten[KSnr.],$A74,Tbl.Kosten[P3])</f>
        <v>0</v>
      </c>
      <c r="F74" s="72">
        <f>SUMIF(Tbl.Kosten[KSnr.],$A74,Tbl.Kosten[P4])</f>
        <v>0</v>
      </c>
      <c r="G74" s="72">
        <f>SUMIF(Tbl.Kosten[KSnr.],$A74,Tbl.Kosten[P5])</f>
        <v>0</v>
      </c>
      <c r="H74" s="72">
        <f>SUMIF(Tbl.Kosten[KSnr.],$A74,Tbl.Kosten[P6])</f>
        <v>0</v>
      </c>
      <c r="I74" s="72">
        <f>SUMIF(Tbl.Kosten[KSnr.],$A74,Tbl.Kosten[P7])</f>
        <v>0</v>
      </c>
      <c r="J74" s="72">
        <f>SUMIF(Tbl.Kosten[KSnr.],$A74,Tbl.Kosten[P8])</f>
        <v>0</v>
      </c>
      <c r="K74" s="72">
        <f>SUMIF(Tbl.Kosten[KSnr.],$A74,Tbl.Kosten[P9])</f>
        <v>0</v>
      </c>
      <c r="L74" s="72">
        <f>SUMIF(Tbl.Kosten[KSnr.],$A74,Tbl.Kosten[P10])</f>
        <v>0</v>
      </c>
      <c r="M74" s="72">
        <f>SUMIF(Tbl.Kosten[KSnr.],$A74,Tbl.Kosten[P11])</f>
        <v>0</v>
      </c>
      <c r="N74" s="72">
        <f>SUMIF(Tbl.Kosten[KSnr.],$A74,Tbl.Kosten[P12])</f>
        <v>0</v>
      </c>
      <c r="O74" s="72">
        <f>SUMIF(Tbl.Kosten[KSnr.],$A74,Tbl.Kosten[P13])</f>
        <v>0</v>
      </c>
      <c r="P74" s="72">
        <f>SUMIF(Tbl.Kosten[KSnr.],$A74,Tbl.Kosten[P14])</f>
        <v>0</v>
      </c>
      <c r="Q74" s="72">
        <f>SUMIF(Tbl.Kosten[KSnr.],$A74,Tbl.Kosten[P15])</f>
        <v>0</v>
      </c>
      <c r="R74" s="72">
        <f>SUMIF(Tbl.Kosten[KSnr.],$A74,Tbl.Kosten[P16])</f>
        <v>0</v>
      </c>
      <c r="S74" s="72">
        <f>SUMIF(Tbl.Kosten[KSnr.],$A74,Tbl.Kosten[P17])</f>
        <v>0</v>
      </c>
      <c r="T74" s="72">
        <f>SUMIF(Tbl.Kosten[KSnr.],$A74,Tbl.Kosten[P18])</f>
        <v>0</v>
      </c>
      <c r="U74" s="72">
        <f>SUMIF(Tbl.Kosten[KSnr.],$A74,Tbl.Kosten[P19])</f>
        <v>0</v>
      </c>
      <c r="V74" s="72">
        <f>SUMIF(Tbl.Kosten[KSnr.],$A74,Tbl.Kosten[P20])</f>
        <v>0</v>
      </c>
      <c r="W74" s="72">
        <f>SUMIF(Tbl.Kosten[KSnr.],$A74,Tbl.Kosten[P21])</f>
        <v>0</v>
      </c>
      <c r="X74" s="72">
        <f>SUMIF(Tbl.Kosten[KSnr.],$A74,Tbl.Kosten[P22])</f>
        <v>0</v>
      </c>
      <c r="Y74" s="72">
        <f>SUMIF(Tbl.Kosten[KSnr.],$A74,Tbl.Kosten[P23])</f>
        <v>0</v>
      </c>
      <c r="Z74" s="72">
        <f>SUMIF(Tbl.Kosten[KSnr.],$A74,Tbl.Kosten[P24])</f>
        <v>0</v>
      </c>
      <c r="AA74" s="72">
        <f>SUMIF(Tbl.Kosten[KSnr.],$A74,Tbl.Kosten[P25])</f>
        <v>0</v>
      </c>
      <c r="AB74" s="72">
        <f>SUMIF(Tbl.Kosten[KSnr.],$A74,Tbl.Kosten[P26])</f>
        <v>0</v>
      </c>
      <c r="AC74" s="72">
        <f>SUMIF(Tbl.Kosten[KSnr.],$A74,Tbl.Kosten[P27])</f>
        <v>0</v>
      </c>
      <c r="AD74" s="72">
        <f>SUMIF(Tbl.Kosten[KSnr.],$A74,Tbl.Kosten[P28])</f>
        <v>0</v>
      </c>
      <c r="AE74" s="72">
        <f>SUMIF(Tbl.Kosten[KSnr.],$A74,Tbl.Kosten[P29])</f>
        <v>0</v>
      </c>
      <c r="AF74" s="72">
        <f>SUMIF(Tbl.Kosten[KSnr.],$A74,Tbl.Kosten[P30])</f>
        <v>0</v>
      </c>
      <c r="AG74" s="72">
        <f>SUMIF(Tbl.Kosten[KSnr.],$A74,Tbl.Kosten[P31])</f>
        <v>0</v>
      </c>
      <c r="AH74" s="72">
        <f>SUMIF(Tbl.Kosten[KSnr.],$A74,Tbl.Kosten[P32])</f>
        <v>0</v>
      </c>
      <c r="AI74" s="72">
        <f>SUMIF(Tbl.Kosten[KSnr.],$A74,Tbl.Kosten[P33])</f>
        <v>0</v>
      </c>
      <c r="AJ74" s="72">
        <f>SUMIF(Tbl.Kosten[KSnr.],$A74,Tbl.Kosten[P34])</f>
        <v>0</v>
      </c>
      <c r="AK74" s="72">
        <f>SUMIF(Tbl.Kosten[KSnr.],$A74,Tbl.Kosten[P35])</f>
        <v>0</v>
      </c>
      <c r="AL74" s="72">
        <f>SUMIF(Tbl.Kosten[KSnr.],$A74,Tbl.Kosten[P36])</f>
        <v>0</v>
      </c>
      <c r="AM74" s="72">
        <f>SUMIF(Tbl.Kosten[KSnr.],$A74,Tbl.Kosten[P37])</f>
        <v>0</v>
      </c>
      <c r="AN74" s="72">
        <f>SUMIF(Tbl.Kosten[KSnr.],$A74,Tbl.Kosten[P38])</f>
        <v>0</v>
      </c>
      <c r="AO74" s="72">
        <f>SUMIF(Tbl.Kosten[KSnr.],$A74,Tbl.Kosten[P39])</f>
        <v>0</v>
      </c>
      <c r="AP74" s="72">
        <f>SUMIF(Tbl.Kosten[KSnr.],$A74,Tbl.Kosten[P40])</f>
        <v>0</v>
      </c>
      <c r="AQ74" s="72">
        <f>SUMIF(Tbl.Kosten[KSnr.],$A74,Tbl.Kosten[P41])</f>
        <v>0</v>
      </c>
      <c r="AR74" s="72">
        <f>SUMIF(Tbl.Kosten[KSnr.],$A74,Tbl.Kosten[P42])</f>
        <v>0</v>
      </c>
      <c r="AS74" s="72">
        <f>SUMIF(Tbl.Kosten[KSnr.],$A74,Tbl.Kosten[P43])</f>
        <v>0</v>
      </c>
      <c r="AT74" s="72">
        <f>SUMIF(Tbl.Kosten[KSnr.],$A74,Tbl.Kosten[P44])</f>
        <v>0</v>
      </c>
      <c r="AU74" s="72">
        <f>SUMIF(Tbl.Kosten[KSnr.],$A74,Tbl.Kosten[P45])</f>
        <v>0</v>
      </c>
      <c r="AV74" s="72">
        <f>SUMIF(Tbl.Kosten[KSnr.],$A74,Tbl.Kosten[P46])</f>
        <v>0</v>
      </c>
      <c r="AW74" s="72">
        <f>SUMIF(Tbl.Kosten[KSnr.],$A74,Tbl.Kosten[P47])</f>
        <v>0</v>
      </c>
      <c r="AX74" s="72">
        <f>SUMIF(Tbl.Kosten[KSnr.],$A74,Tbl.Kosten[P48])</f>
        <v>0</v>
      </c>
      <c r="AY74" s="72">
        <f>SUMIF(Tbl.Kosten[KSnr.],$A74,Tbl.Kosten[P49])</f>
        <v>0</v>
      </c>
      <c r="AZ74" s="72">
        <f>SUMIF(Tbl.Kosten[KSnr.],$A74,Tbl.Kosten[P50])</f>
        <v>0</v>
      </c>
    </row>
    <row r="75" spans="1:52" x14ac:dyDescent="0.35">
      <c r="A75" s="72" t="s">
        <v>341</v>
      </c>
      <c r="B75" s="75">
        <f>Tbl.Kosten[[#Totals],[KS20]]</f>
        <v>0</v>
      </c>
      <c r="C75" s="72">
        <f>SUMIF(Tbl.Kosten[KSnr.],$A75,Tbl.Kosten[P1])</f>
        <v>0</v>
      </c>
      <c r="D75" s="72">
        <f>SUMIF(Tbl.Kosten[KSnr.],$A75,Tbl.Kosten[P2])</f>
        <v>0</v>
      </c>
      <c r="E75" s="72">
        <f>SUMIF(Tbl.Kosten[KSnr.],$A75,Tbl.Kosten[P3])</f>
        <v>0</v>
      </c>
      <c r="F75" s="72">
        <f>SUMIF(Tbl.Kosten[KSnr.],$A75,Tbl.Kosten[P4])</f>
        <v>0</v>
      </c>
      <c r="G75" s="72">
        <f>SUMIF(Tbl.Kosten[KSnr.],$A75,Tbl.Kosten[P5])</f>
        <v>0</v>
      </c>
      <c r="H75" s="72">
        <f>SUMIF(Tbl.Kosten[KSnr.],$A75,Tbl.Kosten[P6])</f>
        <v>0</v>
      </c>
      <c r="I75" s="72">
        <f>SUMIF(Tbl.Kosten[KSnr.],$A75,Tbl.Kosten[P7])</f>
        <v>0</v>
      </c>
      <c r="J75" s="72">
        <f>SUMIF(Tbl.Kosten[KSnr.],$A75,Tbl.Kosten[P8])</f>
        <v>0</v>
      </c>
      <c r="K75" s="72">
        <f>SUMIF(Tbl.Kosten[KSnr.],$A75,Tbl.Kosten[P9])</f>
        <v>0</v>
      </c>
      <c r="L75" s="72">
        <f>SUMIF(Tbl.Kosten[KSnr.],$A75,Tbl.Kosten[P10])</f>
        <v>0</v>
      </c>
      <c r="M75" s="72">
        <f>SUMIF(Tbl.Kosten[KSnr.],$A75,Tbl.Kosten[P11])</f>
        <v>0</v>
      </c>
      <c r="N75" s="72">
        <f>SUMIF(Tbl.Kosten[KSnr.],$A75,Tbl.Kosten[P12])</f>
        <v>0</v>
      </c>
      <c r="O75" s="72">
        <f>SUMIF(Tbl.Kosten[KSnr.],$A75,Tbl.Kosten[P13])</f>
        <v>0</v>
      </c>
      <c r="P75" s="72">
        <f>SUMIF(Tbl.Kosten[KSnr.],$A75,Tbl.Kosten[P14])</f>
        <v>0</v>
      </c>
      <c r="Q75" s="72">
        <f>SUMIF(Tbl.Kosten[KSnr.],$A75,Tbl.Kosten[P15])</f>
        <v>0</v>
      </c>
      <c r="R75" s="72">
        <f>SUMIF(Tbl.Kosten[KSnr.],$A75,Tbl.Kosten[P16])</f>
        <v>0</v>
      </c>
      <c r="S75" s="72">
        <f>SUMIF(Tbl.Kosten[KSnr.],$A75,Tbl.Kosten[P17])</f>
        <v>0</v>
      </c>
      <c r="T75" s="72">
        <f>SUMIF(Tbl.Kosten[KSnr.],$A75,Tbl.Kosten[P18])</f>
        <v>0</v>
      </c>
      <c r="U75" s="72">
        <f>SUMIF(Tbl.Kosten[KSnr.],$A75,Tbl.Kosten[P19])</f>
        <v>0</v>
      </c>
      <c r="V75" s="72">
        <f>SUMIF(Tbl.Kosten[KSnr.],$A75,Tbl.Kosten[P20])</f>
        <v>0</v>
      </c>
      <c r="W75" s="72">
        <f>SUMIF(Tbl.Kosten[KSnr.],$A75,Tbl.Kosten[P21])</f>
        <v>0</v>
      </c>
      <c r="X75" s="72">
        <f>SUMIF(Tbl.Kosten[KSnr.],$A75,Tbl.Kosten[P22])</f>
        <v>0</v>
      </c>
      <c r="Y75" s="72">
        <f>SUMIF(Tbl.Kosten[KSnr.],$A75,Tbl.Kosten[P23])</f>
        <v>0</v>
      </c>
      <c r="Z75" s="72">
        <f>SUMIF(Tbl.Kosten[KSnr.],$A75,Tbl.Kosten[P24])</f>
        <v>0</v>
      </c>
      <c r="AA75" s="72">
        <f>SUMIF(Tbl.Kosten[KSnr.],$A75,Tbl.Kosten[P25])</f>
        <v>0</v>
      </c>
      <c r="AB75" s="72">
        <f>SUMIF(Tbl.Kosten[KSnr.],$A75,Tbl.Kosten[P26])</f>
        <v>0</v>
      </c>
      <c r="AC75" s="72">
        <f>SUMIF(Tbl.Kosten[KSnr.],$A75,Tbl.Kosten[P27])</f>
        <v>0</v>
      </c>
      <c r="AD75" s="72">
        <f>SUMIF(Tbl.Kosten[KSnr.],$A75,Tbl.Kosten[P28])</f>
        <v>0</v>
      </c>
      <c r="AE75" s="72">
        <f>SUMIF(Tbl.Kosten[KSnr.],$A75,Tbl.Kosten[P29])</f>
        <v>0</v>
      </c>
      <c r="AF75" s="72">
        <f>SUMIF(Tbl.Kosten[KSnr.],$A75,Tbl.Kosten[P30])</f>
        <v>0</v>
      </c>
      <c r="AG75" s="72">
        <f>SUMIF(Tbl.Kosten[KSnr.],$A75,Tbl.Kosten[P31])</f>
        <v>0</v>
      </c>
      <c r="AH75" s="72">
        <f>SUMIF(Tbl.Kosten[KSnr.],$A75,Tbl.Kosten[P32])</f>
        <v>0</v>
      </c>
      <c r="AI75" s="72">
        <f>SUMIF(Tbl.Kosten[KSnr.],$A75,Tbl.Kosten[P33])</f>
        <v>0</v>
      </c>
      <c r="AJ75" s="72">
        <f>SUMIF(Tbl.Kosten[KSnr.],$A75,Tbl.Kosten[P34])</f>
        <v>0</v>
      </c>
      <c r="AK75" s="72">
        <f>SUMIF(Tbl.Kosten[KSnr.],$A75,Tbl.Kosten[P35])</f>
        <v>0</v>
      </c>
      <c r="AL75" s="72">
        <f>SUMIF(Tbl.Kosten[KSnr.],$A75,Tbl.Kosten[P36])</f>
        <v>0</v>
      </c>
      <c r="AM75" s="72">
        <f>SUMIF(Tbl.Kosten[KSnr.],$A75,Tbl.Kosten[P37])</f>
        <v>0</v>
      </c>
      <c r="AN75" s="72">
        <f>SUMIF(Tbl.Kosten[KSnr.],$A75,Tbl.Kosten[P38])</f>
        <v>0</v>
      </c>
      <c r="AO75" s="72">
        <f>SUMIF(Tbl.Kosten[KSnr.],$A75,Tbl.Kosten[P39])</f>
        <v>0</v>
      </c>
      <c r="AP75" s="72">
        <f>SUMIF(Tbl.Kosten[KSnr.],$A75,Tbl.Kosten[P40])</f>
        <v>0</v>
      </c>
      <c r="AQ75" s="72">
        <f>SUMIF(Tbl.Kosten[KSnr.],$A75,Tbl.Kosten[P41])</f>
        <v>0</v>
      </c>
      <c r="AR75" s="72">
        <f>SUMIF(Tbl.Kosten[KSnr.],$A75,Tbl.Kosten[P42])</f>
        <v>0</v>
      </c>
      <c r="AS75" s="72">
        <f>SUMIF(Tbl.Kosten[KSnr.],$A75,Tbl.Kosten[P43])</f>
        <v>0</v>
      </c>
      <c r="AT75" s="72">
        <f>SUMIF(Tbl.Kosten[KSnr.],$A75,Tbl.Kosten[P44])</f>
        <v>0</v>
      </c>
      <c r="AU75" s="72">
        <f>SUMIF(Tbl.Kosten[KSnr.],$A75,Tbl.Kosten[P45])</f>
        <v>0</v>
      </c>
      <c r="AV75" s="72">
        <f>SUMIF(Tbl.Kosten[KSnr.],$A75,Tbl.Kosten[P46])</f>
        <v>0</v>
      </c>
      <c r="AW75" s="72">
        <f>SUMIF(Tbl.Kosten[KSnr.],$A75,Tbl.Kosten[P47])</f>
        <v>0</v>
      </c>
      <c r="AX75" s="72">
        <f>SUMIF(Tbl.Kosten[KSnr.],$A75,Tbl.Kosten[P48])</f>
        <v>0</v>
      </c>
      <c r="AY75" s="72">
        <f>SUMIF(Tbl.Kosten[KSnr.],$A75,Tbl.Kosten[P49])</f>
        <v>0</v>
      </c>
      <c r="AZ75" s="72">
        <f>SUMIF(Tbl.Kosten[KSnr.],$A75,Tbl.Kosten[P50])</f>
        <v>0</v>
      </c>
    </row>
    <row r="76" spans="1:52" x14ac:dyDescent="0.35">
      <c r="C76" s="77">
        <f>SUM(C56:C75)-C54</f>
        <v>0</v>
      </c>
      <c r="D76" s="77">
        <f t="shared" ref="D76:AZ76" si="1">SUM(D56:D75)-D54</f>
        <v>0</v>
      </c>
      <c r="E76" s="77">
        <f t="shared" si="1"/>
        <v>0</v>
      </c>
      <c r="F76" s="77">
        <f t="shared" si="1"/>
        <v>0</v>
      </c>
      <c r="G76" s="77">
        <f t="shared" si="1"/>
        <v>0</v>
      </c>
      <c r="H76" s="77">
        <f t="shared" si="1"/>
        <v>0</v>
      </c>
      <c r="I76" s="77">
        <f t="shared" si="1"/>
        <v>0</v>
      </c>
      <c r="J76" s="77">
        <f t="shared" si="1"/>
        <v>0</v>
      </c>
      <c r="K76" s="77">
        <f t="shared" si="1"/>
        <v>0</v>
      </c>
      <c r="L76" s="77">
        <f t="shared" si="1"/>
        <v>0</v>
      </c>
      <c r="M76" s="77">
        <f t="shared" si="1"/>
        <v>0</v>
      </c>
      <c r="N76" s="77">
        <f t="shared" si="1"/>
        <v>0</v>
      </c>
      <c r="O76" s="77">
        <f t="shared" si="1"/>
        <v>0</v>
      </c>
      <c r="P76" s="77">
        <f t="shared" si="1"/>
        <v>0</v>
      </c>
      <c r="Q76" s="77">
        <f t="shared" si="1"/>
        <v>0</v>
      </c>
      <c r="R76" s="77">
        <f t="shared" si="1"/>
        <v>0</v>
      </c>
      <c r="S76" s="77">
        <f t="shared" si="1"/>
        <v>0</v>
      </c>
      <c r="T76" s="77">
        <f t="shared" si="1"/>
        <v>0</v>
      </c>
      <c r="U76" s="77">
        <f t="shared" si="1"/>
        <v>0</v>
      </c>
      <c r="V76" s="77">
        <f t="shared" si="1"/>
        <v>0</v>
      </c>
      <c r="W76" s="77">
        <f t="shared" si="1"/>
        <v>0</v>
      </c>
      <c r="X76" s="77">
        <f t="shared" si="1"/>
        <v>0</v>
      </c>
      <c r="Y76" s="77">
        <f t="shared" si="1"/>
        <v>0</v>
      </c>
      <c r="Z76" s="77">
        <f t="shared" si="1"/>
        <v>0</v>
      </c>
      <c r="AA76" s="77">
        <f t="shared" si="1"/>
        <v>0</v>
      </c>
      <c r="AB76" s="77">
        <f t="shared" si="1"/>
        <v>0</v>
      </c>
      <c r="AC76" s="77">
        <f t="shared" si="1"/>
        <v>0</v>
      </c>
      <c r="AD76" s="77">
        <f t="shared" si="1"/>
        <v>0</v>
      </c>
      <c r="AE76" s="77">
        <f t="shared" si="1"/>
        <v>0</v>
      </c>
      <c r="AF76" s="77">
        <f t="shared" si="1"/>
        <v>0</v>
      </c>
      <c r="AG76" s="77">
        <f t="shared" si="1"/>
        <v>0</v>
      </c>
      <c r="AH76" s="77">
        <f t="shared" si="1"/>
        <v>0</v>
      </c>
      <c r="AI76" s="77">
        <f t="shared" si="1"/>
        <v>0</v>
      </c>
      <c r="AJ76" s="77">
        <f t="shared" si="1"/>
        <v>0</v>
      </c>
      <c r="AK76" s="77">
        <f t="shared" si="1"/>
        <v>0</v>
      </c>
      <c r="AL76" s="77">
        <f t="shared" si="1"/>
        <v>0</v>
      </c>
      <c r="AM76" s="77">
        <f t="shared" si="1"/>
        <v>0</v>
      </c>
      <c r="AN76" s="77">
        <f t="shared" si="1"/>
        <v>0</v>
      </c>
      <c r="AO76" s="77">
        <f t="shared" si="1"/>
        <v>0</v>
      </c>
      <c r="AP76" s="77">
        <f t="shared" si="1"/>
        <v>0</v>
      </c>
      <c r="AQ76" s="77">
        <f t="shared" si="1"/>
        <v>0</v>
      </c>
      <c r="AR76" s="77">
        <f t="shared" si="1"/>
        <v>0</v>
      </c>
      <c r="AS76" s="77">
        <f t="shared" si="1"/>
        <v>0</v>
      </c>
      <c r="AT76" s="77">
        <f t="shared" si="1"/>
        <v>0</v>
      </c>
      <c r="AU76" s="77">
        <f t="shared" si="1"/>
        <v>0</v>
      </c>
      <c r="AV76" s="77">
        <f t="shared" si="1"/>
        <v>0</v>
      </c>
      <c r="AW76" s="77">
        <f t="shared" si="1"/>
        <v>0</v>
      </c>
      <c r="AX76" s="77">
        <f t="shared" si="1"/>
        <v>0</v>
      </c>
      <c r="AY76" s="77">
        <f t="shared" si="1"/>
        <v>0</v>
      </c>
      <c r="AZ76" s="77">
        <f t="shared" si="1"/>
        <v>0</v>
      </c>
    </row>
    <row r="77" spans="1:52" x14ac:dyDescent="0.35">
      <c r="A77" s="72" t="s">
        <v>56</v>
      </c>
      <c r="B77" s="73">
        <f>Tbl.Kosten[[#Totals],[Totaal kosten]]</f>
        <v>0</v>
      </c>
      <c r="C77" s="74">
        <f>Tbl.Kosten[[#Totals],[P1]]</f>
        <v>0</v>
      </c>
      <c r="D77" s="78">
        <f>Tbl.Kosten[[#Totals],[P2]]</f>
        <v>0</v>
      </c>
      <c r="E77" s="78">
        <f>Tbl.Kosten[[#Totals],[P3]]</f>
        <v>0</v>
      </c>
      <c r="F77" s="78">
        <f>Tbl.Kosten[[#Totals],[P4]]</f>
        <v>0</v>
      </c>
      <c r="G77" s="78">
        <f>Tbl.Kosten[[#Totals],[P5]]</f>
        <v>0</v>
      </c>
      <c r="H77" s="78">
        <f>Tbl.Kosten[[#Totals],[P6]]</f>
        <v>0</v>
      </c>
      <c r="I77" s="78">
        <f>Tbl.Kosten[[#Totals],[P7]]</f>
        <v>0</v>
      </c>
      <c r="J77" s="78">
        <f>Tbl.Kosten[[#Totals],[P8]]</f>
        <v>0</v>
      </c>
      <c r="K77" s="78">
        <f>Tbl.Kosten[[#Totals],[P9]]</f>
        <v>0</v>
      </c>
      <c r="L77" s="78">
        <f>Tbl.Kosten[[#Totals],[P10]]</f>
        <v>0</v>
      </c>
      <c r="M77" s="78">
        <f>Tbl.Kosten[[#Totals],[P11]]</f>
        <v>0</v>
      </c>
      <c r="N77" s="78">
        <f>Tbl.Kosten[[#Totals],[P12]]</f>
        <v>0</v>
      </c>
      <c r="O77" s="78">
        <f>Tbl.Kosten[[#Totals],[P13]]</f>
        <v>0</v>
      </c>
      <c r="P77" s="78">
        <f>Tbl.Kosten[[#Totals],[P14]]</f>
        <v>0</v>
      </c>
      <c r="Q77" s="78">
        <f>Tbl.Kosten[[#Totals],[P15]]</f>
        <v>0</v>
      </c>
      <c r="R77" s="78">
        <f>Tbl.Kosten[[#Totals],[P16]]</f>
        <v>0</v>
      </c>
      <c r="S77" s="78">
        <f>Tbl.Kosten[[#Totals],[P17]]</f>
        <v>0</v>
      </c>
      <c r="T77" s="78">
        <f>Tbl.Kosten[[#Totals],[P18]]</f>
        <v>0</v>
      </c>
      <c r="U77" s="78">
        <f>Tbl.Kosten[[#Totals],[P19]]</f>
        <v>0</v>
      </c>
      <c r="V77" s="78">
        <f>Tbl.Kosten[[#Totals],[P20]]</f>
        <v>0</v>
      </c>
      <c r="W77" s="78">
        <f>Tbl.Kosten[[#Totals],[P21]]</f>
        <v>0</v>
      </c>
      <c r="X77" s="78">
        <f>Tbl.Kosten[[#Totals],[P22]]</f>
        <v>0</v>
      </c>
      <c r="Y77" s="78">
        <f>Tbl.Kosten[[#Totals],[P23]]</f>
        <v>0</v>
      </c>
      <c r="Z77" s="78">
        <f>Tbl.Kosten[[#Totals],[P24]]</f>
        <v>0</v>
      </c>
      <c r="AA77" s="78">
        <f>Tbl.Kosten[[#Totals],[P25]]</f>
        <v>0</v>
      </c>
      <c r="AB77" s="78">
        <f>Tbl.Kosten[[#Totals],[P26]]</f>
        <v>0</v>
      </c>
      <c r="AC77" s="78">
        <f>Tbl.Kosten[[#Totals],[P27]]</f>
        <v>0</v>
      </c>
      <c r="AD77" s="78">
        <f>Tbl.Kosten[[#Totals],[P28]]</f>
        <v>0</v>
      </c>
      <c r="AE77" s="78">
        <f>Tbl.Kosten[[#Totals],[P29]]</f>
        <v>0</v>
      </c>
      <c r="AF77" s="78">
        <f>Tbl.Kosten[[#Totals],[P30]]</f>
        <v>0</v>
      </c>
      <c r="AG77" s="78">
        <f>Tbl.Kosten[[#Totals],[P31]]</f>
        <v>0</v>
      </c>
      <c r="AH77" s="78">
        <f>Tbl.Kosten[[#Totals],[P32]]</f>
        <v>0</v>
      </c>
      <c r="AI77" s="78">
        <f>Tbl.Kosten[[#Totals],[P33]]</f>
        <v>0</v>
      </c>
      <c r="AJ77" s="78">
        <f>Tbl.Kosten[[#Totals],[P34]]</f>
        <v>0</v>
      </c>
      <c r="AK77" s="78">
        <f>Tbl.Kosten[[#Totals],[P35]]</f>
        <v>0</v>
      </c>
      <c r="AL77" s="78">
        <f>Tbl.Kosten[[#Totals],[P36]]</f>
        <v>0</v>
      </c>
      <c r="AM77" s="78">
        <f>Tbl.Kosten[[#Totals],[P37]]</f>
        <v>0</v>
      </c>
      <c r="AN77" s="78">
        <f>Tbl.Kosten[[#Totals],[P38]]</f>
        <v>0</v>
      </c>
      <c r="AO77" s="78">
        <f>Tbl.Kosten[[#Totals],[P39]]</f>
        <v>0</v>
      </c>
      <c r="AP77" s="78">
        <f>Tbl.Kosten[[#Totals],[P40]]</f>
        <v>0</v>
      </c>
      <c r="AQ77" s="78">
        <f>Tbl.Kosten[[#Totals],[P41]]</f>
        <v>0</v>
      </c>
      <c r="AR77" s="78">
        <f>Tbl.Kosten[[#Totals],[P42]]</f>
        <v>0</v>
      </c>
      <c r="AS77" s="78">
        <f>Tbl.Kosten[[#Totals],[P43]]</f>
        <v>0</v>
      </c>
      <c r="AT77" s="78">
        <f>Tbl.Kosten[[#Totals],[P44]]</f>
        <v>0</v>
      </c>
      <c r="AU77" s="78">
        <f>Tbl.Kosten[[#Totals],[P45]]</f>
        <v>0</v>
      </c>
      <c r="AV77" s="78">
        <f>Tbl.Kosten[[#Totals],[P46]]</f>
        <v>0</v>
      </c>
      <c r="AW77" s="78">
        <f>Tbl.Kosten[[#Totals],[P47]]</f>
        <v>0</v>
      </c>
      <c r="AX77" s="78">
        <f>Tbl.Kosten[[#Totals],[P48]]</f>
        <v>0</v>
      </c>
      <c r="AY77" s="78">
        <f>Tbl.Kosten[[#Totals],[P49]]</f>
        <v>0</v>
      </c>
      <c r="AZ77" s="78">
        <f>Tbl.Kosten[[#Totals],[P50]]</f>
        <v>0</v>
      </c>
    </row>
    <row r="78" spans="1:52" x14ac:dyDescent="0.35">
      <c r="A78" s="72" t="s">
        <v>437</v>
      </c>
      <c r="B78" s="77">
        <f>SUM(B79:B98)-B77</f>
        <v>0</v>
      </c>
      <c r="C78" s="72" t="s">
        <v>64</v>
      </c>
      <c r="D78" s="72" t="s">
        <v>65</v>
      </c>
      <c r="E78" s="72" t="s">
        <v>66</v>
      </c>
      <c r="F78" s="72" t="s">
        <v>67</v>
      </c>
      <c r="G78" s="72" t="s">
        <v>68</v>
      </c>
      <c r="H78" s="72" t="s">
        <v>69</v>
      </c>
      <c r="I78" s="72" t="s">
        <v>70</v>
      </c>
      <c r="J78" s="72" t="s">
        <v>71</v>
      </c>
      <c r="K78" s="72" t="s">
        <v>72</v>
      </c>
      <c r="L78" s="72" t="s">
        <v>73</v>
      </c>
      <c r="M78" s="72" t="s">
        <v>74</v>
      </c>
      <c r="N78" s="72" t="s">
        <v>75</v>
      </c>
      <c r="O78" s="72" t="s">
        <v>76</v>
      </c>
      <c r="P78" s="72" t="s">
        <v>77</v>
      </c>
      <c r="Q78" s="72" t="s">
        <v>78</v>
      </c>
      <c r="R78" s="72" t="s">
        <v>79</v>
      </c>
      <c r="S78" s="72" t="s">
        <v>80</v>
      </c>
      <c r="T78" s="72" t="s">
        <v>81</v>
      </c>
      <c r="U78" s="72" t="s">
        <v>82</v>
      </c>
      <c r="V78" s="72" t="s">
        <v>83</v>
      </c>
      <c r="W78" s="72" t="s">
        <v>84</v>
      </c>
      <c r="X78" s="72" t="s">
        <v>85</v>
      </c>
      <c r="Y78" s="72" t="s">
        <v>86</v>
      </c>
      <c r="Z78" s="72" t="s">
        <v>87</v>
      </c>
      <c r="AA78" s="72" t="s">
        <v>88</v>
      </c>
      <c r="AB78" s="72" t="s">
        <v>89</v>
      </c>
      <c r="AC78" s="72" t="s">
        <v>90</v>
      </c>
      <c r="AD78" s="72" t="s">
        <v>91</v>
      </c>
      <c r="AE78" s="72" t="s">
        <v>92</v>
      </c>
      <c r="AF78" s="72" t="s">
        <v>93</v>
      </c>
      <c r="AG78" s="72" t="s">
        <v>94</v>
      </c>
      <c r="AH78" s="72" t="s">
        <v>95</v>
      </c>
      <c r="AI78" s="72" t="s">
        <v>96</v>
      </c>
      <c r="AJ78" s="72" t="s">
        <v>97</v>
      </c>
      <c r="AK78" s="72" t="s">
        <v>98</v>
      </c>
      <c r="AL78" s="72" t="s">
        <v>99</v>
      </c>
      <c r="AM78" s="72" t="s">
        <v>100</v>
      </c>
      <c r="AN78" s="72" t="s">
        <v>101</v>
      </c>
      <c r="AO78" s="72" t="s">
        <v>102</v>
      </c>
      <c r="AP78" s="72" t="s">
        <v>103</v>
      </c>
      <c r="AQ78" s="72" t="s">
        <v>104</v>
      </c>
      <c r="AR78" s="72" t="s">
        <v>105</v>
      </c>
      <c r="AS78" s="72" t="s">
        <v>106</v>
      </c>
      <c r="AT78" s="72" t="s">
        <v>107</v>
      </c>
      <c r="AU78" s="72" t="s">
        <v>108</v>
      </c>
      <c r="AV78" s="72" t="s">
        <v>109</v>
      </c>
      <c r="AW78" s="72" t="s">
        <v>110</v>
      </c>
      <c r="AX78" s="72" t="s">
        <v>111</v>
      </c>
      <c r="AY78" s="72" t="s">
        <v>112</v>
      </c>
      <c r="AZ78" s="72" t="s">
        <v>113</v>
      </c>
    </row>
    <row r="79" spans="1:52" x14ac:dyDescent="0.35">
      <c r="A79" s="72" t="s">
        <v>164</v>
      </c>
      <c r="B79" s="75">
        <f>Tbl.Kosten[[#Totals],[SA1]]</f>
        <v>0</v>
      </c>
      <c r="C79" s="72">
        <f>SUMIF(Tbl.Kosten[Sanr.],$A79,Tbl.Kosten[P1])</f>
        <v>0</v>
      </c>
      <c r="D79" s="72">
        <f>SUMIF(Tbl.Kosten[Sanr.],$A79,Tbl.Kosten[P2])</f>
        <v>0</v>
      </c>
      <c r="E79" s="72">
        <f>SUMIF(Tbl.Kosten[Sanr.],$A79,Tbl.Kosten[P3])</f>
        <v>0</v>
      </c>
      <c r="F79" s="72">
        <f>SUMIF(Tbl.Kosten[Sanr.],$A79,Tbl.Kosten[P4])</f>
        <v>0</v>
      </c>
      <c r="G79" s="72">
        <f>SUMIF(Tbl.Kosten[Sanr.],$A79,Tbl.Kosten[P5])</f>
        <v>0</v>
      </c>
      <c r="H79" s="72">
        <f>SUMIF(Tbl.Kosten[Sanr.],$A79,Tbl.Kosten[P6])</f>
        <v>0</v>
      </c>
      <c r="I79" s="72">
        <f>SUMIF(Tbl.Kosten[Sanr.],$A79,Tbl.Kosten[P7])</f>
        <v>0</v>
      </c>
      <c r="J79" s="72">
        <f>SUMIF(Tbl.Kosten[Sanr.],$A79,Tbl.Kosten[P8])</f>
        <v>0</v>
      </c>
      <c r="K79" s="72">
        <f>SUMIF(Tbl.Kosten[Sanr.],$A79,Tbl.Kosten[P9])</f>
        <v>0</v>
      </c>
      <c r="L79" s="72">
        <f>SUMIF(Tbl.Kosten[Sanr.],$A79,Tbl.Kosten[P10])</f>
        <v>0</v>
      </c>
      <c r="M79" s="72">
        <f>SUMIF(Tbl.Kosten[Sanr.],$A79,Tbl.Kosten[P11])</f>
        <v>0</v>
      </c>
      <c r="N79" s="72">
        <f>SUMIF(Tbl.Kosten[Sanr.],$A79,Tbl.Kosten[P12])</f>
        <v>0</v>
      </c>
      <c r="O79" s="72">
        <f>SUMIF(Tbl.Kosten[Sanr.],$A79,Tbl.Kosten[P13])</f>
        <v>0</v>
      </c>
      <c r="P79" s="72">
        <f>SUMIF(Tbl.Kosten[Sanr.],$A79,Tbl.Kosten[P14])</f>
        <v>0</v>
      </c>
      <c r="Q79" s="72">
        <f>SUMIF(Tbl.Kosten[Sanr.],$A79,Tbl.Kosten[P15])</f>
        <v>0</v>
      </c>
      <c r="R79" s="72">
        <f>SUMIF(Tbl.Kosten[Sanr.],$A79,Tbl.Kosten[P16])</f>
        <v>0</v>
      </c>
      <c r="S79" s="72">
        <f>SUMIF(Tbl.Kosten[Sanr.],$A79,Tbl.Kosten[P17])</f>
        <v>0</v>
      </c>
      <c r="T79" s="72">
        <f>SUMIF(Tbl.Kosten[Sanr.],$A79,Tbl.Kosten[P18])</f>
        <v>0</v>
      </c>
      <c r="U79" s="72">
        <f>SUMIF(Tbl.Kosten[Sanr.],$A79,Tbl.Kosten[P19])</f>
        <v>0</v>
      </c>
      <c r="V79" s="72">
        <f>SUMIF(Tbl.Kosten[Sanr.],$A79,Tbl.Kosten[P20])</f>
        <v>0</v>
      </c>
      <c r="W79" s="72">
        <f>SUMIF(Tbl.Kosten[Sanr.],$A79,Tbl.Kosten[P21])</f>
        <v>0</v>
      </c>
      <c r="X79" s="72">
        <f>SUMIF(Tbl.Kosten[Sanr.],$A79,Tbl.Kosten[P22])</f>
        <v>0</v>
      </c>
      <c r="Y79" s="72">
        <f>SUMIF(Tbl.Kosten[Sanr.],$A79,Tbl.Kosten[P23])</f>
        <v>0</v>
      </c>
      <c r="Z79" s="72">
        <f>SUMIF(Tbl.Kosten[Sanr.],$A79,Tbl.Kosten[P24])</f>
        <v>0</v>
      </c>
      <c r="AA79" s="72">
        <f>SUMIF(Tbl.Kosten[Sanr.],$A79,Tbl.Kosten[P25])</f>
        <v>0</v>
      </c>
      <c r="AB79" s="72">
        <f>SUMIF(Tbl.Kosten[Sanr.],$A79,Tbl.Kosten[P26])</f>
        <v>0</v>
      </c>
      <c r="AC79" s="72">
        <f>SUMIF(Tbl.Kosten[Sanr.],$A79,Tbl.Kosten[P27])</f>
        <v>0</v>
      </c>
      <c r="AD79" s="72">
        <f>SUMIF(Tbl.Kosten[Sanr.],$A79,Tbl.Kosten[P28])</f>
        <v>0</v>
      </c>
      <c r="AE79" s="72">
        <f>SUMIF(Tbl.Kosten[Sanr.],$A79,Tbl.Kosten[P29])</f>
        <v>0</v>
      </c>
      <c r="AF79" s="72">
        <f>SUMIF(Tbl.Kosten[Sanr.],$A79,Tbl.Kosten[P30])</f>
        <v>0</v>
      </c>
      <c r="AG79" s="72">
        <f>SUMIF(Tbl.Kosten[Sanr.],$A79,Tbl.Kosten[P31])</f>
        <v>0</v>
      </c>
      <c r="AH79" s="72">
        <f>SUMIF(Tbl.Kosten[Sanr.],$A79,Tbl.Kosten[P32])</f>
        <v>0</v>
      </c>
      <c r="AI79" s="72">
        <f>SUMIF(Tbl.Kosten[Sanr.],$A79,Tbl.Kosten[P33])</f>
        <v>0</v>
      </c>
      <c r="AJ79" s="72">
        <f>SUMIF(Tbl.Kosten[Sanr.],$A79,Tbl.Kosten[P34])</f>
        <v>0</v>
      </c>
      <c r="AK79" s="72">
        <f>SUMIF(Tbl.Kosten[Sanr.],$A79,Tbl.Kosten[P35])</f>
        <v>0</v>
      </c>
      <c r="AL79" s="72">
        <f>SUMIF(Tbl.Kosten[Sanr.],$A79,Tbl.Kosten[P36])</f>
        <v>0</v>
      </c>
      <c r="AM79" s="72">
        <f>SUMIF(Tbl.Kosten[Sanr.],$A79,Tbl.Kosten[P37])</f>
        <v>0</v>
      </c>
      <c r="AN79" s="72">
        <f>SUMIF(Tbl.Kosten[Sanr.],$A79,Tbl.Kosten[P38])</f>
        <v>0</v>
      </c>
      <c r="AO79" s="72">
        <f>SUMIF(Tbl.Kosten[Sanr.],$A79,Tbl.Kosten[P39])</f>
        <v>0</v>
      </c>
      <c r="AP79" s="72">
        <f>SUMIF(Tbl.Kosten[Sanr.],$A79,Tbl.Kosten[P40])</f>
        <v>0</v>
      </c>
      <c r="AQ79" s="72">
        <f>SUMIF(Tbl.Kosten[Sanr.],$A79,Tbl.Kosten[P41])</f>
        <v>0</v>
      </c>
      <c r="AR79" s="72">
        <f>SUMIF(Tbl.Kosten[Sanr.],$A79,Tbl.Kosten[P42])</f>
        <v>0</v>
      </c>
      <c r="AS79" s="72">
        <f>SUMIF(Tbl.Kosten[Sanr.],$A79,Tbl.Kosten[P43])</f>
        <v>0</v>
      </c>
      <c r="AT79" s="72">
        <f>SUMIF(Tbl.Kosten[Sanr.],$A79,Tbl.Kosten[P44])</f>
        <v>0</v>
      </c>
      <c r="AU79" s="72">
        <f>SUMIF(Tbl.Kosten[Sanr.],$A79,Tbl.Kosten[P45])</f>
        <v>0</v>
      </c>
      <c r="AV79" s="72">
        <f>SUMIF(Tbl.Kosten[Sanr.],$A79,Tbl.Kosten[P46])</f>
        <v>0</v>
      </c>
      <c r="AW79" s="72">
        <f>SUMIF(Tbl.Kosten[Sanr.],$A79,Tbl.Kosten[P47])</f>
        <v>0</v>
      </c>
      <c r="AX79" s="72">
        <f>SUMIF(Tbl.Kosten[Sanr.],$A79,Tbl.Kosten[P48])</f>
        <v>0</v>
      </c>
      <c r="AY79" s="72">
        <f>SUMIF(Tbl.Kosten[Sanr.],$A79,Tbl.Kosten[P49])</f>
        <v>0</v>
      </c>
      <c r="AZ79" s="72">
        <f>SUMIF(Tbl.Kosten[Sanr.],$A79,Tbl.Kosten[P50])</f>
        <v>0</v>
      </c>
    </row>
    <row r="80" spans="1:52" x14ac:dyDescent="0.35">
      <c r="A80" s="72" t="s">
        <v>165</v>
      </c>
      <c r="B80" s="75">
        <f>Tbl.Kosten[[#Totals],[SA2]]</f>
        <v>0</v>
      </c>
      <c r="C80" s="72">
        <f>SUMIF(Tbl.Kosten[Sanr.],$A80,Tbl.Kosten[P1])</f>
        <v>0</v>
      </c>
      <c r="D80" s="72">
        <f>SUMIF(Tbl.Kosten[Sanr.],$A80,Tbl.Kosten[P2])</f>
        <v>0</v>
      </c>
      <c r="E80" s="72">
        <f>SUMIF(Tbl.Kosten[Sanr.],$A80,Tbl.Kosten[P3])</f>
        <v>0</v>
      </c>
      <c r="F80" s="72">
        <f>SUMIF(Tbl.Kosten[Sanr.],$A80,Tbl.Kosten[P4])</f>
        <v>0</v>
      </c>
      <c r="G80" s="72">
        <f>SUMIF(Tbl.Kosten[Sanr.],$A80,Tbl.Kosten[P5])</f>
        <v>0</v>
      </c>
      <c r="H80" s="72">
        <f>SUMIF(Tbl.Kosten[Sanr.],$A80,Tbl.Kosten[P6])</f>
        <v>0</v>
      </c>
      <c r="I80" s="72">
        <f>SUMIF(Tbl.Kosten[Sanr.],$A80,Tbl.Kosten[P7])</f>
        <v>0</v>
      </c>
      <c r="J80" s="72">
        <f>SUMIF(Tbl.Kosten[Sanr.],$A80,Tbl.Kosten[P8])</f>
        <v>0</v>
      </c>
      <c r="K80" s="72">
        <f>SUMIF(Tbl.Kosten[Sanr.],$A80,Tbl.Kosten[P9])</f>
        <v>0</v>
      </c>
      <c r="L80" s="72">
        <f>SUMIF(Tbl.Kosten[Sanr.],$A80,Tbl.Kosten[P10])</f>
        <v>0</v>
      </c>
      <c r="M80" s="72">
        <f>SUMIF(Tbl.Kosten[Sanr.],$A80,Tbl.Kosten[P11])</f>
        <v>0</v>
      </c>
      <c r="N80" s="72">
        <f>SUMIF(Tbl.Kosten[Sanr.],$A80,Tbl.Kosten[P12])</f>
        <v>0</v>
      </c>
      <c r="O80" s="72">
        <f>SUMIF(Tbl.Kosten[Sanr.],$A80,Tbl.Kosten[P13])</f>
        <v>0</v>
      </c>
      <c r="P80" s="72">
        <f>SUMIF(Tbl.Kosten[Sanr.],$A80,Tbl.Kosten[P14])</f>
        <v>0</v>
      </c>
      <c r="Q80" s="72">
        <f>SUMIF(Tbl.Kosten[Sanr.],$A80,Tbl.Kosten[P15])</f>
        <v>0</v>
      </c>
      <c r="R80" s="72">
        <f>SUMIF(Tbl.Kosten[Sanr.],$A80,Tbl.Kosten[P16])</f>
        <v>0</v>
      </c>
      <c r="S80" s="72">
        <f>SUMIF(Tbl.Kosten[Sanr.],$A80,Tbl.Kosten[P17])</f>
        <v>0</v>
      </c>
      <c r="T80" s="72">
        <f>SUMIF(Tbl.Kosten[Sanr.],$A80,Tbl.Kosten[P18])</f>
        <v>0</v>
      </c>
      <c r="U80" s="72">
        <f>SUMIF(Tbl.Kosten[Sanr.],$A80,Tbl.Kosten[P19])</f>
        <v>0</v>
      </c>
      <c r="V80" s="72">
        <f>SUMIF(Tbl.Kosten[Sanr.],$A80,Tbl.Kosten[P20])</f>
        <v>0</v>
      </c>
      <c r="W80" s="72">
        <f>SUMIF(Tbl.Kosten[Sanr.],$A80,Tbl.Kosten[P21])</f>
        <v>0</v>
      </c>
      <c r="X80" s="72">
        <f>SUMIF(Tbl.Kosten[Sanr.],$A80,Tbl.Kosten[P22])</f>
        <v>0</v>
      </c>
      <c r="Y80" s="72">
        <f>SUMIF(Tbl.Kosten[Sanr.],$A80,Tbl.Kosten[P23])</f>
        <v>0</v>
      </c>
      <c r="Z80" s="72">
        <f>SUMIF(Tbl.Kosten[Sanr.],$A80,Tbl.Kosten[P24])</f>
        <v>0</v>
      </c>
      <c r="AA80" s="72">
        <f>SUMIF(Tbl.Kosten[Sanr.],$A80,Tbl.Kosten[P25])</f>
        <v>0</v>
      </c>
      <c r="AB80" s="72">
        <f>SUMIF(Tbl.Kosten[Sanr.],$A80,Tbl.Kosten[P26])</f>
        <v>0</v>
      </c>
      <c r="AC80" s="72">
        <f>SUMIF(Tbl.Kosten[Sanr.],$A80,Tbl.Kosten[P27])</f>
        <v>0</v>
      </c>
      <c r="AD80" s="72">
        <f>SUMIF(Tbl.Kosten[Sanr.],$A80,Tbl.Kosten[P28])</f>
        <v>0</v>
      </c>
      <c r="AE80" s="72">
        <f>SUMIF(Tbl.Kosten[Sanr.],$A80,Tbl.Kosten[P29])</f>
        <v>0</v>
      </c>
      <c r="AF80" s="72">
        <f>SUMIF(Tbl.Kosten[Sanr.],$A80,Tbl.Kosten[P30])</f>
        <v>0</v>
      </c>
      <c r="AG80" s="72">
        <f>SUMIF(Tbl.Kosten[Sanr.],$A80,Tbl.Kosten[P31])</f>
        <v>0</v>
      </c>
      <c r="AH80" s="72">
        <f>SUMIF(Tbl.Kosten[Sanr.],$A80,Tbl.Kosten[P32])</f>
        <v>0</v>
      </c>
      <c r="AI80" s="72">
        <f>SUMIF(Tbl.Kosten[Sanr.],$A80,Tbl.Kosten[P33])</f>
        <v>0</v>
      </c>
      <c r="AJ80" s="72">
        <f>SUMIF(Tbl.Kosten[Sanr.],$A80,Tbl.Kosten[P34])</f>
        <v>0</v>
      </c>
      <c r="AK80" s="72">
        <f>SUMIF(Tbl.Kosten[Sanr.],$A80,Tbl.Kosten[P35])</f>
        <v>0</v>
      </c>
      <c r="AL80" s="72">
        <f>SUMIF(Tbl.Kosten[Sanr.],$A80,Tbl.Kosten[P36])</f>
        <v>0</v>
      </c>
      <c r="AM80" s="72">
        <f>SUMIF(Tbl.Kosten[Sanr.],$A80,Tbl.Kosten[P37])</f>
        <v>0</v>
      </c>
      <c r="AN80" s="72">
        <f>SUMIF(Tbl.Kosten[Sanr.],$A80,Tbl.Kosten[P38])</f>
        <v>0</v>
      </c>
      <c r="AO80" s="72">
        <f>SUMIF(Tbl.Kosten[Sanr.],$A80,Tbl.Kosten[P39])</f>
        <v>0</v>
      </c>
      <c r="AP80" s="72">
        <f>SUMIF(Tbl.Kosten[Sanr.],$A80,Tbl.Kosten[P40])</f>
        <v>0</v>
      </c>
      <c r="AQ80" s="72">
        <f>SUMIF(Tbl.Kosten[Sanr.],$A80,Tbl.Kosten[P41])</f>
        <v>0</v>
      </c>
      <c r="AR80" s="72">
        <f>SUMIF(Tbl.Kosten[Sanr.],$A80,Tbl.Kosten[P42])</f>
        <v>0</v>
      </c>
      <c r="AS80" s="72">
        <f>SUMIF(Tbl.Kosten[Sanr.],$A80,Tbl.Kosten[P43])</f>
        <v>0</v>
      </c>
      <c r="AT80" s="72">
        <f>SUMIF(Tbl.Kosten[Sanr.],$A80,Tbl.Kosten[P44])</f>
        <v>0</v>
      </c>
      <c r="AU80" s="72">
        <f>SUMIF(Tbl.Kosten[Sanr.],$A80,Tbl.Kosten[P45])</f>
        <v>0</v>
      </c>
      <c r="AV80" s="72">
        <f>SUMIF(Tbl.Kosten[Sanr.],$A80,Tbl.Kosten[P46])</f>
        <v>0</v>
      </c>
      <c r="AW80" s="72">
        <f>SUMIF(Tbl.Kosten[Sanr.],$A80,Tbl.Kosten[P47])</f>
        <v>0</v>
      </c>
      <c r="AX80" s="72">
        <f>SUMIF(Tbl.Kosten[Sanr.],$A80,Tbl.Kosten[P48])</f>
        <v>0</v>
      </c>
      <c r="AY80" s="72">
        <f>SUMIF(Tbl.Kosten[Sanr.],$A80,Tbl.Kosten[P49])</f>
        <v>0</v>
      </c>
      <c r="AZ80" s="72">
        <f>SUMIF(Tbl.Kosten[Sanr.],$A80,Tbl.Kosten[P50])</f>
        <v>0</v>
      </c>
    </row>
    <row r="81" spans="1:52" x14ac:dyDescent="0.35">
      <c r="A81" s="72" t="s">
        <v>166</v>
      </c>
      <c r="B81" s="75">
        <f>Tbl.Kosten[[#Totals],[SA3]]</f>
        <v>0</v>
      </c>
      <c r="C81" s="72">
        <f>SUMIF(Tbl.Kosten[Sanr.],$A81,Tbl.Kosten[P1])</f>
        <v>0</v>
      </c>
      <c r="D81" s="72">
        <f>SUMIF(Tbl.Kosten[Sanr.],$A81,Tbl.Kosten[P2])</f>
        <v>0</v>
      </c>
      <c r="E81" s="72">
        <f>SUMIF(Tbl.Kosten[Sanr.],$A81,Tbl.Kosten[P3])</f>
        <v>0</v>
      </c>
      <c r="F81" s="72">
        <f>SUMIF(Tbl.Kosten[Sanr.],$A81,Tbl.Kosten[P4])</f>
        <v>0</v>
      </c>
      <c r="G81" s="72">
        <f>SUMIF(Tbl.Kosten[Sanr.],$A81,Tbl.Kosten[P5])</f>
        <v>0</v>
      </c>
      <c r="H81" s="72">
        <f>SUMIF(Tbl.Kosten[Sanr.],$A81,Tbl.Kosten[P6])</f>
        <v>0</v>
      </c>
      <c r="I81" s="72">
        <f>SUMIF(Tbl.Kosten[Sanr.],$A81,Tbl.Kosten[P7])</f>
        <v>0</v>
      </c>
      <c r="J81" s="72">
        <f>SUMIF(Tbl.Kosten[Sanr.],$A81,Tbl.Kosten[P8])</f>
        <v>0</v>
      </c>
      <c r="K81" s="72">
        <f>SUMIF(Tbl.Kosten[Sanr.],$A81,Tbl.Kosten[P9])</f>
        <v>0</v>
      </c>
      <c r="L81" s="72">
        <f>SUMIF(Tbl.Kosten[Sanr.],$A81,Tbl.Kosten[P10])</f>
        <v>0</v>
      </c>
      <c r="M81" s="72">
        <f>SUMIF(Tbl.Kosten[Sanr.],$A81,Tbl.Kosten[P11])</f>
        <v>0</v>
      </c>
      <c r="N81" s="72">
        <f>SUMIF(Tbl.Kosten[Sanr.],$A81,Tbl.Kosten[P12])</f>
        <v>0</v>
      </c>
      <c r="O81" s="72">
        <f>SUMIF(Tbl.Kosten[Sanr.],$A81,Tbl.Kosten[P13])</f>
        <v>0</v>
      </c>
      <c r="P81" s="72">
        <f>SUMIF(Tbl.Kosten[Sanr.],$A81,Tbl.Kosten[P14])</f>
        <v>0</v>
      </c>
      <c r="Q81" s="72">
        <f>SUMIF(Tbl.Kosten[Sanr.],$A81,Tbl.Kosten[P15])</f>
        <v>0</v>
      </c>
      <c r="R81" s="72">
        <f>SUMIF(Tbl.Kosten[Sanr.],$A81,Tbl.Kosten[P16])</f>
        <v>0</v>
      </c>
      <c r="S81" s="72">
        <f>SUMIF(Tbl.Kosten[Sanr.],$A81,Tbl.Kosten[P17])</f>
        <v>0</v>
      </c>
      <c r="T81" s="72">
        <f>SUMIF(Tbl.Kosten[Sanr.],$A81,Tbl.Kosten[P18])</f>
        <v>0</v>
      </c>
      <c r="U81" s="72">
        <f>SUMIF(Tbl.Kosten[Sanr.],$A81,Tbl.Kosten[P19])</f>
        <v>0</v>
      </c>
      <c r="V81" s="72">
        <f>SUMIF(Tbl.Kosten[Sanr.],$A81,Tbl.Kosten[P20])</f>
        <v>0</v>
      </c>
      <c r="W81" s="72">
        <f>SUMIF(Tbl.Kosten[Sanr.],$A81,Tbl.Kosten[P21])</f>
        <v>0</v>
      </c>
      <c r="X81" s="72">
        <f>SUMIF(Tbl.Kosten[Sanr.],$A81,Tbl.Kosten[P22])</f>
        <v>0</v>
      </c>
      <c r="Y81" s="72">
        <f>SUMIF(Tbl.Kosten[Sanr.],$A81,Tbl.Kosten[P23])</f>
        <v>0</v>
      </c>
      <c r="Z81" s="72">
        <f>SUMIF(Tbl.Kosten[Sanr.],$A81,Tbl.Kosten[P24])</f>
        <v>0</v>
      </c>
      <c r="AA81" s="72">
        <f>SUMIF(Tbl.Kosten[Sanr.],$A81,Tbl.Kosten[P25])</f>
        <v>0</v>
      </c>
      <c r="AB81" s="72">
        <f>SUMIF(Tbl.Kosten[Sanr.],$A81,Tbl.Kosten[P26])</f>
        <v>0</v>
      </c>
      <c r="AC81" s="72">
        <f>SUMIF(Tbl.Kosten[Sanr.],$A81,Tbl.Kosten[P27])</f>
        <v>0</v>
      </c>
      <c r="AD81" s="72">
        <f>SUMIF(Tbl.Kosten[Sanr.],$A81,Tbl.Kosten[P28])</f>
        <v>0</v>
      </c>
      <c r="AE81" s="72">
        <f>SUMIF(Tbl.Kosten[Sanr.],$A81,Tbl.Kosten[P29])</f>
        <v>0</v>
      </c>
      <c r="AF81" s="72">
        <f>SUMIF(Tbl.Kosten[Sanr.],$A81,Tbl.Kosten[P30])</f>
        <v>0</v>
      </c>
      <c r="AG81" s="72">
        <f>SUMIF(Tbl.Kosten[Sanr.],$A81,Tbl.Kosten[P31])</f>
        <v>0</v>
      </c>
      <c r="AH81" s="72">
        <f>SUMIF(Tbl.Kosten[Sanr.],$A81,Tbl.Kosten[P32])</f>
        <v>0</v>
      </c>
      <c r="AI81" s="72">
        <f>SUMIF(Tbl.Kosten[Sanr.],$A81,Tbl.Kosten[P33])</f>
        <v>0</v>
      </c>
      <c r="AJ81" s="72">
        <f>SUMIF(Tbl.Kosten[Sanr.],$A81,Tbl.Kosten[P34])</f>
        <v>0</v>
      </c>
      <c r="AK81" s="72">
        <f>SUMIF(Tbl.Kosten[Sanr.],$A81,Tbl.Kosten[P35])</f>
        <v>0</v>
      </c>
      <c r="AL81" s="72">
        <f>SUMIF(Tbl.Kosten[Sanr.],$A81,Tbl.Kosten[P36])</f>
        <v>0</v>
      </c>
      <c r="AM81" s="72">
        <f>SUMIF(Tbl.Kosten[Sanr.],$A81,Tbl.Kosten[P37])</f>
        <v>0</v>
      </c>
      <c r="AN81" s="72">
        <f>SUMIF(Tbl.Kosten[Sanr.],$A81,Tbl.Kosten[P38])</f>
        <v>0</v>
      </c>
      <c r="AO81" s="72">
        <f>SUMIF(Tbl.Kosten[Sanr.],$A81,Tbl.Kosten[P39])</f>
        <v>0</v>
      </c>
      <c r="AP81" s="72">
        <f>SUMIF(Tbl.Kosten[Sanr.],$A81,Tbl.Kosten[P40])</f>
        <v>0</v>
      </c>
      <c r="AQ81" s="72">
        <f>SUMIF(Tbl.Kosten[Sanr.],$A81,Tbl.Kosten[P41])</f>
        <v>0</v>
      </c>
      <c r="AR81" s="72">
        <f>SUMIF(Tbl.Kosten[Sanr.],$A81,Tbl.Kosten[P42])</f>
        <v>0</v>
      </c>
      <c r="AS81" s="72">
        <f>SUMIF(Tbl.Kosten[Sanr.],$A81,Tbl.Kosten[P43])</f>
        <v>0</v>
      </c>
      <c r="AT81" s="72">
        <f>SUMIF(Tbl.Kosten[Sanr.],$A81,Tbl.Kosten[P44])</f>
        <v>0</v>
      </c>
      <c r="AU81" s="72">
        <f>SUMIF(Tbl.Kosten[Sanr.],$A81,Tbl.Kosten[P45])</f>
        <v>0</v>
      </c>
      <c r="AV81" s="72">
        <f>SUMIF(Tbl.Kosten[Sanr.],$A81,Tbl.Kosten[P46])</f>
        <v>0</v>
      </c>
      <c r="AW81" s="72">
        <f>SUMIF(Tbl.Kosten[Sanr.],$A81,Tbl.Kosten[P47])</f>
        <v>0</v>
      </c>
      <c r="AX81" s="72">
        <f>SUMIF(Tbl.Kosten[Sanr.],$A81,Tbl.Kosten[P48])</f>
        <v>0</v>
      </c>
      <c r="AY81" s="72">
        <f>SUMIF(Tbl.Kosten[Sanr.],$A81,Tbl.Kosten[P49])</f>
        <v>0</v>
      </c>
      <c r="AZ81" s="72">
        <f>SUMIF(Tbl.Kosten[Sanr.],$A81,Tbl.Kosten[P50])</f>
        <v>0</v>
      </c>
    </row>
    <row r="82" spans="1:52" x14ac:dyDescent="0.35">
      <c r="A82" s="72" t="s">
        <v>167</v>
      </c>
      <c r="B82" s="75">
        <f>Tbl.Kosten[[#Totals],[SA4]]</f>
        <v>0</v>
      </c>
      <c r="C82" s="72">
        <f>SUMIF(Tbl.Kosten[Sanr.],$A82,Tbl.Kosten[P1])</f>
        <v>0</v>
      </c>
      <c r="D82" s="72">
        <f>SUMIF(Tbl.Kosten[Sanr.],$A82,Tbl.Kosten[P2])</f>
        <v>0</v>
      </c>
      <c r="E82" s="72">
        <f>SUMIF(Tbl.Kosten[Sanr.],$A82,Tbl.Kosten[P3])</f>
        <v>0</v>
      </c>
      <c r="F82" s="72">
        <f>SUMIF(Tbl.Kosten[Sanr.],$A82,Tbl.Kosten[P4])</f>
        <v>0</v>
      </c>
      <c r="G82" s="72">
        <f>SUMIF(Tbl.Kosten[Sanr.],$A82,Tbl.Kosten[P5])</f>
        <v>0</v>
      </c>
      <c r="H82" s="72">
        <f>SUMIF(Tbl.Kosten[Sanr.],$A82,Tbl.Kosten[P6])</f>
        <v>0</v>
      </c>
      <c r="I82" s="72">
        <f>SUMIF(Tbl.Kosten[Sanr.],$A82,Tbl.Kosten[P7])</f>
        <v>0</v>
      </c>
      <c r="J82" s="72">
        <f>SUMIF(Tbl.Kosten[Sanr.],$A82,Tbl.Kosten[P8])</f>
        <v>0</v>
      </c>
      <c r="K82" s="72">
        <f>SUMIF(Tbl.Kosten[Sanr.],$A82,Tbl.Kosten[P9])</f>
        <v>0</v>
      </c>
      <c r="L82" s="72">
        <f>SUMIF(Tbl.Kosten[Sanr.],$A82,Tbl.Kosten[P10])</f>
        <v>0</v>
      </c>
      <c r="M82" s="72">
        <f>SUMIF(Tbl.Kosten[Sanr.],$A82,Tbl.Kosten[P11])</f>
        <v>0</v>
      </c>
      <c r="N82" s="72">
        <f>SUMIF(Tbl.Kosten[Sanr.],$A82,Tbl.Kosten[P12])</f>
        <v>0</v>
      </c>
      <c r="O82" s="72">
        <f>SUMIF(Tbl.Kosten[Sanr.],$A82,Tbl.Kosten[P13])</f>
        <v>0</v>
      </c>
      <c r="P82" s="72">
        <f>SUMIF(Tbl.Kosten[Sanr.],$A82,Tbl.Kosten[P14])</f>
        <v>0</v>
      </c>
      <c r="Q82" s="72">
        <f>SUMIF(Tbl.Kosten[Sanr.],$A82,Tbl.Kosten[P15])</f>
        <v>0</v>
      </c>
      <c r="R82" s="72">
        <f>SUMIF(Tbl.Kosten[Sanr.],$A82,Tbl.Kosten[P16])</f>
        <v>0</v>
      </c>
      <c r="S82" s="72">
        <f>SUMIF(Tbl.Kosten[Sanr.],$A82,Tbl.Kosten[P17])</f>
        <v>0</v>
      </c>
      <c r="T82" s="72">
        <f>SUMIF(Tbl.Kosten[Sanr.],$A82,Tbl.Kosten[P18])</f>
        <v>0</v>
      </c>
      <c r="U82" s="72">
        <f>SUMIF(Tbl.Kosten[Sanr.],$A82,Tbl.Kosten[P19])</f>
        <v>0</v>
      </c>
      <c r="V82" s="72">
        <f>SUMIF(Tbl.Kosten[Sanr.],$A82,Tbl.Kosten[P20])</f>
        <v>0</v>
      </c>
      <c r="W82" s="72">
        <f>SUMIF(Tbl.Kosten[Sanr.],$A82,Tbl.Kosten[P21])</f>
        <v>0</v>
      </c>
      <c r="X82" s="72">
        <f>SUMIF(Tbl.Kosten[Sanr.],$A82,Tbl.Kosten[P22])</f>
        <v>0</v>
      </c>
      <c r="Y82" s="72">
        <f>SUMIF(Tbl.Kosten[Sanr.],$A82,Tbl.Kosten[P23])</f>
        <v>0</v>
      </c>
      <c r="Z82" s="72">
        <f>SUMIF(Tbl.Kosten[Sanr.],$A82,Tbl.Kosten[P24])</f>
        <v>0</v>
      </c>
      <c r="AA82" s="72">
        <f>SUMIF(Tbl.Kosten[Sanr.],$A82,Tbl.Kosten[P25])</f>
        <v>0</v>
      </c>
      <c r="AB82" s="72">
        <f>SUMIF(Tbl.Kosten[Sanr.],$A82,Tbl.Kosten[P26])</f>
        <v>0</v>
      </c>
      <c r="AC82" s="72">
        <f>SUMIF(Tbl.Kosten[Sanr.],$A82,Tbl.Kosten[P27])</f>
        <v>0</v>
      </c>
      <c r="AD82" s="72">
        <f>SUMIF(Tbl.Kosten[Sanr.],$A82,Tbl.Kosten[P28])</f>
        <v>0</v>
      </c>
      <c r="AE82" s="72">
        <f>SUMIF(Tbl.Kosten[Sanr.],$A82,Tbl.Kosten[P29])</f>
        <v>0</v>
      </c>
      <c r="AF82" s="72">
        <f>SUMIF(Tbl.Kosten[Sanr.],$A82,Tbl.Kosten[P30])</f>
        <v>0</v>
      </c>
      <c r="AG82" s="72">
        <f>SUMIF(Tbl.Kosten[Sanr.],$A82,Tbl.Kosten[P31])</f>
        <v>0</v>
      </c>
      <c r="AH82" s="72">
        <f>SUMIF(Tbl.Kosten[Sanr.],$A82,Tbl.Kosten[P32])</f>
        <v>0</v>
      </c>
      <c r="AI82" s="72">
        <f>SUMIF(Tbl.Kosten[Sanr.],$A82,Tbl.Kosten[P33])</f>
        <v>0</v>
      </c>
      <c r="AJ82" s="72">
        <f>SUMIF(Tbl.Kosten[Sanr.],$A82,Tbl.Kosten[P34])</f>
        <v>0</v>
      </c>
      <c r="AK82" s="72">
        <f>SUMIF(Tbl.Kosten[Sanr.],$A82,Tbl.Kosten[P35])</f>
        <v>0</v>
      </c>
      <c r="AL82" s="72">
        <f>SUMIF(Tbl.Kosten[Sanr.],$A82,Tbl.Kosten[P36])</f>
        <v>0</v>
      </c>
      <c r="AM82" s="72">
        <f>SUMIF(Tbl.Kosten[Sanr.],$A82,Tbl.Kosten[P37])</f>
        <v>0</v>
      </c>
      <c r="AN82" s="72">
        <f>SUMIF(Tbl.Kosten[Sanr.],$A82,Tbl.Kosten[P38])</f>
        <v>0</v>
      </c>
      <c r="AO82" s="72">
        <f>SUMIF(Tbl.Kosten[Sanr.],$A82,Tbl.Kosten[P39])</f>
        <v>0</v>
      </c>
      <c r="AP82" s="72">
        <f>SUMIF(Tbl.Kosten[Sanr.],$A82,Tbl.Kosten[P40])</f>
        <v>0</v>
      </c>
      <c r="AQ82" s="72">
        <f>SUMIF(Tbl.Kosten[Sanr.],$A82,Tbl.Kosten[P41])</f>
        <v>0</v>
      </c>
      <c r="AR82" s="72">
        <f>SUMIF(Tbl.Kosten[Sanr.],$A82,Tbl.Kosten[P42])</f>
        <v>0</v>
      </c>
      <c r="AS82" s="72">
        <f>SUMIF(Tbl.Kosten[Sanr.],$A82,Tbl.Kosten[P43])</f>
        <v>0</v>
      </c>
      <c r="AT82" s="72">
        <f>SUMIF(Tbl.Kosten[Sanr.],$A82,Tbl.Kosten[P44])</f>
        <v>0</v>
      </c>
      <c r="AU82" s="72">
        <f>SUMIF(Tbl.Kosten[Sanr.],$A82,Tbl.Kosten[P45])</f>
        <v>0</v>
      </c>
      <c r="AV82" s="72">
        <f>SUMIF(Tbl.Kosten[Sanr.],$A82,Tbl.Kosten[P46])</f>
        <v>0</v>
      </c>
      <c r="AW82" s="72">
        <f>SUMIF(Tbl.Kosten[Sanr.],$A82,Tbl.Kosten[P47])</f>
        <v>0</v>
      </c>
      <c r="AX82" s="72">
        <f>SUMIF(Tbl.Kosten[Sanr.],$A82,Tbl.Kosten[P48])</f>
        <v>0</v>
      </c>
      <c r="AY82" s="72">
        <f>SUMIF(Tbl.Kosten[Sanr.],$A82,Tbl.Kosten[P49])</f>
        <v>0</v>
      </c>
      <c r="AZ82" s="72">
        <f>SUMIF(Tbl.Kosten[Sanr.],$A82,Tbl.Kosten[P50])</f>
        <v>0</v>
      </c>
    </row>
    <row r="83" spans="1:52" x14ac:dyDescent="0.35">
      <c r="A83" s="72" t="s">
        <v>348</v>
      </c>
      <c r="B83" s="75">
        <f>Tbl.Kosten[[#Totals],[SA5]]</f>
        <v>0</v>
      </c>
      <c r="C83" s="72">
        <f>SUMIF(Tbl.Kosten[Sanr.],$A83,Tbl.Kosten[P1])</f>
        <v>0</v>
      </c>
      <c r="D83" s="72">
        <f>SUMIF(Tbl.Kosten[Sanr.],$A83,Tbl.Kosten[P2])</f>
        <v>0</v>
      </c>
      <c r="E83" s="72">
        <f>SUMIF(Tbl.Kosten[Sanr.],$A83,Tbl.Kosten[P3])</f>
        <v>0</v>
      </c>
      <c r="F83" s="72">
        <f>SUMIF(Tbl.Kosten[Sanr.],$A83,Tbl.Kosten[P4])</f>
        <v>0</v>
      </c>
      <c r="G83" s="72">
        <f>SUMIF(Tbl.Kosten[Sanr.],$A83,Tbl.Kosten[P5])</f>
        <v>0</v>
      </c>
      <c r="H83" s="72">
        <f>SUMIF(Tbl.Kosten[Sanr.],$A83,Tbl.Kosten[P6])</f>
        <v>0</v>
      </c>
      <c r="I83" s="72">
        <f>SUMIF(Tbl.Kosten[Sanr.],$A83,Tbl.Kosten[P7])</f>
        <v>0</v>
      </c>
      <c r="J83" s="72">
        <f>SUMIF(Tbl.Kosten[Sanr.],$A83,Tbl.Kosten[P8])</f>
        <v>0</v>
      </c>
      <c r="K83" s="72">
        <f>SUMIF(Tbl.Kosten[Sanr.],$A83,Tbl.Kosten[P9])</f>
        <v>0</v>
      </c>
      <c r="L83" s="72">
        <f>SUMIF(Tbl.Kosten[Sanr.],$A83,Tbl.Kosten[P10])</f>
        <v>0</v>
      </c>
      <c r="M83" s="72">
        <f>SUMIF(Tbl.Kosten[Sanr.],$A83,Tbl.Kosten[P11])</f>
        <v>0</v>
      </c>
      <c r="N83" s="72">
        <f>SUMIF(Tbl.Kosten[Sanr.],$A83,Tbl.Kosten[P12])</f>
        <v>0</v>
      </c>
      <c r="O83" s="72">
        <f>SUMIF(Tbl.Kosten[Sanr.],$A83,Tbl.Kosten[P13])</f>
        <v>0</v>
      </c>
      <c r="P83" s="72">
        <f>SUMIF(Tbl.Kosten[Sanr.],$A83,Tbl.Kosten[P14])</f>
        <v>0</v>
      </c>
      <c r="Q83" s="72">
        <f>SUMIF(Tbl.Kosten[Sanr.],$A83,Tbl.Kosten[P15])</f>
        <v>0</v>
      </c>
      <c r="R83" s="72">
        <f>SUMIF(Tbl.Kosten[Sanr.],$A83,Tbl.Kosten[P16])</f>
        <v>0</v>
      </c>
      <c r="S83" s="72">
        <f>SUMIF(Tbl.Kosten[Sanr.],$A83,Tbl.Kosten[P17])</f>
        <v>0</v>
      </c>
      <c r="T83" s="72">
        <f>SUMIF(Tbl.Kosten[Sanr.],$A83,Tbl.Kosten[P18])</f>
        <v>0</v>
      </c>
      <c r="U83" s="72">
        <f>SUMIF(Tbl.Kosten[Sanr.],$A83,Tbl.Kosten[P19])</f>
        <v>0</v>
      </c>
      <c r="V83" s="72">
        <f>SUMIF(Tbl.Kosten[Sanr.],$A83,Tbl.Kosten[P20])</f>
        <v>0</v>
      </c>
      <c r="W83" s="72">
        <f>SUMIF(Tbl.Kosten[Sanr.],$A83,Tbl.Kosten[P21])</f>
        <v>0</v>
      </c>
      <c r="X83" s="72">
        <f>SUMIF(Tbl.Kosten[Sanr.],$A83,Tbl.Kosten[P22])</f>
        <v>0</v>
      </c>
      <c r="Y83" s="72">
        <f>SUMIF(Tbl.Kosten[Sanr.],$A83,Tbl.Kosten[P23])</f>
        <v>0</v>
      </c>
      <c r="Z83" s="72">
        <f>SUMIF(Tbl.Kosten[Sanr.],$A83,Tbl.Kosten[P24])</f>
        <v>0</v>
      </c>
      <c r="AA83" s="72">
        <f>SUMIF(Tbl.Kosten[Sanr.],$A83,Tbl.Kosten[P25])</f>
        <v>0</v>
      </c>
      <c r="AB83" s="72">
        <f>SUMIF(Tbl.Kosten[Sanr.],$A83,Tbl.Kosten[P26])</f>
        <v>0</v>
      </c>
      <c r="AC83" s="72">
        <f>SUMIF(Tbl.Kosten[Sanr.],$A83,Tbl.Kosten[P27])</f>
        <v>0</v>
      </c>
      <c r="AD83" s="72">
        <f>SUMIF(Tbl.Kosten[Sanr.],$A83,Tbl.Kosten[P28])</f>
        <v>0</v>
      </c>
      <c r="AE83" s="72">
        <f>SUMIF(Tbl.Kosten[Sanr.],$A83,Tbl.Kosten[P29])</f>
        <v>0</v>
      </c>
      <c r="AF83" s="72">
        <f>SUMIF(Tbl.Kosten[Sanr.],$A83,Tbl.Kosten[P30])</f>
        <v>0</v>
      </c>
      <c r="AG83" s="72">
        <f>SUMIF(Tbl.Kosten[Sanr.],$A83,Tbl.Kosten[P31])</f>
        <v>0</v>
      </c>
      <c r="AH83" s="72">
        <f>SUMIF(Tbl.Kosten[Sanr.],$A83,Tbl.Kosten[P32])</f>
        <v>0</v>
      </c>
      <c r="AI83" s="72">
        <f>SUMIF(Tbl.Kosten[Sanr.],$A83,Tbl.Kosten[P33])</f>
        <v>0</v>
      </c>
      <c r="AJ83" s="72">
        <f>SUMIF(Tbl.Kosten[Sanr.],$A83,Tbl.Kosten[P34])</f>
        <v>0</v>
      </c>
      <c r="AK83" s="72">
        <f>SUMIF(Tbl.Kosten[Sanr.],$A83,Tbl.Kosten[P35])</f>
        <v>0</v>
      </c>
      <c r="AL83" s="72">
        <f>SUMIF(Tbl.Kosten[Sanr.],$A83,Tbl.Kosten[P36])</f>
        <v>0</v>
      </c>
      <c r="AM83" s="72">
        <f>SUMIF(Tbl.Kosten[Sanr.],$A83,Tbl.Kosten[P37])</f>
        <v>0</v>
      </c>
      <c r="AN83" s="72">
        <f>SUMIF(Tbl.Kosten[Sanr.],$A83,Tbl.Kosten[P38])</f>
        <v>0</v>
      </c>
      <c r="AO83" s="72">
        <f>SUMIF(Tbl.Kosten[Sanr.],$A83,Tbl.Kosten[P39])</f>
        <v>0</v>
      </c>
      <c r="AP83" s="72">
        <f>SUMIF(Tbl.Kosten[Sanr.],$A83,Tbl.Kosten[P40])</f>
        <v>0</v>
      </c>
      <c r="AQ83" s="72">
        <f>SUMIF(Tbl.Kosten[Sanr.],$A83,Tbl.Kosten[P41])</f>
        <v>0</v>
      </c>
      <c r="AR83" s="72">
        <f>SUMIF(Tbl.Kosten[Sanr.],$A83,Tbl.Kosten[P42])</f>
        <v>0</v>
      </c>
      <c r="AS83" s="72">
        <f>SUMIF(Tbl.Kosten[Sanr.],$A83,Tbl.Kosten[P43])</f>
        <v>0</v>
      </c>
      <c r="AT83" s="72">
        <f>SUMIF(Tbl.Kosten[Sanr.],$A83,Tbl.Kosten[P44])</f>
        <v>0</v>
      </c>
      <c r="AU83" s="72">
        <f>SUMIF(Tbl.Kosten[Sanr.],$A83,Tbl.Kosten[P45])</f>
        <v>0</v>
      </c>
      <c r="AV83" s="72">
        <f>SUMIF(Tbl.Kosten[Sanr.],$A83,Tbl.Kosten[P46])</f>
        <v>0</v>
      </c>
      <c r="AW83" s="72">
        <f>SUMIF(Tbl.Kosten[Sanr.],$A83,Tbl.Kosten[P47])</f>
        <v>0</v>
      </c>
      <c r="AX83" s="72">
        <f>SUMIF(Tbl.Kosten[Sanr.],$A83,Tbl.Kosten[P48])</f>
        <v>0</v>
      </c>
      <c r="AY83" s="72">
        <f>SUMIF(Tbl.Kosten[Sanr.],$A83,Tbl.Kosten[P49])</f>
        <v>0</v>
      </c>
      <c r="AZ83" s="72">
        <f>SUMIF(Tbl.Kosten[Sanr.],$A83,Tbl.Kosten[P50])</f>
        <v>0</v>
      </c>
    </row>
    <row r="84" spans="1:52" x14ac:dyDescent="0.35">
      <c r="A84" s="72" t="s">
        <v>349</v>
      </c>
      <c r="B84" s="75">
        <f>Tbl.Kosten[[#Totals],[SA6]]</f>
        <v>0</v>
      </c>
      <c r="C84" s="72">
        <f>SUMIF(Tbl.Kosten[Sanr.],$A84,Tbl.Kosten[P1])</f>
        <v>0</v>
      </c>
      <c r="D84" s="72">
        <f>SUMIF(Tbl.Kosten[Sanr.],$A84,Tbl.Kosten[P2])</f>
        <v>0</v>
      </c>
      <c r="E84" s="72">
        <f>SUMIF(Tbl.Kosten[Sanr.],$A84,Tbl.Kosten[P3])</f>
        <v>0</v>
      </c>
      <c r="F84" s="72">
        <f>SUMIF(Tbl.Kosten[Sanr.],$A84,Tbl.Kosten[P4])</f>
        <v>0</v>
      </c>
      <c r="G84" s="72">
        <f>SUMIF(Tbl.Kosten[Sanr.],$A84,Tbl.Kosten[P5])</f>
        <v>0</v>
      </c>
      <c r="H84" s="72">
        <f>SUMIF(Tbl.Kosten[Sanr.],$A84,Tbl.Kosten[P6])</f>
        <v>0</v>
      </c>
      <c r="I84" s="72">
        <f>SUMIF(Tbl.Kosten[Sanr.],$A84,Tbl.Kosten[P7])</f>
        <v>0</v>
      </c>
      <c r="J84" s="72">
        <f>SUMIF(Tbl.Kosten[Sanr.],$A84,Tbl.Kosten[P8])</f>
        <v>0</v>
      </c>
      <c r="K84" s="72">
        <f>SUMIF(Tbl.Kosten[Sanr.],$A84,Tbl.Kosten[P9])</f>
        <v>0</v>
      </c>
      <c r="L84" s="72">
        <f>SUMIF(Tbl.Kosten[Sanr.],$A84,Tbl.Kosten[P10])</f>
        <v>0</v>
      </c>
      <c r="M84" s="72">
        <f>SUMIF(Tbl.Kosten[Sanr.],$A84,Tbl.Kosten[P11])</f>
        <v>0</v>
      </c>
      <c r="N84" s="72">
        <f>SUMIF(Tbl.Kosten[Sanr.],$A84,Tbl.Kosten[P12])</f>
        <v>0</v>
      </c>
      <c r="O84" s="72">
        <f>SUMIF(Tbl.Kosten[Sanr.],$A84,Tbl.Kosten[P13])</f>
        <v>0</v>
      </c>
      <c r="P84" s="72">
        <f>SUMIF(Tbl.Kosten[Sanr.],$A84,Tbl.Kosten[P14])</f>
        <v>0</v>
      </c>
      <c r="Q84" s="72">
        <f>SUMIF(Tbl.Kosten[Sanr.],$A84,Tbl.Kosten[P15])</f>
        <v>0</v>
      </c>
      <c r="R84" s="72">
        <f>SUMIF(Tbl.Kosten[Sanr.],$A84,Tbl.Kosten[P16])</f>
        <v>0</v>
      </c>
      <c r="S84" s="72">
        <f>SUMIF(Tbl.Kosten[Sanr.],$A84,Tbl.Kosten[P17])</f>
        <v>0</v>
      </c>
      <c r="T84" s="72">
        <f>SUMIF(Tbl.Kosten[Sanr.],$A84,Tbl.Kosten[P18])</f>
        <v>0</v>
      </c>
      <c r="U84" s="72">
        <f>SUMIF(Tbl.Kosten[Sanr.],$A84,Tbl.Kosten[P19])</f>
        <v>0</v>
      </c>
      <c r="V84" s="72">
        <f>SUMIF(Tbl.Kosten[Sanr.],$A84,Tbl.Kosten[P20])</f>
        <v>0</v>
      </c>
      <c r="W84" s="72">
        <f>SUMIF(Tbl.Kosten[Sanr.],$A84,Tbl.Kosten[P21])</f>
        <v>0</v>
      </c>
      <c r="X84" s="72">
        <f>SUMIF(Tbl.Kosten[Sanr.],$A84,Tbl.Kosten[P22])</f>
        <v>0</v>
      </c>
      <c r="Y84" s="72">
        <f>SUMIF(Tbl.Kosten[Sanr.],$A84,Tbl.Kosten[P23])</f>
        <v>0</v>
      </c>
      <c r="Z84" s="72">
        <f>SUMIF(Tbl.Kosten[Sanr.],$A84,Tbl.Kosten[P24])</f>
        <v>0</v>
      </c>
      <c r="AA84" s="72">
        <f>SUMIF(Tbl.Kosten[Sanr.],$A84,Tbl.Kosten[P25])</f>
        <v>0</v>
      </c>
      <c r="AB84" s="72">
        <f>SUMIF(Tbl.Kosten[Sanr.],$A84,Tbl.Kosten[P26])</f>
        <v>0</v>
      </c>
      <c r="AC84" s="72">
        <f>SUMIF(Tbl.Kosten[Sanr.],$A84,Tbl.Kosten[P27])</f>
        <v>0</v>
      </c>
      <c r="AD84" s="72">
        <f>SUMIF(Tbl.Kosten[Sanr.],$A84,Tbl.Kosten[P28])</f>
        <v>0</v>
      </c>
      <c r="AE84" s="72">
        <f>SUMIF(Tbl.Kosten[Sanr.],$A84,Tbl.Kosten[P29])</f>
        <v>0</v>
      </c>
      <c r="AF84" s="72">
        <f>SUMIF(Tbl.Kosten[Sanr.],$A84,Tbl.Kosten[P30])</f>
        <v>0</v>
      </c>
      <c r="AG84" s="72">
        <f>SUMIF(Tbl.Kosten[Sanr.],$A84,Tbl.Kosten[P31])</f>
        <v>0</v>
      </c>
      <c r="AH84" s="72">
        <f>SUMIF(Tbl.Kosten[Sanr.],$A84,Tbl.Kosten[P32])</f>
        <v>0</v>
      </c>
      <c r="AI84" s="72">
        <f>SUMIF(Tbl.Kosten[Sanr.],$A84,Tbl.Kosten[P33])</f>
        <v>0</v>
      </c>
      <c r="AJ84" s="72">
        <f>SUMIF(Tbl.Kosten[Sanr.],$A84,Tbl.Kosten[P34])</f>
        <v>0</v>
      </c>
      <c r="AK84" s="72">
        <f>SUMIF(Tbl.Kosten[Sanr.],$A84,Tbl.Kosten[P35])</f>
        <v>0</v>
      </c>
      <c r="AL84" s="72">
        <f>SUMIF(Tbl.Kosten[Sanr.],$A84,Tbl.Kosten[P36])</f>
        <v>0</v>
      </c>
      <c r="AM84" s="72">
        <f>SUMIF(Tbl.Kosten[Sanr.],$A84,Tbl.Kosten[P37])</f>
        <v>0</v>
      </c>
      <c r="AN84" s="72">
        <f>SUMIF(Tbl.Kosten[Sanr.],$A84,Tbl.Kosten[P38])</f>
        <v>0</v>
      </c>
      <c r="AO84" s="72">
        <f>SUMIF(Tbl.Kosten[Sanr.],$A84,Tbl.Kosten[P39])</f>
        <v>0</v>
      </c>
      <c r="AP84" s="72">
        <f>SUMIF(Tbl.Kosten[Sanr.],$A84,Tbl.Kosten[P40])</f>
        <v>0</v>
      </c>
      <c r="AQ84" s="72">
        <f>SUMIF(Tbl.Kosten[Sanr.],$A84,Tbl.Kosten[P41])</f>
        <v>0</v>
      </c>
      <c r="AR84" s="72">
        <f>SUMIF(Tbl.Kosten[Sanr.],$A84,Tbl.Kosten[P42])</f>
        <v>0</v>
      </c>
      <c r="AS84" s="72">
        <f>SUMIF(Tbl.Kosten[Sanr.],$A84,Tbl.Kosten[P43])</f>
        <v>0</v>
      </c>
      <c r="AT84" s="72">
        <f>SUMIF(Tbl.Kosten[Sanr.],$A84,Tbl.Kosten[P44])</f>
        <v>0</v>
      </c>
      <c r="AU84" s="72">
        <f>SUMIF(Tbl.Kosten[Sanr.],$A84,Tbl.Kosten[P45])</f>
        <v>0</v>
      </c>
      <c r="AV84" s="72">
        <f>SUMIF(Tbl.Kosten[Sanr.],$A84,Tbl.Kosten[P46])</f>
        <v>0</v>
      </c>
      <c r="AW84" s="72">
        <f>SUMIF(Tbl.Kosten[Sanr.],$A84,Tbl.Kosten[P47])</f>
        <v>0</v>
      </c>
      <c r="AX84" s="72">
        <f>SUMIF(Tbl.Kosten[Sanr.],$A84,Tbl.Kosten[P48])</f>
        <v>0</v>
      </c>
      <c r="AY84" s="72">
        <f>SUMIF(Tbl.Kosten[Sanr.],$A84,Tbl.Kosten[P49])</f>
        <v>0</v>
      </c>
      <c r="AZ84" s="72">
        <f>SUMIF(Tbl.Kosten[Sanr.],$A84,Tbl.Kosten[P50])</f>
        <v>0</v>
      </c>
    </row>
    <row r="85" spans="1:52" x14ac:dyDescent="0.35">
      <c r="A85" s="72" t="s">
        <v>350</v>
      </c>
      <c r="B85" s="75">
        <f>Tbl.Kosten[[#Totals],[SA7]]</f>
        <v>0</v>
      </c>
      <c r="C85" s="72">
        <f>SUMIF(Tbl.Kosten[Sanr.],$A85,Tbl.Kosten[P1])</f>
        <v>0</v>
      </c>
      <c r="D85" s="72">
        <f>SUMIF(Tbl.Kosten[Sanr.],$A85,Tbl.Kosten[P2])</f>
        <v>0</v>
      </c>
      <c r="E85" s="72">
        <f>SUMIF(Tbl.Kosten[Sanr.],$A85,Tbl.Kosten[P3])</f>
        <v>0</v>
      </c>
      <c r="F85" s="72">
        <f>SUMIF(Tbl.Kosten[Sanr.],$A85,Tbl.Kosten[P4])</f>
        <v>0</v>
      </c>
      <c r="G85" s="72">
        <f>SUMIF(Tbl.Kosten[Sanr.],$A85,Tbl.Kosten[P5])</f>
        <v>0</v>
      </c>
      <c r="H85" s="72">
        <f>SUMIF(Tbl.Kosten[Sanr.],$A85,Tbl.Kosten[P6])</f>
        <v>0</v>
      </c>
      <c r="I85" s="72">
        <f>SUMIF(Tbl.Kosten[Sanr.],$A85,Tbl.Kosten[P7])</f>
        <v>0</v>
      </c>
      <c r="J85" s="72">
        <f>SUMIF(Tbl.Kosten[Sanr.],$A85,Tbl.Kosten[P8])</f>
        <v>0</v>
      </c>
      <c r="K85" s="72">
        <f>SUMIF(Tbl.Kosten[Sanr.],$A85,Tbl.Kosten[P9])</f>
        <v>0</v>
      </c>
      <c r="L85" s="72">
        <f>SUMIF(Tbl.Kosten[Sanr.],$A85,Tbl.Kosten[P10])</f>
        <v>0</v>
      </c>
      <c r="M85" s="72">
        <f>SUMIF(Tbl.Kosten[Sanr.],$A85,Tbl.Kosten[P11])</f>
        <v>0</v>
      </c>
      <c r="N85" s="72">
        <f>SUMIF(Tbl.Kosten[Sanr.],$A85,Tbl.Kosten[P12])</f>
        <v>0</v>
      </c>
      <c r="O85" s="72">
        <f>SUMIF(Tbl.Kosten[Sanr.],$A85,Tbl.Kosten[P13])</f>
        <v>0</v>
      </c>
      <c r="P85" s="72">
        <f>SUMIF(Tbl.Kosten[Sanr.],$A85,Tbl.Kosten[P14])</f>
        <v>0</v>
      </c>
      <c r="Q85" s="72">
        <f>SUMIF(Tbl.Kosten[Sanr.],$A85,Tbl.Kosten[P15])</f>
        <v>0</v>
      </c>
      <c r="R85" s="72">
        <f>SUMIF(Tbl.Kosten[Sanr.],$A85,Tbl.Kosten[P16])</f>
        <v>0</v>
      </c>
      <c r="S85" s="72">
        <f>SUMIF(Tbl.Kosten[Sanr.],$A85,Tbl.Kosten[P17])</f>
        <v>0</v>
      </c>
      <c r="T85" s="72">
        <f>SUMIF(Tbl.Kosten[Sanr.],$A85,Tbl.Kosten[P18])</f>
        <v>0</v>
      </c>
      <c r="U85" s="72">
        <f>SUMIF(Tbl.Kosten[Sanr.],$A85,Tbl.Kosten[P19])</f>
        <v>0</v>
      </c>
      <c r="V85" s="72">
        <f>SUMIF(Tbl.Kosten[Sanr.],$A85,Tbl.Kosten[P20])</f>
        <v>0</v>
      </c>
      <c r="W85" s="72">
        <f>SUMIF(Tbl.Kosten[Sanr.],$A85,Tbl.Kosten[P21])</f>
        <v>0</v>
      </c>
      <c r="X85" s="72">
        <f>SUMIF(Tbl.Kosten[Sanr.],$A85,Tbl.Kosten[P22])</f>
        <v>0</v>
      </c>
      <c r="Y85" s="72">
        <f>SUMIF(Tbl.Kosten[Sanr.],$A85,Tbl.Kosten[P23])</f>
        <v>0</v>
      </c>
      <c r="Z85" s="72">
        <f>SUMIF(Tbl.Kosten[Sanr.],$A85,Tbl.Kosten[P24])</f>
        <v>0</v>
      </c>
      <c r="AA85" s="72">
        <f>SUMIF(Tbl.Kosten[Sanr.],$A85,Tbl.Kosten[P25])</f>
        <v>0</v>
      </c>
      <c r="AB85" s="72">
        <f>SUMIF(Tbl.Kosten[Sanr.],$A85,Tbl.Kosten[P26])</f>
        <v>0</v>
      </c>
      <c r="AC85" s="72">
        <f>SUMIF(Tbl.Kosten[Sanr.],$A85,Tbl.Kosten[P27])</f>
        <v>0</v>
      </c>
      <c r="AD85" s="72">
        <f>SUMIF(Tbl.Kosten[Sanr.],$A85,Tbl.Kosten[P28])</f>
        <v>0</v>
      </c>
      <c r="AE85" s="72">
        <f>SUMIF(Tbl.Kosten[Sanr.],$A85,Tbl.Kosten[P29])</f>
        <v>0</v>
      </c>
      <c r="AF85" s="72">
        <f>SUMIF(Tbl.Kosten[Sanr.],$A85,Tbl.Kosten[P30])</f>
        <v>0</v>
      </c>
      <c r="AG85" s="72">
        <f>SUMIF(Tbl.Kosten[Sanr.],$A85,Tbl.Kosten[P31])</f>
        <v>0</v>
      </c>
      <c r="AH85" s="72">
        <f>SUMIF(Tbl.Kosten[Sanr.],$A85,Tbl.Kosten[P32])</f>
        <v>0</v>
      </c>
      <c r="AI85" s="72">
        <f>SUMIF(Tbl.Kosten[Sanr.],$A85,Tbl.Kosten[P33])</f>
        <v>0</v>
      </c>
      <c r="AJ85" s="72">
        <f>SUMIF(Tbl.Kosten[Sanr.],$A85,Tbl.Kosten[P34])</f>
        <v>0</v>
      </c>
      <c r="AK85" s="72">
        <f>SUMIF(Tbl.Kosten[Sanr.],$A85,Tbl.Kosten[P35])</f>
        <v>0</v>
      </c>
      <c r="AL85" s="72">
        <f>SUMIF(Tbl.Kosten[Sanr.],$A85,Tbl.Kosten[P36])</f>
        <v>0</v>
      </c>
      <c r="AM85" s="72">
        <f>SUMIF(Tbl.Kosten[Sanr.],$A85,Tbl.Kosten[P37])</f>
        <v>0</v>
      </c>
      <c r="AN85" s="72">
        <f>SUMIF(Tbl.Kosten[Sanr.],$A85,Tbl.Kosten[P38])</f>
        <v>0</v>
      </c>
      <c r="AO85" s="72">
        <f>SUMIF(Tbl.Kosten[Sanr.],$A85,Tbl.Kosten[P39])</f>
        <v>0</v>
      </c>
      <c r="AP85" s="72">
        <f>SUMIF(Tbl.Kosten[Sanr.],$A85,Tbl.Kosten[P40])</f>
        <v>0</v>
      </c>
      <c r="AQ85" s="72">
        <f>SUMIF(Tbl.Kosten[Sanr.],$A85,Tbl.Kosten[P41])</f>
        <v>0</v>
      </c>
      <c r="AR85" s="72">
        <f>SUMIF(Tbl.Kosten[Sanr.],$A85,Tbl.Kosten[P42])</f>
        <v>0</v>
      </c>
      <c r="AS85" s="72">
        <f>SUMIF(Tbl.Kosten[Sanr.],$A85,Tbl.Kosten[P43])</f>
        <v>0</v>
      </c>
      <c r="AT85" s="72">
        <f>SUMIF(Tbl.Kosten[Sanr.],$A85,Tbl.Kosten[P44])</f>
        <v>0</v>
      </c>
      <c r="AU85" s="72">
        <f>SUMIF(Tbl.Kosten[Sanr.],$A85,Tbl.Kosten[P45])</f>
        <v>0</v>
      </c>
      <c r="AV85" s="72">
        <f>SUMIF(Tbl.Kosten[Sanr.],$A85,Tbl.Kosten[P46])</f>
        <v>0</v>
      </c>
      <c r="AW85" s="72">
        <f>SUMIF(Tbl.Kosten[Sanr.],$A85,Tbl.Kosten[P47])</f>
        <v>0</v>
      </c>
      <c r="AX85" s="72">
        <f>SUMIF(Tbl.Kosten[Sanr.],$A85,Tbl.Kosten[P48])</f>
        <v>0</v>
      </c>
      <c r="AY85" s="72">
        <f>SUMIF(Tbl.Kosten[Sanr.],$A85,Tbl.Kosten[P49])</f>
        <v>0</v>
      </c>
      <c r="AZ85" s="72">
        <f>SUMIF(Tbl.Kosten[Sanr.],$A85,Tbl.Kosten[P50])</f>
        <v>0</v>
      </c>
    </row>
    <row r="86" spans="1:52" x14ac:dyDescent="0.35">
      <c r="A86" s="72" t="s">
        <v>351</v>
      </c>
      <c r="B86" s="75">
        <f>Tbl.Kosten[[#Totals],[SA8]]</f>
        <v>0</v>
      </c>
      <c r="C86" s="72">
        <f>SUMIF(Tbl.Kosten[Sanr.],$A86,Tbl.Kosten[P1])</f>
        <v>0</v>
      </c>
      <c r="D86" s="72">
        <f>SUMIF(Tbl.Kosten[Sanr.],$A86,Tbl.Kosten[P2])</f>
        <v>0</v>
      </c>
      <c r="E86" s="72">
        <f>SUMIF(Tbl.Kosten[Sanr.],$A86,Tbl.Kosten[P3])</f>
        <v>0</v>
      </c>
      <c r="F86" s="72">
        <f>SUMIF(Tbl.Kosten[Sanr.],$A86,Tbl.Kosten[P4])</f>
        <v>0</v>
      </c>
      <c r="G86" s="72">
        <f>SUMIF(Tbl.Kosten[Sanr.],$A86,Tbl.Kosten[P5])</f>
        <v>0</v>
      </c>
      <c r="H86" s="72">
        <f>SUMIF(Tbl.Kosten[Sanr.],$A86,Tbl.Kosten[P6])</f>
        <v>0</v>
      </c>
      <c r="I86" s="72">
        <f>SUMIF(Tbl.Kosten[Sanr.],$A86,Tbl.Kosten[P7])</f>
        <v>0</v>
      </c>
      <c r="J86" s="72">
        <f>SUMIF(Tbl.Kosten[Sanr.],$A86,Tbl.Kosten[P8])</f>
        <v>0</v>
      </c>
      <c r="K86" s="72">
        <f>SUMIF(Tbl.Kosten[Sanr.],$A86,Tbl.Kosten[P9])</f>
        <v>0</v>
      </c>
      <c r="L86" s="72">
        <f>SUMIF(Tbl.Kosten[Sanr.],$A86,Tbl.Kosten[P10])</f>
        <v>0</v>
      </c>
      <c r="M86" s="72">
        <f>SUMIF(Tbl.Kosten[Sanr.],$A86,Tbl.Kosten[P11])</f>
        <v>0</v>
      </c>
      <c r="N86" s="72">
        <f>SUMIF(Tbl.Kosten[Sanr.],$A86,Tbl.Kosten[P12])</f>
        <v>0</v>
      </c>
      <c r="O86" s="72">
        <f>SUMIF(Tbl.Kosten[Sanr.],$A86,Tbl.Kosten[P13])</f>
        <v>0</v>
      </c>
      <c r="P86" s="72">
        <f>SUMIF(Tbl.Kosten[Sanr.],$A86,Tbl.Kosten[P14])</f>
        <v>0</v>
      </c>
      <c r="Q86" s="72">
        <f>SUMIF(Tbl.Kosten[Sanr.],$A86,Tbl.Kosten[P15])</f>
        <v>0</v>
      </c>
      <c r="R86" s="72">
        <f>SUMIF(Tbl.Kosten[Sanr.],$A86,Tbl.Kosten[P16])</f>
        <v>0</v>
      </c>
      <c r="S86" s="72">
        <f>SUMIF(Tbl.Kosten[Sanr.],$A86,Tbl.Kosten[P17])</f>
        <v>0</v>
      </c>
      <c r="T86" s="72">
        <f>SUMIF(Tbl.Kosten[Sanr.],$A86,Tbl.Kosten[P18])</f>
        <v>0</v>
      </c>
      <c r="U86" s="72">
        <f>SUMIF(Tbl.Kosten[Sanr.],$A86,Tbl.Kosten[P19])</f>
        <v>0</v>
      </c>
      <c r="V86" s="72">
        <f>SUMIF(Tbl.Kosten[Sanr.],$A86,Tbl.Kosten[P20])</f>
        <v>0</v>
      </c>
      <c r="W86" s="72">
        <f>SUMIF(Tbl.Kosten[Sanr.],$A86,Tbl.Kosten[P21])</f>
        <v>0</v>
      </c>
      <c r="X86" s="72">
        <f>SUMIF(Tbl.Kosten[Sanr.],$A86,Tbl.Kosten[P22])</f>
        <v>0</v>
      </c>
      <c r="Y86" s="72">
        <f>SUMIF(Tbl.Kosten[Sanr.],$A86,Tbl.Kosten[P23])</f>
        <v>0</v>
      </c>
      <c r="Z86" s="72">
        <f>SUMIF(Tbl.Kosten[Sanr.],$A86,Tbl.Kosten[P24])</f>
        <v>0</v>
      </c>
      <c r="AA86" s="72">
        <f>SUMIF(Tbl.Kosten[Sanr.],$A86,Tbl.Kosten[P25])</f>
        <v>0</v>
      </c>
      <c r="AB86" s="72">
        <f>SUMIF(Tbl.Kosten[Sanr.],$A86,Tbl.Kosten[P26])</f>
        <v>0</v>
      </c>
      <c r="AC86" s="72">
        <f>SUMIF(Tbl.Kosten[Sanr.],$A86,Tbl.Kosten[P27])</f>
        <v>0</v>
      </c>
      <c r="AD86" s="72">
        <f>SUMIF(Tbl.Kosten[Sanr.],$A86,Tbl.Kosten[P28])</f>
        <v>0</v>
      </c>
      <c r="AE86" s="72">
        <f>SUMIF(Tbl.Kosten[Sanr.],$A86,Tbl.Kosten[P29])</f>
        <v>0</v>
      </c>
      <c r="AF86" s="72">
        <f>SUMIF(Tbl.Kosten[Sanr.],$A86,Tbl.Kosten[P30])</f>
        <v>0</v>
      </c>
      <c r="AG86" s="72">
        <f>SUMIF(Tbl.Kosten[Sanr.],$A86,Tbl.Kosten[P31])</f>
        <v>0</v>
      </c>
      <c r="AH86" s="72">
        <f>SUMIF(Tbl.Kosten[Sanr.],$A86,Tbl.Kosten[P32])</f>
        <v>0</v>
      </c>
      <c r="AI86" s="72">
        <f>SUMIF(Tbl.Kosten[Sanr.],$A86,Tbl.Kosten[P33])</f>
        <v>0</v>
      </c>
      <c r="AJ86" s="72">
        <f>SUMIF(Tbl.Kosten[Sanr.],$A86,Tbl.Kosten[P34])</f>
        <v>0</v>
      </c>
      <c r="AK86" s="72">
        <f>SUMIF(Tbl.Kosten[Sanr.],$A86,Tbl.Kosten[P35])</f>
        <v>0</v>
      </c>
      <c r="AL86" s="72">
        <f>SUMIF(Tbl.Kosten[Sanr.],$A86,Tbl.Kosten[P36])</f>
        <v>0</v>
      </c>
      <c r="AM86" s="72">
        <f>SUMIF(Tbl.Kosten[Sanr.],$A86,Tbl.Kosten[P37])</f>
        <v>0</v>
      </c>
      <c r="AN86" s="72">
        <f>SUMIF(Tbl.Kosten[Sanr.],$A86,Tbl.Kosten[P38])</f>
        <v>0</v>
      </c>
      <c r="AO86" s="72">
        <f>SUMIF(Tbl.Kosten[Sanr.],$A86,Tbl.Kosten[P39])</f>
        <v>0</v>
      </c>
      <c r="AP86" s="72">
        <f>SUMIF(Tbl.Kosten[Sanr.],$A86,Tbl.Kosten[P40])</f>
        <v>0</v>
      </c>
      <c r="AQ86" s="72">
        <f>SUMIF(Tbl.Kosten[Sanr.],$A86,Tbl.Kosten[P41])</f>
        <v>0</v>
      </c>
      <c r="AR86" s="72">
        <f>SUMIF(Tbl.Kosten[Sanr.],$A86,Tbl.Kosten[P42])</f>
        <v>0</v>
      </c>
      <c r="AS86" s="72">
        <f>SUMIF(Tbl.Kosten[Sanr.],$A86,Tbl.Kosten[P43])</f>
        <v>0</v>
      </c>
      <c r="AT86" s="72">
        <f>SUMIF(Tbl.Kosten[Sanr.],$A86,Tbl.Kosten[P44])</f>
        <v>0</v>
      </c>
      <c r="AU86" s="72">
        <f>SUMIF(Tbl.Kosten[Sanr.],$A86,Tbl.Kosten[P45])</f>
        <v>0</v>
      </c>
      <c r="AV86" s="72">
        <f>SUMIF(Tbl.Kosten[Sanr.],$A86,Tbl.Kosten[P46])</f>
        <v>0</v>
      </c>
      <c r="AW86" s="72">
        <f>SUMIF(Tbl.Kosten[Sanr.],$A86,Tbl.Kosten[P47])</f>
        <v>0</v>
      </c>
      <c r="AX86" s="72">
        <f>SUMIF(Tbl.Kosten[Sanr.],$A86,Tbl.Kosten[P48])</f>
        <v>0</v>
      </c>
      <c r="AY86" s="72">
        <f>SUMIF(Tbl.Kosten[Sanr.],$A86,Tbl.Kosten[P49])</f>
        <v>0</v>
      </c>
      <c r="AZ86" s="72">
        <f>SUMIF(Tbl.Kosten[Sanr.],$A86,Tbl.Kosten[P50])</f>
        <v>0</v>
      </c>
    </row>
    <row r="87" spans="1:52" x14ac:dyDescent="0.35">
      <c r="A87" s="72" t="s">
        <v>352</v>
      </c>
      <c r="B87" s="75">
        <f>Tbl.Kosten[[#Totals],[SA9]]</f>
        <v>0</v>
      </c>
      <c r="C87" s="72">
        <f>SUMIF(Tbl.Kosten[Sanr.],$A87,Tbl.Kosten[P1])</f>
        <v>0</v>
      </c>
      <c r="D87" s="72">
        <f>SUMIF(Tbl.Kosten[Sanr.],$A87,Tbl.Kosten[P2])</f>
        <v>0</v>
      </c>
      <c r="E87" s="72">
        <f>SUMIF(Tbl.Kosten[Sanr.],$A87,Tbl.Kosten[P3])</f>
        <v>0</v>
      </c>
      <c r="F87" s="72">
        <f>SUMIF(Tbl.Kosten[Sanr.],$A87,Tbl.Kosten[P4])</f>
        <v>0</v>
      </c>
      <c r="G87" s="72">
        <f>SUMIF(Tbl.Kosten[Sanr.],$A87,Tbl.Kosten[P5])</f>
        <v>0</v>
      </c>
      <c r="H87" s="72">
        <f>SUMIF(Tbl.Kosten[Sanr.],$A87,Tbl.Kosten[P6])</f>
        <v>0</v>
      </c>
      <c r="I87" s="72">
        <f>SUMIF(Tbl.Kosten[Sanr.],$A87,Tbl.Kosten[P7])</f>
        <v>0</v>
      </c>
      <c r="J87" s="72">
        <f>SUMIF(Tbl.Kosten[Sanr.],$A87,Tbl.Kosten[P8])</f>
        <v>0</v>
      </c>
      <c r="K87" s="72">
        <f>SUMIF(Tbl.Kosten[Sanr.],$A87,Tbl.Kosten[P9])</f>
        <v>0</v>
      </c>
      <c r="L87" s="72">
        <f>SUMIF(Tbl.Kosten[Sanr.],$A87,Tbl.Kosten[P10])</f>
        <v>0</v>
      </c>
      <c r="M87" s="72">
        <f>SUMIF(Tbl.Kosten[Sanr.],$A87,Tbl.Kosten[P11])</f>
        <v>0</v>
      </c>
      <c r="N87" s="72">
        <f>SUMIF(Tbl.Kosten[Sanr.],$A87,Tbl.Kosten[P12])</f>
        <v>0</v>
      </c>
      <c r="O87" s="72">
        <f>SUMIF(Tbl.Kosten[Sanr.],$A87,Tbl.Kosten[P13])</f>
        <v>0</v>
      </c>
      <c r="P87" s="72">
        <f>SUMIF(Tbl.Kosten[Sanr.],$A87,Tbl.Kosten[P14])</f>
        <v>0</v>
      </c>
      <c r="Q87" s="72">
        <f>SUMIF(Tbl.Kosten[Sanr.],$A87,Tbl.Kosten[P15])</f>
        <v>0</v>
      </c>
      <c r="R87" s="72">
        <f>SUMIF(Tbl.Kosten[Sanr.],$A87,Tbl.Kosten[P16])</f>
        <v>0</v>
      </c>
      <c r="S87" s="72">
        <f>SUMIF(Tbl.Kosten[Sanr.],$A87,Tbl.Kosten[P17])</f>
        <v>0</v>
      </c>
      <c r="T87" s="72">
        <f>SUMIF(Tbl.Kosten[Sanr.],$A87,Tbl.Kosten[P18])</f>
        <v>0</v>
      </c>
      <c r="U87" s="72">
        <f>SUMIF(Tbl.Kosten[Sanr.],$A87,Tbl.Kosten[P19])</f>
        <v>0</v>
      </c>
      <c r="V87" s="72">
        <f>SUMIF(Tbl.Kosten[Sanr.],$A87,Tbl.Kosten[P20])</f>
        <v>0</v>
      </c>
      <c r="W87" s="72">
        <f>SUMIF(Tbl.Kosten[Sanr.],$A87,Tbl.Kosten[P21])</f>
        <v>0</v>
      </c>
      <c r="X87" s="72">
        <f>SUMIF(Tbl.Kosten[Sanr.],$A87,Tbl.Kosten[P22])</f>
        <v>0</v>
      </c>
      <c r="Y87" s="72">
        <f>SUMIF(Tbl.Kosten[Sanr.],$A87,Tbl.Kosten[P23])</f>
        <v>0</v>
      </c>
      <c r="Z87" s="72">
        <f>SUMIF(Tbl.Kosten[Sanr.],$A87,Tbl.Kosten[P24])</f>
        <v>0</v>
      </c>
      <c r="AA87" s="72">
        <f>SUMIF(Tbl.Kosten[Sanr.],$A87,Tbl.Kosten[P25])</f>
        <v>0</v>
      </c>
      <c r="AB87" s="72">
        <f>SUMIF(Tbl.Kosten[Sanr.],$A87,Tbl.Kosten[P26])</f>
        <v>0</v>
      </c>
      <c r="AC87" s="72">
        <f>SUMIF(Tbl.Kosten[Sanr.],$A87,Tbl.Kosten[P27])</f>
        <v>0</v>
      </c>
      <c r="AD87" s="72">
        <f>SUMIF(Tbl.Kosten[Sanr.],$A87,Tbl.Kosten[P28])</f>
        <v>0</v>
      </c>
      <c r="AE87" s="72">
        <f>SUMIF(Tbl.Kosten[Sanr.],$A87,Tbl.Kosten[P29])</f>
        <v>0</v>
      </c>
      <c r="AF87" s="72">
        <f>SUMIF(Tbl.Kosten[Sanr.],$A87,Tbl.Kosten[P30])</f>
        <v>0</v>
      </c>
      <c r="AG87" s="72">
        <f>SUMIF(Tbl.Kosten[Sanr.],$A87,Tbl.Kosten[P31])</f>
        <v>0</v>
      </c>
      <c r="AH87" s="72">
        <f>SUMIF(Tbl.Kosten[Sanr.],$A87,Tbl.Kosten[P32])</f>
        <v>0</v>
      </c>
      <c r="AI87" s="72">
        <f>SUMIF(Tbl.Kosten[Sanr.],$A87,Tbl.Kosten[P33])</f>
        <v>0</v>
      </c>
      <c r="AJ87" s="72">
        <f>SUMIF(Tbl.Kosten[Sanr.],$A87,Tbl.Kosten[P34])</f>
        <v>0</v>
      </c>
      <c r="AK87" s="72">
        <f>SUMIF(Tbl.Kosten[Sanr.],$A87,Tbl.Kosten[P35])</f>
        <v>0</v>
      </c>
      <c r="AL87" s="72">
        <f>SUMIF(Tbl.Kosten[Sanr.],$A87,Tbl.Kosten[P36])</f>
        <v>0</v>
      </c>
      <c r="AM87" s="72">
        <f>SUMIF(Tbl.Kosten[Sanr.],$A87,Tbl.Kosten[P37])</f>
        <v>0</v>
      </c>
      <c r="AN87" s="72">
        <f>SUMIF(Tbl.Kosten[Sanr.],$A87,Tbl.Kosten[P38])</f>
        <v>0</v>
      </c>
      <c r="AO87" s="72">
        <f>SUMIF(Tbl.Kosten[Sanr.],$A87,Tbl.Kosten[P39])</f>
        <v>0</v>
      </c>
      <c r="AP87" s="72">
        <f>SUMIF(Tbl.Kosten[Sanr.],$A87,Tbl.Kosten[P40])</f>
        <v>0</v>
      </c>
      <c r="AQ87" s="72">
        <f>SUMIF(Tbl.Kosten[Sanr.],$A87,Tbl.Kosten[P41])</f>
        <v>0</v>
      </c>
      <c r="AR87" s="72">
        <f>SUMIF(Tbl.Kosten[Sanr.],$A87,Tbl.Kosten[P42])</f>
        <v>0</v>
      </c>
      <c r="AS87" s="72">
        <f>SUMIF(Tbl.Kosten[Sanr.],$A87,Tbl.Kosten[P43])</f>
        <v>0</v>
      </c>
      <c r="AT87" s="72">
        <f>SUMIF(Tbl.Kosten[Sanr.],$A87,Tbl.Kosten[P44])</f>
        <v>0</v>
      </c>
      <c r="AU87" s="72">
        <f>SUMIF(Tbl.Kosten[Sanr.],$A87,Tbl.Kosten[P45])</f>
        <v>0</v>
      </c>
      <c r="AV87" s="72">
        <f>SUMIF(Tbl.Kosten[Sanr.],$A87,Tbl.Kosten[P46])</f>
        <v>0</v>
      </c>
      <c r="AW87" s="72">
        <f>SUMIF(Tbl.Kosten[Sanr.],$A87,Tbl.Kosten[P47])</f>
        <v>0</v>
      </c>
      <c r="AX87" s="72">
        <f>SUMIF(Tbl.Kosten[Sanr.],$A87,Tbl.Kosten[P48])</f>
        <v>0</v>
      </c>
      <c r="AY87" s="72">
        <f>SUMIF(Tbl.Kosten[Sanr.],$A87,Tbl.Kosten[P49])</f>
        <v>0</v>
      </c>
      <c r="AZ87" s="72">
        <f>SUMIF(Tbl.Kosten[Sanr.],$A87,Tbl.Kosten[P50])</f>
        <v>0</v>
      </c>
    </row>
    <row r="88" spans="1:52" x14ac:dyDescent="0.35">
      <c r="A88" s="72" t="s">
        <v>353</v>
      </c>
      <c r="B88" s="75">
        <f>Tbl.Kosten[[#Totals],[SA10]]</f>
        <v>0</v>
      </c>
      <c r="C88" s="72">
        <f>SUMIF(Tbl.Kosten[Sanr.],$A88,Tbl.Kosten[P1])</f>
        <v>0</v>
      </c>
      <c r="D88" s="72">
        <f>SUMIF(Tbl.Kosten[Sanr.],$A88,Tbl.Kosten[P2])</f>
        <v>0</v>
      </c>
      <c r="E88" s="72">
        <f>SUMIF(Tbl.Kosten[Sanr.],$A88,Tbl.Kosten[P3])</f>
        <v>0</v>
      </c>
      <c r="F88" s="72">
        <f>SUMIF(Tbl.Kosten[Sanr.],$A88,Tbl.Kosten[P4])</f>
        <v>0</v>
      </c>
      <c r="G88" s="72">
        <f>SUMIF(Tbl.Kosten[Sanr.],$A88,Tbl.Kosten[P5])</f>
        <v>0</v>
      </c>
      <c r="H88" s="72">
        <f>SUMIF(Tbl.Kosten[Sanr.],$A88,Tbl.Kosten[P6])</f>
        <v>0</v>
      </c>
      <c r="I88" s="72">
        <f>SUMIF(Tbl.Kosten[Sanr.],$A88,Tbl.Kosten[P7])</f>
        <v>0</v>
      </c>
      <c r="J88" s="72">
        <f>SUMIF(Tbl.Kosten[Sanr.],$A88,Tbl.Kosten[P8])</f>
        <v>0</v>
      </c>
      <c r="K88" s="72">
        <f>SUMIF(Tbl.Kosten[Sanr.],$A88,Tbl.Kosten[P9])</f>
        <v>0</v>
      </c>
      <c r="L88" s="72">
        <f>SUMIF(Tbl.Kosten[Sanr.],$A88,Tbl.Kosten[P10])</f>
        <v>0</v>
      </c>
      <c r="M88" s="72">
        <f>SUMIF(Tbl.Kosten[Sanr.],$A88,Tbl.Kosten[P11])</f>
        <v>0</v>
      </c>
      <c r="N88" s="72">
        <f>SUMIF(Tbl.Kosten[Sanr.],$A88,Tbl.Kosten[P12])</f>
        <v>0</v>
      </c>
      <c r="O88" s="72">
        <f>SUMIF(Tbl.Kosten[Sanr.],$A88,Tbl.Kosten[P13])</f>
        <v>0</v>
      </c>
      <c r="P88" s="72">
        <f>SUMIF(Tbl.Kosten[Sanr.],$A88,Tbl.Kosten[P14])</f>
        <v>0</v>
      </c>
      <c r="Q88" s="72">
        <f>SUMIF(Tbl.Kosten[Sanr.],$A88,Tbl.Kosten[P15])</f>
        <v>0</v>
      </c>
      <c r="R88" s="72">
        <f>SUMIF(Tbl.Kosten[Sanr.],$A88,Tbl.Kosten[P16])</f>
        <v>0</v>
      </c>
      <c r="S88" s="72">
        <f>SUMIF(Tbl.Kosten[Sanr.],$A88,Tbl.Kosten[P17])</f>
        <v>0</v>
      </c>
      <c r="T88" s="72">
        <f>SUMIF(Tbl.Kosten[Sanr.],$A88,Tbl.Kosten[P18])</f>
        <v>0</v>
      </c>
      <c r="U88" s="72">
        <f>SUMIF(Tbl.Kosten[Sanr.],$A88,Tbl.Kosten[P19])</f>
        <v>0</v>
      </c>
      <c r="V88" s="72">
        <f>SUMIF(Tbl.Kosten[Sanr.],$A88,Tbl.Kosten[P20])</f>
        <v>0</v>
      </c>
      <c r="W88" s="72">
        <f>SUMIF(Tbl.Kosten[Sanr.],$A88,Tbl.Kosten[P21])</f>
        <v>0</v>
      </c>
      <c r="X88" s="72">
        <f>SUMIF(Tbl.Kosten[Sanr.],$A88,Tbl.Kosten[P22])</f>
        <v>0</v>
      </c>
      <c r="Y88" s="72">
        <f>SUMIF(Tbl.Kosten[Sanr.],$A88,Tbl.Kosten[P23])</f>
        <v>0</v>
      </c>
      <c r="Z88" s="72">
        <f>SUMIF(Tbl.Kosten[Sanr.],$A88,Tbl.Kosten[P24])</f>
        <v>0</v>
      </c>
      <c r="AA88" s="72">
        <f>SUMIF(Tbl.Kosten[Sanr.],$A88,Tbl.Kosten[P25])</f>
        <v>0</v>
      </c>
      <c r="AB88" s="72">
        <f>SUMIF(Tbl.Kosten[Sanr.],$A88,Tbl.Kosten[P26])</f>
        <v>0</v>
      </c>
      <c r="AC88" s="72">
        <f>SUMIF(Tbl.Kosten[Sanr.],$A88,Tbl.Kosten[P27])</f>
        <v>0</v>
      </c>
      <c r="AD88" s="72">
        <f>SUMIF(Tbl.Kosten[Sanr.],$A88,Tbl.Kosten[P28])</f>
        <v>0</v>
      </c>
      <c r="AE88" s="72">
        <f>SUMIF(Tbl.Kosten[Sanr.],$A88,Tbl.Kosten[P29])</f>
        <v>0</v>
      </c>
      <c r="AF88" s="72">
        <f>SUMIF(Tbl.Kosten[Sanr.],$A88,Tbl.Kosten[P30])</f>
        <v>0</v>
      </c>
      <c r="AG88" s="72">
        <f>SUMIF(Tbl.Kosten[Sanr.],$A88,Tbl.Kosten[P31])</f>
        <v>0</v>
      </c>
      <c r="AH88" s="72">
        <f>SUMIF(Tbl.Kosten[Sanr.],$A88,Tbl.Kosten[P32])</f>
        <v>0</v>
      </c>
      <c r="AI88" s="72">
        <f>SUMIF(Tbl.Kosten[Sanr.],$A88,Tbl.Kosten[P33])</f>
        <v>0</v>
      </c>
      <c r="AJ88" s="72">
        <f>SUMIF(Tbl.Kosten[Sanr.],$A88,Tbl.Kosten[P34])</f>
        <v>0</v>
      </c>
      <c r="AK88" s="72">
        <f>SUMIF(Tbl.Kosten[Sanr.],$A88,Tbl.Kosten[P35])</f>
        <v>0</v>
      </c>
      <c r="AL88" s="72">
        <f>SUMIF(Tbl.Kosten[Sanr.],$A88,Tbl.Kosten[P36])</f>
        <v>0</v>
      </c>
      <c r="AM88" s="72">
        <f>SUMIF(Tbl.Kosten[Sanr.],$A88,Tbl.Kosten[P37])</f>
        <v>0</v>
      </c>
      <c r="AN88" s="72">
        <f>SUMIF(Tbl.Kosten[Sanr.],$A88,Tbl.Kosten[P38])</f>
        <v>0</v>
      </c>
      <c r="AO88" s="72">
        <f>SUMIF(Tbl.Kosten[Sanr.],$A88,Tbl.Kosten[P39])</f>
        <v>0</v>
      </c>
      <c r="AP88" s="72">
        <f>SUMIF(Tbl.Kosten[Sanr.],$A88,Tbl.Kosten[P40])</f>
        <v>0</v>
      </c>
      <c r="AQ88" s="72">
        <f>SUMIF(Tbl.Kosten[Sanr.],$A88,Tbl.Kosten[P41])</f>
        <v>0</v>
      </c>
      <c r="AR88" s="72">
        <f>SUMIF(Tbl.Kosten[Sanr.],$A88,Tbl.Kosten[P42])</f>
        <v>0</v>
      </c>
      <c r="AS88" s="72">
        <f>SUMIF(Tbl.Kosten[Sanr.],$A88,Tbl.Kosten[P43])</f>
        <v>0</v>
      </c>
      <c r="AT88" s="72">
        <f>SUMIF(Tbl.Kosten[Sanr.],$A88,Tbl.Kosten[P44])</f>
        <v>0</v>
      </c>
      <c r="AU88" s="72">
        <f>SUMIF(Tbl.Kosten[Sanr.],$A88,Tbl.Kosten[P45])</f>
        <v>0</v>
      </c>
      <c r="AV88" s="72">
        <f>SUMIF(Tbl.Kosten[Sanr.],$A88,Tbl.Kosten[P46])</f>
        <v>0</v>
      </c>
      <c r="AW88" s="72">
        <f>SUMIF(Tbl.Kosten[Sanr.],$A88,Tbl.Kosten[P47])</f>
        <v>0</v>
      </c>
      <c r="AX88" s="72">
        <f>SUMIF(Tbl.Kosten[Sanr.],$A88,Tbl.Kosten[P48])</f>
        <v>0</v>
      </c>
      <c r="AY88" s="72">
        <f>SUMIF(Tbl.Kosten[Sanr.],$A88,Tbl.Kosten[P49])</f>
        <v>0</v>
      </c>
      <c r="AZ88" s="72">
        <f>SUMIF(Tbl.Kosten[Sanr.],$A88,Tbl.Kosten[P50])</f>
        <v>0</v>
      </c>
    </row>
    <row r="89" spans="1:52" x14ac:dyDescent="0.35">
      <c r="A89" s="72" t="s">
        <v>354</v>
      </c>
      <c r="B89" s="75">
        <f>Tbl.Kosten[[#Totals],[SA11]]</f>
        <v>0</v>
      </c>
      <c r="C89" s="72">
        <f>SUMIF(Tbl.Kosten[Sanr.],$A89,Tbl.Kosten[P1])</f>
        <v>0</v>
      </c>
      <c r="D89" s="72">
        <f>SUMIF(Tbl.Kosten[Sanr.],$A89,Tbl.Kosten[P2])</f>
        <v>0</v>
      </c>
      <c r="E89" s="72">
        <f>SUMIF(Tbl.Kosten[Sanr.],$A89,Tbl.Kosten[P3])</f>
        <v>0</v>
      </c>
      <c r="F89" s="72">
        <f>SUMIF(Tbl.Kosten[Sanr.],$A89,Tbl.Kosten[P4])</f>
        <v>0</v>
      </c>
      <c r="G89" s="72">
        <f>SUMIF(Tbl.Kosten[Sanr.],$A89,Tbl.Kosten[P5])</f>
        <v>0</v>
      </c>
      <c r="H89" s="72">
        <f>SUMIF(Tbl.Kosten[Sanr.],$A89,Tbl.Kosten[P6])</f>
        <v>0</v>
      </c>
      <c r="I89" s="72">
        <f>SUMIF(Tbl.Kosten[Sanr.],$A89,Tbl.Kosten[P7])</f>
        <v>0</v>
      </c>
      <c r="J89" s="72">
        <f>SUMIF(Tbl.Kosten[Sanr.],$A89,Tbl.Kosten[P8])</f>
        <v>0</v>
      </c>
      <c r="K89" s="72">
        <f>SUMIF(Tbl.Kosten[Sanr.],$A89,Tbl.Kosten[P9])</f>
        <v>0</v>
      </c>
      <c r="L89" s="72">
        <f>SUMIF(Tbl.Kosten[Sanr.],$A89,Tbl.Kosten[P10])</f>
        <v>0</v>
      </c>
      <c r="M89" s="72">
        <f>SUMIF(Tbl.Kosten[Sanr.],$A89,Tbl.Kosten[P11])</f>
        <v>0</v>
      </c>
      <c r="N89" s="72">
        <f>SUMIF(Tbl.Kosten[Sanr.],$A89,Tbl.Kosten[P12])</f>
        <v>0</v>
      </c>
      <c r="O89" s="72">
        <f>SUMIF(Tbl.Kosten[Sanr.],$A89,Tbl.Kosten[P13])</f>
        <v>0</v>
      </c>
      <c r="P89" s="72">
        <f>SUMIF(Tbl.Kosten[Sanr.],$A89,Tbl.Kosten[P14])</f>
        <v>0</v>
      </c>
      <c r="Q89" s="72">
        <f>SUMIF(Tbl.Kosten[Sanr.],$A89,Tbl.Kosten[P15])</f>
        <v>0</v>
      </c>
      <c r="R89" s="72">
        <f>SUMIF(Tbl.Kosten[Sanr.],$A89,Tbl.Kosten[P16])</f>
        <v>0</v>
      </c>
      <c r="S89" s="72">
        <f>SUMIF(Tbl.Kosten[Sanr.],$A89,Tbl.Kosten[P17])</f>
        <v>0</v>
      </c>
      <c r="T89" s="72">
        <f>SUMIF(Tbl.Kosten[Sanr.],$A89,Tbl.Kosten[P18])</f>
        <v>0</v>
      </c>
      <c r="U89" s="72">
        <f>SUMIF(Tbl.Kosten[Sanr.],$A89,Tbl.Kosten[P19])</f>
        <v>0</v>
      </c>
      <c r="V89" s="72">
        <f>SUMIF(Tbl.Kosten[Sanr.],$A89,Tbl.Kosten[P20])</f>
        <v>0</v>
      </c>
      <c r="W89" s="72">
        <f>SUMIF(Tbl.Kosten[Sanr.],$A89,Tbl.Kosten[P21])</f>
        <v>0</v>
      </c>
      <c r="X89" s="72">
        <f>SUMIF(Tbl.Kosten[Sanr.],$A89,Tbl.Kosten[P22])</f>
        <v>0</v>
      </c>
      <c r="Y89" s="72">
        <f>SUMIF(Tbl.Kosten[Sanr.],$A89,Tbl.Kosten[P23])</f>
        <v>0</v>
      </c>
      <c r="Z89" s="72">
        <f>SUMIF(Tbl.Kosten[Sanr.],$A89,Tbl.Kosten[P24])</f>
        <v>0</v>
      </c>
      <c r="AA89" s="72">
        <f>SUMIF(Tbl.Kosten[Sanr.],$A89,Tbl.Kosten[P25])</f>
        <v>0</v>
      </c>
      <c r="AB89" s="72">
        <f>SUMIF(Tbl.Kosten[Sanr.],$A89,Tbl.Kosten[P26])</f>
        <v>0</v>
      </c>
      <c r="AC89" s="72">
        <f>SUMIF(Tbl.Kosten[Sanr.],$A89,Tbl.Kosten[P27])</f>
        <v>0</v>
      </c>
      <c r="AD89" s="72">
        <f>SUMIF(Tbl.Kosten[Sanr.],$A89,Tbl.Kosten[P28])</f>
        <v>0</v>
      </c>
      <c r="AE89" s="72">
        <f>SUMIF(Tbl.Kosten[Sanr.],$A89,Tbl.Kosten[P29])</f>
        <v>0</v>
      </c>
      <c r="AF89" s="72">
        <f>SUMIF(Tbl.Kosten[Sanr.],$A89,Tbl.Kosten[P30])</f>
        <v>0</v>
      </c>
      <c r="AG89" s="72">
        <f>SUMIF(Tbl.Kosten[Sanr.],$A89,Tbl.Kosten[P31])</f>
        <v>0</v>
      </c>
      <c r="AH89" s="72">
        <f>SUMIF(Tbl.Kosten[Sanr.],$A89,Tbl.Kosten[P32])</f>
        <v>0</v>
      </c>
      <c r="AI89" s="72">
        <f>SUMIF(Tbl.Kosten[Sanr.],$A89,Tbl.Kosten[P33])</f>
        <v>0</v>
      </c>
      <c r="AJ89" s="72">
        <f>SUMIF(Tbl.Kosten[Sanr.],$A89,Tbl.Kosten[P34])</f>
        <v>0</v>
      </c>
      <c r="AK89" s="72">
        <f>SUMIF(Tbl.Kosten[Sanr.],$A89,Tbl.Kosten[P35])</f>
        <v>0</v>
      </c>
      <c r="AL89" s="72">
        <f>SUMIF(Tbl.Kosten[Sanr.],$A89,Tbl.Kosten[P36])</f>
        <v>0</v>
      </c>
      <c r="AM89" s="72">
        <f>SUMIF(Tbl.Kosten[Sanr.],$A89,Tbl.Kosten[P37])</f>
        <v>0</v>
      </c>
      <c r="AN89" s="72">
        <f>SUMIF(Tbl.Kosten[Sanr.],$A89,Tbl.Kosten[P38])</f>
        <v>0</v>
      </c>
      <c r="AO89" s="72">
        <f>SUMIF(Tbl.Kosten[Sanr.],$A89,Tbl.Kosten[P39])</f>
        <v>0</v>
      </c>
      <c r="AP89" s="72">
        <f>SUMIF(Tbl.Kosten[Sanr.],$A89,Tbl.Kosten[P40])</f>
        <v>0</v>
      </c>
      <c r="AQ89" s="72">
        <f>SUMIF(Tbl.Kosten[Sanr.],$A89,Tbl.Kosten[P41])</f>
        <v>0</v>
      </c>
      <c r="AR89" s="72">
        <f>SUMIF(Tbl.Kosten[Sanr.],$A89,Tbl.Kosten[P42])</f>
        <v>0</v>
      </c>
      <c r="AS89" s="72">
        <f>SUMIF(Tbl.Kosten[Sanr.],$A89,Tbl.Kosten[P43])</f>
        <v>0</v>
      </c>
      <c r="AT89" s="72">
        <f>SUMIF(Tbl.Kosten[Sanr.],$A89,Tbl.Kosten[P44])</f>
        <v>0</v>
      </c>
      <c r="AU89" s="72">
        <f>SUMIF(Tbl.Kosten[Sanr.],$A89,Tbl.Kosten[P45])</f>
        <v>0</v>
      </c>
      <c r="AV89" s="72">
        <f>SUMIF(Tbl.Kosten[Sanr.],$A89,Tbl.Kosten[P46])</f>
        <v>0</v>
      </c>
      <c r="AW89" s="72">
        <f>SUMIF(Tbl.Kosten[Sanr.],$A89,Tbl.Kosten[P47])</f>
        <v>0</v>
      </c>
      <c r="AX89" s="72">
        <f>SUMIF(Tbl.Kosten[Sanr.],$A89,Tbl.Kosten[P48])</f>
        <v>0</v>
      </c>
      <c r="AY89" s="72">
        <f>SUMIF(Tbl.Kosten[Sanr.],$A89,Tbl.Kosten[P49])</f>
        <v>0</v>
      </c>
      <c r="AZ89" s="72">
        <f>SUMIF(Tbl.Kosten[Sanr.],$A89,Tbl.Kosten[P50])</f>
        <v>0</v>
      </c>
    </row>
    <row r="90" spans="1:52" x14ac:dyDescent="0.35">
      <c r="A90" s="72" t="s">
        <v>355</v>
      </c>
      <c r="B90" s="75">
        <f>Tbl.Kosten[[#Totals],[SA12]]</f>
        <v>0</v>
      </c>
      <c r="C90" s="72">
        <f>SUMIF(Tbl.Kosten[Sanr.],$A90,Tbl.Kosten[P1])</f>
        <v>0</v>
      </c>
      <c r="D90" s="72">
        <f>SUMIF(Tbl.Kosten[Sanr.],$A90,Tbl.Kosten[P2])</f>
        <v>0</v>
      </c>
      <c r="E90" s="72">
        <f>SUMIF(Tbl.Kosten[Sanr.],$A90,Tbl.Kosten[P3])</f>
        <v>0</v>
      </c>
      <c r="F90" s="72">
        <f>SUMIF(Tbl.Kosten[Sanr.],$A90,Tbl.Kosten[P4])</f>
        <v>0</v>
      </c>
      <c r="G90" s="72">
        <f>SUMIF(Tbl.Kosten[Sanr.],$A90,Tbl.Kosten[P5])</f>
        <v>0</v>
      </c>
      <c r="H90" s="72">
        <f>SUMIF(Tbl.Kosten[Sanr.],$A90,Tbl.Kosten[P6])</f>
        <v>0</v>
      </c>
      <c r="I90" s="72">
        <f>SUMIF(Tbl.Kosten[Sanr.],$A90,Tbl.Kosten[P7])</f>
        <v>0</v>
      </c>
      <c r="J90" s="72">
        <f>SUMIF(Tbl.Kosten[Sanr.],$A90,Tbl.Kosten[P8])</f>
        <v>0</v>
      </c>
      <c r="K90" s="72">
        <f>SUMIF(Tbl.Kosten[Sanr.],$A90,Tbl.Kosten[P9])</f>
        <v>0</v>
      </c>
      <c r="L90" s="72">
        <f>SUMIF(Tbl.Kosten[Sanr.],$A90,Tbl.Kosten[P10])</f>
        <v>0</v>
      </c>
      <c r="M90" s="72">
        <f>SUMIF(Tbl.Kosten[Sanr.],$A90,Tbl.Kosten[P11])</f>
        <v>0</v>
      </c>
      <c r="N90" s="72">
        <f>SUMIF(Tbl.Kosten[Sanr.],$A90,Tbl.Kosten[P12])</f>
        <v>0</v>
      </c>
      <c r="O90" s="72">
        <f>SUMIF(Tbl.Kosten[Sanr.],$A90,Tbl.Kosten[P13])</f>
        <v>0</v>
      </c>
      <c r="P90" s="72">
        <f>SUMIF(Tbl.Kosten[Sanr.],$A90,Tbl.Kosten[P14])</f>
        <v>0</v>
      </c>
      <c r="Q90" s="72">
        <f>SUMIF(Tbl.Kosten[Sanr.],$A90,Tbl.Kosten[P15])</f>
        <v>0</v>
      </c>
      <c r="R90" s="72">
        <f>SUMIF(Tbl.Kosten[Sanr.],$A90,Tbl.Kosten[P16])</f>
        <v>0</v>
      </c>
      <c r="S90" s="72">
        <f>SUMIF(Tbl.Kosten[Sanr.],$A90,Tbl.Kosten[P17])</f>
        <v>0</v>
      </c>
      <c r="T90" s="72">
        <f>SUMIF(Tbl.Kosten[Sanr.],$A90,Tbl.Kosten[P18])</f>
        <v>0</v>
      </c>
      <c r="U90" s="72">
        <f>SUMIF(Tbl.Kosten[Sanr.],$A90,Tbl.Kosten[P19])</f>
        <v>0</v>
      </c>
      <c r="V90" s="72">
        <f>SUMIF(Tbl.Kosten[Sanr.],$A90,Tbl.Kosten[P20])</f>
        <v>0</v>
      </c>
      <c r="W90" s="72">
        <f>SUMIF(Tbl.Kosten[Sanr.],$A90,Tbl.Kosten[P21])</f>
        <v>0</v>
      </c>
      <c r="X90" s="72">
        <f>SUMIF(Tbl.Kosten[Sanr.],$A90,Tbl.Kosten[P22])</f>
        <v>0</v>
      </c>
      <c r="Y90" s="72">
        <f>SUMIF(Tbl.Kosten[Sanr.],$A90,Tbl.Kosten[P23])</f>
        <v>0</v>
      </c>
      <c r="Z90" s="72">
        <f>SUMIF(Tbl.Kosten[Sanr.],$A90,Tbl.Kosten[P24])</f>
        <v>0</v>
      </c>
      <c r="AA90" s="72">
        <f>SUMIF(Tbl.Kosten[Sanr.],$A90,Tbl.Kosten[P25])</f>
        <v>0</v>
      </c>
      <c r="AB90" s="72">
        <f>SUMIF(Tbl.Kosten[Sanr.],$A90,Tbl.Kosten[P26])</f>
        <v>0</v>
      </c>
      <c r="AC90" s="72">
        <f>SUMIF(Tbl.Kosten[Sanr.],$A90,Tbl.Kosten[P27])</f>
        <v>0</v>
      </c>
      <c r="AD90" s="72">
        <f>SUMIF(Tbl.Kosten[Sanr.],$A90,Tbl.Kosten[P28])</f>
        <v>0</v>
      </c>
      <c r="AE90" s="72">
        <f>SUMIF(Tbl.Kosten[Sanr.],$A90,Tbl.Kosten[P29])</f>
        <v>0</v>
      </c>
      <c r="AF90" s="72">
        <f>SUMIF(Tbl.Kosten[Sanr.],$A90,Tbl.Kosten[P30])</f>
        <v>0</v>
      </c>
      <c r="AG90" s="72">
        <f>SUMIF(Tbl.Kosten[Sanr.],$A90,Tbl.Kosten[P31])</f>
        <v>0</v>
      </c>
      <c r="AH90" s="72">
        <f>SUMIF(Tbl.Kosten[Sanr.],$A90,Tbl.Kosten[P32])</f>
        <v>0</v>
      </c>
      <c r="AI90" s="72">
        <f>SUMIF(Tbl.Kosten[Sanr.],$A90,Tbl.Kosten[P33])</f>
        <v>0</v>
      </c>
      <c r="AJ90" s="72">
        <f>SUMIF(Tbl.Kosten[Sanr.],$A90,Tbl.Kosten[P34])</f>
        <v>0</v>
      </c>
      <c r="AK90" s="72">
        <f>SUMIF(Tbl.Kosten[Sanr.],$A90,Tbl.Kosten[P35])</f>
        <v>0</v>
      </c>
      <c r="AL90" s="72">
        <f>SUMIF(Tbl.Kosten[Sanr.],$A90,Tbl.Kosten[P36])</f>
        <v>0</v>
      </c>
      <c r="AM90" s="72">
        <f>SUMIF(Tbl.Kosten[Sanr.],$A90,Tbl.Kosten[P37])</f>
        <v>0</v>
      </c>
      <c r="AN90" s="72">
        <f>SUMIF(Tbl.Kosten[Sanr.],$A90,Tbl.Kosten[P38])</f>
        <v>0</v>
      </c>
      <c r="AO90" s="72">
        <f>SUMIF(Tbl.Kosten[Sanr.],$A90,Tbl.Kosten[P39])</f>
        <v>0</v>
      </c>
      <c r="AP90" s="72">
        <f>SUMIF(Tbl.Kosten[Sanr.],$A90,Tbl.Kosten[P40])</f>
        <v>0</v>
      </c>
      <c r="AQ90" s="72">
        <f>SUMIF(Tbl.Kosten[Sanr.],$A90,Tbl.Kosten[P41])</f>
        <v>0</v>
      </c>
      <c r="AR90" s="72">
        <f>SUMIF(Tbl.Kosten[Sanr.],$A90,Tbl.Kosten[P42])</f>
        <v>0</v>
      </c>
      <c r="AS90" s="72">
        <f>SUMIF(Tbl.Kosten[Sanr.],$A90,Tbl.Kosten[P43])</f>
        <v>0</v>
      </c>
      <c r="AT90" s="72">
        <f>SUMIF(Tbl.Kosten[Sanr.],$A90,Tbl.Kosten[P44])</f>
        <v>0</v>
      </c>
      <c r="AU90" s="72">
        <f>SUMIF(Tbl.Kosten[Sanr.],$A90,Tbl.Kosten[P45])</f>
        <v>0</v>
      </c>
      <c r="AV90" s="72">
        <f>SUMIF(Tbl.Kosten[Sanr.],$A90,Tbl.Kosten[P46])</f>
        <v>0</v>
      </c>
      <c r="AW90" s="72">
        <f>SUMIF(Tbl.Kosten[Sanr.],$A90,Tbl.Kosten[P47])</f>
        <v>0</v>
      </c>
      <c r="AX90" s="72">
        <f>SUMIF(Tbl.Kosten[Sanr.],$A90,Tbl.Kosten[P48])</f>
        <v>0</v>
      </c>
      <c r="AY90" s="72">
        <f>SUMIF(Tbl.Kosten[Sanr.],$A90,Tbl.Kosten[P49])</f>
        <v>0</v>
      </c>
      <c r="AZ90" s="72">
        <f>SUMIF(Tbl.Kosten[Sanr.],$A90,Tbl.Kosten[P50])</f>
        <v>0</v>
      </c>
    </row>
    <row r="91" spans="1:52" x14ac:dyDescent="0.35">
      <c r="A91" s="72" t="s">
        <v>356</v>
      </c>
      <c r="B91" s="75">
        <f>Tbl.Kosten[[#Totals],[SA13]]</f>
        <v>0</v>
      </c>
      <c r="C91" s="72">
        <f>SUMIF(Tbl.Kosten[Sanr.],$A91,Tbl.Kosten[P1])</f>
        <v>0</v>
      </c>
      <c r="D91" s="72">
        <f>SUMIF(Tbl.Kosten[Sanr.],$A91,Tbl.Kosten[P2])</f>
        <v>0</v>
      </c>
      <c r="E91" s="72">
        <f>SUMIF(Tbl.Kosten[Sanr.],$A91,Tbl.Kosten[P3])</f>
        <v>0</v>
      </c>
      <c r="F91" s="72">
        <f>SUMIF(Tbl.Kosten[Sanr.],$A91,Tbl.Kosten[P4])</f>
        <v>0</v>
      </c>
      <c r="G91" s="72">
        <f>SUMIF(Tbl.Kosten[Sanr.],$A91,Tbl.Kosten[P5])</f>
        <v>0</v>
      </c>
      <c r="H91" s="72">
        <f>SUMIF(Tbl.Kosten[Sanr.],$A91,Tbl.Kosten[P6])</f>
        <v>0</v>
      </c>
      <c r="I91" s="72">
        <f>SUMIF(Tbl.Kosten[Sanr.],$A91,Tbl.Kosten[P7])</f>
        <v>0</v>
      </c>
      <c r="J91" s="72">
        <f>SUMIF(Tbl.Kosten[Sanr.],$A91,Tbl.Kosten[P8])</f>
        <v>0</v>
      </c>
      <c r="K91" s="72">
        <f>SUMIF(Tbl.Kosten[Sanr.],$A91,Tbl.Kosten[P9])</f>
        <v>0</v>
      </c>
      <c r="L91" s="72">
        <f>SUMIF(Tbl.Kosten[Sanr.],$A91,Tbl.Kosten[P10])</f>
        <v>0</v>
      </c>
      <c r="M91" s="72">
        <f>SUMIF(Tbl.Kosten[Sanr.],$A91,Tbl.Kosten[P11])</f>
        <v>0</v>
      </c>
      <c r="N91" s="72">
        <f>SUMIF(Tbl.Kosten[Sanr.],$A91,Tbl.Kosten[P12])</f>
        <v>0</v>
      </c>
      <c r="O91" s="72">
        <f>SUMIF(Tbl.Kosten[Sanr.],$A91,Tbl.Kosten[P13])</f>
        <v>0</v>
      </c>
      <c r="P91" s="72">
        <f>SUMIF(Tbl.Kosten[Sanr.],$A91,Tbl.Kosten[P14])</f>
        <v>0</v>
      </c>
      <c r="Q91" s="72">
        <f>SUMIF(Tbl.Kosten[Sanr.],$A91,Tbl.Kosten[P15])</f>
        <v>0</v>
      </c>
      <c r="R91" s="72">
        <f>SUMIF(Tbl.Kosten[Sanr.],$A91,Tbl.Kosten[P16])</f>
        <v>0</v>
      </c>
      <c r="S91" s="72">
        <f>SUMIF(Tbl.Kosten[Sanr.],$A91,Tbl.Kosten[P17])</f>
        <v>0</v>
      </c>
      <c r="T91" s="72">
        <f>SUMIF(Tbl.Kosten[Sanr.],$A91,Tbl.Kosten[P18])</f>
        <v>0</v>
      </c>
      <c r="U91" s="72">
        <f>SUMIF(Tbl.Kosten[Sanr.],$A91,Tbl.Kosten[P19])</f>
        <v>0</v>
      </c>
      <c r="V91" s="72">
        <f>SUMIF(Tbl.Kosten[Sanr.],$A91,Tbl.Kosten[P20])</f>
        <v>0</v>
      </c>
      <c r="W91" s="72">
        <f>SUMIF(Tbl.Kosten[Sanr.],$A91,Tbl.Kosten[P21])</f>
        <v>0</v>
      </c>
      <c r="X91" s="72">
        <f>SUMIF(Tbl.Kosten[Sanr.],$A91,Tbl.Kosten[P22])</f>
        <v>0</v>
      </c>
      <c r="Y91" s="72">
        <f>SUMIF(Tbl.Kosten[Sanr.],$A91,Tbl.Kosten[P23])</f>
        <v>0</v>
      </c>
      <c r="Z91" s="72">
        <f>SUMIF(Tbl.Kosten[Sanr.],$A91,Tbl.Kosten[P24])</f>
        <v>0</v>
      </c>
      <c r="AA91" s="72">
        <f>SUMIF(Tbl.Kosten[Sanr.],$A91,Tbl.Kosten[P25])</f>
        <v>0</v>
      </c>
      <c r="AB91" s="72">
        <f>SUMIF(Tbl.Kosten[Sanr.],$A91,Tbl.Kosten[P26])</f>
        <v>0</v>
      </c>
      <c r="AC91" s="72">
        <f>SUMIF(Tbl.Kosten[Sanr.],$A91,Tbl.Kosten[P27])</f>
        <v>0</v>
      </c>
      <c r="AD91" s="72">
        <f>SUMIF(Tbl.Kosten[Sanr.],$A91,Tbl.Kosten[P28])</f>
        <v>0</v>
      </c>
      <c r="AE91" s="72">
        <f>SUMIF(Tbl.Kosten[Sanr.],$A91,Tbl.Kosten[P29])</f>
        <v>0</v>
      </c>
      <c r="AF91" s="72">
        <f>SUMIF(Tbl.Kosten[Sanr.],$A91,Tbl.Kosten[P30])</f>
        <v>0</v>
      </c>
      <c r="AG91" s="72">
        <f>SUMIF(Tbl.Kosten[Sanr.],$A91,Tbl.Kosten[P31])</f>
        <v>0</v>
      </c>
      <c r="AH91" s="72">
        <f>SUMIF(Tbl.Kosten[Sanr.],$A91,Tbl.Kosten[P32])</f>
        <v>0</v>
      </c>
      <c r="AI91" s="72">
        <f>SUMIF(Tbl.Kosten[Sanr.],$A91,Tbl.Kosten[P33])</f>
        <v>0</v>
      </c>
      <c r="AJ91" s="72">
        <f>SUMIF(Tbl.Kosten[Sanr.],$A91,Tbl.Kosten[P34])</f>
        <v>0</v>
      </c>
      <c r="AK91" s="72">
        <f>SUMIF(Tbl.Kosten[Sanr.],$A91,Tbl.Kosten[P35])</f>
        <v>0</v>
      </c>
      <c r="AL91" s="72">
        <f>SUMIF(Tbl.Kosten[Sanr.],$A91,Tbl.Kosten[P36])</f>
        <v>0</v>
      </c>
      <c r="AM91" s="72">
        <f>SUMIF(Tbl.Kosten[Sanr.],$A91,Tbl.Kosten[P37])</f>
        <v>0</v>
      </c>
      <c r="AN91" s="72">
        <f>SUMIF(Tbl.Kosten[Sanr.],$A91,Tbl.Kosten[P38])</f>
        <v>0</v>
      </c>
      <c r="AO91" s="72">
        <f>SUMIF(Tbl.Kosten[Sanr.],$A91,Tbl.Kosten[P39])</f>
        <v>0</v>
      </c>
      <c r="AP91" s="72">
        <f>SUMIF(Tbl.Kosten[Sanr.],$A91,Tbl.Kosten[P40])</f>
        <v>0</v>
      </c>
      <c r="AQ91" s="72">
        <f>SUMIF(Tbl.Kosten[Sanr.],$A91,Tbl.Kosten[P41])</f>
        <v>0</v>
      </c>
      <c r="AR91" s="72">
        <f>SUMIF(Tbl.Kosten[Sanr.],$A91,Tbl.Kosten[P42])</f>
        <v>0</v>
      </c>
      <c r="AS91" s="72">
        <f>SUMIF(Tbl.Kosten[Sanr.],$A91,Tbl.Kosten[P43])</f>
        <v>0</v>
      </c>
      <c r="AT91" s="72">
        <f>SUMIF(Tbl.Kosten[Sanr.],$A91,Tbl.Kosten[P44])</f>
        <v>0</v>
      </c>
      <c r="AU91" s="72">
        <f>SUMIF(Tbl.Kosten[Sanr.],$A91,Tbl.Kosten[P45])</f>
        <v>0</v>
      </c>
      <c r="AV91" s="72">
        <f>SUMIF(Tbl.Kosten[Sanr.],$A91,Tbl.Kosten[P46])</f>
        <v>0</v>
      </c>
      <c r="AW91" s="72">
        <f>SUMIF(Tbl.Kosten[Sanr.],$A91,Tbl.Kosten[P47])</f>
        <v>0</v>
      </c>
      <c r="AX91" s="72">
        <f>SUMIF(Tbl.Kosten[Sanr.],$A91,Tbl.Kosten[P48])</f>
        <v>0</v>
      </c>
      <c r="AY91" s="72">
        <f>SUMIF(Tbl.Kosten[Sanr.],$A91,Tbl.Kosten[P49])</f>
        <v>0</v>
      </c>
      <c r="AZ91" s="72">
        <f>SUMIF(Tbl.Kosten[Sanr.],$A91,Tbl.Kosten[P50])</f>
        <v>0</v>
      </c>
    </row>
    <row r="92" spans="1:52" x14ac:dyDescent="0.35">
      <c r="A92" s="72" t="s">
        <v>357</v>
      </c>
      <c r="B92" s="75">
        <f>Tbl.Kosten[[#Totals],[SA14]]</f>
        <v>0</v>
      </c>
      <c r="C92" s="72">
        <f>SUMIF(Tbl.Kosten[Sanr.],$A92,Tbl.Kosten[P1])</f>
        <v>0</v>
      </c>
      <c r="D92" s="72">
        <f>SUMIF(Tbl.Kosten[Sanr.],$A92,Tbl.Kosten[P2])</f>
        <v>0</v>
      </c>
      <c r="E92" s="72">
        <f>SUMIF(Tbl.Kosten[Sanr.],$A92,Tbl.Kosten[P3])</f>
        <v>0</v>
      </c>
      <c r="F92" s="72">
        <f>SUMIF(Tbl.Kosten[Sanr.],$A92,Tbl.Kosten[P4])</f>
        <v>0</v>
      </c>
      <c r="G92" s="72">
        <f>SUMIF(Tbl.Kosten[Sanr.],$A92,Tbl.Kosten[P5])</f>
        <v>0</v>
      </c>
      <c r="H92" s="72">
        <f>SUMIF(Tbl.Kosten[Sanr.],$A92,Tbl.Kosten[P6])</f>
        <v>0</v>
      </c>
      <c r="I92" s="72">
        <f>SUMIF(Tbl.Kosten[Sanr.],$A92,Tbl.Kosten[P7])</f>
        <v>0</v>
      </c>
      <c r="J92" s="72">
        <f>SUMIF(Tbl.Kosten[Sanr.],$A92,Tbl.Kosten[P8])</f>
        <v>0</v>
      </c>
      <c r="K92" s="72">
        <f>SUMIF(Tbl.Kosten[Sanr.],$A92,Tbl.Kosten[P9])</f>
        <v>0</v>
      </c>
      <c r="L92" s="72">
        <f>SUMIF(Tbl.Kosten[Sanr.],$A92,Tbl.Kosten[P10])</f>
        <v>0</v>
      </c>
      <c r="M92" s="72">
        <f>SUMIF(Tbl.Kosten[Sanr.],$A92,Tbl.Kosten[P11])</f>
        <v>0</v>
      </c>
      <c r="N92" s="72">
        <f>SUMIF(Tbl.Kosten[Sanr.],$A92,Tbl.Kosten[P12])</f>
        <v>0</v>
      </c>
      <c r="O92" s="72">
        <f>SUMIF(Tbl.Kosten[Sanr.],$A92,Tbl.Kosten[P13])</f>
        <v>0</v>
      </c>
      <c r="P92" s="72">
        <f>SUMIF(Tbl.Kosten[Sanr.],$A92,Tbl.Kosten[P14])</f>
        <v>0</v>
      </c>
      <c r="Q92" s="72">
        <f>SUMIF(Tbl.Kosten[Sanr.],$A92,Tbl.Kosten[P15])</f>
        <v>0</v>
      </c>
      <c r="R92" s="72">
        <f>SUMIF(Tbl.Kosten[Sanr.],$A92,Tbl.Kosten[P16])</f>
        <v>0</v>
      </c>
      <c r="S92" s="72">
        <f>SUMIF(Tbl.Kosten[Sanr.],$A92,Tbl.Kosten[P17])</f>
        <v>0</v>
      </c>
      <c r="T92" s="72">
        <f>SUMIF(Tbl.Kosten[Sanr.],$A92,Tbl.Kosten[P18])</f>
        <v>0</v>
      </c>
      <c r="U92" s="72">
        <f>SUMIF(Tbl.Kosten[Sanr.],$A92,Tbl.Kosten[P19])</f>
        <v>0</v>
      </c>
      <c r="V92" s="72">
        <f>SUMIF(Tbl.Kosten[Sanr.],$A92,Tbl.Kosten[P20])</f>
        <v>0</v>
      </c>
      <c r="W92" s="72">
        <f>SUMIF(Tbl.Kosten[Sanr.],$A92,Tbl.Kosten[P21])</f>
        <v>0</v>
      </c>
      <c r="X92" s="72">
        <f>SUMIF(Tbl.Kosten[Sanr.],$A92,Tbl.Kosten[P22])</f>
        <v>0</v>
      </c>
      <c r="Y92" s="72">
        <f>SUMIF(Tbl.Kosten[Sanr.],$A92,Tbl.Kosten[P23])</f>
        <v>0</v>
      </c>
      <c r="Z92" s="72">
        <f>SUMIF(Tbl.Kosten[Sanr.],$A92,Tbl.Kosten[P24])</f>
        <v>0</v>
      </c>
      <c r="AA92" s="72">
        <f>SUMIF(Tbl.Kosten[Sanr.],$A92,Tbl.Kosten[P25])</f>
        <v>0</v>
      </c>
      <c r="AB92" s="72">
        <f>SUMIF(Tbl.Kosten[Sanr.],$A92,Tbl.Kosten[P26])</f>
        <v>0</v>
      </c>
      <c r="AC92" s="72">
        <f>SUMIF(Tbl.Kosten[Sanr.],$A92,Tbl.Kosten[P27])</f>
        <v>0</v>
      </c>
      <c r="AD92" s="72">
        <f>SUMIF(Tbl.Kosten[Sanr.],$A92,Tbl.Kosten[P28])</f>
        <v>0</v>
      </c>
      <c r="AE92" s="72">
        <f>SUMIF(Tbl.Kosten[Sanr.],$A92,Tbl.Kosten[P29])</f>
        <v>0</v>
      </c>
      <c r="AF92" s="72">
        <f>SUMIF(Tbl.Kosten[Sanr.],$A92,Tbl.Kosten[P30])</f>
        <v>0</v>
      </c>
      <c r="AG92" s="72">
        <f>SUMIF(Tbl.Kosten[Sanr.],$A92,Tbl.Kosten[P31])</f>
        <v>0</v>
      </c>
      <c r="AH92" s="72">
        <f>SUMIF(Tbl.Kosten[Sanr.],$A92,Tbl.Kosten[P32])</f>
        <v>0</v>
      </c>
      <c r="AI92" s="72">
        <f>SUMIF(Tbl.Kosten[Sanr.],$A92,Tbl.Kosten[P33])</f>
        <v>0</v>
      </c>
      <c r="AJ92" s="72">
        <f>SUMIF(Tbl.Kosten[Sanr.],$A92,Tbl.Kosten[P34])</f>
        <v>0</v>
      </c>
      <c r="AK92" s="72">
        <f>SUMIF(Tbl.Kosten[Sanr.],$A92,Tbl.Kosten[P35])</f>
        <v>0</v>
      </c>
      <c r="AL92" s="72">
        <f>SUMIF(Tbl.Kosten[Sanr.],$A92,Tbl.Kosten[P36])</f>
        <v>0</v>
      </c>
      <c r="AM92" s="72">
        <f>SUMIF(Tbl.Kosten[Sanr.],$A92,Tbl.Kosten[P37])</f>
        <v>0</v>
      </c>
      <c r="AN92" s="72">
        <f>SUMIF(Tbl.Kosten[Sanr.],$A92,Tbl.Kosten[P38])</f>
        <v>0</v>
      </c>
      <c r="AO92" s="72">
        <f>SUMIF(Tbl.Kosten[Sanr.],$A92,Tbl.Kosten[P39])</f>
        <v>0</v>
      </c>
      <c r="AP92" s="72">
        <f>SUMIF(Tbl.Kosten[Sanr.],$A92,Tbl.Kosten[P40])</f>
        <v>0</v>
      </c>
      <c r="AQ92" s="72">
        <f>SUMIF(Tbl.Kosten[Sanr.],$A92,Tbl.Kosten[P41])</f>
        <v>0</v>
      </c>
      <c r="AR92" s="72">
        <f>SUMIF(Tbl.Kosten[Sanr.],$A92,Tbl.Kosten[P42])</f>
        <v>0</v>
      </c>
      <c r="AS92" s="72">
        <f>SUMIF(Tbl.Kosten[Sanr.],$A92,Tbl.Kosten[P43])</f>
        <v>0</v>
      </c>
      <c r="AT92" s="72">
        <f>SUMIF(Tbl.Kosten[Sanr.],$A92,Tbl.Kosten[P44])</f>
        <v>0</v>
      </c>
      <c r="AU92" s="72">
        <f>SUMIF(Tbl.Kosten[Sanr.],$A92,Tbl.Kosten[P45])</f>
        <v>0</v>
      </c>
      <c r="AV92" s="72">
        <f>SUMIF(Tbl.Kosten[Sanr.],$A92,Tbl.Kosten[P46])</f>
        <v>0</v>
      </c>
      <c r="AW92" s="72">
        <f>SUMIF(Tbl.Kosten[Sanr.],$A92,Tbl.Kosten[P47])</f>
        <v>0</v>
      </c>
      <c r="AX92" s="72">
        <f>SUMIF(Tbl.Kosten[Sanr.],$A92,Tbl.Kosten[P48])</f>
        <v>0</v>
      </c>
      <c r="AY92" s="72">
        <f>SUMIF(Tbl.Kosten[Sanr.],$A92,Tbl.Kosten[P49])</f>
        <v>0</v>
      </c>
      <c r="AZ92" s="72">
        <f>SUMIF(Tbl.Kosten[Sanr.],$A92,Tbl.Kosten[P50])</f>
        <v>0</v>
      </c>
    </row>
    <row r="93" spans="1:52" x14ac:dyDescent="0.35">
      <c r="A93" s="72" t="s">
        <v>358</v>
      </c>
      <c r="B93" s="75">
        <f>Tbl.Kosten[[#Totals],[SA15]]</f>
        <v>0</v>
      </c>
      <c r="C93" s="72">
        <f>SUMIF(Tbl.Kosten[Sanr.],$A93,Tbl.Kosten[P1])</f>
        <v>0</v>
      </c>
      <c r="D93" s="72">
        <f>SUMIF(Tbl.Kosten[Sanr.],$A93,Tbl.Kosten[P2])</f>
        <v>0</v>
      </c>
      <c r="E93" s="72">
        <f>SUMIF(Tbl.Kosten[Sanr.],$A93,Tbl.Kosten[P3])</f>
        <v>0</v>
      </c>
      <c r="F93" s="72">
        <f>SUMIF(Tbl.Kosten[Sanr.],$A93,Tbl.Kosten[P4])</f>
        <v>0</v>
      </c>
      <c r="G93" s="72">
        <f>SUMIF(Tbl.Kosten[Sanr.],$A93,Tbl.Kosten[P5])</f>
        <v>0</v>
      </c>
      <c r="H93" s="72">
        <f>SUMIF(Tbl.Kosten[Sanr.],$A93,Tbl.Kosten[P6])</f>
        <v>0</v>
      </c>
      <c r="I93" s="72">
        <f>SUMIF(Tbl.Kosten[Sanr.],$A93,Tbl.Kosten[P7])</f>
        <v>0</v>
      </c>
      <c r="J93" s="72">
        <f>SUMIF(Tbl.Kosten[Sanr.],$A93,Tbl.Kosten[P8])</f>
        <v>0</v>
      </c>
      <c r="K93" s="72">
        <f>SUMIF(Tbl.Kosten[Sanr.],$A93,Tbl.Kosten[P9])</f>
        <v>0</v>
      </c>
      <c r="L93" s="72">
        <f>SUMIF(Tbl.Kosten[Sanr.],$A93,Tbl.Kosten[P10])</f>
        <v>0</v>
      </c>
      <c r="M93" s="72">
        <f>SUMIF(Tbl.Kosten[Sanr.],$A93,Tbl.Kosten[P11])</f>
        <v>0</v>
      </c>
      <c r="N93" s="72">
        <f>SUMIF(Tbl.Kosten[Sanr.],$A93,Tbl.Kosten[P12])</f>
        <v>0</v>
      </c>
      <c r="O93" s="72">
        <f>SUMIF(Tbl.Kosten[Sanr.],$A93,Tbl.Kosten[P13])</f>
        <v>0</v>
      </c>
      <c r="P93" s="72">
        <f>SUMIF(Tbl.Kosten[Sanr.],$A93,Tbl.Kosten[P14])</f>
        <v>0</v>
      </c>
      <c r="Q93" s="72">
        <f>SUMIF(Tbl.Kosten[Sanr.],$A93,Tbl.Kosten[P15])</f>
        <v>0</v>
      </c>
      <c r="R93" s="72">
        <f>SUMIF(Tbl.Kosten[Sanr.],$A93,Tbl.Kosten[P16])</f>
        <v>0</v>
      </c>
      <c r="S93" s="72">
        <f>SUMIF(Tbl.Kosten[Sanr.],$A93,Tbl.Kosten[P17])</f>
        <v>0</v>
      </c>
      <c r="T93" s="72">
        <f>SUMIF(Tbl.Kosten[Sanr.],$A93,Tbl.Kosten[P18])</f>
        <v>0</v>
      </c>
      <c r="U93" s="72">
        <f>SUMIF(Tbl.Kosten[Sanr.],$A93,Tbl.Kosten[P19])</f>
        <v>0</v>
      </c>
      <c r="V93" s="72">
        <f>SUMIF(Tbl.Kosten[Sanr.],$A93,Tbl.Kosten[P20])</f>
        <v>0</v>
      </c>
      <c r="W93" s="72">
        <f>SUMIF(Tbl.Kosten[Sanr.],$A93,Tbl.Kosten[P21])</f>
        <v>0</v>
      </c>
      <c r="X93" s="72">
        <f>SUMIF(Tbl.Kosten[Sanr.],$A93,Tbl.Kosten[P22])</f>
        <v>0</v>
      </c>
      <c r="Y93" s="72">
        <f>SUMIF(Tbl.Kosten[Sanr.],$A93,Tbl.Kosten[P23])</f>
        <v>0</v>
      </c>
      <c r="Z93" s="72">
        <f>SUMIF(Tbl.Kosten[Sanr.],$A93,Tbl.Kosten[P24])</f>
        <v>0</v>
      </c>
      <c r="AA93" s="72">
        <f>SUMIF(Tbl.Kosten[Sanr.],$A93,Tbl.Kosten[P25])</f>
        <v>0</v>
      </c>
      <c r="AB93" s="72">
        <f>SUMIF(Tbl.Kosten[Sanr.],$A93,Tbl.Kosten[P26])</f>
        <v>0</v>
      </c>
      <c r="AC93" s="72">
        <f>SUMIF(Tbl.Kosten[Sanr.],$A93,Tbl.Kosten[P27])</f>
        <v>0</v>
      </c>
      <c r="AD93" s="72">
        <f>SUMIF(Tbl.Kosten[Sanr.],$A93,Tbl.Kosten[P28])</f>
        <v>0</v>
      </c>
      <c r="AE93" s="72">
        <f>SUMIF(Tbl.Kosten[Sanr.],$A93,Tbl.Kosten[P29])</f>
        <v>0</v>
      </c>
      <c r="AF93" s="72">
        <f>SUMIF(Tbl.Kosten[Sanr.],$A93,Tbl.Kosten[P30])</f>
        <v>0</v>
      </c>
      <c r="AG93" s="72">
        <f>SUMIF(Tbl.Kosten[Sanr.],$A93,Tbl.Kosten[P31])</f>
        <v>0</v>
      </c>
      <c r="AH93" s="72">
        <f>SUMIF(Tbl.Kosten[Sanr.],$A93,Tbl.Kosten[P32])</f>
        <v>0</v>
      </c>
      <c r="AI93" s="72">
        <f>SUMIF(Tbl.Kosten[Sanr.],$A93,Tbl.Kosten[P33])</f>
        <v>0</v>
      </c>
      <c r="AJ93" s="72">
        <f>SUMIF(Tbl.Kosten[Sanr.],$A93,Tbl.Kosten[P34])</f>
        <v>0</v>
      </c>
      <c r="AK93" s="72">
        <f>SUMIF(Tbl.Kosten[Sanr.],$A93,Tbl.Kosten[P35])</f>
        <v>0</v>
      </c>
      <c r="AL93" s="72">
        <f>SUMIF(Tbl.Kosten[Sanr.],$A93,Tbl.Kosten[P36])</f>
        <v>0</v>
      </c>
      <c r="AM93" s="72">
        <f>SUMIF(Tbl.Kosten[Sanr.],$A93,Tbl.Kosten[P37])</f>
        <v>0</v>
      </c>
      <c r="AN93" s="72">
        <f>SUMIF(Tbl.Kosten[Sanr.],$A93,Tbl.Kosten[P38])</f>
        <v>0</v>
      </c>
      <c r="AO93" s="72">
        <f>SUMIF(Tbl.Kosten[Sanr.],$A93,Tbl.Kosten[P39])</f>
        <v>0</v>
      </c>
      <c r="AP93" s="72">
        <f>SUMIF(Tbl.Kosten[Sanr.],$A93,Tbl.Kosten[P40])</f>
        <v>0</v>
      </c>
      <c r="AQ93" s="72">
        <f>SUMIF(Tbl.Kosten[Sanr.],$A93,Tbl.Kosten[P41])</f>
        <v>0</v>
      </c>
      <c r="AR93" s="72">
        <f>SUMIF(Tbl.Kosten[Sanr.],$A93,Tbl.Kosten[P42])</f>
        <v>0</v>
      </c>
      <c r="AS93" s="72">
        <f>SUMIF(Tbl.Kosten[Sanr.],$A93,Tbl.Kosten[P43])</f>
        <v>0</v>
      </c>
      <c r="AT93" s="72">
        <f>SUMIF(Tbl.Kosten[Sanr.],$A93,Tbl.Kosten[P44])</f>
        <v>0</v>
      </c>
      <c r="AU93" s="72">
        <f>SUMIF(Tbl.Kosten[Sanr.],$A93,Tbl.Kosten[P45])</f>
        <v>0</v>
      </c>
      <c r="AV93" s="72">
        <f>SUMIF(Tbl.Kosten[Sanr.],$A93,Tbl.Kosten[P46])</f>
        <v>0</v>
      </c>
      <c r="AW93" s="72">
        <f>SUMIF(Tbl.Kosten[Sanr.],$A93,Tbl.Kosten[P47])</f>
        <v>0</v>
      </c>
      <c r="AX93" s="72">
        <f>SUMIF(Tbl.Kosten[Sanr.],$A93,Tbl.Kosten[P48])</f>
        <v>0</v>
      </c>
      <c r="AY93" s="72">
        <f>SUMIF(Tbl.Kosten[Sanr.],$A93,Tbl.Kosten[P49])</f>
        <v>0</v>
      </c>
      <c r="AZ93" s="72">
        <f>SUMIF(Tbl.Kosten[Sanr.],$A93,Tbl.Kosten[P50])</f>
        <v>0</v>
      </c>
    </row>
    <row r="94" spans="1:52" x14ac:dyDescent="0.35">
      <c r="A94" s="72" t="s">
        <v>359</v>
      </c>
      <c r="B94" s="75">
        <f>Tbl.Kosten[[#Totals],[SA16]]</f>
        <v>0</v>
      </c>
      <c r="C94" s="72">
        <f>SUMIF(Tbl.Kosten[Sanr.],$A94,Tbl.Kosten[P1])</f>
        <v>0</v>
      </c>
      <c r="D94" s="72">
        <f>SUMIF(Tbl.Kosten[Sanr.],$A94,Tbl.Kosten[P2])</f>
        <v>0</v>
      </c>
      <c r="E94" s="72">
        <f>SUMIF(Tbl.Kosten[Sanr.],$A94,Tbl.Kosten[P3])</f>
        <v>0</v>
      </c>
      <c r="F94" s="72">
        <f>SUMIF(Tbl.Kosten[Sanr.],$A94,Tbl.Kosten[P4])</f>
        <v>0</v>
      </c>
      <c r="G94" s="72">
        <f>SUMIF(Tbl.Kosten[Sanr.],$A94,Tbl.Kosten[P5])</f>
        <v>0</v>
      </c>
      <c r="H94" s="72">
        <f>SUMIF(Tbl.Kosten[Sanr.],$A94,Tbl.Kosten[P6])</f>
        <v>0</v>
      </c>
      <c r="I94" s="72">
        <f>SUMIF(Tbl.Kosten[Sanr.],$A94,Tbl.Kosten[P7])</f>
        <v>0</v>
      </c>
      <c r="J94" s="72">
        <f>SUMIF(Tbl.Kosten[Sanr.],$A94,Tbl.Kosten[P8])</f>
        <v>0</v>
      </c>
      <c r="K94" s="72">
        <f>SUMIF(Tbl.Kosten[Sanr.],$A94,Tbl.Kosten[P9])</f>
        <v>0</v>
      </c>
      <c r="L94" s="72">
        <f>SUMIF(Tbl.Kosten[Sanr.],$A94,Tbl.Kosten[P10])</f>
        <v>0</v>
      </c>
      <c r="M94" s="72">
        <f>SUMIF(Tbl.Kosten[Sanr.],$A94,Tbl.Kosten[P11])</f>
        <v>0</v>
      </c>
      <c r="N94" s="72">
        <f>SUMIF(Tbl.Kosten[Sanr.],$A94,Tbl.Kosten[P12])</f>
        <v>0</v>
      </c>
      <c r="O94" s="72">
        <f>SUMIF(Tbl.Kosten[Sanr.],$A94,Tbl.Kosten[P13])</f>
        <v>0</v>
      </c>
      <c r="P94" s="72">
        <f>SUMIF(Tbl.Kosten[Sanr.],$A94,Tbl.Kosten[P14])</f>
        <v>0</v>
      </c>
      <c r="Q94" s="72">
        <f>SUMIF(Tbl.Kosten[Sanr.],$A94,Tbl.Kosten[P15])</f>
        <v>0</v>
      </c>
      <c r="R94" s="72">
        <f>SUMIF(Tbl.Kosten[Sanr.],$A94,Tbl.Kosten[P16])</f>
        <v>0</v>
      </c>
      <c r="S94" s="72">
        <f>SUMIF(Tbl.Kosten[Sanr.],$A94,Tbl.Kosten[P17])</f>
        <v>0</v>
      </c>
      <c r="T94" s="72">
        <f>SUMIF(Tbl.Kosten[Sanr.],$A94,Tbl.Kosten[P18])</f>
        <v>0</v>
      </c>
      <c r="U94" s="72">
        <f>SUMIF(Tbl.Kosten[Sanr.],$A94,Tbl.Kosten[P19])</f>
        <v>0</v>
      </c>
      <c r="V94" s="72">
        <f>SUMIF(Tbl.Kosten[Sanr.],$A94,Tbl.Kosten[P20])</f>
        <v>0</v>
      </c>
      <c r="W94" s="72">
        <f>SUMIF(Tbl.Kosten[Sanr.],$A94,Tbl.Kosten[P21])</f>
        <v>0</v>
      </c>
      <c r="X94" s="72">
        <f>SUMIF(Tbl.Kosten[Sanr.],$A94,Tbl.Kosten[P22])</f>
        <v>0</v>
      </c>
      <c r="Y94" s="72">
        <f>SUMIF(Tbl.Kosten[Sanr.],$A94,Tbl.Kosten[P23])</f>
        <v>0</v>
      </c>
      <c r="Z94" s="72">
        <f>SUMIF(Tbl.Kosten[Sanr.],$A94,Tbl.Kosten[P24])</f>
        <v>0</v>
      </c>
      <c r="AA94" s="72">
        <f>SUMIF(Tbl.Kosten[Sanr.],$A94,Tbl.Kosten[P25])</f>
        <v>0</v>
      </c>
      <c r="AB94" s="72">
        <f>SUMIF(Tbl.Kosten[Sanr.],$A94,Tbl.Kosten[P26])</f>
        <v>0</v>
      </c>
      <c r="AC94" s="72">
        <f>SUMIF(Tbl.Kosten[Sanr.],$A94,Tbl.Kosten[P27])</f>
        <v>0</v>
      </c>
      <c r="AD94" s="72">
        <f>SUMIF(Tbl.Kosten[Sanr.],$A94,Tbl.Kosten[P28])</f>
        <v>0</v>
      </c>
      <c r="AE94" s="72">
        <f>SUMIF(Tbl.Kosten[Sanr.],$A94,Tbl.Kosten[P29])</f>
        <v>0</v>
      </c>
      <c r="AF94" s="72">
        <f>SUMIF(Tbl.Kosten[Sanr.],$A94,Tbl.Kosten[P30])</f>
        <v>0</v>
      </c>
      <c r="AG94" s="72">
        <f>SUMIF(Tbl.Kosten[Sanr.],$A94,Tbl.Kosten[P31])</f>
        <v>0</v>
      </c>
      <c r="AH94" s="72">
        <f>SUMIF(Tbl.Kosten[Sanr.],$A94,Tbl.Kosten[P32])</f>
        <v>0</v>
      </c>
      <c r="AI94" s="72">
        <f>SUMIF(Tbl.Kosten[Sanr.],$A94,Tbl.Kosten[P33])</f>
        <v>0</v>
      </c>
      <c r="AJ94" s="72">
        <f>SUMIF(Tbl.Kosten[Sanr.],$A94,Tbl.Kosten[P34])</f>
        <v>0</v>
      </c>
      <c r="AK94" s="72">
        <f>SUMIF(Tbl.Kosten[Sanr.],$A94,Tbl.Kosten[P35])</f>
        <v>0</v>
      </c>
      <c r="AL94" s="72">
        <f>SUMIF(Tbl.Kosten[Sanr.],$A94,Tbl.Kosten[P36])</f>
        <v>0</v>
      </c>
      <c r="AM94" s="72">
        <f>SUMIF(Tbl.Kosten[Sanr.],$A94,Tbl.Kosten[P37])</f>
        <v>0</v>
      </c>
      <c r="AN94" s="72">
        <f>SUMIF(Tbl.Kosten[Sanr.],$A94,Tbl.Kosten[P38])</f>
        <v>0</v>
      </c>
      <c r="AO94" s="72">
        <f>SUMIF(Tbl.Kosten[Sanr.],$A94,Tbl.Kosten[P39])</f>
        <v>0</v>
      </c>
      <c r="AP94" s="72">
        <f>SUMIF(Tbl.Kosten[Sanr.],$A94,Tbl.Kosten[P40])</f>
        <v>0</v>
      </c>
      <c r="AQ94" s="72">
        <f>SUMIF(Tbl.Kosten[Sanr.],$A94,Tbl.Kosten[P41])</f>
        <v>0</v>
      </c>
      <c r="AR94" s="72">
        <f>SUMIF(Tbl.Kosten[Sanr.],$A94,Tbl.Kosten[P42])</f>
        <v>0</v>
      </c>
      <c r="AS94" s="72">
        <f>SUMIF(Tbl.Kosten[Sanr.],$A94,Tbl.Kosten[P43])</f>
        <v>0</v>
      </c>
      <c r="AT94" s="72">
        <f>SUMIF(Tbl.Kosten[Sanr.],$A94,Tbl.Kosten[P44])</f>
        <v>0</v>
      </c>
      <c r="AU94" s="72">
        <f>SUMIF(Tbl.Kosten[Sanr.],$A94,Tbl.Kosten[P45])</f>
        <v>0</v>
      </c>
      <c r="AV94" s="72">
        <f>SUMIF(Tbl.Kosten[Sanr.],$A94,Tbl.Kosten[P46])</f>
        <v>0</v>
      </c>
      <c r="AW94" s="72">
        <f>SUMIF(Tbl.Kosten[Sanr.],$A94,Tbl.Kosten[P47])</f>
        <v>0</v>
      </c>
      <c r="AX94" s="72">
        <f>SUMIF(Tbl.Kosten[Sanr.],$A94,Tbl.Kosten[P48])</f>
        <v>0</v>
      </c>
      <c r="AY94" s="72">
        <f>SUMIF(Tbl.Kosten[Sanr.],$A94,Tbl.Kosten[P49])</f>
        <v>0</v>
      </c>
      <c r="AZ94" s="72">
        <f>SUMIF(Tbl.Kosten[Sanr.],$A94,Tbl.Kosten[P50])</f>
        <v>0</v>
      </c>
    </row>
    <row r="95" spans="1:52" x14ac:dyDescent="0.35">
      <c r="A95" s="72" t="s">
        <v>360</v>
      </c>
      <c r="B95" s="75">
        <f>Tbl.Kosten[[#Totals],[SA17]]</f>
        <v>0</v>
      </c>
      <c r="C95" s="72">
        <f>SUMIF(Tbl.Kosten[Sanr.],$A95,Tbl.Kosten[P1])</f>
        <v>0</v>
      </c>
      <c r="D95" s="72">
        <f>SUMIF(Tbl.Kosten[Sanr.],$A95,Tbl.Kosten[P2])</f>
        <v>0</v>
      </c>
      <c r="E95" s="72">
        <f>SUMIF(Tbl.Kosten[Sanr.],$A95,Tbl.Kosten[P3])</f>
        <v>0</v>
      </c>
      <c r="F95" s="72">
        <f>SUMIF(Tbl.Kosten[Sanr.],$A95,Tbl.Kosten[P4])</f>
        <v>0</v>
      </c>
      <c r="G95" s="72">
        <f>SUMIF(Tbl.Kosten[Sanr.],$A95,Tbl.Kosten[P5])</f>
        <v>0</v>
      </c>
      <c r="H95" s="72">
        <f>SUMIF(Tbl.Kosten[Sanr.],$A95,Tbl.Kosten[P6])</f>
        <v>0</v>
      </c>
      <c r="I95" s="72">
        <f>SUMIF(Tbl.Kosten[Sanr.],$A95,Tbl.Kosten[P7])</f>
        <v>0</v>
      </c>
      <c r="J95" s="72">
        <f>SUMIF(Tbl.Kosten[Sanr.],$A95,Tbl.Kosten[P8])</f>
        <v>0</v>
      </c>
      <c r="K95" s="72">
        <f>SUMIF(Tbl.Kosten[Sanr.],$A95,Tbl.Kosten[P9])</f>
        <v>0</v>
      </c>
      <c r="L95" s="72">
        <f>SUMIF(Tbl.Kosten[Sanr.],$A95,Tbl.Kosten[P10])</f>
        <v>0</v>
      </c>
      <c r="M95" s="72">
        <f>SUMIF(Tbl.Kosten[Sanr.],$A95,Tbl.Kosten[P11])</f>
        <v>0</v>
      </c>
      <c r="N95" s="72">
        <f>SUMIF(Tbl.Kosten[Sanr.],$A95,Tbl.Kosten[P12])</f>
        <v>0</v>
      </c>
      <c r="O95" s="72">
        <f>SUMIF(Tbl.Kosten[Sanr.],$A95,Tbl.Kosten[P13])</f>
        <v>0</v>
      </c>
      <c r="P95" s="72">
        <f>SUMIF(Tbl.Kosten[Sanr.],$A95,Tbl.Kosten[P14])</f>
        <v>0</v>
      </c>
      <c r="Q95" s="72">
        <f>SUMIF(Tbl.Kosten[Sanr.],$A95,Tbl.Kosten[P15])</f>
        <v>0</v>
      </c>
      <c r="R95" s="72">
        <f>SUMIF(Tbl.Kosten[Sanr.],$A95,Tbl.Kosten[P16])</f>
        <v>0</v>
      </c>
      <c r="S95" s="72">
        <f>SUMIF(Tbl.Kosten[Sanr.],$A95,Tbl.Kosten[P17])</f>
        <v>0</v>
      </c>
      <c r="T95" s="72">
        <f>SUMIF(Tbl.Kosten[Sanr.],$A95,Tbl.Kosten[P18])</f>
        <v>0</v>
      </c>
      <c r="U95" s="72">
        <f>SUMIF(Tbl.Kosten[Sanr.],$A95,Tbl.Kosten[P19])</f>
        <v>0</v>
      </c>
      <c r="V95" s="72">
        <f>SUMIF(Tbl.Kosten[Sanr.],$A95,Tbl.Kosten[P20])</f>
        <v>0</v>
      </c>
      <c r="W95" s="72">
        <f>SUMIF(Tbl.Kosten[Sanr.],$A95,Tbl.Kosten[P21])</f>
        <v>0</v>
      </c>
      <c r="X95" s="72">
        <f>SUMIF(Tbl.Kosten[Sanr.],$A95,Tbl.Kosten[P22])</f>
        <v>0</v>
      </c>
      <c r="Y95" s="72">
        <f>SUMIF(Tbl.Kosten[Sanr.],$A95,Tbl.Kosten[P23])</f>
        <v>0</v>
      </c>
      <c r="Z95" s="72">
        <f>SUMIF(Tbl.Kosten[Sanr.],$A95,Tbl.Kosten[P24])</f>
        <v>0</v>
      </c>
      <c r="AA95" s="72">
        <f>SUMIF(Tbl.Kosten[Sanr.],$A95,Tbl.Kosten[P25])</f>
        <v>0</v>
      </c>
      <c r="AB95" s="72">
        <f>SUMIF(Tbl.Kosten[Sanr.],$A95,Tbl.Kosten[P26])</f>
        <v>0</v>
      </c>
      <c r="AC95" s="72">
        <f>SUMIF(Tbl.Kosten[Sanr.],$A95,Tbl.Kosten[P27])</f>
        <v>0</v>
      </c>
      <c r="AD95" s="72">
        <f>SUMIF(Tbl.Kosten[Sanr.],$A95,Tbl.Kosten[P28])</f>
        <v>0</v>
      </c>
      <c r="AE95" s="72">
        <f>SUMIF(Tbl.Kosten[Sanr.],$A95,Tbl.Kosten[P29])</f>
        <v>0</v>
      </c>
      <c r="AF95" s="72">
        <f>SUMIF(Tbl.Kosten[Sanr.],$A95,Tbl.Kosten[P30])</f>
        <v>0</v>
      </c>
      <c r="AG95" s="72">
        <f>SUMIF(Tbl.Kosten[Sanr.],$A95,Tbl.Kosten[P31])</f>
        <v>0</v>
      </c>
      <c r="AH95" s="72">
        <f>SUMIF(Tbl.Kosten[Sanr.],$A95,Tbl.Kosten[P32])</f>
        <v>0</v>
      </c>
      <c r="AI95" s="72">
        <f>SUMIF(Tbl.Kosten[Sanr.],$A95,Tbl.Kosten[P33])</f>
        <v>0</v>
      </c>
      <c r="AJ95" s="72">
        <f>SUMIF(Tbl.Kosten[Sanr.],$A95,Tbl.Kosten[P34])</f>
        <v>0</v>
      </c>
      <c r="AK95" s="72">
        <f>SUMIF(Tbl.Kosten[Sanr.],$A95,Tbl.Kosten[P35])</f>
        <v>0</v>
      </c>
      <c r="AL95" s="72">
        <f>SUMIF(Tbl.Kosten[Sanr.],$A95,Tbl.Kosten[P36])</f>
        <v>0</v>
      </c>
      <c r="AM95" s="72">
        <f>SUMIF(Tbl.Kosten[Sanr.],$A95,Tbl.Kosten[P37])</f>
        <v>0</v>
      </c>
      <c r="AN95" s="72">
        <f>SUMIF(Tbl.Kosten[Sanr.],$A95,Tbl.Kosten[P38])</f>
        <v>0</v>
      </c>
      <c r="AO95" s="72">
        <f>SUMIF(Tbl.Kosten[Sanr.],$A95,Tbl.Kosten[P39])</f>
        <v>0</v>
      </c>
      <c r="AP95" s="72">
        <f>SUMIF(Tbl.Kosten[Sanr.],$A95,Tbl.Kosten[P40])</f>
        <v>0</v>
      </c>
      <c r="AQ95" s="72">
        <f>SUMIF(Tbl.Kosten[Sanr.],$A95,Tbl.Kosten[P41])</f>
        <v>0</v>
      </c>
      <c r="AR95" s="72">
        <f>SUMIF(Tbl.Kosten[Sanr.],$A95,Tbl.Kosten[P42])</f>
        <v>0</v>
      </c>
      <c r="AS95" s="72">
        <f>SUMIF(Tbl.Kosten[Sanr.],$A95,Tbl.Kosten[P43])</f>
        <v>0</v>
      </c>
      <c r="AT95" s="72">
        <f>SUMIF(Tbl.Kosten[Sanr.],$A95,Tbl.Kosten[P44])</f>
        <v>0</v>
      </c>
      <c r="AU95" s="72">
        <f>SUMIF(Tbl.Kosten[Sanr.],$A95,Tbl.Kosten[P45])</f>
        <v>0</v>
      </c>
      <c r="AV95" s="72">
        <f>SUMIF(Tbl.Kosten[Sanr.],$A95,Tbl.Kosten[P46])</f>
        <v>0</v>
      </c>
      <c r="AW95" s="72">
        <f>SUMIF(Tbl.Kosten[Sanr.],$A95,Tbl.Kosten[P47])</f>
        <v>0</v>
      </c>
      <c r="AX95" s="72">
        <f>SUMIF(Tbl.Kosten[Sanr.],$A95,Tbl.Kosten[P48])</f>
        <v>0</v>
      </c>
      <c r="AY95" s="72">
        <f>SUMIF(Tbl.Kosten[Sanr.],$A95,Tbl.Kosten[P49])</f>
        <v>0</v>
      </c>
      <c r="AZ95" s="72">
        <f>SUMIF(Tbl.Kosten[Sanr.],$A95,Tbl.Kosten[P50])</f>
        <v>0</v>
      </c>
    </row>
    <row r="96" spans="1:52" x14ac:dyDescent="0.35">
      <c r="A96" s="72" t="s">
        <v>361</v>
      </c>
      <c r="B96" s="75">
        <f>Tbl.Kosten[[#Totals],[SA18]]</f>
        <v>0</v>
      </c>
      <c r="C96" s="72">
        <f>SUMIF(Tbl.Kosten[Sanr.],$A96,Tbl.Kosten[P1])</f>
        <v>0</v>
      </c>
      <c r="D96" s="72">
        <f>SUMIF(Tbl.Kosten[Sanr.],$A96,Tbl.Kosten[P2])</f>
        <v>0</v>
      </c>
      <c r="E96" s="72">
        <f>SUMIF(Tbl.Kosten[Sanr.],$A96,Tbl.Kosten[P3])</f>
        <v>0</v>
      </c>
      <c r="F96" s="72">
        <f>SUMIF(Tbl.Kosten[Sanr.],$A96,Tbl.Kosten[P4])</f>
        <v>0</v>
      </c>
      <c r="G96" s="72">
        <f>SUMIF(Tbl.Kosten[Sanr.],$A96,Tbl.Kosten[P5])</f>
        <v>0</v>
      </c>
      <c r="H96" s="72">
        <f>SUMIF(Tbl.Kosten[Sanr.],$A96,Tbl.Kosten[P6])</f>
        <v>0</v>
      </c>
      <c r="I96" s="72">
        <f>SUMIF(Tbl.Kosten[Sanr.],$A96,Tbl.Kosten[P7])</f>
        <v>0</v>
      </c>
      <c r="J96" s="72">
        <f>SUMIF(Tbl.Kosten[Sanr.],$A96,Tbl.Kosten[P8])</f>
        <v>0</v>
      </c>
      <c r="K96" s="72">
        <f>SUMIF(Tbl.Kosten[Sanr.],$A96,Tbl.Kosten[P9])</f>
        <v>0</v>
      </c>
      <c r="L96" s="72">
        <f>SUMIF(Tbl.Kosten[Sanr.],$A96,Tbl.Kosten[P10])</f>
        <v>0</v>
      </c>
      <c r="M96" s="72">
        <f>SUMIF(Tbl.Kosten[Sanr.],$A96,Tbl.Kosten[P11])</f>
        <v>0</v>
      </c>
      <c r="N96" s="72">
        <f>SUMIF(Tbl.Kosten[Sanr.],$A96,Tbl.Kosten[P12])</f>
        <v>0</v>
      </c>
      <c r="O96" s="72">
        <f>SUMIF(Tbl.Kosten[Sanr.],$A96,Tbl.Kosten[P13])</f>
        <v>0</v>
      </c>
      <c r="P96" s="72">
        <f>SUMIF(Tbl.Kosten[Sanr.],$A96,Tbl.Kosten[P14])</f>
        <v>0</v>
      </c>
      <c r="Q96" s="72">
        <f>SUMIF(Tbl.Kosten[Sanr.],$A96,Tbl.Kosten[P15])</f>
        <v>0</v>
      </c>
      <c r="R96" s="72">
        <f>SUMIF(Tbl.Kosten[Sanr.],$A96,Tbl.Kosten[P16])</f>
        <v>0</v>
      </c>
      <c r="S96" s="72">
        <f>SUMIF(Tbl.Kosten[Sanr.],$A96,Tbl.Kosten[P17])</f>
        <v>0</v>
      </c>
      <c r="T96" s="72">
        <f>SUMIF(Tbl.Kosten[Sanr.],$A96,Tbl.Kosten[P18])</f>
        <v>0</v>
      </c>
      <c r="U96" s="72">
        <f>SUMIF(Tbl.Kosten[Sanr.],$A96,Tbl.Kosten[P19])</f>
        <v>0</v>
      </c>
      <c r="V96" s="72">
        <f>SUMIF(Tbl.Kosten[Sanr.],$A96,Tbl.Kosten[P20])</f>
        <v>0</v>
      </c>
      <c r="W96" s="72">
        <f>SUMIF(Tbl.Kosten[Sanr.],$A96,Tbl.Kosten[P21])</f>
        <v>0</v>
      </c>
      <c r="X96" s="72">
        <f>SUMIF(Tbl.Kosten[Sanr.],$A96,Tbl.Kosten[P22])</f>
        <v>0</v>
      </c>
      <c r="Y96" s="72">
        <f>SUMIF(Tbl.Kosten[Sanr.],$A96,Tbl.Kosten[P23])</f>
        <v>0</v>
      </c>
      <c r="Z96" s="72">
        <f>SUMIF(Tbl.Kosten[Sanr.],$A96,Tbl.Kosten[P24])</f>
        <v>0</v>
      </c>
      <c r="AA96" s="72">
        <f>SUMIF(Tbl.Kosten[Sanr.],$A96,Tbl.Kosten[P25])</f>
        <v>0</v>
      </c>
      <c r="AB96" s="72">
        <f>SUMIF(Tbl.Kosten[Sanr.],$A96,Tbl.Kosten[P26])</f>
        <v>0</v>
      </c>
      <c r="AC96" s="72">
        <f>SUMIF(Tbl.Kosten[Sanr.],$A96,Tbl.Kosten[P27])</f>
        <v>0</v>
      </c>
      <c r="AD96" s="72">
        <f>SUMIF(Tbl.Kosten[Sanr.],$A96,Tbl.Kosten[P28])</f>
        <v>0</v>
      </c>
      <c r="AE96" s="72">
        <f>SUMIF(Tbl.Kosten[Sanr.],$A96,Tbl.Kosten[P29])</f>
        <v>0</v>
      </c>
      <c r="AF96" s="72">
        <f>SUMIF(Tbl.Kosten[Sanr.],$A96,Tbl.Kosten[P30])</f>
        <v>0</v>
      </c>
      <c r="AG96" s="72">
        <f>SUMIF(Tbl.Kosten[Sanr.],$A96,Tbl.Kosten[P31])</f>
        <v>0</v>
      </c>
      <c r="AH96" s="72">
        <f>SUMIF(Tbl.Kosten[Sanr.],$A96,Tbl.Kosten[P32])</f>
        <v>0</v>
      </c>
      <c r="AI96" s="72">
        <f>SUMIF(Tbl.Kosten[Sanr.],$A96,Tbl.Kosten[P33])</f>
        <v>0</v>
      </c>
      <c r="AJ96" s="72">
        <f>SUMIF(Tbl.Kosten[Sanr.],$A96,Tbl.Kosten[P34])</f>
        <v>0</v>
      </c>
      <c r="AK96" s="72">
        <f>SUMIF(Tbl.Kosten[Sanr.],$A96,Tbl.Kosten[P35])</f>
        <v>0</v>
      </c>
      <c r="AL96" s="72">
        <f>SUMIF(Tbl.Kosten[Sanr.],$A96,Tbl.Kosten[P36])</f>
        <v>0</v>
      </c>
      <c r="AM96" s="72">
        <f>SUMIF(Tbl.Kosten[Sanr.],$A96,Tbl.Kosten[P37])</f>
        <v>0</v>
      </c>
      <c r="AN96" s="72">
        <f>SUMIF(Tbl.Kosten[Sanr.],$A96,Tbl.Kosten[P38])</f>
        <v>0</v>
      </c>
      <c r="AO96" s="72">
        <f>SUMIF(Tbl.Kosten[Sanr.],$A96,Tbl.Kosten[P39])</f>
        <v>0</v>
      </c>
      <c r="AP96" s="72">
        <f>SUMIF(Tbl.Kosten[Sanr.],$A96,Tbl.Kosten[P40])</f>
        <v>0</v>
      </c>
      <c r="AQ96" s="72">
        <f>SUMIF(Tbl.Kosten[Sanr.],$A96,Tbl.Kosten[P41])</f>
        <v>0</v>
      </c>
      <c r="AR96" s="72">
        <f>SUMIF(Tbl.Kosten[Sanr.],$A96,Tbl.Kosten[P42])</f>
        <v>0</v>
      </c>
      <c r="AS96" s="72">
        <f>SUMIF(Tbl.Kosten[Sanr.],$A96,Tbl.Kosten[P43])</f>
        <v>0</v>
      </c>
      <c r="AT96" s="72">
        <f>SUMIF(Tbl.Kosten[Sanr.],$A96,Tbl.Kosten[P44])</f>
        <v>0</v>
      </c>
      <c r="AU96" s="72">
        <f>SUMIF(Tbl.Kosten[Sanr.],$A96,Tbl.Kosten[P45])</f>
        <v>0</v>
      </c>
      <c r="AV96" s="72">
        <f>SUMIF(Tbl.Kosten[Sanr.],$A96,Tbl.Kosten[P46])</f>
        <v>0</v>
      </c>
      <c r="AW96" s="72">
        <f>SUMIF(Tbl.Kosten[Sanr.],$A96,Tbl.Kosten[P47])</f>
        <v>0</v>
      </c>
      <c r="AX96" s="72">
        <f>SUMIF(Tbl.Kosten[Sanr.],$A96,Tbl.Kosten[P48])</f>
        <v>0</v>
      </c>
      <c r="AY96" s="72">
        <f>SUMIF(Tbl.Kosten[Sanr.],$A96,Tbl.Kosten[P49])</f>
        <v>0</v>
      </c>
      <c r="AZ96" s="72">
        <f>SUMIF(Tbl.Kosten[Sanr.],$A96,Tbl.Kosten[P50])</f>
        <v>0</v>
      </c>
    </row>
    <row r="97" spans="1:52" x14ac:dyDescent="0.35">
      <c r="A97" s="72" t="s">
        <v>362</v>
      </c>
      <c r="B97" s="75">
        <f>Tbl.Kosten[[#Totals],[SA19]]</f>
        <v>0</v>
      </c>
      <c r="C97" s="72">
        <f>SUMIF(Tbl.Kosten[Sanr.],$A97,Tbl.Kosten[P1])</f>
        <v>0</v>
      </c>
      <c r="D97" s="72">
        <f>SUMIF(Tbl.Kosten[Sanr.],$A97,Tbl.Kosten[P2])</f>
        <v>0</v>
      </c>
      <c r="E97" s="72">
        <f>SUMIF(Tbl.Kosten[Sanr.],$A97,Tbl.Kosten[P3])</f>
        <v>0</v>
      </c>
      <c r="F97" s="72">
        <f>SUMIF(Tbl.Kosten[Sanr.],$A97,Tbl.Kosten[P4])</f>
        <v>0</v>
      </c>
      <c r="G97" s="72">
        <f>SUMIF(Tbl.Kosten[Sanr.],$A97,Tbl.Kosten[P5])</f>
        <v>0</v>
      </c>
      <c r="H97" s="72">
        <f>SUMIF(Tbl.Kosten[Sanr.],$A97,Tbl.Kosten[P6])</f>
        <v>0</v>
      </c>
      <c r="I97" s="72">
        <f>SUMIF(Tbl.Kosten[Sanr.],$A97,Tbl.Kosten[P7])</f>
        <v>0</v>
      </c>
      <c r="J97" s="72">
        <f>SUMIF(Tbl.Kosten[Sanr.],$A97,Tbl.Kosten[P8])</f>
        <v>0</v>
      </c>
      <c r="K97" s="72">
        <f>SUMIF(Tbl.Kosten[Sanr.],$A97,Tbl.Kosten[P9])</f>
        <v>0</v>
      </c>
      <c r="L97" s="72">
        <f>SUMIF(Tbl.Kosten[Sanr.],$A97,Tbl.Kosten[P10])</f>
        <v>0</v>
      </c>
      <c r="M97" s="72">
        <f>SUMIF(Tbl.Kosten[Sanr.],$A97,Tbl.Kosten[P11])</f>
        <v>0</v>
      </c>
      <c r="N97" s="72">
        <f>SUMIF(Tbl.Kosten[Sanr.],$A97,Tbl.Kosten[P12])</f>
        <v>0</v>
      </c>
      <c r="O97" s="72">
        <f>SUMIF(Tbl.Kosten[Sanr.],$A97,Tbl.Kosten[P13])</f>
        <v>0</v>
      </c>
      <c r="P97" s="72">
        <f>SUMIF(Tbl.Kosten[Sanr.],$A97,Tbl.Kosten[P14])</f>
        <v>0</v>
      </c>
      <c r="Q97" s="72">
        <f>SUMIF(Tbl.Kosten[Sanr.],$A97,Tbl.Kosten[P15])</f>
        <v>0</v>
      </c>
      <c r="R97" s="72">
        <f>SUMIF(Tbl.Kosten[Sanr.],$A97,Tbl.Kosten[P16])</f>
        <v>0</v>
      </c>
      <c r="S97" s="72">
        <f>SUMIF(Tbl.Kosten[Sanr.],$A97,Tbl.Kosten[P17])</f>
        <v>0</v>
      </c>
      <c r="T97" s="72">
        <f>SUMIF(Tbl.Kosten[Sanr.],$A97,Tbl.Kosten[P18])</f>
        <v>0</v>
      </c>
      <c r="U97" s="72">
        <f>SUMIF(Tbl.Kosten[Sanr.],$A97,Tbl.Kosten[P19])</f>
        <v>0</v>
      </c>
      <c r="V97" s="72">
        <f>SUMIF(Tbl.Kosten[Sanr.],$A97,Tbl.Kosten[P20])</f>
        <v>0</v>
      </c>
      <c r="W97" s="72">
        <f>SUMIF(Tbl.Kosten[Sanr.],$A97,Tbl.Kosten[P21])</f>
        <v>0</v>
      </c>
      <c r="X97" s="72">
        <f>SUMIF(Tbl.Kosten[Sanr.],$A97,Tbl.Kosten[P22])</f>
        <v>0</v>
      </c>
      <c r="Y97" s="72">
        <f>SUMIF(Tbl.Kosten[Sanr.],$A97,Tbl.Kosten[P23])</f>
        <v>0</v>
      </c>
      <c r="Z97" s="72">
        <f>SUMIF(Tbl.Kosten[Sanr.],$A97,Tbl.Kosten[P24])</f>
        <v>0</v>
      </c>
      <c r="AA97" s="72">
        <f>SUMIF(Tbl.Kosten[Sanr.],$A97,Tbl.Kosten[P25])</f>
        <v>0</v>
      </c>
      <c r="AB97" s="72">
        <f>SUMIF(Tbl.Kosten[Sanr.],$A97,Tbl.Kosten[P26])</f>
        <v>0</v>
      </c>
      <c r="AC97" s="72">
        <f>SUMIF(Tbl.Kosten[Sanr.],$A97,Tbl.Kosten[P27])</f>
        <v>0</v>
      </c>
      <c r="AD97" s="72">
        <f>SUMIF(Tbl.Kosten[Sanr.],$A97,Tbl.Kosten[P28])</f>
        <v>0</v>
      </c>
      <c r="AE97" s="72">
        <f>SUMIF(Tbl.Kosten[Sanr.],$A97,Tbl.Kosten[P29])</f>
        <v>0</v>
      </c>
      <c r="AF97" s="72">
        <f>SUMIF(Tbl.Kosten[Sanr.],$A97,Tbl.Kosten[P30])</f>
        <v>0</v>
      </c>
      <c r="AG97" s="72">
        <f>SUMIF(Tbl.Kosten[Sanr.],$A97,Tbl.Kosten[P31])</f>
        <v>0</v>
      </c>
      <c r="AH97" s="72">
        <f>SUMIF(Tbl.Kosten[Sanr.],$A97,Tbl.Kosten[P32])</f>
        <v>0</v>
      </c>
      <c r="AI97" s="72">
        <f>SUMIF(Tbl.Kosten[Sanr.],$A97,Tbl.Kosten[P33])</f>
        <v>0</v>
      </c>
      <c r="AJ97" s="72">
        <f>SUMIF(Tbl.Kosten[Sanr.],$A97,Tbl.Kosten[P34])</f>
        <v>0</v>
      </c>
      <c r="AK97" s="72">
        <f>SUMIF(Tbl.Kosten[Sanr.],$A97,Tbl.Kosten[P35])</f>
        <v>0</v>
      </c>
      <c r="AL97" s="72">
        <f>SUMIF(Tbl.Kosten[Sanr.],$A97,Tbl.Kosten[P36])</f>
        <v>0</v>
      </c>
      <c r="AM97" s="72">
        <f>SUMIF(Tbl.Kosten[Sanr.],$A97,Tbl.Kosten[P37])</f>
        <v>0</v>
      </c>
      <c r="AN97" s="72">
        <f>SUMIF(Tbl.Kosten[Sanr.],$A97,Tbl.Kosten[P38])</f>
        <v>0</v>
      </c>
      <c r="AO97" s="72">
        <f>SUMIF(Tbl.Kosten[Sanr.],$A97,Tbl.Kosten[P39])</f>
        <v>0</v>
      </c>
      <c r="AP97" s="72">
        <f>SUMIF(Tbl.Kosten[Sanr.],$A97,Tbl.Kosten[P40])</f>
        <v>0</v>
      </c>
      <c r="AQ97" s="72">
        <f>SUMIF(Tbl.Kosten[Sanr.],$A97,Tbl.Kosten[P41])</f>
        <v>0</v>
      </c>
      <c r="AR97" s="72">
        <f>SUMIF(Tbl.Kosten[Sanr.],$A97,Tbl.Kosten[P42])</f>
        <v>0</v>
      </c>
      <c r="AS97" s="72">
        <f>SUMIF(Tbl.Kosten[Sanr.],$A97,Tbl.Kosten[P43])</f>
        <v>0</v>
      </c>
      <c r="AT97" s="72">
        <f>SUMIF(Tbl.Kosten[Sanr.],$A97,Tbl.Kosten[P44])</f>
        <v>0</v>
      </c>
      <c r="AU97" s="72">
        <f>SUMIF(Tbl.Kosten[Sanr.],$A97,Tbl.Kosten[P45])</f>
        <v>0</v>
      </c>
      <c r="AV97" s="72">
        <f>SUMIF(Tbl.Kosten[Sanr.],$A97,Tbl.Kosten[P46])</f>
        <v>0</v>
      </c>
      <c r="AW97" s="72">
        <f>SUMIF(Tbl.Kosten[Sanr.],$A97,Tbl.Kosten[P47])</f>
        <v>0</v>
      </c>
      <c r="AX97" s="72">
        <f>SUMIF(Tbl.Kosten[Sanr.],$A97,Tbl.Kosten[P48])</f>
        <v>0</v>
      </c>
      <c r="AY97" s="72">
        <f>SUMIF(Tbl.Kosten[Sanr.],$A97,Tbl.Kosten[P49])</f>
        <v>0</v>
      </c>
      <c r="AZ97" s="72">
        <f>SUMIF(Tbl.Kosten[Sanr.],$A97,Tbl.Kosten[P50])</f>
        <v>0</v>
      </c>
    </row>
    <row r="98" spans="1:52" x14ac:dyDescent="0.35">
      <c r="A98" s="72" t="s">
        <v>363</v>
      </c>
      <c r="B98" s="75">
        <f>Tbl.Kosten[[#Totals],[SA20]]</f>
        <v>0</v>
      </c>
      <c r="C98" s="72">
        <f>SUMIF(Tbl.Kosten[Sanr.],$A98,Tbl.Kosten[P1])</f>
        <v>0</v>
      </c>
      <c r="D98" s="72">
        <f>SUMIF(Tbl.Kosten[Sanr.],$A98,Tbl.Kosten[P2])</f>
        <v>0</v>
      </c>
      <c r="E98" s="72">
        <f>SUMIF(Tbl.Kosten[Sanr.],$A98,Tbl.Kosten[P3])</f>
        <v>0</v>
      </c>
      <c r="F98" s="72">
        <f>SUMIF(Tbl.Kosten[Sanr.],$A98,Tbl.Kosten[P4])</f>
        <v>0</v>
      </c>
      <c r="G98" s="72">
        <f>SUMIF(Tbl.Kosten[Sanr.],$A98,Tbl.Kosten[P5])</f>
        <v>0</v>
      </c>
      <c r="H98" s="72">
        <f>SUMIF(Tbl.Kosten[Sanr.],$A98,Tbl.Kosten[P6])</f>
        <v>0</v>
      </c>
      <c r="I98" s="72">
        <f>SUMIF(Tbl.Kosten[Sanr.],$A98,Tbl.Kosten[P7])</f>
        <v>0</v>
      </c>
      <c r="J98" s="72">
        <f>SUMIF(Tbl.Kosten[Sanr.],$A98,Tbl.Kosten[P8])</f>
        <v>0</v>
      </c>
      <c r="K98" s="72">
        <f>SUMIF(Tbl.Kosten[Sanr.],$A98,Tbl.Kosten[P9])</f>
        <v>0</v>
      </c>
      <c r="L98" s="72">
        <f>SUMIF(Tbl.Kosten[Sanr.],$A98,Tbl.Kosten[P10])</f>
        <v>0</v>
      </c>
      <c r="M98" s="72">
        <f>SUMIF(Tbl.Kosten[Sanr.],$A98,Tbl.Kosten[P11])</f>
        <v>0</v>
      </c>
      <c r="N98" s="72">
        <f>SUMIF(Tbl.Kosten[Sanr.],$A98,Tbl.Kosten[P12])</f>
        <v>0</v>
      </c>
      <c r="O98" s="72">
        <f>SUMIF(Tbl.Kosten[Sanr.],$A98,Tbl.Kosten[P13])</f>
        <v>0</v>
      </c>
      <c r="P98" s="72">
        <f>SUMIF(Tbl.Kosten[Sanr.],$A98,Tbl.Kosten[P14])</f>
        <v>0</v>
      </c>
      <c r="Q98" s="72">
        <f>SUMIF(Tbl.Kosten[Sanr.],$A98,Tbl.Kosten[P15])</f>
        <v>0</v>
      </c>
      <c r="R98" s="72">
        <f>SUMIF(Tbl.Kosten[Sanr.],$A98,Tbl.Kosten[P16])</f>
        <v>0</v>
      </c>
      <c r="S98" s="72">
        <f>SUMIF(Tbl.Kosten[Sanr.],$A98,Tbl.Kosten[P17])</f>
        <v>0</v>
      </c>
      <c r="T98" s="72">
        <f>SUMIF(Tbl.Kosten[Sanr.],$A98,Tbl.Kosten[P18])</f>
        <v>0</v>
      </c>
      <c r="U98" s="72">
        <f>SUMIF(Tbl.Kosten[Sanr.],$A98,Tbl.Kosten[P19])</f>
        <v>0</v>
      </c>
      <c r="V98" s="72">
        <f>SUMIF(Tbl.Kosten[Sanr.],$A98,Tbl.Kosten[P20])</f>
        <v>0</v>
      </c>
      <c r="W98" s="72">
        <f>SUMIF(Tbl.Kosten[Sanr.],$A98,Tbl.Kosten[P21])</f>
        <v>0</v>
      </c>
      <c r="X98" s="72">
        <f>SUMIF(Tbl.Kosten[Sanr.],$A98,Tbl.Kosten[P22])</f>
        <v>0</v>
      </c>
      <c r="Y98" s="72">
        <f>SUMIF(Tbl.Kosten[Sanr.],$A98,Tbl.Kosten[P23])</f>
        <v>0</v>
      </c>
      <c r="Z98" s="72">
        <f>SUMIF(Tbl.Kosten[Sanr.],$A98,Tbl.Kosten[P24])</f>
        <v>0</v>
      </c>
      <c r="AA98" s="72">
        <f>SUMIF(Tbl.Kosten[Sanr.],$A98,Tbl.Kosten[P25])</f>
        <v>0</v>
      </c>
      <c r="AB98" s="72">
        <f>SUMIF(Tbl.Kosten[Sanr.],$A98,Tbl.Kosten[P26])</f>
        <v>0</v>
      </c>
      <c r="AC98" s="72">
        <f>SUMIF(Tbl.Kosten[Sanr.],$A98,Tbl.Kosten[P27])</f>
        <v>0</v>
      </c>
      <c r="AD98" s="72">
        <f>SUMIF(Tbl.Kosten[Sanr.],$A98,Tbl.Kosten[P28])</f>
        <v>0</v>
      </c>
      <c r="AE98" s="72">
        <f>SUMIF(Tbl.Kosten[Sanr.],$A98,Tbl.Kosten[P29])</f>
        <v>0</v>
      </c>
      <c r="AF98" s="72">
        <f>SUMIF(Tbl.Kosten[Sanr.],$A98,Tbl.Kosten[P30])</f>
        <v>0</v>
      </c>
      <c r="AG98" s="72">
        <f>SUMIF(Tbl.Kosten[Sanr.],$A98,Tbl.Kosten[P31])</f>
        <v>0</v>
      </c>
      <c r="AH98" s="72">
        <f>SUMIF(Tbl.Kosten[Sanr.],$A98,Tbl.Kosten[P32])</f>
        <v>0</v>
      </c>
      <c r="AI98" s="72">
        <f>SUMIF(Tbl.Kosten[Sanr.],$A98,Tbl.Kosten[P33])</f>
        <v>0</v>
      </c>
      <c r="AJ98" s="72">
        <f>SUMIF(Tbl.Kosten[Sanr.],$A98,Tbl.Kosten[P34])</f>
        <v>0</v>
      </c>
      <c r="AK98" s="72">
        <f>SUMIF(Tbl.Kosten[Sanr.],$A98,Tbl.Kosten[P35])</f>
        <v>0</v>
      </c>
      <c r="AL98" s="72">
        <f>SUMIF(Tbl.Kosten[Sanr.],$A98,Tbl.Kosten[P36])</f>
        <v>0</v>
      </c>
      <c r="AM98" s="72">
        <f>SUMIF(Tbl.Kosten[Sanr.],$A98,Tbl.Kosten[P37])</f>
        <v>0</v>
      </c>
      <c r="AN98" s="72">
        <f>SUMIF(Tbl.Kosten[Sanr.],$A98,Tbl.Kosten[P38])</f>
        <v>0</v>
      </c>
      <c r="AO98" s="72">
        <f>SUMIF(Tbl.Kosten[Sanr.],$A98,Tbl.Kosten[P39])</f>
        <v>0</v>
      </c>
      <c r="AP98" s="72">
        <f>SUMIF(Tbl.Kosten[Sanr.],$A98,Tbl.Kosten[P40])</f>
        <v>0</v>
      </c>
      <c r="AQ98" s="72">
        <f>SUMIF(Tbl.Kosten[Sanr.],$A98,Tbl.Kosten[P41])</f>
        <v>0</v>
      </c>
      <c r="AR98" s="72">
        <f>SUMIF(Tbl.Kosten[Sanr.],$A98,Tbl.Kosten[P42])</f>
        <v>0</v>
      </c>
      <c r="AS98" s="72">
        <f>SUMIF(Tbl.Kosten[Sanr.],$A98,Tbl.Kosten[P43])</f>
        <v>0</v>
      </c>
      <c r="AT98" s="72">
        <f>SUMIF(Tbl.Kosten[Sanr.],$A98,Tbl.Kosten[P44])</f>
        <v>0</v>
      </c>
      <c r="AU98" s="72">
        <f>SUMIF(Tbl.Kosten[Sanr.],$A98,Tbl.Kosten[P45])</f>
        <v>0</v>
      </c>
      <c r="AV98" s="72">
        <f>SUMIF(Tbl.Kosten[Sanr.],$A98,Tbl.Kosten[P46])</f>
        <v>0</v>
      </c>
      <c r="AW98" s="72">
        <f>SUMIF(Tbl.Kosten[Sanr.],$A98,Tbl.Kosten[P47])</f>
        <v>0</v>
      </c>
      <c r="AX98" s="72">
        <f>SUMIF(Tbl.Kosten[Sanr.],$A98,Tbl.Kosten[P48])</f>
        <v>0</v>
      </c>
      <c r="AY98" s="72">
        <f>SUMIF(Tbl.Kosten[Sanr.],$A98,Tbl.Kosten[P49])</f>
        <v>0</v>
      </c>
      <c r="AZ98" s="72">
        <f>SUMIF(Tbl.Kosten[Sanr.],$A98,Tbl.Kosten[P50])</f>
        <v>0</v>
      </c>
    </row>
    <row r="99" spans="1:52" x14ac:dyDescent="0.35">
      <c r="A99" s="72" t="s">
        <v>364</v>
      </c>
      <c r="B99" s="75">
        <f>Tbl.Kosten[[#Totals],[SA21]]</f>
        <v>0</v>
      </c>
      <c r="C99" s="72">
        <f>SUMIF(Tbl.Kosten[Sanr.],$A99,Tbl.Kosten[P1])</f>
        <v>0</v>
      </c>
      <c r="D99" s="72">
        <f>SUMIF(Tbl.Kosten[Sanr.],$A99,Tbl.Kosten[P2])</f>
        <v>0</v>
      </c>
      <c r="E99" s="72">
        <f>SUMIF(Tbl.Kosten[Sanr.],$A99,Tbl.Kosten[P3])</f>
        <v>0</v>
      </c>
      <c r="F99" s="72">
        <f>SUMIF(Tbl.Kosten[Sanr.],$A99,Tbl.Kosten[P4])</f>
        <v>0</v>
      </c>
      <c r="G99" s="72">
        <f>SUMIF(Tbl.Kosten[Sanr.],$A99,Tbl.Kosten[P5])</f>
        <v>0</v>
      </c>
      <c r="H99" s="72">
        <f>SUMIF(Tbl.Kosten[Sanr.],$A99,Tbl.Kosten[P6])</f>
        <v>0</v>
      </c>
      <c r="I99" s="72">
        <f>SUMIF(Tbl.Kosten[Sanr.],$A99,Tbl.Kosten[P7])</f>
        <v>0</v>
      </c>
      <c r="J99" s="72">
        <f>SUMIF(Tbl.Kosten[Sanr.],$A99,Tbl.Kosten[P8])</f>
        <v>0</v>
      </c>
      <c r="K99" s="72">
        <f>SUMIF(Tbl.Kosten[Sanr.],$A99,Tbl.Kosten[P9])</f>
        <v>0</v>
      </c>
      <c r="L99" s="72">
        <f>SUMIF(Tbl.Kosten[Sanr.],$A99,Tbl.Kosten[P10])</f>
        <v>0</v>
      </c>
      <c r="M99" s="72">
        <f>SUMIF(Tbl.Kosten[Sanr.],$A99,Tbl.Kosten[P11])</f>
        <v>0</v>
      </c>
      <c r="N99" s="72">
        <f>SUMIF(Tbl.Kosten[Sanr.],$A99,Tbl.Kosten[P12])</f>
        <v>0</v>
      </c>
      <c r="O99" s="72">
        <f>SUMIF(Tbl.Kosten[Sanr.],$A99,Tbl.Kosten[P13])</f>
        <v>0</v>
      </c>
      <c r="P99" s="72">
        <f>SUMIF(Tbl.Kosten[Sanr.],$A99,Tbl.Kosten[P14])</f>
        <v>0</v>
      </c>
      <c r="Q99" s="72">
        <f>SUMIF(Tbl.Kosten[Sanr.],$A99,Tbl.Kosten[P15])</f>
        <v>0</v>
      </c>
      <c r="R99" s="72">
        <f>SUMIF(Tbl.Kosten[Sanr.],$A99,Tbl.Kosten[P16])</f>
        <v>0</v>
      </c>
      <c r="S99" s="72">
        <f>SUMIF(Tbl.Kosten[Sanr.],$A99,Tbl.Kosten[P17])</f>
        <v>0</v>
      </c>
      <c r="T99" s="72">
        <f>SUMIF(Tbl.Kosten[Sanr.],$A99,Tbl.Kosten[P18])</f>
        <v>0</v>
      </c>
      <c r="U99" s="72">
        <f>SUMIF(Tbl.Kosten[Sanr.],$A99,Tbl.Kosten[P19])</f>
        <v>0</v>
      </c>
      <c r="V99" s="72">
        <f>SUMIF(Tbl.Kosten[Sanr.],$A99,Tbl.Kosten[P20])</f>
        <v>0</v>
      </c>
      <c r="W99" s="72">
        <f>SUMIF(Tbl.Kosten[Sanr.],$A99,Tbl.Kosten[P21])</f>
        <v>0</v>
      </c>
      <c r="X99" s="72">
        <f>SUMIF(Tbl.Kosten[Sanr.],$A99,Tbl.Kosten[P22])</f>
        <v>0</v>
      </c>
      <c r="Y99" s="72">
        <f>SUMIF(Tbl.Kosten[Sanr.],$A99,Tbl.Kosten[P23])</f>
        <v>0</v>
      </c>
      <c r="Z99" s="72">
        <f>SUMIF(Tbl.Kosten[Sanr.],$A99,Tbl.Kosten[P24])</f>
        <v>0</v>
      </c>
      <c r="AA99" s="72">
        <f>SUMIF(Tbl.Kosten[Sanr.],$A99,Tbl.Kosten[P25])</f>
        <v>0</v>
      </c>
      <c r="AB99" s="72">
        <f>SUMIF(Tbl.Kosten[Sanr.],$A99,Tbl.Kosten[P26])</f>
        <v>0</v>
      </c>
      <c r="AC99" s="72">
        <f>SUMIF(Tbl.Kosten[Sanr.],$A99,Tbl.Kosten[P27])</f>
        <v>0</v>
      </c>
      <c r="AD99" s="72">
        <f>SUMIF(Tbl.Kosten[Sanr.],$A99,Tbl.Kosten[P28])</f>
        <v>0</v>
      </c>
      <c r="AE99" s="72">
        <f>SUMIF(Tbl.Kosten[Sanr.],$A99,Tbl.Kosten[P29])</f>
        <v>0</v>
      </c>
      <c r="AF99" s="72">
        <f>SUMIF(Tbl.Kosten[Sanr.],$A99,Tbl.Kosten[P30])</f>
        <v>0</v>
      </c>
      <c r="AG99" s="72">
        <f>SUMIF(Tbl.Kosten[Sanr.],$A99,Tbl.Kosten[P31])</f>
        <v>0</v>
      </c>
      <c r="AH99" s="72">
        <f>SUMIF(Tbl.Kosten[Sanr.],$A99,Tbl.Kosten[P32])</f>
        <v>0</v>
      </c>
      <c r="AI99" s="72">
        <f>SUMIF(Tbl.Kosten[Sanr.],$A99,Tbl.Kosten[P33])</f>
        <v>0</v>
      </c>
      <c r="AJ99" s="72">
        <f>SUMIF(Tbl.Kosten[Sanr.],$A99,Tbl.Kosten[P34])</f>
        <v>0</v>
      </c>
      <c r="AK99" s="72">
        <f>SUMIF(Tbl.Kosten[Sanr.],$A99,Tbl.Kosten[P35])</f>
        <v>0</v>
      </c>
      <c r="AL99" s="72">
        <f>SUMIF(Tbl.Kosten[Sanr.],$A99,Tbl.Kosten[P36])</f>
        <v>0</v>
      </c>
      <c r="AM99" s="72">
        <f>SUMIF(Tbl.Kosten[Sanr.],$A99,Tbl.Kosten[P37])</f>
        <v>0</v>
      </c>
      <c r="AN99" s="72">
        <f>SUMIF(Tbl.Kosten[Sanr.],$A99,Tbl.Kosten[P38])</f>
        <v>0</v>
      </c>
      <c r="AO99" s="72">
        <f>SUMIF(Tbl.Kosten[Sanr.],$A99,Tbl.Kosten[P39])</f>
        <v>0</v>
      </c>
      <c r="AP99" s="72">
        <f>SUMIF(Tbl.Kosten[Sanr.],$A99,Tbl.Kosten[P40])</f>
        <v>0</v>
      </c>
      <c r="AQ99" s="72">
        <f>SUMIF(Tbl.Kosten[Sanr.],$A99,Tbl.Kosten[P41])</f>
        <v>0</v>
      </c>
      <c r="AR99" s="72">
        <f>SUMIF(Tbl.Kosten[Sanr.],$A99,Tbl.Kosten[P42])</f>
        <v>0</v>
      </c>
      <c r="AS99" s="72">
        <f>SUMIF(Tbl.Kosten[Sanr.],$A99,Tbl.Kosten[P43])</f>
        <v>0</v>
      </c>
      <c r="AT99" s="72">
        <f>SUMIF(Tbl.Kosten[Sanr.],$A99,Tbl.Kosten[P44])</f>
        <v>0</v>
      </c>
      <c r="AU99" s="72">
        <f>SUMIF(Tbl.Kosten[Sanr.],$A99,Tbl.Kosten[P45])</f>
        <v>0</v>
      </c>
      <c r="AV99" s="72">
        <f>SUMIF(Tbl.Kosten[Sanr.],$A99,Tbl.Kosten[P46])</f>
        <v>0</v>
      </c>
      <c r="AW99" s="72">
        <f>SUMIF(Tbl.Kosten[Sanr.],$A99,Tbl.Kosten[P47])</f>
        <v>0</v>
      </c>
      <c r="AX99" s="72">
        <f>SUMIF(Tbl.Kosten[Sanr.],$A99,Tbl.Kosten[P48])</f>
        <v>0</v>
      </c>
      <c r="AY99" s="72">
        <f>SUMIF(Tbl.Kosten[Sanr.],$A99,Tbl.Kosten[P49])</f>
        <v>0</v>
      </c>
      <c r="AZ99" s="72">
        <f>SUMIF(Tbl.Kosten[Sanr.],$A99,Tbl.Kosten[P50])</f>
        <v>0</v>
      </c>
    </row>
    <row r="100" spans="1:52" x14ac:dyDescent="0.35">
      <c r="A100" s="72" t="s">
        <v>365</v>
      </c>
      <c r="B100" s="75">
        <f>Tbl.Kosten[[#Totals],[SA22]]</f>
        <v>0</v>
      </c>
      <c r="C100" s="72">
        <f>SUMIF(Tbl.Kosten[Sanr.],$A100,Tbl.Kosten[P1])</f>
        <v>0</v>
      </c>
      <c r="D100" s="72">
        <f>SUMIF(Tbl.Kosten[Sanr.],$A100,Tbl.Kosten[P2])</f>
        <v>0</v>
      </c>
      <c r="E100" s="72">
        <f>SUMIF(Tbl.Kosten[Sanr.],$A100,Tbl.Kosten[P3])</f>
        <v>0</v>
      </c>
      <c r="F100" s="72">
        <f>SUMIF(Tbl.Kosten[Sanr.],$A100,Tbl.Kosten[P4])</f>
        <v>0</v>
      </c>
      <c r="G100" s="72">
        <f>SUMIF(Tbl.Kosten[Sanr.],$A100,Tbl.Kosten[P5])</f>
        <v>0</v>
      </c>
      <c r="H100" s="72">
        <f>SUMIF(Tbl.Kosten[Sanr.],$A100,Tbl.Kosten[P6])</f>
        <v>0</v>
      </c>
      <c r="I100" s="72">
        <f>SUMIF(Tbl.Kosten[Sanr.],$A100,Tbl.Kosten[P7])</f>
        <v>0</v>
      </c>
      <c r="J100" s="72">
        <f>SUMIF(Tbl.Kosten[Sanr.],$A100,Tbl.Kosten[P8])</f>
        <v>0</v>
      </c>
      <c r="K100" s="72">
        <f>SUMIF(Tbl.Kosten[Sanr.],$A100,Tbl.Kosten[P9])</f>
        <v>0</v>
      </c>
      <c r="L100" s="72">
        <f>SUMIF(Tbl.Kosten[Sanr.],$A100,Tbl.Kosten[P10])</f>
        <v>0</v>
      </c>
      <c r="M100" s="72">
        <f>SUMIF(Tbl.Kosten[Sanr.],$A100,Tbl.Kosten[P11])</f>
        <v>0</v>
      </c>
      <c r="N100" s="72">
        <f>SUMIF(Tbl.Kosten[Sanr.],$A100,Tbl.Kosten[P12])</f>
        <v>0</v>
      </c>
      <c r="O100" s="72">
        <f>SUMIF(Tbl.Kosten[Sanr.],$A100,Tbl.Kosten[P13])</f>
        <v>0</v>
      </c>
      <c r="P100" s="72">
        <f>SUMIF(Tbl.Kosten[Sanr.],$A100,Tbl.Kosten[P14])</f>
        <v>0</v>
      </c>
      <c r="Q100" s="72">
        <f>SUMIF(Tbl.Kosten[Sanr.],$A100,Tbl.Kosten[P15])</f>
        <v>0</v>
      </c>
      <c r="R100" s="72">
        <f>SUMIF(Tbl.Kosten[Sanr.],$A100,Tbl.Kosten[P16])</f>
        <v>0</v>
      </c>
      <c r="S100" s="72">
        <f>SUMIF(Tbl.Kosten[Sanr.],$A100,Tbl.Kosten[P17])</f>
        <v>0</v>
      </c>
      <c r="T100" s="72">
        <f>SUMIF(Tbl.Kosten[Sanr.],$A100,Tbl.Kosten[P18])</f>
        <v>0</v>
      </c>
      <c r="U100" s="72">
        <f>SUMIF(Tbl.Kosten[Sanr.],$A100,Tbl.Kosten[P19])</f>
        <v>0</v>
      </c>
      <c r="V100" s="72">
        <f>SUMIF(Tbl.Kosten[Sanr.],$A100,Tbl.Kosten[P20])</f>
        <v>0</v>
      </c>
      <c r="W100" s="72">
        <f>SUMIF(Tbl.Kosten[Sanr.],$A100,Tbl.Kosten[P21])</f>
        <v>0</v>
      </c>
      <c r="X100" s="72">
        <f>SUMIF(Tbl.Kosten[Sanr.],$A100,Tbl.Kosten[P22])</f>
        <v>0</v>
      </c>
      <c r="Y100" s="72">
        <f>SUMIF(Tbl.Kosten[Sanr.],$A100,Tbl.Kosten[P23])</f>
        <v>0</v>
      </c>
      <c r="Z100" s="72">
        <f>SUMIF(Tbl.Kosten[Sanr.],$A100,Tbl.Kosten[P24])</f>
        <v>0</v>
      </c>
      <c r="AA100" s="72">
        <f>SUMIF(Tbl.Kosten[Sanr.],$A100,Tbl.Kosten[P25])</f>
        <v>0</v>
      </c>
      <c r="AB100" s="72">
        <f>SUMIF(Tbl.Kosten[Sanr.],$A100,Tbl.Kosten[P26])</f>
        <v>0</v>
      </c>
      <c r="AC100" s="72">
        <f>SUMIF(Tbl.Kosten[Sanr.],$A100,Tbl.Kosten[P27])</f>
        <v>0</v>
      </c>
      <c r="AD100" s="72">
        <f>SUMIF(Tbl.Kosten[Sanr.],$A100,Tbl.Kosten[P28])</f>
        <v>0</v>
      </c>
      <c r="AE100" s="72">
        <f>SUMIF(Tbl.Kosten[Sanr.],$A100,Tbl.Kosten[P29])</f>
        <v>0</v>
      </c>
      <c r="AF100" s="72">
        <f>SUMIF(Tbl.Kosten[Sanr.],$A100,Tbl.Kosten[P30])</f>
        <v>0</v>
      </c>
      <c r="AG100" s="72">
        <f>SUMIF(Tbl.Kosten[Sanr.],$A100,Tbl.Kosten[P31])</f>
        <v>0</v>
      </c>
      <c r="AH100" s="72">
        <f>SUMIF(Tbl.Kosten[Sanr.],$A100,Tbl.Kosten[P32])</f>
        <v>0</v>
      </c>
      <c r="AI100" s="72">
        <f>SUMIF(Tbl.Kosten[Sanr.],$A100,Tbl.Kosten[P33])</f>
        <v>0</v>
      </c>
      <c r="AJ100" s="72">
        <f>SUMIF(Tbl.Kosten[Sanr.],$A100,Tbl.Kosten[P34])</f>
        <v>0</v>
      </c>
      <c r="AK100" s="72">
        <f>SUMIF(Tbl.Kosten[Sanr.],$A100,Tbl.Kosten[P35])</f>
        <v>0</v>
      </c>
      <c r="AL100" s="72">
        <f>SUMIF(Tbl.Kosten[Sanr.],$A100,Tbl.Kosten[P36])</f>
        <v>0</v>
      </c>
      <c r="AM100" s="72">
        <f>SUMIF(Tbl.Kosten[Sanr.],$A100,Tbl.Kosten[P37])</f>
        <v>0</v>
      </c>
      <c r="AN100" s="72">
        <f>SUMIF(Tbl.Kosten[Sanr.],$A100,Tbl.Kosten[P38])</f>
        <v>0</v>
      </c>
      <c r="AO100" s="72">
        <f>SUMIF(Tbl.Kosten[Sanr.],$A100,Tbl.Kosten[P39])</f>
        <v>0</v>
      </c>
      <c r="AP100" s="72">
        <f>SUMIF(Tbl.Kosten[Sanr.],$A100,Tbl.Kosten[P40])</f>
        <v>0</v>
      </c>
      <c r="AQ100" s="72">
        <f>SUMIF(Tbl.Kosten[Sanr.],$A100,Tbl.Kosten[P41])</f>
        <v>0</v>
      </c>
      <c r="AR100" s="72">
        <f>SUMIF(Tbl.Kosten[Sanr.],$A100,Tbl.Kosten[P42])</f>
        <v>0</v>
      </c>
      <c r="AS100" s="72">
        <f>SUMIF(Tbl.Kosten[Sanr.],$A100,Tbl.Kosten[P43])</f>
        <v>0</v>
      </c>
      <c r="AT100" s="72">
        <f>SUMIF(Tbl.Kosten[Sanr.],$A100,Tbl.Kosten[P44])</f>
        <v>0</v>
      </c>
      <c r="AU100" s="72">
        <f>SUMIF(Tbl.Kosten[Sanr.],$A100,Tbl.Kosten[P45])</f>
        <v>0</v>
      </c>
      <c r="AV100" s="72">
        <f>SUMIF(Tbl.Kosten[Sanr.],$A100,Tbl.Kosten[P46])</f>
        <v>0</v>
      </c>
      <c r="AW100" s="72">
        <f>SUMIF(Tbl.Kosten[Sanr.],$A100,Tbl.Kosten[P47])</f>
        <v>0</v>
      </c>
      <c r="AX100" s="72">
        <f>SUMIF(Tbl.Kosten[Sanr.],$A100,Tbl.Kosten[P48])</f>
        <v>0</v>
      </c>
      <c r="AY100" s="72">
        <f>SUMIF(Tbl.Kosten[Sanr.],$A100,Tbl.Kosten[P49])</f>
        <v>0</v>
      </c>
      <c r="AZ100" s="72">
        <f>SUMIF(Tbl.Kosten[Sanr.],$A100,Tbl.Kosten[P50])</f>
        <v>0</v>
      </c>
    </row>
    <row r="101" spans="1:52" x14ac:dyDescent="0.35">
      <c r="A101" s="72" t="s">
        <v>366</v>
      </c>
      <c r="B101" s="75">
        <f>Tbl.Kosten[[#Totals],[SA23]]</f>
        <v>0</v>
      </c>
      <c r="C101" s="72">
        <f>SUMIF(Tbl.Kosten[Sanr.],$A101,Tbl.Kosten[P1])</f>
        <v>0</v>
      </c>
      <c r="D101" s="72">
        <f>SUMIF(Tbl.Kosten[Sanr.],$A101,Tbl.Kosten[P2])</f>
        <v>0</v>
      </c>
      <c r="E101" s="72">
        <f>SUMIF(Tbl.Kosten[Sanr.],$A101,Tbl.Kosten[P3])</f>
        <v>0</v>
      </c>
      <c r="F101" s="72">
        <f>SUMIF(Tbl.Kosten[Sanr.],$A101,Tbl.Kosten[P4])</f>
        <v>0</v>
      </c>
      <c r="G101" s="72">
        <f>SUMIF(Tbl.Kosten[Sanr.],$A101,Tbl.Kosten[P5])</f>
        <v>0</v>
      </c>
      <c r="H101" s="72">
        <f>SUMIF(Tbl.Kosten[Sanr.],$A101,Tbl.Kosten[P6])</f>
        <v>0</v>
      </c>
      <c r="I101" s="72">
        <f>SUMIF(Tbl.Kosten[Sanr.],$A101,Tbl.Kosten[P7])</f>
        <v>0</v>
      </c>
      <c r="J101" s="72">
        <f>SUMIF(Tbl.Kosten[Sanr.],$A101,Tbl.Kosten[P8])</f>
        <v>0</v>
      </c>
      <c r="K101" s="72">
        <f>SUMIF(Tbl.Kosten[Sanr.],$A101,Tbl.Kosten[P9])</f>
        <v>0</v>
      </c>
      <c r="L101" s="72">
        <f>SUMIF(Tbl.Kosten[Sanr.],$A101,Tbl.Kosten[P10])</f>
        <v>0</v>
      </c>
      <c r="M101" s="72">
        <f>SUMIF(Tbl.Kosten[Sanr.],$A101,Tbl.Kosten[P11])</f>
        <v>0</v>
      </c>
      <c r="N101" s="72">
        <f>SUMIF(Tbl.Kosten[Sanr.],$A101,Tbl.Kosten[P12])</f>
        <v>0</v>
      </c>
      <c r="O101" s="72">
        <f>SUMIF(Tbl.Kosten[Sanr.],$A101,Tbl.Kosten[P13])</f>
        <v>0</v>
      </c>
      <c r="P101" s="72">
        <f>SUMIF(Tbl.Kosten[Sanr.],$A101,Tbl.Kosten[P14])</f>
        <v>0</v>
      </c>
      <c r="Q101" s="72">
        <f>SUMIF(Tbl.Kosten[Sanr.],$A101,Tbl.Kosten[P15])</f>
        <v>0</v>
      </c>
      <c r="R101" s="72">
        <f>SUMIF(Tbl.Kosten[Sanr.],$A101,Tbl.Kosten[P16])</f>
        <v>0</v>
      </c>
      <c r="S101" s="72">
        <f>SUMIF(Tbl.Kosten[Sanr.],$A101,Tbl.Kosten[P17])</f>
        <v>0</v>
      </c>
      <c r="T101" s="72">
        <f>SUMIF(Tbl.Kosten[Sanr.],$A101,Tbl.Kosten[P18])</f>
        <v>0</v>
      </c>
      <c r="U101" s="72">
        <f>SUMIF(Tbl.Kosten[Sanr.],$A101,Tbl.Kosten[P19])</f>
        <v>0</v>
      </c>
      <c r="V101" s="72">
        <f>SUMIF(Tbl.Kosten[Sanr.],$A101,Tbl.Kosten[P20])</f>
        <v>0</v>
      </c>
      <c r="W101" s="72">
        <f>SUMIF(Tbl.Kosten[Sanr.],$A101,Tbl.Kosten[P21])</f>
        <v>0</v>
      </c>
      <c r="X101" s="72">
        <f>SUMIF(Tbl.Kosten[Sanr.],$A101,Tbl.Kosten[P22])</f>
        <v>0</v>
      </c>
      <c r="Y101" s="72">
        <f>SUMIF(Tbl.Kosten[Sanr.],$A101,Tbl.Kosten[P23])</f>
        <v>0</v>
      </c>
      <c r="Z101" s="72">
        <f>SUMIF(Tbl.Kosten[Sanr.],$A101,Tbl.Kosten[P24])</f>
        <v>0</v>
      </c>
      <c r="AA101" s="72">
        <f>SUMIF(Tbl.Kosten[Sanr.],$A101,Tbl.Kosten[P25])</f>
        <v>0</v>
      </c>
      <c r="AB101" s="72">
        <f>SUMIF(Tbl.Kosten[Sanr.],$A101,Tbl.Kosten[P26])</f>
        <v>0</v>
      </c>
      <c r="AC101" s="72">
        <f>SUMIF(Tbl.Kosten[Sanr.],$A101,Tbl.Kosten[P27])</f>
        <v>0</v>
      </c>
      <c r="AD101" s="72">
        <f>SUMIF(Tbl.Kosten[Sanr.],$A101,Tbl.Kosten[P28])</f>
        <v>0</v>
      </c>
      <c r="AE101" s="72">
        <f>SUMIF(Tbl.Kosten[Sanr.],$A101,Tbl.Kosten[P29])</f>
        <v>0</v>
      </c>
      <c r="AF101" s="72">
        <f>SUMIF(Tbl.Kosten[Sanr.],$A101,Tbl.Kosten[P30])</f>
        <v>0</v>
      </c>
      <c r="AG101" s="72">
        <f>SUMIF(Tbl.Kosten[Sanr.],$A101,Tbl.Kosten[P31])</f>
        <v>0</v>
      </c>
      <c r="AH101" s="72">
        <f>SUMIF(Tbl.Kosten[Sanr.],$A101,Tbl.Kosten[P32])</f>
        <v>0</v>
      </c>
      <c r="AI101" s="72">
        <f>SUMIF(Tbl.Kosten[Sanr.],$A101,Tbl.Kosten[P33])</f>
        <v>0</v>
      </c>
      <c r="AJ101" s="72">
        <f>SUMIF(Tbl.Kosten[Sanr.],$A101,Tbl.Kosten[P34])</f>
        <v>0</v>
      </c>
      <c r="AK101" s="72">
        <f>SUMIF(Tbl.Kosten[Sanr.],$A101,Tbl.Kosten[P35])</f>
        <v>0</v>
      </c>
      <c r="AL101" s="72">
        <f>SUMIF(Tbl.Kosten[Sanr.],$A101,Tbl.Kosten[P36])</f>
        <v>0</v>
      </c>
      <c r="AM101" s="72">
        <f>SUMIF(Tbl.Kosten[Sanr.],$A101,Tbl.Kosten[P37])</f>
        <v>0</v>
      </c>
      <c r="AN101" s="72">
        <f>SUMIF(Tbl.Kosten[Sanr.],$A101,Tbl.Kosten[P38])</f>
        <v>0</v>
      </c>
      <c r="AO101" s="72">
        <f>SUMIF(Tbl.Kosten[Sanr.],$A101,Tbl.Kosten[P39])</f>
        <v>0</v>
      </c>
      <c r="AP101" s="72">
        <f>SUMIF(Tbl.Kosten[Sanr.],$A101,Tbl.Kosten[P40])</f>
        <v>0</v>
      </c>
      <c r="AQ101" s="72">
        <f>SUMIF(Tbl.Kosten[Sanr.],$A101,Tbl.Kosten[P41])</f>
        <v>0</v>
      </c>
      <c r="AR101" s="72">
        <f>SUMIF(Tbl.Kosten[Sanr.],$A101,Tbl.Kosten[P42])</f>
        <v>0</v>
      </c>
      <c r="AS101" s="72">
        <f>SUMIF(Tbl.Kosten[Sanr.],$A101,Tbl.Kosten[P43])</f>
        <v>0</v>
      </c>
      <c r="AT101" s="72">
        <f>SUMIF(Tbl.Kosten[Sanr.],$A101,Tbl.Kosten[P44])</f>
        <v>0</v>
      </c>
      <c r="AU101" s="72">
        <f>SUMIF(Tbl.Kosten[Sanr.],$A101,Tbl.Kosten[P45])</f>
        <v>0</v>
      </c>
      <c r="AV101" s="72">
        <f>SUMIF(Tbl.Kosten[Sanr.],$A101,Tbl.Kosten[P46])</f>
        <v>0</v>
      </c>
      <c r="AW101" s="72">
        <f>SUMIF(Tbl.Kosten[Sanr.],$A101,Tbl.Kosten[P47])</f>
        <v>0</v>
      </c>
      <c r="AX101" s="72">
        <f>SUMIF(Tbl.Kosten[Sanr.],$A101,Tbl.Kosten[P48])</f>
        <v>0</v>
      </c>
      <c r="AY101" s="72">
        <f>SUMIF(Tbl.Kosten[Sanr.],$A101,Tbl.Kosten[P49])</f>
        <v>0</v>
      </c>
      <c r="AZ101" s="72">
        <f>SUMIF(Tbl.Kosten[Sanr.],$A101,Tbl.Kosten[P50])</f>
        <v>0</v>
      </c>
    </row>
    <row r="102" spans="1:52" x14ac:dyDescent="0.35">
      <c r="A102" s="72" t="s">
        <v>367</v>
      </c>
      <c r="B102" s="75">
        <f>Tbl.Kosten[[#Totals],[SA24]]</f>
        <v>0</v>
      </c>
      <c r="C102" s="72">
        <f>SUMIF(Tbl.Kosten[Sanr.],$A102,Tbl.Kosten[P1])</f>
        <v>0</v>
      </c>
      <c r="D102" s="72">
        <f>SUMIF(Tbl.Kosten[Sanr.],$A102,Tbl.Kosten[P2])</f>
        <v>0</v>
      </c>
      <c r="E102" s="72">
        <f>SUMIF(Tbl.Kosten[Sanr.],$A102,Tbl.Kosten[P3])</f>
        <v>0</v>
      </c>
      <c r="F102" s="72">
        <f>SUMIF(Tbl.Kosten[Sanr.],$A102,Tbl.Kosten[P4])</f>
        <v>0</v>
      </c>
      <c r="G102" s="72">
        <f>SUMIF(Tbl.Kosten[Sanr.],$A102,Tbl.Kosten[P5])</f>
        <v>0</v>
      </c>
      <c r="H102" s="72">
        <f>SUMIF(Tbl.Kosten[Sanr.],$A102,Tbl.Kosten[P6])</f>
        <v>0</v>
      </c>
      <c r="I102" s="72">
        <f>SUMIF(Tbl.Kosten[Sanr.],$A102,Tbl.Kosten[P7])</f>
        <v>0</v>
      </c>
      <c r="J102" s="72">
        <f>SUMIF(Tbl.Kosten[Sanr.],$A102,Tbl.Kosten[P8])</f>
        <v>0</v>
      </c>
      <c r="K102" s="72">
        <f>SUMIF(Tbl.Kosten[Sanr.],$A102,Tbl.Kosten[P9])</f>
        <v>0</v>
      </c>
      <c r="L102" s="72">
        <f>SUMIF(Tbl.Kosten[Sanr.],$A102,Tbl.Kosten[P10])</f>
        <v>0</v>
      </c>
      <c r="M102" s="72">
        <f>SUMIF(Tbl.Kosten[Sanr.],$A102,Tbl.Kosten[P11])</f>
        <v>0</v>
      </c>
      <c r="N102" s="72">
        <f>SUMIF(Tbl.Kosten[Sanr.],$A102,Tbl.Kosten[P12])</f>
        <v>0</v>
      </c>
      <c r="O102" s="72">
        <f>SUMIF(Tbl.Kosten[Sanr.],$A102,Tbl.Kosten[P13])</f>
        <v>0</v>
      </c>
      <c r="P102" s="72">
        <f>SUMIF(Tbl.Kosten[Sanr.],$A102,Tbl.Kosten[P14])</f>
        <v>0</v>
      </c>
      <c r="Q102" s="72">
        <f>SUMIF(Tbl.Kosten[Sanr.],$A102,Tbl.Kosten[P15])</f>
        <v>0</v>
      </c>
      <c r="R102" s="72">
        <f>SUMIF(Tbl.Kosten[Sanr.],$A102,Tbl.Kosten[P16])</f>
        <v>0</v>
      </c>
      <c r="S102" s="72">
        <f>SUMIF(Tbl.Kosten[Sanr.],$A102,Tbl.Kosten[P17])</f>
        <v>0</v>
      </c>
      <c r="T102" s="72">
        <f>SUMIF(Tbl.Kosten[Sanr.],$A102,Tbl.Kosten[P18])</f>
        <v>0</v>
      </c>
      <c r="U102" s="72">
        <f>SUMIF(Tbl.Kosten[Sanr.],$A102,Tbl.Kosten[P19])</f>
        <v>0</v>
      </c>
      <c r="V102" s="72">
        <f>SUMIF(Tbl.Kosten[Sanr.],$A102,Tbl.Kosten[P20])</f>
        <v>0</v>
      </c>
      <c r="W102" s="72">
        <f>SUMIF(Tbl.Kosten[Sanr.],$A102,Tbl.Kosten[P21])</f>
        <v>0</v>
      </c>
      <c r="X102" s="72">
        <f>SUMIF(Tbl.Kosten[Sanr.],$A102,Tbl.Kosten[P22])</f>
        <v>0</v>
      </c>
      <c r="Y102" s="72">
        <f>SUMIF(Tbl.Kosten[Sanr.],$A102,Tbl.Kosten[P23])</f>
        <v>0</v>
      </c>
      <c r="Z102" s="72">
        <f>SUMIF(Tbl.Kosten[Sanr.],$A102,Tbl.Kosten[P24])</f>
        <v>0</v>
      </c>
      <c r="AA102" s="72">
        <f>SUMIF(Tbl.Kosten[Sanr.],$A102,Tbl.Kosten[P25])</f>
        <v>0</v>
      </c>
      <c r="AB102" s="72">
        <f>SUMIF(Tbl.Kosten[Sanr.],$A102,Tbl.Kosten[P26])</f>
        <v>0</v>
      </c>
      <c r="AC102" s="72">
        <f>SUMIF(Tbl.Kosten[Sanr.],$A102,Tbl.Kosten[P27])</f>
        <v>0</v>
      </c>
      <c r="AD102" s="72">
        <f>SUMIF(Tbl.Kosten[Sanr.],$A102,Tbl.Kosten[P28])</f>
        <v>0</v>
      </c>
      <c r="AE102" s="72">
        <f>SUMIF(Tbl.Kosten[Sanr.],$A102,Tbl.Kosten[P29])</f>
        <v>0</v>
      </c>
      <c r="AF102" s="72">
        <f>SUMIF(Tbl.Kosten[Sanr.],$A102,Tbl.Kosten[P30])</f>
        <v>0</v>
      </c>
      <c r="AG102" s="72">
        <f>SUMIF(Tbl.Kosten[Sanr.],$A102,Tbl.Kosten[P31])</f>
        <v>0</v>
      </c>
      <c r="AH102" s="72">
        <f>SUMIF(Tbl.Kosten[Sanr.],$A102,Tbl.Kosten[P32])</f>
        <v>0</v>
      </c>
      <c r="AI102" s="72">
        <f>SUMIF(Tbl.Kosten[Sanr.],$A102,Tbl.Kosten[P33])</f>
        <v>0</v>
      </c>
      <c r="AJ102" s="72">
        <f>SUMIF(Tbl.Kosten[Sanr.],$A102,Tbl.Kosten[P34])</f>
        <v>0</v>
      </c>
      <c r="AK102" s="72">
        <f>SUMIF(Tbl.Kosten[Sanr.],$A102,Tbl.Kosten[P35])</f>
        <v>0</v>
      </c>
      <c r="AL102" s="72">
        <f>SUMIF(Tbl.Kosten[Sanr.],$A102,Tbl.Kosten[P36])</f>
        <v>0</v>
      </c>
      <c r="AM102" s="72">
        <f>SUMIF(Tbl.Kosten[Sanr.],$A102,Tbl.Kosten[P37])</f>
        <v>0</v>
      </c>
      <c r="AN102" s="72">
        <f>SUMIF(Tbl.Kosten[Sanr.],$A102,Tbl.Kosten[P38])</f>
        <v>0</v>
      </c>
      <c r="AO102" s="72">
        <f>SUMIF(Tbl.Kosten[Sanr.],$A102,Tbl.Kosten[P39])</f>
        <v>0</v>
      </c>
      <c r="AP102" s="72">
        <f>SUMIF(Tbl.Kosten[Sanr.],$A102,Tbl.Kosten[P40])</f>
        <v>0</v>
      </c>
      <c r="AQ102" s="72">
        <f>SUMIF(Tbl.Kosten[Sanr.],$A102,Tbl.Kosten[P41])</f>
        <v>0</v>
      </c>
      <c r="AR102" s="72">
        <f>SUMIF(Tbl.Kosten[Sanr.],$A102,Tbl.Kosten[P42])</f>
        <v>0</v>
      </c>
      <c r="AS102" s="72">
        <f>SUMIF(Tbl.Kosten[Sanr.],$A102,Tbl.Kosten[P43])</f>
        <v>0</v>
      </c>
      <c r="AT102" s="72">
        <f>SUMIF(Tbl.Kosten[Sanr.],$A102,Tbl.Kosten[P44])</f>
        <v>0</v>
      </c>
      <c r="AU102" s="72">
        <f>SUMIF(Tbl.Kosten[Sanr.],$A102,Tbl.Kosten[P45])</f>
        <v>0</v>
      </c>
      <c r="AV102" s="72">
        <f>SUMIF(Tbl.Kosten[Sanr.],$A102,Tbl.Kosten[P46])</f>
        <v>0</v>
      </c>
      <c r="AW102" s="72">
        <f>SUMIF(Tbl.Kosten[Sanr.],$A102,Tbl.Kosten[P47])</f>
        <v>0</v>
      </c>
      <c r="AX102" s="72">
        <f>SUMIF(Tbl.Kosten[Sanr.],$A102,Tbl.Kosten[P48])</f>
        <v>0</v>
      </c>
      <c r="AY102" s="72">
        <f>SUMIF(Tbl.Kosten[Sanr.],$A102,Tbl.Kosten[P49])</f>
        <v>0</v>
      </c>
      <c r="AZ102" s="72">
        <f>SUMIF(Tbl.Kosten[Sanr.],$A102,Tbl.Kosten[P50])</f>
        <v>0</v>
      </c>
    </row>
    <row r="103" spans="1:52" x14ac:dyDescent="0.35">
      <c r="A103" s="72" t="s">
        <v>368</v>
      </c>
      <c r="B103" s="75">
        <f>Tbl.Kosten[[#Totals],[SA25]]</f>
        <v>0</v>
      </c>
      <c r="C103" s="72">
        <f>SUMIF(Tbl.Kosten[Sanr.],$A103,Tbl.Kosten[P1])</f>
        <v>0</v>
      </c>
      <c r="D103" s="72">
        <f>SUMIF(Tbl.Kosten[Sanr.],$A103,Tbl.Kosten[P2])</f>
        <v>0</v>
      </c>
      <c r="E103" s="72">
        <f>SUMIF(Tbl.Kosten[Sanr.],$A103,Tbl.Kosten[P3])</f>
        <v>0</v>
      </c>
      <c r="F103" s="72">
        <f>SUMIF(Tbl.Kosten[Sanr.],$A103,Tbl.Kosten[P4])</f>
        <v>0</v>
      </c>
      <c r="G103" s="72">
        <f>SUMIF(Tbl.Kosten[Sanr.],$A103,Tbl.Kosten[P5])</f>
        <v>0</v>
      </c>
      <c r="H103" s="72">
        <f>SUMIF(Tbl.Kosten[Sanr.],$A103,Tbl.Kosten[P6])</f>
        <v>0</v>
      </c>
      <c r="I103" s="72">
        <f>SUMIF(Tbl.Kosten[Sanr.],$A103,Tbl.Kosten[P7])</f>
        <v>0</v>
      </c>
      <c r="J103" s="72">
        <f>SUMIF(Tbl.Kosten[Sanr.],$A103,Tbl.Kosten[P8])</f>
        <v>0</v>
      </c>
      <c r="K103" s="72">
        <f>SUMIF(Tbl.Kosten[Sanr.],$A103,Tbl.Kosten[P9])</f>
        <v>0</v>
      </c>
      <c r="L103" s="72">
        <f>SUMIF(Tbl.Kosten[Sanr.],$A103,Tbl.Kosten[P10])</f>
        <v>0</v>
      </c>
      <c r="M103" s="72">
        <f>SUMIF(Tbl.Kosten[Sanr.],$A103,Tbl.Kosten[P11])</f>
        <v>0</v>
      </c>
      <c r="N103" s="72">
        <f>SUMIF(Tbl.Kosten[Sanr.],$A103,Tbl.Kosten[P12])</f>
        <v>0</v>
      </c>
      <c r="O103" s="72">
        <f>SUMIF(Tbl.Kosten[Sanr.],$A103,Tbl.Kosten[P13])</f>
        <v>0</v>
      </c>
      <c r="P103" s="72">
        <f>SUMIF(Tbl.Kosten[Sanr.],$A103,Tbl.Kosten[P14])</f>
        <v>0</v>
      </c>
      <c r="Q103" s="72">
        <f>SUMIF(Tbl.Kosten[Sanr.],$A103,Tbl.Kosten[P15])</f>
        <v>0</v>
      </c>
      <c r="R103" s="72">
        <f>SUMIF(Tbl.Kosten[Sanr.],$A103,Tbl.Kosten[P16])</f>
        <v>0</v>
      </c>
      <c r="S103" s="72">
        <f>SUMIF(Tbl.Kosten[Sanr.],$A103,Tbl.Kosten[P17])</f>
        <v>0</v>
      </c>
      <c r="T103" s="72">
        <f>SUMIF(Tbl.Kosten[Sanr.],$A103,Tbl.Kosten[P18])</f>
        <v>0</v>
      </c>
      <c r="U103" s="72">
        <f>SUMIF(Tbl.Kosten[Sanr.],$A103,Tbl.Kosten[P19])</f>
        <v>0</v>
      </c>
      <c r="V103" s="72">
        <f>SUMIF(Tbl.Kosten[Sanr.],$A103,Tbl.Kosten[P20])</f>
        <v>0</v>
      </c>
      <c r="W103" s="72">
        <f>SUMIF(Tbl.Kosten[Sanr.],$A103,Tbl.Kosten[P21])</f>
        <v>0</v>
      </c>
      <c r="X103" s="72">
        <f>SUMIF(Tbl.Kosten[Sanr.],$A103,Tbl.Kosten[P22])</f>
        <v>0</v>
      </c>
      <c r="Y103" s="72">
        <f>SUMIF(Tbl.Kosten[Sanr.],$A103,Tbl.Kosten[P23])</f>
        <v>0</v>
      </c>
      <c r="Z103" s="72">
        <f>SUMIF(Tbl.Kosten[Sanr.],$A103,Tbl.Kosten[P24])</f>
        <v>0</v>
      </c>
      <c r="AA103" s="72">
        <f>SUMIF(Tbl.Kosten[Sanr.],$A103,Tbl.Kosten[P25])</f>
        <v>0</v>
      </c>
      <c r="AB103" s="72">
        <f>SUMIF(Tbl.Kosten[Sanr.],$A103,Tbl.Kosten[P26])</f>
        <v>0</v>
      </c>
      <c r="AC103" s="72">
        <f>SUMIF(Tbl.Kosten[Sanr.],$A103,Tbl.Kosten[P27])</f>
        <v>0</v>
      </c>
      <c r="AD103" s="72">
        <f>SUMIF(Tbl.Kosten[Sanr.],$A103,Tbl.Kosten[P28])</f>
        <v>0</v>
      </c>
      <c r="AE103" s="72">
        <f>SUMIF(Tbl.Kosten[Sanr.],$A103,Tbl.Kosten[P29])</f>
        <v>0</v>
      </c>
      <c r="AF103" s="72">
        <f>SUMIF(Tbl.Kosten[Sanr.],$A103,Tbl.Kosten[P30])</f>
        <v>0</v>
      </c>
      <c r="AG103" s="72">
        <f>SUMIF(Tbl.Kosten[Sanr.],$A103,Tbl.Kosten[P31])</f>
        <v>0</v>
      </c>
      <c r="AH103" s="72">
        <f>SUMIF(Tbl.Kosten[Sanr.],$A103,Tbl.Kosten[P32])</f>
        <v>0</v>
      </c>
      <c r="AI103" s="72">
        <f>SUMIF(Tbl.Kosten[Sanr.],$A103,Tbl.Kosten[P33])</f>
        <v>0</v>
      </c>
      <c r="AJ103" s="72">
        <f>SUMIF(Tbl.Kosten[Sanr.],$A103,Tbl.Kosten[P34])</f>
        <v>0</v>
      </c>
      <c r="AK103" s="72">
        <f>SUMIF(Tbl.Kosten[Sanr.],$A103,Tbl.Kosten[P35])</f>
        <v>0</v>
      </c>
      <c r="AL103" s="72">
        <f>SUMIF(Tbl.Kosten[Sanr.],$A103,Tbl.Kosten[P36])</f>
        <v>0</v>
      </c>
      <c r="AM103" s="72">
        <f>SUMIF(Tbl.Kosten[Sanr.],$A103,Tbl.Kosten[P37])</f>
        <v>0</v>
      </c>
      <c r="AN103" s="72">
        <f>SUMIF(Tbl.Kosten[Sanr.],$A103,Tbl.Kosten[P38])</f>
        <v>0</v>
      </c>
      <c r="AO103" s="72">
        <f>SUMIF(Tbl.Kosten[Sanr.],$A103,Tbl.Kosten[P39])</f>
        <v>0</v>
      </c>
      <c r="AP103" s="72">
        <f>SUMIF(Tbl.Kosten[Sanr.],$A103,Tbl.Kosten[P40])</f>
        <v>0</v>
      </c>
      <c r="AQ103" s="72">
        <f>SUMIF(Tbl.Kosten[Sanr.],$A103,Tbl.Kosten[P41])</f>
        <v>0</v>
      </c>
      <c r="AR103" s="72">
        <f>SUMIF(Tbl.Kosten[Sanr.],$A103,Tbl.Kosten[P42])</f>
        <v>0</v>
      </c>
      <c r="AS103" s="72">
        <f>SUMIF(Tbl.Kosten[Sanr.],$A103,Tbl.Kosten[P43])</f>
        <v>0</v>
      </c>
      <c r="AT103" s="72">
        <f>SUMIF(Tbl.Kosten[Sanr.],$A103,Tbl.Kosten[P44])</f>
        <v>0</v>
      </c>
      <c r="AU103" s="72">
        <f>SUMIF(Tbl.Kosten[Sanr.],$A103,Tbl.Kosten[P45])</f>
        <v>0</v>
      </c>
      <c r="AV103" s="72">
        <f>SUMIF(Tbl.Kosten[Sanr.],$A103,Tbl.Kosten[P46])</f>
        <v>0</v>
      </c>
      <c r="AW103" s="72">
        <f>SUMIF(Tbl.Kosten[Sanr.],$A103,Tbl.Kosten[P47])</f>
        <v>0</v>
      </c>
      <c r="AX103" s="72">
        <f>SUMIF(Tbl.Kosten[Sanr.],$A103,Tbl.Kosten[P48])</f>
        <v>0</v>
      </c>
      <c r="AY103" s="72">
        <f>SUMIF(Tbl.Kosten[Sanr.],$A103,Tbl.Kosten[P49])</f>
        <v>0</v>
      </c>
      <c r="AZ103" s="72">
        <f>SUMIF(Tbl.Kosten[Sanr.],$A103,Tbl.Kosten[P50])</f>
        <v>0</v>
      </c>
    </row>
    <row r="104" spans="1:52" x14ac:dyDescent="0.35">
      <c r="A104" s="72" t="s">
        <v>369</v>
      </c>
      <c r="B104" s="75">
        <f>Tbl.Kosten[[#Totals],[SA26]]</f>
        <v>0</v>
      </c>
      <c r="C104" s="72">
        <f>SUMIF(Tbl.Kosten[Sanr.],$A104,Tbl.Kosten[P1])</f>
        <v>0</v>
      </c>
      <c r="D104" s="72">
        <f>SUMIF(Tbl.Kosten[Sanr.],$A104,Tbl.Kosten[P2])</f>
        <v>0</v>
      </c>
      <c r="E104" s="72">
        <f>SUMIF(Tbl.Kosten[Sanr.],$A104,Tbl.Kosten[P3])</f>
        <v>0</v>
      </c>
      <c r="F104" s="72">
        <f>SUMIF(Tbl.Kosten[Sanr.],$A104,Tbl.Kosten[P4])</f>
        <v>0</v>
      </c>
      <c r="G104" s="72">
        <f>SUMIF(Tbl.Kosten[Sanr.],$A104,Tbl.Kosten[P5])</f>
        <v>0</v>
      </c>
      <c r="H104" s="72">
        <f>SUMIF(Tbl.Kosten[Sanr.],$A104,Tbl.Kosten[P6])</f>
        <v>0</v>
      </c>
      <c r="I104" s="72">
        <f>SUMIF(Tbl.Kosten[Sanr.],$A104,Tbl.Kosten[P7])</f>
        <v>0</v>
      </c>
      <c r="J104" s="72">
        <f>SUMIF(Tbl.Kosten[Sanr.],$A104,Tbl.Kosten[P8])</f>
        <v>0</v>
      </c>
      <c r="K104" s="72">
        <f>SUMIF(Tbl.Kosten[Sanr.],$A104,Tbl.Kosten[P9])</f>
        <v>0</v>
      </c>
      <c r="L104" s="72">
        <f>SUMIF(Tbl.Kosten[Sanr.],$A104,Tbl.Kosten[P10])</f>
        <v>0</v>
      </c>
      <c r="M104" s="72">
        <f>SUMIF(Tbl.Kosten[Sanr.],$A104,Tbl.Kosten[P11])</f>
        <v>0</v>
      </c>
      <c r="N104" s="72">
        <f>SUMIF(Tbl.Kosten[Sanr.],$A104,Tbl.Kosten[P12])</f>
        <v>0</v>
      </c>
      <c r="O104" s="72">
        <f>SUMIF(Tbl.Kosten[Sanr.],$A104,Tbl.Kosten[P13])</f>
        <v>0</v>
      </c>
      <c r="P104" s="72">
        <f>SUMIF(Tbl.Kosten[Sanr.],$A104,Tbl.Kosten[P14])</f>
        <v>0</v>
      </c>
      <c r="Q104" s="72">
        <f>SUMIF(Tbl.Kosten[Sanr.],$A104,Tbl.Kosten[P15])</f>
        <v>0</v>
      </c>
      <c r="R104" s="72">
        <f>SUMIF(Tbl.Kosten[Sanr.],$A104,Tbl.Kosten[P16])</f>
        <v>0</v>
      </c>
      <c r="S104" s="72">
        <f>SUMIF(Tbl.Kosten[Sanr.],$A104,Tbl.Kosten[P17])</f>
        <v>0</v>
      </c>
      <c r="T104" s="72">
        <f>SUMIF(Tbl.Kosten[Sanr.],$A104,Tbl.Kosten[P18])</f>
        <v>0</v>
      </c>
      <c r="U104" s="72">
        <f>SUMIF(Tbl.Kosten[Sanr.],$A104,Tbl.Kosten[P19])</f>
        <v>0</v>
      </c>
      <c r="V104" s="72">
        <f>SUMIF(Tbl.Kosten[Sanr.],$A104,Tbl.Kosten[P20])</f>
        <v>0</v>
      </c>
      <c r="W104" s="72">
        <f>SUMIF(Tbl.Kosten[Sanr.],$A104,Tbl.Kosten[P21])</f>
        <v>0</v>
      </c>
      <c r="X104" s="72">
        <f>SUMIF(Tbl.Kosten[Sanr.],$A104,Tbl.Kosten[P22])</f>
        <v>0</v>
      </c>
      <c r="Y104" s="72">
        <f>SUMIF(Tbl.Kosten[Sanr.],$A104,Tbl.Kosten[P23])</f>
        <v>0</v>
      </c>
      <c r="Z104" s="72">
        <f>SUMIF(Tbl.Kosten[Sanr.],$A104,Tbl.Kosten[P24])</f>
        <v>0</v>
      </c>
      <c r="AA104" s="72">
        <f>SUMIF(Tbl.Kosten[Sanr.],$A104,Tbl.Kosten[P25])</f>
        <v>0</v>
      </c>
      <c r="AB104" s="72">
        <f>SUMIF(Tbl.Kosten[Sanr.],$A104,Tbl.Kosten[P26])</f>
        <v>0</v>
      </c>
      <c r="AC104" s="72">
        <f>SUMIF(Tbl.Kosten[Sanr.],$A104,Tbl.Kosten[P27])</f>
        <v>0</v>
      </c>
      <c r="AD104" s="72">
        <f>SUMIF(Tbl.Kosten[Sanr.],$A104,Tbl.Kosten[P28])</f>
        <v>0</v>
      </c>
      <c r="AE104" s="72">
        <f>SUMIF(Tbl.Kosten[Sanr.],$A104,Tbl.Kosten[P29])</f>
        <v>0</v>
      </c>
      <c r="AF104" s="72">
        <f>SUMIF(Tbl.Kosten[Sanr.],$A104,Tbl.Kosten[P30])</f>
        <v>0</v>
      </c>
      <c r="AG104" s="72">
        <f>SUMIF(Tbl.Kosten[Sanr.],$A104,Tbl.Kosten[P31])</f>
        <v>0</v>
      </c>
      <c r="AH104" s="72">
        <f>SUMIF(Tbl.Kosten[Sanr.],$A104,Tbl.Kosten[P32])</f>
        <v>0</v>
      </c>
      <c r="AI104" s="72">
        <f>SUMIF(Tbl.Kosten[Sanr.],$A104,Tbl.Kosten[P33])</f>
        <v>0</v>
      </c>
      <c r="AJ104" s="72">
        <f>SUMIF(Tbl.Kosten[Sanr.],$A104,Tbl.Kosten[P34])</f>
        <v>0</v>
      </c>
      <c r="AK104" s="72">
        <f>SUMIF(Tbl.Kosten[Sanr.],$A104,Tbl.Kosten[P35])</f>
        <v>0</v>
      </c>
      <c r="AL104" s="72">
        <f>SUMIF(Tbl.Kosten[Sanr.],$A104,Tbl.Kosten[P36])</f>
        <v>0</v>
      </c>
      <c r="AM104" s="72">
        <f>SUMIF(Tbl.Kosten[Sanr.],$A104,Tbl.Kosten[P37])</f>
        <v>0</v>
      </c>
      <c r="AN104" s="72">
        <f>SUMIF(Tbl.Kosten[Sanr.],$A104,Tbl.Kosten[P38])</f>
        <v>0</v>
      </c>
      <c r="AO104" s="72">
        <f>SUMIF(Tbl.Kosten[Sanr.],$A104,Tbl.Kosten[P39])</f>
        <v>0</v>
      </c>
      <c r="AP104" s="72">
        <f>SUMIF(Tbl.Kosten[Sanr.],$A104,Tbl.Kosten[P40])</f>
        <v>0</v>
      </c>
      <c r="AQ104" s="72">
        <f>SUMIF(Tbl.Kosten[Sanr.],$A104,Tbl.Kosten[P41])</f>
        <v>0</v>
      </c>
      <c r="AR104" s="72">
        <f>SUMIF(Tbl.Kosten[Sanr.],$A104,Tbl.Kosten[P42])</f>
        <v>0</v>
      </c>
      <c r="AS104" s="72">
        <f>SUMIF(Tbl.Kosten[Sanr.],$A104,Tbl.Kosten[P43])</f>
        <v>0</v>
      </c>
      <c r="AT104" s="72">
        <f>SUMIF(Tbl.Kosten[Sanr.],$A104,Tbl.Kosten[P44])</f>
        <v>0</v>
      </c>
      <c r="AU104" s="72">
        <f>SUMIF(Tbl.Kosten[Sanr.],$A104,Tbl.Kosten[P45])</f>
        <v>0</v>
      </c>
      <c r="AV104" s="72">
        <f>SUMIF(Tbl.Kosten[Sanr.],$A104,Tbl.Kosten[P46])</f>
        <v>0</v>
      </c>
      <c r="AW104" s="72">
        <f>SUMIF(Tbl.Kosten[Sanr.],$A104,Tbl.Kosten[P47])</f>
        <v>0</v>
      </c>
      <c r="AX104" s="72">
        <f>SUMIF(Tbl.Kosten[Sanr.],$A104,Tbl.Kosten[P48])</f>
        <v>0</v>
      </c>
      <c r="AY104" s="72">
        <f>SUMIF(Tbl.Kosten[Sanr.],$A104,Tbl.Kosten[P49])</f>
        <v>0</v>
      </c>
      <c r="AZ104" s="72">
        <f>SUMIF(Tbl.Kosten[Sanr.],$A104,Tbl.Kosten[P50])</f>
        <v>0</v>
      </c>
    </row>
    <row r="105" spans="1:52" x14ac:dyDescent="0.35">
      <c r="A105" s="72" t="s">
        <v>370</v>
      </c>
      <c r="B105" s="75">
        <f>Tbl.Kosten[[#Totals],[SA27]]</f>
        <v>0</v>
      </c>
      <c r="C105" s="72">
        <f>SUMIF(Tbl.Kosten[Sanr.],$A105,Tbl.Kosten[P1])</f>
        <v>0</v>
      </c>
      <c r="D105" s="72">
        <f>SUMIF(Tbl.Kosten[Sanr.],$A105,Tbl.Kosten[P2])</f>
        <v>0</v>
      </c>
      <c r="E105" s="72">
        <f>SUMIF(Tbl.Kosten[Sanr.],$A105,Tbl.Kosten[P3])</f>
        <v>0</v>
      </c>
      <c r="F105" s="72">
        <f>SUMIF(Tbl.Kosten[Sanr.],$A105,Tbl.Kosten[P4])</f>
        <v>0</v>
      </c>
      <c r="G105" s="72">
        <f>SUMIF(Tbl.Kosten[Sanr.],$A105,Tbl.Kosten[P5])</f>
        <v>0</v>
      </c>
      <c r="H105" s="72">
        <f>SUMIF(Tbl.Kosten[Sanr.],$A105,Tbl.Kosten[P6])</f>
        <v>0</v>
      </c>
      <c r="I105" s="72">
        <f>SUMIF(Tbl.Kosten[Sanr.],$A105,Tbl.Kosten[P7])</f>
        <v>0</v>
      </c>
      <c r="J105" s="72">
        <f>SUMIF(Tbl.Kosten[Sanr.],$A105,Tbl.Kosten[P8])</f>
        <v>0</v>
      </c>
      <c r="K105" s="72">
        <f>SUMIF(Tbl.Kosten[Sanr.],$A105,Tbl.Kosten[P9])</f>
        <v>0</v>
      </c>
      <c r="L105" s="72">
        <f>SUMIF(Tbl.Kosten[Sanr.],$A105,Tbl.Kosten[P10])</f>
        <v>0</v>
      </c>
      <c r="M105" s="72">
        <f>SUMIF(Tbl.Kosten[Sanr.],$A105,Tbl.Kosten[P11])</f>
        <v>0</v>
      </c>
      <c r="N105" s="72">
        <f>SUMIF(Tbl.Kosten[Sanr.],$A105,Tbl.Kosten[P12])</f>
        <v>0</v>
      </c>
      <c r="O105" s="72">
        <f>SUMIF(Tbl.Kosten[Sanr.],$A105,Tbl.Kosten[P13])</f>
        <v>0</v>
      </c>
      <c r="P105" s="72">
        <f>SUMIF(Tbl.Kosten[Sanr.],$A105,Tbl.Kosten[P14])</f>
        <v>0</v>
      </c>
      <c r="Q105" s="72">
        <f>SUMIF(Tbl.Kosten[Sanr.],$A105,Tbl.Kosten[P15])</f>
        <v>0</v>
      </c>
      <c r="R105" s="72">
        <f>SUMIF(Tbl.Kosten[Sanr.],$A105,Tbl.Kosten[P16])</f>
        <v>0</v>
      </c>
      <c r="S105" s="72">
        <f>SUMIF(Tbl.Kosten[Sanr.],$A105,Tbl.Kosten[P17])</f>
        <v>0</v>
      </c>
      <c r="T105" s="72">
        <f>SUMIF(Tbl.Kosten[Sanr.],$A105,Tbl.Kosten[P18])</f>
        <v>0</v>
      </c>
      <c r="U105" s="72">
        <f>SUMIF(Tbl.Kosten[Sanr.],$A105,Tbl.Kosten[P19])</f>
        <v>0</v>
      </c>
      <c r="V105" s="72">
        <f>SUMIF(Tbl.Kosten[Sanr.],$A105,Tbl.Kosten[P20])</f>
        <v>0</v>
      </c>
      <c r="W105" s="72">
        <f>SUMIF(Tbl.Kosten[Sanr.],$A105,Tbl.Kosten[P21])</f>
        <v>0</v>
      </c>
      <c r="X105" s="72">
        <f>SUMIF(Tbl.Kosten[Sanr.],$A105,Tbl.Kosten[P22])</f>
        <v>0</v>
      </c>
      <c r="Y105" s="72">
        <f>SUMIF(Tbl.Kosten[Sanr.],$A105,Tbl.Kosten[P23])</f>
        <v>0</v>
      </c>
      <c r="Z105" s="72">
        <f>SUMIF(Tbl.Kosten[Sanr.],$A105,Tbl.Kosten[P24])</f>
        <v>0</v>
      </c>
      <c r="AA105" s="72">
        <f>SUMIF(Tbl.Kosten[Sanr.],$A105,Tbl.Kosten[P25])</f>
        <v>0</v>
      </c>
      <c r="AB105" s="72">
        <f>SUMIF(Tbl.Kosten[Sanr.],$A105,Tbl.Kosten[P26])</f>
        <v>0</v>
      </c>
      <c r="AC105" s="72">
        <f>SUMIF(Tbl.Kosten[Sanr.],$A105,Tbl.Kosten[P27])</f>
        <v>0</v>
      </c>
      <c r="AD105" s="72">
        <f>SUMIF(Tbl.Kosten[Sanr.],$A105,Tbl.Kosten[P28])</f>
        <v>0</v>
      </c>
      <c r="AE105" s="72">
        <f>SUMIF(Tbl.Kosten[Sanr.],$A105,Tbl.Kosten[P29])</f>
        <v>0</v>
      </c>
      <c r="AF105" s="72">
        <f>SUMIF(Tbl.Kosten[Sanr.],$A105,Tbl.Kosten[P30])</f>
        <v>0</v>
      </c>
      <c r="AG105" s="72">
        <f>SUMIF(Tbl.Kosten[Sanr.],$A105,Tbl.Kosten[P31])</f>
        <v>0</v>
      </c>
      <c r="AH105" s="72">
        <f>SUMIF(Tbl.Kosten[Sanr.],$A105,Tbl.Kosten[P32])</f>
        <v>0</v>
      </c>
      <c r="AI105" s="72">
        <f>SUMIF(Tbl.Kosten[Sanr.],$A105,Tbl.Kosten[P33])</f>
        <v>0</v>
      </c>
      <c r="AJ105" s="72">
        <f>SUMIF(Tbl.Kosten[Sanr.],$A105,Tbl.Kosten[P34])</f>
        <v>0</v>
      </c>
      <c r="AK105" s="72">
        <f>SUMIF(Tbl.Kosten[Sanr.],$A105,Tbl.Kosten[P35])</f>
        <v>0</v>
      </c>
      <c r="AL105" s="72">
        <f>SUMIF(Tbl.Kosten[Sanr.],$A105,Tbl.Kosten[P36])</f>
        <v>0</v>
      </c>
      <c r="AM105" s="72">
        <f>SUMIF(Tbl.Kosten[Sanr.],$A105,Tbl.Kosten[P37])</f>
        <v>0</v>
      </c>
      <c r="AN105" s="72">
        <f>SUMIF(Tbl.Kosten[Sanr.],$A105,Tbl.Kosten[P38])</f>
        <v>0</v>
      </c>
      <c r="AO105" s="72">
        <f>SUMIF(Tbl.Kosten[Sanr.],$A105,Tbl.Kosten[P39])</f>
        <v>0</v>
      </c>
      <c r="AP105" s="72">
        <f>SUMIF(Tbl.Kosten[Sanr.],$A105,Tbl.Kosten[P40])</f>
        <v>0</v>
      </c>
      <c r="AQ105" s="72">
        <f>SUMIF(Tbl.Kosten[Sanr.],$A105,Tbl.Kosten[P41])</f>
        <v>0</v>
      </c>
      <c r="AR105" s="72">
        <f>SUMIF(Tbl.Kosten[Sanr.],$A105,Tbl.Kosten[P42])</f>
        <v>0</v>
      </c>
      <c r="AS105" s="72">
        <f>SUMIF(Tbl.Kosten[Sanr.],$A105,Tbl.Kosten[P43])</f>
        <v>0</v>
      </c>
      <c r="AT105" s="72">
        <f>SUMIF(Tbl.Kosten[Sanr.],$A105,Tbl.Kosten[P44])</f>
        <v>0</v>
      </c>
      <c r="AU105" s="72">
        <f>SUMIF(Tbl.Kosten[Sanr.],$A105,Tbl.Kosten[P45])</f>
        <v>0</v>
      </c>
      <c r="AV105" s="72">
        <f>SUMIF(Tbl.Kosten[Sanr.],$A105,Tbl.Kosten[P46])</f>
        <v>0</v>
      </c>
      <c r="AW105" s="72">
        <f>SUMIF(Tbl.Kosten[Sanr.],$A105,Tbl.Kosten[P47])</f>
        <v>0</v>
      </c>
      <c r="AX105" s="72">
        <f>SUMIF(Tbl.Kosten[Sanr.],$A105,Tbl.Kosten[P48])</f>
        <v>0</v>
      </c>
      <c r="AY105" s="72">
        <f>SUMIF(Tbl.Kosten[Sanr.],$A105,Tbl.Kosten[P49])</f>
        <v>0</v>
      </c>
      <c r="AZ105" s="72">
        <f>SUMIF(Tbl.Kosten[Sanr.],$A105,Tbl.Kosten[P50])</f>
        <v>0</v>
      </c>
    </row>
    <row r="106" spans="1:52" x14ac:dyDescent="0.35">
      <c r="A106" s="72" t="s">
        <v>371</v>
      </c>
      <c r="B106" s="75">
        <f>Tbl.Kosten[[#Totals],[SA28]]</f>
        <v>0</v>
      </c>
      <c r="C106" s="72">
        <f>SUMIF(Tbl.Kosten[Sanr.],$A106,Tbl.Kosten[P1])</f>
        <v>0</v>
      </c>
      <c r="D106" s="72">
        <f>SUMIF(Tbl.Kosten[Sanr.],$A106,Tbl.Kosten[P2])</f>
        <v>0</v>
      </c>
      <c r="E106" s="72">
        <f>SUMIF(Tbl.Kosten[Sanr.],$A106,Tbl.Kosten[P3])</f>
        <v>0</v>
      </c>
      <c r="F106" s="72">
        <f>SUMIF(Tbl.Kosten[Sanr.],$A106,Tbl.Kosten[P4])</f>
        <v>0</v>
      </c>
      <c r="G106" s="72">
        <f>SUMIF(Tbl.Kosten[Sanr.],$A106,Tbl.Kosten[P5])</f>
        <v>0</v>
      </c>
      <c r="H106" s="72">
        <f>SUMIF(Tbl.Kosten[Sanr.],$A106,Tbl.Kosten[P6])</f>
        <v>0</v>
      </c>
      <c r="I106" s="72">
        <f>SUMIF(Tbl.Kosten[Sanr.],$A106,Tbl.Kosten[P7])</f>
        <v>0</v>
      </c>
      <c r="J106" s="72">
        <f>SUMIF(Tbl.Kosten[Sanr.],$A106,Tbl.Kosten[P8])</f>
        <v>0</v>
      </c>
      <c r="K106" s="72">
        <f>SUMIF(Tbl.Kosten[Sanr.],$A106,Tbl.Kosten[P9])</f>
        <v>0</v>
      </c>
      <c r="L106" s="72">
        <f>SUMIF(Tbl.Kosten[Sanr.],$A106,Tbl.Kosten[P10])</f>
        <v>0</v>
      </c>
      <c r="M106" s="72">
        <f>SUMIF(Tbl.Kosten[Sanr.],$A106,Tbl.Kosten[P11])</f>
        <v>0</v>
      </c>
      <c r="N106" s="72">
        <f>SUMIF(Tbl.Kosten[Sanr.],$A106,Tbl.Kosten[P12])</f>
        <v>0</v>
      </c>
      <c r="O106" s="72">
        <f>SUMIF(Tbl.Kosten[Sanr.],$A106,Tbl.Kosten[P13])</f>
        <v>0</v>
      </c>
      <c r="P106" s="72">
        <f>SUMIF(Tbl.Kosten[Sanr.],$A106,Tbl.Kosten[P14])</f>
        <v>0</v>
      </c>
      <c r="Q106" s="72">
        <f>SUMIF(Tbl.Kosten[Sanr.],$A106,Tbl.Kosten[P15])</f>
        <v>0</v>
      </c>
      <c r="R106" s="72">
        <f>SUMIF(Tbl.Kosten[Sanr.],$A106,Tbl.Kosten[P16])</f>
        <v>0</v>
      </c>
      <c r="S106" s="72">
        <f>SUMIF(Tbl.Kosten[Sanr.],$A106,Tbl.Kosten[P17])</f>
        <v>0</v>
      </c>
      <c r="T106" s="72">
        <f>SUMIF(Tbl.Kosten[Sanr.],$A106,Tbl.Kosten[P18])</f>
        <v>0</v>
      </c>
      <c r="U106" s="72">
        <f>SUMIF(Tbl.Kosten[Sanr.],$A106,Tbl.Kosten[P19])</f>
        <v>0</v>
      </c>
      <c r="V106" s="72">
        <f>SUMIF(Tbl.Kosten[Sanr.],$A106,Tbl.Kosten[P20])</f>
        <v>0</v>
      </c>
      <c r="W106" s="72">
        <f>SUMIF(Tbl.Kosten[Sanr.],$A106,Tbl.Kosten[P21])</f>
        <v>0</v>
      </c>
      <c r="X106" s="72">
        <f>SUMIF(Tbl.Kosten[Sanr.],$A106,Tbl.Kosten[P22])</f>
        <v>0</v>
      </c>
      <c r="Y106" s="72">
        <f>SUMIF(Tbl.Kosten[Sanr.],$A106,Tbl.Kosten[P23])</f>
        <v>0</v>
      </c>
      <c r="Z106" s="72">
        <f>SUMIF(Tbl.Kosten[Sanr.],$A106,Tbl.Kosten[P24])</f>
        <v>0</v>
      </c>
      <c r="AA106" s="72">
        <f>SUMIF(Tbl.Kosten[Sanr.],$A106,Tbl.Kosten[P25])</f>
        <v>0</v>
      </c>
      <c r="AB106" s="72">
        <f>SUMIF(Tbl.Kosten[Sanr.],$A106,Tbl.Kosten[P26])</f>
        <v>0</v>
      </c>
      <c r="AC106" s="72">
        <f>SUMIF(Tbl.Kosten[Sanr.],$A106,Tbl.Kosten[P27])</f>
        <v>0</v>
      </c>
      <c r="AD106" s="72">
        <f>SUMIF(Tbl.Kosten[Sanr.],$A106,Tbl.Kosten[P28])</f>
        <v>0</v>
      </c>
      <c r="AE106" s="72">
        <f>SUMIF(Tbl.Kosten[Sanr.],$A106,Tbl.Kosten[P29])</f>
        <v>0</v>
      </c>
      <c r="AF106" s="72">
        <f>SUMIF(Tbl.Kosten[Sanr.],$A106,Tbl.Kosten[P30])</f>
        <v>0</v>
      </c>
      <c r="AG106" s="72">
        <f>SUMIF(Tbl.Kosten[Sanr.],$A106,Tbl.Kosten[P31])</f>
        <v>0</v>
      </c>
      <c r="AH106" s="72">
        <f>SUMIF(Tbl.Kosten[Sanr.],$A106,Tbl.Kosten[P32])</f>
        <v>0</v>
      </c>
      <c r="AI106" s="72">
        <f>SUMIF(Tbl.Kosten[Sanr.],$A106,Tbl.Kosten[P33])</f>
        <v>0</v>
      </c>
      <c r="AJ106" s="72">
        <f>SUMIF(Tbl.Kosten[Sanr.],$A106,Tbl.Kosten[P34])</f>
        <v>0</v>
      </c>
      <c r="AK106" s="72">
        <f>SUMIF(Tbl.Kosten[Sanr.],$A106,Tbl.Kosten[P35])</f>
        <v>0</v>
      </c>
      <c r="AL106" s="72">
        <f>SUMIF(Tbl.Kosten[Sanr.],$A106,Tbl.Kosten[P36])</f>
        <v>0</v>
      </c>
      <c r="AM106" s="72">
        <f>SUMIF(Tbl.Kosten[Sanr.],$A106,Tbl.Kosten[P37])</f>
        <v>0</v>
      </c>
      <c r="AN106" s="72">
        <f>SUMIF(Tbl.Kosten[Sanr.],$A106,Tbl.Kosten[P38])</f>
        <v>0</v>
      </c>
      <c r="AO106" s="72">
        <f>SUMIF(Tbl.Kosten[Sanr.],$A106,Tbl.Kosten[P39])</f>
        <v>0</v>
      </c>
      <c r="AP106" s="72">
        <f>SUMIF(Tbl.Kosten[Sanr.],$A106,Tbl.Kosten[P40])</f>
        <v>0</v>
      </c>
      <c r="AQ106" s="72">
        <f>SUMIF(Tbl.Kosten[Sanr.],$A106,Tbl.Kosten[P41])</f>
        <v>0</v>
      </c>
      <c r="AR106" s="72">
        <f>SUMIF(Tbl.Kosten[Sanr.],$A106,Tbl.Kosten[P42])</f>
        <v>0</v>
      </c>
      <c r="AS106" s="72">
        <f>SUMIF(Tbl.Kosten[Sanr.],$A106,Tbl.Kosten[P43])</f>
        <v>0</v>
      </c>
      <c r="AT106" s="72">
        <f>SUMIF(Tbl.Kosten[Sanr.],$A106,Tbl.Kosten[P44])</f>
        <v>0</v>
      </c>
      <c r="AU106" s="72">
        <f>SUMIF(Tbl.Kosten[Sanr.],$A106,Tbl.Kosten[P45])</f>
        <v>0</v>
      </c>
      <c r="AV106" s="72">
        <f>SUMIF(Tbl.Kosten[Sanr.],$A106,Tbl.Kosten[P46])</f>
        <v>0</v>
      </c>
      <c r="AW106" s="72">
        <f>SUMIF(Tbl.Kosten[Sanr.],$A106,Tbl.Kosten[P47])</f>
        <v>0</v>
      </c>
      <c r="AX106" s="72">
        <f>SUMIF(Tbl.Kosten[Sanr.],$A106,Tbl.Kosten[P48])</f>
        <v>0</v>
      </c>
      <c r="AY106" s="72">
        <f>SUMIF(Tbl.Kosten[Sanr.],$A106,Tbl.Kosten[P49])</f>
        <v>0</v>
      </c>
      <c r="AZ106" s="72">
        <f>SUMIF(Tbl.Kosten[Sanr.],$A106,Tbl.Kosten[P50])</f>
        <v>0</v>
      </c>
    </row>
    <row r="107" spans="1:52" x14ac:dyDescent="0.35">
      <c r="A107" s="72" t="s">
        <v>372</v>
      </c>
      <c r="B107" s="75">
        <f>Tbl.Kosten[[#Totals],[SA29]]</f>
        <v>0</v>
      </c>
      <c r="C107" s="72">
        <f>SUMIF(Tbl.Kosten[Sanr.],$A107,Tbl.Kosten[P1])</f>
        <v>0</v>
      </c>
      <c r="D107" s="72">
        <f>SUMIF(Tbl.Kosten[Sanr.],$A107,Tbl.Kosten[P2])</f>
        <v>0</v>
      </c>
      <c r="E107" s="72">
        <f>SUMIF(Tbl.Kosten[Sanr.],$A107,Tbl.Kosten[P3])</f>
        <v>0</v>
      </c>
      <c r="F107" s="72">
        <f>SUMIF(Tbl.Kosten[Sanr.],$A107,Tbl.Kosten[P4])</f>
        <v>0</v>
      </c>
      <c r="G107" s="72">
        <f>SUMIF(Tbl.Kosten[Sanr.],$A107,Tbl.Kosten[P5])</f>
        <v>0</v>
      </c>
      <c r="H107" s="72">
        <f>SUMIF(Tbl.Kosten[Sanr.],$A107,Tbl.Kosten[P6])</f>
        <v>0</v>
      </c>
      <c r="I107" s="72">
        <f>SUMIF(Tbl.Kosten[Sanr.],$A107,Tbl.Kosten[P7])</f>
        <v>0</v>
      </c>
      <c r="J107" s="72">
        <f>SUMIF(Tbl.Kosten[Sanr.],$A107,Tbl.Kosten[P8])</f>
        <v>0</v>
      </c>
      <c r="K107" s="72">
        <f>SUMIF(Tbl.Kosten[Sanr.],$A107,Tbl.Kosten[P9])</f>
        <v>0</v>
      </c>
      <c r="L107" s="72">
        <f>SUMIF(Tbl.Kosten[Sanr.],$A107,Tbl.Kosten[P10])</f>
        <v>0</v>
      </c>
      <c r="M107" s="72">
        <f>SUMIF(Tbl.Kosten[Sanr.],$A107,Tbl.Kosten[P11])</f>
        <v>0</v>
      </c>
      <c r="N107" s="72">
        <f>SUMIF(Tbl.Kosten[Sanr.],$A107,Tbl.Kosten[P12])</f>
        <v>0</v>
      </c>
      <c r="O107" s="72">
        <f>SUMIF(Tbl.Kosten[Sanr.],$A107,Tbl.Kosten[P13])</f>
        <v>0</v>
      </c>
      <c r="P107" s="72">
        <f>SUMIF(Tbl.Kosten[Sanr.],$A107,Tbl.Kosten[P14])</f>
        <v>0</v>
      </c>
      <c r="Q107" s="72">
        <f>SUMIF(Tbl.Kosten[Sanr.],$A107,Tbl.Kosten[P15])</f>
        <v>0</v>
      </c>
      <c r="R107" s="72">
        <f>SUMIF(Tbl.Kosten[Sanr.],$A107,Tbl.Kosten[P16])</f>
        <v>0</v>
      </c>
      <c r="S107" s="72">
        <f>SUMIF(Tbl.Kosten[Sanr.],$A107,Tbl.Kosten[P17])</f>
        <v>0</v>
      </c>
      <c r="T107" s="72">
        <f>SUMIF(Tbl.Kosten[Sanr.],$A107,Tbl.Kosten[P18])</f>
        <v>0</v>
      </c>
      <c r="U107" s="72">
        <f>SUMIF(Tbl.Kosten[Sanr.],$A107,Tbl.Kosten[P19])</f>
        <v>0</v>
      </c>
      <c r="V107" s="72">
        <f>SUMIF(Tbl.Kosten[Sanr.],$A107,Tbl.Kosten[P20])</f>
        <v>0</v>
      </c>
      <c r="W107" s="72">
        <f>SUMIF(Tbl.Kosten[Sanr.],$A107,Tbl.Kosten[P21])</f>
        <v>0</v>
      </c>
      <c r="X107" s="72">
        <f>SUMIF(Tbl.Kosten[Sanr.],$A107,Tbl.Kosten[P22])</f>
        <v>0</v>
      </c>
      <c r="Y107" s="72">
        <f>SUMIF(Tbl.Kosten[Sanr.],$A107,Tbl.Kosten[P23])</f>
        <v>0</v>
      </c>
      <c r="Z107" s="72">
        <f>SUMIF(Tbl.Kosten[Sanr.],$A107,Tbl.Kosten[P24])</f>
        <v>0</v>
      </c>
      <c r="AA107" s="72">
        <f>SUMIF(Tbl.Kosten[Sanr.],$A107,Tbl.Kosten[P25])</f>
        <v>0</v>
      </c>
      <c r="AB107" s="72">
        <f>SUMIF(Tbl.Kosten[Sanr.],$A107,Tbl.Kosten[P26])</f>
        <v>0</v>
      </c>
      <c r="AC107" s="72">
        <f>SUMIF(Tbl.Kosten[Sanr.],$A107,Tbl.Kosten[P27])</f>
        <v>0</v>
      </c>
      <c r="AD107" s="72">
        <f>SUMIF(Tbl.Kosten[Sanr.],$A107,Tbl.Kosten[P28])</f>
        <v>0</v>
      </c>
      <c r="AE107" s="72">
        <f>SUMIF(Tbl.Kosten[Sanr.],$A107,Tbl.Kosten[P29])</f>
        <v>0</v>
      </c>
      <c r="AF107" s="72">
        <f>SUMIF(Tbl.Kosten[Sanr.],$A107,Tbl.Kosten[P30])</f>
        <v>0</v>
      </c>
      <c r="AG107" s="72">
        <f>SUMIF(Tbl.Kosten[Sanr.],$A107,Tbl.Kosten[P31])</f>
        <v>0</v>
      </c>
      <c r="AH107" s="72">
        <f>SUMIF(Tbl.Kosten[Sanr.],$A107,Tbl.Kosten[P32])</f>
        <v>0</v>
      </c>
      <c r="AI107" s="72">
        <f>SUMIF(Tbl.Kosten[Sanr.],$A107,Tbl.Kosten[P33])</f>
        <v>0</v>
      </c>
      <c r="AJ107" s="72">
        <f>SUMIF(Tbl.Kosten[Sanr.],$A107,Tbl.Kosten[P34])</f>
        <v>0</v>
      </c>
      <c r="AK107" s="72">
        <f>SUMIF(Tbl.Kosten[Sanr.],$A107,Tbl.Kosten[P35])</f>
        <v>0</v>
      </c>
      <c r="AL107" s="72">
        <f>SUMIF(Tbl.Kosten[Sanr.],$A107,Tbl.Kosten[P36])</f>
        <v>0</v>
      </c>
      <c r="AM107" s="72">
        <f>SUMIF(Tbl.Kosten[Sanr.],$A107,Tbl.Kosten[P37])</f>
        <v>0</v>
      </c>
      <c r="AN107" s="72">
        <f>SUMIF(Tbl.Kosten[Sanr.],$A107,Tbl.Kosten[P38])</f>
        <v>0</v>
      </c>
      <c r="AO107" s="72">
        <f>SUMIF(Tbl.Kosten[Sanr.],$A107,Tbl.Kosten[P39])</f>
        <v>0</v>
      </c>
      <c r="AP107" s="72">
        <f>SUMIF(Tbl.Kosten[Sanr.],$A107,Tbl.Kosten[P40])</f>
        <v>0</v>
      </c>
      <c r="AQ107" s="72">
        <f>SUMIF(Tbl.Kosten[Sanr.],$A107,Tbl.Kosten[P41])</f>
        <v>0</v>
      </c>
      <c r="AR107" s="72">
        <f>SUMIF(Tbl.Kosten[Sanr.],$A107,Tbl.Kosten[P42])</f>
        <v>0</v>
      </c>
      <c r="AS107" s="72">
        <f>SUMIF(Tbl.Kosten[Sanr.],$A107,Tbl.Kosten[P43])</f>
        <v>0</v>
      </c>
      <c r="AT107" s="72">
        <f>SUMIF(Tbl.Kosten[Sanr.],$A107,Tbl.Kosten[P44])</f>
        <v>0</v>
      </c>
      <c r="AU107" s="72">
        <f>SUMIF(Tbl.Kosten[Sanr.],$A107,Tbl.Kosten[P45])</f>
        <v>0</v>
      </c>
      <c r="AV107" s="72">
        <f>SUMIF(Tbl.Kosten[Sanr.],$A107,Tbl.Kosten[P46])</f>
        <v>0</v>
      </c>
      <c r="AW107" s="72">
        <f>SUMIF(Tbl.Kosten[Sanr.],$A107,Tbl.Kosten[P47])</f>
        <v>0</v>
      </c>
      <c r="AX107" s="72">
        <f>SUMIF(Tbl.Kosten[Sanr.],$A107,Tbl.Kosten[P48])</f>
        <v>0</v>
      </c>
      <c r="AY107" s="72">
        <f>SUMIF(Tbl.Kosten[Sanr.],$A107,Tbl.Kosten[P49])</f>
        <v>0</v>
      </c>
      <c r="AZ107" s="72">
        <f>SUMIF(Tbl.Kosten[Sanr.],$A107,Tbl.Kosten[P50])</f>
        <v>0</v>
      </c>
    </row>
    <row r="108" spans="1:52" x14ac:dyDescent="0.35">
      <c r="A108" s="72" t="s">
        <v>373</v>
      </c>
      <c r="B108" s="75">
        <f>Tbl.Kosten[[#Totals],[SA30]]</f>
        <v>0</v>
      </c>
      <c r="C108" s="72">
        <f>SUMIF(Tbl.Kosten[Sanr.],$A108,Tbl.Kosten[P1])</f>
        <v>0</v>
      </c>
      <c r="D108" s="72">
        <f>SUMIF(Tbl.Kosten[Sanr.],$A108,Tbl.Kosten[P2])</f>
        <v>0</v>
      </c>
      <c r="E108" s="72">
        <f>SUMIF(Tbl.Kosten[Sanr.],$A108,Tbl.Kosten[P3])</f>
        <v>0</v>
      </c>
      <c r="F108" s="72">
        <f>SUMIF(Tbl.Kosten[Sanr.],$A108,Tbl.Kosten[P4])</f>
        <v>0</v>
      </c>
      <c r="G108" s="72">
        <f>SUMIF(Tbl.Kosten[Sanr.],$A108,Tbl.Kosten[P5])</f>
        <v>0</v>
      </c>
      <c r="H108" s="72">
        <f>SUMIF(Tbl.Kosten[Sanr.],$A108,Tbl.Kosten[P6])</f>
        <v>0</v>
      </c>
      <c r="I108" s="72">
        <f>SUMIF(Tbl.Kosten[Sanr.],$A108,Tbl.Kosten[P7])</f>
        <v>0</v>
      </c>
      <c r="J108" s="72">
        <f>SUMIF(Tbl.Kosten[Sanr.],$A108,Tbl.Kosten[P8])</f>
        <v>0</v>
      </c>
      <c r="K108" s="72">
        <f>SUMIF(Tbl.Kosten[Sanr.],$A108,Tbl.Kosten[P9])</f>
        <v>0</v>
      </c>
      <c r="L108" s="72">
        <f>SUMIF(Tbl.Kosten[Sanr.],$A108,Tbl.Kosten[P10])</f>
        <v>0</v>
      </c>
      <c r="M108" s="72">
        <f>SUMIF(Tbl.Kosten[Sanr.],$A108,Tbl.Kosten[P11])</f>
        <v>0</v>
      </c>
      <c r="N108" s="72">
        <f>SUMIF(Tbl.Kosten[Sanr.],$A108,Tbl.Kosten[P12])</f>
        <v>0</v>
      </c>
      <c r="O108" s="72">
        <f>SUMIF(Tbl.Kosten[Sanr.],$A108,Tbl.Kosten[P13])</f>
        <v>0</v>
      </c>
      <c r="P108" s="72">
        <f>SUMIF(Tbl.Kosten[Sanr.],$A108,Tbl.Kosten[P14])</f>
        <v>0</v>
      </c>
      <c r="Q108" s="72">
        <f>SUMIF(Tbl.Kosten[Sanr.],$A108,Tbl.Kosten[P15])</f>
        <v>0</v>
      </c>
      <c r="R108" s="72">
        <f>SUMIF(Tbl.Kosten[Sanr.],$A108,Tbl.Kosten[P16])</f>
        <v>0</v>
      </c>
      <c r="S108" s="72">
        <f>SUMIF(Tbl.Kosten[Sanr.],$A108,Tbl.Kosten[P17])</f>
        <v>0</v>
      </c>
      <c r="T108" s="72">
        <f>SUMIF(Tbl.Kosten[Sanr.],$A108,Tbl.Kosten[P18])</f>
        <v>0</v>
      </c>
      <c r="U108" s="72">
        <f>SUMIF(Tbl.Kosten[Sanr.],$A108,Tbl.Kosten[P19])</f>
        <v>0</v>
      </c>
      <c r="V108" s="72">
        <f>SUMIF(Tbl.Kosten[Sanr.],$A108,Tbl.Kosten[P20])</f>
        <v>0</v>
      </c>
      <c r="W108" s="72">
        <f>SUMIF(Tbl.Kosten[Sanr.],$A108,Tbl.Kosten[P21])</f>
        <v>0</v>
      </c>
      <c r="X108" s="72">
        <f>SUMIF(Tbl.Kosten[Sanr.],$A108,Tbl.Kosten[P22])</f>
        <v>0</v>
      </c>
      <c r="Y108" s="72">
        <f>SUMIF(Tbl.Kosten[Sanr.],$A108,Tbl.Kosten[P23])</f>
        <v>0</v>
      </c>
      <c r="Z108" s="72">
        <f>SUMIF(Tbl.Kosten[Sanr.],$A108,Tbl.Kosten[P24])</f>
        <v>0</v>
      </c>
      <c r="AA108" s="72">
        <f>SUMIF(Tbl.Kosten[Sanr.],$A108,Tbl.Kosten[P25])</f>
        <v>0</v>
      </c>
      <c r="AB108" s="72">
        <f>SUMIF(Tbl.Kosten[Sanr.],$A108,Tbl.Kosten[P26])</f>
        <v>0</v>
      </c>
      <c r="AC108" s="72">
        <f>SUMIF(Tbl.Kosten[Sanr.],$A108,Tbl.Kosten[P27])</f>
        <v>0</v>
      </c>
      <c r="AD108" s="72">
        <f>SUMIF(Tbl.Kosten[Sanr.],$A108,Tbl.Kosten[P28])</f>
        <v>0</v>
      </c>
      <c r="AE108" s="72">
        <f>SUMIF(Tbl.Kosten[Sanr.],$A108,Tbl.Kosten[P29])</f>
        <v>0</v>
      </c>
      <c r="AF108" s="72">
        <f>SUMIF(Tbl.Kosten[Sanr.],$A108,Tbl.Kosten[P30])</f>
        <v>0</v>
      </c>
      <c r="AG108" s="72">
        <f>SUMIF(Tbl.Kosten[Sanr.],$A108,Tbl.Kosten[P31])</f>
        <v>0</v>
      </c>
      <c r="AH108" s="72">
        <f>SUMIF(Tbl.Kosten[Sanr.],$A108,Tbl.Kosten[P32])</f>
        <v>0</v>
      </c>
      <c r="AI108" s="72">
        <f>SUMIF(Tbl.Kosten[Sanr.],$A108,Tbl.Kosten[P33])</f>
        <v>0</v>
      </c>
      <c r="AJ108" s="72">
        <f>SUMIF(Tbl.Kosten[Sanr.],$A108,Tbl.Kosten[P34])</f>
        <v>0</v>
      </c>
      <c r="AK108" s="72">
        <f>SUMIF(Tbl.Kosten[Sanr.],$A108,Tbl.Kosten[P35])</f>
        <v>0</v>
      </c>
      <c r="AL108" s="72">
        <f>SUMIF(Tbl.Kosten[Sanr.],$A108,Tbl.Kosten[P36])</f>
        <v>0</v>
      </c>
      <c r="AM108" s="72">
        <f>SUMIF(Tbl.Kosten[Sanr.],$A108,Tbl.Kosten[P37])</f>
        <v>0</v>
      </c>
      <c r="AN108" s="72">
        <f>SUMIF(Tbl.Kosten[Sanr.],$A108,Tbl.Kosten[P38])</f>
        <v>0</v>
      </c>
      <c r="AO108" s="72">
        <f>SUMIF(Tbl.Kosten[Sanr.],$A108,Tbl.Kosten[P39])</f>
        <v>0</v>
      </c>
      <c r="AP108" s="72">
        <f>SUMIF(Tbl.Kosten[Sanr.],$A108,Tbl.Kosten[P40])</f>
        <v>0</v>
      </c>
      <c r="AQ108" s="72">
        <f>SUMIF(Tbl.Kosten[Sanr.],$A108,Tbl.Kosten[P41])</f>
        <v>0</v>
      </c>
      <c r="AR108" s="72">
        <f>SUMIF(Tbl.Kosten[Sanr.],$A108,Tbl.Kosten[P42])</f>
        <v>0</v>
      </c>
      <c r="AS108" s="72">
        <f>SUMIF(Tbl.Kosten[Sanr.],$A108,Tbl.Kosten[P43])</f>
        <v>0</v>
      </c>
      <c r="AT108" s="72">
        <f>SUMIF(Tbl.Kosten[Sanr.],$A108,Tbl.Kosten[P44])</f>
        <v>0</v>
      </c>
      <c r="AU108" s="72">
        <f>SUMIF(Tbl.Kosten[Sanr.],$A108,Tbl.Kosten[P45])</f>
        <v>0</v>
      </c>
      <c r="AV108" s="72">
        <f>SUMIF(Tbl.Kosten[Sanr.],$A108,Tbl.Kosten[P46])</f>
        <v>0</v>
      </c>
      <c r="AW108" s="72">
        <f>SUMIF(Tbl.Kosten[Sanr.],$A108,Tbl.Kosten[P47])</f>
        <v>0</v>
      </c>
      <c r="AX108" s="72">
        <f>SUMIF(Tbl.Kosten[Sanr.],$A108,Tbl.Kosten[P48])</f>
        <v>0</v>
      </c>
      <c r="AY108" s="72">
        <f>SUMIF(Tbl.Kosten[Sanr.],$A108,Tbl.Kosten[P49])</f>
        <v>0</v>
      </c>
      <c r="AZ108" s="72">
        <f>SUMIF(Tbl.Kosten[Sanr.],$A108,Tbl.Kosten[P50])</f>
        <v>0</v>
      </c>
    </row>
    <row r="109" spans="1:52" x14ac:dyDescent="0.35">
      <c r="C109" s="77">
        <f>SUM(C79:C108)-C77</f>
        <v>0</v>
      </c>
      <c r="D109" s="77">
        <f t="shared" ref="D109:AZ109" si="2">SUM(D79:D108)-D77</f>
        <v>0</v>
      </c>
      <c r="E109" s="77">
        <f t="shared" si="2"/>
        <v>0</v>
      </c>
      <c r="F109" s="77">
        <f t="shared" si="2"/>
        <v>0</v>
      </c>
      <c r="G109" s="77">
        <f t="shared" si="2"/>
        <v>0</v>
      </c>
      <c r="H109" s="77">
        <f t="shared" si="2"/>
        <v>0</v>
      </c>
      <c r="I109" s="77">
        <f t="shared" si="2"/>
        <v>0</v>
      </c>
      <c r="J109" s="77">
        <f t="shared" si="2"/>
        <v>0</v>
      </c>
      <c r="K109" s="77">
        <f t="shared" si="2"/>
        <v>0</v>
      </c>
      <c r="L109" s="77">
        <f t="shared" si="2"/>
        <v>0</v>
      </c>
      <c r="M109" s="77">
        <f t="shared" si="2"/>
        <v>0</v>
      </c>
      <c r="N109" s="77">
        <f t="shared" si="2"/>
        <v>0</v>
      </c>
      <c r="O109" s="77">
        <f t="shared" si="2"/>
        <v>0</v>
      </c>
      <c r="P109" s="77">
        <f t="shared" si="2"/>
        <v>0</v>
      </c>
      <c r="Q109" s="77">
        <f t="shared" si="2"/>
        <v>0</v>
      </c>
      <c r="R109" s="77">
        <f t="shared" si="2"/>
        <v>0</v>
      </c>
      <c r="S109" s="77">
        <f t="shared" si="2"/>
        <v>0</v>
      </c>
      <c r="T109" s="77">
        <f t="shared" si="2"/>
        <v>0</v>
      </c>
      <c r="U109" s="77">
        <f t="shared" si="2"/>
        <v>0</v>
      </c>
      <c r="V109" s="77">
        <f t="shared" si="2"/>
        <v>0</v>
      </c>
      <c r="W109" s="77">
        <f t="shared" si="2"/>
        <v>0</v>
      </c>
      <c r="X109" s="77">
        <f t="shared" si="2"/>
        <v>0</v>
      </c>
      <c r="Y109" s="77">
        <f t="shared" si="2"/>
        <v>0</v>
      </c>
      <c r="Z109" s="77">
        <f t="shared" si="2"/>
        <v>0</v>
      </c>
      <c r="AA109" s="77">
        <f t="shared" si="2"/>
        <v>0</v>
      </c>
      <c r="AB109" s="77">
        <f t="shared" si="2"/>
        <v>0</v>
      </c>
      <c r="AC109" s="77">
        <f t="shared" si="2"/>
        <v>0</v>
      </c>
      <c r="AD109" s="77">
        <f t="shared" si="2"/>
        <v>0</v>
      </c>
      <c r="AE109" s="77">
        <f t="shared" si="2"/>
        <v>0</v>
      </c>
      <c r="AF109" s="77">
        <f t="shared" si="2"/>
        <v>0</v>
      </c>
      <c r="AG109" s="77">
        <f t="shared" si="2"/>
        <v>0</v>
      </c>
      <c r="AH109" s="77">
        <f t="shared" si="2"/>
        <v>0</v>
      </c>
      <c r="AI109" s="77">
        <f t="shared" si="2"/>
        <v>0</v>
      </c>
      <c r="AJ109" s="77">
        <f t="shared" si="2"/>
        <v>0</v>
      </c>
      <c r="AK109" s="77">
        <f t="shared" si="2"/>
        <v>0</v>
      </c>
      <c r="AL109" s="77">
        <f t="shared" si="2"/>
        <v>0</v>
      </c>
      <c r="AM109" s="77">
        <f t="shared" si="2"/>
        <v>0</v>
      </c>
      <c r="AN109" s="77">
        <f t="shared" si="2"/>
        <v>0</v>
      </c>
      <c r="AO109" s="77">
        <f t="shared" si="2"/>
        <v>0</v>
      </c>
      <c r="AP109" s="77">
        <f t="shared" si="2"/>
        <v>0</v>
      </c>
      <c r="AQ109" s="77">
        <f t="shared" si="2"/>
        <v>0</v>
      </c>
      <c r="AR109" s="77">
        <f t="shared" si="2"/>
        <v>0</v>
      </c>
      <c r="AS109" s="77">
        <f t="shared" si="2"/>
        <v>0</v>
      </c>
      <c r="AT109" s="77">
        <f t="shared" si="2"/>
        <v>0</v>
      </c>
      <c r="AU109" s="77">
        <f t="shared" si="2"/>
        <v>0</v>
      </c>
      <c r="AV109" s="77">
        <f t="shared" si="2"/>
        <v>0</v>
      </c>
      <c r="AW109" s="77">
        <f t="shared" si="2"/>
        <v>0</v>
      </c>
      <c r="AX109" s="77">
        <f t="shared" si="2"/>
        <v>0</v>
      </c>
      <c r="AY109" s="77">
        <f t="shared" si="2"/>
        <v>0</v>
      </c>
      <c r="AZ109" s="77">
        <f t="shared" si="2"/>
        <v>0</v>
      </c>
    </row>
    <row r="111" spans="1:52" x14ac:dyDescent="0.35">
      <c r="B111" s="72" t="s">
        <v>374</v>
      </c>
      <c r="C111" s="72">
        <f>_xlfn.XLOOKUP(C2,Tbl.Projectpartners[PNr.],Tbl.Projectpartners[Partnercode],"",0,1)</f>
        <v>0</v>
      </c>
      <c r="D111" s="72">
        <f>_xlfn.XLOOKUP(D2,Tbl.Projectpartners[PNr.],Tbl.Projectpartners[Partnercode],"",0,1)</f>
        <v>0</v>
      </c>
      <c r="E111" s="72">
        <f>_xlfn.XLOOKUP(E2,Tbl.Projectpartners[PNr.],Tbl.Projectpartners[Partnercode],"",0,1)</f>
        <v>0</v>
      </c>
      <c r="F111" s="72">
        <f>_xlfn.XLOOKUP(F2,Tbl.Projectpartners[PNr.],Tbl.Projectpartners[Partnercode],"",0,1)</f>
        <v>0</v>
      </c>
      <c r="G111" s="72">
        <f>_xlfn.XLOOKUP(G2,Tbl.Projectpartners[PNr.],Tbl.Projectpartners[Partnercode],"",0,1)</f>
        <v>0</v>
      </c>
      <c r="H111" s="72">
        <f>_xlfn.XLOOKUP(H2,Tbl.Projectpartners[PNr.],Tbl.Projectpartners[Partnercode],"",0,1)</f>
        <v>0</v>
      </c>
      <c r="I111" s="72">
        <f>_xlfn.XLOOKUP(I2,Tbl.Projectpartners[PNr.],Tbl.Projectpartners[Partnercode],"",0,1)</f>
        <v>0</v>
      </c>
      <c r="J111" s="72">
        <f>_xlfn.XLOOKUP(J2,Tbl.Projectpartners[PNr.],Tbl.Projectpartners[Partnercode],"",0,1)</f>
        <v>0</v>
      </c>
      <c r="K111" s="72">
        <f>_xlfn.XLOOKUP(K2,Tbl.Projectpartners[PNr.],Tbl.Projectpartners[Partnercode],"",0,1)</f>
        <v>0</v>
      </c>
      <c r="L111" s="72">
        <f>_xlfn.XLOOKUP(L2,Tbl.Projectpartners[PNr.],Tbl.Projectpartners[Partnercode],"",0,1)</f>
        <v>0</v>
      </c>
      <c r="M111" s="72">
        <f>_xlfn.XLOOKUP(M2,Tbl.Projectpartners[PNr.],Tbl.Projectpartners[Partnercode],"",0,1)</f>
        <v>0</v>
      </c>
      <c r="N111" s="72">
        <f>_xlfn.XLOOKUP(N2,Tbl.Projectpartners[PNr.],Tbl.Projectpartners[Partnercode],"",0,1)</f>
        <v>0</v>
      </c>
      <c r="O111" s="72">
        <f>_xlfn.XLOOKUP(O2,Tbl.Projectpartners[PNr.],Tbl.Projectpartners[Partnercode],"",0,1)</f>
        <v>0</v>
      </c>
      <c r="P111" s="72">
        <f>_xlfn.XLOOKUP(P2,Tbl.Projectpartners[PNr.],Tbl.Projectpartners[Partnercode],"",0,1)</f>
        <v>0</v>
      </c>
      <c r="Q111" s="72">
        <f>_xlfn.XLOOKUP(Q2,Tbl.Projectpartners[PNr.],Tbl.Projectpartners[Partnercode],"",0,1)</f>
        <v>0</v>
      </c>
      <c r="R111" s="72">
        <f>_xlfn.XLOOKUP(R2,Tbl.Projectpartners[PNr.],Tbl.Projectpartners[Partnercode],"",0,1)</f>
        <v>0</v>
      </c>
      <c r="S111" s="72">
        <f>_xlfn.XLOOKUP(S2,Tbl.Projectpartners[PNr.],Tbl.Projectpartners[Partnercode],"",0,1)</f>
        <v>0</v>
      </c>
      <c r="T111" s="72">
        <f>_xlfn.XLOOKUP(T2,Tbl.Projectpartners[PNr.],Tbl.Projectpartners[Partnercode],"",0,1)</f>
        <v>0</v>
      </c>
      <c r="U111" s="72">
        <f>_xlfn.XLOOKUP(U2,Tbl.Projectpartners[PNr.],Tbl.Projectpartners[Partnercode],"",0,1)</f>
        <v>0</v>
      </c>
      <c r="V111" s="72">
        <f>_xlfn.XLOOKUP(V2,Tbl.Projectpartners[PNr.],Tbl.Projectpartners[Partnercode],"",0,1)</f>
        <v>0</v>
      </c>
      <c r="W111" s="72">
        <f>_xlfn.XLOOKUP(W2,Tbl.Projectpartners[PNr.],Tbl.Projectpartners[Partnercode],"",0,1)</f>
        <v>0</v>
      </c>
      <c r="X111" s="72">
        <f>_xlfn.XLOOKUP(X2,Tbl.Projectpartners[PNr.],Tbl.Projectpartners[Partnercode],"",0,1)</f>
        <v>0</v>
      </c>
      <c r="Y111" s="72">
        <f>_xlfn.XLOOKUP(Y2,Tbl.Projectpartners[PNr.],Tbl.Projectpartners[Partnercode],"",0,1)</f>
        <v>0</v>
      </c>
      <c r="Z111" s="72">
        <f>_xlfn.XLOOKUP(Z2,Tbl.Projectpartners[PNr.],Tbl.Projectpartners[Partnercode],"",0,1)</f>
        <v>0</v>
      </c>
      <c r="AA111" s="72">
        <f>_xlfn.XLOOKUP(AA2,Tbl.Projectpartners[PNr.],Tbl.Projectpartners[Partnercode],"",0,1)</f>
        <v>0</v>
      </c>
      <c r="AB111" s="72">
        <f>_xlfn.XLOOKUP(AB2,Tbl.Projectpartners[PNr.],Tbl.Projectpartners[Partnercode],"",0,1)</f>
        <v>0</v>
      </c>
      <c r="AC111" s="72">
        <f>_xlfn.XLOOKUP(AC2,Tbl.Projectpartners[PNr.],Tbl.Projectpartners[Partnercode],"",0,1)</f>
        <v>0</v>
      </c>
      <c r="AD111" s="72">
        <f>_xlfn.XLOOKUP(AD2,Tbl.Projectpartners[PNr.],Tbl.Projectpartners[Partnercode],"",0,1)</f>
        <v>0</v>
      </c>
      <c r="AE111" s="72">
        <f>_xlfn.XLOOKUP(AE2,Tbl.Projectpartners[PNr.],Tbl.Projectpartners[Partnercode],"",0,1)</f>
        <v>0</v>
      </c>
      <c r="AF111" s="72">
        <f>_xlfn.XLOOKUP(AF2,Tbl.Projectpartners[PNr.],Tbl.Projectpartners[Partnercode],"",0,1)</f>
        <v>0</v>
      </c>
      <c r="AG111" s="72">
        <f>_xlfn.XLOOKUP(AG2,Tbl.Projectpartners[PNr.],Tbl.Projectpartners[Partnercode],"",0,1)</f>
        <v>0</v>
      </c>
      <c r="AH111" s="72">
        <f>_xlfn.XLOOKUP(AH2,Tbl.Projectpartners[PNr.],Tbl.Projectpartners[Partnercode],"",0,1)</f>
        <v>0</v>
      </c>
      <c r="AI111" s="72">
        <f>_xlfn.XLOOKUP(AI2,Tbl.Projectpartners[PNr.],Tbl.Projectpartners[Partnercode],"",0,1)</f>
        <v>0</v>
      </c>
      <c r="AJ111" s="72">
        <f>_xlfn.XLOOKUP(AJ2,Tbl.Projectpartners[PNr.],Tbl.Projectpartners[Partnercode],"",0,1)</f>
        <v>0</v>
      </c>
      <c r="AK111" s="72">
        <f>_xlfn.XLOOKUP(AK2,Tbl.Projectpartners[PNr.],Tbl.Projectpartners[Partnercode],"",0,1)</f>
        <v>0</v>
      </c>
      <c r="AL111" s="72">
        <f>_xlfn.XLOOKUP(AL2,Tbl.Projectpartners[PNr.],Tbl.Projectpartners[Partnercode],"",0,1)</f>
        <v>0</v>
      </c>
      <c r="AM111" s="72">
        <f>_xlfn.XLOOKUP(AM2,Tbl.Projectpartners[PNr.],Tbl.Projectpartners[Partnercode],"",0,1)</f>
        <v>0</v>
      </c>
      <c r="AN111" s="72">
        <f>_xlfn.XLOOKUP(AN2,Tbl.Projectpartners[PNr.],Tbl.Projectpartners[Partnercode],"",0,1)</f>
        <v>0</v>
      </c>
      <c r="AO111" s="72">
        <f>_xlfn.XLOOKUP(AO2,Tbl.Projectpartners[PNr.],Tbl.Projectpartners[Partnercode],"",0,1)</f>
        <v>0</v>
      </c>
      <c r="AP111" s="72">
        <f>_xlfn.XLOOKUP(AP2,Tbl.Projectpartners[PNr.],Tbl.Projectpartners[Partnercode],"",0,1)</f>
        <v>0</v>
      </c>
      <c r="AQ111" s="72">
        <f>_xlfn.XLOOKUP(AQ2,Tbl.Projectpartners[PNr.],Tbl.Projectpartners[Partnercode],"",0,1)</f>
        <v>0</v>
      </c>
      <c r="AR111" s="72">
        <f>_xlfn.XLOOKUP(AR2,Tbl.Projectpartners[PNr.],Tbl.Projectpartners[Partnercode],"",0,1)</f>
        <v>0</v>
      </c>
      <c r="AS111" s="72">
        <f>_xlfn.XLOOKUP(AS2,Tbl.Projectpartners[PNr.],Tbl.Projectpartners[Partnercode],"",0,1)</f>
        <v>0</v>
      </c>
      <c r="AT111" s="72">
        <f>_xlfn.XLOOKUP(AT2,Tbl.Projectpartners[PNr.],Tbl.Projectpartners[Partnercode],"",0,1)</f>
        <v>0</v>
      </c>
      <c r="AU111" s="72">
        <f>_xlfn.XLOOKUP(AU2,Tbl.Projectpartners[PNr.],Tbl.Projectpartners[Partnercode],"",0,1)</f>
        <v>0</v>
      </c>
      <c r="AV111" s="72">
        <f>_xlfn.XLOOKUP(AV2,Tbl.Projectpartners[PNr.],Tbl.Projectpartners[Partnercode],"",0,1)</f>
        <v>0</v>
      </c>
      <c r="AW111" s="72">
        <f>_xlfn.XLOOKUP(AW2,Tbl.Projectpartners[PNr.],Tbl.Projectpartners[Partnercode],"",0,1)</f>
        <v>0</v>
      </c>
      <c r="AX111" s="72">
        <f>_xlfn.XLOOKUP(AX2,Tbl.Projectpartners[PNr.],Tbl.Projectpartners[Partnercode],"",0,1)</f>
        <v>0</v>
      </c>
      <c r="AY111" s="72">
        <f>_xlfn.XLOOKUP(AY2,Tbl.Projectpartners[PNr.],Tbl.Projectpartners[Partnercode],"",0,1)</f>
        <v>0</v>
      </c>
      <c r="AZ111" s="72" t="str">
        <f>_xlfn.XLOOKUP(AZ2,Tbl.Projectpartners[PNr.],Tbl.Projectpartners[Naam],"",0,1)</f>
        <v/>
      </c>
    </row>
    <row r="112" spans="1:52" x14ac:dyDescent="0.35">
      <c r="A112" s="72" t="s">
        <v>442</v>
      </c>
      <c r="B112" s="77"/>
      <c r="C112" s="72" t="s">
        <v>64</v>
      </c>
      <c r="D112" s="72" t="s">
        <v>65</v>
      </c>
      <c r="E112" s="72" t="s">
        <v>66</v>
      </c>
      <c r="F112" s="72" t="s">
        <v>67</v>
      </c>
      <c r="G112" s="72" t="s">
        <v>68</v>
      </c>
      <c r="H112" s="72" t="s">
        <v>69</v>
      </c>
      <c r="I112" s="72" t="s">
        <v>70</v>
      </c>
      <c r="J112" s="72" t="s">
        <v>71</v>
      </c>
      <c r="K112" s="72" t="s">
        <v>72</v>
      </c>
      <c r="L112" s="72" t="s">
        <v>73</v>
      </c>
      <c r="M112" s="72" t="s">
        <v>74</v>
      </c>
      <c r="N112" s="72" t="s">
        <v>75</v>
      </c>
      <c r="O112" s="72" t="s">
        <v>76</v>
      </c>
      <c r="P112" s="72" t="s">
        <v>77</v>
      </c>
      <c r="Q112" s="72" t="s">
        <v>78</v>
      </c>
      <c r="R112" s="72" t="s">
        <v>79</v>
      </c>
      <c r="S112" s="72" t="s">
        <v>80</v>
      </c>
      <c r="T112" s="72" t="s">
        <v>81</v>
      </c>
      <c r="U112" s="72" t="s">
        <v>82</v>
      </c>
      <c r="V112" s="72" t="s">
        <v>83</v>
      </c>
      <c r="W112" s="72" t="s">
        <v>84</v>
      </c>
      <c r="X112" s="72" t="s">
        <v>85</v>
      </c>
      <c r="Y112" s="72" t="s">
        <v>86</v>
      </c>
      <c r="Z112" s="72" t="s">
        <v>87</v>
      </c>
      <c r="AA112" s="72" t="s">
        <v>88</v>
      </c>
      <c r="AB112" s="72" t="s">
        <v>89</v>
      </c>
      <c r="AC112" s="72" t="s">
        <v>90</v>
      </c>
      <c r="AD112" s="72" t="s">
        <v>91</v>
      </c>
      <c r="AE112" s="72" t="s">
        <v>92</v>
      </c>
      <c r="AF112" s="72" t="s">
        <v>93</v>
      </c>
      <c r="AG112" s="72" t="s">
        <v>94</v>
      </c>
      <c r="AH112" s="72" t="s">
        <v>95</v>
      </c>
      <c r="AI112" s="72" t="s">
        <v>96</v>
      </c>
      <c r="AJ112" s="72" t="s">
        <v>97</v>
      </c>
      <c r="AK112" s="72" t="s">
        <v>98</v>
      </c>
      <c r="AL112" s="72" t="s">
        <v>99</v>
      </c>
      <c r="AM112" s="72" t="s">
        <v>100</v>
      </c>
      <c r="AN112" s="72" t="s">
        <v>101</v>
      </c>
      <c r="AO112" s="72" t="s">
        <v>102</v>
      </c>
      <c r="AP112" s="72" t="s">
        <v>103</v>
      </c>
      <c r="AQ112" s="72" t="s">
        <v>104</v>
      </c>
      <c r="AR112" s="72" t="s">
        <v>105</v>
      </c>
      <c r="AS112" s="72" t="s">
        <v>106</v>
      </c>
      <c r="AT112" s="72" t="s">
        <v>107</v>
      </c>
      <c r="AU112" s="72" t="s">
        <v>108</v>
      </c>
      <c r="AV112" s="72" t="s">
        <v>109</v>
      </c>
      <c r="AW112" s="72" t="s">
        <v>110</v>
      </c>
      <c r="AX112" s="72" t="s">
        <v>111</v>
      </c>
      <c r="AY112" s="72" t="s">
        <v>112</v>
      </c>
      <c r="AZ112" s="72" t="s">
        <v>113</v>
      </c>
    </row>
    <row r="113" spans="1:52" x14ac:dyDescent="0.35">
      <c r="A113" s="72" t="s">
        <v>164</v>
      </c>
      <c r="B113" s="87">
        <f>SUM(C113:AZ113)</f>
        <v>0</v>
      </c>
      <c r="C113" s="72">
        <f>SUMIF(Tbl.Kosten[Sanr.],$A113,Tbl.Kosten[P101])-SUMIF(Tb.Financiering[SAnr.],$A113,Tb.Financiering[P1])</f>
        <v>0</v>
      </c>
      <c r="D113" s="72">
        <f>SUMIF(Tbl.Kosten[Sanr.],$A113,Tbl.Kosten[P102])-SUMIF(Tb.Financiering[SAnr.],$A113,Tb.Financiering[P2])</f>
        <v>0</v>
      </c>
      <c r="E113" s="72">
        <f>SUMIF(Tbl.Kosten[Sanr.],$A113,Tbl.Kosten[P103])-SUMIF(Tb.Financiering[SAnr.],$A113,Tb.Financiering[P3])</f>
        <v>0</v>
      </c>
      <c r="F113" s="72">
        <f>SUMIF(Tbl.Kosten[Sanr.],$A113,Tbl.Kosten[P104])-SUMIF(Tb.Financiering[SAnr.],$A113,Tb.Financiering[P4])</f>
        <v>0</v>
      </c>
      <c r="G113" s="72">
        <f>SUMIF(Tbl.Kosten[Sanr.],$A113,Tbl.Kosten[P105])-SUMIF(Tb.Financiering[SAnr.],$A113,Tb.Financiering[P5])</f>
        <v>0</v>
      </c>
      <c r="H113" s="72">
        <f>SUMIF(Tbl.Kosten[Sanr.],$A113,Tbl.Kosten[P106])-SUMIF(Tb.Financiering[SAnr.],$A113,Tb.Financiering[P6])</f>
        <v>0</v>
      </c>
      <c r="I113" s="72">
        <f>SUMIF(Tbl.Kosten[Sanr.],$A113,Tbl.Kosten[P107])-SUMIF(Tb.Financiering[SAnr.],$A113,Tb.Financiering[P7])</f>
        <v>0</v>
      </c>
      <c r="J113" s="72">
        <f>SUMIF(Tbl.Kosten[Sanr.],$A113,Tbl.Kosten[P108])-SUMIF(Tb.Financiering[SAnr.],$A113,Tb.Financiering[P8])</f>
        <v>0</v>
      </c>
      <c r="K113" s="72">
        <f>SUMIF(Tbl.Kosten[Sanr.],$A113,Tbl.Kosten[P109])-SUMIF(Tb.Financiering[SAnr.],$A113,Tb.Financiering[P9])</f>
        <v>0</v>
      </c>
      <c r="L113" s="72">
        <f>SUMIF(Tbl.Kosten[Sanr.],$A113,Tbl.Kosten[P110])-SUMIF(Tb.Financiering[SAnr.],$A113,Tb.Financiering[P10])</f>
        <v>0</v>
      </c>
      <c r="M113" s="72">
        <f>SUMIF(Tbl.Kosten[Sanr.],$A113,Tbl.Kosten[P111])-SUMIF(Tb.Financiering[SAnr.],$A113,Tb.Financiering[P11])</f>
        <v>0</v>
      </c>
      <c r="N113" s="72">
        <f>SUMIF(Tbl.Kosten[Sanr.],$A113,Tbl.Kosten[P112])-SUMIF(Tb.Financiering[SAnr.],$A113,Tb.Financiering[P12])</f>
        <v>0</v>
      </c>
      <c r="O113" s="72">
        <f>SUMIF(Tbl.Kosten[Sanr.],$A113,Tbl.Kosten[P113])-SUMIF(Tb.Financiering[SAnr.],$A113,Tb.Financiering[P13])</f>
        <v>0</v>
      </c>
      <c r="P113" s="72">
        <f>SUMIF(Tbl.Kosten[Sanr.],$A113,Tbl.Kosten[P114])-SUMIF(Tb.Financiering[SAnr.],$A113,Tb.Financiering[P14])</f>
        <v>0</v>
      </c>
      <c r="Q113" s="72">
        <f>SUMIF(Tbl.Kosten[Sanr.],$A113,Tbl.Kosten[P115])-SUMIF(Tb.Financiering[SAnr.],$A113,Tb.Financiering[P15])</f>
        <v>0</v>
      </c>
      <c r="R113" s="72">
        <f>SUMIF(Tbl.Kosten[Sanr.],$A113,Tbl.Kosten[P116])-SUMIF(Tb.Financiering[SAnr.],$A113,Tb.Financiering[P16])</f>
        <v>0</v>
      </c>
      <c r="S113" s="72">
        <f>SUMIF(Tbl.Kosten[Sanr.],$A113,Tbl.Kosten[P117])-SUMIF(Tb.Financiering[SAnr.],$A113,Tb.Financiering[P17])</f>
        <v>0</v>
      </c>
      <c r="T113" s="72">
        <f>SUMIF(Tbl.Kosten[Sanr.],$A113,Tbl.Kosten[P118])-SUMIF(Tb.Financiering[SAnr.],$A113,Tb.Financiering[P18])</f>
        <v>0</v>
      </c>
      <c r="U113" s="72">
        <f>SUMIF(Tbl.Kosten[Sanr.],$A113,Tbl.Kosten[P119])-SUMIF(Tb.Financiering[SAnr.],$A113,Tb.Financiering[P19])</f>
        <v>0</v>
      </c>
      <c r="V113" s="72">
        <f>SUMIF(Tbl.Kosten[Sanr.],$A113,Tbl.Kosten[P120])-SUMIF(Tb.Financiering[SAnr.],$A113,Tb.Financiering[P20])</f>
        <v>0</v>
      </c>
      <c r="W113" s="72">
        <f>SUMIF(Tbl.Kosten[Sanr.],$A113,Tbl.Kosten[P121])-SUMIF(Tb.Financiering[SAnr.],$A113,Tb.Financiering[P21])</f>
        <v>0</v>
      </c>
      <c r="X113" s="72">
        <f>SUMIF(Tbl.Kosten[Sanr.],$A113,Tbl.Kosten[P122])-SUMIF(Tb.Financiering[SAnr.],$A113,Tb.Financiering[P22])</f>
        <v>0</v>
      </c>
      <c r="Y113" s="72">
        <f>SUMIF(Tbl.Kosten[Sanr.],$A113,Tbl.Kosten[P123])-SUMIF(Tb.Financiering[SAnr.],$A113,Tb.Financiering[P23])</f>
        <v>0</v>
      </c>
      <c r="Z113" s="72">
        <f>SUMIF(Tbl.Kosten[Sanr.],$A113,Tbl.Kosten[P124])-SUMIF(Tb.Financiering[SAnr.],$A113,Tb.Financiering[P24])</f>
        <v>0</v>
      </c>
      <c r="AA113" s="72">
        <f>SUMIF(Tbl.Kosten[Sanr.],$A113,Tbl.Kosten[P125])-SUMIF(Tb.Financiering[SAnr.],$A113,Tb.Financiering[P25])</f>
        <v>0</v>
      </c>
      <c r="AB113" s="72">
        <f>SUMIF(Tbl.Kosten[Sanr.],$A113,Tbl.Kosten[P126])-SUMIF(Tb.Financiering[SAnr.],$A113,Tb.Financiering[P26])</f>
        <v>0</v>
      </c>
      <c r="AC113" s="72">
        <f>SUMIF(Tbl.Kosten[Sanr.],$A113,Tbl.Kosten[P127])-SUMIF(Tb.Financiering[SAnr.],$A113,Tb.Financiering[P27])</f>
        <v>0</v>
      </c>
      <c r="AD113" s="72">
        <f>SUMIF(Tbl.Kosten[Sanr.],$A113,Tbl.Kosten[P128])-SUMIF(Tb.Financiering[SAnr.],$A113,Tb.Financiering[P28])</f>
        <v>0</v>
      </c>
      <c r="AE113" s="72">
        <f>SUMIF(Tbl.Kosten[Sanr.],$A113,Tbl.Kosten[P129])-SUMIF(Tb.Financiering[SAnr.],$A113,Tb.Financiering[P29])</f>
        <v>0</v>
      </c>
      <c r="AF113" s="72">
        <f>SUMIF(Tbl.Kosten[Sanr.],$A113,Tbl.Kosten[P130])-SUMIF(Tb.Financiering[SAnr.],$A113,Tb.Financiering[P30])</f>
        <v>0</v>
      </c>
      <c r="AG113" s="72">
        <f>SUMIF(Tbl.Kosten[Sanr.],$A113,Tbl.Kosten[P131])-SUMIF(Tb.Financiering[SAnr.],$A113,Tb.Financiering[P31])</f>
        <v>0</v>
      </c>
      <c r="AH113" s="72">
        <f>SUMIF(Tbl.Kosten[Sanr.],$A113,Tbl.Kosten[P132])-SUMIF(Tb.Financiering[SAnr.],$A113,Tb.Financiering[P32])</f>
        <v>0</v>
      </c>
      <c r="AI113" s="72">
        <f>SUMIF(Tbl.Kosten[Sanr.],$A113,Tbl.Kosten[P133])-SUMIF(Tb.Financiering[SAnr.],$A113,Tb.Financiering[P33])</f>
        <v>0</v>
      </c>
      <c r="AJ113" s="72">
        <f>SUMIF(Tbl.Kosten[Sanr.],$A113,Tbl.Kosten[P134])-SUMIF(Tb.Financiering[SAnr.],$A113,Tb.Financiering[P34])</f>
        <v>0</v>
      </c>
      <c r="AK113" s="72">
        <f>SUMIF(Tbl.Kosten[Sanr.],$A113,Tbl.Kosten[P135])-SUMIF(Tb.Financiering[SAnr.],$A113,Tb.Financiering[P35])</f>
        <v>0</v>
      </c>
      <c r="AL113" s="72">
        <f>SUMIF(Tbl.Kosten[Sanr.],$A113,Tbl.Kosten[P136])-SUMIF(Tb.Financiering[SAnr.],$A113,Tb.Financiering[P36])</f>
        <v>0</v>
      </c>
      <c r="AM113" s="72">
        <f>SUMIF(Tbl.Kosten[Sanr.],$A113,Tbl.Kosten[P137])-SUMIF(Tb.Financiering[SAnr.],$A113,Tb.Financiering[P37])</f>
        <v>0</v>
      </c>
      <c r="AN113" s="72">
        <f>SUMIF(Tbl.Kosten[Sanr.],$A113,Tbl.Kosten[P138])-SUMIF(Tb.Financiering[SAnr.],$A113,Tb.Financiering[P38])</f>
        <v>0</v>
      </c>
      <c r="AO113" s="72">
        <f>SUMIF(Tbl.Kosten[Sanr.],$A113,Tbl.Kosten[P139])-SUMIF(Tb.Financiering[SAnr.],$A113,Tb.Financiering[P39])</f>
        <v>0</v>
      </c>
      <c r="AP113" s="72">
        <f>SUMIF(Tbl.Kosten[Sanr.],$A113,Tbl.Kosten[P140])-SUMIF(Tb.Financiering[SAnr.],$A113,Tb.Financiering[P40])</f>
        <v>0</v>
      </c>
      <c r="AQ113" s="72">
        <f>SUMIF(Tbl.Kosten[Sanr.],$A113,Tbl.Kosten[P141])-SUMIF(Tb.Financiering[SAnr.],$A113,Tb.Financiering[P41])</f>
        <v>0</v>
      </c>
      <c r="AR113" s="72">
        <f>SUMIF(Tbl.Kosten[Sanr.],$A113,Tbl.Kosten[P142])-SUMIF(Tb.Financiering[SAnr.],$A113,Tb.Financiering[P42])</f>
        <v>0</v>
      </c>
      <c r="AS113" s="72">
        <f>SUMIF(Tbl.Kosten[Sanr.],$A113,Tbl.Kosten[P143])-SUMIF(Tb.Financiering[SAnr.],$A113,Tb.Financiering[P43])</f>
        <v>0</v>
      </c>
      <c r="AT113" s="72">
        <f>SUMIF(Tbl.Kosten[Sanr.],$A113,Tbl.Kosten[P144])-SUMIF(Tb.Financiering[SAnr.],$A113,Tb.Financiering[P44])</f>
        <v>0</v>
      </c>
      <c r="AU113" s="72">
        <f>SUMIF(Tbl.Kosten[Sanr.],$A113,Tbl.Kosten[P145])-SUMIF(Tb.Financiering[SAnr.],$A113,Tb.Financiering[P45])</f>
        <v>0</v>
      </c>
      <c r="AV113" s="72">
        <f>SUMIF(Tbl.Kosten[Sanr.],$A113,Tbl.Kosten[P146])-SUMIF(Tb.Financiering[SAnr.],$A113,Tb.Financiering[P46])</f>
        <v>0</v>
      </c>
      <c r="AW113" s="72">
        <f>SUMIF(Tbl.Kosten[Sanr.],$A113,Tbl.Kosten[P147])-SUMIF(Tb.Financiering[SAnr.],$A113,Tb.Financiering[P47])</f>
        <v>0</v>
      </c>
      <c r="AX113" s="72">
        <f>SUMIF(Tbl.Kosten[Sanr.],$A113,Tbl.Kosten[P148])-SUMIF(Tb.Financiering[SAnr.],$A113,Tb.Financiering[P48])</f>
        <v>0</v>
      </c>
      <c r="AY113" s="72">
        <f>SUMIF(Tbl.Kosten[Sanr.],$A113,Tbl.Kosten[P149])-SUMIF(Tb.Financiering[SAnr.],$A113,Tb.Financiering[P49])</f>
        <v>0</v>
      </c>
      <c r="AZ113" s="72">
        <f>SUMIF(Tbl.Kosten[Sanr.],$A113,Tbl.Kosten[P150])-SUMIF(Tb.Financiering[SAnr.],$A113,Tb.Financiering[P50])</f>
        <v>0</v>
      </c>
    </row>
    <row r="114" spans="1:52" x14ac:dyDescent="0.35">
      <c r="A114" s="72" t="s">
        <v>165</v>
      </c>
      <c r="B114" s="87">
        <f t="shared" ref="B114:B142" si="3">SUM(C114:AZ114)</f>
        <v>0</v>
      </c>
      <c r="C114" s="72">
        <f>SUMIF(Tbl.Kosten[Sanr.],$A114,Tbl.Kosten[P101])-SUMIF(Tb.Financiering[SAnr.],$A114,Tb.Financiering[P1])</f>
        <v>0</v>
      </c>
      <c r="D114" s="72">
        <f>SUMIF(Tbl.Kosten[Sanr.],$A114,Tbl.Kosten[P102])-SUMIF(Tb.Financiering[SAnr.],$A114,Tb.Financiering[P2])</f>
        <v>0</v>
      </c>
      <c r="E114" s="72">
        <f>SUMIF(Tbl.Kosten[Sanr.],$A114,Tbl.Kosten[P103])-SUMIF(Tb.Financiering[SAnr.],$A114,Tb.Financiering[P3])</f>
        <v>0</v>
      </c>
      <c r="F114" s="72">
        <f>SUMIF(Tbl.Kosten[Sanr.],$A114,Tbl.Kosten[P104])-SUMIF(Tb.Financiering[SAnr.],$A114,Tb.Financiering[P4])</f>
        <v>0</v>
      </c>
      <c r="G114" s="72">
        <f>SUMIF(Tbl.Kosten[Sanr.],$A114,Tbl.Kosten[P105])-SUMIF(Tb.Financiering[SAnr.],$A114,Tb.Financiering[P5])</f>
        <v>0</v>
      </c>
      <c r="H114" s="72">
        <f>SUMIF(Tbl.Kosten[Sanr.],$A114,Tbl.Kosten[P106])-SUMIF(Tb.Financiering[SAnr.],$A114,Tb.Financiering[P6])</f>
        <v>0</v>
      </c>
      <c r="I114" s="72">
        <f>SUMIF(Tbl.Kosten[Sanr.],$A114,Tbl.Kosten[P107])-SUMIF(Tb.Financiering[SAnr.],$A114,Tb.Financiering[P7])</f>
        <v>0</v>
      </c>
      <c r="J114" s="72">
        <f>SUMIF(Tbl.Kosten[Sanr.],$A114,Tbl.Kosten[P108])-SUMIF(Tb.Financiering[SAnr.],$A114,Tb.Financiering[P8])</f>
        <v>0</v>
      </c>
      <c r="K114" s="72">
        <f>SUMIF(Tbl.Kosten[Sanr.],$A114,Tbl.Kosten[P109])-SUMIF(Tb.Financiering[SAnr.],$A114,Tb.Financiering[P9])</f>
        <v>0</v>
      </c>
      <c r="L114" s="72">
        <f>SUMIF(Tbl.Kosten[Sanr.],$A114,Tbl.Kosten[P110])-SUMIF(Tb.Financiering[SAnr.],$A114,Tb.Financiering[P10])</f>
        <v>0</v>
      </c>
      <c r="M114" s="72">
        <f>SUMIF(Tbl.Kosten[Sanr.],$A114,Tbl.Kosten[P111])-SUMIF(Tb.Financiering[SAnr.],$A114,Tb.Financiering[P11])</f>
        <v>0</v>
      </c>
      <c r="N114" s="72">
        <f>SUMIF(Tbl.Kosten[Sanr.],$A114,Tbl.Kosten[P112])-SUMIF(Tb.Financiering[SAnr.],$A114,Tb.Financiering[P12])</f>
        <v>0</v>
      </c>
      <c r="O114" s="72">
        <f>SUMIF(Tbl.Kosten[Sanr.],$A114,Tbl.Kosten[P113])-SUMIF(Tb.Financiering[SAnr.],$A114,Tb.Financiering[P13])</f>
        <v>0</v>
      </c>
      <c r="P114" s="72">
        <f>SUMIF(Tbl.Kosten[Sanr.],$A114,Tbl.Kosten[P114])-SUMIF(Tb.Financiering[SAnr.],$A114,Tb.Financiering[P14])</f>
        <v>0</v>
      </c>
      <c r="Q114" s="72">
        <f>SUMIF(Tbl.Kosten[Sanr.],$A114,Tbl.Kosten[P115])-SUMIF(Tb.Financiering[SAnr.],$A114,Tb.Financiering[P15])</f>
        <v>0</v>
      </c>
      <c r="R114" s="72">
        <f>SUMIF(Tbl.Kosten[Sanr.],$A114,Tbl.Kosten[P116])-SUMIF(Tb.Financiering[SAnr.],$A114,Tb.Financiering[P16])</f>
        <v>0</v>
      </c>
      <c r="S114" s="72">
        <f>SUMIF(Tbl.Kosten[Sanr.],$A114,Tbl.Kosten[P117])-SUMIF(Tb.Financiering[SAnr.],$A114,Tb.Financiering[P17])</f>
        <v>0</v>
      </c>
      <c r="T114" s="72">
        <f>SUMIF(Tbl.Kosten[Sanr.],$A114,Tbl.Kosten[P118])-SUMIF(Tb.Financiering[SAnr.],$A114,Tb.Financiering[P18])</f>
        <v>0</v>
      </c>
      <c r="U114" s="72">
        <f>SUMIF(Tbl.Kosten[Sanr.],$A114,Tbl.Kosten[P119])-SUMIF(Tb.Financiering[SAnr.],$A114,Tb.Financiering[P19])</f>
        <v>0</v>
      </c>
      <c r="V114" s="72">
        <f>SUMIF(Tbl.Kosten[Sanr.],$A114,Tbl.Kosten[P120])-SUMIF(Tb.Financiering[SAnr.],$A114,Tb.Financiering[P20])</f>
        <v>0</v>
      </c>
      <c r="W114" s="72">
        <f>SUMIF(Tbl.Kosten[Sanr.],$A114,Tbl.Kosten[P121])-SUMIF(Tb.Financiering[SAnr.],$A114,Tb.Financiering[P21])</f>
        <v>0</v>
      </c>
      <c r="X114" s="72">
        <f>SUMIF(Tbl.Kosten[Sanr.],$A114,Tbl.Kosten[P122])-SUMIF(Tb.Financiering[SAnr.],$A114,Tb.Financiering[P22])</f>
        <v>0</v>
      </c>
      <c r="Y114" s="72">
        <f>SUMIF(Tbl.Kosten[Sanr.],$A114,Tbl.Kosten[P123])-SUMIF(Tb.Financiering[SAnr.],$A114,Tb.Financiering[P23])</f>
        <v>0</v>
      </c>
      <c r="Z114" s="72">
        <f>SUMIF(Tbl.Kosten[Sanr.],$A114,Tbl.Kosten[P124])-SUMIF(Tb.Financiering[SAnr.],$A114,Tb.Financiering[P24])</f>
        <v>0</v>
      </c>
      <c r="AA114" s="72">
        <f>SUMIF(Tbl.Kosten[Sanr.],$A114,Tbl.Kosten[P125])-SUMIF(Tb.Financiering[SAnr.],$A114,Tb.Financiering[P25])</f>
        <v>0</v>
      </c>
      <c r="AB114" s="72">
        <f>SUMIF(Tbl.Kosten[Sanr.],$A114,Tbl.Kosten[P126])-SUMIF(Tb.Financiering[SAnr.],$A114,Tb.Financiering[P26])</f>
        <v>0</v>
      </c>
      <c r="AC114" s="72">
        <f>SUMIF(Tbl.Kosten[Sanr.],$A114,Tbl.Kosten[P127])-SUMIF(Tb.Financiering[SAnr.],$A114,Tb.Financiering[P27])</f>
        <v>0</v>
      </c>
      <c r="AD114" s="72">
        <f>SUMIF(Tbl.Kosten[Sanr.],$A114,Tbl.Kosten[P128])-SUMIF(Tb.Financiering[SAnr.],$A114,Tb.Financiering[P28])</f>
        <v>0</v>
      </c>
      <c r="AE114" s="72">
        <f>SUMIF(Tbl.Kosten[Sanr.],$A114,Tbl.Kosten[P129])-SUMIF(Tb.Financiering[SAnr.],$A114,Tb.Financiering[P29])</f>
        <v>0</v>
      </c>
      <c r="AF114" s="72">
        <f>SUMIF(Tbl.Kosten[Sanr.],$A114,Tbl.Kosten[P130])-SUMIF(Tb.Financiering[SAnr.],$A114,Tb.Financiering[P30])</f>
        <v>0</v>
      </c>
      <c r="AG114" s="72">
        <f>SUMIF(Tbl.Kosten[Sanr.],$A114,Tbl.Kosten[P131])-SUMIF(Tb.Financiering[SAnr.],$A114,Tb.Financiering[P31])</f>
        <v>0</v>
      </c>
      <c r="AH114" s="72">
        <f>SUMIF(Tbl.Kosten[Sanr.],$A114,Tbl.Kosten[P132])-SUMIF(Tb.Financiering[SAnr.],$A114,Tb.Financiering[P32])</f>
        <v>0</v>
      </c>
      <c r="AI114" s="72">
        <f>SUMIF(Tbl.Kosten[Sanr.],$A114,Tbl.Kosten[P133])-SUMIF(Tb.Financiering[SAnr.],$A114,Tb.Financiering[P33])</f>
        <v>0</v>
      </c>
      <c r="AJ114" s="72">
        <f>SUMIF(Tbl.Kosten[Sanr.],$A114,Tbl.Kosten[P134])-SUMIF(Tb.Financiering[SAnr.],$A114,Tb.Financiering[P34])</f>
        <v>0</v>
      </c>
      <c r="AK114" s="72">
        <f>SUMIF(Tbl.Kosten[Sanr.],$A114,Tbl.Kosten[P135])-SUMIF(Tb.Financiering[SAnr.],$A114,Tb.Financiering[P35])</f>
        <v>0</v>
      </c>
      <c r="AL114" s="72">
        <f>SUMIF(Tbl.Kosten[Sanr.],$A114,Tbl.Kosten[P136])-SUMIF(Tb.Financiering[SAnr.],$A114,Tb.Financiering[P36])</f>
        <v>0</v>
      </c>
      <c r="AM114" s="72">
        <f>SUMIF(Tbl.Kosten[Sanr.],$A114,Tbl.Kosten[P137])-SUMIF(Tb.Financiering[SAnr.],$A114,Tb.Financiering[P37])</f>
        <v>0</v>
      </c>
      <c r="AN114" s="72">
        <f>SUMIF(Tbl.Kosten[Sanr.],$A114,Tbl.Kosten[P138])-SUMIF(Tb.Financiering[SAnr.],$A114,Tb.Financiering[P38])</f>
        <v>0</v>
      </c>
      <c r="AO114" s="72">
        <f>SUMIF(Tbl.Kosten[Sanr.],$A114,Tbl.Kosten[P139])-SUMIF(Tb.Financiering[SAnr.],$A114,Tb.Financiering[P39])</f>
        <v>0</v>
      </c>
      <c r="AP114" s="72">
        <f>SUMIF(Tbl.Kosten[Sanr.],$A114,Tbl.Kosten[P140])-SUMIF(Tb.Financiering[SAnr.],$A114,Tb.Financiering[P40])</f>
        <v>0</v>
      </c>
      <c r="AQ114" s="72">
        <f>SUMIF(Tbl.Kosten[Sanr.],$A114,Tbl.Kosten[P141])-SUMIF(Tb.Financiering[SAnr.],$A114,Tb.Financiering[P41])</f>
        <v>0</v>
      </c>
      <c r="AR114" s="72">
        <f>SUMIF(Tbl.Kosten[Sanr.],$A114,Tbl.Kosten[P142])-SUMIF(Tb.Financiering[SAnr.],$A114,Tb.Financiering[P42])</f>
        <v>0</v>
      </c>
      <c r="AS114" s="72">
        <f>SUMIF(Tbl.Kosten[Sanr.],$A114,Tbl.Kosten[P143])-SUMIF(Tb.Financiering[SAnr.],$A114,Tb.Financiering[P43])</f>
        <v>0</v>
      </c>
      <c r="AT114" s="72">
        <f>SUMIF(Tbl.Kosten[Sanr.],$A114,Tbl.Kosten[P144])-SUMIF(Tb.Financiering[SAnr.],$A114,Tb.Financiering[P44])</f>
        <v>0</v>
      </c>
      <c r="AU114" s="72">
        <f>SUMIF(Tbl.Kosten[Sanr.],$A114,Tbl.Kosten[P145])-SUMIF(Tb.Financiering[SAnr.],$A114,Tb.Financiering[P45])</f>
        <v>0</v>
      </c>
      <c r="AV114" s="72">
        <f>SUMIF(Tbl.Kosten[Sanr.],$A114,Tbl.Kosten[P146])-SUMIF(Tb.Financiering[SAnr.],$A114,Tb.Financiering[P46])</f>
        <v>0</v>
      </c>
      <c r="AW114" s="72">
        <f>SUMIF(Tbl.Kosten[Sanr.],$A114,Tbl.Kosten[P147])-SUMIF(Tb.Financiering[SAnr.],$A114,Tb.Financiering[P47])</f>
        <v>0</v>
      </c>
      <c r="AX114" s="72">
        <f>SUMIF(Tbl.Kosten[Sanr.],$A114,Tbl.Kosten[P148])-SUMIF(Tb.Financiering[SAnr.],$A114,Tb.Financiering[P48])</f>
        <v>0</v>
      </c>
      <c r="AY114" s="72">
        <f>SUMIF(Tbl.Kosten[Sanr.],$A114,Tbl.Kosten[P149])-SUMIF(Tb.Financiering[SAnr.],$A114,Tb.Financiering[P49])</f>
        <v>0</v>
      </c>
      <c r="AZ114" s="72">
        <f>SUMIF(Tbl.Kosten[Sanr.],$A114,Tbl.Kosten[P150])-SUMIF(Tb.Financiering[SAnr.],$A114,Tb.Financiering[P50])</f>
        <v>0</v>
      </c>
    </row>
    <row r="115" spans="1:52" x14ac:dyDescent="0.35">
      <c r="A115" s="72" t="s">
        <v>166</v>
      </c>
      <c r="B115" s="87">
        <f t="shared" si="3"/>
        <v>0</v>
      </c>
      <c r="C115" s="72">
        <f>SUMIF(Tbl.Kosten[Sanr.],$A115,Tbl.Kosten[P101])-SUMIF(Tb.Financiering[SAnr.],$A115,Tb.Financiering[P1])</f>
        <v>0</v>
      </c>
      <c r="D115" s="72">
        <f>SUMIF(Tbl.Kosten[Sanr.],$A115,Tbl.Kosten[P102])-SUMIF(Tb.Financiering[SAnr.],$A115,Tb.Financiering[P2])</f>
        <v>0</v>
      </c>
      <c r="E115" s="72">
        <f>SUMIF(Tbl.Kosten[Sanr.],$A115,Tbl.Kosten[P103])-SUMIF(Tb.Financiering[SAnr.],$A115,Tb.Financiering[P3])</f>
        <v>0</v>
      </c>
      <c r="F115" s="72">
        <f>SUMIF(Tbl.Kosten[Sanr.],$A115,Tbl.Kosten[P104])-SUMIF(Tb.Financiering[SAnr.],$A115,Tb.Financiering[P4])</f>
        <v>0</v>
      </c>
      <c r="G115" s="72">
        <f>SUMIF(Tbl.Kosten[Sanr.],$A115,Tbl.Kosten[P105])-SUMIF(Tb.Financiering[SAnr.],$A115,Tb.Financiering[P5])</f>
        <v>0</v>
      </c>
      <c r="H115" s="72">
        <f>SUMIF(Tbl.Kosten[Sanr.],$A115,Tbl.Kosten[P106])-SUMIF(Tb.Financiering[SAnr.],$A115,Tb.Financiering[P6])</f>
        <v>0</v>
      </c>
      <c r="I115" s="72">
        <f>SUMIF(Tbl.Kosten[Sanr.],$A115,Tbl.Kosten[P107])-SUMIF(Tb.Financiering[SAnr.],$A115,Tb.Financiering[P7])</f>
        <v>0</v>
      </c>
      <c r="J115" s="72">
        <f>SUMIF(Tbl.Kosten[Sanr.],$A115,Tbl.Kosten[P108])-SUMIF(Tb.Financiering[SAnr.],$A115,Tb.Financiering[P8])</f>
        <v>0</v>
      </c>
      <c r="K115" s="72">
        <f>SUMIF(Tbl.Kosten[Sanr.],$A115,Tbl.Kosten[P109])-SUMIF(Tb.Financiering[SAnr.],$A115,Tb.Financiering[P9])</f>
        <v>0</v>
      </c>
      <c r="L115" s="72">
        <f>SUMIF(Tbl.Kosten[Sanr.],$A115,Tbl.Kosten[P110])-SUMIF(Tb.Financiering[SAnr.],$A115,Tb.Financiering[P10])</f>
        <v>0</v>
      </c>
      <c r="M115" s="72">
        <f>SUMIF(Tbl.Kosten[Sanr.],$A115,Tbl.Kosten[P111])-SUMIF(Tb.Financiering[SAnr.],$A115,Tb.Financiering[P11])</f>
        <v>0</v>
      </c>
      <c r="N115" s="72">
        <f>SUMIF(Tbl.Kosten[Sanr.],$A115,Tbl.Kosten[P112])-SUMIF(Tb.Financiering[SAnr.],$A115,Tb.Financiering[P12])</f>
        <v>0</v>
      </c>
      <c r="O115" s="72">
        <f>SUMIF(Tbl.Kosten[Sanr.],$A115,Tbl.Kosten[P113])-SUMIF(Tb.Financiering[SAnr.],$A115,Tb.Financiering[P13])</f>
        <v>0</v>
      </c>
      <c r="P115" s="72">
        <f>SUMIF(Tbl.Kosten[Sanr.],$A115,Tbl.Kosten[P114])-SUMIF(Tb.Financiering[SAnr.],$A115,Tb.Financiering[P14])</f>
        <v>0</v>
      </c>
      <c r="Q115" s="72">
        <f>SUMIF(Tbl.Kosten[Sanr.],$A115,Tbl.Kosten[P115])-SUMIF(Tb.Financiering[SAnr.],$A115,Tb.Financiering[P15])</f>
        <v>0</v>
      </c>
      <c r="R115" s="72">
        <f>SUMIF(Tbl.Kosten[Sanr.],$A115,Tbl.Kosten[P116])-SUMIF(Tb.Financiering[SAnr.],$A115,Tb.Financiering[P16])</f>
        <v>0</v>
      </c>
      <c r="S115" s="72">
        <f>SUMIF(Tbl.Kosten[Sanr.],$A115,Tbl.Kosten[P117])-SUMIF(Tb.Financiering[SAnr.],$A115,Tb.Financiering[P17])</f>
        <v>0</v>
      </c>
      <c r="T115" s="72">
        <f>SUMIF(Tbl.Kosten[Sanr.],$A115,Tbl.Kosten[P118])-SUMIF(Tb.Financiering[SAnr.],$A115,Tb.Financiering[P18])</f>
        <v>0</v>
      </c>
      <c r="U115" s="72">
        <f>SUMIF(Tbl.Kosten[Sanr.],$A115,Tbl.Kosten[P119])-SUMIF(Tb.Financiering[SAnr.],$A115,Tb.Financiering[P19])</f>
        <v>0</v>
      </c>
      <c r="V115" s="72">
        <f>SUMIF(Tbl.Kosten[Sanr.],$A115,Tbl.Kosten[P120])-SUMIF(Tb.Financiering[SAnr.],$A115,Tb.Financiering[P20])</f>
        <v>0</v>
      </c>
      <c r="W115" s="72">
        <f>SUMIF(Tbl.Kosten[Sanr.],$A115,Tbl.Kosten[P121])-SUMIF(Tb.Financiering[SAnr.],$A115,Tb.Financiering[P21])</f>
        <v>0</v>
      </c>
      <c r="X115" s="72">
        <f>SUMIF(Tbl.Kosten[Sanr.],$A115,Tbl.Kosten[P122])-SUMIF(Tb.Financiering[SAnr.],$A115,Tb.Financiering[P22])</f>
        <v>0</v>
      </c>
      <c r="Y115" s="72">
        <f>SUMIF(Tbl.Kosten[Sanr.],$A115,Tbl.Kosten[P123])-SUMIF(Tb.Financiering[SAnr.],$A115,Tb.Financiering[P23])</f>
        <v>0</v>
      </c>
      <c r="Z115" s="72">
        <f>SUMIF(Tbl.Kosten[Sanr.],$A115,Tbl.Kosten[P124])-SUMIF(Tb.Financiering[SAnr.],$A115,Tb.Financiering[P24])</f>
        <v>0</v>
      </c>
      <c r="AA115" s="72">
        <f>SUMIF(Tbl.Kosten[Sanr.],$A115,Tbl.Kosten[P125])-SUMIF(Tb.Financiering[SAnr.],$A115,Tb.Financiering[P25])</f>
        <v>0</v>
      </c>
      <c r="AB115" s="72">
        <f>SUMIF(Tbl.Kosten[Sanr.],$A115,Tbl.Kosten[P126])-SUMIF(Tb.Financiering[SAnr.],$A115,Tb.Financiering[P26])</f>
        <v>0</v>
      </c>
      <c r="AC115" s="72">
        <f>SUMIF(Tbl.Kosten[Sanr.],$A115,Tbl.Kosten[P127])-SUMIF(Tb.Financiering[SAnr.],$A115,Tb.Financiering[P27])</f>
        <v>0</v>
      </c>
      <c r="AD115" s="72">
        <f>SUMIF(Tbl.Kosten[Sanr.],$A115,Tbl.Kosten[P128])-SUMIF(Tb.Financiering[SAnr.],$A115,Tb.Financiering[P28])</f>
        <v>0</v>
      </c>
      <c r="AE115" s="72">
        <f>SUMIF(Tbl.Kosten[Sanr.],$A115,Tbl.Kosten[P129])-SUMIF(Tb.Financiering[SAnr.],$A115,Tb.Financiering[P29])</f>
        <v>0</v>
      </c>
      <c r="AF115" s="72">
        <f>SUMIF(Tbl.Kosten[Sanr.],$A115,Tbl.Kosten[P130])-SUMIF(Tb.Financiering[SAnr.],$A115,Tb.Financiering[P30])</f>
        <v>0</v>
      </c>
      <c r="AG115" s="72">
        <f>SUMIF(Tbl.Kosten[Sanr.],$A115,Tbl.Kosten[P131])-SUMIF(Tb.Financiering[SAnr.],$A115,Tb.Financiering[P31])</f>
        <v>0</v>
      </c>
      <c r="AH115" s="72">
        <f>SUMIF(Tbl.Kosten[Sanr.],$A115,Tbl.Kosten[P132])-SUMIF(Tb.Financiering[SAnr.],$A115,Tb.Financiering[P32])</f>
        <v>0</v>
      </c>
      <c r="AI115" s="72">
        <f>SUMIF(Tbl.Kosten[Sanr.],$A115,Tbl.Kosten[P133])-SUMIF(Tb.Financiering[SAnr.],$A115,Tb.Financiering[P33])</f>
        <v>0</v>
      </c>
      <c r="AJ115" s="72">
        <f>SUMIF(Tbl.Kosten[Sanr.],$A115,Tbl.Kosten[P134])-SUMIF(Tb.Financiering[SAnr.],$A115,Tb.Financiering[P34])</f>
        <v>0</v>
      </c>
      <c r="AK115" s="72">
        <f>SUMIF(Tbl.Kosten[Sanr.],$A115,Tbl.Kosten[P135])-SUMIF(Tb.Financiering[SAnr.],$A115,Tb.Financiering[P35])</f>
        <v>0</v>
      </c>
      <c r="AL115" s="72">
        <f>SUMIF(Tbl.Kosten[Sanr.],$A115,Tbl.Kosten[P136])-SUMIF(Tb.Financiering[SAnr.],$A115,Tb.Financiering[P36])</f>
        <v>0</v>
      </c>
      <c r="AM115" s="72">
        <f>SUMIF(Tbl.Kosten[Sanr.],$A115,Tbl.Kosten[P137])-SUMIF(Tb.Financiering[SAnr.],$A115,Tb.Financiering[P37])</f>
        <v>0</v>
      </c>
      <c r="AN115" s="72">
        <f>SUMIF(Tbl.Kosten[Sanr.],$A115,Tbl.Kosten[P138])-SUMIF(Tb.Financiering[SAnr.],$A115,Tb.Financiering[P38])</f>
        <v>0</v>
      </c>
      <c r="AO115" s="72">
        <f>SUMIF(Tbl.Kosten[Sanr.],$A115,Tbl.Kosten[P139])-SUMIF(Tb.Financiering[SAnr.],$A115,Tb.Financiering[P39])</f>
        <v>0</v>
      </c>
      <c r="AP115" s="72">
        <f>SUMIF(Tbl.Kosten[Sanr.],$A115,Tbl.Kosten[P140])-SUMIF(Tb.Financiering[SAnr.],$A115,Tb.Financiering[P40])</f>
        <v>0</v>
      </c>
      <c r="AQ115" s="72">
        <f>SUMIF(Tbl.Kosten[Sanr.],$A115,Tbl.Kosten[P141])-SUMIF(Tb.Financiering[SAnr.],$A115,Tb.Financiering[P41])</f>
        <v>0</v>
      </c>
      <c r="AR115" s="72">
        <f>SUMIF(Tbl.Kosten[Sanr.],$A115,Tbl.Kosten[P142])-SUMIF(Tb.Financiering[SAnr.],$A115,Tb.Financiering[P42])</f>
        <v>0</v>
      </c>
      <c r="AS115" s="72">
        <f>SUMIF(Tbl.Kosten[Sanr.],$A115,Tbl.Kosten[P143])-SUMIF(Tb.Financiering[SAnr.],$A115,Tb.Financiering[P43])</f>
        <v>0</v>
      </c>
      <c r="AT115" s="72">
        <f>SUMIF(Tbl.Kosten[Sanr.],$A115,Tbl.Kosten[P144])-SUMIF(Tb.Financiering[SAnr.],$A115,Tb.Financiering[P44])</f>
        <v>0</v>
      </c>
      <c r="AU115" s="72">
        <f>SUMIF(Tbl.Kosten[Sanr.],$A115,Tbl.Kosten[P145])-SUMIF(Tb.Financiering[SAnr.],$A115,Tb.Financiering[P45])</f>
        <v>0</v>
      </c>
      <c r="AV115" s="72">
        <f>SUMIF(Tbl.Kosten[Sanr.],$A115,Tbl.Kosten[P146])-SUMIF(Tb.Financiering[SAnr.],$A115,Tb.Financiering[P46])</f>
        <v>0</v>
      </c>
      <c r="AW115" s="72">
        <f>SUMIF(Tbl.Kosten[Sanr.],$A115,Tbl.Kosten[P147])-SUMIF(Tb.Financiering[SAnr.],$A115,Tb.Financiering[P47])</f>
        <v>0</v>
      </c>
      <c r="AX115" s="72">
        <f>SUMIF(Tbl.Kosten[Sanr.],$A115,Tbl.Kosten[P148])-SUMIF(Tb.Financiering[SAnr.],$A115,Tb.Financiering[P48])</f>
        <v>0</v>
      </c>
      <c r="AY115" s="72">
        <f>SUMIF(Tbl.Kosten[Sanr.],$A115,Tbl.Kosten[P149])-SUMIF(Tb.Financiering[SAnr.],$A115,Tb.Financiering[P49])</f>
        <v>0</v>
      </c>
      <c r="AZ115" s="72">
        <f>SUMIF(Tbl.Kosten[Sanr.],$A115,Tbl.Kosten[P150])-SUMIF(Tb.Financiering[SAnr.],$A115,Tb.Financiering[P50])</f>
        <v>0</v>
      </c>
    </row>
    <row r="116" spans="1:52" x14ac:dyDescent="0.35">
      <c r="A116" s="72" t="s">
        <v>167</v>
      </c>
      <c r="B116" s="87">
        <f t="shared" si="3"/>
        <v>0</v>
      </c>
      <c r="C116" s="72">
        <f>SUMIF(Tbl.Kosten[Sanr.],$A116,Tbl.Kosten[P101])-SUMIF(Tb.Financiering[SAnr.],$A116,Tb.Financiering[P1])</f>
        <v>0</v>
      </c>
      <c r="D116" s="72">
        <f>SUMIF(Tbl.Kosten[Sanr.],$A116,Tbl.Kosten[P102])-SUMIF(Tb.Financiering[SAnr.],$A116,Tb.Financiering[P2])</f>
        <v>0</v>
      </c>
      <c r="E116" s="72">
        <f>SUMIF(Tbl.Kosten[Sanr.],$A116,Tbl.Kosten[P103])-SUMIF(Tb.Financiering[SAnr.],$A116,Tb.Financiering[P3])</f>
        <v>0</v>
      </c>
      <c r="F116" s="72">
        <f>SUMIF(Tbl.Kosten[Sanr.],$A116,Tbl.Kosten[P104])-SUMIF(Tb.Financiering[SAnr.],$A116,Tb.Financiering[P4])</f>
        <v>0</v>
      </c>
      <c r="G116" s="72">
        <f>SUMIF(Tbl.Kosten[Sanr.],$A116,Tbl.Kosten[P105])-SUMIF(Tb.Financiering[SAnr.],$A116,Tb.Financiering[P5])</f>
        <v>0</v>
      </c>
      <c r="H116" s="72">
        <f>SUMIF(Tbl.Kosten[Sanr.],$A116,Tbl.Kosten[P106])-SUMIF(Tb.Financiering[SAnr.],$A116,Tb.Financiering[P6])</f>
        <v>0</v>
      </c>
      <c r="I116" s="72">
        <f>SUMIF(Tbl.Kosten[Sanr.],$A116,Tbl.Kosten[P107])-SUMIF(Tb.Financiering[SAnr.],$A116,Tb.Financiering[P7])</f>
        <v>0</v>
      </c>
      <c r="J116" s="72">
        <f>SUMIF(Tbl.Kosten[Sanr.],$A116,Tbl.Kosten[P108])-SUMIF(Tb.Financiering[SAnr.],$A116,Tb.Financiering[P8])</f>
        <v>0</v>
      </c>
      <c r="K116" s="72">
        <f>SUMIF(Tbl.Kosten[Sanr.],$A116,Tbl.Kosten[P109])-SUMIF(Tb.Financiering[SAnr.],$A116,Tb.Financiering[P9])</f>
        <v>0</v>
      </c>
      <c r="L116" s="72">
        <f>SUMIF(Tbl.Kosten[Sanr.],$A116,Tbl.Kosten[P110])-SUMIF(Tb.Financiering[SAnr.],$A116,Tb.Financiering[P10])</f>
        <v>0</v>
      </c>
      <c r="M116" s="72">
        <f>SUMIF(Tbl.Kosten[Sanr.],$A116,Tbl.Kosten[P111])-SUMIF(Tb.Financiering[SAnr.],$A116,Tb.Financiering[P11])</f>
        <v>0</v>
      </c>
      <c r="N116" s="72">
        <f>SUMIF(Tbl.Kosten[Sanr.],$A116,Tbl.Kosten[P112])-SUMIF(Tb.Financiering[SAnr.],$A116,Tb.Financiering[P12])</f>
        <v>0</v>
      </c>
      <c r="O116" s="72">
        <f>SUMIF(Tbl.Kosten[Sanr.],$A116,Tbl.Kosten[P113])-SUMIF(Tb.Financiering[SAnr.],$A116,Tb.Financiering[P13])</f>
        <v>0</v>
      </c>
      <c r="P116" s="72">
        <f>SUMIF(Tbl.Kosten[Sanr.],$A116,Tbl.Kosten[P114])-SUMIF(Tb.Financiering[SAnr.],$A116,Tb.Financiering[P14])</f>
        <v>0</v>
      </c>
      <c r="Q116" s="72">
        <f>SUMIF(Tbl.Kosten[Sanr.],$A116,Tbl.Kosten[P115])-SUMIF(Tb.Financiering[SAnr.],$A116,Tb.Financiering[P15])</f>
        <v>0</v>
      </c>
      <c r="R116" s="72">
        <f>SUMIF(Tbl.Kosten[Sanr.],$A116,Tbl.Kosten[P116])-SUMIF(Tb.Financiering[SAnr.],$A116,Tb.Financiering[P16])</f>
        <v>0</v>
      </c>
      <c r="S116" s="72">
        <f>SUMIF(Tbl.Kosten[Sanr.],$A116,Tbl.Kosten[P117])-SUMIF(Tb.Financiering[SAnr.],$A116,Tb.Financiering[P17])</f>
        <v>0</v>
      </c>
      <c r="T116" s="72">
        <f>SUMIF(Tbl.Kosten[Sanr.],$A116,Tbl.Kosten[P118])-SUMIF(Tb.Financiering[SAnr.],$A116,Tb.Financiering[P18])</f>
        <v>0</v>
      </c>
      <c r="U116" s="72">
        <f>SUMIF(Tbl.Kosten[Sanr.],$A116,Tbl.Kosten[P119])-SUMIF(Tb.Financiering[SAnr.],$A116,Tb.Financiering[P19])</f>
        <v>0</v>
      </c>
      <c r="V116" s="72">
        <f>SUMIF(Tbl.Kosten[Sanr.],$A116,Tbl.Kosten[P120])-SUMIF(Tb.Financiering[SAnr.],$A116,Tb.Financiering[P20])</f>
        <v>0</v>
      </c>
      <c r="W116" s="72">
        <f>SUMIF(Tbl.Kosten[Sanr.],$A116,Tbl.Kosten[P121])-SUMIF(Tb.Financiering[SAnr.],$A116,Tb.Financiering[P21])</f>
        <v>0</v>
      </c>
      <c r="X116" s="72">
        <f>SUMIF(Tbl.Kosten[Sanr.],$A116,Tbl.Kosten[P122])-SUMIF(Tb.Financiering[SAnr.],$A116,Tb.Financiering[P22])</f>
        <v>0</v>
      </c>
      <c r="Y116" s="72">
        <f>SUMIF(Tbl.Kosten[Sanr.],$A116,Tbl.Kosten[P123])-SUMIF(Tb.Financiering[SAnr.],$A116,Tb.Financiering[P23])</f>
        <v>0</v>
      </c>
      <c r="Z116" s="72">
        <f>SUMIF(Tbl.Kosten[Sanr.],$A116,Tbl.Kosten[P124])-SUMIF(Tb.Financiering[SAnr.],$A116,Tb.Financiering[P24])</f>
        <v>0</v>
      </c>
      <c r="AA116" s="72">
        <f>SUMIF(Tbl.Kosten[Sanr.],$A116,Tbl.Kosten[P125])-SUMIF(Tb.Financiering[SAnr.],$A116,Tb.Financiering[P25])</f>
        <v>0</v>
      </c>
      <c r="AB116" s="72">
        <f>SUMIF(Tbl.Kosten[Sanr.],$A116,Tbl.Kosten[P126])-SUMIF(Tb.Financiering[SAnr.],$A116,Tb.Financiering[P26])</f>
        <v>0</v>
      </c>
      <c r="AC116" s="72">
        <f>SUMIF(Tbl.Kosten[Sanr.],$A116,Tbl.Kosten[P127])-SUMIF(Tb.Financiering[SAnr.],$A116,Tb.Financiering[P27])</f>
        <v>0</v>
      </c>
      <c r="AD116" s="72">
        <f>SUMIF(Tbl.Kosten[Sanr.],$A116,Tbl.Kosten[P128])-SUMIF(Tb.Financiering[SAnr.],$A116,Tb.Financiering[P28])</f>
        <v>0</v>
      </c>
      <c r="AE116" s="72">
        <f>SUMIF(Tbl.Kosten[Sanr.],$A116,Tbl.Kosten[P129])-SUMIF(Tb.Financiering[SAnr.],$A116,Tb.Financiering[P29])</f>
        <v>0</v>
      </c>
      <c r="AF116" s="72">
        <f>SUMIF(Tbl.Kosten[Sanr.],$A116,Tbl.Kosten[P130])-SUMIF(Tb.Financiering[SAnr.],$A116,Tb.Financiering[P30])</f>
        <v>0</v>
      </c>
      <c r="AG116" s="72">
        <f>SUMIF(Tbl.Kosten[Sanr.],$A116,Tbl.Kosten[P131])-SUMIF(Tb.Financiering[SAnr.],$A116,Tb.Financiering[P31])</f>
        <v>0</v>
      </c>
      <c r="AH116" s="72">
        <f>SUMIF(Tbl.Kosten[Sanr.],$A116,Tbl.Kosten[P132])-SUMIF(Tb.Financiering[SAnr.],$A116,Tb.Financiering[P32])</f>
        <v>0</v>
      </c>
      <c r="AI116" s="72">
        <f>SUMIF(Tbl.Kosten[Sanr.],$A116,Tbl.Kosten[P133])-SUMIF(Tb.Financiering[SAnr.],$A116,Tb.Financiering[P33])</f>
        <v>0</v>
      </c>
      <c r="AJ116" s="72">
        <f>SUMIF(Tbl.Kosten[Sanr.],$A116,Tbl.Kosten[P134])-SUMIF(Tb.Financiering[SAnr.],$A116,Tb.Financiering[P34])</f>
        <v>0</v>
      </c>
      <c r="AK116" s="72">
        <f>SUMIF(Tbl.Kosten[Sanr.],$A116,Tbl.Kosten[P135])-SUMIF(Tb.Financiering[SAnr.],$A116,Tb.Financiering[P35])</f>
        <v>0</v>
      </c>
      <c r="AL116" s="72">
        <f>SUMIF(Tbl.Kosten[Sanr.],$A116,Tbl.Kosten[P136])-SUMIF(Tb.Financiering[SAnr.],$A116,Tb.Financiering[P36])</f>
        <v>0</v>
      </c>
      <c r="AM116" s="72">
        <f>SUMIF(Tbl.Kosten[Sanr.],$A116,Tbl.Kosten[P137])-SUMIF(Tb.Financiering[SAnr.],$A116,Tb.Financiering[P37])</f>
        <v>0</v>
      </c>
      <c r="AN116" s="72">
        <f>SUMIF(Tbl.Kosten[Sanr.],$A116,Tbl.Kosten[P138])-SUMIF(Tb.Financiering[SAnr.],$A116,Tb.Financiering[P38])</f>
        <v>0</v>
      </c>
      <c r="AO116" s="72">
        <f>SUMIF(Tbl.Kosten[Sanr.],$A116,Tbl.Kosten[P139])-SUMIF(Tb.Financiering[SAnr.],$A116,Tb.Financiering[P39])</f>
        <v>0</v>
      </c>
      <c r="AP116" s="72">
        <f>SUMIF(Tbl.Kosten[Sanr.],$A116,Tbl.Kosten[P140])-SUMIF(Tb.Financiering[SAnr.],$A116,Tb.Financiering[P40])</f>
        <v>0</v>
      </c>
      <c r="AQ116" s="72">
        <f>SUMIF(Tbl.Kosten[Sanr.],$A116,Tbl.Kosten[P141])-SUMIF(Tb.Financiering[SAnr.],$A116,Tb.Financiering[P41])</f>
        <v>0</v>
      </c>
      <c r="AR116" s="72">
        <f>SUMIF(Tbl.Kosten[Sanr.],$A116,Tbl.Kosten[P142])-SUMIF(Tb.Financiering[SAnr.],$A116,Tb.Financiering[P42])</f>
        <v>0</v>
      </c>
      <c r="AS116" s="72">
        <f>SUMIF(Tbl.Kosten[Sanr.],$A116,Tbl.Kosten[P143])-SUMIF(Tb.Financiering[SAnr.],$A116,Tb.Financiering[P43])</f>
        <v>0</v>
      </c>
      <c r="AT116" s="72">
        <f>SUMIF(Tbl.Kosten[Sanr.],$A116,Tbl.Kosten[P144])-SUMIF(Tb.Financiering[SAnr.],$A116,Tb.Financiering[P44])</f>
        <v>0</v>
      </c>
      <c r="AU116" s="72">
        <f>SUMIF(Tbl.Kosten[Sanr.],$A116,Tbl.Kosten[P145])-SUMIF(Tb.Financiering[SAnr.],$A116,Tb.Financiering[P45])</f>
        <v>0</v>
      </c>
      <c r="AV116" s="72">
        <f>SUMIF(Tbl.Kosten[Sanr.],$A116,Tbl.Kosten[P146])-SUMIF(Tb.Financiering[SAnr.],$A116,Tb.Financiering[P46])</f>
        <v>0</v>
      </c>
      <c r="AW116" s="72">
        <f>SUMIF(Tbl.Kosten[Sanr.],$A116,Tbl.Kosten[P147])-SUMIF(Tb.Financiering[SAnr.],$A116,Tb.Financiering[P47])</f>
        <v>0</v>
      </c>
      <c r="AX116" s="72">
        <f>SUMIF(Tbl.Kosten[Sanr.],$A116,Tbl.Kosten[P148])-SUMIF(Tb.Financiering[SAnr.],$A116,Tb.Financiering[P48])</f>
        <v>0</v>
      </c>
      <c r="AY116" s="72">
        <f>SUMIF(Tbl.Kosten[Sanr.],$A116,Tbl.Kosten[P149])-SUMIF(Tb.Financiering[SAnr.],$A116,Tb.Financiering[P49])</f>
        <v>0</v>
      </c>
      <c r="AZ116" s="72">
        <f>SUMIF(Tbl.Kosten[Sanr.],$A116,Tbl.Kosten[P150])-SUMIF(Tb.Financiering[SAnr.],$A116,Tb.Financiering[P50])</f>
        <v>0</v>
      </c>
    </row>
    <row r="117" spans="1:52" x14ac:dyDescent="0.35">
      <c r="A117" s="72" t="s">
        <v>348</v>
      </c>
      <c r="B117" s="87">
        <f t="shared" si="3"/>
        <v>0</v>
      </c>
      <c r="C117" s="72">
        <f>SUMIF(Tbl.Kosten[Sanr.],$A117,Tbl.Kosten[P101])-SUMIF(Tb.Financiering[SAnr.],$A117,Tb.Financiering[P1])</f>
        <v>0</v>
      </c>
      <c r="D117" s="72">
        <f>SUMIF(Tbl.Kosten[Sanr.],$A117,Tbl.Kosten[P102])-SUMIF(Tb.Financiering[SAnr.],$A117,Tb.Financiering[P2])</f>
        <v>0</v>
      </c>
      <c r="E117" s="72">
        <f>SUMIF(Tbl.Kosten[Sanr.],$A117,Tbl.Kosten[P103])-SUMIF(Tb.Financiering[SAnr.],$A117,Tb.Financiering[P3])</f>
        <v>0</v>
      </c>
      <c r="F117" s="72">
        <f>SUMIF(Tbl.Kosten[Sanr.],$A117,Tbl.Kosten[P104])-SUMIF(Tb.Financiering[SAnr.],$A117,Tb.Financiering[P4])</f>
        <v>0</v>
      </c>
      <c r="G117" s="72">
        <f>SUMIF(Tbl.Kosten[Sanr.],$A117,Tbl.Kosten[P105])-SUMIF(Tb.Financiering[SAnr.],$A117,Tb.Financiering[P5])</f>
        <v>0</v>
      </c>
      <c r="H117" s="72">
        <f>SUMIF(Tbl.Kosten[Sanr.],$A117,Tbl.Kosten[P106])-SUMIF(Tb.Financiering[SAnr.],$A117,Tb.Financiering[P6])</f>
        <v>0</v>
      </c>
      <c r="I117" s="72">
        <f>SUMIF(Tbl.Kosten[Sanr.],$A117,Tbl.Kosten[P107])-SUMIF(Tb.Financiering[SAnr.],$A117,Tb.Financiering[P7])</f>
        <v>0</v>
      </c>
      <c r="J117" s="72">
        <f>SUMIF(Tbl.Kosten[Sanr.],$A117,Tbl.Kosten[P108])-SUMIF(Tb.Financiering[SAnr.],$A117,Tb.Financiering[P8])</f>
        <v>0</v>
      </c>
      <c r="K117" s="72">
        <f>SUMIF(Tbl.Kosten[Sanr.],$A117,Tbl.Kosten[P109])-SUMIF(Tb.Financiering[SAnr.],$A117,Tb.Financiering[P9])</f>
        <v>0</v>
      </c>
      <c r="L117" s="72">
        <f>SUMIF(Tbl.Kosten[Sanr.],$A117,Tbl.Kosten[P110])-SUMIF(Tb.Financiering[SAnr.],$A117,Tb.Financiering[P10])</f>
        <v>0</v>
      </c>
      <c r="M117" s="72">
        <f>SUMIF(Tbl.Kosten[Sanr.],$A117,Tbl.Kosten[P111])-SUMIF(Tb.Financiering[SAnr.],$A117,Tb.Financiering[P11])</f>
        <v>0</v>
      </c>
      <c r="N117" s="72">
        <f>SUMIF(Tbl.Kosten[Sanr.],$A117,Tbl.Kosten[P112])-SUMIF(Tb.Financiering[SAnr.],$A117,Tb.Financiering[P12])</f>
        <v>0</v>
      </c>
      <c r="O117" s="72">
        <f>SUMIF(Tbl.Kosten[Sanr.],$A117,Tbl.Kosten[P113])-SUMIF(Tb.Financiering[SAnr.],$A117,Tb.Financiering[P13])</f>
        <v>0</v>
      </c>
      <c r="P117" s="72">
        <f>SUMIF(Tbl.Kosten[Sanr.],$A117,Tbl.Kosten[P114])-SUMIF(Tb.Financiering[SAnr.],$A117,Tb.Financiering[P14])</f>
        <v>0</v>
      </c>
      <c r="Q117" s="72">
        <f>SUMIF(Tbl.Kosten[Sanr.],$A117,Tbl.Kosten[P115])-SUMIF(Tb.Financiering[SAnr.],$A117,Tb.Financiering[P15])</f>
        <v>0</v>
      </c>
      <c r="R117" s="72">
        <f>SUMIF(Tbl.Kosten[Sanr.],$A117,Tbl.Kosten[P116])-SUMIF(Tb.Financiering[SAnr.],$A117,Tb.Financiering[P16])</f>
        <v>0</v>
      </c>
      <c r="S117" s="72">
        <f>SUMIF(Tbl.Kosten[Sanr.],$A117,Tbl.Kosten[P117])-SUMIF(Tb.Financiering[SAnr.],$A117,Tb.Financiering[P17])</f>
        <v>0</v>
      </c>
      <c r="T117" s="72">
        <f>SUMIF(Tbl.Kosten[Sanr.],$A117,Tbl.Kosten[P118])-SUMIF(Tb.Financiering[SAnr.],$A117,Tb.Financiering[P18])</f>
        <v>0</v>
      </c>
      <c r="U117" s="72">
        <f>SUMIF(Tbl.Kosten[Sanr.],$A117,Tbl.Kosten[P119])-SUMIF(Tb.Financiering[SAnr.],$A117,Tb.Financiering[P19])</f>
        <v>0</v>
      </c>
      <c r="V117" s="72">
        <f>SUMIF(Tbl.Kosten[Sanr.],$A117,Tbl.Kosten[P120])-SUMIF(Tb.Financiering[SAnr.],$A117,Tb.Financiering[P20])</f>
        <v>0</v>
      </c>
      <c r="W117" s="72">
        <f>SUMIF(Tbl.Kosten[Sanr.],$A117,Tbl.Kosten[P121])-SUMIF(Tb.Financiering[SAnr.],$A117,Tb.Financiering[P21])</f>
        <v>0</v>
      </c>
      <c r="X117" s="72">
        <f>SUMIF(Tbl.Kosten[Sanr.],$A117,Tbl.Kosten[P122])-SUMIF(Tb.Financiering[SAnr.],$A117,Tb.Financiering[P22])</f>
        <v>0</v>
      </c>
      <c r="Y117" s="72">
        <f>SUMIF(Tbl.Kosten[Sanr.],$A117,Tbl.Kosten[P123])-SUMIF(Tb.Financiering[SAnr.],$A117,Tb.Financiering[P23])</f>
        <v>0</v>
      </c>
      <c r="Z117" s="72">
        <f>SUMIF(Tbl.Kosten[Sanr.],$A117,Tbl.Kosten[P124])-SUMIF(Tb.Financiering[SAnr.],$A117,Tb.Financiering[P24])</f>
        <v>0</v>
      </c>
      <c r="AA117" s="72">
        <f>SUMIF(Tbl.Kosten[Sanr.],$A117,Tbl.Kosten[P125])-SUMIF(Tb.Financiering[SAnr.],$A117,Tb.Financiering[P25])</f>
        <v>0</v>
      </c>
      <c r="AB117" s="72">
        <f>SUMIF(Tbl.Kosten[Sanr.],$A117,Tbl.Kosten[P126])-SUMIF(Tb.Financiering[SAnr.],$A117,Tb.Financiering[P26])</f>
        <v>0</v>
      </c>
      <c r="AC117" s="72">
        <f>SUMIF(Tbl.Kosten[Sanr.],$A117,Tbl.Kosten[P127])-SUMIF(Tb.Financiering[SAnr.],$A117,Tb.Financiering[P27])</f>
        <v>0</v>
      </c>
      <c r="AD117" s="72">
        <f>SUMIF(Tbl.Kosten[Sanr.],$A117,Tbl.Kosten[P128])-SUMIF(Tb.Financiering[SAnr.],$A117,Tb.Financiering[P28])</f>
        <v>0</v>
      </c>
      <c r="AE117" s="72">
        <f>SUMIF(Tbl.Kosten[Sanr.],$A117,Tbl.Kosten[P129])-SUMIF(Tb.Financiering[SAnr.],$A117,Tb.Financiering[P29])</f>
        <v>0</v>
      </c>
      <c r="AF117" s="72">
        <f>SUMIF(Tbl.Kosten[Sanr.],$A117,Tbl.Kosten[P130])-SUMIF(Tb.Financiering[SAnr.],$A117,Tb.Financiering[P30])</f>
        <v>0</v>
      </c>
      <c r="AG117" s="72">
        <f>SUMIF(Tbl.Kosten[Sanr.],$A117,Tbl.Kosten[P131])-SUMIF(Tb.Financiering[SAnr.],$A117,Tb.Financiering[P31])</f>
        <v>0</v>
      </c>
      <c r="AH117" s="72">
        <f>SUMIF(Tbl.Kosten[Sanr.],$A117,Tbl.Kosten[P132])-SUMIF(Tb.Financiering[SAnr.],$A117,Tb.Financiering[P32])</f>
        <v>0</v>
      </c>
      <c r="AI117" s="72">
        <f>SUMIF(Tbl.Kosten[Sanr.],$A117,Tbl.Kosten[P133])-SUMIF(Tb.Financiering[SAnr.],$A117,Tb.Financiering[P33])</f>
        <v>0</v>
      </c>
      <c r="AJ117" s="72">
        <f>SUMIF(Tbl.Kosten[Sanr.],$A117,Tbl.Kosten[P134])-SUMIF(Tb.Financiering[SAnr.],$A117,Tb.Financiering[P34])</f>
        <v>0</v>
      </c>
      <c r="AK117" s="72">
        <f>SUMIF(Tbl.Kosten[Sanr.],$A117,Tbl.Kosten[P135])-SUMIF(Tb.Financiering[SAnr.],$A117,Tb.Financiering[P35])</f>
        <v>0</v>
      </c>
      <c r="AL117" s="72">
        <f>SUMIF(Tbl.Kosten[Sanr.],$A117,Tbl.Kosten[P136])-SUMIF(Tb.Financiering[SAnr.],$A117,Tb.Financiering[P36])</f>
        <v>0</v>
      </c>
      <c r="AM117" s="72">
        <f>SUMIF(Tbl.Kosten[Sanr.],$A117,Tbl.Kosten[P137])-SUMIF(Tb.Financiering[SAnr.],$A117,Tb.Financiering[P37])</f>
        <v>0</v>
      </c>
      <c r="AN117" s="72">
        <f>SUMIF(Tbl.Kosten[Sanr.],$A117,Tbl.Kosten[P138])-SUMIF(Tb.Financiering[SAnr.],$A117,Tb.Financiering[P38])</f>
        <v>0</v>
      </c>
      <c r="AO117" s="72">
        <f>SUMIF(Tbl.Kosten[Sanr.],$A117,Tbl.Kosten[P139])-SUMIF(Tb.Financiering[SAnr.],$A117,Tb.Financiering[P39])</f>
        <v>0</v>
      </c>
      <c r="AP117" s="72">
        <f>SUMIF(Tbl.Kosten[Sanr.],$A117,Tbl.Kosten[P140])-SUMIF(Tb.Financiering[SAnr.],$A117,Tb.Financiering[P40])</f>
        <v>0</v>
      </c>
      <c r="AQ117" s="72">
        <f>SUMIF(Tbl.Kosten[Sanr.],$A117,Tbl.Kosten[P141])-SUMIF(Tb.Financiering[SAnr.],$A117,Tb.Financiering[P41])</f>
        <v>0</v>
      </c>
      <c r="AR117" s="72">
        <f>SUMIF(Tbl.Kosten[Sanr.],$A117,Tbl.Kosten[P142])-SUMIF(Tb.Financiering[SAnr.],$A117,Tb.Financiering[P42])</f>
        <v>0</v>
      </c>
      <c r="AS117" s="72">
        <f>SUMIF(Tbl.Kosten[Sanr.],$A117,Tbl.Kosten[P143])-SUMIF(Tb.Financiering[SAnr.],$A117,Tb.Financiering[P43])</f>
        <v>0</v>
      </c>
      <c r="AT117" s="72">
        <f>SUMIF(Tbl.Kosten[Sanr.],$A117,Tbl.Kosten[P144])-SUMIF(Tb.Financiering[SAnr.],$A117,Tb.Financiering[P44])</f>
        <v>0</v>
      </c>
      <c r="AU117" s="72">
        <f>SUMIF(Tbl.Kosten[Sanr.],$A117,Tbl.Kosten[P145])-SUMIF(Tb.Financiering[SAnr.],$A117,Tb.Financiering[P45])</f>
        <v>0</v>
      </c>
      <c r="AV117" s="72">
        <f>SUMIF(Tbl.Kosten[Sanr.],$A117,Tbl.Kosten[P146])-SUMIF(Tb.Financiering[SAnr.],$A117,Tb.Financiering[P46])</f>
        <v>0</v>
      </c>
      <c r="AW117" s="72">
        <f>SUMIF(Tbl.Kosten[Sanr.],$A117,Tbl.Kosten[P147])-SUMIF(Tb.Financiering[SAnr.],$A117,Tb.Financiering[P47])</f>
        <v>0</v>
      </c>
      <c r="AX117" s="72">
        <f>SUMIF(Tbl.Kosten[Sanr.],$A117,Tbl.Kosten[P148])-SUMIF(Tb.Financiering[SAnr.],$A117,Tb.Financiering[P48])</f>
        <v>0</v>
      </c>
      <c r="AY117" s="72">
        <f>SUMIF(Tbl.Kosten[Sanr.],$A117,Tbl.Kosten[P149])-SUMIF(Tb.Financiering[SAnr.],$A117,Tb.Financiering[P49])</f>
        <v>0</v>
      </c>
      <c r="AZ117" s="72">
        <f>SUMIF(Tbl.Kosten[Sanr.],$A117,Tbl.Kosten[P150])-SUMIF(Tb.Financiering[SAnr.],$A117,Tb.Financiering[P50])</f>
        <v>0</v>
      </c>
    </row>
    <row r="118" spans="1:52" x14ac:dyDescent="0.35">
      <c r="A118" s="72" t="s">
        <v>349</v>
      </c>
      <c r="B118" s="87">
        <f t="shared" si="3"/>
        <v>0</v>
      </c>
      <c r="C118" s="72">
        <f>SUMIF(Tbl.Kosten[Sanr.],$A118,Tbl.Kosten[P101])-SUMIF(Tb.Financiering[SAnr.],$A118,Tb.Financiering[P1])</f>
        <v>0</v>
      </c>
      <c r="D118" s="72">
        <f>SUMIF(Tbl.Kosten[Sanr.],$A118,Tbl.Kosten[P102])-SUMIF(Tb.Financiering[SAnr.],$A118,Tb.Financiering[P2])</f>
        <v>0</v>
      </c>
      <c r="E118" s="72">
        <f>SUMIF(Tbl.Kosten[Sanr.],$A118,Tbl.Kosten[P103])-SUMIF(Tb.Financiering[SAnr.],$A118,Tb.Financiering[P3])</f>
        <v>0</v>
      </c>
      <c r="F118" s="72">
        <f>SUMIF(Tbl.Kosten[Sanr.],$A118,Tbl.Kosten[P104])-SUMIF(Tb.Financiering[SAnr.],$A118,Tb.Financiering[P4])</f>
        <v>0</v>
      </c>
      <c r="G118" s="72">
        <f>SUMIF(Tbl.Kosten[Sanr.],$A118,Tbl.Kosten[P105])-SUMIF(Tb.Financiering[SAnr.],$A118,Tb.Financiering[P5])</f>
        <v>0</v>
      </c>
      <c r="H118" s="72">
        <f>SUMIF(Tbl.Kosten[Sanr.],$A118,Tbl.Kosten[P106])-SUMIF(Tb.Financiering[SAnr.],$A118,Tb.Financiering[P6])</f>
        <v>0</v>
      </c>
      <c r="I118" s="72">
        <f>SUMIF(Tbl.Kosten[Sanr.],$A118,Tbl.Kosten[P107])-SUMIF(Tb.Financiering[SAnr.],$A118,Tb.Financiering[P7])</f>
        <v>0</v>
      </c>
      <c r="J118" s="72">
        <f>SUMIF(Tbl.Kosten[Sanr.],$A118,Tbl.Kosten[P108])-SUMIF(Tb.Financiering[SAnr.],$A118,Tb.Financiering[P8])</f>
        <v>0</v>
      </c>
      <c r="K118" s="72">
        <f>SUMIF(Tbl.Kosten[Sanr.],$A118,Tbl.Kosten[P109])-SUMIF(Tb.Financiering[SAnr.],$A118,Tb.Financiering[P9])</f>
        <v>0</v>
      </c>
      <c r="L118" s="72">
        <f>SUMIF(Tbl.Kosten[Sanr.],$A118,Tbl.Kosten[P110])-SUMIF(Tb.Financiering[SAnr.],$A118,Tb.Financiering[P10])</f>
        <v>0</v>
      </c>
      <c r="M118" s="72">
        <f>SUMIF(Tbl.Kosten[Sanr.],$A118,Tbl.Kosten[P111])-SUMIF(Tb.Financiering[SAnr.],$A118,Tb.Financiering[P11])</f>
        <v>0</v>
      </c>
      <c r="N118" s="72">
        <f>SUMIF(Tbl.Kosten[Sanr.],$A118,Tbl.Kosten[P112])-SUMIF(Tb.Financiering[SAnr.],$A118,Tb.Financiering[P12])</f>
        <v>0</v>
      </c>
      <c r="O118" s="72">
        <f>SUMIF(Tbl.Kosten[Sanr.],$A118,Tbl.Kosten[P113])-SUMIF(Tb.Financiering[SAnr.],$A118,Tb.Financiering[P13])</f>
        <v>0</v>
      </c>
      <c r="P118" s="72">
        <f>SUMIF(Tbl.Kosten[Sanr.],$A118,Tbl.Kosten[P114])-SUMIF(Tb.Financiering[SAnr.],$A118,Tb.Financiering[P14])</f>
        <v>0</v>
      </c>
      <c r="Q118" s="72">
        <f>SUMIF(Tbl.Kosten[Sanr.],$A118,Tbl.Kosten[P115])-SUMIF(Tb.Financiering[SAnr.],$A118,Tb.Financiering[P15])</f>
        <v>0</v>
      </c>
      <c r="R118" s="72">
        <f>SUMIF(Tbl.Kosten[Sanr.],$A118,Tbl.Kosten[P116])-SUMIF(Tb.Financiering[SAnr.],$A118,Tb.Financiering[P16])</f>
        <v>0</v>
      </c>
      <c r="S118" s="72">
        <f>SUMIF(Tbl.Kosten[Sanr.],$A118,Tbl.Kosten[P117])-SUMIF(Tb.Financiering[SAnr.],$A118,Tb.Financiering[P17])</f>
        <v>0</v>
      </c>
      <c r="T118" s="72">
        <f>SUMIF(Tbl.Kosten[Sanr.],$A118,Tbl.Kosten[P118])-SUMIF(Tb.Financiering[SAnr.],$A118,Tb.Financiering[P18])</f>
        <v>0</v>
      </c>
      <c r="U118" s="72">
        <f>SUMIF(Tbl.Kosten[Sanr.],$A118,Tbl.Kosten[P119])-SUMIF(Tb.Financiering[SAnr.],$A118,Tb.Financiering[P19])</f>
        <v>0</v>
      </c>
      <c r="V118" s="72">
        <f>SUMIF(Tbl.Kosten[Sanr.],$A118,Tbl.Kosten[P120])-SUMIF(Tb.Financiering[SAnr.],$A118,Tb.Financiering[P20])</f>
        <v>0</v>
      </c>
      <c r="W118" s="72">
        <f>SUMIF(Tbl.Kosten[Sanr.],$A118,Tbl.Kosten[P121])-SUMIF(Tb.Financiering[SAnr.],$A118,Tb.Financiering[P21])</f>
        <v>0</v>
      </c>
      <c r="X118" s="72">
        <f>SUMIF(Tbl.Kosten[Sanr.],$A118,Tbl.Kosten[P122])-SUMIF(Tb.Financiering[SAnr.],$A118,Tb.Financiering[P22])</f>
        <v>0</v>
      </c>
      <c r="Y118" s="72">
        <f>SUMIF(Tbl.Kosten[Sanr.],$A118,Tbl.Kosten[P123])-SUMIF(Tb.Financiering[SAnr.],$A118,Tb.Financiering[P23])</f>
        <v>0</v>
      </c>
      <c r="Z118" s="72">
        <f>SUMIF(Tbl.Kosten[Sanr.],$A118,Tbl.Kosten[P124])-SUMIF(Tb.Financiering[SAnr.],$A118,Tb.Financiering[P24])</f>
        <v>0</v>
      </c>
      <c r="AA118" s="72">
        <f>SUMIF(Tbl.Kosten[Sanr.],$A118,Tbl.Kosten[P125])-SUMIF(Tb.Financiering[SAnr.],$A118,Tb.Financiering[P25])</f>
        <v>0</v>
      </c>
      <c r="AB118" s="72">
        <f>SUMIF(Tbl.Kosten[Sanr.],$A118,Tbl.Kosten[P126])-SUMIF(Tb.Financiering[SAnr.],$A118,Tb.Financiering[P26])</f>
        <v>0</v>
      </c>
      <c r="AC118" s="72">
        <f>SUMIF(Tbl.Kosten[Sanr.],$A118,Tbl.Kosten[P127])-SUMIF(Tb.Financiering[SAnr.],$A118,Tb.Financiering[P27])</f>
        <v>0</v>
      </c>
      <c r="AD118" s="72">
        <f>SUMIF(Tbl.Kosten[Sanr.],$A118,Tbl.Kosten[P128])-SUMIF(Tb.Financiering[SAnr.],$A118,Tb.Financiering[P28])</f>
        <v>0</v>
      </c>
      <c r="AE118" s="72">
        <f>SUMIF(Tbl.Kosten[Sanr.],$A118,Tbl.Kosten[P129])-SUMIF(Tb.Financiering[SAnr.],$A118,Tb.Financiering[P29])</f>
        <v>0</v>
      </c>
      <c r="AF118" s="72">
        <f>SUMIF(Tbl.Kosten[Sanr.],$A118,Tbl.Kosten[P130])-SUMIF(Tb.Financiering[SAnr.],$A118,Tb.Financiering[P30])</f>
        <v>0</v>
      </c>
      <c r="AG118" s="72">
        <f>SUMIF(Tbl.Kosten[Sanr.],$A118,Tbl.Kosten[P131])-SUMIF(Tb.Financiering[SAnr.],$A118,Tb.Financiering[P31])</f>
        <v>0</v>
      </c>
      <c r="AH118" s="72">
        <f>SUMIF(Tbl.Kosten[Sanr.],$A118,Tbl.Kosten[P132])-SUMIF(Tb.Financiering[SAnr.],$A118,Tb.Financiering[P32])</f>
        <v>0</v>
      </c>
      <c r="AI118" s="72">
        <f>SUMIF(Tbl.Kosten[Sanr.],$A118,Tbl.Kosten[P133])-SUMIF(Tb.Financiering[SAnr.],$A118,Tb.Financiering[P33])</f>
        <v>0</v>
      </c>
      <c r="AJ118" s="72">
        <f>SUMIF(Tbl.Kosten[Sanr.],$A118,Tbl.Kosten[P134])-SUMIF(Tb.Financiering[SAnr.],$A118,Tb.Financiering[P34])</f>
        <v>0</v>
      </c>
      <c r="AK118" s="72">
        <f>SUMIF(Tbl.Kosten[Sanr.],$A118,Tbl.Kosten[P135])-SUMIF(Tb.Financiering[SAnr.],$A118,Tb.Financiering[P35])</f>
        <v>0</v>
      </c>
      <c r="AL118" s="72">
        <f>SUMIF(Tbl.Kosten[Sanr.],$A118,Tbl.Kosten[P136])-SUMIF(Tb.Financiering[SAnr.],$A118,Tb.Financiering[P36])</f>
        <v>0</v>
      </c>
      <c r="AM118" s="72">
        <f>SUMIF(Tbl.Kosten[Sanr.],$A118,Tbl.Kosten[P137])-SUMIF(Tb.Financiering[SAnr.],$A118,Tb.Financiering[P37])</f>
        <v>0</v>
      </c>
      <c r="AN118" s="72">
        <f>SUMIF(Tbl.Kosten[Sanr.],$A118,Tbl.Kosten[P138])-SUMIF(Tb.Financiering[SAnr.],$A118,Tb.Financiering[P38])</f>
        <v>0</v>
      </c>
      <c r="AO118" s="72">
        <f>SUMIF(Tbl.Kosten[Sanr.],$A118,Tbl.Kosten[P139])-SUMIF(Tb.Financiering[SAnr.],$A118,Tb.Financiering[P39])</f>
        <v>0</v>
      </c>
      <c r="AP118" s="72">
        <f>SUMIF(Tbl.Kosten[Sanr.],$A118,Tbl.Kosten[P140])-SUMIF(Tb.Financiering[SAnr.],$A118,Tb.Financiering[P40])</f>
        <v>0</v>
      </c>
      <c r="AQ118" s="72">
        <f>SUMIF(Tbl.Kosten[Sanr.],$A118,Tbl.Kosten[P141])-SUMIF(Tb.Financiering[SAnr.],$A118,Tb.Financiering[P41])</f>
        <v>0</v>
      </c>
      <c r="AR118" s="72">
        <f>SUMIF(Tbl.Kosten[Sanr.],$A118,Tbl.Kosten[P142])-SUMIF(Tb.Financiering[SAnr.],$A118,Tb.Financiering[P42])</f>
        <v>0</v>
      </c>
      <c r="AS118" s="72">
        <f>SUMIF(Tbl.Kosten[Sanr.],$A118,Tbl.Kosten[P143])-SUMIF(Tb.Financiering[SAnr.],$A118,Tb.Financiering[P43])</f>
        <v>0</v>
      </c>
      <c r="AT118" s="72">
        <f>SUMIF(Tbl.Kosten[Sanr.],$A118,Tbl.Kosten[P144])-SUMIF(Tb.Financiering[SAnr.],$A118,Tb.Financiering[P44])</f>
        <v>0</v>
      </c>
      <c r="AU118" s="72">
        <f>SUMIF(Tbl.Kosten[Sanr.],$A118,Tbl.Kosten[P145])-SUMIF(Tb.Financiering[SAnr.],$A118,Tb.Financiering[P45])</f>
        <v>0</v>
      </c>
      <c r="AV118" s="72">
        <f>SUMIF(Tbl.Kosten[Sanr.],$A118,Tbl.Kosten[P146])-SUMIF(Tb.Financiering[SAnr.],$A118,Tb.Financiering[P46])</f>
        <v>0</v>
      </c>
      <c r="AW118" s="72">
        <f>SUMIF(Tbl.Kosten[Sanr.],$A118,Tbl.Kosten[P147])-SUMIF(Tb.Financiering[SAnr.],$A118,Tb.Financiering[P47])</f>
        <v>0</v>
      </c>
      <c r="AX118" s="72">
        <f>SUMIF(Tbl.Kosten[Sanr.],$A118,Tbl.Kosten[P148])-SUMIF(Tb.Financiering[SAnr.],$A118,Tb.Financiering[P48])</f>
        <v>0</v>
      </c>
      <c r="AY118" s="72">
        <f>SUMIF(Tbl.Kosten[Sanr.],$A118,Tbl.Kosten[P149])-SUMIF(Tb.Financiering[SAnr.],$A118,Tb.Financiering[P49])</f>
        <v>0</v>
      </c>
      <c r="AZ118" s="72">
        <f>SUMIF(Tbl.Kosten[Sanr.],$A118,Tbl.Kosten[P150])-SUMIF(Tb.Financiering[SAnr.],$A118,Tb.Financiering[P50])</f>
        <v>0</v>
      </c>
    </row>
    <row r="119" spans="1:52" x14ac:dyDescent="0.35">
      <c r="A119" s="72" t="s">
        <v>350</v>
      </c>
      <c r="B119" s="87">
        <f t="shared" si="3"/>
        <v>0</v>
      </c>
      <c r="C119" s="72">
        <f>SUMIF(Tbl.Kosten[Sanr.],$A119,Tbl.Kosten[P101])-SUMIF(Tb.Financiering[SAnr.],$A119,Tb.Financiering[P1])</f>
        <v>0</v>
      </c>
      <c r="D119" s="72">
        <f>SUMIF(Tbl.Kosten[Sanr.],$A119,Tbl.Kosten[P102])-SUMIF(Tb.Financiering[SAnr.],$A119,Tb.Financiering[P2])</f>
        <v>0</v>
      </c>
      <c r="E119" s="72">
        <f>SUMIF(Tbl.Kosten[Sanr.],$A119,Tbl.Kosten[P103])-SUMIF(Tb.Financiering[SAnr.],$A119,Tb.Financiering[P3])</f>
        <v>0</v>
      </c>
      <c r="F119" s="72">
        <f>SUMIF(Tbl.Kosten[Sanr.],$A119,Tbl.Kosten[P104])-SUMIF(Tb.Financiering[SAnr.],$A119,Tb.Financiering[P4])</f>
        <v>0</v>
      </c>
      <c r="G119" s="72">
        <f>SUMIF(Tbl.Kosten[Sanr.],$A119,Tbl.Kosten[P105])-SUMIF(Tb.Financiering[SAnr.],$A119,Tb.Financiering[P5])</f>
        <v>0</v>
      </c>
      <c r="H119" s="72">
        <f>SUMIF(Tbl.Kosten[Sanr.],$A119,Tbl.Kosten[P106])-SUMIF(Tb.Financiering[SAnr.],$A119,Tb.Financiering[P6])</f>
        <v>0</v>
      </c>
      <c r="I119" s="72">
        <f>SUMIF(Tbl.Kosten[Sanr.],$A119,Tbl.Kosten[P107])-SUMIF(Tb.Financiering[SAnr.],$A119,Tb.Financiering[P7])</f>
        <v>0</v>
      </c>
      <c r="J119" s="72">
        <f>SUMIF(Tbl.Kosten[Sanr.],$A119,Tbl.Kosten[P108])-SUMIF(Tb.Financiering[SAnr.],$A119,Tb.Financiering[P8])</f>
        <v>0</v>
      </c>
      <c r="K119" s="72">
        <f>SUMIF(Tbl.Kosten[Sanr.],$A119,Tbl.Kosten[P109])-SUMIF(Tb.Financiering[SAnr.],$A119,Tb.Financiering[P9])</f>
        <v>0</v>
      </c>
      <c r="L119" s="72">
        <f>SUMIF(Tbl.Kosten[Sanr.],$A119,Tbl.Kosten[P110])-SUMIF(Tb.Financiering[SAnr.],$A119,Tb.Financiering[P10])</f>
        <v>0</v>
      </c>
      <c r="M119" s="72">
        <f>SUMIF(Tbl.Kosten[Sanr.],$A119,Tbl.Kosten[P111])-SUMIF(Tb.Financiering[SAnr.],$A119,Tb.Financiering[P11])</f>
        <v>0</v>
      </c>
      <c r="N119" s="72">
        <f>SUMIF(Tbl.Kosten[Sanr.],$A119,Tbl.Kosten[P112])-SUMIF(Tb.Financiering[SAnr.],$A119,Tb.Financiering[P12])</f>
        <v>0</v>
      </c>
      <c r="O119" s="72">
        <f>SUMIF(Tbl.Kosten[Sanr.],$A119,Tbl.Kosten[P113])-SUMIF(Tb.Financiering[SAnr.],$A119,Tb.Financiering[P13])</f>
        <v>0</v>
      </c>
      <c r="P119" s="72">
        <f>SUMIF(Tbl.Kosten[Sanr.],$A119,Tbl.Kosten[P114])-SUMIF(Tb.Financiering[SAnr.],$A119,Tb.Financiering[P14])</f>
        <v>0</v>
      </c>
      <c r="Q119" s="72">
        <f>SUMIF(Tbl.Kosten[Sanr.],$A119,Tbl.Kosten[P115])-SUMIF(Tb.Financiering[SAnr.],$A119,Tb.Financiering[P15])</f>
        <v>0</v>
      </c>
      <c r="R119" s="72">
        <f>SUMIF(Tbl.Kosten[Sanr.],$A119,Tbl.Kosten[P116])-SUMIF(Tb.Financiering[SAnr.],$A119,Tb.Financiering[P16])</f>
        <v>0</v>
      </c>
      <c r="S119" s="72">
        <f>SUMIF(Tbl.Kosten[Sanr.],$A119,Tbl.Kosten[P117])-SUMIF(Tb.Financiering[SAnr.],$A119,Tb.Financiering[P17])</f>
        <v>0</v>
      </c>
      <c r="T119" s="72">
        <f>SUMIF(Tbl.Kosten[Sanr.],$A119,Tbl.Kosten[P118])-SUMIF(Tb.Financiering[SAnr.],$A119,Tb.Financiering[P18])</f>
        <v>0</v>
      </c>
      <c r="U119" s="72">
        <f>SUMIF(Tbl.Kosten[Sanr.],$A119,Tbl.Kosten[P119])-SUMIF(Tb.Financiering[SAnr.],$A119,Tb.Financiering[P19])</f>
        <v>0</v>
      </c>
      <c r="V119" s="72">
        <f>SUMIF(Tbl.Kosten[Sanr.],$A119,Tbl.Kosten[P120])-SUMIF(Tb.Financiering[SAnr.],$A119,Tb.Financiering[P20])</f>
        <v>0</v>
      </c>
      <c r="W119" s="72">
        <f>SUMIF(Tbl.Kosten[Sanr.],$A119,Tbl.Kosten[P121])-SUMIF(Tb.Financiering[SAnr.],$A119,Tb.Financiering[P21])</f>
        <v>0</v>
      </c>
      <c r="X119" s="72">
        <f>SUMIF(Tbl.Kosten[Sanr.],$A119,Tbl.Kosten[P122])-SUMIF(Tb.Financiering[SAnr.],$A119,Tb.Financiering[P22])</f>
        <v>0</v>
      </c>
      <c r="Y119" s="72">
        <f>SUMIF(Tbl.Kosten[Sanr.],$A119,Tbl.Kosten[P123])-SUMIF(Tb.Financiering[SAnr.],$A119,Tb.Financiering[P23])</f>
        <v>0</v>
      </c>
      <c r="Z119" s="72">
        <f>SUMIF(Tbl.Kosten[Sanr.],$A119,Tbl.Kosten[P124])-SUMIF(Tb.Financiering[SAnr.],$A119,Tb.Financiering[P24])</f>
        <v>0</v>
      </c>
      <c r="AA119" s="72">
        <f>SUMIF(Tbl.Kosten[Sanr.],$A119,Tbl.Kosten[P125])-SUMIF(Tb.Financiering[SAnr.],$A119,Tb.Financiering[P25])</f>
        <v>0</v>
      </c>
      <c r="AB119" s="72">
        <f>SUMIF(Tbl.Kosten[Sanr.],$A119,Tbl.Kosten[P126])-SUMIF(Tb.Financiering[SAnr.],$A119,Tb.Financiering[P26])</f>
        <v>0</v>
      </c>
      <c r="AC119" s="72">
        <f>SUMIF(Tbl.Kosten[Sanr.],$A119,Tbl.Kosten[P127])-SUMIF(Tb.Financiering[SAnr.],$A119,Tb.Financiering[P27])</f>
        <v>0</v>
      </c>
      <c r="AD119" s="72">
        <f>SUMIF(Tbl.Kosten[Sanr.],$A119,Tbl.Kosten[P128])-SUMIF(Tb.Financiering[SAnr.],$A119,Tb.Financiering[P28])</f>
        <v>0</v>
      </c>
      <c r="AE119" s="72">
        <f>SUMIF(Tbl.Kosten[Sanr.],$A119,Tbl.Kosten[P129])-SUMIF(Tb.Financiering[SAnr.],$A119,Tb.Financiering[P29])</f>
        <v>0</v>
      </c>
      <c r="AF119" s="72">
        <f>SUMIF(Tbl.Kosten[Sanr.],$A119,Tbl.Kosten[P130])-SUMIF(Tb.Financiering[SAnr.],$A119,Tb.Financiering[P30])</f>
        <v>0</v>
      </c>
      <c r="AG119" s="72">
        <f>SUMIF(Tbl.Kosten[Sanr.],$A119,Tbl.Kosten[P131])-SUMIF(Tb.Financiering[SAnr.],$A119,Tb.Financiering[P31])</f>
        <v>0</v>
      </c>
      <c r="AH119" s="72">
        <f>SUMIF(Tbl.Kosten[Sanr.],$A119,Tbl.Kosten[P132])-SUMIF(Tb.Financiering[SAnr.],$A119,Tb.Financiering[P32])</f>
        <v>0</v>
      </c>
      <c r="AI119" s="72">
        <f>SUMIF(Tbl.Kosten[Sanr.],$A119,Tbl.Kosten[P133])-SUMIF(Tb.Financiering[SAnr.],$A119,Tb.Financiering[P33])</f>
        <v>0</v>
      </c>
      <c r="AJ119" s="72">
        <f>SUMIF(Tbl.Kosten[Sanr.],$A119,Tbl.Kosten[P134])-SUMIF(Tb.Financiering[SAnr.],$A119,Tb.Financiering[P34])</f>
        <v>0</v>
      </c>
      <c r="AK119" s="72">
        <f>SUMIF(Tbl.Kosten[Sanr.],$A119,Tbl.Kosten[P135])-SUMIF(Tb.Financiering[SAnr.],$A119,Tb.Financiering[P35])</f>
        <v>0</v>
      </c>
      <c r="AL119" s="72">
        <f>SUMIF(Tbl.Kosten[Sanr.],$A119,Tbl.Kosten[P136])-SUMIF(Tb.Financiering[SAnr.],$A119,Tb.Financiering[P36])</f>
        <v>0</v>
      </c>
      <c r="AM119" s="72">
        <f>SUMIF(Tbl.Kosten[Sanr.],$A119,Tbl.Kosten[P137])-SUMIF(Tb.Financiering[SAnr.],$A119,Tb.Financiering[P37])</f>
        <v>0</v>
      </c>
      <c r="AN119" s="72">
        <f>SUMIF(Tbl.Kosten[Sanr.],$A119,Tbl.Kosten[P138])-SUMIF(Tb.Financiering[SAnr.],$A119,Tb.Financiering[P38])</f>
        <v>0</v>
      </c>
      <c r="AO119" s="72">
        <f>SUMIF(Tbl.Kosten[Sanr.],$A119,Tbl.Kosten[P139])-SUMIF(Tb.Financiering[SAnr.],$A119,Tb.Financiering[P39])</f>
        <v>0</v>
      </c>
      <c r="AP119" s="72">
        <f>SUMIF(Tbl.Kosten[Sanr.],$A119,Tbl.Kosten[P140])-SUMIF(Tb.Financiering[SAnr.],$A119,Tb.Financiering[P40])</f>
        <v>0</v>
      </c>
      <c r="AQ119" s="72">
        <f>SUMIF(Tbl.Kosten[Sanr.],$A119,Tbl.Kosten[P141])-SUMIF(Tb.Financiering[SAnr.],$A119,Tb.Financiering[P41])</f>
        <v>0</v>
      </c>
      <c r="AR119" s="72">
        <f>SUMIF(Tbl.Kosten[Sanr.],$A119,Tbl.Kosten[P142])-SUMIF(Tb.Financiering[SAnr.],$A119,Tb.Financiering[P42])</f>
        <v>0</v>
      </c>
      <c r="AS119" s="72">
        <f>SUMIF(Tbl.Kosten[Sanr.],$A119,Tbl.Kosten[P143])-SUMIF(Tb.Financiering[SAnr.],$A119,Tb.Financiering[P43])</f>
        <v>0</v>
      </c>
      <c r="AT119" s="72">
        <f>SUMIF(Tbl.Kosten[Sanr.],$A119,Tbl.Kosten[P144])-SUMIF(Tb.Financiering[SAnr.],$A119,Tb.Financiering[P44])</f>
        <v>0</v>
      </c>
      <c r="AU119" s="72">
        <f>SUMIF(Tbl.Kosten[Sanr.],$A119,Tbl.Kosten[P145])-SUMIF(Tb.Financiering[SAnr.],$A119,Tb.Financiering[P45])</f>
        <v>0</v>
      </c>
      <c r="AV119" s="72">
        <f>SUMIF(Tbl.Kosten[Sanr.],$A119,Tbl.Kosten[P146])-SUMIF(Tb.Financiering[SAnr.],$A119,Tb.Financiering[P46])</f>
        <v>0</v>
      </c>
      <c r="AW119" s="72">
        <f>SUMIF(Tbl.Kosten[Sanr.],$A119,Tbl.Kosten[P147])-SUMIF(Tb.Financiering[SAnr.],$A119,Tb.Financiering[P47])</f>
        <v>0</v>
      </c>
      <c r="AX119" s="72">
        <f>SUMIF(Tbl.Kosten[Sanr.],$A119,Tbl.Kosten[P148])-SUMIF(Tb.Financiering[SAnr.],$A119,Tb.Financiering[P48])</f>
        <v>0</v>
      </c>
      <c r="AY119" s="72">
        <f>SUMIF(Tbl.Kosten[Sanr.],$A119,Tbl.Kosten[P149])-SUMIF(Tb.Financiering[SAnr.],$A119,Tb.Financiering[P49])</f>
        <v>0</v>
      </c>
      <c r="AZ119" s="72">
        <f>SUMIF(Tbl.Kosten[Sanr.],$A119,Tbl.Kosten[P150])-SUMIF(Tb.Financiering[SAnr.],$A119,Tb.Financiering[P50])</f>
        <v>0</v>
      </c>
    </row>
    <row r="120" spans="1:52" x14ac:dyDescent="0.35">
      <c r="A120" s="72" t="s">
        <v>351</v>
      </c>
      <c r="B120" s="87">
        <f t="shared" si="3"/>
        <v>0</v>
      </c>
      <c r="C120" s="72">
        <f>SUMIF(Tbl.Kosten[Sanr.],$A120,Tbl.Kosten[P101])-SUMIF(Tb.Financiering[SAnr.],$A120,Tb.Financiering[P1])</f>
        <v>0</v>
      </c>
      <c r="D120" s="72">
        <f>SUMIF(Tbl.Kosten[Sanr.],$A120,Tbl.Kosten[P102])-SUMIF(Tb.Financiering[SAnr.],$A120,Tb.Financiering[P2])</f>
        <v>0</v>
      </c>
      <c r="E120" s="72">
        <f>SUMIF(Tbl.Kosten[Sanr.],$A120,Tbl.Kosten[P103])-SUMIF(Tb.Financiering[SAnr.],$A120,Tb.Financiering[P3])</f>
        <v>0</v>
      </c>
      <c r="F120" s="72">
        <f>SUMIF(Tbl.Kosten[Sanr.],$A120,Tbl.Kosten[P104])-SUMIF(Tb.Financiering[SAnr.],$A120,Tb.Financiering[P4])</f>
        <v>0</v>
      </c>
      <c r="G120" s="72">
        <f>SUMIF(Tbl.Kosten[Sanr.],$A120,Tbl.Kosten[P105])-SUMIF(Tb.Financiering[SAnr.],$A120,Tb.Financiering[P5])</f>
        <v>0</v>
      </c>
      <c r="H120" s="72">
        <f>SUMIF(Tbl.Kosten[Sanr.],$A120,Tbl.Kosten[P106])-SUMIF(Tb.Financiering[SAnr.],$A120,Tb.Financiering[P6])</f>
        <v>0</v>
      </c>
      <c r="I120" s="72">
        <f>SUMIF(Tbl.Kosten[Sanr.],$A120,Tbl.Kosten[P107])-SUMIF(Tb.Financiering[SAnr.],$A120,Tb.Financiering[P7])</f>
        <v>0</v>
      </c>
      <c r="J120" s="72">
        <f>SUMIF(Tbl.Kosten[Sanr.],$A120,Tbl.Kosten[P108])-SUMIF(Tb.Financiering[SAnr.],$A120,Tb.Financiering[P8])</f>
        <v>0</v>
      </c>
      <c r="K120" s="72">
        <f>SUMIF(Tbl.Kosten[Sanr.],$A120,Tbl.Kosten[P109])-SUMIF(Tb.Financiering[SAnr.],$A120,Tb.Financiering[P9])</f>
        <v>0</v>
      </c>
      <c r="L120" s="72">
        <f>SUMIF(Tbl.Kosten[Sanr.],$A120,Tbl.Kosten[P110])-SUMIF(Tb.Financiering[SAnr.],$A120,Tb.Financiering[P10])</f>
        <v>0</v>
      </c>
      <c r="M120" s="72">
        <f>SUMIF(Tbl.Kosten[Sanr.],$A120,Tbl.Kosten[P111])-SUMIF(Tb.Financiering[SAnr.],$A120,Tb.Financiering[P11])</f>
        <v>0</v>
      </c>
      <c r="N120" s="72">
        <f>SUMIF(Tbl.Kosten[Sanr.],$A120,Tbl.Kosten[P112])-SUMIF(Tb.Financiering[SAnr.],$A120,Tb.Financiering[P12])</f>
        <v>0</v>
      </c>
      <c r="O120" s="72">
        <f>SUMIF(Tbl.Kosten[Sanr.],$A120,Tbl.Kosten[P113])-SUMIF(Tb.Financiering[SAnr.],$A120,Tb.Financiering[P13])</f>
        <v>0</v>
      </c>
      <c r="P120" s="72">
        <f>SUMIF(Tbl.Kosten[Sanr.],$A120,Tbl.Kosten[P114])-SUMIF(Tb.Financiering[SAnr.],$A120,Tb.Financiering[P14])</f>
        <v>0</v>
      </c>
      <c r="Q120" s="72">
        <f>SUMIF(Tbl.Kosten[Sanr.],$A120,Tbl.Kosten[P115])-SUMIF(Tb.Financiering[SAnr.],$A120,Tb.Financiering[P15])</f>
        <v>0</v>
      </c>
      <c r="R120" s="72">
        <f>SUMIF(Tbl.Kosten[Sanr.],$A120,Tbl.Kosten[P116])-SUMIF(Tb.Financiering[SAnr.],$A120,Tb.Financiering[P16])</f>
        <v>0</v>
      </c>
      <c r="S120" s="72">
        <f>SUMIF(Tbl.Kosten[Sanr.],$A120,Tbl.Kosten[P117])-SUMIF(Tb.Financiering[SAnr.],$A120,Tb.Financiering[P17])</f>
        <v>0</v>
      </c>
      <c r="T120" s="72">
        <f>SUMIF(Tbl.Kosten[Sanr.],$A120,Tbl.Kosten[P118])-SUMIF(Tb.Financiering[SAnr.],$A120,Tb.Financiering[P18])</f>
        <v>0</v>
      </c>
      <c r="U120" s="72">
        <f>SUMIF(Tbl.Kosten[Sanr.],$A120,Tbl.Kosten[P119])-SUMIF(Tb.Financiering[SAnr.],$A120,Tb.Financiering[P19])</f>
        <v>0</v>
      </c>
      <c r="V120" s="72">
        <f>SUMIF(Tbl.Kosten[Sanr.],$A120,Tbl.Kosten[P120])-SUMIF(Tb.Financiering[SAnr.],$A120,Tb.Financiering[P20])</f>
        <v>0</v>
      </c>
      <c r="W120" s="72">
        <f>SUMIF(Tbl.Kosten[Sanr.],$A120,Tbl.Kosten[P121])-SUMIF(Tb.Financiering[SAnr.],$A120,Tb.Financiering[P21])</f>
        <v>0</v>
      </c>
      <c r="X120" s="72">
        <f>SUMIF(Tbl.Kosten[Sanr.],$A120,Tbl.Kosten[P122])-SUMIF(Tb.Financiering[SAnr.],$A120,Tb.Financiering[P22])</f>
        <v>0</v>
      </c>
      <c r="Y120" s="72">
        <f>SUMIF(Tbl.Kosten[Sanr.],$A120,Tbl.Kosten[P123])-SUMIF(Tb.Financiering[SAnr.],$A120,Tb.Financiering[P23])</f>
        <v>0</v>
      </c>
      <c r="Z120" s="72">
        <f>SUMIF(Tbl.Kosten[Sanr.],$A120,Tbl.Kosten[P124])-SUMIF(Tb.Financiering[SAnr.],$A120,Tb.Financiering[P24])</f>
        <v>0</v>
      </c>
      <c r="AA120" s="72">
        <f>SUMIF(Tbl.Kosten[Sanr.],$A120,Tbl.Kosten[P125])-SUMIF(Tb.Financiering[SAnr.],$A120,Tb.Financiering[P25])</f>
        <v>0</v>
      </c>
      <c r="AB120" s="72">
        <f>SUMIF(Tbl.Kosten[Sanr.],$A120,Tbl.Kosten[P126])-SUMIF(Tb.Financiering[SAnr.],$A120,Tb.Financiering[P26])</f>
        <v>0</v>
      </c>
      <c r="AC120" s="72">
        <f>SUMIF(Tbl.Kosten[Sanr.],$A120,Tbl.Kosten[P127])-SUMIF(Tb.Financiering[SAnr.],$A120,Tb.Financiering[P27])</f>
        <v>0</v>
      </c>
      <c r="AD120" s="72">
        <f>SUMIF(Tbl.Kosten[Sanr.],$A120,Tbl.Kosten[P128])-SUMIF(Tb.Financiering[SAnr.],$A120,Tb.Financiering[P28])</f>
        <v>0</v>
      </c>
      <c r="AE120" s="72">
        <f>SUMIF(Tbl.Kosten[Sanr.],$A120,Tbl.Kosten[P129])-SUMIF(Tb.Financiering[SAnr.],$A120,Tb.Financiering[P29])</f>
        <v>0</v>
      </c>
      <c r="AF120" s="72">
        <f>SUMIF(Tbl.Kosten[Sanr.],$A120,Tbl.Kosten[P130])-SUMIF(Tb.Financiering[SAnr.],$A120,Tb.Financiering[P30])</f>
        <v>0</v>
      </c>
      <c r="AG120" s="72">
        <f>SUMIF(Tbl.Kosten[Sanr.],$A120,Tbl.Kosten[P131])-SUMIF(Tb.Financiering[SAnr.],$A120,Tb.Financiering[P31])</f>
        <v>0</v>
      </c>
      <c r="AH120" s="72">
        <f>SUMIF(Tbl.Kosten[Sanr.],$A120,Tbl.Kosten[P132])-SUMIF(Tb.Financiering[SAnr.],$A120,Tb.Financiering[P32])</f>
        <v>0</v>
      </c>
      <c r="AI120" s="72">
        <f>SUMIF(Tbl.Kosten[Sanr.],$A120,Tbl.Kosten[P133])-SUMIF(Tb.Financiering[SAnr.],$A120,Tb.Financiering[P33])</f>
        <v>0</v>
      </c>
      <c r="AJ120" s="72">
        <f>SUMIF(Tbl.Kosten[Sanr.],$A120,Tbl.Kosten[P134])-SUMIF(Tb.Financiering[SAnr.],$A120,Tb.Financiering[P34])</f>
        <v>0</v>
      </c>
      <c r="AK120" s="72">
        <f>SUMIF(Tbl.Kosten[Sanr.],$A120,Tbl.Kosten[P135])-SUMIF(Tb.Financiering[SAnr.],$A120,Tb.Financiering[P35])</f>
        <v>0</v>
      </c>
      <c r="AL120" s="72">
        <f>SUMIF(Tbl.Kosten[Sanr.],$A120,Tbl.Kosten[P136])-SUMIF(Tb.Financiering[SAnr.],$A120,Tb.Financiering[P36])</f>
        <v>0</v>
      </c>
      <c r="AM120" s="72">
        <f>SUMIF(Tbl.Kosten[Sanr.],$A120,Tbl.Kosten[P137])-SUMIF(Tb.Financiering[SAnr.],$A120,Tb.Financiering[P37])</f>
        <v>0</v>
      </c>
      <c r="AN120" s="72">
        <f>SUMIF(Tbl.Kosten[Sanr.],$A120,Tbl.Kosten[P138])-SUMIF(Tb.Financiering[SAnr.],$A120,Tb.Financiering[P38])</f>
        <v>0</v>
      </c>
      <c r="AO120" s="72">
        <f>SUMIF(Tbl.Kosten[Sanr.],$A120,Tbl.Kosten[P139])-SUMIF(Tb.Financiering[SAnr.],$A120,Tb.Financiering[P39])</f>
        <v>0</v>
      </c>
      <c r="AP120" s="72">
        <f>SUMIF(Tbl.Kosten[Sanr.],$A120,Tbl.Kosten[P140])-SUMIF(Tb.Financiering[SAnr.],$A120,Tb.Financiering[P40])</f>
        <v>0</v>
      </c>
      <c r="AQ120" s="72">
        <f>SUMIF(Tbl.Kosten[Sanr.],$A120,Tbl.Kosten[P141])-SUMIF(Tb.Financiering[SAnr.],$A120,Tb.Financiering[P41])</f>
        <v>0</v>
      </c>
      <c r="AR120" s="72">
        <f>SUMIF(Tbl.Kosten[Sanr.],$A120,Tbl.Kosten[P142])-SUMIF(Tb.Financiering[SAnr.],$A120,Tb.Financiering[P42])</f>
        <v>0</v>
      </c>
      <c r="AS120" s="72">
        <f>SUMIF(Tbl.Kosten[Sanr.],$A120,Tbl.Kosten[P143])-SUMIF(Tb.Financiering[SAnr.],$A120,Tb.Financiering[P43])</f>
        <v>0</v>
      </c>
      <c r="AT120" s="72">
        <f>SUMIF(Tbl.Kosten[Sanr.],$A120,Tbl.Kosten[P144])-SUMIF(Tb.Financiering[SAnr.],$A120,Tb.Financiering[P44])</f>
        <v>0</v>
      </c>
      <c r="AU120" s="72">
        <f>SUMIF(Tbl.Kosten[Sanr.],$A120,Tbl.Kosten[P145])-SUMIF(Tb.Financiering[SAnr.],$A120,Tb.Financiering[P45])</f>
        <v>0</v>
      </c>
      <c r="AV120" s="72">
        <f>SUMIF(Tbl.Kosten[Sanr.],$A120,Tbl.Kosten[P146])-SUMIF(Tb.Financiering[SAnr.],$A120,Tb.Financiering[P46])</f>
        <v>0</v>
      </c>
      <c r="AW120" s="72">
        <f>SUMIF(Tbl.Kosten[Sanr.],$A120,Tbl.Kosten[P147])-SUMIF(Tb.Financiering[SAnr.],$A120,Tb.Financiering[P47])</f>
        <v>0</v>
      </c>
      <c r="AX120" s="72">
        <f>SUMIF(Tbl.Kosten[Sanr.],$A120,Tbl.Kosten[P148])-SUMIF(Tb.Financiering[SAnr.],$A120,Tb.Financiering[P48])</f>
        <v>0</v>
      </c>
      <c r="AY120" s="72">
        <f>SUMIF(Tbl.Kosten[Sanr.],$A120,Tbl.Kosten[P149])-SUMIF(Tb.Financiering[SAnr.],$A120,Tb.Financiering[P49])</f>
        <v>0</v>
      </c>
      <c r="AZ120" s="72">
        <f>SUMIF(Tbl.Kosten[Sanr.],$A120,Tbl.Kosten[P150])-SUMIF(Tb.Financiering[SAnr.],$A120,Tb.Financiering[P50])</f>
        <v>0</v>
      </c>
    </row>
    <row r="121" spans="1:52" x14ac:dyDescent="0.35">
      <c r="A121" s="72" t="s">
        <v>352</v>
      </c>
      <c r="B121" s="87">
        <f t="shared" si="3"/>
        <v>0</v>
      </c>
      <c r="C121" s="72">
        <f>SUMIF(Tbl.Kosten[Sanr.],$A121,Tbl.Kosten[P101])-SUMIF(Tb.Financiering[SAnr.],$A121,Tb.Financiering[P1])</f>
        <v>0</v>
      </c>
      <c r="D121" s="72">
        <f>SUMIF(Tbl.Kosten[Sanr.],$A121,Tbl.Kosten[P102])-SUMIF(Tb.Financiering[SAnr.],$A121,Tb.Financiering[P2])</f>
        <v>0</v>
      </c>
      <c r="E121" s="72">
        <f>SUMIF(Tbl.Kosten[Sanr.],$A121,Tbl.Kosten[P103])-SUMIF(Tb.Financiering[SAnr.],$A121,Tb.Financiering[P3])</f>
        <v>0</v>
      </c>
      <c r="F121" s="72">
        <f>SUMIF(Tbl.Kosten[Sanr.],$A121,Tbl.Kosten[P104])-SUMIF(Tb.Financiering[SAnr.],$A121,Tb.Financiering[P4])</f>
        <v>0</v>
      </c>
      <c r="G121" s="72">
        <f>SUMIF(Tbl.Kosten[Sanr.],$A121,Tbl.Kosten[P105])-SUMIF(Tb.Financiering[SAnr.],$A121,Tb.Financiering[P5])</f>
        <v>0</v>
      </c>
      <c r="H121" s="72">
        <f>SUMIF(Tbl.Kosten[Sanr.],$A121,Tbl.Kosten[P106])-SUMIF(Tb.Financiering[SAnr.],$A121,Tb.Financiering[P6])</f>
        <v>0</v>
      </c>
      <c r="I121" s="72">
        <f>SUMIF(Tbl.Kosten[Sanr.],$A121,Tbl.Kosten[P107])-SUMIF(Tb.Financiering[SAnr.],$A121,Tb.Financiering[P7])</f>
        <v>0</v>
      </c>
      <c r="J121" s="72">
        <f>SUMIF(Tbl.Kosten[Sanr.],$A121,Tbl.Kosten[P108])-SUMIF(Tb.Financiering[SAnr.],$A121,Tb.Financiering[P8])</f>
        <v>0</v>
      </c>
      <c r="K121" s="72">
        <f>SUMIF(Tbl.Kosten[Sanr.],$A121,Tbl.Kosten[P109])-SUMIF(Tb.Financiering[SAnr.],$A121,Tb.Financiering[P9])</f>
        <v>0</v>
      </c>
      <c r="L121" s="72">
        <f>SUMIF(Tbl.Kosten[Sanr.],$A121,Tbl.Kosten[P110])-SUMIF(Tb.Financiering[SAnr.],$A121,Tb.Financiering[P10])</f>
        <v>0</v>
      </c>
      <c r="M121" s="72">
        <f>SUMIF(Tbl.Kosten[Sanr.],$A121,Tbl.Kosten[P111])-SUMIF(Tb.Financiering[SAnr.],$A121,Tb.Financiering[P11])</f>
        <v>0</v>
      </c>
      <c r="N121" s="72">
        <f>SUMIF(Tbl.Kosten[Sanr.],$A121,Tbl.Kosten[P112])-SUMIF(Tb.Financiering[SAnr.],$A121,Tb.Financiering[P12])</f>
        <v>0</v>
      </c>
      <c r="O121" s="72">
        <f>SUMIF(Tbl.Kosten[Sanr.],$A121,Tbl.Kosten[P113])-SUMIF(Tb.Financiering[SAnr.],$A121,Tb.Financiering[P13])</f>
        <v>0</v>
      </c>
      <c r="P121" s="72">
        <f>SUMIF(Tbl.Kosten[Sanr.],$A121,Tbl.Kosten[P114])-SUMIF(Tb.Financiering[SAnr.],$A121,Tb.Financiering[P14])</f>
        <v>0</v>
      </c>
      <c r="Q121" s="72">
        <f>SUMIF(Tbl.Kosten[Sanr.],$A121,Tbl.Kosten[P115])-SUMIF(Tb.Financiering[SAnr.],$A121,Tb.Financiering[P15])</f>
        <v>0</v>
      </c>
      <c r="R121" s="72">
        <f>SUMIF(Tbl.Kosten[Sanr.],$A121,Tbl.Kosten[P116])-SUMIF(Tb.Financiering[SAnr.],$A121,Tb.Financiering[P16])</f>
        <v>0</v>
      </c>
      <c r="S121" s="72">
        <f>SUMIF(Tbl.Kosten[Sanr.],$A121,Tbl.Kosten[P117])-SUMIF(Tb.Financiering[SAnr.],$A121,Tb.Financiering[P17])</f>
        <v>0</v>
      </c>
      <c r="T121" s="72">
        <f>SUMIF(Tbl.Kosten[Sanr.],$A121,Tbl.Kosten[P118])-SUMIF(Tb.Financiering[SAnr.],$A121,Tb.Financiering[P18])</f>
        <v>0</v>
      </c>
      <c r="U121" s="72">
        <f>SUMIF(Tbl.Kosten[Sanr.],$A121,Tbl.Kosten[P119])-SUMIF(Tb.Financiering[SAnr.],$A121,Tb.Financiering[P19])</f>
        <v>0</v>
      </c>
      <c r="V121" s="72">
        <f>SUMIF(Tbl.Kosten[Sanr.],$A121,Tbl.Kosten[P120])-SUMIF(Tb.Financiering[SAnr.],$A121,Tb.Financiering[P20])</f>
        <v>0</v>
      </c>
      <c r="W121" s="72">
        <f>SUMIF(Tbl.Kosten[Sanr.],$A121,Tbl.Kosten[P121])-SUMIF(Tb.Financiering[SAnr.],$A121,Tb.Financiering[P21])</f>
        <v>0</v>
      </c>
      <c r="X121" s="72">
        <f>SUMIF(Tbl.Kosten[Sanr.],$A121,Tbl.Kosten[P122])-SUMIF(Tb.Financiering[SAnr.],$A121,Tb.Financiering[P22])</f>
        <v>0</v>
      </c>
      <c r="Y121" s="72">
        <f>SUMIF(Tbl.Kosten[Sanr.],$A121,Tbl.Kosten[P123])-SUMIF(Tb.Financiering[SAnr.],$A121,Tb.Financiering[P23])</f>
        <v>0</v>
      </c>
      <c r="Z121" s="72">
        <f>SUMIF(Tbl.Kosten[Sanr.],$A121,Tbl.Kosten[P124])-SUMIF(Tb.Financiering[SAnr.],$A121,Tb.Financiering[P24])</f>
        <v>0</v>
      </c>
      <c r="AA121" s="72">
        <f>SUMIF(Tbl.Kosten[Sanr.],$A121,Tbl.Kosten[P125])-SUMIF(Tb.Financiering[SAnr.],$A121,Tb.Financiering[P25])</f>
        <v>0</v>
      </c>
      <c r="AB121" s="72">
        <f>SUMIF(Tbl.Kosten[Sanr.],$A121,Tbl.Kosten[P126])-SUMIF(Tb.Financiering[SAnr.],$A121,Tb.Financiering[P26])</f>
        <v>0</v>
      </c>
      <c r="AC121" s="72">
        <f>SUMIF(Tbl.Kosten[Sanr.],$A121,Tbl.Kosten[P127])-SUMIF(Tb.Financiering[SAnr.],$A121,Tb.Financiering[P27])</f>
        <v>0</v>
      </c>
      <c r="AD121" s="72">
        <f>SUMIF(Tbl.Kosten[Sanr.],$A121,Tbl.Kosten[P128])-SUMIF(Tb.Financiering[SAnr.],$A121,Tb.Financiering[P28])</f>
        <v>0</v>
      </c>
      <c r="AE121" s="72">
        <f>SUMIF(Tbl.Kosten[Sanr.],$A121,Tbl.Kosten[P129])-SUMIF(Tb.Financiering[SAnr.],$A121,Tb.Financiering[P29])</f>
        <v>0</v>
      </c>
      <c r="AF121" s="72">
        <f>SUMIF(Tbl.Kosten[Sanr.],$A121,Tbl.Kosten[P130])-SUMIF(Tb.Financiering[SAnr.],$A121,Tb.Financiering[P30])</f>
        <v>0</v>
      </c>
      <c r="AG121" s="72">
        <f>SUMIF(Tbl.Kosten[Sanr.],$A121,Tbl.Kosten[P131])-SUMIF(Tb.Financiering[SAnr.],$A121,Tb.Financiering[P31])</f>
        <v>0</v>
      </c>
      <c r="AH121" s="72">
        <f>SUMIF(Tbl.Kosten[Sanr.],$A121,Tbl.Kosten[P132])-SUMIF(Tb.Financiering[SAnr.],$A121,Tb.Financiering[P32])</f>
        <v>0</v>
      </c>
      <c r="AI121" s="72">
        <f>SUMIF(Tbl.Kosten[Sanr.],$A121,Tbl.Kosten[P133])-SUMIF(Tb.Financiering[SAnr.],$A121,Tb.Financiering[P33])</f>
        <v>0</v>
      </c>
      <c r="AJ121" s="72">
        <f>SUMIF(Tbl.Kosten[Sanr.],$A121,Tbl.Kosten[P134])-SUMIF(Tb.Financiering[SAnr.],$A121,Tb.Financiering[P34])</f>
        <v>0</v>
      </c>
      <c r="AK121" s="72">
        <f>SUMIF(Tbl.Kosten[Sanr.],$A121,Tbl.Kosten[P135])-SUMIF(Tb.Financiering[SAnr.],$A121,Tb.Financiering[P35])</f>
        <v>0</v>
      </c>
      <c r="AL121" s="72">
        <f>SUMIF(Tbl.Kosten[Sanr.],$A121,Tbl.Kosten[P136])-SUMIF(Tb.Financiering[SAnr.],$A121,Tb.Financiering[P36])</f>
        <v>0</v>
      </c>
      <c r="AM121" s="72">
        <f>SUMIF(Tbl.Kosten[Sanr.],$A121,Tbl.Kosten[P137])-SUMIF(Tb.Financiering[SAnr.],$A121,Tb.Financiering[P37])</f>
        <v>0</v>
      </c>
      <c r="AN121" s="72">
        <f>SUMIF(Tbl.Kosten[Sanr.],$A121,Tbl.Kosten[P138])-SUMIF(Tb.Financiering[SAnr.],$A121,Tb.Financiering[P38])</f>
        <v>0</v>
      </c>
      <c r="AO121" s="72">
        <f>SUMIF(Tbl.Kosten[Sanr.],$A121,Tbl.Kosten[P139])-SUMIF(Tb.Financiering[SAnr.],$A121,Tb.Financiering[P39])</f>
        <v>0</v>
      </c>
      <c r="AP121" s="72">
        <f>SUMIF(Tbl.Kosten[Sanr.],$A121,Tbl.Kosten[P140])-SUMIF(Tb.Financiering[SAnr.],$A121,Tb.Financiering[P40])</f>
        <v>0</v>
      </c>
      <c r="AQ121" s="72">
        <f>SUMIF(Tbl.Kosten[Sanr.],$A121,Tbl.Kosten[P141])-SUMIF(Tb.Financiering[SAnr.],$A121,Tb.Financiering[P41])</f>
        <v>0</v>
      </c>
      <c r="AR121" s="72">
        <f>SUMIF(Tbl.Kosten[Sanr.],$A121,Tbl.Kosten[P142])-SUMIF(Tb.Financiering[SAnr.],$A121,Tb.Financiering[P42])</f>
        <v>0</v>
      </c>
      <c r="AS121" s="72">
        <f>SUMIF(Tbl.Kosten[Sanr.],$A121,Tbl.Kosten[P143])-SUMIF(Tb.Financiering[SAnr.],$A121,Tb.Financiering[P43])</f>
        <v>0</v>
      </c>
      <c r="AT121" s="72">
        <f>SUMIF(Tbl.Kosten[Sanr.],$A121,Tbl.Kosten[P144])-SUMIF(Tb.Financiering[SAnr.],$A121,Tb.Financiering[P44])</f>
        <v>0</v>
      </c>
      <c r="AU121" s="72">
        <f>SUMIF(Tbl.Kosten[Sanr.],$A121,Tbl.Kosten[P145])-SUMIF(Tb.Financiering[SAnr.],$A121,Tb.Financiering[P45])</f>
        <v>0</v>
      </c>
      <c r="AV121" s="72">
        <f>SUMIF(Tbl.Kosten[Sanr.],$A121,Tbl.Kosten[P146])-SUMIF(Tb.Financiering[SAnr.],$A121,Tb.Financiering[P46])</f>
        <v>0</v>
      </c>
      <c r="AW121" s="72">
        <f>SUMIF(Tbl.Kosten[Sanr.],$A121,Tbl.Kosten[P147])-SUMIF(Tb.Financiering[SAnr.],$A121,Tb.Financiering[P47])</f>
        <v>0</v>
      </c>
      <c r="AX121" s="72">
        <f>SUMIF(Tbl.Kosten[Sanr.],$A121,Tbl.Kosten[P148])-SUMIF(Tb.Financiering[SAnr.],$A121,Tb.Financiering[P48])</f>
        <v>0</v>
      </c>
      <c r="AY121" s="72">
        <f>SUMIF(Tbl.Kosten[Sanr.],$A121,Tbl.Kosten[P149])-SUMIF(Tb.Financiering[SAnr.],$A121,Tb.Financiering[P49])</f>
        <v>0</v>
      </c>
      <c r="AZ121" s="72">
        <f>SUMIF(Tbl.Kosten[Sanr.],$A121,Tbl.Kosten[P150])-SUMIF(Tb.Financiering[SAnr.],$A121,Tb.Financiering[P50])</f>
        <v>0</v>
      </c>
    </row>
    <row r="122" spans="1:52" x14ac:dyDescent="0.35">
      <c r="A122" s="72" t="s">
        <v>353</v>
      </c>
      <c r="B122" s="87">
        <f t="shared" si="3"/>
        <v>0</v>
      </c>
      <c r="C122" s="72">
        <f>SUMIF(Tbl.Kosten[Sanr.],$A122,Tbl.Kosten[P101])-SUMIF(Tb.Financiering[SAnr.],$A122,Tb.Financiering[P1])</f>
        <v>0</v>
      </c>
      <c r="D122" s="72">
        <f>SUMIF(Tbl.Kosten[Sanr.],$A122,Tbl.Kosten[P102])-SUMIF(Tb.Financiering[SAnr.],$A122,Tb.Financiering[P2])</f>
        <v>0</v>
      </c>
      <c r="E122" s="72">
        <f>SUMIF(Tbl.Kosten[Sanr.],$A122,Tbl.Kosten[P103])-SUMIF(Tb.Financiering[SAnr.],$A122,Tb.Financiering[P3])</f>
        <v>0</v>
      </c>
      <c r="F122" s="72">
        <f>SUMIF(Tbl.Kosten[Sanr.],$A122,Tbl.Kosten[P104])-SUMIF(Tb.Financiering[SAnr.],$A122,Tb.Financiering[P4])</f>
        <v>0</v>
      </c>
      <c r="G122" s="72">
        <f>SUMIF(Tbl.Kosten[Sanr.],$A122,Tbl.Kosten[P105])-SUMIF(Tb.Financiering[SAnr.],$A122,Tb.Financiering[P5])</f>
        <v>0</v>
      </c>
      <c r="H122" s="72">
        <f>SUMIF(Tbl.Kosten[Sanr.],$A122,Tbl.Kosten[P106])-SUMIF(Tb.Financiering[SAnr.],$A122,Tb.Financiering[P6])</f>
        <v>0</v>
      </c>
      <c r="I122" s="72">
        <f>SUMIF(Tbl.Kosten[Sanr.],$A122,Tbl.Kosten[P107])-SUMIF(Tb.Financiering[SAnr.],$A122,Tb.Financiering[P7])</f>
        <v>0</v>
      </c>
      <c r="J122" s="72">
        <f>SUMIF(Tbl.Kosten[Sanr.],$A122,Tbl.Kosten[P108])-SUMIF(Tb.Financiering[SAnr.],$A122,Tb.Financiering[P8])</f>
        <v>0</v>
      </c>
      <c r="K122" s="72">
        <f>SUMIF(Tbl.Kosten[Sanr.],$A122,Tbl.Kosten[P109])-SUMIF(Tb.Financiering[SAnr.],$A122,Tb.Financiering[P9])</f>
        <v>0</v>
      </c>
      <c r="L122" s="72">
        <f>SUMIF(Tbl.Kosten[Sanr.],$A122,Tbl.Kosten[P110])-SUMIF(Tb.Financiering[SAnr.],$A122,Tb.Financiering[P10])</f>
        <v>0</v>
      </c>
      <c r="M122" s="72">
        <f>SUMIF(Tbl.Kosten[Sanr.],$A122,Tbl.Kosten[P111])-SUMIF(Tb.Financiering[SAnr.],$A122,Tb.Financiering[P11])</f>
        <v>0</v>
      </c>
      <c r="N122" s="72">
        <f>SUMIF(Tbl.Kosten[Sanr.],$A122,Tbl.Kosten[P112])-SUMIF(Tb.Financiering[SAnr.],$A122,Tb.Financiering[P12])</f>
        <v>0</v>
      </c>
      <c r="O122" s="72">
        <f>SUMIF(Tbl.Kosten[Sanr.],$A122,Tbl.Kosten[P113])-SUMIF(Tb.Financiering[SAnr.],$A122,Tb.Financiering[P13])</f>
        <v>0</v>
      </c>
      <c r="P122" s="72">
        <f>SUMIF(Tbl.Kosten[Sanr.],$A122,Tbl.Kosten[P114])-SUMIF(Tb.Financiering[SAnr.],$A122,Tb.Financiering[P14])</f>
        <v>0</v>
      </c>
      <c r="Q122" s="72">
        <f>SUMIF(Tbl.Kosten[Sanr.],$A122,Tbl.Kosten[P115])-SUMIF(Tb.Financiering[SAnr.],$A122,Tb.Financiering[P15])</f>
        <v>0</v>
      </c>
      <c r="R122" s="72">
        <f>SUMIF(Tbl.Kosten[Sanr.],$A122,Tbl.Kosten[P116])-SUMIF(Tb.Financiering[SAnr.],$A122,Tb.Financiering[P16])</f>
        <v>0</v>
      </c>
      <c r="S122" s="72">
        <f>SUMIF(Tbl.Kosten[Sanr.],$A122,Tbl.Kosten[P117])-SUMIF(Tb.Financiering[SAnr.],$A122,Tb.Financiering[P17])</f>
        <v>0</v>
      </c>
      <c r="T122" s="72">
        <f>SUMIF(Tbl.Kosten[Sanr.],$A122,Tbl.Kosten[P118])-SUMIF(Tb.Financiering[SAnr.],$A122,Tb.Financiering[P18])</f>
        <v>0</v>
      </c>
      <c r="U122" s="72">
        <f>SUMIF(Tbl.Kosten[Sanr.],$A122,Tbl.Kosten[P119])-SUMIF(Tb.Financiering[SAnr.],$A122,Tb.Financiering[P19])</f>
        <v>0</v>
      </c>
      <c r="V122" s="72">
        <f>SUMIF(Tbl.Kosten[Sanr.],$A122,Tbl.Kosten[P120])-SUMIF(Tb.Financiering[SAnr.],$A122,Tb.Financiering[P20])</f>
        <v>0</v>
      </c>
      <c r="W122" s="72">
        <f>SUMIF(Tbl.Kosten[Sanr.],$A122,Tbl.Kosten[P121])-SUMIF(Tb.Financiering[SAnr.],$A122,Tb.Financiering[P21])</f>
        <v>0</v>
      </c>
      <c r="X122" s="72">
        <f>SUMIF(Tbl.Kosten[Sanr.],$A122,Tbl.Kosten[P122])-SUMIF(Tb.Financiering[SAnr.],$A122,Tb.Financiering[P22])</f>
        <v>0</v>
      </c>
      <c r="Y122" s="72">
        <f>SUMIF(Tbl.Kosten[Sanr.],$A122,Tbl.Kosten[P123])-SUMIF(Tb.Financiering[SAnr.],$A122,Tb.Financiering[P23])</f>
        <v>0</v>
      </c>
      <c r="Z122" s="72">
        <f>SUMIF(Tbl.Kosten[Sanr.],$A122,Tbl.Kosten[P124])-SUMIF(Tb.Financiering[SAnr.],$A122,Tb.Financiering[P24])</f>
        <v>0</v>
      </c>
      <c r="AA122" s="72">
        <f>SUMIF(Tbl.Kosten[Sanr.],$A122,Tbl.Kosten[P125])-SUMIF(Tb.Financiering[SAnr.],$A122,Tb.Financiering[P25])</f>
        <v>0</v>
      </c>
      <c r="AB122" s="72">
        <f>SUMIF(Tbl.Kosten[Sanr.],$A122,Tbl.Kosten[P126])-SUMIF(Tb.Financiering[SAnr.],$A122,Tb.Financiering[P26])</f>
        <v>0</v>
      </c>
      <c r="AC122" s="72">
        <f>SUMIF(Tbl.Kosten[Sanr.],$A122,Tbl.Kosten[P127])-SUMIF(Tb.Financiering[SAnr.],$A122,Tb.Financiering[P27])</f>
        <v>0</v>
      </c>
      <c r="AD122" s="72">
        <f>SUMIF(Tbl.Kosten[Sanr.],$A122,Tbl.Kosten[P128])-SUMIF(Tb.Financiering[SAnr.],$A122,Tb.Financiering[P28])</f>
        <v>0</v>
      </c>
      <c r="AE122" s="72">
        <f>SUMIF(Tbl.Kosten[Sanr.],$A122,Tbl.Kosten[P129])-SUMIF(Tb.Financiering[SAnr.],$A122,Tb.Financiering[P29])</f>
        <v>0</v>
      </c>
      <c r="AF122" s="72">
        <f>SUMIF(Tbl.Kosten[Sanr.],$A122,Tbl.Kosten[P130])-SUMIF(Tb.Financiering[SAnr.],$A122,Tb.Financiering[P30])</f>
        <v>0</v>
      </c>
      <c r="AG122" s="72">
        <f>SUMIF(Tbl.Kosten[Sanr.],$A122,Tbl.Kosten[P131])-SUMIF(Tb.Financiering[SAnr.],$A122,Tb.Financiering[P31])</f>
        <v>0</v>
      </c>
      <c r="AH122" s="72">
        <f>SUMIF(Tbl.Kosten[Sanr.],$A122,Tbl.Kosten[P132])-SUMIF(Tb.Financiering[SAnr.],$A122,Tb.Financiering[P32])</f>
        <v>0</v>
      </c>
      <c r="AI122" s="72">
        <f>SUMIF(Tbl.Kosten[Sanr.],$A122,Tbl.Kosten[P133])-SUMIF(Tb.Financiering[SAnr.],$A122,Tb.Financiering[P33])</f>
        <v>0</v>
      </c>
      <c r="AJ122" s="72">
        <f>SUMIF(Tbl.Kosten[Sanr.],$A122,Tbl.Kosten[P134])-SUMIF(Tb.Financiering[SAnr.],$A122,Tb.Financiering[P34])</f>
        <v>0</v>
      </c>
      <c r="AK122" s="72">
        <f>SUMIF(Tbl.Kosten[Sanr.],$A122,Tbl.Kosten[P135])-SUMIF(Tb.Financiering[SAnr.],$A122,Tb.Financiering[P35])</f>
        <v>0</v>
      </c>
      <c r="AL122" s="72">
        <f>SUMIF(Tbl.Kosten[Sanr.],$A122,Tbl.Kosten[P136])-SUMIF(Tb.Financiering[SAnr.],$A122,Tb.Financiering[P36])</f>
        <v>0</v>
      </c>
      <c r="AM122" s="72">
        <f>SUMIF(Tbl.Kosten[Sanr.],$A122,Tbl.Kosten[P137])-SUMIF(Tb.Financiering[SAnr.],$A122,Tb.Financiering[P37])</f>
        <v>0</v>
      </c>
      <c r="AN122" s="72">
        <f>SUMIF(Tbl.Kosten[Sanr.],$A122,Tbl.Kosten[P138])-SUMIF(Tb.Financiering[SAnr.],$A122,Tb.Financiering[P38])</f>
        <v>0</v>
      </c>
      <c r="AO122" s="72">
        <f>SUMIF(Tbl.Kosten[Sanr.],$A122,Tbl.Kosten[P139])-SUMIF(Tb.Financiering[SAnr.],$A122,Tb.Financiering[P39])</f>
        <v>0</v>
      </c>
      <c r="AP122" s="72">
        <f>SUMIF(Tbl.Kosten[Sanr.],$A122,Tbl.Kosten[P140])-SUMIF(Tb.Financiering[SAnr.],$A122,Tb.Financiering[P40])</f>
        <v>0</v>
      </c>
      <c r="AQ122" s="72">
        <f>SUMIF(Tbl.Kosten[Sanr.],$A122,Tbl.Kosten[P141])-SUMIF(Tb.Financiering[SAnr.],$A122,Tb.Financiering[P41])</f>
        <v>0</v>
      </c>
      <c r="AR122" s="72">
        <f>SUMIF(Tbl.Kosten[Sanr.],$A122,Tbl.Kosten[P142])-SUMIF(Tb.Financiering[SAnr.],$A122,Tb.Financiering[P42])</f>
        <v>0</v>
      </c>
      <c r="AS122" s="72">
        <f>SUMIF(Tbl.Kosten[Sanr.],$A122,Tbl.Kosten[P143])-SUMIF(Tb.Financiering[SAnr.],$A122,Tb.Financiering[P43])</f>
        <v>0</v>
      </c>
      <c r="AT122" s="72">
        <f>SUMIF(Tbl.Kosten[Sanr.],$A122,Tbl.Kosten[P144])-SUMIF(Tb.Financiering[SAnr.],$A122,Tb.Financiering[P44])</f>
        <v>0</v>
      </c>
      <c r="AU122" s="72">
        <f>SUMIF(Tbl.Kosten[Sanr.],$A122,Tbl.Kosten[P145])-SUMIF(Tb.Financiering[SAnr.],$A122,Tb.Financiering[P45])</f>
        <v>0</v>
      </c>
      <c r="AV122" s="72">
        <f>SUMIF(Tbl.Kosten[Sanr.],$A122,Tbl.Kosten[P146])-SUMIF(Tb.Financiering[SAnr.],$A122,Tb.Financiering[P46])</f>
        <v>0</v>
      </c>
      <c r="AW122" s="72">
        <f>SUMIF(Tbl.Kosten[Sanr.],$A122,Tbl.Kosten[P147])-SUMIF(Tb.Financiering[SAnr.],$A122,Tb.Financiering[P47])</f>
        <v>0</v>
      </c>
      <c r="AX122" s="72">
        <f>SUMIF(Tbl.Kosten[Sanr.],$A122,Tbl.Kosten[P148])-SUMIF(Tb.Financiering[SAnr.],$A122,Tb.Financiering[P48])</f>
        <v>0</v>
      </c>
      <c r="AY122" s="72">
        <f>SUMIF(Tbl.Kosten[Sanr.],$A122,Tbl.Kosten[P149])-SUMIF(Tb.Financiering[SAnr.],$A122,Tb.Financiering[P49])</f>
        <v>0</v>
      </c>
      <c r="AZ122" s="72">
        <f>SUMIF(Tbl.Kosten[Sanr.],$A122,Tbl.Kosten[P150])-SUMIF(Tb.Financiering[SAnr.],$A122,Tb.Financiering[P50])</f>
        <v>0</v>
      </c>
    </row>
    <row r="123" spans="1:52" x14ac:dyDescent="0.35">
      <c r="A123" s="72" t="s">
        <v>354</v>
      </c>
      <c r="B123" s="87">
        <f t="shared" si="3"/>
        <v>0</v>
      </c>
      <c r="C123" s="72">
        <f>SUMIF(Tbl.Kosten[Sanr.],$A123,Tbl.Kosten[P101])-SUMIF(Tb.Financiering[SAnr.],$A123,Tb.Financiering[P1])</f>
        <v>0</v>
      </c>
      <c r="D123" s="72">
        <f>SUMIF(Tbl.Kosten[Sanr.],$A123,Tbl.Kosten[P102])-SUMIF(Tb.Financiering[SAnr.],$A123,Tb.Financiering[P2])</f>
        <v>0</v>
      </c>
      <c r="E123" s="72">
        <f>SUMIF(Tbl.Kosten[Sanr.],$A123,Tbl.Kosten[P103])-SUMIF(Tb.Financiering[SAnr.],$A123,Tb.Financiering[P3])</f>
        <v>0</v>
      </c>
      <c r="F123" s="72">
        <f>SUMIF(Tbl.Kosten[Sanr.],$A123,Tbl.Kosten[P104])-SUMIF(Tb.Financiering[SAnr.],$A123,Tb.Financiering[P4])</f>
        <v>0</v>
      </c>
      <c r="G123" s="72">
        <f>SUMIF(Tbl.Kosten[Sanr.],$A123,Tbl.Kosten[P105])-SUMIF(Tb.Financiering[SAnr.],$A123,Tb.Financiering[P5])</f>
        <v>0</v>
      </c>
      <c r="H123" s="72">
        <f>SUMIF(Tbl.Kosten[Sanr.],$A123,Tbl.Kosten[P106])-SUMIF(Tb.Financiering[SAnr.],$A123,Tb.Financiering[P6])</f>
        <v>0</v>
      </c>
      <c r="I123" s="72">
        <f>SUMIF(Tbl.Kosten[Sanr.],$A123,Tbl.Kosten[P107])-SUMIF(Tb.Financiering[SAnr.],$A123,Tb.Financiering[P7])</f>
        <v>0</v>
      </c>
      <c r="J123" s="72">
        <f>SUMIF(Tbl.Kosten[Sanr.],$A123,Tbl.Kosten[P108])-SUMIF(Tb.Financiering[SAnr.],$A123,Tb.Financiering[P8])</f>
        <v>0</v>
      </c>
      <c r="K123" s="72">
        <f>SUMIF(Tbl.Kosten[Sanr.],$A123,Tbl.Kosten[P109])-SUMIF(Tb.Financiering[SAnr.],$A123,Tb.Financiering[P9])</f>
        <v>0</v>
      </c>
      <c r="L123" s="72">
        <f>SUMIF(Tbl.Kosten[Sanr.],$A123,Tbl.Kosten[P110])-SUMIF(Tb.Financiering[SAnr.],$A123,Tb.Financiering[P10])</f>
        <v>0</v>
      </c>
      <c r="M123" s="72">
        <f>SUMIF(Tbl.Kosten[Sanr.],$A123,Tbl.Kosten[P111])-SUMIF(Tb.Financiering[SAnr.],$A123,Tb.Financiering[P11])</f>
        <v>0</v>
      </c>
      <c r="N123" s="72">
        <f>SUMIF(Tbl.Kosten[Sanr.],$A123,Tbl.Kosten[P112])-SUMIF(Tb.Financiering[SAnr.],$A123,Tb.Financiering[P12])</f>
        <v>0</v>
      </c>
      <c r="O123" s="72">
        <f>SUMIF(Tbl.Kosten[Sanr.],$A123,Tbl.Kosten[P113])-SUMIF(Tb.Financiering[SAnr.],$A123,Tb.Financiering[P13])</f>
        <v>0</v>
      </c>
      <c r="P123" s="72">
        <f>SUMIF(Tbl.Kosten[Sanr.],$A123,Tbl.Kosten[P114])-SUMIF(Tb.Financiering[SAnr.],$A123,Tb.Financiering[P14])</f>
        <v>0</v>
      </c>
      <c r="Q123" s="72">
        <f>SUMIF(Tbl.Kosten[Sanr.],$A123,Tbl.Kosten[P115])-SUMIF(Tb.Financiering[SAnr.],$A123,Tb.Financiering[P15])</f>
        <v>0</v>
      </c>
      <c r="R123" s="72">
        <f>SUMIF(Tbl.Kosten[Sanr.],$A123,Tbl.Kosten[P116])-SUMIF(Tb.Financiering[SAnr.],$A123,Tb.Financiering[P16])</f>
        <v>0</v>
      </c>
      <c r="S123" s="72">
        <f>SUMIF(Tbl.Kosten[Sanr.],$A123,Tbl.Kosten[P117])-SUMIF(Tb.Financiering[SAnr.],$A123,Tb.Financiering[P17])</f>
        <v>0</v>
      </c>
      <c r="T123" s="72">
        <f>SUMIF(Tbl.Kosten[Sanr.],$A123,Tbl.Kosten[P118])-SUMIF(Tb.Financiering[SAnr.],$A123,Tb.Financiering[P18])</f>
        <v>0</v>
      </c>
      <c r="U123" s="72">
        <f>SUMIF(Tbl.Kosten[Sanr.],$A123,Tbl.Kosten[P119])-SUMIF(Tb.Financiering[SAnr.],$A123,Tb.Financiering[P19])</f>
        <v>0</v>
      </c>
      <c r="V123" s="72">
        <f>SUMIF(Tbl.Kosten[Sanr.],$A123,Tbl.Kosten[P120])-SUMIF(Tb.Financiering[SAnr.],$A123,Tb.Financiering[P20])</f>
        <v>0</v>
      </c>
      <c r="W123" s="72">
        <f>SUMIF(Tbl.Kosten[Sanr.],$A123,Tbl.Kosten[P121])-SUMIF(Tb.Financiering[SAnr.],$A123,Tb.Financiering[P21])</f>
        <v>0</v>
      </c>
      <c r="X123" s="72">
        <f>SUMIF(Tbl.Kosten[Sanr.],$A123,Tbl.Kosten[P122])-SUMIF(Tb.Financiering[SAnr.],$A123,Tb.Financiering[P22])</f>
        <v>0</v>
      </c>
      <c r="Y123" s="72">
        <f>SUMIF(Tbl.Kosten[Sanr.],$A123,Tbl.Kosten[P123])-SUMIF(Tb.Financiering[SAnr.],$A123,Tb.Financiering[P23])</f>
        <v>0</v>
      </c>
      <c r="Z123" s="72">
        <f>SUMIF(Tbl.Kosten[Sanr.],$A123,Tbl.Kosten[P124])-SUMIF(Tb.Financiering[SAnr.],$A123,Tb.Financiering[P24])</f>
        <v>0</v>
      </c>
      <c r="AA123" s="72">
        <f>SUMIF(Tbl.Kosten[Sanr.],$A123,Tbl.Kosten[P125])-SUMIF(Tb.Financiering[SAnr.],$A123,Tb.Financiering[P25])</f>
        <v>0</v>
      </c>
      <c r="AB123" s="72">
        <f>SUMIF(Tbl.Kosten[Sanr.],$A123,Tbl.Kosten[P126])-SUMIF(Tb.Financiering[SAnr.],$A123,Tb.Financiering[P26])</f>
        <v>0</v>
      </c>
      <c r="AC123" s="72">
        <f>SUMIF(Tbl.Kosten[Sanr.],$A123,Tbl.Kosten[P127])-SUMIF(Tb.Financiering[SAnr.],$A123,Tb.Financiering[P27])</f>
        <v>0</v>
      </c>
      <c r="AD123" s="72">
        <f>SUMIF(Tbl.Kosten[Sanr.],$A123,Tbl.Kosten[P128])-SUMIF(Tb.Financiering[SAnr.],$A123,Tb.Financiering[P28])</f>
        <v>0</v>
      </c>
      <c r="AE123" s="72">
        <f>SUMIF(Tbl.Kosten[Sanr.],$A123,Tbl.Kosten[P129])-SUMIF(Tb.Financiering[SAnr.],$A123,Tb.Financiering[P29])</f>
        <v>0</v>
      </c>
      <c r="AF123" s="72">
        <f>SUMIF(Tbl.Kosten[Sanr.],$A123,Tbl.Kosten[P130])-SUMIF(Tb.Financiering[SAnr.],$A123,Tb.Financiering[P30])</f>
        <v>0</v>
      </c>
      <c r="AG123" s="72">
        <f>SUMIF(Tbl.Kosten[Sanr.],$A123,Tbl.Kosten[P131])-SUMIF(Tb.Financiering[SAnr.],$A123,Tb.Financiering[P31])</f>
        <v>0</v>
      </c>
      <c r="AH123" s="72">
        <f>SUMIF(Tbl.Kosten[Sanr.],$A123,Tbl.Kosten[P132])-SUMIF(Tb.Financiering[SAnr.],$A123,Tb.Financiering[P32])</f>
        <v>0</v>
      </c>
      <c r="AI123" s="72">
        <f>SUMIF(Tbl.Kosten[Sanr.],$A123,Tbl.Kosten[P133])-SUMIF(Tb.Financiering[SAnr.],$A123,Tb.Financiering[P33])</f>
        <v>0</v>
      </c>
      <c r="AJ123" s="72">
        <f>SUMIF(Tbl.Kosten[Sanr.],$A123,Tbl.Kosten[P134])-SUMIF(Tb.Financiering[SAnr.],$A123,Tb.Financiering[P34])</f>
        <v>0</v>
      </c>
      <c r="AK123" s="72">
        <f>SUMIF(Tbl.Kosten[Sanr.],$A123,Tbl.Kosten[P135])-SUMIF(Tb.Financiering[SAnr.],$A123,Tb.Financiering[P35])</f>
        <v>0</v>
      </c>
      <c r="AL123" s="72">
        <f>SUMIF(Tbl.Kosten[Sanr.],$A123,Tbl.Kosten[P136])-SUMIF(Tb.Financiering[SAnr.],$A123,Tb.Financiering[P36])</f>
        <v>0</v>
      </c>
      <c r="AM123" s="72">
        <f>SUMIF(Tbl.Kosten[Sanr.],$A123,Tbl.Kosten[P137])-SUMIF(Tb.Financiering[SAnr.],$A123,Tb.Financiering[P37])</f>
        <v>0</v>
      </c>
      <c r="AN123" s="72">
        <f>SUMIF(Tbl.Kosten[Sanr.],$A123,Tbl.Kosten[P138])-SUMIF(Tb.Financiering[SAnr.],$A123,Tb.Financiering[P38])</f>
        <v>0</v>
      </c>
      <c r="AO123" s="72">
        <f>SUMIF(Tbl.Kosten[Sanr.],$A123,Tbl.Kosten[P139])-SUMIF(Tb.Financiering[SAnr.],$A123,Tb.Financiering[P39])</f>
        <v>0</v>
      </c>
      <c r="AP123" s="72">
        <f>SUMIF(Tbl.Kosten[Sanr.],$A123,Tbl.Kosten[P140])-SUMIF(Tb.Financiering[SAnr.],$A123,Tb.Financiering[P40])</f>
        <v>0</v>
      </c>
      <c r="AQ123" s="72">
        <f>SUMIF(Tbl.Kosten[Sanr.],$A123,Tbl.Kosten[P141])-SUMIF(Tb.Financiering[SAnr.],$A123,Tb.Financiering[P41])</f>
        <v>0</v>
      </c>
      <c r="AR123" s="72">
        <f>SUMIF(Tbl.Kosten[Sanr.],$A123,Tbl.Kosten[P142])-SUMIF(Tb.Financiering[SAnr.],$A123,Tb.Financiering[P42])</f>
        <v>0</v>
      </c>
      <c r="AS123" s="72">
        <f>SUMIF(Tbl.Kosten[Sanr.],$A123,Tbl.Kosten[P143])-SUMIF(Tb.Financiering[SAnr.],$A123,Tb.Financiering[P43])</f>
        <v>0</v>
      </c>
      <c r="AT123" s="72">
        <f>SUMIF(Tbl.Kosten[Sanr.],$A123,Tbl.Kosten[P144])-SUMIF(Tb.Financiering[SAnr.],$A123,Tb.Financiering[P44])</f>
        <v>0</v>
      </c>
      <c r="AU123" s="72">
        <f>SUMIF(Tbl.Kosten[Sanr.],$A123,Tbl.Kosten[P145])-SUMIF(Tb.Financiering[SAnr.],$A123,Tb.Financiering[P45])</f>
        <v>0</v>
      </c>
      <c r="AV123" s="72">
        <f>SUMIF(Tbl.Kosten[Sanr.],$A123,Tbl.Kosten[P146])-SUMIF(Tb.Financiering[SAnr.],$A123,Tb.Financiering[P46])</f>
        <v>0</v>
      </c>
      <c r="AW123" s="72">
        <f>SUMIF(Tbl.Kosten[Sanr.],$A123,Tbl.Kosten[P147])-SUMIF(Tb.Financiering[SAnr.],$A123,Tb.Financiering[P47])</f>
        <v>0</v>
      </c>
      <c r="AX123" s="72">
        <f>SUMIF(Tbl.Kosten[Sanr.],$A123,Tbl.Kosten[P148])-SUMIF(Tb.Financiering[SAnr.],$A123,Tb.Financiering[P48])</f>
        <v>0</v>
      </c>
      <c r="AY123" s="72">
        <f>SUMIF(Tbl.Kosten[Sanr.],$A123,Tbl.Kosten[P149])-SUMIF(Tb.Financiering[SAnr.],$A123,Tb.Financiering[P49])</f>
        <v>0</v>
      </c>
      <c r="AZ123" s="72">
        <f>SUMIF(Tbl.Kosten[Sanr.],$A123,Tbl.Kosten[P150])-SUMIF(Tb.Financiering[SAnr.],$A123,Tb.Financiering[P50])</f>
        <v>0</v>
      </c>
    </row>
    <row r="124" spans="1:52" x14ac:dyDescent="0.35">
      <c r="A124" s="72" t="s">
        <v>355</v>
      </c>
      <c r="B124" s="87">
        <f t="shared" si="3"/>
        <v>0</v>
      </c>
      <c r="C124" s="72">
        <f>SUMIF(Tbl.Kosten[Sanr.],$A124,Tbl.Kosten[P101])-SUMIF(Tb.Financiering[SAnr.],$A124,Tb.Financiering[P1])</f>
        <v>0</v>
      </c>
      <c r="D124" s="72">
        <f>SUMIF(Tbl.Kosten[Sanr.],$A124,Tbl.Kosten[P102])-SUMIF(Tb.Financiering[SAnr.],$A124,Tb.Financiering[P2])</f>
        <v>0</v>
      </c>
      <c r="E124" s="72">
        <f>SUMIF(Tbl.Kosten[Sanr.],$A124,Tbl.Kosten[P103])-SUMIF(Tb.Financiering[SAnr.],$A124,Tb.Financiering[P3])</f>
        <v>0</v>
      </c>
      <c r="F124" s="72">
        <f>SUMIF(Tbl.Kosten[Sanr.],$A124,Tbl.Kosten[P104])-SUMIF(Tb.Financiering[SAnr.],$A124,Tb.Financiering[P4])</f>
        <v>0</v>
      </c>
      <c r="G124" s="72">
        <f>SUMIF(Tbl.Kosten[Sanr.],$A124,Tbl.Kosten[P105])-SUMIF(Tb.Financiering[SAnr.],$A124,Tb.Financiering[P5])</f>
        <v>0</v>
      </c>
      <c r="H124" s="72">
        <f>SUMIF(Tbl.Kosten[Sanr.],$A124,Tbl.Kosten[P106])-SUMIF(Tb.Financiering[SAnr.],$A124,Tb.Financiering[P6])</f>
        <v>0</v>
      </c>
      <c r="I124" s="72">
        <f>SUMIF(Tbl.Kosten[Sanr.],$A124,Tbl.Kosten[P107])-SUMIF(Tb.Financiering[SAnr.],$A124,Tb.Financiering[P7])</f>
        <v>0</v>
      </c>
      <c r="J124" s="72">
        <f>SUMIF(Tbl.Kosten[Sanr.],$A124,Tbl.Kosten[P108])-SUMIF(Tb.Financiering[SAnr.],$A124,Tb.Financiering[P8])</f>
        <v>0</v>
      </c>
      <c r="K124" s="72">
        <f>SUMIF(Tbl.Kosten[Sanr.],$A124,Tbl.Kosten[P109])-SUMIF(Tb.Financiering[SAnr.],$A124,Tb.Financiering[P9])</f>
        <v>0</v>
      </c>
      <c r="L124" s="72">
        <f>SUMIF(Tbl.Kosten[Sanr.],$A124,Tbl.Kosten[P110])-SUMIF(Tb.Financiering[SAnr.],$A124,Tb.Financiering[P10])</f>
        <v>0</v>
      </c>
      <c r="M124" s="72">
        <f>SUMIF(Tbl.Kosten[Sanr.],$A124,Tbl.Kosten[P111])-SUMIF(Tb.Financiering[SAnr.],$A124,Tb.Financiering[P11])</f>
        <v>0</v>
      </c>
      <c r="N124" s="72">
        <f>SUMIF(Tbl.Kosten[Sanr.],$A124,Tbl.Kosten[P112])-SUMIF(Tb.Financiering[SAnr.],$A124,Tb.Financiering[P12])</f>
        <v>0</v>
      </c>
      <c r="O124" s="72">
        <f>SUMIF(Tbl.Kosten[Sanr.],$A124,Tbl.Kosten[P113])-SUMIF(Tb.Financiering[SAnr.],$A124,Tb.Financiering[P13])</f>
        <v>0</v>
      </c>
      <c r="P124" s="72">
        <f>SUMIF(Tbl.Kosten[Sanr.],$A124,Tbl.Kosten[P114])-SUMIF(Tb.Financiering[SAnr.],$A124,Tb.Financiering[P14])</f>
        <v>0</v>
      </c>
      <c r="Q124" s="72">
        <f>SUMIF(Tbl.Kosten[Sanr.],$A124,Tbl.Kosten[P115])-SUMIF(Tb.Financiering[SAnr.],$A124,Tb.Financiering[P15])</f>
        <v>0</v>
      </c>
      <c r="R124" s="72">
        <f>SUMIF(Tbl.Kosten[Sanr.],$A124,Tbl.Kosten[P116])-SUMIF(Tb.Financiering[SAnr.],$A124,Tb.Financiering[P16])</f>
        <v>0</v>
      </c>
      <c r="S124" s="72">
        <f>SUMIF(Tbl.Kosten[Sanr.],$A124,Tbl.Kosten[P117])-SUMIF(Tb.Financiering[SAnr.],$A124,Tb.Financiering[P17])</f>
        <v>0</v>
      </c>
      <c r="T124" s="72">
        <f>SUMIF(Tbl.Kosten[Sanr.],$A124,Tbl.Kosten[P118])-SUMIF(Tb.Financiering[SAnr.],$A124,Tb.Financiering[P18])</f>
        <v>0</v>
      </c>
      <c r="U124" s="72">
        <f>SUMIF(Tbl.Kosten[Sanr.],$A124,Tbl.Kosten[P119])-SUMIF(Tb.Financiering[SAnr.],$A124,Tb.Financiering[P19])</f>
        <v>0</v>
      </c>
      <c r="V124" s="72">
        <f>SUMIF(Tbl.Kosten[Sanr.],$A124,Tbl.Kosten[P120])-SUMIF(Tb.Financiering[SAnr.],$A124,Tb.Financiering[P20])</f>
        <v>0</v>
      </c>
      <c r="W124" s="72">
        <f>SUMIF(Tbl.Kosten[Sanr.],$A124,Tbl.Kosten[P121])-SUMIF(Tb.Financiering[SAnr.],$A124,Tb.Financiering[P21])</f>
        <v>0</v>
      </c>
      <c r="X124" s="72">
        <f>SUMIF(Tbl.Kosten[Sanr.],$A124,Tbl.Kosten[P122])-SUMIF(Tb.Financiering[SAnr.],$A124,Tb.Financiering[P22])</f>
        <v>0</v>
      </c>
      <c r="Y124" s="72">
        <f>SUMIF(Tbl.Kosten[Sanr.],$A124,Tbl.Kosten[P123])-SUMIF(Tb.Financiering[SAnr.],$A124,Tb.Financiering[P23])</f>
        <v>0</v>
      </c>
      <c r="Z124" s="72">
        <f>SUMIF(Tbl.Kosten[Sanr.],$A124,Tbl.Kosten[P124])-SUMIF(Tb.Financiering[SAnr.],$A124,Tb.Financiering[P24])</f>
        <v>0</v>
      </c>
      <c r="AA124" s="72">
        <f>SUMIF(Tbl.Kosten[Sanr.],$A124,Tbl.Kosten[P125])-SUMIF(Tb.Financiering[SAnr.],$A124,Tb.Financiering[P25])</f>
        <v>0</v>
      </c>
      <c r="AB124" s="72">
        <f>SUMIF(Tbl.Kosten[Sanr.],$A124,Tbl.Kosten[P126])-SUMIF(Tb.Financiering[SAnr.],$A124,Tb.Financiering[P26])</f>
        <v>0</v>
      </c>
      <c r="AC124" s="72">
        <f>SUMIF(Tbl.Kosten[Sanr.],$A124,Tbl.Kosten[P127])-SUMIF(Tb.Financiering[SAnr.],$A124,Tb.Financiering[P27])</f>
        <v>0</v>
      </c>
      <c r="AD124" s="72">
        <f>SUMIF(Tbl.Kosten[Sanr.],$A124,Tbl.Kosten[P128])-SUMIF(Tb.Financiering[SAnr.],$A124,Tb.Financiering[P28])</f>
        <v>0</v>
      </c>
      <c r="AE124" s="72">
        <f>SUMIF(Tbl.Kosten[Sanr.],$A124,Tbl.Kosten[P129])-SUMIF(Tb.Financiering[SAnr.],$A124,Tb.Financiering[P29])</f>
        <v>0</v>
      </c>
      <c r="AF124" s="72">
        <f>SUMIF(Tbl.Kosten[Sanr.],$A124,Tbl.Kosten[P130])-SUMIF(Tb.Financiering[SAnr.],$A124,Tb.Financiering[P30])</f>
        <v>0</v>
      </c>
      <c r="AG124" s="72">
        <f>SUMIF(Tbl.Kosten[Sanr.],$A124,Tbl.Kosten[P131])-SUMIF(Tb.Financiering[SAnr.],$A124,Tb.Financiering[P31])</f>
        <v>0</v>
      </c>
      <c r="AH124" s="72">
        <f>SUMIF(Tbl.Kosten[Sanr.],$A124,Tbl.Kosten[P132])-SUMIF(Tb.Financiering[SAnr.],$A124,Tb.Financiering[P32])</f>
        <v>0</v>
      </c>
      <c r="AI124" s="72">
        <f>SUMIF(Tbl.Kosten[Sanr.],$A124,Tbl.Kosten[P133])-SUMIF(Tb.Financiering[SAnr.],$A124,Tb.Financiering[P33])</f>
        <v>0</v>
      </c>
      <c r="AJ124" s="72">
        <f>SUMIF(Tbl.Kosten[Sanr.],$A124,Tbl.Kosten[P134])-SUMIF(Tb.Financiering[SAnr.],$A124,Tb.Financiering[P34])</f>
        <v>0</v>
      </c>
      <c r="AK124" s="72">
        <f>SUMIF(Tbl.Kosten[Sanr.],$A124,Tbl.Kosten[P135])-SUMIF(Tb.Financiering[SAnr.],$A124,Tb.Financiering[P35])</f>
        <v>0</v>
      </c>
      <c r="AL124" s="72">
        <f>SUMIF(Tbl.Kosten[Sanr.],$A124,Tbl.Kosten[P136])-SUMIF(Tb.Financiering[SAnr.],$A124,Tb.Financiering[P36])</f>
        <v>0</v>
      </c>
      <c r="AM124" s="72">
        <f>SUMIF(Tbl.Kosten[Sanr.],$A124,Tbl.Kosten[P137])-SUMIF(Tb.Financiering[SAnr.],$A124,Tb.Financiering[P37])</f>
        <v>0</v>
      </c>
      <c r="AN124" s="72">
        <f>SUMIF(Tbl.Kosten[Sanr.],$A124,Tbl.Kosten[P138])-SUMIF(Tb.Financiering[SAnr.],$A124,Tb.Financiering[P38])</f>
        <v>0</v>
      </c>
      <c r="AO124" s="72">
        <f>SUMIF(Tbl.Kosten[Sanr.],$A124,Tbl.Kosten[P139])-SUMIF(Tb.Financiering[SAnr.],$A124,Tb.Financiering[P39])</f>
        <v>0</v>
      </c>
      <c r="AP124" s="72">
        <f>SUMIF(Tbl.Kosten[Sanr.],$A124,Tbl.Kosten[P140])-SUMIF(Tb.Financiering[SAnr.],$A124,Tb.Financiering[P40])</f>
        <v>0</v>
      </c>
      <c r="AQ124" s="72">
        <f>SUMIF(Tbl.Kosten[Sanr.],$A124,Tbl.Kosten[P141])-SUMIF(Tb.Financiering[SAnr.],$A124,Tb.Financiering[P41])</f>
        <v>0</v>
      </c>
      <c r="AR124" s="72">
        <f>SUMIF(Tbl.Kosten[Sanr.],$A124,Tbl.Kosten[P142])-SUMIF(Tb.Financiering[SAnr.],$A124,Tb.Financiering[P42])</f>
        <v>0</v>
      </c>
      <c r="AS124" s="72">
        <f>SUMIF(Tbl.Kosten[Sanr.],$A124,Tbl.Kosten[P143])-SUMIF(Tb.Financiering[SAnr.],$A124,Tb.Financiering[P43])</f>
        <v>0</v>
      </c>
      <c r="AT124" s="72">
        <f>SUMIF(Tbl.Kosten[Sanr.],$A124,Tbl.Kosten[P144])-SUMIF(Tb.Financiering[SAnr.],$A124,Tb.Financiering[P44])</f>
        <v>0</v>
      </c>
      <c r="AU124" s="72">
        <f>SUMIF(Tbl.Kosten[Sanr.],$A124,Tbl.Kosten[P145])-SUMIF(Tb.Financiering[SAnr.],$A124,Tb.Financiering[P45])</f>
        <v>0</v>
      </c>
      <c r="AV124" s="72">
        <f>SUMIF(Tbl.Kosten[Sanr.],$A124,Tbl.Kosten[P146])-SUMIF(Tb.Financiering[SAnr.],$A124,Tb.Financiering[P46])</f>
        <v>0</v>
      </c>
      <c r="AW124" s="72">
        <f>SUMIF(Tbl.Kosten[Sanr.],$A124,Tbl.Kosten[P147])-SUMIF(Tb.Financiering[SAnr.],$A124,Tb.Financiering[P47])</f>
        <v>0</v>
      </c>
      <c r="AX124" s="72">
        <f>SUMIF(Tbl.Kosten[Sanr.],$A124,Tbl.Kosten[P148])-SUMIF(Tb.Financiering[SAnr.],$A124,Tb.Financiering[P48])</f>
        <v>0</v>
      </c>
      <c r="AY124" s="72">
        <f>SUMIF(Tbl.Kosten[Sanr.],$A124,Tbl.Kosten[P149])-SUMIF(Tb.Financiering[SAnr.],$A124,Tb.Financiering[P49])</f>
        <v>0</v>
      </c>
      <c r="AZ124" s="72">
        <f>SUMIF(Tbl.Kosten[Sanr.],$A124,Tbl.Kosten[P150])-SUMIF(Tb.Financiering[SAnr.],$A124,Tb.Financiering[P50])</f>
        <v>0</v>
      </c>
    </row>
    <row r="125" spans="1:52" x14ac:dyDescent="0.35">
      <c r="A125" s="72" t="s">
        <v>356</v>
      </c>
      <c r="B125" s="87">
        <f t="shared" si="3"/>
        <v>0</v>
      </c>
      <c r="C125" s="72">
        <f>SUMIF(Tbl.Kosten[Sanr.],$A125,Tbl.Kosten[P101])-SUMIF(Tb.Financiering[SAnr.],$A125,Tb.Financiering[P1])</f>
        <v>0</v>
      </c>
      <c r="D125" s="72">
        <f>SUMIF(Tbl.Kosten[Sanr.],$A125,Tbl.Kosten[P102])-SUMIF(Tb.Financiering[SAnr.],$A125,Tb.Financiering[P2])</f>
        <v>0</v>
      </c>
      <c r="E125" s="72">
        <f>SUMIF(Tbl.Kosten[Sanr.],$A125,Tbl.Kosten[P103])-SUMIF(Tb.Financiering[SAnr.],$A125,Tb.Financiering[P3])</f>
        <v>0</v>
      </c>
      <c r="F125" s="72">
        <f>SUMIF(Tbl.Kosten[Sanr.],$A125,Tbl.Kosten[P104])-SUMIF(Tb.Financiering[SAnr.],$A125,Tb.Financiering[P4])</f>
        <v>0</v>
      </c>
      <c r="G125" s="72">
        <f>SUMIF(Tbl.Kosten[Sanr.],$A125,Tbl.Kosten[P105])-SUMIF(Tb.Financiering[SAnr.],$A125,Tb.Financiering[P5])</f>
        <v>0</v>
      </c>
      <c r="H125" s="72">
        <f>SUMIF(Tbl.Kosten[Sanr.],$A125,Tbl.Kosten[P106])-SUMIF(Tb.Financiering[SAnr.],$A125,Tb.Financiering[P6])</f>
        <v>0</v>
      </c>
      <c r="I125" s="72">
        <f>SUMIF(Tbl.Kosten[Sanr.],$A125,Tbl.Kosten[P107])-SUMIF(Tb.Financiering[SAnr.],$A125,Tb.Financiering[P7])</f>
        <v>0</v>
      </c>
      <c r="J125" s="72">
        <f>SUMIF(Tbl.Kosten[Sanr.],$A125,Tbl.Kosten[P108])-SUMIF(Tb.Financiering[SAnr.],$A125,Tb.Financiering[P8])</f>
        <v>0</v>
      </c>
      <c r="K125" s="72">
        <f>SUMIF(Tbl.Kosten[Sanr.],$A125,Tbl.Kosten[P109])-SUMIF(Tb.Financiering[SAnr.],$A125,Tb.Financiering[P9])</f>
        <v>0</v>
      </c>
      <c r="L125" s="72">
        <f>SUMIF(Tbl.Kosten[Sanr.],$A125,Tbl.Kosten[P110])-SUMIF(Tb.Financiering[SAnr.],$A125,Tb.Financiering[P10])</f>
        <v>0</v>
      </c>
      <c r="M125" s="72">
        <f>SUMIF(Tbl.Kosten[Sanr.],$A125,Tbl.Kosten[P111])-SUMIF(Tb.Financiering[SAnr.],$A125,Tb.Financiering[P11])</f>
        <v>0</v>
      </c>
      <c r="N125" s="72">
        <f>SUMIF(Tbl.Kosten[Sanr.],$A125,Tbl.Kosten[P112])-SUMIF(Tb.Financiering[SAnr.],$A125,Tb.Financiering[P12])</f>
        <v>0</v>
      </c>
      <c r="O125" s="72">
        <f>SUMIF(Tbl.Kosten[Sanr.],$A125,Tbl.Kosten[P113])-SUMIF(Tb.Financiering[SAnr.],$A125,Tb.Financiering[P13])</f>
        <v>0</v>
      </c>
      <c r="P125" s="72">
        <f>SUMIF(Tbl.Kosten[Sanr.],$A125,Tbl.Kosten[P114])-SUMIF(Tb.Financiering[SAnr.],$A125,Tb.Financiering[P14])</f>
        <v>0</v>
      </c>
      <c r="Q125" s="72">
        <f>SUMIF(Tbl.Kosten[Sanr.],$A125,Tbl.Kosten[P115])-SUMIF(Tb.Financiering[SAnr.],$A125,Tb.Financiering[P15])</f>
        <v>0</v>
      </c>
      <c r="R125" s="72">
        <f>SUMIF(Tbl.Kosten[Sanr.],$A125,Tbl.Kosten[P116])-SUMIF(Tb.Financiering[SAnr.],$A125,Tb.Financiering[P16])</f>
        <v>0</v>
      </c>
      <c r="S125" s="72">
        <f>SUMIF(Tbl.Kosten[Sanr.],$A125,Tbl.Kosten[P117])-SUMIF(Tb.Financiering[SAnr.],$A125,Tb.Financiering[P17])</f>
        <v>0</v>
      </c>
      <c r="T125" s="72">
        <f>SUMIF(Tbl.Kosten[Sanr.],$A125,Tbl.Kosten[P118])-SUMIF(Tb.Financiering[SAnr.],$A125,Tb.Financiering[P18])</f>
        <v>0</v>
      </c>
      <c r="U125" s="72">
        <f>SUMIF(Tbl.Kosten[Sanr.],$A125,Tbl.Kosten[P119])-SUMIF(Tb.Financiering[SAnr.],$A125,Tb.Financiering[P19])</f>
        <v>0</v>
      </c>
      <c r="V125" s="72">
        <f>SUMIF(Tbl.Kosten[Sanr.],$A125,Tbl.Kosten[P120])-SUMIF(Tb.Financiering[SAnr.],$A125,Tb.Financiering[P20])</f>
        <v>0</v>
      </c>
      <c r="W125" s="72">
        <f>SUMIF(Tbl.Kosten[Sanr.],$A125,Tbl.Kosten[P121])-SUMIF(Tb.Financiering[SAnr.],$A125,Tb.Financiering[P21])</f>
        <v>0</v>
      </c>
      <c r="X125" s="72">
        <f>SUMIF(Tbl.Kosten[Sanr.],$A125,Tbl.Kosten[P122])-SUMIF(Tb.Financiering[SAnr.],$A125,Tb.Financiering[P22])</f>
        <v>0</v>
      </c>
      <c r="Y125" s="72">
        <f>SUMIF(Tbl.Kosten[Sanr.],$A125,Tbl.Kosten[P123])-SUMIF(Tb.Financiering[SAnr.],$A125,Tb.Financiering[P23])</f>
        <v>0</v>
      </c>
      <c r="Z125" s="72">
        <f>SUMIF(Tbl.Kosten[Sanr.],$A125,Tbl.Kosten[P124])-SUMIF(Tb.Financiering[SAnr.],$A125,Tb.Financiering[P24])</f>
        <v>0</v>
      </c>
      <c r="AA125" s="72">
        <f>SUMIF(Tbl.Kosten[Sanr.],$A125,Tbl.Kosten[P125])-SUMIF(Tb.Financiering[SAnr.],$A125,Tb.Financiering[P25])</f>
        <v>0</v>
      </c>
      <c r="AB125" s="72">
        <f>SUMIF(Tbl.Kosten[Sanr.],$A125,Tbl.Kosten[P126])-SUMIF(Tb.Financiering[SAnr.],$A125,Tb.Financiering[P26])</f>
        <v>0</v>
      </c>
      <c r="AC125" s="72">
        <f>SUMIF(Tbl.Kosten[Sanr.],$A125,Tbl.Kosten[P127])-SUMIF(Tb.Financiering[SAnr.],$A125,Tb.Financiering[P27])</f>
        <v>0</v>
      </c>
      <c r="AD125" s="72">
        <f>SUMIF(Tbl.Kosten[Sanr.],$A125,Tbl.Kosten[P128])-SUMIF(Tb.Financiering[SAnr.],$A125,Tb.Financiering[P28])</f>
        <v>0</v>
      </c>
      <c r="AE125" s="72">
        <f>SUMIF(Tbl.Kosten[Sanr.],$A125,Tbl.Kosten[P129])-SUMIF(Tb.Financiering[SAnr.],$A125,Tb.Financiering[P29])</f>
        <v>0</v>
      </c>
      <c r="AF125" s="72">
        <f>SUMIF(Tbl.Kosten[Sanr.],$A125,Tbl.Kosten[P130])-SUMIF(Tb.Financiering[SAnr.],$A125,Tb.Financiering[P30])</f>
        <v>0</v>
      </c>
      <c r="AG125" s="72">
        <f>SUMIF(Tbl.Kosten[Sanr.],$A125,Tbl.Kosten[P131])-SUMIF(Tb.Financiering[SAnr.],$A125,Tb.Financiering[P31])</f>
        <v>0</v>
      </c>
      <c r="AH125" s="72">
        <f>SUMIF(Tbl.Kosten[Sanr.],$A125,Tbl.Kosten[P132])-SUMIF(Tb.Financiering[SAnr.],$A125,Tb.Financiering[P32])</f>
        <v>0</v>
      </c>
      <c r="AI125" s="72">
        <f>SUMIF(Tbl.Kosten[Sanr.],$A125,Tbl.Kosten[P133])-SUMIF(Tb.Financiering[SAnr.],$A125,Tb.Financiering[P33])</f>
        <v>0</v>
      </c>
      <c r="AJ125" s="72">
        <f>SUMIF(Tbl.Kosten[Sanr.],$A125,Tbl.Kosten[P134])-SUMIF(Tb.Financiering[SAnr.],$A125,Tb.Financiering[P34])</f>
        <v>0</v>
      </c>
      <c r="AK125" s="72">
        <f>SUMIF(Tbl.Kosten[Sanr.],$A125,Tbl.Kosten[P135])-SUMIF(Tb.Financiering[SAnr.],$A125,Tb.Financiering[P35])</f>
        <v>0</v>
      </c>
      <c r="AL125" s="72">
        <f>SUMIF(Tbl.Kosten[Sanr.],$A125,Tbl.Kosten[P136])-SUMIF(Tb.Financiering[SAnr.],$A125,Tb.Financiering[P36])</f>
        <v>0</v>
      </c>
      <c r="AM125" s="72">
        <f>SUMIF(Tbl.Kosten[Sanr.],$A125,Tbl.Kosten[P137])-SUMIF(Tb.Financiering[SAnr.],$A125,Tb.Financiering[P37])</f>
        <v>0</v>
      </c>
      <c r="AN125" s="72">
        <f>SUMIF(Tbl.Kosten[Sanr.],$A125,Tbl.Kosten[P138])-SUMIF(Tb.Financiering[SAnr.],$A125,Tb.Financiering[P38])</f>
        <v>0</v>
      </c>
      <c r="AO125" s="72">
        <f>SUMIF(Tbl.Kosten[Sanr.],$A125,Tbl.Kosten[P139])-SUMIF(Tb.Financiering[SAnr.],$A125,Tb.Financiering[P39])</f>
        <v>0</v>
      </c>
      <c r="AP125" s="72">
        <f>SUMIF(Tbl.Kosten[Sanr.],$A125,Tbl.Kosten[P140])-SUMIF(Tb.Financiering[SAnr.],$A125,Tb.Financiering[P40])</f>
        <v>0</v>
      </c>
      <c r="AQ125" s="72">
        <f>SUMIF(Tbl.Kosten[Sanr.],$A125,Tbl.Kosten[P141])-SUMIF(Tb.Financiering[SAnr.],$A125,Tb.Financiering[P41])</f>
        <v>0</v>
      </c>
      <c r="AR125" s="72">
        <f>SUMIF(Tbl.Kosten[Sanr.],$A125,Tbl.Kosten[P142])-SUMIF(Tb.Financiering[SAnr.],$A125,Tb.Financiering[P42])</f>
        <v>0</v>
      </c>
      <c r="AS125" s="72">
        <f>SUMIF(Tbl.Kosten[Sanr.],$A125,Tbl.Kosten[P143])-SUMIF(Tb.Financiering[SAnr.],$A125,Tb.Financiering[P43])</f>
        <v>0</v>
      </c>
      <c r="AT125" s="72">
        <f>SUMIF(Tbl.Kosten[Sanr.],$A125,Tbl.Kosten[P144])-SUMIF(Tb.Financiering[SAnr.],$A125,Tb.Financiering[P44])</f>
        <v>0</v>
      </c>
      <c r="AU125" s="72">
        <f>SUMIF(Tbl.Kosten[Sanr.],$A125,Tbl.Kosten[P145])-SUMIF(Tb.Financiering[SAnr.],$A125,Tb.Financiering[P45])</f>
        <v>0</v>
      </c>
      <c r="AV125" s="72">
        <f>SUMIF(Tbl.Kosten[Sanr.],$A125,Tbl.Kosten[P146])-SUMIF(Tb.Financiering[SAnr.],$A125,Tb.Financiering[P46])</f>
        <v>0</v>
      </c>
      <c r="AW125" s="72">
        <f>SUMIF(Tbl.Kosten[Sanr.],$A125,Tbl.Kosten[P147])-SUMIF(Tb.Financiering[SAnr.],$A125,Tb.Financiering[P47])</f>
        <v>0</v>
      </c>
      <c r="AX125" s="72">
        <f>SUMIF(Tbl.Kosten[Sanr.],$A125,Tbl.Kosten[P148])-SUMIF(Tb.Financiering[SAnr.],$A125,Tb.Financiering[P48])</f>
        <v>0</v>
      </c>
      <c r="AY125" s="72">
        <f>SUMIF(Tbl.Kosten[Sanr.],$A125,Tbl.Kosten[P149])-SUMIF(Tb.Financiering[SAnr.],$A125,Tb.Financiering[P49])</f>
        <v>0</v>
      </c>
      <c r="AZ125" s="72">
        <f>SUMIF(Tbl.Kosten[Sanr.],$A125,Tbl.Kosten[P150])-SUMIF(Tb.Financiering[SAnr.],$A125,Tb.Financiering[P50])</f>
        <v>0</v>
      </c>
    </row>
    <row r="126" spans="1:52" x14ac:dyDescent="0.35">
      <c r="A126" s="72" t="s">
        <v>357</v>
      </c>
      <c r="B126" s="87">
        <f t="shared" si="3"/>
        <v>0</v>
      </c>
      <c r="C126" s="72">
        <f>SUMIF(Tbl.Kosten[Sanr.],$A126,Tbl.Kosten[P101])-SUMIF(Tb.Financiering[SAnr.],$A126,Tb.Financiering[P1])</f>
        <v>0</v>
      </c>
      <c r="D126" s="72">
        <f>SUMIF(Tbl.Kosten[Sanr.],$A126,Tbl.Kosten[P102])-SUMIF(Tb.Financiering[SAnr.],$A126,Tb.Financiering[P2])</f>
        <v>0</v>
      </c>
      <c r="E126" s="72">
        <f>SUMIF(Tbl.Kosten[Sanr.],$A126,Tbl.Kosten[P103])-SUMIF(Tb.Financiering[SAnr.],$A126,Tb.Financiering[P3])</f>
        <v>0</v>
      </c>
      <c r="F126" s="72">
        <f>SUMIF(Tbl.Kosten[Sanr.],$A126,Tbl.Kosten[P104])-SUMIF(Tb.Financiering[SAnr.],$A126,Tb.Financiering[P4])</f>
        <v>0</v>
      </c>
      <c r="G126" s="72">
        <f>SUMIF(Tbl.Kosten[Sanr.],$A126,Tbl.Kosten[P105])-SUMIF(Tb.Financiering[SAnr.],$A126,Tb.Financiering[P5])</f>
        <v>0</v>
      </c>
      <c r="H126" s="72">
        <f>SUMIF(Tbl.Kosten[Sanr.],$A126,Tbl.Kosten[P106])-SUMIF(Tb.Financiering[SAnr.],$A126,Tb.Financiering[P6])</f>
        <v>0</v>
      </c>
      <c r="I126" s="72">
        <f>SUMIF(Tbl.Kosten[Sanr.],$A126,Tbl.Kosten[P107])-SUMIF(Tb.Financiering[SAnr.],$A126,Tb.Financiering[P7])</f>
        <v>0</v>
      </c>
      <c r="J126" s="72">
        <f>SUMIF(Tbl.Kosten[Sanr.],$A126,Tbl.Kosten[P108])-SUMIF(Tb.Financiering[SAnr.],$A126,Tb.Financiering[P8])</f>
        <v>0</v>
      </c>
      <c r="K126" s="72">
        <f>SUMIF(Tbl.Kosten[Sanr.],$A126,Tbl.Kosten[P109])-SUMIF(Tb.Financiering[SAnr.],$A126,Tb.Financiering[P9])</f>
        <v>0</v>
      </c>
      <c r="L126" s="72">
        <f>SUMIF(Tbl.Kosten[Sanr.],$A126,Tbl.Kosten[P110])-SUMIF(Tb.Financiering[SAnr.],$A126,Tb.Financiering[P10])</f>
        <v>0</v>
      </c>
      <c r="M126" s="72">
        <f>SUMIF(Tbl.Kosten[Sanr.],$A126,Tbl.Kosten[P111])-SUMIF(Tb.Financiering[SAnr.],$A126,Tb.Financiering[P11])</f>
        <v>0</v>
      </c>
      <c r="N126" s="72">
        <f>SUMIF(Tbl.Kosten[Sanr.],$A126,Tbl.Kosten[P112])-SUMIF(Tb.Financiering[SAnr.],$A126,Tb.Financiering[P12])</f>
        <v>0</v>
      </c>
      <c r="O126" s="72">
        <f>SUMIF(Tbl.Kosten[Sanr.],$A126,Tbl.Kosten[P113])-SUMIF(Tb.Financiering[SAnr.],$A126,Tb.Financiering[P13])</f>
        <v>0</v>
      </c>
      <c r="P126" s="72">
        <f>SUMIF(Tbl.Kosten[Sanr.],$A126,Tbl.Kosten[P114])-SUMIF(Tb.Financiering[SAnr.],$A126,Tb.Financiering[P14])</f>
        <v>0</v>
      </c>
      <c r="Q126" s="72">
        <f>SUMIF(Tbl.Kosten[Sanr.],$A126,Tbl.Kosten[P115])-SUMIF(Tb.Financiering[SAnr.],$A126,Tb.Financiering[P15])</f>
        <v>0</v>
      </c>
      <c r="R126" s="72">
        <f>SUMIF(Tbl.Kosten[Sanr.],$A126,Tbl.Kosten[P116])-SUMIF(Tb.Financiering[SAnr.],$A126,Tb.Financiering[P16])</f>
        <v>0</v>
      </c>
      <c r="S126" s="72">
        <f>SUMIF(Tbl.Kosten[Sanr.],$A126,Tbl.Kosten[P117])-SUMIF(Tb.Financiering[SAnr.],$A126,Tb.Financiering[P17])</f>
        <v>0</v>
      </c>
      <c r="T126" s="72">
        <f>SUMIF(Tbl.Kosten[Sanr.],$A126,Tbl.Kosten[P118])-SUMIF(Tb.Financiering[SAnr.],$A126,Tb.Financiering[P18])</f>
        <v>0</v>
      </c>
      <c r="U126" s="72">
        <f>SUMIF(Tbl.Kosten[Sanr.],$A126,Tbl.Kosten[P119])-SUMIF(Tb.Financiering[SAnr.],$A126,Tb.Financiering[P19])</f>
        <v>0</v>
      </c>
      <c r="V126" s="72">
        <f>SUMIF(Tbl.Kosten[Sanr.],$A126,Tbl.Kosten[P120])-SUMIF(Tb.Financiering[SAnr.],$A126,Tb.Financiering[P20])</f>
        <v>0</v>
      </c>
      <c r="W126" s="72">
        <f>SUMIF(Tbl.Kosten[Sanr.],$A126,Tbl.Kosten[P121])-SUMIF(Tb.Financiering[SAnr.],$A126,Tb.Financiering[P21])</f>
        <v>0</v>
      </c>
      <c r="X126" s="72">
        <f>SUMIF(Tbl.Kosten[Sanr.],$A126,Tbl.Kosten[P122])-SUMIF(Tb.Financiering[SAnr.],$A126,Tb.Financiering[P22])</f>
        <v>0</v>
      </c>
      <c r="Y126" s="72">
        <f>SUMIF(Tbl.Kosten[Sanr.],$A126,Tbl.Kosten[P123])-SUMIF(Tb.Financiering[SAnr.],$A126,Tb.Financiering[P23])</f>
        <v>0</v>
      </c>
      <c r="Z126" s="72">
        <f>SUMIF(Tbl.Kosten[Sanr.],$A126,Tbl.Kosten[P124])-SUMIF(Tb.Financiering[SAnr.],$A126,Tb.Financiering[P24])</f>
        <v>0</v>
      </c>
      <c r="AA126" s="72">
        <f>SUMIF(Tbl.Kosten[Sanr.],$A126,Tbl.Kosten[P125])-SUMIF(Tb.Financiering[SAnr.],$A126,Tb.Financiering[P25])</f>
        <v>0</v>
      </c>
      <c r="AB126" s="72">
        <f>SUMIF(Tbl.Kosten[Sanr.],$A126,Tbl.Kosten[P126])-SUMIF(Tb.Financiering[SAnr.],$A126,Tb.Financiering[P26])</f>
        <v>0</v>
      </c>
      <c r="AC126" s="72">
        <f>SUMIF(Tbl.Kosten[Sanr.],$A126,Tbl.Kosten[P127])-SUMIF(Tb.Financiering[SAnr.],$A126,Tb.Financiering[P27])</f>
        <v>0</v>
      </c>
      <c r="AD126" s="72">
        <f>SUMIF(Tbl.Kosten[Sanr.],$A126,Tbl.Kosten[P128])-SUMIF(Tb.Financiering[SAnr.],$A126,Tb.Financiering[P28])</f>
        <v>0</v>
      </c>
      <c r="AE126" s="72">
        <f>SUMIF(Tbl.Kosten[Sanr.],$A126,Tbl.Kosten[P129])-SUMIF(Tb.Financiering[SAnr.],$A126,Tb.Financiering[P29])</f>
        <v>0</v>
      </c>
      <c r="AF126" s="72">
        <f>SUMIF(Tbl.Kosten[Sanr.],$A126,Tbl.Kosten[P130])-SUMIF(Tb.Financiering[SAnr.],$A126,Tb.Financiering[P30])</f>
        <v>0</v>
      </c>
      <c r="AG126" s="72">
        <f>SUMIF(Tbl.Kosten[Sanr.],$A126,Tbl.Kosten[P131])-SUMIF(Tb.Financiering[SAnr.],$A126,Tb.Financiering[P31])</f>
        <v>0</v>
      </c>
      <c r="AH126" s="72">
        <f>SUMIF(Tbl.Kosten[Sanr.],$A126,Tbl.Kosten[P132])-SUMIF(Tb.Financiering[SAnr.],$A126,Tb.Financiering[P32])</f>
        <v>0</v>
      </c>
      <c r="AI126" s="72">
        <f>SUMIF(Tbl.Kosten[Sanr.],$A126,Tbl.Kosten[P133])-SUMIF(Tb.Financiering[SAnr.],$A126,Tb.Financiering[P33])</f>
        <v>0</v>
      </c>
      <c r="AJ126" s="72">
        <f>SUMIF(Tbl.Kosten[Sanr.],$A126,Tbl.Kosten[P134])-SUMIF(Tb.Financiering[SAnr.],$A126,Tb.Financiering[P34])</f>
        <v>0</v>
      </c>
      <c r="AK126" s="72">
        <f>SUMIF(Tbl.Kosten[Sanr.],$A126,Tbl.Kosten[P135])-SUMIF(Tb.Financiering[SAnr.],$A126,Tb.Financiering[P35])</f>
        <v>0</v>
      </c>
      <c r="AL126" s="72">
        <f>SUMIF(Tbl.Kosten[Sanr.],$A126,Tbl.Kosten[P136])-SUMIF(Tb.Financiering[SAnr.],$A126,Tb.Financiering[P36])</f>
        <v>0</v>
      </c>
      <c r="AM126" s="72">
        <f>SUMIF(Tbl.Kosten[Sanr.],$A126,Tbl.Kosten[P137])-SUMIF(Tb.Financiering[SAnr.],$A126,Tb.Financiering[P37])</f>
        <v>0</v>
      </c>
      <c r="AN126" s="72">
        <f>SUMIF(Tbl.Kosten[Sanr.],$A126,Tbl.Kosten[P138])-SUMIF(Tb.Financiering[SAnr.],$A126,Tb.Financiering[P38])</f>
        <v>0</v>
      </c>
      <c r="AO126" s="72">
        <f>SUMIF(Tbl.Kosten[Sanr.],$A126,Tbl.Kosten[P139])-SUMIF(Tb.Financiering[SAnr.],$A126,Tb.Financiering[P39])</f>
        <v>0</v>
      </c>
      <c r="AP126" s="72">
        <f>SUMIF(Tbl.Kosten[Sanr.],$A126,Tbl.Kosten[P140])-SUMIF(Tb.Financiering[SAnr.],$A126,Tb.Financiering[P40])</f>
        <v>0</v>
      </c>
      <c r="AQ126" s="72">
        <f>SUMIF(Tbl.Kosten[Sanr.],$A126,Tbl.Kosten[P141])-SUMIF(Tb.Financiering[SAnr.],$A126,Tb.Financiering[P41])</f>
        <v>0</v>
      </c>
      <c r="AR126" s="72">
        <f>SUMIF(Tbl.Kosten[Sanr.],$A126,Tbl.Kosten[P142])-SUMIF(Tb.Financiering[SAnr.],$A126,Tb.Financiering[P42])</f>
        <v>0</v>
      </c>
      <c r="AS126" s="72">
        <f>SUMIF(Tbl.Kosten[Sanr.],$A126,Tbl.Kosten[P143])-SUMIF(Tb.Financiering[SAnr.],$A126,Tb.Financiering[P43])</f>
        <v>0</v>
      </c>
      <c r="AT126" s="72">
        <f>SUMIF(Tbl.Kosten[Sanr.],$A126,Tbl.Kosten[P144])-SUMIF(Tb.Financiering[SAnr.],$A126,Tb.Financiering[P44])</f>
        <v>0</v>
      </c>
      <c r="AU126" s="72">
        <f>SUMIF(Tbl.Kosten[Sanr.],$A126,Tbl.Kosten[P145])-SUMIF(Tb.Financiering[SAnr.],$A126,Tb.Financiering[P45])</f>
        <v>0</v>
      </c>
      <c r="AV126" s="72">
        <f>SUMIF(Tbl.Kosten[Sanr.],$A126,Tbl.Kosten[P146])-SUMIF(Tb.Financiering[SAnr.],$A126,Tb.Financiering[P46])</f>
        <v>0</v>
      </c>
      <c r="AW126" s="72">
        <f>SUMIF(Tbl.Kosten[Sanr.],$A126,Tbl.Kosten[P147])-SUMIF(Tb.Financiering[SAnr.],$A126,Tb.Financiering[P47])</f>
        <v>0</v>
      </c>
      <c r="AX126" s="72">
        <f>SUMIF(Tbl.Kosten[Sanr.],$A126,Tbl.Kosten[P148])-SUMIF(Tb.Financiering[SAnr.],$A126,Tb.Financiering[P48])</f>
        <v>0</v>
      </c>
      <c r="AY126" s="72">
        <f>SUMIF(Tbl.Kosten[Sanr.],$A126,Tbl.Kosten[P149])-SUMIF(Tb.Financiering[SAnr.],$A126,Tb.Financiering[P49])</f>
        <v>0</v>
      </c>
      <c r="AZ126" s="72">
        <f>SUMIF(Tbl.Kosten[Sanr.],$A126,Tbl.Kosten[P150])-SUMIF(Tb.Financiering[SAnr.],$A126,Tb.Financiering[P50])</f>
        <v>0</v>
      </c>
    </row>
    <row r="127" spans="1:52" x14ac:dyDescent="0.35">
      <c r="A127" s="72" t="s">
        <v>358</v>
      </c>
      <c r="B127" s="87">
        <f t="shared" si="3"/>
        <v>0</v>
      </c>
      <c r="C127" s="72">
        <f>SUMIF(Tbl.Kosten[Sanr.],$A127,Tbl.Kosten[P101])-SUMIF(Tb.Financiering[SAnr.],$A127,Tb.Financiering[P1])</f>
        <v>0</v>
      </c>
      <c r="D127" s="72">
        <f>SUMIF(Tbl.Kosten[Sanr.],$A127,Tbl.Kosten[P102])-SUMIF(Tb.Financiering[SAnr.],$A127,Tb.Financiering[P2])</f>
        <v>0</v>
      </c>
      <c r="E127" s="72">
        <f>SUMIF(Tbl.Kosten[Sanr.],$A127,Tbl.Kosten[P103])-SUMIF(Tb.Financiering[SAnr.],$A127,Tb.Financiering[P3])</f>
        <v>0</v>
      </c>
      <c r="F127" s="72">
        <f>SUMIF(Tbl.Kosten[Sanr.],$A127,Tbl.Kosten[P104])-SUMIF(Tb.Financiering[SAnr.],$A127,Tb.Financiering[P4])</f>
        <v>0</v>
      </c>
      <c r="G127" s="72">
        <f>SUMIF(Tbl.Kosten[Sanr.],$A127,Tbl.Kosten[P105])-SUMIF(Tb.Financiering[SAnr.],$A127,Tb.Financiering[P5])</f>
        <v>0</v>
      </c>
      <c r="H127" s="72">
        <f>SUMIF(Tbl.Kosten[Sanr.],$A127,Tbl.Kosten[P106])-SUMIF(Tb.Financiering[SAnr.],$A127,Tb.Financiering[P6])</f>
        <v>0</v>
      </c>
      <c r="I127" s="72">
        <f>SUMIF(Tbl.Kosten[Sanr.],$A127,Tbl.Kosten[P107])-SUMIF(Tb.Financiering[SAnr.],$A127,Tb.Financiering[P7])</f>
        <v>0</v>
      </c>
      <c r="J127" s="72">
        <f>SUMIF(Tbl.Kosten[Sanr.],$A127,Tbl.Kosten[P108])-SUMIF(Tb.Financiering[SAnr.],$A127,Tb.Financiering[P8])</f>
        <v>0</v>
      </c>
      <c r="K127" s="72">
        <f>SUMIF(Tbl.Kosten[Sanr.],$A127,Tbl.Kosten[P109])-SUMIF(Tb.Financiering[SAnr.],$A127,Tb.Financiering[P9])</f>
        <v>0</v>
      </c>
      <c r="L127" s="72">
        <f>SUMIF(Tbl.Kosten[Sanr.],$A127,Tbl.Kosten[P110])-SUMIF(Tb.Financiering[SAnr.],$A127,Tb.Financiering[P10])</f>
        <v>0</v>
      </c>
      <c r="M127" s="72">
        <f>SUMIF(Tbl.Kosten[Sanr.],$A127,Tbl.Kosten[P111])-SUMIF(Tb.Financiering[SAnr.],$A127,Tb.Financiering[P11])</f>
        <v>0</v>
      </c>
      <c r="N127" s="72">
        <f>SUMIF(Tbl.Kosten[Sanr.],$A127,Tbl.Kosten[P112])-SUMIF(Tb.Financiering[SAnr.],$A127,Tb.Financiering[P12])</f>
        <v>0</v>
      </c>
      <c r="O127" s="72">
        <f>SUMIF(Tbl.Kosten[Sanr.],$A127,Tbl.Kosten[P113])-SUMIF(Tb.Financiering[SAnr.],$A127,Tb.Financiering[P13])</f>
        <v>0</v>
      </c>
      <c r="P127" s="72">
        <f>SUMIF(Tbl.Kosten[Sanr.],$A127,Tbl.Kosten[P114])-SUMIF(Tb.Financiering[SAnr.],$A127,Tb.Financiering[P14])</f>
        <v>0</v>
      </c>
      <c r="Q127" s="72">
        <f>SUMIF(Tbl.Kosten[Sanr.],$A127,Tbl.Kosten[P115])-SUMIF(Tb.Financiering[SAnr.],$A127,Tb.Financiering[P15])</f>
        <v>0</v>
      </c>
      <c r="R127" s="72">
        <f>SUMIF(Tbl.Kosten[Sanr.],$A127,Tbl.Kosten[P116])-SUMIF(Tb.Financiering[SAnr.],$A127,Tb.Financiering[P16])</f>
        <v>0</v>
      </c>
      <c r="S127" s="72">
        <f>SUMIF(Tbl.Kosten[Sanr.],$A127,Tbl.Kosten[P117])-SUMIF(Tb.Financiering[SAnr.],$A127,Tb.Financiering[P17])</f>
        <v>0</v>
      </c>
      <c r="T127" s="72">
        <f>SUMIF(Tbl.Kosten[Sanr.],$A127,Tbl.Kosten[P118])-SUMIF(Tb.Financiering[SAnr.],$A127,Tb.Financiering[P18])</f>
        <v>0</v>
      </c>
      <c r="U127" s="72">
        <f>SUMIF(Tbl.Kosten[Sanr.],$A127,Tbl.Kosten[P119])-SUMIF(Tb.Financiering[SAnr.],$A127,Tb.Financiering[P19])</f>
        <v>0</v>
      </c>
      <c r="V127" s="72">
        <f>SUMIF(Tbl.Kosten[Sanr.],$A127,Tbl.Kosten[P120])-SUMIF(Tb.Financiering[SAnr.],$A127,Tb.Financiering[P20])</f>
        <v>0</v>
      </c>
      <c r="W127" s="72">
        <f>SUMIF(Tbl.Kosten[Sanr.],$A127,Tbl.Kosten[P121])-SUMIF(Tb.Financiering[SAnr.],$A127,Tb.Financiering[P21])</f>
        <v>0</v>
      </c>
      <c r="X127" s="72">
        <f>SUMIF(Tbl.Kosten[Sanr.],$A127,Tbl.Kosten[P122])-SUMIF(Tb.Financiering[SAnr.],$A127,Tb.Financiering[P22])</f>
        <v>0</v>
      </c>
      <c r="Y127" s="72">
        <f>SUMIF(Tbl.Kosten[Sanr.],$A127,Tbl.Kosten[P123])-SUMIF(Tb.Financiering[SAnr.],$A127,Tb.Financiering[P23])</f>
        <v>0</v>
      </c>
      <c r="Z127" s="72">
        <f>SUMIF(Tbl.Kosten[Sanr.],$A127,Tbl.Kosten[P124])-SUMIF(Tb.Financiering[SAnr.],$A127,Tb.Financiering[P24])</f>
        <v>0</v>
      </c>
      <c r="AA127" s="72">
        <f>SUMIF(Tbl.Kosten[Sanr.],$A127,Tbl.Kosten[P125])-SUMIF(Tb.Financiering[SAnr.],$A127,Tb.Financiering[P25])</f>
        <v>0</v>
      </c>
      <c r="AB127" s="72">
        <f>SUMIF(Tbl.Kosten[Sanr.],$A127,Tbl.Kosten[P126])-SUMIF(Tb.Financiering[SAnr.],$A127,Tb.Financiering[P26])</f>
        <v>0</v>
      </c>
      <c r="AC127" s="72">
        <f>SUMIF(Tbl.Kosten[Sanr.],$A127,Tbl.Kosten[P127])-SUMIF(Tb.Financiering[SAnr.],$A127,Tb.Financiering[P27])</f>
        <v>0</v>
      </c>
      <c r="AD127" s="72">
        <f>SUMIF(Tbl.Kosten[Sanr.],$A127,Tbl.Kosten[P128])-SUMIF(Tb.Financiering[SAnr.],$A127,Tb.Financiering[P28])</f>
        <v>0</v>
      </c>
      <c r="AE127" s="72">
        <f>SUMIF(Tbl.Kosten[Sanr.],$A127,Tbl.Kosten[P129])-SUMIF(Tb.Financiering[SAnr.],$A127,Tb.Financiering[P29])</f>
        <v>0</v>
      </c>
      <c r="AF127" s="72">
        <f>SUMIF(Tbl.Kosten[Sanr.],$A127,Tbl.Kosten[P130])-SUMIF(Tb.Financiering[SAnr.],$A127,Tb.Financiering[P30])</f>
        <v>0</v>
      </c>
      <c r="AG127" s="72">
        <f>SUMIF(Tbl.Kosten[Sanr.],$A127,Tbl.Kosten[P131])-SUMIF(Tb.Financiering[SAnr.],$A127,Tb.Financiering[P31])</f>
        <v>0</v>
      </c>
      <c r="AH127" s="72">
        <f>SUMIF(Tbl.Kosten[Sanr.],$A127,Tbl.Kosten[P132])-SUMIF(Tb.Financiering[SAnr.],$A127,Tb.Financiering[P32])</f>
        <v>0</v>
      </c>
      <c r="AI127" s="72">
        <f>SUMIF(Tbl.Kosten[Sanr.],$A127,Tbl.Kosten[P133])-SUMIF(Tb.Financiering[SAnr.],$A127,Tb.Financiering[P33])</f>
        <v>0</v>
      </c>
      <c r="AJ127" s="72">
        <f>SUMIF(Tbl.Kosten[Sanr.],$A127,Tbl.Kosten[P134])-SUMIF(Tb.Financiering[SAnr.],$A127,Tb.Financiering[P34])</f>
        <v>0</v>
      </c>
      <c r="AK127" s="72">
        <f>SUMIF(Tbl.Kosten[Sanr.],$A127,Tbl.Kosten[P135])-SUMIF(Tb.Financiering[SAnr.],$A127,Tb.Financiering[P35])</f>
        <v>0</v>
      </c>
      <c r="AL127" s="72">
        <f>SUMIF(Tbl.Kosten[Sanr.],$A127,Tbl.Kosten[P136])-SUMIF(Tb.Financiering[SAnr.],$A127,Tb.Financiering[P36])</f>
        <v>0</v>
      </c>
      <c r="AM127" s="72">
        <f>SUMIF(Tbl.Kosten[Sanr.],$A127,Tbl.Kosten[P137])-SUMIF(Tb.Financiering[SAnr.],$A127,Tb.Financiering[P37])</f>
        <v>0</v>
      </c>
      <c r="AN127" s="72">
        <f>SUMIF(Tbl.Kosten[Sanr.],$A127,Tbl.Kosten[P138])-SUMIF(Tb.Financiering[SAnr.],$A127,Tb.Financiering[P38])</f>
        <v>0</v>
      </c>
      <c r="AO127" s="72">
        <f>SUMIF(Tbl.Kosten[Sanr.],$A127,Tbl.Kosten[P139])-SUMIF(Tb.Financiering[SAnr.],$A127,Tb.Financiering[P39])</f>
        <v>0</v>
      </c>
      <c r="AP127" s="72">
        <f>SUMIF(Tbl.Kosten[Sanr.],$A127,Tbl.Kosten[P140])-SUMIF(Tb.Financiering[SAnr.],$A127,Tb.Financiering[P40])</f>
        <v>0</v>
      </c>
      <c r="AQ127" s="72">
        <f>SUMIF(Tbl.Kosten[Sanr.],$A127,Tbl.Kosten[P141])-SUMIF(Tb.Financiering[SAnr.],$A127,Tb.Financiering[P41])</f>
        <v>0</v>
      </c>
      <c r="AR127" s="72">
        <f>SUMIF(Tbl.Kosten[Sanr.],$A127,Tbl.Kosten[P142])-SUMIF(Tb.Financiering[SAnr.],$A127,Tb.Financiering[P42])</f>
        <v>0</v>
      </c>
      <c r="AS127" s="72">
        <f>SUMIF(Tbl.Kosten[Sanr.],$A127,Tbl.Kosten[P143])-SUMIF(Tb.Financiering[SAnr.],$A127,Tb.Financiering[P43])</f>
        <v>0</v>
      </c>
      <c r="AT127" s="72">
        <f>SUMIF(Tbl.Kosten[Sanr.],$A127,Tbl.Kosten[P144])-SUMIF(Tb.Financiering[SAnr.],$A127,Tb.Financiering[P44])</f>
        <v>0</v>
      </c>
      <c r="AU127" s="72">
        <f>SUMIF(Tbl.Kosten[Sanr.],$A127,Tbl.Kosten[P145])-SUMIF(Tb.Financiering[SAnr.],$A127,Tb.Financiering[P45])</f>
        <v>0</v>
      </c>
      <c r="AV127" s="72">
        <f>SUMIF(Tbl.Kosten[Sanr.],$A127,Tbl.Kosten[P146])-SUMIF(Tb.Financiering[SAnr.],$A127,Tb.Financiering[P46])</f>
        <v>0</v>
      </c>
      <c r="AW127" s="72">
        <f>SUMIF(Tbl.Kosten[Sanr.],$A127,Tbl.Kosten[P147])-SUMIF(Tb.Financiering[SAnr.],$A127,Tb.Financiering[P47])</f>
        <v>0</v>
      </c>
      <c r="AX127" s="72">
        <f>SUMIF(Tbl.Kosten[Sanr.],$A127,Tbl.Kosten[P148])-SUMIF(Tb.Financiering[SAnr.],$A127,Tb.Financiering[P48])</f>
        <v>0</v>
      </c>
      <c r="AY127" s="72">
        <f>SUMIF(Tbl.Kosten[Sanr.],$A127,Tbl.Kosten[P149])-SUMIF(Tb.Financiering[SAnr.],$A127,Tb.Financiering[P49])</f>
        <v>0</v>
      </c>
      <c r="AZ127" s="72">
        <f>SUMIF(Tbl.Kosten[Sanr.],$A127,Tbl.Kosten[P150])-SUMIF(Tb.Financiering[SAnr.],$A127,Tb.Financiering[P50])</f>
        <v>0</v>
      </c>
    </row>
    <row r="128" spans="1:52" x14ac:dyDescent="0.35">
      <c r="A128" s="72" t="s">
        <v>359</v>
      </c>
      <c r="B128" s="87">
        <f t="shared" si="3"/>
        <v>0</v>
      </c>
      <c r="C128" s="72">
        <f>SUMIF(Tbl.Kosten[Sanr.],$A128,Tbl.Kosten[P101])-SUMIF(Tb.Financiering[SAnr.],$A128,Tb.Financiering[P1])</f>
        <v>0</v>
      </c>
      <c r="D128" s="72">
        <f>SUMIF(Tbl.Kosten[Sanr.],$A128,Tbl.Kosten[P102])-SUMIF(Tb.Financiering[SAnr.],$A128,Tb.Financiering[P2])</f>
        <v>0</v>
      </c>
      <c r="E128" s="72">
        <f>SUMIF(Tbl.Kosten[Sanr.],$A128,Tbl.Kosten[P103])-SUMIF(Tb.Financiering[SAnr.],$A128,Tb.Financiering[P3])</f>
        <v>0</v>
      </c>
      <c r="F128" s="72">
        <f>SUMIF(Tbl.Kosten[Sanr.],$A128,Tbl.Kosten[P104])-SUMIF(Tb.Financiering[SAnr.],$A128,Tb.Financiering[P4])</f>
        <v>0</v>
      </c>
      <c r="G128" s="72">
        <f>SUMIF(Tbl.Kosten[Sanr.],$A128,Tbl.Kosten[P105])-SUMIF(Tb.Financiering[SAnr.],$A128,Tb.Financiering[P5])</f>
        <v>0</v>
      </c>
      <c r="H128" s="72">
        <f>SUMIF(Tbl.Kosten[Sanr.],$A128,Tbl.Kosten[P106])-SUMIF(Tb.Financiering[SAnr.],$A128,Tb.Financiering[P6])</f>
        <v>0</v>
      </c>
      <c r="I128" s="72">
        <f>SUMIF(Tbl.Kosten[Sanr.],$A128,Tbl.Kosten[P107])-SUMIF(Tb.Financiering[SAnr.],$A128,Tb.Financiering[P7])</f>
        <v>0</v>
      </c>
      <c r="J128" s="72">
        <f>SUMIF(Tbl.Kosten[Sanr.],$A128,Tbl.Kosten[P108])-SUMIF(Tb.Financiering[SAnr.],$A128,Tb.Financiering[P8])</f>
        <v>0</v>
      </c>
      <c r="K128" s="72">
        <f>SUMIF(Tbl.Kosten[Sanr.],$A128,Tbl.Kosten[P109])-SUMIF(Tb.Financiering[SAnr.],$A128,Tb.Financiering[P9])</f>
        <v>0</v>
      </c>
      <c r="L128" s="72">
        <f>SUMIF(Tbl.Kosten[Sanr.],$A128,Tbl.Kosten[P110])-SUMIF(Tb.Financiering[SAnr.],$A128,Tb.Financiering[P10])</f>
        <v>0</v>
      </c>
      <c r="M128" s="72">
        <f>SUMIF(Tbl.Kosten[Sanr.],$A128,Tbl.Kosten[P111])-SUMIF(Tb.Financiering[SAnr.],$A128,Tb.Financiering[P11])</f>
        <v>0</v>
      </c>
      <c r="N128" s="72">
        <f>SUMIF(Tbl.Kosten[Sanr.],$A128,Tbl.Kosten[P112])-SUMIF(Tb.Financiering[SAnr.],$A128,Tb.Financiering[P12])</f>
        <v>0</v>
      </c>
      <c r="O128" s="72">
        <f>SUMIF(Tbl.Kosten[Sanr.],$A128,Tbl.Kosten[P113])-SUMIF(Tb.Financiering[SAnr.],$A128,Tb.Financiering[P13])</f>
        <v>0</v>
      </c>
      <c r="P128" s="72">
        <f>SUMIF(Tbl.Kosten[Sanr.],$A128,Tbl.Kosten[P114])-SUMIF(Tb.Financiering[SAnr.],$A128,Tb.Financiering[P14])</f>
        <v>0</v>
      </c>
      <c r="Q128" s="72">
        <f>SUMIF(Tbl.Kosten[Sanr.],$A128,Tbl.Kosten[P115])-SUMIF(Tb.Financiering[SAnr.],$A128,Tb.Financiering[P15])</f>
        <v>0</v>
      </c>
      <c r="R128" s="72">
        <f>SUMIF(Tbl.Kosten[Sanr.],$A128,Tbl.Kosten[P116])-SUMIF(Tb.Financiering[SAnr.],$A128,Tb.Financiering[P16])</f>
        <v>0</v>
      </c>
      <c r="S128" s="72">
        <f>SUMIF(Tbl.Kosten[Sanr.],$A128,Tbl.Kosten[P117])-SUMIF(Tb.Financiering[SAnr.],$A128,Tb.Financiering[P17])</f>
        <v>0</v>
      </c>
      <c r="T128" s="72">
        <f>SUMIF(Tbl.Kosten[Sanr.],$A128,Tbl.Kosten[P118])-SUMIF(Tb.Financiering[SAnr.],$A128,Tb.Financiering[P18])</f>
        <v>0</v>
      </c>
      <c r="U128" s="72">
        <f>SUMIF(Tbl.Kosten[Sanr.],$A128,Tbl.Kosten[P119])-SUMIF(Tb.Financiering[SAnr.],$A128,Tb.Financiering[P19])</f>
        <v>0</v>
      </c>
      <c r="V128" s="72">
        <f>SUMIF(Tbl.Kosten[Sanr.],$A128,Tbl.Kosten[P120])-SUMIF(Tb.Financiering[SAnr.],$A128,Tb.Financiering[P20])</f>
        <v>0</v>
      </c>
      <c r="W128" s="72">
        <f>SUMIF(Tbl.Kosten[Sanr.],$A128,Tbl.Kosten[P121])-SUMIF(Tb.Financiering[SAnr.],$A128,Tb.Financiering[P21])</f>
        <v>0</v>
      </c>
      <c r="X128" s="72">
        <f>SUMIF(Tbl.Kosten[Sanr.],$A128,Tbl.Kosten[P122])-SUMIF(Tb.Financiering[SAnr.],$A128,Tb.Financiering[P22])</f>
        <v>0</v>
      </c>
      <c r="Y128" s="72">
        <f>SUMIF(Tbl.Kosten[Sanr.],$A128,Tbl.Kosten[P123])-SUMIF(Tb.Financiering[SAnr.],$A128,Tb.Financiering[P23])</f>
        <v>0</v>
      </c>
      <c r="Z128" s="72">
        <f>SUMIF(Tbl.Kosten[Sanr.],$A128,Tbl.Kosten[P124])-SUMIF(Tb.Financiering[SAnr.],$A128,Tb.Financiering[P24])</f>
        <v>0</v>
      </c>
      <c r="AA128" s="72">
        <f>SUMIF(Tbl.Kosten[Sanr.],$A128,Tbl.Kosten[P125])-SUMIF(Tb.Financiering[SAnr.],$A128,Tb.Financiering[P25])</f>
        <v>0</v>
      </c>
      <c r="AB128" s="72">
        <f>SUMIF(Tbl.Kosten[Sanr.],$A128,Tbl.Kosten[P126])-SUMIF(Tb.Financiering[SAnr.],$A128,Tb.Financiering[P26])</f>
        <v>0</v>
      </c>
      <c r="AC128" s="72">
        <f>SUMIF(Tbl.Kosten[Sanr.],$A128,Tbl.Kosten[P127])-SUMIF(Tb.Financiering[SAnr.],$A128,Tb.Financiering[P27])</f>
        <v>0</v>
      </c>
      <c r="AD128" s="72">
        <f>SUMIF(Tbl.Kosten[Sanr.],$A128,Tbl.Kosten[P128])-SUMIF(Tb.Financiering[SAnr.],$A128,Tb.Financiering[P28])</f>
        <v>0</v>
      </c>
      <c r="AE128" s="72">
        <f>SUMIF(Tbl.Kosten[Sanr.],$A128,Tbl.Kosten[P129])-SUMIF(Tb.Financiering[SAnr.],$A128,Tb.Financiering[P29])</f>
        <v>0</v>
      </c>
      <c r="AF128" s="72">
        <f>SUMIF(Tbl.Kosten[Sanr.],$A128,Tbl.Kosten[P130])-SUMIF(Tb.Financiering[SAnr.],$A128,Tb.Financiering[P30])</f>
        <v>0</v>
      </c>
      <c r="AG128" s="72">
        <f>SUMIF(Tbl.Kosten[Sanr.],$A128,Tbl.Kosten[P131])-SUMIF(Tb.Financiering[SAnr.],$A128,Tb.Financiering[P31])</f>
        <v>0</v>
      </c>
      <c r="AH128" s="72">
        <f>SUMIF(Tbl.Kosten[Sanr.],$A128,Tbl.Kosten[P132])-SUMIF(Tb.Financiering[SAnr.],$A128,Tb.Financiering[P32])</f>
        <v>0</v>
      </c>
      <c r="AI128" s="72">
        <f>SUMIF(Tbl.Kosten[Sanr.],$A128,Tbl.Kosten[P133])-SUMIF(Tb.Financiering[SAnr.],$A128,Tb.Financiering[P33])</f>
        <v>0</v>
      </c>
      <c r="AJ128" s="72">
        <f>SUMIF(Tbl.Kosten[Sanr.],$A128,Tbl.Kosten[P134])-SUMIF(Tb.Financiering[SAnr.],$A128,Tb.Financiering[P34])</f>
        <v>0</v>
      </c>
      <c r="AK128" s="72">
        <f>SUMIF(Tbl.Kosten[Sanr.],$A128,Tbl.Kosten[P135])-SUMIF(Tb.Financiering[SAnr.],$A128,Tb.Financiering[P35])</f>
        <v>0</v>
      </c>
      <c r="AL128" s="72">
        <f>SUMIF(Tbl.Kosten[Sanr.],$A128,Tbl.Kosten[P136])-SUMIF(Tb.Financiering[SAnr.],$A128,Tb.Financiering[P36])</f>
        <v>0</v>
      </c>
      <c r="AM128" s="72">
        <f>SUMIF(Tbl.Kosten[Sanr.],$A128,Tbl.Kosten[P137])-SUMIF(Tb.Financiering[SAnr.],$A128,Tb.Financiering[P37])</f>
        <v>0</v>
      </c>
      <c r="AN128" s="72">
        <f>SUMIF(Tbl.Kosten[Sanr.],$A128,Tbl.Kosten[P138])-SUMIF(Tb.Financiering[SAnr.],$A128,Tb.Financiering[P38])</f>
        <v>0</v>
      </c>
      <c r="AO128" s="72">
        <f>SUMIF(Tbl.Kosten[Sanr.],$A128,Tbl.Kosten[P139])-SUMIF(Tb.Financiering[SAnr.],$A128,Tb.Financiering[P39])</f>
        <v>0</v>
      </c>
      <c r="AP128" s="72">
        <f>SUMIF(Tbl.Kosten[Sanr.],$A128,Tbl.Kosten[P140])-SUMIF(Tb.Financiering[SAnr.],$A128,Tb.Financiering[P40])</f>
        <v>0</v>
      </c>
      <c r="AQ128" s="72">
        <f>SUMIF(Tbl.Kosten[Sanr.],$A128,Tbl.Kosten[P141])-SUMIF(Tb.Financiering[SAnr.],$A128,Tb.Financiering[P41])</f>
        <v>0</v>
      </c>
      <c r="AR128" s="72">
        <f>SUMIF(Tbl.Kosten[Sanr.],$A128,Tbl.Kosten[P142])-SUMIF(Tb.Financiering[SAnr.],$A128,Tb.Financiering[P42])</f>
        <v>0</v>
      </c>
      <c r="AS128" s="72">
        <f>SUMIF(Tbl.Kosten[Sanr.],$A128,Tbl.Kosten[P143])-SUMIF(Tb.Financiering[SAnr.],$A128,Tb.Financiering[P43])</f>
        <v>0</v>
      </c>
      <c r="AT128" s="72">
        <f>SUMIF(Tbl.Kosten[Sanr.],$A128,Tbl.Kosten[P144])-SUMIF(Tb.Financiering[SAnr.],$A128,Tb.Financiering[P44])</f>
        <v>0</v>
      </c>
      <c r="AU128" s="72">
        <f>SUMIF(Tbl.Kosten[Sanr.],$A128,Tbl.Kosten[P145])-SUMIF(Tb.Financiering[SAnr.],$A128,Tb.Financiering[P45])</f>
        <v>0</v>
      </c>
      <c r="AV128" s="72">
        <f>SUMIF(Tbl.Kosten[Sanr.],$A128,Tbl.Kosten[P146])-SUMIF(Tb.Financiering[SAnr.],$A128,Tb.Financiering[P46])</f>
        <v>0</v>
      </c>
      <c r="AW128" s="72">
        <f>SUMIF(Tbl.Kosten[Sanr.],$A128,Tbl.Kosten[P147])-SUMIF(Tb.Financiering[SAnr.],$A128,Tb.Financiering[P47])</f>
        <v>0</v>
      </c>
      <c r="AX128" s="72">
        <f>SUMIF(Tbl.Kosten[Sanr.],$A128,Tbl.Kosten[P148])-SUMIF(Tb.Financiering[SAnr.],$A128,Tb.Financiering[P48])</f>
        <v>0</v>
      </c>
      <c r="AY128" s="72">
        <f>SUMIF(Tbl.Kosten[Sanr.],$A128,Tbl.Kosten[P149])-SUMIF(Tb.Financiering[SAnr.],$A128,Tb.Financiering[P49])</f>
        <v>0</v>
      </c>
      <c r="AZ128" s="72">
        <f>SUMIF(Tbl.Kosten[Sanr.],$A128,Tbl.Kosten[P150])-SUMIF(Tb.Financiering[SAnr.],$A128,Tb.Financiering[P50])</f>
        <v>0</v>
      </c>
    </row>
    <row r="129" spans="1:52" x14ac:dyDescent="0.35">
      <c r="A129" s="72" t="s">
        <v>360</v>
      </c>
      <c r="B129" s="87">
        <f t="shared" si="3"/>
        <v>0</v>
      </c>
      <c r="C129" s="72">
        <f>SUMIF(Tbl.Kosten[Sanr.],$A129,Tbl.Kosten[P101])-SUMIF(Tb.Financiering[SAnr.],$A129,Tb.Financiering[P1])</f>
        <v>0</v>
      </c>
      <c r="D129" s="72">
        <f>SUMIF(Tbl.Kosten[Sanr.],$A129,Tbl.Kosten[P102])-SUMIF(Tb.Financiering[SAnr.],$A129,Tb.Financiering[P2])</f>
        <v>0</v>
      </c>
      <c r="E129" s="72">
        <f>SUMIF(Tbl.Kosten[Sanr.],$A129,Tbl.Kosten[P103])-SUMIF(Tb.Financiering[SAnr.],$A129,Tb.Financiering[P3])</f>
        <v>0</v>
      </c>
      <c r="F129" s="72">
        <f>SUMIF(Tbl.Kosten[Sanr.],$A129,Tbl.Kosten[P104])-SUMIF(Tb.Financiering[SAnr.],$A129,Tb.Financiering[P4])</f>
        <v>0</v>
      </c>
      <c r="G129" s="72">
        <f>SUMIF(Tbl.Kosten[Sanr.],$A129,Tbl.Kosten[P105])-SUMIF(Tb.Financiering[SAnr.],$A129,Tb.Financiering[P5])</f>
        <v>0</v>
      </c>
      <c r="H129" s="72">
        <f>SUMIF(Tbl.Kosten[Sanr.],$A129,Tbl.Kosten[P106])-SUMIF(Tb.Financiering[SAnr.],$A129,Tb.Financiering[P6])</f>
        <v>0</v>
      </c>
      <c r="I129" s="72">
        <f>SUMIF(Tbl.Kosten[Sanr.],$A129,Tbl.Kosten[P107])-SUMIF(Tb.Financiering[SAnr.],$A129,Tb.Financiering[P7])</f>
        <v>0</v>
      </c>
      <c r="J129" s="72">
        <f>SUMIF(Tbl.Kosten[Sanr.],$A129,Tbl.Kosten[P108])-SUMIF(Tb.Financiering[SAnr.],$A129,Tb.Financiering[P8])</f>
        <v>0</v>
      </c>
      <c r="K129" s="72">
        <f>SUMIF(Tbl.Kosten[Sanr.],$A129,Tbl.Kosten[P109])-SUMIF(Tb.Financiering[SAnr.],$A129,Tb.Financiering[P9])</f>
        <v>0</v>
      </c>
      <c r="L129" s="72">
        <f>SUMIF(Tbl.Kosten[Sanr.],$A129,Tbl.Kosten[P110])-SUMIF(Tb.Financiering[SAnr.],$A129,Tb.Financiering[P10])</f>
        <v>0</v>
      </c>
      <c r="M129" s="72">
        <f>SUMIF(Tbl.Kosten[Sanr.],$A129,Tbl.Kosten[P111])-SUMIF(Tb.Financiering[SAnr.],$A129,Tb.Financiering[P11])</f>
        <v>0</v>
      </c>
      <c r="N129" s="72">
        <f>SUMIF(Tbl.Kosten[Sanr.],$A129,Tbl.Kosten[P112])-SUMIF(Tb.Financiering[SAnr.],$A129,Tb.Financiering[P12])</f>
        <v>0</v>
      </c>
      <c r="O129" s="72">
        <f>SUMIF(Tbl.Kosten[Sanr.],$A129,Tbl.Kosten[P113])-SUMIF(Tb.Financiering[SAnr.],$A129,Tb.Financiering[P13])</f>
        <v>0</v>
      </c>
      <c r="P129" s="72">
        <f>SUMIF(Tbl.Kosten[Sanr.],$A129,Tbl.Kosten[P114])-SUMIF(Tb.Financiering[SAnr.],$A129,Tb.Financiering[P14])</f>
        <v>0</v>
      </c>
      <c r="Q129" s="72">
        <f>SUMIF(Tbl.Kosten[Sanr.],$A129,Tbl.Kosten[P115])-SUMIF(Tb.Financiering[SAnr.],$A129,Tb.Financiering[P15])</f>
        <v>0</v>
      </c>
      <c r="R129" s="72">
        <f>SUMIF(Tbl.Kosten[Sanr.],$A129,Tbl.Kosten[P116])-SUMIF(Tb.Financiering[SAnr.],$A129,Tb.Financiering[P16])</f>
        <v>0</v>
      </c>
      <c r="S129" s="72">
        <f>SUMIF(Tbl.Kosten[Sanr.],$A129,Tbl.Kosten[P117])-SUMIF(Tb.Financiering[SAnr.],$A129,Tb.Financiering[P17])</f>
        <v>0</v>
      </c>
      <c r="T129" s="72">
        <f>SUMIF(Tbl.Kosten[Sanr.],$A129,Tbl.Kosten[P118])-SUMIF(Tb.Financiering[SAnr.],$A129,Tb.Financiering[P18])</f>
        <v>0</v>
      </c>
      <c r="U129" s="72">
        <f>SUMIF(Tbl.Kosten[Sanr.],$A129,Tbl.Kosten[P119])-SUMIF(Tb.Financiering[SAnr.],$A129,Tb.Financiering[P19])</f>
        <v>0</v>
      </c>
      <c r="V129" s="72">
        <f>SUMIF(Tbl.Kosten[Sanr.],$A129,Tbl.Kosten[P120])-SUMIF(Tb.Financiering[SAnr.],$A129,Tb.Financiering[P20])</f>
        <v>0</v>
      </c>
      <c r="W129" s="72">
        <f>SUMIF(Tbl.Kosten[Sanr.],$A129,Tbl.Kosten[P121])-SUMIF(Tb.Financiering[SAnr.],$A129,Tb.Financiering[P21])</f>
        <v>0</v>
      </c>
      <c r="X129" s="72">
        <f>SUMIF(Tbl.Kosten[Sanr.],$A129,Tbl.Kosten[P122])-SUMIF(Tb.Financiering[SAnr.],$A129,Tb.Financiering[P22])</f>
        <v>0</v>
      </c>
      <c r="Y129" s="72">
        <f>SUMIF(Tbl.Kosten[Sanr.],$A129,Tbl.Kosten[P123])-SUMIF(Tb.Financiering[SAnr.],$A129,Tb.Financiering[P23])</f>
        <v>0</v>
      </c>
      <c r="Z129" s="72">
        <f>SUMIF(Tbl.Kosten[Sanr.],$A129,Tbl.Kosten[P124])-SUMIF(Tb.Financiering[SAnr.],$A129,Tb.Financiering[P24])</f>
        <v>0</v>
      </c>
      <c r="AA129" s="72">
        <f>SUMIF(Tbl.Kosten[Sanr.],$A129,Tbl.Kosten[P125])-SUMIF(Tb.Financiering[SAnr.],$A129,Tb.Financiering[P25])</f>
        <v>0</v>
      </c>
      <c r="AB129" s="72">
        <f>SUMIF(Tbl.Kosten[Sanr.],$A129,Tbl.Kosten[P126])-SUMIF(Tb.Financiering[SAnr.],$A129,Tb.Financiering[P26])</f>
        <v>0</v>
      </c>
      <c r="AC129" s="72">
        <f>SUMIF(Tbl.Kosten[Sanr.],$A129,Tbl.Kosten[P127])-SUMIF(Tb.Financiering[SAnr.],$A129,Tb.Financiering[P27])</f>
        <v>0</v>
      </c>
      <c r="AD129" s="72">
        <f>SUMIF(Tbl.Kosten[Sanr.],$A129,Tbl.Kosten[P128])-SUMIF(Tb.Financiering[SAnr.],$A129,Tb.Financiering[P28])</f>
        <v>0</v>
      </c>
      <c r="AE129" s="72">
        <f>SUMIF(Tbl.Kosten[Sanr.],$A129,Tbl.Kosten[P129])-SUMIF(Tb.Financiering[SAnr.],$A129,Tb.Financiering[P29])</f>
        <v>0</v>
      </c>
      <c r="AF129" s="72">
        <f>SUMIF(Tbl.Kosten[Sanr.],$A129,Tbl.Kosten[P130])-SUMIF(Tb.Financiering[SAnr.],$A129,Tb.Financiering[P30])</f>
        <v>0</v>
      </c>
      <c r="AG129" s="72">
        <f>SUMIF(Tbl.Kosten[Sanr.],$A129,Tbl.Kosten[P131])-SUMIF(Tb.Financiering[SAnr.],$A129,Tb.Financiering[P31])</f>
        <v>0</v>
      </c>
      <c r="AH129" s="72">
        <f>SUMIF(Tbl.Kosten[Sanr.],$A129,Tbl.Kosten[P132])-SUMIF(Tb.Financiering[SAnr.],$A129,Tb.Financiering[P32])</f>
        <v>0</v>
      </c>
      <c r="AI129" s="72">
        <f>SUMIF(Tbl.Kosten[Sanr.],$A129,Tbl.Kosten[P133])-SUMIF(Tb.Financiering[SAnr.],$A129,Tb.Financiering[P33])</f>
        <v>0</v>
      </c>
      <c r="AJ129" s="72">
        <f>SUMIF(Tbl.Kosten[Sanr.],$A129,Tbl.Kosten[P134])-SUMIF(Tb.Financiering[SAnr.],$A129,Tb.Financiering[P34])</f>
        <v>0</v>
      </c>
      <c r="AK129" s="72">
        <f>SUMIF(Tbl.Kosten[Sanr.],$A129,Tbl.Kosten[P135])-SUMIF(Tb.Financiering[SAnr.],$A129,Tb.Financiering[P35])</f>
        <v>0</v>
      </c>
      <c r="AL129" s="72">
        <f>SUMIF(Tbl.Kosten[Sanr.],$A129,Tbl.Kosten[P136])-SUMIF(Tb.Financiering[SAnr.],$A129,Tb.Financiering[P36])</f>
        <v>0</v>
      </c>
      <c r="AM129" s="72">
        <f>SUMIF(Tbl.Kosten[Sanr.],$A129,Tbl.Kosten[P137])-SUMIF(Tb.Financiering[SAnr.],$A129,Tb.Financiering[P37])</f>
        <v>0</v>
      </c>
      <c r="AN129" s="72">
        <f>SUMIF(Tbl.Kosten[Sanr.],$A129,Tbl.Kosten[P138])-SUMIF(Tb.Financiering[SAnr.],$A129,Tb.Financiering[P38])</f>
        <v>0</v>
      </c>
      <c r="AO129" s="72">
        <f>SUMIF(Tbl.Kosten[Sanr.],$A129,Tbl.Kosten[P139])-SUMIF(Tb.Financiering[SAnr.],$A129,Tb.Financiering[P39])</f>
        <v>0</v>
      </c>
      <c r="AP129" s="72">
        <f>SUMIF(Tbl.Kosten[Sanr.],$A129,Tbl.Kosten[P140])-SUMIF(Tb.Financiering[SAnr.],$A129,Tb.Financiering[P40])</f>
        <v>0</v>
      </c>
      <c r="AQ129" s="72">
        <f>SUMIF(Tbl.Kosten[Sanr.],$A129,Tbl.Kosten[P141])-SUMIF(Tb.Financiering[SAnr.],$A129,Tb.Financiering[P41])</f>
        <v>0</v>
      </c>
      <c r="AR129" s="72">
        <f>SUMIF(Tbl.Kosten[Sanr.],$A129,Tbl.Kosten[P142])-SUMIF(Tb.Financiering[SAnr.],$A129,Tb.Financiering[P42])</f>
        <v>0</v>
      </c>
      <c r="AS129" s="72">
        <f>SUMIF(Tbl.Kosten[Sanr.],$A129,Tbl.Kosten[P143])-SUMIF(Tb.Financiering[SAnr.],$A129,Tb.Financiering[P43])</f>
        <v>0</v>
      </c>
      <c r="AT129" s="72">
        <f>SUMIF(Tbl.Kosten[Sanr.],$A129,Tbl.Kosten[P144])-SUMIF(Tb.Financiering[SAnr.],$A129,Tb.Financiering[P44])</f>
        <v>0</v>
      </c>
      <c r="AU129" s="72">
        <f>SUMIF(Tbl.Kosten[Sanr.],$A129,Tbl.Kosten[P145])-SUMIF(Tb.Financiering[SAnr.],$A129,Tb.Financiering[P45])</f>
        <v>0</v>
      </c>
      <c r="AV129" s="72">
        <f>SUMIF(Tbl.Kosten[Sanr.],$A129,Tbl.Kosten[P146])-SUMIF(Tb.Financiering[SAnr.],$A129,Tb.Financiering[P46])</f>
        <v>0</v>
      </c>
      <c r="AW129" s="72">
        <f>SUMIF(Tbl.Kosten[Sanr.],$A129,Tbl.Kosten[P147])-SUMIF(Tb.Financiering[SAnr.],$A129,Tb.Financiering[P47])</f>
        <v>0</v>
      </c>
      <c r="AX129" s="72">
        <f>SUMIF(Tbl.Kosten[Sanr.],$A129,Tbl.Kosten[P148])-SUMIF(Tb.Financiering[SAnr.],$A129,Tb.Financiering[P48])</f>
        <v>0</v>
      </c>
      <c r="AY129" s="72">
        <f>SUMIF(Tbl.Kosten[Sanr.],$A129,Tbl.Kosten[P149])-SUMIF(Tb.Financiering[SAnr.],$A129,Tb.Financiering[P49])</f>
        <v>0</v>
      </c>
      <c r="AZ129" s="72">
        <f>SUMIF(Tbl.Kosten[Sanr.],$A129,Tbl.Kosten[P150])-SUMIF(Tb.Financiering[SAnr.],$A129,Tb.Financiering[P50])</f>
        <v>0</v>
      </c>
    </row>
    <row r="130" spans="1:52" x14ac:dyDescent="0.35">
      <c r="A130" s="72" t="s">
        <v>361</v>
      </c>
      <c r="B130" s="87">
        <f t="shared" si="3"/>
        <v>0</v>
      </c>
      <c r="C130" s="72">
        <f>SUMIF(Tbl.Kosten[Sanr.],$A130,Tbl.Kosten[P101])-SUMIF(Tb.Financiering[SAnr.],$A130,Tb.Financiering[P1])</f>
        <v>0</v>
      </c>
      <c r="D130" s="72">
        <f>SUMIF(Tbl.Kosten[Sanr.],$A130,Tbl.Kosten[P102])-SUMIF(Tb.Financiering[SAnr.],$A130,Tb.Financiering[P2])</f>
        <v>0</v>
      </c>
      <c r="E130" s="72">
        <f>SUMIF(Tbl.Kosten[Sanr.],$A130,Tbl.Kosten[P103])-SUMIF(Tb.Financiering[SAnr.],$A130,Tb.Financiering[P3])</f>
        <v>0</v>
      </c>
      <c r="F130" s="72">
        <f>SUMIF(Tbl.Kosten[Sanr.],$A130,Tbl.Kosten[P104])-SUMIF(Tb.Financiering[SAnr.],$A130,Tb.Financiering[P4])</f>
        <v>0</v>
      </c>
      <c r="G130" s="72">
        <f>SUMIF(Tbl.Kosten[Sanr.],$A130,Tbl.Kosten[P105])-SUMIF(Tb.Financiering[SAnr.],$A130,Tb.Financiering[P5])</f>
        <v>0</v>
      </c>
      <c r="H130" s="72">
        <f>SUMIF(Tbl.Kosten[Sanr.],$A130,Tbl.Kosten[P106])-SUMIF(Tb.Financiering[SAnr.],$A130,Tb.Financiering[P6])</f>
        <v>0</v>
      </c>
      <c r="I130" s="72">
        <f>SUMIF(Tbl.Kosten[Sanr.],$A130,Tbl.Kosten[P107])-SUMIF(Tb.Financiering[SAnr.],$A130,Tb.Financiering[P7])</f>
        <v>0</v>
      </c>
      <c r="J130" s="72">
        <f>SUMIF(Tbl.Kosten[Sanr.],$A130,Tbl.Kosten[P108])-SUMIF(Tb.Financiering[SAnr.],$A130,Tb.Financiering[P8])</f>
        <v>0</v>
      </c>
      <c r="K130" s="72">
        <f>SUMIF(Tbl.Kosten[Sanr.],$A130,Tbl.Kosten[P109])-SUMIF(Tb.Financiering[SAnr.],$A130,Tb.Financiering[P9])</f>
        <v>0</v>
      </c>
      <c r="L130" s="72">
        <f>SUMIF(Tbl.Kosten[Sanr.],$A130,Tbl.Kosten[P110])-SUMIF(Tb.Financiering[SAnr.],$A130,Tb.Financiering[P10])</f>
        <v>0</v>
      </c>
      <c r="M130" s="72">
        <f>SUMIF(Tbl.Kosten[Sanr.],$A130,Tbl.Kosten[P111])-SUMIF(Tb.Financiering[SAnr.],$A130,Tb.Financiering[P11])</f>
        <v>0</v>
      </c>
      <c r="N130" s="72">
        <f>SUMIF(Tbl.Kosten[Sanr.],$A130,Tbl.Kosten[P112])-SUMIF(Tb.Financiering[SAnr.],$A130,Tb.Financiering[P12])</f>
        <v>0</v>
      </c>
      <c r="O130" s="72">
        <f>SUMIF(Tbl.Kosten[Sanr.],$A130,Tbl.Kosten[P113])-SUMIF(Tb.Financiering[SAnr.],$A130,Tb.Financiering[P13])</f>
        <v>0</v>
      </c>
      <c r="P130" s="72">
        <f>SUMIF(Tbl.Kosten[Sanr.],$A130,Tbl.Kosten[P114])-SUMIF(Tb.Financiering[SAnr.],$A130,Tb.Financiering[P14])</f>
        <v>0</v>
      </c>
      <c r="Q130" s="72">
        <f>SUMIF(Tbl.Kosten[Sanr.],$A130,Tbl.Kosten[P115])-SUMIF(Tb.Financiering[SAnr.],$A130,Tb.Financiering[P15])</f>
        <v>0</v>
      </c>
      <c r="R130" s="72">
        <f>SUMIF(Tbl.Kosten[Sanr.],$A130,Tbl.Kosten[P116])-SUMIF(Tb.Financiering[SAnr.],$A130,Tb.Financiering[P16])</f>
        <v>0</v>
      </c>
      <c r="S130" s="72">
        <f>SUMIF(Tbl.Kosten[Sanr.],$A130,Tbl.Kosten[P117])-SUMIF(Tb.Financiering[SAnr.],$A130,Tb.Financiering[P17])</f>
        <v>0</v>
      </c>
      <c r="T130" s="72">
        <f>SUMIF(Tbl.Kosten[Sanr.],$A130,Tbl.Kosten[P118])-SUMIF(Tb.Financiering[SAnr.],$A130,Tb.Financiering[P18])</f>
        <v>0</v>
      </c>
      <c r="U130" s="72">
        <f>SUMIF(Tbl.Kosten[Sanr.],$A130,Tbl.Kosten[P119])-SUMIF(Tb.Financiering[SAnr.],$A130,Tb.Financiering[P19])</f>
        <v>0</v>
      </c>
      <c r="V130" s="72">
        <f>SUMIF(Tbl.Kosten[Sanr.],$A130,Tbl.Kosten[P120])-SUMIF(Tb.Financiering[SAnr.],$A130,Tb.Financiering[P20])</f>
        <v>0</v>
      </c>
      <c r="W130" s="72">
        <f>SUMIF(Tbl.Kosten[Sanr.],$A130,Tbl.Kosten[P121])-SUMIF(Tb.Financiering[SAnr.],$A130,Tb.Financiering[P21])</f>
        <v>0</v>
      </c>
      <c r="X130" s="72">
        <f>SUMIF(Tbl.Kosten[Sanr.],$A130,Tbl.Kosten[P122])-SUMIF(Tb.Financiering[SAnr.],$A130,Tb.Financiering[P22])</f>
        <v>0</v>
      </c>
      <c r="Y130" s="72">
        <f>SUMIF(Tbl.Kosten[Sanr.],$A130,Tbl.Kosten[P123])-SUMIF(Tb.Financiering[SAnr.],$A130,Tb.Financiering[P23])</f>
        <v>0</v>
      </c>
      <c r="Z130" s="72">
        <f>SUMIF(Tbl.Kosten[Sanr.],$A130,Tbl.Kosten[P124])-SUMIF(Tb.Financiering[SAnr.],$A130,Tb.Financiering[P24])</f>
        <v>0</v>
      </c>
      <c r="AA130" s="72">
        <f>SUMIF(Tbl.Kosten[Sanr.],$A130,Tbl.Kosten[P125])-SUMIF(Tb.Financiering[SAnr.],$A130,Tb.Financiering[P25])</f>
        <v>0</v>
      </c>
      <c r="AB130" s="72">
        <f>SUMIF(Tbl.Kosten[Sanr.],$A130,Tbl.Kosten[P126])-SUMIF(Tb.Financiering[SAnr.],$A130,Tb.Financiering[P26])</f>
        <v>0</v>
      </c>
      <c r="AC130" s="72">
        <f>SUMIF(Tbl.Kosten[Sanr.],$A130,Tbl.Kosten[P127])-SUMIF(Tb.Financiering[SAnr.],$A130,Tb.Financiering[P27])</f>
        <v>0</v>
      </c>
      <c r="AD130" s="72">
        <f>SUMIF(Tbl.Kosten[Sanr.],$A130,Tbl.Kosten[P128])-SUMIF(Tb.Financiering[SAnr.],$A130,Tb.Financiering[P28])</f>
        <v>0</v>
      </c>
      <c r="AE130" s="72">
        <f>SUMIF(Tbl.Kosten[Sanr.],$A130,Tbl.Kosten[P129])-SUMIF(Tb.Financiering[SAnr.],$A130,Tb.Financiering[P29])</f>
        <v>0</v>
      </c>
      <c r="AF130" s="72">
        <f>SUMIF(Tbl.Kosten[Sanr.],$A130,Tbl.Kosten[P130])-SUMIF(Tb.Financiering[SAnr.],$A130,Tb.Financiering[P30])</f>
        <v>0</v>
      </c>
      <c r="AG130" s="72">
        <f>SUMIF(Tbl.Kosten[Sanr.],$A130,Tbl.Kosten[P131])-SUMIF(Tb.Financiering[SAnr.],$A130,Tb.Financiering[P31])</f>
        <v>0</v>
      </c>
      <c r="AH130" s="72">
        <f>SUMIF(Tbl.Kosten[Sanr.],$A130,Tbl.Kosten[P132])-SUMIF(Tb.Financiering[SAnr.],$A130,Tb.Financiering[P32])</f>
        <v>0</v>
      </c>
      <c r="AI130" s="72">
        <f>SUMIF(Tbl.Kosten[Sanr.],$A130,Tbl.Kosten[P133])-SUMIF(Tb.Financiering[SAnr.],$A130,Tb.Financiering[P33])</f>
        <v>0</v>
      </c>
      <c r="AJ130" s="72">
        <f>SUMIF(Tbl.Kosten[Sanr.],$A130,Tbl.Kosten[P134])-SUMIF(Tb.Financiering[SAnr.],$A130,Tb.Financiering[P34])</f>
        <v>0</v>
      </c>
      <c r="AK130" s="72">
        <f>SUMIF(Tbl.Kosten[Sanr.],$A130,Tbl.Kosten[P135])-SUMIF(Tb.Financiering[SAnr.],$A130,Tb.Financiering[P35])</f>
        <v>0</v>
      </c>
      <c r="AL130" s="72">
        <f>SUMIF(Tbl.Kosten[Sanr.],$A130,Tbl.Kosten[P136])-SUMIF(Tb.Financiering[SAnr.],$A130,Tb.Financiering[P36])</f>
        <v>0</v>
      </c>
      <c r="AM130" s="72">
        <f>SUMIF(Tbl.Kosten[Sanr.],$A130,Tbl.Kosten[P137])-SUMIF(Tb.Financiering[SAnr.],$A130,Tb.Financiering[P37])</f>
        <v>0</v>
      </c>
      <c r="AN130" s="72">
        <f>SUMIF(Tbl.Kosten[Sanr.],$A130,Tbl.Kosten[P138])-SUMIF(Tb.Financiering[SAnr.],$A130,Tb.Financiering[P38])</f>
        <v>0</v>
      </c>
      <c r="AO130" s="72">
        <f>SUMIF(Tbl.Kosten[Sanr.],$A130,Tbl.Kosten[P139])-SUMIF(Tb.Financiering[SAnr.],$A130,Tb.Financiering[P39])</f>
        <v>0</v>
      </c>
      <c r="AP130" s="72">
        <f>SUMIF(Tbl.Kosten[Sanr.],$A130,Tbl.Kosten[P140])-SUMIF(Tb.Financiering[SAnr.],$A130,Tb.Financiering[P40])</f>
        <v>0</v>
      </c>
      <c r="AQ130" s="72">
        <f>SUMIF(Tbl.Kosten[Sanr.],$A130,Tbl.Kosten[P141])-SUMIF(Tb.Financiering[SAnr.],$A130,Tb.Financiering[P41])</f>
        <v>0</v>
      </c>
      <c r="AR130" s="72">
        <f>SUMIF(Tbl.Kosten[Sanr.],$A130,Tbl.Kosten[P142])-SUMIF(Tb.Financiering[SAnr.],$A130,Tb.Financiering[P42])</f>
        <v>0</v>
      </c>
      <c r="AS130" s="72">
        <f>SUMIF(Tbl.Kosten[Sanr.],$A130,Tbl.Kosten[P143])-SUMIF(Tb.Financiering[SAnr.],$A130,Tb.Financiering[P43])</f>
        <v>0</v>
      </c>
      <c r="AT130" s="72">
        <f>SUMIF(Tbl.Kosten[Sanr.],$A130,Tbl.Kosten[P144])-SUMIF(Tb.Financiering[SAnr.],$A130,Tb.Financiering[P44])</f>
        <v>0</v>
      </c>
      <c r="AU130" s="72">
        <f>SUMIF(Tbl.Kosten[Sanr.],$A130,Tbl.Kosten[P145])-SUMIF(Tb.Financiering[SAnr.],$A130,Tb.Financiering[P45])</f>
        <v>0</v>
      </c>
      <c r="AV130" s="72">
        <f>SUMIF(Tbl.Kosten[Sanr.],$A130,Tbl.Kosten[P146])-SUMIF(Tb.Financiering[SAnr.],$A130,Tb.Financiering[P46])</f>
        <v>0</v>
      </c>
      <c r="AW130" s="72">
        <f>SUMIF(Tbl.Kosten[Sanr.],$A130,Tbl.Kosten[P147])-SUMIF(Tb.Financiering[SAnr.],$A130,Tb.Financiering[P47])</f>
        <v>0</v>
      </c>
      <c r="AX130" s="72">
        <f>SUMIF(Tbl.Kosten[Sanr.],$A130,Tbl.Kosten[P148])-SUMIF(Tb.Financiering[SAnr.],$A130,Tb.Financiering[P48])</f>
        <v>0</v>
      </c>
      <c r="AY130" s="72">
        <f>SUMIF(Tbl.Kosten[Sanr.],$A130,Tbl.Kosten[P149])-SUMIF(Tb.Financiering[SAnr.],$A130,Tb.Financiering[P49])</f>
        <v>0</v>
      </c>
      <c r="AZ130" s="72">
        <f>SUMIF(Tbl.Kosten[Sanr.],$A130,Tbl.Kosten[P150])-SUMIF(Tb.Financiering[SAnr.],$A130,Tb.Financiering[P50])</f>
        <v>0</v>
      </c>
    </row>
    <row r="131" spans="1:52" x14ac:dyDescent="0.35">
      <c r="A131" s="72" t="s">
        <v>362</v>
      </c>
      <c r="B131" s="87">
        <f t="shared" si="3"/>
        <v>0</v>
      </c>
      <c r="C131" s="72">
        <f>SUMIF(Tbl.Kosten[Sanr.],$A131,Tbl.Kosten[P101])-SUMIF(Tb.Financiering[SAnr.],$A131,Tb.Financiering[P1])</f>
        <v>0</v>
      </c>
      <c r="D131" s="72">
        <f>SUMIF(Tbl.Kosten[Sanr.],$A131,Tbl.Kosten[P102])-SUMIF(Tb.Financiering[SAnr.],$A131,Tb.Financiering[P2])</f>
        <v>0</v>
      </c>
      <c r="E131" s="72">
        <f>SUMIF(Tbl.Kosten[Sanr.],$A131,Tbl.Kosten[P103])-SUMIF(Tb.Financiering[SAnr.],$A131,Tb.Financiering[P3])</f>
        <v>0</v>
      </c>
      <c r="F131" s="72">
        <f>SUMIF(Tbl.Kosten[Sanr.],$A131,Tbl.Kosten[P104])-SUMIF(Tb.Financiering[SAnr.],$A131,Tb.Financiering[P4])</f>
        <v>0</v>
      </c>
      <c r="G131" s="72">
        <f>SUMIF(Tbl.Kosten[Sanr.],$A131,Tbl.Kosten[P105])-SUMIF(Tb.Financiering[SAnr.],$A131,Tb.Financiering[P5])</f>
        <v>0</v>
      </c>
      <c r="H131" s="72">
        <f>SUMIF(Tbl.Kosten[Sanr.],$A131,Tbl.Kosten[P106])-SUMIF(Tb.Financiering[SAnr.],$A131,Tb.Financiering[P6])</f>
        <v>0</v>
      </c>
      <c r="I131" s="72">
        <f>SUMIF(Tbl.Kosten[Sanr.],$A131,Tbl.Kosten[P107])-SUMIF(Tb.Financiering[SAnr.],$A131,Tb.Financiering[P7])</f>
        <v>0</v>
      </c>
      <c r="J131" s="72">
        <f>SUMIF(Tbl.Kosten[Sanr.],$A131,Tbl.Kosten[P108])-SUMIF(Tb.Financiering[SAnr.],$A131,Tb.Financiering[P8])</f>
        <v>0</v>
      </c>
      <c r="K131" s="72">
        <f>SUMIF(Tbl.Kosten[Sanr.],$A131,Tbl.Kosten[P109])-SUMIF(Tb.Financiering[SAnr.],$A131,Tb.Financiering[P9])</f>
        <v>0</v>
      </c>
      <c r="L131" s="72">
        <f>SUMIF(Tbl.Kosten[Sanr.],$A131,Tbl.Kosten[P110])-SUMIF(Tb.Financiering[SAnr.],$A131,Tb.Financiering[P10])</f>
        <v>0</v>
      </c>
      <c r="M131" s="72">
        <f>SUMIF(Tbl.Kosten[Sanr.],$A131,Tbl.Kosten[P111])-SUMIF(Tb.Financiering[SAnr.],$A131,Tb.Financiering[P11])</f>
        <v>0</v>
      </c>
      <c r="N131" s="72">
        <f>SUMIF(Tbl.Kosten[Sanr.],$A131,Tbl.Kosten[P112])-SUMIF(Tb.Financiering[SAnr.],$A131,Tb.Financiering[P12])</f>
        <v>0</v>
      </c>
      <c r="O131" s="72">
        <f>SUMIF(Tbl.Kosten[Sanr.],$A131,Tbl.Kosten[P113])-SUMIF(Tb.Financiering[SAnr.],$A131,Tb.Financiering[P13])</f>
        <v>0</v>
      </c>
      <c r="P131" s="72">
        <f>SUMIF(Tbl.Kosten[Sanr.],$A131,Tbl.Kosten[P114])-SUMIF(Tb.Financiering[SAnr.],$A131,Tb.Financiering[P14])</f>
        <v>0</v>
      </c>
      <c r="Q131" s="72">
        <f>SUMIF(Tbl.Kosten[Sanr.],$A131,Tbl.Kosten[P115])-SUMIF(Tb.Financiering[SAnr.],$A131,Tb.Financiering[P15])</f>
        <v>0</v>
      </c>
      <c r="R131" s="72">
        <f>SUMIF(Tbl.Kosten[Sanr.],$A131,Tbl.Kosten[P116])-SUMIF(Tb.Financiering[SAnr.],$A131,Tb.Financiering[P16])</f>
        <v>0</v>
      </c>
      <c r="S131" s="72">
        <f>SUMIF(Tbl.Kosten[Sanr.],$A131,Tbl.Kosten[P117])-SUMIF(Tb.Financiering[SAnr.],$A131,Tb.Financiering[P17])</f>
        <v>0</v>
      </c>
      <c r="T131" s="72">
        <f>SUMIF(Tbl.Kosten[Sanr.],$A131,Tbl.Kosten[P118])-SUMIF(Tb.Financiering[SAnr.],$A131,Tb.Financiering[P18])</f>
        <v>0</v>
      </c>
      <c r="U131" s="72">
        <f>SUMIF(Tbl.Kosten[Sanr.],$A131,Tbl.Kosten[P119])-SUMIF(Tb.Financiering[SAnr.],$A131,Tb.Financiering[P19])</f>
        <v>0</v>
      </c>
      <c r="V131" s="72">
        <f>SUMIF(Tbl.Kosten[Sanr.],$A131,Tbl.Kosten[P120])-SUMIF(Tb.Financiering[SAnr.],$A131,Tb.Financiering[P20])</f>
        <v>0</v>
      </c>
      <c r="W131" s="72">
        <f>SUMIF(Tbl.Kosten[Sanr.],$A131,Tbl.Kosten[P121])-SUMIF(Tb.Financiering[SAnr.],$A131,Tb.Financiering[P21])</f>
        <v>0</v>
      </c>
      <c r="X131" s="72">
        <f>SUMIF(Tbl.Kosten[Sanr.],$A131,Tbl.Kosten[P122])-SUMIF(Tb.Financiering[SAnr.],$A131,Tb.Financiering[P22])</f>
        <v>0</v>
      </c>
      <c r="Y131" s="72">
        <f>SUMIF(Tbl.Kosten[Sanr.],$A131,Tbl.Kosten[P123])-SUMIF(Tb.Financiering[SAnr.],$A131,Tb.Financiering[P23])</f>
        <v>0</v>
      </c>
      <c r="Z131" s="72">
        <f>SUMIF(Tbl.Kosten[Sanr.],$A131,Tbl.Kosten[P124])-SUMIF(Tb.Financiering[SAnr.],$A131,Tb.Financiering[P24])</f>
        <v>0</v>
      </c>
      <c r="AA131" s="72">
        <f>SUMIF(Tbl.Kosten[Sanr.],$A131,Tbl.Kosten[P125])-SUMIF(Tb.Financiering[SAnr.],$A131,Tb.Financiering[P25])</f>
        <v>0</v>
      </c>
      <c r="AB131" s="72">
        <f>SUMIF(Tbl.Kosten[Sanr.],$A131,Tbl.Kosten[P126])-SUMIF(Tb.Financiering[SAnr.],$A131,Tb.Financiering[P26])</f>
        <v>0</v>
      </c>
      <c r="AC131" s="72">
        <f>SUMIF(Tbl.Kosten[Sanr.],$A131,Tbl.Kosten[P127])-SUMIF(Tb.Financiering[SAnr.],$A131,Tb.Financiering[P27])</f>
        <v>0</v>
      </c>
      <c r="AD131" s="72">
        <f>SUMIF(Tbl.Kosten[Sanr.],$A131,Tbl.Kosten[P128])-SUMIF(Tb.Financiering[SAnr.],$A131,Tb.Financiering[P28])</f>
        <v>0</v>
      </c>
      <c r="AE131" s="72">
        <f>SUMIF(Tbl.Kosten[Sanr.],$A131,Tbl.Kosten[P129])-SUMIF(Tb.Financiering[SAnr.],$A131,Tb.Financiering[P29])</f>
        <v>0</v>
      </c>
      <c r="AF131" s="72">
        <f>SUMIF(Tbl.Kosten[Sanr.],$A131,Tbl.Kosten[P130])-SUMIF(Tb.Financiering[SAnr.],$A131,Tb.Financiering[P30])</f>
        <v>0</v>
      </c>
      <c r="AG131" s="72">
        <f>SUMIF(Tbl.Kosten[Sanr.],$A131,Tbl.Kosten[P131])-SUMIF(Tb.Financiering[SAnr.],$A131,Tb.Financiering[P31])</f>
        <v>0</v>
      </c>
      <c r="AH131" s="72">
        <f>SUMIF(Tbl.Kosten[Sanr.],$A131,Tbl.Kosten[P132])-SUMIF(Tb.Financiering[SAnr.],$A131,Tb.Financiering[P32])</f>
        <v>0</v>
      </c>
      <c r="AI131" s="72">
        <f>SUMIF(Tbl.Kosten[Sanr.],$A131,Tbl.Kosten[P133])-SUMIF(Tb.Financiering[SAnr.],$A131,Tb.Financiering[P33])</f>
        <v>0</v>
      </c>
      <c r="AJ131" s="72">
        <f>SUMIF(Tbl.Kosten[Sanr.],$A131,Tbl.Kosten[P134])-SUMIF(Tb.Financiering[SAnr.],$A131,Tb.Financiering[P34])</f>
        <v>0</v>
      </c>
      <c r="AK131" s="72">
        <f>SUMIF(Tbl.Kosten[Sanr.],$A131,Tbl.Kosten[P135])-SUMIF(Tb.Financiering[SAnr.],$A131,Tb.Financiering[P35])</f>
        <v>0</v>
      </c>
      <c r="AL131" s="72">
        <f>SUMIF(Tbl.Kosten[Sanr.],$A131,Tbl.Kosten[P136])-SUMIF(Tb.Financiering[SAnr.],$A131,Tb.Financiering[P36])</f>
        <v>0</v>
      </c>
      <c r="AM131" s="72">
        <f>SUMIF(Tbl.Kosten[Sanr.],$A131,Tbl.Kosten[P137])-SUMIF(Tb.Financiering[SAnr.],$A131,Tb.Financiering[P37])</f>
        <v>0</v>
      </c>
      <c r="AN131" s="72">
        <f>SUMIF(Tbl.Kosten[Sanr.],$A131,Tbl.Kosten[P138])-SUMIF(Tb.Financiering[SAnr.],$A131,Tb.Financiering[P38])</f>
        <v>0</v>
      </c>
      <c r="AO131" s="72">
        <f>SUMIF(Tbl.Kosten[Sanr.],$A131,Tbl.Kosten[P139])-SUMIF(Tb.Financiering[SAnr.],$A131,Tb.Financiering[P39])</f>
        <v>0</v>
      </c>
      <c r="AP131" s="72">
        <f>SUMIF(Tbl.Kosten[Sanr.],$A131,Tbl.Kosten[P140])-SUMIF(Tb.Financiering[SAnr.],$A131,Tb.Financiering[P40])</f>
        <v>0</v>
      </c>
      <c r="AQ131" s="72">
        <f>SUMIF(Tbl.Kosten[Sanr.],$A131,Tbl.Kosten[P141])-SUMIF(Tb.Financiering[SAnr.],$A131,Tb.Financiering[P41])</f>
        <v>0</v>
      </c>
      <c r="AR131" s="72">
        <f>SUMIF(Tbl.Kosten[Sanr.],$A131,Tbl.Kosten[P142])-SUMIF(Tb.Financiering[SAnr.],$A131,Tb.Financiering[P42])</f>
        <v>0</v>
      </c>
      <c r="AS131" s="72">
        <f>SUMIF(Tbl.Kosten[Sanr.],$A131,Tbl.Kosten[P143])-SUMIF(Tb.Financiering[SAnr.],$A131,Tb.Financiering[P43])</f>
        <v>0</v>
      </c>
      <c r="AT131" s="72">
        <f>SUMIF(Tbl.Kosten[Sanr.],$A131,Tbl.Kosten[P144])-SUMIF(Tb.Financiering[SAnr.],$A131,Tb.Financiering[P44])</f>
        <v>0</v>
      </c>
      <c r="AU131" s="72">
        <f>SUMIF(Tbl.Kosten[Sanr.],$A131,Tbl.Kosten[P145])-SUMIF(Tb.Financiering[SAnr.],$A131,Tb.Financiering[P45])</f>
        <v>0</v>
      </c>
      <c r="AV131" s="72">
        <f>SUMIF(Tbl.Kosten[Sanr.],$A131,Tbl.Kosten[P146])-SUMIF(Tb.Financiering[SAnr.],$A131,Tb.Financiering[P46])</f>
        <v>0</v>
      </c>
      <c r="AW131" s="72">
        <f>SUMIF(Tbl.Kosten[Sanr.],$A131,Tbl.Kosten[P147])-SUMIF(Tb.Financiering[SAnr.],$A131,Tb.Financiering[P47])</f>
        <v>0</v>
      </c>
      <c r="AX131" s="72">
        <f>SUMIF(Tbl.Kosten[Sanr.],$A131,Tbl.Kosten[P148])-SUMIF(Tb.Financiering[SAnr.],$A131,Tb.Financiering[P48])</f>
        <v>0</v>
      </c>
      <c r="AY131" s="72">
        <f>SUMIF(Tbl.Kosten[Sanr.],$A131,Tbl.Kosten[P149])-SUMIF(Tb.Financiering[SAnr.],$A131,Tb.Financiering[P49])</f>
        <v>0</v>
      </c>
      <c r="AZ131" s="72">
        <f>SUMIF(Tbl.Kosten[Sanr.],$A131,Tbl.Kosten[P150])-SUMIF(Tb.Financiering[SAnr.],$A131,Tb.Financiering[P50])</f>
        <v>0</v>
      </c>
    </row>
    <row r="132" spans="1:52" x14ac:dyDescent="0.35">
      <c r="A132" s="72" t="s">
        <v>363</v>
      </c>
      <c r="B132" s="87">
        <f t="shared" si="3"/>
        <v>0</v>
      </c>
      <c r="C132" s="72">
        <f>SUMIF(Tbl.Kosten[Sanr.],$A132,Tbl.Kosten[P101])-SUMIF(Tb.Financiering[SAnr.],$A132,Tb.Financiering[P1])</f>
        <v>0</v>
      </c>
      <c r="D132" s="72">
        <f>SUMIF(Tbl.Kosten[Sanr.],$A132,Tbl.Kosten[P102])-SUMIF(Tb.Financiering[SAnr.],$A132,Tb.Financiering[P2])</f>
        <v>0</v>
      </c>
      <c r="E132" s="72">
        <f>SUMIF(Tbl.Kosten[Sanr.],$A132,Tbl.Kosten[P103])-SUMIF(Tb.Financiering[SAnr.],$A132,Tb.Financiering[P3])</f>
        <v>0</v>
      </c>
      <c r="F132" s="72">
        <f>SUMIF(Tbl.Kosten[Sanr.],$A132,Tbl.Kosten[P104])-SUMIF(Tb.Financiering[SAnr.],$A132,Tb.Financiering[P4])</f>
        <v>0</v>
      </c>
      <c r="G132" s="72">
        <f>SUMIF(Tbl.Kosten[Sanr.],$A132,Tbl.Kosten[P105])-SUMIF(Tb.Financiering[SAnr.],$A132,Tb.Financiering[P5])</f>
        <v>0</v>
      </c>
      <c r="H132" s="72">
        <f>SUMIF(Tbl.Kosten[Sanr.],$A132,Tbl.Kosten[P106])-SUMIF(Tb.Financiering[SAnr.],$A132,Tb.Financiering[P6])</f>
        <v>0</v>
      </c>
      <c r="I132" s="72">
        <f>SUMIF(Tbl.Kosten[Sanr.],$A132,Tbl.Kosten[P107])-SUMIF(Tb.Financiering[SAnr.],$A132,Tb.Financiering[P7])</f>
        <v>0</v>
      </c>
      <c r="J132" s="72">
        <f>SUMIF(Tbl.Kosten[Sanr.],$A132,Tbl.Kosten[P108])-SUMIF(Tb.Financiering[SAnr.],$A132,Tb.Financiering[P8])</f>
        <v>0</v>
      </c>
      <c r="K132" s="72">
        <f>SUMIF(Tbl.Kosten[Sanr.],$A132,Tbl.Kosten[P109])-SUMIF(Tb.Financiering[SAnr.],$A132,Tb.Financiering[P9])</f>
        <v>0</v>
      </c>
      <c r="L132" s="72">
        <f>SUMIF(Tbl.Kosten[Sanr.],$A132,Tbl.Kosten[P110])-SUMIF(Tb.Financiering[SAnr.],$A132,Tb.Financiering[P10])</f>
        <v>0</v>
      </c>
      <c r="M132" s="72">
        <f>SUMIF(Tbl.Kosten[Sanr.],$A132,Tbl.Kosten[P111])-SUMIF(Tb.Financiering[SAnr.],$A132,Tb.Financiering[P11])</f>
        <v>0</v>
      </c>
      <c r="N132" s="72">
        <f>SUMIF(Tbl.Kosten[Sanr.],$A132,Tbl.Kosten[P112])-SUMIF(Tb.Financiering[SAnr.],$A132,Tb.Financiering[P12])</f>
        <v>0</v>
      </c>
      <c r="O132" s="72">
        <f>SUMIF(Tbl.Kosten[Sanr.],$A132,Tbl.Kosten[P113])-SUMIF(Tb.Financiering[SAnr.],$A132,Tb.Financiering[P13])</f>
        <v>0</v>
      </c>
      <c r="P132" s="72">
        <f>SUMIF(Tbl.Kosten[Sanr.],$A132,Tbl.Kosten[P114])-SUMIF(Tb.Financiering[SAnr.],$A132,Tb.Financiering[P14])</f>
        <v>0</v>
      </c>
      <c r="Q132" s="72">
        <f>SUMIF(Tbl.Kosten[Sanr.],$A132,Tbl.Kosten[P115])-SUMIF(Tb.Financiering[SAnr.],$A132,Tb.Financiering[P15])</f>
        <v>0</v>
      </c>
      <c r="R132" s="72">
        <f>SUMIF(Tbl.Kosten[Sanr.],$A132,Tbl.Kosten[P116])-SUMIF(Tb.Financiering[SAnr.],$A132,Tb.Financiering[P16])</f>
        <v>0</v>
      </c>
      <c r="S132" s="72">
        <f>SUMIF(Tbl.Kosten[Sanr.],$A132,Tbl.Kosten[P117])-SUMIF(Tb.Financiering[SAnr.],$A132,Tb.Financiering[P17])</f>
        <v>0</v>
      </c>
      <c r="T132" s="72">
        <f>SUMIF(Tbl.Kosten[Sanr.],$A132,Tbl.Kosten[P118])-SUMIF(Tb.Financiering[SAnr.],$A132,Tb.Financiering[P18])</f>
        <v>0</v>
      </c>
      <c r="U132" s="72">
        <f>SUMIF(Tbl.Kosten[Sanr.],$A132,Tbl.Kosten[P119])-SUMIF(Tb.Financiering[SAnr.],$A132,Tb.Financiering[P19])</f>
        <v>0</v>
      </c>
      <c r="V132" s="72">
        <f>SUMIF(Tbl.Kosten[Sanr.],$A132,Tbl.Kosten[P120])-SUMIF(Tb.Financiering[SAnr.],$A132,Tb.Financiering[P20])</f>
        <v>0</v>
      </c>
      <c r="W132" s="72">
        <f>SUMIF(Tbl.Kosten[Sanr.],$A132,Tbl.Kosten[P121])-SUMIF(Tb.Financiering[SAnr.],$A132,Tb.Financiering[P21])</f>
        <v>0</v>
      </c>
      <c r="X132" s="72">
        <f>SUMIF(Tbl.Kosten[Sanr.],$A132,Tbl.Kosten[P122])-SUMIF(Tb.Financiering[SAnr.],$A132,Tb.Financiering[P22])</f>
        <v>0</v>
      </c>
      <c r="Y132" s="72">
        <f>SUMIF(Tbl.Kosten[Sanr.],$A132,Tbl.Kosten[P123])-SUMIF(Tb.Financiering[SAnr.],$A132,Tb.Financiering[P23])</f>
        <v>0</v>
      </c>
      <c r="Z132" s="72">
        <f>SUMIF(Tbl.Kosten[Sanr.],$A132,Tbl.Kosten[P124])-SUMIF(Tb.Financiering[SAnr.],$A132,Tb.Financiering[P24])</f>
        <v>0</v>
      </c>
      <c r="AA132" s="72">
        <f>SUMIF(Tbl.Kosten[Sanr.],$A132,Tbl.Kosten[P125])-SUMIF(Tb.Financiering[SAnr.],$A132,Tb.Financiering[P25])</f>
        <v>0</v>
      </c>
      <c r="AB132" s="72">
        <f>SUMIF(Tbl.Kosten[Sanr.],$A132,Tbl.Kosten[P126])-SUMIF(Tb.Financiering[SAnr.],$A132,Tb.Financiering[P26])</f>
        <v>0</v>
      </c>
      <c r="AC132" s="72">
        <f>SUMIF(Tbl.Kosten[Sanr.],$A132,Tbl.Kosten[P127])-SUMIF(Tb.Financiering[SAnr.],$A132,Tb.Financiering[P27])</f>
        <v>0</v>
      </c>
      <c r="AD132" s="72">
        <f>SUMIF(Tbl.Kosten[Sanr.],$A132,Tbl.Kosten[P128])-SUMIF(Tb.Financiering[SAnr.],$A132,Tb.Financiering[P28])</f>
        <v>0</v>
      </c>
      <c r="AE132" s="72">
        <f>SUMIF(Tbl.Kosten[Sanr.],$A132,Tbl.Kosten[P129])-SUMIF(Tb.Financiering[SAnr.],$A132,Tb.Financiering[P29])</f>
        <v>0</v>
      </c>
      <c r="AF132" s="72">
        <f>SUMIF(Tbl.Kosten[Sanr.],$A132,Tbl.Kosten[P130])-SUMIF(Tb.Financiering[SAnr.],$A132,Tb.Financiering[P30])</f>
        <v>0</v>
      </c>
      <c r="AG132" s="72">
        <f>SUMIF(Tbl.Kosten[Sanr.],$A132,Tbl.Kosten[P131])-SUMIF(Tb.Financiering[SAnr.],$A132,Tb.Financiering[P31])</f>
        <v>0</v>
      </c>
      <c r="AH132" s="72">
        <f>SUMIF(Tbl.Kosten[Sanr.],$A132,Tbl.Kosten[P132])-SUMIF(Tb.Financiering[SAnr.],$A132,Tb.Financiering[P32])</f>
        <v>0</v>
      </c>
      <c r="AI132" s="72">
        <f>SUMIF(Tbl.Kosten[Sanr.],$A132,Tbl.Kosten[P133])-SUMIF(Tb.Financiering[SAnr.],$A132,Tb.Financiering[P33])</f>
        <v>0</v>
      </c>
      <c r="AJ132" s="72">
        <f>SUMIF(Tbl.Kosten[Sanr.],$A132,Tbl.Kosten[P134])-SUMIF(Tb.Financiering[SAnr.],$A132,Tb.Financiering[P34])</f>
        <v>0</v>
      </c>
      <c r="AK132" s="72">
        <f>SUMIF(Tbl.Kosten[Sanr.],$A132,Tbl.Kosten[P135])-SUMIF(Tb.Financiering[SAnr.],$A132,Tb.Financiering[P35])</f>
        <v>0</v>
      </c>
      <c r="AL132" s="72">
        <f>SUMIF(Tbl.Kosten[Sanr.],$A132,Tbl.Kosten[P136])-SUMIF(Tb.Financiering[SAnr.],$A132,Tb.Financiering[P36])</f>
        <v>0</v>
      </c>
      <c r="AM132" s="72">
        <f>SUMIF(Tbl.Kosten[Sanr.],$A132,Tbl.Kosten[P137])-SUMIF(Tb.Financiering[SAnr.],$A132,Tb.Financiering[P37])</f>
        <v>0</v>
      </c>
      <c r="AN132" s="72">
        <f>SUMIF(Tbl.Kosten[Sanr.],$A132,Tbl.Kosten[P138])-SUMIF(Tb.Financiering[SAnr.],$A132,Tb.Financiering[P38])</f>
        <v>0</v>
      </c>
      <c r="AO132" s="72">
        <f>SUMIF(Tbl.Kosten[Sanr.],$A132,Tbl.Kosten[P139])-SUMIF(Tb.Financiering[SAnr.],$A132,Tb.Financiering[P39])</f>
        <v>0</v>
      </c>
      <c r="AP132" s="72">
        <f>SUMIF(Tbl.Kosten[Sanr.],$A132,Tbl.Kosten[P140])-SUMIF(Tb.Financiering[SAnr.],$A132,Tb.Financiering[P40])</f>
        <v>0</v>
      </c>
      <c r="AQ132" s="72">
        <f>SUMIF(Tbl.Kosten[Sanr.],$A132,Tbl.Kosten[P141])-SUMIF(Tb.Financiering[SAnr.],$A132,Tb.Financiering[P41])</f>
        <v>0</v>
      </c>
      <c r="AR132" s="72">
        <f>SUMIF(Tbl.Kosten[Sanr.],$A132,Tbl.Kosten[P142])-SUMIF(Tb.Financiering[SAnr.],$A132,Tb.Financiering[P42])</f>
        <v>0</v>
      </c>
      <c r="AS132" s="72">
        <f>SUMIF(Tbl.Kosten[Sanr.],$A132,Tbl.Kosten[P143])-SUMIF(Tb.Financiering[SAnr.],$A132,Tb.Financiering[P43])</f>
        <v>0</v>
      </c>
      <c r="AT132" s="72">
        <f>SUMIF(Tbl.Kosten[Sanr.],$A132,Tbl.Kosten[P144])-SUMIF(Tb.Financiering[SAnr.],$A132,Tb.Financiering[P44])</f>
        <v>0</v>
      </c>
      <c r="AU132" s="72">
        <f>SUMIF(Tbl.Kosten[Sanr.],$A132,Tbl.Kosten[P145])-SUMIF(Tb.Financiering[SAnr.],$A132,Tb.Financiering[P45])</f>
        <v>0</v>
      </c>
      <c r="AV132" s="72">
        <f>SUMIF(Tbl.Kosten[Sanr.],$A132,Tbl.Kosten[P146])-SUMIF(Tb.Financiering[SAnr.],$A132,Tb.Financiering[P46])</f>
        <v>0</v>
      </c>
      <c r="AW132" s="72">
        <f>SUMIF(Tbl.Kosten[Sanr.],$A132,Tbl.Kosten[P147])-SUMIF(Tb.Financiering[SAnr.],$A132,Tb.Financiering[P47])</f>
        <v>0</v>
      </c>
      <c r="AX132" s="72">
        <f>SUMIF(Tbl.Kosten[Sanr.],$A132,Tbl.Kosten[P148])-SUMIF(Tb.Financiering[SAnr.],$A132,Tb.Financiering[P48])</f>
        <v>0</v>
      </c>
      <c r="AY132" s="72">
        <f>SUMIF(Tbl.Kosten[Sanr.],$A132,Tbl.Kosten[P149])-SUMIF(Tb.Financiering[SAnr.],$A132,Tb.Financiering[P49])</f>
        <v>0</v>
      </c>
      <c r="AZ132" s="72">
        <f>SUMIF(Tbl.Kosten[Sanr.],$A132,Tbl.Kosten[P150])-SUMIF(Tb.Financiering[SAnr.],$A132,Tb.Financiering[P50])</f>
        <v>0</v>
      </c>
    </row>
    <row r="133" spans="1:52" x14ac:dyDescent="0.35">
      <c r="A133" s="72" t="s">
        <v>364</v>
      </c>
      <c r="B133" s="87">
        <f t="shared" si="3"/>
        <v>0</v>
      </c>
      <c r="C133" s="72">
        <f>SUMIF(Tbl.Kosten[Sanr.],$A133,Tbl.Kosten[P101])-SUMIF(Tb.Financiering[SAnr.],$A133,Tb.Financiering[P1])</f>
        <v>0</v>
      </c>
      <c r="D133" s="72">
        <f>SUMIF(Tbl.Kosten[Sanr.],$A133,Tbl.Kosten[P102])-SUMIF(Tb.Financiering[SAnr.],$A133,Tb.Financiering[P2])</f>
        <v>0</v>
      </c>
      <c r="E133" s="72">
        <f>SUMIF(Tbl.Kosten[Sanr.],$A133,Tbl.Kosten[P103])-SUMIF(Tb.Financiering[SAnr.],$A133,Tb.Financiering[P3])</f>
        <v>0</v>
      </c>
      <c r="F133" s="72">
        <f>SUMIF(Tbl.Kosten[Sanr.],$A133,Tbl.Kosten[P104])-SUMIF(Tb.Financiering[SAnr.],$A133,Tb.Financiering[P4])</f>
        <v>0</v>
      </c>
      <c r="G133" s="72">
        <f>SUMIF(Tbl.Kosten[Sanr.],$A133,Tbl.Kosten[P105])-SUMIF(Tb.Financiering[SAnr.],$A133,Tb.Financiering[P5])</f>
        <v>0</v>
      </c>
      <c r="H133" s="72">
        <f>SUMIF(Tbl.Kosten[Sanr.],$A133,Tbl.Kosten[P106])-SUMIF(Tb.Financiering[SAnr.],$A133,Tb.Financiering[P6])</f>
        <v>0</v>
      </c>
      <c r="I133" s="72">
        <f>SUMIF(Tbl.Kosten[Sanr.],$A133,Tbl.Kosten[P107])-SUMIF(Tb.Financiering[SAnr.],$A133,Tb.Financiering[P7])</f>
        <v>0</v>
      </c>
      <c r="J133" s="72">
        <f>SUMIF(Tbl.Kosten[Sanr.],$A133,Tbl.Kosten[P108])-SUMIF(Tb.Financiering[SAnr.],$A133,Tb.Financiering[P8])</f>
        <v>0</v>
      </c>
      <c r="K133" s="72">
        <f>SUMIF(Tbl.Kosten[Sanr.],$A133,Tbl.Kosten[P109])-SUMIF(Tb.Financiering[SAnr.],$A133,Tb.Financiering[P9])</f>
        <v>0</v>
      </c>
      <c r="L133" s="72">
        <f>SUMIF(Tbl.Kosten[Sanr.],$A133,Tbl.Kosten[P110])-SUMIF(Tb.Financiering[SAnr.],$A133,Tb.Financiering[P10])</f>
        <v>0</v>
      </c>
      <c r="M133" s="72">
        <f>SUMIF(Tbl.Kosten[Sanr.],$A133,Tbl.Kosten[P111])-SUMIF(Tb.Financiering[SAnr.],$A133,Tb.Financiering[P11])</f>
        <v>0</v>
      </c>
      <c r="N133" s="72">
        <f>SUMIF(Tbl.Kosten[Sanr.],$A133,Tbl.Kosten[P112])-SUMIF(Tb.Financiering[SAnr.],$A133,Tb.Financiering[P12])</f>
        <v>0</v>
      </c>
      <c r="O133" s="72">
        <f>SUMIF(Tbl.Kosten[Sanr.],$A133,Tbl.Kosten[P113])-SUMIF(Tb.Financiering[SAnr.],$A133,Tb.Financiering[P13])</f>
        <v>0</v>
      </c>
      <c r="P133" s="72">
        <f>SUMIF(Tbl.Kosten[Sanr.],$A133,Tbl.Kosten[P114])-SUMIF(Tb.Financiering[SAnr.],$A133,Tb.Financiering[P14])</f>
        <v>0</v>
      </c>
      <c r="Q133" s="72">
        <f>SUMIF(Tbl.Kosten[Sanr.],$A133,Tbl.Kosten[P115])-SUMIF(Tb.Financiering[SAnr.],$A133,Tb.Financiering[P15])</f>
        <v>0</v>
      </c>
      <c r="R133" s="72">
        <f>SUMIF(Tbl.Kosten[Sanr.],$A133,Tbl.Kosten[P116])-SUMIF(Tb.Financiering[SAnr.],$A133,Tb.Financiering[P16])</f>
        <v>0</v>
      </c>
      <c r="S133" s="72">
        <f>SUMIF(Tbl.Kosten[Sanr.],$A133,Tbl.Kosten[P117])-SUMIF(Tb.Financiering[SAnr.],$A133,Tb.Financiering[P17])</f>
        <v>0</v>
      </c>
      <c r="T133" s="72">
        <f>SUMIF(Tbl.Kosten[Sanr.],$A133,Tbl.Kosten[P118])-SUMIF(Tb.Financiering[SAnr.],$A133,Tb.Financiering[P18])</f>
        <v>0</v>
      </c>
      <c r="U133" s="72">
        <f>SUMIF(Tbl.Kosten[Sanr.],$A133,Tbl.Kosten[P119])-SUMIF(Tb.Financiering[SAnr.],$A133,Tb.Financiering[P19])</f>
        <v>0</v>
      </c>
      <c r="V133" s="72">
        <f>SUMIF(Tbl.Kosten[Sanr.],$A133,Tbl.Kosten[P120])-SUMIF(Tb.Financiering[SAnr.],$A133,Tb.Financiering[P20])</f>
        <v>0</v>
      </c>
      <c r="W133" s="72">
        <f>SUMIF(Tbl.Kosten[Sanr.],$A133,Tbl.Kosten[P121])-SUMIF(Tb.Financiering[SAnr.],$A133,Tb.Financiering[P21])</f>
        <v>0</v>
      </c>
      <c r="X133" s="72">
        <f>SUMIF(Tbl.Kosten[Sanr.],$A133,Tbl.Kosten[P122])-SUMIF(Tb.Financiering[SAnr.],$A133,Tb.Financiering[P22])</f>
        <v>0</v>
      </c>
      <c r="Y133" s="72">
        <f>SUMIF(Tbl.Kosten[Sanr.],$A133,Tbl.Kosten[P123])-SUMIF(Tb.Financiering[SAnr.],$A133,Tb.Financiering[P23])</f>
        <v>0</v>
      </c>
      <c r="Z133" s="72">
        <f>SUMIF(Tbl.Kosten[Sanr.],$A133,Tbl.Kosten[P124])-SUMIF(Tb.Financiering[SAnr.],$A133,Tb.Financiering[P24])</f>
        <v>0</v>
      </c>
      <c r="AA133" s="72">
        <f>SUMIF(Tbl.Kosten[Sanr.],$A133,Tbl.Kosten[P125])-SUMIF(Tb.Financiering[SAnr.],$A133,Tb.Financiering[P25])</f>
        <v>0</v>
      </c>
      <c r="AB133" s="72">
        <f>SUMIF(Tbl.Kosten[Sanr.],$A133,Tbl.Kosten[P126])-SUMIF(Tb.Financiering[SAnr.],$A133,Tb.Financiering[P26])</f>
        <v>0</v>
      </c>
      <c r="AC133" s="72">
        <f>SUMIF(Tbl.Kosten[Sanr.],$A133,Tbl.Kosten[P127])-SUMIF(Tb.Financiering[SAnr.],$A133,Tb.Financiering[P27])</f>
        <v>0</v>
      </c>
      <c r="AD133" s="72">
        <f>SUMIF(Tbl.Kosten[Sanr.],$A133,Tbl.Kosten[P128])-SUMIF(Tb.Financiering[SAnr.],$A133,Tb.Financiering[P28])</f>
        <v>0</v>
      </c>
      <c r="AE133" s="72">
        <f>SUMIF(Tbl.Kosten[Sanr.],$A133,Tbl.Kosten[P129])-SUMIF(Tb.Financiering[SAnr.],$A133,Tb.Financiering[P29])</f>
        <v>0</v>
      </c>
      <c r="AF133" s="72">
        <f>SUMIF(Tbl.Kosten[Sanr.],$A133,Tbl.Kosten[P130])-SUMIF(Tb.Financiering[SAnr.],$A133,Tb.Financiering[P30])</f>
        <v>0</v>
      </c>
      <c r="AG133" s="72">
        <f>SUMIF(Tbl.Kosten[Sanr.],$A133,Tbl.Kosten[P131])-SUMIF(Tb.Financiering[SAnr.],$A133,Tb.Financiering[P31])</f>
        <v>0</v>
      </c>
      <c r="AH133" s="72">
        <f>SUMIF(Tbl.Kosten[Sanr.],$A133,Tbl.Kosten[P132])-SUMIF(Tb.Financiering[SAnr.],$A133,Tb.Financiering[P32])</f>
        <v>0</v>
      </c>
      <c r="AI133" s="72">
        <f>SUMIF(Tbl.Kosten[Sanr.],$A133,Tbl.Kosten[P133])-SUMIF(Tb.Financiering[SAnr.],$A133,Tb.Financiering[P33])</f>
        <v>0</v>
      </c>
      <c r="AJ133" s="72">
        <f>SUMIF(Tbl.Kosten[Sanr.],$A133,Tbl.Kosten[P134])-SUMIF(Tb.Financiering[SAnr.],$A133,Tb.Financiering[P34])</f>
        <v>0</v>
      </c>
      <c r="AK133" s="72">
        <f>SUMIF(Tbl.Kosten[Sanr.],$A133,Tbl.Kosten[P135])-SUMIF(Tb.Financiering[SAnr.],$A133,Tb.Financiering[P35])</f>
        <v>0</v>
      </c>
      <c r="AL133" s="72">
        <f>SUMIF(Tbl.Kosten[Sanr.],$A133,Tbl.Kosten[P136])-SUMIF(Tb.Financiering[SAnr.],$A133,Tb.Financiering[P36])</f>
        <v>0</v>
      </c>
      <c r="AM133" s="72">
        <f>SUMIF(Tbl.Kosten[Sanr.],$A133,Tbl.Kosten[P137])-SUMIF(Tb.Financiering[SAnr.],$A133,Tb.Financiering[P37])</f>
        <v>0</v>
      </c>
      <c r="AN133" s="72">
        <f>SUMIF(Tbl.Kosten[Sanr.],$A133,Tbl.Kosten[P138])-SUMIF(Tb.Financiering[SAnr.],$A133,Tb.Financiering[P38])</f>
        <v>0</v>
      </c>
      <c r="AO133" s="72">
        <f>SUMIF(Tbl.Kosten[Sanr.],$A133,Tbl.Kosten[P139])-SUMIF(Tb.Financiering[SAnr.],$A133,Tb.Financiering[P39])</f>
        <v>0</v>
      </c>
      <c r="AP133" s="72">
        <f>SUMIF(Tbl.Kosten[Sanr.],$A133,Tbl.Kosten[P140])-SUMIF(Tb.Financiering[SAnr.],$A133,Tb.Financiering[P40])</f>
        <v>0</v>
      </c>
      <c r="AQ133" s="72">
        <f>SUMIF(Tbl.Kosten[Sanr.],$A133,Tbl.Kosten[P141])-SUMIF(Tb.Financiering[SAnr.],$A133,Tb.Financiering[P41])</f>
        <v>0</v>
      </c>
      <c r="AR133" s="72">
        <f>SUMIF(Tbl.Kosten[Sanr.],$A133,Tbl.Kosten[P142])-SUMIF(Tb.Financiering[SAnr.],$A133,Tb.Financiering[P42])</f>
        <v>0</v>
      </c>
      <c r="AS133" s="72">
        <f>SUMIF(Tbl.Kosten[Sanr.],$A133,Tbl.Kosten[P143])-SUMIF(Tb.Financiering[SAnr.],$A133,Tb.Financiering[P43])</f>
        <v>0</v>
      </c>
      <c r="AT133" s="72">
        <f>SUMIF(Tbl.Kosten[Sanr.],$A133,Tbl.Kosten[P144])-SUMIF(Tb.Financiering[SAnr.],$A133,Tb.Financiering[P44])</f>
        <v>0</v>
      </c>
      <c r="AU133" s="72">
        <f>SUMIF(Tbl.Kosten[Sanr.],$A133,Tbl.Kosten[P145])-SUMIF(Tb.Financiering[SAnr.],$A133,Tb.Financiering[P45])</f>
        <v>0</v>
      </c>
      <c r="AV133" s="72">
        <f>SUMIF(Tbl.Kosten[Sanr.],$A133,Tbl.Kosten[P146])-SUMIF(Tb.Financiering[SAnr.],$A133,Tb.Financiering[P46])</f>
        <v>0</v>
      </c>
      <c r="AW133" s="72">
        <f>SUMIF(Tbl.Kosten[Sanr.],$A133,Tbl.Kosten[P147])-SUMIF(Tb.Financiering[SAnr.],$A133,Tb.Financiering[P47])</f>
        <v>0</v>
      </c>
      <c r="AX133" s="72">
        <f>SUMIF(Tbl.Kosten[Sanr.],$A133,Tbl.Kosten[P148])-SUMIF(Tb.Financiering[SAnr.],$A133,Tb.Financiering[P48])</f>
        <v>0</v>
      </c>
      <c r="AY133" s="72">
        <f>SUMIF(Tbl.Kosten[Sanr.],$A133,Tbl.Kosten[P149])-SUMIF(Tb.Financiering[SAnr.],$A133,Tb.Financiering[P49])</f>
        <v>0</v>
      </c>
      <c r="AZ133" s="72">
        <f>SUMIF(Tbl.Kosten[Sanr.],$A133,Tbl.Kosten[P150])-SUMIF(Tb.Financiering[SAnr.],$A133,Tb.Financiering[P50])</f>
        <v>0</v>
      </c>
    </row>
    <row r="134" spans="1:52" x14ac:dyDescent="0.35">
      <c r="A134" s="72" t="s">
        <v>365</v>
      </c>
      <c r="B134" s="87">
        <f t="shared" si="3"/>
        <v>0</v>
      </c>
      <c r="C134" s="72">
        <f>SUMIF(Tbl.Kosten[Sanr.],$A134,Tbl.Kosten[P101])-SUMIF(Tb.Financiering[SAnr.],$A134,Tb.Financiering[P1])</f>
        <v>0</v>
      </c>
      <c r="D134" s="72">
        <f>SUMIF(Tbl.Kosten[Sanr.],$A134,Tbl.Kosten[P102])-SUMIF(Tb.Financiering[SAnr.],$A134,Tb.Financiering[P2])</f>
        <v>0</v>
      </c>
      <c r="E134" s="72">
        <f>SUMIF(Tbl.Kosten[Sanr.],$A134,Tbl.Kosten[P103])-SUMIF(Tb.Financiering[SAnr.],$A134,Tb.Financiering[P3])</f>
        <v>0</v>
      </c>
      <c r="F134" s="72">
        <f>SUMIF(Tbl.Kosten[Sanr.],$A134,Tbl.Kosten[P104])-SUMIF(Tb.Financiering[SAnr.],$A134,Tb.Financiering[P4])</f>
        <v>0</v>
      </c>
      <c r="G134" s="72">
        <f>SUMIF(Tbl.Kosten[Sanr.],$A134,Tbl.Kosten[P105])-SUMIF(Tb.Financiering[SAnr.],$A134,Tb.Financiering[P5])</f>
        <v>0</v>
      </c>
      <c r="H134" s="72">
        <f>SUMIF(Tbl.Kosten[Sanr.],$A134,Tbl.Kosten[P106])-SUMIF(Tb.Financiering[SAnr.],$A134,Tb.Financiering[P6])</f>
        <v>0</v>
      </c>
      <c r="I134" s="72">
        <f>SUMIF(Tbl.Kosten[Sanr.],$A134,Tbl.Kosten[P107])-SUMIF(Tb.Financiering[SAnr.],$A134,Tb.Financiering[P7])</f>
        <v>0</v>
      </c>
      <c r="J134" s="72">
        <f>SUMIF(Tbl.Kosten[Sanr.],$A134,Tbl.Kosten[P108])-SUMIF(Tb.Financiering[SAnr.],$A134,Tb.Financiering[P8])</f>
        <v>0</v>
      </c>
      <c r="K134" s="72">
        <f>SUMIF(Tbl.Kosten[Sanr.],$A134,Tbl.Kosten[P109])-SUMIF(Tb.Financiering[SAnr.],$A134,Tb.Financiering[P9])</f>
        <v>0</v>
      </c>
      <c r="L134" s="72">
        <f>SUMIF(Tbl.Kosten[Sanr.],$A134,Tbl.Kosten[P110])-SUMIF(Tb.Financiering[SAnr.],$A134,Tb.Financiering[P10])</f>
        <v>0</v>
      </c>
      <c r="M134" s="72">
        <f>SUMIF(Tbl.Kosten[Sanr.],$A134,Tbl.Kosten[P111])-SUMIF(Tb.Financiering[SAnr.],$A134,Tb.Financiering[P11])</f>
        <v>0</v>
      </c>
      <c r="N134" s="72">
        <f>SUMIF(Tbl.Kosten[Sanr.],$A134,Tbl.Kosten[P112])-SUMIF(Tb.Financiering[SAnr.],$A134,Tb.Financiering[P12])</f>
        <v>0</v>
      </c>
      <c r="O134" s="72">
        <f>SUMIF(Tbl.Kosten[Sanr.],$A134,Tbl.Kosten[P113])-SUMIF(Tb.Financiering[SAnr.],$A134,Tb.Financiering[P13])</f>
        <v>0</v>
      </c>
      <c r="P134" s="72">
        <f>SUMIF(Tbl.Kosten[Sanr.],$A134,Tbl.Kosten[P114])-SUMIF(Tb.Financiering[SAnr.],$A134,Tb.Financiering[P14])</f>
        <v>0</v>
      </c>
      <c r="Q134" s="72">
        <f>SUMIF(Tbl.Kosten[Sanr.],$A134,Tbl.Kosten[P115])-SUMIF(Tb.Financiering[SAnr.],$A134,Tb.Financiering[P15])</f>
        <v>0</v>
      </c>
      <c r="R134" s="72">
        <f>SUMIF(Tbl.Kosten[Sanr.],$A134,Tbl.Kosten[P116])-SUMIF(Tb.Financiering[SAnr.],$A134,Tb.Financiering[P16])</f>
        <v>0</v>
      </c>
      <c r="S134" s="72">
        <f>SUMIF(Tbl.Kosten[Sanr.],$A134,Tbl.Kosten[P117])-SUMIF(Tb.Financiering[SAnr.],$A134,Tb.Financiering[P17])</f>
        <v>0</v>
      </c>
      <c r="T134" s="72">
        <f>SUMIF(Tbl.Kosten[Sanr.],$A134,Tbl.Kosten[P118])-SUMIF(Tb.Financiering[SAnr.],$A134,Tb.Financiering[P18])</f>
        <v>0</v>
      </c>
      <c r="U134" s="72">
        <f>SUMIF(Tbl.Kosten[Sanr.],$A134,Tbl.Kosten[P119])-SUMIF(Tb.Financiering[SAnr.],$A134,Tb.Financiering[P19])</f>
        <v>0</v>
      </c>
      <c r="V134" s="72">
        <f>SUMIF(Tbl.Kosten[Sanr.],$A134,Tbl.Kosten[P120])-SUMIF(Tb.Financiering[SAnr.],$A134,Tb.Financiering[P20])</f>
        <v>0</v>
      </c>
      <c r="W134" s="72">
        <f>SUMIF(Tbl.Kosten[Sanr.],$A134,Tbl.Kosten[P121])-SUMIF(Tb.Financiering[SAnr.],$A134,Tb.Financiering[P21])</f>
        <v>0</v>
      </c>
      <c r="X134" s="72">
        <f>SUMIF(Tbl.Kosten[Sanr.],$A134,Tbl.Kosten[P122])-SUMIF(Tb.Financiering[SAnr.],$A134,Tb.Financiering[P22])</f>
        <v>0</v>
      </c>
      <c r="Y134" s="72">
        <f>SUMIF(Tbl.Kosten[Sanr.],$A134,Tbl.Kosten[P123])-SUMIF(Tb.Financiering[SAnr.],$A134,Tb.Financiering[P23])</f>
        <v>0</v>
      </c>
      <c r="Z134" s="72">
        <f>SUMIF(Tbl.Kosten[Sanr.],$A134,Tbl.Kosten[P124])-SUMIF(Tb.Financiering[SAnr.],$A134,Tb.Financiering[P24])</f>
        <v>0</v>
      </c>
      <c r="AA134" s="72">
        <f>SUMIF(Tbl.Kosten[Sanr.],$A134,Tbl.Kosten[P125])-SUMIF(Tb.Financiering[SAnr.],$A134,Tb.Financiering[P25])</f>
        <v>0</v>
      </c>
      <c r="AB134" s="72">
        <f>SUMIF(Tbl.Kosten[Sanr.],$A134,Tbl.Kosten[P126])-SUMIF(Tb.Financiering[SAnr.],$A134,Tb.Financiering[P26])</f>
        <v>0</v>
      </c>
      <c r="AC134" s="72">
        <f>SUMIF(Tbl.Kosten[Sanr.],$A134,Tbl.Kosten[P127])-SUMIF(Tb.Financiering[SAnr.],$A134,Tb.Financiering[P27])</f>
        <v>0</v>
      </c>
      <c r="AD134" s="72">
        <f>SUMIF(Tbl.Kosten[Sanr.],$A134,Tbl.Kosten[P128])-SUMIF(Tb.Financiering[SAnr.],$A134,Tb.Financiering[P28])</f>
        <v>0</v>
      </c>
      <c r="AE134" s="72">
        <f>SUMIF(Tbl.Kosten[Sanr.],$A134,Tbl.Kosten[P129])-SUMIF(Tb.Financiering[SAnr.],$A134,Tb.Financiering[P29])</f>
        <v>0</v>
      </c>
      <c r="AF134" s="72">
        <f>SUMIF(Tbl.Kosten[Sanr.],$A134,Tbl.Kosten[P130])-SUMIF(Tb.Financiering[SAnr.],$A134,Tb.Financiering[P30])</f>
        <v>0</v>
      </c>
      <c r="AG134" s="72">
        <f>SUMIF(Tbl.Kosten[Sanr.],$A134,Tbl.Kosten[P131])-SUMIF(Tb.Financiering[SAnr.],$A134,Tb.Financiering[P31])</f>
        <v>0</v>
      </c>
      <c r="AH134" s="72">
        <f>SUMIF(Tbl.Kosten[Sanr.],$A134,Tbl.Kosten[P132])-SUMIF(Tb.Financiering[SAnr.],$A134,Tb.Financiering[P32])</f>
        <v>0</v>
      </c>
      <c r="AI134" s="72">
        <f>SUMIF(Tbl.Kosten[Sanr.],$A134,Tbl.Kosten[P133])-SUMIF(Tb.Financiering[SAnr.],$A134,Tb.Financiering[P33])</f>
        <v>0</v>
      </c>
      <c r="AJ134" s="72">
        <f>SUMIF(Tbl.Kosten[Sanr.],$A134,Tbl.Kosten[P134])-SUMIF(Tb.Financiering[SAnr.],$A134,Tb.Financiering[P34])</f>
        <v>0</v>
      </c>
      <c r="AK134" s="72">
        <f>SUMIF(Tbl.Kosten[Sanr.],$A134,Tbl.Kosten[P135])-SUMIF(Tb.Financiering[SAnr.],$A134,Tb.Financiering[P35])</f>
        <v>0</v>
      </c>
      <c r="AL134" s="72">
        <f>SUMIF(Tbl.Kosten[Sanr.],$A134,Tbl.Kosten[P136])-SUMIF(Tb.Financiering[SAnr.],$A134,Tb.Financiering[P36])</f>
        <v>0</v>
      </c>
      <c r="AM134" s="72">
        <f>SUMIF(Tbl.Kosten[Sanr.],$A134,Tbl.Kosten[P137])-SUMIF(Tb.Financiering[SAnr.],$A134,Tb.Financiering[P37])</f>
        <v>0</v>
      </c>
      <c r="AN134" s="72">
        <f>SUMIF(Tbl.Kosten[Sanr.],$A134,Tbl.Kosten[P138])-SUMIF(Tb.Financiering[SAnr.],$A134,Tb.Financiering[P38])</f>
        <v>0</v>
      </c>
      <c r="AO134" s="72">
        <f>SUMIF(Tbl.Kosten[Sanr.],$A134,Tbl.Kosten[P139])-SUMIF(Tb.Financiering[SAnr.],$A134,Tb.Financiering[P39])</f>
        <v>0</v>
      </c>
      <c r="AP134" s="72">
        <f>SUMIF(Tbl.Kosten[Sanr.],$A134,Tbl.Kosten[P140])-SUMIF(Tb.Financiering[SAnr.],$A134,Tb.Financiering[P40])</f>
        <v>0</v>
      </c>
      <c r="AQ134" s="72">
        <f>SUMIF(Tbl.Kosten[Sanr.],$A134,Tbl.Kosten[P141])-SUMIF(Tb.Financiering[SAnr.],$A134,Tb.Financiering[P41])</f>
        <v>0</v>
      </c>
      <c r="AR134" s="72">
        <f>SUMIF(Tbl.Kosten[Sanr.],$A134,Tbl.Kosten[P142])-SUMIF(Tb.Financiering[SAnr.],$A134,Tb.Financiering[P42])</f>
        <v>0</v>
      </c>
      <c r="AS134" s="72">
        <f>SUMIF(Tbl.Kosten[Sanr.],$A134,Tbl.Kosten[P143])-SUMIF(Tb.Financiering[SAnr.],$A134,Tb.Financiering[P43])</f>
        <v>0</v>
      </c>
      <c r="AT134" s="72">
        <f>SUMIF(Tbl.Kosten[Sanr.],$A134,Tbl.Kosten[P144])-SUMIF(Tb.Financiering[SAnr.],$A134,Tb.Financiering[P44])</f>
        <v>0</v>
      </c>
      <c r="AU134" s="72">
        <f>SUMIF(Tbl.Kosten[Sanr.],$A134,Tbl.Kosten[P145])-SUMIF(Tb.Financiering[SAnr.],$A134,Tb.Financiering[P45])</f>
        <v>0</v>
      </c>
      <c r="AV134" s="72">
        <f>SUMIF(Tbl.Kosten[Sanr.],$A134,Tbl.Kosten[P146])-SUMIF(Tb.Financiering[SAnr.],$A134,Tb.Financiering[P46])</f>
        <v>0</v>
      </c>
      <c r="AW134" s="72">
        <f>SUMIF(Tbl.Kosten[Sanr.],$A134,Tbl.Kosten[P147])-SUMIF(Tb.Financiering[SAnr.],$A134,Tb.Financiering[P47])</f>
        <v>0</v>
      </c>
      <c r="AX134" s="72">
        <f>SUMIF(Tbl.Kosten[Sanr.],$A134,Tbl.Kosten[P148])-SUMIF(Tb.Financiering[SAnr.],$A134,Tb.Financiering[P48])</f>
        <v>0</v>
      </c>
      <c r="AY134" s="72">
        <f>SUMIF(Tbl.Kosten[Sanr.],$A134,Tbl.Kosten[P149])-SUMIF(Tb.Financiering[SAnr.],$A134,Tb.Financiering[P49])</f>
        <v>0</v>
      </c>
      <c r="AZ134" s="72">
        <f>SUMIF(Tbl.Kosten[Sanr.],$A134,Tbl.Kosten[P150])-SUMIF(Tb.Financiering[SAnr.],$A134,Tb.Financiering[P50])</f>
        <v>0</v>
      </c>
    </row>
    <row r="135" spans="1:52" x14ac:dyDescent="0.35">
      <c r="A135" s="72" t="s">
        <v>366</v>
      </c>
      <c r="B135" s="87">
        <f t="shared" si="3"/>
        <v>0</v>
      </c>
      <c r="C135" s="72">
        <f>SUMIF(Tbl.Kosten[Sanr.],$A135,Tbl.Kosten[P101])-SUMIF(Tb.Financiering[SAnr.],$A135,Tb.Financiering[P1])</f>
        <v>0</v>
      </c>
      <c r="D135" s="72">
        <f>SUMIF(Tbl.Kosten[Sanr.],$A135,Tbl.Kosten[P102])-SUMIF(Tb.Financiering[SAnr.],$A135,Tb.Financiering[P2])</f>
        <v>0</v>
      </c>
      <c r="E135" s="72">
        <f>SUMIF(Tbl.Kosten[Sanr.],$A135,Tbl.Kosten[P103])-SUMIF(Tb.Financiering[SAnr.],$A135,Tb.Financiering[P3])</f>
        <v>0</v>
      </c>
      <c r="F135" s="72">
        <f>SUMIF(Tbl.Kosten[Sanr.],$A135,Tbl.Kosten[P104])-SUMIF(Tb.Financiering[SAnr.],$A135,Tb.Financiering[P4])</f>
        <v>0</v>
      </c>
      <c r="G135" s="72">
        <f>SUMIF(Tbl.Kosten[Sanr.],$A135,Tbl.Kosten[P105])-SUMIF(Tb.Financiering[SAnr.],$A135,Tb.Financiering[P5])</f>
        <v>0</v>
      </c>
      <c r="H135" s="72">
        <f>SUMIF(Tbl.Kosten[Sanr.],$A135,Tbl.Kosten[P106])-SUMIF(Tb.Financiering[SAnr.],$A135,Tb.Financiering[P6])</f>
        <v>0</v>
      </c>
      <c r="I135" s="72">
        <f>SUMIF(Tbl.Kosten[Sanr.],$A135,Tbl.Kosten[P107])-SUMIF(Tb.Financiering[SAnr.],$A135,Tb.Financiering[P7])</f>
        <v>0</v>
      </c>
      <c r="J135" s="72">
        <f>SUMIF(Tbl.Kosten[Sanr.],$A135,Tbl.Kosten[P108])-SUMIF(Tb.Financiering[SAnr.],$A135,Tb.Financiering[P8])</f>
        <v>0</v>
      </c>
      <c r="K135" s="72">
        <f>SUMIF(Tbl.Kosten[Sanr.],$A135,Tbl.Kosten[P109])-SUMIF(Tb.Financiering[SAnr.],$A135,Tb.Financiering[P9])</f>
        <v>0</v>
      </c>
      <c r="L135" s="72">
        <f>SUMIF(Tbl.Kosten[Sanr.],$A135,Tbl.Kosten[P110])-SUMIF(Tb.Financiering[SAnr.],$A135,Tb.Financiering[P10])</f>
        <v>0</v>
      </c>
      <c r="M135" s="72">
        <f>SUMIF(Tbl.Kosten[Sanr.],$A135,Tbl.Kosten[P111])-SUMIF(Tb.Financiering[SAnr.],$A135,Tb.Financiering[P11])</f>
        <v>0</v>
      </c>
      <c r="N135" s="72">
        <f>SUMIF(Tbl.Kosten[Sanr.],$A135,Tbl.Kosten[P112])-SUMIF(Tb.Financiering[SAnr.],$A135,Tb.Financiering[P12])</f>
        <v>0</v>
      </c>
      <c r="O135" s="72">
        <f>SUMIF(Tbl.Kosten[Sanr.],$A135,Tbl.Kosten[P113])-SUMIF(Tb.Financiering[SAnr.],$A135,Tb.Financiering[P13])</f>
        <v>0</v>
      </c>
      <c r="P135" s="72">
        <f>SUMIF(Tbl.Kosten[Sanr.],$A135,Tbl.Kosten[P114])-SUMIF(Tb.Financiering[SAnr.],$A135,Tb.Financiering[P14])</f>
        <v>0</v>
      </c>
      <c r="Q135" s="72">
        <f>SUMIF(Tbl.Kosten[Sanr.],$A135,Tbl.Kosten[P115])-SUMIF(Tb.Financiering[SAnr.],$A135,Tb.Financiering[P15])</f>
        <v>0</v>
      </c>
      <c r="R135" s="72">
        <f>SUMIF(Tbl.Kosten[Sanr.],$A135,Tbl.Kosten[P116])-SUMIF(Tb.Financiering[SAnr.],$A135,Tb.Financiering[P16])</f>
        <v>0</v>
      </c>
      <c r="S135" s="72">
        <f>SUMIF(Tbl.Kosten[Sanr.],$A135,Tbl.Kosten[P117])-SUMIF(Tb.Financiering[SAnr.],$A135,Tb.Financiering[P17])</f>
        <v>0</v>
      </c>
      <c r="T135" s="72">
        <f>SUMIF(Tbl.Kosten[Sanr.],$A135,Tbl.Kosten[P118])-SUMIF(Tb.Financiering[SAnr.],$A135,Tb.Financiering[P18])</f>
        <v>0</v>
      </c>
      <c r="U135" s="72">
        <f>SUMIF(Tbl.Kosten[Sanr.],$A135,Tbl.Kosten[P119])-SUMIF(Tb.Financiering[SAnr.],$A135,Tb.Financiering[P19])</f>
        <v>0</v>
      </c>
      <c r="V135" s="72">
        <f>SUMIF(Tbl.Kosten[Sanr.],$A135,Tbl.Kosten[P120])-SUMIF(Tb.Financiering[SAnr.],$A135,Tb.Financiering[P20])</f>
        <v>0</v>
      </c>
      <c r="W135" s="72">
        <f>SUMIF(Tbl.Kosten[Sanr.],$A135,Tbl.Kosten[P121])-SUMIF(Tb.Financiering[SAnr.],$A135,Tb.Financiering[P21])</f>
        <v>0</v>
      </c>
      <c r="X135" s="72">
        <f>SUMIF(Tbl.Kosten[Sanr.],$A135,Tbl.Kosten[P122])-SUMIF(Tb.Financiering[SAnr.],$A135,Tb.Financiering[P22])</f>
        <v>0</v>
      </c>
      <c r="Y135" s="72">
        <f>SUMIF(Tbl.Kosten[Sanr.],$A135,Tbl.Kosten[P123])-SUMIF(Tb.Financiering[SAnr.],$A135,Tb.Financiering[P23])</f>
        <v>0</v>
      </c>
      <c r="Z135" s="72">
        <f>SUMIF(Tbl.Kosten[Sanr.],$A135,Tbl.Kosten[P124])-SUMIF(Tb.Financiering[SAnr.],$A135,Tb.Financiering[P24])</f>
        <v>0</v>
      </c>
      <c r="AA135" s="72">
        <f>SUMIF(Tbl.Kosten[Sanr.],$A135,Tbl.Kosten[P125])-SUMIF(Tb.Financiering[SAnr.],$A135,Tb.Financiering[P25])</f>
        <v>0</v>
      </c>
      <c r="AB135" s="72">
        <f>SUMIF(Tbl.Kosten[Sanr.],$A135,Tbl.Kosten[P126])-SUMIF(Tb.Financiering[SAnr.],$A135,Tb.Financiering[P26])</f>
        <v>0</v>
      </c>
      <c r="AC135" s="72">
        <f>SUMIF(Tbl.Kosten[Sanr.],$A135,Tbl.Kosten[P127])-SUMIF(Tb.Financiering[SAnr.],$A135,Tb.Financiering[P27])</f>
        <v>0</v>
      </c>
      <c r="AD135" s="72">
        <f>SUMIF(Tbl.Kosten[Sanr.],$A135,Tbl.Kosten[P128])-SUMIF(Tb.Financiering[SAnr.],$A135,Tb.Financiering[P28])</f>
        <v>0</v>
      </c>
      <c r="AE135" s="72">
        <f>SUMIF(Tbl.Kosten[Sanr.],$A135,Tbl.Kosten[P129])-SUMIF(Tb.Financiering[SAnr.],$A135,Tb.Financiering[P29])</f>
        <v>0</v>
      </c>
      <c r="AF135" s="72">
        <f>SUMIF(Tbl.Kosten[Sanr.],$A135,Tbl.Kosten[P130])-SUMIF(Tb.Financiering[SAnr.],$A135,Tb.Financiering[P30])</f>
        <v>0</v>
      </c>
      <c r="AG135" s="72">
        <f>SUMIF(Tbl.Kosten[Sanr.],$A135,Tbl.Kosten[P131])-SUMIF(Tb.Financiering[SAnr.],$A135,Tb.Financiering[P31])</f>
        <v>0</v>
      </c>
      <c r="AH135" s="72">
        <f>SUMIF(Tbl.Kosten[Sanr.],$A135,Tbl.Kosten[P132])-SUMIF(Tb.Financiering[SAnr.],$A135,Tb.Financiering[P32])</f>
        <v>0</v>
      </c>
      <c r="AI135" s="72">
        <f>SUMIF(Tbl.Kosten[Sanr.],$A135,Tbl.Kosten[P133])-SUMIF(Tb.Financiering[SAnr.],$A135,Tb.Financiering[P33])</f>
        <v>0</v>
      </c>
      <c r="AJ135" s="72">
        <f>SUMIF(Tbl.Kosten[Sanr.],$A135,Tbl.Kosten[P134])-SUMIF(Tb.Financiering[SAnr.],$A135,Tb.Financiering[P34])</f>
        <v>0</v>
      </c>
      <c r="AK135" s="72">
        <f>SUMIF(Tbl.Kosten[Sanr.],$A135,Tbl.Kosten[P135])-SUMIF(Tb.Financiering[SAnr.],$A135,Tb.Financiering[P35])</f>
        <v>0</v>
      </c>
      <c r="AL135" s="72">
        <f>SUMIF(Tbl.Kosten[Sanr.],$A135,Tbl.Kosten[P136])-SUMIF(Tb.Financiering[SAnr.],$A135,Tb.Financiering[P36])</f>
        <v>0</v>
      </c>
      <c r="AM135" s="72">
        <f>SUMIF(Tbl.Kosten[Sanr.],$A135,Tbl.Kosten[P137])-SUMIF(Tb.Financiering[SAnr.],$A135,Tb.Financiering[P37])</f>
        <v>0</v>
      </c>
      <c r="AN135" s="72">
        <f>SUMIF(Tbl.Kosten[Sanr.],$A135,Tbl.Kosten[P138])-SUMIF(Tb.Financiering[SAnr.],$A135,Tb.Financiering[P38])</f>
        <v>0</v>
      </c>
      <c r="AO135" s="72">
        <f>SUMIF(Tbl.Kosten[Sanr.],$A135,Tbl.Kosten[P139])-SUMIF(Tb.Financiering[SAnr.],$A135,Tb.Financiering[P39])</f>
        <v>0</v>
      </c>
      <c r="AP135" s="72">
        <f>SUMIF(Tbl.Kosten[Sanr.],$A135,Tbl.Kosten[P140])-SUMIF(Tb.Financiering[SAnr.],$A135,Tb.Financiering[P40])</f>
        <v>0</v>
      </c>
      <c r="AQ135" s="72">
        <f>SUMIF(Tbl.Kosten[Sanr.],$A135,Tbl.Kosten[P141])-SUMIF(Tb.Financiering[SAnr.],$A135,Tb.Financiering[P41])</f>
        <v>0</v>
      </c>
      <c r="AR135" s="72">
        <f>SUMIF(Tbl.Kosten[Sanr.],$A135,Tbl.Kosten[P142])-SUMIF(Tb.Financiering[SAnr.],$A135,Tb.Financiering[P42])</f>
        <v>0</v>
      </c>
      <c r="AS135" s="72">
        <f>SUMIF(Tbl.Kosten[Sanr.],$A135,Tbl.Kosten[P143])-SUMIF(Tb.Financiering[SAnr.],$A135,Tb.Financiering[P43])</f>
        <v>0</v>
      </c>
      <c r="AT135" s="72">
        <f>SUMIF(Tbl.Kosten[Sanr.],$A135,Tbl.Kosten[P144])-SUMIF(Tb.Financiering[SAnr.],$A135,Tb.Financiering[P44])</f>
        <v>0</v>
      </c>
      <c r="AU135" s="72">
        <f>SUMIF(Tbl.Kosten[Sanr.],$A135,Tbl.Kosten[P145])-SUMIF(Tb.Financiering[SAnr.],$A135,Tb.Financiering[P45])</f>
        <v>0</v>
      </c>
      <c r="AV135" s="72">
        <f>SUMIF(Tbl.Kosten[Sanr.],$A135,Tbl.Kosten[P146])-SUMIF(Tb.Financiering[SAnr.],$A135,Tb.Financiering[P46])</f>
        <v>0</v>
      </c>
      <c r="AW135" s="72">
        <f>SUMIF(Tbl.Kosten[Sanr.],$A135,Tbl.Kosten[P147])-SUMIF(Tb.Financiering[SAnr.],$A135,Tb.Financiering[P47])</f>
        <v>0</v>
      </c>
      <c r="AX135" s="72">
        <f>SUMIF(Tbl.Kosten[Sanr.],$A135,Tbl.Kosten[P148])-SUMIF(Tb.Financiering[SAnr.],$A135,Tb.Financiering[P48])</f>
        <v>0</v>
      </c>
      <c r="AY135" s="72">
        <f>SUMIF(Tbl.Kosten[Sanr.],$A135,Tbl.Kosten[P149])-SUMIF(Tb.Financiering[SAnr.],$A135,Tb.Financiering[P49])</f>
        <v>0</v>
      </c>
      <c r="AZ135" s="72">
        <f>SUMIF(Tbl.Kosten[Sanr.],$A135,Tbl.Kosten[P150])-SUMIF(Tb.Financiering[SAnr.],$A135,Tb.Financiering[P50])</f>
        <v>0</v>
      </c>
    </row>
    <row r="136" spans="1:52" x14ac:dyDescent="0.35">
      <c r="A136" s="72" t="s">
        <v>367</v>
      </c>
      <c r="B136" s="87">
        <f t="shared" si="3"/>
        <v>0</v>
      </c>
      <c r="C136" s="72">
        <f>SUMIF(Tbl.Kosten[Sanr.],$A136,Tbl.Kosten[P101])-SUMIF(Tb.Financiering[SAnr.],$A136,Tb.Financiering[P1])</f>
        <v>0</v>
      </c>
      <c r="D136" s="72">
        <f>SUMIF(Tbl.Kosten[Sanr.],$A136,Tbl.Kosten[P102])-SUMIF(Tb.Financiering[SAnr.],$A136,Tb.Financiering[P2])</f>
        <v>0</v>
      </c>
      <c r="E136" s="72">
        <f>SUMIF(Tbl.Kosten[Sanr.],$A136,Tbl.Kosten[P103])-SUMIF(Tb.Financiering[SAnr.],$A136,Tb.Financiering[P3])</f>
        <v>0</v>
      </c>
      <c r="F136" s="72">
        <f>SUMIF(Tbl.Kosten[Sanr.],$A136,Tbl.Kosten[P104])-SUMIF(Tb.Financiering[SAnr.],$A136,Tb.Financiering[P4])</f>
        <v>0</v>
      </c>
      <c r="G136" s="72">
        <f>SUMIF(Tbl.Kosten[Sanr.],$A136,Tbl.Kosten[P105])-SUMIF(Tb.Financiering[SAnr.],$A136,Tb.Financiering[P5])</f>
        <v>0</v>
      </c>
      <c r="H136" s="72">
        <f>SUMIF(Tbl.Kosten[Sanr.],$A136,Tbl.Kosten[P106])-SUMIF(Tb.Financiering[SAnr.],$A136,Tb.Financiering[P6])</f>
        <v>0</v>
      </c>
      <c r="I136" s="72">
        <f>SUMIF(Tbl.Kosten[Sanr.],$A136,Tbl.Kosten[P107])-SUMIF(Tb.Financiering[SAnr.],$A136,Tb.Financiering[P7])</f>
        <v>0</v>
      </c>
      <c r="J136" s="72">
        <f>SUMIF(Tbl.Kosten[Sanr.],$A136,Tbl.Kosten[P108])-SUMIF(Tb.Financiering[SAnr.],$A136,Tb.Financiering[P8])</f>
        <v>0</v>
      </c>
      <c r="K136" s="72">
        <f>SUMIF(Tbl.Kosten[Sanr.],$A136,Tbl.Kosten[P109])-SUMIF(Tb.Financiering[SAnr.],$A136,Tb.Financiering[P9])</f>
        <v>0</v>
      </c>
      <c r="L136" s="72">
        <f>SUMIF(Tbl.Kosten[Sanr.],$A136,Tbl.Kosten[P110])-SUMIF(Tb.Financiering[SAnr.],$A136,Tb.Financiering[P10])</f>
        <v>0</v>
      </c>
      <c r="M136" s="72">
        <f>SUMIF(Tbl.Kosten[Sanr.],$A136,Tbl.Kosten[P111])-SUMIF(Tb.Financiering[SAnr.],$A136,Tb.Financiering[P11])</f>
        <v>0</v>
      </c>
      <c r="N136" s="72">
        <f>SUMIF(Tbl.Kosten[Sanr.],$A136,Tbl.Kosten[P112])-SUMIF(Tb.Financiering[SAnr.],$A136,Tb.Financiering[P12])</f>
        <v>0</v>
      </c>
      <c r="O136" s="72">
        <f>SUMIF(Tbl.Kosten[Sanr.],$A136,Tbl.Kosten[P113])-SUMIF(Tb.Financiering[SAnr.],$A136,Tb.Financiering[P13])</f>
        <v>0</v>
      </c>
      <c r="P136" s="72">
        <f>SUMIF(Tbl.Kosten[Sanr.],$A136,Tbl.Kosten[P114])-SUMIF(Tb.Financiering[SAnr.],$A136,Tb.Financiering[P14])</f>
        <v>0</v>
      </c>
      <c r="Q136" s="72">
        <f>SUMIF(Tbl.Kosten[Sanr.],$A136,Tbl.Kosten[P115])-SUMIF(Tb.Financiering[SAnr.],$A136,Tb.Financiering[P15])</f>
        <v>0</v>
      </c>
      <c r="R136" s="72">
        <f>SUMIF(Tbl.Kosten[Sanr.],$A136,Tbl.Kosten[P116])-SUMIF(Tb.Financiering[SAnr.],$A136,Tb.Financiering[P16])</f>
        <v>0</v>
      </c>
      <c r="S136" s="72">
        <f>SUMIF(Tbl.Kosten[Sanr.],$A136,Tbl.Kosten[P117])-SUMIF(Tb.Financiering[SAnr.],$A136,Tb.Financiering[P17])</f>
        <v>0</v>
      </c>
      <c r="T136" s="72">
        <f>SUMIF(Tbl.Kosten[Sanr.],$A136,Tbl.Kosten[P118])-SUMIF(Tb.Financiering[SAnr.],$A136,Tb.Financiering[P18])</f>
        <v>0</v>
      </c>
      <c r="U136" s="72">
        <f>SUMIF(Tbl.Kosten[Sanr.],$A136,Tbl.Kosten[P119])-SUMIF(Tb.Financiering[SAnr.],$A136,Tb.Financiering[P19])</f>
        <v>0</v>
      </c>
      <c r="V136" s="72">
        <f>SUMIF(Tbl.Kosten[Sanr.],$A136,Tbl.Kosten[P120])-SUMIF(Tb.Financiering[SAnr.],$A136,Tb.Financiering[P20])</f>
        <v>0</v>
      </c>
      <c r="W136" s="72">
        <f>SUMIF(Tbl.Kosten[Sanr.],$A136,Tbl.Kosten[P121])-SUMIF(Tb.Financiering[SAnr.],$A136,Tb.Financiering[P21])</f>
        <v>0</v>
      </c>
      <c r="X136" s="72">
        <f>SUMIF(Tbl.Kosten[Sanr.],$A136,Tbl.Kosten[P122])-SUMIF(Tb.Financiering[SAnr.],$A136,Tb.Financiering[P22])</f>
        <v>0</v>
      </c>
      <c r="Y136" s="72">
        <f>SUMIF(Tbl.Kosten[Sanr.],$A136,Tbl.Kosten[P123])-SUMIF(Tb.Financiering[SAnr.],$A136,Tb.Financiering[P23])</f>
        <v>0</v>
      </c>
      <c r="Z136" s="72">
        <f>SUMIF(Tbl.Kosten[Sanr.],$A136,Tbl.Kosten[P124])-SUMIF(Tb.Financiering[SAnr.],$A136,Tb.Financiering[P24])</f>
        <v>0</v>
      </c>
      <c r="AA136" s="72">
        <f>SUMIF(Tbl.Kosten[Sanr.],$A136,Tbl.Kosten[P125])-SUMIF(Tb.Financiering[SAnr.],$A136,Tb.Financiering[P25])</f>
        <v>0</v>
      </c>
      <c r="AB136" s="72">
        <f>SUMIF(Tbl.Kosten[Sanr.],$A136,Tbl.Kosten[P126])-SUMIF(Tb.Financiering[SAnr.],$A136,Tb.Financiering[P26])</f>
        <v>0</v>
      </c>
      <c r="AC136" s="72">
        <f>SUMIF(Tbl.Kosten[Sanr.],$A136,Tbl.Kosten[P127])-SUMIF(Tb.Financiering[SAnr.],$A136,Tb.Financiering[P27])</f>
        <v>0</v>
      </c>
      <c r="AD136" s="72">
        <f>SUMIF(Tbl.Kosten[Sanr.],$A136,Tbl.Kosten[P128])-SUMIF(Tb.Financiering[SAnr.],$A136,Tb.Financiering[P28])</f>
        <v>0</v>
      </c>
      <c r="AE136" s="72">
        <f>SUMIF(Tbl.Kosten[Sanr.],$A136,Tbl.Kosten[P129])-SUMIF(Tb.Financiering[SAnr.],$A136,Tb.Financiering[P29])</f>
        <v>0</v>
      </c>
      <c r="AF136" s="72">
        <f>SUMIF(Tbl.Kosten[Sanr.],$A136,Tbl.Kosten[P130])-SUMIF(Tb.Financiering[SAnr.],$A136,Tb.Financiering[P30])</f>
        <v>0</v>
      </c>
      <c r="AG136" s="72">
        <f>SUMIF(Tbl.Kosten[Sanr.],$A136,Tbl.Kosten[P131])-SUMIF(Tb.Financiering[SAnr.],$A136,Tb.Financiering[P31])</f>
        <v>0</v>
      </c>
      <c r="AH136" s="72">
        <f>SUMIF(Tbl.Kosten[Sanr.],$A136,Tbl.Kosten[P132])-SUMIF(Tb.Financiering[SAnr.],$A136,Tb.Financiering[P32])</f>
        <v>0</v>
      </c>
      <c r="AI136" s="72">
        <f>SUMIF(Tbl.Kosten[Sanr.],$A136,Tbl.Kosten[P133])-SUMIF(Tb.Financiering[SAnr.],$A136,Tb.Financiering[P33])</f>
        <v>0</v>
      </c>
      <c r="AJ136" s="72">
        <f>SUMIF(Tbl.Kosten[Sanr.],$A136,Tbl.Kosten[P134])-SUMIF(Tb.Financiering[SAnr.],$A136,Tb.Financiering[P34])</f>
        <v>0</v>
      </c>
      <c r="AK136" s="72">
        <f>SUMIF(Tbl.Kosten[Sanr.],$A136,Tbl.Kosten[P135])-SUMIF(Tb.Financiering[SAnr.],$A136,Tb.Financiering[P35])</f>
        <v>0</v>
      </c>
      <c r="AL136" s="72">
        <f>SUMIF(Tbl.Kosten[Sanr.],$A136,Tbl.Kosten[P136])-SUMIF(Tb.Financiering[SAnr.],$A136,Tb.Financiering[P36])</f>
        <v>0</v>
      </c>
      <c r="AM136" s="72">
        <f>SUMIF(Tbl.Kosten[Sanr.],$A136,Tbl.Kosten[P137])-SUMIF(Tb.Financiering[SAnr.],$A136,Tb.Financiering[P37])</f>
        <v>0</v>
      </c>
      <c r="AN136" s="72">
        <f>SUMIF(Tbl.Kosten[Sanr.],$A136,Tbl.Kosten[P138])-SUMIF(Tb.Financiering[SAnr.],$A136,Tb.Financiering[P38])</f>
        <v>0</v>
      </c>
      <c r="AO136" s="72">
        <f>SUMIF(Tbl.Kosten[Sanr.],$A136,Tbl.Kosten[P139])-SUMIF(Tb.Financiering[SAnr.],$A136,Tb.Financiering[P39])</f>
        <v>0</v>
      </c>
      <c r="AP136" s="72">
        <f>SUMIF(Tbl.Kosten[Sanr.],$A136,Tbl.Kosten[P140])-SUMIF(Tb.Financiering[SAnr.],$A136,Tb.Financiering[P40])</f>
        <v>0</v>
      </c>
      <c r="AQ136" s="72">
        <f>SUMIF(Tbl.Kosten[Sanr.],$A136,Tbl.Kosten[P141])-SUMIF(Tb.Financiering[SAnr.],$A136,Tb.Financiering[P41])</f>
        <v>0</v>
      </c>
      <c r="AR136" s="72">
        <f>SUMIF(Tbl.Kosten[Sanr.],$A136,Tbl.Kosten[P142])-SUMIF(Tb.Financiering[SAnr.],$A136,Tb.Financiering[P42])</f>
        <v>0</v>
      </c>
      <c r="AS136" s="72">
        <f>SUMIF(Tbl.Kosten[Sanr.],$A136,Tbl.Kosten[P143])-SUMIF(Tb.Financiering[SAnr.],$A136,Tb.Financiering[P43])</f>
        <v>0</v>
      </c>
      <c r="AT136" s="72">
        <f>SUMIF(Tbl.Kosten[Sanr.],$A136,Tbl.Kosten[P144])-SUMIF(Tb.Financiering[SAnr.],$A136,Tb.Financiering[P44])</f>
        <v>0</v>
      </c>
      <c r="AU136" s="72">
        <f>SUMIF(Tbl.Kosten[Sanr.],$A136,Tbl.Kosten[P145])-SUMIF(Tb.Financiering[SAnr.],$A136,Tb.Financiering[P45])</f>
        <v>0</v>
      </c>
      <c r="AV136" s="72">
        <f>SUMIF(Tbl.Kosten[Sanr.],$A136,Tbl.Kosten[P146])-SUMIF(Tb.Financiering[SAnr.],$A136,Tb.Financiering[P46])</f>
        <v>0</v>
      </c>
      <c r="AW136" s="72">
        <f>SUMIF(Tbl.Kosten[Sanr.],$A136,Tbl.Kosten[P147])-SUMIF(Tb.Financiering[SAnr.],$A136,Tb.Financiering[P47])</f>
        <v>0</v>
      </c>
      <c r="AX136" s="72">
        <f>SUMIF(Tbl.Kosten[Sanr.],$A136,Tbl.Kosten[P148])-SUMIF(Tb.Financiering[SAnr.],$A136,Tb.Financiering[P48])</f>
        <v>0</v>
      </c>
      <c r="AY136" s="72">
        <f>SUMIF(Tbl.Kosten[Sanr.],$A136,Tbl.Kosten[P149])-SUMIF(Tb.Financiering[SAnr.],$A136,Tb.Financiering[P49])</f>
        <v>0</v>
      </c>
      <c r="AZ136" s="72">
        <f>SUMIF(Tbl.Kosten[Sanr.],$A136,Tbl.Kosten[P150])-SUMIF(Tb.Financiering[SAnr.],$A136,Tb.Financiering[P50])</f>
        <v>0</v>
      </c>
    </row>
    <row r="137" spans="1:52" x14ac:dyDescent="0.35">
      <c r="A137" s="72" t="s">
        <v>368</v>
      </c>
      <c r="B137" s="87">
        <f t="shared" si="3"/>
        <v>0</v>
      </c>
      <c r="C137" s="72">
        <f>SUMIF(Tbl.Kosten[Sanr.],$A137,Tbl.Kosten[P101])-SUMIF(Tb.Financiering[SAnr.],$A137,Tb.Financiering[P1])</f>
        <v>0</v>
      </c>
      <c r="D137" s="72">
        <f>SUMIF(Tbl.Kosten[Sanr.],$A137,Tbl.Kosten[P102])-SUMIF(Tb.Financiering[SAnr.],$A137,Tb.Financiering[P2])</f>
        <v>0</v>
      </c>
      <c r="E137" s="72">
        <f>SUMIF(Tbl.Kosten[Sanr.],$A137,Tbl.Kosten[P103])-SUMIF(Tb.Financiering[SAnr.],$A137,Tb.Financiering[P3])</f>
        <v>0</v>
      </c>
      <c r="F137" s="72">
        <f>SUMIF(Tbl.Kosten[Sanr.],$A137,Tbl.Kosten[P104])-SUMIF(Tb.Financiering[SAnr.],$A137,Tb.Financiering[P4])</f>
        <v>0</v>
      </c>
      <c r="G137" s="72">
        <f>SUMIF(Tbl.Kosten[Sanr.],$A137,Tbl.Kosten[P105])-SUMIF(Tb.Financiering[SAnr.],$A137,Tb.Financiering[P5])</f>
        <v>0</v>
      </c>
      <c r="H137" s="72">
        <f>SUMIF(Tbl.Kosten[Sanr.],$A137,Tbl.Kosten[P106])-SUMIF(Tb.Financiering[SAnr.],$A137,Tb.Financiering[P6])</f>
        <v>0</v>
      </c>
      <c r="I137" s="72">
        <f>SUMIF(Tbl.Kosten[Sanr.],$A137,Tbl.Kosten[P107])-SUMIF(Tb.Financiering[SAnr.],$A137,Tb.Financiering[P7])</f>
        <v>0</v>
      </c>
      <c r="J137" s="72">
        <f>SUMIF(Tbl.Kosten[Sanr.],$A137,Tbl.Kosten[P108])-SUMIF(Tb.Financiering[SAnr.],$A137,Tb.Financiering[P8])</f>
        <v>0</v>
      </c>
      <c r="K137" s="72">
        <f>SUMIF(Tbl.Kosten[Sanr.],$A137,Tbl.Kosten[P109])-SUMIF(Tb.Financiering[SAnr.],$A137,Tb.Financiering[P9])</f>
        <v>0</v>
      </c>
      <c r="L137" s="72">
        <f>SUMIF(Tbl.Kosten[Sanr.],$A137,Tbl.Kosten[P110])-SUMIF(Tb.Financiering[SAnr.],$A137,Tb.Financiering[P10])</f>
        <v>0</v>
      </c>
      <c r="M137" s="72">
        <f>SUMIF(Tbl.Kosten[Sanr.],$A137,Tbl.Kosten[P111])-SUMIF(Tb.Financiering[SAnr.],$A137,Tb.Financiering[P11])</f>
        <v>0</v>
      </c>
      <c r="N137" s="72">
        <f>SUMIF(Tbl.Kosten[Sanr.],$A137,Tbl.Kosten[P112])-SUMIF(Tb.Financiering[SAnr.],$A137,Tb.Financiering[P12])</f>
        <v>0</v>
      </c>
      <c r="O137" s="72">
        <f>SUMIF(Tbl.Kosten[Sanr.],$A137,Tbl.Kosten[P113])-SUMIF(Tb.Financiering[SAnr.],$A137,Tb.Financiering[P13])</f>
        <v>0</v>
      </c>
      <c r="P137" s="72">
        <f>SUMIF(Tbl.Kosten[Sanr.],$A137,Tbl.Kosten[P114])-SUMIF(Tb.Financiering[SAnr.],$A137,Tb.Financiering[P14])</f>
        <v>0</v>
      </c>
      <c r="Q137" s="72">
        <f>SUMIF(Tbl.Kosten[Sanr.],$A137,Tbl.Kosten[P115])-SUMIF(Tb.Financiering[SAnr.],$A137,Tb.Financiering[P15])</f>
        <v>0</v>
      </c>
      <c r="R137" s="72">
        <f>SUMIF(Tbl.Kosten[Sanr.],$A137,Tbl.Kosten[P116])-SUMIF(Tb.Financiering[SAnr.],$A137,Tb.Financiering[P16])</f>
        <v>0</v>
      </c>
      <c r="S137" s="72">
        <f>SUMIF(Tbl.Kosten[Sanr.],$A137,Tbl.Kosten[P117])-SUMIF(Tb.Financiering[SAnr.],$A137,Tb.Financiering[P17])</f>
        <v>0</v>
      </c>
      <c r="T137" s="72">
        <f>SUMIF(Tbl.Kosten[Sanr.],$A137,Tbl.Kosten[P118])-SUMIF(Tb.Financiering[SAnr.],$A137,Tb.Financiering[P18])</f>
        <v>0</v>
      </c>
      <c r="U137" s="72">
        <f>SUMIF(Tbl.Kosten[Sanr.],$A137,Tbl.Kosten[P119])-SUMIF(Tb.Financiering[SAnr.],$A137,Tb.Financiering[P19])</f>
        <v>0</v>
      </c>
      <c r="V137" s="72">
        <f>SUMIF(Tbl.Kosten[Sanr.],$A137,Tbl.Kosten[P120])-SUMIF(Tb.Financiering[SAnr.],$A137,Tb.Financiering[P20])</f>
        <v>0</v>
      </c>
      <c r="W137" s="72">
        <f>SUMIF(Tbl.Kosten[Sanr.],$A137,Tbl.Kosten[P121])-SUMIF(Tb.Financiering[SAnr.],$A137,Tb.Financiering[P21])</f>
        <v>0</v>
      </c>
      <c r="X137" s="72">
        <f>SUMIF(Tbl.Kosten[Sanr.],$A137,Tbl.Kosten[P122])-SUMIF(Tb.Financiering[SAnr.],$A137,Tb.Financiering[P22])</f>
        <v>0</v>
      </c>
      <c r="Y137" s="72">
        <f>SUMIF(Tbl.Kosten[Sanr.],$A137,Tbl.Kosten[P123])-SUMIF(Tb.Financiering[SAnr.],$A137,Tb.Financiering[P23])</f>
        <v>0</v>
      </c>
      <c r="Z137" s="72">
        <f>SUMIF(Tbl.Kosten[Sanr.],$A137,Tbl.Kosten[P124])-SUMIF(Tb.Financiering[SAnr.],$A137,Tb.Financiering[P24])</f>
        <v>0</v>
      </c>
      <c r="AA137" s="72">
        <f>SUMIF(Tbl.Kosten[Sanr.],$A137,Tbl.Kosten[P125])-SUMIF(Tb.Financiering[SAnr.],$A137,Tb.Financiering[P25])</f>
        <v>0</v>
      </c>
      <c r="AB137" s="72">
        <f>SUMIF(Tbl.Kosten[Sanr.],$A137,Tbl.Kosten[P126])-SUMIF(Tb.Financiering[SAnr.],$A137,Tb.Financiering[P26])</f>
        <v>0</v>
      </c>
      <c r="AC137" s="72">
        <f>SUMIF(Tbl.Kosten[Sanr.],$A137,Tbl.Kosten[P127])-SUMIF(Tb.Financiering[SAnr.],$A137,Tb.Financiering[P27])</f>
        <v>0</v>
      </c>
      <c r="AD137" s="72">
        <f>SUMIF(Tbl.Kosten[Sanr.],$A137,Tbl.Kosten[P128])-SUMIF(Tb.Financiering[SAnr.],$A137,Tb.Financiering[P28])</f>
        <v>0</v>
      </c>
      <c r="AE137" s="72">
        <f>SUMIF(Tbl.Kosten[Sanr.],$A137,Tbl.Kosten[P129])-SUMIF(Tb.Financiering[SAnr.],$A137,Tb.Financiering[P29])</f>
        <v>0</v>
      </c>
      <c r="AF137" s="72">
        <f>SUMIF(Tbl.Kosten[Sanr.],$A137,Tbl.Kosten[P130])-SUMIF(Tb.Financiering[SAnr.],$A137,Tb.Financiering[P30])</f>
        <v>0</v>
      </c>
      <c r="AG137" s="72">
        <f>SUMIF(Tbl.Kosten[Sanr.],$A137,Tbl.Kosten[P131])-SUMIF(Tb.Financiering[SAnr.],$A137,Tb.Financiering[P31])</f>
        <v>0</v>
      </c>
      <c r="AH137" s="72">
        <f>SUMIF(Tbl.Kosten[Sanr.],$A137,Tbl.Kosten[P132])-SUMIF(Tb.Financiering[SAnr.],$A137,Tb.Financiering[P32])</f>
        <v>0</v>
      </c>
      <c r="AI137" s="72">
        <f>SUMIF(Tbl.Kosten[Sanr.],$A137,Tbl.Kosten[P133])-SUMIF(Tb.Financiering[SAnr.],$A137,Tb.Financiering[P33])</f>
        <v>0</v>
      </c>
      <c r="AJ137" s="72">
        <f>SUMIF(Tbl.Kosten[Sanr.],$A137,Tbl.Kosten[P134])-SUMIF(Tb.Financiering[SAnr.],$A137,Tb.Financiering[P34])</f>
        <v>0</v>
      </c>
      <c r="AK137" s="72">
        <f>SUMIF(Tbl.Kosten[Sanr.],$A137,Tbl.Kosten[P135])-SUMIF(Tb.Financiering[SAnr.],$A137,Tb.Financiering[P35])</f>
        <v>0</v>
      </c>
      <c r="AL137" s="72">
        <f>SUMIF(Tbl.Kosten[Sanr.],$A137,Tbl.Kosten[P136])-SUMIF(Tb.Financiering[SAnr.],$A137,Tb.Financiering[P36])</f>
        <v>0</v>
      </c>
      <c r="AM137" s="72">
        <f>SUMIF(Tbl.Kosten[Sanr.],$A137,Tbl.Kosten[P137])-SUMIF(Tb.Financiering[SAnr.],$A137,Tb.Financiering[P37])</f>
        <v>0</v>
      </c>
      <c r="AN137" s="72">
        <f>SUMIF(Tbl.Kosten[Sanr.],$A137,Tbl.Kosten[P138])-SUMIF(Tb.Financiering[SAnr.],$A137,Tb.Financiering[P38])</f>
        <v>0</v>
      </c>
      <c r="AO137" s="72">
        <f>SUMIF(Tbl.Kosten[Sanr.],$A137,Tbl.Kosten[P139])-SUMIF(Tb.Financiering[SAnr.],$A137,Tb.Financiering[P39])</f>
        <v>0</v>
      </c>
      <c r="AP137" s="72">
        <f>SUMIF(Tbl.Kosten[Sanr.],$A137,Tbl.Kosten[P140])-SUMIF(Tb.Financiering[SAnr.],$A137,Tb.Financiering[P40])</f>
        <v>0</v>
      </c>
      <c r="AQ137" s="72">
        <f>SUMIF(Tbl.Kosten[Sanr.],$A137,Tbl.Kosten[P141])-SUMIF(Tb.Financiering[SAnr.],$A137,Tb.Financiering[P41])</f>
        <v>0</v>
      </c>
      <c r="AR137" s="72">
        <f>SUMIF(Tbl.Kosten[Sanr.],$A137,Tbl.Kosten[P142])-SUMIF(Tb.Financiering[SAnr.],$A137,Tb.Financiering[P42])</f>
        <v>0</v>
      </c>
      <c r="AS137" s="72">
        <f>SUMIF(Tbl.Kosten[Sanr.],$A137,Tbl.Kosten[P143])-SUMIF(Tb.Financiering[SAnr.],$A137,Tb.Financiering[P43])</f>
        <v>0</v>
      </c>
      <c r="AT137" s="72">
        <f>SUMIF(Tbl.Kosten[Sanr.],$A137,Tbl.Kosten[P144])-SUMIF(Tb.Financiering[SAnr.],$A137,Tb.Financiering[P44])</f>
        <v>0</v>
      </c>
      <c r="AU137" s="72">
        <f>SUMIF(Tbl.Kosten[Sanr.],$A137,Tbl.Kosten[P145])-SUMIF(Tb.Financiering[SAnr.],$A137,Tb.Financiering[P45])</f>
        <v>0</v>
      </c>
      <c r="AV137" s="72">
        <f>SUMIF(Tbl.Kosten[Sanr.],$A137,Tbl.Kosten[P146])-SUMIF(Tb.Financiering[SAnr.],$A137,Tb.Financiering[P46])</f>
        <v>0</v>
      </c>
      <c r="AW137" s="72">
        <f>SUMIF(Tbl.Kosten[Sanr.],$A137,Tbl.Kosten[P147])-SUMIF(Tb.Financiering[SAnr.],$A137,Tb.Financiering[P47])</f>
        <v>0</v>
      </c>
      <c r="AX137" s="72">
        <f>SUMIF(Tbl.Kosten[Sanr.],$A137,Tbl.Kosten[P148])-SUMIF(Tb.Financiering[SAnr.],$A137,Tb.Financiering[P48])</f>
        <v>0</v>
      </c>
      <c r="AY137" s="72">
        <f>SUMIF(Tbl.Kosten[Sanr.],$A137,Tbl.Kosten[P149])-SUMIF(Tb.Financiering[SAnr.],$A137,Tb.Financiering[P49])</f>
        <v>0</v>
      </c>
      <c r="AZ137" s="72">
        <f>SUMIF(Tbl.Kosten[Sanr.],$A137,Tbl.Kosten[P150])-SUMIF(Tb.Financiering[SAnr.],$A137,Tb.Financiering[P50])</f>
        <v>0</v>
      </c>
    </row>
    <row r="138" spans="1:52" x14ac:dyDescent="0.35">
      <c r="A138" s="72" t="s">
        <v>369</v>
      </c>
      <c r="B138" s="87">
        <f t="shared" si="3"/>
        <v>0</v>
      </c>
      <c r="C138" s="72">
        <f>SUMIF(Tbl.Kosten[Sanr.],$A138,Tbl.Kosten[P101])-SUMIF(Tb.Financiering[SAnr.],$A138,Tb.Financiering[P1])</f>
        <v>0</v>
      </c>
      <c r="D138" s="72">
        <f>SUMIF(Tbl.Kosten[Sanr.],$A138,Tbl.Kosten[P102])-SUMIF(Tb.Financiering[SAnr.],$A138,Tb.Financiering[P2])</f>
        <v>0</v>
      </c>
      <c r="E138" s="72">
        <f>SUMIF(Tbl.Kosten[Sanr.],$A138,Tbl.Kosten[P103])-SUMIF(Tb.Financiering[SAnr.],$A138,Tb.Financiering[P3])</f>
        <v>0</v>
      </c>
      <c r="F138" s="72">
        <f>SUMIF(Tbl.Kosten[Sanr.],$A138,Tbl.Kosten[P104])-SUMIF(Tb.Financiering[SAnr.],$A138,Tb.Financiering[P4])</f>
        <v>0</v>
      </c>
      <c r="G138" s="72">
        <f>SUMIF(Tbl.Kosten[Sanr.],$A138,Tbl.Kosten[P105])-SUMIF(Tb.Financiering[SAnr.],$A138,Tb.Financiering[P5])</f>
        <v>0</v>
      </c>
      <c r="H138" s="72">
        <f>SUMIF(Tbl.Kosten[Sanr.],$A138,Tbl.Kosten[P106])-SUMIF(Tb.Financiering[SAnr.],$A138,Tb.Financiering[P6])</f>
        <v>0</v>
      </c>
      <c r="I138" s="72">
        <f>SUMIF(Tbl.Kosten[Sanr.],$A138,Tbl.Kosten[P107])-SUMIF(Tb.Financiering[SAnr.],$A138,Tb.Financiering[P7])</f>
        <v>0</v>
      </c>
      <c r="J138" s="72">
        <f>SUMIF(Tbl.Kosten[Sanr.],$A138,Tbl.Kosten[P108])-SUMIF(Tb.Financiering[SAnr.],$A138,Tb.Financiering[P8])</f>
        <v>0</v>
      </c>
      <c r="K138" s="72">
        <f>SUMIF(Tbl.Kosten[Sanr.],$A138,Tbl.Kosten[P109])-SUMIF(Tb.Financiering[SAnr.],$A138,Tb.Financiering[P9])</f>
        <v>0</v>
      </c>
      <c r="L138" s="72">
        <f>SUMIF(Tbl.Kosten[Sanr.],$A138,Tbl.Kosten[P110])-SUMIF(Tb.Financiering[SAnr.],$A138,Tb.Financiering[P10])</f>
        <v>0</v>
      </c>
      <c r="M138" s="72">
        <f>SUMIF(Tbl.Kosten[Sanr.],$A138,Tbl.Kosten[P111])-SUMIF(Tb.Financiering[SAnr.],$A138,Tb.Financiering[P11])</f>
        <v>0</v>
      </c>
      <c r="N138" s="72">
        <f>SUMIF(Tbl.Kosten[Sanr.],$A138,Tbl.Kosten[P112])-SUMIF(Tb.Financiering[SAnr.],$A138,Tb.Financiering[P12])</f>
        <v>0</v>
      </c>
      <c r="O138" s="72">
        <f>SUMIF(Tbl.Kosten[Sanr.],$A138,Tbl.Kosten[P113])-SUMIF(Tb.Financiering[SAnr.],$A138,Tb.Financiering[P13])</f>
        <v>0</v>
      </c>
      <c r="P138" s="72">
        <f>SUMIF(Tbl.Kosten[Sanr.],$A138,Tbl.Kosten[P114])-SUMIF(Tb.Financiering[SAnr.],$A138,Tb.Financiering[P14])</f>
        <v>0</v>
      </c>
      <c r="Q138" s="72">
        <f>SUMIF(Tbl.Kosten[Sanr.],$A138,Tbl.Kosten[P115])-SUMIF(Tb.Financiering[SAnr.],$A138,Tb.Financiering[P15])</f>
        <v>0</v>
      </c>
      <c r="R138" s="72">
        <f>SUMIF(Tbl.Kosten[Sanr.],$A138,Tbl.Kosten[P116])-SUMIF(Tb.Financiering[SAnr.],$A138,Tb.Financiering[P16])</f>
        <v>0</v>
      </c>
      <c r="S138" s="72">
        <f>SUMIF(Tbl.Kosten[Sanr.],$A138,Tbl.Kosten[P117])-SUMIF(Tb.Financiering[SAnr.],$A138,Tb.Financiering[P17])</f>
        <v>0</v>
      </c>
      <c r="T138" s="72">
        <f>SUMIF(Tbl.Kosten[Sanr.],$A138,Tbl.Kosten[P118])-SUMIF(Tb.Financiering[SAnr.],$A138,Tb.Financiering[P18])</f>
        <v>0</v>
      </c>
      <c r="U138" s="72">
        <f>SUMIF(Tbl.Kosten[Sanr.],$A138,Tbl.Kosten[P119])-SUMIF(Tb.Financiering[SAnr.],$A138,Tb.Financiering[P19])</f>
        <v>0</v>
      </c>
      <c r="V138" s="72">
        <f>SUMIF(Tbl.Kosten[Sanr.],$A138,Tbl.Kosten[P120])-SUMIF(Tb.Financiering[SAnr.],$A138,Tb.Financiering[P20])</f>
        <v>0</v>
      </c>
      <c r="W138" s="72">
        <f>SUMIF(Tbl.Kosten[Sanr.],$A138,Tbl.Kosten[P121])-SUMIF(Tb.Financiering[SAnr.],$A138,Tb.Financiering[P21])</f>
        <v>0</v>
      </c>
      <c r="X138" s="72">
        <f>SUMIF(Tbl.Kosten[Sanr.],$A138,Tbl.Kosten[P122])-SUMIF(Tb.Financiering[SAnr.],$A138,Tb.Financiering[P22])</f>
        <v>0</v>
      </c>
      <c r="Y138" s="72">
        <f>SUMIF(Tbl.Kosten[Sanr.],$A138,Tbl.Kosten[P123])-SUMIF(Tb.Financiering[SAnr.],$A138,Tb.Financiering[P23])</f>
        <v>0</v>
      </c>
      <c r="Z138" s="72">
        <f>SUMIF(Tbl.Kosten[Sanr.],$A138,Tbl.Kosten[P124])-SUMIF(Tb.Financiering[SAnr.],$A138,Tb.Financiering[P24])</f>
        <v>0</v>
      </c>
      <c r="AA138" s="72">
        <f>SUMIF(Tbl.Kosten[Sanr.],$A138,Tbl.Kosten[P125])-SUMIF(Tb.Financiering[SAnr.],$A138,Tb.Financiering[P25])</f>
        <v>0</v>
      </c>
      <c r="AB138" s="72">
        <f>SUMIF(Tbl.Kosten[Sanr.],$A138,Tbl.Kosten[P126])-SUMIF(Tb.Financiering[SAnr.],$A138,Tb.Financiering[P26])</f>
        <v>0</v>
      </c>
      <c r="AC138" s="72">
        <f>SUMIF(Tbl.Kosten[Sanr.],$A138,Tbl.Kosten[P127])-SUMIF(Tb.Financiering[SAnr.],$A138,Tb.Financiering[P27])</f>
        <v>0</v>
      </c>
      <c r="AD138" s="72">
        <f>SUMIF(Tbl.Kosten[Sanr.],$A138,Tbl.Kosten[P128])-SUMIF(Tb.Financiering[SAnr.],$A138,Tb.Financiering[P28])</f>
        <v>0</v>
      </c>
      <c r="AE138" s="72">
        <f>SUMIF(Tbl.Kosten[Sanr.],$A138,Tbl.Kosten[P129])-SUMIF(Tb.Financiering[SAnr.],$A138,Tb.Financiering[P29])</f>
        <v>0</v>
      </c>
      <c r="AF138" s="72">
        <f>SUMIF(Tbl.Kosten[Sanr.],$A138,Tbl.Kosten[P130])-SUMIF(Tb.Financiering[SAnr.],$A138,Tb.Financiering[P30])</f>
        <v>0</v>
      </c>
      <c r="AG138" s="72">
        <f>SUMIF(Tbl.Kosten[Sanr.],$A138,Tbl.Kosten[P131])-SUMIF(Tb.Financiering[SAnr.],$A138,Tb.Financiering[P31])</f>
        <v>0</v>
      </c>
      <c r="AH138" s="72">
        <f>SUMIF(Tbl.Kosten[Sanr.],$A138,Tbl.Kosten[P132])-SUMIF(Tb.Financiering[SAnr.],$A138,Tb.Financiering[P32])</f>
        <v>0</v>
      </c>
      <c r="AI138" s="72">
        <f>SUMIF(Tbl.Kosten[Sanr.],$A138,Tbl.Kosten[P133])-SUMIF(Tb.Financiering[SAnr.],$A138,Tb.Financiering[P33])</f>
        <v>0</v>
      </c>
      <c r="AJ138" s="72">
        <f>SUMIF(Tbl.Kosten[Sanr.],$A138,Tbl.Kosten[P134])-SUMIF(Tb.Financiering[SAnr.],$A138,Tb.Financiering[P34])</f>
        <v>0</v>
      </c>
      <c r="AK138" s="72">
        <f>SUMIF(Tbl.Kosten[Sanr.],$A138,Tbl.Kosten[P135])-SUMIF(Tb.Financiering[SAnr.],$A138,Tb.Financiering[P35])</f>
        <v>0</v>
      </c>
      <c r="AL138" s="72">
        <f>SUMIF(Tbl.Kosten[Sanr.],$A138,Tbl.Kosten[P136])-SUMIF(Tb.Financiering[SAnr.],$A138,Tb.Financiering[P36])</f>
        <v>0</v>
      </c>
      <c r="AM138" s="72">
        <f>SUMIF(Tbl.Kosten[Sanr.],$A138,Tbl.Kosten[P137])-SUMIF(Tb.Financiering[SAnr.],$A138,Tb.Financiering[P37])</f>
        <v>0</v>
      </c>
      <c r="AN138" s="72">
        <f>SUMIF(Tbl.Kosten[Sanr.],$A138,Tbl.Kosten[P138])-SUMIF(Tb.Financiering[SAnr.],$A138,Tb.Financiering[P38])</f>
        <v>0</v>
      </c>
      <c r="AO138" s="72">
        <f>SUMIF(Tbl.Kosten[Sanr.],$A138,Tbl.Kosten[P139])-SUMIF(Tb.Financiering[SAnr.],$A138,Tb.Financiering[P39])</f>
        <v>0</v>
      </c>
      <c r="AP138" s="72">
        <f>SUMIF(Tbl.Kosten[Sanr.],$A138,Tbl.Kosten[P140])-SUMIF(Tb.Financiering[SAnr.],$A138,Tb.Financiering[P40])</f>
        <v>0</v>
      </c>
      <c r="AQ138" s="72">
        <f>SUMIF(Tbl.Kosten[Sanr.],$A138,Tbl.Kosten[P141])-SUMIF(Tb.Financiering[SAnr.],$A138,Tb.Financiering[P41])</f>
        <v>0</v>
      </c>
      <c r="AR138" s="72">
        <f>SUMIF(Tbl.Kosten[Sanr.],$A138,Tbl.Kosten[P142])-SUMIF(Tb.Financiering[SAnr.],$A138,Tb.Financiering[P42])</f>
        <v>0</v>
      </c>
      <c r="AS138" s="72">
        <f>SUMIF(Tbl.Kosten[Sanr.],$A138,Tbl.Kosten[P143])-SUMIF(Tb.Financiering[SAnr.],$A138,Tb.Financiering[P43])</f>
        <v>0</v>
      </c>
      <c r="AT138" s="72">
        <f>SUMIF(Tbl.Kosten[Sanr.],$A138,Tbl.Kosten[P144])-SUMIF(Tb.Financiering[SAnr.],$A138,Tb.Financiering[P44])</f>
        <v>0</v>
      </c>
      <c r="AU138" s="72">
        <f>SUMIF(Tbl.Kosten[Sanr.],$A138,Tbl.Kosten[P145])-SUMIF(Tb.Financiering[SAnr.],$A138,Tb.Financiering[P45])</f>
        <v>0</v>
      </c>
      <c r="AV138" s="72">
        <f>SUMIF(Tbl.Kosten[Sanr.],$A138,Tbl.Kosten[P146])-SUMIF(Tb.Financiering[SAnr.],$A138,Tb.Financiering[P46])</f>
        <v>0</v>
      </c>
      <c r="AW138" s="72">
        <f>SUMIF(Tbl.Kosten[Sanr.],$A138,Tbl.Kosten[P147])-SUMIF(Tb.Financiering[SAnr.],$A138,Tb.Financiering[P47])</f>
        <v>0</v>
      </c>
      <c r="AX138" s="72">
        <f>SUMIF(Tbl.Kosten[Sanr.],$A138,Tbl.Kosten[P148])-SUMIF(Tb.Financiering[SAnr.],$A138,Tb.Financiering[P48])</f>
        <v>0</v>
      </c>
      <c r="AY138" s="72">
        <f>SUMIF(Tbl.Kosten[Sanr.],$A138,Tbl.Kosten[P149])-SUMIF(Tb.Financiering[SAnr.],$A138,Tb.Financiering[P49])</f>
        <v>0</v>
      </c>
      <c r="AZ138" s="72">
        <f>SUMIF(Tbl.Kosten[Sanr.],$A138,Tbl.Kosten[P150])-SUMIF(Tb.Financiering[SAnr.],$A138,Tb.Financiering[P50])</f>
        <v>0</v>
      </c>
    </row>
    <row r="139" spans="1:52" x14ac:dyDescent="0.35">
      <c r="A139" s="72" t="s">
        <v>370</v>
      </c>
      <c r="B139" s="87">
        <f t="shared" si="3"/>
        <v>0</v>
      </c>
      <c r="C139" s="72">
        <f>SUMIF(Tbl.Kosten[Sanr.],$A139,Tbl.Kosten[P101])-SUMIF(Tb.Financiering[SAnr.],$A139,Tb.Financiering[P1])</f>
        <v>0</v>
      </c>
      <c r="D139" s="72">
        <f>SUMIF(Tbl.Kosten[Sanr.],$A139,Tbl.Kosten[P102])-SUMIF(Tb.Financiering[SAnr.],$A139,Tb.Financiering[P2])</f>
        <v>0</v>
      </c>
      <c r="E139" s="72">
        <f>SUMIF(Tbl.Kosten[Sanr.],$A139,Tbl.Kosten[P103])-SUMIF(Tb.Financiering[SAnr.],$A139,Tb.Financiering[P3])</f>
        <v>0</v>
      </c>
      <c r="F139" s="72">
        <f>SUMIF(Tbl.Kosten[Sanr.],$A139,Tbl.Kosten[P104])-SUMIF(Tb.Financiering[SAnr.],$A139,Tb.Financiering[P4])</f>
        <v>0</v>
      </c>
      <c r="G139" s="72">
        <f>SUMIF(Tbl.Kosten[Sanr.],$A139,Tbl.Kosten[P105])-SUMIF(Tb.Financiering[SAnr.],$A139,Tb.Financiering[P5])</f>
        <v>0</v>
      </c>
      <c r="H139" s="72">
        <f>SUMIF(Tbl.Kosten[Sanr.],$A139,Tbl.Kosten[P106])-SUMIF(Tb.Financiering[SAnr.],$A139,Tb.Financiering[P6])</f>
        <v>0</v>
      </c>
      <c r="I139" s="72">
        <f>SUMIF(Tbl.Kosten[Sanr.],$A139,Tbl.Kosten[P107])-SUMIF(Tb.Financiering[SAnr.],$A139,Tb.Financiering[P7])</f>
        <v>0</v>
      </c>
      <c r="J139" s="72">
        <f>SUMIF(Tbl.Kosten[Sanr.],$A139,Tbl.Kosten[P108])-SUMIF(Tb.Financiering[SAnr.],$A139,Tb.Financiering[P8])</f>
        <v>0</v>
      </c>
      <c r="K139" s="72">
        <f>SUMIF(Tbl.Kosten[Sanr.],$A139,Tbl.Kosten[P109])-SUMIF(Tb.Financiering[SAnr.],$A139,Tb.Financiering[P9])</f>
        <v>0</v>
      </c>
      <c r="L139" s="72">
        <f>SUMIF(Tbl.Kosten[Sanr.],$A139,Tbl.Kosten[P110])-SUMIF(Tb.Financiering[SAnr.],$A139,Tb.Financiering[P10])</f>
        <v>0</v>
      </c>
      <c r="M139" s="72">
        <f>SUMIF(Tbl.Kosten[Sanr.],$A139,Tbl.Kosten[P111])-SUMIF(Tb.Financiering[SAnr.],$A139,Tb.Financiering[P11])</f>
        <v>0</v>
      </c>
      <c r="N139" s="72">
        <f>SUMIF(Tbl.Kosten[Sanr.],$A139,Tbl.Kosten[P112])-SUMIF(Tb.Financiering[SAnr.],$A139,Tb.Financiering[P12])</f>
        <v>0</v>
      </c>
      <c r="O139" s="72">
        <f>SUMIF(Tbl.Kosten[Sanr.],$A139,Tbl.Kosten[P113])-SUMIF(Tb.Financiering[SAnr.],$A139,Tb.Financiering[P13])</f>
        <v>0</v>
      </c>
      <c r="P139" s="72">
        <f>SUMIF(Tbl.Kosten[Sanr.],$A139,Tbl.Kosten[P114])-SUMIF(Tb.Financiering[SAnr.],$A139,Tb.Financiering[P14])</f>
        <v>0</v>
      </c>
      <c r="Q139" s="72">
        <f>SUMIF(Tbl.Kosten[Sanr.],$A139,Tbl.Kosten[P115])-SUMIF(Tb.Financiering[SAnr.],$A139,Tb.Financiering[P15])</f>
        <v>0</v>
      </c>
      <c r="R139" s="72">
        <f>SUMIF(Tbl.Kosten[Sanr.],$A139,Tbl.Kosten[P116])-SUMIF(Tb.Financiering[SAnr.],$A139,Tb.Financiering[P16])</f>
        <v>0</v>
      </c>
      <c r="S139" s="72">
        <f>SUMIF(Tbl.Kosten[Sanr.],$A139,Tbl.Kosten[P117])-SUMIF(Tb.Financiering[SAnr.],$A139,Tb.Financiering[P17])</f>
        <v>0</v>
      </c>
      <c r="T139" s="72">
        <f>SUMIF(Tbl.Kosten[Sanr.],$A139,Tbl.Kosten[P118])-SUMIF(Tb.Financiering[SAnr.],$A139,Tb.Financiering[P18])</f>
        <v>0</v>
      </c>
      <c r="U139" s="72">
        <f>SUMIF(Tbl.Kosten[Sanr.],$A139,Tbl.Kosten[P119])-SUMIF(Tb.Financiering[SAnr.],$A139,Tb.Financiering[P19])</f>
        <v>0</v>
      </c>
      <c r="V139" s="72">
        <f>SUMIF(Tbl.Kosten[Sanr.],$A139,Tbl.Kosten[P120])-SUMIF(Tb.Financiering[SAnr.],$A139,Tb.Financiering[P20])</f>
        <v>0</v>
      </c>
      <c r="W139" s="72">
        <f>SUMIF(Tbl.Kosten[Sanr.],$A139,Tbl.Kosten[P121])-SUMIF(Tb.Financiering[SAnr.],$A139,Tb.Financiering[P21])</f>
        <v>0</v>
      </c>
      <c r="X139" s="72">
        <f>SUMIF(Tbl.Kosten[Sanr.],$A139,Tbl.Kosten[P122])-SUMIF(Tb.Financiering[SAnr.],$A139,Tb.Financiering[P22])</f>
        <v>0</v>
      </c>
      <c r="Y139" s="72">
        <f>SUMIF(Tbl.Kosten[Sanr.],$A139,Tbl.Kosten[P123])-SUMIF(Tb.Financiering[SAnr.],$A139,Tb.Financiering[P23])</f>
        <v>0</v>
      </c>
      <c r="Z139" s="72">
        <f>SUMIF(Tbl.Kosten[Sanr.],$A139,Tbl.Kosten[P124])-SUMIF(Tb.Financiering[SAnr.],$A139,Tb.Financiering[P24])</f>
        <v>0</v>
      </c>
      <c r="AA139" s="72">
        <f>SUMIF(Tbl.Kosten[Sanr.],$A139,Tbl.Kosten[P125])-SUMIF(Tb.Financiering[SAnr.],$A139,Tb.Financiering[P25])</f>
        <v>0</v>
      </c>
      <c r="AB139" s="72">
        <f>SUMIF(Tbl.Kosten[Sanr.],$A139,Tbl.Kosten[P126])-SUMIF(Tb.Financiering[SAnr.],$A139,Tb.Financiering[P26])</f>
        <v>0</v>
      </c>
      <c r="AC139" s="72">
        <f>SUMIF(Tbl.Kosten[Sanr.],$A139,Tbl.Kosten[P127])-SUMIF(Tb.Financiering[SAnr.],$A139,Tb.Financiering[P27])</f>
        <v>0</v>
      </c>
      <c r="AD139" s="72">
        <f>SUMIF(Tbl.Kosten[Sanr.],$A139,Tbl.Kosten[P128])-SUMIF(Tb.Financiering[SAnr.],$A139,Tb.Financiering[P28])</f>
        <v>0</v>
      </c>
      <c r="AE139" s="72">
        <f>SUMIF(Tbl.Kosten[Sanr.],$A139,Tbl.Kosten[P129])-SUMIF(Tb.Financiering[SAnr.],$A139,Tb.Financiering[P29])</f>
        <v>0</v>
      </c>
      <c r="AF139" s="72">
        <f>SUMIF(Tbl.Kosten[Sanr.],$A139,Tbl.Kosten[P130])-SUMIF(Tb.Financiering[SAnr.],$A139,Tb.Financiering[P30])</f>
        <v>0</v>
      </c>
      <c r="AG139" s="72">
        <f>SUMIF(Tbl.Kosten[Sanr.],$A139,Tbl.Kosten[P131])-SUMIF(Tb.Financiering[SAnr.],$A139,Tb.Financiering[P31])</f>
        <v>0</v>
      </c>
      <c r="AH139" s="72">
        <f>SUMIF(Tbl.Kosten[Sanr.],$A139,Tbl.Kosten[P132])-SUMIF(Tb.Financiering[SAnr.],$A139,Tb.Financiering[P32])</f>
        <v>0</v>
      </c>
      <c r="AI139" s="72">
        <f>SUMIF(Tbl.Kosten[Sanr.],$A139,Tbl.Kosten[P133])-SUMIF(Tb.Financiering[SAnr.],$A139,Tb.Financiering[P33])</f>
        <v>0</v>
      </c>
      <c r="AJ139" s="72">
        <f>SUMIF(Tbl.Kosten[Sanr.],$A139,Tbl.Kosten[P134])-SUMIF(Tb.Financiering[SAnr.],$A139,Tb.Financiering[P34])</f>
        <v>0</v>
      </c>
      <c r="AK139" s="72">
        <f>SUMIF(Tbl.Kosten[Sanr.],$A139,Tbl.Kosten[P135])-SUMIF(Tb.Financiering[SAnr.],$A139,Tb.Financiering[P35])</f>
        <v>0</v>
      </c>
      <c r="AL139" s="72">
        <f>SUMIF(Tbl.Kosten[Sanr.],$A139,Tbl.Kosten[P136])-SUMIF(Tb.Financiering[SAnr.],$A139,Tb.Financiering[P36])</f>
        <v>0</v>
      </c>
      <c r="AM139" s="72">
        <f>SUMIF(Tbl.Kosten[Sanr.],$A139,Tbl.Kosten[P137])-SUMIF(Tb.Financiering[SAnr.],$A139,Tb.Financiering[P37])</f>
        <v>0</v>
      </c>
      <c r="AN139" s="72">
        <f>SUMIF(Tbl.Kosten[Sanr.],$A139,Tbl.Kosten[P138])-SUMIF(Tb.Financiering[SAnr.],$A139,Tb.Financiering[P38])</f>
        <v>0</v>
      </c>
      <c r="AO139" s="72">
        <f>SUMIF(Tbl.Kosten[Sanr.],$A139,Tbl.Kosten[P139])-SUMIF(Tb.Financiering[SAnr.],$A139,Tb.Financiering[P39])</f>
        <v>0</v>
      </c>
      <c r="AP139" s="72">
        <f>SUMIF(Tbl.Kosten[Sanr.],$A139,Tbl.Kosten[P140])-SUMIF(Tb.Financiering[SAnr.],$A139,Tb.Financiering[P40])</f>
        <v>0</v>
      </c>
      <c r="AQ139" s="72">
        <f>SUMIF(Tbl.Kosten[Sanr.],$A139,Tbl.Kosten[P141])-SUMIF(Tb.Financiering[SAnr.],$A139,Tb.Financiering[P41])</f>
        <v>0</v>
      </c>
      <c r="AR139" s="72">
        <f>SUMIF(Tbl.Kosten[Sanr.],$A139,Tbl.Kosten[P142])-SUMIF(Tb.Financiering[SAnr.],$A139,Tb.Financiering[P42])</f>
        <v>0</v>
      </c>
      <c r="AS139" s="72">
        <f>SUMIF(Tbl.Kosten[Sanr.],$A139,Tbl.Kosten[P143])-SUMIF(Tb.Financiering[SAnr.],$A139,Tb.Financiering[P43])</f>
        <v>0</v>
      </c>
      <c r="AT139" s="72">
        <f>SUMIF(Tbl.Kosten[Sanr.],$A139,Tbl.Kosten[P144])-SUMIF(Tb.Financiering[SAnr.],$A139,Tb.Financiering[P44])</f>
        <v>0</v>
      </c>
      <c r="AU139" s="72">
        <f>SUMIF(Tbl.Kosten[Sanr.],$A139,Tbl.Kosten[P145])-SUMIF(Tb.Financiering[SAnr.],$A139,Tb.Financiering[P45])</f>
        <v>0</v>
      </c>
      <c r="AV139" s="72">
        <f>SUMIF(Tbl.Kosten[Sanr.],$A139,Tbl.Kosten[P146])-SUMIF(Tb.Financiering[SAnr.],$A139,Tb.Financiering[P46])</f>
        <v>0</v>
      </c>
      <c r="AW139" s="72">
        <f>SUMIF(Tbl.Kosten[Sanr.],$A139,Tbl.Kosten[P147])-SUMIF(Tb.Financiering[SAnr.],$A139,Tb.Financiering[P47])</f>
        <v>0</v>
      </c>
      <c r="AX139" s="72">
        <f>SUMIF(Tbl.Kosten[Sanr.],$A139,Tbl.Kosten[P148])-SUMIF(Tb.Financiering[SAnr.],$A139,Tb.Financiering[P48])</f>
        <v>0</v>
      </c>
      <c r="AY139" s="72">
        <f>SUMIF(Tbl.Kosten[Sanr.],$A139,Tbl.Kosten[P149])-SUMIF(Tb.Financiering[SAnr.],$A139,Tb.Financiering[P49])</f>
        <v>0</v>
      </c>
      <c r="AZ139" s="72">
        <f>SUMIF(Tbl.Kosten[Sanr.],$A139,Tbl.Kosten[P150])-SUMIF(Tb.Financiering[SAnr.],$A139,Tb.Financiering[P50])</f>
        <v>0</v>
      </c>
    </row>
    <row r="140" spans="1:52" x14ac:dyDescent="0.35">
      <c r="A140" s="72" t="s">
        <v>371</v>
      </c>
      <c r="B140" s="87">
        <f t="shared" si="3"/>
        <v>0</v>
      </c>
      <c r="C140" s="72">
        <f>SUMIF(Tbl.Kosten[Sanr.],$A140,Tbl.Kosten[P101])-SUMIF(Tb.Financiering[SAnr.],$A140,Tb.Financiering[P1])</f>
        <v>0</v>
      </c>
      <c r="D140" s="72">
        <f>SUMIF(Tbl.Kosten[Sanr.],$A140,Tbl.Kosten[P102])-SUMIF(Tb.Financiering[SAnr.],$A140,Tb.Financiering[P2])</f>
        <v>0</v>
      </c>
      <c r="E140" s="72">
        <f>SUMIF(Tbl.Kosten[Sanr.],$A140,Tbl.Kosten[P103])-SUMIF(Tb.Financiering[SAnr.],$A140,Tb.Financiering[P3])</f>
        <v>0</v>
      </c>
      <c r="F140" s="72">
        <f>SUMIF(Tbl.Kosten[Sanr.],$A140,Tbl.Kosten[P104])-SUMIF(Tb.Financiering[SAnr.],$A140,Tb.Financiering[P4])</f>
        <v>0</v>
      </c>
      <c r="G140" s="72">
        <f>SUMIF(Tbl.Kosten[Sanr.],$A140,Tbl.Kosten[P105])-SUMIF(Tb.Financiering[SAnr.],$A140,Tb.Financiering[P5])</f>
        <v>0</v>
      </c>
      <c r="H140" s="72">
        <f>SUMIF(Tbl.Kosten[Sanr.],$A140,Tbl.Kosten[P106])-SUMIF(Tb.Financiering[SAnr.],$A140,Tb.Financiering[P6])</f>
        <v>0</v>
      </c>
      <c r="I140" s="72">
        <f>SUMIF(Tbl.Kosten[Sanr.],$A140,Tbl.Kosten[P107])-SUMIF(Tb.Financiering[SAnr.],$A140,Tb.Financiering[P7])</f>
        <v>0</v>
      </c>
      <c r="J140" s="72">
        <f>SUMIF(Tbl.Kosten[Sanr.],$A140,Tbl.Kosten[P108])-SUMIF(Tb.Financiering[SAnr.],$A140,Tb.Financiering[P8])</f>
        <v>0</v>
      </c>
      <c r="K140" s="72">
        <f>SUMIF(Tbl.Kosten[Sanr.],$A140,Tbl.Kosten[P109])-SUMIF(Tb.Financiering[SAnr.],$A140,Tb.Financiering[P9])</f>
        <v>0</v>
      </c>
      <c r="L140" s="72">
        <f>SUMIF(Tbl.Kosten[Sanr.],$A140,Tbl.Kosten[P110])-SUMIF(Tb.Financiering[SAnr.],$A140,Tb.Financiering[P10])</f>
        <v>0</v>
      </c>
      <c r="M140" s="72">
        <f>SUMIF(Tbl.Kosten[Sanr.],$A140,Tbl.Kosten[P111])-SUMIF(Tb.Financiering[SAnr.],$A140,Tb.Financiering[P11])</f>
        <v>0</v>
      </c>
      <c r="N140" s="72">
        <f>SUMIF(Tbl.Kosten[Sanr.],$A140,Tbl.Kosten[P112])-SUMIF(Tb.Financiering[SAnr.],$A140,Tb.Financiering[P12])</f>
        <v>0</v>
      </c>
      <c r="O140" s="72">
        <f>SUMIF(Tbl.Kosten[Sanr.],$A140,Tbl.Kosten[P113])-SUMIF(Tb.Financiering[SAnr.],$A140,Tb.Financiering[P13])</f>
        <v>0</v>
      </c>
      <c r="P140" s="72">
        <f>SUMIF(Tbl.Kosten[Sanr.],$A140,Tbl.Kosten[P114])-SUMIF(Tb.Financiering[SAnr.],$A140,Tb.Financiering[P14])</f>
        <v>0</v>
      </c>
      <c r="Q140" s="72">
        <f>SUMIF(Tbl.Kosten[Sanr.],$A140,Tbl.Kosten[P115])-SUMIF(Tb.Financiering[SAnr.],$A140,Tb.Financiering[P15])</f>
        <v>0</v>
      </c>
      <c r="R140" s="72">
        <f>SUMIF(Tbl.Kosten[Sanr.],$A140,Tbl.Kosten[P116])-SUMIF(Tb.Financiering[SAnr.],$A140,Tb.Financiering[P16])</f>
        <v>0</v>
      </c>
      <c r="S140" s="72">
        <f>SUMIF(Tbl.Kosten[Sanr.],$A140,Tbl.Kosten[P117])-SUMIF(Tb.Financiering[SAnr.],$A140,Tb.Financiering[P17])</f>
        <v>0</v>
      </c>
      <c r="T140" s="72">
        <f>SUMIF(Tbl.Kosten[Sanr.],$A140,Tbl.Kosten[P118])-SUMIF(Tb.Financiering[SAnr.],$A140,Tb.Financiering[P18])</f>
        <v>0</v>
      </c>
      <c r="U140" s="72">
        <f>SUMIF(Tbl.Kosten[Sanr.],$A140,Tbl.Kosten[P119])-SUMIF(Tb.Financiering[SAnr.],$A140,Tb.Financiering[P19])</f>
        <v>0</v>
      </c>
      <c r="V140" s="72">
        <f>SUMIF(Tbl.Kosten[Sanr.],$A140,Tbl.Kosten[P120])-SUMIF(Tb.Financiering[SAnr.],$A140,Tb.Financiering[P20])</f>
        <v>0</v>
      </c>
      <c r="W140" s="72">
        <f>SUMIF(Tbl.Kosten[Sanr.],$A140,Tbl.Kosten[P121])-SUMIF(Tb.Financiering[SAnr.],$A140,Tb.Financiering[P21])</f>
        <v>0</v>
      </c>
      <c r="X140" s="72">
        <f>SUMIF(Tbl.Kosten[Sanr.],$A140,Tbl.Kosten[P122])-SUMIF(Tb.Financiering[SAnr.],$A140,Tb.Financiering[P22])</f>
        <v>0</v>
      </c>
      <c r="Y140" s="72">
        <f>SUMIF(Tbl.Kosten[Sanr.],$A140,Tbl.Kosten[P123])-SUMIF(Tb.Financiering[SAnr.],$A140,Tb.Financiering[P23])</f>
        <v>0</v>
      </c>
      <c r="Z140" s="72">
        <f>SUMIF(Tbl.Kosten[Sanr.],$A140,Tbl.Kosten[P124])-SUMIF(Tb.Financiering[SAnr.],$A140,Tb.Financiering[P24])</f>
        <v>0</v>
      </c>
      <c r="AA140" s="72">
        <f>SUMIF(Tbl.Kosten[Sanr.],$A140,Tbl.Kosten[P125])-SUMIF(Tb.Financiering[SAnr.],$A140,Tb.Financiering[P25])</f>
        <v>0</v>
      </c>
      <c r="AB140" s="72">
        <f>SUMIF(Tbl.Kosten[Sanr.],$A140,Tbl.Kosten[P126])-SUMIF(Tb.Financiering[SAnr.],$A140,Tb.Financiering[P26])</f>
        <v>0</v>
      </c>
      <c r="AC140" s="72">
        <f>SUMIF(Tbl.Kosten[Sanr.],$A140,Tbl.Kosten[P127])-SUMIF(Tb.Financiering[SAnr.],$A140,Tb.Financiering[P27])</f>
        <v>0</v>
      </c>
      <c r="AD140" s="72">
        <f>SUMIF(Tbl.Kosten[Sanr.],$A140,Tbl.Kosten[P128])-SUMIF(Tb.Financiering[SAnr.],$A140,Tb.Financiering[P28])</f>
        <v>0</v>
      </c>
      <c r="AE140" s="72">
        <f>SUMIF(Tbl.Kosten[Sanr.],$A140,Tbl.Kosten[P129])-SUMIF(Tb.Financiering[SAnr.],$A140,Tb.Financiering[P29])</f>
        <v>0</v>
      </c>
      <c r="AF140" s="72">
        <f>SUMIF(Tbl.Kosten[Sanr.],$A140,Tbl.Kosten[P130])-SUMIF(Tb.Financiering[SAnr.],$A140,Tb.Financiering[P30])</f>
        <v>0</v>
      </c>
      <c r="AG140" s="72">
        <f>SUMIF(Tbl.Kosten[Sanr.],$A140,Tbl.Kosten[P131])-SUMIF(Tb.Financiering[SAnr.],$A140,Tb.Financiering[P31])</f>
        <v>0</v>
      </c>
      <c r="AH140" s="72">
        <f>SUMIF(Tbl.Kosten[Sanr.],$A140,Tbl.Kosten[P132])-SUMIF(Tb.Financiering[SAnr.],$A140,Tb.Financiering[P32])</f>
        <v>0</v>
      </c>
      <c r="AI140" s="72">
        <f>SUMIF(Tbl.Kosten[Sanr.],$A140,Tbl.Kosten[P133])-SUMIF(Tb.Financiering[SAnr.],$A140,Tb.Financiering[P33])</f>
        <v>0</v>
      </c>
      <c r="AJ140" s="72">
        <f>SUMIF(Tbl.Kosten[Sanr.],$A140,Tbl.Kosten[P134])-SUMIF(Tb.Financiering[SAnr.],$A140,Tb.Financiering[P34])</f>
        <v>0</v>
      </c>
      <c r="AK140" s="72">
        <f>SUMIF(Tbl.Kosten[Sanr.],$A140,Tbl.Kosten[P135])-SUMIF(Tb.Financiering[SAnr.],$A140,Tb.Financiering[P35])</f>
        <v>0</v>
      </c>
      <c r="AL140" s="72">
        <f>SUMIF(Tbl.Kosten[Sanr.],$A140,Tbl.Kosten[P136])-SUMIF(Tb.Financiering[SAnr.],$A140,Tb.Financiering[P36])</f>
        <v>0</v>
      </c>
      <c r="AM140" s="72">
        <f>SUMIF(Tbl.Kosten[Sanr.],$A140,Tbl.Kosten[P137])-SUMIF(Tb.Financiering[SAnr.],$A140,Tb.Financiering[P37])</f>
        <v>0</v>
      </c>
      <c r="AN140" s="72">
        <f>SUMIF(Tbl.Kosten[Sanr.],$A140,Tbl.Kosten[P138])-SUMIF(Tb.Financiering[SAnr.],$A140,Tb.Financiering[P38])</f>
        <v>0</v>
      </c>
      <c r="AO140" s="72">
        <f>SUMIF(Tbl.Kosten[Sanr.],$A140,Tbl.Kosten[P139])-SUMIF(Tb.Financiering[SAnr.],$A140,Tb.Financiering[P39])</f>
        <v>0</v>
      </c>
      <c r="AP140" s="72">
        <f>SUMIF(Tbl.Kosten[Sanr.],$A140,Tbl.Kosten[P140])-SUMIF(Tb.Financiering[SAnr.],$A140,Tb.Financiering[P40])</f>
        <v>0</v>
      </c>
      <c r="AQ140" s="72">
        <f>SUMIF(Tbl.Kosten[Sanr.],$A140,Tbl.Kosten[P141])-SUMIF(Tb.Financiering[SAnr.],$A140,Tb.Financiering[P41])</f>
        <v>0</v>
      </c>
      <c r="AR140" s="72">
        <f>SUMIF(Tbl.Kosten[Sanr.],$A140,Tbl.Kosten[P142])-SUMIF(Tb.Financiering[SAnr.],$A140,Tb.Financiering[P42])</f>
        <v>0</v>
      </c>
      <c r="AS140" s="72">
        <f>SUMIF(Tbl.Kosten[Sanr.],$A140,Tbl.Kosten[P143])-SUMIF(Tb.Financiering[SAnr.],$A140,Tb.Financiering[P43])</f>
        <v>0</v>
      </c>
      <c r="AT140" s="72">
        <f>SUMIF(Tbl.Kosten[Sanr.],$A140,Tbl.Kosten[P144])-SUMIF(Tb.Financiering[SAnr.],$A140,Tb.Financiering[P44])</f>
        <v>0</v>
      </c>
      <c r="AU140" s="72">
        <f>SUMIF(Tbl.Kosten[Sanr.],$A140,Tbl.Kosten[P145])-SUMIF(Tb.Financiering[SAnr.],$A140,Tb.Financiering[P45])</f>
        <v>0</v>
      </c>
      <c r="AV140" s="72">
        <f>SUMIF(Tbl.Kosten[Sanr.],$A140,Tbl.Kosten[P146])-SUMIF(Tb.Financiering[SAnr.],$A140,Tb.Financiering[P46])</f>
        <v>0</v>
      </c>
      <c r="AW140" s="72">
        <f>SUMIF(Tbl.Kosten[Sanr.],$A140,Tbl.Kosten[P147])-SUMIF(Tb.Financiering[SAnr.],$A140,Tb.Financiering[P47])</f>
        <v>0</v>
      </c>
      <c r="AX140" s="72">
        <f>SUMIF(Tbl.Kosten[Sanr.],$A140,Tbl.Kosten[P148])-SUMIF(Tb.Financiering[SAnr.],$A140,Tb.Financiering[P48])</f>
        <v>0</v>
      </c>
      <c r="AY140" s="72">
        <f>SUMIF(Tbl.Kosten[Sanr.],$A140,Tbl.Kosten[P149])-SUMIF(Tb.Financiering[SAnr.],$A140,Tb.Financiering[P49])</f>
        <v>0</v>
      </c>
      <c r="AZ140" s="72">
        <f>SUMIF(Tbl.Kosten[Sanr.],$A140,Tbl.Kosten[P150])-SUMIF(Tb.Financiering[SAnr.],$A140,Tb.Financiering[P50])</f>
        <v>0</v>
      </c>
    </row>
    <row r="141" spans="1:52" x14ac:dyDescent="0.35">
      <c r="A141" s="72" t="s">
        <v>372</v>
      </c>
      <c r="B141" s="87">
        <f t="shared" si="3"/>
        <v>0</v>
      </c>
      <c r="C141" s="72">
        <f>SUMIF(Tbl.Kosten[Sanr.],$A141,Tbl.Kosten[P101])-SUMIF(Tb.Financiering[SAnr.],$A141,Tb.Financiering[P1])</f>
        <v>0</v>
      </c>
      <c r="D141" s="72">
        <f>SUMIF(Tbl.Kosten[Sanr.],$A141,Tbl.Kosten[P102])-SUMIF(Tb.Financiering[SAnr.],$A141,Tb.Financiering[P2])</f>
        <v>0</v>
      </c>
      <c r="E141" s="72">
        <f>SUMIF(Tbl.Kosten[Sanr.],$A141,Tbl.Kosten[P103])-SUMIF(Tb.Financiering[SAnr.],$A141,Tb.Financiering[P3])</f>
        <v>0</v>
      </c>
      <c r="F141" s="72">
        <f>SUMIF(Tbl.Kosten[Sanr.],$A141,Tbl.Kosten[P104])-SUMIF(Tb.Financiering[SAnr.],$A141,Tb.Financiering[P4])</f>
        <v>0</v>
      </c>
      <c r="G141" s="72">
        <f>SUMIF(Tbl.Kosten[Sanr.],$A141,Tbl.Kosten[P105])-SUMIF(Tb.Financiering[SAnr.],$A141,Tb.Financiering[P5])</f>
        <v>0</v>
      </c>
      <c r="H141" s="72">
        <f>SUMIF(Tbl.Kosten[Sanr.],$A141,Tbl.Kosten[P106])-SUMIF(Tb.Financiering[SAnr.],$A141,Tb.Financiering[P6])</f>
        <v>0</v>
      </c>
      <c r="I141" s="72">
        <f>SUMIF(Tbl.Kosten[Sanr.],$A141,Tbl.Kosten[P107])-SUMIF(Tb.Financiering[SAnr.],$A141,Tb.Financiering[P7])</f>
        <v>0</v>
      </c>
      <c r="J141" s="72">
        <f>SUMIF(Tbl.Kosten[Sanr.],$A141,Tbl.Kosten[P108])-SUMIF(Tb.Financiering[SAnr.],$A141,Tb.Financiering[P8])</f>
        <v>0</v>
      </c>
      <c r="K141" s="72">
        <f>SUMIF(Tbl.Kosten[Sanr.],$A141,Tbl.Kosten[P109])-SUMIF(Tb.Financiering[SAnr.],$A141,Tb.Financiering[P9])</f>
        <v>0</v>
      </c>
      <c r="L141" s="72">
        <f>SUMIF(Tbl.Kosten[Sanr.],$A141,Tbl.Kosten[P110])-SUMIF(Tb.Financiering[SAnr.],$A141,Tb.Financiering[P10])</f>
        <v>0</v>
      </c>
      <c r="M141" s="72">
        <f>SUMIF(Tbl.Kosten[Sanr.],$A141,Tbl.Kosten[P111])-SUMIF(Tb.Financiering[SAnr.],$A141,Tb.Financiering[P11])</f>
        <v>0</v>
      </c>
      <c r="N141" s="72">
        <f>SUMIF(Tbl.Kosten[Sanr.],$A141,Tbl.Kosten[P112])-SUMIF(Tb.Financiering[SAnr.],$A141,Tb.Financiering[P12])</f>
        <v>0</v>
      </c>
      <c r="O141" s="72">
        <f>SUMIF(Tbl.Kosten[Sanr.],$A141,Tbl.Kosten[P113])-SUMIF(Tb.Financiering[SAnr.],$A141,Tb.Financiering[P13])</f>
        <v>0</v>
      </c>
      <c r="P141" s="72">
        <f>SUMIF(Tbl.Kosten[Sanr.],$A141,Tbl.Kosten[P114])-SUMIF(Tb.Financiering[SAnr.],$A141,Tb.Financiering[P14])</f>
        <v>0</v>
      </c>
      <c r="Q141" s="72">
        <f>SUMIF(Tbl.Kosten[Sanr.],$A141,Tbl.Kosten[P115])-SUMIF(Tb.Financiering[SAnr.],$A141,Tb.Financiering[P15])</f>
        <v>0</v>
      </c>
      <c r="R141" s="72">
        <f>SUMIF(Tbl.Kosten[Sanr.],$A141,Tbl.Kosten[P116])-SUMIF(Tb.Financiering[SAnr.],$A141,Tb.Financiering[P16])</f>
        <v>0</v>
      </c>
      <c r="S141" s="72">
        <f>SUMIF(Tbl.Kosten[Sanr.],$A141,Tbl.Kosten[P117])-SUMIF(Tb.Financiering[SAnr.],$A141,Tb.Financiering[P17])</f>
        <v>0</v>
      </c>
      <c r="T141" s="72">
        <f>SUMIF(Tbl.Kosten[Sanr.],$A141,Tbl.Kosten[P118])-SUMIF(Tb.Financiering[SAnr.],$A141,Tb.Financiering[P18])</f>
        <v>0</v>
      </c>
      <c r="U141" s="72">
        <f>SUMIF(Tbl.Kosten[Sanr.],$A141,Tbl.Kosten[P119])-SUMIF(Tb.Financiering[SAnr.],$A141,Tb.Financiering[P19])</f>
        <v>0</v>
      </c>
      <c r="V141" s="72">
        <f>SUMIF(Tbl.Kosten[Sanr.],$A141,Tbl.Kosten[P120])-SUMIF(Tb.Financiering[SAnr.],$A141,Tb.Financiering[P20])</f>
        <v>0</v>
      </c>
      <c r="W141" s="72">
        <f>SUMIF(Tbl.Kosten[Sanr.],$A141,Tbl.Kosten[P121])-SUMIF(Tb.Financiering[SAnr.],$A141,Tb.Financiering[P21])</f>
        <v>0</v>
      </c>
      <c r="X141" s="72">
        <f>SUMIF(Tbl.Kosten[Sanr.],$A141,Tbl.Kosten[P122])-SUMIF(Tb.Financiering[SAnr.],$A141,Tb.Financiering[P22])</f>
        <v>0</v>
      </c>
      <c r="Y141" s="72">
        <f>SUMIF(Tbl.Kosten[Sanr.],$A141,Tbl.Kosten[P123])-SUMIF(Tb.Financiering[SAnr.],$A141,Tb.Financiering[P23])</f>
        <v>0</v>
      </c>
      <c r="Z141" s="72">
        <f>SUMIF(Tbl.Kosten[Sanr.],$A141,Tbl.Kosten[P124])-SUMIF(Tb.Financiering[SAnr.],$A141,Tb.Financiering[P24])</f>
        <v>0</v>
      </c>
      <c r="AA141" s="72">
        <f>SUMIF(Tbl.Kosten[Sanr.],$A141,Tbl.Kosten[P125])-SUMIF(Tb.Financiering[SAnr.],$A141,Tb.Financiering[P25])</f>
        <v>0</v>
      </c>
      <c r="AB141" s="72">
        <f>SUMIF(Tbl.Kosten[Sanr.],$A141,Tbl.Kosten[P126])-SUMIF(Tb.Financiering[SAnr.],$A141,Tb.Financiering[P26])</f>
        <v>0</v>
      </c>
      <c r="AC141" s="72">
        <f>SUMIF(Tbl.Kosten[Sanr.],$A141,Tbl.Kosten[P127])-SUMIF(Tb.Financiering[SAnr.],$A141,Tb.Financiering[P27])</f>
        <v>0</v>
      </c>
      <c r="AD141" s="72">
        <f>SUMIF(Tbl.Kosten[Sanr.],$A141,Tbl.Kosten[P128])-SUMIF(Tb.Financiering[SAnr.],$A141,Tb.Financiering[P28])</f>
        <v>0</v>
      </c>
      <c r="AE141" s="72">
        <f>SUMIF(Tbl.Kosten[Sanr.],$A141,Tbl.Kosten[P129])-SUMIF(Tb.Financiering[SAnr.],$A141,Tb.Financiering[P29])</f>
        <v>0</v>
      </c>
      <c r="AF141" s="72">
        <f>SUMIF(Tbl.Kosten[Sanr.],$A141,Tbl.Kosten[P130])-SUMIF(Tb.Financiering[SAnr.],$A141,Tb.Financiering[P30])</f>
        <v>0</v>
      </c>
      <c r="AG141" s="72">
        <f>SUMIF(Tbl.Kosten[Sanr.],$A141,Tbl.Kosten[P131])-SUMIF(Tb.Financiering[SAnr.],$A141,Tb.Financiering[P31])</f>
        <v>0</v>
      </c>
      <c r="AH141" s="72">
        <f>SUMIF(Tbl.Kosten[Sanr.],$A141,Tbl.Kosten[P132])-SUMIF(Tb.Financiering[SAnr.],$A141,Tb.Financiering[P32])</f>
        <v>0</v>
      </c>
      <c r="AI141" s="72">
        <f>SUMIF(Tbl.Kosten[Sanr.],$A141,Tbl.Kosten[P133])-SUMIF(Tb.Financiering[SAnr.],$A141,Tb.Financiering[P33])</f>
        <v>0</v>
      </c>
      <c r="AJ141" s="72">
        <f>SUMIF(Tbl.Kosten[Sanr.],$A141,Tbl.Kosten[P134])-SUMIF(Tb.Financiering[SAnr.],$A141,Tb.Financiering[P34])</f>
        <v>0</v>
      </c>
      <c r="AK141" s="72">
        <f>SUMIF(Tbl.Kosten[Sanr.],$A141,Tbl.Kosten[P135])-SUMIF(Tb.Financiering[SAnr.],$A141,Tb.Financiering[P35])</f>
        <v>0</v>
      </c>
      <c r="AL141" s="72">
        <f>SUMIF(Tbl.Kosten[Sanr.],$A141,Tbl.Kosten[P136])-SUMIF(Tb.Financiering[SAnr.],$A141,Tb.Financiering[P36])</f>
        <v>0</v>
      </c>
      <c r="AM141" s="72">
        <f>SUMIF(Tbl.Kosten[Sanr.],$A141,Tbl.Kosten[P137])-SUMIF(Tb.Financiering[SAnr.],$A141,Tb.Financiering[P37])</f>
        <v>0</v>
      </c>
      <c r="AN141" s="72">
        <f>SUMIF(Tbl.Kosten[Sanr.],$A141,Tbl.Kosten[P138])-SUMIF(Tb.Financiering[SAnr.],$A141,Tb.Financiering[P38])</f>
        <v>0</v>
      </c>
      <c r="AO141" s="72">
        <f>SUMIF(Tbl.Kosten[Sanr.],$A141,Tbl.Kosten[P139])-SUMIF(Tb.Financiering[SAnr.],$A141,Tb.Financiering[P39])</f>
        <v>0</v>
      </c>
      <c r="AP141" s="72">
        <f>SUMIF(Tbl.Kosten[Sanr.],$A141,Tbl.Kosten[P140])-SUMIF(Tb.Financiering[SAnr.],$A141,Tb.Financiering[P40])</f>
        <v>0</v>
      </c>
      <c r="AQ141" s="72">
        <f>SUMIF(Tbl.Kosten[Sanr.],$A141,Tbl.Kosten[P141])-SUMIF(Tb.Financiering[SAnr.],$A141,Tb.Financiering[P41])</f>
        <v>0</v>
      </c>
      <c r="AR141" s="72">
        <f>SUMIF(Tbl.Kosten[Sanr.],$A141,Tbl.Kosten[P142])-SUMIF(Tb.Financiering[SAnr.],$A141,Tb.Financiering[P42])</f>
        <v>0</v>
      </c>
      <c r="AS141" s="72">
        <f>SUMIF(Tbl.Kosten[Sanr.],$A141,Tbl.Kosten[P143])-SUMIF(Tb.Financiering[SAnr.],$A141,Tb.Financiering[P43])</f>
        <v>0</v>
      </c>
      <c r="AT141" s="72">
        <f>SUMIF(Tbl.Kosten[Sanr.],$A141,Tbl.Kosten[P144])-SUMIF(Tb.Financiering[SAnr.],$A141,Tb.Financiering[P44])</f>
        <v>0</v>
      </c>
      <c r="AU141" s="72">
        <f>SUMIF(Tbl.Kosten[Sanr.],$A141,Tbl.Kosten[P145])-SUMIF(Tb.Financiering[SAnr.],$A141,Tb.Financiering[P45])</f>
        <v>0</v>
      </c>
      <c r="AV141" s="72">
        <f>SUMIF(Tbl.Kosten[Sanr.],$A141,Tbl.Kosten[P146])-SUMIF(Tb.Financiering[SAnr.],$A141,Tb.Financiering[P46])</f>
        <v>0</v>
      </c>
      <c r="AW141" s="72">
        <f>SUMIF(Tbl.Kosten[Sanr.],$A141,Tbl.Kosten[P147])-SUMIF(Tb.Financiering[SAnr.],$A141,Tb.Financiering[P47])</f>
        <v>0</v>
      </c>
      <c r="AX141" s="72">
        <f>SUMIF(Tbl.Kosten[Sanr.],$A141,Tbl.Kosten[P148])-SUMIF(Tb.Financiering[SAnr.],$A141,Tb.Financiering[P48])</f>
        <v>0</v>
      </c>
      <c r="AY141" s="72">
        <f>SUMIF(Tbl.Kosten[Sanr.],$A141,Tbl.Kosten[P149])-SUMIF(Tb.Financiering[SAnr.],$A141,Tb.Financiering[P49])</f>
        <v>0</v>
      </c>
      <c r="AZ141" s="72">
        <f>SUMIF(Tbl.Kosten[Sanr.],$A141,Tbl.Kosten[P150])-SUMIF(Tb.Financiering[SAnr.],$A141,Tb.Financiering[P50])</f>
        <v>0</v>
      </c>
    </row>
    <row r="142" spans="1:52" x14ac:dyDescent="0.35">
      <c r="A142" s="72" t="s">
        <v>373</v>
      </c>
      <c r="B142" s="87">
        <f t="shared" si="3"/>
        <v>0</v>
      </c>
      <c r="C142" s="72">
        <f>SUMIF(Tbl.Kosten[Sanr.],$A142,Tbl.Kosten[P101])-SUMIF(Tb.Financiering[SAnr.],$A142,Tb.Financiering[P1])</f>
        <v>0</v>
      </c>
      <c r="D142" s="72">
        <f>SUMIF(Tbl.Kosten[Sanr.],$A142,Tbl.Kosten[P102])-SUMIF(Tb.Financiering[SAnr.],$A142,Tb.Financiering[P2])</f>
        <v>0</v>
      </c>
      <c r="E142" s="72">
        <f>SUMIF(Tbl.Kosten[Sanr.],$A142,Tbl.Kosten[P103])-SUMIF(Tb.Financiering[SAnr.],$A142,Tb.Financiering[P3])</f>
        <v>0</v>
      </c>
      <c r="F142" s="72">
        <f>SUMIF(Tbl.Kosten[Sanr.],$A142,Tbl.Kosten[P104])-SUMIF(Tb.Financiering[SAnr.],$A142,Tb.Financiering[P4])</f>
        <v>0</v>
      </c>
      <c r="G142" s="72">
        <f>SUMIF(Tbl.Kosten[Sanr.],$A142,Tbl.Kosten[P105])-SUMIF(Tb.Financiering[SAnr.],$A142,Tb.Financiering[P5])</f>
        <v>0</v>
      </c>
      <c r="H142" s="72">
        <f>SUMIF(Tbl.Kosten[Sanr.],$A142,Tbl.Kosten[P106])-SUMIF(Tb.Financiering[SAnr.],$A142,Tb.Financiering[P6])</f>
        <v>0</v>
      </c>
      <c r="I142" s="72">
        <f>SUMIF(Tbl.Kosten[Sanr.],$A142,Tbl.Kosten[P107])-SUMIF(Tb.Financiering[SAnr.],$A142,Tb.Financiering[P7])</f>
        <v>0</v>
      </c>
      <c r="J142" s="72">
        <f>SUMIF(Tbl.Kosten[Sanr.],$A142,Tbl.Kosten[P108])-SUMIF(Tb.Financiering[SAnr.],$A142,Tb.Financiering[P8])</f>
        <v>0</v>
      </c>
      <c r="K142" s="72">
        <f>SUMIF(Tbl.Kosten[Sanr.],$A142,Tbl.Kosten[P109])-SUMIF(Tb.Financiering[SAnr.],$A142,Tb.Financiering[P9])</f>
        <v>0</v>
      </c>
      <c r="L142" s="72">
        <f>SUMIF(Tbl.Kosten[Sanr.],$A142,Tbl.Kosten[P110])-SUMIF(Tb.Financiering[SAnr.],$A142,Tb.Financiering[P10])</f>
        <v>0</v>
      </c>
      <c r="M142" s="72">
        <f>SUMIF(Tbl.Kosten[Sanr.],$A142,Tbl.Kosten[P111])-SUMIF(Tb.Financiering[SAnr.],$A142,Tb.Financiering[P11])</f>
        <v>0</v>
      </c>
      <c r="N142" s="72">
        <f>SUMIF(Tbl.Kosten[Sanr.],$A142,Tbl.Kosten[P112])-SUMIF(Tb.Financiering[SAnr.],$A142,Tb.Financiering[P12])</f>
        <v>0</v>
      </c>
      <c r="O142" s="72">
        <f>SUMIF(Tbl.Kosten[Sanr.],$A142,Tbl.Kosten[P113])-SUMIF(Tb.Financiering[SAnr.],$A142,Tb.Financiering[P13])</f>
        <v>0</v>
      </c>
      <c r="P142" s="72">
        <f>SUMIF(Tbl.Kosten[Sanr.],$A142,Tbl.Kosten[P114])-SUMIF(Tb.Financiering[SAnr.],$A142,Tb.Financiering[P14])</f>
        <v>0</v>
      </c>
      <c r="Q142" s="72">
        <f>SUMIF(Tbl.Kosten[Sanr.],$A142,Tbl.Kosten[P115])-SUMIF(Tb.Financiering[SAnr.],$A142,Tb.Financiering[P15])</f>
        <v>0</v>
      </c>
      <c r="R142" s="72">
        <f>SUMIF(Tbl.Kosten[Sanr.],$A142,Tbl.Kosten[P116])-SUMIF(Tb.Financiering[SAnr.],$A142,Tb.Financiering[P16])</f>
        <v>0</v>
      </c>
      <c r="S142" s="72">
        <f>SUMIF(Tbl.Kosten[Sanr.],$A142,Tbl.Kosten[P117])-SUMIF(Tb.Financiering[SAnr.],$A142,Tb.Financiering[P17])</f>
        <v>0</v>
      </c>
      <c r="T142" s="72">
        <f>SUMIF(Tbl.Kosten[Sanr.],$A142,Tbl.Kosten[P118])-SUMIF(Tb.Financiering[SAnr.],$A142,Tb.Financiering[P18])</f>
        <v>0</v>
      </c>
      <c r="U142" s="72">
        <f>SUMIF(Tbl.Kosten[Sanr.],$A142,Tbl.Kosten[P119])-SUMIF(Tb.Financiering[SAnr.],$A142,Tb.Financiering[P19])</f>
        <v>0</v>
      </c>
      <c r="V142" s="72">
        <f>SUMIF(Tbl.Kosten[Sanr.],$A142,Tbl.Kosten[P120])-SUMIF(Tb.Financiering[SAnr.],$A142,Tb.Financiering[P20])</f>
        <v>0</v>
      </c>
      <c r="W142" s="72">
        <f>SUMIF(Tbl.Kosten[Sanr.],$A142,Tbl.Kosten[P121])-SUMIF(Tb.Financiering[SAnr.],$A142,Tb.Financiering[P21])</f>
        <v>0</v>
      </c>
      <c r="X142" s="72">
        <f>SUMIF(Tbl.Kosten[Sanr.],$A142,Tbl.Kosten[P122])-SUMIF(Tb.Financiering[SAnr.],$A142,Tb.Financiering[P22])</f>
        <v>0</v>
      </c>
      <c r="Y142" s="72">
        <f>SUMIF(Tbl.Kosten[Sanr.],$A142,Tbl.Kosten[P123])-SUMIF(Tb.Financiering[SAnr.],$A142,Tb.Financiering[P23])</f>
        <v>0</v>
      </c>
      <c r="Z142" s="72">
        <f>SUMIF(Tbl.Kosten[Sanr.],$A142,Tbl.Kosten[P124])-SUMIF(Tb.Financiering[SAnr.],$A142,Tb.Financiering[P24])</f>
        <v>0</v>
      </c>
      <c r="AA142" s="72">
        <f>SUMIF(Tbl.Kosten[Sanr.],$A142,Tbl.Kosten[P125])-SUMIF(Tb.Financiering[SAnr.],$A142,Tb.Financiering[P25])</f>
        <v>0</v>
      </c>
      <c r="AB142" s="72">
        <f>SUMIF(Tbl.Kosten[Sanr.],$A142,Tbl.Kosten[P126])-SUMIF(Tb.Financiering[SAnr.],$A142,Tb.Financiering[P26])</f>
        <v>0</v>
      </c>
      <c r="AC142" s="72">
        <f>SUMIF(Tbl.Kosten[Sanr.],$A142,Tbl.Kosten[P127])-SUMIF(Tb.Financiering[SAnr.],$A142,Tb.Financiering[P27])</f>
        <v>0</v>
      </c>
      <c r="AD142" s="72">
        <f>SUMIF(Tbl.Kosten[Sanr.],$A142,Tbl.Kosten[P128])-SUMIF(Tb.Financiering[SAnr.],$A142,Tb.Financiering[P28])</f>
        <v>0</v>
      </c>
      <c r="AE142" s="72">
        <f>SUMIF(Tbl.Kosten[Sanr.],$A142,Tbl.Kosten[P129])-SUMIF(Tb.Financiering[SAnr.],$A142,Tb.Financiering[P29])</f>
        <v>0</v>
      </c>
      <c r="AF142" s="72">
        <f>SUMIF(Tbl.Kosten[Sanr.],$A142,Tbl.Kosten[P130])-SUMIF(Tb.Financiering[SAnr.],$A142,Tb.Financiering[P30])</f>
        <v>0</v>
      </c>
      <c r="AG142" s="72">
        <f>SUMIF(Tbl.Kosten[Sanr.],$A142,Tbl.Kosten[P131])-SUMIF(Tb.Financiering[SAnr.],$A142,Tb.Financiering[P31])</f>
        <v>0</v>
      </c>
      <c r="AH142" s="72">
        <f>SUMIF(Tbl.Kosten[Sanr.],$A142,Tbl.Kosten[P132])-SUMIF(Tb.Financiering[SAnr.],$A142,Tb.Financiering[P32])</f>
        <v>0</v>
      </c>
      <c r="AI142" s="72">
        <f>SUMIF(Tbl.Kosten[Sanr.],$A142,Tbl.Kosten[P133])-SUMIF(Tb.Financiering[SAnr.],$A142,Tb.Financiering[P33])</f>
        <v>0</v>
      </c>
      <c r="AJ142" s="72">
        <f>SUMIF(Tbl.Kosten[Sanr.],$A142,Tbl.Kosten[P134])-SUMIF(Tb.Financiering[SAnr.],$A142,Tb.Financiering[P34])</f>
        <v>0</v>
      </c>
      <c r="AK142" s="72">
        <f>SUMIF(Tbl.Kosten[Sanr.],$A142,Tbl.Kosten[P135])-SUMIF(Tb.Financiering[SAnr.],$A142,Tb.Financiering[P35])</f>
        <v>0</v>
      </c>
      <c r="AL142" s="72">
        <f>SUMIF(Tbl.Kosten[Sanr.],$A142,Tbl.Kosten[P136])-SUMIF(Tb.Financiering[SAnr.],$A142,Tb.Financiering[P36])</f>
        <v>0</v>
      </c>
      <c r="AM142" s="72">
        <f>SUMIF(Tbl.Kosten[Sanr.],$A142,Tbl.Kosten[P137])-SUMIF(Tb.Financiering[SAnr.],$A142,Tb.Financiering[P37])</f>
        <v>0</v>
      </c>
      <c r="AN142" s="72">
        <f>SUMIF(Tbl.Kosten[Sanr.],$A142,Tbl.Kosten[P138])-SUMIF(Tb.Financiering[SAnr.],$A142,Tb.Financiering[P38])</f>
        <v>0</v>
      </c>
      <c r="AO142" s="72">
        <f>SUMIF(Tbl.Kosten[Sanr.],$A142,Tbl.Kosten[P139])-SUMIF(Tb.Financiering[SAnr.],$A142,Tb.Financiering[P39])</f>
        <v>0</v>
      </c>
      <c r="AP142" s="72">
        <f>SUMIF(Tbl.Kosten[Sanr.],$A142,Tbl.Kosten[P140])-SUMIF(Tb.Financiering[SAnr.],$A142,Tb.Financiering[P40])</f>
        <v>0</v>
      </c>
      <c r="AQ142" s="72">
        <f>SUMIF(Tbl.Kosten[Sanr.],$A142,Tbl.Kosten[P141])-SUMIF(Tb.Financiering[SAnr.],$A142,Tb.Financiering[P41])</f>
        <v>0</v>
      </c>
      <c r="AR142" s="72">
        <f>SUMIF(Tbl.Kosten[Sanr.],$A142,Tbl.Kosten[P142])-SUMIF(Tb.Financiering[SAnr.],$A142,Tb.Financiering[P42])</f>
        <v>0</v>
      </c>
      <c r="AS142" s="72">
        <f>SUMIF(Tbl.Kosten[Sanr.],$A142,Tbl.Kosten[P143])-SUMIF(Tb.Financiering[SAnr.],$A142,Tb.Financiering[P43])</f>
        <v>0</v>
      </c>
      <c r="AT142" s="72">
        <f>SUMIF(Tbl.Kosten[Sanr.],$A142,Tbl.Kosten[P144])-SUMIF(Tb.Financiering[SAnr.],$A142,Tb.Financiering[P44])</f>
        <v>0</v>
      </c>
      <c r="AU142" s="72">
        <f>SUMIF(Tbl.Kosten[Sanr.],$A142,Tbl.Kosten[P145])-SUMIF(Tb.Financiering[SAnr.],$A142,Tb.Financiering[P45])</f>
        <v>0</v>
      </c>
      <c r="AV142" s="72">
        <f>SUMIF(Tbl.Kosten[Sanr.],$A142,Tbl.Kosten[P146])-SUMIF(Tb.Financiering[SAnr.],$A142,Tb.Financiering[P46])</f>
        <v>0</v>
      </c>
      <c r="AW142" s="72">
        <f>SUMIF(Tbl.Kosten[Sanr.],$A142,Tbl.Kosten[P147])-SUMIF(Tb.Financiering[SAnr.],$A142,Tb.Financiering[P47])</f>
        <v>0</v>
      </c>
      <c r="AX142" s="72">
        <f>SUMIF(Tbl.Kosten[Sanr.],$A142,Tbl.Kosten[P148])-SUMIF(Tb.Financiering[SAnr.],$A142,Tb.Financiering[P48])</f>
        <v>0</v>
      </c>
      <c r="AY142" s="72">
        <f>SUMIF(Tbl.Kosten[Sanr.],$A142,Tbl.Kosten[P149])-SUMIF(Tb.Financiering[SAnr.],$A142,Tb.Financiering[P49])</f>
        <v>0</v>
      </c>
      <c r="AZ142" s="72">
        <f>SUMIF(Tbl.Kosten[Sanr.],$A142,Tbl.Kosten[P150])-SUMIF(Tb.Financiering[SAnr.],$A142,Tb.Financiering[P50])</f>
        <v>0</v>
      </c>
    </row>
    <row r="143" spans="1:52" x14ac:dyDescent="0.35">
      <c r="B143" s="77">
        <f>SUM(B113:B142)</f>
        <v>0</v>
      </c>
      <c r="C143" s="77">
        <f>SUM(C113:C142)</f>
        <v>0</v>
      </c>
      <c r="D143" s="77">
        <f t="shared" ref="D143:AZ143" si="4">SUM(D113:D142)</f>
        <v>0</v>
      </c>
      <c r="E143" s="77">
        <f t="shared" si="4"/>
        <v>0</v>
      </c>
      <c r="F143" s="77">
        <f t="shared" si="4"/>
        <v>0</v>
      </c>
      <c r="G143" s="77">
        <f t="shared" si="4"/>
        <v>0</v>
      </c>
      <c r="H143" s="77">
        <f t="shared" si="4"/>
        <v>0</v>
      </c>
      <c r="I143" s="77">
        <f t="shared" si="4"/>
        <v>0</v>
      </c>
      <c r="J143" s="77">
        <f t="shared" si="4"/>
        <v>0</v>
      </c>
      <c r="K143" s="77">
        <f t="shared" si="4"/>
        <v>0</v>
      </c>
      <c r="L143" s="77">
        <f t="shared" si="4"/>
        <v>0</v>
      </c>
      <c r="M143" s="77">
        <f t="shared" si="4"/>
        <v>0</v>
      </c>
      <c r="N143" s="77">
        <f t="shared" si="4"/>
        <v>0</v>
      </c>
      <c r="O143" s="77">
        <f t="shared" si="4"/>
        <v>0</v>
      </c>
      <c r="P143" s="77">
        <f t="shared" si="4"/>
        <v>0</v>
      </c>
      <c r="Q143" s="77">
        <f t="shared" si="4"/>
        <v>0</v>
      </c>
      <c r="R143" s="77">
        <f t="shared" si="4"/>
        <v>0</v>
      </c>
      <c r="S143" s="77">
        <f t="shared" si="4"/>
        <v>0</v>
      </c>
      <c r="T143" s="77">
        <f t="shared" si="4"/>
        <v>0</v>
      </c>
      <c r="U143" s="77">
        <f t="shared" si="4"/>
        <v>0</v>
      </c>
      <c r="V143" s="77">
        <f t="shared" si="4"/>
        <v>0</v>
      </c>
      <c r="W143" s="77">
        <f t="shared" si="4"/>
        <v>0</v>
      </c>
      <c r="X143" s="77">
        <f t="shared" si="4"/>
        <v>0</v>
      </c>
      <c r="Y143" s="77">
        <f t="shared" si="4"/>
        <v>0</v>
      </c>
      <c r="Z143" s="77">
        <f t="shared" si="4"/>
        <v>0</v>
      </c>
      <c r="AA143" s="77">
        <f t="shared" si="4"/>
        <v>0</v>
      </c>
      <c r="AB143" s="77">
        <f t="shared" si="4"/>
        <v>0</v>
      </c>
      <c r="AC143" s="77">
        <f t="shared" si="4"/>
        <v>0</v>
      </c>
      <c r="AD143" s="77">
        <f t="shared" si="4"/>
        <v>0</v>
      </c>
      <c r="AE143" s="77">
        <f t="shared" si="4"/>
        <v>0</v>
      </c>
      <c r="AF143" s="77">
        <f t="shared" si="4"/>
        <v>0</v>
      </c>
      <c r="AG143" s="77">
        <f t="shared" si="4"/>
        <v>0</v>
      </c>
      <c r="AH143" s="77">
        <f t="shared" si="4"/>
        <v>0</v>
      </c>
      <c r="AI143" s="77">
        <f t="shared" si="4"/>
        <v>0</v>
      </c>
      <c r="AJ143" s="77">
        <f t="shared" si="4"/>
        <v>0</v>
      </c>
      <c r="AK143" s="77">
        <f t="shared" si="4"/>
        <v>0</v>
      </c>
      <c r="AL143" s="77">
        <f t="shared" si="4"/>
        <v>0</v>
      </c>
      <c r="AM143" s="77">
        <f t="shared" si="4"/>
        <v>0</v>
      </c>
      <c r="AN143" s="77">
        <f t="shared" si="4"/>
        <v>0</v>
      </c>
      <c r="AO143" s="77">
        <f t="shared" si="4"/>
        <v>0</v>
      </c>
      <c r="AP143" s="77">
        <f t="shared" si="4"/>
        <v>0</v>
      </c>
      <c r="AQ143" s="77">
        <f t="shared" si="4"/>
        <v>0</v>
      </c>
      <c r="AR143" s="77">
        <f t="shared" si="4"/>
        <v>0</v>
      </c>
      <c r="AS143" s="77">
        <f t="shared" si="4"/>
        <v>0</v>
      </c>
      <c r="AT143" s="77">
        <f t="shared" si="4"/>
        <v>0</v>
      </c>
      <c r="AU143" s="77">
        <f t="shared" si="4"/>
        <v>0</v>
      </c>
      <c r="AV143" s="77">
        <f t="shared" si="4"/>
        <v>0</v>
      </c>
      <c r="AW143" s="77">
        <f t="shared" si="4"/>
        <v>0</v>
      </c>
      <c r="AX143" s="77">
        <f t="shared" si="4"/>
        <v>0</v>
      </c>
      <c r="AY143" s="77">
        <f t="shared" si="4"/>
        <v>0</v>
      </c>
      <c r="AZ143" s="77">
        <f t="shared" si="4"/>
        <v>0</v>
      </c>
    </row>
    <row r="145" spans="1:52" x14ac:dyDescent="0.35">
      <c r="A145" s="72" t="s">
        <v>440</v>
      </c>
      <c r="B145" s="251">
        <f>Tbl.Kosten[[#Totals],[Subsidie]]</f>
        <v>0</v>
      </c>
      <c r="C145" s="251">
        <f>Tbl.Kosten[[#Totals],[P1]]-Tbl.Kosten[[#Totals],[P101]]</f>
        <v>0</v>
      </c>
      <c r="D145" s="251">
        <f>Tbl.Kosten[[#Totals],[P2]]-Tbl.Kosten[[#Totals],[P102]]</f>
        <v>0</v>
      </c>
      <c r="E145" s="251">
        <f>Tbl.Kosten[[#Totals],[P3]]-Tbl.Kosten[[#Totals],[P103]]</f>
        <v>0</v>
      </c>
      <c r="F145" s="251">
        <f>Tbl.Kosten[[#Totals],[P4]]-Tbl.Kosten[[#Totals],[P104]]</f>
        <v>0</v>
      </c>
      <c r="G145" s="251">
        <f>Tbl.Kosten[[#Totals],[P5]]-Tbl.Kosten[[#Totals],[P105]]</f>
        <v>0</v>
      </c>
      <c r="H145" s="251">
        <f>Tbl.Kosten[[#Totals],[P6]]-Tbl.Kosten[[#Totals],[P106]]</f>
        <v>0</v>
      </c>
      <c r="I145" s="251">
        <f>Tbl.Kosten[[#Totals],[P7]]-Tbl.Kosten[[#Totals],[P107]]</f>
        <v>0</v>
      </c>
      <c r="J145" s="251">
        <f>Tbl.Kosten[[#Totals],[P8]]-Tbl.Kosten[[#Totals],[P108]]</f>
        <v>0</v>
      </c>
      <c r="K145" s="251">
        <f>Tbl.Kosten[[#Totals],[P9]]-Tbl.Kosten[[#Totals],[P109]]</f>
        <v>0</v>
      </c>
      <c r="L145" s="251">
        <f>Tbl.Kosten[[#Totals],[P10]]-Tbl.Kosten[[#Totals],[P110]]</f>
        <v>0</v>
      </c>
      <c r="M145" s="251">
        <f>Tbl.Kosten[[#Totals],[P11]]-Tbl.Kosten[[#Totals],[P111]]</f>
        <v>0</v>
      </c>
      <c r="N145" s="251">
        <f>Tbl.Kosten[[#Totals],[P12]]-Tbl.Kosten[[#Totals],[P112]]</f>
        <v>0</v>
      </c>
      <c r="O145" s="251">
        <f>Tbl.Kosten[[#Totals],[P13]]-Tbl.Kosten[[#Totals],[P113]]</f>
        <v>0</v>
      </c>
      <c r="P145" s="251">
        <f>Tbl.Kosten[[#Totals],[P14]]-Tbl.Kosten[[#Totals],[P114]]</f>
        <v>0</v>
      </c>
      <c r="Q145" s="251">
        <f>Tbl.Kosten[[#Totals],[P15]]-Tbl.Kosten[[#Totals],[P115]]</f>
        <v>0</v>
      </c>
      <c r="R145" s="251">
        <f>Tbl.Kosten[[#Totals],[P16]]-Tbl.Kosten[[#Totals],[P116]]</f>
        <v>0</v>
      </c>
      <c r="S145" s="251">
        <f>Tbl.Kosten[[#Totals],[P17]]-Tbl.Kosten[[#Totals],[P117]]</f>
        <v>0</v>
      </c>
      <c r="T145" s="251">
        <f>Tbl.Kosten[[#Totals],[P18]]-Tbl.Kosten[[#Totals],[P118]]</f>
        <v>0</v>
      </c>
      <c r="U145" s="251">
        <f>Tbl.Kosten[[#Totals],[P19]]-Tbl.Kosten[[#Totals],[P119]]</f>
        <v>0</v>
      </c>
      <c r="V145" s="251">
        <f>Tbl.Kosten[[#Totals],[P20]]-Tbl.Kosten[[#Totals],[P120]]</f>
        <v>0</v>
      </c>
      <c r="W145" s="251">
        <f>Tbl.Kosten[[#Totals],[P21]]-Tbl.Kosten[[#Totals],[P121]]</f>
        <v>0</v>
      </c>
      <c r="X145" s="251">
        <f>Tbl.Kosten[[#Totals],[P22]]-Tbl.Kosten[[#Totals],[P122]]</f>
        <v>0</v>
      </c>
      <c r="Y145" s="251">
        <f>Tbl.Kosten[[#Totals],[P23]]-Tbl.Kosten[[#Totals],[P123]]</f>
        <v>0</v>
      </c>
      <c r="Z145" s="251">
        <f>Tbl.Kosten[[#Totals],[P24]]-Tbl.Kosten[[#Totals],[P124]]</f>
        <v>0</v>
      </c>
      <c r="AA145" s="251">
        <f>Tbl.Kosten[[#Totals],[P25]]-Tbl.Kosten[[#Totals],[P125]]</f>
        <v>0</v>
      </c>
      <c r="AB145" s="251">
        <f>Tbl.Kosten[[#Totals],[P26]]-Tbl.Kosten[[#Totals],[P126]]</f>
        <v>0</v>
      </c>
      <c r="AC145" s="251">
        <f>Tbl.Kosten[[#Totals],[P27]]-Tbl.Kosten[[#Totals],[P127]]</f>
        <v>0</v>
      </c>
      <c r="AD145" s="251">
        <f>Tbl.Kosten[[#Totals],[P28]]-Tbl.Kosten[[#Totals],[P128]]</f>
        <v>0</v>
      </c>
      <c r="AE145" s="251">
        <f>Tbl.Kosten[[#Totals],[P29]]-Tbl.Kosten[[#Totals],[P129]]</f>
        <v>0</v>
      </c>
      <c r="AF145" s="251">
        <f>Tbl.Kosten[[#Totals],[P30]]-Tbl.Kosten[[#Totals],[P130]]</f>
        <v>0</v>
      </c>
      <c r="AG145" s="251">
        <f>Tbl.Kosten[[#Totals],[P31]]-Tbl.Kosten[[#Totals],[P131]]</f>
        <v>0</v>
      </c>
      <c r="AH145" s="251">
        <f>Tbl.Kosten[[#Totals],[P32]]-Tbl.Kosten[[#Totals],[P132]]</f>
        <v>0</v>
      </c>
      <c r="AI145" s="251">
        <f>Tbl.Kosten[[#Totals],[P33]]-Tbl.Kosten[[#Totals],[P133]]</f>
        <v>0</v>
      </c>
      <c r="AJ145" s="251">
        <f>Tbl.Kosten[[#Totals],[P34]]-Tbl.Kosten[[#Totals],[P134]]</f>
        <v>0</v>
      </c>
      <c r="AK145" s="251">
        <f>Tbl.Kosten[[#Totals],[P35]]-Tbl.Kosten[[#Totals],[P135]]</f>
        <v>0</v>
      </c>
      <c r="AL145" s="251">
        <f>Tbl.Kosten[[#Totals],[P36]]-Tbl.Kosten[[#Totals],[P136]]</f>
        <v>0</v>
      </c>
      <c r="AM145" s="251">
        <f>Tbl.Kosten[[#Totals],[P37]]-Tbl.Kosten[[#Totals],[P137]]</f>
        <v>0</v>
      </c>
      <c r="AN145" s="251">
        <f>Tbl.Kosten[[#Totals],[P38]]-Tbl.Kosten[[#Totals],[P138]]</f>
        <v>0</v>
      </c>
      <c r="AO145" s="251">
        <f>Tbl.Kosten[[#Totals],[P39]]-Tbl.Kosten[[#Totals],[P139]]</f>
        <v>0</v>
      </c>
      <c r="AP145" s="251">
        <f>Tbl.Kosten[[#Totals],[P40]]-Tbl.Kosten[[#Totals],[P140]]</f>
        <v>0</v>
      </c>
      <c r="AQ145" s="251">
        <f>Tbl.Kosten[[#Totals],[P41]]-Tbl.Kosten[[#Totals],[P141]]</f>
        <v>0</v>
      </c>
      <c r="AR145" s="251">
        <f>Tbl.Kosten[[#Totals],[P42]]-Tbl.Kosten[[#Totals],[P142]]</f>
        <v>0</v>
      </c>
      <c r="AS145" s="251">
        <f>Tbl.Kosten[[#Totals],[P43]]-Tbl.Kosten[[#Totals],[P143]]</f>
        <v>0</v>
      </c>
      <c r="AT145" s="251">
        <f>Tbl.Kosten[[#Totals],[P44]]-Tbl.Kosten[[#Totals],[P144]]</f>
        <v>0</v>
      </c>
      <c r="AU145" s="251">
        <f>Tbl.Kosten[[#Totals],[P45]]-Tbl.Kosten[[#Totals],[P145]]</f>
        <v>0</v>
      </c>
      <c r="AV145" s="251">
        <f>Tbl.Kosten[[#Totals],[P46]]-Tbl.Kosten[[#Totals],[P146]]</f>
        <v>0</v>
      </c>
      <c r="AW145" s="251">
        <f>Tbl.Kosten[[#Totals],[P47]]-Tbl.Kosten[[#Totals],[P147]]</f>
        <v>0</v>
      </c>
      <c r="AX145" s="251">
        <f>Tbl.Kosten[[#Totals],[P48]]-Tbl.Kosten[[#Totals],[P148]]</f>
        <v>0</v>
      </c>
      <c r="AY145" s="251">
        <f>Tbl.Kosten[[#Totals],[P49]]-Tbl.Kosten[[#Totals],[P149]]</f>
        <v>0</v>
      </c>
      <c r="AZ145" s="251">
        <f>Tbl.Kosten[[#Totals],[P50]]-Tbl.Kosten[[#Totals],[P150]]</f>
        <v>0</v>
      </c>
    </row>
    <row r="146" spans="1:52" x14ac:dyDescent="0.35">
      <c r="A146" s="72" t="s">
        <v>441</v>
      </c>
      <c r="B146" s="251">
        <f>Tb.Financiering[[#Totals],[Correctie GLB subsidie]]</f>
        <v>0</v>
      </c>
      <c r="C146" s="72">
        <f>SUMIF(Tb.Financiering[Pnr.],'Tussenblad Begroting'!C$2,Tb.Financiering[Correctie GLB subsidie])</f>
        <v>0</v>
      </c>
      <c r="D146" s="72">
        <f>SUMIF(Tb.Financiering[Pnr.],'Tussenblad Begroting'!D$2,Tb.Financiering[Correctie GLB subsidie])</f>
        <v>0</v>
      </c>
      <c r="E146" s="72">
        <f>SUMIF(Tb.Financiering[Pnr.],'Tussenblad Begroting'!E$2,Tb.Financiering[Correctie GLB subsidie])</f>
        <v>0</v>
      </c>
      <c r="F146" s="72">
        <f>SUMIF(Tb.Financiering[Pnr.],'Tussenblad Begroting'!F$2,Tb.Financiering[Correctie GLB subsidie])</f>
        <v>0</v>
      </c>
      <c r="G146" s="72">
        <f>SUMIF(Tb.Financiering[Pnr.],'Tussenblad Begroting'!G$2,Tb.Financiering[Correctie GLB subsidie])</f>
        <v>0</v>
      </c>
      <c r="H146" s="72">
        <f>SUMIF(Tb.Financiering[Pnr.],'Tussenblad Begroting'!H$2,Tb.Financiering[Correctie GLB subsidie])</f>
        <v>0</v>
      </c>
      <c r="I146" s="72">
        <f>SUMIF(Tb.Financiering[Pnr.],'Tussenblad Begroting'!I$2,Tb.Financiering[Correctie GLB subsidie])</f>
        <v>0</v>
      </c>
      <c r="J146" s="72">
        <f>SUMIF(Tb.Financiering[Pnr.],'Tussenblad Begroting'!J$2,Tb.Financiering[Correctie GLB subsidie])</f>
        <v>0</v>
      </c>
      <c r="K146" s="72">
        <f>SUMIF(Tb.Financiering[Pnr.],'Tussenblad Begroting'!K$2,Tb.Financiering[Correctie GLB subsidie])</f>
        <v>0</v>
      </c>
      <c r="L146" s="72">
        <f>SUMIF(Tb.Financiering[Pnr.],'Tussenblad Begroting'!L$2,Tb.Financiering[Correctie GLB subsidie])</f>
        <v>0</v>
      </c>
      <c r="M146" s="72">
        <f>SUMIF(Tb.Financiering[Pnr.],'Tussenblad Begroting'!M$2,Tb.Financiering[Correctie GLB subsidie])</f>
        <v>0</v>
      </c>
      <c r="N146" s="72">
        <f>SUMIF(Tb.Financiering[Pnr.],'Tussenblad Begroting'!N$2,Tb.Financiering[Correctie GLB subsidie])</f>
        <v>0</v>
      </c>
      <c r="O146" s="72">
        <f>SUMIF(Tb.Financiering[Pnr.],'Tussenblad Begroting'!O$2,Tb.Financiering[Correctie GLB subsidie])</f>
        <v>0</v>
      </c>
      <c r="P146" s="72">
        <f>SUMIF(Tb.Financiering[Pnr.],'Tussenblad Begroting'!P$2,Tb.Financiering[Correctie GLB subsidie])</f>
        <v>0</v>
      </c>
      <c r="Q146" s="72">
        <f>SUMIF(Tb.Financiering[Pnr.],'Tussenblad Begroting'!Q$2,Tb.Financiering[Correctie GLB subsidie])</f>
        <v>0</v>
      </c>
      <c r="R146" s="72">
        <f>SUMIF(Tb.Financiering[Pnr.],'Tussenblad Begroting'!R$2,Tb.Financiering[Correctie GLB subsidie])</f>
        <v>0</v>
      </c>
      <c r="S146" s="72">
        <f>SUMIF(Tb.Financiering[Pnr.],'Tussenblad Begroting'!S$2,Tb.Financiering[Correctie GLB subsidie])</f>
        <v>0</v>
      </c>
      <c r="T146" s="72">
        <f>SUMIF(Tb.Financiering[Pnr.],'Tussenblad Begroting'!T$2,Tb.Financiering[Correctie GLB subsidie])</f>
        <v>0</v>
      </c>
      <c r="U146" s="72">
        <f>SUMIF(Tb.Financiering[Pnr.],'Tussenblad Begroting'!U$2,Tb.Financiering[Correctie GLB subsidie])</f>
        <v>0</v>
      </c>
      <c r="V146" s="72">
        <f>SUMIF(Tb.Financiering[Pnr.],'Tussenblad Begroting'!V$2,Tb.Financiering[Correctie GLB subsidie])</f>
        <v>0</v>
      </c>
      <c r="W146" s="72">
        <f>SUMIF(Tb.Financiering[Pnr.],'Tussenblad Begroting'!W$2,Tb.Financiering[Correctie GLB subsidie])</f>
        <v>0</v>
      </c>
      <c r="X146" s="72">
        <f>SUMIF(Tb.Financiering[Pnr.],'Tussenblad Begroting'!X$2,Tb.Financiering[Correctie GLB subsidie])</f>
        <v>0</v>
      </c>
      <c r="Y146" s="72">
        <f>SUMIF(Tb.Financiering[Pnr.],'Tussenblad Begroting'!Y$2,Tb.Financiering[Correctie GLB subsidie])</f>
        <v>0</v>
      </c>
      <c r="Z146" s="72">
        <f>SUMIF(Tb.Financiering[Pnr.],'Tussenblad Begroting'!Z$2,Tb.Financiering[Correctie GLB subsidie])</f>
        <v>0</v>
      </c>
      <c r="AA146" s="72">
        <f>SUMIF(Tb.Financiering[Pnr.],'Tussenblad Begroting'!AA$2,Tb.Financiering[Correctie GLB subsidie])</f>
        <v>0</v>
      </c>
      <c r="AB146" s="72">
        <f>SUMIF(Tb.Financiering[Pnr.],'Tussenblad Begroting'!AB$2,Tb.Financiering[Correctie GLB subsidie])</f>
        <v>0</v>
      </c>
      <c r="AC146" s="72">
        <f>SUMIF(Tb.Financiering[Pnr.],'Tussenblad Begroting'!AC$2,Tb.Financiering[Correctie GLB subsidie])</f>
        <v>0</v>
      </c>
      <c r="AD146" s="72">
        <f>SUMIF(Tb.Financiering[Pnr.],'Tussenblad Begroting'!AD$2,Tb.Financiering[Correctie GLB subsidie])</f>
        <v>0</v>
      </c>
      <c r="AE146" s="72">
        <f>SUMIF(Tb.Financiering[Pnr.],'Tussenblad Begroting'!AE$2,Tb.Financiering[Correctie GLB subsidie])</f>
        <v>0</v>
      </c>
      <c r="AF146" s="72">
        <f>SUMIF(Tb.Financiering[Pnr.],'Tussenblad Begroting'!AF$2,Tb.Financiering[Correctie GLB subsidie])</f>
        <v>0</v>
      </c>
      <c r="AG146" s="72">
        <f>SUMIF(Tb.Financiering[Pnr.],'Tussenblad Begroting'!AG$2,Tb.Financiering[Correctie GLB subsidie])</f>
        <v>0</v>
      </c>
      <c r="AH146" s="72">
        <f>SUMIF(Tb.Financiering[Pnr.],'Tussenblad Begroting'!AH$2,Tb.Financiering[Correctie GLB subsidie])</f>
        <v>0</v>
      </c>
      <c r="AI146" s="72">
        <f>SUMIF(Tb.Financiering[Pnr.],'Tussenblad Begroting'!AI$2,Tb.Financiering[Correctie GLB subsidie])</f>
        <v>0</v>
      </c>
      <c r="AJ146" s="72">
        <f>SUMIF(Tb.Financiering[Pnr.],'Tussenblad Begroting'!AJ$2,Tb.Financiering[Correctie GLB subsidie])</f>
        <v>0</v>
      </c>
      <c r="AK146" s="72">
        <f>SUMIF(Tb.Financiering[Pnr.],'Tussenblad Begroting'!AK$2,Tb.Financiering[Correctie GLB subsidie])</f>
        <v>0</v>
      </c>
      <c r="AL146" s="72">
        <f>SUMIF(Tb.Financiering[Pnr.],'Tussenblad Begroting'!AL$2,Tb.Financiering[Correctie GLB subsidie])</f>
        <v>0</v>
      </c>
      <c r="AM146" s="72">
        <f>SUMIF(Tb.Financiering[Pnr.],'Tussenblad Begroting'!AM$2,Tb.Financiering[Correctie GLB subsidie])</f>
        <v>0</v>
      </c>
      <c r="AN146" s="72">
        <f>SUMIF(Tb.Financiering[Pnr.],'Tussenblad Begroting'!AN$2,Tb.Financiering[Correctie GLB subsidie])</f>
        <v>0</v>
      </c>
      <c r="AO146" s="72">
        <f>SUMIF(Tb.Financiering[Pnr.],'Tussenblad Begroting'!AO$2,Tb.Financiering[Correctie GLB subsidie])</f>
        <v>0</v>
      </c>
      <c r="AP146" s="72">
        <f>SUMIF(Tb.Financiering[Pnr.],'Tussenblad Begroting'!AP$2,Tb.Financiering[Correctie GLB subsidie])</f>
        <v>0</v>
      </c>
      <c r="AQ146" s="72">
        <f>SUMIF(Tb.Financiering[Pnr.],'Tussenblad Begroting'!AQ$2,Tb.Financiering[Correctie GLB subsidie])</f>
        <v>0</v>
      </c>
      <c r="AR146" s="72">
        <f>SUMIF(Tb.Financiering[Pnr.],'Tussenblad Begroting'!AR$2,Tb.Financiering[Correctie GLB subsidie])</f>
        <v>0</v>
      </c>
      <c r="AS146" s="72">
        <f>SUMIF(Tb.Financiering[Pnr.],'Tussenblad Begroting'!AS$2,Tb.Financiering[Correctie GLB subsidie])</f>
        <v>0</v>
      </c>
      <c r="AT146" s="72">
        <f>SUMIF(Tb.Financiering[Pnr.],'Tussenblad Begroting'!AT$2,Tb.Financiering[Correctie GLB subsidie])</f>
        <v>0</v>
      </c>
      <c r="AU146" s="72">
        <f>SUMIF(Tb.Financiering[Pnr.],'Tussenblad Begroting'!AU$2,Tb.Financiering[Correctie GLB subsidie])</f>
        <v>0</v>
      </c>
      <c r="AV146" s="72">
        <f>SUMIF(Tb.Financiering[Pnr.],'Tussenblad Begroting'!AV$2,Tb.Financiering[Correctie GLB subsidie])</f>
        <v>0</v>
      </c>
      <c r="AW146" s="72">
        <f>SUMIF(Tb.Financiering[Pnr.],'Tussenblad Begroting'!AW$2,Tb.Financiering[Correctie GLB subsidie])</f>
        <v>0</v>
      </c>
      <c r="AX146" s="72">
        <f>SUMIF(Tb.Financiering[Pnr.],'Tussenblad Begroting'!AX$2,Tb.Financiering[Correctie GLB subsidie])</f>
        <v>0</v>
      </c>
      <c r="AY146" s="72">
        <f>SUMIF(Tb.Financiering[Pnr.],'Tussenblad Begroting'!AY$2,Tb.Financiering[Correctie GLB subsidie])</f>
        <v>0</v>
      </c>
      <c r="AZ146" s="72">
        <f>SUMIF(Tb.Financiering[Pnr.],'Tussenblad Begroting'!AZ$2,Tb.Financiering[Correctie GLB subsidie])</f>
        <v>0</v>
      </c>
    </row>
    <row r="147" spans="1:52" x14ac:dyDescent="0.35">
      <c r="A147" s="72" t="s">
        <v>542</v>
      </c>
      <c r="B147" s="251">
        <f>B145+B146</f>
        <v>0</v>
      </c>
      <c r="C147" s="251">
        <f t="shared" ref="C147:AZ147" si="5">C145+C146</f>
        <v>0</v>
      </c>
      <c r="D147" s="251">
        <f t="shared" si="5"/>
        <v>0</v>
      </c>
      <c r="E147" s="251">
        <f t="shared" si="5"/>
        <v>0</v>
      </c>
      <c r="F147" s="251">
        <f t="shared" si="5"/>
        <v>0</v>
      </c>
      <c r="G147" s="251">
        <f t="shared" si="5"/>
        <v>0</v>
      </c>
      <c r="H147" s="251">
        <f t="shared" si="5"/>
        <v>0</v>
      </c>
      <c r="I147" s="251">
        <f t="shared" si="5"/>
        <v>0</v>
      </c>
      <c r="J147" s="251">
        <f t="shared" si="5"/>
        <v>0</v>
      </c>
      <c r="K147" s="251">
        <f t="shared" si="5"/>
        <v>0</v>
      </c>
      <c r="L147" s="251">
        <f t="shared" si="5"/>
        <v>0</v>
      </c>
      <c r="M147" s="251">
        <f t="shared" si="5"/>
        <v>0</v>
      </c>
      <c r="N147" s="251">
        <f t="shared" si="5"/>
        <v>0</v>
      </c>
      <c r="O147" s="251">
        <f t="shared" si="5"/>
        <v>0</v>
      </c>
      <c r="P147" s="251">
        <f t="shared" si="5"/>
        <v>0</v>
      </c>
      <c r="Q147" s="251">
        <f t="shared" si="5"/>
        <v>0</v>
      </c>
      <c r="R147" s="251">
        <f t="shared" si="5"/>
        <v>0</v>
      </c>
      <c r="S147" s="251">
        <f t="shared" si="5"/>
        <v>0</v>
      </c>
      <c r="T147" s="251">
        <f t="shared" si="5"/>
        <v>0</v>
      </c>
      <c r="U147" s="251">
        <f t="shared" si="5"/>
        <v>0</v>
      </c>
      <c r="V147" s="251">
        <f t="shared" si="5"/>
        <v>0</v>
      </c>
      <c r="W147" s="251">
        <f t="shared" si="5"/>
        <v>0</v>
      </c>
      <c r="X147" s="251">
        <f t="shared" si="5"/>
        <v>0</v>
      </c>
      <c r="Y147" s="251">
        <f t="shared" si="5"/>
        <v>0</v>
      </c>
      <c r="Z147" s="251">
        <f t="shared" si="5"/>
        <v>0</v>
      </c>
      <c r="AA147" s="251">
        <f t="shared" si="5"/>
        <v>0</v>
      </c>
      <c r="AB147" s="251">
        <f t="shared" si="5"/>
        <v>0</v>
      </c>
      <c r="AC147" s="251">
        <f t="shared" si="5"/>
        <v>0</v>
      </c>
      <c r="AD147" s="251">
        <f t="shared" si="5"/>
        <v>0</v>
      </c>
      <c r="AE147" s="251">
        <f t="shared" si="5"/>
        <v>0</v>
      </c>
      <c r="AF147" s="251">
        <f t="shared" si="5"/>
        <v>0</v>
      </c>
      <c r="AG147" s="251">
        <f t="shared" si="5"/>
        <v>0</v>
      </c>
      <c r="AH147" s="251">
        <f t="shared" si="5"/>
        <v>0</v>
      </c>
      <c r="AI147" s="251">
        <f t="shared" si="5"/>
        <v>0</v>
      </c>
      <c r="AJ147" s="251">
        <f t="shared" si="5"/>
        <v>0</v>
      </c>
      <c r="AK147" s="251">
        <f t="shared" si="5"/>
        <v>0</v>
      </c>
      <c r="AL147" s="251">
        <f t="shared" si="5"/>
        <v>0</v>
      </c>
      <c r="AM147" s="251">
        <f t="shared" si="5"/>
        <v>0</v>
      </c>
      <c r="AN147" s="251">
        <f t="shared" si="5"/>
        <v>0</v>
      </c>
      <c r="AO147" s="251">
        <f t="shared" si="5"/>
        <v>0</v>
      </c>
      <c r="AP147" s="251">
        <f t="shared" si="5"/>
        <v>0</v>
      </c>
      <c r="AQ147" s="251">
        <f t="shared" si="5"/>
        <v>0</v>
      </c>
      <c r="AR147" s="251">
        <f t="shared" si="5"/>
        <v>0</v>
      </c>
      <c r="AS147" s="251">
        <f t="shared" si="5"/>
        <v>0</v>
      </c>
      <c r="AT147" s="251">
        <f t="shared" si="5"/>
        <v>0</v>
      </c>
      <c r="AU147" s="251">
        <f t="shared" si="5"/>
        <v>0</v>
      </c>
      <c r="AV147" s="251">
        <f t="shared" si="5"/>
        <v>0</v>
      </c>
      <c r="AW147" s="251">
        <f t="shared" si="5"/>
        <v>0</v>
      </c>
      <c r="AX147" s="251">
        <f t="shared" si="5"/>
        <v>0</v>
      </c>
      <c r="AY147" s="251">
        <f t="shared" si="5"/>
        <v>0</v>
      </c>
      <c r="AZ147" s="251">
        <f t="shared" si="5"/>
        <v>0</v>
      </c>
    </row>
    <row r="148" spans="1:52" x14ac:dyDescent="0.35">
      <c r="A148" s="72" t="s">
        <v>442</v>
      </c>
      <c r="B148" s="72">
        <f>B1-B147</f>
        <v>0</v>
      </c>
      <c r="C148" s="72">
        <f t="shared" ref="C148:AZ148" si="6">C1-C147</f>
        <v>0</v>
      </c>
      <c r="D148" s="72">
        <f t="shared" si="6"/>
        <v>0</v>
      </c>
      <c r="E148" s="72">
        <f t="shared" si="6"/>
        <v>0</v>
      </c>
      <c r="F148" s="72">
        <f t="shared" si="6"/>
        <v>0</v>
      </c>
      <c r="G148" s="72">
        <f t="shared" si="6"/>
        <v>0</v>
      </c>
      <c r="H148" s="72">
        <f t="shared" si="6"/>
        <v>0</v>
      </c>
      <c r="I148" s="72">
        <f t="shared" si="6"/>
        <v>0</v>
      </c>
      <c r="J148" s="72">
        <f t="shared" si="6"/>
        <v>0</v>
      </c>
      <c r="K148" s="72">
        <f t="shared" si="6"/>
        <v>0</v>
      </c>
      <c r="L148" s="72">
        <f t="shared" si="6"/>
        <v>0</v>
      </c>
      <c r="M148" s="72">
        <f t="shared" si="6"/>
        <v>0</v>
      </c>
      <c r="N148" s="72">
        <f t="shared" si="6"/>
        <v>0</v>
      </c>
      <c r="O148" s="72">
        <f t="shared" si="6"/>
        <v>0</v>
      </c>
      <c r="P148" s="72">
        <f t="shared" si="6"/>
        <v>0</v>
      </c>
      <c r="Q148" s="72">
        <f t="shared" si="6"/>
        <v>0</v>
      </c>
      <c r="R148" s="72">
        <f t="shared" si="6"/>
        <v>0</v>
      </c>
      <c r="S148" s="72">
        <f t="shared" si="6"/>
        <v>0</v>
      </c>
      <c r="T148" s="72">
        <f t="shared" si="6"/>
        <v>0</v>
      </c>
      <c r="U148" s="72">
        <f t="shared" si="6"/>
        <v>0</v>
      </c>
      <c r="V148" s="72">
        <f t="shared" si="6"/>
        <v>0</v>
      </c>
      <c r="W148" s="72">
        <f t="shared" si="6"/>
        <v>0</v>
      </c>
      <c r="X148" s="72">
        <f t="shared" si="6"/>
        <v>0</v>
      </c>
      <c r="Y148" s="72">
        <f t="shared" si="6"/>
        <v>0</v>
      </c>
      <c r="Z148" s="72">
        <f t="shared" si="6"/>
        <v>0</v>
      </c>
      <c r="AA148" s="72">
        <f t="shared" si="6"/>
        <v>0</v>
      </c>
      <c r="AB148" s="72">
        <f t="shared" si="6"/>
        <v>0</v>
      </c>
      <c r="AC148" s="72">
        <f t="shared" si="6"/>
        <v>0</v>
      </c>
      <c r="AD148" s="72">
        <f t="shared" si="6"/>
        <v>0</v>
      </c>
      <c r="AE148" s="72">
        <f t="shared" si="6"/>
        <v>0</v>
      </c>
      <c r="AF148" s="72">
        <f t="shared" si="6"/>
        <v>0</v>
      </c>
      <c r="AG148" s="72">
        <f t="shared" si="6"/>
        <v>0</v>
      </c>
      <c r="AH148" s="72">
        <f t="shared" si="6"/>
        <v>0</v>
      </c>
      <c r="AI148" s="72">
        <f t="shared" si="6"/>
        <v>0</v>
      </c>
      <c r="AJ148" s="72">
        <f t="shared" si="6"/>
        <v>0</v>
      </c>
      <c r="AK148" s="72">
        <f t="shared" si="6"/>
        <v>0</v>
      </c>
      <c r="AL148" s="72">
        <f t="shared" si="6"/>
        <v>0</v>
      </c>
      <c r="AM148" s="72">
        <f t="shared" si="6"/>
        <v>0</v>
      </c>
      <c r="AN148" s="72">
        <f t="shared" si="6"/>
        <v>0</v>
      </c>
      <c r="AO148" s="72">
        <f t="shared" si="6"/>
        <v>0</v>
      </c>
      <c r="AP148" s="72">
        <f t="shared" si="6"/>
        <v>0</v>
      </c>
      <c r="AQ148" s="72">
        <f t="shared" si="6"/>
        <v>0</v>
      </c>
      <c r="AR148" s="72">
        <f t="shared" si="6"/>
        <v>0</v>
      </c>
      <c r="AS148" s="72">
        <f t="shared" si="6"/>
        <v>0</v>
      </c>
      <c r="AT148" s="72">
        <f t="shared" si="6"/>
        <v>0</v>
      </c>
      <c r="AU148" s="72">
        <f t="shared" si="6"/>
        <v>0</v>
      </c>
      <c r="AV148" s="72">
        <f t="shared" si="6"/>
        <v>0</v>
      </c>
      <c r="AW148" s="72">
        <f t="shared" si="6"/>
        <v>0</v>
      </c>
      <c r="AX148" s="72">
        <f t="shared" si="6"/>
        <v>0</v>
      </c>
      <c r="AY148" s="72">
        <f t="shared" si="6"/>
        <v>0</v>
      </c>
      <c r="AZ148" s="72">
        <f t="shared" si="6"/>
        <v>0</v>
      </c>
    </row>
    <row r="149" spans="1:52" x14ac:dyDescent="0.35">
      <c r="A149" s="72" t="s">
        <v>547</v>
      </c>
      <c r="B149" s="72">
        <f>SUM(C149:AZ149)</f>
        <v>0</v>
      </c>
      <c r="C149" s="72">
        <f>Tb.Financiering[[#Totals],[P101]]</f>
        <v>0</v>
      </c>
      <c r="D149" s="72">
        <f>Tb.Financiering[[#Totals],[P102]]</f>
        <v>0</v>
      </c>
      <c r="E149" s="72">
        <f>Tb.Financiering[[#Totals],[P103]]</f>
        <v>0</v>
      </c>
      <c r="F149" s="72">
        <f>Tb.Financiering[[#Totals],[P104]]</f>
        <v>0</v>
      </c>
      <c r="G149" s="72">
        <f>Tb.Financiering[[#Totals],[P105]]</f>
        <v>0</v>
      </c>
      <c r="H149" s="72">
        <f>Tb.Financiering[[#Totals],[P106]]</f>
        <v>0</v>
      </c>
      <c r="I149" s="72">
        <f>Tb.Financiering[[#Totals],[P107]]</f>
        <v>0</v>
      </c>
      <c r="J149" s="72">
        <f>Tb.Financiering[[#Totals],[P108]]</f>
        <v>0</v>
      </c>
      <c r="K149" s="72">
        <f>Tb.Financiering[[#Totals],[P109]]</f>
        <v>0</v>
      </c>
      <c r="L149" s="72">
        <f>Tb.Financiering[[#Totals],[P110]]</f>
        <v>0</v>
      </c>
      <c r="M149" s="72">
        <f>Tb.Financiering[[#Totals],[P111]]</f>
        <v>0</v>
      </c>
      <c r="N149" s="72">
        <f>Tb.Financiering[[#Totals],[P112]]</f>
        <v>0</v>
      </c>
      <c r="O149" s="72">
        <f>Tb.Financiering[[#Totals],[P113]]</f>
        <v>0</v>
      </c>
      <c r="P149" s="72">
        <f>Tb.Financiering[[#Totals],[P114]]</f>
        <v>0</v>
      </c>
      <c r="Q149" s="72">
        <f>Tb.Financiering[[#Totals],[P115]]</f>
        <v>0</v>
      </c>
      <c r="R149" s="72">
        <f>Tb.Financiering[[#Totals],[P116]]</f>
        <v>0</v>
      </c>
      <c r="S149" s="72">
        <f>Tb.Financiering[[#Totals],[P117]]</f>
        <v>0</v>
      </c>
      <c r="T149" s="72">
        <f>Tb.Financiering[[#Totals],[P118]]</f>
        <v>0</v>
      </c>
      <c r="U149" s="72">
        <f>Tb.Financiering[[#Totals],[P119]]</f>
        <v>0</v>
      </c>
      <c r="V149" s="72">
        <f>Tb.Financiering[[#Totals],[P120]]</f>
        <v>0</v>
      </c>
      <c r="W149" s="72">
        <f>Tb.Financiering[[#Totals],[P121]]</f>
        <v>0</v>
      </c>
      <c r="X149" s="72">
        <f>Tb.Financiering[[#Totals],[P122]]</f>
        <v>0</v>
      </c>
      <c r="Y149" s="72">
        <f>Tb.Financiering[[#Totals],[P123]]</f>
        <v>0</v>
      </c>
      <c r="Z149" s="72">
        <f>Tb.Financiering[[#Totals],[P124]]</f>
        <v>0</v>
      </c>
      <c r="AA149" s="72">
        <f>Tb.Financiering[[#Totals],[P125]]</f>
        <v>0</v>
      </c>
      <c r="AB149" s="72">
        <f>Tb.Financiering[[#Totals],[P126]]</f>
        <v>0</v>
      </c>
      <c r="AC149" s="72">
        <f>Tb.Financiering[[#Totals],[P127]]</f>
        <v>0</v>
      </c>
      <c r="AD149" s="72">
        <f>Tb.Financiering[[#Totals],[P128]]</f>
        <v>0</v>
      </c>
      <c r="AE149" s="72">
        <f>Tb.Financiering[[#Totals],[P129]]</f>
        <v>0</v>
      </c>
      <c r="AF149" s="72">
        <f>Tb.Financiering[[#Totals],[P130]]</f>
        <v>0</v>
      </c>
      <c r="AG149" s="72">
        <f>Tb.Financiering[[#Totals],[P131]]</f>
        <v>0</v>
      </c>
      <c r="AH149" s="72">
        <f>Tb.Financiering[[#Totals],[P132]]</f>
        <v>0</v>
      </c>
      <c r="AI149" s="72">
        <f>Tb.Financiering[[#Totals],[P133]]</f>
        <v>0</v>
      </c>
      <c r="AJ149" s="72">
        <f>Tb.Financiering[[#Totals],[P134]]</f>
        <v>0</v>
      </c>
      <c r="AK149" s="72">
        <f>Tb.Financiering[[#Totals],[P135]]</f>
        <v>0</v>
      </c>
      <c r="AL149" s="72">
        <f>Tb.Financiering[[#Totals],[P136]]</f>
        <v>0</v>
      </c>
      <c r="AM149" s="72">
        <f>Tb.Financiering[[#Totals],[P137]]</f>
        <v>0</v>
      </c>
      <c r="AN149" s="72">
        <f>Tb.Financiering[[#Totals],[P138]]</f>
        <v>0</v>
      </c>
      <c r="AO149" s="72">
        <f>Tb.Financiering[[#Totals],[P139]]</f>
        <v>0</v>
      </c>
      <c r="AP149" s="72">
        <f>Tb.Financiering[[#Totals],[P140]]</f>
        <v>0</v>
      </c>
      <c r="AQ149" s="72">
        <f>Tb.Financiering[[#Totals],[P141]]</f>
        <v>0</v>
      </c>
      <c r="AR149" s="72">
        <f>Tb.Financiering[[#Totals],[P142]]</f>
        <v>0</v>
      </c>
      <c r="AS149" s="72">
        <f>Tb.Financiering[[#Totals],[P143]]</f>
        <v>0</v>
      </c>
      <c r="AT149" s="72">
        <f>Tb.Financiering[[#Totals],[P144]]</f>
        <v>0</v>
      </c>
      <c r="AU149" s="72">
        <f>Tb.Financiering[[#Totals],[P145]]</f>
        <v>0</v>
      </c>
      <c r="AV149" s="72">
        <f>Tb.Financiering[[#Totals],[P146]]</f>
        <v>0</v>
      </c>
      <c r="AW149" s="72">
        <f>Tb.Financiering[[#Totals],[P147]]</f>
        <v>0</v>
      </c>
      <c r="AX149" s="72">
        <f>Tb.Financiering[[#Totals],[P148]]</f>
        <v>0</v>
      </c>
      <c r="AY149" s="72">
        <f>Tb.Financiering[[#Totals],[P149]]</f>
        <v>0</v>
      </c>
      <c r="AZ149" s="72">
        <f>Tb.Financiering[[#Totals],[P150]]</f>
        <v>0</v>
      </c>
    </row>
    <row r="150" spans="1:52" x14ac:dyDescent="0.35">
      <c r="A150" s="72" t="s">
        <v>545</v>
      </c>
      <c r="B150" s="72">
        <f>B148-B149</f>
        <v>0</v>
      </c>
      <c r="C150" s="72">
        <f t="shared" ref="C150:AZ150" si="7">C148-C149</f>
        <v>0</v>
      </c>
      <c r="D150" s="72">
        <f t="shared" si="7"/>
        <v>0</v>
      </c>
      <c r="E150" s="72">
        <f t="shared" si="7"/>
        <v>0</v>
      </c>
      <c r="F150" s="72">
        <f t="shared" si="7"/>
        <v>0</v>
      </c>
      <c r="G150" s="72">
        <f t="shared" si="7"/>
        <v>0</v>
      </c>
      <c r="H150" s="72">
        <f t="shared" si="7"/>
        <v>0</v>
      </c>
      <c r="I150" s="72">
        <f t="shared" si="7"/>
        <v>0</v>
      </c>
      <c r="J150" s="72">
        <f t="shared" si="7"/>
        <v>0</v>
      </c>
      <c r="K150" s="72">
        <f t="shared" si="7"/>
        <v>0</v>
      </c>
      <c r="L150" s="72">
        <f t="shared" si="7"/>
        <v>0</v>
      </c>
      <c r="M150" s="72">
        <f t="shared" si="7"/>
        <v>0</v>
      </c>
      <c r="N150" s="72">
        <f t="shared" si="7"/>
        <v>0</v>
      </c>
      <c r="O150" s="72">
        <f t="shared" si="7"/>
        <v>0</v>
      </c>
      <c r="P150" s="72">
        <f t="shared" si="7"/>
        <v>0</v>
      </c>
      <c r="Q150" s="72">
        <f t="shared" si="7"/>
        <v>0</v>
      </c>
      <c r="R150" s="72">
        <f t="shared" si="7"/>
        <v>0</v>
      </c>
      <c r="S150" s="72">
        <f t="shared" si="7"/>
        <v>0</v>
      </c>
      <c r="T150" s="72">
        <f t="shared" si="7"/>
        <v>0</v>
      </c>
      <c r="U150" s="72">
        <f t="shared" si="7"/>
        <v>0</v>
      </c>
      <c r="V150" s="72">
        <f t="shared" si="7"/>
        <v>0</v>
      </c>
      <c r="W150" s="72">
        <f t="shared" si="7"/>
        <v>0</v>
      </c>
      <c r="X150" s="72">
        <f t="shared" si="7"/>
        <v>0</v>
      </c>
      <c r="Y150" s="72">
        <f t="shared" si="7"/>
        <v>0</v>
      </c>
      <c r="Z150" s="72">
        <f t="shared" si="7"/>
        <v>0</v>
      </c>
      <c r="AA150" s="72">
        <f t="shared" si="7"/>
        <v>0</v>
      </c>
      <c r="AB150" s="72">
        <f t="shared" si="7"/>
        <v>0</v>
      </c>
      <c r="AC150" s="72">
        <f t="shared" si="7"/>
        <v>0</v>
      </c>
      <c r="AD150" s="72">
        <f t="shared" si="7"/>
        <v>0</v>
      </c>
      <c r="AE150" s="72">
        <f t="shared" si="7"/>
        <v>0</v>
      </c>
      <c r="AF150" s="72">
        <f t="shared" si="7"/>
        <v>0</v>
      </c>
      <c r="AG150" s="72">
        <f t="shared" si="7"/>
        <v>0</v>
      </c>
      <c r="AH150" s="72">
        <f t="shared" si="7"/>
        <v>0</v>
      </c>
      <c r="AI150" s="72">
        <f t="shared" si="7"/>
        <v>0</v>
      </c>
      <c r="AJ150" s="72">
        <f t="shared" si="7"/>
        <v>0</v>
      </c>
      <c r="AK150" s="72">
        <f t="shared" si="7"/>
        <v>0</v>
      </c>
      <c r="AL150" s="72">
        <f t="shared" si="7"/>
        <v>0</v>
      </c>
      <c r="AM150" s="72">
        <f t="shared" si="7"/>
        <v>0</v>
      </c>
      <c r="AN150" s="72">
        <f t="shared" si="7"/>
        <v>0</v>
      </c>
      <c r="AO150" s="72">
        <f t="shared" si="7"/>
        <v>0</v>
      </c>
      <c r="AP150" s="72">
        <f t="shared" si="7"/>
        <v>0</v>
      </c>
      <c r="AQ150" s="72">
        <f t="shared" si="7"/>
        <v>0</v>
      </c>
      <c r="AR150" s="72">
        <f t="shared" si="7"/>
        <v>0</v>
      </c>
      <c r="AS150" s="72">
        <f t="shared" si="7"/>
        <v>0</v>
      </c>
      <c r="AT150" s="72">
        <f t="shared" si="7"/>
        <v>0</v>
      </c>
      <c r="AU150" s="72">
        <f t="shared" si="7"/>
        <v>0</v>
      </c>
      <c r="AV150" s="72">
        <f t="shared" si="7"/>
        <v>0</v>
      </c>
      <c r="AW150" s="72">
        <f t="shared" si="7"/>
        <v>0</v>
      </c>
      <c r="AX150" s="72">
        <f t="shared" si="7"/>
        <v>0</v>
      </c>
      <c r="AY150" s="72">
        <f t="shared" si="7"/>
        <v>0</v>
      </c>
      <c r="AZ150" s="72">
        <f t="shared" si="7"/>
        <v>0</v>
      </c>
    </row>
  </sheetData>
  <sheetProtection algorithmName="SHA-512" hashValue="9sGM2mxvZSunrAUQZXzWjiluoaOuEd/YtwPm/IbNjZ7/oNDD4dKVx5YL60eniIZWECkzNbLYFURE5KMKsdlDzA==" saltValue="npTRgkEEGwxBicZ0dsO+Cw==" spinCount="100000" sheet="1" objects="1" scenarios="1"/>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F8EB-6BA8-49BC-84DB-C4FCCF2E09A2}">
  <sheetPr codeName="Blad8">
    <tabColor rgb="FF004A99"/>
    <pageSetUpPr fitToPage="1"/>
  </sheetPr>
  <dimension ref="A1:FT407"/>
  <sheetViews>
    <sheetView showGridLines="0" workbookViewId="0">
      <pane xSplit="1" ySplit="6" topLeftCell="B7" activePane="bottomRight" state="frozen"/>
      <selection pane="topRight" activeCell="B1" sqref="B1"/>
      <selection pane="bottomLeft" activeCell="A7" sqref="A7"/>
      <selection pane="bottomRight" activeCell="H3" sqref="H3"/>
    </sheetView>
  </sheetViews>
  <sheetFormatPr defaultColWidth="0" defaultRowHeight="15" x14ac:dyDescent="0.3"/>
  <cols>
    <col min="1" max="1" width="2.7109375" style="30" customWidth="1"/>
    <col min="2" max="2" width="45.7109375" style="7" customWidth="1"/>
    <col min="3" max="52" width="18.7109375" style="4" customWidth="1"/>
    <col min="53" max="176" width="0" style="4" hidden="1" customWidth="1"/>
    <col min="177" max="16384" width="9.140625" style="4" hidden="1"/>
  </cols>
  <sheetData>
    <row r="1" spans="1:52" x14ac:dyDescent="0.3">
      <c r="A1" s="83"/>
      <c r="B1" s="189"/>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row>
    <row r="2" spans="1:52" ht="18" x14ac:dyDescent="0.35">
      <c r="A2" s="172"/>
      <c r="B2" s="190" t="str">
        <f>Partners!B2</f>
        <v>Project</v>
      </c>
      <c r="F2" s="6" t="s">
        <v>425</v>
      </c>
      <c r="H2" s="6" t="s">
        <v>423</v>
      </c>
    </row>
    <row r="3" spans="1:52" ht="15.75" x14ac:dyDescent="0.3">
      <c r="A3" s="172"/>
      <c r="B3" s="191" t="str">
        <f>Partners!B3</f>
        <v>Projectnaam</v>
      </c>
      <c r="C3" s="137">
        <f>Partners!C3</f>
        <v>0</v>
      </c>
      <c r="F3" s="26" t="s">
        <v>32</v>
      </c>
      <c r="H3" s="28" t="s">
        <v>57</v>
      </c>
      <c r="I3" s="28" t="s">
        <v>63</v>
      </c>
    </row>
    <row r="4" spans="1:52" ht="15.75" x14ac:dyDescent="0.3">
      <c r="A4" s="172"/>
      <c r="B4" s="191" t="str">
        <f>Partners!B4</f>
        <v>Projectlocatie</v>
      </c>
      <c r="C4" s="138">
        <f>Partners!C4</f>
        <v>0</v>
      </c>
      <c r="F4" s="26" t="s">
        <v>0</v>
      </c>
      <c r="H4" s="28" t="s">
        <v>32</v>
      </c>
      <c r="I4" s="28" t="s">
        <v>398</v>
      </c>
    </row>
    <row r="5" spans="1:52" ht="15.75" x14ac:dyDescent="0.3">
      <c r="A5" s="172"/>
      <c r="B5" s="191" t="str">
        <f>Partners!B5</f>
        <v>Penvoerder</v>
      </c>
      <c r="C5" s="138" t="str">
        <f>Partners!C5</f>
        <v/>
      </c>
      <c r="F5" s="27" t="s">
        <v>3</v>
      </c>
      <c r="H5" s="28" t="s">
        <v>62</v>
      </c>
    </row>
    <row r="6" spans="1:52" ht="15.75" x14ac:dyDescent="0.3">
      <c r="A6" s="172"/>
      <c r="B6" s="191"/>
      <c r="F6" s="26" t="s">
        <v>442</v>
      </c>
    </row>
    <row r="7" spans="1:52" ht="18" x14ac:dyDescent="0.35">
      <c r="A7" s="47"/>
      <c r="B7" s="190"/>
      <c r="D7" s="3" t="s">
        <v>57</v>
      </c>
    </row>
    <row r="8" spans="1:52" s="48" customFormat="1" ht="18" x14ac:dyDescent="0.35">
      <c r="A8" s="257"/>
      <c r="B8" s="192"/>
      <c r="C8" s="277" t="s">
        <v>36</v>
      </c>
      <c r="D8" s="49" cm="1">
        <f t="array" ref="D8">_xlfn.DROP('Tussenblad Begroting'!C111:AZ111,,Partners!B60*-1)</f>
        <v>0</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row>
    <row r="9" spans="1:52" s="52" customFormat="1" ht="15.75" thickBot="1" x14ac:dyDescent="0.35">
      <c r="A9" s="257"/>
      <c r="B9" s="193"/>
      <c r="C9" s="50" cm="1">
        <f t="array" ref="C9:D9">_xlfn.DROP('Tussenblad Begroting'!$B$1:$AZ$1,,Partners!$B$60*-1)</f>
        <v>0</v>
      </c>
      <c r="D9" s="51">
        <v>0</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row>
    <row r="10" spans="1:52" ht="18.75" thickTop="1" x14ac:dyDescent="0.35">
      <c r="A10" s="47"/>
      <c r="B10" s="190" t="s">
        <v>376</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1:52" s="197" customFormat="1" x14ac:dyDescent="0.3">
      <c r="A11" s="206"/>
      <c r="B11" s="195" t="e" cm="1" vm="1">
        <f t="array" ref="B11">_xlfn.DROP(Tbl.Werkpakketten[Naam],Werkpakketten!$B$60*-1,)</f>
        <v>#VALUE!</v>
      </c>
      <c r="C11" s="196" t="e" cm="1" vm="1">
        <f t="array" ref="C11">_xlfn.DROP('Tussenblad Begroting'!$B$3:$AZ$52,Werkpakketten!$B$60*-1,Partners!$B$60*-1)</f>
        <v>#VALUE!</v>
      </c>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row>
    <row r="12" spans="1:52" s="214" customFormat="1" x14ac:dyDescent="0.3">
      <c r="A12" s="209"/>
      <c r="B12" s="210"/>
      <c r="C12" s="211"/>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row>
    <row r="13" spans="1:52" s="214" customFormat="1" x14ac:dyDescent="0.3">
      <c r="A13" s="209"/>
      <c r="B13" s="210"/>
      <c r="C13" s="211"/>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row>
    <row r="14" spans="1:52" s="214" customFormat="1" x14ac:dyDescent="0.3">
      <c r="A14" s="209"/>
      <c r="B14" s="210"/>
      <c r="C14" s="211"/>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row>
    <row r="15" spans="1:52" s="214" customFormat="1" x14ac:dyDescent="0.3">
      <c r="A15" s="209"/>
      <c r="B15" s="210"/>
      <c r="C15" s="211"/>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row>
    <row r="16" spans="1:52" s="214" customFormat="1" x14ac:dyDescent="0.3">
      <c r="A16" s="209"/>
      <c r="B16" s="210"/>
      <c r="C16" s="211"/>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row>
    <row r="17" spans="1:52" s="214" customFormat="1" x14ac:dyDescent="0.3">
      <c r="A17" s="209"/>
      <c r="B17" s="210"/>
      <c r="C17" s="211"/>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row>
    <row r="18" spans="1:52" s="214" customFormat="1" x14ac:dyDescent="0.3">
      <c r="A18" s="209"/>
      <c r="B18" s="210"/>
      <c r="C18" s="211"/>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2"/>
    </row>
    <row r="19" spans="1:52" s="214" customFormat="1" x14ac:dyDescent="0.3">
      <c r="A19" s="209"/>
      <c r="B19" s="210"/>
      <c r="C19" s="211"/>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2"/>
      <c r="AZ19" s="212"/>
    </row>
    <row r="20" spans="1:52" s="214" customFormat="1" x14ac:dyDescent="0.3">
      <c r="A20" s="209"/>
      <c r="B20" s="210"/>
      <c r="C20" s="211"/>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row>
    <row r="21" spans="1:52" s="214" customFormat="1" x14ac:dyDescent="0.3">
      <c r="A21" s="209"/>
      <c r="B21" s="210"/>
      <c r="C21" s="211"/>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row>
    <row r="22" spans="1:52" s="214" customFormat="1" x14ac:dyDescent="0.3">
      <c r="A22" s="209"/>
      <c r="B22" s="210"/>
      <c r="C22" s="211"/>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row>
    <row r="23" spans="1:52" s="214" customFormat="1" x14ac:dyDescent="0.3">
      <c r="A23" s="209"/>
      <c r="B23" s="210"/>
      <c r="C23" s="211"/>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row>
    <row r="24" spans="1:52" s="214" customFormat="1" x14ac:dyDescent="0.3">
      <c r="A24" s="209"/>
      <c r="B24" s="210"/>
      <c r="C24" s="211"/>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row>
    <row r="25" spans="1:52" s="214" customFormat="1" x14ac:dyDescent="0.3">
      <c r="A25" s="209"/>
      <c r="B25" s="210"/>
      <c r="C25" s="211"/>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row>
    <row r="26" spans="1:52" s="214" customFormat="1" x14ac:dyDescent="0.3">
      <c r="A26" s="209"/>
      <c r="B26" s="210"/>
      <c r="C26" s="211"/>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row>
    <row r="27" spans="1:52" s="214" customFormat="1" x14ac:dyDescent="0.3">
      <c r="A27" s="209"/>
      <c r="B27" s="210"/>
      <c r="C27" s="211"/>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row>
    <row r="28" spans="1:52" s="214" customFormat="1" x14ac:dyDescent="0.3">
      <c r="A28" s="209"/>
      <c r="B28" s="210"/>
      <c r="C28" s="211"/>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row>
    <row r="29" spans="1:52" s="214" customFormat="1" x14ac:dyDescent="0.3">
      <c r="A29" s="209"/>
      <c r="B29" s="210"/>
      <c r="C29" s="211"/>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row>
    <row r="30" spans="1:52" s="214" customFormat="1" x14ac:dyDescent="0.3">
      <c r="A30" s="209"/>
      <c r="B30" s="210"/>
      <c r="C30" s="211"/>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row>
    <row r="31" spans="1:52" s="214" customFormat="1" x14ac:dyDescent="0.3">
      <c r="A31" s="209"/>
      <c r="B31" s="210"/>
      <c r="C31" s="211"/>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row>
    <row r="32" spans="1:52" s="214" customFormat="1" x14ac:dyDescent="0.3">
      <c r="A32" s="209"/>
      <c r="B32" s="210"/>
      <c r="C32" s="211"/>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row>
    <row r="33" spans="1:52" s="214" customFormat="1" x14ac:dyDescent="0.3">
      <c r="A33" s="209"/>
      <c r="B33" s="210"/>
      <c r="C33" s="211"/>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row>
    <row r="34" spans="1:52" s="214" customFormat="1" x14ac:dyDescent="0.3">
      <c r="A34" s="209"/>
      <c r="B34" s="210"/>
      <c r="C34" s="211"/>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row>
    <row r="35" spans="1:52" s="214" customFormat="1" x14ac:dyDescent="0.3">
      <c r="A35" s="209"/>
      <c r="B35" s="210"/>
      <c r="C35" s="211"/>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row>
    <row r="36" spans="1:52" s="214" customFormat="1" x14ac:dyDescent="0.3">
      <c r="A36" s="209"/>
      <c r="B36" s="210"/>
      <c r="C36" s="21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row>
    <row r="37" spans="1:52" s="214" customFormat="1" x14ac:dyDescent="0.3">
      <c r="A37" s="209"/>
      <c r="B37" s="210"/>
      <c r="C37" s="211"/>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row>
    <row r="38" spans="1:52" s="214" customFormat="1" x14ac:dyDescent="0.3">
      <c r="A38" s="209"/>
      <c r="B38" s="210"/>
      <c r="C38" s="211"/>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row>
    <row r="39" spans="1:52" s="214" customFormat="1" x14ac:dyDescent="0.3">
      <c r="A39" s="209"/>
      <c r="B39" s="210"/>
      <c r="C39" s="211"/>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row>
    <row r="40" spans="1:52" s="214" customFormat="1" x14ac:dyDescent="0.3">
      <c r="A40" s="209"/>
      <c r="B40" s="210"/>
      <c r="C40" s="211"/>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row>
    <row r="41" spans="1:52" s="214" customFormat="1" x14ac:dyDescent="0.3">
      <c r="A41" s="209"/>
      <c r="B41" s="210"/>
      <c r="C41" s="211"/>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row>
    <row r="42" spans="1:52" s="214" customFormat="1" x14ac:dyDescent="0.3">
      <c r="A42" s="209"/>
      <c r="B42" s="210"/>
      <c r="C42" s="211"/>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row>
    <row r="43" spans="1:52" s="214" customFormat="1" x14ac:dyDescent="0.3">
      <c r="A43" s="209"/>
      <c r="B43" s="210"/>
      <c r="C43" s="211"/>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row>
    <row r="44" spans="1:52" s="214" customFormat="1" x14ac:dyDescent="0.3">
      <c r="A44" s="209"/>
      <c r="B44" s="210"/>
      <c r="C44" s="211"/>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row>
    <row r="45" spans="1:52" s="214" customFormat="1" x14ac:dyDescent="0.3">
      <c r="A45" s="209"/>
      <c r="B45" s="210"/>
      <c r="C45" s="211"/>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row>
    <row r="46" spans="1:52" s="214" customFormat="1" x14ac:dyDescent="0.3">
      <c r="A46" s="209"/>
      <c r="B46" s="210"/>
      <c r="C46" s="21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row>
    <row r="47" spans="1:52" s="214" customFormat="1" x14ac:dyDescent="0.3">
      <c r="A47" s="209"/>
      <c r="B47" s="210"/>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row>
    <row r="48" spans="1:52" s="214" customFormat="1" x14ac:dyDescent="0.3">
      <c r="A48" s="209"/>
      <c r="B48" s="210"/>
      <c r="C48" s="211"/>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row>
    <row r="49" spans="1:52" s="214" customFormat="1" x14ac:dyDescent="0.3">
      <c r="A49" s="209"/>
      <c r="B49" s="210"/>
      <c r="C49" s="211"/>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row>
    <row r="50" spans="1:52" s="214" customFormat="1" x14ac:dyDescent="0.3">
      <c r="A50" s="209"/>
      <c r="B50" s="210"/>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row>
    <row r="51" spans="1:52" s="214" customFormat="1" x14ac:dyDescent="0.3">
      <c r="A51" s="209"/>
      <c r="B51" s="210"/>
      <c r="C51" s="211"/>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row>
    <row r="52" spans="1:52" s="214" customFormat="1" x14ac:dyDescent="0.3">
      <c r="A52" s="209"/>
      <c r="B52" s="210"/>
      <c r="C52" s="21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row>
    <row r="53" spans="1:52" s="214" customFormat="1" x14ac:dyDescent="0.3">
      <c r="A53" s="209"/>
      <c r="B53" s="210"/>
      <c r="C53" s="211"/>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row>
    <row r="54" spans="1:52" s="214" customFormat="1" x14ac:dyDescent="0.3">
      <c r="A54" s="209"/>
      <c r="B54" s="210"/>
      <c r="C54" s="211"/>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row>
    <row r="55" spans="1:52" s="214" customFormat="1" x14ac:dyDescent="0.3">
      <c r="A55" s="209"/>
      <c r="B55" s="210"/>
      <c r="C55" s="211"/>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row>
    <row r="56" spans="1:52" s="214" customFormat="1" x14ac:dyDescent="0.3">
      <c r="A56" s="209"/>
      <c r="B56" s="210"/>
      <c r="C56" s="211"/>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row>
    <row r="57" spans="1:52" s="214" customFormat="1" x14ac:dyDescent="0.3">
      <c r="A57" s="209"/>
      <c r="B57" s="210"/>
      <c r="C57" s="211"/>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row>
    <row r="58" spans="1:52" s="214" customFormat="1" x14ac:dyDescent="0.3">
      <c r="A58" s="209"/>
      <c r="B58" s="210"/>
      <c r="C58" s="211"/>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row>
    <row r="59" spans="1:52" s="214" customFormat="1" x14ac:dyDescent="0.3">
      <c r="A59" s="209"/>
      <c r="B59" s="210"/>
      <c r="C59" s="211"/>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row>
    <row r="60" spans="1:52" s="214" customFormat="1" x14ac:dyDescent="0.3">
      <c r="A60" s="209"/>
      <c r="B60" s="210"/>
      <c r="C60" s="211"/>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row>
    <row r="97" spans="1:52" ht="18" x14ac:dyDescent="0.35">
      <c r="A97" s="34"/>
      <c r="B97" s="190"/>
      <c r="D97" s="3" t="str">
        <f t="shared" ref="D97" si="0">D7</f>
        <v>Partners</v>
      </c>
      <c r="H97" s="28"/>
    </row>
    <row r="98" spans="1:52" ht="18" x14ac:dyDescent="0.35">
      <c r="A98" s="34"/>
      <c r="B98" s="192"/>
      <c r="C98" s="277" t="str">
        <f t="shared" ref="C98:F98" si="1">C8</f>
        <v>Totaal</v>
      </c>
      <c r="D98" s="49">
        <f t="shared" si="1"/>
        <v>0</v>
      </c>
      <c r="E98" s="49">
        <f t="shared" si="1"/>
        <v>0</v>
      </c>
      <c r="F98" s="49">
        <f t="shared" si="1"/>
        <v>0</v>
      </c>
      <c r="G98" s="49">
        <f t="shared" ref="G98:AZ98" si="2">G8</f>
        <v>0</v>
      </c>
      <c r="H98" s="49">
        <f t="shared" si="2"/>
        <v>0</v>
      </c>
      <c r="I98" s="49">
        <f t="shared" si="2"/>
        <v>0</v>
      </c>
      <c r="J98" s="49">
        <f t="shared" si="2"/>
        <v>0</v>
      </c>
      <c r="K98" s="49">
        <f t="shared" si="2"/>
        <v>0</v>
      </c>
      <c r="L98" s="49">
        <f t="shared" si="2"/>
        <v>0</v>
      </c>
      <c r="M98" s="49">
        <f t="shared" si="2"/>
        <v>0</v>
      </c>
      <c r="N98" s="49">
        <f t="shared" si="2"/>
        <v>0</v>
      </c>
      <c r="O98" s="49">
        <f t="shared" si="2"/>
        <v>0</v>
      </c>
      <c r="P98" s="49">
        <f t="shared" si="2"/>
        <v>0</v>
      </c>
      <c r="Q98" s="49">
        <f t="shared" si="2"/>
        <v>0</v>
      </c>
      <c r="R98" s="49">
        <f t="shared" si="2"/>
        <v>0</v>
      </c>
      <c r="S98" s="49">
        <f t="shared" si="2"/>
        <v>0</v>
      </c>
      <c r="T98" s="49">
        <f t="shared" si="2"/>
        <v>0</v>
      </c>
      <c r="U98" s="49">
        <f t="shared" si="2"/>
        <v>0</v>
      </c>
      <c r="V98" s="49">
        <f t="shared" si="2"/>
        <v>0</v>
      </c>
      <c r="W98" s="49">
        <f t="shared" si="2"/>
        <v>0</v>
      </c>
      <c r="X98" s="49">
        <f t="shared" si="2"/>
        <v>0</v>
      </c>
      <c r="Y98" s="49">
        <f t="shared" si="2"/>
        <v>0</v>
      </c>
      <c r="Z98" s="49">
        <f t="shared" si="2"/>
        <v>0</v>
      </c>
      <c r="AA98" s="49">
        <f t="shared" si="2"/>
        <v>0</v>
      </c>
      <c r="AB98" s="49">
        <f t="shared" si="2"/>
        <v>0</v>
      </c>
      <c r="AC98" s="49">
        <f t="shared" si="2"/>
        <v>0</v>
      </c>
      <c r="AD98" s="49">
        <f t="shared" si="2"/>
        <v>0</v>
      </c>
      <c r="AE98" s="49">
        <f t="shared" si="2"/>
        <v>0</v>
      </c>
      <c r="AF98" s="49">
        <f t="shared" si="2"/>
        <v>0</v>
      </c>
      <c r="AG98" s="49">
        <f t="shared" si="2"/>
        <v>0</v>
      </c>
      <c r="AH98" s="49">
        <f t="shared" si="2"/>
        <v>0</v>
      </c>
      <c r="AI98" s="49">
        <f t="shared" si="2"/>
        <v>0</v>
      </c>
      <c r="AJ98" s="49">
        <f t="shared" si="2"/>
        <v>0</v>
      </c>
      <c r="AK98" s="49">
        <f t="shared" si="2"/>
        <v>0</v>
      </c>
      <c r="AL98" s="49">
        <f t="shared" si="2"/>
        <v>0</v>
      </c>
      <c r="AM98" s="49">
        <f t="shared" si="2"/>
        <v>0</v>
      </c>
      <c r="AN98" s="49">
        <f t="shared" si="2"/>
        <v>0</v>
      </c>
      <c r="AO98" s="49">
        <f t="shared" si="2"/>
        <v>0</v>
      </c>
      <c r="AP98" s="49">
        <f t="shared" si="2"/>
        <v>0</v>
      </c>
      <c r="AQ98" s="49">
        <f t="shared" si="2"/>
        <v>0</v>
      </c>
      <c r="AR98" s="49">
        <f t="shared" si="2"/>
        <v>0</v>
      </c>
      <c r="AS98" s="49">
        <f t="shared" si="2"/>
        <v>0</v>
      </c>
      <c r="AT98" s="49">
        <f t="shared" si="2"/>
        <v>0</v>
      </c>
      <c r="AU98" s="49">
        <f t="shared" si="2"/>
        <v>0</v>
      </c>
      <c r="AV98" s="49">
        <f t="shared" si="2"/>
        <v>0</v>
      </c>
      <c r="AW98" s="49">
        <f t="shared" si="2"/>
        <v>0</v>
      </c>
      <c r="AX98" s="49">
        <f t="shared" si="2"/>
        <v>0</v>
      </c>
      <c r="AY98" s="49">
        <f t="shared" si="2"/>
        <v>0</v>
      </c>
      <c r="AZ98" s="49">
        <f t="shared" si="2"/>
        <v>0</v>
      </c>
    </row>
    <row r="99" spans="1:52" ht="15.75" thickBot="1" x14ac:dyDescent="0.35">
      <c r="A99" s="34"/>
      <c r="B99" s="193"/>
      <c r="C99" s="50">
        <f t="shared" ref="C99:G99" si="3">C9</f>
        <v>0</v>
      </c>
      <c r="D99" s="51">
        <f t="shared" si="3"/>
        <v>0</v>
      </c>
      <c r="E99" s="51">
        <f t="shared" si="3"/>
        <v>0</v>
      </c>
      <c r="F99" s="51">
        <f t="shared" si="3"/>
        <v>0</v>
      </c>
      <c r="G99" s="51">
        <f t="shared" si="3"/>
        <v>0</v>
      </c>
      <c r="H99" s="51">
        <f t="shared" ref="H99:AZ99" si="4">H9</f>
        <v>0</v>
      </c>
      <c r="I99" s="51">
        <f t="shared" si="4"/>
        <v>0</v>
      </c>
      <c r="J99" s="51">
        <f t="shared" si="4"/>
        <v>0</v>
      </c>
      <c r="K99" s="51">
        <f t="shared" si="4"/>
        <v>0</v>
      </c>
      <c r="L99" s="51">
        <f t="shared" si="4"/>
        <v>0</v>
      </c>
      <c r="M99" s="51">
        <f t="shared" si="4"/>
        <v>0</v>
      </c>
      <c r="N99" s="51">
        <f t="shared" si="4"/>
        <v>0</v>
      </c>
      <c r="O99" s="51">
        <f t="shared" si="4"/>
        <v>0</v>
      </c>
      <c r="P99" s="51">
        <f t="shared" si="4"/>
        <v>0</v>
      </c>
      <c r="Q99" s="51">
        <f t="shared" si="4"/>
        <v>0</v>
      </c>
      <c r="R99" s="51">
        <f t="shared" si="4"/>
        <v>0</v>
      </c>
      <c r="S99" s="51">
        <f t="shared" si="4"/>
        <v>0</v>
      </c>
      <c r="T99" s="51">
        <f t="shared" si="4"/>
        <v>0</v>
      </c>
      <c r="U99" s="51">
        <f t="shared" si="4"/>
        <v>0</v>
      </c>
      <c r="V99" s="51">
        <f t="shared" si="4"/>
        <v>0</v>
      </c>
      <c r="W99" s="51">
        <f t="shared" si="4"/>
        <v>0</v>
      </c>
      <c r="X99" s="51">
        <f t="shared" si="4"/>
        <v>0</v>
      </c>
      <c r="Y99" s="51">
        <f t="shared" si="4"/>
        <v>0</v>
      </c>
      <c r="Z99" s="51">
        <f t="shared" si="4"/>
        <v>0</v>
      </c>
      <c r="AA99" s="51">
        <f t="shared" si="4"/>
        <v>0</v>
      </c>
      <c r="AB99" s="51">
        <f t="shared" si="4"/>
        <v>0</v>
      </c>
      <c r="AC99" s="51">
        <f t="shared" si="4"/>
        <v>0</v>
      </c>
      <c r="AD99" s="51">
        <f t="shared" si="4"/>
        <v>0</v>
      </c>
      <c r="AE99" s="51">
        <f t="shared" si="4"/>
        <v>0</v>
      </c>
      <c r="AF99" s="51">
        <f t="shared" si="4"/>
        <v>0</v>
      </c>
      <c r="AG99" s="51">
        <f t="shared" si="4"/>
        <v>0</v>
      </c>
      <c r="AH99" s="51">
        <f t="shared" si="4"/>
        <v>0</v>
      </c>
      <c r="AI99" s="51">
        <f t="shared" si="4"/>
        <v>0</v>
      </c>
      <c r="AJ99" s="51">
        <f t="shared" si="4"/>
        <v>0</v>
      </c>
      <c r="AK99" s="51">
        <f t="shared" si="4"/>
        <v>0</v>
      </c>
      <c r="AL99" s="51">
        <f t="shared" si="4"/>
        <v>0</v>
      </c>
      <c r="AM99" s="51">
        <f t="shared" si="4"/>
        <v>0</v>
      </c>
      <c r="AN99" s="51">
        <f t="shared" si="4"/>
        <v>0</v>
      </c>
      <c r="AO99" s="51">
        <f t="shared" si="4"/>
        <v>0</v>
      </c>
      <c r="AP99" s="51">
        <f t="shared" si="4"/>
        <v>0</v>
      </c>
      <c r="AQ99" s="51">
        <f t="shared" si="4"/>
        <v>0</v>
      </c>
      <c r="AR99" s="51">
        <f t="shared" si="4"/>
        <v>0</v>
      </c>
      <c r="AS99" s="51">
        <f t="shared" si="4"/>
        <v>0</v>
      </c>
      <c r="AT99" s="51">
        <f t="shared" si="4"/>
        <v>0</v>
      </c>
      <c r="AU99" s="51">
        <f t="shared" si="4"/>
        <v>0</v>
      </c>
      <c r="AV99" s="51">
        <f t="shared" si="4"/>
        <v>0</v>
      </c>
      <c r="AW99" s="51">
        <f t="shared" si="4"/>
        <v>0</v>
      </c>
      <c r="AX99" s="51">
        <f t="shared" si="4"/>
        <v>0</v>
      </c>
      <c r="AY99" s="51">
        <f t="shared" si="4"/>
        <v>0</v>
      </c>
      <c r="AZ99" s="51">
        <f t="shared" si="4"/>
        <v>0</v>
      </c>
    </row>
    <row r="100" spans="1:52" ht="18.75" thickTop="1" x14ac:dyDescent="0.35">
      <c r="A100" s="34"/>
      <c r="B100" s="190" t="s">
        <v>377</v>
      </c>
    </row>
    <row r="101" spans="1:52" s="197" customFormat="1" x14ac:dyDescent="0.3">
      <c r="A101" s="208"/>
      <c r="B101" s="195" t="str" cm="1">
        <f t="array" ref="B101:B108">_xlfn.DROP(Tbl.Kostensoorten[Kostensoorten],Lijsten!$A$23*-1,)</f>
        <v>Loonkosten</v>
      </c>
      <c r="C101" s="196" cm="1">
        <f t="array" ref="C101:C108">_xlfn.DROP('Tussenblad Begroting'!$B$56:$B$75,Lijsten!$A$23*-1,)</f>
        <v>0</v>
      </c>
      <c r="D101" s="207" cm="1">
        <f t="array" ref="D101:D108">_xlfn.DROP('Tussenblad Begroting'!$C$56:$AZ$75,Lijsten!$A$23*-1,Partners!$B$60*-1)</f>
        <v>0</v>
      </c>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c r="AS101" s="207"/>
      <c r="AT101" s="207"/>
      <c r="AU101" s="207"/>
      <c r="AV101" s="207"/>
      <c r="AW101" s="207"/>
      <c r="AX101" s="207"/>
      <c r="AY101" s="207"/>
      <c r="AZ101" s="207"/>
    </row>
    <row r="102" spans="1:52" s="214" customFormat="1" x14ac:dyDescent="0.3">
      <c r="A102" s="213"/>
      <c r="B102" s="210" t="str">
        <v>Eigen arbeid</v>
      </c>
      <c r="C102" s="211">
        <v>0</v>
      </c>
      <c r="D102" s="212">
        <v>0</v>
      </c>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row>
    <row r="103" spans="1:52" s="214" customFormat="1" x14ac:dyDescent="0.3">
      <c r="A103" s="213"/>
      <c r="B103" s="210" t="str">
        <v>Bijdrage in natura</v>
      </c>
      <c r="C103" s="211">
        <v>0</v>
      </c>
      <c r="D103" s="212">
        <v>0</v>
      </c>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row>
    <row r="104" spans="1:52" s="214" customFormat="1" x14ac:dyDescent="0.3">
      <c r="A104" s="213"/>
      <c r="B104" s="210" t="str">
        <v>Vrijwilligers (natura)</v>
      </c>
      <c r="C104" s="211">
        <v>0</v>
      </c>
      <c r="D104" s="212">
        <v>0</v>
      </c>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2"/>
    </row>
    <row r="105" spans="1:52" s="214" customFormat="1" x14ac:dyDescent="0.3">
      <c r="A105" s="213"/>
      <c r="B105" s="210" t="str">
        <v>Inbreng van grond (natura)</v>
      </c>
      <c r="C105" s="211">
        <v>0</v>
      </c>
      <c r="D105" s="212">
        <v>0</v>
      </c>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row>
    <row r="106" spans="1:52" s="214" customFormat="1" x14ac:dyDescent="0.3">
      <c r="A106" s="213"/>
      <c r="B106" s="210" t="str">
        <v>Afschrijvingskosten</v>
      </c>
      <c r="C106" s="211">
        <v>0</v>
      </c>
      <c r="D106" s="212">
        <v>0</v>
      </c>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row>
    <row r="107" spans="1:52" s="214" customFormat="1" x14ac:dyDescent="0.3">
      <c r="A107" s="213"/>
      <c r="B107" s="210" t="str">
        <v>Andere kosten</v>
      </c>
      <c r="C107" s="211">
        <v>0</v>
      </c>
      <c r="D107" s="212">
        <v>0</v>
      </c>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row>
    <row r="108" spans="1:52" s="214" customFormat="1" x14ac:dyDescent="0.3">
      <c r="A108" s="213"/>
      <c r="B108" s="210" t="str">
        <v>Aankoop van grond</v>
      </c>
      <c r="C108" s="211">
        <v>0</v>
      </c>
      <c r="D108" s="212">
        <v>0</v>
      </c>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row>
    <row r="109" spans="1:52" s="214" customFormat="1" x14ac:dyDescent="0.3">
      <c r="A109" s="213"/>
      <c r="B109" s="210"/>
      <c r="C109" s="211"/>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row>
    <row r="110" spans="1:52" s="214" customFormat="1" x14ac:dyDescent="0.3">
      <c r="A110" s="213"/>
      <c r="B110" s="210"/>
      <c r="C110" s="211"/>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row>
    <row r="111" spans="1:52" s="214" customFormat="1" x14ac:dyDescent="0.3">
      <c r="A111" s="213"/>
      <c r="B111" s="210"/>
      <c r="C111" s="211"/>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row>
    <row r="112" spans="1:52" s="214" customFormat="1" x14ac:dyDescent="0.3">
      <c r="A112" s="213"/>
      <c r="B112" s="210"/>
      <c r="C112" s="211"/>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row>
    <row r="113" spans="1:52" s="214" customFormat="1" x14ac:dyDescent="0.3">
      <c r="A113" s="213"/>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row>
    <row r="114" spans="1:52" s="214" customFormat="1" x14ac:dyDescent="0.3">
      <c r="A114" s="213"/>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row>
    <row r="115" spans="1:52" s="214" customFormat="1" x14ac:dyDescent="0.3">
      <c r="A115" s="213"/>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row>
    <row r="116" spans="1:52" s="214" customFormat="1" x14ac:dyDescent="0.3">
      <c r="A116" s="213"/>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row>
    <row r="117" spans="1:52" s="214" customFormat="1" x14ac:dyDescent="0.3">
      <c r="A117" s="213"/>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row>
    <row r="118" spans="1:52" s="214" customFormat="1" x14ac:dyDescent="0.3">
      <c r="A118" s="213"/>
      <c r="B118" s="210"/>
      <c r="C118" s="211"/>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row>
    <row r="119" spans="1:52" s="214" customFormat="1" x14ac:dyDescent="0.3">
      <c r="A119" s="213"/>
      <c r="B119" s="210"/>
      <c r="C119" s="211"/>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row>
    <row r="120" spans="1:52" s="214" customFormat="1" x14ac:dyDescent="0.3">
      <c r="A120" s="213"/>
      <c r="B120" s="210"/>
      <c r="C120" s="211"/>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row>
    <row r="121" spans="1:52" s="214" customFormat="1" x14ac:dyDescent="0.3">
      <c r="A121" s="213"/>
      <c r="B121" s="215"/>
    </row>
    <row r="122" spans="1:52" s="214" customFormat="1" x14ac:dyDescent="0.3">
      <c r="A122" s="213"/>
      <c r="B122" s="215"/>
    </row>
    <row r="123" spans="1:52" s="214" customFormat="1" x14ac:dyDescent="0.3">
      <c r="A123" s="213"/>
      <c r="B123" s="215"/>
    </row>
    <row r="124" spans="1:52" s="214" customFormat="1" x14ac:dyDescent="0.3">
      <c r="A124" s="213"/>
      <c r="B124" s="215"/>
    </row>
    <row r="125" spans="1:52" s="214" customFormat="1" x14ac:dyDescent="0.3">
      <c r="A125" s="213"/>
      <c r="B125" s="215"/>
    </row>
    <row r="126" spans="1:52" s="214" customFormat="1" x14ac:dyDescent="0.3">
      <c r="A126" s="213"/>
      <c r="B126" s="215"/>
    </row>
    <row r="127" spans="1:52" s="214" customFormat="1" x14ac:dyDescent="0.3">
      <c r="A127" s="213"/>
      <c r="B127" s="215"/>
    </row>
    <row r="128" spans="1:52" s="214" customFormat="1" x14ac:dyDescent="0.3">
      <c r="A128" s="213"/>
      <c r="B128" s="215"/>
    </row>
    <row r="129" spans="1:2" s="214" customFormat="1" x14ac:dyDescent="0.3">
      <c r="A129" s="213"/>
      <c r="B129" s="215"/>
    </row>
    <row r="130" spans="1:2" s="214" customFormat="1" x14ac:dyDescent="0.3">
      <c r="A130" s="213"/>
      <c r="B130" s="215"/>
    </row>
    <row r="131" spans="1:2" s="214" customFormat="1" x14ac:dyDescent="0.3">
      <c r="A131" s="213"/>
      <c r="B131" s="215"/>
    </row>
    <row r="132" spans="1:2" s="214" customFormat="1" x14ac:dyDescent="0.3">
      <c r="A132" s="213"/>
      <c r="B132" s="215"/>
    </row>
    <row r="133" spans="1:2" s="214" customFormat="1" x14ac:dyDescent="0.3">
      <c r="A133" s="213"/>
      <c r="B133" s="215"/>
    </row>
    <row r="134" spans="1:2" s="214" customFormat="1" x14ac:dyDescent="0.3">
      <c r="A134" s="213"/>
      <c r="B134" s="215"/>
    </row>
    <row r="135" spans="1:2" s="214" customFormat="1" x14ac:dyDescent="0.3">
      <c r="A135" s="213"/>
      <c r="B135" s="215"/>
    </row>
    <row r="136" spans="1:2" s="214" customFormat="1" x14ac:dyDescent="0.3">
      <c r="A136" s="213"/>
      <c r="B136" s="215"/>
    </row>
    <row r="137" spans="1:2" s="214" customFormat="1" x14ac:dyDescent="0.3">
      <c r="A137" s="213"/>
      <c r="B137" s="215"/>
    </row>
    <row r="138" spans="1:2" s="214" customFormat="1" x14ac:dyDescent="0.3">
      <c r="A138" s="213"/>
      <c r="B138" s="215"/>
    </row>
    <row r="139" spans="1:2" s="214" customFormat="1" x14ac:dyDescent="0.3">
      <c r="A139" s="213"/>
      <c r="B139" s="215"/>
    </row>
    <row r="140" spans="1:2" s="214" customFormat="1" x14ac:dyDescent="0.3">
      <c r="A140" s="213"/>
      <c r="B140" s="215"/>
    </row>
    <row r="141" spans="1:2" s="214" customFormat="1" x14ac:dyDescent="0.3">
      <c r="A141" s="213"/>
      <c r="B141" s="215"/>
    </row>
    <row r="142" spans="1:2" s="214" customFormat="1" x14ac:dyDescent="0.3">
      <c r="A142" s="213"/>
      <c r="B142" s="215"/>
    </row>
    <row r="143" spans="1:2" s="214" customFormat="1" x14ac:dyDescent="0.3">
      <c r="A143" s="213"/>
      <c r="B143" s="215"/>
    </row>
    <row r="144" spans="1:2" s="214" customFormat="1" x14ac:dyDescent="0.3">
      <c r="A144" s="213"/>
      <c r="B144" s="215"/>
    </row>
    <row r="145" spans="1:2" s="214" customFormat="1" x14ac:dyDescent="0.3">
      <c r="A145" s="213"/>
      <c r="B145" s="215"/>
    </row>
    <row r="146" spans="1:2" s="214" customFormat="1" x14ac:dyDescent="0.3">
      <c r="A146" s="213"/>
      <c r="B146" s="215"/>
    </row>
    <row r="147" spans="1:2" s="214" customFormat="1" x14ac:dyDescent="0.3">
      <c r="A147" s="213"/>
      <c r="B147" s="215"/>
    </row>
    <row r="148" spans="1:2" s="214" customFormat="1" x14ac:dyDescent="0.3">
      <c r="A148" s="213"/>
      <c r="B148" s="215"/>
    </row>
    <row r="149" spans="1:2" s="214" customFormat="1" x14ac:dyDescent="0.3">
      <c r="A149" s="213"/>
      <c r="B149" s="215"/>
    </row>
    <row r="150" spans="1:2" s="244" customFormat="1" x14ac:dyDescent="0.3">
      <c r="A150" s="242"/>
      <c r="B150" s="243"/>
    </row>
    <row r="151" spans="1:2" s="247" customFormat="1" x14ac:dyDescent="0.3">
      <c r="A151" s="245"/>
      <c r="B151" s="246"/>
    </row>
    <row r="152" spans="1:2" s="247" customFormat="1" x14ac:dyDescent="0.3">
      <c r="A152" s="245"/>
      <c r="B152" s="246"/>
    </row>
    <row r="153" spans="1:2" s="247" customFormat="1" x14ac:dyDescent="0.3">
      <c r="A153" s="245"/>
      <c r="B153" s="246"/>
    </row>
    <row r="154" spans="1:2" s="247" customFormat="1" x14ac:dyDescent="0.3">
      <c r="A154" s="245"/>
      <c r="B154" s="246"/>
    </row>
    <row r="155" spans="1:2" s="247" customFormat="1" x14ac:dyDescent="0.3">
      <c r="A155" s="245"/>
      <c r="B155" s="246"/>
    </row>
    <row r="156" spans="1:2" s="247" customFormat="1" x14ac:dyDescent="0.3">
      <c r="A156" s="245"/>
      <c r="B156" s="246"/>
    </row>
    <row r="157" spans="1:2" s="247" customFormat="1" x14ac:dyDescent="0.3">
      <c r="A157" s="245"/>
      <c r="B157" s="246"/>
    </row>
    <row r="158" spans="1:2" s="247" customFormat="1" x14ac:dyDescent="0.3">
      <c r="A158" s="245"/>
      <c r="B158" s="246"/>
    </row>
    <row r="159" spans="1:2" s="247" customFormat="1" x14ac:dyDescent="0.3">
      <c r="A159" s="245"/>
      <c r="B159" s="246"/>
    </row>
    <row r="160" spans="1:2" s="247" customFormat="1" x14ac:dyDescent="0.3">
      <c r="A160" s="245"/>
      <c r="B160" s="246"/>
    </row>
    <row r="161" spans="1:2" s="247" customFormat="1" x14ac:dyDescent="0.3">
      <c r="A161" s="245"/>
      <c r="B161" s="246"/>
    </row>
    <row r="162" spans="1:2" s="247" customFormat="1" x14ac:dyDescent="0.3">
      <c r="A162" s="245"/>
      <c r="B162" s="246"/>
    </row>
    <row r="163" spans="1:2" s="247" customFormat="1" x14ac:dyDescent="0.3">
      <c r="A163" s="245"/>
      <c r="B163" s="246"/>
    </row>
    <row r="164" spans="1:2" s="247" customFormat="1" x14ac:dyDescent="0.3">
      <c r="A164" s="245"/>
      <c r="B164" s="246"/>
    </row>
    <row r="165" spans="1:2" s="247" customFormat="1" x14ac:dyDescent="0.3">
      <c r="A165" s="245"/>
      <c r="B165" s="246"/>
    </row>
    <row r="166" spans="1:2" s="247" customFormat="1" x14ac:dyDescent="0.3">
      <c r="A166" s="245"/>
      <c r="B166" s="246"/>
    </row>
    <row r="167" spans="1:2" s="247" customFormat="1" x14ac:dyDescent="0.3">
      <c r="A167" s="245"/>
      <c r="B167" s="246"/>
    </row>
    <row r="168" spans="1:2" s="247" customFormat="1" x14ac:dyDescent="0.3">
      <c r="A168" s="245"/>
      <c r="B168" s="246"/>
    </row>
    <row r="169" spans="1:2" s="247" customFormat="1" x14ac:dyDescent="0.3">
      <c r="A169" s="245"/>
      <c r="B169" s="246"/>
    </row>
    <row r="170" spans="1:2" s="247" customFormat="1" x14ac:dyDescent="0.3">
      <c r="A170" s="245"/>
      <c r="B170" s="246"/>
    </row>
    <row r="171" spans="1:2" s="247" customFormat="1" x14ac:dyDescent="0.3">
      <c r="A171" s="245"/>
      <c r="B171" s="246"/>
    </row>
    <row r="172" spans="1:2" s="247" customFormat="1" x14ac:dyDescent="0.3">
      <c r="A172" s="245"/>
      <c r="B172" s="246"/>
    </row>
    <row r="173" spans="1:2" s="247" customFormat="1" x14ac:dyDescent="0.3">
      <c r="A173" s="245"/>
      <c r="B173" s="246"/>
    </row>
    <row r="174" spans="1:2" s="247" customFormat="1" x14ac:dyDescent="0.3">
      <c r="A174" s="245"/>
      <c r="B174" s="246"/>
    </row>
    <row r="175" spans="1:2" s="247" customFormat="1" x14ac:dyDescent="0.3">
      <c r="A175" s="245"/>
      <c r="B175" s="246"/>
    </row>
    <row r="176" spans="1:2" s="247" customFormat="1" x14ac:dyDescent="0.3">
      <c r="A176" s="245"/>
      <c r="B176" s="246"/>
    </row>
    <row r="177" spans="1:2" s="247" customFormat="1" x14ac:dyDescent="0.3">
      <c r="A177" s="245"/>
      <c r="B177" s="246"/>
    </row>
    <row r="178" spans="1:2" s="247" customFormat="1" x14ac:dyDescent="0.3">
      <c r="A178" s="245"/>
      <c r="B178" s="246"/>
    </row>
    <row r="179" spans="1:2" s="247" customFormat="1" x14ac:dyDescent="0.3">
      <c r="A179" s="245"/>
      <c r="B179" s="246"/>
    </row>
    <row r="180" spans="1:2" s="247" customFormat="1" x14ac:dyDescent="0.3">
      <c r="A180" s="245"/>
      <c r="B180" s="246"/>
    </row>
    <row r="181" spans="1:2" s="247" customFormat="1" x14ac:dyDescent="0.3">
      <c r="A181" s="245"/>
      <c r="B181" s="246"/>
    </row>
    <row r="182" spans="1:2" s="247" customFormat="1" x14ac:dyDescent="0.3">
      <c r="A182" s="245"/>
      <c r="B182" s="246"/>
    </row>
    <row r="183" spans="1:2" s="247" customFormat="1" x14ac:dyDescent="0.3">
      <c r="A183" s="245"/>
      <c r="B183" s="246"/>
    </row>
    <row r="184" spans="1:2" s="247" customFormat="1" x14ac:dyDescent="0.3">
      <c r="A184" s="245"/>
      <c r="B184" s="246"/>
    </row>
    <row r="185" spans="1:2" s="247" customFormat="1" x14ac:dyDescent="0.3">
      <c r="A185" s="245"/>
      <c r="B185" s="246"/>
    </row>
    <row r="186" spans="1:2" s="247" customFormat="1" x14ac:dyDescent="0.3">
      <c r="A186" s="245"/>
      <c r="B186" s="246"/>
    </row>
    <row r="187" spans="1:2" s="247" customFormat="1" x14ac:dyDescent="0.3">
      <c r="A187" s="245"/>
      <c r="B187" s="246"/>
    </row>
    <row r="188" spans="1:2" s="247" customFormat="1" x14ac:dyDescent="0.3">
      <c r="A188" s="245"/>
      <c r="B188" s="246"/>
    </row>
    <row r="189" spans="1:2" s="247" customFormat="1" x14ac:dyDescent="0.3">
      <c r="A189" s="245"/>
      <c r="B189" s="246"/>
    </row>
    <row r="190" spans="1:2" s="247" customFormat="1" x14ac:dyDescent="0.3">
      <c r="A190" s="245"/>
      <c r="B190" s="246"/>
    </row>
    <row r="191" spans="1:2" s="247" customFormat="1" x14ac:dyDescent="0.3">
      <c r="A191" s="245"/>
      <c r="B191" s="246"/>
    </row>
    <row r="192" spans="1:2" s="247" customFormat="1" x14ac:dyDescent="0.3">
      <c r="A192" s="245"/>
      <c r="B192" s="246"/>
    </row>
    <row r="193" spans="1:52" s="247" customFormat="1" x14ac:dyDescent="0.3">
      <c r="A193" s="245"/>
      <c r="B193" s="246"/>
    </row>
    <row r="194" spans="1:52" s="247" customFormat="1" x14ac:dyDescent="0.3">
      <c r="A194" s="245"/>
      <c r="B194" s="246"/>
    </row>
    <row r="195" spans="1:52" s="247" customFormat="1" x14ac:dyDescent="0.3">
      <c r="A195" s="245"/>
      <c r="B195" s="246"/>
    </row>
    <row r="196" spans="1:52" s="247" customFormat="1" x14ac:dyDescent="0.3">
      <c r="A196" s="245"/>
      <c r="B196" s="246"/>
    </row>
    <row r="197" spans="1:52" ht="18" x14ac:dyDescent="0.35">
      <c r="A197" s="53"/>
      <c r="B197" s="190"/>
      <c r="D197" s="3" t="str">
        <f t="shared" ref="C197:AZ199" si="5">D7</f>
        <v>Partners</v>
      </c>
      <c r="H197" s="28"/>
    </row>
    <row r="198" spans="1:52" s="48" customFormat="1" ht="18" x14ac:dyDescent="0.35">
      <c r="A198" s="53"/>
      <c r="B198" s="192"/>
      <c r="C198" s="277" t="str">
        <f t="shared" ref="C198:Q198" si="6">C8</f>
        <v>Totaal</v>
      </c>
      <c r="D198" s="49">
        <f t="shared" si="6"/>
        <v>0</v>
      </c>
      <c r="E198" s="49">
        <f t="shared" si="6"/>
        <v>0</v>
      </c>
      <c r="F198" s="49">
        <f t="shared" si="6"/>
        <v>0</v>
      </c>
      <c r="G198" s="49">
        <f t="shared" si="6"/>
        <v>0</v>
      </c>
      <c r="H198" s="49">
        <f t="shared" si="6"/>
        <v>0</v>
      </c>
      <c r="I198" s="49">
        <f t="shared" si="6"/>
        <v>0</v>
      </c>
      <c r="J198" s="49">
        <f t="shared" si="6"/>
        <v>0</v>
      </c>
      <c r="K198" s="49">
        <f t="shared" si="6"/>
        <v>0</v>
      </c>
      <c r="L198" s="49">
        <f t="shared" si="6"/>
        <v>0</v>
      </c>
      <c r="M198" s="49">
        <f t="shared" si="6"/>
        <v>0</v>
      </c>
      <c r="N198" s="49">
        <f t="shared" si="6"/>
        <v>0</v>
      </c>
      <c r="O198" s="49">
        <f t="shared" si="6"/>
        <v>0</v>
      </c>
      <c r="P198" s="49">
        <f t="shared" si="6"/>
        <v>0</v>
      </c>
      <c r="Q198" s="49">
        <f t="shared" si="6"/>
        <v>0</v>
      </c>
      <c r="R198" s="49">
        <f t="shared" si="5"/>
        <v>0</v>
      </c>
      <c r="S198" s="49">
        <f t="shared" si="5"/>
        <v>0</v>
      </c>
      <c r="T198" s="49">
        <f t="shared" si="5"/>
        <v>0</v>
      </c>
      <c r="U198" s="49">
        <f t="shared" si="5"/>
        <v>0</v>
      </c>
      <c r="V198" s="49">
        <f t="shared" si="5"/>
        <v>0</v>
      </c>
      <c r="W198" s="49">
        <f t="shared" si="5"/>
        <v>0</v>
      </c>
      <c r="X198" s="49">
        <f t="shared" si="5"/>
        <v>0</v>
      </c>
      <c r="Y198" s="49">
        <f t="shared" si="5"/>
        <v>0</v>
      </c>
      <c r="Z198" s="49">
        <f t="shared" si="5"/>
        <v>0</v>
      </c>
      <c r="AA198" s="49">
        <f t="shared" si="5"/>
        <v>0</v>
      </c>
      <c r="AB198" s="49">
        <f t="shared" si="5"/>
        <v>0</v>
      </c>
      <c r="AC198" s="49">
        <f t="shared" si="5"/>
        <v>0</v>
      </c>
      <c r="AD198" s="49">
        <f t="shared" si="5"/>
        <v>0</v>
      </c>
      <c r="AE198" s="49">
        <f t="shared" si="5"/>
        <v>0</v>
      </c>
      <c r="AF198" s="49">
        <f t="shared" si="5"/>
        <v>0</v>
      </c>
      <c r="AG198" s="49">
        <f t="shared" si="5"/>
        <v>0</v>
      </c>
      <c r="AH198" s="49">
        <f t="shared" si="5"/>
        <v>0</v>
      </c>
      <c r="AI198" s="49">
        <f t="shared" si="5"/>
        <v>0</v>
      </c>
      <c r="AJ198" s="49">
        <f t="shared" si="5"/>
        <v>0</v>
      </c>
      <c r="AK198" s="49">
        <f t="shared" si="5"/>
        <v>0</v>
      </c>
      <c r="AL198" s="49">
        <f t="shared" si="5"/>
        <v>0</v>
      </c>
      <c r="AM198" s="49">
        <f t="shared" si="5"/>
        <v>0</v>
      </c>
      <c r="AN198" s="49">
        <f t="shared" si="5"/>
        <v>0</v>
      </c>
      <c r="AO198" s="49">
        <f t="shared" si="5"/>
        <v>0</v>
      </c>
      <c r="AP198" s="49">
        <f t="shared" si="5"/>
        <v>0</v>
      </c>
      <c r="AQ198" s="49">
        <f t="shared" si="5"/>
        <v>0</v>
      </c>
      <c r="AR198" s="49">
        <f t="shared" si="5"/>
        <v>0</v>
      </c>
      <c r="AS198" s="49">
        <f t="shared" si="5"/>
        <v>0</v>
      </c>
      <c r="AT198" s="49">
        <f t="shared" si="5"/>
        <v>0</v>
      </c>
      <c r="AU198" s="49">
        <f t="shared" si="5"/>
        <v>0</v>
      </c>
      <c r="AV198" s="49">
        <f t="shared" si="5"/>
        <v>0</v>
      </c>
      <c r="AW198" s="49">
        <f t="shared" si="5"/>
        <v>0</v>
      </c>
      <c r="AX198" s="49">
        <f t="shared" si="5"/>
        <v>0</v>
      </c>
      <c r="AY198" s="49">
        <f t="shared" si="5"/>
        <v>0</v>
      </c>
      <c r="AZ198" s="49">
        <f t="shared" si="5"/>
        <v>0</v>
      </c>
    </row>
    <row r="199" spans="1:52" s="52" customFormat="1" ht="15.75" thickBot="1" x14ac:dyDescent="0.35">
      <c r="A199" s="53"/>
      <c r="B199" s="193"/>
      <c r="C199" s="50">
        <f t="shared" si="5"/>
        <v>0</v>
      </c>
      <c r="D199" s="51">
        <f t="shared" si="5"/>
        <v>0</v>
      </c>
      <c r="E199" s="51">
        <f t="shared" si="5"/>
        <v>0</v>
      </c>
      <c r="F199" s="51">
        <f t="shared" si="5"/>
        <v>0</v>
      </c>
      <c r="G199" s="51">
        <f t="shared" si="5"/>
        <v>0</v>
      </c>
      <c r="H199" s="51">
        <f t="shared" si="5"/>
        <v>0</v>
      </c>
      <c r="I199" s="51">
        <f t="shared" si="5"/>
        <v>0</v>
      </c>
      <c r="J199" s="51">
        <f t="shared" si="5"/>
        <v>0</v>
      </c>
      <c r="K199" s="51">
        <f t="shared" si="5"/>
        <v>0</v>
      </c>
      <c r="L199" s="51">
        <f t="shared" si="5"/>
        <v>0</v>
      </c>
      <c r="M199" s="51">
        <f t="shared" si="5"/>
        <v>0</v>
      </c>
      <c r="N199" s="51">
        <f t="shared" si="5"/>
        <v>0</v>
      </c>
      <c r="O199" s="51">
        <f t="shared" si="5"/>
        <v>0</v>
      </c>
      <c r="P199" s="51">
        <f t="shared" si="5"/>
        <v>0</v>
      </c>
      <c r="Q199" s="51">
        <f t="shared" si="5"/>
        <v>0</v>
      </c>
      <c r="R199" s="51">
        <f t="shared" si="5"/>
        <v>0</v>
      </c>
      <c r="S199" s="51">
        <f t="shared" si="5"/>
        <v>0</v>
      </c>
      <c r="T199" s="51">
        <f t="shared" si="5"/>
        <v>0</v>
      </c>
      <c r="U199" s="51">
        <f t="shared" si="5"/>
        <v>0</v>
      </c>
      <c r="V199" s="51">
        <f t="shared" si="5"/>
        <v>0</v>
      </c>
      <c r="W199" s="51">
        <f t="shared" si="5"/>
        <v>0</v>
      </c>
      <c r="X199" s="51">
        <f t="shared" si="5"/>
        <v>0</v>
      </c>
      <c r="Y199" s="51">
        <f t="shared" si="5"/>
        <v>0</v>
      </c>
      <c r="Z199" s="51">
        <f t="shared" si="5"/>
        <v>0</v>
      </c>
      <c r="AA199" s="51">
        <f t="shared" si="5"/>
        <v>0</v>
      </c>
      <c r="AB199" s="51">
        <f t="shared" si="5"/>
        <v>0</v>
      </c>
      <c r="AC199" s="51">
        <f t="shared" si="5"/>
        <v>0</v>
      </c>
      <c r="AD199" s="51">
        <f t="shared" si="5"/>
        <v>0</v>
      </c>
      <c r="AE199" s="51">
        <f t="shared" si="5"/>
        <v>0</v>
      </c>
      <c r="AF199" s="51">
        <f t="shared" si="5"/>
        <v>0</v>
      </c>
      <c r="AG199" s="51">
        <f t="shared" si="5"/>
        <v>0</v>
      </c>
      <c r="AH199" s="51">
        <f t="shared" si="5"/>
        <v>0</v>
      </c>
      <c r="AI199" s="51">
        <f t="shared" si="5"/>
        <v>0</v>
      </c>
      <c r="AJ199" s="51">
        <f t="shared" si="5"/>
        <v>0</v>
      </c>
      <c r="AK199" s="51">
        <f t="shared" si="5"/>
        <v>0</v>
      </c>
      <c r="AL199" s="51">
        <f t="shared" si="5"/>
        <v>0</v>
      </c>
      <c r="AM199" s="51">
        <f t="shared" si="5"/>
        <v>0</v>
      </c>
      <c r="AN199" s="51">
        <f t="shared" si="5"/>
        <v>0</v>
      </c>
      <c r="AO199" s="51">
        <f t="shared" si="5"/>
        <v>0</v>
      </c>
      <c r="AP199" s="51">
        <f t="shared" si="5"/>
        <v>0</v>
      </c>
      <c r="AQ199" s="51">
        <f t="shared" si="5"/>
        <v>0</v>
      </c>
      <c r="AR199" s="51">
        <f t="shared" si="5"/>
        <v>0</v>
      </c>
      <c r="AS199" s="51">
        <f t="shared" si="5"/>
        <v>0</v>
      </c>
      <c r="AT199" s="51">
        <f t="shared" si="5"/>
        <v>0</v>
      </c>
      <c r="AU199" s="51">
        <f t="shared" si="5"/>
        <v>0</v>
      </c>
      <c r="AV199" s="51">
        <f t="shared" si="5"/>
        <v>0</v>
      </c>
      <c r="AW199" s="51">
        <f t="shared" si="5"/>
        <v>0</v>
      </c>
      <c r="AX199" s="51">
        <f t="shared" si="5"/>
        <v>0</v>
      </c>
      <c r="AY199" s="51">
        <f t="shared" si="5"/>
        <v>0</v>
      </c>
      <c r="AZ199" s="51">
        <f t="shared" si="5"/>
        <v>0</v>
      </c>
    </row>
    <row r="200" spans="1:52" ht="18.75" thickTop="1" x14ac:dyDescent="0.35">
      <c r="A200" s="53"/>
      <c r="B200" s="190" t="s">
        <v>378</v>
      </c>
      <c r="C200" s="54"/>
    </row>
    <row r="201" spans="1:52" s="201" customFormat="1" ht="30" x14ac:dyDescent="0.3">
      <c r="A201" s="198"/>
      <c r="B201" s="199" t="str" cm="1">
        <f t="array" ref="B201:B209">_xlfn.DROP(Tbl.Subsidiehoogte[Subsidieactiviteit],Lijsten!$E$33*-1,)</f>
        <v>Productieve investeringen groen- blauw of dierenwelzijn</v>
      </c>
      <c r="C201" s="200" cm="1">
        <f t="array" ref="C201:C209">_xlfn.DROP('Tussenblad Begroting'!$B$79:$B$108,Lijsten!$E$33*-1,)</f>
        <v>0</v>
      </c>
      <c r="D201" s="200" cm="1">
        <f t="array" ref="D201:D209">_xlfn.DROP('Tussenblad Begroting'!$C$79:$AZ$108,Lijsten!$E$33*-1,Partners!$B$60*-1)</f>
        <v>0</v>
      </c>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c r="AL201" s="200"/>
      <c r="AM201" s="200"/>
      <c r="AN201" s="200"/>
      <c r="AO201" s="200"/>
      <c r="AP201" s="200"/>
      <c r="AQ201" s="200"/>
      <c r="AR201" s="200"/>
      <c r="AS201" s="200"/>
      <c r="AT201" s="200"/>
      <c r="AU201" s="200"/>
      <c r="AV201" s="200"/>
      <c r="AW201" s="200"/>
      <c r="AX201" s="200"/>
      <c r="AY201" s="200"/>
      <c r="AZ201" s="200"/>
    </row>
    <row r="202" spans="1:52" s="205" customFormat="1" ht="45" x14ac:dyDescent="0.3">
      <c r="A202" s="202"/>
      <c r="B202" s="203" t="str">
        <v>Niet productieve investeringen op landbouwbedrijven (NIET gericht op het watersysteem)</v>
      </c>
      <c r="C202" s="204">
        <v>0</v>
      </c>
      <c r="D202" s="204">
        <v>0</v>
      </c>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row>
    <row r="203" spans="1:52" s="205" customFormat="1" ht="45" x14ac:dyDescent="0.3">
      <c r="A203" s="202"/>
      <c r="B203" s="203" t="str">
        <v>Niet productieve investeringen op landbouwbedrijven (gericht op het watersysteem)</v>
      </c>
      <c r="C203" s="204">
        <v>0</v>
      </c>
      <c r="D203" s="204">
        <v>0</v>
      </c>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row>
    <row r="204" spans="1:52" s="205" customFormat="1" ht="30" x14ac:dyDescent="0.3">
      <c r="A204" s="202"/>
      <c r="B204" s="203" t="str">
        <v>Niet productieve investeringen op niet-landbouwbedrijven (ALLEEN waterkwantiteit)</v>
      </c>
      <c r="C204" s="204">
        <v>0</v>
      </c>
      <c r="D204" s="204">
        <v>0</v>
      </c>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row>
    <row r="205" spans="1:52" s="205" customFormat="1" ht="30" x14ac:dyDescent="0.3">
      <c r="A205" s="202"/>
      <c r="B205" s="203" t="str">
        <v>Niet productieve investeringen op niet-landbouwbedrijven (NIET alleen waterkwantiteit)</v>
      </c>
      <c r="C205" s="204">
        <v>0</v>
      </c>
      <c r="D205" s="204">
        <v>0</v>
      </c>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row>
    <row r="206" spans="1:52" s="205" customFormat="1" x14ac:dyDescent="0.3">
      <c r="A206" s="202"/>
      <c r="B206" s="203" t="str">
        <v>Kennisoverdrachtsactiviteiten</v>
      </c>
      <c r="C206" s="204">
        <v>0</v>
      </c>
      <c r="D206" s="204">
        <v>0</v>
      </c>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row>
    <row r="207" spans="1:52" s="205" customFormat="1" x14ac:dyDescent="0.3">
      <c r="A207" s="202"/>
      <c r="B207" s="203" t="str">
        <v>Ruilverkaveling (voorbereiding en uitvoering)</v>
      </c>
      <c r="C207" s="204">
        <v>0</v>
      </c>
      <c r="D207" s="204">
        <v>0</v>
      </c>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row>
    <row r="208" spans="1:52" s="205" customFormat="1" x14ac:dyDescent="0.3">
      <c r="A208" s="202"/>
      <c r="B208" s="203" t="str">
        <v>Innovaties (ontwikkelen en beproeven)</v>
      </c>
      <c r="C208" s="204">
        <v>0</v>
      </c>
      <c r="D208" s="204">
        <v>0</v>
      </c>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row>
    <row r="209" spans="1:52" s="205" customFormat="1" ht="30" x14ac:dyDescent="0.3">
      <c r="A209" s="202"/>
      <c r="B209" s="203" t="str">
        <v>Draagvlakontwikkeling en samenwerkingsactiviteiten</v>
      </c>
      <c r="C209" s="204">
        <v>0</v>
      </c>
      <c r="D209" s="204">
        <v>0</v>
      </c>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c r="AU209" s="204"/>
      <c r="AV209" s="204"/>
      <c r="AW209" s="204"/>
      <c r="AX209" s="204"/>
      <c r="AY209" s="204"/>
      <c r="AZ209" s="204"/>
    </row>
    <row r="210" spans="1:52" s="205" customFormat="1" x14ac:dyDescent="0.3">
      <c r="A210" s="202"/>
      <c r="B210" s="203"/>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row>
    <row r="211" spans="1:52" s="205" customFormat="1" x14ac:dyDescent="0.3">
      <c r="A211" s="202"/>
      <c r="B211" s="203"/>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row>
    <row r="212" spans="1:52" s="205" customFormat="1" x14ac:dyDescent="0.3">
      <c r="A212" s="202"/>
      <c r="B212" s="203"/>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row>
    <row r="213" spans="1:52" s="205" customFormat="1" x14ac:dyDescent="0.3">
      <c r="A213" s="202"/>
      <c r="B213" s="203"/>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row>
    <row r="214" spans="1:52" s="205" customFormat="1" x14ac:dyDescent="0.3">
      <c r="A214" s="202"/>
      <c r="B214" s="203"/>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c r="AX214" s="204"/>
      <c r="AY214" s="204"/>
      <c r="AZ214" s="204"/>
    </row>
    <row r="215" spans="1:52" s="205" customFormat="1" x14ac:dyDescent="0.3">
      <c r="A215" s="202"/>
      <c r="B215" s="203"/>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c r="AV215" s="204"/>
      <c r="AW215" s="204"/>
      <c r="AX215" s="204"/>
      <c r="AY215" s="204"/>
      <c r="AZ215" s="204"/>
    </row>
    <row r="216" spans="1:52" s="205" customFormat="1" x14ac:dyDescent="0.3">
      <c r="A216" s="202"/>
      <c r="B216" s="203"/>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c r="AX216" s="204"/>
      <c r="AY216" s="204"/>
      <c r="AZ216" s="204"/>
    </row>
    <row r="217" spans="1:52" s="205" customFormat="1" x14ac:dyDescent="0.3">
      <c r="A217" s="202"/>
      <c r="B217" s="203"/>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row>
    <row r="218" spans="1:52" s="205" customFormat="1" x14ac:dyDescent="0.3">
      <c r="A218" s="202"/>
      <c r="B218" s="203"/>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row>
    <row r="219" spans="1:52" s="205" customFormat="1" x14ac:dyDescent="0.3">
      <c r="A219" s="202"/>
      <c r="B219" s="203"/>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c r="AV219" s="204"/>
      <c r="AW219" s="204"/>
      <c r="AX219" s="204"/>
      <c r="AY219" s="204"/>
      <c r="AZ219" s="204"/>
    </row>
    <row r="220" spans="1:52" s="205" customFormat="1" x14ac:dyDescent="0.3">
      <c r="A220" s="202"/>
      <c r="B220" s="203"/>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row>
    <row r="221" spans="1:52" s="205" customFormat="1" x14ac:dyDescent="0.3">
      <c r="A221" s="202"/>
      <c r="B221" s="203"/>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row>
    <row r="222" spans="1:52" s="205" customFormat="1" x14ac:dyDescent="0.3">
      <c r="A222" s="202"/>
      <c r="B222" s="203"/>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row>
    <row r="223" spans="1:52" s="205" customFormat="1" x14ac:dyDescent="0.3">
      <c r="A223" s="202"/>
      <c r="B223" s="203"/>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row>
    <row r="224" spans="1:52" s="205" customFormat="1" x14ac:dyDescent="0.3">
      <c r="A224" s="202"/>
      <c r="B224" s="203"/>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row>
    <row r="225" spans="1:52" s="205" customFormat="1" x14ac:dyDescent="0.3">
      <c r="A225" s="202"/>
      <c r="B225" s="203"/>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row>
    <row r="226" spans="1:52" s="205" customFormat="1" x14ac:dyDescent="0.3">
      <c r="A226" s="202"/>
      <c r="B226" s="203"/>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row>
    <row r="227" spans="1:52" s="205" customFormat="1" x14ac:dyDescent="0.3">
      <c r="A227" s="202"/>
      <c r="B227" s="203"/>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204"/>
      <c r="AU227" s="204"/>
      <c r="AV227" s="204"/>
      <c r="AW227" s="204"/>
      <c r="AX227" s="204"/>
      <c r="AY227" s="204"/>
      <c r="AZ227" s="204"/>
    </row>
    <row r="228" spans="1:52" s="205" customFormat="1" x14ac:dyDescent="0.3">
      <c r="A228" s="202"/>
      <c r="B228" s="203"/>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row>
    <row r="229" spans="1:52" s="205" customFormat="1" x14ac:dyDescent="0.3">
      <c r="A229" s="202"/>
      <c r="B229" s="203"/>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row>
    <row r="230" spans="1:52" s="205" customFormat="1" x14ac:dyDescent="0.3">
      <c r="A230" s="202"/>
      <c r="B230" s="203"/>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4"/>
      <c r="AO230" s="204"/>
      <c r="AP230" s="204"/>
      <c r="AQ230" s="204"/>
      <c r="AR230" s="204"/>
      <c r="AS230" s="204"/>
      <c r="AT230" s="204"/>
      <c r="AU230" s="204"/>
      <c r="AV230" s="204"/>
      <c r="AW230" s="204"/>
      <c r="AX230" s="204"/>
      <c r="AY230" s="204"/>
      <c r="AZ230" s="204"/>
    </row>
    <row r="297" spans="1:52" ht="18" x14ac:dyDescent="0.35">
      <c r="A297" s="47"/>
      <c r="B297" s="190"/>
      <c r="D297" s="3" t="str">
        <f>D7</f>
        <v>Partners</v>
      </c>
      <c r="H297" s="28"/>
    </row>
    <row r="298" spans="1:52" s="48" customFormat="1" ht="18" x14ac:dyDescent="0.35">
      <c r="A298" s="47"/>
      <c r="B298" s="192"/>
      <c r="C298" s="277" t="str">
        <f>C8</f>
        <v>Totaal</v>
      </c>
      <c r="D298" s="49">
        <f t="shared" ref="D298:AZ298" si="7">D8</f>
        <v>0</v>
      </c>
      <c r="E298" s="49">
        <f t="shared" si="7"/>
        <v>0</v>
      </c>
      <c r="F298" s="49">
        <f t="shared" si="7"/>
        <v>0</v>
      </c>
      <c r="G298" s="49">
        <f t="shared" si="7"/>
        <v>0</v>
      </c>
      <c r="H298" s="49">
        <f t="shared" si="7"/>
        <v>0</v>
      </c>
      <c r="I298" s="49">
        <f t="shared" si="7"/>
        <v>0</v>
      </c>
      <c r="J298" s="49">
        <f t="shared" si="7"/>
        <v>0</v>
      </c>
      <c r="K298" s="49">
        <f t="shared" si="7"/>
        <v>0</v>
      </c>
      <c r="L298" s="49">
        <f t="shared" si="7"/>
        <v>0</v>
      </c>
      <c r="M298" s="49">
        <f t="shared" si="7"/>
        <v>0</v>
      </c>
      <c r="N298" s="49">
        <f t="shared" si="7"/>
        <v>0</v>
      </c>
      <c r="O298" s="49">
        <f t="shared" si="7"/>
        <v>0</v>
      </c>
      <c r="P298" s="49">
        <f t="shared" si="7"/>
        <v>0</v>
      </c>
      <c r="Q298" s="49">
        <f t="shared" si="7"/>
        <v>0</v>
      </c>
      <c r="R298" s="49">
        <f t="shared" si="7"/>
        <v>0</v>
      </c>
      <c r="S298" s="49">
        <f t="shared" si="7"/>
        <v>0</v>
      </c>
      <c r="T298" s="49">
        <f t="shared" si="7"/>
        <v>0</v>
      </c>
      <c r="U298" s="49">
        <f t="shared" si="7"/>
        <v>0</v>
      </c>
      <c r="V298" s="49">
        <f t="shared" si="7"/>
        <v>0</v>
      </c>
      <c r="W298" s="49">
        <f t="shared" si="7"/>
        <v>0</v>
      </c>
      <c r="X298" s="49">
        <f t="shared" si="7"/>
        <v>0</v>
      </c>
      <c r="Y298" s="49">
        <f t="shared" si="7"/>
        <v>0</v>
      </c>
      <c r="Z298" s="49">
        <f t="shared" si="7"/>
        <v>0</v>
      </c>
      <c r="AA298" s="49">
        <f t="shared" si="7"/>
        <v>0</v>
      </c>
      <c r="AB298" s="49">
        <f t="shared" si="7"/>
        <v>0</v>
      </c>
      <c r="AC298" s="49">
        <f t="shared" si="7"/>
        <v>0</v>
      </c>
      <c r="AD298" s="49">
        <f t="shared" si="7"/>
        <v>0</v>
      </c>
      <c r="AE298" s="49">
        <f t="shared" si="7"/>
        <v>0</v>
      </c>
      <c r="AF298" s="49">
        <f t="shared" si="7"/>
        <v>0</v>
      </c>
      <c r="AG298" s="49">
        <f t="shared" si="7"/>
        <v>0</v>
      </c>
      <c r="AH298" s="49">
        <f t="shared" si="7"/>
        <v>0</v>
      </c>
      <c r="AI298" s="49">
        <f t="shared" si="7"/>
        <v>0</v>
      </c>
      <c r="AJ298" s="49">
        <f t="shared" si="7"/>
        <v>0</v>
      </c>
      <c r="AK298" s="49">
        <f t="shared" si="7"/>
        <v>0</v>
      </c>
      <c r="AL298" s="49">
        <f t="shared" si="7"/>
        <v>0</v>
      </c>
      <c r="AM298" s="49">
        <f t="shared" si="7"/>
        <v>0</v>
      </c>
      <c r="AN298" s="49">
        <f t="shared" si="7"/>
        <v>0</v>
      </c>
      <c r="AO298" s="49">
        <f t="shared" si="7"/>
        <v>0</v>
      </c>
      <c r="AP298" s="49">
        <f t="shared" si="7"/>
        <v>0</v>
      </c>
      <c r="AQ298" s="49">
        <f t="shared" si="7"/>
        <v>0</v>
      </c>
      <c r="AR298" s="49">
        <f t="shared" si="7"/>
        <v>0</v>
      </c>
      <c r="AS298" s="49">
        <f t="shared" si="7"/>
        <v>0</v>
      </c>
      <c r="AT298" s="49">
        <f t="shared" si="7"/>
        <v>0</v>
      </c>
      <c r="AU298" s="49">
        <f t="shared" si="7"/>
        <v>0</v>
      </c>
      <c r="AV298" s="49">
        <f t="shared" si="7"/>
        <v>0</v>
      </c>
      <c r="AW298" s="49">
        <f t="shared" si="7"/>
        <v>0</v>
      </c>
      <c r="AX298" s="49">
        <f t="shared" si="7"/>
        <v>0</v>
      </c>
      <c r="AY298" s="49">
        <f t="shared" si="7"/>
        <v>0</v>
      </c>
      <c r="AZ298" s="49">
        <f t="shared" si="7"/>
        <v>0</v>
      </c>
    </row>
    <row r="299" spans="1:52" s="52" customFormat="1" ht="15.75" thickBot="1" x14ac:dyDescent="0.35">
      <c r="A299" s="47"/>
      <c r="B299" s="193" t="s">
        <v>548</v>
      </c>
      <c r="C299" s="50">
        <f>C9</f>
        <v>0</v>
      </c>
      <c r="D299" s="51">
        <f t="shared" ref="D299:AZ299" si="8">D9</f>
        <v>0</v>
      </c>
      <c r="E299" s="51">
        <f t="shared" si="8"/>
        <v>0</v>
      </c>
      <c r="F299" s="51">
        <f t="shared" si="8"/>
        <v>0</v>
      </c>
      <c r="G299" s="51">
        <f t="shared" si="8"/>
        <v>0</v>
      </c>
      <c r="H299" s="51">
        <f t="shared" si="8"/>
        <v>0</v>
      </c>
      <c r="I299" s="51">
        <f t="shared" si="8"/>
        <v>0</v>
      </c>
      <c r="J299" s="51">
        <f t="shared" si="8"/>
        <v>0</v>
      </c>
      <c r="K299" s="51">
        <f t="shared" si="8"/>
        <v>0</v>
      </c>
      <c r="L299" s="51">
        <f t="shared" si="8"/>
        <v>0</v>
      </c>
      <c r="M299" s="51">
        <f t="shared" si="8"/>
        <v>0</v>
      </c>
      <c r="N299" s="51">
        <f t="shared" si="8"/>
        <v>0</v>
      </c>
      <c r="O299" s="51">
        <f t="shared" si="8"/>
        <v>0</v>
      </c>
      <c r="P299" s="51">
        <f t="shared" si="8"/>
        <v>0</v>
      </c>
      <c r="Q299" s="51">
        <f t="shared" si="8"/>
        <v>0</v>
      </c>
      <c r="R299" s="51">
        <f t="shared" si="8"/>
        <v>0</v>
      </c>
      <c r="S299" s="51">
        <f t="shared" si="8"/>
        <v>0</v>
      </c>
      <c r="T299" s="51">
        <f t="shared" si="8"/>
        <v>0</v>
      </c>
      <c r="U299" s="51">
        <f t="shared" si="8"/>
        <v>0</v>
      </c>
      <c r="V299" s="51">
        <f t="shared" si="8"/>
        <v>0</v>
      </c>
      <c r="W299" s="51">
        <f t="shared" si="8"/>
        <v>0</v>
      </c>
      <c r="X299" s="51">
        <f t="shared" si="8"/>
        <v>0</v>
      </c>
      <c r="Y299" s="51">
        <f t="shared" si="8"/>
        <v>0</v>
      </c>
      <c r="Z299" s="51">
        <f t="shared" si="8"/>
        <v>0</v>
      </c>
      <c r="AA299" s="51">
        <f t="shared" si="8"/>
        <v>0</v>
      </c>
      <c r="AB299" s="51">
        <f t="shared" si="8"/>
        <v>0</v>
      </c>
      <c r="AC299" s="51">
        <f t="shared" si="8"/>
        <v>0</v>
      </c>
      <c r="AD299" s="51">
        <f t="shared" si="8"/>
        <v>0</v>
      </c>
      <c r="AE299" s="51">
        <f t="shared" si="8"/>
        <v>0</v>
      </c>
      <c r="AF299" s="51">
        <f t="shared" si="8"/>
        <v>0</v>
      </c>
      <c r="AG299" s="51">
        <f t="shared" si="8"/>
        <v>0</v>
      </c>
      <c r="AH299" s="51">
        <f t="shared" si="8"/>
        <v>0</v>
      </c>
      <c r="AI299" s="51">
        <f t="shared" si="8"/>
        <v>0</v>
      </c>
      <c r="AJ299" s="51">
        <f t="shared" si="8"/>
        <v>0</v>
      </c>
      <c r="AK299" s="51">
        <f t="shared" si="8"/>
        <v>0</v>
      </c>
      <c r="AL299" s="51">
        <f t="shared" si="8"/>
        <v>0</v>
      </c>
      <c r="AM299" s="51">
        <f t="shared" si="8"/>
        <v>0</v>
      </c>
      <c r="AN299" s="51">
        <f t="shared" si="8"/>
        <v>0</v>
      </c>
      <c r="AO299" s="51">
        <f t="shared" si="8"/>
        <v>0</v>
      </c>
      <c r="AP299" s="51">
        <f t="shared" si="8"/>
        <v>0</v>
      </c>
      <c r="AQ299" s="51">
        <f t="shared" si="8"/>
        <v>0</v>
      </c>
      <c r="AR299" s="51">
        <f t="shared" si="8"/>
        <v>0</v>
      </c>
      <c r="AS299" s="51">
        <f t="shared" si="8"/>
        <v>0</v>
      </c>
      <c r="AT299" s="51">
        <f t="shared" si="8"/>
        <v>0</v>
      </c>
      <c r="AU299" s="51">
        <f t="shared" si="8"/>
        <v>0</v>
      </c>
      <c r="AV299" s="51">
        <f t="shared" si="8"/>
        <v>0</v>
      </c>
      <c r="AW299" s="51">
        <f t="shared" si="8"/>
        <v>0</v>
      </c>
      <c r="AX299" s="51">
        <f t="shared" si="8"/>
        <v>0</v>
      </c>
      <c r="AY299" s="51">
        <f t="shared" si="8"/>
        <v>0</v>
      </c>
      <c r="AZ299" s="51">
        <f t="shared" si="8"/>
        <v>0</v>
      </c>
    </row>
    <row r="300" spans="1:52" s="247" customFormat="1" ht="15.75" thickTop="1" x14ac:dyDescent="0.3">
      <c r="A300" s="47"/>
      <c r="B300" s="248"/>
      <c r="C300" s="249"/>
      <c r="D300" s="250"/>
      <c r="E300" s="250"/>
      <c r="F300" s="250"/>
      <c r="G300" s="250"/>
      <c r="H300" s="250"/>
      <c r="I300" s="250"/>
      <c r="J300" s="250"/>
      <c r="K300" s="250"/>
      <c r="L300" s="250"/>
      <c r="M300" s="250"/>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250"/>
      <c r="AL300" s="250"/>
      <c r="AM300" s="250"/>
      <c r="AN300" s="250"/>
      <c r="AO300" s="250"/>
      <c r="AP300" s="250"/>
      <c r="AQ300" s="250"/>
      <c r="AR300" s="250"/>
      <c r="AS300" s="250"/>
      <c r="AT300" s="250"/>
      <c r="AU300" s="250"/>
      <c r="AV300" s="250"/>
      <c r="AW300" s="250"/>
      <c r="AX300" s="250"/>
      <c r="AY300" s="250"/>
      <c r="AZ300" s="250"/>
    </row>
    <row r="301" spans="1:52" s="255" customFormat="1" x14ac:dyDescent="0.3">
      <c r="A301" s="253"/>
      <c r="B301" s="256" t="s">
        <v>539</v>
      </c>
      <c r="C301" s="250" cm="1">
        <f t="array" ref="C301:D301">_xlfn.DROP('Tussenblad Begroting'!$B$145:$AZ$145,,Partners!$B$60*-1)</f>
        <v>0</v>
      </c>
      <c r="D301" s="250">
        <v>0</v>
      </c>
      <c r="E301" s="250"/>
      <c r="F301" s="250"/>
      <c r="G301" s="250"/>
      <c r="H301" s="250"/>
      <c r="I301" s="250"/>
      <c r="J301" s="250"/>
      <c r="K301" s="250"/>
      <c r="L301" s="250"/>
      <c r="M301" s="250"/>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250"/>
      <c r="AL301" s="250"/>
      <c r="AM301" s="250"/>
      <c r="AN301" s="250"/>
      <c r="AO301" s="250"/>
      <c r="AP301" s="250"/>
      <c r="AQ301" s="250"/>
      <c r="AR301" s="250"/>
      <c r="AS301" s="250"/>
      <c r="AT301" s="250"/>
      <c r="AU301" s="250"/>
      <c r="AV301" s="250"/>
      <c r="AW301" s="250"/>
      <c r="AX301" s="250"/>
      <c r="AY301" s="250"/>
      <c r="AZ301" s="250"/>
    </row>
    <row r="302" spans="1:52" s="255" customFormat="1" x14ac:dyDescent="0.3">
      <c r="A302" s="253"/>
      <c r="B302" s="254" t="s">
        <v>540</v>
      </c>
      <c r="C302" s="252" cm="1">
        <f t="array" ref="C302:D302">_xlfn.DROP('Tussenblad Begroting'!$B$146:$AZ$146,,Partners!$B$60*-1)</f>
        <v>0</v>
      </c>
      <c r="D302" s="252">
        <v>0</v>
      </c>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c r="AA302" s="252"/>
      <c r="AB302" s="252"/>
      <c r="AC302" s="252"/>
      <c r="AD302" s="252"/>
      <c r="AE302" s="252"/>
      <c r="AF302" s="252"/>
      <c r="AG302" s="252"/>
      <c r="AH302" s="252"/>
      <c r="AI302" s="252"/>
      <c r="AJ302" s="252"/>
      <c r="AK302" s="252"/>
      <c r="AL302" s="252"/>
      <c r="AM302" s="252"/>
      <c r="AN302" s="252"/>
      <c r="AO302" s="252"/>
      <c r="AP302" s="252"/>
      <c r="AQ302" s="252"/>
      <c r="AR302" s="252"/>
      <c r="AS302" s="252"/>
      <c r="AT302" s="252"/>
      <c r="AU302" s="252"/>
      <c r="AV302" s="252"/>
      <c r="AW302" s="252"/>
      <c r="AX302" s="252"/>
      <c r="AY302" s="252"/>
      <c r="AZ302" s="252"/>
    </row>
    <row r="303" spans="1:52" s="276" customFormat="1" ht="17.25" thickBot="1" x14ac:dyDescent="0.35">
      <c r="A303" s="273"/>
      <c r="B303" s="272" t="s">
        <v>541</v>
      </c>
      <c r="C303" s="274" cm="1">
        <f t="array" ref="C303:D303">_xlfn.DROP('Tussenblad Begroting'!$B$147:$AZ$147,,Partners!$B$60*-1)</f>
        <v>0</v>
      </c>
      <c r="D303" s="275">
        <v>0</v>
      </c>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c r="AA303" s="275"/>
      <c r="AB303" s="275"/>
      <c r="AC303" s="275"/>
      <c r="AD303" s="275"/>
      <c r="AE303" s="275"/>
      <c r="AF303" s="275"/>
      <c r="AG303" s="275"/>
      <c r="AH303" s="275"/>
      <c r="AI303" s="275"/>
      <c r="AJ303" s="275"/>
      <c r="AK303" s="275"/>
      <c r="AL303" s="275"/>
      <c r="AM303" s="275"/>
      <c r="AN303" s="275"/>
      <c r="AO303" s="275"/>
      <c r="AP303" s="275"/>
      <c r="AQ303" s="275"/>
      <c r="AR303" s="275"/>
      <c r="AS303" s="275"/>
      <c r="AT303" s="275"/>
      <c r="AU303" s="275"/>
      <c r="AV303" s="275"/>
      <c r="AW303" s="275"/>
      <c r="AX303" s="275"/>
      <c r="AY303" s="275"/>
      <c r="AZ303" s="275"/>
    </row>
    <row r="304" spans="1:52" s="247" customFormat="1" ht="15.75" thickTop="1" x14ac:dyDescent="0.3">
      <c r="A304" s="257"/>
      <c r="B304" s="248"/>
      <c r="C304" s="249"/>
      <c r="D304" s="250"/>
      <c r="E304" s="250"/>
      <c r="F304" s="250"/>
      <c r="G304" s="250"/>
      <c r="H304" s="250"/>
      <c r="I304" s="250"/>
      <c r="J304" s="250"/>
      <c r="K304" s="250"/>
      <c r="L304" s="250"/>
      <c r="M304" s="250"/>
      <c r="N304" s="250"/>
      <c r="O304" s="250"/>
      <c r="P304" s="250"/>
      <c r="Q304" s="250"/>
      <c r="R304" s="250"/>
      <c r="S304" s="250"/>
      <c r="T304" s="250"/>
      <c r="U304" s="250"/>
      <c r="V304" s="250"/>
      <c r="W304" s="250"/>
      <c r="X304" s="250"/>
      <c r="Y304" s="250"/>
      <c r="Z304" s="250"/>
      <c r="AA304" s="250"/>
      <c r="AB304" s="250"/>
      <c r="AC304" s="250"/>
      <c r="AD304" s="250"/>
      <c r="AE304" s="250"/>
      <c r="AF304" s="250"/>
      <c r="AG304" s="250"/>
      <c r="AH304" s="250"/>
      <c r="AI304" s="250"/>
      <c r="AJ304" s="250"/>
      <c r="AK304" s="250"/>
      <c r="AL304" s="250"/>
      <c r="AM304" s="250"/>
      <c r="AN304" s="250"/>
      <c r="AO304" s="250"/>
      <c r="AP304" s="250"/>
      <c r="AQ304" s="250"/>
      <c r="AR304" s="250"/>
      <c r="AS304" s="250"/>
      <c r="AT304" s="250"/>
      <c r="AU304" s="250"/>
      <c r="AV304" s="250"/>
      <c r="AW304" s="250"/>
      <c r="AX304" s="250"/>
      <c r="AY304" s="250"/>
      <c r="AZ304" s="250"/>
    </row>
    <row r="305" spans="1:52" s="247" customFormat="1" x14ac:dyDescent="0.3">
      <c r="A305" s="47"/>
      <c r="B305" s="248" t="s">
        <v>543</v>
      </c>
      <c r="C305" s="249" cm="1">
        <f t="array" ref="C305:D305">_xlfn.DROP('Tussenblad Begroting'!$B$148:$AZ$148,,Partners!$B$60*-1)</f>
        <v>0</v>
      </c>
      <c r="D305" s="250">
        <v>0</v>
      </c>
      <c r="E305" s="250"/>
      <c r="F305" s="250"/>
      <c r="G305" s="250"/>
      <c r="H305" s="250"/>
      <c r="I305" s="250"/>
      <c r="J305" s="250"/>
      <c r="K305" s="250"/>
      <c r="L305" s="250"/>
      <c r="M305" s="250"/>
      <c r="N305" s="250"/>
      <c r="O305" s="250"/>
      <c r="P305" s="250"/>
      <c r="Q305" s="250"/>
      <c r="R305" s="250"/>
      <c r="S305" s="250"/>
      <c r="T305" s="250"/>
      <c r="U305" s="250"/>
      <c r="V305" s="250"/>
      <c r="W305" s="250"/>
      <c r="X305" s="250"/>
      <c r="Y305" s="250"/>
      <c r="Z305" s="250"/>
      <c r="AA305" s="250"/>
      <c r="AB305" s="250"/>
      <c r="AC305" s="250"/>
      <c r="AD305" s="250"/>
      <c r="AE305" s="250"/>
      <c r="AF305" s="250"/>
      <c r="AG305" s="250"/>
      <c r="AH305" s="250"/>
      <c r="AI305" s="250"/>
      <c r="AJ305" s="250"/>
      <c r="AK305" s="250"/>
      <c r="AL305" s="250"/>
      <c r="AM305" s="250"/>
      <c r="AN305" s="250"/>
      <c r="AO305" s="250"/>
      <c r="AP305" s="250"/>
      <c r="AQ305" s="250"/>
      <c r="AR305" s="250"/>
      <c r="AS305" s="250"/>
      <c r="AT305" s="250"/>
      <c r="AU305" s="250"/>
      <c r="AV305" s="250"/>
      <c r="AW305" s="250"/>
      <c r="AX305" s="250"/>
      <c r="AY305" s="250"/>
      <c r="AZ305" s="250"/>
    </row>
    <row r="306" spans="1:52" s="255" customFormat="1" x14ac:dyDescent="0.3">
      <c r="A306" s="253"/>
      <c r="B306" s="256" t="s">
        <v>544</v>
      </c>
      <c r="C306" s="250" cm="1">
        <f t="array" ref="C306:D306">_xlfn.DROP('Tussenblad Begroting'!$B$149:$AZ$149,,Partners!$B$60*-1)</f>
        <v>0</v>
      </c>
      <c r="D306" s="250">
        <v>0</v>
      </c>
      <c r="E306" s="250"/>
      <c r="F306" s="250"/>
      <c r="G306" s="250"/>
      <c r="H306" s="250"/>
      <c r="I306" s="250"/>
      <c r="J306" s="250"/>
      <c r="K306" s="250"/>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0"/>
      <c r="AY306" s="250"/>
      <c r="AZ306" s="250"/>
    </row>
    <row r="307" spans="1:52" s="276" customFormat="1" ht="17.25" thickBot="1" x14ac:dyDescent="0.35">
      <c r="A307" s="273"/>
      <c r="B307" s="272" t="s">
        <v>546</v>
      </c>
      <c r="C307" s="274" cm="1">
        <f t="array" ref="C307:D307">_xlfn.DROP('Tussenblad Begroting'!$B$150:$AZ$150,,Partners!$B$60*-1)</f>
        <v>0</v>
      </c>
      <c r="D307" s="275">
        <v>0</v>
      </c>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c r="AA307" s="275"/>
      <c r="AB307" s="275"/>
      <c r="AC307" s="275"/>
      <c r="AD307" s="275"/>
      <c r="AE307" s="275"/>
      <c r="AF307" s="275"/>
      <c r="AG307" s="275"/>
      <c r="AH307" s="275"/>
      <c r="AI307" s="275"/>
      <c r="AJ307" s="275"/>
      <c r="AK307" s="275"/>
      <c r="AL307" s="275"/>
      <c r="AM307" s="275"/>
      <c r="AN307" s="275"/>
      <c r="AO307" s="275"/>
      <c r="AP307" s="275"/>
      <c r="AQ307" s="275"/>
      <c r="AR307" s="275"/>
      <c r="AS307" s="275"/>
      <c r="AT307" s="275"/>
      <c r="AU307" s="275"/>
      <c r="AV307" s="275"/>
      <c r="AW307" s="275"/>
      <c r="AX307" s="275"/>
      <c r="AY307" s="275"/>
      <c r="AZ307" s="275"/>
    </row>
    <row r="308" spans="1:52" ht="17.25" thickTop="1" x14ac:dyDescent="0.3">
      <c r="A308" s="47"/>
      <c r="B308" s="271" t="s">
        <v>378</v>
      </c>
    </row>
    <row r="309" spans="1:52" s="197" customFormat="1" ht="30" x14ac:dyDescent="0.3">
      <c r="A309" s="206"/>
      <c r="B309" s="195" t="str" cm="1">
        <f t="array" ref="B309:B317">_xlfn.DROP(Tbl.Subsidiehoogte[Subsidieactiviteit],Lijsten!$E$33*-1,)</f>
        <v>Productieve investeringen groen- blauw of dierenwelzijn</v>
      </c>
      <c r="C309" s="216" cm="1">
        <f t="array" ref="C309:C317">_xlfn.DROP('Tussenblad Begroting'!$B$113:$B$142,Lijsten!$E$33*-1,)</f>
        <v>0</v>
      </c>
      <c r="D309" s="216" cm="1">
        <f t="array" ref="D309:D317">_xlfn.DROP('Tussenblad Begroting'!$C$113:$AZ$142,Lijsten!$E$33*-1,Partners!$B$60*-1)</f>
        <v>0</v>
      </c>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6"/>
      <c r="AY309" s="216"/>
      <c r="AZ309" s="216"/>
    </row>
    <row r="310" spans="1:52" s="214" customFormat="1" ht="45" x14ac:dyDescent="0.3">
      <c r="A310" s="209"/>
      <c r="B310" s="210" t="str">
        <v>Niet productieve investeringen op landbouwbedrijven (NIET gericht op het watersysteem)</v>
      </c>
      <c r="C310" s="217">
        <v>0</v>
      </c>
      <c r="D310" s="217">
        <v>0</v>
      </c>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row>
    <row r="311" spans="1:52" s="214" customFormat="1" ht="45" x14ac:dyDescent="0.3">
      <c r="A311" s="209"/>
      <c r="B311" s="210" t="str">
        <v>Niet productieve investeringen op landbouwbedrijven (gericht op het watersysteem)</v>
      </c>
      <c r="C311" s="217">
        <v>0</v>
      </c>
      <c r="D311" s="217">
        <v>0</v>
      </c>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row>
    <row r="312" spans="1:52" s="214" customFormat="1" ht="30" x14ac:dyDescent="0.3">
      <c r="A312" s="209"/>
      <c r="B312" s="210" t="str">
        <v>Niet productieve investeringen op niet-landbouwbedrijven (ALLEEN waterkwantiteit)</v>
      </c>
      <c r="C312" s="217">
        <v>0</v>
      </c>
      <c r="D312" s="217">
        <v>0</v>
      </c>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row>
    <row r="313" spans="1:52" s="214" customFormat="1" ht="30" x14ac:dyDescent="0.3">
      <c r="A313" s="209"/>
      <c r="B313" s="210" t="str">
        <v>Niet productieve investeringen op niet-landbouwbedrijven (NIET alleen waterkwantiteit)</v>
      </c>
      <c r="C313" s="217">
        <v>0</v>
      </c>
      <c r="D313" s="217">
        <v>0</v>
      </c>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row>
    <row r="314" spans="1:52" s="214" customFormat="1" x14ac:dyDescent="0.3">
      <c r="A314" s="209"/>
      <c r="B314" s="210" t="str">
        <v>Kennisoverdrachtsactiviteiten</v>
      </c>
      <c r="C314" s="217">
        <v>0</v>
      </c>
      <c r="D314" s="217">
        <v>0</v>
      </c>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row>
    <row r="315" spans="1:52" s="214" customFormat="1" x14ac:dyDescent="0.3">
      <c r="A315" s="209"/>
      <c r="B315" s="210" t="str">
        <v>Ruilverkaveling (voorbereiding en uitvoering)</v>
      </c>
      <c r="C315" s="217">
        <v>0</v>
      </c>
      <c r="D315" s="217">
        <v>0</v>
      </c>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row>
    <row r="316" spans="1:52" s="214" customFormat="1" x14ac:dyDescent="0.3">
      <c r="A316" s="209"/>
      <c r="B316" s="210" t="str">
        <v>Innovaties (ontwikkelen en beproeven)</v>
      </c>
      <c r="C316" s="217">
        <v>0</v>
      </c>
      <c r="D316" s="217">
        <v>0</v>
      </c>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row>
    <row r="317" spans="1:52" s="214" customFormat="1" ht="30" x14ac:dyDescent="0.3">
      <c r="A317" s="209"/>
      <c r="B317" s="210" t="str">
        <v>Draagvlakontwikkeling en samenwerkingsactiviteiten</v>
      </c>
      <c r="C317" s="217">
        <v>0</v>
      </c>
      <c r="D317" s="217">
        <v>0</v>
      </c>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row>
    <row r="318" spans="1:52" s="214" customFormat="1" x14ac:dyDescent="0.3">
      <c r="A318" s="209"/>
      <c r="B318" s="210"/>
      <c r="C318" s="217"/>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row>
    <row r="319" spans="1:52" s="214" customFormat="1" x14ac:dyDescent="0.3">
      <c r="A319" s="209"/>
      <c r="B319" s="210"/>
      <c r="C319" s="217"/>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row>
    <row r="320" spans="1:52" s="214" customFormat="1" x14ac:dyDescent="0.3">
      <c r="A320" s="209"/>
      <c r="B320" s="210"/>
      <c r="C320" s="217"/>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row>
    <row r="321" spans="1:52" s="214" customFormat="1" x14ac:dyDescent="0.3">
      <c r="A321" s="209"/>
      <c r="B321" s="210"/>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row>
    <row r="322" spans="1:52" s="214" customFormat="1" x14ac:dyDescent="0.3">
      <c r="A322" s="209"/>
      <c r="B322" s="210"/>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row>
    <row r="323" spans="1:52" s="214" customFormat="1" x14ac:dyDescent="0.3">
      <c r="A323" s="209"/>
      <c r="B323" s="210"/>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row>
    <row r="324" spans="1:52" s="214" customFormat="1" x14ac:dyDescent="0.3">
      <c r="A324" s="209"/>
      <c r="B324" s="210"/>
      <c r="C324" s="217"/>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row>
    <row r="325" spans="1:52" s="214" customFormat="1" x14ac:dyDescent="0.3">
      <c r="A325" s="209"/>
      <c r="B325" s="210"/>
      <c r="C325" s="217"/>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row>
    <row r="326" spans="1:52" s="214" customFormat="1" x14ac:dyDescent="0.3">
      <c r="A326" s="209"/>
      <c r="B326" s="210"/>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row>
    <row r="327" spans="1:52" s="214" customFormat="1" x14ac:dyDescent="0.3">
      <c r="A327" s="209"/>
      <c r="B327" s="210"/>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row>
    <row r="328" spans="1:52" s="214" customFormat="1" x14ac:dyDescent="0.3">
      <c r="A328" s="209"/>
      <c r="B328" s="210"/>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row>
    <row r="329" spans="1:52" s="214" customFormat="1" x14ac:dyDescent="0.3">
      <c r="A329" s="209"/>
      <c r="B329" s="210"/>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row>
    <row r="330" spans="1:52" s="214" customFormat="1" x14ac:dyDescent="0.3">
      <c r="A330" s="209"/>
      <c r="B330" s="210"/>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row>
    <row r="331" spans="1:52" s="214" customFormat="1" x14ac:dyDescent="0.3">
      <c r="A331" s="209"/>
      <c r="B331" s="210"/>
      <c r="C331" s="217"/>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row>
    <row r="332" spans="1:52" s="214" customFormat="1" x14ac:dyDescent="0.3">
      <c r="A332" s="209"/>
      <c r="B332" s="210"/>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row>
    <row r="333" spans="1:52" s="214" customFormat="1" x14ac:dyDescent="0.3">
      <c r="A333" s="209"/>
      <c r="B333" s="210"/>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row>
    <row r="334" spans="1:52" s="214" customFormat="1" x14ac:dyDescent="0.3">
      <c r="A334" s="209"/>
      <c r="B334" s="210"/>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row>
    <row r="335" spans="1:52" s="214" customFormat="1" x14ac:dyDescent="0.3">
      <c r="A335" s="209"/>
      <c r="B335" s="210"/>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row>
    <row r="336" spans="1:52" s="214" customFormat="1" x14ac:dyDescent="0.3">
      <c r="A336" s="209"/>
      <c r="B336" s="210"/>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row>
    <row r="337" spans="1:52" s="214" customFormat="1" x14ac:dyDescent="0.3">
      <c r="A337" s="209"/>
      <c r="B337" s="210"/>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row>
    <row r="338" spans="1:52" s="214" customFormat="1" x14ac:dyDescent="0.3">
      <c r="A338" s="209"/>
      <c r="B338" s="210"/>
      <c r="C338" s="217"/>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row>
    <row r="339" spans="1:52" s="214" customFormat="1" x14ac:dyDescent="0.3">
      <c r="A339" s="209"/>
      <c r="B339" s="210"/>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row>
    <row r="340" spans="1:52" s="214" customFormat="1" x14ac:dyDescent="0.3">
      <c r="A340" s="209"/>
      <c r="B340" s="210"/>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row>
    <row r="341" spans="1:52" s="214" customFormat="1" x14ac:dyDescent="0.3">
      <c r="A341" s="209"/>
      <c r="B341" s="210"/>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row>
    <row r="342" spans="1:52" s="214" customFormat="1" x14ac:dyDescent="0.3">
      <c r="A342" s="209"/>
      <c r="B342" s="210"/>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row>
    <row r="343" spans="1:52" s="214" customFormat="1" x14ac:dyDescent="0.3">
      <c r="A343" s="209"/>
      <c r="B343" s="210"/>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row>
    <row r="344" spans="1:52" s="214" customFormat="1" x14ac:dyDescent="0.3">
      <c r="A344" s="209"/>
      <c r="B344" s="210"/>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row>
    <row r="345" spans="1:52" s="214" customFormat="1" x14ac:dyDescent="0.3">
      <c r="A345" s="209"/>
      <c r="B345" s="210"/>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row>
    <row r="346" spans="1:52" s="214" customFormat="1" x14ac:dyDescent="0.3">
      <c r="A346" s="209"/>
      <c r="B346" s="210"/>
      <c r="C346" s="217"/>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row>
    <row r="347" spans="1:52" s="214" customFormat="1" x14ac:dyDescent="0.3">
      <c r="A347" s="209"/>
      <c r="B347" s="210"/>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row>
    <row r="348" spans="1:52" s="214" customFormat="1" x14ac:dyDescent="0.3">
      <c r="A348" s="209"/>
      <c r="B348" s="210"/>
      <c r="C348" s="217"/>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row>
    <row r="349" spans="1:52" s="214" customFormat="1" x14ac:dyDescent="0.3">
      <c r="A349" s="209"/>
      <c r="B349" s="210"/>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row>
    <row r="350" spans="1:52" s="214" customFormat="1" x14ac:dyDescent="0.3">
      <c r="A350" s="209"/>
      <c r="B350" s="210"/>
      <c r="C350" s="217"/>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row>
    <row r="351" spans="1:52" s="214" customFormat="1" x14ac:dyDescent="0.3">
      <c r="A351" s="209"/>
      <c r="B351" s="210"/>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row>
    <row r="352" spans="1:52" s="214" customFormat="1" x14ac:dyDescent="0.3">
      <c r="A352" s="209"/>
      <c r="B352" s="210"/>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row>
    <row r="353" spans="1:52" s="214" customFormat="1" x14ac:dyDescent="0.3">
      <c r="A353" s="209"/>
      <c r="B353" s="210"/>
      <c r="C353" s="217"/>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row>
    <row r="354" spans="1:52" s="214" customFormat="1" x14ac:dyDescent="0.3">
      <c r="A354" s="209"/>
      <c r="B354" s="210"/>
      <c r="C354" s="217"/>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row>
    <row r="355" spans="1:52" s="214" customFormat="1" x14ac:dyDescent="0.3">
      <c r="A355" s="209"/>
      <c r="B355" s="210"/>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row>
    <row r="356" spans="1:52" s="214" customFormat="1" x14ac:dyDescent="0.3">
      <c r="A356" s="209"/>
      <c r="B356" s="210"/>
      <c r="C356" s="217"/>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row>
    <row r="357" spans="1:52" s="214" customFormat="1" x14ac:dyDescent="0.3">
      <c r="A357" s="209"/>
      <c r="B357" s="210"/>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row>
    <row r="358" spans="1:52" s="214" customFormat="1" x14ac:dyDescent="0.3">
      <c r="A358" s="209"/>
      <c r="B358" s="210"/>
      <c r="C358" s="217"/>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row>
    <row r="359" spans="1:52" x14ac:dyDescent="0.3">
      <c r="A359" s="47"/>
      <c r="B359" s="194"/>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row>
    <row r="360" spans="1:52" x14ac:dyDescent="0.3">
      <c r="A360" s="47"/>
      <c r="B360" s="194"/>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row>
    <row r="361" spans="1:52" x14ac:dyDescent="0.3">
      <c r="A361" s="47"/>
      <c r="B361" s="194"/>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row>
    <row r="362" spans="1:52" x14ac:dyDescent="0.3">
      <c r="A362" s="47"/>
      <c r="B362" s="194"/>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row>
    <row r="363" spans="1:52" x14ac:dyDescent="0.3">
      <c r="A363" s="47"/>
      <c r="B363" s="194"/>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row>
    <row r="364" spans="1:52" x14ac:dyDescent="0.3">
      <c r="A364" s="47"/>
      <c r="B364" s="194"/>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row>
    <row r="365" spans="1:52" x14ac:dyDescent="0.3">
      <c r="A365" s="47"/>
      <c r="B365" s="194"/>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row>
    <row r="366" spans="1:52" x14ac:dyDescent="0.3">
      <c r="A366" s="47"/>
      <c r="B366" s="194"/>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row>
    <row r="367" spans="1:52" x14ac:dyDescent="0.3">
      <c r="A367" s="47"/>
      <c r="B367" s="194"/>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row>
    <row r="368" spans="1:52" x14ac:dyDescent="0.3">
      <c r="A368" s="47"/>
      <c r="B368" s="194"/>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row>
    <row r="369" spans="1:52" x14ac:dyDescent="0.3">
      <c r="A369" s="47"/>
      <c r="B369" s="194"/>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row>
    <row r="370" spans="1:52" x14ac:dyDescent="0.3">
      <c r="A370" s="47"/>
      <c r="B370" s="194"/>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row>
    <row r="371" spans="1:52" x14ac:dyDescent="0.3">
      <c r="A371" s="47"/>
      <c r="B371" s="194"/>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row>
    <row r="372" spans="1:52" x14ac:dyDescent="0.3">
      <c r="A372" s="47"/>
      <c r="B372" s="194"/>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row>
    <row r="373" spans="1:52" x14ac:dyDescent="0.3">
      <c r="A373" s="47"/>
      <c r="B373" s="194"/>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row>
    <row r="374" spans="1:52" x14ac:dyDescent="0.3">
      <c r="A374" s="47"/>
      <c r="B374" s="194"/>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row>
    <row r="375" spans="1:52" x14ac:dyDescent="0.3">
      <c r="A375" s="47"/>
      <c r="B375" s="194"/>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row>
    <row r="376" spans="1:52" x14ac:dyDescent="0.3">
      <c r="A376" s="47"/>
      <c r="B376" s="194"/>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row>
    <row r="377" spans="1:52" x14ac:dyDescent="0.3">
      <c r="A377" s="47"/>
      <c r="B377" s="194"/>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row>
    <row r="378" spans="1:52" x14ac:dyDescent="0.3">
      <c r="A378" s="47"/>
      <c r="B378" s="194"/>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row>
    <row r="379" spans="1:52" x14ac:dyDescent="0.3">
      <c r="A379" s="47"/>
      <c r="B379" s="194"/>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row>
    <row r="380" spans="1:52" x14ac:dyDescent="0.3">
      <c r="A380" s="47"/>
      <c r="B380" s="194"/>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row>
    <row r="381" spans="1:52" x14ac:dyDescent="0.3">
      <c r="A381" s="47"/>
      <c r="B381" s="194"/>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row>
    <row r="382" spans="1:52" x14ac:dyDescent="0.3">
      <c r="A382" s="47"/>
      <c r="B382" s="194"/>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row>
    <row r="383" spans="1:52" x14ac:dyDescent="0.3">
      <c r="A383" s="47"/>
      <c r="B383" s="194"/>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row>
    <row r="384" spans="1:52" x14ac:dyDescent="0.3">
      <c r="A384" s="47"/>
      <c r="B384" s="194"/>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row>
    <row r="385" spans="1:52" x14ac:dyDescent="0.3">
      <c r="A385" s="47"/>
      <c r="B385" s="194"/>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row>
    <row r="386" spans="1:52" x14ac:dyDescent="0.3">
      <c r="A386" s="47"/>
      <c r="B386" s="194"/>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row>
    <row r="387" spans="1:52" x14ac:dyDescent="0.3">
      <c r="A387" s="47"/>
      <c r="B387" s="194"/>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row>
    <row r="388" spans="1:52" x14ac:dyDescent="0.3">
      <c r="A388" s="47"/>
      <c r="B388" s="194"/>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row>
    <row r="389" spans="1:52" x14ac:dyDescent="0.3">
      <c r="A389" s="47"/>
      <c r="B389" s="194"/>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row>
    <row r="390" spans="1:52" x14ac:dyDescent="0.3">
      <c r="A390" s="47"/>
      <c r="B390" s="194"/>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row>
    <row r="391" spans="1:52" x14ac:dyDescent="0.3">
      <c r="A391" s="47"/>
      <c r="B391" s="194"/>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row>
    <row r="392" spans="1:52" x14ac:dyDescent="0.3">
      <c r="A392" s="47"/>
      <c r="B392" s="194"/>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row>
    <row r="393" spans="1:52" x14ac:dyDescent="0.3">
      <c r="A393" s="47"/>
      <c r="B393" s="194"/>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row>
    <row r="394" spans="1:52" x14ac:dyDescent="0.3">
      <c r="A394" s="47"/>
      <c r="B394" s="194"/>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row>
    <row r="395" spans="1:52" x14ac:dyDescent="0.3">
      <c r="A395" s="47"/>
      <c r="B395" s="194"/>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row>
    <row r="396" spans="1:52" x14ac:dyDescent="0.3">
      <c r="A396" s="47"/>
      <c r="B396" s="194"/>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row>
    <row r="397" spans="1:52" x14ac:dyDescent="0.3">
      <c r="A397" s="47"/>
      <c r="B397" s="194"/>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row>
    <row r="398" spans="1:52" x14ac:dyDescent="0.3">
      <c r="A398" s="47"/>
      <c r="B398" s="194"/>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row>
    <row r="399" spans="1:52" x14ac:dyDescent="0.3">
      <c r="A399" s="47"/>
      <c r="B399" s="194"/>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row>
    <row r="400" spans="1:52" x14ac:dyDescent="0.3">
      <c r="A400" s="47"/>
      <c r="B400" s="194"/>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row>
    <row r="401" spans="1:52" x14ac:dyDescent="0.3">
      <c r="A401" s="47"/>
      <c r="B401" s="194"/>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row>
    <row r="402" spans="1:52" x14ac:dyDescent="0.3">
      <c r="A402" s="47"/>
      <c r="B402" s="194"/>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row>
    <row r="403" spans="1:52" x14ac:dyDescent="0.3">
      <c r="A403" s="47"/>
      <c r="B403" s="194"/>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row>
    <row r="404" spans="1:52" x14ac:dyDescent="0.3">
      <c r="A404" s="47"/>
      <c r="B404" s="194"/>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row>
    <row r="405" spans="1:52" x14ac:dyDescent="0.3">
      <c r="A405" s="47"/>
      <c r="B405" s="194"/>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row>
    <row r="406" spans="1:52" x14ac:dyDescent="0.3">
      <c r="A406" s="47"/>
      <c r="B406" s="194"/>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row>
    <row r="407" spans="1:52" x14ac:dyDescent="0.3">
      <c r="A407" s="47"/>
      <c r="B407" s="194"/>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row>
  </sheetData>
  <sheetProtection algorithmName="SHA-512" hashValue="C1SV8QhddPvd2fUqO7a6czkefrvqMDxluKsaBKEjpsN2OM1EZxHv+V9Q45OM5d4jTJnVmNrb5U4qTnAyYs1qVw==" saltValue="Iby/xsHybgknTYskUiNwQQ==" spinCount="100000" sheet="1" objects="1" scenarios="1"/>
  <hyperlinks>
    <hyperlink ref="F4" location="Begroting!A97:A149" tooltip="Partners / Kostensoorten" display="Kostensoorten" xr:uid="{CDF38452-90C2-4CD8-9E70-FBB45C0C5D0D}"/>
    <hyperlink ref="F5" location="Begroting!A197:A250" tooltip="Partner / Subsidiabele activiteit" display="Subsidiabele activiteit" xr:uid="{04A30CE2-AD5A-4E27-BF25-64A5609435AB}"/>
    <hyperlink ref="H3" location="Partners!C3" tooltip="Ga naar werkblad Partners" display="Partners" xr:uid="{4B7F8CE8-FDCE-46F1-9B52-C93AA5A91ABC}"/>
    <hyperlink ref="H4" location="Werkpakketten!B9" tooltip="Ga naar werkblad Werkpakketten" display="Werkpakketten" xr:uid="{A79C05CA-D3DA-4F12-B8E1-D5EE9FB9047D}"/>
    <hyperlink ref="H5" location="Activiteiten!B9" tooltip="Ga naar werkblad Activiteiten" display="Activiteiten" xr:uid="{84FDAC2B-E596-4CFC-B9C9-A76948283BF9}"/>
    <hyperlink ref="I3" location="Kosten!B9" tooltip="Ga naar werkblad Kosten" display="Kosten" xr:uid="{64A533F3-3702-4845-ABEF-0C4A9FE29CA0}"/>
    <hyperlink ref="I4" location="Financiering!G6" tooltip="Financiering" display="Financiering" xr:uid="{D1D1469F-2ED4-486D-8322-5B79FA44516A}"/>
    <hyperlink ref="F3" location="Begroting!A7:A59" tooltip="Partners / Werkpakketten" display="Werkpakketten" xr:uid="{FEBD29DC-7AD3-4B8D-877E-C8161C26E97A}"/>
    <hyperlink ref="F6" location="Begroting!A297:A350" tooltip="Te financieren" display="Te financieren" xr:uid="{24BFFD1D-518A-4B90-91EB-0C600BCD8DC0}"/>
  </hyperlinks>
  <pageMargins left="0.70866141732283472" right="0.70866141732283472" top="0.74803149606299213" bottom="0.74803149606299213"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E01A-46AB-4108-A115-00D9B9475F8C}">
  <sheetPr>
    <tabColor rgb="FFFCE500"/>
  </sheetPr>
  <dimension ref="A1:XFD169"/>
  <sheetViews>
    <sheetView showGridLines="0" workbookViewId="0">
      <pane xSplit="1" ySplit="8" topLeftCell="B9" activePane="bottomRight" state="frozen"/>
      <selection pane="topRight"/>
      <selection pane="bottomLeft"/>
      <selection pane="bottomRight" activeCell="E3" sqref="E3"/>
    </sheetView>
  </sheetViews>
  <sheetFormatPr defaultColWidth="8.85546875" defaultRowHeight="15" customHeight="1" zeroHeight="1" x14ac:dyDescent="0.3"/>
  <cols>
    <col min="1" max="1" width="2.7109375" style="31" customWidth="1"/>
    <col min="2" max="2" width="26.7109375" style="4" customWidth="1"/>
    <col min="3" max="3" width="45.7109375" style="4" customWidth="1"/>
    <col min="4" max="7" width="18.7109375" style="4" customWidth="1"/>
    <col min="8" max="9" width="18.7109375" style="13" customWidth="1"/>
    <col min="10" max="10" width="18.7109375" style="96" customWidth="1"/>
    <col min="11" max="11" width="30.7109375" style="4" customWidth="1"/>
    <col min="12" max="12" width="18.7109375" style="4" customWidth="1"/>
    <col min="13" max="15" width="3.7109375" style="154" hidden="1" customWidth="1"/>
    <col min="16" max="17" width="5" style="154" hidden="1" customWidth="1"/>
    <col min="18" max="65" width="3.7109375" style="154" hidden="1" customWidth="1"/>
    <col min="66" max="16379" width="8.85546875" style="4" hidden="1" customWidth="1"/>
    <col min="16380" max="16383" width="8.85546875" style="267" hidden="1" customWidth="1"/>
    <col min="16384" max="16384" width="2.7109375" style="31" customWidth="1"/>
  </cols>
  <sheetData>
    <row r="1" spans="1:16384" x14ac:dyDescent="0.3">
      <c r="B1" s="31"/>
      <c r="C1" s="31"/>
      <c r="D1" s="31"/>
      <c r="E1" s="31"/>
      <c r="F1" s="31"/>
      <c r="G1" s="31"/>
      <c r="H1" s="88"/>
      <c r="I1" s="88"/>
      <c r="J1" s="89"/>
      <c r="K1" s="31"/>
      <c r="L1" s="31"/>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row>
    <row r="2" spans="1:16384" ht="18" x14ac:dyDescent="0.35">
      <c r="B2" s="3" t="str">
        <f>Partners!B2</f>
        <v>Project</v>
      </c>
      <c r="E2" s="6" t="s">
        <v>514</v>
      </c>
      <c r="I2" s="173" t="s">
        <v>423</v>
      </c>
      <c r="K2" s="161" t="s">
        <v>399</v>
      </c>
      <c r="L2" s="45">
        <f>Tbl.Kosten[[#Totals],[Totaal kosten]]</f>
        <v>0</v>
      </c>
    </row>
    <row r="3" spans="1:16384" ht="15.75" x14ac:dyDescent="0.3">
      <c r="B3" s="174" t="str">
        <f>Partners!B3</f>
        <v>Projectnaam</v>
      </c>
      <c r="C3" s="123">
        <f>Partners!C3</f>
        <v>0</v>
      </c>
      <c r="E3" s="26" t="s">
        <v>442</v>
      </c>
      <c r="I3" s="46" t="s">
        <v>57</v>
      </c>
      <c r="K3" s="173" t="s">
        <v>400</v>
      </c>
      <c r="L3" s="175">
        <f>Tb.Financiering[[#Totals],[Eigen
bijdrage]]</f>
        <v>0</v>
      </c>
    </row>
    <row r="4" spans="1:16384" ht="15.75" x14ac:dyDescent="0.3">
      <c r="B4" s="174" t="str">
        <f>Partners!B4</f>
        <v>Projectlocatie</v>
      </c>
      <c r="C4" s="4">
        <f>Partners!C4</f>
        <v>0</v>
      </c>
      <c r="I4" s="71" t="s">
        <v>63</v>
      </c>
      <c r="K4" s="173" t="s">
        <v>401</v>
      </c>
      <c r="L4" s="175">
        <f>Tb.Financiering[[#Totals],[Andere
subsidie(s)]]</f>
        <v>0</v>
      </c>
    </row>
    <row r="5" spans="1:16384" x14ac:dyDescent="0.3">
      <c r="B5" s="174" t="str">
        <f>Partners!B5</f>
        <v>Penvoerder</v>
      </c>
      <c r="C5" s="4" t="str">
        <f>Partners!C5</f>
        <v/>
      </c>
      <c r="K5" s="173" t="s">
        <v>402</v>
      </c>
      <c r="L5" s="175">
        <f>Tb.Financiering[[#Totals],[Anders]]</f>
        <v>0</v>
      </c>
    </row>
    <row r="6" spans="1:16384" x14ac:dyDescent="0.3">
      <c r="D6" s="161"/>
      <c r="E6" s="175"/>
      <c r="K6" s="13" t="s">
        <v>403</v>
      </c>
      <c r="L6" s="44">
        <f>Tbl.Kosten[[#Totals],[Subsidie]]+Tb.Financiering[[#Totals],[Correctie GLB subsidie]]</f>
        <v>0</v>
      </c>
    </row>
    <row r="7" spans="1:16384" ht="18" x14ac:dyDescent="0.35">
      <c r="B7" s="3" t="s">
        <v>398</v>
      </c>
      <c r="K7" s="161" t="s">
        <v>397</v>
      </c>
      <c r="L7" s="45">
        <f>L2-SUM(L3:L6)</f>
        <v>0</v>
      </c>
      <c r="P7" s="154" t="s">
        <v>64</v>
      </c>
      <c r="Q7" s="154" t="s">
        <v>65</v>
      </c>
      <c r="R7" s="154" t="s">
        <v>66</v>
      </c>
      <c r="S7" s="154" t="s">
        <v>67</v>
      </c>
      <c r="T7" s="154" t="s">
        <v>68</v>
      </c>
      <c r="U7" s="154" t="s">
        <v>69</v>
      </c>
      <c r="V7" s="154" t="s">
        <v>70</v>
      </c>
      <c r="W7" s="154" t="s">
        <v>71</v>
      </c>
      <c r="X7" s="154" t="s">
        <v>72</v>
      </c>
      <c r="Y7" s="154" t="s">
        <v>73</v>
      </c>
      <c r="Z7" s="154" t="s">
        <v>74</v>
      </c>
      <c r="AA7" s="154" t="s">
        <v>75</v>
      </c>
      <c r="AB7" s="154" t="s">
        <v>76</v>
      </c>
      <c r="AC7" s="154" t="s">
        <v>77</v>
      </c>
      <c r="AD7" s="154" t="s">
        <v>78</v>
      </c>
      <c r="AE7" s="154" t="s">
        <v>79</v>
      </c>
      <c r="AF7" s="154" t="s">
        <v>80</v>
      </c>
      <c r="AG7" s="154" t="s">
        <v>81</v>
      </c>
      <c r="AH7" s="154" t="s">
        <v>82</v>
      </c>
      <c r="AI7" s="154" t="s">
        <v>83</v>
      </c>
      <c r="AJ7" s="154" t="s">
        <v>84</v>
      </c>
      <c r="AK7" s="154" t="s">
        <v>85</v>
      </c>
      <c r="AL7" s="154" t="s">
        <v>86</v>
      </c>
      <c r="AM7" s="154" t="s">
        <v>87</v>
      </c>
      <c r="AN7" s="154" t="s">
        <v>88</v>
      </c>
      <c r="AO7" s="154" t="s">
        <v>89</v>
      </c>
      <c r="AP7" s="154" t="s">
        <v>90</v>
      </c>
      <c r="AQ7" s="154" t="s">
        <v>91</v>
      </c>
      <c r="AR7" s="154" t="s">
        <v>92</v>
      </c>
      <c r="AS7" s="154" t="s">
        <v>93</v>
      </c>
      <c r="AT7" s="154" t="s">
        <v>94</v>
      </c>
      <c r="AU7" s="154" t="s">
        <v>95</v>
      </c>
      <c r="AV7" s="154" t="s">
        <v>96</v>
      </c>
      <c r="AW7" s="154" t="s">
        <v>97</v>
      </c>
      <c r="AX7" s="154" t="s">
        <v>98</v>
      </c>
      <c r="AY7" s="154" t="s">
        <v>99</v>
      </c>
      <c r="AZ7" s="154" t="s">
        <v>100</v>
      </c>
      <c r="BA7" s="154" t="s">
        <v>101</v>
      </c>
      <c r="BB7" s="154" t="s">
        <v>102</v>
      </c>
      <c r="BC7" s="154" t="s">
        <v>103</v>
      </c>
      <c r="BD7" s="154" t="s">
        <v>104</v>
      </c>
      <c r="BE7" s="154" t="s">
        <v>105</v>
      </c>
      <c r="BF7" s="154" t="s">
        <v>106</v>
      </c>
      <c r="BG7" s="154" t="s">
        <v>107</v>
      </c>
      <c r="BH7" s="154" t="s">
        <v>108</v>
      </c>
      <c r="BI7" s="154" t="s">
        <v>109</v>
      </c>
      <c r="BJ7" s="154" t="s">
        <v>110</v>
      </c>
      <c r="BK7" s="154" t="s">
        <v>111</v>
      </c>
      <c r="BL7" s="154" t="s">
        <v>112</v>
      </c>
      <c r="BM7" s="154" t="s">
        <v>113</v>
      </c>
      <c r="BN7" s="154" t="s">
        <v>64</v>
      </c>
      <c r="BO7" s="154" t="s">
        <v>65</v>
      </c>
      <c r="BP7" s="154" t="s">
        <v>66</v>
      </c>
      <c r="BQ7" s="154" t="s">
        <v>67</v>
      </c>
      <c r="BR7" s="154" t="s">
        <v>68</v>
      </c>
      <c r="BS7" s="154" t="s">
        <v>69</v>
      </c>
      <c r="BT7" s="154" t="s">
        <v>70</v>
      </c>
      <c r="BU7" s="154" t="s">
        <v>71</v>
      </c>
      <c r="BV7" s="154" t="s">
        <v>72</v>
      </c>
      <c r="BW7" s="154" t="s">
        <v>73</v>
      </c>
      <c r="BX7" s="154" t="s">
        <v>74</v>
      </c>
      <c r="BY7" s="154" t="s">
        <v>75</v>
      </c>
      <c r="BZ7" s="154" t="s">
        <v>76</v>
      </c>
      <c r="CA7" s="154" t="s">
        <v>77</v>
      </c>
      <c r="CB7" s="154" t="s">
        <v>78</v>
      </c>
      <c r="CC7" s="154" t="s">
        <v>79</v>
      </c>
      <c r="CD7" s="154" t="s">
        <v>80</v>
      </c>
      <c r="CE7" s="154" t="s">
        <v>81</v>
      </c>
      <c r="CF7" s="154" t="s">
        <v>82</v>
      </c>
      <c r="CG7" s="154" t="s">
        <v>83</v>
      </c>
      <c r="CH7" s="154" t="s">
        <v>84</v>
      </c>
      <c r="CI7" s="154" t="s">
        <v>85</v>
      </c>
      <c r="CJ7" s="154" t="s">
        <v>86</v>
      </c>
      <c r="CK7" s="154" t="s">
        <v>87</v>
      </c>
      <c r="CL7" s="154" t="s">
        <v>88</v>
      </c>
      <c r="CM7" s="154" t="s">
        <v>89</v>
      </c>
      <c r="CN7" s="154" t="s">
        <v>90</v>
      </c>
      <c r="CO7" s="154" t="s">
        <v>91</v>
      </c>
      <c r="CP7" s="154" t="s">
        <v>92</v>
      </c>
      <c r="CQ7" s="154" t="s">
        <v>93</v>
      </c>
      <c r="CR7" s="154" t="s">
        <v>94</v>
      </c>
      <c r="CS7" s="154" t="s">
        <v>95</v>
      </c>
      <c r="CT7" s="154" t="s">
        <v>96</v>
      </c>
      <c r="CU7" s="154" t="s">
        <v>97</v>
      </c>
      <c r="CV7" s="154" t="s">
        <v>98</v>
      </c>
      <c r="CW7" s="154" t="s">
        <v>99</v>
      </c>
      <c r="CX7" s="154" t="s">
        <v>100</v>
      </c>
      <c r="CY7" s="154" t="s">
        <v>101</v>
      </c>
      <c r="CZ7" s="154" t="s">
        <v>102</v>
      </c>
      <c r="DA7" s="154" t="s">
        <v>103</v>
      </c>
      <c r="DB7" s="154" t="s">
        <v>104</v>
      </c>
      <c r="DC7" s="154" t="s">
        <v>105</v>
      </c>
      <c r="DD7" s="154" t="s">
        <v>106</v>
      </c>
      <c r="DE7" s="154" t="s">
        <v>107</v>
      </c>
      <c r="DF7" s="154" t="s">
        <v>108</v>
      </c>
      <c r="DG7" s="154" t="s">
        <v>109</v>
      </c>
      <c r="DH7" s="154" t="s">
        <v>110</v>
      </c>
      <c r="DI7" s="154" t="s">
        <v>111</v>
      </c>
      <c r="DJ7" s="154" t="s">
        <v>112</v>
      </c>
      <c r="DK7" s="154" t="s">
        <v>113</v>
      </c>
    </row>
    <row r="8" spans="1:16384" s="30" customFormat="1" ht="30" x14ac:dyDescent="0.3">
      <c r="A8" s="47"/>
      <c r="B8" s="30" t="s">
        <v>374</v>
      </c>
      <c r="C8" s="90" t="s">
        <v>3</v>
      </c>
      <c r="D8" s="91" t="s">
        <v>437</v>
      </c>
      <c r="E8" s="92" t="s">
        <v>440</v>
      </c>
      <c r="F8" s="92" t="s">
        <v>441</v>
      </c>
      <c r="G8" s="93" t="s">
        <v>442</v>
      </c>
      <c r="H8" s="94" t="s">
        <v>444</v>
      </c>
      <c r="I8" s="94" t="s">
        <v>443</v>
      </c>
      <c r="J8" s="93" t="s">
        <v>23</v>
      </c>
      <c r="K8" s="95" t="s">
        <v>31</v>
      </c>
      <c r="L8" s="93" t="s">
        <v>397</v>
      </c>
      <c r="M8" s="159" t="s">
        <v>161</v>
      </c>
      <c r="N8" s="169" t="s">
        <v>163</v>
      </c>
      <c r="O8" s="169" t="s">
        <v>438</v>
      </c>
      <c r="P8" s="159" t="s">
        <v>64</v>
      </c>
      <c r="Q8" s="159" t="s">
        <v>65</v>
      </c>
      <c r="R8" s="159" t="s">
        <v>66</v>
      </c>
      <c r="S8" s="159" t="s">
        <v>67</v>
      </c>
      <c r="T8" s="159" t="s">
        <v>68</v>
      </c>
      <c r="U8" s="159" t="s">
        <v>69</v>
      </c>
      <c r="V8" s="159" t="s">
        <v>70</v>
      </c>
      <c r="W8" s="159" t="s">
        <v>71</v>
      </c>
      <c r="X8" s="159" t="s">
        <v>72</v>
      </c>
      <c r="Y8" s="159" t="s">
        <v>73</v>
      </c>
      <c r="Z8" s="159" t="s">
        <v>74</v>
      </c>
      <c r="AA8" s="159" t="s">
        <v>75</v>
      </c>
      <c r="AB8" s="159" t="s">
        <v>76</v>
      </c>
      <c r="AC8" s="159" t="s">
        <v>77</v>
      </c>
      <c r="AD8" s="159" t="s">
        <v>78</v>
      </c>
      <c r="AE8" s="159" t="s">
        <v>79</v>
      </c>
      <c r="AF8" s="159" t="s">
        <v>80</v>
      </c>
      <c r="AG8" s="159" t="s">
        <v>81</v>
      </c>
      <c r="AH8" s="159" t="s">
        <v>82</v>
      </c>
      <c r="AI8" s="159" t="s">
        <v>83</v>
      </c>
      <c r="AJ8" s="159" t="s">
        <v>84</v>
      </c>
      <c r="AK8" s="159" t="s">
        <v>85</v>
      </c>
      <c r="AL8" s="159" t="s">
        <v>86</v>
      </c>
      <c r="AM8" s="159" t="s">
        <v>87</v>
      </c>
      <c r="AN8" s="159" t="s">
        <v>88</v>
      </c>
      <c r="AO8" s="159" t="s">
        <v>89</v>
      </c>
      <c r="AP8" s="159" t="s">
        <v>90</v>
      </c>
      <c r="AQ8" s="159" t="s">
        <v>91</v>
      </c>
      <c r="AR8" s="159" t="s">
        <v>92</v>
      </c>
      <c r="AS8" s="159" t="s">
        <v>93</v>
      </c>
      <c r="AT8" s="159" t="s">
        <v>94</v>
      </c>
      <c r="AU8" s="159" t="s">
        <v>95</v>
      </c>
      <c r="AV8" s="159" t="s">
        <v>96</v>
      </c>
      <c r="AW8" s="159" t="s">
        <v>97</v>
      </c>
      <c r="AX8" s="159" t="s">
        <v>98</v>
      </c>
      <c r="AY8" s="159" t="s">
        <v>99</v>
      </c>
      <c r="AZ8" s="159" t="s">
        <v>100</v>
      </c>
      <c r="BA8" s="159" t="s">
        <v>101</v>
      </c>
      <c r="BB8" s="159" t="s">
        <v>102</v>
      </c>
      <c r="BC8" s="159" t="s">
        <v>103</v>
      </c>
      <c r="BD8" s="159" t="s">
        <v>104</v>
      </c>
      <c r="BE8" s="159" t="s">
        <v>105</v>
      </c>
      <c r="BF8" s="159" t="s">
        <v>106</v>
      </c>
      <c r="BG8" s="159" t="s">
        <v>107</v>
      </c>
      <c r="BH8" s="159" t="s">
        <v>108</v>
      </c>
      <c r="BI8" s="159" t="s">
        <v>109</v>
      </c>
      <c r="BJ8" s="159" t="s">
        <v>110</v>
      </c>
      <c r="BK8" s="159" t="s">
        <v>111</v>
      </c>
      <c r="BL8" s="159" t="s">
        <v>112</v>
      </c>
      <c r="BM8" s="159" t="s">
        <v>113</v>
      </c>
      <c r="BN8" s="260" t="s">
        <v>446</v>
      </c>
      <c r="BO8" s="260" t="s">
        <v>447</v>
      </c>
      <c r="BP8" s="260" t="s">
        <v>448</v>
      </c>
      <c r="BQ8" s="260" t="s">
        <v>449</v>
      </c>
      <c r="BR8" s="260" t="s">
        <v>450</v>
      </c>
      <c r="BS8" s="260" t="s">
        <v>451</v>
      </c>
      <c r="BT8" s="260" t="s">
        <v>452</v>
      </c>
      <c r="BU8" s="260" t="s">
        <v>453</v>
      </c>
      <c r="BV8" s="260" t="s">
        <v>454</v>
      </c>
      <c r="BW8" s="260" t="s">
        <v>445</v>
      </c>
      <c r="BX8" s="260" t="s">
        <v>455</v>
      </c>
      <c r="BY8" s="260" t="s">
        <v>456</v>
      </c>
      <c r="BZ8" s="260" t="s">
        <v>457</v>
      </c>
      <c r="CA8" s="260" t="s">
        <v>458</v>
      </c>
      <c r="CB8" s="260" t="s">
        <v>459</v>
      </c>
      <c r="CC8" s="260" t="s">
        <v>460</v>
      </c>
      <c r="CD8" s="260" t="s">
        <v>461</v>
      </c>
      <c r="CE8" s="260" t="s">
        <v>462</v>
      </c>
      <c r="CF8" s="260" t="s">
        <v>463</v>
      </c>
      <c r="CG8" s="260" t="s">
        <v>464</v>
      </c>
      <c r="CH8" s="260" t="s">
        <v>465</v>
      </c>
      <c r="CI8" s="260" t="s">
        <v>466</v>
      </c>
      <c r="CJ8" s="260" t="s">
        <v>467</v>
      </c>
      <c r="CK8" s="260" t="s">
        <v>468</v>
      </c>
      <c r="CL8" s="260" t="s">
        <v>469</v>
      </c>
      <c r="CM8" s="260" t="s">
        <v>470</v>
      </c>
      <c r="CN8" s="260" t="s">
        <v>471</v>
      </c>
      <c r="CO8" s="260" t="s">
        <v>472</v>
      </c>
      <c r="CP8" s="260" t="s">
        <v>473</v>
      </c>
      <c r="CQ8" s="260" t="s">
        <v>474</v>
      </c>
      <c r="CR8" s="260" t="s">
        <v>475</v>
      </c>
      <c r="CS8" s="260" t="s">
        <v>476</v>
      </c>
      <c r="CT8" s="260" t="s">
        <v>477</v>
      </c>
      <c r="CU8" s="260" t="s">
        <v>478</v>
      </c>
      <c r="CV8" s="260" t="s">
        <v>479</v>
      </c>
      <c r="CW8" s="260" t="s">
        <v>480</v>
      </c>
      <c r="CX8" s="260" t="s">
        <v>481</v>
      </c>
      <c r="CY8" s="260" t="s">
        <v>482</v>
      </c>
      <c r="CZ8" s="260" t="s">
        <v>483</v>
      </c>
      <c r="DA8" s="260" t="s">
        <v>484</v>
      </c>
      <c r="DB8" s="260" t="s">
        <v>485</v>
      </c>
      <c r="DC8" s="260" t="s">
        <v>486</v>
      </c>
      <c r="DD8" s="260" t="s">
        <v>487</v>
      </c>
      <c r="DE8" s="260" t="s">
        <v>488</v>
      </c>
      <c r="DF8" s="260" t="s">
        <v>489</v>
      </c>
      <c r="DG8" s="260" t="s">
        <v>490</v>
      </c>
      <c r="DH8" s="260" t="s">
        <v>491</v>
      </c>
      <c r="DI8" s="260" t="s">
        <v>492</v>
      </c>
      <c r="DJ8" s="260" t="s">
        <v>493</v>
      </c>
      <c r="DK8" s="260" t="s">
        <v>494</v>
      </c>
      <c r="XEZ8" s="268"/>
      <c r="XFA8" s="268"/>
      <c r="XFB8" s="268"/>
      <c r="XFC8" s="268"/>
      <c r="XFD8" s="47"/>
    </row>
    <row r="9" spans="1:16384" x14ac:dyDescent="0.3">
      <c r="B9" s="147"/>
      <c r="C9" s="147"/>
      <c r="D9" s="11">
        <f>SUMIF(Tbl.Kosten[PSAnr.],Tb.Financiering[[#This Row],[PSAnr.]],Tbl.Kosten[Totaal kosten])</f>
        <v>0</v>
      </c>
      <c r="E9" s="164">
        <f>SUMIF(Tbl.Kosten[PSAnr.],Tb.Financiering[[#This Row],[PSAnr.]],Tbl.Kosten[Subsidie])</f>
        <v>0</v>
      </c>
      <c r="F9" s="165"/>
      <c r="G9" s="164">
        <f>Tb.Financiering[[#This Row],[Begrote kosten]]-Tb.Financiering[[#This Row],[Berekende GLB subsidie]]-Tb.Financiering[[#This Row],[Correctie GLB subsidie]]</f>
        <v>0</v>
      </c>
      <c r="H9" s="166"/>
      <c r="I9" s="166"/>
      <c r="J9" s="166"/>
      <c r="K9" s="162"/>
      <c r="L9" s="97">
        <f>Tb.Financiering[[#This Row],[Te financieren]]-SUM(Tb.Financiering[[#This Row],[Eigen
bijdrage]:[Anders]])</f>
        <v>0</v>
      </c>
      <c r="M9" s="170" t="str">
        <f>IFERROR(VLOOKUP(Tb.Financiering[[#This Row],[Partnernaam]],Tbl.Projectpartners[[Naam]:[PNr.]],9,FALSE),"")</f>
        <v/>
      </c>
      <c r="N9" s="152" t="str">
        <f>IFERROR(VLOOKUP(Tb.Financiering[[#This Row],[Subsidiabele activiteit]],Tbl.Subsidiehoogte[[Subsidieactiviteit]:[SAnr.]],3,FALSE),"")</f>
        <v/>
      </c>
      <c r="O9" s="152" t="str">
        <f>_xlfn.CONCAT(Tb.Financiering[[#This Row],[Pnr.]],Tb.Financiering[[#This Row],[SAnr.]])</f>
        <v/>
      </c>
      <c r="P9" s="154">
        <f>IF(Tb.Financiering[[#This Row],[Pnr.]]=P$7,Tb.Financiering[[#This Row],[Te financieren]]-Tb.Financiering[[#This Row],[Eigen
bijdrage]]-Tb.Financiering[[#This Row],[Andere
subsidie(s)]]-Tb.Financiering[[#This Row],[Anders]],0)</f>
        <v>0</v>
      </c>
      <c r="Q9" s="154">
        <f>IF(Tb.Financiering[[#This Row],[Pnr.]]=Q$7,Tb.Financiering[[#This Row],[Te financieren]]-Tb.Financiering[[#This Row],[Eigen
bijdrage]]-Tb.Financiering[[#This Row],[Andere
subsidie(s)]]-Tb.Financiering[[#This Row],[Anders]],0)</f>
        <v>0</v>
      </c>
      <c r="R9" s="154">
        <f>IF(Tb.Financiering[[#This Row],[Pnr.]]=R$7,Tb.Financiering[[#This Row],[Te financieren]]-Tb.Financiering[[#This Row],[Eigen
bijdrage]]-Tb.Financiering[[#This Row],[Andere
subsidie(s)]]-Tb.Financiering[[#This Row],[Anders]],0)</f>
        <v>0</v>
      </c>
      <c r="S9" s="154">
        <f>IF(Tb.Financiering[[#This Row],[Pnr.]]=S$7,Tb.Financiering[[#This Row],[Te financieren]]-Tb.Financiering[[#This Row],[Eigen
bijdrage]]-Tb.Financiering[[#This Row],[Andere
subsidie(s)]]-Tb.Financiering[[#This Row],[Anders]],0)</f>
        <v>0</v>
      </c>
      <c r="T9" s="154">
        <f>IF(Tb.Financiering[[#This Row],[Pnr.]]=T$7,Tb.Financiering[[#This Row],[Te financieren]]-Tb.Financiering[[#This Row],[Eigen
bijdrage]]-Tb.Financiering[[#This Row],[Andere
subsidie(s)]]-Tb.Financiering[[#This Row],[Anders]],0)</f>
        <v>0</v>
      </c>
      <c r="U9" s="154">
        <f>IF(Tb.Financiering[[#This Row],[Pnr.]]=U$7,Tb.Financiering[[#This Row],[Te financieren]]-Tb.Financiering[[#This Row],[Eigen
bijdrage]]-Tb.Financiering[[#This Row],[Andere
subsidie(s)]]-Tb.Financiering[[#This Row],[Anders]],0)</f>
        <v>0</v>
      </c>
      <c r="V9" s="154">
        <f>IF(Tb.Financiering[[#This Row],[Pnr.]]=V$7,Tb.Financiering[[#This Row],[Te financieren]]-Tb.Financiering[[#This Row],[Eigen
bijdrage]]-Tb.Financiering[[#This Row],[Andere
subsidie(s)]]-Tb.Financiering[[#This Row],[Anders]],0)</f>
        <v>0</v>
      </c>
      <c r="W9" s="154">
        <f>IF(Tb.Financiering[[#This Row],[Pnr.]]=W$7,Tb.Financiering[[#This Row],[Te financieren]]-Tb.Financiering[[#This Row],[Eigen
bijdrage]]-Tb.Financiering[[#This Row],[Andere
subsidie(s)]]-Tb.Financiering[[#This Row],[Anders]],0)</f>
        <v>0</v>
      </c>
      <c r="X9" s="154">
        <f>IF(Tb.Financiering[[#This Row],[Pnr.]]=X$7,Tb.Financiering[[#This Row],[Te financieren]]-Tb.Financiering[[#This Row],[Eigen
bijdrage]]-Tb.Financiering[[#This Row],[Andere
subsidie(s)]]-Tb.Financiering[[#This Row],[Anders]],0)</f>
        <v>0</v>
      </c>
      <c r="Y9" s="154">
        <f>IF(Tb.Financiering[[#This Row],[Pnr.]]=Y$7,Tb.Financiering[[#This Row],[Te financieren]]-Tb.Financiering[[#This Row],[Eigen
bijdrage]]-Tb.Financiering[[#This Row],[Andere
subsidie(s)]]-Tb.Financiering[[#This Row],[Anders]],0)</f>
        <v>0</v>
      </c>
      <c r="Z9" s="154">
        <f>IF(Tb.Financiering[[#This Row],[Pnr.]]=Z$7,Tb.Financiering[[#This Row],[Te financieren]]-Tb.Financiering[[#This Row],[Eigen
bijdrage]]-Tb.Financiering[[#This Row],[Andere
subsidie(s)]]-Tb.Financiering[[#This Row],[Anders]],0)</f>
        <v>0</v>
      </c>
      <c r="AA9" s="154">
        <f>IF(Tb.Financiering[[#This Row],[Pnr.]]=AA$7,Tb.Financiering[[#This Row],[Te financieren]]-Tb.Financiering[[#This Row],[Eigen
bijdrage]]-Tb.Financiering[[#This Row],[Andere
subsidie(s)]]-Tb.Financiering[[#This Row],[Anders]],0)</f>
        <v>0</v>
      </c>
      <c r="AB9" s="154">
        <f>IF(Tb.Financiering[[#This Row],[Pnr.]]=AB$7,Tb.Financiering[[#This Row],[Te financieren]]-Tb.Financiering[[#This Row],[Eigen
bijdrage]]-Tb.Financiering[[#This Row],[Andere
subsidie(s)]]-Tb.Financiering[[#This Row],[Anders]],0)</f>
        <v>0</v>
      </c>
      <c r="AC9" s="154">
        <f>IF(Tb.Financiering[[#This Row],[Pnr.]]=AC$7,Tb.Financiering[[#This Row],[Te financieren]]-Tb.Financiering[[#This Row],[Eigen
bijdrage]]-Tb.Financiering[[#This Row],[Andere
subsidie(s)]]-Tb.Financiering[[#This Row],[Anders]],0)</f>
        <v>0</v>
      </c>
      <c r="AD9" s="154">
        <f>IF(Tb.Financiering[[#This Row],[Pnr.]]=AD$7,Tb.Financiering[[#This Row],[Te financieren]]-Tb.Financiering[[#This Row],[Eigen
bijdrage]]-Tb.Financiering[[#This Row],[Andere
subsidie(s)]]-Tb.Financiering[[#This Row],[Anders]],0)</f>
        <v>0</v>
      </c>
      <c r="AE9" s="154">
        <f>IF(Tb.Financiering[[#This Row],[Pnr.]]=AE$7,Tb.Financiering[[#This Row],[Te financieren]]-Tb.Financiering[[#This Row],[Eigen
bijdrage]]-Tb.Financiering[[#This Row],[Andere
subsidie(s)]]-Tb.Financiering[[#This Row],[Anders]],0)</f>
        <v>0</v>
      </c>
      <c r="AF9" s="154">
        <f>IF(Tb.Financiering[[#This Row],[Pnr.]]=AF$7,Tb.Financiering[[#This Row],[Te financieren]]-Tb.Financiering[[#This Row],[Eigen
bijdrage]]-Tb.Financiering[[#This Row],[Andere
subsidie(s)]]-Tb.Financiering[[#This Row],[Anders]],0)</f>
        <v>0</v>
      </c>
      <c r="AG9" s="154">
        <f>IF(Tb.Financiering[[#This Row],[Pnr.]]=AG$7,Tb.Financiering[[#This Row],[Te financieren]]-Tb.Financiering[[#This Row],[Eigen
bijdrage]]-Tb.Financiering[[#This Row],[Andere
subsidie(s)]]-Tb.Financiering[[#This Row],[Anders]],0)</f>
        <v>0</v>
      </c>
      <c r="AH9" s="154">
        <f>IF(Tb.Financiering[[#This Row],[Pnr.]]=AH$7,Tb.Financiering[[#This Row],[Te financieren]]-Tb.Financiering[[#This Row],[Eigen
bijdrage]]-Tb.Financiering[[#This Row],[Andere
subsidie(s)]]-Tb.Financiering[[#This Row],[Anders]],0)</f>
        <v>0</v>
      </c>
      <c r="AI9" s="154">
        <f>IF(Tb.Financiering[[#This Row],[Pnr.]]=AI$7,Tb.Financiering[[#This Row],[Te financieren]]-Tb.Financiering[[#This Row],[Eigen
bijdrage]]-Tb.Financiering[[#This Row],[Andere
subsidie(s)]]-Tb.Financiering[[#This Row],[Anders]],0)</f>
        <v>0</v>
      </c>
      <c r="AJ9" s="154">
        <f>IF(Tb.Financiering[[#This Row],[Pnr.]]=AJ$7,Tb.Financiering[[#This Row],[Te financieren]]-Tb.Financiering[[#This Row],[Eigen
bijdrage]]-Tb.Financiering[[#This Row],[Andere
subsidie(s)]]-Tb.Financiering[[#This Row],[Anders]],0)</f>
        <v>0</v>
      </c>
      <c r="AK9" s="154">
        <f>IF(Tb.Financiering[[#This Row],[Pnr.]]=AK$7,Tb.Financiering[[#This Row],[Te financieren]]-Tb.Financiering[[#This Row],[Eigen
bijdrage]]-Tb.Financiering[[#This Row],[Andere
subsidie(s)]]-Tb.Financiering[[#This Row],[Anders]],0)</f>
        <v>0</v>
      </c>
      <c r="AL9" s="154">
        <f>IF(Tb.Financiering[[#This Row],[Pnr.]]=AL$7,Tb.Financiering[[#This Row],[Te financieren]]-Tb.Financiering[[#This Row],[Eigen
bijdrage]]-Tb.Financiering[[#This Row],[Andere
subsidie(s)]]-Tb.Financiering[[#This Row],[Anders]],0)</f>
        <v>0</v>
      </c>
      <c r="AM9" s="154">
        <f>IF(Tb.Financiering[[#This Row],[Pnr.]]=AM$7,Tb.Financiering[[#This Row],[Te financieren]]-Tb.Financiering[[#This Row],[Eigen
bijdrage]]-Tb.Financiering[[#This Row],[Andere
subsidie(s)]]-Tb.Financiering[[#This Row],[Anders]],0)</f>
        <v>0</v>
      </c>
      <c r="AN9" s="154">
        <f>IF(Tb.Financiering[[#This Row],[Pnr.]]=AN$7,Tb.Financiering[[#This Row],[Te financieren]]-Tb.Financiering[[#This Row],[Eigen
bijdrage]]-Tb.Financiering[[#This Row],[Andere
subsidie(s)]]-Tb.Financiering[[#This Row],[Anders]],0)</f>
        <v>0</v>
      </c>
      <c r="AO9" s="154">
        <f>IF(Tb.Financiering[[#This Row],[Pnr.]]=AO$7,Tb.Financiering[[#This Row],[Te financieren]]-Tb.Financiering[[#This Row],[Eigen
bijdrage]]-Tb.Financiering[[#This Row],[Andere
subsidie(s)]]-Tb.Financiering[[#This Row],[Anders]],0)</f>
        <v>0</v>
      </c>
      <c r="AP9" s="154">
        <f>IF(Tb.Financiering[[#This Row],[Pnr.]]=AP$7,Tb.Financiering[[#This Row],[Te financieren]]-Tb.Financiering[[#This Row],[Eigen
bijdrage]]-Tb.Financiering[[#This Row],[Andere
subsidie(s)]]-Tb.Financiering[[#This Row],[Anders]],0)</f>
        <v>0</v>
      </c>
      <c r="AQ9" s="154">
        <f>IF(Tb.Financiering[[#This Row],[Pnr.]]=AQ$7,Tb.Financiering[[#This Row],[Te financieren]]-Tb.Financiering[[#This Row],[Eigen
bijdrage]]-Tb.Financiering[[#This Row],[Andere
subsidie(s)]]-Tb.Financiering[[#This Row],[Anders]],0)</f>
        <v>0</v>
      </c>
      <c r="AR9" s="154">
        <f>IF(Tb.Financiering[[#This Row],[Pnr.]]=AR$7,Tb.Financiering[[#This Row],[Te financieren]]-Tb.Financiering[[#This Row],[Eigen
bijdrage]]-Tb.Financiering[[#This Row],[Andere
subsidie(s)]]-Tb.Financiering[[#This Row],[Anders]],0)</f>
        <v>0</v>
      </c>
      <c r="AS9" s="154">
        <f>IF(Tb.Financiering[[#This Row],[Pnr.]]=AS$7,Tb.Financiering[[#This Row],[Te financieren]]-Tb.Financiering[[#This Row],[Eigen
bijdrage]]-Tb.Financiering[[#This Row],[Andere
subsidie(s)]]-Tb.Financiering[[#This Row],[Anders]],0)</f>
        <v>0</v>
      </c>
      <c r="AT9" s="154">
        <f>IF(Tb.Financiering[[#This Row],[Pnr.]]=AT$7,Tb.Financiering[[#This Row],[Te financieren]]-Tb.Financiering[[#This Row],[Eigen
bijdrage]]-Tb.Financiering[[#This Row],[Andere
subsidie(s)]]-Tb.Financiering[[#This Row],[Anders]],0)</f>
        <v>0</v>
      </c>
      <c r="AU9" s="154">
        <f>IF(Tb.Financiering[[#This Row],[Pnr.]]=AU$7,Tb.Financiering[[#This Row],[Te financieren]]-Tb.Financiering[[#This Row],[Eigen
bijdrage]]-Tb.Financiering[[#This Row],[Andere
subsidie(s)]]-Tb.Financiering[[#This Row],[Anders]],0)</f>
        <v>0</v>
      </c>
      <c r="AV9" s="154">
        <f>IF(Tb.Financiering[[#This Row],[Pnr.]]=AV$7,Tb.Financiering[[#This Row],[Te financieren]]-Tb.Financiering[[#This Row],[Eigen
bijdrage]]-Tb.Financiering[[#This Row],[Andere
subsidie(s)]]-Tb.Financiering[[#This Row],[Anders]],0)</f>
        <v>0</v>
      </c>
      <c r="AW9" s="154">
        <f>IF(Tb.Financiering[[#This Row],[Pnr.]]=AW$7,Tb.Financiering[[#This Row],[Te financieren]]-Tb.Financiering[[#This Row],[Eigen
bijdrage]]-Tb.Financiering[[#This Row],[Andere
subsidie(s)]]-Tb.Financiering[[#This Row],[Anders]],0)</f>
        <v>0</v>
      </c>
      <c r="AX9" s="154">
        <f>IF(Tb.Financiering[[#This Row],[Pnr.]]=AX$7,Tb.Financiering[[#This Row],[Te financieren]]-Tb.Financiering[[#This Row],[Eigen
bijdrage]]-Tb.Financiering[[#This Row],[Andere
subsidie(s)]]-Tb.Financiering[[#This Row],[Anders]],0)</f>
        <v>0</v>
      </c>
      <c r="AY9" s="154">
        <f>IF(Tb.Financiering[[#This Row],[Pnr.]]=AY$7,Tb.Financiering[[#This Row],[Te financieren]]-Tb.Financiering[[#This Row],[Eigen
bijdrage]]-Tb.Financiering[[#This Row],[Andere
subsidie(s)]]-Tb.Financiering[[#This Row],[Anders]],0)</f>
        <v>0</v>
      </c>
      <c r="AZ9" s="154">
        <f>IF(Tb.Financiering[[#This Row],[Pnr.]]=AZ$7,Tb.Financiering[[#This Row],[Te financieren]]-Tb.Financiering[[#This Row],[Eigen
bijdrage]]-Tb.Financiering[[#This Row],[Andere
subsidie(s)]]-Tb.Financiering[[#This Row],[Anders]],0)</f>
        <v>0</v>
      </c>
      <c r="BA9" s="154">
        <f>IF(Tb.Financiering[[#This Row],[Pnr.]]=BA$7,Tb.Financiering[[#This Row],[Te financieren]]-Tb.Financiering[[#This Row],[Eigen
bijdrage]]-Tb.Financiering[[#This Row],[Andere
subsidie(s)]]-Tb.Financiering[[#This Row],[Anders]],0)</f>
        <v>0</v>
      </c>
      <c r="BB9" s="154">
        <f>IF(Tb.Financiering[[#This Row],[Pnr.]]=BB$7,Tb.Financiering[[#This Row],[Te financieren]]-Tb.Financiering[[#This Row],[Eigen
bijdrage]]-Tb.Financiering[[#This Row],[Andere
subsidie(s)]]-Tb.Financiering[[#This Row],[Anders]],0)</f>
        <v>0</v>
      </c>
      <c r="BC9" s="154">
        <f>IF(Tb.Financiering[[#This Row],[Pnr.]]=BC$7,Tb.Financiering[[#This Row],[Te financieren]]-Tb.Financiering[[#This Row],[Eigen
bijdrage]]-Tb.Financiering[[#This Row],[Andere
subsidie(s)]]-Tb.Financiering[[#This Row],[Anders]],0)</f>
        <v>0</v>
      </c>
      <c r="BD9" s="154">
        <f>IF(Tb.Financiering[[#This Row],[Pnr.]]=BD$7,Tb.Financiering[[#This Row],[Te financieren]]-Tb.Financiering[[#This Row],[Eigen
bijdrage]]-Tb.Financiering[[#This Row],[Andere
subsidie(s)]]-Tb.Financiering[[#This Row],[Anders]],0)</f>
        <v>0</v>
      </c>
      <c r="BE9" s="154">
        <f>IF(Tb.Financiering[[#This Row],[Pnr.]]=BE$7,Tb.Financiering[[#This Row],[Te financieren]]-Tb.Financiering[[#This Row],[Eigen
bijdrage]]-Tb.Financiering[[#This Row],[Andere
subsidie(s)]]-Tb.Financiering[[#This Row],[Anders]],0)</f>
        <v>0</v>
      </c>
      <c r="BF9" s="154">
        <f>IF(Tb.Financiering[[#This Row],[Pnr.]]=BF$7,Tb.Financiering[[#This Row],[Te financieren]]-Tb.Financiering[[#This Row],[Eigen
bijdrage]]-Tb.Financiering[[#This Row],[Andere
subsidie(s)]]-Tb.Financiering[[#This Row],[Anders]],0)</f>
        <v>0</v>
      </c>
      <c r="BG9" s="154">
        <f>IF(Tb.Financiering[[#This Row],[Pnr.]]=BG$7,Tb.Financiering[[#This Row],[Te financieren]]-Tb.Financiering[[#This Row],[Eigen
bijdrage]]-Tb.Financiering[[#This Row],[Andere
subsidie(s)]]-Tb.Financiering[[#This Row],[Anders]],0)</f>
        <v>0</v>
      </c>
      <c r="BH9" s="154">
        <f>IF(Tb.Financiering[[#This Row],[Pnr.]]=BH$7,Tb.Financiering[[#This Row],[Te financieren]]-Tb.Financiering[[#This Row],[Eigen
bijdrage]]-Tb.Financiering[[#This Row],[Andere
subsidie(s)]]-Tb.Financiering[[#This Row],[Anders]],0)</f>
        <v>0</v>
      </c>
      <c r="BI9" s="154">
        <f>IF(Tb.Financiering[[#This Row],[Pnr.]]=BI$7,Tb.Financiering[[#This Row],[Te financieren]]-Tb.Financiering[[#This Row],[Eigen
bijdrage]]-Tb.Financiering[[#This Row],[Andere
subsidie(s)]]-Tb.Financiering[[#This Row],[Anders]],0)</f>
        <v>0</v>
      </c>
      <c r="BJ9" s="154">
        <f>IF(Tb.Financiering[[#This Row],[Pnr.]]=BJ$7,Tb.Financiering[[#This Row],[Te financieren]]-Tb.Financiering[[#This Row],[Eigen
bijdrage]]-Tb.Financiering[[#This Row],[Andere
subsidie(s)]]-Tb.Financiering[[#This Row],[Anders]],0)</f>
        <v>0</v>
      </c>
      <c r="BK9" s="154">
        <f>IF(Tb.Financiering[[#This Row],[Pnr.]]=BK$7,Tb.Financiering[[#This Row],[Te financieren]]-Tb.Financiering[[#This Row],[Eigen
bijdrage]]-Tb.Financiering[[#This Row],[Andere
subsidie(s)]]-Tb.Financiering[[#This Row],[Anders]],0)</f>
        <v>0</v>
      </c>
      <c r="BL9" s="154">
        <f>IF(Tb.Financiering[[#This Row],[Pnr.]]=BL$7,Tb.Financiering[[#This Row],[Te financieren]]-Tb.Financiering[[#This Row],[Eigen
bijdrage]]-Tb.Financiering[[#This Row],[Andere
subsidie(s)]]-Tb.Financiering[[#This Row],[Anders]],0)</f>
        <v>0</v>
      </c>
      <c r="BM9" s="154">
        <f>IF(Tb.Financiering[[#This Row],[Pnr.]]=BM$7,Tb.Financiering[[#This Row],[Te financieren]]-Tb.Financiering[[#This Row],[Eigen
bijdrage]]-Tb.Financiering[[#This Row],[Andere
subsidie(s)]]-Tb.Financiering[[#This Row],[Anders]],0)</f>
        <v>0</v>
      </c>
      <c r="BN9" s="154">
        <f>IF(Tb.Financiering[[#This Row],[Pnr.]]=BN$7,Tb.Financiering[[#This Row],[Eigen
bijdrage]]+Tb.Financiering[[#This Row],[Andere
subsidie(s)]]+Tb.Financiering[[#This Row],[Anders]],0)</f>
        <v>0</v>
      </c>
      <c r="BO9" s="154">
        <f>IF(Tb.Financiering[[#This Row],[Pnr.]]=BO$7,Tb.Financiering[[#This Row],[Eigen
bijdrage]]+Tb.Financiering[[#This Row],[Andere
subsidie(s)]]+Tb.Financiering[[#This Row],[Anders]],0)</f>
        <v>0</v>
      </c>
      <c r="BP9" s="154">
        <f>IF(Tb.Financiering[[#This Row],[Pnr.]]=BP$7,Tb.Financiering[[#This Row],[Eigen
bijdrage]]+Tb.Financiering[[#This Row],[Andere
subsidie(s)]]+Tb.Financiering[[#This Row],[Anders]],0)</f>
        <v>0</v>
      </c>
      <c r="BQ9" s="154">
        <f>IF(Tb.Financiering[[#This Row],[Pnr.]]=BQ$7,Tb.Financiering[[#This Row],[Eigen
bijdrage]]+Tb.Financiering[[#This Row],[Andere
subsidie(s)]]+Tb.Financiering[[#This Row],[Anders]],0)</f>
        <v>0</v>
      </c>
      <c r="BR9" s="154">
        <f>IF(Tb.Financiering[[#This Row],[Pnr.]]=BR$7,Tb.Financiering[[#This Row],[Eigen
bijdrage]]+Tb.Financiering[[#This Row],[Andere
subsidie(s)]]+Tb.Financiering[[#This Row],[Anders]],0)</f>
        <v>0</v>
      </c>
      <c r="BS9" s="154">
        <f>IF(Tb.Financiering[[#This Row],[Pnr.]]=BS$7,Tb.Financiering[[#This Row],[Eigen
bijdrage]]+Tb.Financiering[[#This Row],[Andere
subsidie(s)]]+Tb.Financiering[[#This Row],[Anders]],0)</f>
        <v>0</v>
      </c>
      <c r="BT9" s="154">
        <f>IF(Tb.Financiering[[#This Row],[Pnr.]]=BT$7,Tb.Financiering[[#This Row],[Eigen
bijdrage]]+Tb.Financiering[[#This Row],[Andere
subsidie(s)]]+Tb.Financiering[[#This Row],[Anders]],0)</f>
        <v>0</v>
      </c>
      <c r="BU9" s="154">
        <f>IF(Tb.Financiering[[#This Row],[Pnr.]]=BU$7,Tb.Financiering[[#This Row],[Eigen
bijdrage]]+Tb.Financiering[[#This Row],[Andere
subsidie(s)]]+Tb.Financiering[[#This Row],[Anders]],0)</f>
        <v>0</v>
      </c>
      <c r="BV9" s="154">
        <f>IF(Tb.Financiering[[#This Row],[Pnr.]]=BV$7,Tb.Financiering[[#This Row],[Eigen
bijdrage]]+Tb.Financiering[[#This Row],[Andere
subsidie(s)]]+Tb.Financiering[[#This Row],[Anders]],0)</f>
        <v>0</v>
      </c>
      <c r="BW9" s="154">
        <f>IF(Tb.Financiering[[#This Row],[Pnr.]]=BW$7,Tb.Financiering[[#This Row],[Eigen
bijdrage]]+Tb.Financiering[[#This Row],[Andere
subsidie(s)]]+Tb.Financiering[[#This Row],[Anders]],0)</f>
        <v>0</v>
      </c>
      <c r="BX9" s="154">
        <f>IF(Tb.Financiering[[#This Row],[Pnr.]]=BX$7,Tb.Financiering[[#This Row],[Eigen
bijdrage]]+Tb.Financiering[[#This Row],[Andere
subsidie(s)]]+Tb.Financiering[[#This Row],[Anders]],0)</f>
        <v>0</v>
      </c>
      <c r="BY9" s="154">
        <f>IF(Tb.Financiering[[#This Row],[Pnr.]]=BY$7,Tb.Financiering[[#This Row],[Eigen
bijdrage]]+Tb.Financiering[[#This Row],[Andere
subsidie(s)]]+Tb.Financiering[[#This Row],[Anders]],0)</f>
        <v>0</v>
      </c>
      <c r="BZ9" s="154">
        <f>IF(Tb.Financiering[[#This Row],[Pnr.]]=BZ$7,Tb.Financiering[[#This Row],[Eigen
bijdrage]]+Tb.Financiering[[#This Row],[Andere
subsidie(s)]]+Tb.Financiering[[#This Row],[Anders]],0)</f>
        <v>0</v>
      </c>
      <c r="CA9" s="154">
        <f>IF(Tb.Financiering[[#This Row],[Pnr.]]=CA$7,Tb.Financiering[[#This Row],[Eigen
bijdrage]]+Tb.Financiering[[#This Row],[Andere
subsidie(s)]]+Tb.Financiering[[#This Row],[Anders]],0)</f>
        <v>0</v>
      </c>
      <c r="CB9" s="154">
        <f>IF(Tb.Financiering[[#This Row],[Pnr.]]=CB$7,Tb.Financiering[[#This Row],[Eigen
bijdrage]]+Tb.Financiering[[#This Row],[Andere
subsidie(s)]]+Tb.Financiering[[#This Row],[Anders]],0)</f>
        <v>0</v>
      </c>
      <c r="CC9" s="154">
        <f>IF(Tb.Financiering[[#This Row],[Pnr.]]=CC$7,Tb.Financiering[[#This Row],[Eigen
bijdrage]]+Tb.Financiering[[#This Row],[Andere
subsidie(s)]]+Tb.Financiering[[#This Row],[Anders]],0)</f>
        <v>0</v>
      </c>
      <c r="CD9" s="154">
        <f>IF(Tb.Financiering[[#This Row],[Pnr.]]=CD$7,Tb.Financiering[[#This Row],[Eigen
bijdrage]]+Tb.Financiering[[#This Row],[Andere
subsidie(s)]]+Tb.Financiering[[#This Row],[Anders]],0)</f>
        <v>0</v>
      </c>
      <c r="CE9" s="154">
        <f>IF(Tb.Financiering[[#This Row],[Pnr.]]=CE$7,Tb.Financiering[[#This Row],[Eigen
bijdrage]]+Tb.Financiering[[#This Row],[Andere
subsidie(s)]]+Tb.Financiering[[#This Row],[Anders]],0)</f>
        <v>0</v>
      </c>
      <c r="CF9" s="154">
        <f>IF(Tb.Financiering[[#This Row],[Pnr.]]=CF$7,Tb.Financiering[[#This Row],[Eigen
bijdrage]]+Tb.Financiering[[#This Row],[Andere
subsidie(s)]]+Tb.Financiering[[#This Row],[Anders]],0)</f>
        <v>0</v>
      </c>
      <c r="CG9" s="154">
        <f>IF(Tb.Financiering[[#This Row],[Pnr.]]=CG$7,Tb.Financiering[[#This Row],[Eigen
bijdrage]]+Tb.Financiering[[#This Row],[Andere
subsidie(s)]]+Tb.Financiering[[#This Row],[Anders]],0)</f>
        <v>0</v>
      </c>
      <c r="CH9" s="154">
        <f>IF(Tb.Financiering[[#This Row],[Pnr.]]=CH$7,Tb.Financiering[[#This Row],[Eigen
bijdrage]]+Tb.Financiering[[#This Row],[Andere
subsidie(s)]]+Tb.Financiering[[#This Row],[Anders]],0)</f>
        <v>0</v>
      </c>
      <c r="CI9" s="154">
        <f>IF(Tb.Financiering[[#This Row],[Pnr.]]=CI$7,Tb.Financiering[[#This Row],[Eigen
bijdrage]]+Tb.Financiering[[#This Row],[Andere
subsidie(s)]]+Tb.Financiering[[#This Row],[Anders]],0)</f>
        <v>0</v>
      </c>
      <c r="CJ9" s="154">
        <f>IF(Tb.Financiering[[#This Row],[Pnr.]]=CJ$7,Tb.Financiering[[#This Row],[Eigen
bijdrage]]+Tb.Financiering[[#This Row],[Andere
subsidie(s)]]+Tb.Financiering[[#This Row],[Anders]],0)</f>
        <v>0</v>
      </c>
      <c r="CK9" s="154">
        <f>IF(Tb.Financiering[[#This Row],[Pnr.]]=CK$7,Tb.Financiering[[#This Row],[Eigen
bijdrage]]+Tb.Financiering[[#This Row],[Andere
subsidie(s)]]+Tb.Financiering[[#This Row],[Anders]],0)</f>
        <v>0</v>
      </c>
      <c r="CL9" s="154">
        <f>IF(Tb.Financiering[[#This Row],[Pnr.]]=CL$7,Tb.Financiering[[#This Row],[Eigen
bijdrage]]+Tb.Financiering[[#This Row],[Andere
subsidie(s)]]+Tb.Financiering[[#This Row],[Anders]],0)</f>
        <v>0</v>
      </c>
      <c r="CM9" s="154">
        <f>IF(Tb.Financiering[[#This Row],[Pnr.]]=CM$7,Tb.Financiering[[#This Row],[Eigen
bijdrage]]+Tb.Financiering[[#This Row],[Andere
subsidie(s)]]+Tb.Financiering[[#This Row],[Anders]],0)</f>
        <v>0</v>
      </c>
      <c r="CN9" s="154">
        <f>IF(Tb.Financiering[[#This Row],[Pnr.]]=CN$7,Tb.Financiering[[#This Row],[Eigen
bijdrage]]+Tb.Financiering[[#This Row],[Andere
subsidie(s)]]+Tb.Financiering[[#This Row],[Anders]],0)</f>
        <v>0</v>
      </c>
      <c r="CO9" s="154">
        <f>IF(Tb.Financiering[[#This Row],[Pnr.]]=CO$7,Tb.Financiering[[#This Row],[Eigen
bijdrage]]+Tb.Financiering[[#This Row],[Andere
subsidie(s)]]+Tb.Financiering[[#This Row],[Anders]],0)</f>
        <v>0</v>
      </c>
      <c r="CP9" s="154">
        <f>IF(Tb.Financiering[[#This Row],[Pnr.]]=CP$7,Tb.Financiering[[#This Row],[Eigen
bijdrage]]+Tb.Financiering[[#This Row],[Andere
subsidie(s)]]+Tb.Financiering[[#This Row],[Anders]],0)</f>
        <v>0</v>
      </c>
      <c r="CQ9" s="154">
        <f>IF(Tb.Financiering[[#This Row],[Pnr.]]=CQ$7,Tb.Financiering[[#This Row],[Eigen
bijdrage]]+Tb.Financiering[[#This Row],[Andere
subsidie(s)]]+Tb.Financiering[[#This Row],[Anders]],0)</f>
        <v>0</v>
      </c>
      <c r="CR9" s="154">
        <f>IF(Tb.Financiering[[#This Row],[Pnr.]]=CR$7,Tb.Financiering[[#This Row],[Eigen
bijdrage]]+Tb.Financiering[[#This Row],[Andere
subsidie(s)]]+Tb.Financiering[[#This Row],[Anders]],0)</f>
        <v>0</v>
      </c>
      <c r="CS9" s="154">
        <f>IF(Tb.Financiering[[#This Row],[Pnr.]]=CS$7,Tb.Financiering[[#This Row],[Eigen
bijdrage]]+Tb.Financiering[[#This Row],[Andere
subsidie(s)]]+Tb.Financiering[[#This Row],[Anders]],0)</f>
        <v>0</v>
      </c>
      <c r="CT9" s="154">
        <f>IF(Tb.Financiering[[#This Row],[Pnr.]]=CT$7,Tb.Financiering[[#This Row],[Eigen
bijdrage]]+Tb.Financiering[[#This Row],[Andere
subsidie(s)]]+Tb.Financiering[[#This Row],[Anders]],0)</f>
        <v>0</v>
      </c>
      <c r="CU9" s="154">
        <f>IF(Tb.Financiering[[#This Row],[Pnr.]]=CU$7,Tb.Financiering[[#This Row],[Eigen
bijdrage]]+Tb.Financiering[[#This Row],[Andere
subsidie(s)]]+Tb.Financiering[[#This Row],[Anders]],0)</f>
        <v>0</v>
      </c>
      <c r="CV9" s="154">
        <f>IF(Tb.Financiering[[#This Row],[Pnr.]]=CV$7,Tb.Financiering[[#This Row],[Eigen
bijdrage]]+Tb.Financiering[[#This Row],[Andere
subsidie(s)]]+Tb.Financiering[[#This Row],[Anders]],0)</f>
        <v>0</v>
      </c>
      <c r="CW9" s="154">
        <f>IF(Tb.Financiering[[#This Row],[Pnr.]]=CW$7,Tb.Financiering[[#This Row],[Eigen
bijdrage]]+Tb.Financiering[[#This Row],[Andere
subsidie(s)]]+Tb.Financiering[[#This Row],[Anders]],0)</f>
        <v>0</v>
      </c>
      <c r="CX9" s="154">
        <f>IF(Tb.Financiering[[#This Row],[Pnr.]]=CX$7,Tb.Financiering[[#This Row],[Eigen
bijdrage]]+Tb.Financiering[[#This Row],[Andere
subsidie(s)]]+Tb.Financiering[[#This Row],[Anders]],0)</f>
        <v>0</v>
      </c>
      <c r="CY9" s="154">
        <f>IF(Tb.Financiering[[#This Row],[Pnr.]]=CY$7,Tb.Financiering[[#This Row],[Eigen
bijdrage]]+Tb.Financiering[[#This Row],[Andere
subsidie(s)]]+Tb.Financiering[[#This Row],[Anders]],0)</f>
        <v>0</v>
      </c>
      <c r="CZ9" s="154">
        <f>IF(Tb.Financiering[[#This Row],[Pnr.]]=CZ$7,Tb.Financiering[[#This Row],[Eigen
bijdrage]]+Tb.Financiering[[#This Row],[Andere
subsidie(s)]]+Tb.Financiering[[#This Row],[Anders]],0)</f>
        <v>0</v>
      </c>
      <c r="DA9" s="154">
        <f>IF(Tb.Financiering[[#This Row],[Pnr.]]=DA$7,Tb.Financiering[[#This Row],[Eigen
bijdrage]]+Tb.Financiering[[#This Row],[Andere
subsidie(s)]]+Tb.Financiering[[#This Row],[Anders]],0)</f>
        <v>0</v>
      </c>
      <c r="DB9" s="154">
        <f>IF(Tb.Financiering[[#This Row],[Pnr.]]=DB$7,Tb.Financiering[[#This Row],[Eigen
bijdrage]]+Tb.Financiering[[#This Row],[Andere
subsidie(s)]]+Tb.Financiering[[#This Row],[Anders]],0)</f>
        <v>0</v>
      </c>
      <c r="DC9" s="154">
        <f>IF(Tb.Financiering[[#This Row],[Pnr.]]=DC$7,Tb.Financiering[[#This Row],[Eigen
bijdrage]]+Tb.Financiering[[#This Row],[Andere
subsidie(s)]]+Tb.Financiering[[#This Row],[Anders]],0)</f>
        <v>0</v>
      </c>
      <c r="DD9" s="154">
        <f>IF(Tb.Financiering[[#This Row],[Pnr.]]=DD$7,Tb.Financiering[[#This Row],[Eigen
bijdrage]]+Tb.Financiering[[#This Row],[Andere
subsidie(s)]]+Tb.Financiering[[#This Row],[Anders]],0)</f>
        <v>0</v>
      </c>
      <c r="DE9" s="154">
        <f>IF(Tb.Financiering[[#This Row],[Pnr.]]=DE$7,Tb.Financiering[[#This Row],[Eigen
bijdrage]]+Tb.Financiering[[#This Row],[Andere
subsidie(s)]]+Tb.Financiering[[#This Row],[Anders]],0)</f>
        <v>0</v>
      </c>
      <c r="DF9" s="154">
        <f>IF(Tb.Financiering[[#This Row],[Pnr.]]=DF$7,Tb.Financiering[[#This Row],[Eigen
bijdrage]]+Tb.Financiering[[#This Row],[Andere
subsidie(s)]]+Tb.Financiering[[#This Row],[Anders]],0)</f>
        <v>0</v>
      </c>
      <c r="DG9" s="154">
        <f>IF(Tb.Financiering[[#This Row],[Pnr.]]=DG$7,Tb.Financiering[[#This Row],[Eigen
bijdrage]]+Tb.Financiering[[#This Row],[Andere
subsidie(s)]]+Tb.Financiering[[#This Row],[Anders]],0)</f>
        <v>0</v>
      </c>
      <c r="DH9" s="154">
        <f>IF(Tb.Financiering[[#This Row],[Pnr.]]=DH$7,Tb.Financiering[[#This Row],[Eigen
bijdrage]]+Tb.Financiering[[#This Row],[Andere
subsidie(s)]]+Tb.Financiering[[#This Row],[Anders]],0)</f>
        <v>0</v>
      </c>
      <c r="DI9" s="154">
        <f>IF(Tb.Financiering[[#This Row],[Pnr.]]=DI$7,Tb.Financiering[[#This Row],[Eigen
bijdrage]]+Tb.Financiering[[#This Row],[Andere
subsidie(s)]]+Tb.Financiering[[#This Row],[Anders]],0)</f>
        <v>0</v>
      </c>
      <c r="DJ9" s="154">
        <f>IF(Tb.Financiering[[#This Row],[Pnr.]]=DJ$7,Tb.Financiering[[#This Row],[Eigen
bijdrage]]+Tb.Financiering[[#This Row],[Andere
subsidie(s)]]+Tb.Financiering[[#This Row],[Anders]],0)</f>
        <v>0</v>
      </c>
      <c r="DK9" s="154">
        <f>IF(Tb.Financiering[[#This Row],[Pnr.]]=DK$7,Tb.Financiering[[#This Row],[Eigen
bijdrage]]+Tb.Financiering[[#This Row],[Andere
subsidie(s)]]+Tb.Financiering[[#This Row],[Anders]],0)</f>
        <v>0</v>
      </c>
    </row>
    <row r="10" spans="1:16384" x14ac:dyDescent="0.3">
      <c r="B10" s="147"/>
      <c r="C10" s="147"/>
      <c r="D10" s="11">
        <f>SUMIF(Tbl.Kosten[PSAnr.],Tb.Financiering[[#This Row],[PSAnr.]],Tbl.Kosten[Totaal kosten])</f>
        <v>0</v>
      </c>
      <c r="E10" s="164">
        <f>SUMIF(Tbl.Kosten[PSAnr.],Tb.Financiering[[#This Row],[PSAnr.]],Tbl.Kosten[Subsidie])</f>
        <v>0</v>
      </c>
      <c r="F10" s="167"/>
      <c r="G10" s="164">
        <f>Tb.Financiering[[#This Row],[Begrote kosten]]-Tb.Financiering[[#This Row],[Berekende GLB subsidie]]-Tb.Financiering[[#This Row],[Correctie GLB subsidie]]</f>
        <v>0</v>
      </c>
      <c r="H10" s="166"/>
      <c r="I10" s="166"/>
      <c r="J10" s="166"/>
      <c r="K10" s="162"/>
      <c r="L10" s="97">
        <f>Tb.Financiering[[#This Row],[Te financieren]]-SUM(Tb.Financiering[[#This Row],[Eigen
bijdrage]:[Anders]])</f>
        <v>0</v>
      </c>
      <c r="M10" s="170" t="str">
        <f>IFERROR(VLOOKUP(Tb.Financiering[[#This Row],[Partnernaam]],Tbl.Projectpartners[[Naam]:[PNr.]],9,FALSE),"")</f>
        <v/>
      </c>
      <c r="N10" s="152" t="str">
        <f>IFERROR(VLOOKUP(Tb.Financiering[[#This Row],[Subsidiabele activiteit]],Tbl.Subsidiehoogte[[Subsidieactiviteit]:[SAnr.]],3,FALSE),"")</f>
        <v/>
      </c>
      <c r="O10" s="152" t="str">
        <f>_xlfn.CONCAT(Tb.Financiering[[#This Row],[Pnr.]],Tb.Financiering[[#This Row],[SAnr.]])</f>
        <v/>
      </c>
      <c r="P10" s="154">
        <f>IF(Tb.Financiering[[#This Row],[Pnr.]]=P$7,Tb.Financiering[[#This Row],[Te financieren]]-Tb.Financiering[[#This Row],[Eigen
bijdrage]]-Tb.Financiering[[#This Row],[Andere
subsidie(s)]]-Tb.Financiering[[#This Row],[Anders]],0)</f>
        <v>0</v>
      </c>
      <c r="Q10" s="154">
        <f>IF(Tb.Financiering[[#This Row],[Pnr.]]=Q$7,Tb.Financiering[[#This Row],[Te financieren]]-Tb.Financiering[[#This Row],[Eigen
bijdrage]]-Tb.Financiering[[#This Row],[Andere
subsidie(s)]]-Tb.Financiering[[#This Row],[Anders]],0)</f>
        <v>0</v>
      </c>
      <c r="R10" s="154">
        <f>IF(Tb.Financiering[[#This Row],[Pnr.]]=R$7,Tb.Financiering[[#This Row],[Te financieren]]-Tb.Financiering[[#This Row],[Eigen
bijdrage]]-Tb.Financiering[[#This Row],[Andere
subsidie(s)]]-Tb.Financiering[[#This Row],[Anders]],0)</f>
        <v>0</v>
      </c>
      <c r="S10" s="154">
        <f>IF(Tb.Financiering[[#This Row],[Pnr.]]=S$7,Tb.Financiering[[#This Row],[Te financieren]]-Tb.Financiering[[#This Row],[Eigen
bijdrage]]-Tb.Financiering[[#This Row],[Andere
subsidie(s)]]-Tb.Financiering[[#This Row],[Anders]],0)</f>
        <v>0</v>
      </c>
      <c r="T10" s="154">
        <f>IF(Tb.Financiering[[#This Row],[Pnr.]]=T$7,Tb.Financiering[[#This Row],[Te financieren]]-Tb.Financiering[[#This Row],[Eigen
bijdrage]]-Tb.Financiering[[#This Row],[Andere
subsidie(s)]]-Tb.Financiering[[#This Row],[Anders]],0)</f>
        <v>0</v>
      </c>
      <c r="U10" s="154">
        <f>IF(Tb.Financiering[[#This Row],[Pnr.]]=U$7,Tb.Financiering[[#This Row],[Te financieren]]-Tb.Financiering[[#This Row],[Eigen
bijdrage]]-Tb.Financiering[[#This Row],[Andere
subsidie(s)]]-Tb.Financiering[[#This Row],[Anders]],0)</f>
        <v>0</v>
      </c>
      <c r="V10" s="154">
        <f>IF(Tb.Financiering[[#This Row],[Pnr.]]=V$7,Tb.Financiering[[#This Row],[Te financieren]]-Tb.Financiering[[#This Row],[Eigen
bijdrage]]-Tb.Financiering[[#This Row],[Andere
subsidie(s)]]-Tb.Financiering[[#This Row],[Anders]],0)</f>
        <v>0</v>
      </c>
      <c r="W10" s="154">
        <f>IF(Tb.Financiering[[#This Row],[Pnr.]]=W$7,Tb.Financiering[[#This Row],[Te financieren]]-Tb.Financiering[[#This Row],[Eigen
bijdrage]]-Tb.Financiering[[#This Row],[Andere
subsidie(s)]]-Tb.Financiering[[#This Row],[Anders]],0)</f>
        <v>0</v>
      </c>
      <c r="X10" s="154">
        <f>IF(Tb.Financiering[[#This Row],[Pnr.]]=X$7,Tb.Financiering[[#This Row],[Te financieren]]-Tb.Financiering[[#This Row],[Eigen
bijdrage]]-Tb.Financiering[[#This Row],[Andere
subsidie(s)]]-Tb.Financiering[[#This Row],[Anders]],0)</f>
        <v>0</v>
      </c>
      <c r="Y10" s="154">
        <f>IF(Tb.Financiering[[#This Row],[Pnr.]]=Y$7,Tb.Financiering[[#This Row],[Te financieren]]-Tb.Financiering[[#This Row],[Eigen
bijdrage]]-Tb.Financiering[[#This Row],[Andere
subsidie(s)]]-Tb.Financiering[[#This Row],[Anders]],0)</f>
        <v>0</v>
      </c>
      <c r="Z10" s="154">
        <f>IF(Tb.Financiering[[#This Row],[Pnr.]]=Z$7,Tb.Financiering[[#This Row],[Te financieren]]-Tb.Financiering[[#This Row],[Eigen
bijdrage]]-Tb.Financiering[[#This Row],[Andere
subsidie(s)]]-Tb.Financiering[[#This Row],[Anders]],0)</f>
        <v>0</v>
      </c>
      <c r="AA10" s="154">
        <f>IF(Tb.Financiering[[#This Row],[Pnr.]]=AA$7,Tb.Financiering[[#This Row],[Te financieren]]-Tb.Financiering[[#This Row],[Eigen
bijdrage]]-Tb.Financiering[[#This Row],[Andere
subsidie(s)]]-Tb.Financiering[[#This Row],[Anders]],0)</f>
        <v>0</v>
      </c>
      <c r="AB10" s="154">
        <f>IF(Tb.Financiering[[#This Row],[Pnr.]]=AB$7,Tb.Financiering[[#This Row],[Te financieren]]-Tb.Financiering[[#This Row],[Eigen
bijdrage]]-Tb.Financiering[[#This Row],[Andere
subsidie(s)]]-Tb.Financiering[[#This Row],[Anders]],0)</f>
        <v>0</v>
      </c>
      <c r="AC10" s="154">
        <f>IF(Tb.Financiering[[#This Row],[Pnr.]]=AC$7,Tb.Financiering[[#This Row],[Te financieren]]-Tb.Financiering[[#This Row],[Eigen
bijdrage]]-Tb.Financiering[[#This Row],[Andere
subsidie(s)]]-Tb.Financiering[[#This Row],[Anders]],0)</f>
        <v>0</v>
      </c>
      <c r="AD10" s="154">
        <f>IF(Tb.Financiering[[#This Row],[Pnr.]]=AD$7,Tb.Financiering[[#This Row],[Te financieren]]-Tb.Financiering[[#This Row],[Eigen
bijdrage]]-Tb.Financiering[[#This Row],[Andere
subsidie(s)]]-Tb.Financiering[[#This Row],[Anders]],0)</f>
        <v>0</v>
      </c>
      <c r="AE10" s="154">
        <f>IF(Tb.Financiering[[#This Row],[Pnr.]]=AE$7,Tb.Financiering[[#This Row],[Te financieren]]-Tb.Financiering[[#This Row],[Eigen
bijdrage]]-Tb.Financiering[[#This Row],[Andere
subsidie(s)]]-Tb.Financiering[[#This Row],[Anders]],0)</f>
        <v>0</v>
      </c>
      <c r="AF10" s="154">
        <f>IF(Tb.Financiering[[#This Row],[Pnr.]]=AF$7,Tb.Financiering[[#This Row],[Te financieren]]-Tb.Financiering[[#This Row],[Eigen
bijdrage]]-Tb.Financiering[[#This Row],[Andere
subsidie(s)]]-Tb.Financiering[[#This Row],[Anders]],0)</f>
        <v>0</v>
      </c>
      <c r="AG10" s="154">
        <f>IF(Tb.Financiering[[#This Row],[Pnr.]]=AG$7,Tb.Financiering[[#This Row],[Te financieren]]-Tb.Financiering[[#This Row],[Eigen
bijdrage]]-Tb.Financiering[[#This Row],[Andere
subsidie(s)]]-Tb.Financiering[[#This Row],[Anders]],0)</f>
        <v>0</v>
      </c>
      <c r="AH10" s="154">
        <f>IF(Tb.Financiering[[#This Row],[Pnr.]]=AH$7,Tb.Financiering[[#This Row],[Te financieren]]-Tb.Financiering[[#This Row],[Eigen
bijdrage]]-Tb.Financiering[[#This Row],[Andere
subsidie(s)]]-Tb.Financiering[[#This Row],[Anders]],0)</f>
        <v>0</v>
      </c>
      <c r="AI10" s="154">
        <f>IF(Tb.Financiering[[#This Row],[Pnr.]]=AI$7,Tb.Financiering[[#This Row],[Te financieren]]-Tb.Financiering[[#This Row],[Eigen
bijdrage]]-Tb.Financiering[[#This Row],[Andere
subsidie(s)]]-Tb.Financiering[[#This Row],[Anders]],0)</f>
        <v>0</v>
      </c>
      <c r="AJ10" s="154">
        <f>IF(Tb.Financiering[[#This Row],[Pnr.]]=AJ$7,Tb.Financiering[[#This Row],[Te financieren]]-Tb.Financiering[[#This Row],[Eigen
bijdrage]]-Tb.Financiering[[#This Row],[Andere
subsidie(s)]]-Tb.Financiering[[#This Row],[Anders]],0)</f>
        <v>0</v>
      </c>
      <c r="AK10" s="154">
        <f>IF(Tb.Financiering[[#This Row],[Pnr.]]=AK$7,Tb.Financiering[[#This Row],[Te financieren]]-Tb.Financiering[[#This Row],[Eigen
bijdrage]]-Tb.Financiering[[#This Row],[Andere
subsidie(s)]]-Tb.Financiering[[#This Row],[Anders]],0)</f>
        <v>0</v>
      </c>
      <c r="AL10" s="154">
        <f>IF(Tb.Financiering[[#This Row],[Pnr.]]=AL$7,Tb.Financiering[[#This Row],[Te financieren]]-Tb.Financiering[[#This Row],[Eigen
bijdrage]]-Tb.Financiering[[#This Row],[Andere
subsidie(s)]]-Tb.Financiering[[#This Row],[Anders]],0)</f>
        <v>0</v>
      </c>
      <c r="AM10" s="154">
        <f>IF(Tb.Financiering[[#This Row],[Pnr.]]=AM$7,Tb.Financiering[[#This Row],[Te financieren]]-Tb.Financiering[[#This Row],[Eigen
bijdrage]]-Tb.Financiering[[#This Row],[Andere
subsidie(s)]]-Tb.Financiering[[#This Row],[Anders]],0)</f>
        <v>0</v>
      </c>
      <c r="AN10" s="154">
        <f>IF(Tb.Financiering[[#This Row],[Pnr.]]=AN$7,Tb.Financiering[[#This Row],[Te financieren]]-Tb.Financiering[[#This Row],[Eigen
bijdrage]]-Tb.Financiering[[#This Row],[Andere
subsidie(s)]]-Tb.Financiering[[#This Row],[Anders]],0)</f>
        <v>0</v>
      </c>
      <c r="AO10" s="154">
        <f>IF(Tb.Financiering[[#This Row],[Pnr.]]=AO$7,Tb.Financiering[[#This Row],[Te financieren]]-Tb.Financiering[[#This Row],[Eigen
bijdrage]]-Tb.Financiering[[#This Row],[Andere
subsidie(s)]]-Tb.Financiering[[#This Row],[Anders]],0)</f>
        <v>0</v>
      </c>
      <c r="AP10" s="154">
        <f>IF(Tb.Financiering[[#This Row],[Pnr.]]=AP$7,Tb.Financiering[[#This Row],[Te financieren]]-Tb.Financiering[[#This Row],[Eigen
bijdrage]]-Tb.Financiering[[#This Row],[Andere
subsidie(s)]]-Tb.Financiering[[#This Row],[Anders]],0)</f>
        <v>0</v>
      </c>
      <c r="AQ10" s="154">
        <f>IF(Tb.Financiering[[#This Row],[Pnr.]]=AQ$7,Tb.Financiering[[#This Row],[Te financieren]]-Tb.Financiering[[#This Row],[Eigen
bijdrage]]-Tb.Financiering[[#This Row],[Andere
subsidie(s)]]-Tb.Financiering[[#This Row],[Anders]],0)</f>
        <v>0</v>
      </c>
      <c r="AR10" s="154">
        <f>IF(Tb.Financiering[[#This Row],[Pnr.]]=AR$7,Tb.Financiering[[#This Row],[Te financieren]]-Tb.Financiering[[#This Row],[Eigen
bijdrage]]-Tb.Financiering[[#This Row],[Andere
subsidie(s)]]-Tb.Financiering[[#This Row],[Anders]],0)</f>
        <v>0</v>
      </c>
      <c r="AS10" s="154">
        <f>IF(Tb.Financiering[[#This Row],[Pnr.]]=AS$7,Tb.Financiering[[#This Row],[Te financieren]]-Tb.Financiering[[#This Row],[Eigen
bijdrage]]-Tb.Financiering[[#This Row],[Andere
subsidie(s)]]-Tb.Financiering[[#This Row],[Anders]],0)</f>
        <v>0</v>
      </c>
      <c r="AT10" s="154">
        <f>IF(Tb.Financiering[[#This Row],[Pnr.]]=AT$7,Tb.Financiering[[#This Row],[Te financieren]]-Tb.Financiering[[#This Row],[Eigen
bijdrage]]-Tb.Financiering[[#This Row],[Andere
subsidie(s)]]-Tb.Financiering[[#This Row],[Anders]],0)</f>
        <v>0</v>
      </c>
      <c r="AU10" s="154">
        <f>IF(Tb.Financiering[[#This Row],[Pnr.]]=AU$7,Tb.Financiering[[#This Row],[Te financieren]]-Tb.Financiering[[#This Row],[Eigen
bijdrage]]-Tb.Financiering[[#This Row],[Andere
subsidie(s)]]-Tb.Financiering[[#This Row],[Anders]],0)</f>
        <v>0</v>
      </c>
      <c r="AV10" s="154">
        <f>IF(Tb.Financiering[[#This Row],[Pnr.]]=AV$7,Tb.Financiering[[#This Row],[Te financieren]]-Tb.Financiering[[#This Row],[Eigen
bijdrage]]-Tb.Financiering[[#This Row],[Andere
subsidie(s)]]-Tb.Financiering[[#This Row],[Anders]],0)</f>
        <v>0</v>
      </c>
      <c r="AW10" s="154">
        <f>IF(Tb.Financiering[[#This Row],[Pnr.]]=AW$7,Tb.Financiering[[#This Row],[Te financieren]]-Tb.Financiering[[#This Row],[Eigen
bijdrage]]-Tb.Financiering[[#This Row],[Andere
subsidie(s)]]-Tb.Financiering[[#This Row],[Anders]],0)</f>
        <v>0</v>
      </c>
      <c r="AX10" s="154">
        <f>IF(Tb.Financiering[[#This Row],[Pnr.]]=AX$7,Tb.Financiering[[#This Row],[Te financieren]]-Tb.Financiering[[#This Row],[Eigen
bijdrage]]-Tb.Financiering[[#This Row],[Andere
subsidie(s)]]-Tb.Financiering[[#This Row],[Anders]],0)</f>
        <v>0</v>
      </c>
      <c r="AY10" s="154">
        <f>IF(Tb.Financiering[[#This Row],[Pnr.]]=AY$7,Tb.Financiering[[#This Row],[Te financieren]]-Tb.Financiering[[#This Row],[Eigen
bijdrage]]-Tb.Financiering[[#This Row],[Andere
subsidie(s)]]-Tb.Financiering[[#This Row],[Anders]],0)</f>
        <v>0</v>
      </c>
      <c r="AZ10" s="154">
        <f>IF(Tb.Financiering[[#This Row],[Pnr.]]=AZ$7,Tb.Financiering[[#This Row],[Te financieren]]-Tb.Financiering[[#This Row],[Eigen
bijdrage]]-Tb.Financiering[[#This Row],[Andere
subsidie(s)]]-Tb.Financiering[[#This Row],[Anders]],0)</f>
        <v>0</v>
      </c>
      <c r="BA10" s="154">
        <f>IF(Tb.Financiering[[#This Row],[Pnr.]]=BA$7,Tb.Financiering[[#This Row],[Te financieren]]-Tb.Financiering[[#This Row],[Eigen
bijdrage]]-Tb.Financiering[[#This Row],[Andere
subsidie(s)]]-Tb.Financiering[[#This Row],[Anders]],0)</f>
        <v>0</v>
      </c>
      <c r="BB10" s="154">
        <f>IF(Tb.Financiering[[#This Row],[Pnr.]]=BB$7,Tb.Financiering[[#This Row],[Te financieren]]-Tb.Financiering[[#This Row],[Eigen
bijdrage]]-Tb.Financiering[[#This Row],[Andere
subsidie(s)]]-Tb.Financiering[[#This Row],[Anders]],0)</f>
        <v>0</v>
      </c>
      <c r="BC10" s="154">
        <f>IF(Tb.Financiering[[#This Row],[Pnr.]]=BC$7,Tb.Financiering[[#This Row],[Te financieren]]-Tb.Financiering[[#This Row],[Eigen
bijdrage]]-Tb.Financiering[[#This Row],[Andere
subsidie(s)]]-Tb.Financiering[[#This Row],[Anders]],0)</f>
        <v>0</v>
      </c>
      <c r="BD10" s="154">
        <f>IF(Tb.Financiering[[#This Row],[Pnr.]]=BD$7,Tb.Financiering[[#This Row],[Te financieren]]-Tb.Financiering[[#This Row],[Eigen
bijdrage]]-Tb.Financiering[[#This Row],[Andere
subsidie(s)]]-Tb.Financiering[[#This Row],[Anders]],0)</f>
        <v>0</v>
      </c>
      <c r="BE10" s="154">
        <f>IF(Tb.Financiering[[#This Row],[Pnr.]]=BE$7,Tb.Financiering[[#This Row],[Te financieren]]-Tb.Financiering[[#This Row],[Eigen
bijdrage]]-Tb.Financiering[[#This Row],[Andere
subsidie(s)]]-Tb.Financiering[[#This Row],[Anders]],0)</f>
        <v>0</v>
      </c>
      <c r="BF10" s="154">
        <f>IF(Tb.Financiering[[#This Row],[Pnr.]]=BF$7,Tb.Financiering[[#This Row],[Te financieren]]-Tb.Financiering[[#This Row],[Eigen
bijdrage]]-Tb.Financiering[[#This Row],[Andere
subsidie(s)]]-Tb.Financiering[[#This Row],[Anders]],0)</f>
        <v>0</v>
      </c>
      <c r="BG10" s="154">
        <f>IF(Tb.Financiering[[#This Row],[Pnr.]]=BG$7,Tb.Financiering[[#This Row],[Te financieren]]-Tb.Financiering[[#This Row],[Eigen
bijdrage]]-Tb.Financiering[[#This Row],[Andere
subsidie(s)]]-Tb.Financiering[[#This Row],[Anders]],0)</f>
        <v>0</v>
      </c>
      <c r="BH10" s="154">
        <f>IF(Tb.Financiering[[#This Row],[Pnr.]]=BH$7,Tb.Financiering[[#This Row],[Te financieren]]-Tb.Financiering[[#This Row],[Eigen
bijdrage]]-Tb.Financiering[[#This Row],[Andere
subsidie(s)]]-Tb.Financiering[[#This Row],[Anders]],0)</f>
        <v>0</v>
      </c>
      <c r="BI10" s="154">
        <f>IF(Tb.Financiering[[#This Row],[Pnr.]]=BI$7,Tb.Financiering[[#This Row],[Te financieren]]-Tb.Financiering[[#This Row],[Eigen
bijdrage]]-Tb.Financiering[[#This Row],[Andere
subsidie(s)]]-Tb.Financiering[[#This Row],[Anders]],0)</f>
        <v>0</v>
      </c>
      <c r="BJ10" s="154">
        <f>IF(Tb.Financiering[[#This Row],[Pnr.]]=BJ$7,Tb.Financiering[[#This Row],[Te financieren]]-Tb.Financiering[[#This Row],[Eigen
bijdrage]]-Tb.Financiering[[#This Row],[Andere
subsidie(s)]]-Tb.Financiering[[#This Row],[Anders]],0)</f>
        <v>0</v>
      </c>
      <c r="BK10" s="154">
        <f>IF(Tb.Financiering[[#This Row],[Pnr.]]=BK$7,Tb.Financiering[[#This Row],[Te financieren]]-Tb.Financiering[[#This Row],[Eigen
bijdrage]]-Tb.Financiering[[#This Row],[Andere
subsidie(s)]]-Tb.Financiering[[#This Row],[Anders]],0)</f>
        <v>0</v>
      </c>
      <c r="BL10" s="154">
        <f>IF(Tb.Financiering[[#This Row],[Pnr.]]=BL$7,Tb.Financiering[[#This Row],[Te financieren]]-Tb.Financiering[[#This Row],[Eigen
bijdrage]]-Tb.Financiering[[#This Row],[Andere
subsidie(s)]]-Tb.Financiering[[#This Row],[Anders]],0)</f>
        <v>0</v>
      </c>
      <c r="BM10" s="154">
        <f>IF(Tb.Financiering[[#This Row],[Pnr.]]=BM$7,Tb.Financiering[[#This Row],[Te financieren]]-Tb.Financiering[[#This Row],[Eigen
bijdrage]]-Tb.Financiering[[#This Row],[Andere
subsidie(s)]]-Tb.Financiering[[#This Row],[Anders]],0)</f>
        <v>0</v>
      </c>
      <c r="BN10" s="259">
        <f>IF(Tb.Financiering[[#This Row],[Pnr.]]=BN$7,Tb.Financiering[[#This Row],[Eigen
bijdrage]]+Tb.Financiering[[#This Row],[Andere
subsidie(s)]]+Tb.Financiering[[#This Row],[Anders]],0)</f>
        <v>0</v>
      </c>
      <c r="BO10" s="259">
        <f>IF(Tb.Financiering[[#This Row],[Pnr.]]=BO$7,Tb.Financiering[[#This Row],[Eigen
bijdrage]]+Tb.Financiering[[#This Row],[Andere
subsidie(s)]]+Tb.Financiering[[#This Row],[Anders]],0)</f>
        <v>0</v>
      </c>
      <c r="BP10" s="259">
        <f>IF(Tb.Financiering[[#This Row],[Pnr.]]=BP$7,Tb.Financiering[[#This Row],[Eigen
bijdrage]]+Tb.Financiering[[#This Row],[Andere
subsidie(s)]]+Tb.Financiering[[#This Row],[Anders]],0)</f>
        <v>0</v>
      </c>
      <c r="BQ10" s="259">
        <f>IF(Tb.Financiering[[#This Row],[Pnr.]]=BQ$7,Tb.Financiering[[#This Row],[Eigen
bijdrage]]+Tb.Financiering[[#This Row],[Andere
subsidie(s)]]+Tb.Financiering[[#This Row],[Anders]],0)</f>
        <v>0</v>
      </c>
      <c r="BR10" s="259">
        <f>IF(Tb.Financiering[[#This Row],[Pnr.]]=BR$7,Tb.Financiering[[#This Row],[Eigen
bijdrage]]+Tb.Financiering[[#This Row],[Andere
subsidie(s)]]+Tb.Financiering[[#This Row],[Anders]],0)</f>
        <v>0</v>
      </c>
      <c r="BS10" s="259">
        <f>IF(Tb.Financiering[[#This Row],[Pnr.]]=BS$7,Tb.Financiering[[#This Row],[Eigen
bijdrage]]+Tb.Financiering[[#This Row],[Andere
subsidie(s)]]+Tb.Financiering[[#This Row],[Anders]],0)</f>
        <v>0</v>
      </c>
      <c r="BT10" s="259">
        <f>IF(Tb.Financiering[[#This Row],[Pnr.]]=BT$7,Tb.Financiering[[#This Row],[Eigen
bijdrage]]+Tb.Financiering[[#This Row],[Andere
subsidie(s)]]+Tb.Financiering[[#This Row],[Anders]],0)</f>
        <v>0</v>
      </c>
      <c r="BU10" s="259">
        <f>IF(Tb.Financiering[[#This Row],[Pnr.]]=BU$7,Tb.Financiering[[#This Row],[Eigen
bijdrage]]+Tb.Financiering[[#This Row],[Andere
subsidie(s)]]+Tb.Financiering[[#This Row],[Anders]],0)</f>
        <v>0</v>
      </c>
      <c r="BV10" s="259">
        <f>IF(Tb.Financiering[[#This Row],[Pnr.]]=BV$7,Tb.Financiering[[#This Row],[Eigen
bijdrage]]+Tb.Financiering[[#This Row],[Andere
subsidie(s)]]+Tb.Financiering[[#This Row],[Anders]],0)</f>
        <v>0</v>
      </c>
      <c r="BW10" s="259">
        <f>IF(Tb.Financiering[[#This Row],[Pnr.]]=BW$7,Tb.Financiering[[#This Row],[Eigen
bijdrage]]+Tb.Financiering[[#This Row],[Andere
subsidie(s)]]+Tb.Financiering[[#This Row],[Anders]],0)</f>
        <v>0</v>
      </c>
      <c r="BX10" s="259">
        <f>IF(Tb.Financiering[[#This Row],[Pnr.]]=BX$7,Tb.Financiering[[#This Row],[Eigen
bijdrage]]+Tb.Financiering[[#This Row],[Andere
subsidie(s)]]+Tb.Financiering[[#This Row],[Anders]],0)</f>
        <v>0</v>
      </c>
      <c r="BY10" s="259">
        <f>IF(Tb.Financiering[[#This Row],[Pnr.]]=BY$7,Tb.Financiering[[#This Row],[Eigen
bijdrage]]+Tb.Financiering[[#This Row],[Andere
subsidie(s)]]+Tb.Financiering[[#This Row],[Anders]],0)</f>
        <v>0</v>
      </c>
      <c r="BZ10" s="259">
        <f>IF(Tb.Financiering[[#This Row],[Pnr.]]=BZ$7,Tb.Financiering[[#This Row],[Eigen
bijdrage]]+Tb.Financiering[[#This Row],[Andere
subsidie(s)]]+Tb.Financiering[[#This Row],[Anders]],0)</f>
        <v>0</v>
      </c>
      <c r="CA10" s="259">
        <f>IF(Tb.Financiering[[#This Row],[Pnr.]]=CA$7,Tb.Financiering[[#This Row],[Eigen
bijdrage]]+Tb.Financiering[[#This Row],[Andere
subsidie(s)]]+Tb.Financiering[[#This Row],[Anders]],0)</f>
        <v>0</v>
      </c>
      <c r="CB10" s="259">
        <f>IF(Tb.Financiering[[#This Row],[Pnr.]]=CB$7,Tb.Financiering[[#This Row],[Eigen
bijdrage]]+Tb.Financiering[[#This Row],[Andere
subsidie(s)]]+Tb.Financiering[[#This Row],[Anders]],0)</f>
        <v>0</v>
      </c>
      <c r="CC10" s="259">
        <f>IF(Tb.Financiering[[#This Row],[Pnr.]]=CC$7,Tb.Financiering[[#This Row],[Eigen
bijdrage]]+Tb.Financiering[[#This Row],[Andere
subsidie(s)]]+Tb.Financiering[[#This Row],[Anders]],0)</f>
        <v>0</v>
      </c>
      <c r="CD10" s="259">
        <f>IF(Tb.Financiering[[#This Row],[Pnr.]]=CD$7,Tb.Financiering[[#This Row],[Eigen
bijdrage]]+Tb.Financiering[[#This Row],[Andere
subsidie(s)]]+Tb.Financiering[[#This Row],[Anders]],0)</f>
        <v>0</v>
      </c>
      <c r="CE10" s="259">
        <f>IF(Tb.Financiering[[#This Row],[Pnr.]]=CE$7,Tb.Financiering[[#This Row],[Eigen
bijdrage]]+Tb.Financiering[[#This Row],[Andere
subsidie(s)]]+Tb.Financiering[[#This Row],[Anders]],0)</f>
        <v>0</v>
      </c>
      <c r="CF10" s="259">
        <f>IF(Tb.Financiering[[#This Row],[Pnr.]]=CF$7,Tb.Financiering[[#This Row],[Eigen
bijdrage]]+Tb.Financiering[[#This Row],[Andere
subsidie(s)]]+Tb.Financiering[[#This Row],[Anders]],0)</f>
        <v>0</v>
      </c>
      <c r="CG10" s="259">
        <f>IF(Tb.Financiering[[#This Row],[Pnr.]]=CG$7,Tb.Financiering[[#This Row],[Eigen
bijdrage]]+Tb.Financiering[[#This Row],[Andere
subsidie(s)]]+Tb.Financiering[[#This Row],[Anders]],0)</f>
        <v>0</v>
      </c>
      <c r="CH10" s="259">
        <f>IF(Tb.Financiering[[#This Row],[Pnr.]]=CH$7,Tb.Financiering[[#This Row],[Eigen
bijdrage]]+Tb.Financiering[[#This Row],[Andere
subsidie(s)]]+Tb.Financiering[[#This Row],[Anders]],0)</f>
        <v>0</v>
      </c>
      <c r="CI10" s="259">
        <f>IF(Tb.Financiering[[#This Row],[Pnr.]]=CI$7,Tb.Financiering[[#This Row],[Eigen
bijdrage]]+Tb.Financiering[[#This Row],[Andere
subsidie(s)]]+Tb.Financiering[[#This Row],[Anders]],0)</f>
        <v>0</v>
      </c>
      <c r="CJ10" s="259">
        <f>IF(Tb.Financiering[[#This Row],[Pnr.]]=CJ$7,Tb.Financiering[[#This Row],[Eigen
bijdrage]]+Tb.Financiering[[#This Row],[Andere
subsidie(s)]]+Tb.Financiering[[#This Row],[Anders]],0)</f>
        <v>0</v>
      </c>
      <c r="CK10" s="259">
        <f>IF(Tb.Financiering[[#This Row],[Pnr.]]=CK$7,Tb.Financiering[[#This Row],[Eigen
bijdrage]]+Tb.Financiering[[#This Row],[Andere
subsidie(s)]]+Tb.Financiering[[#This Row],[Anders]],0)</f>
        <v>0</v>
      </c>
      <c r="CL10" s="259">
        <f>IF(Tb.Financiering[[#This Row],[Pnr.]]=CL$7,Tb.Financiering[[#This Row],[Eigen
bijdrage]]+Tb.Financiering[[#This Row],[Andere
subsidie(s)]]+Tb.Financiering[[#This Row],[Anders]],0)</f>
        <v>0</v>
      </c>
      <c r="CM10" s="259">
        <f>IF(Tb.Financiering[[#This Row],[Pnr.]]=CM$7,Tb.Financiering[[#This Row],[Eigen
bijdrage]]+Tb.Financiering[[#This Row],[Andere
subsidie(s)]]+Tb.Financiering[[#This Row],[Anders]],0)</f>
        <v>0</v>
      </c>
      <c r="CN10" s="259">
        <f>IF(Tb.Financiering[[#This Row],[Pnr.]]=CN$7,Tb.Financiering[[#This Row],[Eigen
bijdrage]]+Tb.Financiering[[#This Row],[Andere
subsidie(s)]]+Tb.Financiering[[#This Row],[Anders]],0)</f>
        <v>0</v>
      </c>
      <c r="CO10" s="259">
        <f>IF(Tb.Financiering[[#This Row],[Pnr.]]=CO$7,Tb.Financiering[[#This Row],[Eigen
bijdrage]]+Tb.Financiering[[#This Row],[Andere
subsidie(s)]]+Tb.Financiering[[#This Row],[Anders]],0)</f>
        <v>0</v>
      </c>
      <c r="CP10" s="259">
        <f>IF(Tb.Financiering[[#This Row],[Pnr.]]=CP$7,Tb.Financiering[[#This Row],[Eigen
bijdrage]]+Tb.Financiering[[#This Row],[Andere
subsidie(s)]]+Tb.Financiering[[#This Row],[Anders]],0)</f>
        <v>0</v>
      </c>
      <c r="CQ10" s="259">
        <f>IF(Tb.Financiering[[#This Row],[Pnr.]]=CQ$7,Tb.Financiering[[#This Row],[Eigen
bijdrage]]+Tb.Financiering[[#This Row],[Andere
subsidie(s)]]+Tb.Financiering[[#This Row],[Anders]],0)</f>
        <v>0</v>
      </c>
      <c r="CR10" s="259">
        <f>IF(Tb.Financiering[[#This Row],[Pnr.]]=CR$7,Tb.Financiering[[#This Row],[Eigen
bijdrage]]+Tb.Financiering[[#This Row],[Andere
subsidie(s)]]+Tb.Financiering[[#This Row],[Anders]],0)</f>
        <v>0</v>
      </c>
      <c r="CS10" s="259">
        <f>IF(Tb.Financiering[[#This Row],[Pnr.]]=CS$7,Tb.Financiering[[#This Row],[Eigen
bijdrage]]+Tb.Financiering[[#This Row],[Andere
subsidie(s)]]+Tb.Financiering[[#This Row],[Anders]],0)</f>
        <v>0</v>
      </c>
      <c r="CT10" s="259">
        <f>IF(Tb.Financiering[[#This Row],[Pnr.]]=CT$7,Tb.Financiering[[#This Row],[Eigen
bijdrage]]+Tb.Financiering[[#This Row],[Andere
subsidie(s)]]+Tb.Financiering[[#This Row],[Anders]],0)</f>
        <v>0</v>
      </c>
      <c r="CU10" s="259">
        <f>IF(Tb.Financiering[[#This Row],[Pnr.]]=CU$7,Tb.Financiering[[#This Row],[Eigen
bijdrage]]+Tb.Financiering[[#This Row],[Andere
subsidie(s)]]+Tb.Financiering[[#This Row],[Anders]],0)</f>
        <v>0</v>
      </c>
      <c r="CV10" s="259">
        <f>IF(Tb.Financiering[[#This Row],[Pnr.]]=CV$7,Tb.Financiering[[#This Row],[Eigen
bijdrage]]+Tb.Financiering[[#This Row],[Andere
subsidie(s)]]+Tb.Financiering[[#This Row],[Anders]],0)</f>
        <v>0</v>
      </c>
      <c r="CW10" s="259">
        <f>IF(Tb.Financiering[[#This Row],[Pnr.]]=CW$7,Tb.Financiering[[#This Row],[Eigen
bijdrage]]+Tb.Financiering[[#This Row],[Andere
subsidie(s)]]+Tb.Financiering[[#This Row],[Anders]],0)</f>
        <v>0</v>
      </c>
      <c r="CX10" s="259">
        <f>IF(Tb.Financiering[[#This Row],[Pnr.]]=CX$7,Tb.Financiering[[#This Row],[Eigen
bijdrage]]+Tb.Financiering[[#This Row],[Andere
subsidie(s)]]+Tb.Financiering[[#This Row],[Anders]],0)</f>
        <v>0</v>
      </c>
      <c r="CY10" s="259">
        <f>IF(Tb.Financiering[[#This Row],[Pnr.]]=CY$7,Tb.Financiering[[#This Row],[Eigen
bijdrage]]+Tb.Financiering[[#This Row],[Andere
subsidie(s)]]+Tb.Financiering[[#This Row],[Anders]],0)</f>
        <v>0</v>
      </c>
      <c r="CZ10" s="259">
        <f>IF(Tb.Financiering[[#This Row],[Pnr.]]=CZ$7,Tb.Financiering[[#This Row],[Eigen
bijdrage]]+Tb.Financiering[[#This Row],[Andere
subsidie(s)]]+Tb.Financiering[[#This Row],[Anders]],0)</f>
        <v>0</v>
      </c>
      <c r="DA10" s="259">
        <f>IF(Tb.Financiering[[#This Row],[Pnr.]]=DA$7,Tb.Financiering[[#This Row],[Eigen
bijdrage]]+Tb.Financiering[[#This Row],[Andere
subsidie(s)]]+Tb.Financiering[[#This Row],[Anders]],0)</f>
        <v>0</v>
      </c>
      <c r="DB10" s="259">
        <f>IF(Tb.Financiering[[#This Row],[Pnr.]]=DB$7,Tb.Financiering[[#This Row],[Eigen
bijdrage]]+Tb.Financiering[[#This Row],[Andere
subsidie(s)]]+Tb.Financiering[[#This Row],[Anders]],0)</f>
        <v>0</v>
      </c>
      <c r="DC10" s="259">
        <f>IF(Tb.Financiering[[#This Row],[Pnr.]]=DC$7,Tb.Financiering[[#This Row],[Eigen
bijdrage]]+Tb.Financiering[[#This Row],[Andere
subsidie(s)]]+Tb.Financiering[[#This Row],[Anders]],0)</f>
        <v>0</v>
      </c>
      <c r="DD10" s="259">
        <f>IF(Tb.Financiering[[#This Row],[Pnr.]]=DD$7,Tb.Financiering[[#This Row],[Eigen
bijdrage]]+Tb.Financiering[[#This Row],[Andere
subsidie(s)]]+Tb.Financiering[[#This Row],[Anders]],0)</f>
        <v>0</v>
      </c>
      <c r="DE10" s="259">
        <f>IF(Tb.Financiering[[#This Row],[Pnr.]]=DE$7,Tb.Financiering[[#This Row],[Eigen
bijdrage]]+Tb.Financiering[[#This Row],[Andere
subsidie(s)]]+Tb.Financiering[[#This Row],[Anders]],0)</f>
        <v>0</v>
      </c>
      <c r="DF10" s="259">
        <f>IF(Tb.Financiering[[#This Row],[Pnr.]]=DF$7,Tb.Financiering[[#This Row],[Eigen
bijdrage]]+Tb.Financiering[[#This Row],[Andere
subsidie(s)]]+Tb.Financiering[[#This Row],[Anders]],0)</f>
        <v>0</v>
      </c>
      <c r="DG10" s="259">
        <f>IF(Tb.Financiering[[#This Row],[Pnr.]]=DG$7,Tb.Financiering[[#This Row],[Eigen
bijdrage]]+Tb.Financiering[[#This Row],[Andere
subsidie(s)]]+Tb.Financiering[[#This Row],[Anders]],0)</f>
        <v>0</v>
      </c>
      <c r="DH10" s="259">
        <f>IF(Tb.Financiering[[#This Row],[Pnr.]]=DH$7,Tb.Financiering[[#This Row],[Eigen
bijdrage]]+Tb.Financiering[[#This Row],[Andere
subsidie(s)]]+Tb.Financiering[[#This Row],[Anders]],0)</f>
        <v>0</v>
      </c>
      <c r="DI10" s="259">
        <f>IF(Tb.Financiering[[#This Row],[Pnr.]]=DI$7,Tb.Financiering[[#This Row],[Eigen
bijdrage]]+Tb.Financiering[[#This Row],[Andere
subsidie(s)]]+Tb.Financiering[[#This Row],[Anders]],0)</f>
        <v>0</v>
      </c>
      <c r="DJ10" s="259">
        <f>IF(Tb.Financiering[[#This Row],[Pnr.]]=DJ$7,Tb.Financiering[[#This Row],[Eigen
bijdrage]]+Tb.Financiering[[#This Row],[Andere
subsidie(s)]]+Tb.Financiering[[#This Row],[Anders]],0)</f>
        <v>0</v>
      </c>
      <c r="DK10" s="259">
        <f>IF(Tb.Financiering[[#This Row],[Pnr.]]=DK$7,Tb.Financiering[[#This Row],[Eigen
bijdrage]]+Tb.Financiering[[#This Row],[Andere
subsidie(s)]]+Tb.Financiering[[#This Row],[Anders]],0)</f>
        <v>0</v>
      </c>
    </row>
    <row r="11" spans="1:16384" x14ac:dyDescent="0.3">
      <c r="B11" s="147"/>
      <c r="C11" s="147"/>
      <c r="D11" s="11">
        <f>SUMIF(Tbl.Kosten[PSAnr.],Tb.Financiering[[#This Row],[PSAnr.]],Tbl.Kosten[Totaal kosten])</f>
        <v>0</v>
      </c>
      <c r="E11" s="164">
        <f>SUMIF(Tbl.Kosten[PSAnr.],Tb.Financiering[[#This Row],[PSAnr.]],Tbl.Kosten[Subsidie])</f>
        <v>0</v>
      </c>
      <c r="F11" s="165"/>
      <c r="G11" s="164">
        <f>Tb.Financiering[[#This Row],[Begrote kosten]]-Tb.Financiering[[#This Row],[Berekende GLB subsidie]]-Tb.Financiering[[#This Row],[Correctie GLB subsidie]]</f>
        <v>0</v>
      </c>
      <c r="H11" s="166"/>
      <c r="I11" s="166"/>
      <c r="J11" s="166"/>
      <c r="K11" s="162"/>
      <c r="L11" s="97">
        <f>Tb.Financiering[[#This Row],[Te financieren]]-SUM(Tb.Financiering[[#This Row],[Eigen
bijdrage]:[Anders]])</f>
        <v>0</v>
      </c>
      <c r="M11" s="170" t="str">
        <f>IFERROR(VLOOKUP(Tb.Financiering[[#This Row],[Partnernaam]],Tbl.Projectpartners[[Naam]:[PNr.]],9,FALSE),"")</f>
        <v/>
      </c>
      <c r="N11" s="152" t="str">
        <f>IFERROR(VLOOKUP(Tb.Financiering[[#This Row],[Subsidiabele activiteit]],Tbl.Subsidiehoogte[[Subsidieactiviteit]:[SAnr.]],3,FALSE),"")</f>
        <v/>
      </c>
      <c r="O11" s="152" t="str">
        <f>_xlfn.CONCAT(Tb.Financiering[[#This Row],[Pnr.]],Tb.Financiering[[#This Row],[SAnr.]])</f>
        <v/>
      </c>
      <c r="P11" s="154">
        <f>IF(Tb.Financiering[[#This Row],[Pnr.]]=P$7,Tb.Financiering[[#This Row],[Te financieren]]-Tb.Financiering[[#This Row],[Eigen
bijdrage]]-Tb.Financiering[[#This Row],[Andere
subsidie(s)]]-Tb.Financiering[[#This Row],[Anders]],0)</f>
        <v>0</v>
      </c>
      <c r="Q11" s="154">
        <f>IF(Tb.Financiering[[#This Row],[Pnr.]]=Q$7,Tb.Financiering[[#This Row],[Te financieren]]-Tb.Financiering[[#This Row],[Eigen
bijdrage]]-Tb.Financiering[[#This Row],[Andere
subsidie(s)]]-Tb.Financiering[[#This Row],[Anders]],0)</f>
        <v>0</v>
      </c>
      <c r="R11" s="154">
        <f>IF(Tb.Financiering[[#This Row],[Pnr.]]=R$7,Tb.Financiering[[#This Row],[Te financieren]]-Tb.Financiering[[#This Row],[Eigen
bijdrage]]-Tb.Financiering[[#This Row],[Andere
subsidie(s)]]-Tb.Financiering[[#This Row],[Anders]],0)</f>
        <v>0</v>
      </c>
      <c r="S11" s="154">
        <f>IF(Tb.Financiering[[#This Row],[Pnr.]]=S$7,Tb.Financiering[[#This Row],[Te financieren]]-Tb.Financiering[[#This Row],[Eigen
bijdrage]]-Tb.Financiering[[#This Row],[Andere
subsidie(s)]]-Tb.Financiering[[#This Row],[Anders]],0)</f>
        <v>0</v>
      </c>
      <c r="T11" s="154">
        <f>IF(Tb.Financiering[[#This Row],[Pnr.]]=T$7,Tb.Financiering[[#This Row],[Te financieren]]-Tb.Financiering[[#This Row],[Eigen
bijdrage]]-Tb.Financiering[[#This Row],[Andere
subsidie(s)]]-Tb.Financiering[[#This Row],[Anders]],0)</f>
        <v>0</v>
      </c>
      <c r="U11" s="154">
        <f>IF(Tb.Financiering[[#This Row],[Pnr.]]=U$7,Tb.Financiering[[#This Row],[Te financieren]]-Tb.Financiering[[#This Row],[Eigen
bijdrage]]-Tb.Financiering[[#This Row],[Andere
subsidie(s)]]-Tb.Financiering[[#This Row],[Anders]],0)</f>
        <v>0</v>
      </c>
      <c r="V11" s="154">
        <f>IF(Tb.Financiering[[#This Row],[Pnr.]]=V$7,Tb.Financiering[[#This Row],[Te financieren]]-Tb.Financiering[[#This Row],[Eigen
bijdrage]]-Tb.Financiering[[#This Row],[Andere
subsidie(s)]]-Tb.Financiering[[#This Row],[Anders]],0)</f>
        <v>0</v>
      </c>
      <c r="W11" s="154">
        <f>IF(Tb.Financiering[[#This Row],[Pnr.]]=W$7,Tb.Financiering[[#This Row],[Te financieren]]-Tb.Financiering[[#This Row],[Eigen
bijdrage]]-Tb.Financiering[[#This Row],[Andere
subsidie(s)]]-Tb.Financiering[[#This Row],[Anders]],0)</f>
        <v>0</v>
      </c>
      <c r="X11" s="154">
        <f>IF(Tb.Financiering[[#This Row],[Pnr.]]=X$7,Tb.Financiering[[#This Row],[Te financieren]]-Tb.Financiering[[#This Row],[Eigen
bijdrage]]-Tb.Financiering[[#This Row],[Andere
subsidie(s)]]-Tb.Financiering[[#This Row],[Anders]],0)</f>
        <v>0</v>
      </c>
      <c r="Y11" s="154">
        <f>IF(Tb.Financiering[[#This Row],[Pnr.]]=Y$7,Tb.Financiering[[#This Row],[Te financieren]]-Tb.Financiering[[#This Row],[Eigen
bijdrage]]-Tb.Financiering[[#This Row],[Andere
subsidie(s)]]-Tb.Financiering[[#This Row],[Anders]],0)</f>
        <v>0</v>
      </c>
      <c r="Z11" s="154">
        <f>IF(Tb.Financiering[[#This Row],[Pnr.]]=Z$7,Tb.Financiering[[#This Row],[Te financieren]]-Tb.Financiering[[#This Row],[Eigen
bijdrage]]-Tb.Financiering[[#This Row],[Andere
subsidie(s)]]-Tb.Financiering[[#This Row],[Anders]],0)</f>
        <v>0</v>
      </c>
      <c r="AA11" s="154">
        <f>IF(Tb.Financiering[[#This Row],[Pnr.]]=AA$7,Tb.Financiering[[#This Row],[Te financieren]]-Tb.Financiering[[#This Row],[Eigen
bijdrage]]-Tb.Financiering[[#This Row],[Andere
subsidie(s)]]-Tb.Financiering[[#This Row],[Anders]],0)</f>
        <v>0</v>
      </c>
      <c r="AB11" s="154">
        <f>IF(Tb.Financiering[[#This Row],[Pnr.]]=AB$7,Tb.Financiering[[#This Row],[Te financieren]]-Tb.Financiering[[#This Row],[Eigen
bijdrage]]-Tb.Financiering[[#This Row],[Andere
subsidie(s)]]-Tb.Financiering[[#This Row],[Anders]],0)</f>
        <v>0</v>
      </c>
      <c r="AC11" s="154">
        <f>IF(Tb.Financiering[[#This Row],[Pnr.]]=AC$7,Tb.Financiering[[#This Row],[Te financieren]]-Tb.Financiering[[#This Row],[Eigen
bijdrage]]-Tb.Financiering[[#This Row],[Andere
subsidie(s)]]-Tb.Financiering[[#This Row],[Anders]],0)</f>
        <v>0</v>
      </c>
      <c r="AD11" s="154">
        <f>IF(Tb.Financiering[[#This Row],[Pnr.]]=AD$7,Tb.Financiering[[#This Row],[Te financieren]]-Tb.Financiering[[#This Row],[Eigen
bijdrage]]-Tb.Financiering[[#This Row],[Andere
subsidie(s)]]-Tb.Financiering[[#This Row],[Anders]],0)</f>
        <v>0</v>
      </c>
      <c r="AE11" s="154">
        <f>IF(Tb.Financiering[[#This Row],[Pnr.]]=AE$7,Tb.Financiering[[#This Row],[Te financieren]]-Tb.Financiering[[#This Row],[Eigen
bijdrage]]-Tb.Financiering[[#This Row],[Andere
subsidie(s)]]-Tb.Financiering[[#This Row],[Anders]],0)</f>
        <v>0</v>
      </c>
      <c r="AF11" s="154">
        <f>IF(Tb.Financiering[[#This Row],[Pnr.]]=AF$7,Tb.Financiering[[#This Row],[Te financieren]]-Tb.Financiering[[#This Row],[Eigen
bijdrage]]-Tb.Financiering[[#This Row],[Andere
subsidie(s)]]-Tb.Financiering[[#This Row],[Anders]],0)</f>
        <v>0</v>
      </c>
      <c r="AG11" s="154">
        <f>IF(Tb.Financiering[[#This Row],[Pnr.]]=AG$7,Tb.Financiering[[#This Row],[Te financieren]]-Tb.Financiering[[#This Row],[Eigen
bijdrage]]-Tb.Financiering[[#This Row],[Andere
subsidie(s)]]-Tb.Financiering[[#This Row],[Anders]],0)</f>
        <v>0</v>
      </c>
      <c r="AH11" s="154">
        <f>IF(Tb.Financiering[[#This Row],[Pnr.]]=AH$7,Tb.Financiering[[#This Row],[Te financieren]]-Tb.Financiering[[#This Row],[Eigen
bijdrage]]-Tb.Financiering[[#This Row],[Andere
subsidie(s)]]-Tb.Financiering[[#This Row],[Anders]],0)</f>
        <v>0</v>
      </c>
      <c r="AI11" s="154">
        <f>IF(Tb.Financiering[[#This Row],[Pnr.]]=AI$7,Tb.Financiering[[#This Row],[Te financieren]]-Tb.Financiering[[#This Row],[Eigen
bijdrage]]-Tb.Financiering[[#This Row],[Andere
subsidie(s)]]-Tb.Financiering[[#This Row],[Anders]],0)</f>
        <v>0</v>
      </c>
      <c r="AJ11" s="154">
        <f>IF(Tb.Financiering[[#This Row],[Pnr.]]=AJ$7,Tb.Financiering[[#This Row],[Te financieren]]-Tb.Financiering[[#This Row],[Eigen
bijdrage]]-Tb.Financiering[[#This Row],[Andere
subsidie(s)]]-Tb.Financiering[[#This Row],[Anders]],0)</f>
        <v>0</v>
      </c>
      <c r="AK11" s="154">
        <f>IF(Tb.Financiering[[#This Row],[Pnr.]]=AK$7,Tb.Financiering[[#This Row],[Te financieren]]-Tb.Financiering[[#This Row],[Eigen
bijdrage]]-Tb.Financiering[[#This Row],[Andere
subsidie(s)]]-Tb.Financiering[[#This Row],[Anders]],0)</f>
        <v>0</v>
      </c>
      <c r="AL11" s="154">
        <f>IF(Tb.Financiering[[#This Row],[Pnr.]]=AL$7,Tb.Financiering[[#This Row],[Te financieren]]-Tb.Financiering[[#This Row],[Eigen
bijdrage]]-Tb.Financiering[[#This Row],[Andere
subsidie(s)]]-Tb.Financiering[[#This Row],[Anders]],0)</f>
        <v>0</v>
      </c>
      <c r="AM11" s="154">
        <f>IF(Tb.Financiering[[#This Row],[Pnr.]]=AM$7,Tb.Financiering[[#This Row],[Te financieren]]-Tb.Financiering[[#This Row],[Eigen
bijdrage]]-Tb.Financiering[[#This Row],[Andere
subsidie(s)]]-Tb.Financiering[[#This Row],[Anders]],0)</f>
        <v>0</v>
      </c>
      <c r="AN11" s="154">
        <f>IF(Tb.Financiering[[#This Row],[Pnr.]]=AN$7,Tb.Financiering[[#This Row],[Te financieren]]-Tb.Financiering[[#This Row],[Eigen
bijdrage]]-Tb.Financiering[[#This Row],[Andere
subsidie(s)]]-Tb.Financiering[[#This Row],[Anders]],0)</f>
        <v>0</v>
      </c>
      <c r="AO11" s="154">
        <f>IF(Tb.Financiering[[#This Row],[Pnr.]]=AO$7,Tb.Financiering[[#This Row],[Te financieren]]-Tb.Financiering[[#This Row],[Eigen
bijdrage]]-Tb.Financiering[[#This Row],[Andere
subsidie(s)]]-Tb.Financiering[[#This Row],[Anders]],0)</f>
        <v>0</v>
      </c>
      <c r="AP11" s="154">
        <f>IF(Tb.Financiering[[#This Row],[Pnr.]]=AP$7,Tb.Financiering[[#This Row],[Te financieren]]-Tb.Financiering[[#This Row],[Eigen
bijdrage]]-Tb.Financiering[[#This Row],[Andere
subsidie(s)]]-Tb.Financiering[[#This Row],[Anders]],0)</f>
        <v>0</v>
      </c>
      <c r="AQ11" s="154">
        <f>IF(Tb.Financiering[[#This Row],[Pnr.]]=AQ$7,Tb.Financiering[[#This Row],[Te financieren]]-Tb.Financiering[[#This Row],[Eigen
bijdrage]]-Tb.Financiering[[#This Row],[Andere
subsidie(s)]]-Tb.Financiering[[#This Row],[Anders]],0)</f>
        <v>0</v>
      </c>
      <c r="AR11" s="154">
        <f>IF(Tb.Financiering[[#This Row],[Pnr.]]=AR$7,Tb.Financiering[[#This Row],[Te financieren]]-Tb.Financiering[[#This Row],[Eigen
bijdrage]]-Tb.Financiering[[#This Row],[Andere
subsidie(s)]]-Tb.Financiering[[#This Row],[Anders]],0)</f>
        <v>0</v>
      </c>
      <c r="AS11" s="154">
        <f>IF(Tb.Financiering[[#This Row],[Pnr.]]=AS$7,Tb.Financiering[[#This Row],[Te financieren]]-Tb.Financiering[[#This Row],[Eigen
bijdrage]]-Tb.Financiering[[#This Row],[Andere
subsidie(s)]]-Tb.Financiering[[#This Row],[Anders]],0)</f>
        <v>0</v>
      </c>
      <c r="AT11" s="154">
        <f>IF(Tb.Financiering[[#This Row],[Pnr.]]=AT$7,Tb.Financiering[[#This Row],[Te financieren]]-Tb.Financiering[[#This Row],[Eigen
bijdrage]]-Tb.Financiering[[#This Row],[Andere
subsidie(s)]]-Tb.Financiering[[#This Row],[Anders]],0)</f>
        <v>0</v>
      </c>
      <c r="AU11" s="154">
        <f>IF(Tb.Financiering[[#This Row],[Pnr.]]=AU$7,Tb.Financiering[[#This Row],[Te financieren]]-Tb.Financiering[[#This Row],[Eigen
bijdrage]]-Tb.Financiering[[#This Row],[Andere
subsidie(s)]]-Tb.Financiering[[#This Row],[Anders]],0)</f>
        <v>0</v>
      </c>
      <c r="AV11" s="154">
        <f>IF(Tb.Financiering[[#This Row],[Pnr.]]=AV$7,Tb.Financiering[[#This Row],[Te financieren]]-Tb.Financiering[[#This Row],[Eigen
bijdrage]]-Tb.Financiering[[#This Row],[Andere
subsidie(s)]]-Tb.Financiering[[#This Row],[Anders]],0)</f>
        <v>0</v>
      </c>
      <c r="AW11" s="154">
        <f>IF(Tb.Financiering[[#This Row],[Pnr.]]=AW$7,Tb.Financiering[[#This Row],[Te financieren]]-Tb.Financiering[[#This Row],[Eigen
bijdrage]]-Tb.Financiering[[#This Row],[Andere
subsidie(s)]]-Tb.Financiering[[#This Row],[Anders]],0)</f>
        <v>0</v>
      </c>
      <c r="AX11" s="154">
        <f>IF(Tb.Financiering[[#This Row],[Pnr.]]=AX$7,Tb.Financiering[[#This Row],[Te financieren]]-Tb.Financiering[[#This Row],[Eigen
bijdrage]]-Tb.Financiering[[#This Row],[Andere
subsidie(s)]]-Tb.Financiering[[#This Row],[Anders]],0)</f>
        <v>0</v>
      </c>
      <c r="AY11" s="154">
        <f>IF(Tb.Financiering[[#This Row],[Pnr.]]=AY$7,Tb.Financiering[[#This Row],[Te financieren]]-Tb.Financiering[[#This Row],[Eigen
bijdrage]]-Tb.Financiering[[#This Row],[Andere
subsidie(s)]]-Tb.Financiering[[#This Row],[Anders]],0)</f>
        <v>0</v>
      </c>
      <c r="AZ11" s="154">
        <f>IF(Tb.Financiering[[#This Row],[Pnr.]]=AZ$7,Tb.Financiering[[#This Row],[Te financieren]]-Tb.Financiering[[#This Row],[Eigen
bijdrage]]-Tb.Financiering[[#This Row],[Andere
subsidie(s)]]-Tb.Financiering[[#This Row],[Anders]],0)</f>
        <v>0</v>
      </c>
      <c r="BA11" s="154">
        <f>IF(Tb.Financiering[[#This Row],[Pnr.]]=BA$7,Tb.Financiering[[#This Row],[Te financieren]]-Tb.Financiering[[#This Row],[Eigen
bijdrage]]-Tb.Financiering[[#This Row],[Andere
subsidie(s)]]-Tb.Financiering[[#This Row],[Anders]],0)</f>
        <v>0</v>
      </c>
      <c r="BB11" s="154">
        <f>IF(Tb.Financiering[[#This Row],[Pnr.]]=BB$7,Tb.Financiering[[#This Row],[Te financieren]]-Tb.Financiering[[#This Row],[Eigen
bijdrage]]-Tb.Financiering[[#This Row],[Andere
subsidie(s)]]-Tb.Financiering[[#This Row],[Anders]],0)</f>
        <v>0</v>
      </c>
      <c r="BC11" s="154">
        <f>IF(Tb.Financiering[[#This Row],[Pnr.]]=BC$7,Tb.Financiering[[#This Row],[Te financieren]]-Tb.Financiering[[#This Row],[Eigen
bijdrage]]-Tb.Financiering[[#This Row],[Andere
subsidie(s)]]-Tb.Financiering[[#This Row],[Anders]],0)</f>
        <v>0</v>
      </c>
      <c r="BD11" s="154">
        <f>IF(Tb.Financiering[[#This Row],[Pnr.]]=BD$7,Tb.Financiering[[#This Row],[Te financieren]]-Tb.Financiering[[#This Row],[Eigen
bijdrage]]-Tb.Financiering[[#This Row],[Andere
subsidie(s)]]-Tb.Financiering[[#This Row],[Anders]],0)</f>
        <v>0</v>
      </c>
      <c r="BE11" s="154">
        <f>IF(Tb.Financiering[[#This Row],[Pnr.]]=BE$7,Tb.Financiering[[#This Row],[Te financieren]]-Tb.Financiering[[#This Row],[Eigen
bijdrage]]-Tb.Financiering[[#This Row],[Andere
subsidie(s)]]-Tb.Financiering[[#This Row],[Anders]],0)</f>
        <v>0</v>
      </c>
      <c r="BF11" s="154">
        <f>IF(Tb.Financiering[[#This Row],[Pnr.]]=BF$7,Tb.Financiering[[#This Row],[Te financieren]]-Tb.Financiering[[#This Row],[Eigen
bijdrage]]-Tb.Financiering[[#This Row],[Andere
subsidie(s)]]-Tb.Financiering[[#This Row],[Anders]],0)</f>
        <v>0</v>
      </c>
      <c r="BG11" s="154">
        <f>IF(Tb.Financiering[[#This Row],[Pnr.]]=BG$7,Tb.Financiering[[#This Row],[Te financieren]]-Tb.Financiering[[#This Row],[Eigen
bijdrage]]-Tb.Financiering[[#This Row],[Andere
subsidie(s)]]-Tb.Financiering[[#This Row],[Anders]],0)</f>
        <v>0</v>
      </c>
      <c r="BH11" s="154">
        <f>IF(Tb.Financiering[[#This Row],[Pnr.]]=BH$7,Tb.Financiering[[#This Row],[Te financieren]]-Tb.Financiering[[#This Row],[Eigen
bijdrage]]-Tb.Financiering[[#This Row],[Andere
subsidie(s)]]-Tb.Financiering[[#This Row],[Anders]],0)</f>
        <v>0</v>
      </c>
      <c r="BI11" s="154">
        <f>IF(Tb.Financiering[[#This Row],[Pnr.]]=BI$7,Tb.Financiering[[#This Row],[Te financieren]]-Tb.Financiering[[#This Row],[Eigen
bijdrage]]-Tb.Financiering[[#This Row],[Andere
subsidie(s)]]-Tb.Financiering[[#This Row],[Anders]],0)</f>
        <v>0</v>
      </c>
      <c r="BJ11" s="154">
        <f>IF(Tb.Financiering[[#This Row],[Pnr.]]=BJ$7,Tb.Financiering[[#This Row],[Te financieren]]-Tb.Financiering[[#This Row],[Eigen
bijdrage]]-Tb.Financiering[[#This Row],[Andere
subsidie(s)]]-Tb.Financiering[[#This Row],[Anders]],0)</f>
        <v>0</v>
      </c>
      <c r="BK11" s="154">
        <f>IF(Tb.Financiering[[#This Row],[Pnr.]]=BK$7,Tb.Financiering[[#This Row],[Te financieren]]-Tb.Financiering[[#This Row],[Eigen
bijdrage]]-Tb.Financiering[[#This Row],[Andere
subsidie(s)]]-Tb.Financiering[[#This Row],[Anders]],0)</f>
        <v>0</v>
      </c>
      <c r="BL11" s="154">
        <f>IF(Tb.Financiering[[#This Row],[Pnr.]]=BL$7,Tb.Financiering[[#This Row],[Te financieren]]-Tb.Financiering[[#This Row],[Eigen
bijdrage]]-Tb.Financiering[[#This Row],[Andere
subsidie(s)]]-Tb.Financiering[[#This Row],[Anders]],0)</f>
        <v>0</v>
      </c>
      <c r="BM11" s="154">
        <f>IF(Tb.Financiering[[#This Row],[Pnr.]]=BM$7,Tb.Financiering[[#This Row],[Te financieren]]-Tb.Financiering[[#This Row],[Eigen
bijdrage]]-Tb.Financiering[[#This Row],[Andere
subsidie(s)]]-Tb.Financiering[[#This Row],[Anders]],0)</f>
        <v>0</v>
      </c>
      <c r="BN11" s="259">
        <f>IF(Tb.Financiering[[#This Row],[Pnr.]]=BN$7,Tb.Financiering[[#This Row],[Eigen
bijdrage]]+Tb.Financiering[[#This Row],[Andere
subsidie(s)]]+Tb.Financiering[[#This Row],[Anders]],0)</f>
        <v>0</v>
      </c>
      <c r="BO11" s="259">
        <f>IF(Tb.Financiering[[#This Row],[Pnr.]]=BO$7,Tb.Financiering[[#This Row],[Eigen
bijdrage]]+Tb.Financiering[[#This Row],[Andere
subsidie(s)]]+Tb.Financiering[[#This Row],[Anders]],0)</f>
        <v>0</v>
      </c>
      <c r="BP11" s="259">
        <f>IF(Tb.Financiering[[#This Row],[Pnr.]]=BP$7,Tb.Financiering[[#This Row],[Eigen
bijdrage]]+Tb.Financiering[[#This Row],[Andere
subsidie(s)]]+Tb.Financiering[[#This Row],[Anders]],0)</f>
        <v>0</v>
      </c>
      <c r="BQ11" s="259">
        <f>IF(Tb.Financiering[[#This Row],[Pnr.]]=BQ$7,Tb.Financiering[[#This Row],[Eigen
bijdrage]]+Tb.Financiering[[#This Row],[Andere
subsidie(s)]]+Tb.Financiering[[#This Row],[Anders]],0)</f>
        <v>0</v>
      </c>
      <c r="BR11" s="259">
        <f>IF(Tb.Financiering[[#This Row],[Pnr.]]=BR$7,Tb.Financiering[[#This Row],[Eigen
bijdrage]]+Tb.Financiering[[#This Row],[Andere
subsidie(s)]]+Tb.Financiering[[#This Row],[Anders]],0)</f>
        <v>0</v>
      </c>
      <c r="BS11" s="259">
        <f>IF(Tb.Financiering[[#This Row],[Pnr.]]=BS$7,Tb.Financiering[[#This Row],[Eigen
bijdrage]]+Tb.Financiering[[#This Row],[Andere
subsidie(s)]]+Tb.Financiering[[#This Row],[Anders]],0)</f>
        <v>0</v>
      </c>
      <c r="BT11" s="259">
        <f>IF(Tb.Financiering[[#This Row],[Pnr.]]=BT$7,Tb.Financiering[[#This Row],[Eigen
bijdrage]]+Tb.Financiering[[#This Row],[Andere
subsidie(s)]]+Tb.Financiering[[#This Row],[Anders]],0)</f>
        <v>0</v>
      </c>
      <c r="BU11" s="259">
        <f>IF(Tb.Financiering[[#This Row],[Pnr.]]=BU$7,Tb.Financiering[[#This Row],[Eigen
bijdrage]]+Tb.Financiering[[#This Row],[Andere
subsidie(s)]]+Tb.Financiering[[#This Row],[Anders]],0)</f>
        <v>0</v>
      </c>
      <c r="BV11" s="259">
        <f>IF(Tb.Financiering[[#This Row],[Pnr.]]=BV$7,Tb.Financiering[[#This Row],[Eigen
bijdrage]]+Tb.Financiering[[#This Row],[Andere
subsidie(s)]]+Tb.Financiering[[#This Row],[Anders]],0)</f>
        <v>0</v>
      </c>
      <c r="BW11" s="259">
        <f>IF(Tb.Financiering[[#This Row],[Pnr.]]=BW$7,Tb.Financiering[[#This Row],[Eigen
bijdrage]]+Tb.Financiering[[#This Row],[Andere
subsidie(s)]]+Tb.Financiering[[#This Row],[Anders]],0)</f>
        <v>0</v>
      </c>
      <c r="BX11" s="259">
        <f>IF(Tb.Financiering[[#This Row],[Pnr.]]=BX$7,Tb.Financiering[[#This Row],[Eigen
bijdrage]]+Tb.Financiering[[#This Row],[Andere
subsidie(s)]]+Tb.Financiering[[#This Row],[Anders]],0)</f>
        <v>0</v>
      </c>
      <c r="BY11" s="259">
        <f>IF(Tb.Financiering[[#This Row],[Pnr.]]=BY$7,Tb.Financiering[[#This Row],[Eigen
bijdrage]]+Tb.Financiering[[#This Row],[Andere
subsidie(s)]]+Tb.Financiering[[#This Row],[Anders]],0)</f>
        <v>0</v>
      </c>
      <c r="BZ11" s="259">
        <f>IF(Tb.Financiering[[#This Row],[Pnr.]]=BZ$7,Tb.Financiering[[#This Row],[Eigen
bijdrage]]+Tb.Financiering[[#This Row],[Andere
subsidie(s)]]+Tb.Financiering[[#This Row],[Anders]],0)</f>
        <v>0</v>
      </c>
      <c r="CA11" s="259">
        <f>IF(Tb.Financiering[[#This Row],[Pnr.]]=CA$7,Tb.Financiering[[#This Row],[Eigen
bijdrage]]+Tb.Financiering[[#This Row],[Andere
subsidie(s)]]+Tb.Financiering[[#This Row],[Anders]],0)</f>
        <v>0</v>
      </c>
      <c r="CB11" s="259">
        <f>IF(Tb.Financiering[[#This Row],[Pnr.]]=CB$7,Tb.Financiering[[#This Row],[Eigen
bijdrage]]+Tb.Financiering[[#This Row],[Andere
subsidie(s)]]+Tb.Financiering[[#This Row],[Anders]],0)</f>
        <v>0</v>
      </c>
      <c r="CC11" s="259">
        <f>IF(Tb.Financiering[[#This Row],[Pnr.]]=CC$7,Tb.Financiering[[#This Row],[Eigen
bijdrage]]+Tb.Financiering[[#This Row],[Andere
subsidie(s)]]+Tb.Financiering[[#This Row],[Anders]],0)</f>
        <v>0</v>
      </c>
      <c r="CD11" s="259">
        <f>IF(Tb.Financiering[[#This Row],[Pnr.]]=CD$7,Tb.Financiering[[#This Row],[Eigen
bijdrage]]+Tb.Financiering[[#This Row],[Andere
subsidie(s)]]+Tb.Financiering[[#This Row],[Anders]],0)</f>
        <v>0</v>
      </c>
      <c r="CE11" s="259">
        <f>IF(Tb.Financiering[[#This Row],[Pnr.]]=CE$7,Tb.Financiering[[#This Row],[Eigen
bijdrage]]+Tb.Financiering[[#This Row],[Andere
subsidie(s)]]+Tb.Financiering[[#This Row],[Anders]],0)</f>
        <v>0</v>
      </c>
      <c r="CF11" s="259">
        <f>IF(Tb.Financiering[[#This Row],[Pnr.]]=CF$7,Tb.Financiering[[#This Row],[Eigen
bijdrage]]+Tb.Financiering[[#This Row],[Andere
subsidie(s)]]+Tb.Financiering[[#This Row],[Anders]],0)</f>
        <v>0</v>
      </c>
      <c r="CG11" s="259">
        <f>IF(Tb.Financiering[[#This Row],[Pnr.]]=CG$7,Tb.Financiering[[#This Row],[Eigen
bijdrage]]+Tb.Financiering[[#This Row],[Andere
subsidie(s)]]+Tb.Financiering[[#This Row],[Anders]],0)</f>
        <v>0</v>
      </c>
      <c r="CH11" s="259">
        <f>IF(Tb.Financiering[[#This Row],[Pnr.]]=CH$7,Tb.Financiering[[#This Row],[Eigen
bijdrage]]+Tb.Financiering[[#This Row],[Andere
subsidie(s)]]+Tb.Financiering[[#This Row],[Anders]],0)</f>
        <v>0</v>
      </c>
      <c r="CI11" s="259">
        <f>IF(Tb.Financiering[[#This Row],[Pnr.]]=CI$7,Tb.Financiering[[#This Row],[Eigen
bijdrage]]+Tb.Financiering[[#This Row],[Andere
subsidie(s)]]+Tb.Financiering[[#This Row],[Anders]],0)</f>
        <v>0</v>
      </c>
      <c r="CJ11" s="259">
        <f>IF(Tb.Financiering[[#This Row],[Pnr.]]=CJ$7,Tb.Financiering[[#This Row],[Eigen
bijdrage]]+Tb.Financiering[[#This Row],[Andere
subsidie(s)]]+Tb.Financiering[[#This Row],[Anders]],0)</f>
        <v>0</v>
      </c>
      <c r="CK11" s="259">
        <f>IF(Tb.Financiering[[#This Row],[Pnr.]]=CK$7,Tb.Financiering[[#This Row],[Eigen
bijdrage]]+Tb.Financiering[[#This Row],[Andere
subsidie(s)]]+Tb.Financiering[[#This Row],[Anders]],0)</f>
        <v>0</v>
      </c>
      <c r="CL11" s="259">
        <f>IF(Tb.Financiering[[#This Row],[Pnr.]]=CL$7,Tb.Financiering[[#This Row],[Eigen
bijdrage]]+Tb.Financiering[[#This Row],[Andere
subsidie(s)]]+Tb.Financiering[[#This Row],[Anders]],0)</f>
        <v>0</v>
      </c>
      <c r="CM11" s="259">
        <f>IF(Tb.Financiering[[#This Row],[Pnr.]]=CM$7,Tb.Financiering[[#This Row],[Eigen
bijdrage]]+Tb.Financiering[[#This Row],[Andere
subsidie(s)]]+Tb.Financiering[[#This Row],[Anders]],0)</f>
        <v>0</v>
      </c>
      <c r="CN11" s="259">
        <f>IF(Tb.Financiering[[#This Row],[Pnr.]]=CN$7,Tb.Financiering[[#This Row],[Eigen
bijdrage]]+Tb.Financiering[[#This Row],[Andere
subsidie(s)]]+Tb.Financiering[[#This Row],[Anders]],0)</f>
        <v>0</v>
      </c>
      <c r="CO11" s="259">
        <f>IF(Tb.Financiering[[#This Row],[Pnr.]]=CO$7,Tb.Financiering[[#This Row],[Eigen
bijdrage]]+Tb.Financiering[[#This Row],[Andere
subsidie(s)]]+Tb.Financiering[[#This Row],[Anders]],0)</f>
        <v>0</v>
      </c>
      <c r="CP11" s="259">
        <f>IF(Tb.Financiering[[#This Row],[Pnr.]]=CP$7,Tb.Financiering[[#This Row],[Eigen
bijdrage]]+Tb.Financiering[[#This Row],[Andere
subsidie(s)]]+Tb.Financiering[[#This Row],[Anders]],0)</f>
        <v>0</v>
      </c>
      <c r="CQ11" s="259">
        <f>IF(Tb.Financiering[[#This Row],[Pnr.]]=CQ$7,Tb.Financiering[[#This Row],[Eigen
bijdrage]]+Tb.Financiering[[#This Row],[Andere
subsidie(s)]]+Tb.Financiering[[#This Row],[Anders]],0)</f>
        <v>0</v>
      </c>
      <c r="CR11" s="259">
        <f>IF(Tb.Financiering[[#This Row],[Pnr.]]=CR$7,Tb.Financiering[[#This Row],[Eigen
bijdrage]]+Tb.Financiering[[#This Row],[Andere
subsidie(s)]]+Tb.Financiering[[#This Row],[Anders]],0)</f>
        <v>0</v>
      </c>
      <c r="CS11" s="259">
        <f>IF(Tb.Financiering[[#This Row],[Pnr.]]=CS$7,Tb.Financiering[[#This Row],[Eigen
bijdrage]]+Tb.Financiering[[#This Row],[Andere
subsidie(s)]]+Tb.Financiering[[#This Row],[Anders]],0)</f>
        <v>0</v>
      </c>
      <c r="CT11" s="259">
        <f>IF(Tb.Financiering[[#This Row],[Pnr.]]=CT$7,Tb.Financiering[[#This Row],[Eigen
bijdrage]]+Tb.Financiering[[#This Row],[Andere
subsidie(s)]]+Tb.Financiering[[#This Row],[Anders]],0)</f>
        <v>0</v>
      </c>
      <c r="CU11" s="259">
        <f>IF(Tb.Financiering[[#This Row],[Pnr.]]=CU$7,Tb.Financiering[[#This Row],[Eigen
bijdrage]]+Tb.Financiering[[#This Row],[Andere
subsidie(s)]]+Tb.Financiering[[#This Row],[Anders]],0)</f>
        <v>0</v>
      </c>
      <c r="CV11" s="259">
        <f>IF(Tb.Financiering[[#This Row],[Pnr.]]=CV$7,Tb.Financiering[[#This Row],[Eigen
bijdrage]]+Tb.Financiering[[#This Row],[Andere
subsidie(s)]]+Tb.Financiering[[#This Row],[Anders]],0)</f>
        <v>0</v>
      </c>
      <c r="CW11" s="259">
        <f>IF(Tb.Financiering[[#This Row],[Pnr.]]=CW$7,Tb.Financiering[[#This Row],[Eigen
bijdrage]]+Tb.Financiering[[#This Row],[Andere
subsidie(s)]]+Tb.Financiering[[#This Row],[Anders]],0)</f>
        <v>0</v>
      </c>
      <c r="CX11" s="259">
        <f>IF(Tb.Financiering[[#This Row],[Pnr.]]=CX$7,Tb.Financiering[[#This Row],[Eigen
bijdrage]]+Tb.Financiering[[#This Row],[Andere
subsidie(s)]]+Tb.Financiering[[#This Row],[Anders]],0)</f>
        <v>0</v>
      </c>
      <c r="CY11" s="259">
        <f>IF(Tb.Financiering[[#This Row],[Pnr.]]=CY$7,Tb.Financiering[[#This Row],[Eigen
bijdrage]]+Tb.Financiering[[#This Row],[Andere
subsidie(s)]]+Tb.Financiering[[#This Row],[Anders]],0)</f>
        <v>0</v>
      </c>
      <c r="CZ11" s="259">
        <f>IF(Tb.Financiering[[#This Row],[Pnr.]]=CZ$7,Tb.Financiering[[#This Row],[Eigen
bijdrage]]+Tb.Financiering[[#This Row],[Andere
subsidie(s)]]+Tb.Financiering[[#This Row],[Anders]],0)</f>
        <v>0</v>
      </c>
      <c r="DA11" s="259">
        <f>IF(Tb.Financiering[[#This Row],[Pnr.]]=DA$7,Tb.Financiering[[#This Row],[Eigen
bijdrage]]+Tb.Financiering[[#This Row],[Andere
subsidie(s)]]+Tb.Financiering[[#This Row],[Anders]],0)</f>
        <v>0</v>
      </c>
      <c r="DB11" s="259">
        <f>IF(Tb.Financiering[[#This Row],[Pnr.]]=DB$7,Tb.Financiering[[#This Row],[Eigen
bijdrage]]+Tb.Financiering[[#This Row],[Andere
subsidie(s)]]+Tb.Financiering[[#This Row],[Anders]],0)</f>
        <v>0</v>
      </c>
      <c r="DC11" s="259">
        <f>IF(Tb.Financiering[[#This Row],[Pnr.]]=DC$7,Tb.Financiering[[#This Row],[Eigen
bijdrage]]+Tb.Financiering[[#This Row],[Andere
subsidie(s)]]+Tb.Financiering[[#This Row],[Anders]],0)</f>
        <v>0</v>
      </c>
      <c r="DD11" s="259">
        <f>IF(Tb.Financiering[[#This Row],[Pnr.]]=DD$7,Tb.Financiering[[#This Row],[Eigen
bijdrage]]+Tb.Financiering[[#This Row],[Andere
subsidie(s)]]+Tb.Financiering[[#This Row],[Anders]],0)</f>
        <v>0</v>
      </c>
      <c r="DE11" s="259">
        <f>IF(Tb.Financiering[[#This Row],[Pnr.]]=DE$7,Tb.Financiering[[#This Row],[Eigen
bijdrage]]+Tb.Financiering[[#This Row],[Andere
subsidie(s)]]+Tb.Financiering[[#This Row],[Anders]],0)</f>
        <v>0</v>
      </c>
      <c r="DF11" s="259">
        <f>IF(Tb.Financiering[[#This Row],[Pnr.]]=DF$7,Tb.Financiering[[#This Row],[Eigen
bijdrage]]+Tb.Financiering[[#This Row],[Andere
subsidie(s)]]+Tb.Financiering[[#This Row],[Anders]],0)</f>
        <v>0</v>
      </c>
      <c r="DG11" s="259">
        <f>IF(Tb.Financiering[[#This Row],[Pnr.]]=DG$7,Tb.Financiering[[#This Row],[Eigen
bijdrage]]+Tb.Financiering[[#This Row],[Andere
subsidie(s)]]+Tb.Financiering[[#This Row],[Anders]],0)</f>
        <v>0</v>
      </c>
      <c r="DH11" s="259">
        <f>IF(Tb.Financiering[[#This Row],[Pnr.]]=DH$7,Tb.Financiering[[#This Row],[Eigen
bijdrage]]+Tb.Financiering[[#This Row],[Andere
subsidie(s)]]+Tb.Financiering[[#This Row],[Anders]],0)</f>
        <v>0</v>
      </c>
      <c r="DI11" s="259">
        <f>IF(Tb.Financiering[[#This Row],[Pnr.]]=DI$7,Tb.Financiering[[#This Row],[Eigen
bijdrage]]+Tb.Financiering[[#This Row],[Andere
subsidie(s)]]+Tb.Financiering[[#This Row],[Anders]],0)</f>
        <v>0</v>
      </c>
      <c r="DJ11" s="259">
        <f>IF(Tb.Financiering[[#This Row],[Pnr.]]=DJ$7,Tb.Financiering[[#This Row],[Eigen
bijdrage]]+Tb.Financiering[[#This Row],[Andere
subsidie(s)]]+Tb.Financiering[[#This Row],[Anders]],0)</f>
        <v>0</v>
      </c>
      <c r="DK11" s="259">
        <f>IF(Tb.Financiering[[#This Row],[Pnr.]]=DK$7,Tb.Financiering[[#This Row],[Eigen
bijdrage]]+Tb.Financiering[[#This Row],[Andere
subsidie(s)]]+Tb.Financiering[[#This Row],[Anders]],0)</f>
        <v>0</v>
      </c>
    </row>
    <row r="12" spans="1:16384" x14ac:dyDescent="0.3">
      <c r="B12" s="147"/>
      <c r="C12" s="147"/>
      <c r="D12" s="11">
        <f>SUMIF(Tbl.Kosten[PSAnr.],Tb.Financiering[[#This Row],[PSAnr.]],Tbl.Kosten[Totaal kosten])</f>
        <v>0</v>
      </c>
      <c r="E12" s="164">
        <f>SUMIF(Tbl.Kosten[PSAnr.],Tb.Financiering[[#This Row],[PSAnr.]],Tbl.Kosten[Subsidie])</f>
        <v>0</v>
      </c>
      <c r="F12" s="165"/>
      <c r="G12" s="164">
        <f>Tb.Financiering[[#This Row],[Begrote kosten]]-Tb.Financiering[[#This Row],[Berekende GLB subsidie]]-Tb.Financiering[[#This Row],[Correctie GLB subsidie]]</f>
        <v>0</v>
      </c>
      <c r="H12" s="166"/>
      <c r="I12" s="166"/>
      <c r="J12" s="166"/>
      <c r="K12" s="162"/>
      <c r="L12" s="97">
        <f>Tb.Financiering[[#This Row],[Te financieren]]-SUM(Tb.Financiering[[#This Row],[Eigen
bijdrage]:[Anders]])</f>
        <v>0</v>
      </c>
      <c r="M12" s="170" t="str">
        <f>IFERROR(VLOOKUP(Tb.Financiering[[#This Row],[Partnernaam]],Tbl.Projectpartners[[Naam]:[PNr.]],9,FALSE),"")</f>
        <v/>
      </c>
      <c r="N12" s="152" t="str">
        <f>IFERROR(VLOOKUP(Tb.Financiering[[#This Row],[Subsidiabele activiteit]],Tbl.Subsidiehoogte[[Subsidieactiviteit]:[SAnr.]],3,FALSE),"")</f>
        <v/>
      </c>
      <c r="O12" s="152" t="str">
        <f>_xlfn.CONCAT(Tb.Financiering[[#This Row],[Pnr.]],Tb.Financiering[[#This Row],[SAnr.]])</f>
        <v/>
      </c>
      <c r="P12" s="154">
        <f>IF(Tb.Financiering[[#This Row],[Pnr.]]=P$7,Tb.Financiering[[#This Row],[Te financieren]]-Tb.Financiering[[#This Row],[Eigen
bijdrage]]-Tb.Financiering[[#This Row],[Andere
subsidie(s)]]-Tb.Financiering[[#This Row],[Anders]],0)</f>
        <v>0</v>
      </c>
      <c r="Q12" s="154">
        <f>IF(Tb.Financiering[[#This Row],[Pnr.]]=Q$7,Tb.Financiering[[#This Row],[Te financieren]]-Tb.Financiering[[#This Row],[Eigen
bijdrage]]-Tb.Financiering[[#This Row],[Andere
subsidie(s)]]-Tb.Financiering[[#This Row],[Anders]],0)</f>
        <v>0</v>
      </c>
      <c r="R12" s="154">
        <f>IF(Tb.Financiering[[#This Row],[Pnr.]]=R$7,Tb.Financiering[[#This Row],[Te financieren]]-Tb.Financiering[[#This Row],[Eigen
bijdrage]]-Tb.Financiering[[#This Row],[Andere
subsidie(s)]]-Tb.Financiering[[#This Row],[Anders]],0)</f>
        <v>0</v>
      </c>
      <c r="S12" s="154">
        <f>IF(Tb.Financiering[[#This Row],[Pnr.]]=S$7,Tb.Financiering[[#This Row],[Te financieren]]-Tb.Financiering[[#This Row],[Eigen
bijdrage]]-Tb.Financiering[[#This Row],[Andere
subsidie(s)]]-Tb.Financiering[[#This Row],[Anders]],0)</f>
        <v>0</v>
      </c>
      <c r="T12" s="154">
        <f>IF(Tb.Financiering[[#This Row],[Pnr.]]=T$7,Tb.Financiering[[#This Row],[Te financieren]]-Tb.Financiering[[#This Row],[Eigen
bijdrage]]-Tb.Financiering[[#This Row],[Andere
subsidie(s)]]-Tb.Financiering[[#This Row],[Anders]],0)</f>
        <v>0</v>
      </c>
      <c r="U12" s="154">
        <f>IF(Tb.Financiering[[#This Row],[Pnr.]]=U$7,Tb.Financiering[[#This Row],[Te financieren]]-Tb.Financiering[[#This Row],[Eigen
bijdrage]]-Tb.Financiering[[#This Row],[Andere
subsidie(s)]]-Tb.Financiering[[#This Row],[Anders]],0)</f>
        <v>0</v>
      </c>
      <c r="V12" s="154">
        <f>IF(Tb.Financiering[[#This Row],[Pnr.]]=V$7,Tb.Financiering[[#This Row],[Te financieren]]-Tb.Financiering[[#This Row],[Eigen
bijdrage]]-Tb.Financiering[[#This Row],[Andere
subsidie(s)]]-Tb.Financiering[[#This Row],[Anders]],0)</f>
        <v>0</v>
      </c>
      <c r="W12" s="154">
        <f>IF(Tb.Financiering[[#This Row],[Pnr.]]=W$7,Tb.Financiering[[#This Row],[Te financieren]]-Tb.Financiering[[#This Row],[Eigen
bijdrage]]-Tb.Financiering[[#This Row],[Andere
subsidie(s)]]-Tb.Financiering[[#This Row],[Anders]],0)</f>
        <v>0</v>
      </c>
      <c r="X12" s="154">
        <f>IF(Tb.Financiering[[#This Row],[Pnr.]]=X$7,Tb.Financiering[[#This Row],[Te financieren]]-Tb.Financiering[[#This Row],[Eigen
bijdrage]]-Tb.Financiering[[#This Row],[Andere
subsidie(s)]]-Tb.Financiering[[#This Row],[Anders]],0)</f>
        <v>0</v>
      </c>
      <c r="Y12" s="154">
        <f>IF(Tb.Financiering[[#This Row],[Pnr.]]=Y$7,Tb.Financiering[[#This Row],[Te financieren]]-Tb.Financiering[[#This Row],[Eigen
bijdrage]]-Tb.Financiering[[#This Row],[Andere
subsidie(s)]]-Tb.Financiering[[#This Row],[Anders]],0)</f>
        <v>0</v>
      </c>
      <c r="Z12" s="154">
        <f>IF(Tb.Financiering[[#This Row],[Pnr.]]=Z$7,Tb.Financiering[[#This Row],[Te financieren]]-Tb.Financiering[[#This Row],[Eigen
bijdrage]]-Tb.Financiering[[#This Row],[Andere
subsidie(s)]]-Tb.Financiering[[#This Row],[Anders]],0)</f>
        <v>0</v>
      </c>
      <c r="AA12" s="154">
        <f>IF(Tb.Financiering[[#This Row],[Pnr.]]=AA$7,Tb.Financiering[[#This Row],[Te financieren]]-Tb.Financiering[[#This Row],[Eigen
bijdrage]]-Tb.Financiering[[#This Row],[Andere
subsidie(s)]]-Tb.Financiering[[#This Row],[Anders]],0)</f>
        <v>0</v>
      </c>
      <c r="AB12" s="154">
        <f>IF(Tb.Financiering[[#This Row],[Pnr.]]=AB$7,Tb.Financiering[[#This Row],[Te financieren]]-Tb.Financiering[[#This Row],[Eigen
bijdrage]]-Tb.Financiering[[#This Row],[Andere
subsidie(s)]]-Tb.Financiering[[#This Row],[Anders]],0)</f>
        <v>0</v>
      </c>
      <c r="AC12" s="154">
        <f>IF(Tb.Financiering[[#This Row],[Pnr.]]=AC$7,Tb.Financiering[[#This Row],[Te financieren]]-Tb.Financiering[[#This Row],[Eigen
bijdrage]]-Tb.Financiering[[#This Row],[Andere
subsidie(s)]]-Tb.Financiering[[#This Row],[Anders]],0)</f>
        <v>0</v>
      </c>
      <c r="AD12" s="154">
        <f>IF(Tb.Financiering[[#This Row],[Pnr.]]=AD$7,Tb.Financiering[[#This Row],[Te financieren]]-Tb.Financiering[[#This Row],[Eigen
bijdrage]]-Tb.Financiering[[#This Row],[Andere
subsidie(s)]]-Tb.Financiering[[#This Row],[Anders]],0)</f>
        <v>0</v>
      </c>
      <c r="AE12" s="154">
        <f>IF(Tb.Financiering[[#This Row],[Pnr.]]=AE$7,Tb.Financiering[[#This Row],[Te financieren]]-Tb.Financiering[[#This Row],[Eigen
bijdrage]]-Tb.Financiering[[#This Row],[Andere
subsidie(s)]]-Tb.Financiering[[#This Row],[Anders]],0)</f>
        <v>0</v>
      </c>
      <c r="AF12" s="154">
        <f>IF(Tb.Financiering[[#This Row],[Pnr.]]=AF$7,Tb.Financiering[[#This Row],[Te financieren]]-Tb.Financiering[[#This Row],[Eigen
bijdrage]]-Tb.Financiering[[#This Row],[Andere
subsidie(s)]]-Tb.Financiering[[#This Row],[Anders]],0)</f>
        <v>0</v>
      </c>
      <c r="AG12" s="154">
        <f>IF(Tb.Financiering[[#This Row],[Pnr.]]=AG$7,Tb.Financiering[[#This Row],[Te financieren]]-Tb.Financiering[[#This Row],[Eigen
bijdrage]]-Tb.Financiering[[#This Row],[Andere
subsidie(s)]]-Tb.Financiering[[#This Row],[Anders]],0)</f>
        <v>0</v>
      </c>
      <c r="AH12" s="154">
        <f>IF(Tb.Financiering[[#This Row],[Pnr.]]=AH$7,Tb.Financiering[[#This Row],[Te financieren]]-Tb.Financiering[[#This Row],[Eigen
bijdrage]]-Tb.Financiering[[#This Row],[Andere
subsidie(s)]]-Tb.Financiering[[#This Row],[Anders]],0)</f>
        <v>0</v>
      </c>
      <c r="AI12" s="154">
        <f>IF(Tb.Financiering[[#This Row],[Pnr.]]=AI$7,Tb.Financiering[[#This Row],[Te financieren]]-Tb.Financiering[[#This Row],[Eigen
bijdrage]]-Tb.Financiering[[#This Row],[Andere
subsidie(s)]]-Tb.Financiering[[#This Row],[Anders]],0)</f>
        <v>0</v>
      </c>
      <c r="AJ12" s="154">
        <f>IF(Tb.Financiering[[#This Row],[Pnr.]]=AJ$7,Tb.Financiering[[#This Row],[Te financieren]]-Tb.Financiering[[#This Row],[Eigen
bijdrage]]-Tb.Financiering[[#This Row],[Andere
subsidie(s)]]-Tb.Financiering[[#This Row],[Anders]],0)</f>
        <v>0</v>
      </c>
      <c r="AK12" s="154">
        <f>IF(Tb.Financiering[[#This Row],[Pnr.]]=AK$7,Tb.Financiering[[#This Row],[Te financieren]]-Tb.Financiering[[#This Row],[Eigen
bijdrage]]-Tb.Financiering[[#This Row],[Andere
subsidie(s)]]-Tb.Financiering[[#This Row],[Anders]],0)</f>
        <v>0</v>
      </c>
      <c r="AL12" s="154">
        <f>IF(Tb.Financiering[[#This Row],[Pnr.]]=AL$7,Tb.Financiering[[#This Row],[Te financieren]]-Tb.Financiering[[#This Row],[Eigen
bijdrage]]-Tb.Financiering[[#This Row],[Andere
subsidie(s)]]-Tb.Financiering[[#This Row],[Anders]],0)</f>
        <v>0</v>
      </c>
      <c r="AM12" s="154">
        <f>IF(Tb.Financiering[[#This Row],[Pnr.]]=AM$7,Tb.Financiering[[#This Row],[Te financieren]]-Tb.Financiering[[#This Row],[Eigen
bijdrage]]-Tb.Financiering[[#This Row],[Andere
subsidie(s)]]-Tb.Financiering[[#This Row],[Anders]],0)</f>
        <v>0</v>
      </c>
      <c r="AN12" s="154">
        <f>IF(Tb.Financiering[[#This Row],[Pnr.]]=AN$7,Tb.Financiering[[#This Row],[Te financieren]]-Tb.Financiering[[#This Row],[Eigen
bijdrage]]-Tb.Financiering[[#This Row],[Andere
subsidie(s)]]-Tb.Financiering[[#This Row],[Anders]],0)</f>
        <v>0</v>
      </c>
      <c r="AO12" s="154">
        <f>IF(Tb.Financiering[[#This Row],[Pnr.]]=AO$7,Tb.Financiering[[#This Row],[Te financieren]]-Tb.Financiering[[#This Row],[Eigen
bijdrage]]-Tb.Financiering[[#This Row],[Andere
subsidie(s)]]-Tb.Financiering[[#This Row],[Anders]],0)</f>
        <v>0</v>
      </c>
      <c r="AP12" s="154">
        <f>IF(Tb.Financiering[[#This Row],[Pnr.]]=AP$7,Tb.Financiering[[#This Row],[Te financieren]]-Tb.Financiering[[#This Row],[Eigen
bijdrage]]-Tb.Financiering[[#This Row],[Andere
subsidie(s)]]-Tb.Financiering[[#This Row],[Anders]],0)</f>
        <v>0</v>
      </c>
      <c r="AQ12" s="154">
        <f>IF(Tb.Financiering[[#This Row],[Pnr.]]=AQ$7,Tb.Financiering[[#This Row],[Te financieren]]-Tb.Financiering[[#This Row],[Eigen
bijdrage]]-Tb.Financiering[[#This Row],[Andere
subsidie(s)]]-Tb.Financiering[[#This Row],[Anders]],0)</f>
        <v>0</v>
      </c>
      <c r="AR12" s="154">
        <f>IF(Tb.Financiering[[#This Row],[Pnr.]]=AR$7,Tb.Financiering[[#This Row],[Te financieren]]-Tb.Financiering[[#This Row],[Eigen
bijdrage]]-Tb.Financiering[[#This Row],[Andere
subsidie(s)]]-Tb.Financiering[[#This Row],[Anders]],0)</f>
        <v>0</v>
      </c>
      <c r="AS12" s="154">
        <f>IF(Tb.Financiering[[#This Row],[Pnr.]]=AS$7,Tb.Financiering[[#This Row],[Te financieren]]-Tb.Financiering[[#This Row],[Eigen
bijdrage]]-Tb.Financiering[[#This Row],[Andere
subsidie(s)]]-Tb.Financiering[[#This Row],[Anders]],0)</f>
        <v>0</v>
      </c>
      <c r="AT12" s="154">
        <f>IF(Tb.Financiering[[#This Row],[Pnr.]]=AT$7,Tb.Financiering[[#This Row],[Te financieren]]-Tb.Financiering[[#This Row],[Eigen
bijdrage]]-Tb.Financiering[[#This Row],[Andere
subsidie(s)]]-Tb.Financiering[[#This Row],[Anders]],0)</f>
        <v>0</v>
      </c>
      <c r="AU12" s="154">
        <f>IF(Tb.Financiering[[#This Row],[Pnr.]]=AU$7,Tb.Financiering[[#This Row],[Te financieren]]-Tb.Financiering[[#This Row],[Eigen
bijdrage]]-Tb.Financiering[[#This Row],[Andere
subsidie(s)]]-Tb.Financiering[[#This Row],[Anders]],0)</f>
        <v>0</v>
      </c>
      <c r="AV12" s="154">
        <f>IF(Tb.Financiering[[#This Row],[Pnr.]]=AV$7,Tb.Financiering[[#This Row],[Te financieren]]-Tb.Financiering[[#This Row],[Eigen
bijdrage]]-Tb.Financiering[[#This Row],[Andere
subsidie(s)]]-Tb.Financiering[[#This Row],[Anders]],0)</f>
        <v>0</v>
      </c>
      <c r="AW12" s="154">
        <f>IF(Tb.Financiering[[#This Row],[Pnr.]]=AW$7,Tb.Financiering[[#This Row],[Te financieren]]-Tb.Financiering[[#This Row],[Eigen
bijdrage]]-Tb.Financiering[[#This Row],[Andere
subsidie(s)]]-Tb.Financiering[[#This Row],[Anders]],0)</f>
        <v>0</v>
      </c>
      <c r="AX12" s="154">
        <f>IF(Tb.Financiering[[#This Row],[Pnr.]]=AX$7,Tb.Financiering[[#This Row],[Te financieren]]-Tb.Financiering[[#This Row],[Eigen
bijdrage]]-Tb.Financiering[[#This Row],[Andere
subsidie(s)]]-Tb.Financiering[[#This Row],[Anders]],0)</f>
        <v>0</v>
      </c>
      <c r="AY12" s="154">
        <f>IF(Tb.Financiering[[#This Row],[Pnr.]]=AY$7,Tb.Financiering[[#This Row],[Te financieren]]-Tb.Financiering[[#This Row],[Eigen
bijdrage]]-Tb.Financiering[[#This Row],[Andere
subsidie(s)]]-Tb.Financiering[[#This Row],[Anders]],0)</f>
        <v>0</v>
      </c>
      <c r="AZ12" s="154">
        <f>IF(Tb.Financiering[[#This Row],[Pnr.]]=AZ$7,Tb.Financiering[[#This Row],[Te financieren]]-Tb.Financiering[[#This Row],[Eigen
bijdrage]]-Tb.Financiering[[#This Row],[Andere
subsidie(s)]]-Tb.Financiering[[#This Row],[Anders]],0)</f>
        <v>0</v>
      </c>
      <c r="BA12" s="154">
        <f>IF(Tb.Financiering[[#This Row],[Pnr.]]=BA$7,Tb.Financiering[[#This Row],[Te financieren]]-Tb.Financiering[[#This Row],[Eigen
bijdrage]]-Tb.Financiering[[#This Row],[Andere
subsidie(s)]]-Tb.Financiering[[#This Row],[Anders]],0)</f>
        <v>0</v>
      </c>
      <c r="BB12" s="154">
        <f>IF(Tb.Financiering[[#This Row],[Pnr.]]=BB$7,Tb.Financiering[[#This Row],[Te financieren]]-Tb.Financiering[[#This Row],[Eigen
bijdrage]]-Tb.Financiering[[#This Row],[Andere
subsidie(s)]]-Tb.Financiering[[#This Row],[Anders]],0)</f>
        <v>0</v>
      </c>
      <c r="BC12" s="154">
        <f>IF(Tb.Financiering[[#This Row],[Pnr.]]=BC$7,Tb.Financiering[[#This Row],[Te financieren]]-Tb.Financiering[[#This Row],[Eigen
bijdrage]]-Tb.Financiering[[#This Row],[Andere
subsidie(s)]]-Tb.Financiering[[#This Row],[Anders]],0)</f>
        <v>0</v>
      </c>
      <c r="BD12" s="154">
        <f>IF(Tb.Financiering[[#This Row],[Pnr.]]=BD$7,Tb.Financiering[[#This Row],[Te financieren]]-Tb.Financiering[[#This Row],[Eigen
bijdrage]]-Tb.Financiering[[#This Row],[Andere
subsidie(s)]]-Tb.Financiering[[#This Row],[Anders]],0)</f>
        <v>0</v>
      </c>
      <c r="BE12" s="154">
        <f>IF(Tb.Financiering[[#This Row],[Pnr.]]=BE$7,Tb.Financiering[[#This Row],[Te financieren]]-Tb.Financiering[[#This Row],[Eigen
bijdrage]]-Tb.Financiering[[#This Row],[Andere
subsidie(s)]]-Tb.Financiering[[#This Row],[Anders]],0)</f>
        <v>0</v>
      </c>
      <c r="BF12" s="154">
        <f>IF(Tb.Financiering[[#This Row],[Pnr.]]=BF$7,Tb.Financiering[[#This Row],[Te financieren]]-Tb.Financiering[[#This Row],[Eigen
bijdrage]]-Tb.Financiering[[#This Row],[Andere
subsidie(s)]]-Tb.Financiering[[#This Row],[Anders]],0)</f>
        <v>0</v>
      </c>
      <c r="BG12" s="154">
        <f>IF(Tb.Financiering[[#This Row],[Pnr.]]=BG$7,Tb.Financiering[[#This Row],[Te financieren]]-Tb.Financiering[[#This Row],[Eigen
bijdrage]]-Tb.Financiering[[#This Row],[Andere
subsidie(s)]]-Tb.Financiering[[#This Row],[Anders]],0)</f>
        <v>0</v>
      </c>
      <c r="BH12" s="154">
        <f>IF(Tb.Financiering[[#This Row],[Pnr.]]=BH$7,Tb.Financiering[[#This Row],[Te financieren]]-Tb.Financiering[[#This Row],[Eigen
bijdrage]]-Tb.Financiering[[#This Row],[Andere
subsidie(s)]]-Tb.Financiering[[#This Row],[Anders]],0)</f>
        <v>0</v>
      </c>
      <c r="BI12" s="154">
        <f>IF(Tb.Financiering[[#This Row],[Pnr.]]=BI$7,Tb.Financiering[[#This Row],[Te financieren]]-Tb.Financiering[[#This Row],[Eigen
bijdrage]]-Tb.Financiering[[#This Row],[Andere
subsidie(s)]]-Tb.Financiering[[#This Row],[Anders]],0)</f>
        <v>0</v>
      </c>
      <c r="BJ12" s="154">
        <f>IF(Tb.Financiering[[#This Row],[Pnr.]]=BJ$7,Tb.Financiering[[#This Row],[Te financieren]]-Tb.Financiering[[#This Row],[Eigen
bijdrage]]-Tb.Financiering[[#This Row],[Andere
subsidie(s)]]-Tb.Financiering[[#This Row],[Anders]],0)</f>
        <v>0</v>
      </c>
      <c r="BK12" s="154">
        <f>IF(Tb.Financiering[[#This Row],[Pnr.]]=BK$7,Tb.Financiering[[#This Row],[Te financieren]]-Tb.Financiering[[#This Row],[Eigen
bijdrage]]-Tb.Financiering[[#This Row],[Andere
subsidie(s)]]-Tb.Financiering[[#This Row],[Anders]],0)</f>
        <v>0</v>
      </c>
      <c r="BL12" s="154">
        <f>IF(Tb.Financiering[[#This Row],[Pnr.]]=BL$7,Tb.Financiering[[#This Row],[Te financieren]]-Tb.Financiering[[#This Row],[Eigen
bijdrage]]-Tb.Financiering[[#This Row],[Andere
subsidie(s)]]-Tb.Financiering[[#This Row],[Anders]],0)</f>
        <v>0</v>
      </c>
      <c r="BM12" s="154">
        <f>IF(Tb.Financiering[[#This Row],[Pnr.]]=BM$7,Tb.Financiering[[#This Row],[Te financieren]]-Tb.Financiering[[#This Row],[Eigen
bijdrage]]-Tb.Financiering[[#This Row],[Andere
subsidie(s)]]-Tb.Financiering[[#This Row],[Anders]],0)</f>
        <v>0</v>
      </c>
      <c r="BN12" s="259">
        <f>IF(Tb.Financiering[[#This Row],[Pnr.]]=BN$7,Tb.Financiering[[#This Row],[Eigen
bijdrage]]+Tb.Financiering[[#This Row],[Andere
subsidie(s)]]+Tb.Financiering[[#This Row],[Anders]],0)</f>
        <v>0</v>
      </c>
      <c r="BO12" s="259">
        <f>IF(Tb.Financiering[[#This Row],[Pnr.]]=BO$7,Tb.Financiering[[#This Row],[Eigen
bijdrage]]+Tb.Financiering[[#This Row],[Andere
subsidie(s)]]+Tb.Financiering[[#This Row],[Anders]],0)</f>
        <v>0</v>
      </c>
      <c r="BP12" s="259">
        <f>IF(Tb.Financiering[[#This Row],[Pnr.]]=BP$7,Tb.Financiering[[#This Row],[Eigen
bijdrage]]+Tb.Financiering[[#This Row],[Andere
subsidie(s)]]+Tb.Financiering[[#This Row],[Anders]],0)</f>
        <v>0</v>
      </c>
      <c r="BQ12" s="259">
        <f>IF(Tb.Financiering[[#This Row],[Pnr.]]=BQ$7,Tb.Financiering[[#This Row],[Eigen
bijdrage]]+Tb.Financiering[[#This Row],[Andere
subsidie(s)]]+Tb.Financiering[[#This Row],[Anders]],0)</f>
        <v>0</v>
      </c>
      <c r="BR12" s="259">
        <f>IF(Tb.Financiering[[#This Row],[Pnr.]]=BR$7,Tb.Financiering[[#This Row],[Eigen
bijdrage]]+Tb.Financiering[[#This Row],[Andere
subsidie(s)]]+Tb.Financiering[[#This Row],[Anders]],0)</f>
        <v>0</v>
      </c>
      <c r="BS12" s="259">
        <f>IF(Tb.Financiering[[#This Row],[Pnr.]]=BS$7,Tb.Financiering[[#This Row],[Eigen
bijdrage]]+Tb.Financiering[[#This Row],[Andere
subsidie(s)]]+Tb.Financiering[[#This Row],[Anders]],0)</f>
        <v>0</v>
      </c>
      <c r="BT12" s="259">
        <f>IF(Tb.Financiering[[#This Row],[Pnr.]]=BT$7,Tb.Financiering[[#This Row],[Eigen
bijdrage]]+Tb.Financiering[[#This Row],[Andere
subsidie(s)]]+Tb.Financiering[[#This Row],[Anders]],0)</f>
        <v>0</v>
      </c>
      <c r="BU12" s="259">
        <f>IF(Tb.Financiering[[#This Row],[Pnr.]]=BU$7,Tb.Financiering[[#This Row],[Eigen
bijdrage]]+Tb.Financiering[[#This Row],[Andere
subsidie(s)]]+Tb.Financiering[[#This Row],[Anders]],0)</f>
        <v>0</v>
      </c>
      <c r="BV12" s="259">
        <f>IF(Tb.Financiering[[#This Row],[Pnr.]]=BV$7,Tb.Financiering[[#This Row],[Eigen
bijdrage]]+Tb.Financiering[[#This Row],[Andere
subsidie(s)]]+Tb.Financiering[[#This Row],[Anders]],0)</f>
        <v>0</v>
      </c>
      <c r="BW12" s="259">
        <f>IF(Tb.Financiering[[#This Row],[Pnr.]]=BW$7,Tb.Financiering[[#This Row],[Eigen
bijdrage]]+Tb.Financiering[[#This Row],[Andere
subsidie(s)]]+Tb.Financiering[[#This Row],[Anders]],0)</f>
        <v>0</v>
      </c>
      <c r="BX12" s="259">
        <f>IF(Tb.Financiering[[#This Row],[Pnr.]]=BX$7,Tb.Financiering[[#This Row],[Eigen
bijdrage]]+Tb.Financiering[[#This Row],[Andere
subsidie(s)]]+Tb.Financiering[[#This Row],[Anders]],0)</f>
        <v>0</v>
      </c>
      <c r="BY12" s="259">
        <f>IF(Tb.Financiering[[#This Row],[Pnr.]]=BY$7,Tb.Financiering[[#This Row],[Eigen
bijdrage]]+Tb.Financiering[[#This Row],[Andere
subsidie(s)]]+Tb.Financiering[[#This Row],[Anders]],0)</f>
        <v>0</v>
      </c>
      <c r="BZ12" s="259">
        <f>IF(Tb.Financiering[[#This Row],[Pnr.]]=BZ$7,Tb.Financiering[[#This Row],[Eigen
bijdrage]]+Tb.Financiering[[#This Row],[Andere
subsidie(s)]]+Tb.Financiering[[#This Row],[Anders]],0)</f>
        <v>0</v>
      </c>
      <c r="CA12" s="259">
        <f>IF(Tb.Financiering[[#This Row],[Pnr.]]=CA$7,Tb.Financiering[[#This Row],[Eigen
bijdrage]]+Tb.Financiering[[#This Row],[Andere
subsidie(s)]]+Tb.Financiering[[#This Row],[Anders]],0)</f>
        <v>0</v>
      </c>
      <c r="CB12" s="259">
        <f>IF(Tb.Financiering[[#This Row],[Pnr.]]=CB$7,Tb.Financiering[[#This Row],[Eigen
bijdrage]]+Tb.Financiering[[#This Row],[Andere
subsidie(s)]]+Tb.Financiering[[#This Row],[Anders]],0)</f>
        <v>0</v>
      </c>
      <c r="CC12" s="259">
        <f>IF(Tb.Financiering[[#This Row],[Pnr.]]=CC$7,Tb.Financiering[[#This Row],[Eigen
bijdrage]]+Tb.Financiering[[#This Row],[Andere
subsidie(s)]]+Tb.Financiering[[#This Row],[Anders]],0)</f>
        <v>0</v>
      </c>
      <c r="CD12" s="259">
        <f>IF(Tb.Financiering[[#This Row],[Pnr.]]=CD$7,Tb.Financiering[[#This Row],[Eigen
bijdrage]]+Tb.Financiering[[#This Row],[Andere
subsidie(s)]]+Tb.Financiering[[#This Row],[Anders]],0)</f>
        <v>0</v>
      </c>
      <c r="CE12" s="259">
        <f>IF(Tb.Financiering[[#This Row],[Pnr.]]=CE$7,Tb.Financiering[[#This Row],[Eigen
bijdrage]]+Tb.Financiering[[#This Row],[Andere
subsidie(s)]]+Tb.Financiering[[#This Row],[Anders]],0)</f>
        <v>0</v>
      </c>
      <c r="CF12" s="259">
        <f>IF(Tb.Financiering[[#This Row],[Pnr.]]=CF$7,Tb.Financiering[[#This Row],[Eigen
bijdrage]]+Tb.Financiering[[#This Row],[Andere
subsidie(s)]]+Tb.Financiering[[#This Row],[Anders]],0)</f>
        <v>0</v>
      </c>
      <c r="CG12" s="259">
        <f>IF(Tb.Financiering[[#This Row],[Pnr.]]=CG$7,Tb.Financiering[[#This Row],[Eigen
bijdrage]]+Tb.Financiering[[#This Row],[Andere
subsidie(s)]]+Tb.Financiering[[#This Row],[Anders]],0)</f>
        <v>0</v>
      </c>
      <c r="CH12" s="259">
        <f>IF(Tb.Financiering[[#This Row],[Pnr.]]=CH$7,Tb.Financiering[[#This Row],[Eigen
bijdrage]]+Tb.Financiering[[#This Row],[Andere
subsidie(s)]]+Tb.Financiering[[#This Row],[Anders]],0)</f>
        <v>0</v>
      </c>
      <c r="CI12" s="259">
        <f>IF(Tb.Financiering[[#This Row],[Pnr.]]=CI$7,Tb.Financiering[[#This Row],[Eigen
bijdrage]]+Tb.Financiering[[#This Row],[Andere
subsidie(s)]]+Tb.Financiering[[#This Row],[Anders]],0)</f>
        <v>0</v>
      </c>
      <c r="CJ12" s="259">
        <f>IF(Tb.Financiering[[#This Row],[Pnr.]]=CJ$7,Tb.Financiering[[#This Row],[Eigen
bijdrage]]+Tb.Financiering[[#This Row],[Andere
subsidie(s)]]+Tb.Financiering[[#This Row],[Anders]],0)</f>
        <v>0</v>
      </c>
      <c r="CK12" s="259">
        <f>IF(Tb.Financiering[[#This Row],[Pnr.]]=CK$7,Tb.Financiering[[#This Row],[Eigen
bijdrage]]+Tb.Financiering[[#This Row],[Andere
subsidie(s)]]+Tb.Financiering[[#This Row],[Anders]],0)</f>
        <v>0</v>
      </c>
      <c r="CL12" s="259">
        <f>IF(Tb.Financiering[[#This Row],[Pnr.]]=CL$7,Tb.Financiering[[#This Row],[Eigen
bijdrage]]+Tb.Financiering[[#This Row],[Andere
subsidie(s)]]+Tb.Financiering[[#This Row],[Anders]],0)</f>
        <v>0</v>
      </c>
      <c r="CM12" s="259">
        <f>IF(Tb.Financiering[[#This Row],[Pnr.]]=CM$7,Tb.Financiering[[#This Row],[Eigen
bijdrage]]+Tb.Financiering[[#This Row],[Andere
subsidie(s)]]+Tb.Financiering[[#This Row],[Anders]],0)</f>
        <v>0</v>
      </c>
      <c r="CN12" s="259">
        <f>IF(Tb.Financiering[[#This Row],[Pnr.]]=CN$7,Tb.Financiering[[#This Row],[Eigen
bijdrage]]+Tb.Financiering[[#This Row],[Andere
subsidie(s)]]+Tb.Financiering[[#This Row],[Anders]],0)</f>
        <v>0</v>
      </c>
      <c r="CO12" s="259">
        <f>IF(Tb.Financiering[[#This Row],[Pnr.]]=CO$7,Tb.Financiering[[#This Row],[Eigen
bijdrage]]+Tb.Financiering[[#This Row],[Andere
subsidie(s)]]+Tb.Financiering[[#This Row],[Anders]],0)</f>
        <v>0</v>
      </c>
      <c r="CP12" s="259">
        <f>IF(Tb.Financiering[[#This Row],[Pnr.]]=CP$7,Tb.Financiering[[#This Row],[Eigen
bijdrage]]+Tb.Financiering[[#This Row],[Andere
subsidie(s)]]+Tb.Financiering[[#This Row],[Anders]],0)</f>
        <v>0</v>
      </c>
      <c r="CQ12" s="259">
        <f>IF(Tb.Financiering[[#This Row],[Pnr.]]=CQ$7,Tb.Financiering[[#This Row],[Eigen
bijdrage]]+Tb.Financiering[[#This Row],[Andere
subsidie(s)]]+Tb.Financiering[[#This Row],[Anders]],0)</f>
        <v>0</v>
      </c>
      <c r="CR12" s="259">
        <f>IF(Tb.Financiering[[#This Row],[Pnr.]]=CR$7,Tb.Financiering[[#This Row],[Eigen
bijdrage]]+Tb.Financiering[[#This Row],[Andere
subsidie(s)]]+Tb.Financiering[[#This Row],[Anders]],0)</f>
        <v>0</v>
      </c>
      <c r="CS12" s="259">
        <f>IF(Tb.Financiering[[#This Row],[Pnr.]]=CS$7,Tb.Financiering[[#This Row],[Eigen
bijdrage]]+Tb.Financiering[[#This Row],[Andere
subsidie(s)]]+Tb.Financiering[[#This Row],[Anders]],0)</f>
        <v>0</v>
      </c>
      <c r="CT12" s="259">
        <f>IF(Tb.Financiering[[#This Row],[Pnr.]]=CT$7,Tb.Financiering[[#This Row],[Eigen
bijdrage]]+Tb.Financiering[[#This Row],[Andere
subsidie(s)]]+Tb.Financiering[[#This Row],[Anders]],0)</f>
        <v>0</v>
      </c>
      <c r="CU12" s="259">
        <f>IF(Tb.Financiering[[#This Row],[Pnr.]]=CU$7,Tb.Financiering[[#This Row],[Eigen
bijdrage]]+Tb.Financiering[[#This Row],[Andere
subsidie(s)]]+Tb.Financiering[[#This Row],[Anders]],0)</f>
        <v>0</v>
      </c>
      <c r="CV12" s="259">
        <f>IF(Tb.Financiering[[#This Row],[Pnr.]]=CV$7,Tb.Financiering[[#This Row],[Eigen
bijdrage]]+Tb.Financiering[[#This Row],[Andere
subsidie(s)]]+Tb.Financiering[[#This Row],[Anders]],0)</f>
        <v>0</v>
      </c>
      <c r="CW12" s="259">
        <f>IF(Tb.Financiering[[#This Row],[Pnr.]]=CW$7,Tb.Financiering[[#This Row],[Eigen
bijdrage]]+Tb.Financiering[[#This Row],[Andere
subsidie(s)]]+Tb.Financiering[[#This Row],[Anders]],0)</f>
        <v>0</v>
      </c>
      <c r="CX12" s="259">
        <f>IF(Tb.Financiering[[#This Row],[Pnr.]]=CX$7,Tb.Financiering[[#This Row],[Eigen
bijdrage]]+Tb.Financiering[[#This Row],[Andere
subsidie(s)]]+Tb.Financiering[[#This Row],[Anders]],0)</f>
        <v>0</v>
      </c>
      <c r="CY12" s="259">
        <f>IF(Tb.Financiering[[#This Row],[Pnr.]]=CY$7,Tb.Financiering[[#This Row],[Eigen
bijdrage]]+Tb.Financiering[[#This Row],[Andere
subsidie(s)]]+Tb.Financiering[[#This Row],[Anders]],0)</f>
        <v>0</v>
      </c>
      <c r="CZ12" s="259">
        <f>IF(Tb.Financiering[[#This Row],[Pnr.]]=CZ$7,Tb.Financiering[[#This Row],[Eigen
bijdrage]]+Tb.Financiering[[#This Row],[Andere
subsidie(s)]]+Tb.Financiering[[#This Row],[Anders]],0)</f>
        <v>0</v>
      </c>
      <c r="DA12" s="259">
        <f>IF(Tb.Financiering[[#This Row],[Pnr.]]=DA$7,Tb.Financiering[[#This Row],[Eigen
bijdrage]]+Tb.Financiering[[#This Row],[Andere
subsidie(s)]]+Tb.Financiering[[#This Row],[Anders]],0)</f>
        <v>0</v>
      </c>
      <c r="DB12" s="259">
        <f>IF(Tb.Financiering[[#This Row],[Pnr.]]=DB$7,Tb.Financiering[[#This Row],[Eigen
bijdrage]]+Tb.Financiering[[#This Row],[Andere
subsidie(s)]]+Tb.Financiering[[#This Row],[Anders]],0)</f>
        <v>0</v>
      </c>
      <c r="DC12" s="259">
        <f>IF(Tb.Financiering[[#This Row],[Pnr.]]=DC$7,Tb.Financiering[[#This Row],[Eigen
bijdrage]]+Tb.Financiering[[#This Row],[Andere
subsidie(s)]]+Tb.Financiering[[#This Row],[Anders]],0)</f>
        <v>0</v>
      </c>
      <c r="DD12" s="259">
        <f>IF(Tb.Financiering[[#This Row],[Pnr.]]=DD$7,Tb.Financiering[[#This Row],[Eigen
bijdrage]]+Tb.Financiering[[#This Row],[Andere
subsidie(s)]]+Tb.Financiering[[#This Row],[Anders]],0)</f>
        <v>0</v>
      </c>
      <c r="DE12" s="259">
        <f>IF(Tb.Financiering[[#This Row],[Pnr.]]=DE$7,Tb.Financiering[[#This Row],[Eigen
bijdrage]]+Tb.Financiering[[#This Row],[Andere
subsidie(s)]]+Tb.Financiering[[#This Row],[Anders]],0)</f>
        <v>0</v>
      </c>
      <c r="DF12" s="259">
        <f>IF(Tb.Financiering[[#This Row],[Pnr.]]=DF$7,Tb.Financiering[[#This Row],[Eigen
bijdrage]]+Tb.Financiering[[#This Row],[Andere
subsidie(s)]]+Tb.Financiering[[#This Row],[Anders]],0)</f>
        <v>0</v>
      </c>
      <c r="DG12" s="259">
        <f>IF(Tb.Financiering[[#This Row],[Pnr.]]=DG$7,Tb.Financiering[[#This Row],[Eigen
bijdrage]]+Tb.Financiering[[#This Row],[Andere
subsidie(s)]]+Tb.Financiering[[#This Row],[Anders]],0)</f>
        <v>0</v>
      </c>
      <c r="DH12" s="259">
        <f>IF(Tb.Financiering[[#This Row],[Pnr.]]=DH$7,Tb.Financiering[[#This Row],[Eigen
bijdrage]]+Tb.Financiering[[#This Row],[Andere
subsidie(s)]]+Tb.Financiering[[#This Row],[Anders]],0)</f>
        <v>0</v>
      </c>
      <c r="DI12" s="259">
        <f>IF(Tb.Financiering[[#This Row],[Pnr.]]=DI$7,Tb.Financiering[[#This Row],[Eigen
bijdrage]]+Tb.Financiering[[#This Row],[Andere
subsidie(s)]]+Tb.Financiering[[#This Row],[Anders]],0)</f>
        <v>0</v>
      </c>
      <c r="DJ12" s="259">
        <f>IF(Tb.Financiering[[#This Row],[Pnr.]]=DJ$7,Tb.Financiering[[#This Row],[Eigen
bijdrage]]+Tb.Financiering[[#This Row],[Andere
subsidie(s)]]+Tb.Financiering[[#This Row],[Anders]],0)</f>
        <v>0</v>
      </c>
      <c r="DK12" s="259">
        <f>IF(Tb.Financiering[[#This Row],[Pnr.]]=DK$7,Tb.Financiering[[#This Row],[Eigen
bijdrage]]+Tb.Financiering[[#This Row],[Andere
subsidie(s)]]+Tb.Financiering[[#This Row],[Anders]],0)</f>
        <v>0</v>
      </c>
    </row>
    <row r="13" spans="1:16384" x14ac:dyDescent="0.3">
      <c r="B13" s="147"/>
      <c r="C13" s="147"/>
      <c r="D13" s="11">
        <f>SUMIF(Tbl.Kosten[PSAnr.],Tb.Financiering[[#This Row],[PSAnr.]],Tbl.Kosten[Totaal kosten])</f>
        <v>0</v>
      </c>
      <c r="E13" s="164">
        <f>SUMIF(Tbl.Kosten[PSAnr.],Tb.Financiering[[#This Row],[PSAnr.]],Tbl.Kosten[Subsidie])</f>
        <v>0</v>
      </c>
      <c r="F13" s="165"/>
      <c r="G13" s="164">
        <f>Tb.Financiering[[#This Row],[Begrote kosten]]-Tb.Financiering[[#This Row],[Berekende GLB subsidie]]-Tb.Financiering[[#This Row],[Correctie GLB subsidie]]</f>
        <v>0</v>
      </c>
      <c r="H13" s="166"/>
      <c r="I13" s="166"/>
      <c r="J13" s="166"/>
      <c r="K13" s="162"/>
      <c r="L13" s="97">
        <f>Tb.Financiering[[#This Row],[Te financieren]]-SUM(Tb.Financiering[[#This Row],[Eigen
bijdrage]:[Anders]])</f>
        <v>0</v>
      </c>
      <c r="M13" s="170" t="str">
        <f>IFERROR(VLOOKUP(Tb.Financiering[[#This Row],[Partnernaam]],Tbl.Projectpartners[[Naam]:[PNr.]],9,FALSE),"")</f>
        <v/>
      </c>
      <c r="N13" s="152" t="str">
        <f>IFERROR(VLOOKUP(Tb.Financiering[[#This Row],[Subsidiabele activiteit]],Tbl.Subsidiehoogte[[Subsidieactiviteit]:[SAnr.]],3,FALSE),"")</f>
        <v/>
      </c>
      <c r="O13" s="152" t="str">
        <f>_xlfn.CONCAT(Tb.Financiering[[#This Row],[Pnr.]],Tb.Financiering[[#This Row],[SAnr.]])</f>
        <v/>
      </c>
      <c r="P13" s="154">
        <f>IF(Tb.Financiering[[#This Row],[Pnr.]]=P$7,Tb.Financiering[[#This Row],[Te financieren]]-Tb.Financiering[[#This Row],[Eigen
bijdrage]]-Tb.Financiering[[#This Row],[Andere
subsidie(s)]]-Tb.Financiering[[#This Row],[Anders]],0)</f>
        <v>0</v>
      </c>
      <c r="Q13" s="154">
        <f>IF(Tb.Financiering[[#This Row],[Pnr.]]=Q$7,Tb.Financiering[[#This Row],[Te financieren]]-Tb.Financiering[[#This Row],[Eigen
bijdrage]]-Tb.Financiering[[#This Row],[Andere
subsidie(s)]]-Tb.Financiering[[#This Row],[Anders]],0)</f>
        <v>0</v>
      </c>
      <c r="R13" s="154">
        <f>IF(Tb.Financiering[[#This Row],[Pnr.]]=R$7,Tb.Financiering[[#This Row],[Te financieren]]-Tb.Financiering[[#This Row],[Eigen
bijdrage]]-Tb.Financiering[[#This Row],[Andere
subsidie(s)]]-Tb.Financiering[[#This Row],[Anders]],0)</f>
        <v>0</v>
      </c>
      <c r="S13" s="154">
        <f>IF(Tb.Financiering[[#This Row],[Pnr.]]=S$7,Tb.Financiering[[#This Row],[Te financieren]]-Tb.Financiering[[#This Row],[Eigen
bijdrage]]-Tb.Financiering[[#This Row],[Andere
subsidie(s)]]-Tb.Financiering[[#This Row],[Anders]],0)</f>
        <v>0</v>
      </c>
      <c r="T13" s="154">
        <f>IF(Tb.Financiering[[#This Row],[Pnr.]]=T$7,Tb.Financiering[[#This Row],[Te financieren]]-Tb.Financiering[[#This Row],[Eigen
bijdrage]]-Tb.Financiering[[#This Row],[Andere
subsidie(s)]]-Tb.Financiering[[#This Row],[Anders]],0)</f>
        <v>0</v>
      </c>
      <c r="U13" s="154">
        <f>IF(Tb.Financiering[[#This Row],[Pnr.]]=U$7,Tb.Financiering[[#This Row],[Te financieren]]-Tb.Financiering[[#This Row],[Eigen
bijdrage]]-Tb.Financiering[[#This Row],[Andere
subsidie(s)]]-Tb.Financiering[[#This Row],[Anders]],0)</f>
        <v>0</v>
      </c>
      <c r="V13" s="154">
        <f>IF(Tb.Financiering[[#This Row],[Pnr.]]=V$7,Tb.Financiering[[#This Row],[Te financieren]]-Tb.Financiering[[#This Row],[Eigen
bijdrage]]-Tb.Financiering[[#This Row],[Andere
subsidie(s)]]-Tb.Financiering[[#This Row],[Anders]],0)</f>
        <v>0</v>
      </c>
      <c r="W13" s="154">
        <f>IF(Tb.Financiering[[#This Row],[Pnr.]]=W$7,Tb.Financiering[[#This Row],[Te financieren]]-Tb.Financiering[[#This Row],[Eigen
bijdrage]]-Tb.Financiering[[#This Row],[Andere
subsidie(s)]]-Tb.Financiering[[#This Row],[Anders]],0)</f>
        <v>0</v>
      </c>
      <c r="X13" s="154">
        <f>IF(Tb.Financiering[[#This Row],[Pnr.]]=X$7,Tb.Financiering[[#This Row],[Te financieren]]-Tb.Financiering[[#This Row],[Eigen
bijdrage]]-Tb.Financiering[[#This Row],[Andere
subsidie(s)]]-Tb.Financiering[[#This Row],[Anders]],0)</f>
        <v>0</v>
      </c>
      <c r="Y13" s="154">
        <f>IF(Tb.Financiering[[#This Row],[Pnr.]]=Y$7,Tb.Financiering[[#This Row],[Te financieren]]-Tb.Financiering[[#This Row],[Eigen
bijdrage]]-Tb.Financiering[[#This Row],[Andere
subsidie(s)]]-Tb.Financiering[[#This Row],[Anders]],0)</f>
        <v>0</v>
      </c>
      <c r="Z13" s="154">
        <f>IF(Tb.Financiering[[#This Row],[Pnr.]]=Z$7,Tb.Financiering[[#This Row],[Te financieren]]-Tb.Financiering[[#This Row],[Eigen
bijdrage]]-Tb.Financiering[[#This Row],[Andere
subsidie(s)]]-Tb.Financiering[[#This Row],[Anders]],0)</f>
        <v>0</v>
      </c>
      <c r="AA13" s="154">
        <f>IF(Tb.Financiering[[#This Row],[Pnr.]]=AA$7,Tb.Financiering[[#This Row],[Te financieren]]-Tb.Financiering[[#This Row],[Eigen
bijdrage]]-Tb.Financiering[[#This Row],[Andere
subsidie(s)]]-Tb.Financiering[[#This Row],[Anders]],0)</f>
        <v>0</v>
      </c>
      <c r="AB13" s="154">
        <f>IF(Tb.Financiering[[#This Row],[Pnr.]]=AB$7,Tb.Financiering[[#This Row],[Te financieren]]-Tb.Financiering[[#This Row],[Eigen
bijdrage]]-Tb.Financiering[[#This Row],[Andere
subsidie(s)]]-Tb.Financiering[[#This Row],[Anders]],0)</f>
        <v>0</v>
      </c>
      <c r="AC13" s="154">
        <f>IF(Tb.Financiering[[#This Row],[Pnr.]]=AC$7,Tb.Financiering[[#This Row],[Te financieren]]-Tb.Financiering[[#This Row],[Eigen
bijdrage]]-Tb.Financiering[[#This Row],[Andere
subsidie(s)]]-Tb.Financiering[[#This Row],[Anders]],0)</f>
        <v>0</v>
      </c>
      <c r="AD13" s="154">
        <f>IF(Tb.Financiering[[#This Row],[Pnr.]]=AD$7,Tb.Financiering[[#This Row],[Te financieren]]-Tb.Financiering[[#This Row],[Eigen
bijdrage]]-Tb.Financiering[[#This Row],[Andere
subsidie(s)]]-Tb.Financiering[[#This Row],[Anders]],0)</f>
        <v>0</v>
      </c>
      <c r="AE13" s="154">
        <f>IF(Tb.Financiering[[#This Row],[Pnr.]]=AE$7,Tb.Financiering[[#This Row],[Te financieren]]-Tb.Financiering[[#This Row],[Eigen
bijdrage]]-Tb.Financiering[[#This Row],[Andere
subsidie(s)]]-Tb.Financiering[[#This Row],[Anders]],0)</f>
        <v>0</v>
      </c>
      <c r="AF13" s="154">
        <f>IF(Tb.Financiering[[#This Row],[Pnr.]]=AF$7,Tb.Financiering[[#This Row],[Te financieren]]-Tb.Financiering[[#This Row],[Eigen
bijdrage]]-Tb.Financiering[[#This Row],[Andere
subsidie(s)]]-Tb.Financiering[[#This Row],[Anders]],0)</f>
        <v>0</v>
      </c>
      <c r="AG13" s="154">
        <f>IF(Tb.Financiering[[#This Row],[Pnr.]]=AG$7,Tb.Financiering[[#This Row],[Te financieren]]-Tb.Financiering[[#This Row],[Eigen
bijdrage]]-Tb.Financiering[[#This Row],[Andere
subsidie(s)]]-Tb.Financiering[[#This Row],[Anders]],0)</f>
        <v>0</v>
      </c>
      <c r="AH13" s="154">
        <f>IF(Tb.Financiering[[#This Row],[Pnr.]]=AH$7,Tb.Financiering[[#This Row],[Te financieren]]-Tb.Financiering[[#This Row],[Eigen
bijdrage]]-Tb.Financiering[[#This Row],[Andere
subsidie(s)]]-Tb.Financiering[[#This Row],[Anders]],0)</f>
        <v>0</v>
      </c>
      <c r="AI13" s="154">
        <f>IF(Tb.Financiering[[#This Row],[Pnr.]]=AI$7,Tb.Financiering[[#This Row],[Te financieren]]-Tb.Financiering[[#This Row],[Eigen
bijdrage]]-Tb.Financiering[[#This Row],[Andere
subsidie(s)]]-Tb.Financiering[[#This Row],[Anders]],0)</f>
        <v>0</v>
      </c>
      <c r="AJ13" s="154">
        <f>IF(Tb.Financiering[[#This Row],[Pnr.]]=AJ$7,Tb.Financiering[[#This Row],[Te financieren]]-Tb.Financiering[[#This Row],[Eigen
bijdrage]]-Tb.Financiering[[#This Row],[Andere
subsidie(s)]]-Tb.Financiering[[#This Row],[Anders]],0)</f>
        <v>0</v>
      </c>
      <c r="AK13" s="154">
        <f>IF(Tb.Financiering[[#This Row],[Pnr.]]=AK$7,Tb.Financiering[[#This Row],[Te financieren]]-Tb.Financiering[[#This Row],[Eigen
bijdrage]]-Tb.Financiering[[#This Row],[Andere
subsidie(s)]]-Tb.Financiering[[#This Row],[Anders]],0)</f>
        <v>0</v>
      </c>
      <c r="AL13" s="154">
        <f>IF(Tb.Financiering[[#This Row],[Pnr.]]=AL$7,Tb.Financiering[[#This Row],[Te financieren]]-Tb.Financiering[[#This Row],[Eigen
bijdrage]]-Tb.Financiering[[#This Row],[Andere
subsidie(s)]]-Tb.Financiering[[#This Row],[Anders]],0)</f>
        <v>0</v>
      </c>
      <c r="AM13" s="154">
        <f>IF(Tb.Financiering[[#This Row],[Pnr.]]=AM$7,Tb.Financiering[[#This Row],[Te financieren]]-Tb.Financiering[[#This Row],[Eigen
bijdrage]]-Tb.Financiering[[#This Row],[Andere
subsidie(s)]]-Tb.Financiering[[#This Row],[Anders]],0)</f>
        <v>0</v>
      </c>
      <c r="AN13" s="154">
        <f>IF(Tb.Financiering[[#This Row],[Pnr.]]=AN$7,Tb.Financiering[[#This Row],[Te financieren]]-Tb.Financiering[[#This Row],[Eigen
bijdrage]]-Tb.Financiering[[#This Row],[Andere
subsidie(s)]]-Tb.Financiering[[#This Row],[Anders]],0)</f>
        <v>0</v>
      </c>
      <c r="AO13" s="154">
        <f>IF(Tb.Financiering[[#This Row],[Pnr.]]=AO$7,Tb.Financiering[[#This Row],[Te financieren]]-Tb.Financiering[[#This Row],[Eigen
bijdrage]]-Tb.Financiering[[#This Row],[Andere
subsidie(s)]]-Tb.Financiering[[#This Row],[Anders]],0)</f>
        <v>0</v>
      </c>
      <c r="AP13" s="154">
        <f>IF(Tb.Financiering[[#This Row],[Pnr.]]=AP$7,Tb.Financiering[[#This Row],[Te financieren]]-Tb.Financiering[[#This Row],[Eigen
bijdrage]]-Tb.Financiering[[#This Row],[Andere
subsidie(s)]]-Tb.Financiering[[#This Row],[Anders]],0)</f>
        <v>0</v>
      </c>
      <c r="AQ13" s="154">
        <f>IF(Tb.Financiering[[#This Row],[Pnr.]]=AQ$7,Tb.Financiering[[#This Row],[Te financieren]]-Tb.Financiering[[#This Row],[Eigen
bijdrage]]-Tb.Financiering[[#This Row],[Andere
subsidie(s)]]-Tb.Financiering[[#This Row],[Anders]],0)</f>
        <v>0</v>
      </c>
      <c r="AR13" s="154">
        <f>IF(Tb.Financiering[[#This Row],[Pnr.]]=AR$7,Tb.Financiering[[#This Row],[Te financieren]]-Tb.Financiering[[#This Row],[Eigen
bijdrage]]-Tb.Financiering[[#This Row],[Andere
subsidie(s)]]-Tb.Financiering[[#This Row],[Anders]],0)</f>
        <v>0</v>
      </c>
      <c r="AS13" s="154">
        <f>IF(Tb.Financiering[[#This Row],[Pnr.]]=AS$7,Tb.Financiering[[#This Row],[Te financieren]]-Tb.Financiering[[#This Row],[Eigen
bijdrage]]-Tb.Financiering[[#This Row],[Andere
subsidie(s)]]-Tb.Financiering[[#This Row],[Anders]],0)</f>
        <v>0</v>
      </c>
      <c r="AT13" s="154">
        <f>IF(Tb.Financiering[[#This Row],[Pnr.]]=AT$7,Tb.Financiering[[#This Row],[Te financieren]]-Tb.Financiering[[#This Row],[Eigen
bijdrage]]-Tb.Financiering[[#This Row],[Andere
subsidie(s)]]-Tb.Financiering[[#This Row],[Anders]],0)</f>
        <v>0</v>
      </c>
      <c r="AU13" s="154">
        <f>IF(Tb.Financiering[[#This Row],[Pnr.]]=AU$7,Tb.Financiering[[#This Row],[Te financieren]]-Tb.Financiering[[#This Row],[Eigen
bijdrage]]-Tb.Financiering[[#This Row],[Andere
subsidie(s)]]-Tb.Financiering[[#This Row],[Anders]],0)</f>
        <v>0</v>
      </c>
      <c r="AV13" s="154">
        <f>IF(Tb.Financiering[[#This Row],[Pnr.]]=AV$7,Tb.Financiering[[#This Row],[Te financieren]]-Tb.Financiering[[#This Row],[Eigen
bijdrage]]-Tb.Financiering[[#This Row],[Andere
subsidie(s)]]-Tb.Financiering[[#This Row],[Anders]],0)</f>
        <v>0</v>
      </c>
      <c r="AW13" s="154">
        <f>IF(Tb.Financiering[[#This Row],[Pnr.]]=AW$7,Tb.Financiering[[#This Row],[Te financieren]]-Tb.Financiering[[#This Row],[Eigen
bijdrage]]-Tb.Financiering[[#This Row],[Andere
subsidie(s)]]-Tb.Financiering[[#This Row],[Anders]],0)</f>
        <v>0</v>
      </c>
      <c r="AX13" s="154">
        <f>IF(Tb.Financiering[[#This Row],[Pnr.]]=AX$7,Tb.Financiering[[#This Row],[Te financieren]]-Tb.Financiering[[#This Row],[Eigen
bijdrage]]-Tb.Financiering[[#This Row],[Andere
subsidie(s)]]-Tb.Financiering[[#This Row],[Anders]],0)</f>
        <v>0</v>
      </c>
      <c r="AY13" s="154">
        <f>IF(Tb.Financiering[[#This Row],[Pnr.]]=AY$7,Tb.Financiering[[#This Row],[Te financieren]]-Tb.Financiering[[#This Row],[Eigen
bijdrage]]-Tb.Financiering[[#This Row],[Andere
subsidie(s)]]-Tb.Financiering[[#This Row],[Anders]],0)</f>
        <v>0</v>
      </c>
      <c r="AZ13" s="154">
        <f>IF(Tb.Financiering[[#This Row],[Pnr.]]=AZ$7,Tb.Financiering[[#This Row],[Te financieren]]-Tb.Financiering[[#This Row],[Eigen
bijdrage]]-Tb.Financiering[[#This Row],[Andere
subsidie(s)]]-Tb.Financiering[[#This Row],[Anders]],0)</f>
        <v>0</v>
      </c>
      <c r="BA13" s="154">
        <f>IF(Tb.Financiering[[#This Row],[Pnr.]]=BA$7,Tb.Financiering[[#This Row],[Te financieren]]-Tb.Financiering[[#This Row],[Eigen
bijdrage]]-Tb.Financiering[[#This Row],[Andere
subsidie(s)]]-Tb.Financiering[[#This Row],[Anders]],0)</f>
        <v>0</v>
      </c>
      <c r="BB13" s="154">
        <f>IF(Tb.Financiering[[#This Row],[Pnr.]]=BB$7,Tb.Financiering[[#This Row],[Te financieren]]-Tb.Financiering[[#This Row],[Eigen
bijdrage]]-Tb.Financiering[[#This Row],[Andere
subsidie(s)]]-Tb.Financiering[[#This Row],[Anders]],0)</f>
        <v>0</v>
      </c>
      <c r="BC13" s="154">
        <f>IF(Tb.Financiering[[#This Row],[Pnr.]]=BC$7,Tb.Financiering[[#This Row],[Te financieren]]-Tb.Financiering[[#This Row],[Eigen
bijdrage]]-Tb.Financiering[[#This Row],[Andere
subsidie(s)]]-Tb.Financiering[[#This Row],[Anders]],0)</f>
        <v>0</v>
      </c>
      <c r="BD13" s="154">
        <f>IF(Tb.Financiering[[#This Row],[Pnr.]]=BD$7,Tb.Financiering[[#This Row],[Te financieren]]-Tb.Financiering[[#This Row],[Eigen
bijdrage]]-Tb.Financiering[[#This Row],[Andere
subsidie(s)]]-Tb.Financiering[[#This Row],[Anders]],0)</f>
        <v>0</v>
      </c>
      <c r="BE13" s="154">
        <f>IF(Tb.Financiering[[#This Row],[Pnr.]]=BE$7,Tb.Financiering[[#This Row],[Te financieren]]-Tb.Financiering[[#This Row],[Eigen
bijdrage]]-Tb.Financiering[[#This Row],[Andere
subsidie(s)]]-Tb.Financiering[[#This Row],[Anders]],0)</f>
        <v>0</v>
      </c>
      <c r="BF13" s="154">
        <f>IF(Tb.Financiering[[#This Row],[Pnr.]]=BF$7,Tb.Financiering[[#This Row],[Te financieren]]-Tb.Financiering[[#This Row],[Eigen
bijdrage]]-Tb.Financiering[[#This Row],[Andere
subsidie(s)]]-Tb.Financiering[[#This Row],[Anders]],0)</f>
        <v>0</v>
      </c>
      <c r="BG13" s="154">
        <f>IF(Tb.Financiering[[#This Row],[Pnr.]]=BG$7,Tb.Financiering[[#This Row],[Te financieren]]-Tb.Financiering[[#This Row],[Eigen
bijdrage]]-Tb.Financiering[[#This Row],[Andere
subsidie(s)]]-Tb.Financiering[[#This Row],[Anders]],0)</f>
        <v>0</v>
      </c>
      <c r="BH13" s="154">
        <f>IF(Tb.Financiering[[#This Row],[Pnr.]]=BH$7,Tb.Financiering[[#This Row],[Te financieren]]-Tb.Financiering[[#This Row],[Eigen
bijdrage]]-Tb.Financiering[[#This Row],[Andere
subsidie(s)]]-Tb.Financiering[[#This Row],[Anders]],0)</f>
        <v>0</v>
      </c>
      <c r="BI13" s="154">
        <f>IF(Tb.Financiering[[#This Row],[Pnr.]]=BI$7,Tb.Financiering[[#This Row],[Te financieren]]-Tb.Financiering[[#This Row],[Eigen
bijdrage]]-Tb.Financiering[[#This Row],[Andere
subsidie(s)]]-Tb.Financiering[[#This Row],[Anders]],0)</f>
        <v>0</v>
      </c>
      <c r="BJ13" s="154">
        <f>IF(Tb.Financiering[[#This Row],[Pnr.]]=BJ$7,Tb.Financiering[[#This Row],[Te financieren]]-Tb.Financiering[[#This Row],[Eigen
bijdrage]]-Tb.Financiering[[#This Row],[Andere
subsidie(s)]]-Tb.Financiering[[#This Row],[Anders]],0)</f>
        <v>0</v>
      </c>
      <c r="BK13" s="154">
        <f>IF(Tb.Financiering[[#This Row],[Pnr.]]=BK$7,Tb.Financiering[[#This Row],[Te financieren]]-Tb.Financiering[[#This Row],[Eigen
bijdrage]]-Tb.Financiering[[#This Row],[Andere
subsidie(s)]]-Tb.Financiering[[#This Row],[Anders]],0)</f>
        <v>0</v>
      </c>
      <c r="BL13" s="154">
        <f>IF(Tb.Financiering[[#This Row],[Pnr.]]=BL$7,Tb.Financiering[[#This Row],[Te financieren]]-Tb.Financiering[[#This Row],[Eigen
bijdrage]]-Tb.Financiering[[#This Row],[Andere
subsidie(s)]]-Tb.Financiering[[#This Row],[Anders]],0)</f>
        <v>0</v>
      </c>
      <c r="BM13" s="154">
        <f>IF(Tb.Financiering[[#This Row],[Pnr.]]=BM$7,Tb.Financiering[[#This Row],[Te financieren]]-Tb.Financiering[[#This Row],[Eigen
bijdrage]]-Tb.Financiering[[#This Row],[Andere
subsidie(s)]]-Tb.Financiering[[#This Row],[Anders]],0)</f>
        <v>0</v>
      </c>
      <c r="BN13" s="259">
        <f>IF(Tb.Financiering[[#This Row],[Pnr.]]=BN$7,Tb.Financiering[[#This Row],[Eigen
bijdrage]]+Tb.Financiering[[#This Row],[Andere
subsidie(s)]]+Tb.Financiering[[#This Row],[Anders]],0)</f>
        <v>0</v>
      </c>
      <c r="BO13" s="259">
        <f>IF(Tb.Financiering[[#This Row],[Pnr.]]=BO$7,Tb.Financiering[[#This Row],[Eigen
bijdrage]]+Tb.Financiering[[#This Row],[Andere
subsidie(s)]]+Tb.Financiering[[#This Row],[Anders]],0)</f>
        <v>0</v>
      </c>
      <c r="BP13" s="259">
        <f>IF(Tb.Financiering[[#This Row],[Pnr.]]=BP$7,Tb.Financiering[[#This Row],[Eigen
bijdrage]]+Tb.Financiering[[#This Row],[Andere
subsidie(s)]]+Tb.Financiering[[#This Row],[Anders]],0)</f>
        <v>0</v>
      </c>
      <c r="BQ13" s="259">
        <f>IF(Tb.Financiering[[#This Row],[Pnr.]]=BQ$7,Tb.Financiering[[#This Row],[Eigen
bijdrage]]+Tb.Financiering[[#This Row],[Andere
subsidie(s)]]+Tb.Financiering[[#This Row],[Anders]],0)</f>
        <v>0</v>
      </c>
      <c r="BR13" s="259">
        <f>IF(Tb.Financiering[[#This Row],[Pnr.]]=BR$7,Tb.Financiering[[#This Row],[Eigen
bijdrage]]+Tb.Financiering[[#This Row],[Andere
subsidie(s)]]+Tb.Financiering[[#This Row],[Anders]],0)</f>
        <v>0</v>
      </c>
      <c r="BS13" s="259">
        <f>IF(Tb.Financiering[[#This Row],[Pnr.]]=BS$7,Tb.Financiering[[#This Row],[Eigen
bijdrage]]+Tb.Financiering[[#This Row],[Andere
subsidie(s)]]+Tb.Financiering[[#This Row],[Anders]],0)</f>
        <v>0</v>
      </c>
      <c r="BT13" s="259">
        <f>IF(Tb.Financiering[[#This Row],[Pnr.]]=BT$7,Tb.Financiering[[#This Row],[Eigen
bijdrage]]+Tb.Financiering[[#This Row],[Andere
subsidie(s)]]+Tb.Financiering[[#This Row],[Anders]],0)</f>
        <v>0</v>
      </c>
      <c r="BU13" s="259">
        <f>IF(Tb.Financiering[[#This Row],[Pnr.]]=BU$7,Tb.Financiering[[#This Row],[Eigen
bijdrage]]+Tb.Financiering[[#This Row],[Andere
subsidie(s)]]+Tb.Financiering[[#This Row],[Anders]],0)</f>
        <v>0</v>
      </c>
      <c r="BV13" s="259">
        <f>IF(Tb.Financiering[[#This Row],[Pnr.]]=BV$7,Tb.Financiering[[#This Row],[Eigen
bijdrage]]+Tb.Financiering[[#This Row],[Andere
subsidie(s)]]+Tb.Financiering[[#This Row],[Anders]],0)</f>
        <v>0</v>
      </c>
      <c r="BW13" s="259">
        <f>IF(Tb.Financiering[[#This Row],[Pnr.]]=BW$7,Tb.Financiering[[#This Row],[Eigen
bijdrage]]+Tb.Financiering[[#This Row],[Andere
subsidie(s)]]+Tb.Financiering[[#This Row],[Anders]],0)</f>
        <v>0</v>
      </c>
      <c r="BX13" s="259">
        <f>IF(Tb.Financiering[[#This Row],[Pnr.]]=BX$7,Tb.Financiering[[#This Row],[Eigen
bijdrage]]+Tb.Financiering[[#This Row],[Andere
subsidie(s)]]+Tb.Financiering[[#This Row],[Anders]],0)</f>
        <v>0</v>
      </c>
      <c r="BY13" s="259">
        <f>IF(Tb.Financiering[[#This Row],[Pnr.]]=BY$7,Tb.Financiering[[#This Row],[Eigen
bijdrage]]+Tb.Financiering[[#This Row],[Andere
subsidie(s)]]+Tb.Financiering[[#This Row],[Anders]],0)</f>
        <v>0</v>
      </c>
      <c r="BZ13" s="259">
        <f>IF(Tb.Financiering[[#This Row],[Pnr.]]=BZ$7,Tb.Financiering[[#This Row],[Eigen
bijdrage]]+Tb.Financiering[[#This Row],[Andere
subsidie(s)]]+Tb.Financiering[[#This Row],[Anders]],0)</f>
        <v>0</v>
      </c>
      <c r="CA13" s="259">
        <f>IF(Tb.Financiering[[#This Row],[Pnr.]]=CA$7,Tb.Financiering[[#This Row],[Eigen
bijdrage]]+Tb.Financiering[[#This Row],[Andere
subsidie(s)]]+Tb.Financiering[[#This Row],[Anders]],0)</f>
        <v>0</v>
      </c>
      <c r="CB13" s="259">
        <f>IF(Tb.Financiering[[#This Row],[Pnr.]]=CB$7,Tb.Financiering[[#This Row],[Eigen
bijdrage]]+Tb.Financiering[[#This Row],[Andere
subsidie(s)]]+Tb.Financiering[[#This Row],[Anders]],0)</f>
        <v>0</v>
      </c>
      <c r="CC13" s="259">
        <f>IF(Tb.Financiering[[#This Row],[Pnr.]]=CC$7,Tb.Financiering[[#This Row],[Eigen
bijdrage]]+Tb.Financiering[[#This Row],[Andere
subsidie(s)]]+Tb.Financiering[[#This Row],[Anders]],0)</f>
        <v>0</v>
      </c>
      <c r="CD13" s="259">
        <f>IF(Tb.Financiering[[#This Row],[Pnr.]]=CD$7,Tb.Financiering[[#This Row],[Eigen
bijdrage]]+Tb.Financiering[[#This Row],[Andere
subsidie(s)]]+Tb.Financiering[[#This Row],[Anders]],0)</f>
        <v>0</v>
      </c>
      <c r="CE13" s="259">
        <f>IF(Tb.Financiering[[#This Row],[Pnr.]]=CE$7,Tb.Financiering[[#This Row],[Eigen
bijdrage]]+Tb.Financiering[[#This Row],[Andere
subsidie(s)]]+Tb.Financiering[[#This Row],[Anders]],0)</f>
        <v>0</v>
      </c>
      <c r="CF13" s="259">
        <f>IF(Tb.Financiering[[#This Row],[Pnr.]]=CF$7,Tb.Financiering[[#This Row],[Eigen
bijdrage]]+Tb.Financiering[[#This Row],[Andere
subsidie(s)]]+Tb.Financiering[[#This Row],[Anders]],0)</f>
        <v>0</v>
      </c>
      <c r="CG13" s="259">
        <f>IF(Tb.Financiering[[#This Row],[Pnr.]]=CG$7,Tb.Financiering[[#This Row],[Eigen
bijdrage]]+Tb.Financiering[[#This Row],[Andere
subsidie(s)]]+Tb.Financiering[[#This Row],[Anders]],0)</f>
        <v>0</v>
      </c>
      <c r="CH13" s="259">
        <f>IF(Tb.Financiering[[#This Row],[Pnr.]]=CH$7,Tb.Financiering[[#This Row],[Eigen
bijdrage]]+Tb.Financiering[[#This Row],[Andere
subsidie(s)]]+Tb.Financiering[[#This Row],[Anders]],0)</f>
        <v>0</v>
      </c>
      <c r="CI13" s="259">
        <f>IF(Tb.Financiering[[#This Row],[Pnr.]]=CI$7,Tb.Financiering[[#This Row],[Eigen
bijdrage]]+Tb.Financiering[[#This Row],[Andere
subsidie(s)]]+Tb.Financiering[[#This Row],[Anders]],0)</f>
        <v>0</v>
      </c>
      <c r="CJ13" s="259">
        <f>IF(Tb.Financiering[[#This Row],[Pnr.]]=CJ$7,Tb.Financiering[[#This Row],[Eigen
bijdrage]]+Tb.Financiering[[#This Row],[Andere
subsidie(s)]]+Tb.Financiering[[#This Row],[Anders]],0)</f>
        <v>0</v>
      </c>
      <c r="CK13" s="259">
        <f>IF(Tb.Financiering[[#This Row],[Pnr.]]=CK$7,Tb.Financiering[[#This Row],[Eigen
bijdrage]]+Tb.Financiering[[#This Row],[Andere
subsidie(s)]]+Tb.Financiering[[#This Row],[Anders]],0)</f>
        <v>0</v>
      </c>
      <c r="CL13" s="259">
        <f>IF(Tb.Financiering[[#This Row],[Pnr.]]=CL$7,Tb.Financiering[[#This Row],[Eigen
bijdrage]]+Tb.Financiering[[#This Row],[Andere
subsidie(s)]]+Tb.Financiering[[#This Row],[Anders]],0)</f>
        <v>0</v>
      </c>
      <c r="CM13" s="259">
        <f>IF(Tb.Financiering[[#This Row],[Pnr.]]=CM$7,Tb.Financiering[[#This Row],[Eigen
bijdrage]]+Tb.Financiering[[#This Row],[Andere
subsidie(s)]]+Tb.Financiering[[#This Row],[Anders]],0)</f>
        <v>0</v>
      </c>
      <c r="CN13" s="259">
        <f>IF(Tb.Financiering[[#This Row],[Pnr.]]=CN$7,Tb.Financiering[[#This Row],[Eigen
bijdrage]]+Tb.Financiering[[#This Row],[Andere
subsidie(s)]]+Tb.Financiering[[#This Row],[Anders]],0)</f>
        <v>0</v>
      </c>
      <c r="CO13" s="259">
        <f>IF(Tb.Financiering[[#This Row],[Pnr.]]=CO$7,Tb.Financiering[[#This Row],[Eigen
bijdrage]]+Tb.Financiering[[#This Row],[Andere
subsidie(s)]]+Tb.Financiering[[#This Row],[Anders]],0)</f>
        <v>0</v>
      </c>
      <c r="CP13" s="259">
        <f>IF(Tb.Financiering[[#This Row],[Pnr.]]=CP$7,Tb.Financiering[[#This Row],[Eigen
bijdrage]]+Tb.Financiering[[#This Row],[Andere
subsidie(s)]]+Tb.Financiering[[#This Row],[Anders]],0)</f>
        <v>0</v>
      </c>
      <c r="CQ13" s="259">
        <f>IF(Tb.Financiering[[#This Row],[Pnr.]]=CQ$7,Tb.Financiering[[#This Row],[Eigen
bijdrage]]+Tb.Financiering[[#This Row],[Andere
subsidie(s)]]+Tb.Financiering[[#This Row],[Anders]],0)</f>
        <v>0</v>
      </c>
      <c r="CR13" s="259">
        <f>IF(Tb.Financiering[[#This Row],[Pnr.]]=CR$7,Tb.Financiering[[#This Row],[Eigen
bijdrage]]+Tb.Financiering[[#This Row],[Andere
subsidie(s)]]+Tb.Financiering[[#This Row],[Anders]],0)</f>
        <v>0</v>
      </c>
      <c r="CS13" s="259">
        <f>IF(Tb.Financiering[[#This Row],[Pnr.]]=CS$7,Tb.Financiering[[#This Row],[Eigen
bijdrage]]+Tb.Financiering[[#This Row],[Andere
subsidie(s)]]+Tb.Financiering[[#This Row],[Anders]],0)</f>
        <v>0</v>
      </c>
      <c r="CT13" s="259">
        <f>IF(Tb.Financiering[[#This Row],[Pnr.]]=CT$7,Tb.Financiering[[#This Row],[Eigen
bijdrage]]+Tb.Financiering[[#This Row],[Andere
subsidie(s)]]+Tb.Financiering[[#This Row],[Anders]],0)</f>
        <v>0</v>
      </c>
      <c r="CU13" s="259">
        <f>IF(Tb.Financiering[[#This Row],[Pnr.]]=CU$7,Tb.Financiering[[#This Row],[Eigen
bijdrage]]+Tb.Financiering[[#This Row],[Andere
subsidie(s)]]+Tb.Financiering[[#This Row],[Anders]],0)</f>
        <v>0</v>
      </c>
      <c r="CV13" s="259">
        <f>IF(Tb.Financiering[[#This Row],[Pnr.]]=CV$7,Tb.Financiering[[#This Row],[Eigen
bijdrage]]+Tb.Financiering[[#This Row],[Andere
subsidie(s)]]+Tb.Financiering[[#This Row],[Anders]],0)</f>
        <v>0</v>
      </c>
      <c r="CW13" s="259">
        <f>IF(Tb.Financiering[[#This Row],[Pnr.]]=CW$7,Tb.Financiering[[#This Row],[Eigen
bijdrage]]+Tb.Financiering[[#This Row],[Andere
subsidie(s)]]+Tb.Financiering[[#This Row],[Anders]],0)</f>
        <v>0</v>
      </c>
      <c r="CX13" s="259">
        <f>IF(Tb.Financiering[[#This Row],[Pnr.]]=CX$7,Tb.Financiering[[#This Row],[Eigen
bijdrage]]+Tb.Financiering[[#This Row],[Andere
subsidie(s)]]+Tb.Financiering[[#This Row],[Anders]],0)</f>
        <v>0</v>
      </c>
      <c r="CY13" s="259">
        <f>IF(Tb.Financiering[[#This Row],[Pnr.]]=CY$7,Tb.Financiering[[#This Row],[Eigen
bijdrage]]+Tb.Financiering[[#This Row],[Andere
subsidie(s)]]+Tb.Financiering[[#This Row],[Anders]],0)</f>
        <v>0</v>
      </c>
      <c r="CZ13" s="259">
        <f>IF(Tb.Financiering[[#This Row],[Pnr.]]=CZ$7,Tb.Financiering[[#This Row],[Eigen
bijdrage]]+Tb.Financiering[[#This Row],[Andere
subsidie(s)]]+Tb.Financiering[[#This Row],[Anders]],0)</f>
        <v>0</v>
      </c>
      <c r="DA13" s="259">
        <f>IF(Tb.Financiering[[#This Row],[Pnr.]]=DA$7,Tb.Financiering[[#This Row],[Eigen
bijdrage]]+Tb.Financiering[[#This Row],[Andere
subsidie(s)]]+Tb.Financiering[[#This Row],[Anders]],0)</f>
        <v>0</v>
      </c>
      <c r="DB13" s="259">
        <f>IF(Tb.Financiering[[#This Row],[Pnr.]]=DB$7,Tb.Financiering[[#This Row],[Eigen
bijdrage]]+Tb.Financiering[[#This Row],[Andere
subsidie(s)]]+Tb.Financiering[[#This Row],[Anders]],0)</f>
        <v>0</v>
      </c>
      <c r="DC13" s="259">
        <f>IF(Tb.Financiering[[#This Row],[Pnr.]]=DC$7,Tb.Financiering[[#This Row],[Eigen
bijdrage]]+Tb.Financiering[[#This Row],[Andere
subsidie(s)]]+Tb.Financiering[[#This Row],[Anders]],0)</f>
        <v>0</v>
      </c>
      <c r="DD13" s="259">
        <f>IF(Tb.Financiering[[#This Row],[Pnr.]]=DD$7,Tb.Financiering[[#This Row],[Eigen
bijdrage]]+Tb.Financiering[[#This Row],[Andere
subsidie(s)]]+Tb.Financiering[[#This Row],[Anders]],0)</f>
        <v>0</v>
      </c>
      <c r="DE13" s="259">
        <f>IF(Tb.Financiering[[#This Row],[Pnr.]]=DE$7,Tb.Financiering[[#This Row],[Eigen
bijdrage]]+Tb.Financiering[[#This Row],[Andere
subsidie(s)]]+Tb.Financiering[[#This Row],[Anders]],0)</f>
        <v>0</v>
      </c>
      <c r="DF13" s="259">
        <f>IF(Tb.Financiering[[#This Row],[Pnr.]]=DF$7,Tb.Financiering[[#This Row],[Eigen
bijdrage]]+Tb.Financiering[[#This Row],[Andere
subsidie(s)]]+Tb.Financiering[[#This Row],[Anders]],0)</f>
        <v>0</v>
      </c>
      <c r="DG13" s="259">
        <f>IF(Tb.Financiering[[#This Row],[Pnr.]]=DG$7,Tb.Financiering[[#This Row],[Eigen
bijdrage]]+Tb.Financiering[[#This Row],[Andere
subsidie(s)]]+Tb.Financiering[[#This Row],[Anders]],0)</f>
        <v>0</v>
      </c>
      <c r="DH13" s="259">
        <f>IF(Tb.Financiering[[#This Row],[Pnr.]]=DH$7,Tb.Financiering[[#This Row],[Eigen
bijdrage]]+Tb.Financiering[[#This Row],[Andere
subsidie(s)]]+Tb.Financiering[[#This Row],[Anders]],0)</f>
        <v>0</v>
      </c>
      <c r="DI13" s="259">
        <f>IF(Tb.Financiering[[#This Row],[Pnr.]]=DI$7,Tb.Financiering[[#This Row],[Eigen
bijdrage]]+Tb.Financiering[[#This Row],[Andere
subsidie(s)]]+Tb.Financiering[[#This Row],[Anders]],0)</f>
        <v>0</v>
      </c>
      <c r="DJ13" s="259">
        <f>IF(Tb.Financiering[[#This Row],[Pnr.]]=DJ$7,Tb.Financiering[[#This Row],[Eigen
bijdrage]]+Tb.Financiering[[#This Row],[Andere
subsidie(s)]]+Tb.Financiering[[#This Row],[Anders]],0)</f>
        <v>0</v>
      </c>
      <c r="DK13" s="259">
        <f>IF(Tb.Financiering[[#This Row],[Pnr.]]=DK$7,Tb.Financiering[[#This Row],[Eigen
bijdrage]]+Tb.Financiering[[#This Row],[Andere
subsidie(s)]]+Tb.Financiering[[#This Row],[Anders]],0)</f>
        <v>0</v>
      </c>
    </row>
    <row r="14" spans="1:16384" x14ac:dyDescent="0.3">
      <c r="B14" s="147"/>
      <c r="C14" s="147"/>
      <c r="D14" s="11">
        <f>SUMIF(Tbl.Kosten[PSAnr.],Tb.Financiering[[#This Row],[PSAnr.]],Tbl.Kosten[Totaal kosten])</f>
        <v>0</v>
      </c>
      <c r="E14" s="164">
        <f>SUMIF(Tbl.Kosten[PSAnr.],Tb.Financiering[[#This Row],[PSAnr.]],Tbl.Kosten[Subsidie])</f>
        <v>0</v>
      </c>
      <c r="F14" s="165"/>
      <c r="G14" s="164">
        <f>Tb.Financiering[[#This Row],[Begrote kosten]]-Tb.Financiering[[#This Row],[Berekende GLB subsidie]]-Tb.Financiering[[#This Row],[Correctie GLB subsidie]]</f>
        <v>0</v>
      </c>
      <c r="H14" s="166"/>
      <c r="I14" s="166"/>
      <c r="J14" s="166"/>
      <c r="K14" s="162"/>
      <c r="L14" s="97">
        <f>Tb.Financiering[[#This Row],[Te financieren]]-SUM(Tb.Financiering[[#This Row],[Eigen
bijdrage]:[Anders]])</f>
        <v>0</v>
      </c>
      <c r="M14" s="170" t="str">
        <f>IFERROR(VLOOKUP(Tb.Financiering[[#This Row],[Partnernaam]],Tbl.Projectpartners[[Naam]:[PNr.]],9,FALSE),"")</f>
        <v/>
      </c>
      <c r="N14" s="152" t="str">
        <f>IFERROR(VLOOKUP(Tb.Financiering[[#This Row],[Subsidiabele activiteit]],Tbl.Subsidiehoogte[[Subsidieactiviteit]:[SAnr.]],3,FALSE),"")</f>
        <v/>
      </c>
      <c r="O14" s="152" t="str">
        <f>_xlfn.CONCAT(Tb.Financiering[[#This Row],[Pnr.]],Tb.Financiering[[#This Row],[SAnr.]])</f>
        <v/>
      </c>
      <c r="P14" s="154">
        <f>IF(Tb.Financiering[[#This Row],[Pnr.]]=P$7,Tb.Financiering[[#This Row],[Te financieren]]-Tb.Financiering[[#This Row],[Eigen
bijdrage]]-Tb.Financiering[[#This Row],[Andere
subsidie(s)]]-Tb.Financiering[[#This Row],[Anders]],0)</f>
        <v>0</v>
      </c>
      <c r="Q14" s="154">
        <f>IF(Tb.Financiering[[#This Row],[Pnr.]]=Q$7,Tb.Financiering[[#This Row],[Te financieren]]-Tb.Financiering[[#This Row],[Eigen
bijdrage]]-Tb.Financiering[[#This Row],[Andere
subsidie(s)]]-Tb.Financiering[[#This Row],[Anders]],0)</f>
        <v>0</v>
      </c>
      <c r="R14" s="154">
        <f>IF(Tb.Financiering[[#This Row],[Pnr.]]=R$7,Tb.Financiering[[#This Row],[Te financieren]]-Tb.Financiering[[#This Row],[Eigen
bijdrage]]-Tb.Financiering[[#This Row],[Andere
subsidie(s)]]-Tb.Financiering[[#This Row],[Anders]],0)</f>
        <v>0</v>
      </c>
      <c r="S14" s="154">
        <f>IF(Tb.Financiering[[#This Row],[Pnr.]]=S$7,Tb.Financiering[[#This Row],[Te financieren]]-Tb.Financiering[[#This Row],[Eigen
bijdrage]]-Tb.Financiering[[#This Row],[Andere
subsidie(s)]]-Tb.Financiering[[#This Row],[Anders]],0)</f>
        <v>0</v>
      </c>
      <c r="T14" s="154">
        <f>IF(Tb.Financiering[[#This Row],[Pnr.]]=T$7,Tb.Financiering[[#This Row],[Te financieren]]-Tb.Financiering[[#This Row],[Eigen
bijdrage]]-Tb.Financiering[[#This Row],[Andere
subsidie(s)]]-Tb.Financiering[[#This Row],[Anders]],0)</f>
        <v>0</v>
      </c>
      <c r="U14" s="154">
        <f>IF(Tb.Financiering[[#This Row],[Pnr.]]=U$7,Tb.Financiering[[#This Row],[Te financieren]]-Tb.Financiering[[#This Row],[Eigen
bijdrage]]-Tb.Financiering[[#This Row],[Andere
subsidie(s)]]-Tb.Financiering[[#This Row],[Anders]],0)</f>
        <v>0</v>
      </c>
      <c r="V14" s="154">
        <f>IF(Tb.Financiering[[#This Row],[Pnr.]]=V$7,Tb.Financiering[[#This Row],[Te financieren]]-Tb.Financiering[[#This Row],[Eigen
bijdrage]]-Tb.Financiering[[#This Row],[Andere
subsidie(s)]]-Tb.Financiering[[#This Row],[Anders]],0)</f>
        <v>0</v>
      </c>
      <c r="W14" s="154">
        <f>IF(Tb.Financiering[[#This Row],[Pnr.]]=W$7,Tb.Financiering[[#This Row],[Te financieren]]-Tb.Financiering[[#This Row],[Eigen
bijdrage]]-Tb.Financiering[[#This Row],[Andere
subsidie(s)]]-Tb.Financiering[[#This Row],[Anders]],0)</f>
        <v>0</v>
      </c>
      <c r="X14" s="154">
        <f>IF(Tb.Financiering[[#This Row],[Pnr.]]=X$7,Tb.Financiering[[#This Row],[Te financieren]]-Tb.Financiering[[#This Row],[Eigen
bijdrage]]-Tb.Financiering[[#This Row],[Andere
subsidie(s)]]-Tb.Financiering[[#This Row],[Anders]],0)</f>
        <v>0</v>
      </c>
      <c r="Y14" s="154">
        <f>IF(Tb.Financiering[[#This Row],[Pnr.]]=Y$7,Tb.Financiering[[#This Row],[Te financieren]]-Tb.Financiering[[#This Row],[Eigen
bijdrage]]-Tb.Financiering[[#This Row],[Andere
subsidie(s)]]-Tb.Financiering[[#This Row],[Anders]],0)</f>
        <v>0</v>
      </c>
      <c r="Z14" s="154">
        <f>IF(Tb.Financiering[[#This Row],[Pnr.]]=Z$7,Tb.Financiering[[#This Row],[Te financieren]]-Tb.Financiering[[#This Row],[Eigen
bijdrage]]-Tb.Financiering[[#This Row],[Andere
subsidie(s)]]-Tb.Financiering[[#This Row],[Anders]],0)</f>
        <v>0</v>
      </c>
      <c r="AA14" s="154">
        <f>IF(Tb.Financiering[[#This Row],[Pnr.]]=AA$7,Tb.Financiering[[#This Row],[Te financieren]]-Tb.Financiering[[#This Row],[Eigen
bijdrage]]-Tb.Financiering[[#This Row],[Andere
subsidie(s)]]-Tb.Financiering[[#This Row],[Anders]],0)</f>
        <v>0</v>
      </c>
      <c r="AB14" s="154">
        <f>IF(Tb.Financiering[[#This Row],[Pnr.]]=AB$7,Tb.Financiering[[#This Row],[Te financieren]]-Tb.Financiering[[#This Row],[Eigen
bijdrage]]-Tb.Financiering[[#This Row],[Andere
subsidie(s)]]-Tb.Financiering[[#This Row],[Anders]],0)</f>
        <v>0</v>
      </c>
      <c r="AC14" s="154">
        <f>IF(Tb.Financiering[[#This Row],[Pnr.]]=AC$7,Tb.Financiering[[#This Row],[Te financieren]]-Tb.Financiering[[#This Row],[Eigen
bijdrage]]-Tb.Financiering[[#This Row],[Andere
subsidie(s)]]-Tb.Financiering[[#This Row],[Anders]],0)</f>
        <v>0</v>
      </c>
      <c r="AD14" s="154">
        <f>IF(Tb.Financiering[[#This Row],[Pnr.]]=AD$7,Tb.Financiering[[#This Row],[Te financieren]]-Tb.Financiering[[#This Row],[Eigen
bijdrage]]-Tb.Financiering[[#This Row],[Andere
subsidie(s)]]-Tb.Financiering[[#This Row],[Anders]],0)</f>
        <v>0</v>
      </c>
      <c r="AE14" s="154">
        <f>IF(Tb.Financiering[[#This Row],[Pnr.]]=AE$7,Tb.Financiering[[#This Row],[Te financieren]]-Tb.Financiering[[#This Row],[Eigen
bijdrage]]-Tb.Financiering[[#This Row],[Andere
subsidie(s)]]-Tb.Financiering[[#This Row],[Anders]],0)</f>
        <v>0</v>
      </c>
      <c r="AF14" s="154">
        <f>IF(Tb.Financiering[[#This Row],[Pnr.]]=AF$7,Tb.Financiering[[#This Row],[Te financieren]]-Tb.Financiering[[#This Row],[Eigen
bijdrage]]-Tb.Financiering[[#This Row],[Andere
subsidie(s)]]-Tb.Financiering[[#This Row],[Anders]],0)</f>
        <v>0</v>
      </c>
      <c r="AG14" s="154">
        <f>IF(Tb.Financiering[[#This Row],[Pnr.]]=AG$7,Tb.Financiering[[#This Row],[Te financieren]]-Tb.Financiering[[#This Row],[Eigen
bijdrage]]-Tb.Financiering[[#This Row],[Andere
subsidie(s)]]-Tb.Financiering[[#This Row],[Anders]],0)</f>
        <v>0</v>
      </c>
      <c r="AH14" s="154">
        <f>IF(Tb.Financiering[[#This Row],[Pnr.]]=AH$7,Tb.Financiering[[#This Row],[Te financieren]]-Tb.Financiering[[#This Row],[Eigen
bijdrage]]-Tb.Financiering[[#This Row],[Andere
subsidie(s)]]-Tb.Financiering[[#This Row],[Anders]],0)</f>
        <v>0</v>
      </c>
      <c r="AI14" s="154">
        <f>IF(Tb.Financiering[[#This Row],[Pnr.]]=AI$7,Tb.Financiering[[#This Row],[Te financieren]]-Tb.Financiering[[#This Row],[Eigen
bijdrage]]-Tb.Financiering[[#This Row],[Andere
subsidie(s)]]-Tb.Financiering[[#This Row],[Anders]],0)</f>
        <v>0</v>
      </c>
      <c r="AJ14" s="154">
        <f>IF(Tb.Financiering[[#This Row],[Pnr.]]=AJ$7,Tb.Financiering[[#This Row],[Te financieren]]-Tb.Financiering[[#This Row],[Eigen
bijdrage]]-Tb.Financiering[[#This Row],[Andere
subsidie(s)]]-Tb.Financiering[[#This Row],[Anders]],0)</f>
        <v>0</v>
      </c>
      <c r="AK14" s="154">
        <f>IF(Tb.Financiering[[#This Row],[Pnr.]]=AK$7,Tb.Financiering[[#This Row],[Te financieren]]-Tb.Financiering[[#This Row],[Eigen
bijdrage]]-Tb.Financiering[[#This Row],[Andere
subsidie(s)]]-Tb.Financiering[[#This Row],[Anders]],0)</f>
        <v>0</v>
      </c>
      <c r="AL14" s="154">
        <f>IF(Tb.Financiering[[#This Row],[Pnr.]]=AL$7,Tb.Financiering[[#This Row],[Te financieren]]-Tb.Financiering[[#This Row],[Eigen
bijdrage]]-Tb.Financiering[[#This Row],[Andere
subsidie(s)]]-Tb.Financiering[[#This Row],[Anders]],0)</f>
        <v>0</v>
      </c>
      <c r="AM14" s="154">
        <f>IF(Tb.Financiering[[#This Row],[Pnr.]]=AM$7,Tb.Financiering[[#This Row],[Te financieren]]-Tb.Financiering[[#This Row],[Eigen
bijdrage]]-Tb.Financiering[[#This Row],[Andere
subsidie(s)]]-Tb.Financiering[[#This Row],[Anders]],0)</f>
        <v>0</v>
      </c>
      <c r="AN14" s="154">
        <f>IF(Tb.Financiering[[#This Row],[Pnr.]]=AN$7,Tb.Financiering[[#This Row],[Te financieren]]-Tb.Financiering[[#This Row],[Eigen
bijdrage]]-Tb.Financiering[[#This Row],[Andere
subsidie(s)]]-Tb.Financiering[[#This Row],[Anders]],0)</f>
        <v>0</v>
      </c>
      <c r="AO14" s="154">
        <f>IF(Tb.Financiering[[#This Row],[Pnr.]]=AO$7,Tb.Financiering[[#This Row],[Te financieren]]-Tb.Financiering[[#This Row],[Eigen
bijdrage]]-Tb.Financiering[[#This Row],[Andere
subsidie(s)]]-Tb.Financiering[[#This Row],[Anders]],0)</f>
        <v>0</v>
      </c>
      <c r="AP14" s="154">
        <f>IF(Tb.Financiering[[#This Row],[Pnr.]]=AP$7,Tb.Financiering[[#This Row],[Te financieren]]-Tb.Financiering[[#This Row],[Eigen
bijdrage]]-Tb.Financiering[[#This Row],[Andere
subsidie(s)]]-Tb.Financiering[[#This Row],[Anders]],0)</f>
        <v>0</v>
      </c>
      <c r="AQ14" s="154">
        <f>IF(Tb.Financiering[[#This Row],[Pnr.]]=AQ$7,Tb.Financiering[[#This Row],[Te financieren]]-Tb.Financiering[[#This Row],[Eigen
bijdrage]]-Tb.Financiering[[#This Row],[Andere
subsidie(s)]]-Tb.Financiering[[#This Row],[Anders]],0)</f>
        <v>0</v>
      </c>
      <c r="AR14" s="154">
        <f>IF(Tb.Financiering[[#This Row],[Pnr.]]=AR$7,Tb.Financiering[[#This Row],[Te financieren]]-Tb.Financiering[[#This Row],[Eigen
bijdrage]]-Tb.Financiering[[#This Row],[Andere
subsidie(s)]]-Tb.Financiering[[#This Row],[Anders]],0)</f>
        <v>0</v>
      </c>
      <c r="AS14" s="154">
        <f>IF(Tb.Financiering[[#This Row],[Pnr.]]=AS$7,Tb.Financiering[[#This Row],[Te financieren]]-Tb.Financiering[[#This Row],[Eigen
bijdrage]]-Tb.Financiering[[#This Row],[Andere
subsidie(s)]]-Tb.Financiering[[#This Row],[Anders]],0)</f>
        <v>0</v>
      </c>
      <c r="AT14" s="154">
        <f>IF(Tb.Financiering[[#This Row],[Pnr.]]=AT$7,Tb.Financiering[[#This Row],[Te financieren]]-Tb.Financiering[[#This Row],[Eigen
bijdrage]]-Tb.Financiering[[#This Row],[Andere
subsidie(s)]]-Tb.Financiering[[#This Row],[Anders]],0)</f>
        <v>0</v>
      </c>
      <c r="AU14" s="154">
        <f>IF(Tb.Financiering[[#This Row],[Pnr.]]=AU$7,Tb.Financiering[[#This Row],[Te financieren]]-Tb.Financiering[[#This Row],[Eigen
bijdrage]]-Tb.Financiering[[#This Row],[Andere
subsidie(s)]]-Tb.Financiering[[#This Row],[Anders]],0)</f>
        <v>0</v>
      </c>
      <c r="AV14" s="154">
        <f>IF(Tb.Financiering[[#This Row],[Pnr.]]=AV$7,Tb.Financiering[[#This Row],[Te financieren]]-Tb.Financiering[[#This Row],[Eigen
bijdrage]]-Tb.Financiering[[#This Row],[Andere
subsidie(s)]]-Tb.Financiering[[#This Row],[Anders]],0)</f>
        <v>0</v>
      </c>
      <c r="AW14" s="154">
        <f>IF(Tb.Financiering[[#This Row],[Pnr.]]=AW$7,Tb.Financiering[[#This Row],[Te financieren]]-Tb.Financiering[[#This Row],[Eigen
bijdrage]]-Tb.Financiering[[#This Row],[Andere
subsidie(s)]]-Tb.Financiering[[#This Row],[Anders]],0)</f>
        <v>0</v>
      </c>
      <c r="AX14" s="154">
        <f>IF(Tb.Financiering[[#This Row],[Pnr.]]=AX$7,Tb.Financiering[[#This Row],[Te financieren]]-Tb.Financiering[[#This Row],[Eigen
bijdrage]]-Tb.Financiering[[#This Row],[Andere
subsidie(s)]]-Tb.Financiering[[#This Row],[Anders]],0)</f>
        <v>0</v>
      </c>
      <c r="AY14" s="154">
        <f>IF(Tb.Financiering[[#This Row],[Pnr.]]=AY$7,Tb.Financiering[[#This Row],[Te financieren]]-Tb.Financiering[[#This Row],[Eigen
bijdrage]]-Tb.Financiering[[#This Row],[Andere
subsidie(s)]]-Tb.Financiering[[#This Row],[Anders]],0)</f>
        <v>0</v>
      </c>
      <c r="AZ14" s="154">
        <f>IF(Tb.Financiering[[#This Row],[Pnr.]]=AZ$7,Tb.Financiering[[#This Row],[Te financieren]]-Tb.Financiering[[#This Row],[Eigen
bijdrage]]-Tb.Financiering[[#This Row],[Andere
subsidie(s)]]-Tb.Financiering[[#This Row],[Anders]],0)</f>
        <v>0</v>
      </c>
      <c r="BA14" s="154">
        <f>IF(Tb.Financiering[[#This Row],[Pnr.]]=BA$7,Tb.Financiering[[#This Row],[Te financieren]]-Tb.Financiering[[#This Row],[Eigen
bijdrage]]-Tb.Financiering[[#This Row],[Andere
subsidie(s)]]-Tb.Financiering[[#This Row],[Anders]],0)</f>
        <v>0</v>
      </c>
      <c r="BB14" s="154">
        <f>IF(Tb.Financiering[[#This Row],[Pnr.]]=BB$7,Tb.Financiering[[#This Row],[Te financieren]]-Tb.Financiering[[#This Row],[Eigen
bijdrage]]-Tb.Financiering[[#This Row],[Andere
subsidie(s)]]-Tb.Financiering[[#This Row],[Anders]],0)</f>
        <v>0</v>
      </c>
      <c r="BC14" s="154">
        <f>IF(Tb.Financiering[[#This Row],[Pnr.]]=BC$7,Tb.Financiering[[#This Row],[Te financieren]]-Tb.Financiering[[#This Row],[Eigen
bijdrage]]-Tb.Financiering[[#This Row],[Andere
subsidie(s)]]-Tb.Financiering[[#This Row],[Anders]],0)</f>
        <v>0</v>
      </c>
      <c r="BD14" s="154">
        <f>IF(Tb.Financiering[[#This Row],[Pnr.]]=BD$7,Tb.Financiering[[#This Row],[Te financieren]]-Tb.Financiering[[#This Row],[Eigen
bijdrage]]-Tb.Financiering[[#This Row],[Andere
subsidie(s)]]-Tb.Financiering[[#This Row],[Anders]],0)</f>
        <v>0</v>
      </c>
      <c r="BE14" s="154">
        <f>IF(Tb.Financiering[[#This Row],[Pnr.]]=BE$7,Tb.Financiering[[#This Row],[Te financieren]]-Tb.Financiering[[#This Row],[Eigen
bijdrage]]-Tb.Financiering[[#This Row],[Andere
subsidie(s)]]-Tb.Financiering[[#This Row],[Anders]],0)</f>
        <v>0</v>
      </c>
      <c r="BF14" s="154">
        <f>IF(Tb.Financiering[[#This Row],[Pnr.]]=BF$7,Tb.Financiering[[#This Row],[Te financieren]]-Tb.Financiering[[#This Row],[Eigen
bijdrage]]-Tb.Financiering[[#This Row],[Andere
subsidie(s)]]-Tb.Financiering[[#This Row],[Anders]],0)</f>
        <v>0</v>
      </c>
      <c r="BG14" s="154">
        <f>IF(Tb.Financiering[[#This Row],[Pnr.]]=BG$7,Tb.Financiering[[#This Row],[Te financieren]]-Tb.Financiering[[#This Row],[Eigen
bijdrage]]-Tb.Financiering[[#This Row],[Andere
subsidie(s)]]-Tb.Financiering[[#This Row],[Anders]],0)</f>
        <v>0</v>
      </c>
      <c r="BH14" s="154">
        <f>IF(Tb.Financiering[[#This Row],[Pnr.]]=BH$7,Tb.Financiering[[#This Row],[Te financieren]]-Tb.Financiering[[#This Row],[Eigen
bijdrage]]-Tb.Financiering[[#This Row],[Andere
subsidie(s)]]-Tb.Financiering[[#This Row],[Anders]],0)</f>
        <v>0</v>
      </c>
      <c r="BI14" s="154">
        <f>IF(Tb.Financiering[[#This Row],[Pnr.]]=BI$7,Tb.Financiering[[#This Row],[Te financieren]]-Tb.Financiering[[#This Row],[Eigen
bijdrage]]-Tb.Financiering[[#This Row],[Andere
subsidie(s)]]-Tb.Financiering[[#This Row],[Anders]],0)</f>
        <v>0</v>
      </c>
      <c r="BJ14" s="154">
        <f>IF(Tb.Financiering[[#This Row],[Pnr.]]=BJ$7,Tb.Financiering[[#This Row],[Te financieren]]-Tb.Financiering[[#This Row],[Eigen
bijdrage]]-Tb.Financiering[[#This Row],[Andere
subsidie(s)]]-Tb.Financiering[[#This Row],[Anders]],0)</f>
        <v>0</v>
      </c>
      <c r="BK14" s="154">
        <f>IF(Tb.Financiering[[#This Row],[Pnr.]]=BK$7,Tb.Financiering[[#This Row],[Te financieren]]-Tb.Financiering[[#This Row],[Eigen
bijdrage]]-Tb.Financiering[[#This Row],[Andere
subsidie(s)]]-Tb.Financiering[[#This Row],[Anders]],0)</f>
        <v>0</v>
      </c>
      <c r="BL14" s="154">
        <f>IF(Tb.Financiering[[#This Row],[Pnr.]]=BL$7,Tb.Financiering[[#This Row],[Te financieren]]-Tb.Financiering[[#This Row],[Eigen
bijdrage]]-Tb.Financiering[[#This Row],[Andere
subsidie(s)]]-Tb.Financiering[[#This Row],[Anders]],0)</f>
        <v>0</v>
      </c>
      <c r="BM14" s="154">
        <f>IF(Tb.Financiering[[#This Row],[Pnr.]]=BM$7,Tb.Financiering[[#This Row],[Te financieren]]-Tb.Financiering[[#This Row],[Eigen
bijdrage]]-Tb.Financiering[[#This Row],[Andere
subsidie(s)]]-Tb.Financiering[[#This Row],[Anders]],0)</f>
        <v>0</v>
      </c>
      <c r="BN14" s="259">
        <f>IF(Tb.Financiering[[#This Row],[Pnr.]]=BN$7,Tb.Financiering[[#This Row],[Eigen
bijdrage]]+Tb.Financiering[[#This Row],[Andere
subsidie(s)]]+Tb.Financiering[[#This Row],[Anders]],0)</f>
        <v>0</v>
      </c>
      <c r="BO14" s="259">
        <f>IF(Tb.Financiering[[#This Row],[Pnr.]]=BO$7,Tb.Financiering[[#This Row],[Eigen
bijdrage]]+Tb.Financiering[[#This Row],[Andere
subsidie(s)]]+Tb.Financiering[[#This Row],[Anders]],0)</f>
        <v>0</v>
      </c>
      <c r="BP14" s="259">
        <f>IF(Tb.Financiering[[#This Row],[Pnr.]]=BP$7,Tb.Financiering[[#This Row],[Eigen
bijdrage]]+Tb.Financiering[[#This Row],[Andere
subsidie(s)]]+Tb.Financiering[[#This Row],[Anders]],0)</f>
        <v>0</v>
      </c>
      <c r="BQ14" s="259">
        <f>IF(Tb.Financiering[[#This Row],[Pnr.]]=BQ$7,Tb.Financiering[[#This Row],[Eigen
bijdrage]]+Tb.Financiering[[#This Row],[Andere
subsidie(s)]]+Tb.Financiering[[#This Row],[Anders]],0)</f>
        <v>0</v>
      </c>
      <c r="BR14" s="259">
        <f>IF(Tb.Financiering[[#This Row],[Pnr.]]=BR$7,Tb.Financiering[[#This Row],[Eigen
bijdrage]]+Tb.Financiering[[#This Row],[Andere
subsidie(s)]]+Tb.Financiering[[#This Row],[Anders]],0)</f>
        <v>0</v>
      </c>
      <c r="BS14" s="259">
        <f>IF(Tb.Financiering[[#This Row],[Pnr.]]=BS$7,Tb.Financiering[[#This Row],[Eigen
bijdrage]]+Tb.Financiering[[#This Row],[Andere
subsidie(s)]]+Tb.Financiering[[#This Row],[Anders]],0)</f>
        <v>0</v>
      </c>
      <c r="BT14" s="259">
        <f>IF(Tb.Financiering[[#This Row],[Pnr.]]=BT$7,Tb.Financiering[[#This Row],[Eigen
bijdrage]]+Tb.Financiering[[#This Row],[Andere
subsidie(s)]]+Tb.Financiering[[#This Row],[Anders]],0)</f>
        <v>0</v>
      </c>
      <c r="BU14" s="259">
        <f>IF(Tb.Financiering[[#This Row],[Pnr.]]=BU$7,Tb.Financiering[[#This Row],[Eigen
bijdrage]]+Tb.Financiering[[#This Row],[Andere
subsidie(s)]]+Tb.Financiering[[#This Row],[Anders]],0)</f>
        <v>0</v>
      </c>
      <c r="BV14" s="259">
        <f>IF(Tb.Financiering[[#This Row],[Pnr.]]=BV$7,Tb.Financiering[[#This Row],[Eigen
bijdrage]]+Tb.Financiering[[#This Row],[Andere
subsidie(s)]]+Tb.Financiering[[#This Row],[Anders]],0)</f>
        <v>0</v>
      </c>
      <c r="BW14" s="259">
        <f>IF(Tb.Financiering[[#This Row],[Pnr.]]=BW$7,Tb.Financiering[[#This Row],[Eigen
bijdrage]]+Tb.Financiering[[#This Row],[Andere
subsidie(s)]]+Tb.Financiering[[#This Row],[Anders]],0)</f>
        <v>0</v>
      </c>
      <c r="BX14" s="259">
        <f>IF(Tb.Financiering[[#This Row],[Pnr.]]=BX$7,Tb.Financiering[[#This Row],[Eigen
bijdrage]]+Tb.Financiering[[#This Row],[Andere
subsidie(s)]]+Tb.Financiering[[#This Row],[Anders]],0)</f>
        <v>0</v>
      </c>
      <c r="BY14" s="259">
        <f>IF(Tb.Financiering[[#This Row],[Pnr.]]=BY$7,Tb.Financiering[[#This Row],[Eigen
bijdrage]]+Tb.Financiering[[#This Row],[Andere
subsidie(s)]]+Tb.Financiering[[#This Row],[Anders]],0)</f>
        <v>0</v>
      </c>
      <c r="BZ14" s="259">
        <f>IF(Tb.Financiering[[#This Row],[Pnr.]]=BZ$7,Tb.Financiering[[#This Row],[Eigen
bijdrage]]+Tb.Financiering[[#This Row],[Andere
subsidie(s)]]+Tb.Financiering[[#This Row],[Anders]],0)</f>
        <v>0</v>
      </c>
      <c r="CA14" s="259">
        <f>IF(Tb.Financiering[[#This Row],[Pnr.]]=CA$7,Tb.Financiering[[#This Row],[Eigen
bijdrage]]+Tb.Financiering[[#This Row],[Andere
subsidie(s)]]+Tb.Financiering[[#This Row],[Anders]],0)</f>
        <v>0</v>
      </c>
      <c r="CB14" s="259">
        <f>IF(Tb.Financiering[[#This Row],[Pnr.]]=CB$7,Tb.Financiering[[#This Row],[Eigen
bijdrage]]+Tb.Financiering[[#This Row],[Andere
subsidie(s)]]+Tb.Financiering[[#This Row],[Anders]],0)</f>
        <v>0</v>
      </c>
      <c r="CC14" s="259">
        <f>IF(Tb.Financiering[[#This Row],[Pnr.]]=CC$7,Tb.Financiering[[#This Row],[Eigen
bijdrage]]+Tb.Financiering[[#This Row],[Andere
subsidie(s)]]+Tb.Financiering[[#This Row],[Anders]],0)</f>
        <v>0</v>
      </c>
      <c r="CD14" s="259">
        <f>IF(Tb.Financiering[[#This Row],[Pnr.]]=CD$7,Tb.Financiering[[#This Row],[Eigen
bijdrage]]+Tb.Financiering[[#This Row],[Andere
subsidie(s)]]+Tb.Financiering[[#This Row],[Anders]],0)</f>
        <v>0</v>
      </c>
      <c r="CE14" s="259">
        <f>IF(Tb.Financiering[[#This Row],[Pnr.]]=CE$7,Tb.Financiering[[#This Row],[Eigen
bijdrage]]+Tb.Financiering[[#This Row],[Andere
subsidie(s)]]+Tb.Financiering[[#This Row],[Anders]],0)</f>
        <v>0</v>
      </c>
      <c r="CF14" s="259">
        <f>IF(Tb.Financiering[[#This Row],[Pnr.]]=CF$7,Tb.Financiering[[#This Row],[Eigen
bijdrage]]+Tb.Financiering[[#This Row],[Andere
subsidie(s)]]+Tb.Financiering[[#This Row],[Anders]],0)</f>
        <v>0</v>
      </c>
      <c r="CG14" s="259">
        <f>IF(Tb.Financiering[[#This Row],[Pnr.]]=CG$7,Tb.Financiering[[#This Row],[Eigen
bijdrage]]+Tb.Financiering[[#This Row],[Andere
subsidie(s)]]+Tb.Financiering[[#This Row],[Anders]],0)</f>
        <v>0</v>
      </c>
      <c r="CH14" s="259">
        <f>IF(Tb.Financiering[[#This Row],[Pnr.]]=CH$7,Tb.Financiering[[#This Row],[Eigen
bijdrage]]+Tb.Financiering[[#This Row],[Andere
subsidie(s)]]+Tb.Financiering[[#This Row],[Anders]],0)</f>
        <v>0</v>
      </c>
      <c r="CI14" s="259">
        <f>IF(Tb.Financiering[[#This Row],[Pnr.]]=CI$7,Tb.Financiering[[#This Row],[Eigen
bijdrage]]+Tb.Financiering[[#This Row],[Andere
subsidie(s)]]+Tb.Financiering[[#This Row],[Anders]],0)</f>
        <v>0</v>
      </c>
      <c r="CJ14" s="259">
        <f>IF(Tb.Financiering[[#This Row],[Pnr.]]=CJ$7,Tb.Financiering[[#This Row],[Eigen
bijdrage]]+Tb.Financiering[[#This Row],[Andere
subsidie(s)]]+Tb.Financiering[[#This Row],[Anders]],0)</f>
        <v>0</v>
      </c>
      <c r="CK14" s="259">
        <f>IF(Tb.Financiering[[#This Row],[Pnr.]]=CK$7,Tb.Financiering[[#This Row],[Eigen
bijdrage]]+Tb.Financiering[[#This Row],[Andere
subsidie(s)]]+Tb.Financiering[[#This Row],[Anders]],0)</f>
        <v>0</v>
      </c>
      <c r="CL14" s="259">
        <f>IF(Tb.Financiering[[#This Row],[Pnr.]]=CL$7,Tb.Financiering[[#This Row],[Eigen
bijdrage]]+Tb.Financiering[[#This Row],[Andere
subsidie(s)]]+Tb.Financiering[[#This Row],[Anders]],0)</f>
        <v>0</v>
      </c>
      <c r="CM14" s="259">
        <f>IF(Tb.Financiering[[#This Row],[Pnr.]]=CM$7,Tb.Financiering[[#This Row],[Eigen
bijdrage]]+Tb.Financiering[[#This Row],[Andere
subsidie(s)]]+Tb.Financiering[[#This Row],[Anders]],0)</f>
        <v>0</v>
      </c>
      <c r="CN14" s="259">
        <f>IF(Tb.Financiering[[#This Row],[Pnr.]]=CN$7,Tb.Financiering[[#This Row],[Eigen
bijdrage]]+Tb.Financiering[[#This Row],[Andere
subsidie(s)]]+Tb.Financiering[[#This Row],[Anders]],0)</f>
        <v>0</v>
      </c>
      <c r="CO14" s="259">
        <f>IF(Tb.Financiering[[#This Row],[Pnr.]]=CO$7,Tb.Financiering[[#This Row],[Eigen
bijdrage]]+Tb.Financiering[[#This Row],[Andere
subsidie(s)]]+Tb.Financiering[[#This Row],[Anders]],0)</f>
        <v>0</v>
      </c>
      <c r="CP14" s="259">
        <f>IF(Tb.Financiering[[#This Row],[Pnr.]]=CP$7,Tb.Financiering[[#This Row],[Eigen
bijdrage]]+Tb.Financiering[[#This Row],[Andere
subsidie(s)]]+Tb.Financiering[[#This Row],[Anders]],0)</f>
        <v>0</v>
      </c>
      <c r="CQ14" s="259">
        <f>IF(Tb.Financiering[[#This Row],[Pnr.]]=CQ$7,Tb.Financiering[[#This Row],[Eigen
bijdrage]]+Tb.Financiering[[#This Row],[Andere
subsidie(s)]]+Tb.Financiering[[#This Row],[Anders]],0)</f>
        <v>0</v>
      </c>
      <c r="CR14" s="259">
        <f>IF(Tb.Financiering[[#This Row],[Pnr.]]=CR$7,Tb.Financiering[[#This Row],[Eigen
bijdrage]]+Tb.Financiering[[#This Row],[Andere
subsidie(s)]]+Tb.Financiering[[#This Row],[Anders]],0)</f>
        <v>0</v>
      </c>
      <c r="CS14" s="259">
        <f>IF(Tb.Financiering[[#This Row],[Pnr.]]=CS$7,Tb.Financiering[[#This Row],[Eigen
bijdrage]]+Tb.Financiering[[#This Row],[Andere
subsidie(s)]]+Tb.Financiering[[#This Row],[Anders]],0)</f>
        <v>0</v>
      </c>
      <c r="CT14" s="259">
        <f>IF(Tb.Financiering[[#This Row],[Pnr.]]=CT$7,Tb.Financiering[[#This Row],[Eigen
bijdrage]]+Tb.Financiering[[#This Row],[Andere
subsidie(s)]]+Tb.Financiering[[#This Row],[Anders]],0)</f>
        <v>0</v>
      </c>
      <c r="CU14" s="259">
        <f>IF(Tb.Financiering[[#This Row],[Pnr.]]=CU$7,Tb.Financiering[[#This Row],[Eigen
bijdrage]]+Tb.Financiering[[#This Row],[Andere
subsidie(s)]]+Tb.Financiering[[#This Row],[Anders]],0)</f>
        <v>0</v>
      </c>
      <c r="CV14" s="259">
        <f>IF(Tb.Financiering[[#This Row],[Pnr.]]=CV$7,Tb.Financiering[[#This Row],[Eigen
bijdrage]]+Tb.Financiering[[#This Row],[Andere
subsidie(s)]]+Tb.Financiering[[#This Row],[Anders]],0)</f>
        <v>0</v>
      </c>
      <c r="CW14" s="259">
        <f>IF(Tb.Financiering[[#This Row],[Pnr.]]=CW$7,Tb.Financiering[[#This Row],[Eigen
bijdrage]]+Tb.Financiering[[#This Row],[Andere
subsidie(s)]]+Tb.Financiering[[#This Row],[Anders]],0)</f>
        <v>0</v>
      </c>
      <c r="CX14" s="259">
        <f>IF(Tb.Financiering[[#This Row],[Pnr.]]=CX$7,Tb.Financiering[[#This Row],[Eigen
bijdrage]]+Tb.Financiering[[#This Row],[Andere
subsidie(s)]]+Tb.Financiering[[#This Row],[Anders]],0)</f>
        <v>0</v>
      </c>
      <c r="CY14" s="259">
        <f>IF(Tb.Financiering[[#This Row],[Pnr.]]=CY$7,Tb.Financiering[[#This Row],[Eigen
bijdrage]]+Tb.Financiering[[#This Row],[Andere
subsidie(s)]]+Tb.Financiering[[#This Row],[Anders]],0)</f>
        <v>0</v>
      </c>
      <c r="CZ14" s="259">
        <f>IF(Tb.Financiering[[#This Row],[Pnr.]]=CZ$7,Tb.Financiering[[#This Row],[Eigen
bijdrage]]+Tb.Financiering[[#This Row],[Andere
subsidie(s)]]+Tb.Financiering[[#This Row],[Anders]],0)</f>
        <v>0</v>
      </c>
      <c r="DA14" s="259">
        <f>IF(Tb.Financiering[[#This Row],[Pnr.]]=DA$7,Tb.Financiering[[#This Row],[Eigen
bijdrage]]+Tb.Financiering[[#This Row],[Andere
subsidie(s)]]+Tb.Financiering[[#This Row],[Anders]],0)</f>
        <v>0</v>
      </c>
      <c r="DB14" s="259">
        <f>IF(Tb.Financiering[[#This Row],[Pnr.]]=DB$7,Tb.Financiering[[#This Row],[Eigen
bijdrage]]+Tb.Financiering[[#This Row],[Andere
subsidie(s)]]+Tb.Financiering[[#This Row],[Anders]],0)</f>
        <v>0</v>
      </c>
      <c r="DC14" s="259">
        <f>IF(Tb.Financiering[[#This Row],[Pnr.]]=DC$7,Tb.Financiering[[#This Row],[Eigen
bijdrage]]+Tb.Financiering[[#This Row],[Andere
subsidie(s)]]+Tb.Financiering[[#This Row],[Anders]],0)</f>
        <v>0</v>
      </c>
      <c r="DD14" s="259">
        <f>IF(Tb.Financiering[[#This Row],[Pnr.]]=DD$7,Tb.Financiering[[#This Row],[Eigen
bijdrage]]+Tb.Financiering[[#This Row],[Andere
subsidie(s)]]+Tb.Financiering[[#This Row],[Anders]],0)</f>
        <v>0</v>
      </c>
      <c r="DE14" s="259">
        <f>IF(Tb.Financiering[[#This Row],[Pnr.]]=DE$7,Tb.Financiering[[#This Row],[Eigen
bijdrage]]+Tb.Financiering[[#This Row],[Andere
subsidie(s)]]+Tb.Financiering[[#This Row],[Anders]],0)</f>
        <v>0</v>
      </c>
      <c r="DF14" s="259">
        <f>IF(Tb.Financiering[[#This Row],[Pnr.]]=DF$7,Tb.Financiering[[#This Row],[Eigen
bijdrage]]+Tb.Financiering[[#This Row],[Andere
subsidie(s)]]+Tb.Financiering[[#This Row],[Anders]],0)</f>
        <v>0</v>
      </c>
      <c r="DG14" s="259">
        <f>IF(Tb.Financiering[[#This Row],[Pnr.]]=DG$7,Tb.Financiering[[#This Row],[Eigen
bijdrage]]+Tb.Financiering[[#This Row],[Andere
subsidie(s)]]+Tb.Financiering[[#This Row],[Anders]],0)</f>
        <v>0</v>
      </c>
      <c r="DH14" s="259">
        <f>IF(Tb.Financiering[[#This Row],[Pnr.]]=DH$7,Tb.Financiering[[#This Row],[Eigen
bijdrage]]+Tb.Financiering[[#This Row],[Andere
subsidie(s)]]+Tb.Financiering[[#This Row],[Anders]],0)</f>
        <v>0</v>
      </c>
      <c r="DI14" s="259">
        <f>IF(Tb.Financiering[[#This Row],[Pnr.]]=DI$7,Tb.Financiering[[#This Row],[Eigen
bijdrage]]+Tb.Financiering[[#This Row],[Andere
subsidie(s)]]+Tb.Financiering[[#This Row],[Anders]],0)</f>
        <v>0</v>
      </c>
      <c r="DJ14" s="259">
        <f>IF(Tb.Financiering[[#This Row],[Pnr.]]=DJ$7,Tb.Financiering[[#This Row],[Eigen
bijdrage]]+Tb.Financiering[[#This Row],[Andere
subsidie(s)]]+Tb.Financiering[[#This Row],[Anders]],0)</f>
        <v>0</v>
      </c>
      <c r="DK14" s="259">
        <f>IF(Tb.Financiering[[#This Row],[Pnr.]]=DK$7,Tb.Financiering[[#This Row],[Eigen
bijdrage]]+Tb.Financiering[[#This Row],[Andere
subsidie(s)]]+Tb.Financiering[[#This Row],[Anders]],0)</f>
        <v>0</v>
      </c>
    </row>
    <row r="15" spans="1:16384" x14ac:dyDescent="0.3">
      <c r="B15" s="147"/>
      <c r="C15" s="147"/>
      <c r="D15" s="11">
        <f>SUMIF(Tbl.Kosten[PSAnr.],Tb.Financiering[[#This Row],[PSAnr.]],Tbl.Kosten[Totaal kosten])</f>
        <v>0</v>
      </c>
      <c r="E15" s="164">
        <f>SUMIF(Tbl.Kosten[PSAnr.],Tb.Financiering[[#This Row],[PSAnr.]],Tbl.Kosten[Subsidie])</f>
        <v>0</v>
      </c>
      <c r="F15" s="165"/>
      <c r="G15" s="164">
        <f>Tb.Financiering[[#This Row],[Begrote kosten]]-Tb.Financiering[[#This Row],[Berekende GLB subsidie]]-Tb.Financiering[[#This Row],[Correctie GLB subsidie]]</f>
        <v>0</v>
      </c>
      <c r="H15" s="166"/>
      <c r="I15" s="166"/>
      <c r="J15" s="166"/>
      <c r="K15" s="162"/>
      <c r="L15" s="97">
        <f>Tb.Financiering[[#This Row],[Te financieren]]-SUM(Tb.Financiering[[#This Row],[Eigen
bijdrage]:[Anders]])</f>
        <v>0</v>
      </c>
      <c r="M15" s="170" t="str">
        <f>IFERROR(VLOOKUP(Tb.Financiering[[#This Row],[Partnernaam]],Tbl.Projectpartners[[Naam]:[PNr.]],9,FALSE),"")</f>
        <v/>
      </c>
      <c r="N15" s="152" t="str">
        <f>IFERROR(VLOOKUP(Tb.Financiering[[#This Row],[Subsidiabele activiteit]],Tbl.Subsidiehoogte[[Subsidieactiviteit]:[SAnr.]],3,FALSE),"")</f>
        <v/>
      </c>
      <c r="O15" s="152" t="str">
        <f>_xlfn.CONCAT(Tb.Financiering[[#This Row],[Pnr.]],Tb.Financiering[[#This Row],[SAnr.]])</f>
        <v/>
      </c>
      <c r="P15" s="154">
        <f>IF(Tb.Financiering[[#This Row],[Pnr.]]=P$7,Tb.Financiering[[#This Row],[Te financieren]]-Tb.Financiering[[#This Row],[Eigen
bijdrage]]-Tb.Financiering[[#This Row],[Andere
subsidie(s)]]-Tb.Financiering[[#This Row],[Anders]],0)</f>
        <v>0</v>
      </c>
      <c r="Q15" s="154">
        <f>IF(Tb.Financiering[[#This Row],[Pnr.]]=Q$7,Tb.Financiering[[#This Row],[Te financieren]]-Tb.Financiering[[#This Row],[Eigen
bijdrage]]-Tb.Financiering[[#This Row],[Andere
subsidie(s)]]-Tb.Financiering[[#This Row],[Anders]],0)</f>
        <v>0</v>
      </c>
      <c r="R15" s="154">
        <f>IF(Tb.Financiering[[#This Row],[Pnr.]]=R$7,Tb.Financiering[[#This Row],[Te financieren]]-Tb.Financiering[[#This Row],[Eigen
bijdrage]]-Tb.Financiering[[#This Row],[Andere
subsidie(s)]]-Tb.Financiering[[#This Row],[Anders]],0)</f>
        <v>0</v>
      </c>
      <c r="S15" s="154">
        <f>IF(Tb.Financiering[[#This Row],[Pnr.]]=S$7,Tb.Financiering[[#This Row],[Te financieren]]-Tb.Financiering[[#This Row],[Eigen
bijdrage]]-Tb.Financiering[[#This Row],[Andere
subsidie(s)]]-Tb.Financiering[[#This Row],[Anders]],0)</f>
        <v>0</v>
      </c>
      <c r="T15" s="154">
        <f>IF(Tb.Financiering[[#This Row],[Pnr.]]=T$7,Tb.Financiering[[#This Row],[Te financieren]]-Tb.Financiering[[#This Row],[Eigen
bijdrage]]-Tb.Financiering[[#This Row],[Andere
subsidie(s)]]-Tb.Financiering[[#This Row],[Anders]],0)</f>
        <v>0</v>
      </c>
      <c r="U15" s="154">
        <f>IF(Tb.Financiering[[#This Row],[Pnr.]]=U$7,Tb.Financiering[[#This Row],[Te financieren]]-Tb.Financiering[[#This Row],[Eigen
bijdrage]]-Tb.Financiering[[#This Row],[Andere
subsidie(s)]]-Tb.Financiering[[#This Row],[Anders]],0)</f>
        <v>0</v>
      </c>
      <c r="V15" s="154">
        <f>IF(Tb.Financiering[[#This Row],[Pnr.]]=V$7,Tb.Financiering[[#This Row],[Te financieren]]-Tb.Financiering[[#This Row],[Eigen
bijdrage]]-Tb.Financiering[[#This Row],[Andere
subsidie(s)]]-Tb.Financiering[[#This Row],[Anders]],0)</f>
        <v>0</v>
      </c>
      <c r="W15" s="154">
        <f>IF(Tb.Financiering[[#This Row],[Pnr.]]=W$7,Tb.Financiering[[#This Row],[Te financieren]]-Tb.Financiering[[#This Row],[Eigen
bijdrage]]-Tb.Financiering[[#This Row],[Andere
subsidie(s)]]-Tb.Financiering[[#This Row],[Anders]],0)</f>
        <v>0</v>
      </c>
      <c r="X15" s="154">
        <f>IF(Tb.Financiering[[#This Row],[Pnr.]]=X$7,Tb.Financiering[[#This Row],[Te financieren]]-Tb.Financiering[[#This Row],[Eigen
bijdrage]]-Tb.Financiering[[#This Row],[Andere
subsidie(s)]]-Tb.Financiering[[#This Row],[Anders]],0)</f>
        <v>0</v>
      </c>
      <c r="Y15" s="154">
        <f>IF(Tb.Financiering[[#This Row],[Pnr.]]=Y$7,Tb.Financiering[[#This Row],[Te financieren]]-Tb.Financiering[[#This Row],[Eigen
bijdrage]]-Tb.Financiering[[#This Row],[Andere
subsidie(s)]]-Tb.Financiering[[#This Row],[Anders]],0)</f>
        <v>0</v>
      </c>
      <c r="Z15" s="154">
        <f>IF(Tb.Financiering[[#This Row],[Pnr.]]=Z$7,Tb.Financiering[[#This Row],[Te financieren]]-Tb.Financiering[[#This Row],[Eigen
bijdrage]]-Tb.Financiering[[#This Row],[Andere
subsidie(s)]]-Tb.Financiering[[#This Row],[Anders]],0)</f>
        <v>0</v>
      </c>
      <c r="AA15" s="154">
        <f>IF(Tb.Financiering[[#This Row],[Pnr.]]=AA$7,Tb.Financiering[[#This Row],[Te financieren]]-Tb.Financiering[[#This Row],[Eigen
bijdrage]]-Tb.Financiering[[#This Row],[Andere
subsidie(s)]]-Tb.Financiering[[#This Row],[Anders]],0)</f>
        <v>0</v>
      </c>
      <c r="AB15" s="154">
        <f>IF(Tb.Financiering[[#This Row],[Pnr.]]=AB$7,Tb.Financiering[[#This Row],[Te financieren]]-Tb.Financiering[[#This Row],[Eigen
bijdrage]]-Tb.Financiering[[#This Row],[Andere
subsidie(s)]]-Tb.Financiering[[#This Row],[Anders]],0)</f>
        <v>0</v>
      </c>
      <c r="AC15" s="154">
        <f>IF(Tb.Financiering[[#This Row],[Pnr.]]=AC$7,Tb.Financiering[[#This Row],[Te financieren]]-Tb.Financiering[[#This Row],[Eigen
bijdrage]]-Tb.Financiering[[#This Row],[Andere
subsidie(s)]]-Tb.Financiering[[#This Row],[Anders]],0)</f>
        <v>0</v>
      </c>
      <c r="AD15" s="154">
        <f>IF(Tb.Financiering[[#This Row],[Pnr.]]=AD$7,Tb.Financiering[[#This Row],[Te financieren]]-Tb.Financiering[[#This Row],[Eigen
bijdrage]]-Tb.Financiering[[#This Row],[Andere
subsidie(s)]]-Tb.Financiering[[#This Row],[Anders]],0)</f>
        <v>0</v>
      </c>
      <c r="AE15" s="154">
        <f>IF(Tb.Financiering[[#This Row],[Pnr.]]=AE$7,Tb.Financiering[[#This Row],[Te financieren]]-Tb.Financiering[[#This Row],[Eigen
bijdrage]]-Tb.Financiering[[#This Row],[Andere
subsidie(s)]]-Tb.Financiering[[#This Row],[Anders]],0)</f>
        <v>0</v>
      </c>
      <c r="AF15" s="154">
        <f>IF(Tb.Financiering[[#This Row],[Pnr.]]=AF$7,Tb.Financiering[[#This Row],[Te financieren]]-Tb.Financiering[[#This Row],[Eigen
bijdrage]]-Tb.Financiering[[#This Row],[Andere
subsidie(s)]]-Tb.Financiering[[#This Row],[Anders]],0)</f>
        <v>0</v>
      </c>
      <c r="AG15" s="154">
        <f>IF(Tb.Financiering[[#This Row],[Pnr.]]=AG$7,Tb.Financiering[[#This Row],[Te financieren]]-Tb.Financiering[[#This Row],[Eigen
bijdrage]]-Tb.Financiering[[#This Row],[Andere
subsidie(s)]]-Tb.Financiering[[#This Row],[Anders]],0)</f>
        <v>0</v>
      </c>
      <c r="AH15" s="154">
        <f>IF(Tb.Financiering[[#This Row],[Pnr.]]=AH$7,Tb.Financiering[[#This Row],[Te financieren]]-Tb.Financiering[[#This Row],[Eigen
bijdrage]]-Tb.Financiering[[#This Row],[Andere
subsidie(s)]]-Tb.Financiering[[#This Row],[Anders]],0)</f>
        <v>0</v>
      </c>
      <c r="AI15" s="154">
        <f>IF(Tb.Financiering[[#This Row],[Pnr.]]=AI$7,Tb.Financiering[[#This Row],[Te financieren]]-Tb.Financiering[[#This Row],[Eigen
bijdrage]]-Tb.Financiering[[#This Row],[Andere
subsidie(s)]]-Tb.Financiering[[#This Row],[Anders]],0)</f>
        <v>0</v>
      </c>
      <c r="AJ15" s="154">
        <f>IF(Tb.Financiering[[#This Row],[Pnr.]]=AJ$7,Tb.Financiering[[#This Row],[Te financieren]]-Tb.Financiering[[#This Row],[Eigen
bijdrage]]-Tb.Financiering[[#This Row],[Andere
subsidie(s)]]-Tb.Financiering[[#This Row],[Anders]],0)</f>
        <v>0</v>
      </c>
      <c r="AK15" s="154">
        <f>IF(Tb.Financiering[[#This Row],[Pnr.]]=AK$7,Tb.Financiering[[#This Row],[Te financieren]]-Tb.Financiering[[#This Row],[Eigen
bijdrage]]-Tb.Financiering[[#This Row],[Andere
subsidie(s)]]-Tb.Financiering[[#This Row],[Anders]],0)</f>
        <v>0</v>
      </c>
      <c r="AL15" s="154">
        <f>IF(Tb.Financiering[[#This Row],[Pnr.]]=AL$7,Tb.Financiering[[#This Row],[Te financieren]]-Tb.Financiering[[#This Row],[Eigen
bijdrage]]-Tb.Financiering[[#This Row],[Andere
subsidie(s)]]-Tb.Financiering[[#This Row],[Anders]],0)</f>
        <v>0</v>
      </c>
      <c r="AM15" s="154">
        <f>IF(Tb.Financiering[[#This Row],[Pnr.]]=AM$7,Tb.Financiering[[#This Row],[Te financieren]]-Tb.Financiering[[#This Row],[Eigen
bijdrage]]-Tb.Financiering[[#This Row],[Andere
subsidie(s)]]-Tb.Financiering[[#This Row],[Anders]],0)</f>
        <v>0</v>
      </c>
      <c r="AN15" s="154">
        <f>IF(Tb.Financiering[[#This Row],[Pnr.]]=AN$7,Tb.Financiering[[#This Row],[Te financieren]]-Tb.Financiering[[#This Row],[Eigen
bijdrage]]-Tb.Financiering[[#This Row],[Andere
subsidie(s)]]-Tb.Financiering[[#This Row],[Anders]],0)</f>
        <v>0</v>
      </c>
      <c r="AO15" s="154">
        <f>IF(Tb.Financiering[[#This Row],[Pnr.]]=AO$7,Tb.Financiering[[#This Row],[Te financieren]]-Tb.Financiering[[#This Row],[Eigen
bijdrage]]-Tb.Financiering[[#This Row],[Andere
subsidie(s)]]-Tb.Financiering[[#This Row],[Anders]],0)</f>
        <v>0</v>
      </c>
      <c r="AP15" s="154">
        <f>IF(Tb.Financiering[[#This Row],[Pnr.]]=AP$7,Tb.Financiering[[#This Row],[Te financieren]]-Tb.Financiering[[#This Row],[Eigen
bijdrage]]-Tb.Financiering[[#This Row],[Andere
subsidie(s)]]-Tb.Financiering[[#This Row],[Anders]],0)</f>
        <v>0</v>
      </c>
      <c r="AQ15" s="154">
        <f>IF(Tb.Financiering[[#This Row],[Pnr.]]=AQ$7,Tb.Financiering[[#This Row],[Te financieren]]-Tb.Financiering[[#This Row],[Eigen
bijdrage]]-Tb.Financiering[[#This Row],[Andere
subsidie(s)]]-Tb.Financiering[[#This Row],[Anders]],0)</f>
        <v>0</v>
      </c>
      <c r="AR15" s="154">
        <f>IF(Tb.Financiering[[#This Row],[Pnr.]]=AR$7,Tb.Financiering[[#This Row],[Te financieren]]-Tb.Financiering[[#This Row],[Eigen
bijdrage]]-Tb.Financiering[[#This Row],[Andere
subsidie(s)]]-Tb.Financiering[[#This Row],[Anders]],0)</f>
        <v>0</v>
      </c>
      <c r="AS15" s="154">
        <f>IF(Tb.Financiering[[#This Row],[Pnr.]]=AS$7,Tb.Financiering[[#This Row],[Te financieren]]-Tb.Financiering[[#This Row],[Eigen
bijdrage]]-Tb.Financiering[[#This Row],[Andere
subsidie(s)]]-Tb.Financiering[[#This Row],[Anders]],0)</f>
        <v>0</v>
      </c>
      <c r="AT15" s="154">
        <f>IF(Tb.Financiering[[#This Row],[Pnr.]]=AT$7,Tb.Financiering[[#This Row],[Te financieren]]-Tb.Financiering[[#This Row],[Eigen
bijdrage]]-Tb.Financiering[[#This Row],[Andere
subsidie(s)]]-Tb.Financiering[[#This Row],[Anders]],0)</f>
        <v>0</v>
      </c>
      <c r="AU15" s="154">
        <f>IF(Tb.Financiering[[#This Row],[Pnr.]]=AU$7,Tb.Financiering[[#This Row],[Te financieren]]-Tb.Financiering[[#This Row],[Eigen
bijdrage]]-Tb.Financiering[[#This Row],[Andere
subsidie(s)]]-Tb.Financiering[[#This Row],[Anders]],0)</f>
        <v>0</v>
      </c>
      <c r="AV15" s="154">
        <f>IF(Tb.Financiering[[#This Row],[Pnr.]]=AV$7,Tb.Financiering[[#This Row],[Te financieren]]-Tb.Financiering[[#This Row],[Eigen
bijdrage]]-Tb.Financiering[[#This Row],[Andere
subsidie(s)]]-Tb.Financiering[[#This Row],[Anders]],0)</f>
        <v>0</v>
      </c>
      <c r="AW15" s="154">
        <f>IF(Tb.Financiering[[#This Row],[Pnr.]]=AW$7,Tb.Financiering[[#This Row],[Te financieren]]-Tb.Financiering[[#This Row],[Eigen
bijdrage]]-Tb.Financiering[[#This Row],[Andere
subsidie(s)]]-Tb.Financiering[[#This Row],[Anders]],0)</f>
        <v>0</v>
      </c>
      <c r="AX15" s="154">
        <f>IF(Tb.Financiering[[#This Row],[Pnr.]]=AX$7,Tb.Financiering[[#This Row],[Te financieren]]-Tb.Financiering[[#This Row],[Eigen
bijdrage]]-Tb.Financiering[[#This Row],[Andere
subsidie(s)]]-Tb.Financiering[[#This Row],[Anders]],0)</f>
        <v>0</v>
      </c>
      <c r="AY15" s="154">
        <f>IF(Tb.Financiering[[#This Row],[Pnr.]]=AY$7,Tb.Financiering[[#This Row],[Te financieren]]-Tb.Financiering[[#This Row],[Eigen
bijdrage]]-Tb.Financiering[[#This Row],[Andere
subsidie(s)]]-Tb.Financiering[[#This Row],[Anders]],0)</f>
        <v>0</v>
      </c>
      <c r="AZ15" s="154">
        <f>IF(Tb.Financiering[[#This Row],[Pnr.]]=AZ$7,Tb.Financiering[[#This Row],[Te financieren]]-Tb.Financiering[[#This Row],[Eigen
bijdrage]]-Tb.Financiering[[#This Row],[Andere
subsidie(s)]]-Tb.Financiering[[#This Row],[Anders]],0)</f>
        <v>0</v>
      </c>
      <c r="BA15" s="154">
        <f>IF(Tb.Financiering[[#This Row],[Pnr.]]=BA$7,Tb.Financiering[[#This Row],[Te financieren]]-Tb.Financiering[[#This Row],[Eigen
bijdrage]]-Tb.Financiering[[#This Row],[Andere
subsidie(s)]]-Tb.Financiering[[#This Row],[Anders]],0)</f>
        <v>0</v>
      </c>
      <c r="BB15" s="154">
        <f>IF(Tb.Financiering[[#This Row],[Pnr.]]=BB$7,Tb.Financiering[[#This Row],[Te financieren]]-Tb.Financiering[[#This Row],[Eigen
bijdrage]]-Tb.Financiering[[#This Row],[Andere
subsidie(s)]]-Tb.Financiering[[#This Row],[Anders]],0)</f>
        <v>0</v>
      </c>
      <c r="BC15" s="154">
        <f>IF(Tb.Financiering[[#This Row],[Pnr.]]=BC$7,Tb.Financiering[[#This Row],[Te financieren]]-Tb.Financiering[[#This Row],[Eigen
bijdrage]]-Tb.Financiering[[#This Row],[Andere
subsidie(s)]]-Tb.Financiering[[#This Row],[Anders]],0)</f>
        <v>0</v>
      </c>
      <c r="BD15" s="154">
        <f>IF(Tb.Financiering[[#This Row],[Pnr.]]=BD$7,Tb.Financiering[[#This Row],[Te financieren]]-Tb.Financiering[[#This Row],[Eigen
bijdrage]]-Tb.Financiering[[#This Row],[Andere
subsidie(s)]]-Tb.Financiering[[#This Row],[Anders]],0)</f>
        <v>0</v>
      </c>
      <c r="BE15" s="154">
        <f>IF(Tb.Financiering[[#This Row],[Pnr.]]=BE$7,Tb.Financiering[[#This Row],[Te financieren]]-Tb.Financiering[[#This Row],[Eigen
bijdrage]]-Tb.Financiering[[#This Row],[Andere
subsidie(s)]]-Tb.Financiering[[#This Row],[Anders]],0)</f>
        <v>0</v>
      </c>
      <c r="BF15" s="154">
        <f>IF(Tb.Financiering[[#This Row],[Pnr.]]=BF$7,Tb.Financiering[[#This Row],[Te financieren]]-Tb.Financiering[[#This Row],[Eigen
bijdrage]]-Tb.Financiering[[#This Row],[Andere
subsidie(s)]]-Tb.Financiering[[#This Row],[Anders]],0)</f>
        <v>0</v>
      </c>
      <c r="BG15" s="154">
        <f>IF(Tb.Financiering[[#This Row],[Pnr.]]=BG$7,Tb.Financiering[[#This Row],[Te financieren]]-Tb.Financiering[[#This Row],[Eigen
bijdrage]]-Tb.Financiering[[#This Row],[Andere
subsidie(s)]]-Tb.Financiering[[#This Row],[Anders]],0)</f>
        <v>0</v>
      </c>
      <c r="BH15" s="154">
        <f>IF(Tb.Financiering[[#This Row],[Pnr.]]=BH$7,Tb.Financiering[[#This Row],[Te financieren]]-Tb.Financiering[[#This Row],[Eigen
bijdrage]]-Tb.Financiering[[#This Row],[Andere
subsidie(s)]]-Tb.Financiering[[#This Row],[Anders]],0)</f>
        <v>0</v>
      </c>
      <c r="BI15" s="154">
        <f>IF(Tb.Financiering[[#This Row],[Pnr.]]=BI$7,Tb.Financiering[[#This Row],[Te financieren]]-Tb.Financiering[[#This Row],[Eigen
bijdrage]]-Tb.Financiering[[#This Row],[Andere
subsidie(s)]]-Tb.Financiering[[#This Row],[Anders]],0)</f>
        <v>0</v>
      </c>
      <c r="BJ15" s="154">
        <f>IF(Tb.Financiering[[#This Row],[Pnr.]]=BJ$7,Tb.Financiering[[#This Row],[Te financieren]]-Tb.Financiering[[#This Row],[Eigen
bijdrage]]-Tb.Financiering[[#This Row],[Andere
subsidie(s)]]-Tb.Financiering[[#This Row],[Anders]],0)</f>
        <v>0</v>
      </c>
      <c r="BK15" s="154">
        <f>IF(Tb.Financiering[[#This Row],[Pnr.]]=BK$7,Tb.Financiering[[#This Row],[Te financieren]]-Tb.Financiering[[#This Row],[Eigen
bijdrage]]-Tb.Financiering[[#This Row],[Andere
subsidie(s)]]-Tb.Financiering[[#This Row],[Anders]],0)</f>
        <v>0</v>
      </c>
      <c r="BL15" s="154">
        <f>IF(Tb.Financiering[[#This Row],[Pnr.]]=BL$7,Tb.Financiering[[#This Row],[Te financieren]]-Tb.Financiering[[#This Row],[Eigen
bijdrage]]-Tb.Financiering[[#This Row],[Andere
subsidie(s)]]-Tb.Financiering[[#This Row],[Anders]],0)</f>
        <v>0</v>
      </c>
      <c r="BM15" s="154">
        <f>IF(Tb.Financiering[[#This Row],[Pnr.]]=BM$7,Tb.Financiering[[#This Row],[Te financieren]]-Tb.Financiering[[#This Row],[Eigen
bijdrage]]-Tb.Financiering[[#This Row],[Andere
subsidie(s)]]-Tb.Financiering[[#This Row],[Anders]],0)</f>
        <v>0</v>
      </c>
      <c r="BN15" s="259">
        <f>IF(Tb.Financiering[[#This Row],[Pnr.]]=BN$7,Tb.Financiering[[#This Row],[Eigen
bijdrage]]+Tb.Financiering[[#This Row],[Andere
subsidie(s)]]+Tb.Financiering[[#This Row],[Anders]],0)</f>
        <v>0</v>
      </c>
      <c r="BO15" s="259">
        <f>IF(Tb.Financiering[[#This Row],[Pnr.]]=BO$7,Tb.Financiering[[#This Row],[Eigen
bijdrage]]+Tb.Financiering[[#This Row],[Andere
subsidie(s)]]+Tb.Financiering[[#This Row],[Anders]],0)</f>
        <v>0</v>
      </c>
      <c r="BP15" s="259">
        <f>IF(Tb.Financiering[[#This Row],[Pnr.]]=BP$7,Tb.Financiering[[#This Row],[Eigen
bijdrage]]+Tb.Financiering[[#This Row],[Andere
subsidie(s)]]+Tb.Financiering[[#This Row],[Anders]],0)</f>
        <v>0</v>
      </c>
      <c r="BQ15" s="259">
        <f>IF(Tb.Financiering[[#This Row],[Pnr.]]=BQ$7,Tb.Financiering[[#This Row],[Eigen
bijdrage]]+Tb.Financiering[[#This Row],[Andere
subsidie(s)]]+Tb.Financiering[[#This Row],[Anders]],0)</f>
        <v>0</v>
      </c>
      <c r="BR15" s="259">
        <f>IF(Tb.Financiering[[#This Row],[Pnr.]]=BR$7,Tb.Financiering[[#This Row],[Eigen
bijdrage]]+Tb.Financiering[[#This Row],[Andere
subsidie(s)]]+Tb.Financiering[[#This Row],[Anders]],0)</f>
        <v>0</v>
      </c>
      <c r="BS15" s="259">
        <f>IF(Tb.Financiering[[#This Row],[Pnr.]]=BS$7,Tb.Financiering[[#This Row],[Eigen
bijdrage]]+Tb.Financiering[[#This Row],[Andere
subsidie(s)]]+Tb.Financiering[[#This Row],[Anders]],0)</f>
        <v>0</v>
      </c>
      <c r="BT15" s="259">
        <f>IF(Tb.Financiering[[#This Row],[Pnr.]]=BT$7,Tb.Financiering[[#This Row],[Eigen
bijdrage]]+Tb.Financiering[[#This Row],[Andere
subsidie(s)]]+Tb.Financiering[[#This Row],[Anders]],0)</f>
        <v>0</v>
      </c>
      <c r="BU15" s="259">
        <f>IF(Tb.Financiering[[#This Row],[Pnr.]]=BU$7,Tb.Financiering[[#This Row],[Eigen
bijdrage]]+Tb.Financiering[[#This Row],[Andere
subsidie(s)]]+Tb.Financiering[[#This Row],[Anders]],0)</f>
        <v>0</v>
      </c>
      <c r="BV15" s="259">
        <f>IF(Tb.Financiering[[#This Row],[Pnr.]]=BV$7,Tb.Financiering[[#This Row],[Eigen
bijdrage]]+Tb.Financiering[[#This Row],[Andere
subsidie(s)]]+Tb.Financiering[[#This Row],[Anders]],0)</f>
        <v>0</v>
      </c>
      <c r="BW15" s="259">
        <f>IF(Tb.Financiering[[#This Row],[Pnr.]]=BW$7,Tb.Financiering[[#This Row],[Eigen
bijdrage]]+Tb.Financiering[[#This Row],[Andere
subsidie(s)]]+Tb.Financiering[[#This Row],[Anders]],0)</f>
        <v>0</v>
      </c>
      <c r="BX15" s="259">
        <f>IF(Tb.Financiering[[#This Row],[Pnr.]]=BX$7,Tb.Financiering[[#This Row],[Eigen
bijdrage]]+Tb.Financiering[[#This Row],[Andere
subsidie(s)]]+Tb.Financiering[[#This Row],[Anders]],0)</f>
        <v>0</v>
      </c>
      <c r="BY15" s="259">
        <f>IF(Tb.Financiering[[#This Row],[Pnr.]]=BY$7,Tb.Financiering[[#This Row],[Eigen
bijdrage]]+Tb.Financiering[[#This Row],[Andere
subsidie(s)]]+Tb.Financiering[[#This Row],[Anders]],0)</f>
        <v>0</v>
      </c>
      <c r="BZ15" s="259">
        <f>IF(Tb.Financiering[[#This Row],[Pnr.]]=BZ$7,Tb.Financiering[[#This Row],[Eigen
bijdrage]]+Tb.Financiering[[#This Row],[Andere
subsidie(s)]]+Tb.Financiering[[#This Row],[Anders]],0)</f>
        <v>0</v>
      </c>
      <c r="CA15" s="259">
        <f>IF(Tb.Financiering[[#This Row],[Pnr.]]=CA$7,Tb.Financiering[[#This Row],[Eigen
bijdrage]]+Tb.Financiering[[#This Row],[Andere
subsidie(s)]]+Tb.Financiering[[#This Row],[Anders]],0)</f>
        <v>0</v>
      </c>
      <c r="CB15" s="259">
        <f>IF(Tb.Financiering[[#This Row],[Pnr.]]=CB$7,Tb.Financiering[[#This Row],[Eigen
bijdrage]]+Tb.Financiering[[#This Row],[Andere
subsidie(s)]]+Tb.Financiering[[#This Row],[Anders]],0)</f>
        <v>0</v>
      </c>
      <c r="CC15" s="259">
        <f>IF(Tb.Financiering[[#This Row],[Pnr.]]=CC$7,Tb.Financiering[[#This Row],[Eigen
bijdrage]]+Tb.Financiering[[#This Row],[Andere
subsidie(s)]]+Tb.Financiering[[#This Row],[Anders]],0)</f>
        <v>0</v>
      </c>
      <c r="CD15" s="259">
        <f>IF(Tb.Financiering[[#This Row],[Pnr.]]=CD$7,Tb.Financiering[[#This Row],[Eigen
bijdrage]]+Tb.Financiering[[#This Row],[Andere
subsidie(s)]]+Tb.Financiering[[#This Row],[Anders]],0)</f>
        <v>0</v>
      </c>
      <c r="CE15" s="259">
        <f>IF(Tb.Financiering[[#This Row],[Pnr.]]=CE$7,Tb.Financiering[[#This Row],[Eigen
bijdrage]]+Tb.Financiering[[#This Row],[Andere
subsidie(s)]]+Tb.Financiering[[#This Row],[Anders]],0)</f>
        <v>0</v>
      </c>
      <c r="CF15" s="259">
        <f>IF(Tb.Financiering[[#This Row],[Pnr.]]=CF$7,Tb.Financiering[[#This Row],[Eigen
bijdrage]]+Tb.Financiering[[#This Row],[Andere
subsidie(s)]]+Tb.Financiering[[#This Row],[Anders]],0)</f>
        <v>0</v>
      </c>
      <c r="CG15" s="259">
        <f>IF(Tb.Financiering[[#This Row],[Pnr.]]=CG$7,Tb.Financiering[[#This Row],[Eigen
bijdrage]]+Tb.Financiering[[#This Row],[Andere
subsidie(s)]]+Tb.Financiering[[#This Row],[Anders]],0)</f>
        <v>0</v>
      </c>
      <c r="CH15" s="259">
        <f>IF(Tb.Financiering[[#This Row],[Pnr.]]=CH$7,Tb.Financiering[[#This Row],[Eigen
bijdrage]]+Tb.Financiering[[#This Row],[Andere
subsidie(s)]]+Tb.Financiering[[#This Row],[Anders]],0)</f>
        <v>0</v>
      </c>
      <c r="CI15" s="259">
        <f>IF(Tb.Financiering[[#This Row],[Pnr.]]=CI$7,Tb.Financiering[[#This Row],[Eigen
bijdrage]]+Tb.Financiering[[#This Row],[Andere
subsidie(s)]]+Tb.Financiering[[#This Row],[Anders]],0)</f>
        <v>0</v>
      </c>
      <c r="CJ15" s="259">
        <f>IF(Tb.Financiering[[#This Row],[Pnr.]]=CJ$7,Tb.Financiering[[#This Row],[Eigen
bijdrage]]+Tb.Financiering[[#This Row],[Andere
subsidie(s)]]+Tb.Financiering[[#This Row],[Anders]],0)</f>
        <v>0</v>
      </c>
      <c r="CK15" s="259">
        <f>IF(Tb.Financiering[[#This Row],[Pnr.]]=CK$7,Tb.Financiering[[#This Row],[Eigen
bijdrage]]+Tb.Financiering[[#This Row],[Andere
subsidie(s)]]+Tb.Financiering[[#This Row],[Anders]],0)</f>
        <v>0</v>
      </c>
      <c r="CL15" s="259">
        <f>IF(Tb.Financiering[[#This Row],[Pnr.]]=CL$7,Tb.Financiering[[#This Row],[Eigen
bijdrage]]+Tb.Financiering[[#This Row],[Andere
subsidie(s)]]+Tb.Financiering[[#This Row],[Anders]],0)</f>
        <v>0</v>
      </c>
      <c r="CM15" s="259">
        <f>IF(Tb.Financiering[[#This Row],[Pnr.]]=CM$7,Tb.Financiering[[#This Row],[Eigen
bijdrage]]+Tb.Financiering[[#This Row],[Andere
subsidie(s)]]+Tb.Financiering[[#This Row],[Anders]],0)</f>
        <v>0</v>
      </c>
      <c r="CN15" s="259">
        <f>IF(Tb.Financiering[[#This Row],[Pnr.]]=CN$7,Tb.Financiering[[#This Row],[Eigen
bijdrage]]+Tb.Financiering[[#This Row],[Andere
subsidie(s)]]+Tb.Financiering[[#This Row],[Anders]],0)</f>
        <v>0</v>
      </c>
      <c r="CO15" s="259">
        <f>IF(Tb.Financiering[[#This Row],[Pnr.]]=CO$7,Tb.Financiering[[#This Row],[Eigen
bijdrage]]+Tb.Financiering[[#This Row],[Andere
subsidie(s)]]+Tb.Financiering[[#This Row],[Anders]],0)</f>
        <v>0</v>
      </c>
      <c r="CP15" s="259">
        <f>IF(Tb.Financiering[[#This Row],[Pnr.]]=CP$7,Tb.Financiering[[#This Row],[Eigen
bijdrage]]+Tb.Financiering[[#This Row],[Andere
subsidie(s)]]+Tb.Financiering[[#This Row],[Anders]],0)</f>
        <v>0</v>
      </c>
      <c r="CQ15" s="259">
        <f>IF(Tb.Financiering[[#This Row],[Pnr.]]=CQ$7,Tb.Financiering[[#This Row],[Eigen
bijdrage]]+Tb.Financiering[[#This Row],[Andere
subsidie(s)]]+Tb.Financiering[[#This Row],[Anders]],0)</f>
        <v>0</v>
      </c>
      <c r="CR15" s="259">
        <f>IF(Tb.Financiering[[#This Row],[Pnr.]]=CR$7,Tb.Financiering[[#This Row],[Eigen
bijdrage]]+Tb.Financiering[[#This Row],[Andere
subsidie(s)]]+Tb.Financiering[[#This Row],[Anders]],0)</f>
        <v>0</v>
      </c>
      <c r="CS15" s="259">
        <f>IF(Tb.Financiering[[#This Row],[Pnr.]]=CS$7,Tb.Financiering[[#This Row],[Eigen
bijdrage]]+Tb.Financiering[[#This Row],[Andere
subsidie(s)]]+Tb.Financiering[[#This Row],[Anders]],0)</f>
        <v>0</v>
      </c>
      <c r="CT15" s="259">
        <f>IF(Tb.Financiering[[#This Row],[Pnr.]]=CT$7,Tb.Financiering[[#This Row],[Eigen
bijdrage]]+Tb.Financiering[[#This Row],[Andere
subsidie(s)]]+Tb.Financiering[[#This Row],[Anders]],0)</f>
        <v>0</v>
      </c>
      <c r="CU15" s="259">
        <f>IF(Tb.Financiering[[#This Row],[Pnr.]]=CU$7,Tb.Financiering[[#This Row],[Eigen
bijdrage]]+Tb.Financiering[[#This Row],[Andere
subsidie(s)]]+Tb.Financiering[[#This Row],[Anders]],0)</f>
        <v>0</v>
      </c>
      <c r="CV15" s="259">
        <f>IF(Tb.Financiering[[#This Row],[Pnr.]]=CV$7,Tb.Financiering[[#This Row],[Eigen
bijdrage]]+Tb.Financiering[[#This Row],[Andere
subsidie(s)]]+Tb.Financiering[[#This Row],[Anders]],0)</f>
        <v>0</v>
      </c>
      <c r="CW15" s="259">
        <f>IF(Tb.Financiering[[#This Row],[Pnr.]]=CW$7,Tb.Financiering[[#This Row],[Eigen
bijdrage]]+Tb.Financiering[[#This Row],[Andere
subsidie(s)]]+Tb.Financiering[[#This Row],[Anders]],0)</f>
        <v>0</v>
      </c>
      <c r="CX15" s="259">
        <f>IF(Tb.Financiering[[#This Row],[Pnr.]]=CX$7,Tb.Financiering[[#This Row],[Eigen
bijdrage]]+Tb.Financiering[[#This Row],[Andere
subsidie(s)]]+Tb.Financiering[[#This Row],[Anders]],0)</f>
        <v>0</v>
      </c>
      <c r="CY15" s="259">
        <f>IF(Tb.Financiering[[#This Row],[Pnr.]]=CY$7,Tb.Financiering[[#This Row],[Eigen
bijdrage]]+Tb.Financiering[[#This Row],[Andere
subsidie(s)]]+Tb.Financiering[[#This Row],[Anders]],0)</f>
        <v>0</v>
      </c>
      <c r="CZ15" s="259">
        <f>IF(Tb.Financiering[[#This Row],[Pnr.]]=CZ$7,Tb.Financiering[[#This Row],[Eigen
bijdrage]]+Tb.Financiering[[#This Row],[Andere
subsidie(s)]]+Tb.Financiering[[#This Row],[Anders]],0)</f>
        <v>0</v>
      </c>
      <c r="DA15" s="259">
        <f>IF(Tb.Financiering[[#This Row],[Pnr.]]=DA$7,Tb.Financiering[[#This Row],[Eigen
bijdrage]]+Tb.Financiering[[#This Row],[Andere
subsidie(s)]]+Tb.Financiering[[#This Row],[Anders]],0)</f>
        <v>0</v>
      </c>
      <c r="DB15" s="259">
        <f>IF(Tb.Financiering[[#This Row],[Pnr.]]=DB$7,Tb.Financiering[[#This Row],[Eigen
bijdrage]]+Tb.Financiering[[#This Row],[Andere
subsidie(s)]]+Tb.Financiering[[#This Row],[Anders]],0)</f>
        <v>0</v>
      </c>
      <c r="DC15" s="259">
        <f>IF(Tb.Financiering[[#This Row],[Pnr.]]=DC$7,Tb.Financiering[[#This Row],[Eigen
bijdrage]]+Tb.Financiering[[#This Row],[Andere
subsidie(s)]]+Tb.Financiering[[#This Row],[Anders]],0)</f>
        <v>0</v>
      </c>
      <c r="DD15" s="259">
        <f>IF(Tb.Financiering[[#This Row],[Pnr.]]=DD$7,Tb.Financiering[[#This Row],[Eigen
bijdrage]]+Tb.Financiering[[#This Row],[Andere
subsidie(s)]]+Tb.Financiering[[#This Row],[Anders]],0)</f>
        <v>0</v>
      </c>
      <c r="DE15" s="259">
        <f>IF(Tb.Financiering[[#This Row],[Pnr.]]=DE$7,Tb.Financiering[[#This Row],[Eigen
bijdrage]]+Tb.Financiering[[#This Row],[Andere
subsidie(s)]]+Tb.Financiering[[#This Row],[Anders]],0)</f>
        <v>0</v>
      </c>
      <c r="DF15" s="259">
        <f>IF(Tb.Financiering[[#This Row],[Pnr.]]=DF$7,Tb.Financiering[[#This Row],[Eigen
bijdrage]]+Tb.Financiering[[#This Row],[Andere
subsidie(s)]]+Tb.Financiering[[#This Row],[Anders]],0)</f>
        <v>0</v>
      </c>
      <c r="DG15" s="259">
        <f>IF(Tb.Financiering[[#This Row],[Pnr.]]=DG$7,Tb.Financiering[[#This Row],[Eigen
bijdrage]]+Tb.Financiering[[#This Row],[Andere
subsidie(s)]]+Tb.Financiering[[#This Row],[Anders]],0)</f>
        <v>0</v>
      </c>
      <c r="DH15" s="259">
        <f>IF(Tb.Financiering[[#This Row],[Pnr.]]=DH$7,Tb.Financiering[[#This Row],[Eigen
bijdrage]]+Tb.Financiering[[#This Row],[Andere
subsidie(s)]]+Tb.Financiering[[#This Row],[Anders]],0)</f>
        <v>0</v>
      </c>
      <c r="DI15" s="259">
        <f>IF(Tb.Financiering[[#This Row],[Pnr.]]=DI$7,Tb.Financiering[[#This Row],[Eigen
bijdrage]]+Tb.Financiering[[#This Row],[Andere
subsidie(s)]]+Tb.Financiering[[#This Row],[Anders]],0)</f>
        <v>0</v>
      </c>
      <c r="DJ15" s="259">
        <f>IF(Tb.Financiering[[#This Row],[Pnr.]]=DJ$7,Tb.Financiering[[#This Row],[Eigen
bijdrage]]+Tb.Financiering[[#This Row],[Andere
subsidie(s)]]+Tb.Financiering[[#This Row],[Anders]],0)</f>
        <v>0</v>
      </c>
      <c r="DK15" s="259">
        <f>IF(Tb.Financiering[[#This Row],[Pnr.]]=DK$7,Tb.Financiering[[#This Row],[Eigen
bijdrage]]+Tb.Financiering[[#This Row],[Andere
subsidie(s)]]+Tb.Financiering[[#This Row],[Anders]],0)</f>
        <v>0</v>
      </c>
    </row>
    <row r="16" spans="1:16384" x14ac:dyDescent="0.3">
      <c r="B16" s="147"/>
      <c r="C16" s="147"/>
      <c r="D16" s="11">
        <f>SUMIF(Tbl.Kosten[PSAnr.],Tb.Financiering[[#This Row],[PSAnr.]],Tbl.Kosten[Totaal kosten])</f>
        <v>0</v>
      </c>
      <c r="E16" s="164">
        <f>SUMIF(Tbl.Kosten[PSAnr.],Tb.Financiering[[#This Row],[PSAnr.]],Tbl.Kosten[Subsidie])</f>
        <v>0</v>
      </c>
      <c r="F16" s="165"/>
      <c r="G16" s="164">
        <f>Tb.Financiering[[#This Row],[Begrote kosten]]-Tb.Financiering[[#This Row],[Berekende GLB subsidie]]-Tb.Financiering[[#This Row],[Correctie GLB subsidie]]</f>
        <v>0</v>
      </c>
      <c r="H16" s="166"/>
      <c r="I16" s="166"/>
      <c r="J16" s="166"/>
      <c r="K16" s="162"/>
      <c r="L16" s="97">
        <f>Tb.Financiering[[#This Row],[Te financieren]]-SUM(Tb.Financiering[[#This Row],[Eigen
bijdrage]:[Anders]])</f>
        <v>0</v>
      </c>
      <c r="M16" s="170" t="str">
        <f>IFERROR(VLOOKUP(Tb.Financiering[[#This Row],[Partnernaam]],Tbl.Projectpartners[[Naam]:[PNr.]],9,FALSE),"")</f>
        <v/>
      </c>
      <c r="N16" s="152" t="str">
        <f>IFERROR(VLOOKUP(Tb.Financiering[[#This Row],[Subsidiabele activiteit]],Tbl.Subsidiehoogte[[Subsidieactiviteit]:[SAnr.]],3,FALSE),"")</f>
        <v/>
      </c>
      <c r="O16" s="152" t="str">
        <f>_xlfn.CONCAT(Tb.Financiering[[#This Row],[Pnr.]],Tb.Financiering[[#This Row],[SAnr.]])</f>
        <v/>
      </c>
      <c r="P16" s="154">
        <f>IF(Tb.Financiering[[#This Row],[Pnr.]]=P$7,Tb.Financiering[[#This Row],[Te financieren]]-Tb.Financiering[[#This Row],[Eigen
bijdrage]]-Tb.Financiering[[#This Row],[Andere
subsidie(s)]]-Tb.Financiering[[#This Row],[Anders]],0)</f>
        <v>0</v>
      </c>
      <c r="Q16" s="154">
        <f>IF(Tb.Financiering[[#This Row],[Pnr.]]=Q$7,Tb.Financiering[[#This Row],[Te financieren]]-Tb.Financiering[[#This Row],[Eigen
bijdrage]]-Tb.Financiering[[#This Row],[Andere
subsidie(s)]]-Tb.Financiering[[#This Row],[Anders]],0)</f>
        <v>0</v>
      </c>
      <c r="R16" s="154">
        <f>IF(Tb.Financiering[[#This Row],[Pnr.]]=R$7,Tb.Financiering[[#This Row],[Te financieren]]-Tb.Financiering[[#This Row],[Eigen
bijdrage]]-Tb.Financiering[[#This Row],[Andere
subsidie(s)]]-Tb.Financiering[[#This Row],[Anders]],0)</f>
        <v>0</v>
      </c>
      <c r="S16" s="154">
        <f>IF(Tb.Financiering[[#This Row],[Pnr.]]=S$7,Tb.Financiering[[#This Row],[Te financieren]]-Tb.Financiering[[#This Row],[Eigen
bijdrage]]-Tb.Financiering[[#This Row],[Andere
subsidie(s)]]-Tb.Financiering[[#This Row],[Anders]],0)</f>
        <v>0</v>
      </c>
      <c r="T16" s="154">
        <f>IF(Tb.Financiering[[#This Row],[Pnr.]]=T$7,Tb.Financiering[[#This Row],[Te financieren]]-Tb.Financiering[[#This Row],[Eigen
bijdrage]]-Tb.Financiering[[#This Row],[Andere
subsidie(s)]]-Tb.Financiering[[#This Row],[Anders]],0)</f>
        <v>0</v>
      </c>
      <c r="U16" s="154">
        <f>IF(Tb.Financiering[[#This Row],[Pnr.]]=U$7,Tb.Financiering[[#This Row],[Te financieren]]-Tb.Financiering[[#This Row],[Eigen
bijdrage]]-Tb.Financiering[[#This Row],[Andere
subsidie(s)]]-Tb.Financiering[[#This Row],[Anders]],0)</f>
        <v>0</v>
      </c>
      <c r="V16" s="154">
        <f>IF(Tb.Financiering[[#This Row],[Pnr.]]=V$7,Tb.Financiering[[#This Row],[Te financieren]]-Tb.Financiering[[#This Row],[Eigen
bijdrage]]-Tb.Financiering[[#This Row],[Andere
subsidie(s)]]-Tb.Financiering[[#This Row],[Anders]],0)</f>
        <v>0</v>
      </c>
      <c r="W16" s="154">
        <f>IF(Tb.Financiering[[#This Row],[Pnr.]]=W$7,Tb.Financiering[[#This Row],[Te financieren]]-Tb.Financiering[[#This Row],[Eigen
bijdrage]]-Tb.Financiering[[#This Row],[Andere
subsidie(s)]]-Tb.Financiering[[#This Row],[Anders]],0)</f>
        <v>0</v>
      </c>
      <c r="X16" s="154">
        <f>IF(Tb.Financiering[[#This Row],[Pnr.]]=X$7,Tb.Financiering[[#This Row],[Te financieren]]-Tb.Financiering[[#This Row],[Eigen
bijdrage]]-Tb.Financiering[[#This Row],[Andere
subsidie(s)]]-Tb.Financiering[[#This Row],[Anders]],0)</f>
        <v>0</v>
      </c>
      <c r="Y16" s="154">
        <f>IF(Tb.Financiering[[#This Row],[Pnr.]]=Y$7,Tb.Financiering[[#This Row],[Te financieren]]-Tb.Financiering[[#This Row],[Eigen
bijdrage]]-Tb.Financiering[[#This Row],[Andere
subsidie(s)]]-Tb.Financiering[[#This Row],[Anders]],0)</f>
        <v>0</v>
      </c>
      <c r="Z16" s="154">
        <f>IF(Tb.Financiering[[#This Row],[Pnr.]]=Z$7,Tb.Financiering[[#This Row],[Te financieren]]-Tb.Financiering[[#This Row],[Eigen
bijdrage]]-Tb.Financiering[[#This Row],[Andere
subsidie(s)]]-Tb.Financiering[[#This Row],[Anders]],0)</f>
        <v>0</v>
      </c>
      <c r="AA16" s="154">
        <f>IF(Tb.Financiering[[#This Row],[Pnr.]]=AA$7,Tb.Financiering[[#This Row],[Te financieren]]-Tb.Financiering[[#This Row],[Eigen
bijdrage]]-Tb.Financiering[[#This Row],[Andere
subsidie(s)]]-Tb.Financiering[[#This Row],[Anders]],0)</f>
        <v>0</v>
      </c>
      <c r="AB16" s="154">
        <f>IF(Tb.Financiering[[#This Row],[Pnr.]]=AB$7,Tb.Financiering[[#This Row],[Te financieren]]-Tb.Financiering[[#This Row],[Eigen
bijdrage]]-Tb.Financiering[[#This Row],[Andere
subsidie(s)]]-Tb.Financiering[[#This Row],[Anders]],0)</f>
        <v>0</v>
      </c>
      <c r="AC16" s="154">
        <f>IF(Tb.Financiering[[#This Row],[Pnr.]]=AC$7,Tb.Financiering[[#This Row],[Te financieren]]-Tb.Financiering[[#This Row],[Eigen
bijdrage]]-Tb.Financiering[[#This Row],[Andere
subsidie(s)]]-Tb.Financiering[[#This Row],[Anders]],0)</f>
        <v>0</v>
      </c>
      <c r="AD16" s="154">
        <f>IF(Tb.Financiering[[#This Row],[Pnr.]]=AD$7,Tb.Financiering[[#This Row],[Te financieren]]-Tb.Financiering[[#This Row],[Eigen
bijdrage]]-Tb.Financiering[[#This Row],[Andere
subsidie(s)]]-Tb.Financiering[[#This Row],[Anders]],0)</f>
        <v>0</v>
      </c>
      <c r="AE16" s="154">
        <f>IF(Tb.Financiering[[#This Row],[Pnr.]]=AE$7,Tb.Financiering[[#This Row],[Te financieren]]-Tb.Financiering[[#This Row],[Eigen
bijdrage]]-Tb.Financiering[[#This Row],[Andere
subsidie(s)]]-Tb.Financiering[[#This Row],[Anders]],0)</f>
        <v>0</v>
      </c>
      <c r="AF16" s="154">
        <f>IF(Tb.Financiering[[#This Row],[Pnr.]]=AF$7,Tb.Financiering[[#This Row],[Te financieren]]-Tb.Financiering[[#This Row],[Eigen
bijdrage]]-Tb.Financiering[[#This Row],[Andere
subsidie(s)]]-Tb.Financiering[[#This Row],[Anders]],0)</f>
        <v>0</v>
      </c>
      <c r="AG16" s="154">
        <f>IF(Tb.Financiering[[#This Row],[Pnr.]]=AG$7,Tb.Financiering[[#This Row],[Te financieren]]-Tb.Financiering[[#This Row],[Eigen
bijdrage]]-Tb.Financiering[[#This Row],[Andere
subsidie(s)]]-Tb.Financiering[[#This Row],[Anders]],0)</f>
        <v>0</v>
      </c>
      <c r="AH16" s="154">
        <f>IF(Tb.Financiering[[#This Row],[Pnr.]]=AH$7,Tb.Financiering[[#This Row],[Te financieren]]-Tb.Financiering[[#This Row],[Eigen
bijdrage]]-Tb.Financiering[[#This Row],[Andere
subsidie(s)]]-Tb.Financiering[[#This Row],[Anders]],0)</f>
        <v>0</v>
      </c>
      <c r="AI16" s="154">
        <f>IF(Tb.Financiering[[#This Row],[Pnr.]]=AI$7,Tb.Financiering[[#This Row],[Te financieren]]-Tb.Financiering[[#This Row],[Eigen
bijdrage]]-Tb.Financiering[[#This Row],[Andere
subsidie(s)]]-Tb.Financiering[[#This Row],[Anders]],0)</f>
        <v>0</v>
      </c>
      <c r="AJ16" s="154">
        <f>IF(Tb.Financiering[[#This Row],[Pnr.]]=AJ$7,Tb.Financiering[[#This Row],[Te financieren]]-Tb.Financiering[[#This Row],[Eigen
bijdrage]]-Tb.Financiering[[#This Row],[Andere
subsidie(s)]]-Tb.Financiering[[#This Row],[Anders]],0)</f>
        <v>0</v>
      </c>
      <c r="AK16" s="154">
        <f>IF(Tb.Financiering[[#This Row],[Pnr.]]=AK$7,Tb.Financiering[[#This Row],[Te financieren]]-Tb.Financiering[[#This Row],[Eigen
bijdrage]]-Tb.Financiering[[#This Row],[Andere
subsidie(s)]]-Tb.Financiering[[#This Row],[Anders]],0)</f>
        <v>0</v>
      </c>
      <c r="AL16" s="154">
        <f>IF(Tb.Financiering[[#This Row],[Pnr.]]=AL$7,Tb.Financiering[[#This Row],[Te financieren]]-Tb.Financiering[[#This Row],[Eigen
bijdrage]]-Tb.Financiering[[#This Row],[Andere
subsidie(s)]]-Tb.Financiering[[#This Row],[Anders]],0)</f>
        <v>0</v>
      </c>
      <c r="AM16" s="154">
        <f>IF(Tb.Financiering[[#This Row],[Pnr.]]=AM$7,Tb.Financiering[[#This Row],[Te financieren]]-Tb.Financiering[[#This Row],[Eigen
bijdrage]]-Tb.Financiering[[#This Row],[Andere
subsidie(s)]]-Tb.Financiering[[#This Row],[Anders]],0)</f>
        <v>0</v>
      </c>
      <c r="AN16" s="154">
        <f>IF(Tb.Financiering[[#This Row],[Pnr.]]=AN$7,Tb.Financiering[[#This Row],[Te financieren]]-Tb.Financiering[[#This Row],[Eigen
bijdrage]]-Tb.Financiering[[#This Row],[Andere
subsidie(s)]]-Tb.Financiering[[#This Row],[Anders]],0)</f>
        <v>0</v>
      </c>
      <c r="AO16" s="154">
        <f>IF(Tb.Financiering[[#This Row],[Pnr.]]=AO$7,Tb.Financiering[[#This Row],[Te financieren]]-Tb.Financiering[[#This Row],[Eigen
bijdrage]]-Tb.Financiering[[#This Row],[Andere
subsidie(s)]]-Tb.Financiering[[#This Row],[Anders]],0)</f>
        <v>0</v>
      </c>
      <c r="AP16" s="154">
        <f>IF(Tb.Financiering[[#This Row],[Pnr.]]=AP$7,Tb.Financiering[[#This Row],[Te financieren]]-Tb.Financiering[[#This Row],[Eigen
bijdrage]]-Tb.Financiering[[#This Row],[Andere
subsidie(s)]]-Tb.Financiering[[#This Row],[Anders]],0)</f>
        <v>0</v>
      </c>
      <c r="AQ16" s="154">
        <f>IF(Tb.Financiering[[#This Row],[Pnr.]]=AQ$7,Tb.Financiering[[#This Row],[Te financieren]]-Tb.Financiering[[#This Row],[Eigen
bijdrage]]-Tb.Financiering[[#This Row],[Andere
subsidie(s)]]-Tb.Financiering[[#This Row],[Anders]],0)</f>
        <v>0</v>
      </c>
      <c r="AR16" s="154">
        <f>IF(Tb.Financiering[[#This Row],[Pnr.]]=AR$7,Tb.Financiering[[#This Row],[Te financieren]]-Tb.Financiering[[#This Row],[Eigen
bijdrage]]-Tb.Financiering[[#This Row],[Andere
subsidie(s)]]-Tb.Financiering[[#This Row],[Anders]],0)</f>
        <v>0</v>
      </c>
      <c r="AS16" s="154">
        <f>IF(Tb.Financiering[[#This Row],[Pnr.]]=AS$7,Tb.Financiering[[#This Row],[Te financieren]]-Tb.Financiering[[#This Row],[Eigen
bijdrage]]-Tb.Financiering[[#This Row],[Andere
subsidie(s)]]-Tb.Financiering[[#This Row],[Anders]],0)</f>
        <v>0</v>
      </c>
      <c r="AT16" s="154">
        <f>IF(Tb.Financiering[[#This Row],[Pnr.]]=AT$7,Tb.Financiering[[#This Row],[Te financieren]]-Tb.Financiering[[#This Row],[Eigen
bijdrage]]-Tb.Financiering[[#This Row],[Andere
subsidie(s)]]-Tb.Financiering[[#This Row],[Anders]],0)</f>
        <v>0</v>
      </c>
      <c r="AU16" s="154">
        <f>IF(Tb.Financiering[[#This Row],[Pnr.]]=AU$7,Tb.Financiering[[#This Row],[Te financieren]]-Tb.Financiering[[#This Row],[Eigen
bijdrage]]-Tb.Financiering[[#This Row],[Andere
subsidie(s)]]-Tb.Financiering[[#This Row],[Anders]],0)</f>
        <v>0</v>
      </c>
      <c r="AV16" s="154">
        <f>IF(Tb.Financiering[[#This Row],[Pnr.]]=AV$7,Tb.Financiering[[#This Row],[Te financieren]]-Tb.Financiering[[#This Row],[Eigen
bijdrage]]-Tb.Financiering[[#This Row],[Andere
subsidie(s)]]-Tb.Financiering[[#This Row],[Anders]],0)</f>
        <v>0</v>
      </c>
      <c r="AW16" s="154">
        <f>IF(Tb.Financiering[[#This Row],[Pnr.]]=AW$7,Tb.Financiering[[#This Row],[Te financieren]]-Tb.Financiering[[#This Row],[Eigen
bijdrage]]-Tb.Financiering[[#This Row],[Andere
subsidie(s)]]-Tb.Financiering[[#This Row],[Anders]],0)</f>
        <v>0</v>
      </c>
      <c r="AX16" s="154">
        <f>IF(Tb.Financiering[[#This Row],[Pnr.]]=AX$7,Tb.Financiering[[#This Row],[Te financieren]]-Tb.Financiering[[#This Row],[Eigen
bijdrage]]-Tb.Financiering[[#This Row],[Andere
subsidie(s)]]-Tb.Financiering[[#This Row],[Anders]],0)</f>
        <v>0</v>
      </c>
      <c r="AY16" s="154">
        <f>IF(Tb.Financiering[[#This Row],[Pnr.]]=AY$7,Tb.Financiering[[#This Row],[Te financieren]]-Tb.Financiering[[#This Row],[Eigen
bijdrage]]-Tb.Financiering[[#This Row],[Andere
subsidie(s)]]-Tb.Financiering[[#This Row],[Anders]],0)</f>
        <v>0</v>
      </c>
      <c r="AZ16" s="154">
        <f>IF(Tb.Financiering[[#This Row],[Pnr.]]=AZ$7,Tb.Financiering[[#This Row],[Te financieren]]-Tb.Financiering[[#This Row],[Eigen
bijdrage]]-Tb.Financiering[[#This Row],[Andere
subsidie(s)]]-Tb.Financiering[[#This Row],[Anders]],0)</f>
        <v>0</v>
      </c>
      <c r="BA16" s="154">
        <f>IF(Tb.Financiering[[#This Row],[Pnr.]]=BA$7,Tb.Financiering[[#This Row],[Te financieren]]-Tb.Financiering[[#This Row],[Eigen
bijdrage]]-Tb.Financiering[[#This Row],[Andere
subsidie(s)]]-Tb.Financiering[[#This Row],[Anders]],0)</f>
        <v>0</v>
      </c>
      <c r="BB16" s="154">
        <f>IF(Tb.Financiering[[#This Row],[Pnr.]]=BB$7,Tb.Financiering[[#This Row],[Te financieren]]-Tb.Financiering[[#This Row],[Eigen
bijdrage]]-Tb.Financiering[[#This Row],[Andere
subsidie(s)]]-Tb.Financiering[[#This Row],[Anders]],0)</f>
        <v>0</v>
      </c>
      <c r="BC16" s="154">
        <f>IF(Tb.Financiering[[#This Row],[Pnr.]]=BC$7,Tb.Financiering[[#This Row],[Te financieren]]-Tb.Financiering[[#This Row],[Eigen
bijdrage]]-Tb.Financiering[[#This Row],[Andere
subsidie(s)]]-Tb.Financiering[[#This Row],[Anders]],0)</f>
        <v>0</v>
      </c>
      <c r="BD16" s="154">
        <f>IF(Tb.Financiering[[#This Row],[Pnr.]]=BD$7,Tb.Financiering[[#This Row],[Te financieren]]-Tb.Financiering[[#This Row],[Eigen
bijdrage]]-Tb.Financiering[[#This Row],[Andere
subsidie(s)]]-Tb.Financiering[[#This Row],[Anders]],0)</f>
        <v>0</v>
      </c>
      <c r="BE16" s="154">
        <f>IF(Tb.Financiering[[#This Row],[Pnr.]]=BE$7,Tb.Financiering[[#This Row],[Te financieren]]-Tb.Financiering[[#This Row],[Eigen
bijdrage]]-Tb.Financiering[[#This Row],[Andere
subsidie(s)]]-Tb.Financiering[[#This Row],[Anders]],0)</f>
        <v>0</v>
      </c>
      <c r="BF16" s="154">
        <f>IF(Tb.Financiering[[#This Row],[Pnr.]]=BF$7,Tb.Financiering[[#This Row],[Te financieren]]-Tb.Financiering[[#This Row],[Eigen
bijdrage]]-Tb.Financiering[[#This Row],[Andere
subsidie(s)]]-Tb.Financiering[[#This Row],[Anders]],0)</f>
        <v>0</v>
      </c>
      <c r="BG16" s="154">
        <f>IF(Tb.Financiering[[#This Row],[Pnr.]]=BG$7,Tb.Financiering[[#This Row],[Te financieren]]-Tb.Financiering[[#This Row],[Eigen
bijdrage]]-Tb.Financiering[[#This Row],[Andere
subsidie(s)]]-Tb.Financiering[[#This Row],[Anders]],0)</f>
        <v>0</v>
      </c>
      <c r="BH16" s="154">
        <f>IF(Tb.Financiering[[#This Row],[Pnr.]]=BH$7,Tb.Financiering[[#This Row],[Te financieren]]-Tb.Financiering[[#This Row],[Eigen
bijdrage]]-Tb.Financiering[[#This Row],[Andere
subsidie(s)]]-Tb.Financiering[[#This Row],[Anders]],0)</f>
        <v>0</v>
      </c>
      <c r="BI16" s="154">
        <f>IF(Tb.Financiering[[#This Row],[Pnr.]]=BI$7,Tb.Financiering[[#This Row],[Te financieren]]-Tb.Financiering[[#This Row],[Eigen
bijdrage]]-Tb.Financiering[[#This Row],[Andere
subsidie(s)]]-Tb.Financiering[[#This Row],[Anders]],0)</f>
        <v>0</v>
      </c>
      <c r="BJ16" s="154">
        <f>IF(Tb.Financiering[[#This Row],[Pnr.]]=BJ$7,Tb.Financiering[[#This Row],[Te financieren]]-Tb.Financiering[[#This Row],[Eigen
bijdrage]]-Tb.Financiering[[#This Row],[Andere
subsidie(s)]]-Tb.Financiering[[#This Row],[Anders]],0)</f>
        <v>0</v>
      </c>
      <c r="BK16" s="154">
        <f>IF(Tb.Financiering[[#This Row],[Pnr.]]=BK$7,Tb.Financiering[[#This Row],[Te financieren]]-Tb.Financiering[[#This Row],[Eigen
bijdrage]]-Tb.Financiering[[#This Row],[Andere
subsidie(s)]]-Tb.Financiering[[#This Row],[Anders]],0)</f>
        <v>0</v>
      </c>
      <c r="BL16" s="154">
        <f>IF(Tb.Financiering[[#This Row],[Pnr.]]=BL$7,Tb.Financiering[[#This Row],[Te financieren]]-Tb.Financiering[[#This Row],[Eigen
bijdrage]]-Tb.Financiering[[#This Row],[Andere
subsidie(s)]]-Tb.Financiering[[#This Row],[Anders]],0)</f>
        <v>0</v>
      </c>
      <c r="BM16" s="154">
        <f>IF(Tb.Financiering[[#This Row],[Pnr.]]=BM$7,Tb.Financiering[[#This Row],[Te financieren]]-Tb.Financiering[[#This Row],[Eigen
bijdrage]]-Tb.Financiering[[#This Row],[Andere
subsidie(s)]]-Tb.Financiering[[#This Row],[Anders]],0)</f>
        <v>0</v>
      </c>
      <c r="BN16" s="259">
        <f>IF(Tb.Financiering[[#This Row],[Pnr.]]=BN$7,Tb.Financiering[[#This Row],[Eigen
bijdrage]]+Tb.Financiering[[#This Row],[Andere
subsidie(s)]]+Tb.Financiering[[#This Row],[Anders]],0)</f>
        <v>0</v>
      </c>
      <c r="BO16" s="259">
        <f>IF(Tb.Financiering[[#This Row],[Pnr.]]=BO$7,Tb.Financiering[[#This Row],[Eigen
bijdrage]]+Tb.Financiering[[#This Row],[Andere
subsidie(s)]]+Tb.Financiering[[#This Row],[Anders]],0)</f>
        <v>0</v>
      </c>
      <c r="BP16" s="259">
        <f>IF(Tb.Financiering[[#This Row],[Pnr.]]=BP$7,Tb.Financiering[[#This Row],[Eigen
bijdrage]]+Tb.Financiering[[#This Row],[Andere
subsidie(s)]]+Tb.Financiering[[#This Row],[Anders]],0)</f>
        <v>0</v>
      </c>
      <c r="BQ16" s="259">
        <f>IF(Tb.Financiering[[#This Row],[Pnr.]]=BQ$7,Tb.Financiering[[#This Row],[Eigen
bijdrage]]+Tb.Financiering[[#This Row],[Andere
subsidie(s)]]+Tb.Financiering[[#This Row],[Anders]],0)</f>
        <v>0</v>
      </c>
      <c r="BR16" s="259">
        <f>IF(Tb.Financiering[[#This Row],[Pnr.]]=BR$7,Tb.Financiering[[#This Row],[Eigen
bijdrage]]+Tb.Financiering[[#This Row],[Andere
subsidie(s)]]+Tb.Financiering[[#This Row],[Anders]],0)</f>
        <v>0</v>
      </c>
      <c r="BS16" s="259">
        <f>IF(Tb.Financiering[[#This Row],[Pnr.]]=BS$7,Tb.Financiering[[#This Row],[Eigen
bijdrage]]+Tb.Financiering[[#This Row],[Andere
subsidie(s)]]+Tb.Financiering[[#This Row],[Anders]],0)</f>
        <v>0</v>
      </c>
      <c r="BT16" s="259">
        <f>IF(Tb.Financiering[[#This Row],[Pnr.]]=BT$7,Tb.Financiering[[#This Row],[Eigen
bijdrage]]+Tb.Financiering[[#This Row],[Andere
subsidie(s)]]+Tb.Financiering[[#This Row],[Anders]],0)</f>
        <v>0</v>
      </c>
      <c r="BU16" s="259">
        <f>IF(Tb.Financiering[[#This Row],[Pnr.]]=BU$7,Tb.Financiering[[#This Row],[Eigen
bijdrage]]+Tb.Financiering[[#This Row],[Andere
subsidie(s)]]+Tb.Financiering[[#This Row],[Anders]],0)</f>
        <v>0</v>
      </c>
      <c r="BV16" s="259">
        <f>IF(Tb.Financiering[[#This Row],[Pnr.]]=BV$7,Tb.Financiering[[#This Row],[Eigen
bijdrage]]+Tb.Financiering[[#This Row],[Andere
subsidie(s)]]+Tb.Financiering[[#This Row],[Anders]],0)</f>
        <v>0</v>
      </c>
      <c r="BW16" s="259">
        <f>IF(Tb.Financiering[[#This Row],[Pnr.]]=BW$7,Tb.Financiering[[#This Row],[Eigen
bijdrage]]+Tb.Financiering[[#This Row],[Andere
subsidie(s)]]+Tb.Financiering[[#This Row],[Anders]],0)</f>
        <v>0</v>
      </c>
      <c r="BX16" s="259">
        <f>IF(Tb.Financiering[[#This Row],[Pnr.]]=BX$7,Tb.Financiering[[#This Row],[Eigen
bijdrage]]+Tb.Financiering[[#This Row],[Andere
subsidie(s)]]+Tb.Financiering[[#This Row],[Anders]],0)</f>
        <v>0</v>
      </c>
      <c r="BY16" s="259">
        <f>IF(Tb.Financiering[[#This Row],[Pnr.]]=BY$7,Tb.Financiering[[#This Row],[Eigen
bijdrage]]+Tb.Financiering[[#This Row],[Andere
subsidie(s)]]+Tb.Financiering[[#This Row],[Anders]],0)</f>
        <v>0</v>
      </c>
      <c r="BZ16" s="259">
        <f>IF(Tb.Financiering[[#This Row],[Pnr.]]=BZ$7,Tb.Financiering[[#This Row],[Eigen
bijdrage]]+Tb.Financiering[[#This Row],[Andere
subsidie(s)]]+Tb.Financiering[[#This Row],[Anders]],0)</f>
        <v>0</v>
      </c>
      <c r="CA16" s="259">
        <f>IF(Tb.Financiering[[#This Row],[Pnr.]]=CA$7,Tb.Financiering[[#This Row],[Eigen
bijdrage]]+Tb.Financiering[[#This Row],[Andere
subsidie(s)]]+Tb.Financiering[[#This Row],[Anders]],0)</f>
        <v>0</v>
      </c>
      <c r="CB16" s="259">
        <f>IF(Tb.Financiering[[#This Row],[Pnr.]]=CB$7,Tb.Financiering[[#This Row],[Eigen
bijdrage]]+Tb.Financiering[[#This Row],[Andere
subsidie(s)]]+Tb.Financiering[[#This Row],[Anders]],0)</f>
        <v>0</v>
      </c>
      <c r="CC16" s="259">
        <f>IF(Tb.Financiering[[#This Row],[Pnr.]]=CC$7,Tb.Financiering[[#This Row],[Eigen
bijdrage]]+Tb.Financiering[[#This Row],[Andere
subsidie(s)]]+Tb.Financiering[[#This Row],[Anders]],0)</f>
        <v>0</v>
      </c>
      <c r="CD16" s="259">
        <f>IF(Tb.Financiering[[#This Row],[Pnr.]]=CD$7,Tb.Financiering[[#This Row],[Eigen
bijdrage]]+Tb.Financiering[[#This Row],[Andere
subsidie(s)]]+Tb.Financiering[[#This Row],[Anders]],0)</f>
        <v>0</v>
      </c>
      <c r="CE16" s="259">
        <f>IF(Tb.Financiering[[#This Row],[Pnr.]]=CE$7,Tb.Financiering[[#This Row],[Eigen
bijdrage]]+Tb.Financiering[[#This Row],[Andere
subsidie(s)]]+Tb.Financiering[[#This Row],[Anders]],0)</f>
        <v>0</v>
      </c>
      <c r="CF16" s="259">
        <f>IF(Tb.Financiering[[#This Row],[Pnr.]]=CF$7,Tb.Financiering[[#This Row],[Eigen
bijdrage]]+Tb.Financiering[[#This Row],[Andere
subsidie(s)]]+Tb.Financiering[[#This Row],[Anders]],0)</f>
        <v>0</v>
      </c>
      <c r="CG16" s="259">
        <f>IF(Tb.Financiering[[#This Row],[Pnr.]]=CG$7,Tb.Financiering[[#This Row],[Eigen
bijdrage]]+Tb.Financiering[[#This Row],[Andere
subsidie(s)]]+Tb.Financiering[[#This Row],[Anders]],0)</f>
        <v>0</v>
      </c>
      <c r="CH16" s="259">
        <f>IF(Tb.Financiering[[#This Row],[Pnr.]]=CH$7,Tb.Financiering[[#This Row],[Eigen
bijdrage]]+Tb.Financiering[[#This Row],[Andere
subsidie(s)]]+Tb.Financiering[[#This Row],[Anders]],0)</f>
        <v>0</v>
      </c>
      <c r="CI16" s="259">
        <f>IF(Tb.Financiering[[#This Row],[Pnr.]]=CI$7,Tb.Financiering[[#This Row],[Eigen
bijdrage]]+Tb.Financiering[[#This Row],[Andere
subsidie(s)]]+Tb.Financiering[[#This Row],[Anders]],0)</f>
        <v>0</v>
      </c>
      <c r="CJ16" s="259">
        <f>IF(Tb.Financiering[[#This Row],[Pnr.]]=CJ$7,Tb.Financiering[[#This Row],[Eigen
bijdrage]]+Tb.Financiering[[#This Row],[Andere
subsidie(s)]]+Tb.Financiering[[#This Row],[Anders]],0)</f>
        <v>0</v>
      </c>
      <c r="CK16" s="259">
        <f>IF(Tb.Financiering[[#This Row],[Pnr.]]=CK$7,Tb.Financiering[[#This Row],[Eigen
bijdrage]]+Tb.Financiering[[#This Row],[Andere
subsidie(s)]]+Tb.Financiering[[#This Row],[Anders]],0)</f>
        <v>0</v>
      </c>
      <c r="CL16" s="259">
        <f>IF(Tb.Financiering[[#This Row],[Pnr.]]=CL$7,Tb.Financiering[[#This Row],[Eigen
bijdrage]]+Tb.Financiering[[#This Row],[Andere
subsidie(s)]]+Tb.Financiering[[#This Row],[Anders]],0)</f>
        <v>0</v>
      </c>
      <c r="CM16" s="259">
        <f>IF(Tb.Financiering[[#This Row],[Pnr.]]=CM$7,Tb.Financiering[[#This Row],[Eigen
bijdrage]]+Tb.Financiering[[#This Row],[Andere
subsidie(s)]]+Tb.Financiering[[#This Row],[Anders]],0)</f>
        <v>0</v>
      </c>
      <c r="CN16" s="259">
        <f>IF(Tb.Financiering[[#This Row],[Pnr.]]=CN$7,Tb.Financiering[[#This Row],[Eigen
bijdrage]]+Tb.Financiering[[#This Row],[Andere
subsidie(s)]]+Tb.Financiering[[#This Row],[Anders]],0)</f>
        <v>0</v>
      </c>
      <c r="CO16" s="259">
        <f>IF(Tb.Financiering[[#This Row],[Pnr.]]=CO$7,Tb.Financiering[[#This Row],[Eigen
bijdrage]]+Tb.Financiering[[#This Row],[Andere
subsidie(s)]]+Tb.Financiering[[#This Row],[Anders]],0)</f>
        <v>0</v>
      </c>
      <c r="CP16" s="259">
        <f>IF(Tb.Financiering[[#This Row],[Pnr.]]=CP$7,Tb.Financiering[[#This Row],[Eigen
bijdrage]]+Tb.Financiering[[#This Row],[Andere
subsidie(s)]]+Tb.Financiering[[#This Row],[Anders]],0)</f>
        <v>0</v>
      </c>
      <c r="CQ16" s="259">
        <f>IF(Tb.Financiering[[#This Row],[Pnr.]]=CQ$7,Tb.Financiering[[#This Row],[Eigen
bijdrage]]+Tb.Financiering[[#This Row],[Andere
subsidie(s)]]+Tb.Financiering[[#This Row],[Anders]],0)</f>
        <v>0</v>
      </c>
      <c r="CR16" s="259">
        <f>IF(Tb.Financiering[[#This Row],[Pnr.]]=CR$7,Tb.Financiering[[#This Row],[Eigen
bijdrage]]+Tb.Financiering[[#This Row],[Andere
subsidie(s)]]+Tb.Financiering[[#This Row],[Anders]],0)</f>
        <v>0</v>
      </c>
      <c r="CS16" s="259">
        <f>IF(Tb.Financiering[[#This Row],[Pnr.]]=CS$7,Tb.Financiering[[#This Row],[Eigen
bijdrage]]+Tb.Financiering[[#This Row],[Andere
subsidie(s)]]+Tb.Financiering[[#This Row],[Anders]],0)</f>
        <v>0</v>
      </c>
      <c r="CT16" s="259">
        <f>IF(Tb.Financiering[[#This Row],[Pnr.]]=CT$7,Tb.Financiering[[#This Row],[Eigen
bijdrage]]+Tb.Financiering[[#This Row],[Andere
subsidie(s)]]+Tb.Financiering[[#This Row],[Anders]],0)</f>
        <v>0</v>
      </c>
      <c r="CU16" s="259">
        <f>IF(Tb.Financiering[[#This Row],[Pnr.]]=CU$7,Tb.Financiering[[#This Row],[Eigen
bijdrage]]+Tb.Financiering[[#This Row],[Andere
subsidie(s)]]+Tb.Financiering[[#This Row],[Anders]],0)</f>
        <v>0</v>
      </c>
      <c r="CV16" s="259">
        <f>IF(Tb.Financiering[[#This Row],[Pnr.]]=CV$7,Tb.Financiering[[#This Row],[Eigen
bijdrage]]+Tb.Financiering[[#This Row],[Andere
subsidie(s)]]+Tb.Financiering[[#This Row],[Anders]],0)</f>
        <v>0</v>
      </c>
      <c r="CW16" s="259">
        <f>IF(Tb.Financiering[[#This Row],[Pnr.]]=CW$7,Tb.Financiering[[#This Row],[Eigen
bijdrage]]+Tb.Financiering[[#This Row],[Andere
subsidie(s)]]+Tb.Financiering[[#This Row],[Anders]],0)</f>
        <v>0</v>
      </c>
      <c r="CX16" s="259">
        <f>IF(Tb.Financiering[[#This Row],[Pnr.]]=CX$7,Tb.Financiering[[#This Row],[Eigen
bijdrage]]+Tb.Financiering[[#This Row],[Andere
subsidie(s)]]+Tb.Financiering[[#This Row],[Anders]],0)</f>
        <v>0</v>
      </c>
      <c r="CY16" s="259">
        <f>IF(Tb.Financiering[[#This Row],[Pnr.]]=CY$7,Tb.Financiering[[#This Row],[Eigen
bijdrage]]+Tb.Financiering[[#This Row],[Andere
subsidie(s)]]+Tb.Financiering[[#This Row],[Anders]],0)</f>
        <v>0</v>
      </c>
      <c r="CZ16" s="259">
        <f>IF(Tb.Financiering[[#This Row],[Pnr.]]=CZ$7,Tb.Financiering[[#This Row],[Eigen
bijdrage]]+Tb.Financiering[[#This Row],[Andere
subsidie(s)]]+Tb.Financiering[[#This Row],[Anders]],0)</f>
        <v>0</v>
      </c>
      <c r="DA16" s="259">
        <f>IF(Tb.Financiering[[#This Row],[Pnr.]]=DA$7,Tb.Financiering[[#This Row],[Eigen
bijdrage]]+Tb.Financiering[[#This Row],[Andere
subsidie(s)]]+Tb.Financiering[[#This Row],[Anders]],0)</f>
        <v>0</v>
      </c>
      <c r="DB16" s="259">
        <f>IF(Tb.Financiering[[#This Row],[Pnr.]]=DB$7,Tb.Financiering[[#This Row],[Eigen
bijdrage]]+Tb.Financiering[[#This Row],[Andere
subsidie(s)]]+Tb.Financiering[[#This Row],[Anders]],0)</f>
        <v>0</v>
      </c>
      <c r="DC16" s="259">
        <f>IF(Tb.Financiering[[#This Row],[Pnr.]]=DC$7,Tb.Financiering[[#This Row],[Eigen
bijdrage]]+Tb.Financiering[[#This Row],[Andere
subsidie(s)]]+Tb.Financiering[[#This Row],[Anders]],0)</f>
        <v>0</v>
      </c>
      <c r="DD16" s="259">
        <f>IF(Tb.Financiering[[#This Row],[Pnr.]]=DD$7,Tb.Financiering[[#This Row],[Eigen
bijdrage]]+Tb.Financiering[[#This Row],[Andere
subsidie(s)]]+Tb.Financiering[[#This Row],[Anders]],0)</f>
        <v>0</v>
      </c>
      <c r="DE16" s="259">
        <f>IF(Tb.Financiering[[#This Row],[Pnr.]]=DE$7,Tb.Financiering[[#This Row],[Eigen
bijdrage]]+Tb.Financiering[[#This Row],[Andere
subsidie(s)]]+Tb.Financiering[[#This Row],[Anders]],0)</f>
        <v>0</v>
      </c>
      <c r="DF16" s="259">
        <f>IF(Tb.Financiering[[#This Row],[Pnr.]]=DF$7,Tb.Financiering[[#This Row],[Eigen
bijdrage]]+Tb.Financiering[[#This Row],[Andere
subsidie(s)]]+Tb.Financiering[[#This Row],[Anders]],0)</f>
        <v>0</v>
      </c>
      <c r="DG16" s="259">
        <f>IF(Tb.Financiering[[#This Row],[Pnr.]]=DG$7,Tb.Financiering[[#This Row],[Eigen
bijdrage]]+Tb.Financiering[[#This Row],[Andere
subsidie(s)]]+Tb.Financiering[[#This Row],[Anders]],0)</f>
        <v>0</v>
      </c>
      <c r="DH16" s="259">
        <f>IF(Tb.Financiering[[#This Row],[Pnr.]]=DH$7,Tb.Financiering[[#This Row],[Eigen
bijdrage]]+Tb.Financiering[[#This Row],[Andere
subsidie(s)]]+Tb.Financiering[[#This Row],[Anders]],0)</f>
        <v>0</v>
      </c>
      <c r="DI16" s="259">
        <f>IF(Tb.Financiering[[#This Row],[Pnr.]]=DI$7,Tb.Financiering[[#This Row],[Eigen
bijdrage]]+Tb.Financiering[[#This Row],[Andere
subsidie(s)]]+Tb.Financiering[[#This Row],[Anders]],0)</f>
        <v>0</v>
      </c>
      <c r="DJ16" s="259">
        <f>IF(Tb.Financiering[[#This Row],[Pnr.]]=DJ$7,Tb.Financiering[[#This Row],[Eigen
bijdrage]]+Tb.Financiering[[#This Row],[Andere
subsidie(s)]]+Tb.Financiering[[#This Row],[Anders]],0)</f>
        <v>0</v>
      </c>
      <c r="DK16" s="259">
        <f>IF(Tb.Financiering[[#This Row],[Pnr.]]=DK$7,Tb.Financiering[[#This Row],[Eigen
bijdrage]]+Tb.Financiering[[#This Row],[Andere
subsidie(s)]]+Tb.Financiering[[#This Row],[Anders]],0)</f>
        <v>0</v>
      </c>
    </row>
    <row r="17" spans="1:115 16380:16384" s="4" customFormat="1" x14ac:dyDescent="0.3">
      <c r="A17" s="31"/>
      <c r="B17" s="147"/>
      <c r="C17" s="147"/>
      <c r="D17" s="11">
        <f>SUMIF(Tbl.Kosten[PSAnr.],Tb.Financiering[[#This Row],[PSAnr.]],Tbl.Kosten[Totaal kosten])</f>
        <v>0</v>
      </c>
      <c r="E17" s="164">
        <f>SUMIF(Tbl.Kosten[PSAnr.],Tb.Financiering[[#This Row],[PSAnr.]],Tbl.Kosten[Subsidie])</f>
        <v>0</v>
      </c>
      <c r="F17" s="165"/>
      <c r="G17" s="164">
        <f>Tb.Financiering[[#This Row],[Begrote kosten]]-Tb.Financiering[[#This Row],[Berekende GLB subsidie]]-Tb.Financiering[[#This Row],[Correctie GLB subsidie]]</f>
        <v>0</v>
      </c>
      <c r="H17" s="166"/>
      <c r="I17" s="166"/>
      <c r="J17" s="166"/>
      <c r="K17" s="162"/>
      <c r="L17" s="97">
        <f>Tb.Financiering[[#This Row],[Te financieren]]-SUM(Tb.Financiering[[#This Row],[Eigen
bijdrage]:[Anders]])</f>
        <v>0</v>
      </c>
      <c r="M17" s="170" t="str">
        <f>IFERROR(VLOOKUP(Tb.Financiering[[#This Row],[Partnernaam]],Tbl.Projectpartners[[Naam]:[PNr.]],9,FALSE),"")</f>
        <v/>
      </c>
      <c r="N17" s="152" t="str">
        <f>IFERROR(VLOOKUP(Tb.Financiering[[#This Row],[Subsidiabele activiteit]],Tbl.Subsidiehoogte[[Subsidieactiviteit]:[SAnr.]],3,FALSE),"")</f>
        <v/>
      </c>
      <c r="O17" s="152" t="str">
        <f>_xlfn.CONCAT(Tb.Financiering[[#This Row],[Pnr.]],Tb.Financiering[[#This Row],[SAnr.]])</f>
        <v/>
      </c>
      <c r="P17" s="154">
        <f>IF(Tb.Financiering[[#This Row],[Pnr.]]=P$7,Tb.Financiering[[#This Row],[Te financieren]]-Tb.Financiering[[#This Row],[Eigen
bijdrage]]-Tb.Financiering[[#This Row],[Andere
subsidie(s)]]-Tb.Financiering[[#This Row],[Anders]],0)</f>
        <v>0</v>
      </c>
      <c r="Q17" s="154">
        <f>IF(Tb.Financiering[[#This Row],[Pnr.]]=Q$7,Tb.Financiering[[#This Row],[Te financieren]]-Tb.Financiering[[#This Row],[Eigen
bijdrage]]-Tb.Financiering[[#This Row],[Andere
subsidie(s)]]-Tb.Financiering[[#This Row],[Anders]],0)</f>
        <v>0</v>
      </c>
      <c r="R17" s="154">
        <f>IF(Tb.Financiering[[#This Row],[Pnr.]]=R$7,Tb.Financiering[[#This Row],[Te financieren]]-Tb.Financiering[[#This Row],[Eigen
bijdrage]]-Tb.Financiering[[#This Row],[Andere
subsidie(s)]]-Tb.Financiering[[#This Row],[Anders]],0)</f>
        <v>0</v>
      </c>
      <c r="S17" s="154">
        <f>IF(Tb.Financiering[[#This Row],[Pnr.]]=S$7,Tb.Financiering[[#This Row],[Te financieren]]-Tb.Financiering[[#This Row],[Eigen
bijdrage]]-Tb.Financiering[[#This Row],[Andere
subsidie(s)]]-Tb.Financiering[[#This Row],[Anders]],0)</f>
        <v>0</v>
      </c>
      <c r="T17" s="154">
        <f>IF(Tb.Financiering[[#This Row],[Pnr.]]=T$7,Tb.Financiering[[#This Row],[Te financieren]]-Tb.Financiering[[#This Row],[Eigen
bijdrage]]-Tb.Financiering[[#This Row],[Andere
subsidie(s)]]-Tb.Financiering[[#This Row],[Anders]],0)</f>
        <v>0</v>
      </c>
      <c r="U17" s="154">
        <f>IF(Tb.Financiering[[#This Row],[Pnr.]]=U$7,Tb.Financiering[[#This Row],[Te financieren]]-Tb.Financiering[[#This Row],[Eigen
bijdrage]]-Tb.Financiering[[#This Row],[Andere
subsidie(s)]]-Tb.Financiering[[#This Row],[Anders]],0)</f>
        <v>0</v>
      </c>
      <c r="V17" s="154">
        <f>IF(Tb.Financiering[[#This Row],[Pnr.]]=V$7,Tb.Financiering[[#This Row],[Te financieren]]-Tb.Financiering[[#This Row],[Eigen
bijdrage]]-Tb.Financiering[[#This Row],[Andere
subsidie(s)]]-Tb.Financiering[[#This Row],[Anders]],0)</f>
        <v>0</v>
      </c>
      <c r="W17" s="154">
        <f>IF(Tb.Financiering[[#This Row],[Pnr.]]=W$7,Tb.Financiering[[#This Row],[Te financieren]]-Tb.Financiering[[#This Row],[Eigen
bijdrage]]-Tb.Financiering[[#This Row],[Andere
subsidie(s)]]-Tb.Financiering[[#This Row],[Anders]],0)</f>
        <v>0</v>
      </c>
      <c r="X17" s="154">
        <f>IF(Tb.Financiering[[#This Row],[Pnr.]]=X$7,Tb.Financiering[[#This Row],[Te financieren]]-Tb.Financiering[[#This Row],[Eigen
bijdrage]]-Tb.Financiering[[#This Row],[Andere
subsidie(s)]]-Tb.Financiering[[#This Row],[Anders]],0)</f>
        <v>0</v>
      </c>
      <c r="Y17" s="154">
        <f>IF(Tb.Financiering[[#This Row],[Pnr.]]=Y$7,Tb.Financiering[[#This Row],[Te financieren]]-Tb.Financiering[[#This Row],[Eigen
bijdrage]]-Tb.Financiering[[#This Row],[Andere
subsidie(s)]]-Tb.Financiering[[#This Row],[Anders]],0)</f>
        <v>0</v>
      </c>
      <c r="Z17" s="154">
        <f>IF(Tb.Financiering[[#This Row],[Pnr.]]=Z$7,Tb.Financiering[[#This Row],[Te financieren]]-Tb.Financiering[[#This Row],[Eigen
bijdrage]]-Tb.Financiering[[#This Row],[Andere
subsidie(s)]]-Tb.Financiering[[#This Row],[Anders]],0)</f>
        <v>0</v>
      </c>
      <c r="AA17" s="154">
        <f>IF(Tb.Financiering[[#This Row],[Pnr.]]=AA$7,Tb.Financiering[[#This Row],[Te financieren]]-Tb.Financiering[[#This Row],[Eigen
bijdrage]]-Tb.Financiering[[#This Row],[Andere
subsidie(s)]]-Tb.Financiering[[#This Row],[Anders]],0)</f>
        <v>0</v>
      </c>
      <c r="AB17" s="154">
        <f>IF(Tb.Financiering[[#This Row],[Pnr.]]=AB$7,Tb.Financiering[[#This Row],[Te financieren]]-Tb.Financiering[[#This Row],[Eigen
bijdrage]]-Tb.Financiering[[#This Row],[Andere
subsidie(s)]]-Tb.Financiering[[#This Row],[Anders]],0)</f>
        <v>0</v>
      </c>
      <c r="AC17" s="154">
        <f>IF(Tb.Financiering[[#This Row],[Pnr.]]=AC$7,Tb.Financiering[[#This Row],[Te financieren]]-Tb.Financiering[[#This Row],[Eigen
bijdrage]]-Tb.Financiering[[#This Row],[Andere
subsidie(s)]]-Tb.Financiering[[#This Row],[Anders]],0)</f>
        <v>0</v>
      </c>
      <c r="AD17" s="154">
        <f>IF(Tb.Financiering[[#This Row],[Pnr.]]=AD$7,Tb.Financiering[[#This Row],[Te financieren]]-Tb.Financiering[[#This Row],[Eigen
bijdrage]]-Tb.Financiering[[#This Row],[Andere
subsidie(s)]]-Tb.Financiering[[#This Row],[Anders]],0)</f>
        <v>0</v>
      </c>
      <c r="AE17" s="154">
        <f>IF(Tb.Financiering[[#This Row],[Pnr.]]=AE$7,Tb.Financiering[[#This Row],[Te financieren]]-Tb.Financiering[[#This Row],[Eigen
bijdrage]]-Tb.Financiering[[#This Row],[Andere
subsidie(s)]]-Tb.Financiering[[#This Row],[Anders]],0)</f>
        <v>0</v>
      </c>
      <c r="AF17" s="154">
        <f>IF(Tb.Financiering[[#This Row],[Pnr.]]=AF$7,Tb.Financiering[[#This Row],[Te financieren]]-Tb.Financiering[[#This Row],[Eigen
bijdrage]]-Tb.Financiering[[#This Row],[Andere
subsidie(s)]]-Tb.Financiering[[#This Row],[Anders]],0)</f>
        <v>0</v>
      </c>
      <c r="AG17" s="154">
        <f>IF(Tb.Financiering[[#This Row],[Pnr.]]=AG$7,Tb.Financiering[[#This Row],[Te financieren]]-Tb.Financiering[[#This Row],[Eigen
bijdrage]]-Tb.Financiering[[#This Row],[Andere
subsidie(s)]]-Tb.Financiering[[#This Row],[Anders]],0)</f>
        <v>0</v>
      </c>
      <c r="AH17" s="154">
        <f>IF(Tb.Financiering[[#This Row],[Pnr.]]=AH$7,Tb.Financiering[[#This Row],[Te financieren]]-Tb.Financiering[[#This Row],[Eigen
bijdrage]]-Tb.Financiering[[#This Row],[Andere
subsidie(s)]]-Tb.Financiering[[#This Row],[Anders]],0)</f>
        <v>0</v>
      </c>
      <c r="AI17" s="154">
        <f>IF(Tb.Financiering[[#This Row],[Pnr.]]=AI$7,Tb.Financiering[[#This Row],[Te financieren]]-Tb.Financiering[[#This Row],[Eigen
bijdrage]]-Tb.Financiering[[#This Row],[Andere
subsidie(s)]]-Tb.Financiering[[#This Row],[Anders]],0)</f>
        <v>0</v>
      </c>
      <c r="AJ17" s="154">
        <f>IF(Tb.Financiering[[#This Row],[Pnr.]]=AJ$7,Tb.Financiering[[#This Row],[Te financieren]]-Tb.Financiering[[#This Row],[Eigen
bijdrage]]-Tb.Financiering[[#This Row],[Andere
subsidie(s)]]-Tb.Financiering[[#This Row],[Anders]],0)</f>
        <v>0</v>
      </c>
      <c r="AK17" s="154">
        <f>IF(Tb.Financiering[[#This Row],[Pnr.]]=AK$7,Tb.Financiering[[#This Row],[Te financieren]]-Tb.Financiering[[#This Row],[Eigen
bijdrage]]-Tb.Financiering[[#This Row],[Andere
subsidie(s)]]-Tb.Financiering[[#This Row],[Anders]],0)</f>
        <v>0</v>
      </c>
      <c r="AL17" s="154">
        <f>IF(Tb.Financiering[[#This Row],[Pnr.]]=AL$7,Tb.Financiering[[#This Row],[Te financieren]]-Tb.Financiering[[#This Row],[Eigen
bijdrage]]-Tb.Financiering[[#This Row],[Andere
subsidie(s)]]-Tb.Financiering[[#This Row],[Anders]],0)</f>
        <v>0</v>
      </c>
      <c r="AM17" s="154">
        <f>IF(Tb.Financiering[[#This Row],[Pnr.]]=AM$7,Tb.Financiering[[#This Row],[Te financieren]]-Tb.Financiering[[#This Row],[Eigen
bijdrage]]-Tb.Financiering[[#This Row],[Andere
subsidie(s)]]-Tb.Financiering[[#This Row],[Anders]],0)</f>
        <v>0</v>
      </c>
      <c r="AN17" s="154">
        <f>IF(Tb.Financiering[[#This Row],[Pnr.]]=AN$7,Tb.Financiering[[#This Row],[Te financieren]]-Tb.Financiering[[#This Row],[Eigen
bijdrage]]-Tb.Financiering[[#This Row],[Andere
subsidie(s)]]-Tb.Financiering[[#This Row],[Anders]],0)</f>
        <v>0</v>
      </c>
      <c r="AO17" s="154">
        <f>IF(Tb.Financiering[[#This Row],[Pnr.]]=AO$7,Tb.Financiering[[#This Row],[Te financieren]]-Tb.Financiering[[#This Row],[Eigen
bijdrage]]-Tb.Financiering[[#This Row],[Andere
subsidie(s)]]-Tb.Financiering[[#This Row],[Anders]],0)</f>
        <v>0</v>
      </c>
      <c r="AP17" s="154">
        <f>IF(Tb.Financiering[[#This Row],[Pnr.]]=AP$7,Tb.Financiering[[#This Row],[Te financieren]]-Tb.Financiering[[#This Row],[Eigen
bijdrage]]-Tb.Financiering[[#This Row],[Andere
subsidie(s)]]-Tb.Financiering[[#This Row],[Anders]],0)</f>
        <v>0</v>
      </c>
      <c r="AQ17" s="154">
        <f>IF(Tb.Financiering[[#This Row],[Pnr.]]=AQ$7,Tb.Financiering[[#This Row],[Te financieren]]-Tb.Financiering[[#This Row],[Eigen
bijdrage]]-Tb.Financiering[[#This Row],[Andere
subsidie(s)]]-Tb.Financiering[[#This Row],[Anders]],0)</f>
        <v>0</v>
      </c>
      <c r="AR17" s="154">
        <f>IF(Tb.Financiering[[#This Row],[Pnr.]]=AR$7,Tb.Financiering[[#This Row],[Te financieren]]-Tb.Financiering[[#This Row],[Eigen
bijdrage]]-Tb.Financiering[[#This Row],[Andere
subsidie(s)]]-Tb.Financiering[[#This Row],[Anders]],0)</f>
        <v>0</v>
      </c>
      <c r="AS17" s="154">
        <f>IF(Tb.Financiering[[#This Row],[Pnr.]]=AS$7,Tb.Financiering[[#This Row],[Te financieren]]-Tb.Financiering[[#This Row],[Eigen
bijdrage]]-Tb.Financiering[[#This Row],[Andere
subsidie(s)]]-Tb.Financiering[[#This Row],[Anders]],0)</f>
        <v>0</v>
      </c>
      <c r="AT17" s="154">
        <f>IF(Tb.Financiering[[#This Row],[Pnr.]]=AT$7,Tb.Financiering[[#This Row],[Te financieren]]-Tb.Financiering[[#This Row],[Eigen
bijdrage]]-Tb.Financiering[[#This Row],[Andere
subsidie(s)]]-Tb.Financiering[[#This Row],[Anders]],0)</f>
        <v>0</v>
      </c>
      <c r="AU17" s="154">
        <f>IF(Tb.Financiering[[#This Row],[Pnr.]]=AU$7,Tb.Financiering[[#This Row],[Te financieren]]-Tb.Financiering[[#This Row],[Eigen
bijdrage]]-Tb.Financiering[[#This Row],[Andere
subsidie(s)]]-Tb.Financiering[[#This Row],[Anders]],0)</f>
        <v>0</v>
      </c>
      <c r="AV17" s="154">
        <f>IF(Tb.Financiering[[#This Row],[Pnr.]]=AV$7,Tb.Financiering[[#This Row],[Te financieren]]-Tb.Financiering[[#This Row],[Eigen
bijdrage]]-Tb.Financiering[[#This Row],[Andere
subsidie(s)]]-Tb.Financiering[[#This Row],[Anders]],0)</f>
        <v>0</v>
      </c>
      <c r="AW17" s="154">
        <f>IF(Tb.Financiering[[#This Row],[Pnr.]]=AW$7,Tb.Financiering[[#This Row],[Te financieren]]-Tb.Financiering[[#This Row],[Eigen
bijdrage]]-Tb.Financiering[[#This Row],[Andere
subsidie(s)]]-Tb.Financiering[[#This Row],[Anders]],0)</f>
        <v>0</v>
      </c>
      <c r="AX17" s="154">
        <f>IF(Tb.Financiering[[#This Row],[Pnr.]]=AX$7,Tb.Financiering[[#This Row],[Te financieren]]-Tb.Financiering[[#This Row],[Eigen
bijdrage]]-Tb.Financiering[[#This Row],[Andere
subsidie(s)]]-Tb.Financiering[[#This Row],[Anders]],0)</f>
        <v>0</v>
      </c>
      <c r="AY17" s="154">
        <f>IF(Tb.Financiering[[#This Row],[Pnr.]]=AY$7,Tb.Financiering[[#This Row],[Te financieren]]-Tb.Financiering[[#This Row],[Eigen
bijdrage]]-Tb.Financiering[[#This Row],[Andere
subsidie(s)]]-Tb.Financiering[[#This Row],[Anders]],0)</f>
        <v>0</v>
      </c>
      <c r="AZ17" s="154">
        <f>IF(Tb.Financiering[[#This Row],[Pnr.]]=AZ$7,Tb.Financiering[[#This Row],[Te financieren]]-Tb.Financiering[[#This Row],[Eigen
bijdrage]]-Tb.Financiering[[#This Row],[Andere
subsidie(s)]]-Tb.Financiering[[#This Row],[Anders]],0)</f>
        <v>0</v>
      </c>
      <c r="BA17" s="154">
        <f>IF(Tb.Financiering[[#This Row],[Pnr.]]=BA$7,Tb.Financiering[[#This Row],[Te financieren]]-Tb.Financiering[[#This Row],[Eigen
bijdrage]]-Tb.Financiering[[#This Row],[Andere
subsidie(s)]]-Tb.Financiering[[#This Row],[Anders]],0)</f>
        <v>0</v>
      </c>
      <c r="BB17" s="154">
        <f>IF(Tb.Financiering[[#This Row],[Pnr.]]=BB$7,Tb.Financiering[[#This Row],[Te financieren]]-Tb.Financiering[[#This Row],[Eigen
bijdrage]]-Tb.Financiering[[#This Row],[Andere
subsidie(s)]]-Tb.Financiering[[#This Row],[Anders]],0)</f>
        <v>0</v>
      </c>
      <c r="BC17" s="154">
        <f>IF(Tb.Financiering[[#This Row],[Pnr.]]=BC$7,Tb.Financiering[[#This Row],[Te financieren]]-Tb.Financiering[[#This Row],[Eigen
bijdrage]]-Tb.Financiering[[#This Row],[Andere
subsidie(s)]]-Tb.Financiering[[#This Row],[Anders]],0)</f>
        <v>0</v>
      </c>
      <c r="BD17" s="154">
        <f>IF(Tb.Financiering[[#This Row],[Pnr.]]=BD$7,Tb.Financiering[[#This Row],[Te financieren]]-Tb.Financiering[[#This Row],[Eigen
bijdrage]]-Tb.Financiering[[#This Row],[Andere
subsidie(s)]]-Tb.Financiering[[#This Row],[Anders]],0)</f>
        <v>0</v>
      </c>
      <c r="BE17" s="154">
        <f>IF(Tb.Financiering[[#This Row],[Pnr.]]=BE$7,Tb.Financiering[[#This Row],[Te financieren]]-Tb.Financiering[[#This Row],[Eigen
bijdrage]]-Tb.Financiering[[#This Row],[Andere
subsidie(s)]]-Tb.Financiering[[#This Row],[Anders]],0)</f>
        <v>0</v>
      </c>
      <c r="BF17" s="154">
        <f>IF(Tb.Financiering[[#This Row],[Pnr.]]=BF$7,Tb.Financiering[[#This Row],[Te financieren]]-Tb.Financiering[[#This Row],[Eigen
bijdrage]]-Tb.Financiering[[#This Row],[Andere
subsidie(s)]]-Tb.Financiering[[#This Row],[Anders]],0)</f>
        <v>0</v>
      </c>
      <c r="BG17" s="154">
        <f>IF(Tb.Financiering[[#This Row],[Pnr.]]=BG$7,Tb.Financiering[[#This Row],[Te financieren]]-Tb.Financiering[[#This Row],[Eigen
bijdrage]]-Tb.Financiering[[#This Row],[Andere
subsidie(s)]]-Tb.Financiering[[#This Row],[Anders]],0)</f>
        <v>0</v>
      </c>
      <c r="BH17" s="154">
        <f>IF(Tb.Financiering[[#This Row],[Pnr.]]=BH$7,Tb.Financiering[[#This Row],[Te financieren]]-Tb.Financiering[[#This Row],[Eigen
bijdrage]]-Tb.Financiering[[#This Row],[Andere
subsidie(s)]]-Tb.Financiering[[#This Row],[Anders]],0)</f>
        <v>0</v>
      </c>
      <c r="BI17" s="154">
        <f>IF(Tb.Financiering[[#This Row],[Pnr.]]=BI$7,Tb.Financiering[[#This Row],[Te financieren]]-Tb.Financiering[[#This Row],[Eigen
bijdrage]]-Tb.Financiering[[#This Row],[Andere
subsidie(s)]]-Tb.Financiering[[#This Row],[Anders]],0)</f>
        <v>0</v>
      </c>
      <c r="BJ17" s="154">
        <f>IF(Tb.Financiering[[#This Row],[Pnr.]]=BJ$7,Tb.Financiering[[#This Row],[Te financieren]]-Tb.Financiering[[#This Row],[Eigen
bijdrage]]-Tb.Financiering[[#This Row],[Andere
subsidie(s)]]-Tb.Financiering[[#This Row],[Anders]],0)</f>
        <v>0</v>
      </c>
      <c r="BK17" s="154">
        <f>IF(Tb.Financiering[[#This Row],[Pnr.]]=BK$7,Tb.Financiering[[#This Row],[Te financieren]]-Tb.Financiering[[#This Row],[Eigen
bijdrage]]-Tb.Financiering[[#This Row],[Andere
subsidie(s)]]-Tb.Financiering[[#This Row],[Anders]],0)</f>
        <v>0</v>
      </c>
      <c r="BL17" s="154">
        <f>IF(Tb.Financiering[[#This Row],[Pnr.]]=BL$7,Tb.Financiering[[#This Row],[Te financieren]]-Tb.Financiering[[#This Row],[Eigen
bijdrage]]-Tb.Financiering[[#This Row],[Andere
subsidie(s)]]-Tb.Financiering[[#This Row],[Anders]],0)</f>
        <v>0</v>
      </c>
      <c r="BM17" s="154">
        <f>IF(Tb.Financiering[[#This Row],[Pnr.]]=BM$7,Tb.Financiering[[#This Row],[Te financieren]]-Tb.Financiering[[#This Row],[Eigen
bijdrage]]-Tb.Financiering[[#This Row],[Andere
subsidie(s)]]-Tb.Financiering[[#This Row],[Anders]],0)</f>
        <v>0</v>
      </c>
      <c r="BN17" s="259">
        <f>IF(Tb.Financiering[[#This Row],[Pnr.]]=BN$7,Tb.Financiering[[#This Row],[Eigen
bijdrage]]+Tb.Financiering[[#This Row],[Andere
subsidie(s)]]+Tb.Financiering[[#This Row],[Anders]],0)</f>
        <v>0</v>
      </c>
      <c r="BO17" s="259">
        <f>IF(Tb.Financiering[[#This Row],[Pnr.]]=BO$7,Tb.Financiering[[#This Row],[Eigen
bijdrage]]+Tb.Financiering[[#This Row],[Andere
subsidie(s)]]+Tb.Financiering[[#This Row],[Anders]],0)</f>
        <v>0</v>
      </c>
      <c r="BP17" s="259">
        <f>IF(Tb.Financiering[[#This Row],[Pnr.]]=BP$7,Tb.Financiering[[#This Row],[Eigen
bijdrage]]+Tb.Financiering[[#This Row],[Andere
subsidie(s)]]+Tb.Financiering[[#This Row],[Anders]],0)</f>
        <v>0</v>
      </c>
      <c r="BQ17" s="259">
        <f>IF(Tb.Financiering[[#This Row],[Pnr.]]=BQ$7,Tb.Financiering[[#This Row],[Eigen
bijdrage]]+Tb.Financiering[[#This Row],[Andere
subsidie(s)]]+Tb.Financiering[[#This Row],[Anders]],0)</f>
        <v>0</v>
      </c>
      <c r="BR17" s="259">
        <f>IF(Tb.Financiering[[#This Row],[Pnr.]]=BR$7,Tb.Financiering[[#This Row],[Eigen
bijdrage]]+Tb.Financiering[[#This Row],[Andere
subsidie(s)]]+Tb.Financiering[[#This Row],[Anders]],0)</f>
        <v>0</v>
      </c>
      <c r="BS17" s="259">
        <f>IF(Tb.Financiering[[#This Row],[Pnr.]]=BS$7,Tb.Financiering[[#This Row],[Eigen
bijdrage]]+Tb.Financiering[[#This Row],[Andere
subsidie(s)]]+Tb.Financiering[[#This Row],[Anders]],0)</f>
        <v>0</v>
      </c>
      <c r="BT17" s="259">
        <f>IF(Tb.Financiering[[#This Row],[Pnr.]]=BT$7,Tb.Financiering[[#This Row],[Eigen
bijdrage]]+Tb.Financiering[[#This Row],[Andere
subsidie(s)]]+Tb.Financiering[[#This Row],[Anders]],0)</f>
        <v>0</v>
      </c>
      <c r="BU17" s="259">
        <f>IF(Tb.Financiering[[#This Row],[Pnr.]]=BU$7,Tb.Financiering[[#This Row],[Eigen
bijdrage]]+Tb.Financiering[[#This Row],[Andere
subsidie(s)]]+Tb.Financiering[[#This Row],[Anders]],0)</f>
        <v>0</v>
      </c>
      <c r="BV17" s="259">
        <f>IF(Tb.Financiering[[#This Row],[Pnr.]]=BV$7,Tb.Financiering[[#This Row],[Eigen
bijdrage]]+Tb.Financiering[[#This Row],[Andere
subsidie(s)]]+Tb.Financiering[[#This Row],[Anders]],0)</f>
        <v>0</v>
      </c>
      <c r="BW17" s="259">
        <f>IF(Tb.Financiering[[#This Row],[Pnr.]]=BW$7,Tb.Financiering[[#This Row],[Eigen
bijdrage]]+Tb.Financiering[[#This Row],[Andere
subsidie(s)]]+Tb.Financiering[[#This Row],[Anders]],0)</f>
        <v>0</v>
      </c>
      <c r="BX17" s="259">
        <f>IF(Tb.Financiering[[#This Row],[Pnr.]]=BX$7,Tb.Financiering[[#This Row],[Eigen
bijdrage]]+Tb.Financiering[[#This Row],[Andere
subsidie(s)]]+Tb.Financiering[[#This Row],[Anders]],0)</f>
        <v>0</v>
      </c>
      <c r="BY17" s="259">
        <f>IF(Tb.Financiering[[#This Row],[Pnr.]]=BY$7,Tb.Financiering[[#This Row],[Eigen
bijdrage]]+Tb.Financiering[[#This Row],[Andere
subsidie(s)]]+Tb.Financiering[[#This Row],[Anders]],0)</f>
        <v>0</v>
      </c>
      <c r="BZ17" s="259">
        <f>IF(Tb.Financiering[[#This Row],[Pnr.]]=BZ$7,Tb.Financiering[[#This Row],[Eigen
bijdrage]]+Tb.Financiering[[#This Row],[Andere
subsidie(s)]]+Tb.Financiering[[#This Row],[Anders]],0)</f>
        <v>0</v>
      </c>
      <c r="CA17" s="259">
        <f>IF(Tb.Financiering[[#This Row],[Pnr.]]=CA$7,Tb.Financiering[[#This Row],[Eigen
bijdrage]]+Tb.Financiering[[#This Row],[Andere
subsidie(s)]]+Tb.Financiering[[#This Row],[Anders]],0)</f>
        <v>0</v>
      </c>
      <c r="CB17" s="259">
        <f>IF(Tb.Financiering[[#This Row],[Pnr.]]=CB$7,Tb.Financiering[[#This Row],[Eigen
bijdrage]]+Tb.Financiering[[#This Row],[Andere
subsidie(s)]]+Tb.Financiering[[#This Row],[Anders]],0)</f>
        <v>0</v>
      </c>
      <c r="CC17" s="259">
        <f>IF(Tb.Financiering[[#This Row],[Pnr.]]=CC$7,Tb.Financiering[[#This Row],[Eigen
bijdrage]]+Tb.Financiering[[#This Row],[Andere
subsidie(s)]]+Tb.Financiering[[#This Row],[Anders]],0)</f>
        <v>0</v>
      </c>
      <c r="CD17" s="259">
        <f>IF(Tb.Financiering[[#This Row],[Pnr.]]=CD$7,Tb.Financiering[[#This Row],[Eigen
bijdrage]]+Tb.Financiering[[#This Row],[Andere
subsidie(s)]]+Tb.Financiering[[#This Row],[Anders]],0)</f>
        <v>0</v>
      </c>
      <c r="CE17" s="259">
        <f>IF(Tb.Financiering[[#This Row],[Pnr.]]=CE$7,Tb.Financiering[[#This Row],[Eigen
bijdrage]]+Tb.Financiering[[#This Row],[Andere
subsidie(s)]]+Tb.Financiering[[#This Row],[Anders]],0)</f>
        <v>0</v>
      </c>
      <c r="CF17" s="259">
        <f>IF(Tb.Financiering[[#This Row],[Pnr.]]=CF$7,Tb.Financiering[[#This Row],[Eigen
bijdrage]]+Tb.Financiering[[#This Row],[Andere
subsidie(s)]]+Tb.Financiering[[#This Row],[Anders]],0)</f>
        <v>0</v>
      </c>
      <c r="CG17" s="259">
        <f>IF(Tb.Financiering[[#This Row],[Pnr.]]=CG$7,Tb.Financiering[[#This Row],[Eigen
bijdrage]]+Tb.Financiering[[#This Row],[Andere
subsidie(s)]]+Tb.Financiering[[#This Row],[Anders]],0)</f>
        <v>0</v>
      </c>
      <c r="CH17" s="259">
        <f>IF(Tb.Financiering[[#This Row],[Pnr.]]=CH$7,Tb.Financiering[[#This Row],[Eigen
bijdrage]]+Tb.Financiering[[#This Row],[Andere
subsidie(s)]]+Tb.Financiering[[#This Row],[Anders]],0)</f>
        <v>0</v>
      </c>
      <c r="CI17" s="259">
        <f>IF(Tb.Financiering[[#This Row],[Pnr.]]=CI$7,Tb.Financiering[[#This Row],[Eigen
bijdrage]]+Tb.Financiering[[#This Row],[Andere
subsidie(s)]]+Tb.Financiering[[#This Row],[Anders]],0)</f>
        <v>0</v>
      </c>
      <c r="CJ17" s="259">
        <f>IF(Tb.Financiering[[#This Row],[Pnr.]]=CJ$7,Tb.Financiering[[#This Row],[Eigen
bijdrage]]+Tb.Financiering[[#This Row],[Andere
subsidie(s)]]+Tb.Financiering[[#This Row],[Anders]],0)</f>
        <v>0</v>
      </c>
      <c r="CK17" s="259">
        <f>IF(Tb.Financiering[[#This Row],[Pnr.]]=CK$7,Tb.Financiering[[#This Row],[Eigen
bijdrage]]+Tb.Financiering[[#This Row],[Andere
subsidie(s)]]+Tb.Financiering[[#This Row],[Anders]],0)</f>
        <v>0</v>
      </c>
      <c r="CL17" s="259">
        <f>IF(Tb.Financiering[[#This Row],[Pnr.]]=CL$7,Tb.Financiering[[#This Row],[Eigen
bijdrage]]+Tb.Financiering[[#This Row],[Andere
subsidie(s)]]+Tb.Financiering[[#This Row],[Anders]],0)</f>
        <v>0</v>
      </c>
      <c r="CM17" s="259">
        <f>IF(Tb.Financiering[[#This Row],[Pnr.]]=CM$7,Tb.Financiering[[#This Row],[Eigen
bijdrage]]+Tb.Financiering[[#This Row],[Andere
subsidie(s)]]+Tb.Financiering[[#This Row],[Anders]],0)</f>
        <v>0</v>
      </c>
      <c r="CN17" s="259">
        <f>IF(Tb.Financiering[[#This Row],[Pnr.]]=CN$7,Tb.Financiering[[#This Row],[Eigen
bijdrage]]+Tb.Financiering[[#This Row],[Andere
subsidie(s)]]+Tb.Financiering[[#This Row],[Anders]],0)</f>
        <v>0</v>
      </c>
      <c r="CO17" s="259">
        <f>IF(Tb.Financiering[[#This Row],[Pnr.]]=CO$7,Tb.Financiering[[#This Row],[Eigen
bijdrage]]+Tb.Financiering[[#This Row],[Andere
subsidie(s)]]+Tb.Financiering[[#This Row],[Anders]],0)</f>
        <v>0</v>
      </c>
      <c r="CP17" s="259">
        <f>IF(Tb.Financiering[[#This Row],[Pnr.]]=CP$7,Tb.Financiering[[#This Row],[Eigen
bijdrage]]+Tb.Financiering[[#This Row],[Andere
subsidie(s)]]+Tb.Financiering[[#This Row],[Anders]],0)</f>
        <v>0</v>
      </c>
      <c r="CQ17" s="259">
        <f>IF(Tb.Financiering[[#This Row],[Pnr.]]=CQ$7,Tb.Financiering[[#This Row],[Eigen
bijdrage]]+Tb.Financiering[[#This Row],[Andere
subsidie(s)]]+Tb.Financiering[[#This Row],[Anders]],0)</f>
        <v>0</v>
      </c>
      <c r="CR17" s="259">
        <f>IF(Tb.Financiering[[#This Row],[Pnr.]]=CR$7,Tb.Financiering[[#This Row],[Eigen
bijdrage]]+Tb.Financiering[[#This Row],[Andere
subsidie(s)]]+Tb.Financiering[[#This Row],[Anders]],0)</f>
        <v>0</v>
      </c>
      <c r="CS17" s="259">
        <f>IF(Tb.Financiering[[#This Row],[Pnr.]]=CS$7,Tb.Financiering[[#This Row],[Eigen
bijdrage]]+Tb.Financiering[[#This Row],[Andere
subsidie(s)]]+Tb.Financiering[[#This Row],[Anders]],0)</f>
        <v>0</v>
      </c>
      <c r="CT17" s="259">
        <f>IF(Tb.Financiering[[#This Row],[Pnr.]]=CT$7,Tb.Financiering[[#This Row],[Eigen
bijdrage]]+Tb.Financiering[[#This Row],[Andere
subsidie(s)]]+Tb.Financiering[[#This Row],[Anders]],0)</f>
        <v>0</v>
      </c>
      <c r="CU17" s="259">
        <f>IF(Tb.Financiering[[#This Row],[Pnr.]]=CU$7,Tb.Financiering[[#This Row],[Eigen
bijdrage]]+Tb.Financiering[[#This Row],[Andere
subsidie(s)]]+Tb.Financiering[[#This Row],[Anders]],0)</f>
        <v>0</v>
      </c>
      <c r="CV17" s="259">
        <f>IF(Tb.Financiering[[#This Row],[Pnr.]]=CV$7,Tb.Financiering[[#This Row],[Eigen
bijdrage]]+Tb.Financiering[[#This Row],[Andere
subsidie(s)]]+Tb.Financiering[[#This Row],[Anders]],0)</f>
        <v>0</v>
      </c>
      <c r="CW17" s="259">
        <f>IF(Tb.Financiering[[#This Row],[Pnr.]]=CW$7,Tb.Financiering[[#This Row],[Eigen
bijdrage]]+Tb.Financiering[[#This Row],[Andere
subsidie(s)]]+Tb.Financiering[[#This Row],[Anders]],0)</f>
        <v>0</v>
      </c>
      <c r="CX17" s="259">
        <f>IF(Tb.Financiering[[#This Row],[Pnr.]]=CX$7,Tb.Financiering[[#This Row],[Eigen
bijdrage]]+Tb.Financiering[[#This Row],[Andere
subsidie(s)]]+Tb.Financiering[[#This Row],[Anders]],0)</f>
        <v>0</v>
      </c>
      <c r="CY17" s="259">
        <f>IF(Tb.Financiering[[#This Row],[Pnr.]]=CY$7,Tb.Financiering[[#This Row],[Eigen
bijdrage]]+Tb.Financiering[[#This Row],[Andere
subsidie(s)]]+Tb.Financiering[[#This Row],[Anders]],0)</f>
        <v>0</v>
      </c>
      <c r="CZ17" s="259">
        <f>IF(Tb.Financiering[[#This Row],[Pnr.]]=CZ$7,Tb.Financiering[[#This Row],[Eigen
bijdrage]]+Tb.Financiering[[#This Row],[Andere
subsidie(s)]]+Tb.Financiering[[#This Row],[Anders]],0)</f>
        <v>0</v>
      </c>
      <c r="DA17" s="259">
        <f>IF(Tb.Financiering[[#This Row],[Pnr.]]=DA$7,Tb.Financiering[[#This Row],[Eigen
bijdrage]]+Tb.Financiering[[#This Row],[Andere
subsidie(s)]]+Tb.Financiering[[#This Row],[Anders]],0)</f>
        <v>0</v>
      </c>
      <c r="DB17" s="259">
        <f>IF(Tb.Financiering[[#This Row],[Pnr.]]=DB$7,Tb.Financiering[[#This Row],[Eigen
bijdrage]]+Tb.Financiering[[#This Row],[Andere
subsidie(s)]]+Tb.Financiering[[#This Row],[Anders]],0)</f>
        <v>0</v>
      </c>
      <c r="DC17" s="259">
        <f>IF(Tb.Financiering[[#This Row],[Pnr.]]=DC$7,Tb.Financiering[[#This Row],[Eigen
bijdrage]]+Tb.Financiering[[#This Row],[Andere
subsidie(s)]]+Tb.Financiering[[#This Row],[Anders]],0)</f>
        <v>0</v>
      </c>
      <c r="DD17" s="259">
        <f>IF(Tb.Financiering[[#This Row],[Pnr.]]=DD$7,Tb.Financiering[[#This Row],[Eigen
bijdrage]]+Tb.Financiering[[#This Row],[Andere
subsidie(s)]]+Tb.Financiering[[#This Row],[Anders]],0)</f>
        <v>0</v>
      </c>
      <c r="DE17" s="259">
        <f>IF(Tb.Financiering[[#This Row],[Pnr.]]=DE$7,Tb.Financiering[[#This Row],[Eigen
bijdrage]]+Tb.Financiering[[#This Row],[Andere
subsidie(s)]]+Tb.Financiering[[#This Row],[Anders]],0)</f>
        <v>0</v>
      </c>
      <c r="DF17" s="259">
        <f>IF(Tb.Financiering[[#This Row],[Pnr.]]=DF$7,Tb.Financiering[[#This Row],[Eigen
bijdrage]]+Tb.Financiering[[#This Row],[Andere
subsidie(s)]]+Tb.Financiering[[#This Row],[Anders]],0)</f>
        <v>0</v>
      </c>
      <c r="DG17" s="259">
        <f>IF(Tb.Financiering[[#This Row],[Pnr.]]=DG$7,Tb.Financiering[[#This Row],[Eigen
bijdrage]]+Tb.Financiering[[#This Row],[Andere
subsidie(s)]]+Tb.Financiering[[#This Row],[Anders]],0)</f>
        <v>0</v>
      </c>
      <c r="DH17" s="259">
        <f>IF(Tb.Financiering[[#This Row],[Pnr.]]=DH$7,Tb.Financiering[[#This Row],[Eigen
bijdrage]]+Tb.Financiering[[#This Row],[Andere
subsidie(s)]]+Tb.Financiering[[#This Row],[Anders]],0)</f>
        <v>0</v>
      </c>
      <c r="DI17" s="259">
        <f>IF(Tb.Financiering[[#This Row],[Pnr.]]=DI$7,Tb.Financiering[[#This Row],[Eigen
bijdrage]]+Tb.Financiering[[#This Row],[Andere
subsidie(s)]]+Tb.Financiering[[#This Row],[Anders]],0)</f>
        <v>0</v>
      </c>
      <c r="DJ17" s="259">
        <f>IF(Tb.Financiering[[#This Row],[Pnr.]]=DJ$7,Tb.Financiering[[#This Row],[Eigen
bijdrage]]+Tb.Financiering[[#This Row],[Andere
subsidie(s)]]+Tb.Financiering[[#This Row],[Anders]],0)</f>
        <v>0</v>
      </c>
      <c r="DK17" s="259">
        <f>IF(Tb.Financiering[[#This Row],[Pnr.]]=DK$7,Tb.Financiering[[#This Row],[Eigen
bijdrage]]+Tb.Financiering[[#This Row],[Andere
subsidie(s)]]+Tb.Financiering[[#This Row],[Anders]],0)</f>
        <v>0</v>
      </c>
      <c r="XEZ17" s="267"/>
      <c r="XFA17" s="267"/>
      <c r="XFB17" s="267"/>
      <c r="XFC17" s="267"/>
      <c r="XFD17" s="31"/>
    </row>
    <row r="18" spans="1:115 16380:16384" s="4" customFormat="1" x14ac:dyDescent="0.3">
      <c r="A18" s="31"/>
      <c r="B18" s="147"/>
      <c r="C18" s="147"/>
      <c r="D18" s="11">
        <f>SUMIF(Tbl.Kosten[PSAnr.],Tb.Financiering[[#This Row],[PSAnr.]],Tbl.Kosten[Totaal kosten])</f>
        <v>0</v>
      </c>
      <c r="E18" s="164">
        <f>SUMIF(Tbl.Kosten[PSAnr.],Tb.Financiering[[#This Row],[PSAnr.]],Tbl.Kosten[Subsidie])</f>
        <v>0</v>
      </c>
      <c r="F18" s="165"/>
      <c r="G18" s="164">
        <f>Tb.Financiering[[#This Row],[Begrote kosten]]-Tb.Financiering[[#This Row],[Berekende GLB subsidie]]-Tb.Financiering[[#This Row],[Correctie GLB subsidie]]</f>
        <v>0</v>
      </c>
      <c r="H18" s="166"/>
      <c r="I18" s="166"/>
      <c r="J18" s="166"/>
      <c r="K18" s="162"/>
      <c r="L18" s="97">
        <f>Tb.Financiering[[#This Row],[Te financieren]]-SUM(Tb.Financiering[[#This Row],[Eigen
bijdrage]:[Anders]])</f>
        <v>0</v>
      </c>
      <c r="M18" s="170" t="str">
        <f>IFERROR(VLOOKUP(Tb.Financiering[[#This Row],[Partnernaam]],Tbl.Projectpartners[[Naam]:[PNr.]],9,FALSE),"")</f>
        <v/>
      </c>
      <c r="N18" s="152" t="str">
        <f>IFERROR(VLOOKUP(Tb.Financiering[[#This Row],[Subsidiabele activiteit]],Tbl.Subsidiehoogte[[Subsidieactiviteit]:[SAnr.]],3,FALSE),"")</f>
        <v/>
      </c>
      <c r="O18" s="152" t="str">
        <f>_xlfn.CONCAT(Tb.Financiering[[#This Row],[Pnr.]],Tb.Financiering[[#This Row],[SAnr.]])</f>
        <v/>
      </c>
      <c r="P18" s="154">
        <f>IF(Tb.Financiering[[#This Row],[Pnr.]]=P$7,Tb.Financiering[[#This Row],[Te financieren]]-Tb.Financiering[[#This Row],[Eigen
bijdrage]]-Tb.Financiering[[#This Row],[Andere
subsidie(s)]]-Tb.Financiering[[#This Row],[Anders]],0)</f>
        <v>0</v>
      </c>
      <c r="Q18" s="154">
        <f>IF(Tb.Financiering[[#This Row],[Pnr.]]=Q$7,Tb.Financiering[[#This Row],[Te financieren]]-Tb.Financiering[[#This Row],[Eigen
bijdrage]]-Tb.Financiering[[#This Row],[Andere
subsidie(s)]]-Tb.Financiering[[#This Row],[Anders]],0)</f>
        <v>0</v>
      </c>
      <c r="R18" s="154">
        <f>IF(Tb.Financiering[[#This Row],[Pnr.]]=R$7,Tb.Financiering[[#This Row],[Te financieren]]-Tb.Financiering[[#This Row],[Eigen
bijdrage]]-Tb.Financiering[[#This Row],[Andere
subsidie(s)]]-Tb.Financiering[[#This Row],[Anders]],0)</f>
        <v>0</v>
      </c>
      <c r="S18" s="154">
        <f>IF(Tb.Financiering[[#This Row],[Pnr.]]=S$7,Tb.Financiering[[#This Row],[Te financieren]]-Tb.Financiering[[#This Row],[Eigen
bijdrage]]-Tb.Financiering[[#This Row],[Andere
subsidie(s)]]-Tb.Financiering[[#This Row],[Anders]],0)</f>
        <v>0</v>
      </c>
      <c r="T18" s="154">
        <f>IF(Tb.Financiering[[#This Row],[Pnr.]]=T$7,Tb.Financiering[[#This Row],[Te financieren]]-Tb.Financiering[[#This Row],[Eigen
bijdrage]]-Tb.Financiering[[#This Row],[Andere
subsidie(s)]]-Tb.Financiering[[#This Row],[Anders]],0)</f>
        <v>0</v>
      </c>
      <c r="U18" s="154">
        <f>IF(Tb.Financiering[[#This Row],[Pnr.]]=U$7,Tb.Financiering[[#This Row],[Te financieren]]-Tb.Financiering[[#This Row],[Eigen
bijdrage]]-Tb.Financiering[[#This Row],[Andere
subsidie(s)]]-Tb.Financiering[[#This Row],[Anders]],0)</f>
        <v>0</v>
      </c>
      <c r="V18" s="154">
        <f>IF(Tb.Financiering[[#This Row],[Pnr.]]=V$7,Tb.Financiering[[#This Row],[Te financieren]]-Tb.Financiering[[#This Row],[Eigen
bijdrage]]-Tb.Financiering[[#This Row],[Andere
subsidie(s)]]-Tb.Financiering[[#This Row],[Anders]],0)</f>
        <v>0</v>
      </c>
      <c r="W18" s="154">
        <f>IF(Tb.Financiering[[#This Row],[Pnr.]]=W$7,Tb.Financiering[[#This Row],[Te financieren]]-Tb.Financiering[[#This Row],[Eigen
bijdrage]]-Tb.Financiering[[#This Row],[Andere
subsidie(s)]]-Tb.Financiering[[#This Row],[Anders]],0)</f>
        <v>0</v>
      </c>
      <c r="X18" s="154">
        <f>IF(Tb.Financiering[[#This Row],[Pnr.]]=X$7,Tb.Financiering[[#This Row],[Te financieren]]-Tb.Financiering[[#This Row],[Eigen
bijdrage]]-Tb.Financiering[[#This Row],[Andere
subsidie(s)]]-Tb.Financiering[[#This Row],[Anders]],0)</f>
        <v>0</v>
      </c>
      <c r="Y18" s="154">
        <f>IF(Tb.Financiering[[#This Row],[Pnr.]]=Y$7,Tb.Financiering[[#This Row],[Te financieren]]-Tb.Financiering[[#This Row],[Eigen
bijdrage]]-Tb.Financiering[[#This Row],[Andere
subsidie(s)]]-Tb.Financiering[[#This Row],[Anders]],0)</f>
        <v>0</v>
      </c>
      <c r="Z18" s="154">
        <f>IF(Tb.Financiering[[#This Row],[Pnr.]]=Z$7,Tb.Financiering[[#This Row],[Te financieren]]-Tb.Financiering[[#This Row],[Eigen
bijdrage]]-Tb.Financiering[[#This Row],[Andere
subsidie(s)]]-Tb.Financiering[[#This Row],[Anders]],0)</f>
        <v>0</v>
      </c>
      <c r="AA18" s="154">
        <f>IF(Tb.Financiering[[#This Row],[Pnr.]]=AA$7,Tb.Financiering[[#This Row],[Te financieren]]-Tb.Financiering[[#This Row],[Eigen
bijdrage]]-Tb.Financiering[[#This Row],[Andere
subsidie(s)]]-Tb.Financiering[[#This Row],[Anders]],0)</f>
        <v>0</v>
      </c>
      <c r="AB18" s="154">
        <f>IF(Tb.Financiering[[#This Row],[Pnr.]]=AB$7,Tb.Financiering[[#This Row],[Te financieren]]-Tb.Financiering[[#This Row],[Eigen
bijdrage]]-Tb.Financiering[[#This Row],[Andere
subsidie(s)]]-Tb.Financiering[[#This Row],[Anders]],0)</f>
        <v>0</v>
      </c>
      <c r="AC18" s="154">
        <f>IF(Tb.Financiering[[#This Row],[Pnr.]]=AC$7,Tb.Financiering[[#This Row],[Te financieren]]-Tb.Financiering[[#This Row],[Eigen
bijdrage]]-Tb.Financiering[[#This Row],[Andere
subsidie(s)]]-Tb.Financiering[[#This Row],[Anders]],0)</f>
        <v>0</v>
      </c>
      <c r="AD18" s="154">
        <f>IF(Tb.Financiering[[#This Row],[Pnr.]]=AD$7,Tb.Financiering[[#This Row],[Te financieren]]-Tb.Financiering[[#This Row],[Eigen
bijdrage]]-Tb.Financiering[[#This Row],[Andere
subsidie(s)]]-Tb.Financiering[[#This Row],[Anders]],0)</f>
        <v>0</v>
      </c>
      <c r="AE18" s="154">
        <f>IF(Tb.Financiering[[#This Row],[Pnr.]]=AE$7,Tb.Financiering[[#This Row],[Te financieren]]-Tb.Financiering[[#This Row],[Eigen
bijdrage]]-Tb.Financiering[[#This Row],[Andere
subsidie(s)]]-Tb.Financiering[[#This Row],[Anders]],0)</f>
        <v>0</v>
      </c>
      <c r="AF18" s="154">
        <f>IF(Tb.Financiering[[#This Row],[Pnr.]]=AF$7,Tb.Financiering[[#This Row],[Te financieren]]-Tb.Financiering[[#This Row],[Eigen
bijdrage]]-Tb.Financiering[[#This Row],[Andere
subsidie(s)]]-Tb.Financiering[[#This Row],[Anders]],0)</f>
        <v>0</v>
      </c>
      <c r="AG18" s="154">
        <f>IF(Tb.Financiering[[#This Row],[Pnr.]]=AG$7,Tb.Financiering[[#This Row],[Te financieren]]-Tb.Financiering[[#This Row],[Eigen
bijdrage]]-Tb.Financiering[[#This Row],[Andere
subsidie(s)]]-Tb.Financiering[[#This Row],[Anders]],0)</f>
        <v>0</v>
      </c>
      <c r="AH18" s="154">
        <f>IF(Tb.Financiering[[#This Row],[Pnr.]]=AH$7,Tb.Financiering[[#This Row],[Te financieren]]-Tb.Financiering[[#This Row],[Eigen
bijdrage]]-Tb.Financiering[[#This Row],[Andere
subsidie(s)]]-Tb.Financiering[[#This Row],[Anders]],0)</f>
        <v>0</v>
      </c>
      <c r="AI18" s="154">
        <f>IF(Tb.Financiering[[#This Row],[Pnr.]]=AI$7,Tb.Financiering[[#This Row],[Te financieren]]-Tb.Financiering[[#This Row],[Eigen
bijdrage]]-Tb.Financiering[[#This Row],[Andere
subsidie(s)]]-Tb.Financiering[[#This Row],[Anders]],0)</f>
        <v>0</v>
      </c>
      <c r="AJ18" s="154">
        <f>IF(Tb.Financiering[[#This Row],[Pnr.]]=AJ$7,Tb.Financiering[[#This Row],[Te financieren]]-Tb.Financiering[[#This Row],[Eigen
bijdrage]]-Tb.Financiering[[#This Row],[Andere
subsidie(s)]]-Tb.Financiering[[#This Row],[Anders]],0)</f>
        <v>0</v>
      </c>
      <c r="AK18" s="154">
        <f>IF(Tb.Financiering[[#This Row],[Pnr.]]=AK$7,Tb.Financiering[[#This Row],[Te financieren]]-Tb.Financiering[[#This Row],[Eigen
bijdrage]]-Tb.Financiering[[#This Row],[Andere
subsidie(s)]]-Tb.Financiering[[#This Row],[Anders]],0)</f>
        <v>0</v>
      </c>
      <c r="AL18" s="154">
        <f>IF(Tb.Financiering[[#This Row],[Pnr.]]=AL$7,Tb.Financiering[[#This Row],[Te financieren]]-Tb.Financiering[[#This Row],[Eigen
bijdrage]]-Tb.Financiering[[#This Row],[Andere
subsidie(s)]]-Tb.Financiering[[#This Row],[Anders]],0)</f>
        <v>0</v>
      </c>
      <c r="AM18" s="154">
        <f>IF(Tb.Financiering[[#This Row],[Pnr.]]=AM$7,Tb.Financiering[[#This Row],[Te financieren]]-Tb.Financiering[[#This Row],[Eigen
bijdrage]]-Tb.Financiering[[#This Row],[Andere
subsidie(s)]]-Tb.Financiering[[#This Row],[Anders]],0)</f>
        <v>0</v>
      </c>
      <c r="AN18" s="154">
        <f>IF(Tb.Financiering[[#This Row],[Pnr.]]=AN$7,Tb.Financiering[[#This Row],[Te financieren]]-Tb.Financiering[[#This Row],[Eigen
bijdrage]]-Tb.Financiering[[#This Row],[Andere
subsidie(s)]]-Tb.Financiering[[#This Row],[Anders]],0)</f>
        <v>0</v>
      </c>
      <c r="AO18" s="154">
        <f>IF(Tb.Financiering[[#This Row],[Pnr.]]=AO$7,Tb.Financiering[[#This Row],[Te financieren]]-Tb.Financiering[[#This Row],[Eigen
bijdrage]]-Tb.Financiering[[#This Row],[Andere
subsidie(s)]]-Tb.Financiering[[#This Row],[Anders]],0)</f>
        <v>0</v>
      </c>
      <c r="AP18" s="154">
        <f>IF(Tb.Financiering[[#This Row],[Pnr.]]=AP$7,Tb.Financiering[[#This Row],[Te financieren]]-Tb.Financiering[[#This Row],[Eigen
bijdrage]]-Tb.Financiering[[#This Row],[Andere
subsidie(s)]]-Tb.Financiering[[#This Row],[Anders]],0)</f>
        <v>0</v>
      </c>
      <c r="AQ18" s="154">
        <f>IF(Tb.Financiering[[#This Row],[Pnr.]]=AQ$7,Tb.Financiering[[#This Row],[Te financieren]]-Tb.Financiering[[#This Row],[Eigen
bijdrage]]-Tb.Financiering[[#This Row],[Andere
subsidie(s)]]-Tb.Financiering[[#This Row],[Anders]],0)</f>
        <v>0</v>
      </c>
      <c r="AR18" s="154">
        <f>IF(Tb.Financiering[[#This Row],[Pnr.]]=AR$7,Tb.Financiering[[#This Row],[Te financieren]]-Tb.Financiering[[#This Row],[Eigen
bijdrage]]-Tb.Financiering[[#This Row],[Andere
subsidie(s)]]-Tb.Financiering[[#This Row],[Anders]],0)</f>
        <v>0</v>
      </c>
      <c r="AS18" s="154">
        <f>IF(Tb.Financiering[[#This Row],[Pnr.]]=AS$7,Tb.Financiering[[#This Row],[Te financieren]]-Tb.Financiering[[#This Row],[Eigen
bijdrage]]-Tb.Financiering[[#This Row],[Andere
subsidie(s)]]-Tb.Financiering[[#This Row],[Anders]],0)</f>
        <v>0</v>
      </c>
      <c r="AT18" s="154">
        <f>IF(Tb.Financiering[[#This Row],[Pnr.]]=AT$7,Tb.Financiering[[#This Row],[Te financieren]]-Tb.Financiering[[#This Row],[Eigen
bijdrage]]-Tb.Financiering[[#This Row],[Andere
subsidie(s)]]-Tb.Financiering[[#This Row],[Anders]],0)</f>
        <v>0</v>
      </c>
      <c r="AU18" s="154">
        <f>IF(Tb.Financiering[[#This Row],[Pnr.]]=AU$7,Tb.Financiering[[#This Row],[Te financieren]]-Tb.Financiering[[#This Row],[Eigen
bijdrage]]-Tb.Financiering[[#This Row],[Andere
subsidie(s)]]-Tb.Financiering[[#This Row],[Anders]],0)</f>
        <v>0</v>
      </c>
      <c r="AV18" s="154">
        <f>IF(Tb.Financiering[[#This Row],[Pnr.]]=AV$7,Tb.Financiering[[#This Row],[Te financieren]]-Tb.Financiering[[#This Row],[Eigen
bijdrage]]-Tb.Financiering[[#This Row],[Andere
subsidie(s)]]-Tb.Financiering[[#This Row],[Anders]],0)</f>
        <v>0</v>
      </c>
      <c r="AW18" s="154">
        <f>IF(Tb.Financiering[[#This Row],[Pnr.]]=AW$7,Tb.Financiering[[#This Row],[Te financieren]]-Tb.Financiering[[#This Row],[Eigen
bijdrage]]-Tb.Financiering[[#This Row],[Andere
subsidie(s)]]-Tb.Financiering[[#This Row],[Anders]],0)</f>
        <v>0</v>
      </c>
      <c r="AX18" s="154">
        <f>IF(Tb.Financiering[[#This Row],[Pnr.]]=AX$7,Tb.Financiering[[#This Row],[Te financieren]]-Tb.Financiering[[#This Row],[Eigen
bijdrage]]-Tb.Financiering[[#This Row],[Andere
subsidie(s)]]-Tb.Financiering[[#This Row],[Anders]],0)</f>
        <v>0</v>
      </c>
      <c r="AY18" s="154">
        <f>IF(Tb.Financiering[[#This Row],[Pnr.]]=AY$7,Tb.Financiering[[#This Row],[Te financieren]]-Tb.Financiering[[#This Row],[Eigen
bijdrage]]-Tb.Financiering[[#This Row],[Andere
subsidie(s)]]-Tb.Financiering[[#This Row],[Anders]],0)</f>
        <v>0</v>
      </c>
      <c r="AZ18" s="154">
        <f>IF(Tb.Financiering[[#This Row],[Pnr.]]=AZ$7,Tb.Financiering[[#This Row],[Te financieren]]-Tb.Financiering[[#This Row],[Eigen
bijdrage]]-Tb.Financiering[[#This Row],[Andere
subsidie(s)]]-Tb.Financiering[[#This Row],[Anders]],0)</f>
        <v>0</v>
      </c>
      <c r="BA18" s="154">
        <f>IF(Tb.Financiering[[#This Row],[Pnr.]]=BA$7,Tb.Financiering[[#This Row],[Te financieren]]-Tb.Financiering[[#This Row],[Eigen
bijdrage]]-Tb.Financiering[[#This Row],[Andere
subsidie(s)]]-Tb.Financiering[[#This Row],[Anders]],0)</f>
        <v>0</v>
      </c>
      <c r="BB18" s="154">
        <f>IF(Tb.Financiering[[#This Row],[Pnr.]]=BB$7,Tb.Financiering[[#This Row],[Te financieren]]-Tb.Financiering[[#This Row],[Eigen
bijdrage]]-Tb.Financiering[[#This Row],[Andere
subsidie(s)]]-Tb.Financiering[[#This Row],[Anders]],0)</f>
        <v>0</v>
      </c>
      <c r="BC18" s="154">
        <f>IF(Tb.Financiering[[#This Row],[Pnr.]]=BC$7,Tb.Financiering[[#This Row],[Te financieren]]-Tb.Financiering[[#This Row],[Eigen
bijdrage]]-Tb.Financiering[[#This Row],[Andere
subsidie(s)]]-Tb.Financiering[[#This Row],[Anders]],0)</f>
        <v>0</v>
      </c>
      <c r="BD18" s="154">
        <f>IF(Tb.Financiering[[#This Row],[Pnr.]]=BD$7,Tb.Financiering[[#This Row],[Te financieren]]-Tb.Financiering[[#This Row],[Eigen
bijdrage]]-Tb.Financiering[[#This Row],[Andere
subsidie(s)]]-Tb.Financiering[[#This Row],[Anders]],0)</f>
        <v>0</v>
      </c>
      <c r="BE18" s="154">
        <f>IF(Tb.Financiering[[#This Row],[Pnr.]]=BE$7,Tb.Financiering[[#This Row],[Te financieren]]-Tb.Financiering[[#This Row],[Eigen
bijdrage]]-Tb.Financiering[[#This Row],[Andere
subsidie(s)]]-Tb.Financiering[[#This Row],[Anders]],0)</f>
        <v>0</v>
      </c>
      <c r="BF18" s="154">
        <f>IF(Tb.Financiering[[#This Row],[Pnr.]]=BF$7,Tb.Financiering[[#This Row],[Te financieren]]-Tb.Financiering[[#This Row],[Eigen
bijdrage]]-Tb.Financiering[[#This Row],[Andere
subsidie(s)]]-Tb.Financiering[[#This Row],[Anders]],0)</f>
        <v>0</v>
      </c>
      <c r="BG18" s="154">
        <f>IF(Tb.Financiering[[#This Row],[Pnr.]]=BG$7,Tb.Financiering[[#This Row],[Te financieren]]-Tb.Financiering[[#This Row],[Eigen
bijdrage]]-Tb.Financiering[[#This Row],[Andere
subsidie(s)]]-Tb.Financiering[[#This Row],[Anders]],0)</f>
        <v>0</v>
      </c>
      <c r="BH18" s="154">
        <f>IF(Tb.Financiering[[#This Row],[Pnr.]]=BH$7,Tb.Financiering[[#This Row],[Te financieren]]-Tb.Financiering[[#This Row],[Eigen
bijdrage]]-Tb.Financiering[[#This Row],[Andere
subsidie(s)]]-Tb.Financiering[[#This Row],[Anders]],0)</f>
        <v>0</v>
      </c>
      <c r="BI18" s="154">
        <f>IF(Tb.Financiering[[#This Row],[Pnr.]]=BI$7,Tb.Financiering[[#This Row],[Te financieren]]-Tb.Financiering[[#This Row],[Eigen
bijdrage]]-Tb.Financiering[[#This Row],[Andere
subsidie(s)]]-Tb.Financiering[[#This Row],[Anders]],0)</f>
        <v>0</v>
      </c>
      <c r="BJ18" s="154">
        <f>IF(Tb.Financiering[[#This Row],[Pnr.]]=BJ$7,Tb.Financiering[[#This Row],[Te financieren]]-Tb.Financiering[[#This Row],[Eigen
bijdrage]]-Tb.Financiering[[#This Row],[Andere
subsidie(s)]]-Tb.Financiering[[#This Row],[Anders]],0)</f>
        <v>0</v>
      </c>
      <c r="BK18" s="154">
        <f>IF(Tb.Financiering[[#This Row],[Pnr.]]=BK$7,Tb.Financiering[[#This Row],[Te financieren]]-Tb.Financiering[[#This Row],[Eigen
bijdrage]]-Tb.Financiering[[#This Row],[Andere
subsidie(s)]]-Tb.Financiering[[#This Row],[Anders]],0)</f>
        <v>0</v>
      </c>
      <c r="BL18" s="154">
        <f>IF(Tb.Financiering[[#This Row],[Pnr.]]=BL$7,Tb.Financiering[[#This Row],[Te financieren]]-Tb.Financiering[[#This Row],[Eigen
bijdrage]]-Tb.Financiering[[#This Row],[Andere
subsidie(s)]]-Tb.Financiering[[#This Row],[Anders]],0)</f>
        <v>0</v>
      </c>
      <c r="BM18" s="154">
        <f>IF(Tb.Financiering[[#This Row],[Pnr.]]=BM$7,Tb.Financiering[[#This Row],[Te financieren]]-Tb.Financiering[[#This Row],[Eigen
bijdrage]]-Tb.Financiering[[#This Row],[Andere
subsidie(s)]]-Tb.Financiering[[#This Row],[Anders]],0)</f>
        <v>0</v>
      </c>
      <c r="BN18" s="259">
        <f>IF(Tb.Financiering[[#This Row],[Pnr.]]=BN$7,Tb.Financiering[[#This Row],[Eigen
bijdrage]]+Tb.Financiering[[#This Row],[Andere
subsidie(s)]]+Tb.Financiering[[#This Row],[Anders]],0)</f>
        <v>0</v>
      </c>
      <c r="BO18" s="259">
        <f>IF(Tb.Financiering[[#This Row],[Pnr.]]=BO$7,Tb.Financiering[[#This Row],[Eigen
bijdrage]]+Tb.Financiering[[#This Row],[Andere
subsidie(s)]]+Tb.Financiering[[#This Row],[Anders]],0)</f>
        <v>0</v>
      </c>
      <c r="BP18" s="259">
        <f>IF(Tb.Financiering[[#This Row],[Pnr.]]=BP$7,Tb.Financiering[[#This Row],[Eigen
bijdrage]]+Tb.Financiering[[#This Row],[Andere
subsidie(s)]]+Tb.Financiering[[#This Row],[Anders]],0)</f>
        <v>0</v>
      </c>
      <c r="BQ18" s="259">
        <f>IF(Tb.Financiering[[#This Row],[Pnr.]]=BQ$7,Tb.Financiering[[#This Row],[Eigen
bijdrage]]+Tb.Financiering[[#This Row],[Andere
subsidie(s)]]+Tb.Financiering[[#This Row],[Anders]],0)</f>
        <v>0</v>
      </c>
      <c r="BR18" s="259">
        <f>IF(Tb.Financiering[[#This Row],[Pnr.]]=BR$7,Tb.Financiering[[#This Row],[Eigen
bijdrage]]+Tb.Financiering[[#This Row],[Andere
subsidie(s)]]+Tb.Financiering[[#This Row],[Anders]],0)</f>
        <v>0</v>
      </c>
      <c r="BS18" s="259">
        <f>IF(Tb.Financiering[[#This Row],[Pnr.]]=BS$7,Tb.Financiering[[#This Row],[Eigen
bijdrage]]+Tb.Financiering[[#This Row],[Andere
subsidie(s)]]+Tb.Financiering[[#This Row],[Anders]],0)</f>
        <v>0</v>
      </c>
      <c r="BT18" s="259">
        <f>IF(Tb.Financiering[[#This Row],[Pnr.]]=BT$7,Tb.Financiering[[#This Row],[Eigen
bijdrage]]+Tb.Financiering[[#This Row],[Andere
subsidie(s)]]+Tb.Financiering[[#This Row],[Anders]],0)</f>
        <v>0</v>
      </c>
      <c r="BU18" s="259">
        <f>IF(Tb.Financiering[[#This Row],[Pnr.]]=BU$7,Tb.Financiering[[#This Row],[Eigen
bijdrage]]+Tb.Financiering[[#This Row],[Andere
subsidie(s)]]+Tb.Financiering[[#This Row],[Anders]],0)</f>
        <v>0</v>
      </c>
      <c r="BV18" s="259">
        <f>IF(Tb.Financiering[[#This Row],[Pnr.]]=BV$7,Tb.Financiering[[#This Row],[Eigen
bijdrage]]+Tb.Financiering[[#This Row],[Andere
subsidie(s)]]+Tb.Financiering[[#This Row],[Anders]],0)</f>
        <v>0</v>
      </c>
      <c r="BW18" s="259">
        <f>IF(Tb.Financiering[[#This Row],[Pnr.]]=BW$7,Tb.Financiering[[#This Row],[Eigen
bijdrage]]+Tb.Financiering[[#This Row],[Andere
subsidie(s)]]+Tb.Financiering[[#This Row],[Anders]],0)</f>
        <v>0</v>
      </c>
      <c r="BX18" s="259">
        <f>IF(Tb.Financiering[[#This Row],[Pnr.]]=BX$7,Tb.Financiering[[#This Row],[Eigen
bijdrage]]+Tb.Financiering[[#This Row],[Andere
subsidie(s)]]+Tb.Financiering[[#This Row],[Anders]],0)</f>
        <v>0</v>
      </c>
      <c r="BY18" s="259">
        <f>IF(Tb.Financiering[[#This Row],[Pnr.]]=BY$7,Tb.Financiering[[#This Row],[Eigen
bijdrage]]+Tb.Financiering[[#This Row],[Andere
subsidie(s)]]+Tb.Financiering[[#This Row],[Anders]],0)</f>
        <v>0</v>
      </c>
      <c r="BZ18" s="259">
        <f>IF(Tb.Financiering[[#This Row],[Pnr.]]=BZ$7,Tb.Financiering[[#This Row],[Eigen
bijdrage]]+Tb.Financiering[[#This Row],[Andere
subsidie(s)]]+Tb.Financiering[[#This Row],[Anders]],0)</f>
        <v>0</v>
      </c>
      <c r="CA18" s="259">
        <f>IF(Tb.Financiering[[#This Row],[Pnr.]]=CA$7,Tb.Financiering[[#This Row],[Eigen
bijdrage]]+Tb.Financiering[[#This Row],[Andere
subsidie(s)]]+Tb.Financiering[[#This Row],[Anders]],0)</f>
        <v>0</v>
      </c>
      <c r="CB18" s="259">
        <f>IF(Tb.Financiering[[#This Row],[Pnr.]]=CB$7,Tb.Financiering[[#This Row],[Eigen
bijdrage]]+Tb.Financiering[[#This Row],[Andere
subsidie(s)]]+Tb.Financiering[[#This Row],[Anders]],0)</f>
        <v>0</v>
      </c>
      <c r="CC18" s="259">
        <f>IF(Tb.Financiering[[#This Row],[Pnr.]]=CC$7,Tb.Financiering[[#This Row],[Eigen
bijdrage]]+Tb.Financiering[[#This Row],[Andere
subsidie(s)]]+Tb.Financiering[[#This Row],[Anders]],0)</f>
        <v>0</v>
      </c>
      <c r="CD18" s="259">
        <f>IF(Tb.Financiering[[#This Row],[Pnr.]]=CD$7,Tb.Financiering[[#This Row],[Eigen
bijdrage]]+Tb.Financiering[[#This Row],[Andere
subsidie(s)]]+Tb.Financiering[[#This Row],[Anders]],0)</f>
        <v>0</v>
      </c>
      <c r="CE18" s="259">
        <f>IF(Tb.Financiering[[#This Row],[Pnr.]]=CE$7,Tb.Financiering[[#This Row],[Eigen
bijdrage]]+Tb.Financiering[[#This Row],[Andere
subsidie(s)]]+Tb.Financiering[[#This Row],[Anders]],0)</f>
        <v>0</v>
      </c>
      <c r="CF18" s="259">
        <f>IF(Tb.Financiering[[#This Row],[Pnr.]]=CF$7,Tb.Financiering[[#This Row],[Eigen
bijdrage]]+Tb.Financiering[[#This Row],[Andere
subsidie(s)]]+Tb.Financiering[[#This Row],[Anders]],0)</f>
        <v>0</v>
      </c>
      <c r="CG18" s="259">
        <f>IF(Tb.Financiering[[#This Row],[Pnr.]]=CG$7,Tb.Financiering[[#This Row],[Eigen
bijdrage]]+Tb.Financiering[[#This Row],[Andere
subsidie(s)]]+Tb.Financiering[[#This Row],[Anders]],0)</f>
        <v>0</v>
      </c>
      <c r="CH18" s="259">
        <f>IF(Tb.Financiering[[#This Row],[Pnr.]]=CH$7,Tb.Financiering[[#This Row],[Eigen
bijdrage]]+Tb.Financiering[[#This Row],[Andere
subsidie(s)]]+Tb.Financiering[[#This Row],[Anders]],0)</f>
        <v>0</v>
      </c>
      <c r="CI18" s="259">
        <f>IF(Tb.Financiering[[#This Row],[Pnr.]]=CI$7,Tb.Financiering[[#This Row],[Eigen
bijdrage]]+Tb.Financiering[[#This Row],[Andere
subsidie(s)]]+Tb.Financiering[[#This Row],[Anders]],0)</f>
        <v>0</v>
      </c>
      <c r="CJ18" s="259">
        <f>IF(Tb.Financiering[[#This Row],[Pnr.]]=CJ$7,Tb.Financiering[[#This Row],[Eigen
bijdrage]]+Tb.Financiering[[#This Row],[Andere
subsidie(s)]]+Tb.Financiering[[#This Row],[Anders]],0)</f>
        <v>0</v>
      </c>
      <c r="CK18" s="259">
        <f>IF(Tb.Financiering[[#This Row],[Pnr.]]=CK$7,Tb.Financiering[[#This Row],[Eigen
bijdrage]]+Tb.Financiering[[#This Row],[Andere
subsidie(s)]]+Tb.Financiering[[#This Row],[Anders]],0)</f>
        <v>0</v>
      </c>
      <c r="CL18" s="259">
        <f>IF(Tb.Financiering[[#This Row],[Pnr.]]=CL$7,Tb.Financiering[[#This Row],[Eigen
bijdrage]]+Tb.Financiering[[#This Row],[Andere
subsidie(s)]]+Tb.Financiering[[#This Row],[Anders]],0)</f>
        <v>0</v>
      </c>
      <c r="CM18" s="259">
        <f>IF(Tb.Financiering[[#This Row],[Pnr.]]=CM$7,Tb.Financiering[[#This Row],[Eigen
bijdrage]]+Tb.Financiering[[#This Row],[Andere
subsidie(s)]]+Tb.Financiering[[#This Row],[Anders]],0)</f>
        <v>0</v>
      </c>
      <c r="CN18" s="259">
        <f>IF(Tb.Financiering[[#This Row],[Pnr.]]=CN$7,Tb.Financiering[[#This Row],[Eigen
bijdrage]]+Tb.Financiering[[#This Row],[Andere
subsidie(s)]]+Tb.Financiering[[#This Row],[Anders]],0)</f>
        <v>0</v>
      </c>
      <c r="CO18" s="259">
        <f>IF(Tb.Financiering[[#This Row],[Pnr.]]=CO$7,Tb.Financiering[[#This Row],[Eigen
bijdrage]]+Tb.Financiering[[#This Row],[Andere
subsidie(s)]]+Tb.Financiering[[#This Row],[Anders]],0)</f>
        <v>0</v>
      </c>
      <c r="CP18" s="259">
        <f>IF(Tb.Financiering[[#This Row],[Pnr.]]=CP$7,Tb.Financiering[[#This Row],[Eigen
bijdrage]]+Tb.Financiering[[#This Row],[Andere
subsidie(s)]]+Tb.Financiering[[#This Row],[Anders]],0)</f>
        <v>0</v>
      </c>
      <c r="CQ18" s="259">
        <f>IF(Tb.Financiering[[#This Row],[Pnr.]]=CQ$7,Tb.Financiering[[#This Row],[Eigen
bijdrage]]+Tb.Financiering[[#This Row],[Andere
subsidie(s)]]+Tb.Financiering[[#This Row],[Anders]],0)</f>
        <v>0</v>
      </c>
      <c r="CR18" s="259">
        <f>IF(Tb.Financiering[[#This Row],[Pnr.]]=CR$7,Tb.Financiering[[#This Row],[Eigen
bijdrage]]+Tb.Financiering[[#This Row],[Andere
subsidie(s)]]+Tb.Financiering[[#This Row],[Anders]],0)</f>
        <v>0</v>
      </c>
      <c r="CS18" s="259">
        <f>IF(Tb.Financiering[[#This Row],[Pnr.]]=CS$7,Tb.Financiering[[#This Row],[Eigen
bijdrage]]+Tb.Financiering[[#This Row],[Andere
subsidie(s)]]+Tb.Financiering[[#This Row],[Anders]],0)</f>
        <v>0</v>
      </c>
      <c r="CT18" s="259">
        <f>IF(Tb.Financiering[[#This Row],[Pnr.]]=CT$7,Tb.Financiering[[#This Row],[Eigen
bijdrage]]+Tb.Financiering[[#This Row],[Andere
subsidie(s)]]+Tb.Financiering[[#This Row],[Anders]],0)</f>
        <v>0</v>
      </c>
      <c r="CU18" s="259">
        <f>IF(Tb.Financiering[[#This Row],[Pnr.]]=CU$7,Tb.Financiering[[#This Row],[Eigen
bijdrage]]+Tb.Financiering[[#This Row],[Andere
subsidie(s)]]+Tb.Financiering[[#This Row],[Anders]],0)</f>
        <v>0</v>
      </c>
      <c r="CV18" s="259">
        <f>IF(Tb.Financiering[[#This Row],[Pnr.]]=CV$7,Tb.Financiering[[#This Row],[Eigen
bijdrage]]+Tb.Financiering[[#This Row],[Andere
subsidie(s)]]+Tb.Financiering[[#This Row],[Anders]],0)</f>
        <v>0</v>
      </c>
      <c r="CW18" s="259">
        <f>IF(Tb.Financiering[[#This Row],[Pnr.]]=CW$7,Tb.Financiering[[#This Row],[Eigen
bijdrage]]+Tb.Financiering[[#This Row],[Andere
subsidie(s)]]+Tb.Financiering[[#This Row],[Anders]],0)</f>
        <v>0</v>
      </c>
      <c r="CX18" s="259">
        <f>IF(Tb.Financiering[[#This Row],[Pnr.]]=CX$7,Tb.Financiering[[#This Row],[Eigen
bijdrage]]+Tb.Financiering[[#This Row],[Andere
subsidie(s)]]+Tb.Financiering[[#This Row],[Anders]],0)</f>
        <v>0</v>
      </c>
      <c r="CY18" s="259">
        <f>IF(Tb.Financiering[[#This Row],[Pnr.]]=CY$7,Tb.Financiering[[#This Row],[Eigen
bijdrage]]+Tb.Financiering[[#This Row],[Andere
subsidie(s)]]+Tb.Financiering[[#This Row],[Anders]],0)</f>
        <v>0</v>
      </c>
      <c r="CZ18" s="259">
        <f>IF(Tb.Financiering[[#This Row],[Pnr.]]=CZ$7,Tb.Financiering[[#This Row],[Eigen
bijdrage]]+Tb.Financiering[[#This Row],[Andere
subsidie(s)]]+Tb.Financiering[[#This Row],[Anders]],0)</f>
        <v>0</v>
      </c>
      <c r="DA18" s="259">
        <f>IF(Tb.Financiering[[#This Row],[Pnr.]]=DA$7,Tb.Financiering[[#This Row],[Eigen
bijdrage]]+Tb.Financiering[[#This Row],[Andere
subsidie(s)]]+Tb.Financiering[[#This Row],[Anders]],0)</f>
        <v>0</v>
      </c>
      <c r="DB18" s="259">
        <f>IF(Tb.Financiering[[#This Row],[Pnr.]]=DB$7,Tb.Financiering[[#This Row],[Eigen
bijdrage]]+Tb.Financiering[[#This Row],[Andere
subsidie(s)]]+Tb.Financiering[[#This Row],[Anders]],0)</f>
        <v>0</v>
      </c>
      <c r="DC18" s="259">
        <f>IF(Tb.Financiering[[#This Row],[Pnr.]]=DC$7,Tb.Financiering[[#This Row],[Eigen
bijdrage]]+Tb.Financiering[[#This Row],[Andere
subsidie(s)]]+Tb.Financiering[[#This Row],[Anders]],0)</f>
        <v>0</v>
      </c>
      <c r="DD18" s="259">
        <f>IF(Tb.Financiering[[#This Row],[Pnr.]]=DD$7,Tb.Financiering[[#This Row],[Eigen
bijdrage]]+Tb.Financiering[[#This Row],[Andere
subsidie(s)]]+Tb.Financiering[[#This Row],[Anders]],0)</f>
        <v>0</v>
      </c>
      <c r="DE18" s="259">
        <f>IF(Tb.Financiering[[#This Row],[Pnr.]]=DE$7,Tb.Financiering[[#This Row],[Eigen
bijdrage]]+Tb.Financiering[[#This Row],[Andere
subsidie(s)]]+Tb.Financiering[[#This Row],[Anders]],0)</f>
        <v>0</v>
      </c>
      <c r="DF18" s="259">
        <f>IF(Tb.Financiering[[#This Row],[Pnr.]]=DF$7,Tb.Financiering[[#This Row],[Eigen
bijdrage]]+Tb.Financiering[[#This Row],[Andere
subsidie(s)]]+Tb.Financiering[[#This Row],[Anders]],0)</f>
        <v>0</v>
      </c>
      <c r="DG18" s="259">
        <f>IF(Tb.Financiering[[#This Row],[Pnr.]]=DG$7,Tb.Financiering[[#This Row],[Eigen
bijdrage]]+Tb.Financiering[[#This Row],[Andere
subsidie(s)]]+Tb.Financiering[[#This Row],[Anders]],0)</f>
        <v>0</v>
      </c>
      <c r="DH18" s="259">
        <f>IF(Tb.Financiering[[#This Row],[Pnr.]]=DH$7,Tb.Financiering[[#This Row],[Eigen
bijdrage]]+Tb.Financiering[[#This Row],[Andere
subsidie(s)]]+Tb.Financiering[[#This Row],[Anders]],0)</f>
        <v>0</v>
      </c>
      <c r="DI18" s="259">
        <f>IF(Tb.Financiering[[#This Row],[Pnr.]]=DI$7,Tb.Financiering[[#This Row],[Eigen
bijdrage]]+Tb.Financiering[[#This Row],[Andere
subsidie(s)]]+Tb.Financiering[[#This Row],[Anders]],0)</f>
        <v>0</v>
      </c>
      <c r="DJ18" s="259">
        <f>IF(Tb.Financiering[[#This Row],[Pnr.]]=DJ$7,Tb.Financiering[[#This Row],[Eigen
bijdrage]]+Tb.Financiering[[#This Row],[Andere
subsidie(s)]]+Tb.Financiering[[#This Row],[Anders]],0)</f>
        <v>0</v>
      </c>
      <c r="DK18" s="259">
        <f>IF(Tb.Financiering[[#This Row],[Pnr.]]=DK$7,Tb.Financiering[[#This Row],[Eigen
bijdrage]]+Tb.Financiering[[#This Row],[Andere
subsidie(s)]]+Tb.Financiering[[#This Row],[Anders]],0)</f>
        <v>0</v>
      </c>
      <c r="XEZ18" s="267"/>
      <c r="XFA18" s="267"/>
      <c r="XFB18" s="267"/>
      <c r="XFC18" s="267"/>
      <c r="XFD18" s="31"/>
    </row>
    <row r="19" spans="1:115 16380:16384" s="4" customFormat="1" x14ac:dyDescent="0.3">
      <c r="A19" s="31"/>
      <c r="B19" s="147"/>
      <c r="C19" s="147"/>
      <c r="D19" s="11">
        <f>SUMIF(Tbl.Kosten[PSAnr.],Tb.Financiering[[#This Row],[PSAnr.]],Tbl.Kosten[Totaal kosten])</f>
        <v>0</v>
      </c>
      <c r="E19" s="164">
        <f>SUMIF(Tbl.Kosten[PSAnr.],Tb.Financiering[[#This Row],[PSAnr.]],Tbl.Kosten[Subsidie])</f>
        <v>0</v>
      </c>
      <c r="F19" s="165"/>
      <c r="G19" s="164">
        <f>Tb.Financiering[[#This Row],[Begrote kosten]]-Tb.Financiering[[#This Row],[Berekende GLB subsidie]]-Tb.Financiering[[#This Row],[Correctie GLB subsidie]]</f>
        <v>0</v>
      </c>
      <c r="H19" s="166"/>
      <c r="I19" s="166"/>
      <c r="J19" s="166"/>
      <c r="K19" s="162"/>
      <c r="L19" s="97">
        <f>Tb.Financiering[[#This Row],[Te financieren]]-SUM(Tb.Financiering[[#This Row],[Eigen
bijdrage]:[Anders]])</f>
        <v>0</v>
      </c>
      <c r="M19" s="170" t="str">
        <f>IFERROR(VLOOKUP(Tb.Financiering[[#This Row],[Partnernaam]],Tbl.Projectpartners[[Naam]:[PNr.]],9,FALSE),"")</f>
        <v/>
      </c>
      <c r="N19" s="152" t="str">
        <f>IFERROR(VLOOKUP(Tb.Financiering[[#This Row],[Subsidiabele activiteit]],Tbl.Subsidiehoogte[[Subsidieactiviteit]:[SAnr.]],3,FALSE),"")</f>
        <v/>
      </c>
      <c r="O19" s="152" t="str">
        <f>_xlfn.CONCAT(Tb.Financiering[[#This Row],[Pnr.]],Tb.Financiering[[#This Row],[SAnr.]])</f>
        <v/>
      </c>
      <c r="P19" s="154">
        <f>IF(Tb.Financiering[[#This Row],[Pnr.]]=P$7,Tb.Financiering[[#This Row],[Te financieren]]-Tb.Financiering[[#This Row],[Eigen
bijdrage]]-Tb.Financiering[[#This Row],[Andere
subsidie(s)]]-Tb.Financiering[[#This Row],[Anders]],0)</f>
        <v>0</v>
      </c>
      <c r="Q19" s="154">
        <f>IF(Tb.Financiering[[#This Row],[Pnr.]]=Q$7,Tb.Financiering[[#This Row],[Te financieren]]-Tb.Financiering[[#This Row],[Eigen
bijdrage]]-Tb.Financiering[[#This Row],[Andere
subsidie(s)]]-Tb.Financiering[[#This Row],[Anders]],0)</f>
        <v>0</v>
      </c>
      <c r="R19" s="154">
        <f>IF(Tb.Financiering[[#This Row],[Pnr.]]=R$7,Tb.Financiering[[#This Row],[Te financieren]]-Tb.Financiering[[#This Row],[Eigen
bijdrage]]-Tb.Financiering[[#This Row],[Andere
subsidie(s)]]-Tb.Financiering[[#This Row],[Anders]],0)</f>
        <v>0</v>
      </c>
      <c r="S19" s="154">
        <f>IF(Tb.Financiering[[#This Row],[Pnr.]]=S$7,Tb.Financiering[[#This Row],[Te financieren]]-Tb.Financiering[[#This Row],[Eigen
bijdrage]]-Tb.Financiering[[#This Row],[Andere
subsidie(s)]]-Tb.Financiering[[#This Row],[Anders]],0)</f>
        <v>0</v>
      </c>
      <c r="T19" s="154">
        <f>IF(Tb.Financiering[[#This Row],[Pnr.]]=T$7,Tb.Financiering[[#This Row],[Te financieren]]-Tb.Financiering[[#This Row],[Eigen
bijdrage]]-Tb.Financiering[[#This Row],[Andere
subsidie(s)]]-Tb.Financiering[[#This Row],[Anders]],0)</f>
        <v>0</v>
      </c>
      <c r="U19" s="154">
        <f>IF(Tb.Financiering[[#This Row],[Pnr.]]=U$7,Tb.Financiering[[#This Row],[Te financieren]]-Tb.Financiering[[#This Row],[Eigen
bijdrage]]-Tb.Financiering[[#This Row],[Andere
subsidie(s)]]-Tb.Financiering[[#This Row],[Anders]],0)</f>
        <v>0</v>
      </c>
      <c r="V19" s="154">
        <f>IF(Tb.Financiering[[#This Row],[Pnr.]]=V$7,Tb.Financiering[[#This Row],[Te financieren]]-Tb.Financiering[[#This Row],[Eigen
bijdrage]]-Tb.Financiering[[#This Row],[Andere
subsidie(s)]]-Tb.Financiering[[#This Row],[Anders]],0)</f>
        <v>0</v>
      </c>
      <c r="W19" s="154">
        <f>IF(Tb.Financiering[[#This Row],[Pnr.]]=W$7,Tb.Financiering[[#This Row],[Te financieren]]-Tb.Financiering[[#This Row],[Eigen
bijdrage]]-Tb.Financiering[[#This Row],[Andere
subsidie(s)]]-Tb.Financiering[[#This Row],[Anders]],0)</f>
        <v>0</v>
      </c>
      <c r="X19" s="154">
        <f>IF(Tb.Financiering[[#This Row],[Pnr.]]=X$7,Tb.Financiering[[#This Row],[Te financieren]]-Tb.Financiering[[#This Row],[Eigen
bijdrage]]-Tb.Financiering[[#This Row],[Andere
subsidie(s)]]-Tb.Financiering[[#This Row],[Anders]],0)</f>
        <v>0</v>
      </c>
      <c r="Y19" s="154">
        <f>IF(Tb.Financiering[[#This Row],[Pnr.]]=Y$7,Tb.Financiering[[#This Row],[Te financieren]]-Tb.Financiering[[#This Row],[Eigen
bijdrage]]-Tb.Financiering[[#This Row],[Andere
subsidie(s)]]-Tb.Financiering[[#This Row],[Anders]],0)</f>
        <v>0</v>
      </c>
      <c r="Z19" s="154">
        <f>IF(Tb.Financiering[[#This Row],[Pnr.]]=Z$7,Tb.Financiering[[#This Row],[Te financieren]]-Tb.Financiering[[#This Row],[Eigen
bijdrage]]-Tb.Financiering[[#This Row],[Andere
subsidie(s)]]-Tb.Financiering[[#This Row],[Anders]],0)</f>
        <v>0</v>
      </c>
      <c r="AA19" s="154">
        <f>IF(Tb.Financiering[[#This Row],[Pnr.]]=AA$7,Tb.Financiering[[#This Row],[Te financieren]]-Tb.Financiering[[#This Row],[Eigen
bijdrage]]-Tb.Financiering[[#This Row],[Andere
subsidie(s)]]-Tb.Financiering[[#This Row],[Anders]],0)</f>
        <v>0</v>
      </c>
      <c r="AB19" s="154">
        <f>IF(Tb.Financiering[[#This Row],[Pnr.]]=AB$7,Tb.Financiering[[#This Row],[Te financieren]]-Tb.Financiering[[#This Row],[Eigen
bijdrage]]-Tb.Financiering[[#This Row],[Andere
subsidie(s)]]-Tb.Financiering[[#This Row],[Anders]],0)</f>
        <v>0</v>
      </c>
      <c r="AC19" s="154">
        <f>IF(Tb.Financiering[[#This Row],[Pnr.]]=AC$7,Tb.Financiering[[#This Row],[Te financieren]]-Tb.Financiering[[#This Row],[Eigen
bijdrage]]-Tb.Financiering[[#This Row],[Andere
subsidie(s)]]-Tb.Financiering[[#This Row],[Anders]],0)</f>
        <v>0</v>
      </c>
      <c r="AD19" s="154">
        <f>IF(Tb.Financiering[[#This Row],[Pnr.]]=AD$7,Tb.Financiering[[#This Row],[Te financieren]]-Tb.Financiering[[#This Row],[Eigen
bijdrage]]-Tb.Financiering[[#This Row],[Andere
subsidie(s)]]-Tb.Financiering[[#This Row],[Anders]],0)</f>
        <v>0</v>
      </c>
      <c r="AE19" s="154">
        <f>IF(Tb.Financiering[[#This Row],[Pnr.]]=AE$7,Tb.Financiering[[#This Row],[Te financieren]]-Tb.Financiering[[#This Row],[Eigen
bijdrage]]-Tb.Financiering[[#This Row],[Andere
subsidie(s)]]-Tb.Financiering[[#This Row],[Anders]],0)</f>
        <v>0</v>
      </c>
      <c r="AF19" s="154">
        <f>IF(Tb.Financiering[[#This Row],[Pnr.]]=AF$7,Tb.Financiering[[#This Row],[Te financieren]]-Tb.Financiering[[#This Row],[Eigen
bijdrage]]-Tb.Financiering[[#This Row],[Andere
subsidie(s)]]-Tb.Financiering[[#This Row],[Anders]],0)</f>
        <v>0</v>
      </c>
      <c r="AG19" s="154">
        <f>IF(Tb.Financiering[[#This Row],[Pnr.]]=AG$7,Tb.Financiering[[#This Row],[Te financieren]]-Tb.Financiering[[#This Row],[Eigen
bijdrage]]-Tb.Financiering[[#This Row],[Andere
subsidie(s)]]-Tb.Financiering[[#This Row],[Anders]],0)</f>
        <v>0</v>
      </c>
      <c r="AH19" s="154">
        <f>IF(Tb.Financiering[[#This Row],[Pnr.]]=AH$7,Tb.Financiering[[#This Row],[Te financieren]]-Tb.Financiering[[#This Row],[Eigen
bijdrage]]-Tb.Financiering[[#This Row],[Andere
subsidie(s)]]-Tb.Financiering[[#This Row],[Anders]],0)</f>
        <v>0</v>
      </c>
      <c r="AI19" s="154">
        <f>IF(Tb.Financiering[[#This Row],[Pnr.]]=AI$7,Tb.Financiering[[#This Row],[Te financieren]]-Tb.Financiering[[#This Row],[Eigen
bijdrage]]-Tb.Financiering[[#This Row],[Andere
subsidie(s)]]-Tb.Financiering[[#This Row],[Anders]],0)</f>
        <v>0</v>
      </c>
      <c r="AJ19" s="154">
        <f>IF(Tb.Financiering[[#This Row],[Pnr.]]=AJ$7,Tb.Financiering[[#This Row],[Te financieren]]-Tb.Financiering[[#This Row],[Eigen
bijdrage]]-Tb.Financiering[[#This Row],[Andere
subsidie(s)]]-Tb.Financiering[[#This Row],[Anders]],0)</f>
        <v>0</v>
      </c>
      <c r="AK19" s="154">
        <f>IF(Tb.Financiering[[#This Row],[Pnr.]]=AK$7,Tb.Financiering[[#This Row],[Te financieren]]-Tb.Financiering[[#This Row],[Eigen
bijdrage]]-Tb.Financiering[[#This Row],[Andere
subsidie(s)]]-Tb.Financiering[[#This Row],[Anders]],0)</f>
        <v>0</v>
      </c>
      <c r="AL19" s="154">
        <f>IF(Tb.Financiering[[#This Row],[Pnr.]]=AL$7,Tb.Financiering[[#This Row],[Te financieren]]-Tb.Financiering[[#This Row],[Eigen
bijdrage]]-Tb.Financiering[[#This Row],[Andere
subsidie(s)]]-Tb.Financiering[[#This Row],[Anders]],0)</f>
        <v>0</v>
      </c>
      <c r="AM19" s="154">
        <f>IF(Tb.Financiering[[#This Row],[Pnr.]]=AM$7,Tb.Financiering[[#This Row],[Te financieren]]-Tb.Financiering[[#This Row],[Eigen
bijdrage]]-Tb.Financiering[[#This Row],[Andere
subsidie(s)]]-Tb.Financiering[[#This Row],[Anders]],0)</f>
        <v>0</v>
      </c>
      <c r="AN19" s="154">
        <f>IF(Tb.Financiering[[#This Row],[Pnr.]]=AN$7,Tb.Financiering[[#This Row],[Te financieren]]-Tb.Financiering[[#This Row],[Eigen
bijdrage]]-Tb.Financiering[[#This Row],[Andere
subsidie(s)]]-Tb.Financiering[[#This Row],[Anders]],0)</f>
        <v>0</v>
      </c>
      <c r="AO19" s="154">
        <f>IF(Tb.Financiering[[#This Row],[Pnr.]]=AO$7,Tb.Financiering[[#This Row],[Te financieren]]-Tb.Financiering[[#This Row],[Eigen
bijdrage]]-Tb.Financiering[[#This Row],[Andere
subsidie(s)]]-Tb.Financiering[[#This Row],[Anders]],0)</f>
        <v>0</v>
      </c>
      <c r="AP19" s="154">
        <f>IF(Tb.Financiering[[#This Row],[Pnr.]]=AP$7,Tb.Financiering[[#This Row],[Te financieren]]-Tb.Financiering[[#This Row],[Eigen
bijdrage]]-Tb.Financiering[[#This Row],[Andere
subsidie(s)]]-Tb.Financiering[[#This Row],[Anders]],0)</f>
        <v>0</v>
      </c>
      <c r="AQ19" s="154">
        <f>IF(Tb.Financiering[[#This Row],[Pnr.]]=AQ$7,Tb.Financiering[[#This Row],[Te financieren]]-Tb.Financiering[[#This Row],[Eigen
bijdrage]]-Tb.Financiering[[#This Row],[Andere
subsidie(s)]]-Tb.Financiering[[#This Row],[Anders]],0)</f>
        <v>0</v>
      </c>
      <c r="AR19" s="154">
        <f>IF(Tb.Financiering[[#This Row],[Pnr.]]=AR$7,Tb.Financiering[[#This Row],[Te financieren]]-Tb.Financiering[[#This Row],[Eigen
bijdrage]]-Tb.Financiering[[#This Row],[Andere
subsidie(s)]]-Tb.Financiering[[#This Row],[Anders]],0)</f>
        <v>0</v>
      </c>
      <c r="AS19" s="154">
        <f>IF(Tb.Financiering[[#This Row],[Pnr.]]=AS$7,Tb.Financiering[[#This Row],[Te financieren]]-Tb.Financiering[[#This Row],[Eigen
bijdrage]]-Tb.Financiering[[#This Row],[Andere
subsidie(s)]]-Tb.Financiering[[#This Row],[Anders]],0)</f>
        <v>0</v>
      </c>
      <c r="AT19" s="154">
        <f>IF(Tb.Financiering[[#This Row],[Pnr.]]=AT$7,Tb.Financiering[[#This Row],[Te financieren]]-Tb.Financiering[[#This Row],[Eigen
bijdrage]]-Tb.Financiering[[#This Row],[Andere
subsidie(s)]]-Tb.Financiering[[#This Row],[Anders]],0)</f>
        <v>0</v>
      </c>
      <c r="AU19" s="154">
        <f>IF(Tb.Financiering[[#This Row],[Pnr.]]=AU$7,Tb.Financiering[[#This Row],[Te financieren]]-Tb.Financiering[[#This Row],[Eigen
bijdrage]]-Tb.Financiering[[#This Row],[Andere
subsidie(s)]]-Tb.Financiering[[#This Row],[Anders]],0)</f>
        <v>0</v>
      </c>
      <c r="AV19" s="154">
        <f>IF(Tb.Financiering[[#This Row],[Pnr.]]=AV$7,Tb.Financiering[[#This Row],[Te financieren]]-Tb.Financiering[[#This Row],[Eigen
bijdrage]]-Tb.Financiering[[#This Row],[Andere
subsidie(s)]]-Tb.Financiering[[#This Row],[Anders]],0)</f>
        <v>0</v>
      </c>
      <c r="AW19" s="154">
        <f>IF(Tb.Financiering[[#This Row],[Pnr.]]=AW$7,Tb.Financiering[[#This Row],[Te financieren]]-Tb.Financiering[[#This Row],[Eigen
bijdrage]]-Tb.Financiering[[#This Row],[Andere
subsidie(s)]]-Tb.Financiering[[#This Row],[Anders]],0)</f>
        <v>0</v>
      </c>
      <c r="AX19" s="154">
        <f>IF(Tb.Financiering[[#This Row],[Pnr.]]=AX$7,Tb.Financiering[[#This Row],[Te financieren]]-Tb.Financiering[[#This Row],[Eigen
bijdrage]]-Tb.Financiering[[#This Row],[Andere
subsidie(s)]]-Tb.Financiering[[#This Row],[Anders]],0)</f>
        <v>0</v>
      </c>
      <c r="AY19" s="154">
        <f>IF(Tb.Financiering[[#This Row],[Pnr.]]=AY$7,Tb.Financiering[[#This Row],[Te financieren]]-Tb.Financiering[[#This Row],[Eigen
bijdrage]]-Tb.Financiering[[#This Row],[Andere
subsidie(s)]]-Tb.Financiering[[#This Row],[Anders]],0)</f>
        <v>0</v>
      </c>
      <c r="AZ19" s="154">
        <f>IF(Tb.Financiering[[#This Row],[Pnr.]]=AZ$7,Tb.Financiering[[#This Row],[Te financieren]]-Tb.Financiering[[#This Row],[Eigen
bijdrage]]-Tb.Financiering[[#This Row],[Andere
subsidie(s)]]-Tb.Financiering[[#This Row],[Anders]],0)</f>
        <v>0</v>
      </c>
      <c r="BA19" s="154">
        <f>IF(Tb.Financiering[[#This Row],[Pnr.]]=BA$7,Tb.Financiering[[#This Row],[Te financieren]]-Tb.Financiering[[#This Row],[Eigen
bijdrage]]-Tb.Financiering[[#This Row],[Andere
subsidie(s)]]-Tb.Financiering[[#This Row],[Anders]],0)</f>
        <v>0</v>
      </c>
      <c r="BB19" s="154">
        <f>IF(Tb.Financiering[[#This Row],[Pnr.]]=BB$7,Tb.Financiering[[#This Row],[Te financieren]]-Tb.Financiering[[#This Row],[Eigen
bijdrage]]-Tb.Financiering[[#This Row],[Andere
subsidie(s)]]-Tb.Financiering[[#This Row],[Anders]],0)</f>
        <v>0</v>
      </c>
      <c r="BC19" s="154">
        <f>IF(Tb.Financiering[[#This Row],[Pnr.]]=BC$7,Tb.Financiering[[#This Row],[Te financieren]]-Tb.Financiering[[#This Row],[Eigen
bijdrage]]-Tb.Financiering[[#This Row],[Andere
subsidie(s)]]-Tb.Financiering[[#This Row],[Anders]],0)</f>
        <v>0</v>
      </c>
      <c r="BD19" s="154">
        <f>IF(Tb.Financiering[[#This Row],[Pnr.]]=BD$7,Tb.Financiering[[#This Row],[Te financieren]]-Tb.Financiering[[#This Row],[Eigen
bijdrage]]-Tb.Financiering[[#This Row],[Andere
subsidie(s)]]-Tb.Financiering[[#This Row],[Anders]],0)</f>
        <v>0</v>
      </c>
      <c r="BE19" s="154">
        <f>IF(Tb.Financiering[[#This Row],[Pnr.]]=BE$7,Tb.Financiering[[#This Row],[Te financieren]]-Tb.Financiering[[#This Row],[Eigen
bijdrage]]-Tb.Financiering[[#This Row],[Andere
subsidie(s)]]-Tb.Financiering[[#This Row],[Anders]],0)</f>
        <v>0</v>
      </c>
      <c r="BF19" s="154">
        <f>IF(Tb.Financiering[[#This Row],[Pnr.]]=BF$7,Tb.Financiering[[#This Row],[Te financieren]]-Tb.Financiering[[#This Row],[Eigen
bijdrage]]-Tb.Financiering[[#This Row],[Andere
subsidie(s)]]-Tb.Financiering[[#This Row],[Anders]],0)</f>
        <v>0</v>
      </c>
      <c r="BG19" s="154">
        <f>IF(Tb.Financiering[[#This Row],[Pnr.]]=BG$7,Tb.Financiering[[#This Row],[Te financieren]]-Tb.Financiering[[#This Row],[Eigen
bijdrage]]-Tb.Financiering[[#This Row],[Andere
subsidie(s)]]-Tb.Financiering[[#This Row],[Anders]],0)</f>
        <v>0</v>
      </c>
      <c r="BH19" s="154">
        <f>IF(Tb.Financiering[[#This Row],[Pnr.]]=BH$7,Tb.Financiering[[#This Row],[Te financieren]]-Tb.Financiering[[#This Row],[Eigen
bijdrage]]-Tb.Financiering[[#This Row],[Andere
subsidie(s)]]-Tb.Financiering[[#This Row],[Anders]],0)</f>
        <v>0</v>
      </c>
      <c r="BI19" s="154">
        <f>IF(Tb.Financiering[[#This Row],[Pnr.]]=BI$7,Tb.Financiering[[#This Row],[Te financieren]]-Tb.Financiering[[#This Row],[Eigen
bijdrage]]-Tb.Financiering[[#This Row],[Andere
subsidie(s)]]-Tb.Financiering[[#This Row],[Anders]],0)</f>
        <v>0</v>
      </c>
      <c r="BJ19" s="154">
        <f>IF(Tb.Financiering[[#This Row],[Pnr.]]=BJ$7,Tb.Financiering[[#This Row],[Te financieren]]-Tb.Financiering[[#This Row],[Eigen
bijdrage]]-Tb.Financiering[[#This Row],[Andere
subsidie(s)]]-Tb.Financiering[[#This Row],[Anders]],0)</f>
        <v>0</v>
      </c>
      <c r="BK19" s="154">
        <f>IF(Tb.Financiering[[#This Row],[Pnr.]]=BK$7,Tb.Financiering[[#This Row],[Te financieren]]-Tb.Financiering[[#This Row],[Eigen
bijdrage]]-Tb.Financiering[[#This Row],[Andere
subsidie(s)]]-Tb.Financiering[[#This Row],[Anders]],0)</f>
        <v>0</v>
      </c>
      <c r="BL19" s="154">
        <f>IF(Tb.Financiering[[#This Row],[Pnr.]]=BL$7,Tb.Financiering[[#This Row],[Te financieren]]-Tb.Financiering[[#This Row],[Eigen
bijdrage]]-Tb.Financiering[[#This Row],[Andere
subsidie(s)]]-Tb.Financiering[[#This Row],[Anders]],0)</f>
        <v>0</v>
      </c>
      <c r="BM19" s="154">
        <f>IF(Tb.Financiering[[#This Row],[Pnr.]]=BM$7,Tb.Financiering[[#This Row],[Te financieren]]-Tb.Financiering[[#This Row],[Eigen
bijdrage]]-Tb.Financiering[[#This Row],[Andere
subsidie(s)]]-Tb.Financiering[[#This Row],[Anders]],0)</f>
        <v>0</v>
      </c>
      <c r="BN19" s="259">
        <f>IF(Tb.Financiering[[#This Row],[Pnr.]]=BN$7,Tb.Financiering[[#This Row],[Eigen
bijdrage]]+Tb.Financiering[[#This Row],[Andere
subsidie(s)]]+Tb.Financiering[[#This Row],[Anders]],0)</f>
        <v>0</v>
      </c>
      <c r="BO19" s="259">
        <f>IF(Tb.Financiering[[#This Row],[Pnr.]]=BO$7,Tb.Financiering[[#This Row],[Eigen
bijdrage]]+Tb.Financiering[[#This Row],[Andere
subsidie(s)]]+Tb.Financiering[[#This Row],[Anders]],0)</f>
        <v>0</v>
      </c>
      <c r="BP19" s="259">
        <f>IF(Tb.Financiering[[#This Row],[Pnr.]]=BP$7,Tb.Financiering[[#This Row],[Eigen
bijdrage]]+Tb.Financiering[[#This Row],[Andere
subsidie(s)]]+Tb.Financiering[[#This Row],[Anders]],0)</f>
        <v>0</v>
      </c>
      <c r="BQ19" s="259">
        <f>IF(Tb.Financiering[[#This Row],[Pnr.]]=BQ$7,Tb.Financiering[[#This Row],[Eigen
bijdrage]]+Tb.Financiering[[#This Row],[Andere
subsidie(s)]]+Tb.Financiering[[#This Row],[Anders]],0)</f>
        <v>0</v>
      </c>
      <c r="BR19" s="259">
        <f>IF(Tb.Financiering[[#This Row],[Pnr.]]=BR$7,Tb.Financiering[[#This Row],[Eigen
bijdrage]]+Tb.Financiering[[#This Row],[Andere
subsidie(s)]]+Tb.Financiering[[#This Row],[Anders]],0)</f>
        <v>0</v>
      </c>
      <c r="BS19" s="259">
        <f>IF(Tb.Financiering[[#This Row],[Pnr.]]=BS$7,Tb.Financiering[[#This Row],[Eigen
bijdrage]]+Tb.Financiering[[#This Row],[Andere
subsidie(s)]]+Tb.Financiering[[#This Row],[Anders]],0)</f>
        <v>0</v>
      </c>
      <c r="BT19" s="259">
        <f>IF(Tb.Financiering[[#This Row],[Pnr.]]=BT$7,Tb.Financiering[[#This Row],[Eigen
bijdrage]]+Tb.Financiering[[#This Row],[Andere
subsidie(s)]]+Tb.Financiering[[#This Row],[Anders]],0)</f>
        <v>0</v>
      </c>
      <c r="BU19" s="259">
        <f>IF(Tb.Financiering[[#This Row],[Pnr.]]=BU$7,Tb.Financiering[[#This Row],[Eigen
bijdrage]]+Tb.Financiering[[#This Row],[Andere
subsidie(s)]]+Tb.Financiering[[#This Row],[Anders]],0)</f>
        <v>0</v>
      </c>
      <c r="BV19" s="259">
        <f>IF(Tb.Financiering[[#This Row],[Pnr.]]=BV$7,Tb.Financiering[[#This Row],[Eigen
bijdrage]]+Tb.Financiering[[#This Row],[Andere
subsidie(s)]]+Tb.Financiering[[#This Row],[Anders]],0)</f>
        <v>0</v>
      </c>
      <c r="BW19" s="259">
        <f>IF(Tb.Financiering[[#This Row],[Pnr.]]=BW$7,Tb.Financiering[[#This Row],[Eigen
bijdrage]]+Tb.Financiering[[#This Row],[Andere
subsidie(s)]]+Tb.Financiering[[#This Row],[Anders]],0)</f>
        <v>0</v>
      </c>
      <c r="BX19" s="259">
        <f>IF(Tb.Financiering[[#This Row],[Pnr.]]=BX$7,Tb.Financiering[[#This Row],[Eigen
bijdrage]]+Tb.Financiering[[#This Row],[Andere
subsidie(s)]]+Tb.Financiering[[#This Row],[Anders]],0)</f>
        <v>0</v>
      </c>
      <c r="BY19" s="259">
        <f>IF(Tb.Financiering[[#This Row],[Pnr.]]=BY$7,Tb.Financiering[[#This Row],[Eigen
bijdrage]]+Tb.Financiering[[#This Row],[Andere
subsidie(s)]]+Tb.Financiering[[#This Row],[Anders]],0)</f>
        <v>0</v>
      </c>
      <c r="BZ19" s="259">
        <f>IF(Tb.Financiering[[#This Row],[Pnr.]]=BZ$7,Tb.Financiering[[#This Row],[Eigen
bijdrage]]+Tb.Financiering[[#This Row],[Andere
subsidie(s)]]+Tb.Financiering[[#This Row],[Anders]],0)</f>
        <v>0</v>
      </c>
      <c r="CA19" s="259">
        <f>IF(Tb.Financiering[[#This Row],[Pnr.]]=CA$7,Tb.Financiering[[#This Row],[Eigen
bijdrage]]+Tb.Financiering[[#This Row],[Andere
subsidie(s)]]+Tb.Financiering[[#This Row],[Anders]],0)</f>
        <v>0</v>
      </c>
      <c r="CB19" s="259">
        <f>IF(Tb.Financiering[[#This Row],[Pnr.]]=CB$7,Tb.Financiering[[#This Row],[Eigen
bijdrage]]+Tb.Financiering[[#This Row],[Andere
subsidie(s)]]+Tb.Financiering[[#This Row],[Anders]],0)</f>
        <v>0</v>
      </c>
      <c r="CC19" s="259">
        <f>IF(Tb.Financiering[[#This Row],[Pnr.]]=CC$7,Tb.Financiering[[#This Row],[Eigen
bijdrage]]+Tb.Financiering[[#This Row],[Andere
subsidie(s)]]+Tb.Financiering[[#This Row],[Anders]],0)</f>
        <v>0</v>
      </c>
      <c r="CD19" s="259">
        <f>IF(Tb.Financiering[[#This Row],[Pnr.]]=CD$7,Tb.Financiering[[#This Row],[Eigen
bijdrage]]+Tb.Financiering[[#This Row],[Andere
subsidie(s)]]+Tb.Financiering[[#This Row],[Anders]],0)</f>
        <v>0</v>
      </c>
      <c r="CE19" s="259">
        <f>IF(Tb.Financiering[[#This Row],[Pnr.]]=CE$7,Tb.Financiering[[#This Row],[Eigen
bijdrage]]+Tb.Financiering[[#This Row],[Andere
subsidie(s)]]+Tb.Financiering[[#This Row],[Anders]],0)</f>
        <v>0</v>
      </c>
      <c r="CF19" s="259">
        <f>IF(Tb.Financiering[[#This Row],[Pnr.]]=CF$7,Tb.Financiering[[#This Row],[Eigen
bijdrage]]+Tb.Financiering[[#This Row],[Andere
subsidie(s)]]+Tb.Financiering[[#This Row],[Anders]],0)</f>
        <v>0</v>
      </c>
      <c r="CG19" s="259">
        <f>IF(Tb.Financiering[[#This Row],[Pnr.]]=CG$7,Tb.Financiering[[#This Row],[Eigen
bijdrage]]+Tb.Financiering[[#This Row],[Andere
subsidie(s)]]+Tb.Financiering[[#This Row],[Anders]],0)</f>
        <v>0</v>
      </c>
      <c r="CH19" s="259">
        <f>IF(Tb.Financiering[[#This Row],[Pnr.]]=CH$7,Tb.Financiering[[#This Row],[Eigen
bijdrage]]+Tb.Financiering[[#This Row],[Andere
subsidie(s)]]+Tb.Financiering[[#This Row],[Anders]],0)</f>
        <v>0</v>
      </c>
      <c r="CI19" s="259">
        <f>IF(Tb.Financiering[[#This Row],[Pnr.]]=CI$7,Tb.Financiering[[#This Row],[Eigen
bijdrage]]+Tb.Financiering[[#This Row],[Andere
subsidie(s)]]+Tb.Financiering[[#This Row],[Anders]],0)</f>
        <v>0</v>
      </c>
      <c r="CJ19" s="259">
        <f>IF(Tb.Financiering[[#This Row],[Pnr.]]=CJ$7,Tb.Financiering[[#This Row],[Eigen
bijdrage]]+Tb.Financiering[[#This Row],[Andere
subsidie(s)]]+Tb.Financiering[[#This Row],[Anders]],0)</f>
        <v>0</v>
      </c>
      <c r="CK19" s="259">
        <f>IF(Tb.Financiering[[#This Row],[Pnr.]]=CK$7,Tb.Financiering[[#This Row],[Eigen
bijdrage]]+Tb.Financiering[[#This Row],[Andere
subsidie(s)]]+Tb.Financiering[[#This Row],[Anders]],0)</f>
        <v>0</v>
      </c>
      <c r="CL19" s="259">
        <f>IF(Tb.Financiering[[#This Row],[Pnr.]]=CL$7,Tb.Financiering[[#This Row],[Eigen
bijdrage]]+Tb.Financiering[[#This Row],[Andere
subsidie(s)]]+Tb.Financiering[[#This Row],[Anders]],0)</f>
        <v>0</v>
      </c>
      <c r="CM19" s="259">
        <f>IF(Tb.Financiering[[#This Row],[Pnr.]]=CM$7,Tb.Financiering[[#This Row],[Eigen
bijdrage]]+Tb.Financiering[[#This Row],[Andere
subsidie(s)]]+Tb.Financiering[[#This Row],[Anders]],0)</f>
        <v>0</v>
      </c>
      <c r="CN19" s="259">
        <f>IF(Tb.Financiering[[#This Row],[Pnr.]]=CN$7,Tb.Financiering[[#This Row],[Eigen
bijdrage]]+Tb.Financiering[[#This Row],[Andere
subsidie(s)]]+Tb.Financiering[[#This Row],[Anders]],0)</f>
        <v>0</v>
      </c>
      <c r="CO19" s="259">
        <f>IF(Tb.Financiering[[#This Row],[Pnr.]]=CO$7,Tb.Financiering[[#This Row],[Eigen
bijdrage]]+Tb.Financiering[[#This Row],[Andere
subsidie(s)]]+Tb.Financiering[[#This Row],[Anders]],0)</f>
        <v>0</v>
      </c>
      <c r="CP19" s="259">
        <f>IF(Tb.Financiering[[#This Row],[Pnr.]]=CP$7,Tb.Financiering[[#This Row],[Eigen
bijdrage]]+Tb.Financiering[[#This Row],[Andere
subsidie(s)]]+Tb.Financiering[[#This Row],[Anders]],0)</f>
        <v>0</v>
      </c>
      <c r="CQ19" s="259">
        <f>IF(Tb.Financiering[[#This Row],[Pnr.]]=CQ$7,Tb.Financiering[[#This Row],[Eigen
bijdrage]]+Tb.Financiering[[#This Row],[Andere
subsidie(s)]]+Tb.Financiering[[#This Row],[Anders]],0)</f>
        <v>0</v>
      </c>
      <c r="CR19" s="259">
        <f>IF(Tb.Financiering[[#This Row],[Pnr.]]=CR$7,Tb.Financiering[[#This Row],[Eigen
bijdrage]]+Tb.Financiering[[#This Row],[Andere
subsidie(s)]]+Tb.Financiering[[#This Row],[Anders]],0)</f>
        <v>0</v>
      </c>
      <c r="CS19" s="259">
        <f>IF(Tb.Financiering[[#This Row],[Pnr.]]=CS$7,Tb.Financiering[[#This Row],[Eigen
bijdrage]]+Tb.Financiering[[#This Row],[Andere
subsidie(s)]]+Tb.Financiering[[#This Row],[Anders]],0)</f>
        <v>0</v>
      </c>
      <c r="CT19" s="259">
        <f>IF(Tb.Financiering[[#This Row],[Pnr.]]=CT$7,Tb.Financiering[[#This Row],[Eigen
bijdrage]]+Tb.Financiering[[#This Row],[Andere
subsidie(s)]]+Tb.Financiering[[#This Row],[Anders]],0)</f>
        <v>0</v>
      </c>
      <c r="CU19" s="259">
        <f>IF(Tb.Financiering[[#This Row],[Pnr.]]=CU$7,Tb.Financiering[[#This Row],[Eigen
bijdrage]]+Tb.Financiering[[#This Row],[Andere
subsidie(s)]]+Tb.Financiering[[#This Row],[Anders]],0)</f>
        <v>0</v>
      </c>
      <c r="CV19" s="259">
        <f>IF(Tb.Financiering[[#This Row],[Pnr.]]=CV$7,Tb.Financiering[[#This Row],[Eigen
bijdrage]]+Tb.Financiering[[#This Row],[Andere
subsidie(s)]]+Tb.Financiering[[#This Row],[Anders]],0)</f>
        <v>0</v>
      </c>
      <c r="CW19" s="259">
        <f>IF(Tb.Financiering[[#This Row],[Pnr.]]=CW$7,Tb.Financiering[[#This Row],[Eigen
bijdrage]]+Tb.Financiering[[#This Row],[Andere
subsidie(s)]]+Tb.Financiering[[#This Row],[Anders]],0)</f>
        <v>0</v>
      </c>
      <c r="CX19" s="259">
        <f>IF(Tb.Financiering[[#This Row],[Pnr.]]=CX$7,Tb.Financiering[[#This Row],[Eigen
bijdrage]]+Tb.Financiering[[#This Row],[Andere
subsidie(s)]]+Tb.Financiering[[#This Row],[Anders]],0)</f>
        <v>0</v>
      </c>
      <c r="CY19" s="259">
        <f>IF(Tb.Financiering[[#This Row],[Pnr.]]=CY$7,Tb.Financiering[[#This Row],[Eigen
bijdrage]]+Tb.Financiering[[#This Row],[Andere
subsidie(s)]]+Tb.Financiering[[#This Row],[Anders]],0)</f>
        <v>0</v>
      </c>
      <c r="CZ19" s="259">
        <f>IF(Tb.Financiering[[#This Row],[Pnr.]]=CZ$7,Tb.Financiering[[#This Row],[Eigen
bijdrage]]+Tb.Financiering[[#This Row],[Andere
subsidie(s)]]+Tb.Financiering[[#This Row],[Anders]],0)</f>
        <v>0</v>
      </c>
      <c r="DA19" s="259">
        <f>IF(Tb.Financiering[[#This Row],[Pnr.]]=DA$7,Tb.Financiering[[#This Row],[Eigen
bijdrage]]+Tb.Financiering[[#This Row],[Andere
subsidie(s)]]+Tb.Financiering[[#This Row],[Anders]],0)</f>
        <v>0</v>
      </c>
      <c r="DB19" s="259">
        <f>IF(Tb.Financiering[[#This Row],[Pnr.]]=DB$7,Tb.Financiering[[#This Row],[Eigen
bijdrage]]+Tb.Financiering[[#This Row],[Andere
subsidie(s)]]+Tb.Financiering[[#This Row],[Anders]],0)</f>
        <v>0</v>
      </c>
      <c r="DC19" s="259">
        <f>IF(Tb.Financiering[[#This Row],[Pnr.]]=DC$7,Tb.Financiering[[#This Row],[Eigen
bijdrage]]+Tb.Financiering[[#This Row],[Andere
subsidie(s)]]+Tb.Financiering[[#This Row],[Anders]],0)</f>
        <v>0</v>
      </c>
      <c r="DD19" s="259">
        <f>IF(Tb.Financiering[[#This Row],[Pnr.]]=DD$7,Tb.Financiering[[#This Row],[Eigen
bijdrage]]+Tb.Financiering[[#This Row],[Andere
subsidie(s)]]+Tb.Financiering[[#This Row],[Anders]],0)</f>
        <v>0</v>
      </c>
      <c r="DE19" s="259">
        <f>IF(Tb.Financiering[[#This Row],[Pnr.]]=DE$7,Tb.Financiering[[#This Row],[Eigen
bijdrage]]+Tb.Financiering[[#This Row],[Andere
subsidie(s)]]+Tb.Financiering[[#This Row],[Anders]],0)</f>
        <v>0</v>
      </c>
      <c r="DF19" s="259">
        <f>IF(Tb.Financiering[[#This Row],[Pnr.]]=DF$7,Tb.Financiering[[#This Row],[Eigen
bijdrage]]+Tb.Financiering[[#This Row],[Andere
subsidie(s)]]+Tb.Financiering[[#This Row],[Anders]],0)</f>
        <v>0</v>
      </c>
      <c r="DG19" s="259">
        <f>IF(Tb.Financiering[[#This Row],[Pnr.]]=DG$7,Tb.Financiering[[#This Row],[Eigen
bijdrage]]+Tb.Financiering[[#This Row],[Andere
subsidie(s)]]+Tb.Financiering[[#This Row],[Anders]],0)</f>
        <v>0</v>
      </c>
      <c r="DH19" s="259">
        <f>IF(Tb.Financiering[[#This Row],[Pnr.]]=DH$7,Tb.Financiering[[#This Row],[Eigen
bijdrage]]+Tb.Financiering[[#This Row],[Andere
subsidie(s)]]+Tb.Financiering[[#This Row],[Anders]],0)</f>
        <v>0</v>
      </c>
      <c r="DI19" s="259">
        <f>IF(Tb.Financiering[[#This Row],[Pnr.]]=DI$7,Tb.Financiering[[#This Row],[Eigen
bijdrage]]+Tb.Financiering[[#This Row],[Andere
subsidie(s)]]+Tb.Financiering[[#This Row],[Anders]],0)</f>
        <v>0</v>
      </c>
      <c r="DJ19" s="259">
        <f>IF(Tb.Financiering[[#This Row],[Pnr.]]=DJ$7,Tb.Financiering[[#This Row],[Eigen
bijdrage]]+Tb.Financiering[[#This Row],[Andere
subsidie(s)]]+Tb.Financiering[[#This Row],[Anders]],0)</f>
        <v>0</v>
      </c>
      <c r="DK19" s="259">
        <f>IF(Tb.Financiering[[#This Row],[Pnr.]]=DK$7,Tb.Financiering[[#This Row],[Eigen
bijdrage]]+Tb.Financiering[[#This Row],[Andere
subsidie(s)]]+Tb.Financiering[[#This Row],[Anders]],0)</f>
        <v>0</v>
      </c>
      <c r="XEZ19" s="267"/>
      <c r="XFA19" s="267"/>
      <c r="XFB19" s="267"/>
      <c r="XFC19" s="267"/>
      <c r="XFD19" s="31"/>
    </row>
    <row r="20" spans="1:115 16380:16384" s="4" customFormat="1" x14ac:dyDescent="0.3">
      <c r="A20" s="31"/>
      <c r="B20" s="147"/>
      <c r="C20" s="147"/>
      <c r="D20" s="11">
        <f>SUMIF(Tbl.Kosten[PSAnr.],Tb.Financiering[[#This Row],[PSAnr.]],Tbl.Kosten[Totaal kosten])</f>
        <v>0</v>
      </c>
      <c r="E20" s="164">
        <f>SUMIF(Tbl.Kosten[PSAnr.],Tb.Financiering[[#This Row],[PSAnr.]],Tbl.Kosten[Subsidie])</f>
        <v>0</v>
      </c>
      <c r="F20" s="165"/>
      <c r="G20" s="164">
        <f>Tb.Financiering[[#This Row],[Begrote kosten]]-Tb.Financiering[[#This Row],[Berekende GLB subsidie]]-Tb.Financiering[[#This Row],[Correctie GLB subsidie]]</f>
        <v>0</v>
      </c>
      <c r="H20" s="166"/>
      <c r="I20" s="166"/>
      <c r="J20" s="166"/>
      <c r="K20" s="162"/>
      <c r="L20" s="97">
        <f>Tb.Financiering[[#This Row],[Te financieren]]-SUM(Tb.Financiering[[#This Row],[Eigen
bijdrage]:[Anders]])</f>
        <v>0</v>
      </c>
      <c r="M20" s="170" t="str">
        <f>IFERROR(VLOOKUP(Tb.Financiering[[#This Row],[Partnernaam]],Tbl.Projectpartners[[Naam]:[PNr.]],9,FALSE),"")</f>
        <v/>
      </c>
      <c r="N20" s="152" t="str">
        <f>IFERROR(VLOOKUP(Tb.Financiering[[#This Row],[Subsidiabele activiteit]],Tbl.Subsidiehoogte[[Subsidieactiviteit]:[SAnr.]],3,FALSE),"")</f>
        <v/>
      </c>
      <c r="O20" s="152" t="str">
        <f>_xlfn.CONCAT(Tb.Financiering[[#This Row],[Pnr.]],Tb.Financiering[[#This Row],[SAnr.]])</f>
        <v/>
      </c>
      <c r="P20" s="154">
        <f>IF(Tb.Financiering[[#This Row],[Pnr.]]=P$7,Tb.Financiering[[#This Row],[Te financieren]]-Tb.Financiering[[#This Row],[Eigen
bijdrage]]-Tb.Financiering[[#This Row],[Andere
subsidie(s)]]-Tb.Financiering[[#This Row],[Anders]],0)</f>
        <v>0</v>
      </c>
      <c r="Q20" s="154">
        <f>IF(Tb.Financiering[[#This Row],[Pnr.]]=Q$7,Tb.Financiering[[#This Row],[Te financieren]]-Tb.Financiering[[#This Row],[Eigen
bijdrage]]-Tb.Financiering[[#This Row],[Andere
subsidie(s)]]-Tb.Financiering[[#This Row],[Anders]],0)</f>
        <v>0</v>
      </c>
      <c r="R20" s="154">
        <f>IF(Tb.Financiering[[#This Row],[Pnr.]]=R$7,Tb.Financiering[[#This Row],[Te financieren]]-Tb.Financiering[[#This Row],[Eigen
bijdrage]]-Tb.Financiering[[#This Row],[Andere
subsidie(s)]]-Tb.Financiering[[#This Row],[Anders]],0)</f>
        <v>0</v>
      </c>
      <c r="S20" s="154">
        <f>IF(Tb.Financiering[[#This Row],[Pnr.]]=S$7,Tb.Financiering[[#This Row],[Te financieren]]-Tb.Financiering[[#This Row],[Eigen
bijdrage]]-Tb.Financiering[[#This Row],[Andere
subsidie(s)]]-Tb.Financiering[[#This Row],[Anders]],0)</f>
        <v>0</v>
      </c>
      <c r="T20" s="154">
        <f>IF(Tb.Financiering[[#This Row],[Pnr.]]=T$7,Tb.Financiering[[#This Row],[Te financieren]]-Tb.Financiering[[#This Row],[Eigen
bijdrage]]-Tb.Financiering[[#This Row],[Andere
subsidie(s)]]-Tb.Financiering[[#This Row],[Anders]],0)</f>
        <v>0</v>
      </c>
      <c r="U20" s="154">
        <f>IF(Tb.Financiering[[#This Row],[Pnr.]]=U$7,Tb.Financiering[[#This Row],[Te financieren]]-Tb.Financiering[[#This Row],[Eigen
bijdrage]]-Tb.Financiering[[#This Row],[Andere
subsidie(s)]]-Tb.Financiering[[#This Row],[Anders]],0)</f>
        <v>0</v>
      </c>
      <c r="V20" s="154">
        <f>IF(Tb.Financiering[[#This Row],[Pnr.]]=V$7,Tb.Financiering[[#This Row],[Te financieren]]-Tb.Financiering[[#This Row],[Eigen
bijdrage]]-Tb.Financiering[[#This Row],[Andere
subsidie(s)]]-Tb.Financiering[[#This Row],[Anders]],0)</f>
        <v>0</v>
      </c>
      <c r="W20" s="154">
        <f>IF(Tb.Financiering[[#This Row],[Pnr.]]=W$7,Tb.Financiering[[#This Row],[Te financieren]]-Tb.Financiering[[#This Row],[Eigen
bijdrage]]-Tb.Financiering[[#This Row],[Andere
subsidie(s)]]-Tb.Financiering[[#This Row],[Anders]],0)</f>
        <v>0</v>
      </c>
      <c r="X20" s="154">
        <f>IF(Tb.Financiering[[#This Row],[Pnr.]]=X$7,Tb.Financiering[[#This Row],[Te financieren]]-Tb.Financiering[[#This Row],[Eigen
bijdrage]]-Tb.Financiering[[#This Row],[Andere
subsidie(s)]]-Tb.Financiering[[#This Row],[Anders]],0)</f>
        <v>0</v>
      </c>
      <c r="Y20" s="154">
        <f>IF(Tb.Financiering[[#This Row],[Pnr.]]=Y$7,Tb.Financiering[[#This Row],[Te financieren]]-Tb.Financiering[[#This Row],[Eigen
bijdrage]]-Tb.Financiering[[#This Row],[Andere
subsidie(s)]]-Tb.Financiering[[#This Row],[Anders]],0)</f>
        <v>0</v>
      </c>
      <c r="Z20" s="154">
        <f>IF(Tb.Financiering[[#This Row],[Pnr.]]=Z$7,Tb.Financiering[[#This Row],[Te financieren]]-Tb.Financiering[[#This Row],[Eigen
bijdrage]]-Tb.Financiering[[#This Row],[Andere
subsidie(s)]]-Tb.Financiering[[#This Row],[Anders]],0)</f>
        <v>0</v>
      </c>
      <c r="AA20" s="154">
        <f>IF(Tb.Financiering[[#This Row],[Pnr.]]=AA$7,Tb.Financiering[[#This Row],[Te financieren]]-Tb.Financiering[[#This Row],[Eigen
bijdrage]]-Tb.Financiering[[#This Row],[Andere
subsidie(s)]]-Tb.Financiering[[#This Row],[Anders]],0)</f>
        <v>0</v>
      </c>
      <c r="AB20" s="154">
        <f>IF(Tb.Financiering[[#This Row],[Pnr.]]=AB$7,Tb.Financiering[[#This Row],[Te financieren]]-Tb.Financiering[[#This Row],[Eigen
bijdrage]]-Tb.Financiering[[#This Row],[Andere
subsidie(s)]]-Tb.Financiering[[#This Row],[Anders]],0)</f>
        <v>0</v>
      </c>
      <c r="AC20" s="154">
        <f>IF(Tb.Financiering[[#This Row],[Pnr.]]=AC$7,Tb.Financiering[[#This Row],[Te financieren]]-Tb.Financiering[[#This Row],[Eigen
bijdrage]]-Tb.Financiering[[#This Row],[Andere
subsidie(s)]]-Tb.Financiering[[#This Row],[Anders]],0)</f>
        <v>0</v>
      </c>
      <c r="AD20" s="154">
        <f>IF(Tb.Financiering[[#This Row],[Pnr.]]=AD$7,Tb.Financiering[[#This Row],[Te financieren]]-Tb.Financiering[[#This Row],[Eigen
bijdrage]]-Tb.Financiering[[#This Row],[Andere
subsidie(s)]]-Tb.Financiering[[#This Row],[Anders]],0)</f>
        <v>0</v>
      </c>
      <c r="AE20" s="154">
        <f>IF(Tb.Financiering[[#This Row],[Pnr.]]=AE$7,Tb.Financiering[[#This Row],[Te financieren]]-Tb.Financiering[[#This Row],[Eigen
bijdrage]]-Tb.Financiering[[#This Row],[Andere
subsidie(s)]]-Tb.Financiering[[#This Row],[Anders]],0)</f>
        <v>0</v>
      </c>
      <c r="AF20" s="154">
        <f>IF(Tb.Financiering[[#This Row],[Pnr.]]=AF$7,Tb.Financiering[[#This Row],[Te financieren]]-Tb.Financiering[[#This Row],[Eigen
bijdrage]]-Tb.Financiering[[#This Row],[Andere
subsidie(s)]]-Tb.Financiering[[#This Row],[Anders]],0)</f>
        <v>0</v>
      </c>
      <c r="AG20" s="154">
        <f>IF(Tb.Financiering[[#This Row],[Pnr.]]=AG$7,Tb.Financiering[[#This Row],[Te financieren]]-Tb.Financiering[[#This Row],[Eigen
bijdrage]]-Tb.Financiering[[#This Row],[Andere
subsidie(s)]]-Tb.Financiering[[#This Row],[Anders]],0)</f>
        <v>0</v>
      </c>
      <c r="AH20" s="154">
        <f>IF(Tb.Financiering[[#This Row],[Pnr.]]=AH$7,Tb.Financiering[[#This Row],[Te financieren]]-Tb.Financiering[[#This Row],[Eigen
bijdrage]]-Tb.Financiering[[#This Row],[Andere
subsidie(s)]]-Tb.Financiering[[#This Row],[Anders]],0)</f>
        <v>0</v>
      </c>
      <c r="AI20" s="154">
        <f>IF(Tb.Financiering[[#This Row],[Pnr.]]=AI$7,Tb.Financiering[[#This Row],[Te financieren]]-Tb.Financiering[[#This Row],[Eigen
bijdrage]]-Tb.Financiering[[#This Row],[Andere
subsidie(s)]]-Tb.Financiering[[#This Row],[Anders]],0)</f>
        <v>0</v>
      </c>
      <c r="AJ20" s="154">
        <f>IF(Tb.Financiering[[#This Row],[Pnr.]]=AJ$7,Tb.Financiering[[#This Row],[Te financieren]]-Tb.Financiering[[#This Row],[Eigen
bijdrage]]-Tb.Financiering[[#This Row],[Andere
subsidie(s)]]-Tb.Financiering[[#This Row],[Anders]],0)</f>
        <v>0</v>
      </c>
      <c r="AK20" s="154">
        <f>IF(Tb.Financiering[[#This Row],[Pnr.]]=AK$7,Tb.Financiering[[#This Row],[Te financieren]]-Tb.Financiering[[#This Row],[Eigen
bijdrage]]-Tb.Financiering[[#This Row],[Andere
subsidie(s)]]-Tb.Financiering[[#This Row],[Anders]],0)</f>
        <v>0</v>
      </c>
      <c r="AL20" s="154">
        <f>IF(Tb.Financiering[[#This Row],[Pnr.]]=AL$7,Tb.Financiering[[#This Row],[Te financieren]]-Tb.Financiering[[#This Row],[Eigen
bijdrage]]-Tb.Financiering[[#This Row],[Andere
subsidie(s)]]-Tb.Financiering[[#This Row],[Anders]],0)</f>
        <v>0</v>
      </c>
      <c r="AM20" s="154">
        <f>IF(Tb.Financiering[[#This Row],[Pnr.]]=AM$7,Tb.Financiering[[#This Row],[Te financieren]]-Tb.Financiering[[#This Row],[Eigen
bijdrage]]-Tb.Financiering[[#This Row],[Andere
subsidie(s)]]-Tb.Financiering[[#This Row],[Anders]],0)</f>
        <v>0</v>
      </c>
      <c r="AN20" s="154">
        <f>IF(Tb.Financiering[[#This Row],[Pnr.]]=AN$7,Tb.Financiering[[#This Row],[Te financieren]]-Tb.Financiering[[#This Row],[Eigen
bijdrage]]-Tb.Financiering[[#This Row],[Andere
subsidie(s)]]-Tb.Financiering[[#This Row],[Anders]],0)</f>
        <v>0</v>
      </c>
      <c r="AO20" s="154">
        <f>IF(Tb.Financiering[[#This Row],[Pnr.]]=AO$7,Tb.Financiering[[#This Row],[Te financieren]]-Tb.Financiering[[#This Row],[Eigen
bijdrage]]-Tb.Financiering[[#This Row],[Andere
subsidie(s)]]-Tb.Financiering[[#This Row],[Anders]],0)</f>
        <v>0</v>
      </c>
      <c r="AP20" s="154">
        <f>IF(Tb.Financiering[[#This Row],[Pnr.]]=AP$7,Tb.Financiering[[#This Row],[Te financieren]]-Tb.Financiering[[#This Row],[Eigen
bijdrage]]-Tb.Financiering[[#This Row],[Andere
subsidie(s)]]-Tb.Financiering[[#This Row],[Anders]],0)</f>
        <v>0</v>
      </c>
      <c r="AQ20" s="154">
        <f>IF(Tb.Financiering[[#This Row],[Pnr.]]=AQ$7,Tb.Financiering[[#This Row],[Te financieren]]-Tb.Financiering[[#This Row],[Eigen
bijdrage]]-Tb.Financiering[[#This Row],[Andere
subsidie(s)]]-Tb.Financiering[[#This Row],[Anders]],0)</f>
        <v>0</v>
      </c>
      <c r="AR20" s="154">
        <f>IF(Tb.Financiering[[#This Row],[Pnr.]]=AR$7,Tb.Financiering[[#This Row],[Te financieren]]-Tb.Financiering[[#This Row],[Eigen
bijdrage]]-Tb.Financiering[[#This Row],[Andere
subsidie(s)]]-Tb.Financiering[[#This Row],[Anders]],0)</f>
        <v>0</v>
      </c>
      <c r="AS20" s="154">
        <f>IF(Tb.Financiering[[#This Row],[Pnr.]]=AS$7,Tb.Financiering[[#This Row],[Te financieren]]-Tb.Financiering[[#This Row],[Eigen
bijdrage]]-Tb.Financiering[[#This Row],[Andere
subsidie(s)]]-Tb.Financiering[[#This Row],[Anders]],0)</f>
        <v>0</v>
      </c>
      <c r="AT20" s="154">
        <f>IF(Tb.Financiering[[#This Row],[Pnr.]]=AT$7,Tb.Financiering[[#This Row],[Te financieren]]-Tb.Financiering[[#This Row],[Eigen
bijdrage]]-Tb.Financiering[[#This Row],[Andere
subsidie(s)]]-Tb.Financiering[[#This Row],[Anders]],0)</f>
        <v>0</v>
      </c>
      <c r="AU20" s="154">
        <f>IF(Tb.Financiering[[#This Row],[Pnr.]]=AU$7,Tb.Financiering[[#This Row],[Te financieren]]-Tb.Financiering[[#This Row],[Eigen
bijdrage]]-Tb.Financiering[[#This Row],[Andere
subsidie(s)]]-Tb.Financiering[[#This Row],[Anders]],0)</f>
        <v>0</v>
      </c>
      <c r="AV20" s="154">
        <f>IF(Tb.Financiering[[#This Row],[Pnr.]]=AV$7,Tb.Financiering[[#This Row],[Te financieren]]-Tb.Financiering[[#This Row],[Eigen
bijdrage]]-Tb.Financiering[[#This Row],[Andere
subsidie(s)]]-Tb.Financiering[[#This Row],[Anders]],0)</f>
        <v>0</v>
      </c>
      <c r="AW20" s="154">
        <f>IF(Tb.Financiering[[#This Row],[Pnr.]]=AW$7,Tb.Financiering[[#This Row],[Te financieren]]-Tb.Financiering[[#This Row],[Eigen
bijdrage]]-Tb.Financiering[[#This Row],[Andere
subsidie(s)]]-Tb.Financiering[[#This Row],[Anders]],0)</f>
        <v>0</v>
      </c>
      <c r="AX20" s="154">
        <f>IF(Tb.Financiering[[#This Row],[Pnr.]]=AX$7,Tb.Financiering[[#This Row],[Te financieren]]-Tb.Financiering[[#This Row],[Eigen
bijdrage]]-Tb.Financiering[[#This Row],[Andere
subsidie(s)]]-Tb.Financiering[[#This Row],[Anders]],0)</f>
        <v>0</v>
      </c>
      <c r="AY20" s="154">
        <f>IF(Tb.Financiering[[#This Row],[Pnr.]]=AY$7,Tb.Financiering[[#This Row],[Te financieren]]-Tb.Financiering[[#This Row],[Eigen
bijdrage]]-Tb.Financiering[[#This Row],[Andere
subsidie(s)]]-Tb.Financiering[[#This Row],[Anders]],0)</f>
        <v>0</v>
      </c>
      <c r="AZ20" s="154">
        <f>IF(Tb.Financiering[[#This Row],[Pnr.]]=AZ$7,Tb.Financiering[[#This Row],[Te financieren]]-Tb.Financiering[[#This Row],[Eigen
bijdrage]]-Tb.Financiering[[#This Row],[Andere
subsidie(s)]]-Tb.Financiering[[#This Row],[Anders]],0)</f>
        <v>0</v>
      </c>
      <c r="BA20" s="154">
        <f>IF(Tb.Financiering[[#This Row],[Pnr.]]=BA$7,Tb.Financiering[[#This Row],[Te financieren]]-Tb.Financiering[[#This Row],[Eigen
bijdrage]]-Tb.Financiering[[#This Row],[Andere
subsidie(s)]]-Tb.Financiering[[#This Row],[Anders]],0)</f>
        <v>0</v>
      </c>
      <c r="BB20" s="154">
        <f>IF(Tb.Financiering[[#This Row],[Pnr.]]=BB$7,Tb.Financiering[[#This Row],[Te financieren]]-Tb.Financiering[[#This Row],[Eigen
bijdrage]]-Tb.Financiering[[#This Row],[Andere
subsidie(s)]]-Tb.Financiering[[#This Row],[Anders]],0)</f>
        <v>0</v>
      </c>
      <c r="BC20" s="154">
        <f>IF(Tb.Financiering[[#This Row],[Pnr.]]=BC$7,Tb.Financiering[[#This Row],[Te financieren]]-Tb.Financiering[[#This Row],[Eigen
bijdrage]]-Tb.Financiering[[#This Row],[Andere
subsidie(s)]]-Tb.Financiering[[#This Row],[Anders]],0)</f>
        <v>0</v>
      </c>
      <c r="BD20" s="154">
        <f>IF(Tb.Financiering[[#This Row],[Pnr.]]=BD$7,Tb.Financiering[[#This Row],[Te financieren]]-Tb.Financiering[[#This Row],[Eigen
bijdrage]]-Tb.Financiering[[#This Row],[Andere
subsidie(s)]]-Tb.Financiering[[#This Row],[Anders]],0)</f>
        <v>0</v>
      </c>
      <c r="BE20" s="154">
        <f>IF(Tb.Financiering[[#This Row],[Pnr.]]=BE$7,Tb.Financiering[[#This Row],[Te financieren]]-Tb.Financiering[[#This Row],[Eigen
bijdrage]]-Tb.Financiering[[#This Row],[Andere
subsidie(s)]]-Tb.Financiering[[#This Row],[Anders]],0)</f>
        <v>0</v>
      </c>
      <c r="BF20" s="154">
        <f>IF(Tb.Financiering[[#This Row],[Pnr.]]=BF$7,Tb.Financiering[[#This Row],[Te financieren]]-Tb.Financiering[[#This Row],[Eigen
bijdrage]]-Tb.Financiering[[#This Row],[Andere
subsidie(s)]]-Tb.Financiering[[#This Row],[Anders]],0)</f>
        <v>0</v>
      </c>
      <c r="BG20" s="154">
        <f>IF(Tb.Financiering[[#This Row],[Pnr.]]=BG$7,Tb.Financiering[[#This Row],[Te financieren]]-Tb.Financiering[[#This Row],[Eigen
bijdrage]]-Tb.Financiering[[#This Row],[Andere
subsidie(s)]]-Tb.Financiering[[#This Row],[Anders]],0)</f>
        <v>0</v>
      </c>
      <c r="BH20" s="154">
        <f>IF(Tb.Financiering[[#This Row],[Pnr.]]=BH$7,Tb.Financiering[[#This Row],[Te financieren]]-Tb.Financiering[[#This Row],[Eigen
bijdrage]]-Tb.Financiering[[#This Row],[Andere
subsidie(s)]]-Tb.Financiering[[#This Row],[Anders]],0)</f>
        <v>0</v>
      </c>
      <c r="BI20" s="154">
        <f>IF(Tb.Financiering[[#This Row],[Pnr.]]=BI$7,Tb.Financiering[[#This Row],[Te financieren]]-Tb.Financiering[[#This Row],[Eigen
bijdrage]]-Tb.Financiering[[#This Row],[Andere
subsidie(s)]]-Tb.Financiering[[#This Row],[Anders]],0)</f>
        <v>0</v>
      </c>
      <c r="BJ20" s="154">
        <f>IF(Tb.Financiering[[#This Row],[Pnr.]]=BJ$7,Tb.Financiering[[#This Row],[Te financieren]]-Tb.Financiering[[#This Row],[Eigen
bijdrage]]-Tb.Financiering[[#This Row],[Andere
subsidie(s)]]-Tb.Financiering[[#This Row],[Anders]],0)</f>
        <v>0</v>
      </c>
      <c r="BK20" s="154">
        <f>IF(Tb.Financiering[[#This Row],[Pnr.]]=BK$7,Tb.Financiering[[#This Row],[Te financieren]]-Tb.Financiering[[#This Row],[Eigen
bijdrage]]-Tb.Financiering[[#This Row],[Andere
subsidie(s)]]-Tb.Financiering[[#This Row],[Anders]],0)</f>
        <v>0</v>
      </c>
      <c r="BL20" s="154">
        <f>IF(Tb.Financiering[[#This Row],[Pnr.]]=BL$7,Tb.Financiering[[#This Row],[Te financieren]]-Tb.Financiering[[#This Row],[Eigen
bijdrage]]-Tb.Financiering[[#This Row],[Andere
subsidie(s)]]-Tb.Financiering[[#This Row],[Anders]],0)</f>
        <v>0</v>
      </c>
      <c r="BM20" s="154">
        <f>IF(Tb.Financiering[[#This Row],[Pnr.]]=BM$7,Tb.Financiering[[#This Row],[Te financieren]]-Tb.Financiering[[#This Row],[Eigen
bijdrage]]-Tb.Financiering[[#This Row],[Andere
subsidie(s)]]-Tb.Financiering[[#This Row],[Anders]],0)</f>
        <v>0</v>
      </c>
      <c r="BN20" s="259">
        <f>IF(Tb.Financiering[[#This Row],[Pnr.]]=BN$7,Tb.Financiering[[#This Row],[Eigen
bijdrage]]+Tb.Financiering[[#This Row],[Andere
subsidie(s)]]+Tb.Financiering[[#This Row],[Anders]],0)</f>
        <v>0</v>
      </c>
      <c r="BO20" s="259">
        <f>IF(Tb.Financiering[[#This Row],[Pnr.]]=BO$7,Tb.Financiering[[#This Row],[Eigen
bijdrage]]+Tb.Financiering[[#This Row],[Andere
subsidie(s)]]+Tb.Financiering[[#This Row],[Anders]],0)</f>
        <v>0</v>
      </c>
      <c r="BP20" s="259">
        <f>IF(Tb.Financiering[[#This Row],[Pnr.]]=BP$7,Tb.Financiering[[#This Row],[Eigen
bijdrage]]+Tb.Financiering[[#This Row],[Andere
subsidie(s)]]+Tb.Financiering[[#This Row],[Anders]],0)</f>
        <v>0</v>
      </c>
      <c r="BQ20" s="259">
        <f>IF(Tb.Financiering[[#This Row],[Pnr.]]=BQ$7,Tb.Financiering[[#This Row],[Eigen
bijdrage]]+Tb.Financiering[[#This Row],[Andere
subsidie(s)]]+Tb.Financiering[[#This Row],[Anders]],0)</f>
        <v>0</v>
      </c>
      <c r="BR20" s="259">
        <f>IF(Tb.Financiering[[#This Row],[Pnr.]]=BR$7,Tb.Financiering[[#This Row],[Eigen
bijdrage]]+Tb.Financiering[[#This Row],[Andere
subsidie(s)]]+Tb.Financiering[[#This Row],[Anders]],0)</f>
        <v>0</v>
      </c>
      <c r="BS20" s="259">
        <f>IF(Tb.Financiering[[#This Row],[Pnr.]]=BS$7,Tb.Financiering[[#This Row],[Eigen
bijdrage]]+Tb.Financiering[[#This Row],[Andere
subsidie(s)]]+Tb.Financiering[[#This Row],[Anders]],0)</f>
        <v>0</v>
      </c>
      <c r="BT20" s="259">
        <f>IF(Tb.Financiering[[#This Row],[Pnr.]]=BT$7,Tb.Financiering[[#This Row],[Eigen
bijdrage]]+Tb.Financiering[[#This Row],[Andere
subsidie(s)]]+Tb.Financiering[[#This Row],[Anders]],0)</f>
        <v>0</v>
      </c>
      <c r="BU20" s="259">
        <f>IF(Tb.Financiering[[#This Row],[Pnr.]]=BU$7,Tb.Financiering[[#This Row],[Eigen
bijdrage]]+Tb.Financiering[[#This Row],[Andere
subsidie(s)]]+Tb.Financiering[[#This Row],[Anders]],0)</f>
        <v>0</v>
      </c>
      <c r="BV20" s="259">
        <f>IF(Tb.Financiering[[#This Row],[Pnr.]]=BV$7,Tb.Financiering[[#This Row],[Eigen
bijdrage]]+Tb.Financiering[[#This Row],[Andere
subsidie(s)]]+Tb.Financiering[[#This Row],[Anders]],0)</f>
        <v>0</v>
      </c>
      <c r="BW20" s="259">
        <f>IF(Tb.Financiering[[#This Row],[Pnr.]]=BW$7,Tb.Financiering[[#This Row],[Eigen
bijdrage]]+Tb.Financiering[[#This Row],[Andere
subsidie(s)]]+Tb.Financiering[[#This Row],[Anders]],0)</f>
        <v>0</v>
      </c>
      <c r="BX20" s="259">
        <f>IF(Tb.Financiering[[#This Row],[Pnr.]]=BX$7,Tb.Financiering[[#This Row],[Eigen
bijdrage]]+Tb.Financiering[[#This Row],[Andere
subsidie(s)]]+Tb.Financiering[[#This Row],[Anders]],0)</f>
        <v>0</v>
      </c>
      <c r="BY20" s="259">
        <f>IF(Tb.Financiering[[#This Row],[Pnr.]]=BY$7,Tb.Financiering[[#This Row],[Eigen
bijdrage]]+Tb.Financiering[[#This Row],[Andere
subsidie(s)]]+Tb.Financiering[[#This Row],[Anders]],0)</f>
        <v>0</v>
      </c>
      <c r="BZ20" s="259">
        <f>IF(Tb.Financiering[[#This Row],[Pnr.]]=BZ$7,Tb.Financiering[[#This Row],[Eigen
bijdrage]]+Tb.Financiering[[#This Row],[Andere
subsidie(s)]]+Tb.Financiering[[#This Row],[Anders]],0)</f>
        <v>0</v>
      </c>
      <c r="CA20" s="259">
        <f>IF(Tb.Financiering[[#This Row],[Pnr.]]=CA$7,Tb.Financiering[[#This Row],[Eigen
bijdrage]]+Tb.Financiering[[#This Row],[Andere
subsidie(s)]]+Tb.Financiering[[#This Row],[Anders]],0)</f>
        <v>0</v>
      </c>
      <c r="CB20" s="259">
        <f>IF(Tb.Financiering[[#This Row],[Pnr.]]=CB$7,Tb.Financiering[[#This Row],[Eigen
bijdrage]]+Tb.Financiering[[#This Row],[Andere
subsidie(s)]]+Tb.Financiering[[#This Row],[Anders]],0)</f>
        <v>0</v>
      </c>
      <c r="CC20" s="259">
        <f>IF(Tb.Financiering[[#This Row],[Pnr.]]=CC$7,Tb.Financiering[[#This Row],[Eigen
bijdrage]]+Tb.Financiering[[#This Row],[Andere
subsidie(s)]]+Tb.Financiering[[#This Row],[Anders]],0)</f>
        <v>0</v>
      </c>
      <c r="CD20" s="259">
        <f>IF(Tb.Financiering[[#This Row],[Pnr.]]=CD$7,Tb.Financiering[[#This Row],[Eigen
bijdrage]]+Tb.Financiering[[#This Row],[Andere
subsidie(s)]]+Tb.Financiering[[#This Row],[Anders]],0)</f>
        <v>0</v>
      </c>
      <c r="CE20" s="259">
        <f>IF(Tb.Financiering[[#This Row],[Pnr.]]=CE$7,Tb.Financiering[[#This Row],[Eigen
bijdrage]]+Tb.Financiering[[#This Row],[Andere
subsidie(s)]]+Tb.Financiering[[#This Row],[Anders]],0)</f>
        <v>0</v>
      </c>
      <c r="CF20" s="259">
        <f>IF(Tb.Financiering[[#This Row],[Pnr.]]=CF$7,Tb.Financiering[[#This Row],[Eigen
bijdrage]]+Tb.Financiering[[#This Row],[Andere
subsidie(s)]]+Tb.Financiering[[#This Row],[Anders]],0)</f>
        <v>0</v>
      </c>
      <c r="CG20" s="259">
        <f>IF(Tb.Financiering[[#This Row],[Pnr.]]=CG$7,Tb.Financiering[[#This Row],[Eigen
bijdrage]]+Tb.Financiering[[#This Row],[Andere
subsidie(s)]]+Tb.Financiering[[#This Row],[Anders]],0)</f>
        <v>0</v>
      </c>
      <c r="CH20" s="259">
        <f>IF(Tb.Financiering[[#This Row],[Pnr.]]=CH$7,Tb.Financiering[[#This Row],[Eigen
bijdrage]]+Tb.Financiering[[#This Row],[Andere
subsidie(s)]]+Tb.Financiering[[#This Row],[Anders]],0)</f>
        <v>0</v>
      </c>
      <c r="CI20" s="259">
        <f>IF(Tb.Financiering[[#This Row],[Pnr.]]=CI$7,Tb.Financiering[[#This Row],[Eigen
bijdrage]]+Tb.Financiering[[#This Row],[Andere
subsidie(s)]]+Tb.Financiering[[#This Row],[Anders]],0)</f>
        <v>0</v>
      </c>
      <c r="CJ20" s="259">
        <f>IF(Tb.Financiering[[#This Row],[Pnr.]]=CJ$7,Tb.Financiering[[#This Row],[Eigen
bijdrage]]+Tb.Financiering[[#This Row],[Andere
subsidie(s)]]+Tb.Financiering[[#This Row],[Anders]],0)</f>
        <v>0</v>
      </c>
      <c r="CK20" s="259">
        <f>IF(Tb.Financiering[[#This Row],[Pnr.]]=CK$7,Tb.Financiering[[#This Row],[Eigen
bijdrage]]+Tb.Financiering[[#This Row],[Andere
subsidie(s)]]+Tb.Financiering[[#This Row],[Anders]],0)</f>
        <v>0</v>
      </c>
      <c r="CL20" s="259">
        <f>IF(Tb.Financiering[[#This Row],[Pnr.]]=CL$7,Tb.Financiering[[#This Row],[Eigen
bijdrage]]+Tb.Financiering[[#This Row],[Andere
subsidie(s)]]+Tb.Financiering[[#This Row],[Anders]],0)</f>
        <v>0</v>
      </c>
      <c r="CM20" s="259">
        <f>IF(Tb.Financiering[[#This Row],[Pnr.]]=CM$7,Tb.Financiering[[#This Row],[Eigen
bijdrage]]+Tb.Financiering[[#This Row],[Andere
subsidie(s)]]+Tb.Financiering[[#This Row],[Anders]],0)</f>
        <v>0</v>
      </c>
      <c r="CN20" s="259">
        <f>IF(Tb.Financiering[[#This Row],[Pnr.]]=CN$7,Tb.Financiering[[#This Row],[Eigen
bijdrage]]+Tb.Financiering[[#This Row],[Andere
subsidie(s)]]+Tb.Financiering[[#This Row],[Anders]],0)</f>
        <v>0</v>
      </c>
      <c r="CO20" s="259">
        <f>IF(Tb.Financiering[[#This Row],[Pnr.]]=CO$7,Tb.Financiering[[#This Row],[Eigen
bijdrage]]+Tb.Financiering[[#This Row],[Andere
subsidie(s)]]+Tb.Financiering[[#This Row],[Anders]],0)</f>
        <v>0</v>
      </c>
      <c r="CP20" s="259">
        <f>IF(Tb.Financiering[[#This Row],[Pnr.]]=CP$7,Tb.Financiering[[#This Row],[Eigen
bijdrage]]+Tb.Financiering[[#This Row],[Andere
subsidie(s)]]+Tb.Financiering[[#This Row],[Anders]],0)</f>
        <v>0</v>
      </c>
      <c r="CQ20" s="259">
        <f>IF(Tb.Financiering[[#This Row],[Pnr.]]=CQ$7,Tb.Financiering[[#This Row],[Eigen
bijdrage]]+Tb.Financiering[[#This Row],[Andere
subsidie(s)]]+Tb.Financiering[[#This Row],[Anders]],0)</f>
        <v>0</v>
      </c>
      <c r="CR20" s="259">
        <f>IF(Tb.Financiering[[#This Row],[Pnr.]]=CR$7,Tb.Financiering[[#This Row],[Eigen
bijdrage]]+Tb.Financiering[[#This Row],[Andere
subsidie(s)]]+Tb.Financiering[[#This Row],[Anders]],0)</f>
        <v>0</v>
      </c>
      <c r="CS20" s="259">
        <f>IF(Tb.Financiering[[#This Row],[Pnr.]]=CS$7,Tb.Financiering[[#This Row],[Eigen
bijdrage]]+Tb.Financiering[[#This Row],[Andere
subsidie(s)]]+Tb.Financiering[[#This Row],[Anders]],0)</f>
        <v>0</v>
      </c>
      <c r="CT20" s="259">
        <f>IF(Tb.Financiering[[#This Row],[Pnr.]]=CT$7,Tb.Financiering[[#This Row],[Eigen
bijdrage]]+Tb.Financiering[[#This Row],[Andere
subsidie(s)]]+Tb.Financiering[[#This Row],[Anders]],0)</f>
        <v>0</v>
      </c>
      <c r="CU20" s="259">
        <f>IF(Tb.Financiering[[#This Row],[Pnr.]]=CU$7,Tb.Financiering[[#This Row],[Eigen
bijdrage]]+Tb.Financiering[[#This Row],[Andere
subsidie(s)]]+Tb.Financiering[[#This Row],[Anders]],0)</f>
        <v>0</v>
      </c>
      <c r="CV20" s="259">
        <f>IF(Tb.Financiering[[#This Row],[Pnr.]]=CV$7,Tb.Financiering[[#This Row],[Eigen
bijdrage]]+Tb.Financiering[[#This Row],[Andere
subsidie(s)]]+Tb.Financiering[[#This Row],[Anders]],0)</f>
        <v>0</v>
      </c>
      <c r="CW20" s="259">
        <f>IF(Tb.Financiering[[#This Row],[Pnr.]]=CW$7,Tb.Financiering[[#This Row],[Eigen
bijdrage]]+Tb.Financiering[[#This Row],[Andere
subsidie(s)]]+Tb.Financiering[[#This Row],[Anders]],0)</f>
        <v>0</v>
      </c>
      <c r="CX20" s="259">
        <f>IF(Tb.Financiering[[#This Row],[Pnr.]]=CX$7,Tb.Financiering[[#This Row],[Eigen
bijdrage]]+Tb.Financiering[[#This Row],[Andere
subsidie(s)]]+Tb.Financiering[[#This Row],[Anders]],0)</f>
        <v>0</v>
      </c>
      <c r="CY20" s="259">
        <f>IF(Tb.Financiering[[#This Row],[Pnr.]]=CY$7,Tb.Financiering[[#This Row],[Eigen
bijdrage]]+Tb.Financiering[[#This Row],[Andere
subsidie(s)]]+Tb.Financiering[[#This Row],[Anders]],0)</f>
        <v>0</v>
      </c>
      <c r="CZ20" s="259">
        <f>IF(Tb.Financiering[[#This Row],[Pnr.]]=CZ$7,Tb.Financiering[[#This Row],[Eigen
bijdrage]]+Tb.Financiering[[#This Row],[Andere
subsidie(s)]]+Tb.Financiering[[#This Row],[Anders]],0)</f>
        <v>0</v>
      </c>
      <c r="DA20" s="259">
        <f>IF(Tb.Financiering[[#This Row],[Pnr.]]=DA$7,Tb.Financiering[[#This Row],[Eigen
bijdrage]]+Tb.Financiering[[#This Row],[Andere
subsidie(s)]]+Tb.Financiering[[#This Row],[Anders]],0)</f>
        <v>0</v>
      </c>
      <c r="DB20" s="259">
        <f>IF(Tb.Financiering[[#This Row],[Pnr.]]=DB$7,Tb.Financiering[[#This Row],[Eigen
bijdrage]]+Tb.Financiering[[#This Row],[Andere
subsidie(s)]]+Tb.Financiering[[#This Row],[Anders]],0)</f>
        <v>0</v>
      </c>
      <c r="DC20" s="259">
        <f>IF(Tb.Financiering[[#This Row],[Pnr.]]=DC$7,Tb.Financiering[[#This Row],[Eigen
bijdrage]]+Tb.Financiering[[#This Row],[Andere
subsidie(s)]]+Tb.Financiering[[#This Row],[Anders]],0)</f>
        <v>0</v>
      </c>
      <c r="DD20" s="259">
        <f>IF(Tb.Financiering[[#This Row],[Pnr.]]=DD$7,Tb.Financiering[[#This Row],[Eigen
bijdrage]]+Tb.Financiering[[#This Row],[Andere
subsidie(s)]]+Tb.Financiering[[#This Row],[Anders]],0)</f>
        <v>0</v>
      </c>
      <c r="DE20" s="259">
        <f>IF(Tb.Financiering[[#This Row],[Pnr.]]=DE$7,Tb.Financiering[[#This Row],[Eigen
bijdrage]]+Tb.Financiering[[#This Row],[Andere
subsidie(s)]]+Tb.Financiering[[#This Row],[Anders]],0)</f>
        <v>0</v>
      </c>
      <c r="DF20" s="259">
        <f>IF(Tb.Financiering[[#This Row],[Pnr.]]=DF$7,Tb.Financiering[[#This Row],[Eigen
bijdrage]]+Tb.Financiering[[#This Row],[Andere
subsidie(s)]]+Tb.Financiering[[#This Row],[Anders]],0)</f>
        <v>0</v>
      </c>
      <c r="DG20" s="259">
        <f>IF(Tb.Financiering[[#This Row],[Pnr.]]=DG$7,Tb.Financiering[[#This Row],[Eigen
bijdrage]]+Tb.Financiering[[#This Row],[Andere
subsidie(s)]]+Tb.Financiering[[#This Row],[Anders]],0)</f>
        <v>0</v>
      </c>
      <c r="DH20" s="259">
        <f>IF(Tb.Financiering[[#This Row],[Pnr.]]=DH$7,Tb.Financiering[[#This Row],[Eigen
bijdrage]]+Tb.Financiering[[#This Row],[Andere
subsidie(s)]]+Tb.Financiering[[#This Row],[Anders]],0)</f>
        <v>0</v>
      </c>
      <c r="DI20" s="259">
        <f>IF(Tb.Financiering[[#This Row],[Pnr.]]=DI$7,Tb.Financiering[[#This Row],[Eigen
bijdrage]]+Tb.Financiering[[#This Row],[Andere
subsidie(s)]]+Tb.Financiering[[#This Row],[Anders]],0)</f>
        <v>0</v>
      </c>
      <c r="DJ20" s="259">
        <f>IF(Tb.Financiering[[#This Row],[Pnr.]]=DJ$7,Tb.Financiering[[#This Row],[Eigen
bijdrage]]+Tb.Financiering[[#This Row],[Andere
subsidie(s)]]+Tb.Financiering[[#This Row],[Anders]],0)</f>
        <v>0</v>
      </c>
      <c r="DK20" s="259">
        <f>IF(Tb.Financiering[[#This Row],[Pnr.]]=DK$7,Tb.Financiering[[#This Row],[Eigen
bijdrage]]+Tb.Financiering[[#This Row],[Andere
subsidie(s)]]+Tb.Financiering[[#This Row],[Anders]],0)</f>
        <v>0</v>
      </c>
      <c r="XEZ20" s="267"/>
      <c r="XFA20" s="267"/>
      <c r="XFB20" s="267"/>
      <c r="XFC20" s="267"/>
      <c r="XFD20" s="31"/>
    </row>
    <row r="21" spans="1:115 16380:16384" s="4" customFormat="1" x14ac:dyDescent="0.3">
      <c r="A21" s="31"/>
      <c r="B21" s="147"/>
      <c r="C21" s="147"/>
      <c r="D21" s="11">
        <f>SUMIF(Tbl.Kosten[PSAnr.],Tb.Financiering[[#This Row],[PSAnr.]],Tbl.Kosten[Totaal kosten])</f>
        <v>0</v>
      </c>
      <c r="E21" s="164">
        <f>SUMIF(Tbl.Kosten[PSAnr.],Tb.Financiering[[#This Row],[PSAnr.]],Tbl.Kosten[Subsidie])</f>
        <v>0</v>
      </c>
      <c r="F21" s="165"/>
      <c r="G21" s="164">
        <f>Tb.Financiering[[#This Row],[Begrote kosten]]-Tb.Financiering[[#This Row],[Berekende GLB subsidie]]-Tb.Financiering[[#This Row],[Correctie GLB subsidie]]</f>
        <v>0</v>
      </c>
      <c r="H21" s="166"/>
      <c r="I21" s="166"/>
      <c r="J21" s="166"/>
      <c r="K21" s="162"/>
      <c r="L21" s="97">
        <f>Tb.Financiering[[#This Row],[Te financieren]]-SUM(Tb.Financiering[[#This Row],[Eigen
bijdrage]:[Anders]])</f>
        <v>0</v>
      </c>
      <c r="M21" s="170" t="str">
        <f>IFERROR(VLOOKUP(Tb.Financiering[[#This Row],[Partnernaam]],Tbl.Projectpartners[[Naam]:[PNr.]],9,FALSE),"")</f>
        <v/>
      </c>
      <c r="N21" s="152" t="str">
        <f>IFERROR(VLOOKUP(Tb.Financiering[[#This Row],[Subsidiabele activiteit]],Tbl.Subsidiehoogte[[Subsidieactiviteit]:[SAnr.]],3,FALSE),"")</f>
        <v/>
      </c>
      <c r="O21" s="152" t="str">
        <f>_xlfn.CONCAT(Tb.Financiering[[#This Row],[Pnr.]],Tb.Financiering[[#This Row],[SAnr.]])</f>
        <v/>
      </c>
      <c r="P21" s="154">
        <f>IF(Tb.Financiering[[#This Row],[Pnr.]]=P$7,Tb.Financiering[[#This Row],[Te financieren]]-Tb.Financiering[[#This Row],[Eigen
bijdrage]]-Tb.Financiering[[#This Row],[Andere
subsidie(s)]]-Tb.Financiering[[#This Row],[Anders]],0)</f>
        <v>0</v>
      </c>
      <c r="Q21" s="154">
        <f>IF(Tb.Financiering[[#This Row],[Pnr.]]=Q$7,Tb.Financiering[[#This Row],[Te financieren]]-Tb.Financiering[[#This Row],[Eigen
bijdrage]]-Tb.Financiering[[#This Row],[Andere
subsidie(s)]]-Tb.Financiering[[#This Row],[Anders]],0)</f>
        <v>0</v>
      </c>
      <c r="R21" s="154">
        <f>IF(Tb.Financiering[[#This Row],[Pnr.]]=R$7,Tb.Financiering[[#This Row],[Te financieren]]-Tb.Financiering[[#This Row],[Eigen
bijdrage]]-Tb.Financiering[[#This Row],[Andere
subsidie(s)]]-Tb.Financiering[[#This Row],[Anders]],0)</f>
        <v>0</v>
      </c>
      <c r="S21" s="154">
        <f>IF(Tb.Financiering[[#This Row],[Pnr.]]=S$7,Tb.Financiering[[#This Row],[Te financieren]]-Tb.Financiering[[#This Row],[Eigen
bijdrage]]-Tb.Financiering[[#This Row],[Andere
subsidie(s)]]-Tb.Financiering[[#This Row],[Anders]],0)</f>
        <v>0</v>
      </c>
      <c r="T21" s="154">
        <f>IF(Tb.Financiering[[#This Row],[Pnr.]]=T$7,Tb.Financiering[[#This Row],[Te financieren]]-Tb.Financiering[[#This Row],[Eigen
bijdrage]]-Tb.Financiering[[#This Row],[Andere
subsidie(s)]]-Tb.Financiering[[#This Row],[Anders]],0)</f>
        <v>0</v>
      </c>
      <c r="U21" s="154">
        <f>IF(Tb.Financiering[[#This Row],[Pnr.]]=U$7,Tb.Financiering[[#This Row],[Te financieren]]-Tb.Financiering[[#This Row],[Eigen
bijdrage]]-Tb.Financiering[[#This Row],[Andere
subsidie(s)]]-Tb.Financiering[[#This Row],[Anders]],0)</f>
        <v>0</v>
      </c>
      <c r="V21" s="154">
        <f>IF(Tb.Financiering[[#This Row],[Pnr.]]=V$7,Tb.Financiering[[#This Row],[Te financieren]]-Tb.Financiering[[#This Row],[Eigen
bijdrage]]-Tb.Financiering[[#This Row],[Andere
subsidie(s)]]-Tb.Financiering[[#This Row],[Anders]],0)</f>
        <v>0</v>
      </c>
      <c r="W21" s="154">
        <f>IF(Tb.Financiering[[#This Row],[Pnr.]]=W$7,Tb.Financiering[[#This Row],[Te financieren]]-Tb.Financiering[[#This Row],[Eigen
bijdrage]]-Tb.Financiering[[#This Row],[Andere
subsidie(s)]]-Tb.Financiering[[#This Row],[Anders]],0)</f>
        <v>0</v>
      </c>
      <c r="X21" s="154">
        <f>IF(Tb.Financiering[[#This Row],[Pnr.]]=X$7,Tb.Financiering[[#This Row],[Te financieren]]-Tb.Financiering[[#This Row],[Eigen
bijdrage]]-Tb.Financiering[[#This Row],[Andere
subsidie(s)]]-Tb.Financiering[[#This Row],[Anders]],0)</f>
        <v>0</v>
      </c>
      <c r="Y21" s="154">
        <f>IF(Tb.Financiering[[#This Row],[Pnr.]]=Y$7,Tb.Financiering[[#This Row],[Te financieren]]-Tb.Financiering[[#This Row],[Eigen
bijdrage]]-Tb.Financiering[[#This Row],[Andere
subsidie(s)]]-Tb.Financiering[[#This Row],[Anders]],0)</f>
        <v>0</v>
      </c>
      <c r="Z21" s="154">
        <f>IF(Tb.Financiering[[#This Row],[Pnr.]]=Z$7,Tb.Financiering[[#This Row],[Te financieren]]-Tb.Financiering[[#This Row],[Eigen
bijdrage]]-Tb.Financiering[[#This Row],[Andere
subsidie(s)]]-Tb.Financiering[[#This Row],[Anders]],0)</f>
        <v>0</v>
      </c>
      <c r="AA21" s="154">
        <f>IF(Tb.Financiering[[#This Row],[Pnr.]]=AA$7,Tb.Financiering[[#This Row],[Te financieren]]-Tb.Financiering[[#This Row],[Eigen
bijdrage]]-Tb.Financiering[[#This Row],[Andere
subsidie(s)]]-Tb.Financiering[[#This Row],[Anders]],0)</f>
        <v>0</v>
      </c>
      <c r="AB21" s="154">
        <f>IF(Tb.Financiering[[#This Row],[Pnr.]]=AB$7,Tb.Financiering[[#This Row],[Te financieren]]-Tb.Financiering[[#This Row],[Eigen
bijdrage]]-Tb.Financiering[[#This Row],[Andere
subsidie(s)]]-Tb.Financiering[[#This Row],[Anders]],0)</f>
        <v>0</v>
      </c>
      <c r="AC21" s="154">
        <f>IF(Tb.Financiering[[#This Row],[Pnr.]]=AC$7,Tb.Financiering[[#This Row],[Te financieren]]-Tb.Financiering[[#This Row],[Eigen
bijdrage]]-Tb.Financiering[[#This Row],[Andere
subsidie(s)]]-Tb.Financiering[[#This Row],[Anders]],0)</f>
        <v>0</v>
      </c>
      <c r="AD21" s="154">
        <f>IF(Tb.Financiering[[#This Row],[Pnr.]]=AD$7,Tb.Financiering[[#This Row],[Te financieren]]-Tb.Financiering[[#This Row],[Eigen
bijdrage]]-Tb.Financiering[[#This Row],[Andere
subsidie(s)]]-Tb.Financiering[[#This Row],[Anders]],0)</f>
        <v>0</v>
      </c>
      <c r="AE21" s="154">
        <f>IF(Tb.Financiering[[#This Row],[Pnr.]]=AE$7,Tb.Financiering[[#This Row],[Te financieren]]-Tb.Financiering[[#This Row],[Eigen
bijdrage]]-Tb.Financiering[[#This Row],[Andere
subsidie(s)]]-Tb.Financiering[[#This Row],[Anders]],0)</f>
        <v>0</v>
      </c>
      <c r="AF21" s="154">
        <f>IF(Tb.Financiering[[#This Row],[Pnr.]]=AF$7,Tb.Financiering[[#This Row],[Te financieren]]-Tb.Financiering[[#This Row],[Eigen
bijdrage]]-Tb.Financiering[[#This Row],[Andere
subsidie(s)]]-Tb.Financiering[[#This Row],[Anders]],0)</f>
        <v>0</v>
      </c>
      <c r="AG21" s="154">
        <f>IF(Tb.Financiering[[#This Row],[Pnr.]]=AG$7,Tb.Financiering[[#This Row],[Te financieren]]-Tb.Financiering[[#This Row],[Eigen
bijdrage]]-Tb.Financiering[[#This Row],[Andere
subsidie(s)]]-Tb.Financiering[[#This Row],[Anders]],0)</f>
        <v>0</v>
      </c>
      <c r="AH21" s="154">
        <f>IF(Tb.Financiering[[#This Row],[Pnr.]]=AH$7,Tb.Financiering[[#This Row],[Te financieren]]-Tb.Financiering[[#This Row],[Eigen
bijdrage]]-Tb.Financiering[[#This Row],[Andere
subsidie(s)]]-Tb.Financiering[[#This Row],[Anders]],0)</f>
        <v>0</v>
      </c>
      <c r="AI21" s="154">
        <f>IF(Tb.Financiering[[#This Row],[Pnr.]]=AI$7,Tb.Financiering[[#This Row],[Te financieren]]-Tb.Financiering[[#This Row],[Eigen
bijdrage]]-Tb.Financiering[[#This Row],[Andere
subsidie(s)]]-Tb.Financiering[[#This Row],[Anders]],0)</f>
        <v>0</v>
      </c>
      <c r="AJ21" s="154">
        <f>IF(Tb.Financiering[[#This Row],[Pnr.]]=AJ$7,Tb.Financiering[[#This Row],[Te financieren]]-Tb.Financiering[[#This Row],[Eigen
bijdrage]]-Tb.Financiering[[#This Row],[Andere
subsidie(s)]]-Tb.Financiering[[#This Row],[Anders]],0)</f>
        <v>0</v>
      </c>
      <c r="AK21" s="154">
        <f>IF(Tb.Financiering[[#This Row],[Pnr.]]=AK$7,Tb.Financiering[[#This Row],[Te financieren]]-Tb.Financiering[[#This Row],[Eigen
bijdrage]]-Tb.Financiering[[#This Row],[Andere
subsidie(s)]]-Tb.Financiering[[#This Row],[Anders]],0)</f>
        <v>0</v>
      </c>
      <c r="AL21" s="154">
        <f>IF(Tb.Financiering[[#This Row],[Pnr.]]=AL$7,Tb.Financiering[[#This Row],[Te financieren]]-Tb.Financiering[[#This Row],[Eigen
bijdrage]]-Tb.Financiering[[#This Row],[Andere
subsidie(s)]]-Tb.Financiering[[#This Row],[Anders]],0)</f>
        <v>0</v>
      </c>
      <c r="AM21" s="154">
        <f>IF(Tb.Financiering[[#This Row],[Pnr.]]=AM$7,Tb.Financiering[[#This Row],[Te financieren]]-Tb.Financiering[[#This Row],[Eigen
bijdrage]]-Tb.Financiering[[#This Row],[Andere
subsidie(s)]]-Tb.Financiering[[#This Row],[Anders]],0)</f>
        <v>0</v>
      </c>
      <c r="AN21" s="154">
        <f>IF(Tb.Financiering[[#This Row],[Pnr.]]=AN$7,Tb.Financiering[[#This Row],[Te financieren]]-Tb.Financiering[[#This Row],[Eigen
bijdrage]]-Tb.Financiering[[#This Row],[Andere
subsidie(s)]]-Tb.Financiering[[#This Row],[Anders]],0)</f>
        <v>0</v>
      </c>
      <c r="AO21" s="154">
        <f>IF(Tb.Financiering[[#This Row],[Pnr.]]=AO$7,Tb.Financiering[[#This Row],[Te financieren]]-Tb.Financiering[[#This Row],[Eigen
bijdrage]]-Tb.Financiering[[#This Row],[Andere
subsidie(s)]]-Tb.Financiering[[#This Row],[Anders]],0)</f>
        <v>0</v>
      </c>
      <c r="AP21" s="154">
        <f>IF(Tb.Financiering[[#This Row],[Pnr.]]=AP$7,Tb.Financiering[[#This Row],[Te financieren]]-Tb.Financiering[[#This Row],[Eigen
bijdrage]]-Tb.Financiering[[#This Row],[Andere
subsidie(s)]]-Tb.Financiering[[#This Row],[Anders]],0)</f>
        <v>0</v>
      </c>
      <c r="AQ21" s="154">
        <f>IF(Tb.Financiering[[#This Row],[Pnr.]]=AQ$7,Tb.Financiering[[#This Row],[Te financieren]]-Tb.Financiering[[#This Row],[Eigen
bijdrage]]-Tb.Financiering[[#This Row],[Andere
subsidie(s)]]-Tb.Financiering[[#This Row],[Anders]],0)</f>
        <v>0</v>
      </c>
      <c r="AR21" s="154">
        <f>IF(Tb.Financiering[[#This Row],[Pnr.]]=AR$7,Tb.Financiering[[#This Row],[Te financieren]]-Tb.Financiering[[#This Row],[Eigen
bijdrage]]-Tb.Financiering[[#This Row],[Andere
subsidie(s)]]-Tb.Financiering[[#This Row],[Anders]],0)</f>
        <v>0</v>
      </c>
      <c r="AS21" s="154">
        <f>IF(Tb.Financiering[[#This Row],[Pnr.]]=AS$7,Tb.Financiering[[#This Row],[Te financieren]]-Tb.Financiering[[#This Row],[Eigen
bijdrage]]-Tb.Financiering[[#This Row],[Andere
subsidie(s)]]-Tb.Financiering[[#This Row],[Anders]],0)</f>
        <v>0</v>
      </c>
      <c r="AT21" s="154">
        <f>IF(Tb.Financiering[[#This Row],[Pnr.]]=AT$7,Tb.Financiering[[#This Row],[Te financieren]]-Tb.Financiering[[#This Row],[Eigen
bijdrage]]-Tb.Financiering[[#This Row],[Andere
subsidie(s)]]-Tb.Financiering[[#This Row],[Anders]],0)</f>
        <v>0</v>
      </c>
      <c r="AU21" s="154">
        <f>IF(Tb.Financiering[[#This Row],[Pnr.]]=AU$7,Tb.Financiering[[#This Row],[Te financieren]]-Tb.Financiering[[#This Row],[Eigen
bijdrage]]-Tb.Financiering[[#This Row],[Andere
subsidie(s)]]-Tb.Financiering[[#This Row],[Anders]],0)</f>
        <v>0</v>
      </c>
      <c r="AV21" s="154">
        <f>IF(Tb.Financiering[[#This Row],[Pnr.]]=AV$7,Tb.Financiering[[#This Row],[Te financieren]]-Tb.Financiering[[#This Row],[Eigen
bijdrage]]-Tb.Financiering[[#This Row],[Andere
subsidie(s)]]-Tb.Financiering[[#This Row],[Anders]],0)</f>
        <v>0</v>
      </c>
      <c r="AW21" s="154">
        <f>IF(Tb.Financiering[[#This Row],[Pnr.]]=AW$7,Tb.Financiering[[#This Row],[Te financieren]]-Tb.Financiering[[#This Row],[Eigen
bijdrage]]-Tb.Financiering[[#This Row],[Andere
subsidie(s)]]-Tb.Financiering[[#This Row],[Anders]],0)</f>
        <v>0</v>
      </c>
      <c r="AX21" s="154">
        <f>IF(Tb.Financiering[[#This Row],[Pnr.]]=AX$7,Tb.Financiering[[#This Row],[Te financieren]]-Tb.Financiering[[#This Row],[Eigen
bijdrage]]-Tb.Financiering[[#This Row],[Andere
subsidie(s)]]-Tb.Financiering[[#This Row],[Anders]],0)</f>
        <v>0</v>
      </c>
      <c r="AY21" s="154">
        <f>IF(Tb.Financiering[[#This Row],[Pnr.]]=AY$7,Tb.Financiering[[#This Row],[Te financieren]]-Tb.Financiering[[#This Row],[Eigen
bijdrage]]-Tb.Financiering[[#This Row],[Andere
subsidie(s)]]-Tb.Financiering[[#This Row],[Anders]],0)</f>
        <v>0</v>
      </c>
      <c r="AZ21" s="154">
        <f>IF(Tb.Financiering[[#This Row],[Pnr.]]=AZ$7,Tb.Financiering[[#This Row],[Te financieren]]-Tb.Financiering[[#This Row],[Eigen
bijdrage]]-Tb.Financiering[[#This Row],[Andere
subsidie(s)]]-Tb.Financiering[[#This Row],[Anders]],0)</f>
        <v>0</v>
      </c>
      <c r="BA21" s="154">
        <f>IF(Tb.Financiering[[#This Row],[Pnr.]]=BA$7,Tb.Financiering[[#This Row],[Te financieren]]-Tb.Financiering[[#This Row],[Eigen
bijdrage]]-Tb.Financiering[[#This Row],[Andere
subsidie(s)]]-Tb.Financiering[[#This Row],[Anders]],0)</f>
        <v>0</v>
      </c>
      <c r="BB21" s="154">
        <f>IF(Tb.Financiering[[#This Row],[Pnr.]]=BB$7,Tb.Financiering[[#This Row],[Te financieren]]-Tb.Financiering[[#This Row],[Eigen
bijdrage]]-Tb.Financiering[[#This Row],[Andere
subsidie(s)]]-Tb.Financiering[[#This Row],[Anders]],0)</f>
        <v>0</v>
      </c>
      <c r="BC21" s="154">
        <f>IF(Tb.Financiering[[#This Row],[Pnr.]]=BC$7,Tb.Financiering[[#This Row],[Te financieren]]-Tb.Financiering[[#This Row],[Eigen
bijdrage]]-Tb.Financiering[[#This Row],[Andere
subsidie(s)]]-Tb.Financiering[[#This Row],[Anders]],0)</f>
        <v>0</v>
      </c>
      <c r="BD21" s="154">
        <f>IF(Tb.Financiering[[#This Row],[Pnr.]]=BD$7,Tb.Financiering[[#This Row],[Te financieren]]-Tb.Financiering[[#This Row],[Eigen
bijdrage]]-Tb.Financiering[[#This Row],[Andere
subsidie(s)]]-Tb.Financiering[[#This Row],[Anders]],0)</f>
        <v>0</v>
      </c>
      <c r="BE21" s="154">
        <f>IF(Tb.Financiering[[#This Row],[Pnr.]]=BE$7,Tb.Financiering[[#This Row],[Te financieren]]-Tb.Financiering[[#This Row],[Eigen
bijdrage]]-Tb.Financiering[[#This Row],[Andere
subsidie(s)]]-Tb.Financiering[[#This Row],[Anders]],0)</f>
        <v>0</v>
      </c>
      <c r="BF21" s="154">
        <f>IF(Tb.Financiering[[#This Row],[Pnr.]]=BF$7,Tb.Financiering[[#This Row],[Te financieren]]-Tb.Financiering[[#This Row],[Eigen
bijdrage]]-Tb.Financiering[[#This Row],[Andere
subsidie(s)]]-Tb.Financiering[[#This Row],[Anders]],0)</f>
        <v>0</v>
      </c>
      <c r="BG21" s="154">
        <f>IF(Tb.Financiering[[#This Row],[Pnr.]]=BG$7,Tb.Financiering[[#This Row],[Te financieren]]-Tb.Financiering[[#This Row],[Eigen
bijdrage]]-Tb.Financiering[[#This Row],[Andere
subsidie(s)]]-Tb.Financiering[[#This Row],[Anders]],0)</f>
        <v>0</v>
      </c>
      <c r="BH21" s="154">
        <f>IF(Tb.Financiering[[#This Row],[Pnr.]]=BH$7,Tb.Financiering[[#This Row],[Te financieren]]-Tb.Financiering[[#This Row],[Eigen
bijdrage]]-Tb.Financiering[[#This Row],[Andere
subsidie(s)]]-Tb.Financiering[[#This Row],[Anders]],0)</f>
        <v>0</v>
      </c>
      <c r="BI21" s="154">
        <f>IF(Tb.Financiering[[#This Row],[Pnr.]]=BI$7,Tb.Financiering[[#This Row],[Te financieren]]-Tb.Financiering[[#This Row],[Eigen
bijdrage]]-Tb.Financiering[[#This Row],[Andere
subsidie(s)]]-Tb.Financiering[[#This Row],[Anders]],0)</f>
        <v>0</v>
      </c>
      <c r="BJ21" s="154">
        <f>IF(Tb.Financiering[[#This Row],[Pnr.]]=BJ$7,Tb.Financiering[[#This Row],[Te financieren]]-Tb.Financiering[[#This Row],[Eigen
bijdrage]]-Tb.Financiering[[#This Row],[Andere
subsidie(s)]]-Tb.Financiering[[#This Row],[Anders]],0)</f>
        <v>0</v>
      </c>
      <c r="BK21" s="154">
        <f>IF(Tb.Financiering[[#This Row],[Pnr.]]=BK$7,Tb.Financiering[[#This Row],[Te financieren]]-Tb.Financiering[[#This Row],[Eigen
bijdrage]]-Tb.Financiering[[#This Row],[Andere
subsidie(s)]]-Tb.Financiering[[#This Row],[Anders]],0)</f>
        <v>0</v>
      </c>
      <c r="BL21" s="154">
        <f>IF(Tb.Financiering[[#This Row],[Pnr.]]=BL$7,Tb.Financiering[[#This Row],[Te financieren]]-Tb.Financiering[[#This Row],[Eigen
bijdrage]]-Tb.Financiering[[#This Row],[Andere
subsidie(s)]]-Tb.Financiering[[#This Row],[Anders]],0)</f>
        <v>0</v>
      </c>
      <c r="BM21" s="154">
        <f>IF(Tb.Financiering[[#This Row],[Pnr.]]=BM$7,Tb.Financiering[[#This Row],[Te financieren]]-Tb.Financiering[[#This Row],[Eigen
bijdrage]]-Tb.Financiering[[#This Row],[Andere
subsidie(s)]]-Tb.Financiering[[#This Row],[Anders]],0)</f>
        <v>0</v>
      </c>
      <c r="BN21" s="259">
        <f>IF(Tb.Financiering[[#This Row],[Pnr.]]=BN$7,Tb.Financiering[[#This Row],[Eigen
bijdrage]]+Tb.Financiering[[#This Row],[Andere
subsidie(s)]]+Tb.Financiering[[#This Row],[Anders]],0)</f>
        <v>0</v>
      </c>
      <c r="BO21" s="259">
        <f>IF(Tb.Financiering[[#This Row],[Pnr.]]=BO$7,Tb.Financiering[[#This Row],[Eigen
bijdrage]]+Tb.Financiering[[#This Row],[Andere
subsidie(s)]]+Tb.Financiering[[#This Row],[Anders]],0)</f>
        <v>0</v>
      </c>
      <c r="BP21" s="259">
        <f>IF(Tb.Financiering[[#This Row],[Pnr.]]=BP$7,Tb.Financiering[[#This Row],[Eigen
bijdrage]]+Tb.Financiering[[#This Row],[Andere
subsidie(s)]]+Tb.Financiering[[#This Row],[Anders]],0)</f>
        <v>0</v>
      </c>
      <c r="BQ21" s="259">
        <f>IF(Tb.Financiering[[#This Row],[Pnr.]]=BQ$7,Tb.Financiering[[#This Row],[Eigen
bijdrage]]+Tb.Financiering[[#This Row],[Andere
subsidie(s)]]+Tb.Financiering[[#This Row],[Anders]],0)</f>
        <v>0</v>
      </c>
      <c r="BR21" s="259">
        <f>IF(Tb.Financiering[[#This Row],[Pnr.]]=BR$7,Tb.Financiering[[#This Row],[Eigen
bijdrage]]+Tb.Financiering[[#This Row],[Andere
subsidie(s)]]+Tb.Financiering[[#This Row],[Anders]],0)</f>
        <v>0</v>
      </c>
      <c r="BS21" s="259">
        <f>IF(Tb.Financiering[[#This Row],[Pnr.]]=BS$7,Tb.Financiering[[#This Row],[Eigen
bijdrage]]+Tb.Financiering[[#This Row],[Andere
subsidie(s)]]+Tb.Financiering[[#This Row],[Anders]],0)</f>
        <v>0</v>
      </c>
      <c r="BT21" s="259">
        <f>IF(Tb.Financiering[[#This Row],[Pnr.]]=BT$7,Tb.Financiering[[#This Row],[Eigen
bijdrage]]+Tb.Financiering[[#This Row],[Andere
subsidie(s)]]+Tb.Financiering[[#This Row],[Anders]],0)</f>
        <v>0</v>
      </c>
      <c r="BU21" s="259">
        <f>IF(Tb.Financiering[[#This Row],[Pnr.]]=BU$7,Tb.Financiering[[#This Row],[Eigen
bijdrage]]+Tb.Financiering[[#This Row],[Andere
subsidie(s)]]+Tb.Financiering[[#This Row],[Anders]],0)</f>
        <v>0</v>
      </c>
      <c r="BV21" s="259">
        <f>IF(Tb.Financiering[[#This Row],[Pnr.]]=BV$7,Tb.Financiering[[#This Row],[Eigen
bijdrage]]+Tb.Financiering[[#This Row],[Andere
subsidie(s)]]+Tb.Financiering[[#This Row],[Anders]],0)</f>
        <v>0</v>
      </c>
      <c r="BW21" s="259">
        <f>IF(Tb.Financiering[[#This Row],[Pnr.]]=BW$7,Tb.Financiering[[#This Row],[Eigen
bijdrage]]+Tb.Financiering[[#This Row],[Andere
subsidie(s)]]+Tb.Financiering[[#This Row],[Anders]],0)</f>
        <v>0</v>
      </c>
      <c r="BX21" s="259">
        <f>IF(Tb.Financiering[[#This Row],[Pnr.]]=BX$7,Tb.Financiering[[#This Row],[Eigen
bijdrage]]+Tb.Financiering[[#This Row],[Andere
subsidie(s)]]+Tb.Financiering[[#This Row],[Anders]],0)</f>
        <v>0</v>
      </c>
      <c r="BY21" s="259">
        <f>IF(Tb.Financiering[[#This Row],[Pnr.]]=BY$7,Tb.Financiering[[#This Row],[Eigen
bijdrage]]+Tb.Financiering[[#This Row],[Andere
subsidie(s)]]+Tb.Financiering[[#This Row],[Anders]],0)</f>
        <v>0</v>
      </c>
      <c r="BZ21" s="259">
        <f>IF(Tb.Financiering[[#This Row],[Pnr.]]=BZ$7,Tb.Financiering[[#This Row],[Eigen
bijdrage]]+Tb.Financiering[[#This Row],[Andere
subsidie(s)]]+Tb.Financiering[[#This Row],[Anders]],0)</f>
        <v>0</v>
      </c>
      <c r="CA21" s="259">
        <f>IF(Tb.Financiering[[#This Row],[Pnr.]]=CA$7,Tb.Financiering[[#This Row],[Eigen
bijdrage]]+Tb.Financiering[[#This Row],[Andere
subsidie(s)]]+Tb.Financiering[[#This Row],[Anders]],0)</f>
        <v>0</v>
      </c>
      <c r="CB21" s="259">
        <f>IF(Tb.Financiering[[#This Row],[Pnr.]]=CB$7,Tb.Financiering[[#This Row],[Eigen
bijdrage]]+Tb.Financiering[[#This Row],[Andere
subsidie(s)]]+Tb.Financiering[[#This Row],[Anders]],0)</f>
        <v>0</v>
      </c>
      <c r="CC21" s="259">
        <f>IF(Tb.Financiering[[#This Row],[Pnr.]]=CC$7,Tb.Financiering[[#This Row],[Eigen
bijdrage]]+Tb.Financiering[[#This Row],[Andere
subsidie(s)]]+Tb.Financiering[[#This Row],[Anders]],0)</f>
        <v>0</v>
      </c>
      <c r="CD21" s="259">
        <f>IF(Tb.Financiering[[#This Row],[Pnr.]]=CD$7,Tb.Financiering[[#This Row],[Eigen
bijdrage]]+Tb.Financiering[[#This Row],[Andere
subsidie(s)]]+Tb.Financiering[[#This Row],[Anders]],0)</f>
        <v>0</v>
      </c>
      <c r="CE21" s="259">
        <f>IF(Tb.Financiering[[#This Row],[Pnr.]]=CE$7,Tb.Financiering[[#This Row],[Eigen
bijdrage]]+Tb.Financiering[[#This Row],[Andere
subsidie(s)]]+Tb.Financiering[[#This Row],[Anders]],0)</f>
        <v>0</v>
      </c>
      <c r="CF21" s="259">
        <f>IF(Tb.Financiering[[#This Row],[Pnr.]]=CF$7,Tb.Financiering[[#This Row],[Eigen
bijdrage]]+Tb.Financiering[[#This Row],[Andere
subsidie(s)]]+Tb.Financiering[[#This Row],[Anders]],0)</f>
        <v>0</v>
      </c>
      <c r="CG21" s="259">
        <f>IF(Tb.Financiering[[#This Row],[Pnr.]]=CG$7,Tb.Financiering[[#This Row],[Eigen
bijdrage]]+Tb.Financiering[[#This Row],[Andere
subsidie(s)]]+Tb.Financiering[[#This Row],[Anders]],0)</f>
        <v>0</v>
      </c>
      <c r="CH21" s="259">
        <f>IF(Tb.Financiering[[#This Row],[Pnr.]]=CH$7,Tb.Financiering[[#This Row],[Eigen
bijdrage]]+Tb.Financiering[[#This Row],[Andere
subsidie(s)]]+Tb.Financiering[[#This Row],[Anders]],0)</f>
        <v>0</v>
      </c>
      <c r="CI21" s="259">
        <f>IF(Tb.Financiering[[#This Row],[Pnr.]]=CI$7,Tb.Financiering[[#This Row],[Eigen
bijdrage]]+Tb.Financiering[[#This Row],[Andere
subsidie(s)]]+Tb.Financiering[[#This Row],[Anders]],0)</f>
        <v>0</v>
      </c>
      <c r="CJ21" s="259">
        <f>IF(Tb.Financiering[[#This Row],[Pnr.]]=CJ$7,Tb.Financiering[[#This Row],[Eigen
bijdrage]]+Tb.Financiering[[#This Row],[Andere
subsidie(s)]]+Tb.Financiering[[#This Row],[Anders]],0)</f>
        <v>0</v>
      </c>
      <c r="CK21" s="259">
        <f>IF(Tb.Financiering[[#This Row],[Pnr.]]=CK$7,Tb.Financiering[[#This Row],[Eigen
bijdrage]]+Tb.Financiering[[#This Row],[Andere
subsidie(s)]]+Tb.Financiering[[#This Row],[Anders]],0)</f>
        <v>0</v>
      </c>
      <c r="CL21" s="259">
        <f>IF(Tb.Financiering[[#This Row],[Pnr.]]=CL$7,Tb.Financiering[[#This Row],[Eigen
bijdrage]]+Tb.Financiering[[#This Row],[Andere
subsidie(s)]]+Tb.Financiering[[#This Row],[Anders]],0)</f>
        <v>0</v>
      </c>
      <c r="CM21" s="259">
        <f>IF(Tb.Financiering[[#This Row],[Pnr.]]=CM$7,Tb.Financiering[[#This Row],[Eigen
bijdrage]]+Tb.Financiering[[#This Row],[Andere
subsidie(s)]]+Tb.Financiering[[#This Row],[Anders]],0)</f>
        <v>0</v>
      </c>
      <c r="CN21" s="259">
        <f>IF(Tb.Financiering[[#This Row],[Pnr.]]=CN$7,Tb.Financiering[[#This Row],[Eigen
bijdrage]]+Tb.Financiering[[#This Row],[Andere
subsidie(s)]]+Tb.Financiering[[#This Row],[Anders]],0)</f>
        <v>0</v>
      </c>
      <c r="CO21" s="259">
        <f>IF(Tb.Financiering[[#This Row],[Pnr.]]=CO$7,Tb.Financiering[[#This Row],[Eigen
bijdrage]]+Tb.Financiering[[#This Row],[Andere
subsidie(s)]]+Tb.Financiering[[#This Row],[Anders]],0)</f>
        <v>0</v>
      </c>
      <c r="CP21" s="259">
        <f>IF(Tb.Financiering[[#This Row],[Pnr.]]=CP$7,Tb.Financiering[[#This Row],[Eigen
bijdrage]]+Tb.Financiering[[#This Row],[Andere
subsidie(s)]]+Tb.Financiering[[#This Row],[Anders]],0)</f>
        <v>0</v>
      </c>
      <c r="CQ21" s="259">
        <f>IF(Tb.Financiering[[#This Row],[Pnr.]]=CQ$7,Tb.Financiering[[#This Row],[Eigen
bijdrage]]+Tb.Financiering[[#This Row],[Andere
subsidie(s)]]+Tb.Financiering[[#This Row],[Anders]],0)</f>
        <v>0</v>
      </c>
      <c r="CR21" s="259">
        <f>IF(Tb.Financiering[[#This Row],[Pnr.]]=CR$7,Tb.Financiering[[#This Row],[Eigen
bijdrage]]+Tb.Financiering[[#This Row],[Andere
subsidie(s)]]+Tb.Financiering[[#This Row],[Anders]],0)</f>
        <v>0</v>
      </c>
      <c r="CS21" s="259">
        <f>IF(Tb.Financiering[[#This Row],[Pnr.]]=CS$7,Tb.Financiering[[#This Row],[Eigen
bijdrage]]+Tb.Financiering[[#This Row],[Andere
subsidie(s)]]+Tb.Financiering[[#This Row],[Anders]],0)</f>
        <v>0</v>
      </c>
      <c r="CT21" s="259">
        <f>IF(Tb.Financiering[[#This Row],[Pnr.]]=CT$7,Tb.Financiering[[#This Row],[Eigen
bijdrage]]+Tb.Financiering[[#This Row],[Andere
subsidie(s)]]+Tb.Financiering[[#This Row],[Anders]],0)</f>
        <v>0</v>
      </c>
      <c r="CU21" s="259">
        <f>IF(Tb.Financiering[[#This Row],[Pnr.]]=CU$7,Tb.Financiering[[#This Row],[Eigen
bijdrage]]+Tb.Financiering[[#This Row],[Andere
subsidie(s)]]+Tb.Financiering[[#This Row],[Anders]],0)</f>
        <v>0</v>
      </c>
      <c r="CV21" s="259">
        <f>IF(Tb.Financiering[[#This Row],[Pnr.]]=CV$7,Tb.Financiering[[#This Row],[Eigen
bijdrage]]+Tb.Financiering[[#This Row],[Andere
subsidie(s)]]+Tb.Financiering[[#This Row],[Anders]],0)</f>
        <v>0</v>
      </c>
      <c r="CW21" s="259">
        <f>IF(Tb.Financiering[[#This Row],[Pnr.]]=CW$7,Tb.Financiering[[#This Row],[Eigen
bijdrage]]+Tb.Financiering[[#This Row],[Andere
subsidie(s)]]+Tb.Financiering[[#This Row],[Anders]],0)</f>
        <v>0</v>
      </c>
      <c r="CX21" s="259">
        <f>IF(Tb.Financiering[[#This Row],[Pnr.]]=CX$7,Tb.Financiering[[#This Row],[Eigen
bijdrage]]+Tb.Financiering[[#This Row],[Andere
subsidie(s)]]+Tb.Financiering[[#This Row],[Anders]],0)</f>
        <v>0</v>
      </c>
      <c r="CY21" s="259">
        <f>IF(Tb.Financiering[[#This Row],[Pnr.]]=CY$7,Tb.Financiering[[#This Row],[Eigen
bijdrage]]+Tb.Financiering[[#This Row],[Andere
subsidie(s)]]+Tb.Financiering[[#This Row],[Anders]],0)</f>
        <v>0</v>
      </c>
      <c r="CZ21" s="259">
        <f>IF(Tb.Financiering[[#This Row],[Pnr.]]=CZ$7,Tb.Financiering[[#This Row],[Eigen
bijdrage]]+Tb.Financiering[[#This Row],[Andere
subsidie(s)]]+Tb.Financiering[[#This Row],[Anders]],0)</f>
        <v>0</v>
      </c>
      <c r="DA21" s="259">
        <f>IF(Tb.Financiering[[#This Row],[Pnr.]]=DA$7,Tb.Financiering[[#This Row],[Eigen
bijdrage]]+Tb.Financiering[[#This Row],[Andere
subsidie(s)]]+Tb.Financiering[[#This Row],[Anders]],0)</f>
        <v>0</v>
      </c>
      <c r="DB21" s="259">
        <f>IF(Tb.Financiering[[#This Row],[Pnr.]]=DB$7,Tb.Financiering[[#This Row],[Eigen
bijdrage]]+Tb.Financiering[[#This Row],[Andere
subsidie(s)]]+Tb.Financiering[[#This Row],[Anders]],0)</f>
        <v>0</v>
      </c>
      <c r="DC21" s="259">
        <f>IF(Tb.Financiering[[#This Row],[Pnr.]]=DC$7,Tb.Financiering[[#This Row],[Eigen
bijdrage]]+Tb.Financiering[[#This Row],[Andere
subsidie(s)]]+Tb.Financiering[[#This Row],[Anders]],0)</f>
        <v>0</v>
      </c>
      <c r="DD21" s="259">
        <f>IF(Tb.Financiering[[#This Row],[Pnr.]]=DD$7,Tb.Financiering[[#This Row],[Eigen
bijdrage]]+Tb.Financiering[[#This Row],[Andere
subsidie(s)]]+Tb.Financiering[[#This Row],[Anders]],0)</f>
        <v>0</v>
      </c>
      <c r="DE21" s="259">
        <f>IF(Tb.Financiering[[#This Row],[Pnr.]]=DE$7,Tb.Financiering[[#This Row],[Eigen
bijdrage]]+Tb.Financiering[[#This Row],[Andere
subsidie(s)]]+Tb.Financiering[[#This Row],[Anders]],0)</f>
        <v>0</v>
      </c>
      <c r="DF21" s="259">
        <f>IF(Tb.Financiering[[#This Row],[Pnr.]]=DF$7,Tb.Financiering[[#This Row],[Eigen
bijdrage]]+Tb.Financiering[[#This Row],[Andere
subsidie(s)]]+Tb.Financiering[[#This Row],[Anders]],0)</f>
        <v>0</v>
      </c>
      <c r="DG21" s="259">
        <f>IF(Tb.Financiering[[#This Row],[Pnr.]]=DG$7,Tb.Financiering[[#This Row],[Eigen
bijdrage]]+Tb.Financiering[[#This Row],[Andere
subsidie(s)]]+Tb.Financiering[[#This Row],[Anders]],0)</f>
        <v>0</v>
      </c>
      <c r="DH21" s="259">
        <f>IF(Tb.Financiering[[#This Row],[Pnr.]]=DH$7,Tb.Financiering[[#This Row],[Eigen
bijdrage]]+Tb.Financiering[[#This Row],[Andere
subsidie(s)]]+Tb.Financiering[[#This Row],[Anders]],0)</f>
        <v>0</v>
      </c>
      <c r="DI21" s="259">
        <f>IF(Tb.Financiering[[#This Row],[Pnr.]]=DI$7,Tb.Financiering[[#This Row],[Eigen
bijdrage]]+Tb.Financiering[[#This Row],[Andere
subsidie(s)]]+Tb.Financiering[[#This Row],[Anders]],0)</f>
        <v>0</v>
      </c>
      <c r="DJ21" s="259">
        <f>IF(Tb.Financiering[[#This Row],[Pnr.]]=DJ$7,Tb.Financiering[[#This Row],[Eigen
bijdrage]]+Tb.Financiering[[#This Row],[Andere
subsidie(s)]]+Tb.Financiering[[#This Row],[Anders]],0)</f>
        <v>0</v>
      </c>
      <c r="DK21" s="259">
        <f>IF(Tb.Financiering[[#This Row],[Pnr.]]=DK$7,Tb.Financiering[[#This Row],[Eigen
bijdrage]]+Tb.Financiering[[#This Row],[Andere
subsidie(s)]]+Tb.Financiering[[#This Row],[Anders]],0)</f>
        <v>0</v>
      </c>
      <c r="XEZ21" s="267"/>
      <c r="XFA21" s="267"/>
      <c r="XFB21" s="267"/>
      <c r="XFC21" s="267"/>
      <c r="XFD21" s="31"/>
    </row>
    <row r="22" spans="1:115 16380:16384" s="4" customFormat="1" x14ac:dyDescent="0.3">
      <c r="A22" s="31"/>
      <c r="B22" s="147"/>
      <c r="C22" s="147"/>
      <c r="D22" s="11">
        <f>SUMIF(Tbl.Kosten[PSAnr.],Tb.Financiering[[#This Row],[PSAnr.]],Tbl.Kosten[Totaal kosten])</f>
        <v>0</v>
      </c>
      <c r="E22" s="164">
        <f>SUMIF(Tbl.Kosten[PSAnr.],Tb.Financiering[[#This Row],[PSAnr.]],Tbl.Kosten[Subsidie])</f>
        <v>0</v>
      </c>
      <c r="F22" s="165"/>
      <c r="G22" s="164">
        <f>Tb.Financiering[[#This Row],[Begrote kosten]]-Tb.Financiering[[#This Row],[Berekende GLB subsidie]]-Tb.Financiering[[#This Row],[Correctie GLB subsidie]]</f>
        <v>0</v>
      </c>
      <c r="H22" s="166"/>
      <c r="I22" s="166"/>
      <c r="J22" s="166"/>
      <c r="K22" s="162"/>
      <c r="L22" s="97">
        <f>Tb.Financiering[[#This Row],[Te financieren]]-SUM(Tb.Financiering[[#This Row],[Eigen
bijdrage]:[Anders]])</f>
        <v>0</v>
      </c>
      <c r="M22" s="170" t="str">
        <f>IFERROR(VLOOKUP(Tb.Financiering[[#This Row],[Partnernaam]],Tbl.Projectpartners[[Naam]:[PNr.]],9,FALSE),"")</f>
        <v/>
      </c>
      <c r="N22" s="152" t="str">
        <f>IFERROR(VLOOKUP(Tb.Financiering[[#This Row],[Subsidiabele activiteit]],Tbl.Subsidiehoogte[[Subsidieactiviteit]:[SAnr.]],3,FALSE),"")</f>
        <v/>
      </c>
      <c r="O22" s="152" t="str">
        <f>_xlfn.CONCAT(Tb.Financiering[[#This Row],[Pnr.]],Tb.Financiering[[#This Row],[SAnr.]])</f>
        <v/>
      </c>
      <c r="P22" s="154">
        <f>IF(Tb.Financiering[[#This Row],[Pnr.]]=P$7,Tb.Financiering[[#This Row],[Te financieren]]-Tb.Financiering[[#This Row],[Eigen
bijdrage]]-Tb.Financiering[[#This Row],[Andere
subsidie(s)]]-Tb.Financiering[[#This Row],[Anders]],0)</f>
        <v>0</v>
      </c>
      <c r="Q22" s="154">
        <f>IF(Tb.Financiering[[#This Row],[Pnr.]]=Q$7,Tb.Financiering[[#This Row],[Te financieren]]-Tb.Financiering[[#This Row],[Eigen
bijdrage]]-Tb.Financiering[[#This Row],[Andere
subsidie(s)]]-Tb.Financiering[[#This Row],[Anders]],0)</f>
        <v>0</v>
      </c>
      <c r="R22" s="154">
        <f>IF(Tb.Financiering[[#This Row],[Pnr.]]=R$7,Tb.Financiering[[#This Row],[Te financieren]]-Tb.Financiering[[#This Row],[Eigen
bijdrage]]-Tb.Financiering[[#This Row],[Andere
subsidie(s)]]-Tb.Financiering[[#This Row],[Anders]],0)</f>
        <v>0</v>
      </c>
      <c r="S22" s="154">
        <f>IF(Tb.Financiering[[#This Row],[Pnr.]]=S$7,Tb.Financiering[[#This Row],[Te financieren]]-Tb.Financiering[[#This Row],[Eigen
bijdrage]]-Tb.Financiering[[#This Row],[Andere
subsidie(s)]]-Tb.Financiering[[#This Row],[Anders]],0)</f>
        <v>0</v>
      </c>
      <c r="T22" s="154">
        <f>IF(Tb.Financiering[[#This Row],[Pnr.]]=T$7,Tb.Financiering[[#This Row],[Te financieren]]-Tb.Financiering[[#This Row],[Eigen
bijdrage]]-Tb.Financiering[[#This Row],[Andere
subsidie(s)]]-Tb.Financiering[[#This Row],[Anders]],0)</f>
        <v>0</v>
      </c>
      <c r="U22" s="154">
        <f>IF(Tb.Financiering[[#This Row],[Pnr.]]=U$7,Tb.Financiering[[#This Row],[Te financieren]]-Tb.Financiering[[#This Row],[Eigen
bijdrage]]-Tb.Financiering[[#This Row],[Andere
subsidie(s)]]-Tb.Financiering[[#This Row],[Anders]],0)</f>
        <v>0</v>
      </c>
      <c r="V22" s="154">
        <f>IF(Tb.Financiering[[#This Row],[Pnr.]]=V$7,Tb.Financiering[[#This Row],[Te financieren]]-Tb.Financiering[[#This Row],[Eigen
bijdrage]]-Tb.Financiering[[#This Row],[Andere
subsidie(s)]]-Tb.Financiering[[#This Row],[Anders]],0)</f>
        <v>0</v>
      </c>
      <c r="W22" s="154">
        <f>IF(Tb.Financiering[[#This Row],[Pnr.]]=W$7,Tb.Financiering[[#This Row],[Te financieren]]-Tb.Financiering[[#This Row],[Eigen
bijdrage]]-Tb.Financiering[[#This Row],[Andere
subsidie(s)]]-Tb.Financiering[[#This Row],[Anders]],0)</f>
        <v>0</v>
      </c>
      <c r="X22" s="154">
        <f>IF(Tb.Financiering[[#This Row],[Pnr.]]=X$7,Tb.Financiering[[#This Row],[Te financieren]]-Tb.Financiering[[#This Row],[Eigen
bijdrage]]-Tb.Financiering[[#This Row],[Andere
subsidie(s)]]-Tb.Financiering[[#This Row],[Anders]],0)</f>
        <v>0</v>
      </c>
      <c r="Y22" s="154">
        <f>IF(Tb.Financiering[[#This Row],[Pnr.]]=Y$7,Tb.Financiering[[#This Row],[Te financieren]]-Tb.Financiering[[#This Row],[Eigen
bijdrage]]-Tb.Financiering[[#This Row],[Andere
subsidie(s)]]-Tb.Financiering[[#This Row],[Anders]],0)</f>
        <v>0</v>
      </c>
      <c r="Z22" s="154">
        <f>IF(Tb.Financiering[[#This Row],[Pnr.]]=Z$7,Tb.Financiering[[#This Row],[Te financieren]]-Tb.Financiering[[#This Row],[Eigen
bijdrage]]-Tb.Financiering[[#This Row],[Andere
subsidie(s)]]-Tb.Financiering[[#This Row],[Anders]],0)</f>
        <v>0</v>
      </c>
      <c r="AA22" s="154">
        <f>IF(Tb.Financiering[[#This Row],[Pnr.]]=AA$7,Tb.Financiering[[#This Row],[Te financieren]]-Tb.Financiering[[#This Row],[Eigen
bijdrage]]-Tb.Financiering[[#This Row],[Andere
subsidie(s)]]-Tb.Financiering[[#This Row],[Anders]],0)</f>
        <v>0</v>
      </c>
      <c r="AB22" s="154">
        <f>IF(Tb.Financiering[[#This Row],[Pnr.]]=AB$7,Tb.Financiering[[#This Row],[Te financieren]]-Tb.Financiering[[#This Row],[Eigen
bijdrage]]-Tb.Financiering[[#This Row],[Andere
subsidie(s)]]-Tb.Financiering[[#This Row],[Anders]],0)</f>
        <v>0</v>
      </c>
      <c r="AC22" s="154">
        <f>IF(Tb.Financiering[[#This Row],[Pnr.]]=AC$7,Tb.Financiering[[#This Row],[Te financieren]]-Tb.Financiering[[#This Row],[Eigen
bijdrage]]-Tb.Financiering[[#This Row],[Andere
subsidie(s)]]-Tb.Financiering[[#This Row],[Anders]],0)</f>
        <v>0</v>
      </c>
      <c r="AD22" s="154">
        <f>IF(Tb.Financiering[[#This Row],[Pnr.]]=AD$7,Tb.Financiering[[#This Row],[Te financieren]]-Tb.Financiering[[#This Row],[Eigen
bijdrage]]-Tb.Financiering[[#This Row],[Andere
subsidie(s)]]-Tb.Financiering[[#This Row],[Anders]],0)</f>
        <v>0</v>
      </c>
      <c r="AE22" s="154">
        <f>IF(Tb.Financiering[[#This Row],[Pnr.]]=AE$7,Tb.Financiering[[#This Row],[Te financieren]]-Tb.Financiering[[#This Row],[Eigen
bijdrage]]-Tb.Financiering[[#This Row],[Andere
subsidie(s)]]-Tb.Financiering[[#This Row],[Anders]],0)</f>
        <v>0</v>
      </c>
      <c r="AF22" s="154">
        <f>IF(Tb.Financiering[[#This Row],[Pnr.]]=AF$7,Tb.Financiering[[#This Row],[Te financieren]]-Tb.Financiering[[#This Row],[Eigen
bijdrage]]-Tb.Financiering[[#This Row],[Andere
subsidie(s)]]-Tb.Financiering[[#This Row],[Anders]],0)</f>
        <v>0</v>
      </c>
      <c r="AG22" s="154">
        <f>IF(Tb.Financiering[[#This Row],[Pnr.]]=AG$7,Tb.Financiering[[#This Row],[Te financieren]]-Tb.Financiering[[#This Row],[Eigen
bijdrage]]-Tb.Financiering[[#This Row],[Andere
subsidie(s)]]-Tb.Financiering[[#This Row],[Anders]],0)</f>
        <v>0</v>
      </c>
      <c r="AH22" s="154">
        <f>IF(Tb.Financiering[[#This Row],[Pnr.]]=AH$7,Tb.Financiering[[#This Row],[Te financieren]]-Tb.Financiering[[#This Row],[Eigen
bijdrage]]-Tb.Financiering[[#This Row],[Andere
subsidie(s)]]-Tb.Financiering[[#This Row],[Anders]],0)</f>
        <v>0</v>
      </c>
      <c r="AI22" s="154">
        <f>IF(Tb.Financiering[[#This Row],[Pnr.]]=AI$7,Tb.Financiering[[#This Row],[Te financieren]]-Tb.Financiering[[#This Row],[Eigen
bijdrage]]-Tb.Financiering[[#This Row],[Andere
subsidie(s)]]-Tb.Financiering[[#This Row],[Anders]],0)</f>
        <v>0</v>
      </c>
      <c r="AJ22" s="154">
        <f>IF(Tb.Financiering[[#This Row],[Pnr.]]=AJ$7,Tb.Financiering[[#This Row],[Te financieren]]-Tb.Financiering[[#This Row],[Eigen
bijdrage]]-Tb.Financiering[[#This Row],[Andere
subsidie(s)]]-Tb.Financiering[[#This Row],[Anders]],0)</f>
        <v>0</v>
      </c>
      <c r="AK22" s="154">
        <f>IF(Tb.Financiering[[#This Row],[Pnr.]]=AK$7,Tb.Financiering[[#This Row],[Te financieren]]-Tb.Financiering[[#This Row],[Eigen
bijdrage]]-Tb.Financiering[[#This Row],[Andere
subsidie(s)]]-Tb.Financiering[[#This Row],[Anders]],0)</f>
        <v>0</v>
      </c>
      <c r="AL22" s="154">
        <f>IF(Tb.Financiering[[#This Row],[Pnr.]]=AL$7,Tb.Financiering[[#This Row],[Te financieren]]-Tb.Financiering[[#This Row],[Eigen
bijdrage]]-Tb.Financiering[[#This Row],[Andere
subsidie(s)]]-Tb.Financiering[[#This Row],[Anders]],0)</f>
        <v>0</v>
      </c>
      <c r="AM22" s="154">
        <f>IF(Tb.Financiering[[#This Row],[Pnr.]]=AM$7,Tb.Financiering[[#This Row],[Te financieren]]-Tb.Financiering[[#This Row],[Eigen
bijdrage]]-Tb.Financiering[[#This Row],[Andere
subsidie(s)]]-Tb.Financiering[[#This Row],[Anders]],0)</f>
        <v>0</v>
      </c>
      <c r="AN22" s="154">
        <f>IF(Tb.Financiering[[#This Row],[Pnr.]]=AN$7,Tb.Financiering[[#This Row],[Te financieren]]-Tb.Financiering[[#This Row],[Eigen
bijdrage]]-Tb.Financiering[[#This Row],[Andere
subsidie(s)]]-Tb.Financiering[[#This Row],[Anders]],0)</f>
        <v>0</v>
      </c>
      <c r="AO22" s="154">
        <f>IF(Tb.Financiering[[#This Row],[Pnr.]]=AO$7,Tb.Financiering[[#This Row],[Te financieren]]-Tb.Financiering[[#This Row],[Eigen
bijdrage]]-Tb.Financiering[[#This Row],[Andere
subsidie(s)]]-Tb.Financiering[[#This Row],[Anders]],0)</f>
        <v>0</v>
      </c>
      <c r="AP22" s="154">
        <f>IF(Tb.Financiering[[#This Row],[Pnr.]]=AP$7,Tb.Financiering[[#This Row],[Te financieren]]-Tb.Financiering[[#This Row],[Eigen
bijdrage]]-Tb.Financiering[[#This Row],[Andere
subsidie(s)]]-Tb.Financiering[[#This Row],[Anders]],0)</f>
        <v>0</v>
      </c>
      <c r="AQ22" s="154">
        <f>IF(Tb.Financiering[[#This Row],[Pnr.]]=AQ$7,Tb.Financiering[[#This Row],[Te financieren]]-Tb.Financiering[[#This Row],[Eigen
bijdrage]]-Tb.Financiering[[#This Row],[Andere
subsidie(s)]]-Tb.Financiering[[#This Row],[Anders]],0)</f>
        <v>0</v>
      </c>
      <c r="AR22" s="154">
        <f>IF(Tb.Financiering[[#This Row],[Pnr.]]=AR$7,Tb.Financiering[[#This Row],[Te financieren]]-Tb.Financiering[[#This Row],[Eigen
bijdrage]]-Tb.Financiering[[#This Row],[Andere
subsidie(s)]]-Tb.Financiering[[#This Row],[Anders]],0)</f>
        <v>0</v>
      </c>
      <c r="AS22" s="154">
        <f>IF(Tb.Financiering[[#This Row],[Pnr.]]=AS$7,Tb.Financiering[[#This Row],[Te financieren]]-Tb.Financiering[[#This Row],[Eigen
bijdrage]]-Tb.Financiering[[#This Row],[Andere
subsidie(s)]]-Tb.Financiering[[#This Row],[Anders]],0)</f>
        <v>0</v>
      </c>
      <c r="AT22" s="154">
        <f>IF(Tb.Financiering[[#This Row],[Pnr.]]=AT$7,Tb.Financiering[[#This Row],[Te financieren]]-Tb.Financiering[[#This Row],[Eigen
bijdrage]]-Tb.Financiering[[#This Row],[Andere
subsidie(s)]]-Tb.Financiering[[#This Row],[Anders]],0)</f>
        <v>0</v>
      </c>
      <c r="AU22" s="154">
        <f>IF(Tb.Financiering[[#This Row],[Pnr.]]=AU$7,Tb.Financiering[[#This Row],[Te financieren]]-Tb.Financiering[[#This Row],[Eigen
bijdrage]]-Tb.Financiering[[#This Row],[Andere
subsidie(s)]]-Tb.Financiering[[#This Row],[Anders]],0)</f>
        <v>0</v>
      </c>
      <c r="AV22" s="154">
        <f>IF(Tb.Financiering[[#This Row],[Pnr.]]=AV$7,Tb.Financiering[[#This Row],[Te financieren]]-Tb.Financiering[[#This Row],[Eigen
bijdrage]]-Tb.Financiering[[#This Row],[Andere
subsidie(s)]]-Tb.Financiering[[#This Row],[Anders]],0)</f>
        <v>0</v>
      </c>
      <c r="AW22" s="154">
        <f>IF(Tb.Financiering[[#This Row],[Pnr.]]=AW$7,Tb.Financiering[[#This Row],[Te financieren]]-Tb.Financiering[[#This Row],[Eigen
bijdrage]]-Tb.Financiering[[#This Row],[Andere
subsidie(s)]]-Tb.Financiering[[#This Row],[Anders]],0)</f>
        <v>0</v>
      </c>
      <c r="AX22" s="154">
        <f>IF(Tb.Financiering[[#This Row],[Pnr.]]=AX$7,Tb.Financiering[[#This Row],[Te financieren]]-Tb.Financiering[[#This Row],[Eigen
bijdrage]]-Tb.Financiering[[#This Row],[Andere
subsidie(s)]]-Tb.Financiering[[#This Row],[Anders]],0)</f>
        <v>0</v>
      </c>
      <c r="AY22" s="154">
        <f>IF(Tb.Financiering[[#This Row],[Pnr.]]=AY$7,Tb.Financiering[[#This Row],[Te financieren]]-Tb.Financiering[[#This Row],[Eigen
bijdrage]]-Tb.Financiering[[#This Row],[Andere
subsidie(s)]]-Tb.Financiering[[#This Row],[Anders]],0)</f>
        <v>0</v>
      </c>
      <c r="AZ22" s="154">
        <f>IF(Tb.Financiering[[#This Row],[Pnr.]]=AZ$7,Tb.Financiering[[#This Row],[Te financieren]]-Tb.Financiering[[#This Row],[Eigen
bijdrage]]-Tb.Financiering[[#This Row],[Andere
subsidie(s)]]-Tb.Financiering[[#This Row],[Anders]],0)</f>
        <v>0</v>
      </c>
      <c r="BA22" s="154">
        <f>IF(Tb.Financiering[[#This Row],[Pnr.]]=BA$7,Tb.Financiering[[#This Row],[Te financieren]]-Tb.Financiering[[#This Row],[Eigen
bijdrage]]-Tb.Financiering[[#This Row],[Andere
subsidie(s)]]-Tb.Financiering[[#This Row],[Anders]],0)</f>
        <v>0</v>
      </c>
      <c r="BB22" s="154">
        <f>IF(Tb.Financiering[[#This Row],[Pnr.]]=BB$7,Tb.Financiering[[#This Row],[Te financieren]]-Tb.Financiering[[#This Row],[Eigen
bijdrage]]-Tb.Financiering[[#This Row],[Andere
subsidie(s)]]-Tb.Financiering[[#This Row],[Anders]],0)</f>
        <v>0</v>
      </c>
      <c r="BC22" s="154">
        <f>IF(Tb.Financiering[[#This Row],[Pnr.]]=BC$7,Tb.Financiering[[#This Row],[Te financieren]]-Tb.Financiering[[#This Row],[Eigen
bijdrage]]-Tb.Financiering[[#This Row],[Andere
subsidie(s)]]-Tb.Financiering[[#This Row],[Anders]],0)</f>
        <v>0</v>
      </c>
      <c r="BD22" s="154">
        <f>IF(Tb.Financiering[[#This Row],[Pnr.]]=BD$7,Tb.Financiering[[#This Row],[Te financieren]]-Tb.Financiering[[#This Row],[Eigen
bijdrage]]-Tb.Financiering[[#This Row],[Andere
subsidie(s)]]-Tb.Financiering[[#This Row],[Anders]],0)</f>
        <v>0</v>
      </c>
      <c r="BE22" s="154">
        <f>IF(Tb.Financiering[[#This Row],[Pnr.]]=BE$7,Tb.Financiering[[#This Row],[Te financieren]]-Tb.Financiering[[#This Row],[Eigen
bijdrage]]-Tb.Financiering[[#This Row],[Andere
subsidie(s)]]-Tb.Financiering[[#This Row],[Anders]],0)</f>
        <v>0</v>
      </c>
      <c r="BF22" s="154">
        <f>IF(Tb.Financiering[[#This Row],[Pnr.]]=BF$7,Tb.Financiering[[#This Row],[Te financieren]]-Tb.Financiering[[#This Row],[Eigen
bijdrage]]-Tb.Financiering[[#This Row],[Andere
subsidie(s)]]-Tb.Financiering[[#This Row],[Anders]],0)</f>
        <v>0</v>
      </c>
      <c r="BG22" s="154">
        <f>IF(Tb.Financiering[[#This Row],[Pnr.]]=BG$7,Tb.Financiering[[#This Row],[Te financieren]]-Tb.Financiering[[#This Row],[Eigen
bijdrage]]-Tb.Financiering[[#This Row],[Andere
subsidie(s)]]-Tb.Financiering[[#This Row],[Anders]],0)</f>
        <v>0</v>
      </c>
      <c r="BH22" s="154">
        <f>IF(Tb.Financiering[[#This Row],[Pnr.]]=BH$7,Tb.Financiering[[#This Row],[Te financieren]]-Tb.Financiering[[#This Row],[Eigen
bijdrage]]-Tb.Financiering[[#This Row],[Andere
subsidie(s)]]-Tb.Financiering[[#This Row],[Anders]],0)</f>
        <v>0</v>
      </c>
      <c r="BI22" s="154">
        <f>IF(Tb.Financiering[[#This Row],[Pnr.]]=BI$7,Tb.Financiering[[#This Row],[Te financieren]]-Tb.Financiering[[#This Row],[Eigen
bijdrage]]-Tb.Financiering[[#This Row],[Andere
subsidie(s)]]-Tb.Financiering[[#This Row],[Anders]],0)</f>
        <v>0</v>
      </c>
      <c r="BJ22" s="154">
        <f>IF(Tb.Financiering[[#This Row],[Pnr.]]=BJ$7,Tb.Financiering[[#This Row],[Te financieren]]-Tb.Financiering[[#This Row],[Eigen
bijdrage]]-Tb.Financiering[[#This Row],[Andere
subsidie(s)]]-Tb.Financiering[[#This Row],[Anders]],0)</f>
        <v>0</v>
      </c>
      <c r="BK22" s="154">
        <f>IF(Tb.Financiering[[#This Row],[Pnr.]]=BK$7,Tb.Financiering[[#This Row],[Te financieren]]-Tb.Financiering[[#This Row],[Eigen
bijdrage]]-Tb.Financiering[[#This Row],[Andere
subsidie(s)]]-Tb.Financiering[[#This Row],[Anders]],0)</f>
        <v>0</v>
      </c>
      <c r="BL22" s="154">
        <f>IF(Tb.Financiering[[#This Row],[Pnr.]]=BL$7,Tb.Financiering[[#This Row],[Te financieren]]-Tb.Financiering[[#This Row],[Eigen
bijdrage]]-Tb.Financiering[[#This Row],[Andere
subsidie(s)]]-Tb.Financiering[[#This Row],[Anders]],0)</f>
        <v>0</v>
      </c>
      <c r="BM22" s="154">
        <f>IF(Tb.Financiering[[#This Row],[Pnr.]]=BM$7,Tb.Financiering[[#This Row],[Te financieren]]-Tb.Financiering[[#This Row],[Eigen
bijdrage]]-Tb.Financiering[[#This Row],[Andere
subsidie(s)]]-Tb.Financiering[[#This Row],[Anders]],0)</f>
        <v>0</v>
      </c>
      <c r="BN22" s="259">
        <f>IF(Tb.Financiering[[#This Row],[Pnr.]]=BN$7,Tb.Financiering[[#This Row],[Eigen
bijdrage]]+Tb.Financiering[[#This Row],[Andere
subsidie(s)]]+Tb.Financiering[[#This Row],[Anders]],0)</f>
        <v>0</v>
      </c>
      <c r="BO22" s="259">
        <f>IF(Tb.Financiering[[#This Row],[Pnr.]]=BO$7,Tb.Financiering[[#This Row],[Eigen
bijdrage]]+Tb.Financiering[[#This Row],[Andere
subsidie(s)]]+Tb.Financiering[[#This Row],[Anders]],0)</f>
        <v>0</v>
      </c>
      <c r="BP22" s="259">
        <f>IF(Tb.Financiering[[#This Row],[Pnr.]]=BP$7,Tb.Financiering[[#This Row],[Eigen
bijdrage]]+Tb.Financiering[[#This Row],[Andere
subsidie(s)]]+Tb.Financiering[[#This Row],[Anders]],0)</f>
        <v>0</v>
      </c>
      <c r="BQ22" s="259">
        <f>IF(Tb.Financiering[[#This Row],[Pnr.]]=BQ$7,Tb.Financiering[[#This Row],[Eigen
bijdrage]]+Tb.Financiering[[#This Row],[Andere
subsidie(s)]]+Tb.Financiering[[#This Row],[Anders]],0)</f>
        <v>0</v>
      </c>
      <c r="BR22" s="259">
        <f>IF(Tb.Financiering[[#This Row],[Pnr.]]=BR$7,Tb.Financiering[[#This Row],[Eigen
bijdrage]]+Tb.Financiering[[#This Row],[Andere
subsidie(s)]]+Tb.Financiering[[#This Row],[Anders]],0)</f>
        <v>0</v>
      </c>
      <c r="BS22" s="259">
        <f>IF(Tb.Financiering[[#This Row],[Pnr.]]=BS$7,Tb.Financiering[[#This Row],[Eigen
bijdrage]]+Tb.Financiering[[#This Row],[Andere
subsidie(s)]]+Tb.Financiering[[#This Row],[Anders]],0)</f>
        <v>0</v>
      </c>
      <c r="BT22" s="259">
        <f>IF(Tb.Financiering[[#This Row],[Pnr.]]=BT$7,Tb.Financiering[[#This Row],[Eigen
bijdrage]]+Tb.Financiering[[#This Row],[Andere
subsidie(s)]]+Tb.Financiering[[#This Row],[Anders]],0)</f>
        <v>0</v>
      </c>
      <c r="BU22" s="259">
        <f>IF(Tb.Financiering[[#This Row],[Pnr.]]=BU$7,Tb.Financiering[[#This Row],[Eigen
bijdrage]]+Tb.Financiering[[#This Row],[Andere
subsidie(s)]]+Tb.Financiering[[#This Row],[Anders]],0)</f>
        <v>0</v>
      </c>
      <c r="BV22" s="259">
        <f>IF(Tb.Financiering[[#This Row],[Pnr.]]=BV$7,Tb.Financiering[[#This Row],[Eigen
bijdrage]]+Tb.Financiering[[#This Row],[Andere
subsidie(s)]]+Tb.Financiering[[#This Row],[Anders]],0)</f>
        <v>0</v>
      </c>
      <c r="BW22" s="259">
        <f>IF(Tb.Financiering[[#This Row],[Pnr.]]=BW$7,Tb.Financiering[[#This Row],[Eigen
bijdrage]]+Tb.Financiering[[#This Row],[Andere
subsidie(s)]]+Tb.Financiering[[#This Row],[Anders]],0)</f>
        <v>0</v>
      </c>
      <c r="BX22" s="259">
        <f>IF(Tb.Financiering[[#This Row],[Pnr.]]=BX$7,Tb.Financiering[[#This Row],[Eigen
bijdrage]]+Tb.Financiering[[#This Row],[Andere
subsidie(s)]]+Tb.Financiering[[#This Row],[Anders]],0)</f>
        <v>0</v>
      </c>
      <c r="BY22" s="259">
        <f>IF(Tb.Financiering[[#This Row],[Pnr.]]=BY$7,Tb.Financiering[[#This Row],[Eigen
bijdrage]]+Tb.Financiering[[#This Row],[Andere
subsidie(s)]]+Tb.Financiering[[#This Row],[Anders]],0)</f>
        <v>0</v>
      </c>
      <c r="BZ22" s="259">
        <f>IF(Tb.Financiering[[#This Row],[Pnr.]]=BZ$7,Tb.Financiering[[#This Row],[Eigen
bijdrage]]+Tb.Financiering[[#This Row],[Andere
subsidie(s)]]+Tb.Financiering[[#This Row],[Anders]],0)</f>
        <v>0</v>
      </c>
      <c r="CA22" s="259">
        <f>IF(Tb.Financiering[[#This Row],[Pnr.]]=CA$7,Tb.Financiering[[#This Row],[Eigen
bijdrage]]+Tb.Financiering[[#This Row],[Andere
subsidie(s)]]+Tb.Financiering[[#This Row],[Anders]],0)</f>
        <v>0</v>
      </c>
      <c r="CB22" s="259">
        <f>IF(Tb.Financiering[[#This Row],[Pnr.]]=CB$7,Tb.Financiering[[#This Row],[Eigen
bijdrage]]+Tb.Financiering[[#This Row],[Andere
subsidie(s)]]+Tb.Financiering[[#This Row],[Anders]],0)</f>
        <v>0</v>
      </c>
      <c r="CC22" s="259">
        <f>IF(Tb.Financiering[[#This Row],[Pnr.]]=CC$7,Tb.Financiering[[#This Row],[Eigen
bijdrage]]+Tb.Financiering[[#This Row],[Andere
subsidie(s)]]+Tb.Financiering[[#This Row],[Anders]],0)</f>
        <v>0</v>
      </c>
      <c r="CD22" s="259">
        <f>IF(Tb.Financiering[[#This Row],[Pnr.]]=CD$7,Tb.Financiering[[#This Row],[Eigen
bijdrage]]+Tb.Financiering[[#This Row],[Andere
subsidie(s)]]+Tb.Financiering[[#This Row],[Anders]],0)</f>
        <v>0</v>
      </c>
      <c r="CE22" s="259">
        <f>IF(Tb.Financiering[[#This Row],[Pnr.]]=CE$7,Tb.Financiering[[#This Row],[Eigen
bijdrage]]+Tb.Financiering[[#This Row],[Andere
subsidie(s)]]+Tb.Financiering[[#This Row],[Anders]],0)</f>
        <v>0</v>
      </c>
      <c r="CF22" s="259">
        <f>IF(Tb.Financiering[[#This Row],[Pnr.]]=CF$7,Tb.Financiering[[#This Row],[Eigen
bijdrage]]+Tb.Financiering[[#This Row],[Andere
subsidie(s)]]+Tb.Financiering[[#This Row],[Anders]],0)</f>
        <v>0</v>
      </c>
      <c r="CG22" s="259">
        <f>IF(Tb.Financiering[[#This Row],[Pnr.]]=CG$7,Tb.Financiering[[#This Row],[Eigen
bijdrage]]+Tb.Financiering[[#This Row],[Andere
subsidie(s)]]+Tb.Financiering[[#This Row],[Anders]],0)</f>
        <v>0</v>
      </c>
      <c r="CH22" s="259">
        <f>IF(Tb.Financiering[[#This Row],[Pnr.]]=CH$7,Tb.Financiering[[#This Row],[Eigen
bijdrage]]+Tb.Financiering[[#This Row],[Andere
subsidie(s)]]+Tb.Financiering[[#This Row],[Anders]],0)</f>
        <v>0</v>
      </c>
      <c r="CI22" s="259">
        <f>IF(Tb.Financiering[[#This Row],[Pnr.]]=CI$7,Tb.Financiering[[#This Row],[Eigen
bijdrage]]+Tb.Financiering[[#This Row],[Andere
subsidie(s)]]+Tb.Financiering[[#This Row],[Anders]],0)</f>
        <v>0</v>
      </c>
      <c r="CJ22" s="259">
        <f>IF(Tb.Financiering[[#This Row],[Pnr.]]=CJ$7,Tb.Financiering[[#This Row],[Eigen
bijdrage]]+Tb.Financiering[[#This Row],[Andere
subsidie(s)]]+Tb.Financiering[[#This Row],[Anders]],0)</f>
        <v>0</v>
      </c>
      <c r="CK22" s="259">
        <f>IF(Tb.Financiering[[#This Row],[Pnr.]]=CK$7,Tb.Financiering[[#This Row],[Eigen
bijdrage]]+Tb.Financiering[[#This Row],[Andere
subsidie(s)]]+Tb.Financiering[[#This Row],[Anders]],0)</f>
        <v>0</v>
      </c>
      <c r="CL22" s="259">
        <f>IF(Tb.Financiering[[#This Row],[Pnr.]]=CL$7,Tb.Financiering[[#This Row],[Eigen
bijdrage]]+Tb.Financiering[[#This Row],[Andere
subsidie(s)]]+Tb.Financiering[[#This Row],[Anders]],0)</f>
        <v>0</v>
      </c>
      <c r="CM22" s="259">
        <f>IF(Tb.Financiering[[#This Row],[Pnr.]]=CM$7,Tb.Financiering[[#This Row],[Eigen
bijdrage]]+Tb.Financiering[[#This Row],[Andere
subsidie(s)]]+Tb.Financiering[[#This Row],[Anders]],0)</f>
        <v>0</v>
      </c>
      <c r="CN22" s="259">
        <f>IF(Tb.Financiering[[#This Row],[Pnr.]]=CN$7,Tb.Financiering[[#This Row],[Eigen
bijdrage]]+Tb.Financiering[[#This Row],[Andere
subsidie(s)]]+Tb.Financiering[[#This Row],[Anders]],0)</f>
        <v>0</v>
      </c>
      <c r="CO22" s="259">
        <f>IF(Tb.Financiering[[#This Row],[Pnr.]]=CO$7,Tb.Financiering[[#This Row],[Eigen
bijdrage]]+Tb.Financiering[[#This Row],[Andere
subsidie(s)]]+Tb.Financiering[[#This Row],[Anders]],0)</f>
        <v>0</v>
      </c>
      <c r="CP22" s="259">
        <f>IF(Tb.Financiering[[#This Row],[Pnr.]]=CP$7,Tb.Financiering[[#This Row],[Eigen
bijdrage]]+Tb.Financiering[[#This Row],[Andere
subsidie(s)]]+Tb.Financiering[[#This Row],[Anders]],0)</f>
        <v>0</v>
      </c>
      <c r="CQ22" s="259">
        <f>IF(Tb.Financiering[[#This Row],[Pnr.]]=CQ$7,Tb.Financiering[[#This Row],[Eigen
bijdrage]]+Tb.Financiering[[#This Row],[Andere
subsidie(s)]]+Tb.Financiering[[#This Row],[Anders]],0)</f>
        <v>0</v>
      </c>
      <c r="CR22" s="259">
        <f>IF(Tb.Financiering[[#This Row],[Pnr.]]=CR$7,Tb.Financiering[[#This Row],[Eigen
bijdrage]]+Tb.Financiering[[#This Row],[Andere
subsidie(s)]]+Tb.Financiering[[#This Row],[Anders]],0)</f>
        <v>0</v>
      </c>
      <c r="CS22" s="259">
        <f>IF(Tb.Financiering[[#This Row],[Pnr.]]=CS$7,Tb.Financiering[[#This Row],[Eigen
bijdrage]]+Tb.Financiering[[#This Row],[Andere
subsidie(s)]]+Tb.Financiering[[#This Row],[Anders]],0)</f>
        <v>0</v>
      </c>
      <c r="CT22" s="259">
        <f>IF(Tb.Financiering[[#This Row],[Pnr.]]=CT$7,Tb.Financiering[[#This Row],[Eigen
bijdrage]]+Tb.Financiering[[#This Row],[Andere
subsidie(s)]]+Tb.Financiering[[#This Row],[Anders]],0)</f>
        <v>0</v>
      </c>
      <c r="CU22" s="259">
        <f>IF(Tb.Financiering[[#This Row],[Pnr.]]=CU$7,Tb.Financiering[[#This Row],[Eigen
bijdrage]]+Tb.Financiering[[#This Row],[Andere
subsidie(s)]]+Tb.Financiering[[#This Row],[Anders]],0)</f>
        <v>0</v>
      </c>
      <c r="CV22" s="259">
        <f>IF(Tb.Financiering[[#This Row],[Pnr.]]=CV$7,Tb.Financiering[[#This Row],[Eigen
bijdrage]]+Tb.Financiering[[#This Row],[Andere
subsidie(s)]]+Tb.Financiering[[#This Row],[Anders]],0)</f>
        <v>0</v>
      </c>
      <c r="CW22" s="259">
        <f>IF(Tb.Financiering[[#This Row],[Pnr.]]=CW$7,Tb.Financiering[[#This Row],[Eigen
bijdrage]]+Tb.Financiering[[#This Row],[Andere
subsidie(s)]]+Tb.Financiering[[#This Row],[Anders]],0)</f>
        <v>0</v>
      </c>
      <c r="CX22" s="259">
        <f>IF(Tb.Financiering[[#This Row],[Pnr.]]=CX$7,Tb.Financiering[[#This Row],[Eigen
bijdrage]]+Tb.Financiering[[#This Row],[Andere
subsidie(s)]]+Tb.Financiering[[#This Row],[Anders]],0)</f>
        <v>0</v>
      </c>
      <c r="CY22" s="259">
        <f>IF(Tb.Financiering[[#This Row],[Pnr.]]=CY$7,Tb.Financiering[[#This Row],[Eigen
bijdrage]]+Tb.Financiering[[#This Row],[Andere
subsidie(s)]]+Tb.Financiering[[#This Row],[Anders]],0)</f>
        <v>0</v>
      </c>
      <c r="CZ22" s="259">
        <f>IF(Tb.Financiering[[#This Row],[Pnr.]]=CZ$7,Tb.Financiering[[#This Row],[Eigen
bijdrage]]+Tb.Financiering[[#This Row],[Andere
subsidie(s)]]+Tb.Financiering[[#This Row],[Anders]],0)</f>
        <v>0</v>
      </c>
      <c r="DA22" s="259">
        <f>IF(Tb.Financiering[[#This Row],[Pnr.]]=DA$7,Tb.Financiering[[#This Row],[Eigen
bijdrage]]+Tb.Financiering[[#This Row],[Andere
subsidie(s)]]+Tb.Financiering[[#This Row],[Anders]],0)</f>
        <v>0</v>
      </c>
      <c r="DB22" s="259">
        <f>IF(Tb.Financiering[[#This Row],[Pnr.]]=DB$7,Tb.Financiering[[#This Row],[Eigen
bijdrage]]+Tb.Financiering[[#This Row],[Andere
subsidie(s)]]+Tb.Financiering[[#This Row],[Anders]],0)</f>
        <v>0</v>
      </c>
      <c r="DC22" s="259">
        <f>IF(Tb.Financiering[[#This Row],[Pnr.]]=DC$7,Tb.Financiering[[#This Row],[Eigen
bijdrage]]+Tb.Financiering[[#This Row],[Andere
subsidie(s)]]+Tb.Financiering[[#This Row],[Anders]],0)</f>
        <v>0</v>
      </c>
      <c r="DD22" s="259">
        <f>IF(Tb.Financiering[[#This Row],[Pnr.]]=DD$7,Tb.Financiering[[#This Row],[Eigen
bijdrage]]+Tb.Financiering[[#This Row],[Andere
subsidie(s)]]+Tb.Financiering[[#This Row],[Anders]],0)</f>
        <v>0</v>
      </c>
      <c r="DE22" s="259">
        <f>IF(Tb.Financiering[[#This Row],[Pnr.]]=DE$7,Tb.Financiering[[#This Row],[Eigen
bijdrage]]+Tb.Financiering[[#This Row],[Andere
subsidie(s)]]+Tb.Financiering[[#This Row],[Anders]],0)</f>
        <v>0</v>
      </c>
      <c r="DF22" s="259">
        <f>IF(Tb.Financiering[[#This Row],[Pnr.]]=DF$7,Tb.Financiering[[#This Row],[Eigen
bijdrage]]+Tb.Financiering[[#This Row],[Andere
subsidie(s)]]+Tb.Financiering[[#This Row],[Anders]],0)</f>
        <v>0</v>
      </c>
      <c r="DG22" s="259">
        <f>IF(Tb.Financiering[[#This Row],[Pnr.]]=DG$7,Tb.Financiering[[#This Row],[Eigen
bijdrage]]+Tb.Financiering[[#This Row],[Andere
subsidie(s)]]+Tb.Financiering[[#This Row],[Anders]],0)</f>
        <v>0</v>
      </c>
      <c r="DH22" s="259">
        <f>IF(Tb.Financiering[[#This Row],[Pnr.]]=DH$7,Tb.Financiering[[#This Row],[Eigen
bijdrage]]+Tb.Financiering[[#This Row],[Andere
subsidie(s)]]+Tb.Financiering[[#This Row],[Anders]],0)</f>
        <v>0</v>
      </c>
      <c r="DI22" s="259">
        <f>IF(Tb.Financiering[[#This Row],[Pnr.]]=DI$7,Tb.Financiering[[#This Row],[Eigen
bijdrage]]+Tb.Financiering[[#This Row],[Andere
subsidie(s)]]+Tb.Financiering[[#This Row],[Anders]],0)</f>
        <v>0</v>
      </c>
      <c r="DJ22" s="259">
        <f>IF(Tb.Financiering[[#This Row],[Pnr.]]=DJ$7,Tb.Financiering[[#This Row],[Eigen
bijdrage]]+Tb.Financiering[[#This Row],[Andere
subsidie(s)]]+Tb.Financiering[[#This Row],[Anders]],0)</f>
        <v>0</v>
      </c>
      <c r="DK22" s="259">
        <f>IF(Tb.Financiering[[#This Row],[Pnr.]]=DK$7,Tb.Financiering[[#This Row],[Eigen
bijdrage]]+Tb.Financiering[[#This Row],[Andere
subsidie(s)]]+Tb.Financiering[[#This Row],[Anders]],0)</f>
        <v>0</v>
      </c>
      <c r="XEZ22" s="267"/>
      <c r="XFA22" s="267"/>
      <c r="XFB22" s="267"/>
      <c r="XFC22" s="267"/>
      <c r="XFD22" s="31"/>
    </row>
    <row r="23" spans="1:115 16380:16384" s="4" customFormat="1" x14ac:dyDescent="0.3">
      <c r="A23" s="31"/>
      <c r="B23" s="147"/>
      <c r="C23" s="147"/>
      <c r="D23" s="11">
        <f>SUMIF(Tbl.Kosten[PSAnr.],Tb.Financiering[[#This Row],[PSAnr.]],Tbl.Kosten[Totaal kosten])</f>
        <v>0</v>
      </c>
      <c r="E23" s="164">
        <f>SUMIF(Tbl.Kosten[PSAnr.],Tb.Financiering[[#This Row],[PSAnr.]],Tbl.Kosten[Subsidie])</f>
        <v>0</v>
      </c>
      <c r="F23" s="165"/>
      <c r="G23" s="164">
        <f>Tb.Financiering[[#This Row],[Begrote kosten]]-Tb.Financiering[[#This Row],[Berekende GLB subsidie]]-Tb.Financiering[[#This Row],[Correctie GLB subsidie]]</f>
        <v>0</v>
      </c>
      <c r="H23" s="166"/>
      <c r="I23" s="166"/>
      <c r="J23" s="166"/>
      <c r="K23" s="162"/>
      <c r="L23" s="97">
        <f>Tb.Financiering[[#This Row],[Te financieren]]-SUM(Tb.Financiering[[#This Row],[Eigen
bijdrage]:[Anders]])</f>
        <v>0</v>
      </c>
      <c r="M23" s="170" t="str">
        <f>IFERROR(VLOOKUP(Tb.Financiering[[#This Row],[Partnernaam]],Tbl.Projectpartners[[Naam]:[PNr.]],9,FALSE),"")</f>
        <v/>
      </c>
      <c r="N23" s="152" t="str">
        <f>IFERROR(VLOOKUP(Tb.Financiering[[#This Row],[Subsidiabele activiteit]],Tbl.Subsidiehoogte[[Subsidieactiviteit]:[SAnr.]],3,FALSE),"")</f>
        <v/>
      </c>
      <c r="O23" s="152" t="str">
        <f>_xlfn.CONCAT(Tb.Financiering[[#This Row],[Pnr.]],Tb.Financiering[[#This Row],[SAnr.]])</f>
        <v/>
      </c>
      <c r="P23" s="154">
        <f>IF(Tb.Financiering[[#This Row],[Pnr.]]=P$7,Tb.Financiering[[#This Row],[Te financieren]]-Tb.Financiering[[#This Row],[Eigen
bijdrage]]-Tb.Financiering[[#This Row],[Andere
subsidie(s)]]-Tb.Financiering[[#This Row],[Anders]],0)</f>
        <v>0</v>
      </c>
      <c r="Q23" s="154">
        <f>IF(Tb.Financiering[[#This Row],[Pnr.]]=Q$7,Tb.Financiering[[#This Row],[Te financieren]]-Tb.Financiering[[#This Row],[Eigen
bijdrage]]-Tb.Financiering[[#This Row],[Andere
subsidie(s)]]-Tb.Financiering[[#This Row],[Anders]],0)</f>
        <v>0</v>
      </c>
      <c r="R23" s="154">
        <f>IF(Tb.Financiering[[#This Row],[Pnr.]]=R$7,Tb.Financiering[[#This Row],[Te financieren]]-Tb.Financiering[[#This Row],[Eigen
bijdrage]]-Tb.Financiering[[#This Row],[Andere
subsidie(s)]]-Tb.Financiering[[#This Row],[Anders]],0)</f>
        <v>0</v>
      </c>
      <c r="S23" s="154">
        <f>IF(Tb.Financiering[[#This Row],[Pnr.]]=S$7,Tb.Financiering[[#This Row],[Te financieren]]-Tb.Financiering[[#This Row],[Eigen
bijdrage]]-Tb.Financiering[[#This Row],[Andere
subsidie(s)]]-Tb.Financiering[[#This Row],[Anders]],0)</f>
        <v>0</v>
      </c>
      <c r="T23" s="154">
        <f>IF(Tb.Financiering[[#This Row],[Pnr.]]=T$7,Tb.Financiering[[#This Row],[Te financieren]]-Tb.Financiering[[#This Row],[Eigen
bijdrage]]-Tb.Financiering[[#This Row],[Andere
subsidie(s)]]-Tb.Financiering[[#This Row],[Anders]],0)</f>
        <v>0</v>
      </c>
      <c r="U23" s="154">
        <f>IF(Tb.Financiering[[#This Row],[Pnr.]]=U$7,Tb.Financiering[[#This Row],[Te financieren]]-Tb.Financiering[[#This Row],[Eigen
bijdrage]]-Tb.Financiering[[#This Row],[Andere
subsidie(s)]]-Tb.Financiering[[#This Row],[Anders]],0)</f>
        <v>0</v>
      </c>
      <c r="V23" s="154">
        <f>IF(Tb.Financiering[[#This Row],[Pnr.]]=V$7,Tb.Financiering[[#This Row],[Te financieren]]-Tb.Financiering[[#This Row],[Eigen
bijdrage]]-Tb.Financiering[[#This Row],[Andere
subsidie(s)]]-Tb.Financiering[[#This Row],[Anders]],0)</f>
        <v>0</v>
      </c>
      <c r="W23" s="154">
        <f>IF(Tb.Financiering[[#This Row],[Pnr.]]=W$7,Tb.Financiering[[#This Row],[Te financieren]]-Tb.Financiering[[#This Row],[Eigen
bijdrage]]-Tb.Financiering[[#This Row],[Andere
subsidie(s)]]-Tb.Financiering[[#This Row],[Anders]],0)</f>
        <v>0</v>
      </c>
      <c r="X23" s="154">
        <f>IF(Tb.Financiering[[#This Row],[Pnr.]]=X$7,Tb.Financiering[[#This Row],[Te financieren]]-Tb.Financiering[[#This Row],[Eigen
bijdrage]]-Tb.Financiering[[#This Row],[Andere
subsidie(s)]]-Tb.Financiering[[#This Row],[Anders]],0)</f>
        <v>0</v>
      </c>
      <c r="Y23" s="154">
        <f>IF(Tb.Financiering[[#This Row],[Pnr.]]=Y$7,Tb.Financiering[[#This Row],[Te financieren]]-Tb.Financiering[[#This Row],[Eigen
bijdrage]]-Tb.Financiering[[#This Row],[Andere
subsidie(s)]]-Tb.Financiering[[#This Row],[Anders]],0)</f>
        <v>0</v>
      </c>
      <c r="Z23" s="154">
        <f>IF(Tb.Financiering[[#This Row],[Pnr.]]=Z$7,Tb.Financiering[[#This Row],[Te financieren]]-Tb.Financiering[[#This Row],[Eigen
bijdrage]]-Tb.Financiering[[#This Row],[Andere
subsidie(s)]]-Tb.Financiering[[#This Row],[Anders]],0)</f>
        <v>0</v>
      </c>
      <c r="AA23" s="154">
        <f>IF(Tb.Financiering[[#This Row],[Pnr.]]=AA$7,Tb.Financiering[[#This Row],[Te financieren]]-Tb.Financiering[[#This Row],[Eigen
bijdrage]]-Tb.Financiering[[#This Row],[Andere
subsidie(s)]]-Tb.Financiering[[#This Row],[Anders]],0)</f>
        <v>0</v>
      </c>
      <c r="AB23" s="154">
        <f>IF(Tb.Financiering[[#This Row],[Pnr.]]=AB$7,Tb.Financiering[[#This Row],[Te financieren]]-Tb.Financiering[[#This Row],[Eigen
bijdrage]]-Tb.Financiering[[#This Row],[Andere
subsidie(s)]]-Tb.Financiering[[#This Row],[Anders]],0)</f>
        <v>0</v>
      </c>
      <c r="AC23" s="154">
        <f>IF(Tb.Financiering[[#This Row],[Pnr.]]=AC$7,Tb.Financiering[[#This Row],[Te financieren]]-Tb.Financiering[[#This Row],[Eigen
bijdrage]]-Tb.Financiering[[#This Row],[Andere
subsidie(s)]]-Tb.Financiering[[#This Row],[Anders]],0)</f>
        <v>0</v>
      </c>
      <c r="AD23" s="154">
        <f>IF(Tb.Financiering[[#This Row],[Pnr.]]=AD$7,Tb.Financiering[[#This Row],[Te financieren]]-Tb.Financiering[[#This Row],[Eigen
bijdrage]]-Tb.Financiering[[#This Row],[Andere
subsidie(s)]]-Tb.Financiering[[#This Row],[Anders]],0)</f>
        <v>0</v>
      </c>
      <c r="AE23" s="154">
        <f>IF(Tb.Financiering[[#This Row],[Pnr.]]=AE$7,Tb.Financiering[[#This Row],[Te financieren]]-Tb.Financiering[[#This Row],[Eigen
bijdrage]]-Tb.Financiering[[#This Row],[Andere
subsidie(s)]]-Tb.Financiering[[#This Row],[Anders]],0)</f>
        <v>0</v>
      </c>
      <c r="AF23" s="154">
        <f>IF(Tb.Financiering[[#This Row],[Pnr.]]=AF$7,Tb.Financiering[[#This Row],[Te financieren]]-Tb.Financiering[[#This Row],[Eigen
bijdrage]]-Tb.Financiering[[#This Row],[Andere
subsidie(s)]]-Tb.Financiering[[#This Row],[Anders]],0)</f>
        <v>0</v>
      </c>
      <c r="AG23" s="154">
        <f>IF(Tb.Financiering[[#This Row],[Pnr.]]=AG$7,Tb.Financiering[[#This Row],[Te financieren]]-Tb.Financiering[[#This Row],[Eigen
bijdrage]]-Tb.Financiering[[#This Row],[Andere
subsidie(s)]]-Tb.Financiering[[#This Row],[Anders]],0)</f>
        <v>0</v>
      </c>
      <c r="AH23" s="154">
        <f>IF(Tb.Financiering[[#This Row],[Pnr.]]=AH$7,Tb.Financiering[[#This Row],[Te financieren]]-Tb.Financiering[[#This Row],[Eigen
bijdrage]]-Tb.Financiering[[#This Row],[Andere
subsidie(s)]]-Tb.Financiering[[#This Row],[Anders]],0)</f>
        <v>0</v>
      </c>
      <c r="AI23" s="154">
        <f>IF(Tb.Financiering[[#This Row],[Pnr.]]=AI$7,Tb.Financiering[[#This Row],[Te financieren]]-Tb.Financiering[[#This Row],[Eigen
bijdrage]]-Tb.Financiering[[#This Row],[Andere
subsidie(s)]]-Tb.Financiering[[#This Row],[Anders]],0)</f>
        <v>0</v>
      </c>
      <c r="AJ23" s="154">
        <f>IF(Tb.Financiering[[#This Row],[Pnr.]]=AJ$7,Tb.Financiering[[#This Row],[Te financieren]]-Tb.Financiering[[#This Row],[Eigen
bijdrage]]-Tb.Financiering[[#This Row],[Andere
subsidie(s)]]-Tb.Financiering[[#This Row],[Anders]],0)</f>
        <v>0</v>
      </c>
      <c r="AK23" s="154">
        <f>IF(Tb.Financiering[[#This Row],[Pnr.]]=AK$7,Tb.Financiering[[#This Row],[Te financieren]]-Tb.Financiering[[#This Row],[Eigen
bijdrage]]-Tb.Financiering[[#This Row],[Andere
subsidie(s)]]-Tb.Financiering[[#This Row],[Anders]],0)</f>
        <v>0</v>
      </c>
      <c r="AL23" s="154">
        <f>IF(Tb.Financiering[[#This Row],[Pnr.]]=AL$7,Tb.Financiering[[#This Row],[Te financieren]]-Tb.Financiering[[#This Row],[Eigen
bijdrage]]-Tb.Financiering[[#This Row],[Andere
subsidie(s)]]-Tb.Financiering[[#This Row],[Anders]],0)</f>
        <v>0</v>
      </c>
      <c r="AM23" s="154">
        <f>IF(Tb.Financiering[[#This Row],[Pnr.]]=AM$7,Tb.Financiering[[#This Row],[Te financieren]]-Tb.Financiering[[#This Row],[Eigen
bijdrage]]-Tb.Financiering[[#This Row],[Andere
subsidie(s)]]-Tb.Financiering[[#This Row],[Anders]],0)</f>
        <v>0</v>
      </c>
      <c r="AN23" s="154">
        <f>IF(Tb.Financiering[[#This Row],[Pnr.]]=AN$7,Tb.Financiering[[#This Row],[Te financieren]]-Tb.Financiering[[#This Row],[Eigen
bijdrage]]-Tb.Financiering[[#This Row],[Andere
subsidie(s)]]-Tb.Financiering[[#This Row],[Anders]],0)</f>
        <v>0</v>
      </c>
      <c r="AO23" s="154">
        <f>IF(Tb.Financiering[[#This Row],[Pnr.]]=AO$7,Tb.Financiering[[#This Row],[Te financieren]]-Tb.Financiering[[#This Row],[Eigen
bijdrage]]-Tb.Financiering[[#This Row],[Andere
subsidie(s)]]-Tb.Financiering[[#This Row],[Anders]],0)</f>
        <v>0</v>
      </c>
      <c r="AP23" s="154">
        <f>IF(Tb.Financiering[[#This Row],[Pnr.]]=AP$7,Tb.Financiering[[#This Row],[Te financieren]]-Tb.Financiering[[#This Row],[Eigen
bijdrage]]-Tb.Financiering[[#This Row],[Andere
subsidie(s)]]-Tb.Financiering[[#This Row],[Anders]],0)</f>
        <v>0</v>
      </c>
      <c r="AQ23" s="154">
        <f>IF(Tb.Financiering[[#This Row],[Pnr.]]=AQ$7,Tb.Financiering[[#This Row],[Te financieren]]-Tb.Financiering[[#This Row],[Eigen
bijdrage]]-Tb.Financiering[[#This Row],[Andere
subsidie(s)]]-Tb.Financiering[[#This Row],[Anders]],0)</f>
        <v>0</v>
      </c>
      <c r="AR23" s="154">
        <f>IF(Tb.Financiering[[#This Row],[Pnr.]]=AR$7,Tb.Financiering[[#This Row],[Te financieren]]-Tb.Financiering[[#This Row],[Eigen
bijdrage]]-Tb.Financiering[[#This Row],[Andere
subsidie(s)]]-Tb.Financiering[[#This Row],[Anders]],0)</f>
        <v>0</v>
      </c>
      <c r="AS23" s="154">
        <f>IF(Tb.Financiering[[#This Row],[Pnr.]]=AS$7,Tb.Financiering[[#This Row],[Te financieren]]-Tb.Financiering[[#This Row],[Eigen
bijdrage]]-Tb.Financiering[[#This Row],[Andere
subsidie(s)]]-Tb.Financiering[[#This Row],[Anders]],0)</f>
        <v>0</v>
      </c>
      <c r="AT23" s="154">
        <f>IF(Tb.Financiering[[#This Row],[Pnr.]]=AT$7,Tb.Financiering[[#This Row],[Te financieren]]-Tb.Financiering[[#This Row],[Eigen
bijdrage]]-Tb.Financiering[[#This Row],[Andere
subsidie(s)]]-Tb.Financiering[[#This Row],[Anders]],0)</f>
        <v>0</v>
      </c>
      <c r="AU23" s="154">
        <f>IF(Tb.Financiering[[#This Row],[Pnr.]]=AU$7,Tb.Financiering[[#This Row],[Te financieren]]-Tb.Financiering[[#This Row],[Eigen
bijdrage]]-Tb.Financiering[[#This Row],[Andere
subsidie(s)]]-Tb.Financiering[[#This Row],[Anders]],0)</f>
        <v>0</v>
      </c>
      <c r="AV23" s="154">
        <f>IF(Tb.Financiering[[#This Row],[Pnr.]]=AV$7,Tb.Financiering[[#This Row],[Te financieren]]-Tb.Financiering[[#This Row],[Eigen
bijdrage]]-Tb.Financiering[[#This Row],[Andere
subsidie(s)]]-Tb.Financiering[[#This Row],[Anders]],0)</f>
        <v>0</v>
      </c>
      <c r="AW23" s="154">
        <f>IF(Tb.Financiering[[#This Row],[Pnr.]]=AW$7,Tb.Financiering[[#This Row],[Te financieren]]-Tb.Financiering[[#This Row],[Eigen
bijdrage]]-Tb.Financiering[[#This Row],[Andere
subsidie(s)]]-Tb.Financiering[[#This Row],[Anders]],0)</f>
        <v>0</v>
      </c>
      <c r="AX23" s="154">
        <f>IF(Tb.Financiering[[#This Row],[Pnr.]]=AX$7,Tb.Financiering[[#This Row],[Te financieren]]-Tb.Financiering[[#This Row],[Eigen
bijdrage]]-Tb.Financiering[[#This Row],[Andere
subsidie(s)]]-Tb.Financiering[[#This Row],[Anders]],0)</f>
        <v>0</v>
      </c>
      <c r="AY23" s="154">
        <f>IF(Tb.Financiering[[#This Row],[Pnr.]]=AY$7,Tb.Financiering[[#This Row],[Te financieren]]-Tb.Financiering[[#This Row],[Eigen
bijdrage]]-Tb.Financiering[[#This Row],[Andere
subsidie(s)]]-Tb.Financiering[[#This Row],[Anders]],0)</f>
        <v>0</v>
      </c>
      <c r="AZ23" s="154">
        <f>IF(Tb.Financiering[[#This Row],[Pnr.]]=AZ$7,Tb.Financiering[[#This Row],[Te financieren]]-Tb.Financiering[[#This Row],[Eigen
bijdrage]]-Tb.Financiering[[#This Row],[Andere
subsidie(s)]]-Tb.Financiering[[#This Row],[Anders]],0)</f>
        <v>0</v>
      </c>
      <c r="BA23" s="154">
        <f>IF(Tb.Financiering[[#This Row],[Pnr.]]=BA$7,Tb.Financiering[[#This Row],[Te financieren]]-Tb.Financiering[[#This Row],[Eigen
bijdrage]]-Tb.Financiering[[#This Row],[Andere
subsidie(s)]]-Tb.Financiering[[#This Row],[Anders]],0)</f>
        <v>0</v>
      </c>
      <c r="BB23" s="154">
        <f>IF(Tb.Financiering[[#This Row],[Pnr.]]=BB$7,Tb.Financiering[[#This Row],[Te financieren]]-Tb.Financiering[[#This Row],[Eigen
bijdrage]]-Tb.Financiering[[#This Row],[Andere
subsidie(s)]]-Tb.Financiering[[#This Row],[Anders]],0)</f>
        <v>0</v>
      </c>
      <c r="BC23" s="154">
        <f>IF(Tb.Financiering[[#This Row],[Pnr.]]=BC$7,Tb.Financiering[[#This Row],[Te financieren]]-Tb.Financiering[[#This Row],[Eigen
bijdrage]]-Tb.Financiering[[#This Row],[Andere
subsidie(s)]]-Tb.Financiering[[#This Row],[Anders]],0)</f>
        <v>0</v>
      </c>
      <c r="BD23" s="154">
        <f>IF(Tb.Financiering[[#This Row],[Pnr.]]=BD$7,Tb.Financiering[[#This Row],[Te financieren]]-Tb.Financiering[[#This Row],[Eigen
bijdrage]]-Tb.Financiering[[#This Row],[Andere
subsidie(s)]]-Tb.Financiering[[#This Row],[Anders]],0)</f>
        <v>0</v>
      </c>
      <c r="BE23" s="154">
        <f>IF(Tb.Financiering[[#This Row],[Pnr.]]=BE$7,Tb.Financiering[[#This Row],[Te financieren]]-Tb.Financiering[[#This Row],[Eigen
bijdrage]]-Tb.Financiering[[#This Row],[Andere
subsidie(s)]]-Tb.Financiering[[#This Row],[Anders]],0)</f>
        <v>0</v>
      </c>
      <c r="BF23" s="154">
        <f>IF(Tb.Financiering[[#This Row],[Pnr.]]=BF$7,Tb.Financiering[[#This Row],[Te financieren]]-Tb.Financiering[[#This Row],[Eigen
bijdrage]]-Tb.Financiering[[#This Row],[Andere
subsidie(s)]]-Tb.Financiering[[#This Row],[Anders]],0)</f>
        <v>0</v>
      </c>
      <c r="BG23" s="154">
        <f>IF(Tb.Financiering[[#This Row],[Pnr.]]=BG$7,Tb.Financiering[[#This Row],[Te financieren]]-Tb.Financiering[[#This Row],[Eigen
bijdrage]]-Tb.Financiering[[#This Row],[Andere
subsidie(s)]]-Tb.Financiering[[#This Row],[Anders]],0)</f>
        <v>0</v>
      </c>
      <c r="BH23" s="154">
        <f>IF(Tb.Financiering[[#This Row],[Pnr.]]=BH$7,Tb.Financiering[[#This Row],[Te financieren]]-Tb.Financiering[[#This Row],[Eigen
bijdrage]]-Tb.Financiering[[#This Row],[Andere
subsidie(s)]]-Tb.Financiering[[#This Row],[Anders]],0)</f>
        <v>0</v>
      </c>
      <c r="BI23" s="154">
        <f>IF(Tb.Financiering[[#This Row],[Pnr.]]=BI$7,Tb.Financiering[[#This Row],[Te financieren]]-Tb.Financiering[[#This Row],[Eigen
bijdrage]]-Tb.Financiering[[#This Row],[Andere
subsidie(s)]]-Tb.Financiering[[#This Row],[Anders]],0)</f>
        <v>0</v>
      </c>
      <c r="BJ23" s="154">
        <f>IF(Tb.Financiering[[#This Row],[Pnr.]]=BJ$7,Tb.Financiering[[#This Row],[Te financieren]]-Tb.Financiering[[#This Row],[Eigen
bijdrage]]-Tb.Financiering[[#This Row],[Andere
subsidie(s)]]-Tb.Financiering[[#This Row],[Anders]],0)</f>
        <v>0</v>
      </c>
      <c r="BK23" s="154">
        <f>IF(Tb.Financiering[[#This Row],[Pnr.]]=BK$7,Tb.Financiering[[#This Row],[Te financieren]]-Tb.Financiering[[#This Row],[Eigen
bijdrage]]-Tb.Financiering[[#This Row],[Andere
subsidie(s)]]-Tb.Financiering[[#This Row],[Anders]],0)</f>
        <v>0</v>
      </c>
      <c r="BL23" s="154">
        <f>IF(Tb.Financiering[[#This Row],[Pnr.]]=BL$7,Tb.Financiering[[#This Row],[Te financieren]]-Tb.Financiering[[#This Row],[Eigen
bijdrage]]-Tb.Financiering[[#This Row],[Andere
subsidie(s)]]-Tb.Financiering[[#This Row],[Anders]],0)</f>
        <v>0</v>
      </c>
      <c r="BM23" s="154">
        <f>IF(Tb.Financiering[[#This Row],[Pnr.]]=BM$7,Tb.Financiering[[#This Row],[Te financieren]]-Tb.Financiering[[#This Row],[Eigen
bijdrage]]-Tb.Financiering[[#This Row],[Andere
subsidie(s)]]-Tb.Financiering[[#This Row],[Anders]],0)</f>
        <v>0</v>
      </c>
      <c r="BN23" s="259">
        <f>IF(Tb.Financiering[[#This Row],[Pnr.]]=BN$7,Tb.Financiering[[#This Row],[Eigen
bijdrage]]+Tb.Financiering[[#This Row],[Andere
subsidie(s)]]+Tb.Financiering[[#This Row],[Anders]],0)</f>
        <v>0</v>
      </c>
      <c r="BO23" s="259">
        <f>IF(Tb.Financiering[[#This Row],[Pnr.]]=BO$7,Tb.Financiering[[#This Row],[Eigen
bijdrage]]+Tb.Financiering[[#This Row],[Andere
subsidie(s)]]+Tb.Financiering[[#This Row],[Anders]],0)</f>
        <v>0</v>
      </c>
      <c r="BP23" s="259">
        <f>IF(Tb.Financiering[[#This Row],[Pnr.]]=BP$7,Tb.Financiering[[#This Row],[Eigen
bijdrage]]+Tb.Financiering[[#This Row],[Andere
subsidie(s)]]+Tb.Financiering[[#This Row],[Anders]],0)</f>
        <v>0</v>
      </c>
      <c r="BQ23" s="259">
        <f>IF(Tb.Financiering[[#This Row],[Pnr.]]=BQ$7,Tb.Financiering[[#This Row],[Eigen
bijdrage]]+Tb.Financiering[[#This Row],[Andere
subsidie(s)]]+Tb.Financiering[[#This Row],[Anders]],0)</f>
        <v>0</v>
      </c>
      <c r="BR23" s="259">
        <f>IF(Tb.Financiering[[#This Row],[Pnr.]]=BR$7,Tb.Financiering[[#This Row],[Eigen
bijdrage]]+Tb.Financiering[[#This Row],[Andere
subsidie(s)]]+Tb.Financiering[[#This Row],[Anders]],0)</f>
        <v>0</v>
      </c>
      <c r="BS23" s="259">
        <f>IF(Tb.Financiering[[#This Row],[Pnr.]]=BS$7,Tb.Financiering[[#This Row],[Eigen
bijdrage]]+Tb.Financiering[[#This Row],[Andere
subsidie(s)]]+Tb.Financiering[[#This Row],[Anders]],0)</f>
        <v>0</v>
      </c>
      <c r="BT23" s="259">
        <f>IF(Tb.Financiering[[#This Row],[Pnr.]]=BT$7,Tb.Financiering[[#This Row],[Eigen
bijdrage]]+Tb.Financiering[[#This Row],[Andere
subsidie(s)]]+Tb.Financiering[[#This Row],[Anders]],0)</f>
        <v>0</v>
      </c>
      <c r="BU23" s="259">
        <f>IF(Tb.Financiering[[#This Row],[Pnr.]]=BU$7,Tb.Financiering[[#This Row],[Eigen
bijdrage]]+Tb.Financiering[[#This Row],[Andere
subsidie(s)]]+Tb.Financiering[[#This Row],[Anders]],0)</f>
        <v>0</v>
      </c>
      <c r="BV23" s="259">
        <f>IF(Tb.Financiering[[#This Row],[Pnr.]]=BV$7,Tb.Financiering[[#This Row],[Eigen
bijdrage]]+Tb.Financiering[[#This Row],[Andere
subsidie(s)]]+Tb.Financiering[[#This Row],[Anders]],0)</f>
        <v>0</v>
      </c>
      <c r="BW23" s="259">
        <f>IF(Tb.Financiering[[#This Row],[Pnr.]]=BW$7,Tb.Financiering[[#This Row],[Eigen
bijdrage]]+Tb.Financiering[[#This Row],[Andere
subsidie(s)]]+Tb.Financiering[[#This Row],[Anders]],0)</f>
        <v>0</v>
      </c>
      <c r="BX23" s="259">
        <f>IF(Tb.Financiering[[#This Row],[Pnr.]]=BX$7,Tb.Financiering[[#This Row],[Eigen
bijdrage]]+Tb.Financiering[[#This Row],[Andere
subsidie(s)]]+Tb.Financiering[[#This Row],[Anders]],0)</f>
        <v>0</v>
      </c>
      <c r="BY23" s="259">
        <f>IF(Tb.Financiering[[#This Row],[Pnr.]]=BY$7,Tb.Financiering[[#This Row],[Eigen
bijdrage]]+Tb.Financiering[[#This Row],[Andere
subsidie(s)]]+Tb.Financiering[[#This Row],[Anders]],0)</f>
        <v>0</v>
      </c>
      <c r="BZ23" s="259">
        <f>IF(Tb.Financiering[[#This Row],[Pnr.]]=BZ$7,Tb.Financiering[[#This Row],[Eigen
bijdrage]]+Tb.Financiering[[#This Row],[Andere
subsidie(s)]]+Tb.Financiering[[#This Row],[Anders]],0)</f>
        <v>0</v>
      </c>
      <c r="CA23" s="259">
        <f>IF(Tb.Financiering[[#This Row],[Pnr.]]=CA$7,Tb.Financiering[[#This Row],[Eigen
bijdrage]]+Tb.Financiering[[#This Row],[Andere
subsidie(s)]]+Tb.Financiering[[#This Row],[Anders]],0)</f>
        <v>0</v>
      </c>
      <c r="CB23" s="259">
        <f>IF(Tb.Financiering[[#This Row],[Pnr.]]=CB$7,Tb.Financiering[[#This Row],[Eigen
bijdrage]]+Tb.Financiering[[#This Row],[Andere
subsidie(s)]]+Tb.Financiering[[#This Row],[Anders]],0)</f>
        <v>0</v>
      </c>
      <c r="CC23" s="259">
        <f>IF(Tb.Financiering[[#This Row],[Pnr.]]=CC$7,Tb.Financiering[[#This Row],[Eigen
bijdrage]]+Tb.Financiering[[#This Row],[Andere
subsidie(s)]]+Tb.Financiering[[#This Row],[Anders]],0)</f>
        <v>0</v>
      </c>
      <c r="CD23" s="259">
        <f>IF(Tb.Financiering[[#This Row],[Pnr.]]=CD$7,Tb.Financiering[[#This Row],[Eigen
bijdrage]]+Tb.Financiering[[#This Row],[Andere
subsidie(s)]]+Tb.Financiering[[#This Row],[Anders]],0)</f>
        <v>0</v>
      </c>
      <c r="CE23" s="259">
        <f>IF(Tb.Financiering[[#This Row],[Pnr.]]=CE$7,Tb.Financiering[[#This Row],[Eigen
bijdrage]]+Tb.Financiering[[#This Row],[Andere
subsidie(s)]]+Tb.Financiering[[#This Row],[Anders]],0)</f>
        <v>0</v>
      </c>
      <c r="CF23" s="259">
        <f>IF(Tb.Financiering[[#This Row],[Pnr.]]=CF$7,Tb.Financiering[[#This Row],[Eigen
bijdrage]]+Tb.Financiering[[#This Row],[Andere
subsidie(s)]]+Tb.Financiering[[#This Row],[Anders]],0)</f>
        <v>0</v>
      </c>
      <c r="CG23" s="259">
        <f>IF(Tb.Financiering[[#This Row],[Pnr.]]=CG$7,Tb.Financiering[[#This Row],[Eigen
bijdrage]]+Tb.Financiering[[#This Row],[Andere
subsidie(s)]]+Tb.Financiering[[#This Row],[Anders]],0)</f>
        <v>0</v>
      </c>
      <c r="CH23" s="259">
        <f>IF(Tb.Financiering[[#This Row],[Pnr.]]=CH$7,Tb.Financiering[[#This Row],[Eigen
bijdrage]]+Tb.Financiering[[#This Row],[Andere
subsidie(s)]]+Tb.Financiering[[#This Row],[Anders]],0)</f>
        <v>0</v>
      </c>
      <c r="CI23" s="259">
        <f>IF(Tb.Financiering[[#This Row],[Pnr.]]=CI$7,Tb.Financiering[[#This Row],[Eigen
bijdrage]]+Tb.Financiering[[#This Row],[Andere
subsidie(s)]]+Tb.Financiering[[#This Row],[Anders]],0)</f>
        <v>0</v>
      </c>
      <c r="CJ23" s="259">
        <f>IF(Tb.Financiering[[#This Row],[Pnr.]]=CJ$7,Tb.Financiering[[#This Row],[Eigen
bijdrage]]+Tb.Financiering[[#This Row],[Andere
subsidie(s)]]+Tb.Financiering[[#This Row],[Anders]],0)</f>
        <v>0</v>
      </c>
      <c r="CK23" s="259">
        <f>IF(Tb.Financiering[[#This Row],[Pnr.]]=CK$7,Tb.Financiering[[#This Row],[Eigen
bijdrage]]+Tb.Financiering[[#This Row],[Andere
subsidie(s)]]+Tb.Financiering[[#This Row],[Anders]],0)</f>
        <v>0</v>
      </c>
      <c r="CL23" s="259">
        <f>IF(Tb.Financiering[[#This Row],[Pnr.]]=CL$7,Tb.Financiering[[#This Row],[Eigen
bijdrage]]+Tb.Financiering[[#This Row],[Andere
subsidie(s)]]+Tb.Financiering[[#This Row],[Anders]],0)</f>
        <v>0</v>
      </c>
      <c r="CM23" s="259">
        <f>IF(Tb.Financiering[[#This Row],[Pnr.]]=CM$7,Tb.Financiering[[#This Row],[Eigen
bijdrage]]+Tb.Financiering[[#This Row],[Andere
subsidie(s)]]+Tb.Financiering[[#This Row],[Anders]],0)</f>
        <v>0</v>
      </c>
      <c r="CN23" s="259">
        <f>IF(Tb.Financiering[[#This Row],[Pnr.]]=CN$7,Tb.Financiering[[#This Row],[Eigen
bijdrage]]+Tb.Financiering[[#This Row],[Andere
subsidie(s)]]+Tb.Financiering[[#This Row],[Anders]],0)</f>
        <v>0</v>
      </c>
      <c r="CO23" s="259">
        <f>IF(Tb.Financiering[[#This Row],[Pnr.]]=CO$7,Tb.Financiering[[#This Row],[Eigen
bijdrage]]+Tb.Financiering[[#This Row],[Andere
subsidie(s)]]+Tb.Financiering[[#This Row],[Anders]],0)</f>
        <v>0</v>
      </c>
      <c r="CP23" s="259">
        <f>IF(Tb.Financiering[[#This Row],[Pnr.]]=CP$7,Tb.Financiering[[#This Row],[Eigen
bijdrage]]+Tb.Financiering[[#This Row],[Andere
subsidie(s)]]+Tb.Financiering[[#This Row],[Anders]],0)</f>
        <v>0</v>
      </c>
      <c r="CQ23" s="259">
        <f>IF(Tb.Financiering[[#This Row],[Pnr.]]=CQ$7,Tb.Financiering[[#This Row],[Eigen
bijdrage]]+Tb.Financiering[[#This Row],[Andere
subsidie(s)]]+Tb.Financiering[[#This Row],[Anders]],0)</f>
        <v>0</v>
      </c>
      <c r="CR23" s="259">
        <f>IF(Tb.Financiering[[#This Row],[Pnr.]]=CR$7,Tb.Financiering[[#This Row],[Eigen
bijdrage]]+Tb.Financiering[[#This Row],[Andere
subsidie(s)]]+Tb.Financiering[[#This Row],[Anders]],0)</f>
        <v>0</v>
      </c>
      <c r="CS23" s="259">
        <f>IF(Tb.Financiering[[#This Row],[Pnr.]]=CS$7,Tb.Financiering[[#This Row],[Eigen
bijdrage]]+Tb.Financiering[[#This Row],[Andere
subsidie(s)]]+Tb.Financiering[[#This Row],[Anders]],0)</f>
        <v>0</v>
      </c>
      <c r="CT23" s="259">
        <f>IF(Tb.Financiering[[#This Row],[Pnr.]]=CT$7,Tb.Financiering[[#This Row],[Eigen
bijdrage]]+Tb.Financiering[[#This Row],[Andere
subsidie(s)]]+Tb.Financiering[[#This Row],[Anders]],0)</f>
        <v>0</v>
      </c>
      <c r="CU23" s="259">
        <f>IF(Tb.Financiering[[#This Row],[Pnr.]]=CU$7,Tb.Financiering[[#This Row],[Eigen
bijdrage]]+Tb.Financiering[[#This Row],[Andere
subsidie(s)]]+Tb.Financiering[[#This Row],[Anders]],0)</f>
        <v>0</v>
      </c>
      <c r="CV23" s="259">
        <f>IF(Tb.Financiering[[#This Row],[Pnr.]]=CV$7,Tb.Financiering[[#This Row],[Eigen
bijdrage]]+Tb.Financiering[[#This Row],[Andere
subsidie(s)]]+Tb.Financiering[[#This Row],[Anders]],0)</f>
        <v>0</v>
      </c>
      <c r="CW23" s="259">
        <f>IF(Tb.Financiering[[#This Row],[Pnr.]]=CW$7,Tb.Financiering[[#This Row],[Eigen
bijdrage]]+Tb.Financiering[[#This Row],[Andere
subsidie(s)]]+Tb.Financiering[[#This Row],[Anders]],0)</f>
        <v>0</v>
      </c>
      <c r="CX23" s="259">
        <f>IF(Tb.Financiering[[#This Row],[Pnr.]]=CX$7,Tb.Financiering[[#This Row],[Eigen
bijdrage]]+Tb.Financiering[[#This Row],[Andere
subsidie(s)]]+Tb.Financiering[[#This Row],[Anders]],0)</f>
        <v>0</v>
      </c>
      <c r="CY23" s="259">
        <f>IF(Tb.Financiering[[#This Row],[Pnr.]]=CY$7,Tb.Financiering[[#This Row],[Eigen
bijdrage]]+Tb.Financiering[[#This Row],[Andere
subsidie(s)]]+Tb.Financiering[[#This Row],[Anders]],0)</f>
        <v>0</v>
      </c>
      <c r="CZ23" s="259">
        <f>IF(Tb.Financiering[[#This Row],[Pnr.]]=CZ$7,Tb.Financiering[[#This Row],[Eigen
bijdrage]]+Tb.Financiering[[#This Row],[Andere
subsidie(s)]]+Tb.Financiering[[#This Row],[Anders]],0)</f>
        <v>0</v>
      </c>
      <c r="DA23" s="259">
        <f>IF(Tb.Financiering[[#This Row],[Pnr.]]=DA$7,Tb.Financiering[[#This Row],[Eigen
bijdrage]]+Tb.Financiering[[#This Row],[Andere
subsidie(s)]]+Tb.Financiering[[#This Row],[Anders]],0)</f>
        <v>0</v>
      </c>
      <c r="DB23" s="259">
        <f>IF(Tb.Financiering[[#This Row],[Pnr.]]=DB$7,Tb.Financiering[[#This Row],[Eigen
bijdrage]]+Tb.Financiering[[#This Row],[Andere
subsidie(s)]]+Tb.Financiering[[#This Row],[Anders]],0)</f>
        <v>0</v>
      </c>
      <c r="DC23" s="259">
        <f>IF(Tb.Financiering[[#This Row],[Pnr.]]=DC$7,Tb.Financiering[[#This Row],[Eigen
bijdrage]]+Tb.Financiering[[#This Row],[Andere
subsidie(s)]]+Tb.Financiering[[#This Row],[Anders]],0)</f>
        <v>0</v>
      </c>
      <c r="DD23" s="259">
        <f>IF(Tb.Financiering[[#This Row],[Pnr.]]=DD$7,Tb.Financiering[[#This Row],[Eigen
bijdrage]]+Tb.Financiering[[#This Row],[Andere
subsidie(s)]]+Tb.Financiering[[#This Row],[Anders]],0)</f>
        <v>0</v>
      </c>
      <c r="DE23" s="259">
        <f>IF(Tb.Financiering[[#This Row],[Pnr.]]=DE$7,Tb.Financiering[[#This Row],[Eigen
bijdrage]]+Tb.Financiering[[#This Row],[Andere
subsidie(s)]]+Tb.Financiering[[#This Row],[Anders]],0)</f>
        <v>0</v>
      </c>
      <c r="DF23" s="259">
        <f>IF(Tb.Financiering[[#This Row],[Pnr.]]=DF$7,Tb.Financiering[[#This Row],[Eigen
bijdrage]]+Tb.Financiering[[#This Row],[Andere
subsidie(s)]]+Tb.Financiering[[#This Row],[Anders]],0)</f>
        <v>0</v>
      </c>
      <c r="DG23" s="259">
        <f>IF(Tb.Financiering[[#This Row],[Pnr.]]=DG$7,Tb.Financiering[[#This Row],[Eigen
bijdrage]]+Tb.Financiering[[#This Row],[Andere
subsidie(s)]]+Tb.Financiering[[#This Row],[Anders]],0)</f>
        <v>0</v>
      </c>
      <c r="DH23" s="259">
        <f>IF(Tb.Financiering[[#This Row],[Pnr.]]=DH$7,Tb.Financiering[[#This Row],[Eigen
bijdrage]]+Tb.Financiering[[#This Row],[Andere
subsidie(s)]]+Tb.Financiering[[#This Row],[Anders]],0)</f>
        <v>0</v>
      </c>
      <c r="DI23" s="259">
        <f>IF(Tb.Financiering[[#This Row],[Pnr.]]=DI$7,Tb.Financiering[[#This Row],[Eigen
bijdrage]]+Tb.Financiering[[#This Row],[Andere
subsidie(s)]]+Tb.Financiering[[#This Row],[Anders]],0)</f>
        <v>0</v>
      </c>
      <c r="DJ23" s="259">
        <f>IF(Tb.Financiering[[#This Row],[Pnr.]]=DJ$7,Tb.Financiering[[#This Row],[Eigen
bijdrage]]+Tb.Financiering[[#This Row],[Andere
subsidie(s)]]+Tb.Financiering[[#This Row],[Anders]],0)</f>
        <v>0</v>
      </c>
      <c r="DK23" s="259">
        <f>IF(Tb.Financiering[[#This Row],[Pnr.]]=DK$7,Tb.Financiering[[#This Row],[Eigen
bijdrage]]+Tb.Financiering[[#This Row],[Andere
subsidie(s)]]+Tb.Financiering[[#This Row],[Anders]],0)</f>
        <v>0</v>
      </c>
      <c r="XEZ23" s="267"/>
      <c r="XFA23" s="267"/>
      <c r="XFB23" s="267"/>
      <c r="XFC23" s="267"/>
      <c r="XFD23" s="31"/>
    </row>
    <row r="24" spans="1:115 16380:16384" s="4" customFormat="1" x14ac:dyDescent="0.3">
      <c r="A24" s="31"/>
      <c r="B24" s="147"/>
      <c r="C24" s="147"/>
      <c r="D24" s="11">
        <f>SUMIF(Tbl.Kosten[PSAnr.],Tb.Financiering[[#This Row],[PSAnr.]],Tbl.Kosten[Totaal kosten])</f>
        <v>0</v>
      </c>
      <c r="E24" s="164">
        <f>SUMIF(Tbl.Kosten[PSAnr.],Tb.Financiering[[#This Row],[PSAnr.]],Tbl.Kosten[Subsidie])</f>
        <v>0</v>
      </c>
      <c r="F24" s="165"/>
      <c r="G24" s="164">
        <f>Tb.Financiering[[#This Row],[Begrote kosten]]-Tb.Financiering[[#This Row],[Berekende GLB subsidie]]-Tb.Financiering[[#This Row],[Correctie GLB subsidie]]</f>
        <v>0</v>
      </c>
      <c r="H24" s="166"/>
      <c r="I24" s="166"/>
      <c r="J24" s="166"/>
      <c r="K24" s="162"/>
      <c r="L24" s="97">
        <f>Tb.Financiering[[#This Row],[Te financieren]]-SUM(Tb.Financiering[[#This Row],[Eigen
bijdrage]:[Anders]])</f>
        <v>0</v>
      </c>
      <c r="M24" s="170" t="str">
        <f>IFERROR(VLOOKUP(Tb.Financiering[[#This Row],[Partnernaam]],Tbl.Projectpartners[[Naam]:[PNr.]],9,FALSE),"")</f>
        <v/>
      </c>
      <c r="N24" s="152" t="str">
        <f>IFERROR(VLOOKUP(Tb.Financiering[[#This Row],[Subsidiabele activiteit]],Tbl.Subsidiehoogte[[Subsidieactiviteit]:[SAnr.]],3,FALSE),"")</f>
        <v/>
      </c>
      <c r="O24" s="152" t="str">
        <f>_xlfn.CONCAT(Tb.Financiering[[#This Row],[Pnr.]],Tb.Financiering[[#This Row],[SAnr.]])</f>
        <v/>
      </c>
      <c r="P24" s="154">
        <f>IF(Tb.Financiering[[#This Row],[Pnr.]]=P$7,Tb.Financiering[[#This Row],[Te financieren]]-Tb.Financiering[[#This Row],[Eigen
bijdrage]]-Tb.Financiering[[#This Row],[Andere
subsidie(s)]]-Tb.Financiering[[#This Row],[Anders]],0)</f>
        <v>0</v>
      </c>
      <c r="Q24" s="154">
        <f>IF(Tb.Financiering[[#This Row],[Pnr.]]=Q$7,Tb.Financiering[[#This Row],[Te financieren]]-Tb.Financiering[[#This Row],[Eigen
bijdrage]]-Tb.Financiering[[#This Row],[Andere
subsidie(s)]]-Tb.Financiering[[#This Row],[Anders]],0)</f>
        <v>0</v>
      </c>
      <c r="R24" s="154">
        <f>IF(Tb.Financiering[[#This Row],[Pnr.]]=R$7,Tb.Financiering[[#This Row],[Te financieren]]-Tb.Financiering[[#This Row],[Eigen
bijdrage]]-Tb.Financiering[[#This Row],[Andere
subsidie(s)]]-Tb.Financiering[[#This Row],[Anders]],0)</f>
        <v>0</v>
      </c>
      <c r="S24" s="154">
        <f>IF(Tb.Financiering[[#This Row],[Pnr.]]=S$7,Tb.Financiering[[#This Row],[Te financieren]]-Tb.Financiering[[#This Row],[Eigen
bijdrage]]-Tb.Financiering[[#This Row],[Andere
subsidie(s)]]-Tb.Financiering[[#This Row],[Anders]],0)</f>
        <v>0</v>
      </c>
      <c r="T24" s="154">
        <f>IF(Tb.Financiering[[#This Row],[Pnr.]]=T$7,Tb.Financiering[[#This Row],[Te financieren]]-Tb.Financiering[[#This Row],[Eigen
bijdrage]]-Tb.Financiering[[#This Row],[Andere
subsidie(s)]]-Tb.Financiering[[#This Row],[Anders]],0)</f>
        <v>0</v>
      </c>
      <c r="U24" s="154">
        <f>IF(Tb.Financiering[[#This Row],[Pnr.]]=U$7,Tb.Financiering[[#This Row],[Te financieren]]-Tb.Financiering[[#This Row],[Eigen
bijdrage]]-Tb.Financiering[[#This Row],[Andere
subsidie(s)]]-Tb.Financiering[[#This Row],[Anders]],0)</f>
        <v>0</v>
      </c>
      <c r="V24" s="154">
        <f>IF(Tb.Financiering[[#This Row],[Pnr.]]=V$7,Tb.Financiering[[#This Row],[Te financieren]]-Tb.Financiering[[#This Row],[Eigen
bijdrage]]-Tb.Financiering[[#This Row],[Andere
subsidie(s)]]-Tb.Financiering[[#This Row],[Anders]],0)</f>
        <v>0</v>
      </c>
      <c r="W24" s="154">
        <f>IF(Tb.Financiering[[#This Row],[Pnr.]]=W$7,Tb.Financiering[[#This Row],[Te financieren]]-Tb.Financiering[[#This Row],[Eigen
bijdrage]]-Tb.Financiering[[#This Row],[Andere
subsidie(s)]]-Tb.Financiering[[#This Row],[Anders]],0)</f>
        <v>0</v>
      </c>
      <c r="X24" s="154">
        <f>IF(Tb.Financiering[[#This Row],[Pnr.]]=X$7,Tb.Financiering[[#This Row],[Te financieren]]-Tb.Financiering[[#This Row],[Eigen
bijdrage]]-Tb.Financiering[[#This Row],[Andere
subsidie(s)]]-Tb.Financiering[[#This Row],[Anders]],0)</f>
        <v>0</v>
      </c>
      <c r="Y24" s="154">
        <f>IF(Tb.Financiering[[#This Row],[Pnr.]]=Y$7,Tb.Financiering[[#This Row],[Te financieren]]-Tb.Financiering[[#This Row],[Eigen
bijdrage]]-Tb.Financiering[[#This Row],[Andere
subsidie(s)]]-Tb.Financiering[[#This Row],[Anders]],0)</f>
        <v>0</v>
      </c>
      <c r="Z24" s="154">
        <f>IF(Tb.Financiering[[#This Row],[Pnr.]]=Z$7,Tb.Financiering[[#This Row],[Te financieren]]-Tb.Financiering[[#This Row],[Eigen
bijdrage]]-Tb.Financiering[[#This Row],[Andere
subsidie(s)]]-Tb.Financiering[[#This Row],[Anders]],0)</f>
        <v>0</v>
      </c>
      <c r="AA24" s="154">
        <f>IF(Tb.Financiering[[#This Row],[Pnr.]]=AA$7,Tb.Financiering[[#This Row],[Te financieren]]-Tb.Financiering[[#This Row],[Eigen
bijdrage]]-Tb.Financiering[[#This Row],[Andere
subsidie(s)]]-Tb.Financiering[[#This Row],[Anders]],0)</f>
        <v>0</v>
      </c>
      <c r="AB24" s="154">
        <f>IF(Tb.Financiering[[#This Row],[Pnr.]]=AB$7,Tb.Financiering[[#This Row],[Te financieren]]-Tb.Financiering[[#This Row],[Eigen
bijdrage]]-Tb.Financiering[[#This Row],[Andere
subsidie(s)]]-Tb.Financiering[[#This Row],[Anders]],0)</f>
        <v>0</v>
      </c>
      <c r="AC24" s="154">
        <f>IF(Tb.Financiering[[#This Row],[Pnr.]]=AC$7,Tb.Financiering[[#This Row],[Te financieren]]-Tb.Financiering[[#This Row],[Eigen
bijdrage]]-Tb.Financiering[[#This Row],[Andere
subsidie(s)]]-Tb.Financiering[[#This Row],[Anders]],0)</f>
        <v>0</v>
      </c>
      <c r="AD24" s="154">
        <f>IF(Tb.Financiering[[#This Row],[Pnr.]]=AD$7,Tb.Financiering[[#This Row],[Te financieren]]-Tb.Financiering[[#This Row],[Eigen
bijdrage]]-Tb.Financiering[[#This Row],[Andere
subsidie(s)]]-Tb.Financiering[[#This Row],[Anders]],0)</f>
        <v>0</v>
      </c>
      <c r="AE24" s="154">
        <f>IF(Tb.Financiering[[#This Row],[Pnr.]]=AE$7,Tb.Financiering[[#This Row],[Te financieren]]-Tb.Financiering[[#This Row],[Eigen
bijdrage]]-Tb.Financiering[[#This Row],[Andere
subsidie(s)]]-Tb.Financiering[[#This Row],[Anders]],0)</f>
        <v>0</v>
      </c>
      <c r="AF24" s="154">
        <f>IF(Tb.Financiering[[#This Row],[Pnr.]]=AF$7,Tb.Financiering[[#This Row],[Te financieren]]-Tb.Financiering[[#This Row],[Eigen
bijdrage]]-Tb.Financiering[[#This Row],[Andere
subsidie(s)]]-Tb.Financiering[[#This Row],[Anders]],0)</f>
        <v>0</v>
      </c>
      <c r="AG24" s="154">
        <f>IF(Tb.Financiering[[#This Row],[Pnr.]]=AG$7,Tb.Financiering[[#This Row],[Te financieren]]-Tb.Financiering[[#This Row],[Eigen
bijdrage]]-Tb.Financiering[[#This Row],[Andere
subsidie(s)]]-Tb.Financiering[[#This Row],[Anders]],0)</f>
        <v>0</v>
      </c>
      <c r="AH24" s="154">
        <f>IF(Tb.Financiering[[#This Row],[Pnr.]]=AH$7,Tb.Financiering[[#This Row],[Te financieren]]-Tb.Financiering[[#This Row],[Eigen
bijdrage]]-Tb.Financiering[[#This Row],[Andere
subsidie(s)]]-Tb.Financiering[[#This Row],[Anders]],0)</f>
        <v>0</v>
      </c>
      <c r="AI24" s="154">
        <f>IF(Tb.Financiering[[#This Row],[Pnr.]]=AI$7,Tb.Financiering[[#This Row],[Te financieren]]-Tb.Financiering[[#This Row],[Eigen
bijdrage]]-Tb.Financiering[[#This Row],[Andere
subsidie(s)]]-Tb.Financiering[[#This Row],[Anders]],0)</f>
        <v>0</v>
      </c>
      <c r="AJ24" s="154">
        <f>IF(Tb.Financiering[[#This Row],[Pnr.]]=AJ$7,Tb.Financiering[[#This Row],[Te financieren]]-Tb.Financiering[[#This Row],[Eigen
bijdrage]]-Tb.Financiering[[#This Row],[Andere
subsidie(s)]]-Tb.Financiering[[#This Row],[Anders]],0)</f>
        <v>0</v>
      </c>
      <c r="AK24" s="154">
        <f>IF(Tb.Financiering[[#This Row],[Pnr.]]=AK$7,Tb.Financiering[[#This Row],[Te financieren]]-Tb.Financiering[[#This Row],[Eigen
bijdrage]]-Tb.Financiering[[#This Row],[Andere
subsidie(s)]]-Tb.Financiering[[#This Row],[Anders]],0)</f>
        <v>0</v>
      </c>
      <c r="AL24" s="154">
        <f>IF(Tb.Financiering[[#This Row],[Pnr.]]=AL$7,Tb.Financiering[[#This Row],[Te financieren]]-Tb.Financiering[[#This Row],[Eigen
bijdrage]]-Tb.Financiering[[#This Row],[Andere
subsidie(s)]]-Tb.Financiering[[#This Row],[Anders]],0)</f>
        <v>0</v>
      </c>
      <c r="AM24" s="154">
        <f>IF(Tb.Financiering[[#This Row],[Pnr.]]=AM$7,Tb.Financiering[[#This Row],[Te financieren]]-Tb.Financiering[[#This Row],[Eigen
bijdrage]]-Tb.Financiering[[#This Row],[Andere
subsidie(s)]]-Tb.Financiering[[#This Row],[Anders]],0)</f>
        <v>0</v>
      </c>
      <c r="AN24" s="154">
        <f>IF(Tb.Financiering[[#This Row],[Pnr.]]=AN$7,Tb.Financiering[[#This Row],[Te financieren]]-Tb.Financiering[[#This Row],[Eigen
bijdrage]]-Tb.Financiering[[#This Row],[Andere
subsidie(s)]]-Tb.Financiering[[#This Row],[Anders]],0)</f>
        <v>0</v>
      </c>
      <c r="AO24" s="154">
        <f>IF(Tb.Financiering[[#This Row],[Pnr.]]=AO$7,Tb.Financiering[[#This Row],[Te financieren]]-Tb.Financiering[[#This Row],[Eigen
bijdrage]]-Tb.Financiering[[#This Row],[Andere
subsidie(s)]]-Tb.Financiering[[#This Row],[Anders]],0)</f>
        <v>0</v>
      </c>
      <c r="AP24" s="154">
        <f>IF(Tb.Financiering[[#This Row],[Pnr.]]=AP$7,Tb.Financiering[[#This Row],[Te financieren]]-Tb.Financiering[[#This Row],[Eigen
bijdrage]]-Tb.Financiering[[#This Row],[Andere
subsidie(s)]]-Tb.Financiering[[#This Row],[Anders]],0)</f>
        <v>0</v>
      </c>
      <c r="AQ24" s="154">
        <f>IF(Tb.Financiering[[#This Row],[Pnr.]]=AQ$7,Tb.Financiering[[#This Row],[Te financieren]]-Tb.Financiering[[#This Row],[Eigen
bijdrage]]-Tb.Financiering[[#This Row],[Andere
subsidie(s)]]-Tb.Financiering[[#This Row],[Anders]],0)</f>
        <v>0</v>
      </c>
      <c r="AR24" s="154">
        <f>IF(Tb.Financiering[[#This Row],[Pnr.]]=AR$7,Tb.Financiering[[#This Row],[Te financieren]]-Tb.Financiering[[#This Row],[Eigen
bijdrage]]-Tb.Financiering[[#This Row],[Andere
subsidie(s)]]-Tb.Financiering[[#This Row],[Anders]],0)</f>
        <v>0</v>
      </c>
      <c r="AS24" s="154">
        <f>IF(Tb.Financiering[[#This Row],[Pnr.]]=AS$7,Tb.Financiering[[#This Row],[Te financieren]]-Tb.Financiering[[#This Row],[Eigen
bijdrage]]-Tb.Financiering[[#This Row],[Andere
subsidie(s)]]-Tb.Financiering[[#This Row],[Anders]],0)</f>
        <v>0</v>
      </c>
      <c r="AT24" s="154">
        <f>IF(Tb.Financiering[[#This Row],[Pnr.]]=AT$7,Tb.Financiering[[#This Row],[Te financieren]]-Tb.Financiering[[#This Row],[Eigen
bijdrage]]-Tb.Financiering[[#This Row],[Andere
subsidie(s)]]-Tb.Financiering[[#This Row],[Anders]],0)</f>
        <v>0</v>
      </c>
      <c r="AU24" s="154">
        <f>IF(Tb.Financiering[[#This Row],[Pnr.]]=AU$7,Tb.Financiering[[#This Row],[Te financieren]]-Tb.Financiering[[#This Row],[Eigen
bijdrage]]-Tb.Financiering[[#This Row],[Andere
subsidie(s)]]-Tb.Financiering[[#This Row],[Anders]],0)</f>
        <v>0</v>
      </c>
      <c r="AV24" s="154">
        <f>IF(Tb.Financiering[[#This Row],[Pnr.]]=AV$7,Tb.Financiering[[#This Row],[Te financieren]]-Tb.Financiering[[#This Row],[Eigen
bijdrage]]-Tb.Financiering[[#This Row],[Andere
subsidie(s)]]-Tb.Financiering[[#This Row],[Anders]],0)</f>
        <v>0</v>
      </c>
      <c r="AW24" s="154">
        <f>IF(Tb.Financiering[[#This Row],[Pnr.]]=AW$7,Tb.Financiering[[#This Row],[Te financieren]]-Tb.Financiering[[#This Row],[Eigen
bijdrage]]-Tb.Financiering[[#This Row],[Andere
subsidie(s)]]-Tb.Financiering[[#This Row],[Anders]],0)</f>
        <v>0</v>
      </c>
      <c r="AX24" s="154">
        <f>IF(Tb.Financiering[[#This Row],[Pnr.]]=AX$7,Tb.Financiering[[#This Row],[Te financieren]]-Tb.Financiering[[#This Row],[Eigen
bijdrage]]-Tb.Financiering[[#This Row],[Andere
subsidie(s)]]-Tb.Financiering[[#This Row],[Anders]],0)</f>
        <v>0</v>
      </c>
      <c r="AY24" s="154">
        <f>IF(Tb.Financiering[[#This Row],[Pnr.]]=AY$7,Tb.Financiering[[#This Row],[Te financieren]]-Tb.Financiering[[#This Row],[Eigen
bijdrage]]-Tb.Financiering[[#This Row],[Andere
subsidie(s)]]-Tb.Financiering[[#This Row],[Anders]],0)</f>
        <v>0</v>
      </c>
      <c r="AZ24" s="154">
        <f>IF(Tb.Financiering[[#This Row],[Pnr.]]=AZ$7,Tb.Financiering[[#This Row],[Te financieren]]-Tb.Financiering[[#This Row],[Eigen
bijdrage]]-Tb.Financiering[[#This Row],[Andere
subsidie(s)]]-Tb.Financiering[[#This Row],[Anders]],0)</f>
        <v>0</v>
      </c>
      <c r="BA24" s="154">
        <f>IF(Tb.Financiering[[#This Row],[Pnr.]]=BA$7,Tb.Financiering[[#This Row],[Te financieren]]-Tb.Financiering[[#This Row],[Eigen
bijdrage]]-Tb.Financiering[[#This Row],[Andere
subsidie(s)]]-Tb.Financiering[[#This Row],[Anders]],0)</f>
        <v>0</v>
      </c>
      <c r="BB24" s="154">
        <f>IF(Tb.Financiering[[#This Row],[Pnr.]]=BB$7,Tb.Financiering[[#This Row],[Te financieren]]-Tb.Financiering[[#This Row],[Eigen
bijdrage]]-Tb.Financiering[[#This Row],[Andere
subsidie(s)]]-Tb.Financiering[[#This Row],[Anders]],0)</f>
        <v>0</v>
      </c>
      <c r="BC24" s="154">
        <f>IF(Tb.Financiering[[#This Row],[Pnr.]]=BC$7,Tb.Financiering[[#This Row],[Te financieren]]-Tb.Financiering[[#This Row],[Eigen
bijdrage]]-Tb.Financiering[[#This Row],[Andere
subsidie(s)]]-Tb.Financiering[[#This Row],[Anders]],0)</f>
        <v>0</v>
      </c>
      <c r="BD24" s="154">
        <f>IF(Tb.Financiering[[#This Row],[Pnr.]]=BD$7,Tb.Financiering[[#This Row],[Te financieren]]-Tb.Financiering[[#This Row],[Eigen
bijdrage]]-Tb.Financiering[[#This Row],[Andere
subsidie(s)]]-Tb.Financiering[[#This Row],[Anders]],0)</f>
        <v>0</v>
      </c>
      <c r="BE24" s="154">
        <f>IF(Tb.Financiering[[#This Row],[Pnr.]]=BE$7,Tb.Financiering[[#This Row],[Te financieren]]-Tb.Financiering[[#This Row],[Eigen
bijdrage]]-Tb.Financiering[[#This Row],[Andere
subsidie(s)]]-Tb.Financiering[[#This Row],[Anders]],0)</f>
        <v>0</v>
      </c>
      <c r="BF24" s="154">
        <f>IF(Tb.Financiering[[#This Row],[Pnr.]]=BF$7,Tb.Financiering[[#This Row],[Te financieren]]-Tb.Financiering[[#This Row],[Eigen
bijdrage]]-Tb.Financiering[[#This Row],[Andere
subsidie(s)]]-Tb.Financiering[[#This Row],[Anders]],0)</f>
        <v>0</v>
      </c>
      <c r="BG24" s="154">
        <f>IF(Tb.Financiering[[#This Row],[Pnr.]]=BG$7,Tb.Financiering[[#This Row],[Te financieren]]-Tb.Financiering[[#This Row],[Eigen
bijdrage]]-Tb.Financiering[[#This Row],[Andere
subsidie(s)]]-Tb.Financiering[[#This Row],[Anders]],0)</f>
        <v>0</v>
      </c>
      <c r="BH24" s="154">
        <f>IF(Tb.Financiering[[#This Row],[Pnr.]]=BH$7,Tb.Financiering[[#This Row],[Te financieren]]-Tb.Financiering[[#This Row],[Eigen
bijdrage]]-Tb.Financiering[[#This Row],[Andere
subsidie(s)]]-Tb.Financiering[[#This Row],[Anders]],0)</f>
        <v>0</v>
      </c>
      <c r="BI24" s="154">
        <f>IF(Tb.Financiering[[#This Row],[Pnr.]]=BI$7,Tb.Financiering[[#This Row],[Te financieren]]-Tb.Financiering[[#This Row],[Eigen
bijdrage]]-Tb.Financiering[[#This Row],[Andere
subsidie(s)]]-Tb.Financiering[[#This Row],[Anders]],0)</f>
        <v>0</v>
      </c>
      <c r="BJ24" s="154">
        <f>IF(Tb.Financiering[[#This Row],[Pnr.]]=BJ$7,Tb.Financiering[[#This Row],[Te financieren]]-Tb.Financiering[[#This Row],[Eigen
bijdrage]]-Tb.Financiering[[#This Row],[Andere
subsidie(s)]]-Tb.Financiering[[#This Row],[Anders]],0)</f>
        <v>0</v>
      </c>
      <c r="BK24" s="154">
        <f>IF(Tb.Financiering[[#This Row],[Pnr.]]=BK$7,Tb.Financiering[[#This Row],[Te financieren]]-Tb.Financiering[[#This Row],[Eigen
bijdrage]]-Tb.Financiering[[#This Row],[Andere
subsidie(s)]]-Tb.Financiering[[#This Row],[Anders]],0)</f>
        <v>0</v>
      </c>
      <c r="BL24" s="154">
        <f>IF(Tb.Financiering[[#This Row],[Pnr.]]=BL$7,Tb.Financiering[[#This Row],[Te financieren]]-Tb.Financiering[[#This Row],[Eigen
bijdrage]]-Tb.Financiering[[#This Row],[Andere
subsidie(s)]]-Tb.Financiering[[#This Row],[Anders]],0)</f>
        <v>0</v>
      </c>
      <c r="BM24" s="154">
        <f>IF(Tb.Financiering[[#This Row],[Pnr.]]=BM$7,Tb.Financiering[[#This Row],[Te financieren]]-Tb.Financiering[[#This Row],[Eigen
bijdrage]]-Tb.Financiering[[#This Row],[Andere
subsidie(s)]]-Tb.Financiering[[#This Row],[Anders]],0)</f>
        <v>0</v>
      </c>
      <c r="BN24" s="259">
        <f>IF(Tb.Financiering[[#This Row],[Pnr.]]=BN$7,Tb.Financiering[[#This Row],[Eigen
bijdrage]]+Tb.Financiering[[#This Row],[Andere
subsidie(s)]]+Tb.Financiering[[#This Row],[Anders]],0)</f>
        <v>0</v>
      </c>
      <c r="BO24" s="259">
        <f>IF(Tb.Financiering[[#This Row],[Pnr.]]=BO$7,Tb.Financiering[[#This Row],[Eigen
bijdrage]]+Tb.Financiering[[#This Row],[Andere
subsidie(s)]]+Tb.Financiering[[#This Row],[Anders]],0)</f>
        <v>0</v>
      </c>
      <c r="BP24" s="259">
        <f>IF(Tb.Financiering[[#This Row],[Pnr.]]=BP$7,Tb.Financiering[[#This Row],[Eigen
bijdrage]]+Tb.Financiering[[#This Row],[Andere
subsidie(s)]]+Tb.Financiering[[#This Row],[Anders]],0)</f>
        <v>0</v>
      </c>
      <c r="BQ24" s="259">
        <f>IF(Tb.Financiering[[#This Row],[Pnr.]]=BQ$7,Tb.Financiering[[#This Row],[Eigen
bijdrage]]+Tb.Financiering[[#This Row],[Andere
subsidie(s)]]+Tb.Financiering[[#This Row],[Anders]],0)</f>
        <v>0</v>
      </c>
      <c r="BR24" s="259">
        <f>IF(Tb.Financiering[[#This Row],[Pnr.]]=BR$7,Tb.Financiering[[#This Row],[Eigen
bijdrage]]+Tb.Financiering[[#This Row],[Andere
subsidie(s)]]+Tb.Financiering[[#This Row],[Anders]],0)</f>
        <v>0</v>
      </c>
      <c r="BS24" s="259">
        <f>IF(Tb.Financiering[[#This Row],[Pnr.]]=BS$7,Tb.Financiering[[#This Row],[Eigen
bijdrage]]+Tb.Financiering[[#This Row],[Andere
subsidie(s)]]+Tb.Financiering[[#This Row],[Anders]],0)</f>
        <v>0</v>
      </c>
      <c r="BT24" s="259">
        <f>IF(Tb.Financiering[[#This Row],[Pnr.]]=BT$7,Tb.Financiering[[#This Row],[Eigen
bijdrage]]+Tb.Financiering[[#This Row],[Andere
subsidie(s)]]+Tb.Financiering[[#This Row],[Anders]],0)</f>
        <v>0</v>
      </c>
      <c r="BU24" s="259">
        <f>IF(Tb.Financiering[[#This Row],[Pnr.]]=BU$7,Tb.Financiering[[#This Row],[Eigen
bijdrage]]+Tb.Financiering[[#This Row],[Andere
subsidie(s)]]+Tb.Financiering[[#This Row],[Anders]],0)</f>
        <v>0</v>
      </c>
      <c r="BV24" s="259">
        <f>IF(Tb.Financiering[[#This Row],[Pnr.]]=BV$7,Tb.Financiering[[#This Row],[Eigen
bijdrage]]+Tb.Financiering[[#This Row],[Andere
subsidie(s)]]+Tb.Financiering[[#This Row],[Anders]],0)</f>
        <v>0</v>
      </c>
      <c r="BW24" s="259">
        <f>IF(Tb.Financiering[[#This Row],[Pnr.]]=BW$7,Tb.Financiering[[#This Row],[Eigen
bijdrage]]+Tb.Financiering[[#This Row],[Andere
subsidie(s)]]+Tb.Financiering[[#This Row],[Anders]],0)</f>
        <v>0</v>
      </c>
      <c r="BX24" s="259">
        <f>IF(Tb.Financiering[[#This Row],[Pnr.]]=BX$7,Tb.Financiering[[#This Row],[Eigen
bijdrage]]+Tb.Financiering[[#This Row],[Andere
subsidie(s)]]+Tb.Financiering[[#This Row],[Anders]],0)</f>
        <v>0</v>
      </c>
      <c r="BY24" s="259">
        <f>IF(Tb.Financiering[[#This Row],[Pnr.]]=BY$7,Tb.Financiering[[#This Row],[Eigen
bijdrage]]+Tb.Financiering[[#This Row],[Andere
subsidie(s)]]+Tb.Financiering[[#This Row],[Anders]],0)</f>
        <v>0</v>
      </c>
      <c r="BZ24" s="259">
        <f>IF(Tb.Financiering[[#This Row],[Pnr.]]=BZ$7,Tb.Financiering[[#This Row],[Eigen
bijdrage]]+Tb.Financiering[[#This Row],[Andere
subsidie(s)]]+Tb.Financiering[[#This Row],[Anders]],0)</f>
        <v>0</v>
      </c>
      <c r="CA24" s="259">
        <f>IF(Tb.Financiering[[#This Row],[Pnr.]]=CA$7,Tb.Financiering[[#This Row],[Eigen
bijdrage]]+Tb.Financiering[[#This Row],[Andere
subsidie(s)]]+Tb.Financiering[[#This Row],[Anders]],0)</f>
        <v>0</v>
      </c>
      <c r="CB24" s="259">
        <f>IF(Tb.Financiering[[#This Row],[Pnr.]]=CB$7,Tb.Financiering[[#This Row],[Eigen
bijdrage]]+Tb.Financiering[[#This Row],[Andere
subsidie(s)]]+Tb.Financiering[[#This Row],[Anders]],0)</f>
        <v>0</v>
      </c>
      <c r="CC24" s="259">
        <f>IF(Tb.Financiering[[#This Row],[Pnr.]]=CC$7,Tb.Financiering[[#This Row],[Eigen
bijdrage]]+Tb.Financiering[[#This Row],[Andere
subsidie(s)]]+Tb.Financiering[[#This Row],[Anders]],0)</f>
        <v>0</v>
      </c>
      <c r="CD24" s="259">
        <f>IF(Tb.Financiering[[#This Row],[Pnr.]]=CD$7,Tb.Financiering[[#This Row],[Eigen
bijdrage]]+Tb.Financiering[[#This Row],[Andere
subsidie(s)]]+Tb.Financiering[[#This Row],[Anders]],0)</f>
        <v>0</v>
      </c>
      <c r="CE24" s="259">
        <f>IF(Tb.Financiering[[#This Row],[Pnr.]]=CE$7,Tb.Financiering[[#This Row],[Eigen
bijdrage]]+Tb.Financiering[[#This Row],[Andere
subsidie(s)]]+Tb.Financiering[[#This Row],[Anders]],0)</f>
        <v>0</v>
      </c>
      <c r="CF24" s="259">
        <f>IF(Tb.Financiering[[#This Row],[Pnr.]]=CF$7,Tb.Financiering[[#This Row],[Eigen
bijdrage]]+Tb.Financiering[[#This Row],[Andere
subsidie(s)]]+Tb.Financiering[[#This Row],[Anders]],0)</f>
        <v>0</v>
      </c>
      <c r="CG24" s="259">
        <f>IF(Tb.Financiering[[#This Row],[Pnr.]]=CG$7,Tb.Financiering[[#This Row],[Eigen
bijdrage]]+Tb.Financiering[[#This Row],[Andere
subsidie(s)]]+Tb.Financiering[[#This Row],[Anders]],0)</f>
        <v>0</v>
      </c>
      <c r="CH24" s="259">
        <f>IF(Tb.Financiering[[#This Row],[Pnr.]]=CH$7,Tb.Financiering[[#This Row],[Eigen
bijdrage]]+Tb.Financiering[[#This Row],[Andere
subsidie(s)]]+Tb.Financiering[[#This Row],[Anders]],0)</f>
        <v>0</v>
      </c>
      <c r="CI24" s="259">
        <f>IF(Tb.Financiering[[#This Row],[Pnr.]]=CI$7,Tb.Financiering[[#This Row],[Eigen
bijdrage]]+Tb.Financiering[[#This Row],[Andere
subsidie(s)]]+Tb.Financiering[[#This Row],[Anders]],0)</f>
        <v>0</v>
      </c>
      <c r="CJ24" s="259">
        <f>IF(Tb.Financiering[[#This Row],[Pnr.]]=CJ$7,Tb.Financiering[[#This Row],[Eigen
bijdrage]]+Tb.Financiering[[#This Row],[Andere
subsidie(s)]]+Tb.Financiering[[#This Row],[Anders]],0)</f>
        <v>0</v>
      </c>
      <c r="CK24" s="259">
        <f>IF(Tb.Financiering[[#This Row],[Pnr.]]=CK$7,Tb.Financiering[[#This Row],[Eigen
bijdrage]]+Tb.Financiering[[#This Row],[Andere
subsidie(s)]]+Tb.Financiering[[#This Row],[Anders]],0)</f>
        <v>0</v>
      </c>
      <c r="CL24" s="259">
        <f>IF(Tb.Financiering[[#This Row],[Pnr.]]=CL$7,Tb.Financiering[[#This Row],[Eigen
bijdrage]]+Tb.Financiering[[#This Row],[Andere
subsidie(s)]]+Tb.Financiering[[#This Row],[Anders]],0)</f>
        <v>0</v>
      </c>
      <c r="CM24" s="259">
        <f>IF(Tb.Financiering[[#This Row],[Pnr.]]=CM$7,Tb.Financiering[[#This Row],[Eigen
bijdrage]]+Tb.Financiering[[#This Row],[Andere
subsidie(s)]]+Tb.Financiering[[#This Row],[Anders]],0)</f>
        <v>0</v>
      </c>
      <c r="CN24" s="259">
        <f>IF(Tb.Financiering[[#This Row],[Pnr.]]=CN$7,Tb.Financiering[[#This Row],[Eigen
bijdrage]]+Tb.Financiering[[#This Row],[Andere
subsidie(s)]]+Tb.Financiering[[#This Row],[Anders]],0)</f>
        <v>0</v>
      </c>
      <c r="CO24" s="259">
        <f>IF(Tb.Financiering[[#This Row],[Pnr.]]=CO$7,Tb.Financiering[[#This Row],[Eigen
bijdrage]]+Tb.Financiering[[#This Row],[Andere
subsidie(s)]]+Tb.Financiering[[#This Row],[Anders]],0)</f>
        <v>0</v>
      </c>
      <c r="CP24" s="259">
        <f>IF(Tb.Financiering[[#This Row],[Pnr.]]=CP$7,Tb.Financiering[[#This Row],[Eigen
bijdrage]]+Tb.Financiering[[#This Row],[Andere
subsidie(s)]]+Tb.Financiering[[#This Row],[Anders]],0)</f>
        <v>0</v>
      </c>
      <c r="CQ24" s="259">
        <f>IF(Tb.Financiering[[#This Row],[Pnr.]]=CQ$7,Tb.Financiering[[#This Row],[Eigen
bijdrage]]+Tb.Financiering[[#This Row],[Andere
subsidie(s)]]+Tb.Financiering[[#This Row],[Anders]],0)</f>
        <v>0</v>
      </c>
      <c r="CR24" s="259">
        <f>IF(Tb.Financiering[[#This Row],[Pnr.]]=CR$7,Tb.Financiering[[#This Row],[Eigen
bijdrage]]+Tb.Financiering[[#This Row],[Andere
subsidie(s)]]+Tb.Financiering[[#This Row],[Anders]],0)</f>
        <v>0</v>
      </c>
      <c r="CS24" s="259">
        <f>IF(Tb.Financiering[[#This Row],[Pnr.]]=CS$7,Tb.Financiering[[#This Row],[Eigen
bijdrage]]+Tb.Financiering[[#This Row],[Andere
subsidie(s)]]+Tb.Financiering[[#This Row],[Anders]],0)</f>
        <v>0</v>
      </c>
      <c r="CT24" s="259">
        <f>IF(Tb.Financiering[[#This Row],[Pnr.]]=CT$7,Tb.Financiering[[#This Row],[Eigen
bijdrage]]+Tb.Financiering[[#This Row],[Andere
subsidie(s)]]+Tb.Financiering[[#This Row],[Anders]],0)</f>
        <v>0</v>
      </c>
      <c r="CU24" s="259">
        <f>IF(Tb.Financiering[[#This Row],[Pnr.]]=CU$7,Tb.Financiering[[#This Row],[Eigen
bijdrage]]+Tb.Financiering[[#This Row],[Andere
subsidie(s)]]+Tb.Financiering[[#This Row],[Anders]],0)</f>
        <v>0</v>
      </c>
      <c r="CV24" s="259">
        <f>IF(Tb.Financiering[[#This Row],[Pnr.]]=CV$7,Tb.Financiering[[#This Row],[Eigen
bijdrage]]+Tb.Financiering[[#This Row],[Andere
subsidie(s)]]+Tb.Financiering[[#This Row],[Anders]],0)</f>
        <v>0</v>
      </c>
      <c r="CW24" s="259">
        <f>IF(Tb.Financiering[[#This Row],[Pnr.]]=CW$7,Tb.Financiering[[#This Row],[Eigen
bijdrage]]+Tb.Financiering[[#This Row],[Andere
subsidie(s)]]+Tb.Financiering[[#This Row],[Anders]],0)</f>
        <v>0</v>
      </c>
      <c r="CX24" s="259">
        <f>IF(Tb.Financiering[[#This Row],[Pnr.]]=CX$7,Tb.Financiering[[#This Row],[Eigen
bijdrage]]+Tb.Financiering[[#This Row],[Andere
subsidie(s)]]+Tb.Financiering[[#This Row],[Anders]],0)</f>
        <v>0</v>
      </c>
      <c r="CY24" s="259">
        <f>IF(Tb.Financiering[[#This Row],[Pnr.]]=CY$7,Tb.Financiering[[#This Row],[Eigen
bijdrage]]+Tb.Financiering[[#This Row],[Andere
subsidie(s)]]+Tb.Financiering[[#This Row],[Anders]],0)</f>
        <v>0</v>
      </c>
      <c r="CZ24" s="259">
        <f>IF(Tb.Financiering[[#This Row],[Pnr.]]=CZ$7,Tb.Financiering[[#This Row],[Eigen
bijdrage]]+Tb.Financiering[[#This Row],[Andere
subsidie(s)]]+Tb.Financiering[[#This Row],[Anders]],0)</f>
        <v>0</v>
      </c>
      <c r="DA24" s="259">
        <f>IF(Tb.Financiering[[#This Row],[Pnr.]]=DA$7,Tb.Financiering[[#This Row],[Eigen
bijdrage]]+Tb.Financiering[[#This Row],[Andere
subsidie(s)]]+Tb.Financiering[[#This Row],[Anders]],0)</f>
        <v>0</v>
      </c>
      <c r="DB24" s="259">
        <f>IF(Tb.Financiering[[#This Row],[Pnr.]]=DB$7,Tb.Financiering[[#This Row],[Eigen
bijdrage]]+Tb.Financiering[[#This Row],[Andere
subsidie(s)]]+Tb.Financiering[[#This Row],[Anders]],0)</f>
        <v>0</v>
      </c>
      <c r="DC24" s="259">
        <f>IF(Tb.Financiering[[#This Row],[Pnr.]]=DC$7,Tb.Financiering[[#This Row],[Eigen
bijdrage]]+Tb.Financiering[[#This Row],[Andere
subsidie(s)]]+Tb.Financiering[[#This Row],[Anders]],0)</f>
        <v>0</v>
      </c>
      <c r="DD24" s="259">
        <f>IF(Tb.Financiering[[#This Row],[Pnr.]]=DD$7,Tb.Financiering[[#This Row],[Eigen
bijdrage]]+Tb.Financiering[[#This Row],[Andere
subsidie(s)]]+Tb.Financiering[[#This Row],[Anders]],0)</f>
        <v>0</v>
      </c>
      <c r="DE24" s="259">
        <f>IF(Tb.Financiering[[#This Row],[Pnr.]]=DE$7,Tb.Financiering[[#This Row],[Eigen
bijdrage]]+Tb.Financiering[[#This Row],[Andere
subsidie(s)]]+Tb.Financiering[[#This Row],[Anders]],0)</f>
        <v>0</v>
      </c>
      <c r="DF24" s="259">
        <f>IF(Tb.Financiering[[#This Row],[Pnr.]]=DF$7,Tb.Financiering[[#This Row],[Eigen
bijdrage]]+Tb.Financiering[[#This Row],[Andere
subsidie(s)]]+Tb.Financiering[[#This Row],[Anders]],0)</f>
        <v>0</v>
      </c>
      <c r="DG24" s="259">
        <f>IF(Tb.Financiering[[#This Row],[Pnr.]]=DG$7,Tb.Financiering[[#This Row],[Eigen
bijdrage]]+Tb.Financiering[[#This Row],[Andere
subsidie(s)]]+Tb.Financiering[[#This Row],[Anders]],0)</f>
        <v>0</v>
      </c>
      <c r="DH24" s="259">
        <f>IF(Tb.Financiering[[#This Row],[Pnr.]]=DH$7,Tb.Financiering[[#This Row],[Eigen
bijdrage]]+Tb.Financiering[[#This Row],[Andere
subsidie(s)]]+Tb.Financiering[[#This Row],[Anders]],0)</f>
        <v>0</v>
      </c>
      <c r="DI24" s="259">
        <f>IF(Tb.Financiering[[#This Row],[Pnr.]]=DI$7,Tb.Financiering[[#This Row],[Eigen
bijdrage]]+Tb.Financiering[[#This Row],[Andere
subsidie(s)]]+Tb.Financiering[[#This Row],[Anders]],0)</f>
        <v>0</v>
      </c>
      <c r="DJ24" s="259">
        <f>IF(Tb.Financiering[[#This Row],[Pnr.]]=DJ$7,Tb.Financiering[[#This Row],[Eigen
bijdrage]]+Tb.Financiering[[#This Row],[Andere
subsidie(s)]]+Tb.Financiering[[#This Row],[Anders]],0)</f>
        <v>0</v>
      </c>
      <c r="DK24" s="259">
        <f>IF(Tb.Financiering[[#This Row],[Pnr.]]=DK$7,Tb.Financiering[[#This Row],[Eigen
bijdrage]]+Tb.Financiering[[#This Row],[Andere
subsidie(s)]]+Tb.Financiering[[#This Row],[Anders]],0)</f>
        <v>0</v>
      </c>
      <c r="XEZ24" s="267"/>
      <c r="XFA24" s="267"/>
      <c r="XFB24" s="267"/>
      <c r="XFC24" s="267"/>
      <c r="XFD24" s="31"/>
    </row>
    <row r="25" spans="1:115 16380:16384" s="4" customFormat="1" x14ac:dyDescent="0.3">
      <c r="A25" s="31"/>
      <c r="B25" s="147"/>
      <c r="C25" s="147"/>
      <c r="D25" s="11">
        <f>SUMIF(Tbl.Kosten[PSAnr.],Tb.Financiering[[#This Row],[PSAnr.]],Tbl.Kosten[Totaal kosten])</f>
        <v>0</v>
      </c>
      <c r="E25" s="164">
        <f>SUMIF(Tbl.Kosten[PSAnr.],Tb.Financiering[[#This Row],[PSAnr.]],Tbl.Kosten[Subsidie])</f>
        <v>0</v>
      </c>
      <c r="F25" s="165"/>
      <c r="G25" s="164">
        <f>Tb.Financiering[[#This Row],[Begrote kosten]]-Tb.Financiering[[#This Row],[Berekende GLB subsidie]]-Tb.Financiering[[#This Row],[Correctie GLB subsidie]]</f>
        <v>0</v>
      </c>
      <c r="H25" s="166"/>
      <c r="I25" s="166"/>
      <c r="J25" s="166"/>
      <c r="K25" s="162"/>
      <c r="L25" s="97">
        <f>Tb.Financiering[[#This Row],[Te financieren]]-SUM(Tb.Financiering[[#This Row],[Eigen
bijdrage]:[Anders]])</f>
        <v>0</v>
      </c>
      <c r="M25" s="170" t="str">
        <f>IFERROR(VLOOKUP(Tb.Financiering[[#This Row],[Partnernaam]],Tbl.Projectpartners[[Naam]:[PNr.]],9,FALSE),"")</f>
        <v/>
      </c>
      <c r="N25" s="152" t="str">
        <f>IFERROR(VLOOKUP(Tb.Financiering[[#This Row],[Subsidiabele activiteit]],Tbl.Subsidiehoogte[[Subsidieactiviteit]:[SAnr.]],3,FALSE),"")</f>
        <v/>
      </c>
      <c r="O25" s="152" t="str">
        <f>_xlfn.CONCAT(Tb.Financiering[[#This Row],[Pnr.]],Tb.Financiering[[#This Row],[SAnr.]])</f>
        <v/>
      </c>
      <c r="P25" s="154">
        <f>IF(Tb.Financiering[[#This Row],[Pnr.]]=P$7,Tb.Financiering[[#This Row],[Te financieren]]-Tb.Financiering[[#This Row],[Eigen
bijdrage]]-Tb.Financiering[[#This Row],[Andere
subsidie(s)]]-Tb.Financiering[[#This Row],[Anders]],0)</f>
        <v>0</v>
      </c>
      <c r="Q25" s="154">
        <f>IF(Tb.Financiering[[#This Row],[Pnr.]]=Q$7,Tb.Financiering[[#This Row],[Te financieren]]-Tb.Financiering[[#This Row],[Eigen
bijdrage]]-Tb.Financiering[[#This Row],[Andere
subsidie(s)]]-Tb.Financiering[[#This Row],[Anders]],0)</f>
        <v>0</v>
      </c>
      <c r="R25" s="154">
        <f>IF(Tb.Financiering[[#This Row],[Pnr.]]=R$7,Tb.Financiering[[#This Row],[Te financieren]]-Tb.Financiering[[#This Row],[Eigen
bijdrage]]-Tb.Financiering[[#This Row],[Andere
subsidie(s)]]-Tb.Financiering[[#This Row],[Anders]],0)</f>
        <v>0</v>
      </c>
      <c r="S25" s="154">
        <f>IF(Tb.Financiering[[#This Row],[Pnr.]]=S$7,Tb.Financiering[[#This Row],[Te financieren]]-Tb.Financiering[[#This Row],[Eigen
bijdrage]]-Tb.Financiering[[#This Row],[Andere
subsidie(s)]]-Tb.Financiering[[#This Row],[Anders]],0)</f>
        <v>0</v>
      </c>
      <c r="T25" s="154">
        <f>IF(Tb.Financiering[[#This Row],[Pnr.]]=T$7,Tb.Financiering[[#This Row],[Te financieren]]-Tb.Financiering[[#This Row],[Eigen
bijdrage]]-Tb.Financiering[[#This Row],[Andere
subsidie(s)]]-Tb.Financiering[[#This Row],[Anders]],0)</f>
        <v>0</v>
      </c>
      <c r="U25" s="154">
        <f>IF(Tb.Financiering[[#This Row],[Pnr.]]=U$7,Tb.Financiering[[#This Row],[Te financieren]]-Tb.Financiering[[#This Row],[Eigen
bijdrage]]-Tb.Financiering[[#This Row],[Andere
subsidie(s)]]-Tb.Financiering[[#This Row],[Anders]],0)</f>
        <v>0</v>
      </c>
      <c r="V25" s="154">
        <f>IF(Tb.Financiering[[#This Row],[Pnr.]]=V$7,Tb.Financiering[[#This Row],[Te financieren]]-Tb.Financiering[[#This Row],[Eigen
bijdrage]]-Tb.Financiering[[#This Row],[Andere
subsidie(s)]]-Tb.Financiering[[#This Row],[Anders]],0)</f>
        <v>0</v>
      </c>
      <c r="W25" s="154">
        <f>IF(Tb.Financiering[[#This Row],[Pnr.]]=W$7,Tb.Financiering[[#This Row],[Te financieren]]-Tb.Financiering[[#This Row],[Eigen
bijdrage]]-Tb.Financiering[[#This Row],[Andere
subsidie(s)]]-Tb.Financiering[[#This Row],[Anders]],0)</f>
        <v>0</v>
      </c>
      <c r="X25" s="154">
        <f>IF(Tb.Financiering[[#This Row],[Pnr.]]=X$7,Tb.Financiering[[#This Row],[Te financieren]]-Tb.Financiering[[#This Row],[Eigen
bijdrage]]-Tb.Financiering[[#This Row],[Andere
subsidie(s)]]-Tb.Financiering[[#This Row],[Anders]],0)</f>
        <v>0</v>
      </c>
      <c r="Y25" s="154">
        <f>IF(Tb.Financiering[[#This Row],[Pnr.]]=Y$7,Tb.Financiering[[#This Row],[Te financieren]]-Tb.Financiering[[#This Row],[Eigen
bijdrage]]-Tb.Financiering[[#This Row],[Andere
subsidie(s)]]-Tb.Financiering[[#This Row],[Anders]],0)</f>
        <v>0</v>
      </c>
      <c r="Z25" s="154">
        <f>IF(Tb.Financiering[[#This Row],[Pnr.]]=Z$7,Tb.Financiering[[#This Row],[Te financieren]]-Tb.Financiering[[#This Row],[Eigen
bijdrage]]-Tb.Financiering[[#This Row],[Andere
subsidie(s)]]-Tb.Financiering[[#This Row],[Anders]],0)</f>
        <v>0</v>
      </c>
      <c r="AA25" s="154">
        <f>IF(Tb.Financiering[[#This Row],[Pnr.]]=AA$7,Tb.Financiering[[#This Row],[Te financieren]]-Tb.Financiering[[#This Row],[Eigen
bijdrage]]-Tb.Financiering[[#This Row],[Andere
subsidie(s)]]-Tb.Financiering[[#This Row],[Anders]],0)</f>
        <v>0</v>
      </c>
      <c r="AB25" s="154">
        <f>IF(Tb.Financiering[[#This Row],[Pnr.]]=AB$7,Tb.Financiering[[#This Row],[Te financieren]]-Tb.Financiering[[#This Row],[Eigen
bijdrage]]-Tb.Financiering[[#This Row],[Andere
subsidie(s)]]-Tb.Financiering[[#This Row],[Anders]],0)</f>
        <v>0</v>
      </c>
      <c r="AC25" s="154">
        <f>IF(Tb.Financiering[[#This Row],[Pnr.]]=AC$7,Tb.Financiering[[#This Row],[Te financieren]]-Tb.Financiering[[#This Row],[Eigen
bijdrage]]-Tb.Financiering[[#This Row],[Andere
subsidie(s)]]-Tb.Financiering[[#This Row],[Anders]],0)</f>
        <v>0</v>
      </c>
      <c r="AD25" s="154">
        <f>IF(Tb.Financiering[[#This Row],[Pnr.]]=AD$7,Tb.Financiering[[#This Row],[Te financieren]]-Tb.Financiering[[#This Row],[Eigen
bijdrage]]-Tb.Financiering[[#This Row],[Andere
subsidie(s)]]-Tb.Financiering[[#This Row],[Anders]],0)</f>
        <v>0</v>
      </c>
      <c r="AE25" s="154">
        <f>IF(Tb.Financiering[[#This Row],[Pnr.]]=AE$7,Tb.Financiering[[#This Row],[Te financieren]]-Tb.Financiering[[#This Row],[Eigen
bijdrage]]-Tb.Financiering[[#This Row],[Andere
subsidie(s)]]-Tb.Financiering[[#This Row],[Anders]],0)</f>
        <v>0</v>
      </c>
      <c r="AF25" s="154">
        <f>IF(Tb.Financiering[[#This Row],[Pnr.]]=AF$7,Tb.Financiering[[#This Row],[Te financieren]]-Tb.Financiering[[#This Row],[Eigen
bijdrage]]-Tb.Financiering[[#This Row],[Andere
subsidie(s)]]-Tb.Financiering[[#This Row],[Anders]],0)</f>
        <v>0</v>
      </c>
      <c r="AG25" s="154">
        <f>IF(Tb.Financiering[[#This Row],[Pnr.]]=AG$7,Tb.Financiering[[#This Row],[Te financieren]]-Tb.Financiering[[#This Row],[Eigen
bijdrage]]-Tb.Financiering[[#This Row],[Andere
subsidie(s)]]-Tb.Financiering[[#This Row],[Anders]],0)</f>
        <v>0</v>
      </c>
      <c r="AH25" s="154">
        <f>IF(Tb.Financiering[[#This Row],[Pnr.]]=AH$7,Tb.Financiering[[#This Row],[Te financieren]]-Tb.Financiering[[#This Row],[Eigen
bijdrage]]-Tb.Financiering[[#This Row],[Andere
subsidie(s)]]-Tb.Financiering[[#This Row],[Anders]],0)</f>
        <v>0</v>
      </c>
      <c r="AI25" s="154">
        <f>IF(Tb.Financiering[[#This Row],[Pnr.]]=AI$7,Tb.Financiering[[#This Row],[Te financieren]]-Tb.Financiering[[#This Row],[Eigen
bijdrage]]-Tb.Financiering[[#This Row],[Andere
subsidie(s)]]-Tb.Financiering[[#This Row],[Anders]],0)</f>
        <v>0</v>
      </c>
      <c r="AJ25" s="154">
        <f>IF(Tb.Financiering[[#This Row],[Pnr.]]=AJ$7,Tb.Financiering[[#This Row],[Te financieren]]-Tb.Financiering[[#This Row],[Eigen
bijdrage]]-Tb.Financiering[[#This Row],[Andere
subsidie(s)]]-Tb.Financiering[[#This Row],[Anders]],0)</f>
        <v>0</v>
      </c>
      <c r="AK25" s="154">
        <f>IF(Tb.Financiering[[#This Row],[Pnr.]]=AK$7,Tb.Financiering[[#This Row],[Te financieren]]-Tb.Financiering[[#This Row],[Eigen
bijdrage]]-Tb.Financiering[[#This Row],[Andere
subsidie(s)]]-Tb.Financiering[[#This Row],[Anders]],0)</f>
        <v>0</v>
      </c>
      <c r="AL25" s="154">
        <f>IF(Tb.Financiering[[#This Row],[Pnr.]]=AL$7,Tb.Financiering[[#This Row],[Te financieren]]-Tb.Financiering[[#This Row],[Eigen
bijdrage]]-Tb.Financiering[[#This Row],[Andere
subsidie(s)]]-Tb.Financiering[[#This Row],[Anders]],0)</f>
        <v>0</v>
      </c>
      <c r="AM25" s="154">
        <f>IF(Tb.Financiering[[#This Row],[Pnr.]]=AM$7,Tb.Financiering[[#This Row],[Te financieren]]-Tb.Financiering[[#This Row],[Eigen
bijdrage]]-Tb.Financiering[[#This Row],[Andere
subsidie(s)]]-Tb.Financiering[[#This Row],[Anders]],0)</f>
        <v>0</v>
      </c>
      <c r="AN25" s="154">
        <f>IF(Tb.Financiering[[#This Row],[Pnr.]]=AN$7,Tb.Financiering[[#This Row],[Te financieren]]-Tb.Financiering[[#This Row],[Eigen
bijdrage]]-Tb.Financiering[[#This Row],[Andere
subsidie(s)]]-Tb.Financiering[[#This Row],[Anders]],0)</f>
        <v>0</v>
      </c>
      <c r="AO25" s="154">
        <f>IF(Tb.Financiering[[#This Row],[Pnr.]]=AO$7,Tb.Financiering[[#This Row],[Te financieren]]-Tb.Financiering[[#This Row],[Eigen
bijdrage]]-Tb.Financiering[[#This Row],[Andere
subsidie(s)]]-Tb.Financiering[[#This Row],[Anders]],0)</f>
        <v>0</v>
      </c>
      <c r="AP25" s="154">
        <f>IF(Tb.Financiering[[#This Row],[Pnr.]]=AP$7,Tb.Financiering[[#This Row],[Te financieren]]-Tb.Financiering[[#This Row],[Eigen
bijdrage]]-Tb.Financiering[[#This Row],[Andere
subsidie(s)]]-Tb.Financiering[[#This Row],[Anders]],0)</f>
        <v>0</v>
      </c>
      <c r="AQ25" s="154">
        <f>IF(Tb.Financiering[[#This Row],[Pnr.]]=AQ$7,Tb.Financiering[[#This Row],[Te financieren]]-Tb.Financiering[[#This Row],[Eigen
bijdrage]]-Tb.Financiering[[#This Row],[Andere
subsidie(s)]]-Tb.Financiering[[#This Row],[Anders]],0)</f>
        <v>0</v>
      </c>
      <c r="AR25" s="154">
        <f>IF(Tb.Financiering[[#This Row],[Pnr.]]=AR$7,Tb.Financiering[[#This Row],[Te financieren]]-Tb.Financiering[[#This Row],[Eigen
bijdrage]]-Tb.Financiering[[#This Row],[Andere
subsidie(s)]]-Tb.Financiering[[#This Row],[Anders]],0)</f>
        <v>0</v>
      </c>
      <c r="AS25" s="154">
        <f>IF(Tb.Financiering[[#This Row],[Pnr.]]=AS$7,Tb.Financiering[[#This Row],[Te financieren]]-Tb.Financiering[[#This Row],[Eigen
bijdrage]]-Tb.Financiering[[#This Row],[Andere
subsidie(s)]]-Tb.Financiering[[#This Row],[Anders]],0)</f>
        <v>0</v>
      </c>
      <c r="AT25" s="154">
        <f>IF(Tb.Financiering[[#This Row],[Pnr.]]=AT$7,Tb.Financiering[[#This Row],[Te financieren]]-Tb.Financiering[[#This Row],[Eigen
bijdrage]]-Tb.Financiering[[#This Row],[Andere
subsidie(s)]]-Tb.Financiering[[#This Row],[Anders]],0)</f>
        <v>0</v>
      </c>
      <c r="AU25" s="154">
        <f>IF(Tb.Financiering[[#This Row],[Pnr.]]=AU$7,Tb.Financiering[[#This Row],[Te financieren]]-Tb.Financiering[[#This Row],[Eigen
bijdrage]]-Tb.Financiering[[#This Row],[Andere
subsidie(s)]]-Tb.Financiering[[#This Row],[Anders]],0)</f>
        <v>0</v>
      </c>
      <c r="AV25" s="154">
        <f>IF(Tb.Financiering[[#This Row],[Pnr.]]=AV$7,Tb.Financiering[[#This Row],[Te financieren]]-Tb.Financiering[[#This Row],[Eigen
bijdrage]]-Tb.Financiering[[#This Row],[Andere
subsidie(s)]]-Tb.Financiering[[#This Row],[Anders]],0)</f>
        <v>0</v>
      </c>
      <c r="AW25" s="154">
        <f>IF(Tb.Financiering[[#This Row],[Pnr.]]=AW$7,Tb.Financiering[[#This Row],[Te financieren]]-Tb.Financiering[[#This Row],[Eigen
bijdrage]]-Tb.Financiering[[#This Row],[Andere
subsidie(s)]]-Tb.Financiering[[#This Row],[Anders]],0)</f>
        <v>0</v>
      </c>
      <c r="AX25" s="154">
        <f>IF(Tb.Financiering[[#This Row],[Pnr.]]=AX$7,Tb.Financiering[[#This Row],[Te financieren]]-Tb.Financiering[[#This Row],[Eigen
bijdrage]]-Tb.Financiering[[#This Row],[Andere
subsidie(s)]]-Tb.Financiering[[#This Row],[Anders]],0)</f>
        <v>0</v>
      </c>
      <c r="AY25" s="154">
        <f>IF(Tb.Financiering[[#This Row],[Pnr.]]=AY$7,Tb.Financiering[[#This Row],[Te financieren]]-Tb.Financiering[[#This Row],[Eigen
bijdrage]]-Tb.Financiering[[#This Row],[Andere
subsidie(s)]]-Tb.Financiering[[#This Row],[Anders]],0)</f>
        <v>0</v>
      </c>
      <c r="AZ25" s="154">
        <f>IF(Tb.Financiering[[#This Row],[Pnr.]]=AZ$7,Tb.Financiering[[#This Row],[Te financieren]]-Tb.Financiering[[#This Row],[Eigen
bijdrage]]-Tb.Financiering[[#This Row],[Andere
subsidie(s)]]-Tb.Financiering[[#This Row],[Anders]],0)</f>
        <v>0</v>
      </c>
      <c r="BA25" s="154">
        <f>IF(Tb.Financiering[[#This Row],[Pnr.]]=BA$7,Tb.Financiering[[#This Row],[Te financieren]]-Tb.Financiering[[#This Row],[Eigen
bijdrage]]-Tb.Financiering[[#This Row],[Andere
subsidie(s)]]-Tb.Financiering[[#This Row],[Anders]],0)</f>
        <v>0</v>
      </c>
      <c r="BB25" s="154">
        <f>IF(Tb.Financiering[[#This Row],[Pnr.]]=BB$7,Tb.Financiering[[#This Row],[Te financieren]]-Tb.Financiering[[#This Row],[Eigen
bijdrage]]-Tb.Financiering[[#This Row],[Andere
subsidie(s)]]-Tb.Financiering[[#This Row],[Anders]],0)</f>
        <v>0</v>
      </c>
      <c r="BC25" s="154">
        <f>IF(Tb.Financiering[[#This Row],[Pnr.]]=BC$7,Tb.Financiering[[#This Row],[Te financieren]]-Tb.Financiering[[#This Row],[Eigen
bijdrage]]-Tb.Financiering[[#This Row],[Andere
subsidie(s)]]-Tb.Financiering[[#This Row],[Anders]],0)</f>
        <v>0</v>
      </c>
      <c r="BD25" s="154">
        <f>IF(Tb.Financiering[[#This Row],[Pnr.]]=BD$7,Tb.Financiering[[#This Row],[Te financieren]]-Tb.Financiering[[#This Row],[Eigen
bijdrage]]-Tb.Financiering[[#This Row],[Andere
subsidie(s)]]-Tb.Financiering[[#This Row],[Anders]],0)</f>
        <v>0</v>
      </c>
      <c r="BE25" s="154">
        <f>IF(Tb.Financiering[[#This Row],[Pnr.]]=BE$7,Tb.Financiering[[#This Row],[Te financieren]]-Tb.Financiering[[#This Row],[Eigen
bijdrage]]-Tb.Financiering[[#This Row],[Andere
subsidie(s)]]-Tb.Financiering[[#This Row],[Anders]],0)</f>
        <v>0</v>
      </c>
      <c r="BF25" s="154">
        <f>IF(Tb.Financiering[[#This Row],[Pnr.]]=BF$7,Tb.Financiering[[#This Row],[Te financieren]]-Tb.Financiering[[#This Row],[Eigen
bijdrage]]-Tb.Financiering[[#This Row],[Andere
subsidie(s)]]-Tb.Financiering[[#This Row],[Anders]],0)</f>
        <v>0</v>
      </c>
      <c r="BG25" s="154">
        <f>IF(Tb.Financiering[[#This Row],[Pnr.]]=BG$7,Tb.Financiering[[#This Row],[Te financieren]]-Tb.Financiering[[#This Row],[Eigen
bijdrage]]-Tb.Financiering[[#This Row],[Andere
subsidie(s)]]-Tb.Financiering[[#This Row],[Anders]],0)</f>
        <v>0</v>
      </c>
      <c r="BH25" s="154">
        <f>IF(Tb.Financiering[[#This Row],[Pnr.]]=BH$7,Tb.Financiering[[#This Row],[Te financieren]]-Tb.Financiering[[#This Row],[Eigen
bijdrage]]-Tb.Financiering[[#This Row],[Andere
subsidie(s)]]-Tb.Financiering[[#This Row],[Anders]],0)</f>
        <v>0</v>
      </c>
      <c r="BI25" s="154">
        <f>IF(Tb.Financiering[[#This Row],[Pnr.]]=BI$7,Tb.Financiering[[#This Row],[Te financieren]]-Tb.Financiering[[#This Row],[Eigen
bijdrage]]-Tb.Financiering[[#This Row],[Andere
subsidie(s)]]-Tb.Financiering[[#This Row],[Anders]],0)</f>
        <v>0</v>
      </c>
      <c r="BJ25" s="154">
        <f>IF(Tb.Financiering[[#This Row],[Pnr.]]=BJ$7,Tb.Financiering[[#This Row],[Te financieren]]-Tb.Financiering[[#This Row],[Eigen
bijdrage]]-Tb.Financiering[[#This Row],[Andere
subsidie(s)]]-Tb.Financiering[[#This Row],[Anders]],0)</f>
        <v>0</v>
      </c>
      <c r="BK25" s="154">
        <f>IF(Tb.Financiering[[#This Row],[Pnr.]]=BK$7,Tb.Financiering[[#This Row],[Te financieren]]-Tb.Financiering[[#This Row],[Eigen
bijdrage]]-Tb.Financiering[[#This Row],[Andere
subsidie(s)]]-Tb.Financiering[[#This Row],[Anders]],0)</f>
        <v>0</v>
      </c>
      <c r="BL25" s="154">
        <f>IF(Tb.Financiering[[#This Row],[Pnr.]]=BL$7,Tb.Financiering[[#This Row],[Te financieren]]-Tb.Financiering[[#This Row],[Eigen
bijdrage]]-Tb.Financiering[[#This Row],[Andere
subsidie(s)]]-Tb.Financiering[[#This Row],[Anders]],0)</f>
        <v>0</v>
      </c>
      <c r="BM25" s="154">
        <f>IF(Tb.Financiering[[#This Row],[Pnr.]]=BM$7,Tb.Financiering[[#This Row],[Te financieren]]-Tb.Financiering[[#This Row],[Eigen
bijdrage]]-Tb.Financiering[[#This Row],[Andere
subsidie(s)]]-Tb.Financiering[[#This Row],[Anders]],0)</f>
        <v>0</v>
      </c>
      <c r="BN25" s="259">
        <f>IF(Tb.Financiering[[#This Row],[Pnr.]]=BN$7,Tb.Financiering[[#This Row],[Eigen
bijdrage]]+Tb.Financiering[[#This Row],[Andere
subsidie(s)]]+Tb.Financiering[[#This Row],[Anders]],0)</f>
        <v>0</v>
      </c>
      <c r="BO25" s="259">
        <f>IF(Tb.Financiering[[#This Row],[Pnr.]]=BO$7,Tb.Financiering[[#This Row],[Eigen
bijdrage]]+Tb.Financiering[[#This Row],[Andere
subsidie(s)]]+Tb.Financiering[[#This Row],[Anders]],0)</f>
        <v>0</v>
      </c>
      <c r="BP25" s="259">
        <f>IF(Tb.Financiering[[#This Row],[Pnr.]]=BP$7,Tb.Financiering[[#This Row],[Eigen
bijdrage]]+Tb.Financiering[[#This Row],[Andere
subsidie(s)]]+Tb.Financiering[[#This Row],[Anders]],0)</f>
        <v>0</v>
      </c>
      <c r="BQ25" s="259">
        <f>IF(Tb.Financiering[[#This Row],[Pnr.]]=BQ$7,Tb.Financiering[[#This Row],[Eigen
bijdrage]]+Tb.Financiering[[#This Row],[Andere
subsidie(s)]]+Tb.Financiering[[#This Row],[Anders]],0)</f>
        <v>0</v>
      </c>
      <c r="BR25" s="259">
        <f>IF(Tb.Financiering[[#This Row],[Pnr.]]=BR$7,Tb.Financiering[[#This Row],[Eigen
bijdrage]]+Tb.Financiering[[#This Row],[Andere
subsidie(s)]]+Tb.Financiering[[#This Row],[Anders]],0)</f>
        <v>0</v>
      </c>
      <c r="BS25" s="259">
        <f>IF(Tb.Financiering[[#This Row],[Pnr.]]=BS$7,Tb.Financiering[[#This Row],[Eigen
bijdrage]]+Tb.Financiering[[#This Row],[Andere
subsidie(s)]]+Tb.Financiering[[#This Row],[Anders]],0)</f>
        <v>0</v>
      </c>
      <c r="BT25" s="259">
        <f>IF(Tb.Financiering[[#This Row],[Pnr.]]=BT$7,Tb.Financiering[[#This Row],[Eigen
bijdrage]]+Tb.Financiering[[#This Row],[Andere
subsidie(s)]]+Tb.Financiering[[#This Row],[Anders]],0)</f>
        <v>0</v>
      </c>
      <c r="BU25" s="259">
        <f>IF(Tb.Financiering[[#This Row],[Pnr.]]=BU$7,Tb.Financiering[[#This Row],[Eigen
bijdrage]]+Tb.Financiering[[#This Row],[Andere
subsidie(s)]]+Tb.Financiering[[#This Row],[Anders]],0)</f>
        <v>0</v>
      </c>
      <c r="BV25" s="259">
        <f>IF(Tb.Financiering[[#This Row],[Pnr.]]=BV$7,Tb.Financiering[[#This Row],[Eigen
bijdrage]]+Tb.Financiering[[#This Row],[Andere
subsidie(s)]]+Tb.Financiering[[#This Row],[Anders]],0)</f>
        <v>0</v>
      </c>
      <c r="BW25" s="259">
        <f>IF(Tb.Financiering[[#This Row],[Pnr.]]=BW$7,Tb.Financiering[[#This Row],[Eigen
bijdrage]]+Tb.Financiering[[#This Row],[Andere
subsidie(s)]]+Tb.Financiering[[#This Row],[Anders]],0)</f>
        <v>0</v>
      </c>
      <c r="BX25" s="259">
        <f>IF(Tb.Financiering[[#This Row],[Pnr.]]=BX$7,Tb.Financiering[[#This Row],[Eigen
bijdrage]]+Tb.Financiering[[#This Row],[Andere
subsidie(s)]]+Tb.Financiering[[#This Row],[Anders]],0)</f>
        <v>0</v>
      </c>
      <c r="BY25" s="259">
        <f>IF(Tb.Financiering[[#This Row],[Pnr.]]=BY$7,Tb.Financiering[[#This Row],[Eigen
bijdrage]]+Tb.Financiering[[#This Row],[Andere
subsidie(s)]]+Tb.Financiering[[#This Row],[Anders]],0)</f>
        <v>0</v>
      </c>
      <c r="BZ25" s="259">
        <f>IF(Tb.Financiering[[#This Row],[Pnr.]]=BZ$7,Tb.Financiering[[#This Row],[Eigen
bijdrage]]+Tb.Financiering[[#This Row],[Andere
subsidie(s)]]+Tb.Financiering[[#This Row],[Anders]],0)</f>
        <v>0</v>
      </c>
      <c r="CA25" s="259">
        <f>IF(Tb.Financiering[[#This Row],[Pnr.]]=CA$7,Tb.Financiering[[#This Row],[Eigen
bijdrage]]+Tb.Financiering[[#This Row],[Andere
subsidie(s)]]+Tb.Financiering[[#This Row],[Anders]],0)</f>
        <v>0</v>
      </c>
      <c r="CB25" s="259">
        <f>IF(Tb.Financiering[[#This Row],[Pnr.]]=CB$7,Tb.Financiering[[#This Row],[Eigen
bijdrage]]+Tb.Financiering[[#This Row],[Andere
subsidie(s)]]+Tb.Financiering[[#This Row],[Anders]],0)</f>
        <v>0</v>
      </c>
      <c r="CC25" s="259">
        <f>IF(Tb.Financiering[[#This Row],[Pnr.]]=CC$7,Tb.Financiering[[#This Row],[Eigen
bijdrage]]+Tb.Financiering[[#This Row],[Andere
subsidie(s)]]+Tb.Financiering[[#This Row],[Anders]],0)</f>
        <v>0</v>
      </c>
      <c r="CD25" s="259">
        <f>IF(Tb.Financiering[[#This Row],[Pnr.]]=CD$7,Tb.Financiering[[#This Row],[Eigen
bijdrage]]+Tb.Financiering[[#This Row],[Andere
subsidie(s)]]+Tb.Financiering[[#This Row],[Anders]],0)</f>
        <v>0</v>
      </c>
      <c r="CE25" s="259">
        <f>IF(Tb.Financiering[[#This Row],[Pnr.]]=CE$7,Tb.Financiering[[#This Row],[Eigen
bijdrage]]+Tb.Financiering[[#This Row],[Andere
subsidie(s)]]+Tb.Financiering[[#This Row],[Anders]],0)</f>
        <v>0</v>
      </c>
      <c r="CF25" s="259">
        <f>IF(Tb.Financiering[[#This Row],[Pnr.]]=CF$7,Tb.Financiering[[#This Row],[Eigen
bijdrage]]+Tb.Financiering[[#This Row],[Andere
subsidie(s)]]+Tb.Financiering[[#This Row],[Anders]],0)</f>
        <v>0</v>
      </c>
      <c r="CG25" s="259">
        <f>IF(Tb.Financiering[[#This Row],[Pnr.]]=CG$7,Tb.Financiering[[#This Row],[Eigen
bijdrage]]+Tb.Financiering[[#This Row],[Andere
subsidie(s)]]+Tb.Financiering[[#This Row],[Anders]],0)</f>
        <v>0</v>
      </c>
      <c r="CH25" s="259">
        <f>IF(Tb.Financiering[[#This Row],[Pnr.]]=CH$7,Tb.Financiering[[#This Row],[Eigen
bijdrage]]+Tb.Financiering[[#This Row],[Andere
subsidie(s)]]+Tb.Financiering[[#This Row],[Anders]],0)</f>
        <v>0</v>
      </c>
      <c r="CI25" s="259">
        <f>IF(Tb.Financiering[[#This Row],[Pnr.]]=CI$7,Tb.Financiering[[#This Row],[Eigen
bijdrage]]+Tb.Financiering[[#This Row],[Andere
subsidie(s)]]+Tb.Financiering[[#This Row],[Anders]],0)</f>
        <v>0</v>
      </c>
      <c r="CJ25" s="259">
        <f>IF(Tb.Financiering[[#This Row],[Pnr.]]=CJ$7,Tb.Financiering[[#This Row],[Eigen
bijdrage]]+Tb.Financiering[[#This Row],[Andere
subsidie(s)]]+Tb.Financiering[[#This Row],[Anders]],0)</f>
        <v>0</v>
      </c>
      <c r="CK25" s="259">
        <f>IF(Tb.Financiering[[#This Row],[Pnr.]]=CK$7,Tb.Financiering[[#This Row],[Eigen
bijdrage]]+Tb.Financiering[[#This Row],[Andere
subsidie(s)]]+Tb.Financiering[[#This Row],[Anders]],0)</f>
        <v>0</v>
      </c>
      <c r="CL25" s="259">
        <f>IF(Tb.Financiering[[#This Row],[Pnr.]]=CL$7,Tb.Financiering[[#This Row],[Eigen
bijdrage]]+Tb.Financiering[[#This Row],[Andere
subsidie(s)]]+Tb.Financiering[[#This Row],[Anders]],0)</f>
        <v>0</v>
      </c>
      <c r="CM25" s="259">
        <f>IF(Tb.Financiering[[#This Row],[Pnr.]]=CM$7,Tb.Financiering[[#This Row],[Eigen
bijdrage]]+Tb.Financiering[[#This Row],[Andere
subsidie(s)]]+Tb.Financiering[[#This Row],[Anders]],0)</f>
        <v>0</v>
      </c>
      <c r="CN25" s="259">
        <f>IF(Tb.Financiering[[#This Row],[Pnr.]]=CN$7,Tb.Financiering[[#This Row],[Eigen
bijdrage]]+Tb.Financiering[[#This Row],[Andere
subsidie(s)]]+Tb.Financiering[[#This Row],[Anders]],0)</f>
        <v>0</v>
      </c>
      <c r="CO25" s="259">
        <f>IF(Tb.Financiering[[#This Row],[Pnr.]]=CO$7,Tb.Financiering[[#This Row],[Eigen
bijdrage]]+Tb.Financiering[[#This Row],[Andere
subsidie(s)]]+Tb.Financiering[[#This Row],[Anders]],0)</f>
        <v>0</v>
      </c>
      <c r="CP25" s="259">
        <f>IF(Tb.Financiering[[#This Row],[Pnr.]]=CP$7,Tb.Financiering[[#This Row],[Eigen
bijdrage]]+Tb.Financiering[[#This Row],[Andere
subsidie(s)]]+Tb.Financiering[[#This Row],[Anders]],0)</f>
        <v>0</v>
      </c>
      <c r="CQ25" s="259">
        <f>IF(Tb.Financiering[[#This Row],[Pnr.]]=CQ$7,Tb.Financiering[[#This Row],[Eigen
bijdrage]]+Tb.Financiering[[#This Row],[Andere
subsidie(s)]]+Tb.Financiering[[#This Row],[Anders]],0)</f>
        <v>0</v>
      </c>
      <c r="CR25" s="259">
        <f>IF(Tb.Financiering[[#This Row],[Pnr.]]=CR$7,Tb.Financiering[[#This Row],[Eigen
bijdrage]]+Tb.Financiering[[#This Row],[Andere
subsidie(s)]]+Tb.Financiering[[#This Row],[Anders]],0)</f>
        <v>0</v>
      </c>
      <c r="CS25" s="259">
        <f>IF(Tb.Financiering[[#This Row],[Pnr.]]=CS$7,Tb.Financiering[[#This Row],[Eigen
bijdrage]]+Tb.Financiering[[#This Row],[Andere
subsidie(s)]]+Tb.Financiering[[#This Row],[Anders]],0)</f>
        <v>0</v>
      </c>
      <c r="CT25" s="259">
        <f>IF(Tb.Financiering[[#This Row],[Pnr.]]=CT$7,Tb.Financiering[[#This Row],[Eigen
bijdrage]]+Tb.Financiering[[#This Row],[Andere
subsidie(s)]]+Tb.Financiering[[#This Row],[Anders]],0)</f>
        <v>0</v>
      </c>
      <c r="CU25" s="259">
        <f>IF(Tb.Financiering[[#This Row],[Pnr.]]=CU$7,Tb.Financiering[[#This Row],[Eigen
bijdrage]]+Tb.Financiering[[#This Row],[Andere
subsidie(s)]]+Tb.Financiering[[#This Row],[Anders]],0)</f>
        <v>0</v>
      </c>
      <c r="CV25" s="259">
        <f>IF(Tb.Financiering[[#This Row],[Pnr.]]=CV$7,Tb.Financiering[[#This Row],[Eigen
bijdrage]]+Tb.Financiering[[#This Row],[Andere
subsidie(s)]]+Tb.Financiering[[#This Row],[Anders]],0)</f>
        <v>0</v>
      </c>
      <c r="CW25" s="259">
        <f>IF(Tb.Financiering[[#This Row],[Pnr.]]=CW$7,Tb.Financiering[[#This Row],[Eigen
bijdrage]]+Tb.Financiering[[#This Row],[Andere
subsidie(s)]]+Tb.Financiering[[#This Row],[Anders]],0)</f>
        <v>0</v>
      </c>
      <c r="CX25" s="259">
        <f>IF(Tb.Financiering[[#This Row],[Pnr.]]=CX$7,Tb.Financiering[[#This Row],[Eigen
bijdrage]]+Tb.Financiering[[#This Row],[Andere
subsidie(s)]]+Tb.Financiering[[#This Row],[Anders]],0)</f>
        <v>0</v>
      </c>
      <c r="CY25" s="259">
        <f>IF(Tb.Financiering[[#This Row],[Pnr.]]=CY$7,Tb.Financiering[[#This Row],[Eigen
bijdrage]]+Tb.Financiering[[#This Row],[Andere
subsidie(s)]]+Tb.Financiering[[#This Row],[Anders]],0)</f>
        <v>0</v>
      </c>
      <c r="CZ25" s="259">
        <f>IF(Tb.Financiering[[#This Row],[Pnr.]]=CZ$7,Tb.Financiering[[#This Row],[Eigen
bijdrage]]+Tb.Financiering[[#This Row],[Andere
subsidie(s)]]+Tb.Financiering[[#This Row],[Anders]],0)</f>
        <v>0</v>
      </c>
      <c r="DA25" s="259">
        <f>IF(Tb.Financiering[[#This Row],[Pnr.]]=DA$7,Tb.Financiering[[#This Row],[Eigen
bijdrage]]+Tb.Financiering[[#This Row],[Andere
subsidie(s)]]+Tb.Financiering[[#This Row],[Anders]],0)</f>
        <v>0</v>
      </c>
      <c r="DB25" s="259">
        <f>IF(Tb.Financiering[[#This Row],[Pnr.]]=DB$7,Tb.Financiering[[#This Row],[Eigen
bijdrage]]+Tb.Financiering[[#This Row],[Andere
subsidie(s)]]+Tb.Financiering[[#This Row],[Anders]],0)</f>
        <v>0</v>
      </c>
      <c r="DC25" s="259">
        <f>IF(Tb.Financiering[[#This Row],[Pnr.]]=DC$7,Tb.Financiering[[#This Row],[Eigen
bijdrage]]+Tb.Financiering[[#This Row],[Andere
subsidie(s)]]+Tb.Financiering[[#This Row],[Anders]],0)</f>
        <v>0</v>
      </c>
      <c r="DD25" s="259">
        <f>IF(Tb.Financiering[[#This Row],[Pnr.]]=DD$7,Tb.Financiering[[#This Row],[Eigen
bijdrage]]+Tb.Financiering[[#This Row],[Andere
subsidie(s)]]+Tb.Financiering[[#This Row],[Anders]],0)</f>
        <v>0</v>
      </c>
      <c r="DE25" s="259">
        <f>IF(Tb.Financiering[[#This Row],[Pnr.]]=DE$7,Tb.Financiering[[#This Row],[Eigen
bijdrage]]+Tb.Financiering[[#This Row],[Andere
subsidie(s)]]+Tb.Financiering[[#This Row],[Anders]],0)</f>
        <v>0</v>
      </c>
      <c r="DF25" s="259">
        <f>IF(Tb.Financiering[[#This Row],[Pnr.]]=DF$7,Tb.Financiering[[#This Row],[Eigen
bijdrage]]+Tb.Financiering[[#This Row],[Andere
subsidie(s)]]+Tb.Financiering[[#This Row],[Anders]],0)</f>
        <v>0</v>
      </c>
      <c r="DG25" s="259">
        <f>IF(Tb.Financiering[[#This Row],[Pnr.]]=DG$7,Tb.Financiering[[#This Row],[Eigen
bijdrage]]+Tb.Financiering[[#This Row],[Andere
subsidie(s)]]+Tb.Financiering[[#This Row],[Anders]],0)</f>
        <v>0</v>
      </c>
      <c r="DH25" s="259">
        <f>IF(Tb.Financiering[[#This Row],[Pnr.]]=DH$7,Tb.Financiering[[#This Row],[Eigen
bijdrage]]+Tb.Financiering[[#This Row],[Andere
subsidie(s)]]+Tb.Financiering[[#This Row],[Anders]],0)</f>
        <v>0</v>
      </c>
      <c r="DI25" s="259">
        <f>IF(Tb.Financiering[[#This Row],[Pnr.]]=DI$7,Tb.Financiering[[#This Row],[Eigen
bijdrage]]+Tb.Financiering[[#This Row],[Andere
subsidie(s)]]+Tb.Financiering[[#This Row],[Anders]],0)</f>
        <v>0</v>
      </c>
      <c r="DJ25" s="259">
        <f>IF(Tb.Financiering[[#This Row],[Pnr.]]=DJ$7,Tb.Financiering[[#This Row],[Eigen
bijdrage]]+Tb.Financiering[[#This Row],[Andere
subsidie(s)]]+Tb.Financiering[[#This Row],[Anders]],0)</f>
        <v>0</v>
      </c>
      <c r="DK25" s="259">
        <f>IF(Tb.Financiering[[#This Row],[Pnr.]]=DK$7,Tb.Financiering[[#This Row],[Eigen
bijdrage]]+Tb.Financiering[[#This Row],[Andere
subsidie(s)]]+Tb.Financiering[[#This Row],[Anders]],0)</f>
        <v>0</v>
      </c>
      <c r="XEZ25" s="267"/>
      <c r="XFA25" s="267"/>
      <c r="XFB25" s="267"/>
      <c r="XFC25" s="267"/>
      <c r="XFD25" s="31"/>
    </row>
    <row r="26" spans="1:115 16380:16384" s="4" customFormat="1" x14ac:dyDescent="0.3">
      <c r="A26" s="31"/>
      <c r="B26" s="147"/>
      <c r="C26" s="147"/>
      <c r="D26" s="11">
        <f>SUMIF(Tbl.Kosten[PSAnr.],Tb.Financiering[[#This Row],[PSAnr.]],Tbl.Kosten[Totaal kosten])</f>
        <v>0</v>
      </c>
      <c r="E26" s="164">
        <f>SUMIF(Tbl.Kosten[PSAnr.],Tb.Financiering[[#This Row],[PSAnr.]],Tbl.Kosten[Subsidie])</f>
        <v>0</v>
      </c>
      <c r="F26" s="165"/>
      <c r="G26" s="164">
        <f>Tb.Financiering[[#This Row],[Begrote kosten]]-Tb.Financiering[[#This Row],[Berekende GLB subsidie]]-Tb.Financiering[[#This Row],[Correctie GLB subsidie]]</f>
        <v>0</v>
      </c>
      <c r="H26" s="166"/>
      <c r="I26" s="166"/>
      <c r="J26" s="166"/>
      <c r="K26" s="162"/>
      <c r="L26" s="97">
        <f>Tb.Financiering[[#This Row],[Te financieren]]-SUM(Tb.Financiering[[#This Row],[Eigen
bijdrage]:[Anders]])</f>
        <v>0</v>
      </c>
      <c r="M26" s="170" t="str">
        <f>IFERROR(VLOOKUP(Tb.Financiering[[#This Row],[Partnernaam]],Tbl.Projectpartners[[Naam]:[PNr.]],9,FALSE),"")</f>
        <v/>
      </c>
      <c r="N26" s="152" t="str">
        <f>IFERROR(VLOOKUP(Tb.Financiering[[#This Row],[Subsidiabele activiteit]],Tbl.Subsidiehoogte[[Subsidieactiviteit]:[SAnr.]],3,FALSE),"")</f>
        <v/>
      </c>
      <c r="O26" s="152" t="str">
        <f>_xlfn.CONCAT(Tb.Financiering[[#This Row],[Pnr.]],Tb.Financiering[[#This Row],[SAnr.]])</f>
        <v/>
      </c>
      <c r="P26" s="154">
        <f>IF(Tb.Financiering[[#This Row],[Pnr.]]=P$7,Tb.Financiering[[#This Row],[Te financieren]]-Tb.Financiering[[#This Row],[Eigen
bijdrage]]-Tb.Financiering[[#This Row],[Andere
subsidie(s)]]-Tb.Financiering[[#This Row],[Anders]],0)</f>
        <v>0</v>
      </c>
      <c r="Q26" s="154">
        <f>IF(Tb.Financiering[[#This Row],[Pnr.]]=Q$7,Tb.Financiering[[#This Row],[Te financieren]]-Tb.Financiering[[#This Row],[Eigen
bijdrage]]-Tb.Financiering[[#This Row],[Andere
subsidie(s)]]-Tb.Financiering[[#This Row],[Anders]],0)</f>
        <v>0</v>
      </c>
      <c r="R26" s="154">
        <f>IF(Tb.Financiering[[#This Row],[Pnr.]]=R$7,Tb.Financiering[[#This Row],[Te financieren]]-Tb.Financiering[[#This Row],[Eigen
bijdrage]]-Tb.Financiering[[#This Row],[Andere
subsidie(s)]]-Tb.Financiering[[#This Row],[Anders]],0)</f>
        <v>0</v>
      </c>
      <c r="S26" s="154">
        <f>IF(Tb.Financiering[[#This Row],[Pnr.]]=S$7,Tb.Financiering[[#This Row],[Te financieren]]-Tb.Financiering[[#This Row],[Eigen
bijdrage]]-Tb.Financiering[[#This Row],[Andere
subsidie(s)]]-Tb.Financiering[[#This Row],[Anders]],0)</f>
        <v>0</v>
      </c>
      <c r="T26" s="154">
        <f>IF(Tb.Financiering[[#This Row],[Pnr.]]=T$7,Tb.Financiering[[#This Row],[Te financieren]]-Tb.Financiering[[#This Row],[Eigen
bijdrage]]-Tb.Financiering[[#This Row],[Andere
subsidie(s)]]-Tb.Financiering[[#This Row],[Anders]],0)</f>
        <v>0</v>
      </c>
      <c r="U26" s="154">
        <f>IF(Tb.Financiering[[#This Row],[Pnr.]]=U$7,Tb.Financiering[[#This Row],[Te financieren]]-Tb.Financiering[[#This Row],[Eigen
bijdrage]]-Tb.Financiering[[#This Row],[Andere
subsidie(s)]]-Tb.Financiering[[#This Row],[Anders]],0)</f>
        <v>0</v>
      </c>
      <c r="V26" s="154">
        <f>IF(Tb.Financiering[[#This Row],[Pnr.]]=V$7,Tb.Financiering[[#This Row],[Te financieren]]-Tb.Financiering[[#This Row],[Eigen
bijdrage]]-Tb.Financiering[[#This Row],[Andere
subsidie(s)]]-Tb.Financiering[[#This Row],[Anders]],0)</f>
        <v>0</v>
      </c>
      <c r="W26" s="154">
        <f>IF(Tb.Financiering[[#This Row],[Pnr.]]=W$7,Tb.Financiering[[#This Row],[Te financieren]]-Tb.Financiering[[#This Row],[Eigen
bijdrage]]-Tb.Financiering[[#This Row],[Andere
subsidie(s)]]-Tb.Financiering[[#This Row],[Anders]],0)</f>
        <v>0</v>
      </c>
      <c r="X26" s="154">
        <f>IF(Tb.Financiering[[#This Row],[Pnr.]]=X$7,Tb.Financiering[[#This Row],[Te financieren]]-Tb.Financiering[[#This Row],[Eigen
bijdrage]]-Tb.Financiering[[#This Row],[Andere
subsidie(s)]]-Tb.Financiering[[#This Row],[Anders]],0)</f>
        <v>0</v>
      </c>
      <c r="Y26" s="154">
        <f>IF(Tb.Financiering[[#This Row],[Pnr.]]=Y$7,Tb.Financiering[[#This Row],[Te financieren]]-Tb.Financiering[[#This Row],[Eigen
bijdrage]]-Tb.Financiering[[#This Row],[Andere
subsidie(s)]]-Tb.Financiering[[#This Row],[Anders]],0)</f>
        <v>0</v>
      </c>
      <c r="Z26" s="154">
        <f>IF(Tb.Financiering[[#This Row],[Pnr.]]=Z$7,Tb.Financiering[[#This Row],[Te financieren]]-Tb.Financiering[[#This Row],[Eigen
bijdrage]]-Tb.Financiering[[#This Row],[Andere
subsidie(s)]]-Tb.Financiering[[#This Row],[Anders]],0)</f>
        <v>0</v>
      </c>
      <c r="AA26" s="154">
        <f>IF(Tb.Financiering[[#This Row],[Pnr.]]=AA$7,Tb.Financiering[[#This Row],[Te financieren]]-Tb.Financiering[[#This Row],[Eigen
bijdrage]]-Tb.Financiering[[#This Row],[Andere
subsidie(s)]]-Tb.Financiering[[#This Row],[Anders]],0)</f>
        <v>0</v>
      </c>
      <c r="AB26" s="154">
        <f>IF(Tb.Financiering[[#This Row],[Pnr.]]=AB$7,Tb.Financiering[[#This Row],[Te financieren]]-Tb.Financiering[[#This Row],[Eigen
bijdrage]]-Tb.Financiering[[#This Row],[Andere
subsidie(s)]]-Tb.Financiering[[#This Row],[Anders]],0)</f>
        <v>0</v>
      </c>
      <c r="AC26" s="154">
        <f>IF(Tb.Financiering[[#This Row],[Pnr.]]=AC$7,Tb.Financiering[[#This Row],[Te financieren]]-Tb.Financiering[[#This Row],[Eigen
bijdrage]]-Tb.Financiering[[#This Row],[Andere
subsidie(s)]]-Tb.Financiering[[#This Row],[Anders]],0)</f>
        <v>0</v>
      </c>
      <c r="AD26" s="154">
        <f>IF(Tb.Financiering[[#This Row],[Pnr.]]=AD$7,Tb.Financiering[[#This Row],[Te financieren]]-Tb.Financiering[[#This Row],[Eigen
bijdrage]]-Tb.Financiering[[#This Row],[Andere
subsidie(s)]]-Tb.Financiering[[#This Row],[Anders]],0)</f>
        <v>0</v>
      </c>
      <c r="AE26" s="154">
        <f>IF(Tb.Financiering[[#This Row],[Pnr.]]=AE$7,Tb.Financiering[[#This Row],[Te financieren]]-Tb.Financiering[[#This Row],[Eigen
bijdrage]]-Tb.Financiering[[#This Row],[Andere
subsidie(s)]]-Tb.Financiering[[#This Row],[Anders]],0)</f>
        <v>0</v>
      </c>
      <c r="AF26" s="154">
        <f>IF(Tb.Financiering[[#This Row],[Pnr.]]=AF$7,Tb.Financiering[[#This Row],[Te financieren]]-Tb.Financiering[[#This Row],[Eigen
bijdrage]]-Tb.Financiering[[#This Row],[Andere
subsidie(s)]]-Tb.Financiering[[#This Row],[Anders]],0)</f>
        <v>0</v>
      </c>
      <c r="AG26" s="154">
        <f>IF(Tb.Financiering[[#This Row],[Pnr.]]=AG$7,Tb.Financiering[[#This Row],[Te financieren]]-Tb.Financiering[[#This Row],[Eigen
bijdrage]]-Tb.Financiering[[#This Row],[Andere
subsidie(s)]]-Tb.Financiering[[#This Row],[Anders]],0)</f>
        <v>0</v>
      </c>
      <c r="AH26" s="154">
        <f>IF(Tb.Financiering[[#This Row],[Pnr.]]=AH$7,Tb.Financiering[[#This Row],[Te financieren]]-Tb.Financiering[[#This Row],[Eigen
bijdrage]]-Tb.Financiering[[#This Row],[Andere
subsidie(s)]]-Tb.Financiering[[#This Row],[Anders]],0)</f>
        <v>0</v>
      </c>
      <c r="AI26" s="154">
        <f>IF(Tb.Financiering[[#This Row],[Pnr.]]=AI$7,Tb.Financiering[[#This Row],[Te financieren]]-Tb.Financiering[[#This Row],[Eigen
bijdrage]]-Tb.Financiering[[#This Row],[Andere
subsidie(s)]]-Tb.Financiering[[#This Row],[Anders]],0)</f>
        <v>0</v>
      </c>
      <c r="AJ26" s="154">
        <f>IF(Tb.Financiering[[#This Row],[Pnr.]]=AJ$7,Tb.Financiering[[#This Row],[Te financieren]]-Tb.Financiering[[#This Row],[Eigen
bijdrage]]-Tb.Financiering[[#This Row],[Andere
subsidie(s)]]-Tb.Financiering[[#This Row],[Anders]],0)</f>
        <v>0</v>
      </c>
      <c r="AK26" s="154">
        <f>IF(Tb.Financiering[[#This Row],[Pnr.]]=AK$7,Tb.Financiering[[#This Row],[Te financieren]]-Tb.Financiering[[#This Row],[Eigen
bijdrage]]-Tb.Financiering[[#This Row],[Andere
subsidie(s)]]-Tb.Financiering[[#This Row],[Anders]],0)</f>
        <v>0</v>
      </c>
      <c r="AL26" s="154">
        <f>IF(Tb.Financiering[[#This Row],[Pnr.]]=AL$7,Tb.Financiering[[#This Row],[Te financieren]]-Tb.Financiering[[#This Row],[Eigen
bijdrage]]-Tb.Financiering[[#This Row],[Andere
subsidie(s)]]-Tb.Financiering[[#This Row],[Anders]],0)</f>
        <v>0</v>
      </c>
      <c r="AM26" s="154">
        <f>IF(Tb.Financiering[[#This Row],[Pnr.]]=AM$7,Tb.Financiering[[#This Row],[Te financieren]]-Tb.Financiering[[#This Row],[Eigen
bijdrage]]-Tb.Financiering[[#This Row],[Andere
subsidie(s)]]-Tb.Financiering[[#This Row],[Anders]],0)</f>
        <v>0</v>
      </c>
      <c r="AN26" s="154">
        <f>IF(Tb.Financiering[[#This Row],[Pnr.]]=AN$7,Tb.Financiering[[#This Row],[Te financieren]]-Tb.Financiering[[#This Row],[Eigen
bijdrage]]-Tb.Financiering[[#This Row],[Andere
subsidie(s)]]-Tb.Financiering[[#This Row],[Anders]],0)</f>
        <v>0</v>
      </c>
      <c r="AO26" s="154">
        <f>IF(Tb.Financiering[[#This Row],[Pnr.]]=AO$7,Tb.Financiering[[#This Row],[Te financieren]]-Tb.Financiering[[#This Row],[Eigen
bijdrage]]-Tb.Financiering[[#This Row],[Andere
subsidie(s)]]-Tb.Financiering[[#This Row],[Anders]],0)</f>
        <v>0</v>
      </c>
      <c r="AP26" s="154">
        <f>IF(Tb.Financiering[[#This Row],[Pnr.]]=AP$7,Tb.Financiering[[#This Row],[Te financieren]]-Tb.Financiering[[#This Row],[Eigen
bijdrage]]-Tb.Financiering[[#This Row],[Andere
subsidie(s)]]-Tb.Financiering[[#This Row],[Anders]],0)</f>
        <v>0</v>
      </c>
      <c r="AQ26" s="154">
        <f>IF(Tb.Financiering[[#This Row],[Pnr.]]=AQ$7,Tb.Financiering[[#This Row],[Te financieren]]-Tb.Financiering[[#This Row],[Eigen
bijdrage]]-Tb.Financiering[[#This Row],[Andere
subsidie(s)]]-Tb.Financiering[[#This Row],[Anders]],0)</f>
        <v>0</v>
      </c>
      <c r="AR26" s="154">
        <f>IF(Tb.Financiering[[#This Row],[Pnr.]]=AR$7,Tb.Financiering[[#This Row],[Te financieren]]-Tb.Financiering[[#This Row],[Eigen
bijdrage]]-Tb.Financiering[[#This Row],[Andere
subsidie(s)]]-Tb.Financiering[[#This Row],[Anders]],0)</f>
        <v>0</v>
      </c>
      <c r="AS26" s="154">
        <f>IF(Tb.Financiering[[#This Row],[Pnr.]]=AS$7,Tb.Financiering[[#This Row],[Te financieren]]-Tb.Financiering[[#This Row],[Eigen
bijdrage]]-Tb.Financiering[[#This Row],[Andere
subsidie(s)]]-Tb.Financiering[[#This Row],[Anders]],0)</f>
        <v>0</v>
      </c>
      <c r="AT26" s="154">
        <f>IF(Tb.Financiering[[#This Row],[Pnr.]]=AT$7,Tb.Financiering[[#This Row],[Te financieren]]-Tb.Financiering[[#This Row],[Eigen
bijdrage]]-Tb.Financiering[[#This Row],[Andere
subsidie(s)]]-Tb.Financiering[[#This Row],[Anders]],0)</f>
        <v>0</v>
      </c>
      <c r="AU26" s="154">
        <f>IF(Tb.Financiering[[#This Row],[Pnr.]]=AU$7,Tb.Financiering[[#This Row],[Te financieren]]-Tb.Financiering[[#This Row],[Eigen
bijdrage]]-Tb.Financiering[[#This Row],[Andere
subsidie(s)]]-Tb.Financiering[[#This Row],[Anders]],0)</f>
        <v>0</v>
      </c>
      <c r="AV26" s="154">
        <f>IF(Tb.Financiering[[#This Row],[Pnr.]]=AV$7,Tb.Financiering[[#This Row],[Te financieren]]-Tb.Financiering[[#This Row],[Eigen
bijdrage]]-Tb.Financiering[[#This Row],[Andere
subsidie(s)]]-Tb.Financiering[[#This Row],[Anders]],0)</f>
        <v>0</v>
      </c>
      <c r="AW26" s="154">
        <f>IF(Tb.Financiering[[#This Row],[Pnr.]]=AW$7,Tb.Financiering[[#This Row],[Te financieren]]-Tb.Financiering[[#This Row],[Eigen
bijdrage]]-Tb.Financiering[[#This Row],[Andere
subsidie(s)]]-Tb.Financiering[[#This Row],[Anders]],0)</f>
        <v>0</v>
      </c>
      <c r="AX26" s="154">
        <f>IF(Tb.Financiering[[#This Row],[Pnr.]]=AX$7,Tb.Financiering[[#This Row],[Te financieren]]-Tb.Financiering[[#This Row],[Eigen
bijdrage]]-Tb.Financiering[[#This Row],[Andere
subsidie(s)]]-Tb.Financiering[[#This Row],[Anders]],0)</f>
        <v>0</v>
      </c>
      <c r="AY26" s="154">
        <f>IF(Tb.Financiering[[#This Row],[Pnr.]]=AY$7,Tb.Financiering[[#This Row],[Te financieren]]-Tb.Financiering[[#This Row],[Eigen
bijdrage]]-Tb.Financiering[[#This Row],[Andere
subsidie(s)]]-Tb.Financiering[[#This Row],[Anders]],0)</f>
        <v>0</v>
      </c>
      <c r="AZ26" s="154">
        <f>IF(Tb.Financiering[[#This Row],[Pnr.]]=AZ$7,Tb.Financiering[[#This Row],[Te financieren]]-Tb.Financiering[[#This Row],[Eigen
bijdrage]]-Tb.Financiering[[#This Row],[Andere
subsidie(s)]]-Tb.Financiering[[#This Row],[Anders]],0)</f>
        <v>0</v>
      </c>
      <c r="BA26" s="154">
        <f>IF(Tb.Financiering[[#This Row],[Pnr.]]=BA$7,Tb.Financiering[[#This Row],[Te financieren]]-Tb.Financiering[[#This Row],[Eigen
bijdrage]]-Tb.Financiering[[#This Row],[Andere
subsidie(s)]]-Tb.Financiering[[#This Row],[Anders]],0)</f>
        <v>0</v>
      </c>
      <c r="BB26" s="154">
        <f>IF(Tb.Financiering[[#This Row],[Pnr.]]=BB$7,Tb.Financiering[[#This Row],[Te financieren]]-Tb.Financiering[[#This Row],[Eigen
bijdrage]]-Tb.Financiering[[#This Row],[Andere
subsidie(s)]]-Tb.Financiering[[#This Row],[Anders]],0)</f>
        <v>0</v>
      </c>
      <c r="BC26" s="154">
        <f>IF(Tb.Financiering[[#This Row],[Pnr.]]=BC$7,Tb.Financiering[[#This Row],[Te financieren]]-Tb.Financiering[[#This Row],[Eigen
bijdrage]]-Tb.Financiering[[#This Row],[Andere
subsidie(s)]]-Tb.Financiering[[#This Row],[Anders]],0)</f>
        <v>0</v>
      </c>
      <c r="BD26" s="154">
        <f>IF(Tb.Financiering[[#This Row],[Pnr.]]=BD$7,Tb.Financiering[[#This Row],[Te financieren]]-Tb.Financiering[[#This Row],[Eigen
bijdrage]]-Tb.Financiering[[#This Row],[Andere
subsidie(s)]]-Tb.Financiering[[#This Row],[Anders]],0)</f>
        <v>0</v>
      </c>
      <c r="BE26" s="154">
        <f>IF(Tb.Financiering[[#This Row],[Pnr.]]=BE$7,Tb.Financiering[[#This Row],[Te financieren]]-Tb.Financiering[[#This Row],[Eigen
bijdrage]]-Tb.Financiering[[#This Row],[Andere
subsidie(s)]]-Tb.Financiering[[#This Row],[Anders]],0)</f>
        <v>0</v>
      </c>
      <c r="BF26" s="154">
        <f>IF(Tb.Financiering[[#This Row],[Pnr.]]=BF$7,Tb.Financiering[[#This Row],[Te financieren]]-Tb.Financiering[[#This Row],[Eigen
bijdrage]]-Tb.Financiering[[#This Row],[Andere
subsidie(s)]]-Tb.Financiering[[#This Row],[Anders]],0)</f>
        <v>0</v>
      </c>
      <c r="BG26" s="154">
        <f>IF(Tb.Financiering[[#This Row],[Pnr.]]=BG$7,Tb.Financiering[[#This Row],[Te financieren]]-Tb.Financiering[[#This Row],[Eigen
bijdrage]]-Tb.Financiering[[#This Row],[Andere
subsidie(s)]]-Tb.Financiering[[#This Row],[Anders]],0)</f>
        <v>0</v>
      </c>
      <c r="BH26" s="154">
        <f>IF(Tb.Financiering[[#This Row],[Pnr.]]=BH$7,Tb.Financiering[[#This Row],[Te financieren]]-Tb.Financiering[[#This Row],[Eigen
bijdrage]]-Tb.Financiering[[#This Row],[Andere
subsidie(s)]]-Tb.Financiering[[#This Row],[Anders]],0)</f>
        <v>0</v>
      </c>
      <c r="BI26" s="154">
        <f>IF(Tb.Financiering[[#This Row],[Pnr.]]=BI$7,Tb.Financiering[[#This Row],[Te financieren]]-Tb.Financiering[[#This Row],[Eigen
bijdrage]]-Tb.Financiering[[#This Row],[Andere
subsidie(s)]]-Tb.Financiering[[#This Row],[Anders]],0)</f>
        <v>0</v>
      </c>
      <c r="BJ26" s="154">
        <f>IF(Tb.Financiering[[#This Row],[Pnr.]]=BJ$7,Tb.Financiering[[#This Row],[Te financieren]]-Tb.Financiering[[#This Row],[Eigen
bijdrage]]-Tb.Financiering[[#This Row],[Andere
subsidie(s)]]-Tb.Financiering[[#This Row],[Anders]],0)</f>
        <v>0</v>
      </c>
      <c r="BK26" s="154">
        <f>IF(Tb.Financiering[[#This Row],[Pnr.]]=BK$7,Tb.Financiering[[#This Row],[Te financieren]]-Tb.Financiering[[#This Row],[Eigen
bijdrage]]-Tb.Financiering[[#This Row],[Andere
subsidie(s)]]-Tb.Financiering[[#This Row],[Anders]],0)</f>
        <v>0</v>
      </c>
      <c r="BL26" s="154">
        <f>IF(Tb.Financiering[[#This Row],[Pnr.]]=BL$7,Tb.Financiering[[#This Row],[Te financieren]]-Tb.Financiering[[#This Row],[Eigen
bijdrage]]-Tb.Financiering[[#This Row],[Andere
subsidie(s)]]-Tb.Financiering[[#This Row],[Anders]],0)</f>
        <v>0</v>
      </c>
      <c r="BM26" s="154">
        <f>IF(Tb.Financiering[[#This Row],[Pnr.]]=BM$7,Tb.Financiering[[#This Row],[Te financieren]]-Tb.Financiering[[#This Row],[Eigen
bijdrage]]-Tb.Financiering[[#This Row],[Andere
subsidie(s)]]-Tb.Financiering[[#This Row],[Anders]],0)</f>
        <v>0</v>
      </c>
      <c r="BN26" s="259">
        <f>IF(Tb.Financiering[[#This Row],[Pnr.]]=BN$7,Tb.Financiering[[#This Row],[Eigen
bijdrage]]+Tb.Financiering[[#This Row],[Andere
subsidie(s)]]+Tb.Financiering[[#This Row],[Anders]],0)</f>
        <v>0</v>
      </c>
      <c r="BO26" s="259">
        <f>IF(Tb.Financiering[[#This Row],[Pnr.]]=BO$7,Tb.Financiering[[#This Row],[Eigen
bijdrage]]+Tb.Financiering[[#This Row],[Andere
subsidie(s)]]+Tb.Financiering[[#This Row],[Anders]],0)</f>
        <v>0</v>
      </c>
      <c r="BP26" s="259">
        <f>IF(Tb.Financiering[[#This Row],[Pnr.]]=BP$7,Tb.Financiering[[#This Row],[Eigen
bijdrage]]+Tb.Financiering[[#This Row],[Andere
subsidie(s)]]+Tb.Financiering[[#This Row],[Anders]],0)</f>
        <v>0</v>
      </c>
      <c r="BQ26" s="259">
        <f>IF(Tb.Financiering[[#This Row],[Pnr.]]=BQ$7,Tb.Financiering[[#This Row],[Eigen
bijdrage]]+Tb.Financiering[[#This Row],[Andere
subsidie(s)]]+Tb.Financiering[[#This Row],[Anders]],0)</f>
        <v>0</v>
      </c>
      <c r="BR26" s="259">
        <f>IF(Tb.Financiering[[#This Row],[Pnr.]]=BR$7,Tb.Financiering[[#This Row],[Eigen
bijdrage]]+Tb.Financiering[[#This Row],[Andere
subsidie(s)]]+Tb.Financiering[[#This Row],[Anders]],0)</f>
        <v>0</v>
      </c>
      <c r="BS26" s="259">
        <f>IF(Tb.Financiering[[#This Row],[Pnr.]]=BS$7,Tb.Financiering[[#This Row],[Eigen
bijdrage]]+Tb.Financiering[[#This Row],[Andere
subsidie(s)]]+Tb.Financiering[[#This Row],[Anders]],0)</f>
        <v>0</v>
      </c>
      <c r="BT26" s="259">
        <f>IF(Tb.Financiering[[#This Row],[Pnr.]]=BT$7,Tb.Financiering[[#This Row],[Eigen
bijdrage]]+Tb.Financiering[[#This Row],[Andere
subsidie(s)]]+Tb.Financiering[[#This Row],[Anders]],0)</f>
        <v>0</v>
      </c>
      <c r="BU26" s="259">
        <f>IF(Tb.Financiering[[#This Row],[Pnr.]]=BU$7,Tb.Financiering[[#This Row],[Eigen
bijdrage]]+Tb.Financiering[[#This Row],[Andere
subsidie(s)]]+Tb.Financiering[[#This Row],[Anders]],0)</f>
        <v>0</v>
      </c>
      <c r="BV26" s="259">
        <f>IF(Tb.Financiering[[#This Row],[Pnr.]]=BV$7,Tb.Financiering[[#This Row],[Eigen
bijdrage]]+Tb.Financiering[[#This Row],[Andere
subsidie(s)]]+Tb.Financiering[[#This Row],[Anders]],0)</f>
        <v>0</v>
      </c>
      <c r="BW26" s="259">
        <f>IF(Tb.Financiering[[#This Row],[Pnr.]]=BW$7,Tb.Financiering[[#This Row],[Eigen
bijdrage]]+Tb.Financiering[[#This Row],[Andere
subsidie(s)]]+Tb.Financiering[[#This Row],[Anders]],0)</f>
        <v>0</v>
      </c>
      <c r="BX26" s="259">
        <f>IF(Tb.Financiering[[#This Row],[Pnr.]]=BX$7,Tb.Financiering[[#This Row],[Eigen
bijdrage]]+Tb.Financiering[[#This Row],[Andere
subsidie(s)]]+Tb.Financiering[[#This Row],[Anders]],0)</f>
        <v>0</v>
      </c>
      <c r="BY26" s="259">
        <f>IF(Tb.Financiering[[#This Row],[Pnr.]]=BY$7,Tb.Financiering[[#This Row],[Eigen
bijdrage]]+Tb.Financiering[[#This Row],[Andere
subsidie(s)]]+Tb.Financiering[[#This Row],[Anders]],0)</f>
        <v>0</v>
      </c>
      <c r="BZ26" s="259">
        <f>IF(Tb.Financiering[[#This Row],[Pnr.]]=BZ$7,Tb.Financiering[[#This Row],[Eigen
bijdrage]]+Tb.Financiering[[#This Row],[Andere
subsidie(s)]]+Tb.Financiering[[#This Row],[Anders]],0)</f>
        <v>0</v>
      </c>
      <c r="CA26" s="259">
        <f>IF(Tb.Financiering[[#This Row],[Pnr.]]=CA$7,Tb.Financiering[[#This Row],[Eigen
bijdrage]]+Tb.Financiering[[#This Row],[Andere
subsidie(s)]]+Tb.Financiering[[#This Row],[Anders]],0)</f>
        <v>0</v>
      </c>
      <c r="CB26" s="259">
        <f>IF(Tb.Financiering[[#This Row],[Pnr.]]=CB$7,Tb.Financiering[[#This Row],[Eigen
bijdrage]]+Tb.Financiering[[#This Row],[Andere
subsidie(s)]]+Tb.Financiering[[#This Row],[Anders]],0)</f>
        <v>0</v>
      </c>
      <c r="CC26" s="259">
        <f>IF(Tb.Financiering[[#This Row],[Pnr.]]=CC$7,Tb.Financiering[[#This Row],[Eigen
bijdrage]]+Tb.Financiering[[#This Row],[Andere
subsidie(s)]]+Tb.Financiering[[#This Row],[Anders]],0)</f>
        <v>0</v>
      </c>
      <c r="CD26" s="259">
        <f>IF(Tb.Financiering[[#This Row],[Pnr.]]=CD$7,Tb.Financiering[[#This Row],[Eigen
bijdrage]]+Tb.Financiering[[#This Row],[Andere
subsidie(s)]]+Tb.Financiering[[#This Row],[Anders]],0)</f>
        <v>0</v>
      </c>
      <c r="CE26" s="259">
        <f>IF(Tb.Financiering[[#This Row],[Pnr.]]=CE$7,Tb.Financiering[[#This Row],[Eigen
bijdrage]]+Tb.Financiering[[#This Row],[Andere
subsidie(s)]]+Tb.Financiering[[#This Row],[Anders]],0)</f>
        <v>0</v>
      </c>
      <c r="CF26" s="259">
        <f>IF(Tb.Financiering[[#This Row],[Pnr.]]=CF$7,Tb.Financiering[[#This Row],[Eigen
bijdrage]]+Tb.Financiering[[#This Row],[Andere
subsidie(s)]]+Tb.Financiering[[#This Row],[Anders]],0)</f>
        <v>0</v>
      </c>
      <c r="CG26" s="259">
        <f>IF(Tb.Financiering[[#This Row],[Pnr.]]=CG$7,Tb.Financiering[[#This Row],[Eigen
bijdrage]]+Tb.Financiering[[#This Row],[Andere
subsidie(s)]]+Tb.Financiering[[#This Row],[Anders]],0)</f>
        <v>0</v>
      </c>
      <c r="CH26" s="259">
        <f>IF(Tb.Financiering[[#This Row],[Pnr.]]=CH$7,Tb.Financiering[[#This Row],[Eigen
bijdrage]]+Tb.Financiering[[#This Row],[Andere
subsidie(s)]]+Tb.Financiering[[#This Row],[Anders]],0)</f>
        <v>0</v>
      </c>
      <c r="CI26" s="259">
        <f>IF(Tb.Financiering[[#This Row],[Pnr.]]=CI$7,Tb.Financiering[[#This Row],[Eigen
bijdrage]]+Tb.Financiering[[#This Row],[Andere
subsidie(s)]]+Tb.Financiering[[#This Row],[Anders]],0)</f>
        <v>0</v>
      </c>
      <c r="CJ26" s="259">
        <f>IF(Tb.Financiering[[#This Row],[Pnr.]]=CJ$7,Tb.Financiering[[#This Row],[Eigen
bijdrage]]+Tb.Financiering[[#This Row],[Andere
subsidie(s)]]+Tb.Financiering[[#This Row],[Anders]],0)</f>
        <v>0</v>
      </c>
      <c r="CK26" s="259">
        <f>IF(Tb.Financiering[[#This Row],[Pnr.]]=CK$7,Tb.Financiering[[#This Row],[Eigen
bijdrage]]+Tb.Financiering[[#This Row],[Andere
subsidie(s)]]+Tb.Financiering[[#This Row],[Anders]],0)</f>
        <v>0</v>
      </c>
      <c r="CL26" s="259">
        <f>IF(Tb.Financiering[[#This Row],[Pnr.]]=CL$7,Tb.Financiering[[#This Row],[Eigen
bijdrage]]+Tb.Financiering[[#This Row],[Andere
subsidie(s)]]+Tb.Financiering[[#This Row],[Anders]],0)</f>
        <v>0</v>
      </c>
      <c r="CM26" s="259">
        <f>IF(Tb.Financiering[[#This Row],[Pnr.]]=CM$7,Tb.Financiering[[#This Row],[Eigen
bijdrage]]+Tb.Financiering[[#This Row],[Andere
subsidie(s)]]+Tb.Financiering[[#This Row],[Anders]],0)</f>
        <v>0</v>
      </c>
      <c r="CN26" s="259">
        <f>IF(Tb.Financiering[[#This Row],[Pnr.]]=CN$7,Tb.Financiering[[#This Row],[Eigen
bijdrage]]+Tb.Financiering[[#This Row],[Andere
subsidie(s)]]+Tb.Financiering[[#This Row],[Anders]],0)</f>
        <v>0</v>
      </c>
      <c r="CO26" s="259">
        <f>IF(Tb.Financiering[[#This Row],[Pnr.]]=CO$7,Tb.Financiering[[#This Row],[Eigen
bijdrage]]+Tb.Financiering[[#This Row],[Andere
subsidie(s)]]+Tb.Financiering[[#This Row],[Anders]],0)</f>
        <v>0</v>
      </c>
      <c r="CP26" s="259">
        <f>IF(Tb.Financiering[[#This Row],[Pnr.]]=CP$7,Tb.Financiering[[#This Row],[Eigen
bijdrage]]+Tb.Financiering[[#This Row],[Andere
subsidie(s)]]+Tb.Financiering[[#This Row],[Anders]],0)</f>
        <v>0</v>
      </c>
      <c r="CQ26" s="259">
        <f>IF(Tb.Financiering[[#This Row],[Pnr.]]=CQ$7,Tb.Financiering[[#This Row],[Eigen
bijdrage]]+Tb.Financiering[[#This Row],[Andere
subsidie(s)]]+Tb.Financiering[[#This Row],[Anders]],0)</f>
        <v>0</v>
      </c>
      <c r="CR26" s="259">
        <f>IF(Tb.Financiering[[#This Row],[Pnr.]]=CR$7,Tb.Financiering[[#This Row],[Eigen
bijdrage]]+Tb.Financiering[[#This Row],[Andere
subsidie(s)]]+Tb.Financiering[[#This Row],[Anders]],0)</f>
        <v>0</v>
      </c>
      <c r="CS26" s="259">
        <f>IF(Tb.Financiering[[#This Row],[Pnr.]]=CS$7,Tb.Financiering[[#This Row],[Eigen
bijdrage]]+Tb.Financiering[[#This Row],[Andere
subsidie(s)]]+Tb.Financiering[[#This Row],[Anders]],0)</f>
        <v>0</v>
      </c>
      <c r="CT26" s="259">
        <f>IF(Tb.Financiering[[#This Row],[Pnr.]]=CT$7,Tb.Financiering[[#This Row],[Eigen
bijdrage]]+Tb.Financiering[[#This Row],[Andere
subsidie(s)]]+Tb.Financiering[[#This Row],[Anders]],0)</f>
        <v>0</v>
      </c>
      <c r="CU26" s="259">
        <f>IF(Tb.Financiering[[#This Row],[Pnr.]]=CU$7,Tb.Financiering[[#This Row],[Eigen
bijdrage]]+Tb.Financiering[[#This Row],[Andere
subsidie(s)]]+Tb.Financiering[[#This Row],[Anders]],0)</f>
        <v>0</v>
      </c>
      <c r="CV26" s="259">
        <f>IF(Tb.Financiering[[#This Row],[Pnr.]]=CV$7,Tb.Financiering[[#This Row],[Eigen
bijdrage]]+Tb.Financiering[[#This Row],[Andere
subsidie(s)]]+Tb.Financiering[[#This Row],[Anders]],0)</f>
        <v>0</v>
      </c>
      <c r="CW26" s="259">
        <f>IF(Tb.Financiering[[#This Row],[Pnr.]]=CW$7,Tb.Financiering[[#This Row],[Eigen
bijdrage]]+Tb.Financiering[[#This Row],[Andere
subsidie(s)]]+Tb.Financiering[[#This Row],[Anders]],0)</f>
        <v>0</v>
      </c>
      <c r="CX26" s="259">
        <f>IF(Tb.Financiering[[#This Row],[Pnr.]]=CX$7,Tb.Financiering[[#This Row],[Eigen
bijdrage]]+Tb.Financiering[[#This Row],[Andere
subsidie(s)]]+Tb.Financiering[[#This Row],[Anders]],0)</f>
        <v>0</v>
      </c>
      <c r="CY26" s="259">
        <f>IF(Tb.Financiering[[#This Row],[Pnr.]]=CY$7,Tb.Financiering[[#This Row],[Eigen
bijdrage]]+Tb.Financiering[[#This Row],[Andere
subsidie(s)]]+Tb.Financiering[[#This Row],[Anders]],0)</f>
        <v>0</v>
      </c>
      <c r="CZ26" s="259">
        <f>IF(Tb.Financiering[[#This Row],[Pnr.]]=CZ$7,Tb.Financiering[[#This Row],[Eigen
bijdrage]]+Tb.Financiering[[#This Row],[Andere
subsidie(s)]]+Tb.Financiering[[#This Row],[Anders]],0)</f>
        <v>0</v>
      </c>
      <c r="DA26" s="259">
        <f>IF(Tb.Financiering[[#This Row],[Pnr.]]=DA$7,Tb.Financiering[[#This Row],[Eigen
bijdrage]]+Tb.Financiering[[#This Row],[Andere
subsidie(s)]]+Tb.Financiering[[#This Row],[Anders]],0)</f>
        <v>0</v>
      </c>
      <c r="DB26" s="259">
        <f>IF(Tb.Financiering[[#This Row],[Pnr.]]=DB$7,Tb.Financiering[[#This Row],[Eigen
bijdrage]]+Tb.Financiering[[#This Row],[Andere
subsidie(s)]]+Tb.Financiering[[#This Row],[Anders]],0)</f>
        <v>0</v>
      </c>
      <c r="DC26" s="259">
        <f>IF(Tb.Financiering[[#This Row],[Pnr.]]=DC$7,Tb.Financiering[[#This Row],[Eigen
bijdrage]]+Tb.Financiering[[#This Row],[Andere
subsidie(s)]]+Tb.Financiering[[#This Row],[Anders]],0)</f>
        <v>0</v>
      </c>
      <c r="DD26" s="259">
        <f>IF(Tb.Financiering[[#This Row],[Pnr.]]=DD$7,Tb.Financiering[[#This Row],[Eigen
bijdrage]]+Tb.Financiering[[#This Row],[Andere
subsidie(s)]]+Tb.Financiering[[#This Row],[Anders]],0)</f>
        <v>0</v>
      </c>
      <c r="DE26" s="259">
        <f>IF(Tb.Financiering[[#This Row],[Pnr.]]=DE$7,Tb.Financiering[[#This Row],[Eigen
bijdrage]]+Tb.Financiering[[#This Row],[Andere
subsidie(s)]]+Tb.Financiering[[#This Row],[Anders]],0)</f>
        <v>0</v>
      </c>
      <c r="DF26" s="259">
        <f>IF(Tb.Financiering[[#This Row],[Pnr.]]=DF$7,Tb.Financiering[[#This Row],[Eigen
bijdrage]]+Tb.Financiering[[#This Row],[Andere
subsidie(s)]]+Tb.Financiering[[#This Row],[Anders]],0)</f>
        <v>0</v>
      </c>
      <c r="DG26" s="259">
        <f>IF(Tb.Financiering[[#This Row],[Pnr.]]=DG$7,Tb.Financiering[[#This Row],[Eigen
bijdrage]]+Tb.Financiering[[#This Row],[Andere
subsidie(s)]]+Tb.Financiering[[#This Row],[Anders]],0)</f>
        <v>0</v>
      </c>
      <c r="DH26" s="259">
        <f>IF(Tb.Financiering[[#This Row],[Pnr.]]=DH$7,Tb.Financiering[[#This Row],[Eigen
bijdrage]]+Tb.Financiering[[#This Row],[Andere
subsidie(s)]]+Tb.Financiering[[#This Row],[Anders]],0)</f>
        <v>0</v>
      </c>
      <c r="DI26" s="259">
        <f>IF(Tb.Financiering[[#This Row],[Pnr.]]=DI$7,Tb.Financiering[[#This Row],[Eigen
bijdrage]]+Tb.Financiering[[#This Row],[Andere
subsidie(s)]]+Tb.Financiering[[#This Row],[Anders]],0)</f>
        <v>0</v>
      </c>
      <c r="DJ26" s="259">
        <f>IF(Tb.Financiering[[#This Row],[Pnr.]]=DJ$7,Tb.Financiering[[#This Row],[Eigen
bijdrage]]+Tb.Financiering[[#This Row],[Andere
subsidie(s)]]+Tb.Financiering[[#This Row],[Anders]],0)</f>
        <v>0</v>
      </c>
      <c r="DK26" s="259">
        <f>IF(Tb.Financiering[[#This Row],[Pnr.]]=DK$7,Tb.Financiering[[#This Row],[Eigen
bijdrage]]+Tb.Financiering[[#This Row],[Andere
subsidie(s)]]+Tb.Financiering[[#This Row],[Anders]],0)</f>
        <v>0</v>
      </c>
      <c r="XEZ26" s="267"/>
      <c r="XFA26" s="267"/>
      <c r="XFB26" s="267"/>
      <c r="XFC26" s="267"/>
      <c r="XFD26" s="31"/>
    </row>
    <row r="27" spans="1:115 16380:16384" s="4" customFormat="1" x14ac:dyDescent="0.3">
      <c r="A27" s="31"/>
      <c r="B27" s="147"/>
      <c r="C27" s="147"/>
      <c r="D27" s="11">
        <f>SUMIF(Tbl.Kosten[PSAnr.],Tb.Financiering[[#This Row],[PSAnr.]],Tbl.Kosten[Totaal kosten])</f>
        <v>0</v>
      </c>
      <c r="E27" s="164">
        <f>SUMIF(Tbl.Kosten[PSAnr.],Tb.Financiering[[#This Row],[PSAnr.]],Tbl.Kosten[Subsidie])</f>
        <v>0</v>
      </c>
      <c r="F27" s="165"/>
      <c r="G27" s="164">
        <f>Tb.Financiering[[#This Row],[Begrote kosten]]-Tb.Financiering[[#This Row],[Berekende GLB subsidie]]-Tb.Financiering[[#This Row],[Correctie GLB subsidie]]</f>
        <v>0</v>
      </c>
      <c r="H27" s="166"/>
      <c r="I27" s="166"/>
      <c r="J27" s="166"/>
      <c r="K27" s="162"/>
      <c r="L27" s="97">
        <f>Tb.Financiering[[#This Row],[Te financieren]]-SUM(Tb.Financiering[[#This Row],[Eigen
bijdrage]:[Anders]])</f>
        <v>0</v>
      </c>
      <c r="M27" s="170" t="str">
        <f>IFERROR(VLOOKUP(Tb.Financiering[[#This Row],[Partnernaam]],Tbl.Projectpartners[[Naam]:[PNr.]],9,FALSE),"")</f>
        <v/>
      </c>
      <c r="N27" s="152" t="str">
        <f>IFERROR(VLOOKUP(Tb.Financiering[[#This Row],[Subsidiabele activiteit]],Tbl.Subsidiehoogte[[Subsidieactiviteit]:[SAnr.]],3,FALSE),"")</f>
        <v/>
      </c>
      <c r="O27" s="152" t="str">
        <f>_xlfn.CONCAT(Tb.Financiering[[#This Row],[Pnr.]],Tb.Financiering[[#This Row],[SAnr.]])</f>
        <v/>
      </c>
      <c r="P27" s="154">
        <f>IF(Tb.Financiering[[#This Row],[Pnr.]]=P$7,Tb.Financiering[[#This Row],[Te financieren]]-Tb.Financiering[[#This Row],[Eigen
bijdrage]]-Tb.Financiering[[#This Row],[Andere
subsidie(s)]]-Tb.Financiering[[#This Row],[Anders]],0)</f>
        <v>0</v>
      </c>
      <c r="Q27" s="154">
        <f>IF(Tb.Financiering[[#This Row],[Pnr.]]=Q$7,Tb.Financiering[[#This Row],[Te financieren]]-Tb.Financiering[[#This Row],[Eigen
bijdrage]]-Tb.Financiering[[#This Row],[Andere
subsidie(s)]]-Tb.Financiering[[#This Row],[Anders]],0)</f>
        <v>0</v>
      </c>
      <c r="R27" s="154">
        <f>IF(Tb.Financiering[[#This Row],[Pnr.]]=R$7,Tb.Financiering[[#This Row],[Te financieren]]-Tb.Financiering[[#This Row],[Eigen
bijdrage]]-Tb.Financiering[[#This Row],[Andere
subsidie(s)]]-Tb.Financiering[[#This Row],[Anders]],0)</f>
        <v>0</v>
      </c>
      <c r="S27" s="154">
        <f>IF(Tb.Financiering[[#This Row],[Pnr.]]=S$7,Tb.Financiering[[#This Row],[Te financieren]]-Tb.Financiering[[#This Row],[Eigen
bijdrage]]-Tb.Financiering[[#This Row],[Andere
subsidie(s)]]-Tb.Financiering[[#This Row],[Anders]],0)</f>
        <v>0</v>
      </c>
      <c r="T27" s="154">
        <f>IF(Tb.Financiering[[#This Row],[Pnr.]]=T$7,Tb.Financiering[[#This Row],[Te financieren]]-Tb.Financiering[[#This Row],[Eigen
bijdrage]]-Tb.Financiering[[#This Row],[Andere
subsidie(s)]]-Tb.Financiering[[#This Row],[Anders]],0)</f>
        <v>0</v>
      </c>
      <c r="U27" s="154">
        <f>IF(Tb.Financiering[[#This Row],[Pnr.]]=U$7,Tb.Financiering[[#This Row],[Te financieren]]-Tb.Financiering[[#This Row],[Eigen
bijdrage]]-Tb.Financiering[[#This Row],[Andere
subsidie(s)]]-Tb.Financiering[[#This Row],[Anders]],0)</f>
        <v>0</v>
      </c>
      <c r="V27" s="154">
        <f>IF(Tb.Financiering[[#This Row],[Pnr.]]=V$7,Tb.Financiering[[#This Row],[Te financieren]]-Tb.Financiering[[#This Row],[Eigen
bijdrage]]-Tb.Financiering[[#This Row],[Andere
subsidie(s)]]-Tb.Financiering[[#This Row],[Anders]],0)</f>
        <v>0</v>
      </c>
      <c r="W27" s="154">
        <f>IF(Tb.Financiering[[#This Row],[Pnr.]]=W$7,Tb.Financiering[[#This Row],[Te financieren]]-Tb.Financiering[[#This Row],[Eigen
bijdrage]]-Tb.Financiering[[#This Row],[Andere
subsidie(s)]]-Tb.Financiering[[#This Row],[Anders]],0)</f>
        <v>0</v>
      </c>
      <c r="X27" s="154">
        <f>IF(Tb.Financiering[[#This Row],[Pnr.]]=X$7,Tb.Financiering[[#This Row],[Te financieren]]-Tb.Financiering[[#This Row],[Eigen
bijdrage]]-Tb.Financiering[[#This Row],[Andere
subsidie(s)]]-Tb.Financiering[[#This Row],[Anders]],0)</f>
        <v>0</v>
      </c>
      <c r="Y27" s="154">
        <f>IF(Tb.Financiering[[#This Row],[Pnr.]]=Y$7,Tb.Financiering[[#This Row],[Te financieren]]-Tb.Financiering[[#This Row],[Eigen
bijdrage]]-Tb.Financiering[[#This Row],[Andere
subsidie(s)]]-Tb.Financiering[[#This Row],[Anders]],0)</f>
        <v>0</v>
      </c>
      <c r="Z27" s="154">
        <f>IF(Tb.Financiering[[#This Row],[Pnr.]]=Z$7,Tb.Financiering[[#This Row],[Te financieren]]-Tb.Financiering[[#This Row],[Eigen
bijdrage]]-Tb.Financiering[[#This Row],[Andere
subsidie(s)]]-Tb.Financiering[[#This Row],[Anders]],0)</f>
        <v>0</v>
      </c>
      <c r="AA27" s="154">
        <f>IF(Tb.Financiering[[#This Row],[Pnr.]]=AA$7,Tb.Financiering[[#This Row],[Te financieren]]-Tb.Financiering[[#This Row],[Eigen
bijdrage]]-Tb.Financiering[[#This Row],[Andere
subsidie(s)]]-Tb.Financiering[[#This Row],[Anders]],0)</f>
        <v>0</v>
      </c>
      <c r="AB27" s="154">
        <f>IF(Tb.Financiering[[#This Row],[Pnr.]]=AB$7,Tb.Financiering[[#This Row],[Te financieren]]-Tb.Financiering[[#This Row],[Eigen
bijdrage]]-Tb.Financiering[[#This Row],[Andere
subsidie(s)]]-Tb.Financiering[[#This Row],[Anders]],0)</f>
        <v>0</v>
      </c>
      <c r="AC27" s="154">
        <f>IF(Tb.Financiering[[#This Row],[Pnr.]]=AC$7,Tb.Financiering[[#This Row],[Te financieren]]-Tb.Financiering[[#This Row],[Eigen
bijdrage]]-Tb.Financiering[[#This Row],[Andere
subsidie(s)]]-Tb.Financiering[[#This Row],[Anders]],0)</f>
        <v>0</v>
      </c>
      <c r="AD27" s="154">
        <f>IF(Tb.Financiering[[#This Row],[Pnr.]]=AD$7,Tb.Financiering[[#This Row],[Te financieren]]-Tb.Financiering[[#This Row],[Eigen
bijdrage]]-Tb.Financiering[[#This Row],[Andere
subsidie(s)]]-Tb.Financiering[[#This Row],[Anders]],0)</f>
        <v>0</v>
      </c>
      <c r="AE27" s="154">
        <f>IF(Tb.Financiering[[#This Row],[Pnr.]]=AE$7,Tb.Financiering[[#This Row],[Te financieren]]-Tb.Financiering[[#This Row],[Eigen
bijdrage]]-Tb.Financiering[[#This Row],[Andere
subsidie(s)]]-Tb.Financiering[[#This Row],[Anders]],0)</f>
        <v>0</v>
      </c>
      <c r="AF27" s="154">
        <f>IF(Tb.Financiering[[#This Row],[Pnr.]]=AF$7,Tb.Financiering[[#This Row],[Te financieren]]-Tb.Financiering[[#This Row],[Eigen
bijdrage]]-Tb.Financiering[[#This Row],[Andere
subsidie(s)]]-Tb.Financiering[[#This Row],[Anders]],0)</f>
        <v>0</v>
      </c>
      <c r="AG27" s="154">
        <f>IF(Tb.Financiering[[#This Row],[Pnr.]]=AG$7,Tb.Financiering[[#This Row],[Te financieren]]-Tb.Financiering[[#This Row],[Eigen
bijdrage]]-Tb.Financiering[[#This Row],[Andere
subsidie(s)]]-Tb.Financiering[[#This Row],[Anders]],0)</f>
        <v>0</v>
      </c>
      <c r="AH27" s="154">
        <f>IF(Tb.Financiering[[#This Row],[Pnr.]]=AH$7,Tb.Financiering[[#This Row],[Te financieren]]-Tb.Financiering[[#This Row],[Eigen
bijdrage]]-Tb.Financiering[[#This Row],[Andere
subsidie(s)]]-Tb.Financiering[[#This Row],[Anders]],0)</f>
        <v>0</v>
      </c>
      <c r="AI27" s="154">
        <f>IF(Tb.Financiering[[#This Row],[Pnr.]]=AI$7,Tb.Financiering[[#This Row],[Te financieren]]-Tb.Financiering[[#This Row],[Eigen
bijdrage]]-Tb.Financiering[[#This Row],[Andere
subsidie(s)]]-Tb.Financiering[[#This Row],[Anders]],0)</f>
        <v>0</v>
      </c>
      <c r="AJ27" s="154">
        <f>IF(Tb.Financiering[[#This Row],[Pnr.]]=AJ$7,Tb.Financiering[[#This Row],[Te financieren]]-Tb.Financiering[[#This Row],[Eigen
bijdrage]]-Tb.Financiering[[#This Row],[Andere
subsidie(s)]]-Tb.Financiering[[#This Row],[Anders]],0)</f>
        <v>0</v>
      </c>
      <c r="AK27" s="154">
        <f>IF(Tb.Financiering[[#This Row],[Pnr.]]=AK$7,Tb.Financiering[[#This Row],[Te financieren]]-Tb.Financiering[[#This Row],[Eigen
bijdrage]]-Tb.Financiering[[#This Row],[Andere
subsidie(s)]]-Tb.Financiering[[#This Row],[Anders]],0)</f>
        <v>0</v>
      </c>
      <c r="AL27" s="154">
        <f>IF(Tb.Financiering[[#This Row],[Pnr.]]=AL$7,Tb.Financiering[[#This Row],[Te financieren]]-Tb.Financiering[[#This Row],[Eigen
bijdrage]]-Tb.Financiering[[#This Row],[Andere
subsidie(s)]]-Tb.Financiering[[#This Row],[Anders]],0)</f>
        <v>0</v>
      </c>
      <c r="AM27" s="154">
        <f>IF(Tb.Financiering[[#This Row],[Pnr.]]=AM$7,Tb.Financiering[[#This Row],[Te financieren]]-Tb.Financiering[[#This Row],[Eigen
bijdrage]]-Tb.Financiering[[#This Row],[Andere
subsidie(s)]]-Tb.Financiering[[#This Row],[Anders]],0)</f>
        <v>0</v>
      </c>
      <c r="AN27" s="154">
        <f>IF(Tb.Financiering[[#This Row],[Pnr.]]=AN$7,Tb.Financiering[[#This Row],[Te financieren]]-Tb.Financiering[[#This Row],[Eigen
bijdrage]]-Tb.Financiering[[#This Row],[Andere
subsidie(s)]]-Tb.Financiering[[#This Row],[Anders]],0)</f>
        <v>0</v>
      </c>
      <c r="AO27" s="154">
        <f>IF(Tb.Financiering[[#This Row],[Pnr.]]=AO$7,Tb.Financiering[[#This Row],[Te financieren]]-Tb.Financiering[[#This Row],[Eigen
bijdrage]]-Tb.Financiering[[#This Row],[Andere
subsidie(s)]]-Tb.Financiering[[#This Row],[Anders]],0)</f>
        <v>0</v>
      </c>
      <c r="AP27" s="154">
        <f>IF(Tb.Financiering[[#This Row],[Pnr.]]=AP$7,Tb.Financiering[[#This Row],[Te financieren]]-Tb.Financiering[[#This Row],[Eigen
bijdrage]]-Tb.Financiering[[#This Row],[Andere
subsidie(s)]]-Tb.Financiering[[#This Row],[Anders]],0)</f>
        <v>0</v>
      </c>
      <c r="AQ27" s="154">
        <f>IF(Tb.Financiering[[#This Row],[Pnr.]]=AQ$7,Tb.Financiering[[#This Row],[Te financieren]]-Tb.Financiering[[#This Row],[Eigen
bijdrage]]-Tb.Financiering[[#This Row],[Andere
subsidie(s)]]-Tb.Financiering[[#This Row],[Anders]],0)</f>
        <v>0</v>
      </c>
      <c r="AR27" s="154">
        <f>IF(Tb.Financiering[[#This Row],[Pnr.]]=AR$7,Tb.Financiering[[#This Row],[Te financieren]]-Tb.Financiering[[#This Row],[Eigen
bijdrage]]-Tb.Financiering[[#This Row],[Andere
subsidie(s)]]-Tb.Financiering[[#This Row],[Anders]],0)</f>
        <v>0</v>
      </c>
      <c r="AS27" s="154">
        <f>IF(Tb.Financiering[[#This Row],[Pnr.]]=AS$7,Tb.Financiering[[#This Row],[Te financieren]]-Tb.Financiering[[#This Row],[Eigen
bijdrage]]-Tb.Financiering[[#This Row],[Andere
subsidie(s)]]-Tb.Financiering[[#This Row],[Anders]],0)</f>
        <v>0</v>
      </c>
      <c r="AT27" s="154">
        <f>IF(Tb.Financiering[[#This Row],[Pnr.]]=AT$7,Tb.Financiering[[#This Row],[Te financieren]]-Tb.Financiering[[#This Row],[Eigen
bijdrage]]-Tb.Financiering[[#This Row],[Andere
subsidie(s)]]-Tb.Financiering[[#This Row],[Anders]],0)</f>
        <v>0</v>
      </c>
      <c r="AU27" s="154">
        <f>IF(Tb.Financiering[[#This Row],[Pnr.]]=AU$7,Tb.Financiering[[#This Row],[Te financieren]]-Tb.Financiering[[#This Row],[Eigen
bijdrage]]-Tb.Financiering[[#This Row],[Andere
subsidie(s)]]-Tb.Financiering[[#This Row],[Anders]],0)</f>
        <v>0</v>
      </c>
      <c r="AV27" s="154">
        <f>IF(Tb.Financiering[[#This Row],[Pnr.]]=AV$7,Tb.Financiering[[#This Row],[Te financieren]]-Tb.Financiering[[#This Row],[Eigen
bijdrage]]-Tb.Financiering[[#This Row],[Andere
subsidie(s)]]-Tb.Financiering[[#This Row],[Anders]],0)</f>
        <v>0</v>
      </c>
      <c r="AW27" s="154">
        <f>IF(Tb.Financiering[[#This Row],[Pnr.]]=AW$7,Tb.Financiering[[#This Row],[Te financieren]]-Tb.Financiering[[#This Row],[Eigen
bijdrage]]-Tb.Financiering[[#This Row],[Andere
subsidie(s)]]-Tb.Financiering[[#This Row],[Anders]],0)</f>
        <v>0</v>
      </c>
      <c r="AX27" s="154">
        <f>IF(Tb.Financiering[[#This Row],[Pnr.]]=AX$7,Tb.Financiering[[#This Row],[Te financieren]]-Tb.Financiering[[#This Row],[Eigen
bijdrage]]-Tb.Financiering[[#This Row],[Andere
subsidie(s)]]-Tb.Financiering[[#This Row],[Anders]],0)</f>
        <v>0</v>
      </c>
      <c r="AY27" s="154">
        <f>IF(Tb.Financiering[[#This Row],[Pnr.]]=AY$7,Tb.Financiering[[#This Row],[Te financieren]]-Tb.Financiering[[#This Row],[Eigen
bijdrage]]-Tb.Financiering[[#This Row],[Andere
subsidie(s)]]-Tb.Financiering[[#This Row],[Anders]],0)</f>
        <v>0</v>
      </c>
      <c r="AZ27" s="154">
        <f>IF(Tb.Financiering[[#This Row],[Pnr.]]=AZ$7,Tb.Financiering[[#This Row],[Te financieren]]-Tb.Financiering[[#This Row],[Eigen
bijdrage]]-Tb.Financiering[[#This Row],[Andere
subsidie(s)]]-Tb.Financiering[[#This Row],[Anders]],0)</f>
        <v>0</v>
      </c>
      <c r="BA27" s="154">
        <f>IF(Tb.Financiering[[#This Row],[Pnr.]]=BA$7,Tb.Financiering[[#This Row],[Te financieren]]-Tb.Financiering[[#This Row],[Eigen
bijdrage]]-Tb.Financiering[[#This Row],[Andere
subsidie(s)]]-Tb.Financiering[[#This Row],[Anders]],0)</f>
        <v>0</v>
      </c>
      <c r="BB27" s="154">
        <f>IF(Tb.Financiering[[#This Row],[Pnr.]]=BB$7,Tb.Financiering[[#This Row],[Te financieren]]-Tb.Financiering[[#This Row],[Eigen
bijdrage]]-Tb.Financiering[[#This Row],[Andere
subsidie(s)]]-Tb.Financiering[[#This Row],[Anders]],0)</f>
        <v>0</v>
      </c>
      <c r="BC27" s="154">
        <f>IF(Tb.Financiering[[#This Row],[Pnr.]]=BC$7,Tb.Financiering[[#This Row],[Te financieren]]-Tb.Financiering[[#This Row],[Eigen
bijdrage]]-Tb.Financiering[[#This Row],[Andere
subsidie(s)]]-Tb.Financiering[[#This Row],[Anders]],0)</f>
        <v>0</v>
      </c>
      <c r="BD27" s="154">
        <f>IF(Tb.Financiering[[#This Row],[Pnr.]]=BD$7,Tb.Financiering[[#This Row],[Te financieren]]-Tb.Financiering[[#This Row],[Eigen
bijdrage]]-Tb.Financiering[[#This Row],[Andere
subsidie(s)]]-Tb.Financiering[[#This Row],[Anders]],0)</f>
        <v>0</v>
      </c>
      <c r="BE27" s="154">
        <f>IF(Tb.Financiering[[#This Row],[Pnr.]]=BE$7,Tb.Financiering[[#This Row],[Te financieren]]-Tb.Financiering[[#This Row],[Eigen
bijdrage]]-Tb.Financiering[[#This Row],[Andere
subsidie(s)]]-Tb.Financiering[[#This Row],[Anders]],0)</f>
        <v>0</v>
      </c>
      <c r="BF27" s="154">
        <f>IF(Tb.Financiering[[#This Row],[Pnr.]]=BF$7,Tb.Financiering[[#This Row],[Te financieren]]-Tb.Financiering[[#This Row],[Eigen
bijdrage]]-Tb.Financiering[[#This Row],[Andere
subsidie(s)]]-Tb.Financiering[[#This Row],[Anders]],0)</f>
        <v>0</v>
      </c>
      <c r="BG27" s="154">
        <f>IF(Tb.Financiering[[#This Row],[Pnr.]]=BG$7,Tb.Financiering[[#This Row],[Te financieren]]-Tb.Financiering[[#This Row],[Eigen
bijdrage]]-Tb.Financiering[[#This Row],[Andere
subsidie(s)]]-Tb.Financiering[[#This Row],[Anders]],0)</f>
        <v>0</v>
      </c>
      <c r="BH27" s="154">
        <f>IF(Tb.Financiering[[#This Row],[Pnr.]]=BH$7,Tb.Financiering[[#This Row],[Te financieren]]-Tb.Financiering[[#This Row],[Eigen
bijdrage]]-Tb.Financiering[[#This Row],[Andere
subsidie(s)]]-Tb.Financiering[[#This Row],[Anders]],0)</f>
        <v>0</v>
      </c>
      <c r="BI27" s="154">
        <f>IF(Tb.Financiering[[#This Row],[Pnr.]]=BI$7,Tb.Financiering[[#This Row],[Te financieren]]-Tb.Financiering[[#This Row],[Eigen
bijdrage]]-Tb.Financiering[[#This Row],[Andere
subsidie(s)]]-Tb.Financiering[[#This Row],[Anders]],0)</f>
        <v>0</v>
      </c>
      <c r="BJ27" s="154">
        <f>IF(Tb.Financiering[[#This Row],[Pnr.]]=BJ$7,Tb.Financiering[[#This Row],[Te financieren]]-Tb.Financiering[[#This Row],[Eigen
bijdrage]]-Tb.Financiering[[#This Row],[Andere
subsidie(s)]]-Tb.Financiering[[#This Row],[Anders]],0)</f>
        <v>0</v>
      </c>
      <c r="BK27" s="154">
        <f>IF(Tb.Financiering[[#This Row],[Pnr.]]=BK$7,Tb.Financiering[[#This Row],[Te financieren]]-Tb.Financiering[[#This Row],[Eigen
bijdrage]]-Tb.Financiering[[#This Row],[Andere
subsidie(s)]]-Tb.Financiering[[#This Row],[Anders]],0)</f>
        <v>0</v>
      </c>
      <c r="BL27" s="154">
        <f>IF(Tb.Financiering[[#This Row],[Pnr.]]=BL$7,Tb.Financiering[[#This Row],[Te financieren]]-Tb.Financiering[[#This Row],[Eigen
bijdrage]]-Tb.Financiering[[#This Row],[Andere
subsidie(s)]]-Tb.Financiering[[#This Row],[Anders]],0)</f>
        <v>0</v>
      </c>
      <c r="BM27" s="154">
        <f>IF(Tb.Financiering[[#This Row],[Pnr.]]=BM$7,Tb.Financiering[[#This Row],[Te financieren]]-Tb.Financiering[[#This Row],[Eigen
bijdrage]]-Tb.Financiering[[#This Row],[Andere
subsidie(s)]]-Tb.Financiering[[#This Row],[Anders]],0)</f>
        <v>0</v>
      </c>
      <c r="BN27" s="259">
        <f>IF(Tb.Financiering[[#This Row],[Pnr.]]=BN$7,Tb.Financiering[[#This Row],[Eigen
bijdrage]]+Tb.Financiering[[#This Row],[Andere
subsidie(s)]]+Tb.Financiering[[#This Row],[Anders]],0)</f>
        <v>0</v>
      </c>
      <c r="BO27" s="259">
        <f>IF(Tb.Financiering[[#This Row],[Pnr.]]=BO$7,Tb.Financiering[[#This Row],[Eigen
bijdrage]]+Tb.Financiering[[#This Row],[Andere
subsidie(s)]]+Tb.Financiering[[#This Row],[Anders]],0)</f>
        <v>0</v>
      </c>
      <c r="BP27" s="259">
        <f>IF(Tb.Financiering[[#This Row],[Pnr.]]=BP$7,Tb.Financiering[[#This Row],[Eigen
bijdrage]]+Tb.Financiering[[#This Row],[Andere
subsidie(s)]]+Tb.Financiering[[#This Row],[Anders]],0)</f>
        <v>0</v>
      </c>
      <c r="BQ27" s="259">
        <f>IF(Tb.Financiering[[#This Row],[Pnr.]]=BQ$7,Tb.Financiering[[#This Row],[Eigen
bijdrage]]+Tb.Financiering[[#This Row],[Andere
subsidie(s)]]+Tb.Financiering[[#This Row],[Anders]],0)</f>
        <v>0</v>
      </c>
      <c r="BR27" s="259">
        <f>IF(Tb.Financiering[[#This Row],[Pnr.]]=BR$7,Tb.Financiering[[#This Row],[Eigen
bijdrage]]+Tb.Financiering[[#This Row],[Andere
subsidie(s)]]+Tb.Financiering[[#This Row],[Anders]],0)</f>
        <v>0</v>
      </c>
      <c r="BS27" s="259">
        <f>IF(Tb.Financiering[[#This Row],[Pnr.]]=BS$7,Tb.Financiering[[#This Row],[Eigen
bijdrage]]+Tb.Financiering[[#This Row],[Andere
subsidie(s)]]+Tb.Financiering[[#This Row],[Anders]],0)</f>
        <v>0</v>
      </c>
      <c r="BT27" s="259">
        <f>IF(Tb.Financiering[[#This Row],[Pnr.]]=BT$7,Tb.Financiering[[#This Row],[Eigen
bijdrage]]+Tb.Financiering[[#This Row],[Andere
subsidie(s)]]+Tb.Financiering[[#This Row],[Anders]],0)</f>
        <v>0</v>
      </c>
      <c r="BU27" s="259">
        <f>IF(Tb.Financiering[[#This Row],[Pnr.]]=BU$7,Tb.Financiering[[#This Row],[Eigen
bijdrage]]+Tb.Financiering[[#This Row],[Andere
subsidie(s)]]+Tb.Financiering[[#This Row],[Anders]],0)</f>
        <v>0</v>
      </c>
      <c r="BV27" s="259">
        <f>IF(Tb.Financiering[[#This Row],[Pnr.]]=BV$7,Tb.Financiering[[#This Row],[Eigen
bijdrage]]+Tb.Financiering[[#This Row],[Andere
subsidie(s)]]+Tb.Financiering[[#This Row],[Anders]],0)</f>
        <v>0</v>
      </c>
      <c r="BW27" s="259">
        <f>IF(Tb.Financiering[[#This Row],[Pnr.]]=BW$7,Tb.Financiering[[#This Row],[Eigen
bijdrage]]+Tb.Financiering[[#This Row],[Andere
subsidie(s)]]+Tb.Financiering[[#This Row],[Anders]],0)</f>
        <v>0</v>
      </c>
      <c r="BX27" s="259">
        <f>IF(Tb.Financiering[[#This Row],[Pnr.]]=BX$7,Tb.Financiering[[#This Row],[Eigen
bijdrage]]+Tb.Financiering[[#This Row],[Andere
subsidie(s)]]+Tb.Financiering[[#This Row],[Anders]],0)</f>
        <v>0</v>
      </c>
      <c r="BY27" s="259">
        <f>IF(Tb.Financiering[[#This Row],[Pnr.]]=BY$7,Tb.Financiering[[#This Row],[Eigen
bijdrage]]+Tb.Financiering[[#This Row],[Andere
subsidie(s)]]+Tb.Financiering[[#This Row],[Anders]],0)</f>
        <v>0</v>
      </c>
      <c r="BZ27" s="259">
        <f>IF(Tb.Financiering[[#This Row],[Pnr.]]=BZ$7,Tb.Financiering[[#This Row],[Eigen
bijdrage]]+Tb.Financiering[[#This Row],[Andere
subsidie(s)]]+Tb.Financiering[[#This Row],[Anders]],0)</f>
        <v>0</v>
      </c>
      <c r="CA27" s="259">
        <f>IF(Tb.Financiering[[#This Row],[Pnr.]]=CA$7,Tb.Financiering[[#This Row],[Eigen
bijdrage]]+Tb.Financiering[[#This Row],[Andere
subsidie(s)]]+Tb.Financiering[[#This Row],[Anders]],0)</f>
        <v>0</v>
      </c>
      <c r="CB27" s="259">
        <f>IF(Tb.Financiering[[#This Row],[Pnr.]]=CB$7,Tb.Financiering[[#This Row],[Eigen
bijdrage]]+Tb.Financiering[[#This Row],[Andere
subsidie(s)]]+Tb.Financiering[[#This Row],[Anders]],0)</f>
        <v>0</v>
      </c>
      <c r="CC27" s="259">
        <f>IF(Tb.Financiering[[#This Row],[Pnr.]]=CC$7,Tb.Financiering[[#This Row],[Eigen
bijdrage]]+Tb.Financiering[[#This Row],[Andere
subsidie(s)]]+Tb.Financiering[[#This Row],[Anders]],0)</f>
        <v>0</v>
      </c>
      <c r="CD27" s="259">
        <f>IF(Tb.Financiering[[#This Row],[Pnr.]]=CD$7,Tb.Financiering[[#This Row],[Eigen
bijdrage]]+Tb.Financiering[[#This Row],[Andere
subsidie(s)]]+Tb.Financiering[[#This Row],[Anders]],0)</f>
        <v>0</v>
      </c>
      <c r="CE27" s="259">
        <f>IF(Tb.Financiering[[#This Row],[Pnr.]]=CE$7,Tb.Financiering[[#This Row],[Eigen
bijdrage]]+Tb.Financiering[[#This Row],[Andere
subsidie(s)]]+Tb.Financiering[[#This Row],[Anders]],0)</f>
        <v>0</v>
      </c>
      <c r="CF27" s="259">
        <f>IF(Tb.Financiering[[#This Row],[Pnr.]]=CF$7,Tb.Financiering[[#This Row],[Eigen
bijdrage]]+Tb.Financiering[[#This Row],[Andere
subsidie(s)]]+Tb.Financiering[[#This Row],[Anders]],0)</f>
        <v>0</v>
      </c>
      <c r="CG27" s="259">
        <f>IF(Tb.Financiering[[#This Row],[Pnr.]]=CG$7,Tb.Financiering[[#This Row],[Eigen
bijdrage]]+Tb.Financiering[[#This Row],[Andere
subsidie(s)]]+Tb.Financiering[[#This Row],[Anders]],0)</f>
        <v>0</v>
      </c>
      <c r="CH27" s="259">
        <f>IF(Tb.Financiering[[#This Row],[Pnr.]]=CH$7,Tb.Financiering[[#This Row],[Eigen
bijdrage]]+Tb.Financiering[[#This Row],[Andere
subsidie(s)]]+Tb.Financiering[[#This Row],[Anders]],0)</f>
        <v>0</v>
      </c>
      <c r="CI27" s="259">
        <f>IF(Tb.Financiering[[#This Row],[Pnr.]]=CI$7,Tb.Financiering[[#This Row],[Eigen
bijdrage]]+Tb.Financiering[[#This Row],[Andere
subsidie(s)]]+Tb.Financiering[[#This Row],[Anders]],0)</f>
        <v>0</v>
      </c>
      <c r="CJ27" s="259">
        <f>IF(Tb.Financiering[[#This Row],[Pnr.]]=CJ$7,Tb.Financiering[[#This Row],[Eigen
bijdrage]]+Tb.Financiering[[#This Row],[Andere
subsidie(s)]]+Tb.Financiering[[#This Row],[Anders]],0)</f>
        <v>0</v>
      </c>
      <c r="CK27" s="259">
        <f>IF(Tb.Financiering[[#This Row],[Pnr.]]=CK$7,Tb.Financiering[[#This Row],[Eigen
bijdrage]]+Tb.Financiering[[#This Row],[Andere
subsidie(s)]]+Tb.Financiering[[#This Row],[Anders]],0)</f>
        <v>0</v>
      </c>
      <c r="CL27" s="259">
        <f>IF(Tb.Financiering[[#This Row],[Pnr.]]=CL$7,Tb.Financiering[[#This Row],[Eigen
bijdrage]]+Tb.Financiering[[#This Row],[Andere
subsidie(s)]]+Tb.Financiering[[#This Row],[Anders]],0)</f>
        <v>0</v>
      </c>
      <c r="CM27" s="259">
        <f>IF(Tb.Financiering[[#This Row],[Pnr.]]=CM$7,Tb.Financiering[[#This Row],[Eigen
bijdrage]]+Tb.Financiering[[#This Row],[Andere
subsidie(s)]]+Tb.Financiering[[#This Row],[Anders]],0)</f>
        <v>0</v>
      </c>
      <c r="CN27" s="259">
        <f>IF(Tb.Financiering[[#This Row],[Pnr.]]=CN$7,Tb.Financiering[[#This Row],[Eigen
bijdrage]]+Tb.Financiering[[#This Row],[Andere
subsidie(s)]]+Tb.Financiering[[#This Row],[Anders]],0)</f>
        <v>0</v>
      </c>
      <c r="CO27" s="259">
        <f>IF(Tb.Financiering[[#This Row],[Pnr.]]=CO$7,Tb.Financiering[[#This Row],[Eigen
bijdrage]]+Tb.Financiering[[#This Row],[Andere
subsidie(s)]]+Tb.Financiering[[#This Row],[Anders]],0)</f>
        <v>0</v>
      </c>
      <c r="CP27" s="259">
        <f>IF(Tb.Financiering[[#This Row],[Pnr.]]=CP$7,Tb.Financiering[[#This Row],[Eigen
bijdrage]]+Tb.Financiering[[#This Row],[Andere
subsidie(s)]]+Tb.Financiering[[#This Row],[Anders]],0)</f>
        <v>0</v>
      </c>
      <c r="CQ27" s="259">
        <f>IF(Tb.Financiering[[#This Row],[Pnr.]]=CQ$7,Tb.Financiering[[#This Row],[Eigen
bijdrage]]+Tb.Financiering[[#This Row],[Andere
subsidie(s)]]+Tb.Financiering[[#This Row],[Anders]],0)</f>
        <v>0</v>
      </c>
      <c r="CR27" s="259">
        <f>IF(Tb.Financiering[[#This Row],[Pnr.]]=CR$7,Tb.Financiering[[#This Row],[Eigen
bijdrage]]+Tb.Financiering[[#This Row],[Andere
subsidie(s)]]+Tb.Financiering[[#This Row],[Anders]],0)</f>
        <v>0</v>
      </c>
      <c r="CS27" s="259">
        <f>IF(Tb.Financiering[[#This Row],[Pnr.]]=CS$7,Tb.Financiering[[#This Row],[Eigen
bijdrage]]+Tb.Financiering[[#This Row],[Andere
subsidie(s)]]+Tb.Financiering[[#This Row],[Anders]],0)</f>
        <v>0</v>
      </c>
      <c r="CT27" s="259">
        <f>IF(Tb.Financiering[[#This Row],[Pnr.]]=CT$7,Tb.Financiering[[#This Row],[Eigen
bijdrage]]+Tb.Financiering[[#This Row],[Andere
subsidie(s)]]+Tb.Financiering[[#This Row],[Anders]],0)</f>
        <v>0</v>
      </c>
      <c r="CU27" s="259">
        <f>IF(Tb.Financiering[[#This Row],[Pnr.]]=CU$7,Tb.Financiering[[#This Row],[Eigen
bijdrage]]+Tb.Financiering[[#This Row],[Andere
subsidie(s)]]+Tb.Financiering[[#This Row],[Anders]],0)</f>
        <v>0</v>
      </c>
      <c r="CV27" s="259">
        <f>IF(Tb.Financiering[[#This Row],[Pnr.]]=CV$7,Tb.Financiering[[#This Row],[Eigen
bijdrage]]+Tb.Financiering[[#This Row],[Andere
subsidie(s)]]+Tb.Financiering[[#This Row],[Anders]],0)</f>
        <v>0</v>
      </c>
      <c r="CW27" s="259">
        <f>IF(Tb.Financiering[[#This Row],[Pnr.]]=CW$7,Tb.Financiering[[#This Row],[Eigen
bijdrage]]+Tb.Financiering[[#This Row],[Andere
subsidie(s)]]+Tb.Financiering[[#This Row],[Anders]],0)</f>
        <v>0</v>
      </c>
      <c r="CX27" s="259">
        <f>IF(Tb.Financiering[[#This Row],[Pnr.]]=CX$7,Tb.Financiering[[#This Row],[Eigen
bijdrage]]+Tb.Financiering[[#This Row],[Andere
subsidie(s)]]+Tb.Financiering[[#This Row],[Anders]],0)</f>
        <v>0</v>
      </c>
      <c r="CY27" s="259">
        <f>IF(Tb.Financiering[[#This Row],[Pnr.]]=CY$7,Tb.Financiering[[#This Row],[Eigen
bijdrage]]+Tb.Financiering[[#This Row],[Andere
subsidie(s)]]+Tb.Financiering[[#This Row],[Anders]],0)</f>
        <v>0</v>
      </c>
      <c r="CZ27" s="259">
        <f>IF(Tb.Financiering[[#This Row],[Pnr.]]=CZ$7,Tb.Financiering[[#This Row],[Eigen
bijdrage]]+Tb.Financiering[[#This Row],[Andere
subsidie(s)]]+Tb.Financiering[[#This Row],[Anders]],0)</f>
        <v>0</v>
      </c>
      <c r="DA27" s="259">
        <f>IF(Tb.Financiering[[#This Row],[Pnr.]]=DA$7,Tb.Financiering[[#This Row],[Eigen
bijdrage]]+Tb.Financiering[[#This Row],[Andere
subsidie(s)]]+Tb.Financiering[[#This Row],[Anders]],0)</f>
        <v>0</v>
      </c>
      <c r="DB27" s="259">
        <f>IF(Tb.Financiering[[#This Row],[Pnr.]]=DB$7,Tb.Financiering[[#This Row],[Eigen
bijdrage]]+Tb.Financiering[[#This Row],[Andere
subsidie(s)]]+Tb.Financiering[[#This Row],[Anders]],0)</f>
        <v>0</v>
      </c>
      <c r="DC27" s="259">
        <f>IF(Tb.Financiering[[#This Row],[Pnr.]]=DC$7,Tb.Financiering[[#This Row],[Eigen
bijdrage]]+Tb.Financiering[[#This Row],[Andere
subsidie(s)]]+Tb.Financiering[[#This Row],[Anders]],0)</f>
        <v>0</v>
      </c>
      <c r="DD27" s="259">
        <f>IF(Tb.Financiering[[#This Row],[Pnr.]]=DD$7,Tb.Financiering[[#This Row],[Eigen
bijdrage]]+Tb.Financiering[[#This Row],[Andere
subsidie(s)]]+Tb.Financiering[[#This Row],[Anders]],0)</f>
        <v>0</v>
      </c>
      <c r="DE27" s="259">
        <f>IF(Tb.Financiering[[#This Row],[Pnr.]]=DE$7,Tb.Financiering[[#This Row],[Eigen
bijdrage]]+Tb.Financiering[[#This Row],[Andere
subsidie(s)]]+Tb.Financiering[[#This Row],[Anders]],0)</f>
        <v>0</v>
      </c>
      <c r="DF27" s="259">
        <f>IF(Tb.Financiering[[#This Row],[Pnr.]]=DF$7,Tb.Financiering[[#This Row],[Eigen
bijdrage]]+Tb.Financiering[[#This Row],[Andere
subsidie(s)]]+Tb.Financiering[[#This Row],[Anders]],0)</f>
        <v>0</v>
      </c>
      <c r="DG27" s="259">
        <f>IF(Tb.Financiering[[#This Row],[Pnr.]]=DG$7,Tb.Financiering[[#This Row],[Eigen
bijdrage]]+Tb.Financiering[[#This Row],[Andere
subsidie(s)]]+Tb.Financiering[[#This Row],[Anders]],0)</f>
        <v>0</v>
      </c>
      <c r="DH27" s="259">
        <f>IF(Tb.Financiering[[#This Row],[Pnr.]]=DH$7,Tb.Financiering[[#This Row],[Eigen
bijdrage]]+Tb.Financiering[[#This Row],[Andere
subsidie(s)]]+Tb.Financiering[[#This Row],[Anders]],0)</f>
        <v>0</v>
      </c>
      <c r="DI27" s="259">
        <f>IF(Tb.Financiering[[#This Row],[Pnr.]]=DI$7,Tb.Financiering[[#This Row],[Eigen
bijdrage]]+Tb.Financiering[[#This Row],[Andere
subsidie(s)]]+Tb.Financiering[[#This Row],[Anders]],0)</f>
        <v>0</v>
      </c>
      <c r="DJ27" s="259">
        <f>IF(Tb.Financiering[[#This Row],[Pnr.]]=DJ$7,Tb.Financiering[[#This Row],[Eigen
bijdrage]]+Tb.Financiering[[#This Row],[Andere
subsidie(s)]]+Tb.Financiering[[#This Row],[Anders]],0)</f>
        <v>0</v>
      </c>
      <c r="DK27" s="259">
        <f>IF(Tb.Financiering[[#This Row],[Pnr.]]=DK$7,Tb.Financiering[[#This Row],[Eigen
bijdrage]]+Tb.Financiering[[#This Row],[Andere
subsidie(s)]]+Tb.Financiering[[#This Row],[Anders]],0)</f>
        <v>0</v>
      </c>
      <c r="XEZ27" s="267"/>
      <c r="XFA27" s="267"/>
      <c r="XFB27" s="267"/>
      <c r="XFC27" s="267"/>
      <c r="XFD27" s="31"/>
    </row>
    <row r="28" spans="1:115 16380:16384" s="4" customFormat="1" x14ac:dyDescent="0.3">
      <c r="A28" s="31"/>
      <c r="B28" s="147"/>
      <c r="C28" s="147"/>
      <c r="D28" s="11">
        <f>SUMIF(Tbl.Kosten[PSAnr.],Tb.Financiering[[#This Row],[PSAnr.]],Tbl.Kosten[Totaal kosten])</f>
        <v>0</v>
      </c>
      <c r="E28" s="164">
        <f>SUMIF(Tbl.Kosten[PSAnr.],Tb.Financiering[[#This Row],[PSAnr.]],Tbl.Kosten[Subsidie])</f>
        <v>0</v>
      </c>
      <c r="F28" s="165"/>
      <c r="G28" s="164">
        <f>Tb.Financiering[[#This Row],[Begrote kosten]]-Tb.Financiering[[#This Row],[Berekende GLB subsidie]]-Tb.Financiering[[#This Row],[Correctie GLB subsidie]]</f>
        <v>0</v>
      </c>
      <c r="H28" s="166"/>
      <c r="I28" s="166"/>
      <c r="J28" s="166"/>
      <c r="K28" s="162"/>
      <c r="L28" s="97">
        <f>Tb.Financiering[[#This Row],[Te financieren]]-SUM(Tb.Financiering[[#This Row],[Eigen
bijdrage]:[Anders]])</f>
        <v>0</v>
      </c>
      <c r="M28" s="170" t="str">
        <f>IFERROR(VLOOKUP(Tb.Financiering[[#This Row],[Partnernaam]],Tbl.Projectpartners[[Naam]:[PNr.]],9,FALSE),"")</f>
        <v/>
      </c>
      <c r="N28" s="152" t="str">
        <f>IFERROR(VLOOKUP(Tb.Financiering[[#This Row],[Subsidiabele activiteit]],Tbl.Subsidiehoogte[[Subsidieactiviteit]:[SAnr.]],3,FALSE),"")</f>
        <v/>
      </c>
      <c r="O28" s="152" t="str">
        <f>_xlfn.CONCAT(Tb.Financiering[[#This Row],[Pnr.]],Tb.Financiering[[#This Row],[SAnr.]])</f>
        <v/>
      </c>
      <c r="P28" s="154">
        <f>IF(Tb.Financiering[[#This Row],[Pnr.]]=P$7,Tb.Financiering[[#This Row],[Te financieren]]-Tb.Financiering[[#This Row],[Eigen
bijdrage]]-Tb.Financiering[[#This Row],[Andere
subsidie(s)]]-Tb.Financiering[[#This Row],[Anders]],0)</f>
        <v>0</v>
      </c>
      <c r="Q28" s="154">
        <f>IF(Tb.Financiering[[#This Row],[Pnr.]]=Q$7,Tb.Financiering[[#This Row],[Te financieren]]-Tb.Financiering[[#This Row],[Eigen
bijdrage]]-Tb.Financiering[[#This Row],[Andere
subsidie(s)]]-Tb.Financiering[[#This Row],[Anders]],0)</f>
        <v>0</v>
      </c>
      <c r="R28" s="154">
        <f>IF(Tb.Financiering[[#This Row],[Pnr.]]=R$7,Tb.Financiering[[#This Row],[Te financieren]]-Tb.Financiering[[#This Row],[Eigen
bijdrage]]-Tb.Financiering[[#This Row],[Andere
subsidie(s)]]-Tb.Financiering[[#This Row],[Anders]],0)</f>
        <v>0</v>
      </c>
      <c r="S28" s="154">
        <f>IF(Tb.Financiering[[#This Row],[Pnr.]]=S$7,Tb.Financiering[[#This Row],[Te financieren]]-Tb.Financiering[[#This Row],[Eigen
bijdrage]]-Tb.Financiering[[#This Row],[Andere
subsidie(s)]]-Tb.Financiering[[#This Row],[Anders]],0)</f>
        <v>0</v>
      </c>
      <c r="T28" s="154">
        <f>IF(Tb.Financiering[[#This Row],[Pnr.]]=T$7,Tb.Financiering[[#This Row],[Te financieren]]-Tb.Financiering[[#This Row],[Eigen
bijdrage]]-Tb.Financiering[[#This Row],[Andere
subsidie(s)]]-Tb.Financiering[[#This Row],[Anders]],0)</f>
        <v>0</v>
      </c>
      <c r="U28" s="154">
        <f>IF(Tb.Financiering[[#This Row],[Pnr.]]=U$7,Tb.Financiering[[#This Row],[Te financieren]]-Tb.Financiering[[#This Row],[Eigen
bijdrage]]-Tb.Financiering[[#This Row],[Andere
subsidie(s)]]-Tb.Financiering[[#This Row],[Anders]],0)</f>
        <v>0</v>
      </c>
      <c r="V28" s="154">
        <f>IF(Tb.Financiering[[#This Row],[Pnr.]]=V$7,Tb.Financiering[[#This Row],[Te financieren]]-Tb.Financiering[[#This Row],[Eigen
bijdrage]]-Tb.Financiering[[#This Row],[Andere
subsidie(s)]]-Tb.Financiering[[#This Row],[Anders]],0)</f>
        <v>0</v>
      </c>
      <c r="W28" s="154">
        <f>IF(Tb.Financiering[[#This Row],[Pnr.]]=W$7,Tb.Financiering[[#This Row],[Te financieren]]-Tb.Financiering[[#This Row],[Eigen
bijdrage]]-Tb.Financiering[[#This Row],[Andere
subsidie(s)]]-Tb.Financiering[[#This Row],[Anders]],0)</f>
        <v>0</v>
      </c>
      <c r="X28" s="154">
        <f>IF(Tb.Financiering[[#This Row],[Pnr.]]=X$7,Tb.Financiering[[#This Row],[Te financieren]]-Tb.Financiering[[#This Row],[Eigen
bijdrage]]-Tb.Financiering[[#This Row],[Andere
subsidie(s)]]-Tb.Financiering[[#This Row],[Anders]],0)</f>
        <v>0</v>
      </c>
      <c r="Y28" s="154">
        <f>IF(Tb.Financiering[[#This Row],[Pnr.]]=Y$7,Tb.Financiering[[#This Row],[Te financieren]]-Tb.Financiering[[#This Row],[Eigen
bijdrage]]-Tb.Financiering[[#This Row],[Andere
subsidie(s)]]-Tb.Financiering[[#This Row],[Anders]],0)</f>
        <v>0</v>
      </c>
      <c r="Z28" s="154">
        <f>IF(Tb.Financiering[[#This Row],[Pnr.]]=Z$7,Tb.Financiering[[#This Row],[Te financieren]]-Tb.Financiering[[#This Row],[Eigen
bijdrage]]-Tb.Financiering[[#This Row],[Andere
subsidie(s)]]-Tb.Financiering[[#This Row],[Anders]],0)</f>
        <v>0</v>
      </c>
      <c r="AA28" s="154">
        <f>IF(Tb.Financiering[[#This Row],[Pnr.]]=AA$7,Tb.Financiering[[#This Row],[Te financieren]]-Tb.Financiering[[#This Row],[Eigen
bijdrage]]-Tb.Financiering[[#This Row],[Andere
subsidie(s)]]-Tb.Financiering[[#This Row],[Anders]],0)</f>
        <v>0</v>
      </c>
      <c r="AB28" s="154">
        <f>IF(Tb.Financiering[[#This Row],[Pnr.]]=AB$7,Tb.Financiering[[#This Row],[Te financieren]]-Tb.Financiering[[#This Row],[Eigen
bijdrage]]-Tb.Financiering[[#This Row],[Andere
subsidie(s)]]-Tb.Financiering[[#This Row],[Anders]],0)</f>
        <v>0</v>
      </c>
      <c r="AC28" s="154">
        <f>IF(Tb.Financiering[[#This Row],[Pnr.]]=AC$7,Tb.Financiering[[#This Row],[Te financieren]]-Tb.Financiering[[#This Row],[Eigen
bijdrage]]-Tb.Financiering[[#This Row],[Andere
subsidie(s)]]-Tb.Financiering[[#This Row],[Anders]],0)</f>
        <v>0</v>
      </c>
      <c r="AD28" s="154">
        <f>IF(Tb.Financiering[[#This Row],[Pnr.]]=AD$7,Tb.Financiering[[#This Row],[Te financieren]]-Tb.Financiering[[#This Row],[Eigen
bijdrage]]-Tb.Financiering[[#This Row],[Andere
subsidie(s)]]-Tb.Financiering[[#This Row],[Anders]],0)</f>
        <v>0</v>
      </c>
      <c r="AE28" s="154">
        <f>IF(Tb.Financiering[[#This Row],[Pnr.]]=AE$7,Tb.Financiering[[#This Row],[Te financieren]]-Tb.Financiering[[#This Row],[Eigen
bijdrage]]-Tb.Financiering[[#This Row],[Andere
subsidie(s)]]-Tb.Financiering[[#This Row],[Anders]],0)</f>
        <v>0</v>
      </c>
      <c r="AF28" s="154">
        <f>IF(Tb.Financiering[[#This Row],[Pnr.]]=AF$7,Tb.Financiering[[#This Row],[Te financieren]]-Tb.Financiering[[#This Row],[Eigen
bijdrage]]-Tb.Financiering[[#This Row],[Andere
subsidie(s)]]-Tb.Financiering[[#This Row],[Anders]],0)</f>
        <v>0</v>
      </c>
      <c r="AG28" s="154">
        <f>IF(Tb.Financiering[[#This Row],[Pnr.]]=AG$7,Tb.Financiering[[#This Row],[Te financieren]]-Tb.Financiering[[#This Row],[Eigen
bijdrage]]-Tb.Financiering[[#This Row],[Andere
subsidie(s)]]-Tb.Financiering[[#This Row],[Anders]],0)</f>
        <v>0</v>
      </c>
      <c r="AH28" s="154">
        <f>IF(Tb.Financiering[[#This Row],[Pnr.]]=AH$7,Tb.Financiering[[#This Row],[Te financieren]]-Tb.Financiering[[#This Row],[Eigen
bijdrage]]-Tb.Financiering[[#This Row],[Andere
subsidie(s)]]-Tb.Financiering[[#This Row],[Anders]],0)</f>
        <v>0</v>
      </c>
      <c r="AI28" s="154">
        <f>IF(Tb.Financiering[[#This Row],[Pnr.]]=AI$7,Tb.Financiering[[#This Row],[Te financieren]]-Tb.Financiering[[#This Row],[Eigen
bijdrage]]-Tb.Financiering[[#This Row],[Andere
subsidie(s)]]-Tb.Financiering[[#This Row],[Anders]],0)</f>
        <v>0</v>
      </c>
      <c r="AJ28" s="154">
        <f>IF(Tb.Financiering[[#This Row],[Pnr.]]=AJ$7,Tb.Financiering[[#This Row],[Te financieren]]-Tb.Financiering[[#This Row],[Eigen
bijdrage]]-Tb.Financiering[[#This Row],[Andere
subsidie(s)]]-Tb.Financiering[[#This Row],[Anders]],0)</f>
        <v>0</v>
      </c>
      <c r="AK28" s="154">
        <f>IF(Tb.Financiering[[#This Row],[Pnr.]]=AK$7,Tb.Financiering[[#This Row],[Te financieren]]-Tb.Financiering[[#This Row],[Eigen
bijdrage]]-Tb.Financiering[[#This Row],[Andere
subsidie(s)]]-Tb.Financiering[[#This Row],[Anders]],0)</f>
        <v>0</v>
      </c>
      <c r="AL28" s="154">
        <f>IF(Tb.Financiering[[#This Row],[Pnr.]]=AL$7,Tb.Financiering[[#This Row],[Te financieren]]-Tb.Financiering[[#This Row],[Eigen
bijdrage]]-Tb.Financiering[[#This Row],[Andere
subsidie(s)]]-Tb.Financiering[[#This Row],[Anders]],0)</f>
        <v>0</v>
      </c>
      <c r="AM28" s="154">
        <f>IF(Tb.Financiering[[#This Row],[Pnr.]]=AM$7,Tb.Financiering[[#This Row],[Te financieren]]-Tb.Financiering[[#This Row],[Eigen
bijdrage]]-Tb.Financiering[[#This Row],[Andere
subsidie(s)]]-Tb.Financiering[[#This Row],[Anders]],0)</f>
        <v>0</v>
      </c>
      <c r="AN28" s="154">
        <f>IF(Tb.Financiering[[#This Row],[Pnr.]]=AN$7,Tb.Financiering[[#This Row],[Te financieren]]-Tb.Financiering[[#This Row],[Eigen
bijdrage]]-Tb.Financiering[[#This Row],[Andere
subsidie(s)]]-Tb.Financiering[[#This Row],[Anders]],0)</f>
        <v>0</v>
      </c>
      <c r="AO28" s="154">
        <f>IF(Tb.Financiering[[#This Row],[Pnr.]]=AO$7,Tb.Financiering[[#This Row],[Te financieren]]-Tb.Financiering[[#This Row],[Eigen
bijdrage]]-Tb.Financiering[[#This Row],[Andere
subsidie(s)]]-Tb.Financiering[[#This Row],[Anders]],0)</f>
        <v>0</v>
      </c>
      <c r="AP28" s="154">
        <f>IF(Tb.Financiering[[#This Row],[Pnr.]]=AP$7,Tb.Financiering[[#This Row],[Te financieren]]-Tb.Financiering[[#This Row],[Eigen
bijdrage]]-Tb.Financiering[[#This Row],[Andere
subsidie(s)]]-Tb.Financiering[[#This Row],[Anders]],0)</f>
        <v>0</v>
      </c>
      <c r="AQ28" s="154">
        <f>IF(Tb.Financiering[[#This Row],[Pnr.]]=AQ$7,Tb.Financiering[[#This Row],[Te financieren]]-Tb.Financiering[[#This Row],[Eigen
bijdrage]]-Tb.Financiering[[#This Row],[Andere
subsidie(s)]]-Tb.Financiering[[#This Row],[Anders]],0)</f>
        <v>0</v>
      </c>
      <c r="AR28" s="154">
        <f>IF(Tb.Financiering[[#This Row],[Pnr.]]=AR$7,Tb.Financiering[[#This Row],[Te financieren]]-Tb.Financiering[[#This Row],[Eigen
bijdrage]]-Tb.Financiering[[#This Row],[Andere
subsidie(s)]]-Tb.Financiering[[#This Row],[Anders]],0)</f>
        <v>0</v>
      </c>
      <c r="AS28" s="154">
        <f>IF(Tb.Financiering[[#This Row],[Pnr.]]=AS$7,Tb.Financiering[[#This Row],[Te financieren]]-Tb.Financiering[[#This Row],[Eigen
bijdrage]]-Tb.Financiering[[#This Row],[Andere
subsidie(s)]]-Tb.Financiering[[#This Row],[Anders]],0)</f>
        <v>0</v>
      </c>
      <c r="AT28" s="154">
        <f>IF(Tb.Financiering[[#This Row],[Pnr.]]=AT$7,Tb.Financiering[[#This Row],[Te financieren]]-Tb.Financiering[[#This Row],[Eigen
bijdrage]]-Tb.Financiering[[#This Row],[Andere
subsidie(s)]]-Tb.Financiering[[#This Row],[Anders]],0)</f>
        <v>0</v>
      </c>
      <c r="AU28" s="154">
        <f>IF(Tb.Financiering[[#This Row],[Pnr.]]=AU$7,Tb.Financiering[[#This Row],[Te financieren]]-Tb.Financiering[[#This Row],[Eigen
bijdrage]]-Tb.Financiering[[#This Row],[Andere
subsidie(s)]]-Tb.Financiering[[#This Row],[Anders]],0)</f>
        <v>0</v>
      </c>
      <c r="AV28" s="154">
        <f>IF(Tb.Financiering[[#This Row],[Pnr.]]=AV$7,Tb.Financiering[[#This Row],[Te financieren]]-Tb.Financiering[[#This Row],[Eigen
bijdrage]]-Tb.Financiering[[#This Row],[Andere
subsidie(s)]]-Tb.Financiering[[#This Row],[Anders]],0)</f>
        <v>0</v>
      </c>
      <c r="AW28" s="154">
        <f>IF(Tb.Financiering[[#This Row],[Pnr.]]=AW$7,Tb.Financiering[[#This Row],[Te financieren]]-Tb.Financiering[[#This Row],[Eigen
bijdrage]]-Tb.Financiering[[#This Row],[Andere
subsidie(s)]]-Tb.Financiering[[#This Row],[Anders]],0)</f>
        <v>0</v>
      </c>
      <c r="AX28" s="154">
        <f>IF(Tb.Financiering[[#This Row],[Pnr.]]=AX$7,Tb.Financiering[[#This Row],[Te financieren]]-Tb.Financiering[[#This Row],[Eigen
bijdrage]]-Tb.Financiering[[#This Row],[Andere
subsidie(s)]]-Tb.Financiering[[#This Row],[Anders]],0)</f>
        <v>0</v>
      </c>
      <c r="AY28" s="154">
        <f>IF(Tb.Financiering[[#This Row],[Pnr.]]=AY$7,Tb.Financiering[[#This Row],[Te financieren]]-Tb.Financiering[[#This Row],[Eigen
bijdrage]]-Tb.Financiering[[#This Row],[Andere
subsidie(s)]]-Tb.Financiering[[#This Row],[Anders]],0)</f>
        <v>0</v>
      </c>
      <c r="AZ28" s="154">
        <f>IF(Tb.Financiering[[#This Row],[Pnr.]]=AZ$7,Tb.Financiering[[#This Row],[Te financieren]]-Tb.Financiering[[#This Row],[Eigen
bijdrage]]-Tb.Financiering[[#This Row],[Andere
subsidie(s)]]-Tb.Financiering[[#This Row],[Anders]],0)</f>
        <v>0</v>
      </c>
      <c r="BA28" s="154">
        <f>IF(Tb.Financiering[[#This Row],[Pnr.]]=BA$7,Tb.Financiering[[#This Row],[Te financieren]]-Tb.Financiering[[#This Row],[Eigen
bijdrage]]-Tb.Financiering[[#This Row],[Andere
subsidie(s)]]-Tb.Financiering[[#This Row],[Anders]],0)</f>
        <v>0</v>
      </c>
      <c r="BB28" s="154">
        <f>IF(Tb.Financiering[[#This Row],[Pnr.]]=BB$7,Tb.Financiering[[#This Row],[Te financieren]]-Tb.Financiering[[#This Row],[Eigen
bijdrage]]-Tb.Financiering[[#This Row],[Andere
subsidie(s)]]-Tb.Financiering[[#This Row],[Anders]],0)</f>
        <v>0</v>
      </c>
      <c r="BC28" s="154">
        <f>IF(Tb.Financiering[[#This Row],[Pnr.]]=BC$7,Tb.Financiering[[#This Row],[Te financieren]]-Tb.Financiering[[#This Row],[Eigen
bijdrage]]-Tb.Financiering[[#This Row],[Andere
subsidie(s)]]-Tb.Financiering[[#This Row],[Anders]],0)</f>
        <v>0</v>
      </c>
      <c r="BD28" s="154">
        <f>IF(Tb.Financiering[[#This Row],[Pnr.]]=BD$7,Tb.Financiering[[#This Row],[Te financieren]]-Tb.Financiering[[#This Row],[Eigen
bijdrage]]-Tb.Financiering[[#This Row],[Andere
subsidie(s)]]-Tb.Financiering[[#This Row],[Anders]],0)</f>
        <v>0</v>
      </c>
      <c r="BE28" s="154">
        <f>IF(Tb.Financiering[[#This Row],[Pnr.]]=BE$7,Tb.Financiering[[#This Row],[Te financieren]]-Tb.Financiering[[#This Row],[Eigen
bijdrage]]-Tb.Financiering[[#This Row],[Andere
subsidie(s)]]-Tb.Financiering[[#This Row],[Anders]],0)</f>
        <v>0</v>
      </c>
      <c r="BF28" s="154">
        <f>IF(Tb.Financiering[[#This Row],[Pnr.]]=BF$7,Tb.Financiering[[#This Row],[Te financieren]]-Tb.Financiering[[#This Row],[Eigen
bijdrage]]-Tb.Financiering[[#This Row],[Andere
subsidie(s)]]-Tb.Financiering[[#This Row],[Anders]],0)</f>
        <v>0</v>
      </c>
      <c r="BG28" s="154">
        <f>IF(Tb.Financiering[[#This Row],[Pnr.]]=BG$7,Tb.Financiering[[#This Row],[Te financieren]]-Tb.Financiering[[#This Row],[Eigen
bijdrage]]-Tb.Financiering[[#This Row],[Andere
subsidie(s)]]-Tb.Financiering[[#This Row],[Anders]],0)</f>
        <v>0</v>
      </c>
      <c r="BH28" s="154">
        <f>IF(Tb.Financiering[[#This Row],[Pnr.]]=BH$7,Tb.Financiering[[#This Row],[Te financieren]]-Tb.Financiering[[#This Row],[Eigen
bijdrage]]-Tb.Financiering[[#This Row],[Andere
subsidie(s)]]-Tb.Financiering[[#This Row],[Anders]],0)</f>
        <v>0</v>
      </c>
      <c r="BI28" s="154">
        <f>IF(Tb.Financiering[[#This Row],[Pnr.]]=BI$7,Tb.Financiering[[#This Row],[Te financieren]]-Tb.Financiering[[#This Row],[Eigen
bijdrage]]-Tb.Financiering[[#This Row],[Andere
subsidie(s)]]-Tb.Financiering[[#This Row],[Anders]],0)</f>
        <v>0</v>
      </c>
      <c r="BJ28" s="154">
        <f>IF(Tb.Financiering[[#This Row],[Pnr.]]=BJ$7,Tb.Financiering[[#This Row],[Te financieren]]-Tb.Financiering[[#This Row],[Eigen
bijdrage]]-Tb.Financiering[[#This Row],[Andere
subsidie(s)]]-Tb.Financiering[[#This Row],[Anders]],0)</f>
        <v>0</v>
      </c>
      <c r="BK28" s="154">
        <f>IF(Tb.Financiering[[#This Row],[Pnr.]]=BK$7,Tb.Financiering[[#This Row],[Te financieren]]-Tb.Financiering[[#This Row],[Eigen
bijdrage]]-Tb.Financiering[[#This Row],[Andere
subsidie(s)]]-Tb.Financiering[[#This Row],[Anders]],0)</f>
        <v>0</v>
      </c>
      <c r="BL28" s="154">
        <f>IF(Tb.Financiering[[#This Row],[Pnr.]]=BL$7,Tb.Financiering[[#This Row],[Te financieren]]-Tb.Financiering[[#This Row],[Eigen
bijdrage]]-Tb.Financiering[[#This Row],[Andere
subsidie(s)]]-Tb.Financiering[[#This Row],[Anders]],0)</f>
        <v>0</v>
      </c>
      <c r="BM28" s="154">
        <f>IF(Tb.Financiering[[#This Row],[Pnr.]]=BM$7,Tb.Financiering[[#This Row],[Te financieren]]-Tb.Financiering[[#This Row],[Eigen
bijdrage]]-Tb.Financiering[[#This Row],[Andere
subsidie(s)]]-Tb.Financiering[[#This Row],[Anders]],0)</f>
        <v>0</v>
      </c>
      <c r="BN28" s="259">
        <f>IF(Tb.Financiering[[#This Row],[Pnr.]]=BN$7,Tb.Financiering[[#This Row],[Eigen
bijdrage]]+Tb.Financiering[[#This Row],[Andere
subsidie(s)]]+Tb.Financiering[[#This Row],[Anders]],0)</f>
        <v>0</v>
      </c>
      <c r="BO28" s="259">
        <f>IF(Tb.Financiering[[#This Row],[Pnr.]]=BO$7,Tb.Financiering[[#This Row],[Eigen
bijdrage]]+Tb.Financiering[[#This Row],[Andere
subsidie(s)]]+Tb.Financiering[[#This Row],[Anders]],0)</f>
        <v>0</v>
      </c>
      <c r="BP28" s="259">
        <f>IF(Tb.Financiering[[#This Row],[Pnr.]]=BP$7,Tb.Financiering[[#This Row],[Eigen
bijdrage]]+Tb.Financiering[[#This Row],[Andere
subsidie(s)]]+Tb.Financiering[[#This Row],[Anders]],0)</f>
        <v>0</v>
      </c>
      <c r="BQ28" s="259">
        <f>IF(Tb.Financiering[[#This Row],[Pnr.]]=BQ$7,Tb.Financiering[[#This Row],[Eigen
bijdrage]]+Tb.Financiering[[#This Row],[Andere
subsidie(s)]]+Tb.Financiering[[#This Row],[Anders]],0)</f>
        <v>0</v>
      </c>
      <c r="BR28" s="259">
        <f>IF(Tb.Financiering[[#This Row],[Pnr.]]=BR$7,Tb.Financiering[[#This Row],[Eigen
bijdrage]]+Tb.Financiering[[#This Row],[Andere
subsidie(s)]]+Tb.Financiering[[#This Row],[Anders]],0)</f>
        <v>0</v>
      </c>
      <c r="BS28" s="259">
        <f>IF(Tb.Financiering[[#This Row],[Pnr.]]=BS$7,Tb.Financiering[[#This Row],[Eigen
bijdrage]]+Tb.Financiering[[#This Row],[Andere
subsidie(s)]]+Tb.Financiering[[#This Row],[Anders]],0)</f>
        <v>0</v>
      </c>
      <c r="BT28" s="259">
        <f>IF(Tb.Financiering[[#This Row],[Pnr.]]=BT$7,Tb.Financiering[[#This Row],[Eigen
bijdrage]]+Tb.Financiering[[#This Row],[Andere
subsidie(s)]]+Tb.Financiering[[#This Row],[Anders]],0)</f>
        <v>0</v>
      </c>
      <c r="BU28" s="259">
        <f>IF(Tb.Financiering[[#This Row],[Pnr.]]=BU$7,Tb.Financiering[[#This Row],[Eigen
bijdrage]]+Tb.Financiering[[#This Row],[Andere
subsidie(s)]]+Tb.Financiering[[#This Row],[Anders]],0)</f>
        <v>0</v>
      </c>
      <c r="BV28" s="259">
        <f>IF(Tb.Financiering[[#This Row],[Pnr.]]=BV$7,Tb.Financiering[[#This Row],[Eigen
bijdrage]]+Tb.Financiering[[#This Row],[Andere
subsidie(s)]]+Tb.Financiering[[#This Row],[Anders]],0)</f>
        <v>0</v>
      </c>
      <c r="BW28" s="259">
        <f>IF(Tb.Financiering[[#This Row],[Pnr.]]=BW$7,Tb.Financiering[[#This Row],[Eigen
bijdrage]]+Tb.Financiering[[#This Row],[Andere
subsidie(s)]]+Tb.Financiering[[#This Row],[Anders]],0)</f>
        <v>0</v>
      </c>
      <c r="BX28" s="259">
        <f>IF(Tb.Financiering[[#This Row],[Pnr.]]=BX$7,Tb.Financiering[[#This Row],[Eigen
bijdrage]]+Tb.Financiering[[#This Row],[Andere
subsidie(s)]]+Tb.Financiering[[#This Row],[Anders]],0)</f>
        <v>0</v>
      </c>
      <c r="BY28" s="259">
        <f>IF(Tb.Financiering[[#This Row],[Pnr.]]=BY$7,Tb.Financiering[[#This Row],[Eigen
bijdrage]]+Tb.Financiering[[#This Row],[Andere
subsidie(s)]]+Tb.Financiering[[#This Row],[Anders]],0)</f>
        <v>0</v>
      </c>
      <c r="BZ28" s="259">
        <f>IF(Tb.Financiering[[#This Row],[Pnr.]]=BZ$7,Tb.Financiering[[#This Row],[Eigen
bijdrage]]+Tb.Financiering[[#This Row],[Andere
subsidie(s)]]+Tb.Financiering[[#This Row],[Anders]],0)</f>
        <v>0</v>
      </c>
      <c r="CA28" s="259">
        <f>IF(Tb.Financiering[[#This Row],[Pnr.]]=CA$7,Tb.Financiering[[#This Row],[Eigen
bijdrage]]+Tb.Financiering[[#This Row],[Andere
subsidie(s)]]+Tb.Financiering[[#This Row],[Anders]],0)</f>
        <v>0</v>
      </c>
      <c r="CB28" s="259">
        <f>IF(Tb.Financiering[[#This Row],[Pnr.]]=CB$7,Tb.Financiering[[#This Row],[Eigen
bijdrage]]+Tb.Financiering[[#This Row],[Andere
subsidie(s)]]+Tb.Financiering[[#This Row],[Anders]],0)</f>
        <v>0</v>
      </c>
      <c r="CC28" s="259">
        <f>IF(Tb.Financiering[[#This Row],[Pnr.]]=CC$7,Tb.Financiering[[#This Row],[Eigen
bijdrage]]+Tb.Financiering[[#This Row],[Andere
subsidie(s)]]+Tb.Financiering[[#This Row],[Anders]],0)</f>
        <v>0</v>
      </c>
      <c r="CD28" s="259">
        <f>IF(Tb.Financiering[[#This Row],[Pnr.]]=CD$7,Tb.Financiering[[#This Row],[Eigen
bijdrage]]+Tb.Financiering[[#This Row],[Andere
subsidie(s)]]+Tb.Financiering[[#This Row],[Anders]],0)</f>
        <v>0</v>
      </c>
      <c r="CE28" s="259">
        <f>IF(Tb.Financiering[[#This Row],[Pnr.]]=CE$7,Tb.Financiering[[#This Row],[Eigen
bijdrage]]+Tb.Financiering[[#This Row],[Andere
subsidie(s)]]+Tb.Financiering[[#This Row],[Anders]],0)</f>
        <v>0</v>
      </c>
      <c r="CF28" s="259">
        <f>IF(Tb.Financiering[[#This Row],[Pnr.]]=CF$7,Tb.Financiering[[#This Row],[Eigen
bijdrage]]+Tb.Financiering[[#This Row],[Andere
subsidie(s)]]+Tb.Financiering[[#This Row],[Anders]],0)</f>
        <v>0</v>
      </c>
      <c r="CG28" s="259">
        <f>IF(Tb.Financiering[[#This Row],[Pnr.]]=CG$7,Tb.Financiering[[#This Row],[Eigen
bijdrage]]+Tb.Financiering[[#This Row],[Andere
subsidie(s)]]+Tb.Financiering[[#This Row],[Anders]],0)</f>
        <v>0</v>
      </c>
      <c r="CH28" s="259">
        <f>IF(Tb.Financiering[[#This Row],[Pnr.]]=CH$7,Tb.Financiering[[#This Row],[Eigen
bijdrage]]+Tb.Financiering[[#This Row],[Andere
subsidie(s)]]+Tb.Financiering[[#This Row],[Anders]],0)</f>
        <v>0</v>
      </c>
      <c r="CI28" s="259">
        <f>IF(Tb.Financiering[[#This Row],[Pnr.]]=CI$7,Tb.Financiering[[#This Row],[Eigen
bijdrage]]+Tb.Financiering[[#This Row],[Andere
subsidie(s)]]+Tb.Financiering[[#This Row],[Anders]],0)</f>
        <v>0</v>
      </c>
      <c r="CJ28" s="259">
        <f>IF(Tb.Financiering[[#This Row],[Pnr.]]=CJ$7,Tb.Financiering[[#This Row],[Eigen
bijdrage]]+Tb.Financiering[[#This Row],[Andere
subsidie(s)]]+Tb.Financiering[[#This Row],[Anders]],0)</f>
        <v>0</v>
      </c>
      <c r="CK28" s="259">
        <f>IF(Tb.Financiering[[#This Row],[Pnr.]]=CK$7,Tb.Financiering[[#This Row],[Eigen
bijdrage]]+Tb.Financiering[[#This Row],[Andere
subsidie(s)]]+Tb.Financiering[[#This Row],[Anders]],0)</f>
        <v>0</v>
      </c>
      <c r="CL28" s="259">
        <f>IF(Tb.Financiering[[#This Row],[Pnr.]]=CL$7,Tb.Financiering[[#This Row],[Eigen
bijdrage]]+Tb.Financiering[[#This Row],[Andere
subsidie(s)]]+Tb.Financiering[[#This Row],[Anders]],0)</f>
        <v>0</v>
      </c>
      <c r="CM28" s="259">
        <f>IF(Tb.Financiering[[#This Row],[Pnr.]]=CM$7,Tb.Financiering[[#This Row],[Eigen
bijdrage]]+Tb.Financiering[[#This Row],[Andere
subsidie(s)]]+Tb.Financiering[[#This Row],[Anders]],0)</f>
        <v>0</v>
      </c>
      <c r="CN28" s="259">
        <f>IF(Tb.Financiering[[#This Row],[Pnr.]]=CN$7,Tb.Financiering[[#This Row],[Eigen
bijdrage]]+Tb.Financiering[[#This Row],[Andere
subsidie(s)]]+Tb.Financiering[[#This Row],[Anders]],0)</f>
        <v>0</v>
      </c>
      <c r="CO28" s="259">
        <f>IF(Tb.Financiering[[#This Row],[Pnr.]]=CO$7,Tb.Financiering[[#This Row],[Eigen
bijdrage]]+Tb.Financiering[[#This Row],[Andere
subsidie(s)]]+Tb.Financiering[[#This Row],[Anders]],0)</f>
        <v>0</v>
      </c>
      <c r="CP28" s="259">
        <f>IF(Tb.Financiering[[#This Row],[Pnr.]]=CP$7,Tb.Financiering[[#This Row],[Eigen
bijdrage]]+Tb.Financiering[[#This Row],[Andere
subsidie(s)]]+Tb.Financiering[[#This Row],[Anders]],0)</f>
        <v>0</v>
      </c>
      <c r="CQ28" s="259">
        <f>IF(Tb.Financiering[[#This Row],[Pnr.]]=CQ$7,Tb.Financiering[[#This Row],[Eigen
bijdrage]]+Tb.Financiering[[#This Row],[Andere
subsidie(s)]]+Tb.Financiering[[#This Row],[Anders]],0)</f>
        <v>0</v>
      </c>
      <c r="CR28" s="259">
        <f>IF(Tb.Financiering[[#This Row],[Pnr.]]=CR$7,Tb.Financiering[[#This Row],[Eigen
bijdrage]]+Tb.Financiering[[#This Row],[Andere
subsidie(s)]]+Tb.Financiering[[#This Row],[Anders]],0)</f>
        <v>0</v>
      </c>
      <c r="CS28" s="259">
        <f>IF(Tb.Financiering[[#This Row],[Pnr.]]=CS$7,Tb.Financiering[[#This Row],[Eigen
bijdrage]]+Tb.Financiering[[#This Row],[Andere
subsidie(s)]]+Tb.Financiering[[#This Row],[Anders]],0)</f>
        <v>0</v>
      </c>
      <c r="CT28" s="259">
        <f>IF(Tb.Financiering[[#This Row],[Pnr.]]=CT$7,Tb.Financiering[[#This Row],[Eigen
bijdrage]]+Tb.Financiering[[#This Row],[Andere
subsidie(s)]]+Tb.Financiering[[#This Row],[Anders]],0)</f>
        <v>0</v>
      </c>
      <c r="CU28" s="259">
        <f>IF(Tb.Financiering[[#This Row],[Pnr.]]=CU$7,Tb.Financiering[[#This Row],[Eigen
bijdrage]]+Tb.Financiering[[#This Row],[Andere
subsidie(s)]]+Tb.Financiering[[#This Row],[Anders]],0)</f>
        <v>0</v>
      </c>
      <c r="CV28" s="259">
        <f>IF(Tb.Financiering[[#This Row],[Pnr.]]=CV$7,Tb.Financiering[[#This Row],[Eigen
bijdrage]]+Tb.Financiering[[#This Row],[Andere
subsidie(s)]]+Tb.Financiering[[#This Row],[Anders]],0)</f>
        <v>0</v>
      </c>
      <c r="CW28" s="259">
        <f>IF(Tb.Financiering[[#This Row],[Pnr.]]=CW$7,Tb.Financiering[[#This Row],[Eigen
bijdrage]]+Tb.Financiering[[#This Row],[Andere
subsidie(s)]]+Tb.Financiering[[#This Row],[Anders]],0)</f>
        <v>0</v>
      </c>
      <c r="CX28" s="259">
        <f>IF(Tb.Financiering[[#This Row],[Pnr.]]=CX$7,Tb.Financiering[[#This Row],[Eigen
bijdrage]]+Tb.Financiering[[#This Row],[Andere
subsidie(s)]]+Tb.Financiering[[#This Row],[Anders]],0)</f>
        <v>0</v>
      </c>
      <c r="CY28" s="259">
        <f>IF(Tb.Financiering[[#This Row],[Pnr.]]=CY$7,Tb.Financiering[[#This Row],[Eigen
bijdrage]]+Tb.Financiering[[#This Row],[Andere
subsidie(s)]]+Tb.Financiering[[#This Row],[Anders]],0)</f>
        <v>0</v>
      </c>
      <c r="CZ28" s="259">
        <f>IF(Tb.Financiering[[#This Row],[Pnr.]]=CZ$7,Tb.Financiering[[#This Row],[Eigen
bijdrage]]+Tb.Financiering[[#This Row],[Andere
subsidie(s)]]+Tb.Financiering[[#This Row],[Anders]],0)</f>
        <v>0</v>
      </c>
      <c r="DA28" s="259">
        <f>IF(Tb.Financiering[[#This Row],[Pnr.]]=DA$7,Tb.Financiering[[#This Row],[Eigen
bijdrage]]+Tb.Financiering[[#This Row],[Andere
subsidie(s)]]+Tb.Financiering[[#This Row],[Anders]],0)</f>
        <v>0</v>
      </c>
      <c r="DB28" s="259">
        <f>IF(Tb.Financiering[[#This Row],[Pnr.]]=DB$7,Tb.Financiering[[#This Row],[Eigen
bijdrage]]+Tb.Financiering[[#This Row],[Andere
subsidie(s)]]+Tb.Financiering[[#This Row],[Anders]],0)</f>
        <v>0</v>
      </c>
      <c r="DC28" s="259">
        <f>IF(Tb.Financiering[[#This Row],[Pnr.]]=DC$7,Tb.Financiering[[#This Row],[Eigen
bijdrage]]+Tb.Financiering[[#This Row],[Andere
subsidie(s)]]+Tb.Financiering[[#This Row],[Anders]],0)</f>
        <v>0</v>
      </c>
      <c r="DD28" s="259">
        <f>IF(Tb.Financiering[[#This Row],[Pnr.]]=DD$7,Tb.Financiering[[#This Row],[Eigen
bijdrage]]+Tb.Financiering[[#This Row],[Andere
subsidie(s)]]+Tb.Financiering[[#This Row],[Anders]],0)</f>
        <v>0</v>
      </c>
      <c r="DE28" s="259">
        <f>IF(Tb.Financiering[[#This Row],[Pnr.]]=DE$7,Tb.Financiering[[#This Row],[Eigen
bijdrage]]+Tb.Financiering[[#This Row],[Andere
subsidie(s)]]+Tb.Financiering[[#This Row],[Anders]],0)</f>
        <v>0</v>
      </c>
      <c r="DF28" s="259">
        <f>IF(Tb.Financiering[[#This Row],[Pnr.]]=DF$7,Tb.Financiering[[#This Row],[Eigen
bijdrage]]+Tb.Financiering[[#This Row],[Andere
subsidie(s)]]+Tb.Financiering[[#This Row],[Anders]],0)</f>
        <v>0</v>
      </c>
      <c r="DG28" s="259">
        <f>IF(Tb.Financiering[[#This Row],[Pnr.]]=DG$7,Tb.Financiering[[#This Row],[Eigen
bijdrage]]+Tb.Financiering[[#This Row],[Andere
subsidie(s)]]+Tb.Financiering[[#This Row],[Anders]],0)</f>
        <v>0</v>
      </c>
      <c r="DH28" s="259">
        <f>IF(Tb.Financiering[[#This Row],[Pnr.]]=DH$7,Tb.Financiering[[#This Row],[Eigen
bijdrage]]+Tb.Financiering[[#This Row],[Andere
subsidie(s)]]+Tb.Financiering[[#This Row],[Anders]],0)</f>
        <v>0</v>
      </c>
      <c r="DI28" s="259">
        <f>IF(Tb.Financiering[[#This Row],[Pnr.]]=DI$7,Tb.Financiering[[#This Row],[Eigen
bijdrage]]+Tb.Financiering[[#This Row],[Andere
subsidie(s)]]+Tb.Financiering[[#This Row],[Anders]],0)</f>
        <v>0</v>
      </c>
      <c r="DJ28" s="259">
        <f>IF(Tb.Financiering[[#This Row],[Pnr.]]=DJ$7,Tb.Financiering[[#This Row],[Eigen
bijdrage]]+Tb.Financiering[[#This Row],[Andere
subsidie(s)]]+Tb.Financiering[[#This Row],[Anders]],0)</f>
        <v>0</v>
      </c>
      <c r="DK28" s="259">
        <f>IF(Tb.Financiering[[#This Row],[Pnr.]]=DK$7,Tb.Financiering[[#This Row],[Eigen
bijdrage]]+Tb.Financiering[[#This Row],[Andere
subsidie(s)]]+Tb.Financiering[[#This Row],[Anders]],0)</f>
        <v>0</v>
      </c>
      <c r="XEZ28" s="267"/>
      <c r="XFA28" s="267"/>
      <c r="XFB28" s="267"/>
      <c r="XFC28" s="267"/>
      <c r="XFD28" s="31"/>
    </row>
    <row r="29" spans="1:115 16380:16384" s="4" customFormat="1" x14ac:dyDescent="0.3">
      <c r="A29" s="31"/>
      <c r="B29" s="147"/>
      <c r="C29" s="147"/>
      <c r="D29" s="11">
        <f>SUMIF(Tbl.Kosten[PSAnr.],Tb.Financiering[[#This Row],[PSAnr.]],Tbl.Kosten[Totaal kosten])</f>
        <v>0</v>
      </c>
      <c r="E29" s="164">
        <f>SUMIF(Tbl.Kosten[PSAnr.],Tb.Financiering[[#This Row],[PSAnr.]],Tbl.Kosten[Subsidie])</f>
        <v>0</v>
      </c>
      <c r="F29" s="165"/>
      <c r="G29" s="164">
        <f>Tb.Financiering[[#This Row],[Begrote kosten]]-Tb.Financiering[[#This Row],[Berekende GLB subsidie]]-Tb.Financiering[[#This Row],[Correctie GLB subsidie]]</f>
        <v>0</v>
      </c>
      <c r="H29" s="166"/>
      <c r="I29" s="166"/>
      <c r="J29" s="166"/>
      <c r="K29" s="162"/>
      <c r="L29" s="97">
        <f>Tb.Financiering[[#This Row],[Te financieren]]-SUM(Tb.Financiering[[#This Row],[Eigen
bijdrage]:[Anders]])</f>
        <v>0</v>
      </c>
      <c r="M29" s="170" t="str">
        <f>IFERROR(VLOOKUP(Tb.Financiering[[#This Row],[Partnernaam]],Tbl.Projectpartners[[Naam]:[PNr.]],9,FALSE),"")</f>
        <v/>
      </c>
      <c r="N29" s="152" t="str">
        <f>IFERROR(VLOOKUP(Tb.Financiering[[#This Row],[Subsidiabele activiteit]],Tbl.Subsidiehoogte[[Subsidieactiviteit]:[SAnr.]],3,FALSE),"")</f>
        <v/>
      </c>
      <c r="O29" s="152" t="str">
        <f>_xlfn.CONCAT(Tb.Financiering[[#This Row],[Pnr.]],Tb.Financiering[[#This Row],[SAnr.]])</f>
        <v/>
      </c>
      <c r="P29" s="154">
        <f>IF(Tb.Financiering[[#This Row],[Pnr.]]=P$7,Tb.Financiering[[#This Row],[Te financieren]]-Tb.Financiering[[#This Row],[Eigen
bijdrage]]-Tb.Financiering[[#This Row],[Andere
subsidie(s)]]-Tb.Financiering[[#This Row],[Anders]],0)</f>
        <v>0</v>
      </c>
      <c r="Q29" s="154">
        <f>IF(Tb.Financiering[[#This Row],[Pnr.]]=Q$7,Tb.Financiering[[#This Row],[Te financieren]]-Tb.Financiering[[#This Row],[Eigen
bijdrage]]-Tb.Financiering[[#This Row],[Andere
subsidie(s)]]-Tb.Financiering[[#This Row],[Anders]],0)</f>
        <v>0</v>
      </c>
      <c r="R29" s="154">
        <f>IF(Tb.Financiering[[#This Row],[Pnr.]]=R$7,Tb.Financiering[[#This Row],[Te financieren]]-Tb.Financiering[[#This Row],[Eigen
bijdrage]]-Tb.Financiering[[#This Row],[Andere
subsidie(s)]]-Tb.Financiering[[#This Row],[Anders]],0)</f>
        <v>0</v>
      </c>
      <c r="S29" s="154">
        <f>IF(Tb.Financiering[[#This Row],[Pnr.]]=S$7,Tb.Financiering[[#This Row],[Te financieren]]-Tb.Financiering[[#This Row],[Eigen
bijdrage]]-Tb.Financiering[[#This Row],[Andere
subsidie(s)]]-Tb.Financiering[[#This Row],[Anders]],0)</f>
        <v>0</v>
      </c>
      <c r="T29" s="154">
        <f>IF(Tb.Financiering[[#This Row],[Pnr.]]=T$7,Tb.Financiering[[#This Row],[Te financieren]]-Tb.Financiering[[#This Row],[Eigen
bijdrage]]-Tb.Financiering[[#This Row],[Andere
subsidie(s)]]-Tb.Financiering[[#This Row],[Anders]],0)</f>
        <v>0</v>
      </c>
      <c r="U29" s="154">
        <f>IF(Tb.Financiering[[#This Row],[Pnr.]]=U$7,Tb.Financiering[[#This Row],[Te financieren]]-Tb.Financiering[[#This Row],[Eigen
bijdrage]]-Tb.Financiering[[#This Row],[Andere
subsidie(s)]]-Tb.Financiering[[#This Row],[Anders]],0)</f>
        <v>0</v>
      </c>
      <c r="V29" s="154">
        <f>IF(Tb.Financiering[[#This Row],[Pnr.]]=V$7,Tb.Financiering[[#This Row],[Te financieren]]-Tb.Financiering[[#This Row],[Eigen
bijdrage]]-Tb.Financiering[[#This Row],[Andere
subsidie(s)]]-Tb.Financiering[[#This Row],[Anders]],0)</f>
        <v>0</v>
      </c>
      <c r="W29" s="154">
        <f>IF(Tb.Financiering[[#This Row],[Pnr.]]=W$7,Tb.Financiering[[#This Row],[Te financieren]]-Tb.Financiering[[#This Row],[Eigen
bijdrage]]-Tb.Financiering[[#This Row],[Andere
subsidie(s)]]-Tb.Financiering[[#This Row],[Anders]],0)</f>
        <v>0</v>
      </c>
      <c r="X29" s="154">
        <f>IF(Tb.Financiering[[#This Row],[Pnr.]]=X$7,Tb.Financiering[[#This Row],[Te financieren]]-Tb.Financiering[[#This Row],[Eigen
bijdrage]]-Tb.Financiering[[#This Row],[Andere
subsidie(s)]]-Tb.Financiering[[#This Row],[Anders]],0)</f>
        <v>0</v>
      </c>
      <c r="Y29" s="154">
        <f>IF(Tb.Financiering[[#This Row],[Pnr.]]=Y$7,Tb.Financiering[[#This Row],[Te financieren]]-Tb.Financiering[[#This Row],[Eigen
bijdrage]]-Tb.Financiering[[#This Row],[Andere
subsidie(s)]]-Tb.Financiering[[#This Row],[Anders]],0)</f>
        <v>0</v>
      </c>
      <c r="Z29" s="154">
        <f>IF(Tb.Financiering[[#This Row],[Pnr.]]=Z$7,Tb.Financiering[[#This Row],[Te financieren]]-Tb.Financiering[[#This Row],[Eigen
bijdrage]]-Tb.Financiering[[#This Row],[Andere
subsidie(s)]]-Tb.Financiering[[#This Row],[Anders]],0)</f>
        <v>0</v>
      </c>
      <c r="AA29" s="154">
        <f>IF(Tb.Financiering[[#This Row],[Pnr.]]=AA$7,Tb.Financiering[[#This Row],[Te financieren]]-Tb.Financiering[[#This Row],[Eigen
bijdrage]]-Tb.Financiering[[#This Row],[Andere
subsidie(s)]]-Tb.Financiering[[#This Row],[Anders]],0)</f>
        <v>0</v>
      </c>
      <c r="AB29" s="154">
        <f>IF(Tb.Financiering[[#This Row],[Pnr.]]=AB$7,Tb.Financiering[[#This Row],[Te financieren]]-Tb.Financiering[[#This Row],[Eigen
bijdrage]]-Tb.Financiering[[#This Row],[Andere
subsidie(s)]]-Tb.Financiering[[#This Row],[Anders]],0)</f>
        <v>0</v>
      </c>
      <c r="AC29" s="154">
        <f>IF(Tb.Financiering[[#This Row],[Pnr.]]=AC$7,Tb.Financiering[[#This Row],[Te financieren]]-Tb.Financiering[[#This Row],[Eigen
bijdrage]]-Tb.Financiering[[#This Row],[Andere
subsidie(s)]]-Tb.Financiering[[#This Row],[Anders]],0)</f>
        <v>0</v>
      </c>
      <c r="AD29" s="154">
        <f>IF(Tb.Financiering[[#This Row],[Pnr.]]=AD$7,Tb.Financiering[[#This Row],[Te financieren]]-Tb.Financiering[[#This Row],[Eigen
bijdrage]]-Tb.Financiering[[#This Row],[Andere
subsidie(s)]]-Tb.Financiering[[#This Row],[Anders]],0)</f>
        <v>0</v>
      </c>
      <c r="AE29" s="154">
        <f>IF(Tb.Financiering[[#This Row],[Pnr.]]=AE$7,Tb.Financiering[[#This Row],[Te financieren]]-Tb.Financiering[[#This Row],[Eigen
bijdrage]]-Tb.Financiering[[#This Row],[Andere
subsidie(s)]]-Tb.Financiering[[#This Row],[Anders]],0)</f>
        <v>0</v>
      </c>
      <c r="AF29" s="154">
        <f>IF(Tb.Financiering[[#This Row],[Pnr.]]=AF$7,Tb.Financiering[[#This Row],[Te financieren]]-Tb.Financiering[[#This Row],[Eigen
bijdrage]]-Tb.Financiering[[#This Row],[Andere
subsidie(s)]]-Tb.Financiering[[#This Row],[Anders]],0)</f>
        <v>0</v>
      </c>
      <c r="AG29" s="154">
        <f>IF(Tb.Financiering[[#This Row],[Pnr.]]=AG$7,Tb.Financiering[[#This Row],[Te financieren]]-Tb.Financiering[[#This Row],[Eigen
bijdrage]]-Tb.Financiering[[#This Row],[Andere
subsidie(s)]]-Tb.Financiering[[#This Row],[Anders]],0)</f>
        <v>0</v>
      </c>
      <c r="AH29" s="154">
        <f>IF(Tb.Financiering[[#This Row],[Pnr.]]=AH$7,Tb.Financiering[[#This Row],[Te financieren]]-Tb.Financiering[[#This Row],[Eigen
bijdrage]]-Tb.Financiering[[#This Row],[Andere
subsidie(s)]]-Tb.Financiering[[#This Row],[Anders]],0)</f>
        <v>0</v>
      </c>
      <c r="AI29" s="154">
        <f>IF(Tb.Financiering[[#This Row],[Pnr.]]=AI$7,Tb.Financiering[[#This Row],[Te financieren]]-Tb.Financiering[[#This Row],[Eigen
bijdrage]]-Tb.Financiering[[#This Row],[Andere
subsidie(s)]]-Tb.Financiering[[#This Row],[Anders]],0)</f>
        <v>0</v>
      </c>
      <c r="AJ29" s="154">
        <f>IF(Tb.Financiering[[#This Row],[Pnr.]]=AJ$7,Tb.Financiering[[#This Row],[Te financieren]]-Tb.Financiering[[#This Row],[Eigen
bijdrage]]-Tb.Financiering[[#This Row],[Andere
subsidie(s)]]-Tb.Financiering[[#This Row],[Anders]],0)</f>
        <v>0</v>
      </c>
      <c r="AK29" s="154">
        <f>IF(Tb.Financiering[[#This Row],[Pnr.]]=AK$7,Tb.Financiering[[#This Row],[Te financieren]]-Tb.Financiering[[#This Row],[Eigen
bijdrage]]-Tb.Financiering[[#This Row],[Andere
subsidie(s)]]-Tb.Financiering[[#This Row],[Anders]],0)</f>
        <v>0</v>
      </c>
      <c r="AL29" s="154">
        <f>IF(Tb.Financiering[[#This Row],[Pnr.]]=AL$7,Tb.Financiering[[#This Row],[Te financieren]]-Tb.Financiering[[#This Row],[Eigen
bijdrage]]-Tb.Financiering[[#This Row],[Andere
subsidie(s)]]-Tb.Financiering[[#This Row],[Anders]],0)</f>
        <v>0</v>
      </c>
      <c r="AM29" s="154">
        <f>IF(Tb.Financiering[[#This Row],[Pnr.]]=AM$7,Tb.Financiering[[#This Row],[Te financieren]]-Tb.Financiering[[#This Row],[Eigen
bijdrage]]-Tb.Financiering[[#This Row],[Andere
subsidie(s)]]-Tb.Financiering[[#This Row],[Anders]],0)</f>
        <v>0</v>
      </c>
      <c r="AN29" s="154">
        <f>IF(Tb.Financiering[[#This Row],[Pnr.]]=AN$7,Tb.Financiering[[#This Row],[Te financieren]]-Tb.Financiering[[#This Row],[Eigen
bijdrage]]-Tb.Financiering[[#This Row],[Andere
subsidie(s)]]-Tb.Financiering[[#This Row],[Anders]],0)</f>
        <v>0</v>
      </c>
      <c r="AO29" s="154">
        <f>IF(Tb.Financiering[[#This Row],[Pnr.]]=AO$7,Tb.Financiering[[#This Row],[Te financieren]]-Tb.Financiering[[#This Row],[Eigen
bijdrage]]-Tb.Financiering[[#This Row],[Andere
subsidie(s)]]-Tb.Financiering[[#This Row],[Anders]],0)</f>
        <v>0</v>
      </c>
      <c r="AP29" s="154">
        <f>IF(Tb.Financiering[[#This Row],[Pnr.]]=AP$7,Tb.Financiering[[#This Row],[Te financieren]]-Tb.Financiering[[#This Row],[Eigen
bijdrage]]-Tb.Financiering[[#This Row],[Andere
subsidie(s)]]-Tb.Financiering[[#This Row],[Anders]],0)</f>
        <v>0</v>
      </c>
      <c r="AQ29" s="154">
        <f>IF(Tb.Financiering[[#This Row],[Pnr.]]=AQ$7,Tb.Financiering[[#This Row],[Te financieren]]-Tb.Financiering[[#This Row],[Eigen
bijdrage]]-Tb.Financiering[[#This Row],[Andere
subsidie(s)]]-Tb.Financiering[[#This Row],[Anders]],0)</f>
        <v>0</v>
      </c>
      <c r="AR29" s="154">
        <f>IF(Tb.Financiering[[#This Row],[Pnr.]]=AR$7,Tb.Financiering[[#This Row],[Te financieren]]-Tb.Financiering[[#This Row],[Eigen
bijdrage]]-Tb.Financiering[[#This Row],[Andere
subsidie(s)]]-Tb.Financiering[[#This Row],[Anders]],0)</f>
        <v>0</v>
      </c>
      <c r="AS29" s="154">
        <f>IF(Tb.Financiering[[#This Row],[Pnr.]]=AS$7,Tb.Financiering[[#This Row],[Te financieren]]-Tb.Financiering[[#This Row],[Eigen
bijdrage]]-Tb.Financiering[[#This Row],[Andere
subsidie(s)]]-Tb.Financiering[[#This Row],[Anders]],0)</f>
        <v>0</v>
      </c>
      <c r="AT29" s="154">
        <f>IF(Tb.Financiering[[#This Row],[Pnr.]]=AT$7,Tb.Financiering[[#This Row],[Te financieren]]-Tb.Financiering[[#This Row],[Eigen
bijdrage]]-Tb.Financiering[[#This Row],[Andere
subsidie(s)]]-Tb.Financiering[[#This Row],[Anders]],0)</f>
        <v>0</v>
      </c>
      <c r="AU29" s="154">
        <f>IF(Tb.Financiering[[#This Row],[Pnr.]]=AU$7,Tb.Financiering[[#This Row],[Te financieren]]-Tb.Financiering[[#This Row],[Eigen
bijdrage]]-Tb.Financiering[[#This Row],[Andere
subsidie(s)]]-Tb.Financiering[[#This Row],[Anders]],0)</f>
        <v>0</v>
      </c>
      <c r="AV29" s="154">
        <f>IF(Tb.Financiering[[#This Row],[Pnr.]]=AV$7,Tb.Financiering[[#This Row],[Te financieren]]-Tb.Financiering[[#This Row],[Eigen
bijdrage]]-Tb.Financiering[[#This Row],[Andere
subsidie(s)]]-Tb.Financiering[[#This Row],[Anders]],0)</f>
        <v>0</v>
      </c>
      <c r="AW29" s="154">
        <f>IF(Tb.Financiering[[#This Row],[Pnr.]]=AW$7,Tb.Financiering[[#This Row],[Te financieren]]-Tb.Financiering[[#This Row],[Eigen
bijdrage]]-Tb.Financiering[[#This Row],[Andere
subsidie(s)]]-Tb.Financiering[[#This Row],[Anders]],0)</f>
        <v>0</v>
      </c>
      <c r="AX29" s="154">
        <f>IF(Tb.Financiering[[#This Row],[Pnr.]]=AX$7,Tb.Financiering[[#This Row],[Te financieren]]-Tb.Financiering[[#This Row],[Eigen
bijdrage]]-Tb.Financiering[[#This Row],[Andere
subsidie(s)]]-Tb.Financiering[[#This Row],[Anders]],0)</f>
        <v>0</v>
      </c>
      <c r="AY29" s="154">
        <f>IF(Tb.Financiering[[#This Row],[Pnr.]]=AY$7,Tb.Financiering[[#This Row],[Te financieren]]-Tb.Financiering[[#This Row],[Eigen
bijdrage]]-Tb.Financiering[[#This Row],[Andere
subsidie(s)]]-Tb.Financiering[[#This Row],[Anders]],0)</f>
        <v>0</v>
      </c>
      <c r="AZ29" s="154">
        <f>IF(Tb.Financiering[[#This Row],[Pnr.]]=AZ$7,Tb.Financiering[[#This Row],[Te financieren]]-Tb.Financiering[[#This Row],[Eigen
bijdrage]]-Tb.Financiering[[#This Row],[Andere
subsidie(s)]]-Tb.Financiering[[#This Row],[Anders]],0)</f>
        <v>0</v>
      </c>
      <c r="BA29" s="154">
        <f>IF(Tb.Financiering[[#This Row],[Pnr.]]=BA$7,Tb.Financiering[[#This Row],[Te financieren]]-Tb.Financiering[[#This Row],[Eigen
bijdrage]]-Tb.Financiering[[#This Row],[Andere
subsidie(s)]]-Tb.Financiering[[#This Row],[Anders]],0)</f>
        <v>0</v>
      </c>
      <c r="BB29" s="154">
        <f>IF(Tb.Financiering[[#This Row],[Pnr.]]=BB$7,Tb.Financiering[[#This Row],[Te financieren]]-Tb.Financiering[[#This Row],[Eigen
bijdrage]]-Tb.Financiering[[#This Row],[Andere
subsidie(s)]]-Tb.Financiering[[#This Row],[Anders]],0)</f>
        <v>0</v>
      </c>
      <c r="BC29" s="154">
        <f>IF(Tb.Financiering[[#This Row],[Pnr.]]=BC$7,Tb.Financiering[[#This Row],[Te financieren]]-Tb.Financiering[[#This Row],[Eigen
bijdrage]]-Tb.Financiering[[#This Row],[Andere
subsidie(s)]]-Tb.Financiering[[#This Row],[Anders]],0)</f>
        <v>0</v>
      </c>
      <c r="BD29" s="154">
        <f>IF(Tb.Financiering[[#This Row],[Pnr.]]=BD$7,Tb.Financiering[[#This Row],[Te financieren]]-Tb.Financiering[[#This Row],[Eigen
bijdrage]]-Tb.Financiering[[#This Row],[Andere
subsidie(s)]]-Tb.Financiering[[#This Row],[Anders]],0)</f>
        <v>0</v>
      </c>
      <c r="BE29" s="154">
        <f>IF(Tb.Financiering[[#This Row],[Pnr.]]=BE$7,Tb.Financiering[[#This Row],[Te financieren]]-Tb.Financiering[[#This Row],[Eigen
bijdrage]]-Tb.Financiering[[#This Row],[Andere
subsidie(s)]]-Tb.Financiering[[#This Row],[Anders]],0)</f>
        <v>0</v>
      </c>
      <c r="BF29" s="154">
        <f>IF(Tb.Financiering[[#This Row],[Pnr.]]=BF$7,Tb.Financiering[[#This Row],[Te financieren]]-Tb.Financiering[[#This Row],[Eigen
bijdrage]]-Tb.Financiering[[#This Row],[Andere
subsidie(s)]]-Tb.Financiering[[#This Row],[Anders]],0)</f>
        <v>0</v>
      </c>
      <c r="BG29" s="154">
        <f>IF(Tb.Financiering[[#This Row],[Pnr.]]=BG$7,Tb.Financiering[[#This Row],[Te financieren]]-Tb.Financiering[[#This Row],[Eigen
bijdrage]]-Tb.Financiering[[#This Row],[Andere
subsidie(s)]]-Tb.Financiering[[#This Row],[Anders]],0)</f>
        <v>0</v>
      </c>
      <c r="BH29" s="154">
        <f>IF(Tb.Financiering[[#This Row],[Pnr.]]=BH$7,Tb.Financiering[[#This Row],[Te financieren]]-Tb.Financiering[[#This Row],[Eigen
bijdrage]]-Tb.Financiering[[#This Row],[Andere
subsidie(s)]]-Tb.Financiering[[#This Row],[Anders]],0)</f>
        <v>0</v>
      </c>
      <c r="BI29" s="154">
        <f>IF(Tb.Financiering[[#This Row],[Pnr.]]=BI$7,Tb.Financiering[[#This Row],[Te financieren]]-Tb.Financiering[[#This Row],[Eigen
bijdrage]]-Tb.Financiering[[#This Row],[Andere
subsidie(s)]]-Tb.Financiering[[#This Row],[Anders]],0)</f>
        <v>0</v>
      </c>
      <c r="BJ29" s="154">
        <f>IF(Tb.Financiering[[#This Row],[Pnr.]]=BJ$7,Tb.Financiering[[#This Row],[Te financieren]]-Tb.Financiering[[#This Row],[Eigen
bijdrage]]-Tb.Financiering[[#This Row],[Andere
subsidie(s)]]-Tb.Financiering[[#This Row],[Anders]],0)</f>
        <v>0</v>
      </c>
      <c r="BK29" s="154">
        <f>IF(Tb.Financiering[[#This Row],[Pnr.]]=BK$7,Tb.Financiering[[#This Row],[Te financieren]]-Tb.Financiering[[#This Row],[Eigen
bijdrage]]-Tb.Financiering[[#This Row],[Andere
subsidie(s)]]-Tb.Financiering[[#This Row],[Anders]],0)</f>
        <v>0</v>
      </c>
      <c r="BL29" s="154">
        <f>IF(Tb.Financiering[[#This Row],[Pnr.]]=BL$7,Tb.Financiering[[#This Row],[Te financieren]]-Tb.Financiering[[#This Row],[Eigen
bijdrage]]-Tb.Financiering[[#This Row],[Andere
subsidie(s)]]-Tb.Financiering[[#This Row],[Anders]],0)</f>
        <v>0</v>
      </c>
      <c r="BM29" s="154">
        <f>IF(Tb.Financiering[[#This Row],[Pnr.]]=BM$7,Tb.Financiering[[#This Row],[Te financieren]]-Tb.Financiering[[#This Row],[Eigen
bijdrage]]-Tb.Financiering[[#This Row],[Andere
subsidie(s)]]-Tb.Financiering[[#This Row],[Anders]],0)</f>
        <v>0</v>
      </c>
      <c r="BN29" s="259">
        <f>IF(Tb.Financiering[[#This Row],[Pnr.]]=BN$7,Tb.Financiering[[#This Row],[Eigen
bijdrage]]+Tb.Financiering[[#This Row],[Andere
subsidie(s)]]+Tb.Financiering[[#This Row],[Anders]],0)</f>
        <v>0</v>
      </c>
      <c r="BO29" s="259">
        <f>IF(Tb.Financiering[[#This Row],[Pnr.]]=BO$7,Tb.Financiering[[#This Row],[Eigen
bijdrage]]+Tb.Financiering[[#This Row],[Andere
subsidie(s)]]+Tb.Financiering[[#This Row],[Anders]],0)</f>
        <v>0</v>
      </c>
      <c r="BP29" s="259">
        <f>IF(Tb.Financiering[[#This Row],[Pnr.]]=BP$7,Tb.Financiering[[#This Row],[Eigen
bijdrage]]+Tb.Financiering[[#This Row],[Andere
subsidie(s)]]+Tb.Financiering[[#This Row],[Anders]],0)</f>
        <v>0</v>
      </c>
      <c r="BQ29" s="259">
        <f>IF(Tb.Financiering[[#This Row],[Pnr.]]=BQ$7,Tb.Financiering[[#This Row],[Eigen
bijdrage]]+Tb.Financiering[[#This Row],[Andere
subsidie(s)]]+Tb.Financiering[[#This Row],[Anders]],0)</f>
        <v>0</v>
      </c>
      <c r="BR29" s="259">
        <f>IF(Tb.Financiering[[#This Row],[Pnr.]]=BR$7,Tb.Financiering[[#This Row],[Eigen
bijdrage]]+Tb.Financiering[[#This Row],[Andere
subsidie(s)]]+Tb.Financiering[[#This Row],[Anders]],0)</f>
        <v>0</v>
      </c>
      <c r="BS29" s="259">
        <f>IF(Tb.Financiering[[#This Row],[Pnr.]]=BS$7,Tb.Financiering[[#This Row],[Eigen
bijdrage]]+Tb.Financiering[[#This Row],[Andere
subsidie(s)]]+Tb.Financiering[[#This Row],[Anders]],0)</f>
        <v>0</v>
      </c>
      <c r="BT29" s="259">
        <f>IF(Tb.Financiering[[#This Row],[Pnr.]]=BT$7,Tb.Financiering[[#This Row],[Eigen
bijdrage]]+Tb.Financiering[[#This Row],[Andere
subsidie(s)]]+Tb.Financiering[[#This Row],[Anders]],0)</f>
        <v>0</v>
      </c>
      <c r="BU29" s="259">
        <f>IF(Tb.Financiering[[#This Row],[Pnr.]]=BU$7,Tb.Financiering[[#This Row],[Eigen
bijdrage]]+Tb.Financiering[[#This Row],[Andere
subsidie(s)]]+Tb.Financiering[[#This Row],[Anders]],0)</f>
        <v>0</v>
      </c>
      <c r="BV29" s="259">
        <f>IF(Tb.Financiering[[#This Row],[Pnr.]]=BV$7,Tb.Financiering[[#This Row],[Eigen
bijdrage]]+Tb.Financiering[[#This Row],[Andere
subsidie(s)]]+Tb.Financiering[[#This Row],[Anders]],0)</f>
        <v>0</v>
      </c>
      <c r="BW29" s="259">
        <f>IF(Tb.Financiering[[#This Row],[Pnr.]]=BW$7,Tb.Financiering[[#This Row],[Eigen
bijdrage]]+Tb.Financiering[[#This Row],[Andere
subsidie(s)]]+Tb.Financiering[[#This Row],[Anders]],0)</f>
        <v>0</v>
      </c>
      <c r="BX29" s="259">
        <f>IF(Tb.Financiering[[#This Row],[Pnr.]]=BX$7,Tb.Financiering[[#This Row],[Eigen
bijdrage]]+Tb.Financiering[[#This Row],[Andere
subsidie(s)]]+Tb.Financiering[[#This Row],[Anders]],0)</f>
        <v>0</v>
      </c>
      <c r="BY29" s="259">
        <f>IF(Tb.Financiering[[#This Row],[Pnr.]]=BY$7,Tb.Financiering[[#This Row],[Eigen
bijdrage]]+Tb.Financiering[[#This Row],[Andere
subsidie(s)]]+Tb.Financiering[[#This Row],[Anders]],0)</f>
        <v>0</v>
      </c>
      <c r="BZ29" s="259">
        <f>IF(Tb.Financiering[[#This Row],[Pnr.]]=BZ$7,Tb.Financiering[[#This Row],[Eigen
bijdrage]]+Tb.Financiering[[#This Row],[Andere
subsidie(s)]]+Tb.Financiering[[#This Row],[Anders]],0)</f>
        <v>0</v>
      </c>
      <c r="CA29" s="259">
        <f>IF(Tb.Financiering[[#This Row],[Pnr.]]=CA$7,Tb.Financiering[[#This Row],[Eigen
bijdrage]]+Tb.Financiering[[#This Row],[Andere
subsidie(s)]]+Tb.Financiering[[#This Row],[Anders]],0)</f>
        <v>0</v>
      </c>
      <c r="CB29" s="259">
        <f>IF(Tb.Financiering[[#This Row],[Pnr.]]=CB$7,Tb.Financiering[[#This Row],[Eigen
bijdrage]]+Tb.Financiering[[#This Row],[Andere
subsidie(s)]]+Tb.Financiering[[#This Row],[Anders]],0)</f>
        <v>0</v>
      </c>
      <c r="CC29" s="259">
        <f>IF(Tb.Financiering[[#This Row],[Pnr.]]=CC$7,Tb.Financiering[[#This Row],[Eigen
bijdrage]]+Tb.Financiering[[#This Row],[Andere
subsidie(s)]]+Tb.Financiering[[#This Row],[Anders]],0)</f>
        <v>0</v>
      </c>
      <c r="CD29" s="259">
        <f>IF(Tb.Financiering[[#This Row],[Pnr.]]=CD$7,Tb.Financiering[[#This Row],[Eigen
bijdrage]]+Tb.Financiering[[#This Row],[Andere
subsidie(s)]]+Tb.Financiering[[#This Row],[Anders]],0)</f>
        <v>0</v>
      </c>
      <c r="CE29" s="259">
        <f>IF(Tb.Financiering[[#This Row],[Pnr.]]=CE$7,Tb.Financiering[[#This Row],[Eigen
bijdrage]]+Tb.Financiering[[#This Row],[Andere
subsidie(s)]]+Tb.Financiering[[#This Row],[Anders]],0)</f>
        <v>0</v>
      </c>
      <c r="CF29" s="259">
        <f>IF(Tb.Financiering[[#This Row],[Pnr.]]=CF$7,Tb.Financiering[[#This Row],[Eigen
bijdrage]]+Tb.Financiering[[#This Row],[Andere
subsidie(s)]]+Tb.Financiering[[#This Row],[Anders]],0)</f>
        <v>0</v>
      </c>
      <c r="CG29" s="259">
        <f>IF(Tb.Financiering[[#This Row],[Pnr.]]=CG$7,Tb.Financiering[[#This Row],[Eigen
bijdrage]]+Tb.Financiering[[#This Row],[Andere
subsidie(s)]]+Tb.Financiering[[#This Row],[Anders]],0)</f>
        <v>0</v>
      </c>
      <c r="CH29" s="259">
        <f>IF(Tb.Financiering[[#This Row],[Pnr.]]=CH$7,Tb.Financiering[[#This Row],[Eigen
bijdrage]]+Tb.Financiering[[#This Row],[Andere
subsidie(s)]]+Tb.Financiering[[#This Row],[Anders]],0)</f>
        <v>0</v>
      </c>
      <c r="CI29" s="259">
        <f>IF(Tb.Financiering[[#This Row],[Pnr.]]=CI$7,Tb.Financiering[[#This Row],[Eigen
bijdrage]]+Tb.Financiering[[#This Row],[Andere
subsidie(s)]]+Tb.Financiering[[#This Row],[Anders]],0)</f>
        <v>0</v>
      </c>
      <c r="CJ29" s="259">
        <f>IF(Tb.Financiering[[#This Row],[Pnr.]]=CJ$7,Tb.Financiering[[#This Row],[Eigen
bijdrage]]+Tb.Financiering[[#This Row],[Andere
subsidie(s)]]+Tb.Financiering[[#This Row],[Anders]],0)</f>
        <v>0</v>
      </c>
      <c r="CK29" s="259">
        <f>IF(Tb.Financiering[[#This Row],[Pnr.]]=CK$7,Tb.Financiering[[#This Row],[Eigen
bijdrage]]+Tb.Financiering[[#This Row],[Andere
subsidie(s)]]+Tb.Financiering[[#This Row],[Anders]],0)</f>
        <v>0</v>
      </c>
      <c r="CL29" s="259">
        <f>IF(Tb.Financiering[[#This Row],[Pnr.]]=CL$7,Tb.Financiering[[#This Row],[Eigen
bijdrage]]+Tb.Financiering[[#This Row],[Andere
subsidie(s)]]+Tb.Financiering[[#This Row],[Anders]],0)</f>
        <v>0</v>
      </c>
      <c r="CM29" s="259">
        <f>IF(Tb.Financiering[[#This Row],[Pnr.]]=CM$7,Tb.Financiering[[#This Row],[Eigen
bijdrage]]+Tb.Financiering[[#This Row],[Andere
subsidie(s)]]+Tb.Financiering[[#This Row],[Anders]],0)</f>
        <v>0</v>
      </c>
      <c r="CN29" s="259">
        <f>IF(Tb.Financiering[[#This Row],[Pnr.]]=CN$7,Tb.Financiering[[#This Row],[Eigen
bijdrage]]+Tb.Financiering[[#This Row],[Andere
subsidie(s)]]+Tb.Financiering[[#This Row],[Anders]],0)</f>
        <v>0</v>
      </c>
      <c r="CO29" s="259">
        <f>IF(Tb.Financiering[[#This Row],[Pnr.]]=CO$7,Tb.Financiering[[#This Row],[Eigen
bijdrage]]+Tb.Financiering[[#This Row],[Andere
subsidie(s)]]+Tb.Financiering[[#This Row],[Anders]],0)</f>
        <v>0</v>
      </c>
      <c r="CP29" s="259">
        <f>IF(Tb.Financiering[[#This Row],[Pnr.]]=CP$7,Tb.Financiering[[#This Row],[Eigen
bijdrage]]+Tb.Financiering[[#This Row],[Andere
subsidie(s)]]+Tb.Financiering[[#This Row],[Anders]],0)</f>
        <v>0</v>
      </c>
      <c r="CQ29" s="259">
        <f>IF(Tb.Financiering[[#This Row],[Pnr.]]=CQ$7,Tb.Financiering[[#This Row],[Eigen
bijdrage]]+Tb.Financiering[[#This Row],[Andere
subsidie(s)]]+Tb.Financiering[[#This Row],[Anders]],0)</f>
        <v>0</v>
      </c>
      <c r="CR29" s="259">
        <f>IF(Tb.Financiering[[#This Row],[Pnr.]]=CR$7,Tb.Financiering[[#This Row],[Eigen
bijdrage]]+Tb.Financiering[[#This Row],[Andere
subsidie(s)]]+Tb.Financiering[[#This Row],[Anders]],0)</f>
        <v>0</v>
      </c>
      <c r="CS29" s="259">
        <f>IF(Tb.Financiering[[#This Row],[Pnr.]]=CS$7,Tb.Financiering[[#This Row],[Eigen
bijdrage]]+Tb.Financiering[[#This Row],[Andere
subsidie(s)]]+Tb.Financiering[[#This Row],[Anders]],0)</f>
        <v>0</v>
      </c>
      <c r="CT29" s="259">
        <f>IF(Tb.Financiering[[#This Row],[Pnr.]]=CT$7,Tb.Financiering[[#This Row],[Eigen
bijdrage]]+Tb.Financiering[[#This Row],[Andere
subsidie(s)]]+Tb.Financiering[[#This Row],[Anders]],0)</f>
        <v>0</v>
      </c>
      <c r="CU29" s="259">
        <f>IF(Tb.Financiering[[#This Row],[Pnr.]]=CU$7,Tb.Financiering[[#This Row],[Eigen
bijdrage]]+Tb.Financiering[[#This Row],[Andere
subsidie(s)]]+Tb.Financiering[[#This Row],[Anders]],0)</f>
        <v>0</v>
      </c>
      <c r="CV29" s="259">
        <f>IF(Tb.Financiering[[#This Row],[Pnr.]]=CV$7,Tb.Financiering[[#This Row],[Eigen
bijdrage]]+Tb.Financiering[[#This Row],[Andere
subsidie(s)]]+Tb.Financiering[[#This Row],[Anders]],0)</f>
        <v>0</v>
      </c>
      <c r="CW29" s="259">
        <f>IF(Tb.Financiering[[#This Row],[Pnr.]]=CW$7,Tb.Financiering[[#This Row],[Eigen
bijdrage]]+Tb.Financiering[[#This Row],[Andere
subsidie(s)]]+Tb.Financiering[[#This Row],[Anders]],0)</f>
        <v>0</v>
      </c>
      <c r="CX29" s="259">
        <f>IF(Tb.Financiering[[#This Row],[Pnr.]]=CX$7,Tb.Financiering[[#This Row],[Eigen
bijdrage]]+Tb.Financiering[[#This Row],[Andere
subsidie(s)]]+Tb.Financiering[[#This Row],[Anders]],0)</f>
        <v>0</v>
      </c>
      <c r="CY29" s="259">
        <f>IF(Tb.Financiering[[#This Row],[Pnr.]]=CY$7,Tb.Financiering[[#This Row],[Eigen
bijdrage]]+Tb.Financiering[[#This Row],[Andere
subsidie(s)]]+Tb.Financiering[[#This Row],[Anders]],0)</f>
        <v>0</v>
      </c>
      <c r="CZ29" s="259">
        <f>IF(Tb.Financiering[[#This Row],[Pnr.]]=CZ$7,Tb.Financiering[[#This Row],[Eigen
bijdrage]]+Tb.Financiering[[#This Row],[Andere
subsidie(s)]]+Tb.Financiering[[#This Row],[Anders]],0)</f>
        <v>0</v>
      </c>
      <c r="DA29" s="259">
        <f>IF(Tb.Financiering[[#This Row],[Pnr.]]=DA$7,Tb.Financiering[[#This Row],[Eigen
bijdrage]]+Tb.Financiering[[#This Row],[Andere
subsidie(s)]]+Tb.Financiering[[#This Row],[Anders]],0)</f>
        <v>0</v>
      </c>
      <c r="DB29" s="259">
        <f>IF(Tb.Financiering[[#This Row],[Pnr.]]=DB$7,Tb.Financiering[[#This Row],[Eigen
bijdrage]]+Tb.Financiering[[#This Row],[Andere
subsidie(s)]]+Tb.Financiering[[#This Row],[Anders]],0)</f>
        <v>0</v>
      </c>
      <c r="DC29" s="259">
        <f>IF(Tb.Financiering[[#This Row],[Pnr.]]=DC$7,Tb.Financiering[[#This Row],[Eigen
bijdrage]]+Tb.Financiering[[#This Row],[Andere
subsidie(s)]]+Tb.Financiering[[#This Row],[Anders]],0)</f>
        <v>0</v>
      </c>
      <c r="DD29" s="259">
        <f>IF(Tb.Financiering[[#This Row],[Pnr.]]=DD$7,Tb.Financiering[[#This Row],[Eigen
bijdrage]]+Tb.Financiering[[#This Row],[Andere
subsidie(s)]]+Tb.Financiering[[#This Row],[Anders]],0)</f>
        <v>0</v>
      </c>
      <c r="DE29" s="259">
        <f>IF(Tb.Financiering[[#This Row],[Pnr.]]=DE$7,Tb.Financiering[[#This Row],[Eigen
bijdrage]]+Tb.Financiering[[#This Row],[Andere
subsidie(s)]]+Tb.Financiering[[#This Row],[Anders]],0)</f>
        <v>0</v>
      </c>
      <c r="DF29" s="259">
        <f>IF(Tb.Financiering[[#This Row],[Pnr.]]=DF$7,Tb.Financiering[[#This Row],[Eigen
bijdrage]]+Tb.Financiering[[#This Row],[Andere
subsidie(s)]]+Tb.Financiering[[#This Row],[Anders]],0)</f>
        <v>0</v>
      </c>
      <c r="DG29" s="259">
        <f>IF(Tb.Financiering[[#This Row],[Pnr.]]=DG$7,Tb.Financiering[[#This Row],[Eigen
bijdrage]]+Tb.Financiering[[#This Row],[Andere
subsidie(s)]]+Tb.Financiering[[#This Row],[Anders]],0)</f>
        <v>0</v>
      </c>
      <c r="DH29" s="259">
        <f>IF(Tb.Financiering[[#This Row],[Pnr.]]=DH$7,Tb.Financiering[[#This Row],[Eigen
bijdrage]]+Tb.Financiering[[#This Row],[Andere
subsidie(s)]]+Tb.Financiering[[#This Row],[Anders]],0)</f>
        <v>0</v>
      </c>
      <c r="DI29" s="259">
        <f>IF(Tb.Financiering[[#This Row],[Pnr.]]=DI$7,Tb.Financiering[[#This Row],[Eigen
bijdrage]]+Tb.Financiering[[#This Row],[Andere
subsidie(s)]]+Tb.Financiering[[#This Row],[Anders]],0)</f>
        <v>0</v>
      </c>
      <c r="DJ29" s="259">
        <f>IF(Tb.Financiering[[#This Row],[Pnr.]]=DJ$7,Tb.Financiering[[#This Row],[Eigen
bijdrage]]+Tb.Financiering[[#This Row],[Andere
subsidie(s)]]+Tb.Financiering[[#This Row],[Anders]],0)</f>
        <v>0</v>
      </c>
      <c r="DK29" s="259">
        <f>IF(Tb.Financiering[[#This Row],[Pnr.]]=DK$7,Tb.Financiering[[#This Row],[Eigen
bijdrage]]+Tb.Financiering[[#This Row],[Andere
subsidie(s)]]+Tb.Financiering[[#This Row],[Anders]],0)</f>
        <v>0</v>
      </c>
      <c r="XEZ29" s="267"/>
      <c r="XFA29" s="267"/>
      <c r="XFB29" s="267"/>
      <c r="XFC29" s="267"/>
      <c r="XFD29" s="31"/>
    </row>
    <row r="30" spans="1:115 16380:16384" s="4" customFormat="1" x14ac:dyDescent="0.3">
      <c r="A30" s="31"/>
      <c r="B30" s="147"/>
      <c r="C30" s="147"/>
      <c r="D30" s="11">
        <f>SUMIF(Tbl.Kosten[PSAnr.],Tb.Financiering[[#This Row],[PSAnr.]],Tbl.Kosten[Totaal kosten])</f>
        <v>0</v>
      </c>
      <c r="E30" s="164">
        <f>SUMIF(Tbl.Kosten[PSAnr.],Tb.Financiering[[#This Row],[PSAnr.]],Tbl.Kosten[Subsidie])</f>
        <v>0</v>
      </c>
      <c r="F30" s="165"/>
      <c r="G30" s="164">
        <f>Tb.Financiering[[#This Row],[Begrote kosten]]-Tb.Financiering[[#This Row],[Berekende GLB subsidie]]-Tb.Financiering[[#This Row],[Correctie GLB subsidie]]</f>
        <v>0</v>
      </c>
      <c r="H30" s="166"/>
      <c r="I30" s="166"/>
      <c r="J30" s="166"/>
      <c r="K30" s="162"/>
      <c r="L30" s="97">
        <f>Tb.Financiering[[#This Row],[Te financieren]]-SUM(Tb.Financiering[[#This Row],[Eigen
bijdrage]:[Anders]])</f>
        <v>0</v>
      </c>
      <c r="M30" s="170" t="str">
        <f>IFERROR(VLOOKUP(Tb.Financiering[[#This Row],[Partnernaam]],Tbl.Projectpartners[[Naam]:[PNr.]],9,FALSE),"")</f>
        <v/>
      </c>
      <c r="N30" s="152" t="str">
        <f>IFERROR(VLOOKUP(Tb.Financiering[[#This Row],[Subsidiabele activiteit]],Tbl.Subsidiehoogte[[Subsidieactiviteit]:[SAnr.]],3,FALSE),"")</f>
        <v/>
      </c>
      <c r="O30" s="152" t="str">
        <f>_xlfn.CONCAT(Tb.Financiering[[#This Row],[Pnr.]],Tb.Financiering[[#This Row],[SAnr.]])</f>
        <v/>
      </c>
      <c r="P30" s="154">
        <f>IF(Tb.Financiering[[#This Row],[Pnr.]]=P$7,Tb.Financiering[[#This Row],[Te financieren]]-Tb.Financiering[[#This Row],[Eigen
bijdrage]]-Tb.Financiering[[#This Row],[Andere
subsidie(s)]]-Tb.Financiering[[#This Row],[Anders]],0)</f>
        <v>0</v>
      </c>
      <c r="Q30" s="154">
        <f>IF(Tb.Financiering[[#This Row],[Pnr.]]=Q$7,Tb.Financiering[[#This Row],[Te financieren]]-Tb.Financiering[[#This Row],[Eigen
bijdrage]]-Tb.Financiering[[#This Row],[Andere
subsidie(s)]]-Tb.Financiering[[#This Row],[Anders]],0)</f>
        <v>0</v>
      </c>
      <c r="R30" s="154">
        <f>IF(Tb.Financiering[[#This Row],[Pnr.]]=R$7,Tb.Financiering[[#This Row],[Te financieren]]-Tb.Financiering[[#This Row],[Eigen
bijdrage]]-Tb.Financiering[[#This Row],[Andere
subsidie(s)]]-Tb.Financiering[[#This Row],[Anders]],0)</f>
        <v>0</v>
      </c>
      <c r="S30" s="154">
        <f>IF(Tb.Financiering[[#This Row],[Pnr.]]=S$7,Tb.Financiering[[#This Row],[Te financieren]]-Tb.Financiering[[#This Row],[Eigen
bijdrage]]-Tb.Financiering[[#This Row],[Andere
subsidie(s)]]-Tb.Financiering[[#This Row],[Anders]],0)</f>
        <v>0</v>
      </c>
      <c r="T30" s="154">
        <f>IF(Tb.Financiering[[#This Row],[Pnr.]]=T$7,Tb.Financiering[[#This Row],[Te financieren]]-Tb.Financiering[[#This Row],[Eigen
bijdrage]]-Tb.Financiering[[#This Row],[Andere
subsidie(s)]]-Tb.Financiering[[#This Row],[Anders]],0)</f>
        <v>0</v>
      </c>
      <c r="U30" s="154">
        <f>IF(Tb.Financiering[[#This Row],[Pnr.]]=U$7,Tb.Financiering[[#This Row],[Te financieren]]-Tb.Financiering[[#This Row],[Eigen
bijdrage]]-Tb.Financiering[[#This Row],[Andere
subsidie(s)]]-Tb.Financiering[[#This Row],[Anders]],0)</f>
        <v>0</v>
      </c>
      <c r="V30" s="154">
        <f>IF(Tb.Financiering[[#This Row],[Pnr.]]=V$7,Tb.Financiering[[#This Row],[Te financieren]]-Tb.Financiering[[#This Row],[Eigen
bijdrage]]-Tb.Financiering[[#This Row],[Andere
subsidie(s)]]-Tb.Financiering[[#This Row],[Anders]],0)</f>
        <v>0</v>
      </c>
      <c r="W30" s="154">
        <f>IF(Tb.Financiering[[#This Row],[Pnr.]]=W$7,Tb.Financiering[[#This Row],[Te financieren]]-Tb.Financiering[[#This Row],[Eigen
bijdrage]]-Tb.Financiering[[#This Row],[Andere
subsidie(s)]]-Tb.Financiering[[#This Row],[Anders]],0)</f>
        <v>0</v>
      </c>
      <c r="X30" s="154">
        <f>IF(Tb.Financiering[[#This Row],[Pnr.]]=X$7,Tb.Financiering[[#This Row],[Te financieren]]-Tb.Financiering[[#This Row],[Eigen
bijdrage]]-Tb.Financiering[[#This Row],[Andere
subsidie(s)]]-Tb.Financiering[[#This Row],[Anders]],0)</f>
        <v>0</v>
      </c>
      <c r="Y30" s="154">
        <f>IF(Tb.Financiering[[#This Row],[Pnr.]]=Y$7,Tb.Financiering[[#This Row],[Te financieren]]-Tb.Financiering[[#This Row],[Eigen
bijdrage]]-Tb.Financiering[[#This Row],[Andere
subsidie(s)]]-Tb.Financiering[[#This Row],[Anders]],0)</f>
        <v>0</v>
      </c>
      <c r="Z30" s="154">
        <f>IF(Tb.Financiering[[#This Row],[Pnr.]]=Z$7,Tb.Financiering[[#This Row],[Te financieren]]-Tb.Financiering[[#This Row],[Eigen
bijdrage]]-Tb.Financiering[[#This Row],[Andere
subsidie(s)]]-Tb.Financiering[[#This Row],[Anders]],0)</f>
        <v>0</v>
      </c>
      <c r="AA30" s="154">
        <f>IF(Tb.Financiering[[#This Row],[Pnr.]]=AA$7,Tb.Financiering[[#This Row],[Te financieren]]-Tb.Financiering[[#This Row],[Eigen
bijdrage]]-Tb.Financiering[[#This Row],[Andere
subsidie(s)]]-Tb.Financiering[[#This Row],[Anders]],0)</f>
        <v>0</v>
      </c>
      <c r="AB30" s="154">
        <f>IF(Tb.Financiering[[#This Row],[Pnr.]]=AB$7,Tb.Financiering[[#This Row],[Te financieren]]-Tb.Financiering[[#This Row],[Eigen
bijdrage]]-Tb.Financiering[[#This Row],[Andere
subsidie(s)]]-Tb.Financiering[[#This Row],[Anders]],0)</f>
        <v>0</v>
      </c>
      <c r="AC30" s="154">
        <f>IF(Tb.Financiering[[#This Row],[Pnr.]]=AC$7,Tb.Financiering[[#This Row],[Te financieren]]-Tb.Financiering[[#This Row],[Eigen
bijdrage]]-Tb.Financiering[[#This Row],[Andere
subsidie(s)]]-Tb.Financiering[[#This Row],[Anders]],0)</f>
        <v>0</v>
      </c>
      <c r="AD30" s="154">
        <f>IF(Tb.Financiering[[#This Row],[Pnr.]]=AD$7,Tb.Financiering[[#This Row],[Te financieren]]-Tb.Financiering[[#This Row],[Eigen
bijdrage]]-Tb.Financiering[[#This Row],[Andere
subsidie(s)]]-Tb.Financiering[[#This Row],[Anders]],0)</f>
        <v>0</v>
      </c>
      <c r="AE30" s="154">
        <f>IF(Tb.Financiering[[#This Row],[Pnr.]]=AE$7,Tb.Financiering[[#This Row],[Te financieren]]-Tb.Financiering[[#This Row],[Eigen
bijdrage]]-Tb.Financiering[[#This Row],[Andere
subsidie(s)]]-Tb.Financiering[[#This Row],[Anders]],0)</f>
        <v>0</v>
      </c>
      <c r="AF30" s="154">
        <f>IF(Tb.Financiering[[#This Row],[Pnr.]]=AF$7,Tb.Financiering[[#This Row],[Te financieren]]-Tb.Financiering[[#This Row],[Eigen
bijdrage]]-Tb.Financiering[[#This Row],[Andere
subsidie(s)]]-Tb.Financiering[[#This Row],[Anders]],0)</f>
        <v>0</v>
      </c>
      <c r="AG30" s="154">
        <f>IF(Tb.Financiering[[#This Row],[Pnr.]]=AG$7,Tb.Financiering[[#This Row],[Te financieren]]-Tb.Financiering[[#This Row],[Eigen
bijdrage]]-Tb.Financiering[[#This Row],[Andere
subsidie(s)]]-Tb.Financiering[[#This Row],[Anders]],0)</f>
        <v>0</v>
      </c>
      <c r="AH30" s="154">
        <f>IF(Tb.Financiering[[#This Row],[Pnr.]]=AH$7,Tb.Financiering[[#This Row],[Te financieren]]-Tb.Financiering[[#This Row],[Eigen
bijdrage]]-Tb.Financiering[[#This Row],[Andere
subsidie(s)]]-Tb.Financiering[[#This Row],[Anders]],0)</f>
        <v>0</v>
      </c>
      <c r="AI30" s="154">
        <f>IF(Tb.Financiering[[#This Row],[Pnr.]]=AI$7,Tb.Financiering[[#This Row],[Te financieren]]-Tb.Financiering[[#This Row],[Eigen
bijdrage]]-Tb.Financiering[[#This Row],[Andere
subsidie(s)]]-Tb.Financiering[[#This Row],[Anders]],0)</f>
        <v>0</v>
      </c>
      <c r="AJ30" s="154">
        <f>IF(Tb.Financiering[[#This Row],[Pnr.]]=AJ$7,Tb.Financiering[[#This Row],[Te financieren]]-Tb.Financiering[[#This Row],[Eigen
bijdrage]]-Tb.Financiering[[#This Row],[Andere
subsidie(s)]]-Tb.Financiering[[#This Row],[Anders]],0)</f>
        <v>0</v>
      </c>
      <c r="AK30" s="154">
        <f>IF(Tb.Financiering[[#This Row],[Pnr.]]=AK$7,Tb.Financiering[[#This Row],[Te financieren]]-Tb.Financiering[[#This Row],[Eigen
bijdrage]]-Tb.Financiering[[#This Row],[Andere
subsidie(s)]]-Tb.Financiering[[#This Row],[Anders]],0)</f>
        <v>0</v>
      </c>
      <c r="AL30" s="154">
        <f>IF(Tb.Financiering[[#This Row],[Pnr.]]=AL$7,Tb.Financiering[[#This Row],[Te financieren]]-Tb.Financiering[[#This Row],[Eigen
bijdrage]]-Tb.Financiering[[#This Row],[Andere
subsidie(s)]]-Tb.Financiering[[#This Row],[Anders]],0)</f>
        <v>0</v>
      </c>
      <c r="AM30" s="154">
        <f>IF(Tb.Financiering[[#This Row],[Pnr.]]=AM$7,Tb.Financiering[[#This Row],[Te financieren]]-Tb.Financiering[[#This Row],[Eigen
bijdrage]]-Tb.Financiering[[#This Row],[Andere
subsidie(s)]]-Tb.Financiering[[#This Row],[Anders]],0)</f>
        <v>0</v>
      </c>
      <c r="AN30" s="154">
        <f>IF(Tb.Financiering[[#This Row],[Pnr.]]=AN$7,Tb.Financiering[[#This Row],[Te financieren]]-Tb.Financiering[[#This Row],[Eigen
bijdrage]]-Tb.Financiering[[#This Row],[Andere
subsidie(s)]]-Tb.Financiering[[#This Row],[Anders]],0)</f>
        <v>0</v>
      </c>
      <c r="AO30" s="154">
        <f>IF(Tb.Financiering[[#This Row],[Pnr.]]=AO$7,Tb.Financiering[[#This Row],[Te financieren]]-Tb.Financiering[[#This Row],[Eigen
bijdrage]]-Tb.Financiering[[#This Row],[Andere
subsidie(s)]]-Tb.Financiering[[#This Row],[Anders]],0)</f>
        <v>0</v>
      </c>
      <c r="AP30" s="154">
        <f>IF(Tb.Financiering[[#This Row],[Pnr.]]=AP$7,Tb.Financiering[[#This Row],[Te financieren]]-Tb.Financiering[[#This Row],[Eigen
bijdrage]]-Tb.Financiering[[#This Row],[Andere
subsidie(s)]]-Tb.Financiering[[#This Row],[Anders]],0)</f>
        <v>0</v>
      </c>
      <c r="AQ30" s="154">
        <f>IF(Tb.Financiering[[#This Row],[Pnr.]]=AQ$7,Tb.Financiering[[#This Row],[Te financieren]]-Tb.Financiering[[#This Row],[Eigen
bijdrage]]-Tb.Financiering[[#This Row],[Andere
subsidie(s)]]-Tb.Financiering[[#This Row],[Anders]],0)</f>
        <v>0</v>
      </c>
      <c r="AR30" s="154">
        <f>IF(Tb.Financiering[[#This Row],[Pnr.]]=AR$7,Tb.Financiering[[#This Row],[Te financieren]]-Tb.Financiering[[#This Row],[Eigen
bijdrage]]-Tb.Financiering[[#This Row],[Andere
subsidie(s)]]-Tb.Financiering[[#This Row],[Anders]],0)</f>
        <v>0</v>
      </c>
      <c r="AS30" s="154">
        <f>IF(Tb.Financiering[[#This Row],[Pnr.]]=AS$7,Tb.Financiering[[#This Row],[Te financieren]]-Tb.Financiering[[#This Row],[Eigen
bijdrage]]-Tb.Financiering[[#This Row],[Andere
subsidie(s)]]-Tb.Financiering[[#This Row],[Anders]],0)</f>
        <v>0</v>
      </c>
      <c r="AT30" s="154">
        <f>IF(Tb.Financiering[[#This Row],[Pnr.]]=AT$7,Tb.Financiering[[#This Row],[Te financieren]]-Tb.Financiering[[#This Row],[Eigen
bijdrage]]-Tb.Financiering[[#This Row],[Andere
subsidie(s)]]-Tb.Financiering[[#This Row],[Anders]],0)</f>
        <v>0</v>
      </c>
      <c r="AU30" s="154">
        <f>IF(Tb.Financiering[[#This Row],[Pnr.]]=AU$7,Tb.Financiering[[#This Row],[Te financieren]]-Tb.Financiering[[#This Row],[Eigen
bijdrage]]-Tb.Financiering[[#This Row],[Andere
subsidie(s)]]-Tb.Financiering[[#This Row],[Anders]],0)</f>
        <v>0</v>
      </c>
      <c r="AV30" s="154">
        <f>IF(Tb.Financiering[[#This Row],[Pnr.]]=AV$7,Tb.Financiering[[#This Row],[Te financieren]]-Tb.Financiering[[#This Row],[Eigen
bijdrage]]-Tb.Financiering[[#This Row],[Andere
subsidie(s)]]-Tb.Financiering[[#This Row],[Anders]],0)</f>
        <v>0</v>
      </c>
      <c r="AW30" s="154">
        <f>IF(Tb.Financiering[[#This Row],[Pnr.]]=AW$7,Tb.Financiering[[#This Row],[Te financieren]]-Tb.Financiering[[#This Row],[Eigen
bijdrage]]-Tb.Financiering[[#This Row],[Andere
subsidie(s)]]-Tb.Financiering[[#This Row],[Anders]],0)</f>
        <v>0</v>
      </c>
      <c r="AX30" s="154">
        <f>IF(Tb.Financiering[[#This Row],[Pnr.]]=AX$7,Tb.Financiering[[#This Row],[Te financieren]]-Tb.Financiering[[#This Row],[Eigen
bijdrage]]-Tb.Financiering[[#This Row],[Andere
subsidie(s)]]-Tb.Financiering[[#This Row],[Anders]],0)</f>
        <v>0</v>
      </c>
      <c r="AY30" s="154">
        <f>IF(Tb.Financiering[[#This Row],[Pnr.]]=AY$7,Tb.Financiering[[#This Row],[Te financieren]]-Tb.Financiering[[#This Row],[Eigen
bijdrage]]-Tb.Financiering[[#This Row],[Andere
subsidie(s)]]-Tb.Financiering[[#This Row],[Anders]],0)</f>
        <v>0</v>
      </c>
      <c r="AZ30" s="154">
        <f>IF(Tb.Financiering[[#This Row],[Pnr.]]=AZ$7,Tb.Financiering[[#This Row],[Te financieren]]-Tb.Financiering[[#This Row],[Eigen
bijdrage]]-Tb.Financiering[[#This Row],[Andere
subsidie(s)]]-Tb.Financiering[[#This Row],[Anders]],0)</f>
        <v>0</v>
      </c>
      <c r="BA30" s="154">
        <f>IF(Tb.Financiering[[#This Row],[Pnr.]]=BA$7,Tb.Financiering[[#This Row],[Te financieren]]-Tb.Financiering[[#This Row],[Eigen
bijdrage]]-Tb.Financiering[[#This Row],[Andere
subsidie(s)]]-Tb.Financiering[[#This Row],[Anders]],0)</f>
        <v>0</v>
      </c>
      <c r="BB30" s="154">
        <f>IF(Tb.Financiering[[#This Row],[Pnr.]]=BB$7,Tb.Financiering[[#This Row],[Te financieren]]-Tb.Financiering[[#This Row],[Eigen
bijdrage]]-Tb.Financiering[[#This Row],[Andere
subsidie(s)]]-Tb.Financiering[[#This Row],[Anders]],0)</f>
        <v>0</v>
      </c>
      <c r="BC30" s="154">
        <f>IF(Tb.Financiering[[#This Row],[Pnr.]]=BC$7,Tb.Financiering[[#This Row],[Te financieren]]-Tb.Financiering[[#This Row],[Eigen
bijdrage]]-Tb.Financiering[[#This Row],[Andere
subsidie(s)]]-Tb.Financiering[[#This Row],[Anders]],0)</f>
        <v>0</v>
      </c>
      <c r="BD30" s="154">
        <f>IF(Tb.Financiering[[#This Row],[Pnr.]]=BD$7,Tb.Financiering[[#This Row],[Te financieren]]-Tb.Financiering[[#This Row],[Eigen
bijdrage]]-Tb.Financiering[[#This Row],[Andere
subsidie(s)]]-Tb.Financiering[[#This Row],[Anders]],0)</f>
        <v>0</v>
      </c>
      <c r="BE30" s="154">
        <f>IF(Tb.Financiering[[#This Row],[Pnr.]]=BE$7,Tb.Financiering[[#This Row],[Te financieren]]-Tb.Financiering[[#This Row],[Eigen
bijdrage]]-Tb.Financiering[[#This Row],[Andere
subsidie(s)]]-Tb.Financiering[[#This Row],[Anders]],0)</f>
        <v>0</v>
      </c>
      <c r="BF30" s="154">
        <f>IF(Tb.Financiering[[#This Row],[Pnr.]]=BF$7,Tb.Financiering[[#This Row],[Te financieren]]-Tb.Financiering[[#This Row],[Eigen
bijdrage]]-Tb.Financiering[[#This Row],[Andere
subsidie(s)]]-Tb.Financiering[[#This Row],[Anders]],0)</f>
        <v>0</v>
      </c>
      <c r="BG30" s="154">
        <f>IF(Tb.Financiering[[#This Row],[Pnr.]]=BG$7,Tb.Financiering[[#This Row],[Te financieren]]-Tb.Financiering[[#This Row],[Eigen
bijdrage]]-Tb.Financiering[[#This Row],[Andere
subsidie(s)]]-Tb.Financiering[[#This Row],[Anders]],0)</f>
        <v>0</v>
      </c>
      <c r="BH30" s="154">
        <f>IF(Tb.Financiering[[#This Row],[Pnr.]]=BH$7,Tb.Financiering[[#This Row],[Te financieren]]-Tb.Financiering[[#This Row],[Eigen
bijdrage]]-Tb.Financiering[[#This Row],[Andere
subsidie(s)]]-Tb.Financiering[[#This Row],[Anders]],0)</f>
        <v>0</v>
      </c>
      <c r="BI30" s="154">
        <f>IF(Tb.Financiering[[#This Row],[Pnr.]]=BI$7,Tb.Financiering[[#This Row],[Te financieren]]-Tb.Financiering[[#This Row],[Eigen
bijdrage]]-Tb.Financiering[[#This Row],[Andere
subsidie(s)]]-Tb.Financiering[[#This Row],[Anders]],0)</f>
        <v>0</v>
      </c>
      <c r="BJ30" s="154">
        <f>IF(Tb.Financiering[[#This Row],[Pnr.]]=BJ$7,Tb.Financiering[[#This Row],[Te financieren]]-Tb.Financiering[[#This Row],[Eigen
bijdrage]]-Tb.Financiering[[#This Row],[Andere
subsidie(s)]]-Tb.Financiering[[#This Row],[Anders]],0)</f>
        <v>0</v>
      </c>
      <c r="BK30" s="154">
        <f>IF(Tb.Financiering[[#This Row],[Pnr.]]=BK$7,Tb.Financiering[[#This Row],[Te financieren]]-Tb.Financiering[[#This Row],[Eigen
bijdrage]]-Tb.Financiering[[#This Row],[Andere
subsidie(s)]]-Tb.Financiering[[#This Row],[Anders]],0)</f>
        <v>0</v>
      </c>
      <c r="BL30" s="154">
        <f>IF(Tb.Financiering[[#This Row],[Pnr.]]=BL$7,Tb.Financiering[[#This Row],[Te financieren]]-Tb.Financiering[[#This Row],[Eigen
bijdrage]]-Tb.Financiering[[#This Row],[Andere
subsidie(s)]]-Tb.Financiering[[#This Row],[Anders]],0)</f>
        <v>0</v>
      </c>
      <c r="BM30" s="154">
        <f>IF(Tb.Financiering[[#This Row],[Pnr.]]=BM$7,Tb.Financiering[[#This Row],[Te financieren]]-Tb.Financiering[[#This Row],[Eigen
bijdrage]]-Tb.Financiering[[#This Row],[Andere
subsidie(s)]]-Tb.Financiering[[#This Row],[Anders]],0)</f>
        <v>0</v>
      </c>
      <c r="BN30" s="259">
        <f>IF(Tb.Financiering[[#This Row],[Pnr.]]=BN$7,Tb.Financiering[[#This Row],[Eigen
bijdrage]]+Tb.Financiering[[#This Row],[Andere
subsidie(s)]]+Tb.Financiering[[#This Row],[Anders]],0)</f>
        <v>0</v>
      </c>
      <c r="BO30" s="259">
        <f>IF(Tb.Financiering[[#This Row],[Pnr.]]=BO$7,Tb.Financiering[[#This Row],[Eigen
bijdrage]]+Tb.Financiering[[#This Row],[Andere
subsidie(s)]]+Tb.Financiering[[#This Row],[Anders]],0)</f>
        <v>0</v>
      </c>
      <c r="BP30" s="259">
        <f>IF(Tb.Financiering[[#This Row],[Pnr.]]=BP$7,Tb.Financiering[[#This Row],[Eigen
bijdrage]]+Tb.Financiering[[#This Row],[Andere
subsidie(s)]]+Tb.Financiering[[#This Row],[Anders]],0)</f>
        <v>0</v>
      </c>
      <c r="BQ30" s="259">
        <f>IF(Tb.Financiering[[#This Row],[Pnr.]]=BQ$7,Tb.Financiering[[#This Row],[Eigen
bijdrage]]+Tb.Financiering[[#This Row],[Andere
subsidie(s)]]+Tb.Financiering[[#This Row],[Anders]],0)</f>
        <v>0</v>
      </c>
      <c r="BR30" s="259">
        <f>IF(Tb.Financiering[[#This Row],[Pnr.]]=BR$7,Tb.Financiering[[#This Row],[Eigen
bijdrage]]+Tb.Financiering[[#This Row],[Andere
subsidie(s)]]+Tb.Financiering[[#This Row],[Anders]],0)</f>
        <v>0</v>
      </c>
      <c r="BS30" s="259">
        <f>IF(Tb.Financiering[[#This Row],[Pnr.]]=BS$7,Tb.Financiering[[#This Row],[Eigen
bijdrage]]+Tb.Financiering[[#This Row],[Andere
subsidie(s)]]+Tb.Financiering[[#This Row],[Anders]],0)</f>
        <v>0</v>
      </c>
      <c r="BT30" s="259">
        <f>IF(Tb.Financiering[[#This Row],[Pnr.]]=BT$7,Tb.Financiering[[#This Row],[Eigen
bijdrage]]+Tb.Financiering[[#This Row],[Andere
subsidie(s)]]+Tb.Financiering[[#This Row],[Anders]],0)</f>
        <v>0</v>
      </c>
      <c r="BU30" s="259">
        <f>IF(Tb.Financiering[[#This Row],[Pnr.]]=BU$7,Tb.Financiering[[#This Row],[Eigen
bijdrage]]+Tb.Financiering[[#This Row],[Andere
subsidie(s)]]+Tb.Financiering[[#This Row],[Anders]],0)</f>
        <v>0</v>
      </c>
      <c r="BV30" s="259">
        <f>IF(Tb.Financiering[[#This Row],[Pnr.]]=BV$7,Tb.Financiering[[#This Row],[Eigen
bijdrage]]+Tb.Financiering[[#This Row],[Andere
subsidie(s)]]+Tb.Financiering[[#This Row],[Anders]],0)</f>
        <v>0</v>
      </c>
      <c r="BW30" s="259">
        <f>IF(Tb.Financiering[[#This Row],[Pnr.]]=BW$7,Tb.Financiering[[#This Row],[Eigen
bijdrage]]+Tb.Financiering[[#This Row],[Andere
subsidie(s)]]+Tb.Financiering[[#This Row],[Anders]],0)</f>
        <v>0</v>
      </c>
      <c r="BX30" s="259">
        <f>IF(Tb.Financiering[[#This Row],[Pnr.]]=BX$7,Tb.Financiering[[#This Row],[Eigen
bijdrage]]+Tb.Financiering[[#This Row],[Andere
subsidie(s)]]+Tb.Financiering[[#This Row],[Anders]],0)</f>
        <v>0</v>
      </c>
      <c r="BY30" s="259">
        <f>IF(Tb.Financiering[[#This Row],[Pnr.]]=BY$7,Tb.Financiering[[#This Row],[Eigen
bijdrage]]+Tb.Financiering[[#This Row],[Andere
subsidie(s)]]+Tb.Financiering[[#This Row],[Anders]],0)</f>
        <v>0</v>
      </c>
      <c r="BZ30" s="259">
        <f>IF(Tb.Financiering[[#This Row],[Pnr.]]=BZ$7,Tb.Financiering[[#This Row],[Eigen
bijdrage]]+Tb.Financiering[[#This Row],[Andere
subsidie(s)]]+Tb.Financiering[[#This Row],[Anders]],0)</f>
        <v>0</v>
      </c>
      <c r="CA30" s="259">
        <f>IF(Tb.Financiering[[#This Row],[Pnr.]]=CA$7,Tb.Financiering[[#This Row],[Eigen
bijdrage]]+Tb.Financiering[[#This Row],[Andere
subsidie(s)]]+Tb.Financiering[[#This Row],[Anders]],0)</f>
        <v>0</v>
      </c>
      <c r="CB30" s="259">
        <f>IF(Tb.Financiering[[#This Row],[Pnr.]]=CB$7,Tb.Financiering[[#This Row],[Eigen
bijdrage]]+Tb.Financiering[[#This Row],[Andere
subsidie(s)]]+Tb.Financiering[[#This Row],[Anders]],0)</f>
        <v>0</v>
      </c>
      <c r="CC30" s="259">
        <f>IF(Tb.Financiering[[#This Row],[Pnr.]]=CC$7,Tb.Financiering[[#This Row],[Eigen
bijdrage]]+Tb.Financiering[[#This Row],[Andere
subsidie(s)]]+Tb.Financiering[[#This Row],[Anders]],0)</f>
        <v>0</v>
      </c>
      <c r="CD30" s="259">
        <f>IF(Tb.Financiering[[#This Row],[Pnr.]]=CD$7,Tb.Financiering[[#This Row],[Eigen
bijdrage]]+Tb.Financiering[[#This Row],[Andere
subsidie(s)]]+Tb.Financiering[[#This Row],[Anders]],0)</f>
        <v>0</v>
      </c>
      <c r="CE30" s="259">
        <f>IF(Tb.Financiering[[#This Row],[Pnr.]]=CE$7,Tb.Financiering[[#This Row],[Eigen
bijdrage]]+Tb.Financiering[[#This Row],[Andere
subsidie(s)]]+Tb.Financiering[[#This Row],[Anders]],0)</f>
        <v>0</v>
      </c>
      <c r="CF30" s="259">
        <f>IF(Tb.Financiering[[#This Row],[Pnr.]]=CF$7,Tb.Financiering[[#This Row],[Eigen
bijdrage]]+Tb.Financiering[[#This Row],[Andere
subsidie(s)]]+Tb.Financiering[[#This Row],[Anders]],0)</f>
        <v>0</v>
      </c>
      <c r="CG30" s="259">
        <f>IF(Tb.Financiering[[#This Row],[Pnr.]]=CG$7,Tb.Financiering[[#This Row],[Eigen
bijdrage]]+Tb.Financiering[[#This Row],[Andere
subsidie(s)]]+Tb.Financiering[[#This Row],[Anders]],0)</f>
        <v>0</v>
      </c>
      <c r="CH30" s="259">
        <f>IF(Tb.Financiering[[#This Row],[Pnr.]]=CH$7,Tb.Financiering[[#This Row],[Eigen
bijdrage]]+Tb.Financiering[[#This Row],[Andere
subsidie(s)]]+Tb.Financiering[[#This Row],[Anders]],0)</f>
        <v>0</v>
      </c>
      <c r="CI30" s="259">
        <f>IF(Tb.Financiering[[#This Row],[Pnr.]]=CI$7,Tb.Financiering[[#This Row],[Eigen
bijdrage]]+Tb.Financiering[[#This Row],[Andere
subsidie(s)]]+Tb.Financiering[[#This Row],[Anders]],0)</f>
        <v>0</v>
      </c>
      <c r="CJ30" s="259">
        <f>IF(Tb.Financiering[[#This Row],[Pnr.]]=CJ$7,Tb.Financiering[[#This Row],[Eigen
bijdrage]]+Tb.Financiering[[#This Row],[Andere
subsidie(s)]]+Tb.Financiering[[#This Row],[Anders]],0)</f>
        <v>0</v>
      </c>
      <c r="CK30" s="259">
        <f>IF(Tb.Financiering[[#This Row],[Pnr.]]=CK$7,Tb.Financiering[[#This Row],[Eigen
bijdrage]]+Tb.Financiering[[#This Row],[Andere
subsidie(s)]]+Tb.Financiering[[#This Row],[Anders]],0)</f>
        <v>0</v>
      </c>
      <c r="CL30" s="259">
        <f>IF(Tb.Financiering[[#This Row],[Pnr.]]=CL$7,Tb.Financiering[[#This Row],[Eigen
bijdrage]]+Tb.Financiering[[#This Row],[Andere
subsidie(s)]]+Tb.Financiering[[#This Row],[Anders]],0)</f>
        <v>0</v>
      </c>
      <c r="CM30" s="259">
        <f>IF(Tb.Financiering[[#This Row],[Pnr.]]=CM$7,Tb.Financiering[[#This Row],[Eigen
bijdrage]]+Tb.Financiering[[#This Row],[Andere
subsidie(s)]]+Tb.Financiering[[#This Row],[Anders]],0)</f>
        <v>0</v>
      </c>
      <c r="CN30" s="259">
        <f>IF(Tb.Financiering[[#This Row],[Pnr.]]=CN$7,Tb.Financiering[[#This Row],[Eigen
bijdrage]]+Tb.Financiering[[#This Row],[Andere
subsidie(s)]]+Tb.Financiering[[#This Row],[Anders]],0)</f>
        <v>0</v>
      </c>
      <c r="CO30" s="259">
        <f>IF(Tb.Financiering[[#This Row],[Pnr.]]=CO$7,Tb.Financiering[[#This Row],[Eigen
bijdrage]]+Tb.Financiering[[#This Row],[Andere
subsidie(s)]]+Tb.Financiering[[#This Row],[Anders]],0)</f>
        <v>0</v>
      </c>
      <c r="CP30" s="259">
        <f>IF(Tb.Financiering[[#This Row],[Pnr.]]=CP$7,Tb.Financiering[[#This Row],[Eigen
bijdrage]]+Tb.Financiering[[#This Row],[Andere
subsidie(s)]]+Tb.Financiering[[#This Row],[Anders]],0)</f>
        <v>0</v>
      </c>
      <c r="CQ30" s="259">
        <f>IF(Tb.Financiering[[#This Row],[Pnr.]]=CQ$7,Tb.Financiering[[#This Row],[Eigen
bijdrage]]+Tb.Financiering[[#This Row],[Andere
subsidie(s)]]+Tb.Financiering[[#This Row],[Anders]],0)</f>
        <v>0</v>
      </c>
      <c r="CR30" s="259">
        <f>IF(Tb.Financiering[[#This Row],[Pnr.]]=CR$7,Tb.Financiering[[#This Row],[Eigen
bijdrage]]+Tb.Financiering[[#This Row],[Andere
subsidie(s)]]+Tb.Financiering[[#This Row],[Anders]],0)</f>
        <v>0</v>
      </c>
      <c r="CS30" s="259">
        <f>IF(Tb.Financiering[[#This Row],[Pnr.]]=CS$7,Tb.Financiering[[#This Row],[Eigen
bijdrage]]+Tb.Financiering[[#This Row],[Andere
subsidie(s)]]+Tb.Financiering[[#This Row],[Anders]],0)</f>
        <v>0</v>
      </c>
      <c r="CT30" s="259">
        <f>IF(Tb.Financiering[[#This Row],[Pnr.]]=CT$7,Tb.Financiering[[#This Row],[Eigen
bijdrage]]+Tb.Financiering[[#This Row],[Andere
subsidie(s)]]+Tb.Financiering[[#This Row],[Anders]],0)</f>
        <v>0</v>
      </c>
      <c r="CU30" s="259">
        <f>IF(Tb.Financiering[[#This Row],[Pnr.]]=CU$7,Tb.Financiering[[#This Row],[Eigen
bijdrage]]+Tb.Financiering[[#This Row],[Andere
subsidie(s)]]+Tb.Financiering[[#This Row],[Anders]],0)</f>
        <v>0</v>
      </c>
      <c r="CV30" s="259">
        <f>IF(Tb.Financiering[[#This Row],[Pnr.]]=CV$7,Tb.Financiering[[#This Row],[Eigen
bijdrage]]+Tb.Financiering[[#This Row],[Andere
subsidie(s)]]+Tb.Financiering[[#This Row],[Anders]],0)</f>
        <v>0</v>
      </c>
      <c r="CW30" s="259">
        <f>IF(Tb.Financiering[[#This Row],[Pnr.]]=CW$7,Tb.Financiering[[#This Row],[Eigen
bijdrage]]+Tb.Financiering[[#This Row],[Andere
subsidie(s)]]+Tb.Financiering[[#This Row],[Anders]],0)</f>
        <v>0</v>
      </c>
      <c r="CX30" s="259">
        <f>IF(Tb.Financiering[[#This Row],[Pnr.]]=CX$7,Tb.Financiering[[#This Row],[Eigen
bijdrage]]+Tb.Financiering[[#This Row],[Andere
subsidie(s)]]+Tb.Financiering[[#This Row],[Anders]],0)</f>
        <v>0</v>
      </c>
      <c r="CY30" s="259">
        <f>IF(Tb.Financiering[[#This Row],[Pnr.]]=CY$7,Tb.Financiering[[#This Row],[Eigen
bijdrage]]+Tb.Financiering[[#This Row],[Andere
subsidie(s)]]+Tb.Financiering[[#This Row],[Anders]],0)</f>
        <v>0</v>
      </c>
      <c r="CZ30" s="259">
        <f>IF(Tb.Financiering[[#This Row],[Pnr.]]=CZ$7,Tb.Financiering[[#This Row],[Eigen
bijdrage]]+Tb.Financiering[[#This Row],[Andere
subsidie(s)]]+Tb.Financiering[[#This Row],[Anders]],0)</f>
        <v>0</v>
      </c>
      <c r="DA30" s="259">
        <f>IF(Tb.Financiering[[#This Row],[Pnr.]]=DA$7,Tb.Financiering[[#This Row],[Eigen
bijdrage]]+Tb.Financiering[[#This Row],[Andere
subsidie(s)]]+Tb.Financiering[[#This Row],[Anders]],0)</f>
        <v>0</v>
      </c>
      <c r="DB30" s="259">
        <f>IF(Tb.Financiering[[#This Row],[Pnr.]]=DB$7,Tb.Financiering[[#This Row],[Eigen
bijdrage]]+Tb.Financiering[[#This Row],[Andere
subsidie(s)]]+Tb.Financiering[[#This Row],[Anders]],0)</f>
        <v>0</v>
      </c>
      <c r="DC30" s="259">
        <f>IF(Tb.Financiering[[#This Row],[Pnr.]]=DC$7,Tb.Financiering[[#This Row],[Eigen
bijdrage]]+Tb.Financiering[[#This Row],[Andere
subsidie(s)]]+Tb.Financiering[[#This Row],[Anders]],0)</f>
        <v>0</v>
      </c>
      <c r="DD30" s="259">
        <f>IF(Tb.Financiering[[#This Row],[Pnr.]]=DD$7,Tb.Financiering[[#This Row],[Eigen
bijdrage]]+Tb.Financiering[[#This Row],[Andere
subsidie(s)]]+Tb.Financiering[[#This Row],[Anders]],0)</f>
        <v>0</v>
      </c>
      <c r="DE30" s="259">
        <f>IF(Tb.Financiering[[#This Row],[Pnr.]]=DE$7,Tb.Financiering[[#This Row],[Eigen
bijdrage]]+Tb.Financiering[[#This Row],[Andere
subsidie(s)]]+Tb.Financiering[[#This Row],[Anders]],0)</f>
        <v>0</v>
      </c>
      <c r="DF30" s="259">
        <f>IF(Tb.Financiering[[#This Row],[Pnr.]]=DF$7,Tb.Financiering[[#This Row],[Eigen
bijdrage]]+Tb.Financiering[[#This Row],[Andere
subsidie(s)]]+Tb.Financiering[[#This Row],[Anders]],0)</f>
        <v>0</v>
      </c>
      <c r="DG30" s="259">
        <f>IF(Tb.Financiering[[#This Row],[Pnr.]]=DG$7,Tb.Financiering[[#This Row],[Eigen
bijdrage]]+Tb.Financiering[[#This Row],[Andere
subsidie(s)]]+Tb.Financiering[[#This Row],[Anders]],0)</f>
        <v>0</v>
      </c>
      <c r="DH30" s="259">
        <f>IF(Tb.Financiering[[#This Row],[Pnr.]]=DH$7,Tb.Financiering[[#This Row],[Eigen
bijdrage]]+Tb.Financiering[[#This Row],[Andere
subsidie(s)]]+Tb.Financiering[[#This Row],[Anders]],0)</f>
        <v>0</v>
      </c>
      <c r="DI30" s="259">
        <f>IF(Tb.Financiering[[#This Row],[Pnr.]]=DI$7,Tb.Financiering[[#This Row],[Eigen
bijdrage]]+Tb.Financiering[[#This Row],[Andere
subsidie(s)]]+Tb.Financiering[[#This Row],[Anders]],0)</f>
        <v>0</v>
      </c>
      <c r="DJ30" s="259">
        <f>IF(Tb.Financiering[[#This Row],[Pnr.]]=DJ$7,Tb.Financiering[[#This Row],[Eigen
bijdrage]]+Tb.Financiering[[#This Row],[Andere
subsidie(s)]]+Tb.Financiering[[#This Row],[Anders]],0)</f>
        <v>0</v>
      </c>
      <c r="DK30" s="259">
        <f>IF(Tb.Financiering[[#This Row],[Pnr.]]=DK$7,Tb.Financiering[[#This Row],[Eigen
bijdrage]]+Tb.Financiering[[#This Row],[Andere
subsidie(s)]]+Tb.Financiering[[#This Row],[Anders]],0)</f>
        <v>0</v>
      </c>
      <c r="XEZ30" s="267"/>
      <c r="XFA30" s="267"/>
      <c r="XFB30" s="267"/>
      <c r="XFC30" s="267"/>
      <c r="XFD30" s="31"/>
    </row>
    <row r="31" spans="1:115 16380:16384" s="4" customFormat="1" x14ac:dyDescent="0.3">
      <c r="A31" s="31"/>
      <c r="B31" s="147"/>
      <c r="C31" s="147"/>
      <c r="D31" s="11">
        <f>SUMIF(Tbl.Kosten[PSAnr.],Tb.Financiering[[#This Row],[PSAnr.]],Tbl.Kosten[Totaal kosten])</f>
        <v>0</v>
      </c>
      <c r="E31" s="164">
        <f>SUMIF(Tbl.Kosten[PSAnr.],Tb.Financiering[[#This Row],[PSAnr.]],Tbl.Kosten[Subsidie])</f>
        <v>0</v>
      </c>
      <c r="F31" s="165"/>
      <c r="G31" s="164">
        <f>Tb.Financiering[[#This Row],[Begrote kosten]]-Tb.Financiering[[#This Row],[Berekende GLB subsidie]]-Tb.Financiering[[#This Row],[Correctie GLB subsidie]]</f>
        <v>0</v>
      </c>
      <c r="H31" s="166"/>
      <c r="I31" s="166"/>
      <c r="J31" s="166"/>
      <c r="K31" s="162"/>
      <c r="L31" s="97">
        <f>Tb.Financiering[[#This Row],[Te financieren]]-SUM(Tb.Financiering[[#This Row],[Eigen
bijdrage]:[Anders]])</f>
        <v>0</v>
      </c>
      <c r="M31" s="170" t="str">
        <f>IFERROR(VLOOKUP(Tb.Financiering[[#This Row],[Partnernaam]],Tbl.Projectpartners[[Naam]:[PNr.]],9,FALSE),"")</f>
        <v/>
      </c>
      <c r="N31" s="152" t="str">
        <f>IFERROR(VLOOKUP(Tb.Financiering[[#This Row],[Subsidiabele activiteit]],Tbl.Subsidiehoogte[[Subsidieactiviteit]:[SAnr.]],3,FALSE),"")</f>
        <v/>
      </c>
      <c r="O31" s="152" t="str">
        <f>_xlfn.CONCAT(Tb.Financiering[[#This Row],[Pnr.]],Tb.Financiering[[#This Row],[SAnr.]])</f>
        <v/>
      </c>
      <c r="P31" s="154">
        <f>IF(Tb.Financiering[[#This Row],[Pnr.]]=P$7,Tb.Financiering[[#This Row],[Te financieren]]-Tb.Financiering[[#This Row],[Eigen
bijdrage]]-Tb.Financiering[[#This Row],[Andere
subsidie(s)]]-Tb.Financiering[[#This Row],[Anders]],0)</f>
        <v>0</v>
      </c>
      <c r="Q31" s="154">
        <f>IF(Tb.Financiering[[#This Row],[Pnr.]]=Q$7,Tb.Financiering[[#This Row],[Te financieren]]-Tb.Financiering[[#This Row],[Eigen
bijdrage]]-Tb.Financiering[[#This Row],[Andere
subsidie(s)]]-Tb.Financiering[[#This Row],[Anders]],0)</f>
        <v>0</v>
      </c>
      <c r="R31" s="154">
        <f>IF(Tb.Financiering[[#This Row],[Pnr.]]=R$7,Tb.Financiering[[#This Row],[Te financieren]]-Tb.Financiering[[#This Row],[Eigen
bijdrage]]-Tb.Financiering[[#This Row],[Andere
subsidie(s)]]-Tb.Financiering[[#This Row],[Anders]],0)</f>
        <v>0</v>
      </c>
      <c r="S31" s="154">
        <f>IF(Tb.Financiering[[#This Row],[Pnr.]]=S$7,Tb.Financiering[[#This Row],[Te financieren]]-Tb.Financiering[[#This Row],[Eigen
bijdrage]]-Tb.Financiering[[#This Row],[Andere
subsidie(s)]]-Tb.Financiering[[#This Row],[Anders]],0)</f>
        <v>0</v>
      </c>
      <c r="T31" s="154">
        <f>IF(Tb.Financiering[[#This Row],[Pnr.]]=T$7,Tb.Financiering[[#This Row],[Te financieren]]-Tb.Financiering[[#This Row],[Eigen
bijdrage]]-Tb.Financiering[[#This Row],[Andere
subsidie(s)]]-Tb.Financiering[[#This Row],[Anders]],0)</f>
        <v>0</v>
      </c>
      <c r="U31" s="154">
        <f>IF(Tb.Financiering[[#This Row],[Pnr.]]=U$7,Tb.Financiering[[#This Row],[Te financieren]]-Tb.Financiering[[#This Row],[Eigen
bijdrage]]-Tb.Financiering[[#This Row],[Andere
subsidie(s)]]-Tb.Financiering[[#This Row],[Anders]],0)</f>
        <v>0</v>
      </c>
      <c r="V31" s="154">
        <f>IF(Tb.Financiering[[#This Row],[Pnr.]]=V$7,Tb.Financiering[[#This Row],[Te financieren]]-Tb.Financiering[[#This Row],[Eigen
bijdrage]]-Tb.Financiering[[#This Row],[Andere
subsidie(s)]]-Tb.Financiering[[#This Row],[Anders]],0)</f>
        <v>0</v>
      </c>
      <c r="W31" s="154">
        <f>IF(Tb.Financiering[[#This Row],[Pnr.]]=W$7,Tb.Financiering[[#This Row],[Te financieren]]-Tb.Financiering[[#This Row],[Eigen
bijdrage]]-Tb.Financiering[[#This Row],[Andere
subsidie(s)]]-Tb.Financiering[[#This Row],[Anders]],0)</f>
        <v>0</v>
      </c>
      <c r="X31" s="154">
        <f>IF(Tb.Financiering[[#This Row],[Pnr.]]=X$7,Tb.Financiering[[#This Row],[Te financieren]]-Tb.Financiering[[#This Row],[Eigen
bijdrage]]-Tb.Financiering[[#This Row],[Andere
subsidie(s)]]-Tb.Financiering[[#This Row],[Anders]],0)</f>
        <v>0</v>
      </c>
      <c r="Y31" s="154">
        <f>IF(Tb.Financiering[[#This Row],[Pnr.]]=Y$7,Tb.Financiering[[#This Row],[Te financieren]]-Tb.Financiering[[#This Row],[Eigen
bijdrage]]-Tb.Financiering[[#This Row],[Andere
subsidie(s)]]-Tb.Financiering[[#This Row],[Anders]],0)</f>
        <v>0</v>
      </c>
      <c r="Z31" s="154">
        <f>IF(Tb.Financiering[[#This Row],[Pnr.]]=Z$7,Tb.Financiering[[#This Row],[Te financieren]]-Tb.Financiering[[#This Row],[Eigen
bijdrage]]-Tb.Financiering[[#This Row],[Andere
subsidie(s)]]-Tb.Financiering[[#This Row],[Anders]],0)</f>
        <v>0</v>
      </c>
      <c r="AA31" s="154">
        <f>IF(Tb.Financiering[[#This Row],[Pnr.]]=AA$7,Tb.Financiering[[#This Row],[Te financieren]]-Tb.Financiering[[#This Row],[Eigen
bijdrage]]-Tb.Financiering[[#This Row],[Andere
subsidie(s)]]-Tb.Financiering[[#This Row],[Anders]],0)</f>
        <v>0</v>
      </c>
      <c r="AB31" s="154">
        <f>IF(Tb.Financiering[[#This Row],[Pnr.]]=AB$7,Tb.Financiering[[#This Row],[Te financieren]]-Tb.Financiering[[#This Row],[Eigen
bijdrage]]-Tb.Financiering[[#This Row],[Andere
subsidie(s)]]-Tb.Financiering[[#This Row],[Anders]],0)</f>
        <v>0</v>
      </c>
      <c r="AC31" s="154">
        <f>IF(Tb.Financiering[[#This Row],[Pnr.]]=AC$7,Tb.Financiering[[#This Row],[Te financieren]]-Tb.Financiering[[#This Row],[Eigen
bijdrage]]-Tb.Financiering[[#This Row],[Andere
subsidie(s)]]-Tb.Financiering[[#This Row],[Anders]],0)</f>
        <v>0</v>
      </c>
      <c r="AD31" s="154">
        <f>IF(Tb.Financiering[[#This Row],[Pnr.]]=AD$7,Tb.Financiering[[#This Row],[Te financieren]]-Tb.Financiering[[#This Row],[Eigen
bijdrage]]-Tb.Financiering[[#This Row],[Andere
subsidie(s)]]-Tb.Financiering[[#This Row],[Anders]],0)</f>
        <v>0</v>
      </c>
      <c r="AE31" s="154">
        <f>IF(Tb.Financiering[[#This Row],[Pnr.]]=AE$7,Tb.Financiering[[#This Row],[Te financieren]]-Tb.Financiering[[#This Row],[Eigen
bijdrage]]-Tb.Financiering[[#This Row],[Andere
subsidie(s)]]-Tb.Financiering[[#This Row],[Anders]],0)</f>
        <v>0</v>
      </c>
      <c r="AF31" s="154">
        <f>IF(Tb.Financiering[[#This Row],[Pnr.]]=AF$7,Tb.Financiering[[#This Row],[Te financieren]]-Tb.Financiering[[#This Row],[Eigen
bijdrage]]-Tb.Financiering[[#This Row],[Andere
subsidie(s)]]-Tb.Financiering[[#This Row],[Anders]],0)</f>
        <v>0</v>
      </c>
      <c r="AG31" s="154">
        <f>IF(Tb.Financiering[[#This Row],[Pnr.]]=AG$7,Tb.Financiering[[#This Row],[Te financieren]]-Tb.Financiering[[#This Row],[Eigen
bijdrage]]-Tb.Financiering[[#This Row],[Andere
subsidie(s)]]-Tb.Financiering[[#This Row],[Anders]],0)</f>
        <v>0</v>
      </c>
      <c r="AH31" s="154">
        <f>IF(Tb.Financiering[[#This Row],[Pnr.]]=AH$7,Tb.Financiering[[#This Row],[Te financieren]]-Tb.Financiering[[#This Row],[Eigen
bijdrage]]-Tb.Financiering[[#This Row],[Andere
subsidie(s)]]-Tb.Financiering[[#This Row],[Anders]],0)</f>
        <v>0</v>
      </c>
      <c r="AI31" s="154">
        <f>IF(Tb.Financiering[[#This Row],[Pnr.]]=AI$7,Tb.Financiering[[#This Row],[Te financieren]]-Tb.Financiering[[#This Row],[Eigen
bijdrage]]-Tb.Financiering[[#This Row],[Andere
subsidie(s)]]-Tb.Financiering[[#This Row],[Anders]],0)</f>
        <v>0</v>
      </c>
      <c r="AJ31" s="154">
        <f>IF(Tb.Financiering[[#This Row],[Pnr.]]=AJ$7,Tb.Financiering[[#This Row],[Te financieren]]-Tb.Financiering[[#This Row],[Eigen
bijdrage]]-Tb.Financiering[[#This Row],[Andere
subsidie(s)]]-Tb.Financiering[[#This Row],[Anders]],0)</f>
        <v>0</v>
      </c>
      <c r="AK31" s="154">
        <f>IF(Tb.Financiering[[#This Row],[Pnr.]]=AK$7,Tb.Financiering[[#This Row],[Te financieren]]-Tb.Financiering[[#This Row],[Eigen
bijdrage]]-Tb.Financiering[[#This Row],[Andere
subsidie(s)]]-Tb.Financiering[[#This Row],[Anders]],0)</f>
        <v>0</v>
      </c>
      <c r="AL31" s="154">
        <f>IF(Tb.Financiering[[#This Row],[Pnr.]]=AL$7,Tb.Financiering[[#This Row],[Te financieren]]-Tb.Financiering[[#This Row],[Eigen
bijdrage]]-Tb.Financiering[[#This Row],[Andere
subsidie(s)]]-Tb.Financiering[[#This Row],[Anders]],0)</f>
        <v>0</v>
      </c>
      <c r="AM31" s="154">
        <f>IF(Tb.Financiering[[#This Row],[Pnr.]]=AM$7,Tb.Financiering[[#This Row],[Te financieren]]-Tb.Financiering[[#This Row],[Eigen
bijdrage]]-Tb.Financiering[[#This Row],[Andere
subsidie(s)]]-Tb.Financiering[[#This Row],[Anders]],0)</f>
        <v>0</v>
      </c>
      <c r="AN31" s="154">
        <f>IF(Tb.Financiering[[#This Row],[Pnr.]]=AN$7,Tb.Financiering[[#This Row],[Te financieren]]-Tb.Financiering[[#This Row],[Eigen
bijdrage]]-Tb.Financiering[[#This Row],[Andere
subsidie(s)]]-Tb.Financiering[[#This Row],[Anders]],0)</f>
        <v>0</v>
      </c>
      <c r="AO31" s="154">
        <f>IF(Tb.Financiering[[#This Row],[Pnr.]]=AO$7,Tb.Financiering[[#This Row],[Te financieren]]-Tb.Financiering[[#This Row],[Eigen
bijdrage]]-Tb.Financiering[[#This Row],[Andere
subsidie(s)]]-Tb.Financiering[[#This Row],[Anders]],0)</f>
        <v>0</v>
      </c>
      <c r="AP31" s="154">
        <f>IF(Tb.Financiering[[#This Row],[Pnr.]]=AP$7,Tb.Financiering[[#This Row],[Te financieren]]-Tb.Financiering[[#This Row],[Eigen
bijdrage]]-Tb.Financiering[[#This Row],[Andere
subsidie(s)]]-Tb.Financiering[[#This Row],[Anders]],0)</f>
        <v>0</v>
      </c>
      <c r="AQ31" s="154">
        <f>IF(Tb.Financiering[[#This Row],[Pnr.]]=AQ$7,Tb.Financiering[[#This Row],[Te financieren]]-Tb.Financiering[[#This Row],[Eigen
bijdrage]]-Tb.Financiering[[#This Row],[Andere
subsidie(s)]]-Tb.Financiering[[#This Row],[Anders]],0)</f>
        <v>0</v>
      </c>
      <c r="AR31" s="154">
        <f>IF(Tb.Financiering[[#This Row],[Pnr.]]=AR$7,Tb.Financiering[[#This Row],[Te financieren]]-Tb.Financiering[[#This Row],[Eigen
bijdrage]]-Tb.Financiering[[#This Row],[Andere
subsidie(s)]]-Tb.Financiering[[#This Row],[Anders]],0)</f>
        <v>0</v>
      </c>
      <c r="AS31" s="154">
        <f>IF(Tb.Financiering[[#This Row],[Pnr.]]=AS$7,Tb.Financiering[[#This Row],[Te financieren]]-Tb.Financiering[[#This Row],[Eigen
bijdrage]]-Tb.Financiering[[#This Row],[Andere
subsidie(s)]]-Tb.Financiering[[#This Row],[Anders]],0)</f>
        <v>0</v>
      </c>
      <c r="AT31" s="154">
        <f>IF(Tb.Financiering[[#This Row],[Pnr.]]=AT$7,Tb.Financiering[[#This Row],[Te financieren]]-Tb.Financiering[[#This Row],[Eigen
bijdrage]]-Tb.Financiering[[#This Row],[Andere
subsidie(s)]]-Tb.Financiering[[#This Row],[Anders]],0)</f>
        <v>0</v>
      </c>
      <c r="AU31" s="154">
        <f>IF(Tb.Financiering[[#This Row],[Pnr.]]=AU$7,Tb.Financiering[[#This Row],[Te financieren]]-Tb.Financiering[[#This Row],[Eigen
bijdrage]]-Tb.Financiering[[#This Row],[Andere
subsidie(s)]]-Tb.Financiering[[#This Row],[Anders]],0)</f>
        <v>0</v>
      </c>
      <c r="AV31" s="154">
        <f>IF(Tb.Financiering[[#This Row],[Pnr.]]=AV$7,Tb.Financiering[[#This Row],[Te financieren]]-Tb.Financiering[[#This Row],[Eigen
bijdrage]]-Tb.Financiering[[#This Row],[Andere
subsidie(s)]]-Tb.Financiering[[#This Row],[Anders]],0)</f>
        <v>0</v>
      </c>
      <c r="AW31" s="154">
        <f>IF(Tb.Financiering[[#This Row],[Pnr.]]=AW$7,Tb.Financiering[[#This Row],[Te financieren]]-Tb.Financiering[[#This Row],[Eigen
bijdrage]]-Tb.Financiering[[#This Row],[Andere
subsidie(s)]]-Tb.Financiering[[#This Row],[Anders]],0)</f>
        <v>0</v>
      </c>
      <c r="AX31" s="154">
        <f>IF(Tb.Financiering[[#This Row],[Pnr.]]=AX$7,Tb.Financiering[[#This Row],[Te financieren]]-Tb.Financiering[[#This Row],[Eigen
bijdrage]]-Tb.Financiering[[#This Row],[Andere
subsidie(s)]]-Tb.Financiering[[#This Row],[Anders]],0)</f>
        <v>0</v>
      </c>
      <c r="AY31" s="154">
        <f>IF(Tb.Financiering[[#This Row],[Pnr.]]=AY$7,Tb.Financiering[[#This Row],[Te financieren]]-Tb.Financiering[[#This Row],[Eigen
bijdrage]]-Tb.Financiering[[#This Row],[Andere
subsidie(s)]]-Tb.Financiering[[#This Row],[Anders]],0)</f>
        <v>0</v>
      </c>
      <c r="AZ31" s="154">
        <f>IF(Tb.Financiering[[#This Row],[Pnr.]]=AZ$7,Tb.Financiering[[#This Row],[Te financieren]]-Tb.Financiering[[#This Row],[Eigen
bijdrage]]-Tb.Financiering[[#This Row],[Andere
subsidie(s)]]-Tb.Financiering[[#This Row],[Anders]],0)</f>
        <v>0</v>
      </c>
      <c r="BA31" s="154">
        <f>IF(Tb.Financiering[[#This Row],[Pnr.]]=BA$7,Tb.Financiering[[#This Row],[Te financieren]]-Tb.Financiering[[#This Row],[Eigen
bijdrage]]-Tb.Financiering[[#This Row],[Andere
subsidie(s)]]-Tb.Financiering[[#This Row],[Anders]],0)</f>
        <v>0</v>
      </c>
      <c r="BB31" s="154">
        <f>IF(Tb.Financiering[[#This Row],[Pnr.]]=BB$7,Tb.Financiering[[#This Row],[Te financieren]]-Tb.Financiering[[#This Row],[Eigen
bijdrage]]-Tb.Financiering[[#This Row],[Andere
subsidie(s)]]-Tb.Financiering[[#This Row],[Anders]],0)</f>
        <v>0</v>
      </c>
      <c r="BC31" s="154">
        <f>IF(Tb.Financiering[[#This Row],[Pnr.]]=BC$7,Tb.Financiering[[#This Row],[Te financieren]]-Tb.Financiering[[#This Row],[Eigen
bijdrage]]-Tb.Financiering[[#This Row],[Andere
subsidie(s)]]-Tb.Financiering[[#This Row],[Anders]],0)</f>
        <v>0</v>
      </c>
      <c r="BD31" s="154">
        <f>IF(Tb.Financiering[[#This Row],[Pnr.]]=BD$7,Tb.Financiering[[#This Row],[Te financieren]]-Tb.Financiering[[#This Row],[Eigen
bijdrage]]-Tb.Financiering[[#This Row],[Andere
subsidie(s)]]-Tb.Financiering[[#This Row],[Anders]],0)</f>
        <v>0</v>
      </c>
      <c r="BE31" s="154">
        <f>IF(Tb.Financiering[[#This Row],[Pnr.]]=BE$7,Tb.Financiering[[#This Row],[Te financieren]]-Tb.Financiering[[#This Row],[Eigen
bijdrage]]-Tb.Financiering[[#This Row],[Andere
subsidie(s)]]-Tb.Financiering[[#This Row],[Anders]],0)</f>
        <v>0</v>
      </c>
      <c r="BF31" s="154">
        <f>IF(Tb.Financiering[[#This Row],[Pnr.]]=BF$7,Tb.Financiering[[#This Row],[Te financieren]]-Tb.Financiering[[#This Row],[Eigen
bijdrage]]-Tb.Financiering[[#This Row],[Andere
subsidie(s)]]-Tb.Financiering[[#This Row],[Anders]],0)</f>
        <v>0</v>
      </c>
      <c r="BG31" s="154">
        <f>IF(Tb.Financiering[[#This Row],[Pnr.]]=BG$7,Tb.Financiering[[#This Row],[Te financieren]]-Tb.Financiering[[#This Row],[Eigen
bijdrage]]-Tb.Financiering[[#This Row],[Andere
subsidie(s)]]-Tb.Financiering[[#This Row],[Anders]],0)</f>
        <v>0</v>
      </c>
      <c r="BH31" s="154">
        <f>IF(Tb.Financiering[[#This Row],[Pnr.]]=BH$7,Tb.Financiering[[#This Row],[Te financieren]]-Tb.Financiering[[#This Row],[Eigen
bijdrage]]-Tb.Financiering[[#This Row],[Andere
subsidie(s)]]-Tb.Financiering[[#This Row],[Anders]],0)</f>
        <v>0</v>
      </c>
      <c r="BI31" s="154">
        <f>IF(Tb.Financiering[[#This Row],[Pnr.]]=BI$7,Tb.Financiering[[#This Row],[Te financieren]]-Tb.Financiering[[#This Row],[Eigen
bijdrage]]-Tb.Financiering[[#This Row],[Andere
subsidie(s)]]-Tb.Financiering[[#This Row],[Anders]],0)</f>
        <v>0</v>
      </c>
      <c r="BJ31" s="154">
        <f>IF(Tb.Financiering[[#This Row],[Pnr.]]=BJ$7,Tb.Financiering[[#This Row],[Te financieren]]-Tb.Financiering[[#This Row],[Eigen
bijdrage]]-Tb.Financiering[[#This Row],[Andere
subsidie(s)]]-Tb.Financiering[[#This Row],[Anders]],0)</f>
        <v>0</v>
      </c>
      <c r="BK31" s="154">
        <f>IF(Tb.Financiering[[#This Row],[Pnr.]]=BK$7,Tb.Financiering[[#This Row],[Te financieren]]-Tb.Financiering[[#This Row],[Eigen
bijdrage]]-Tb.Financiering[[#This Row],[Andere
subsidie(s)]]-Tb.Financiering[[#This Row],[Anders]],0)</f>
        <v>0</v>
      </c>
      <c r="BL31" s="154">
        <f>IF(Tb.Financiering[[#This Row],[Pnr.]]=BL$7,Tb.Financiering[[#This Row],[Te financieren]]-Tb.Financiering[[#This Row],[Eigen
bijdrage]]-Tb.Financiering[[#This Row],[Andere
subsidie(s)]]-Tb.Financiering[[#This Row],[Anders]],0)</f>
        <v>0</v>
      </c>
      <c r="BM31" s="154">
        <f>IF(Tb.Financiering[[#This Row],[Pnr.]]=BM$7,Tb.Financiering[[#This Row],[Te financieren]]-Tb.Financiering[[#This Row],[Eigen
bijdrage]]-Tb.Financiering[[#This Row],[Andere
subsidie(s)]]-Tb.Financiering[[#This Row],[Anders]],0)</f>
        <v>0</v>
      </c>
      <c r="BN31" s="259">
        <f>IF(Tb.Financiering[[#This Row],[Pnr.]]=BN$7,Tb.Financiering[[#This Row],[Eigen
bijdrage]]+Tb.Financiering[[#This Row],[Andere
subsidie(s)]]+Tb.Financiering[[#This Row],[Anders]],0)</f>
        <v>0</v>
      </c>
      <c r="BO31" s="259">
        <f>IF(Tb.Financiering[[#This Row],[Pnr.]]=BO$7,Tb.Financiering[[#This Row],[Eigen
bijdrage]]+Tb.Financiering[[#This Row],[Andere
subsidie(s)]]+Tb.Financiering[[#This Row],[Anders]],0)</f>
        <v>0</v>
      </c>
      <c r="BP31" s="259">
        <f>IF(Tb.Financiering[[#This Row],[Pnr.]]=BP$7,Tb.Financiering[[#This Row],[Eigen
bijdrage]]+Tb.Financiering[[#This Row],[Andere
subsidie(s)]]+Tb.Financiering[[#This Row],[Anders]],0)</f>
        <v>0</v>
      </c>
      <c r="BQ31" s="259">
        <f>IF(Tb.Financiering[[#This Row],[Pnr.]]=BQ$7,Tb.Financiering[[#This Row],[Eigen
bijdrage]]+Tb.Financiering[[#This Row],[Andere
subsidie(s)]]+Tb.Financiering[[#This Row],[Anders]],0)</f>
        <v>0</v>
      </c>
      <c r="BR31" s="259">
        <f>IF(Tb.Financiering[[#This Row],[Pnr.]]=BR$7,Tb.Financiering[[#This Row],[Eigen
bijdrage]]+Tb.Financiering[[#This Row],[Andere
subsidie(s)]]+Tb.Financiering[[#This Row],[Anders]],0)</f>
        <v>0</v>
      </c>
      <c r="BS31" s="259">
        <f>IF(Tb.Financiering[[#This Row],[Pnr.]]=BS$7,Tb.Financiering[[#This Row],[Eigen
bijdrage]]+Tb.Financiering[[#This Row],[Andere
subsidie(s)]]+Tb.Financiering[[#This Row],[Anders]],0)</f>
        <v>0</v>
      </c>
      <c r="BT31" s="259">
        <f>IF(Tb.Financiering[[#This Row],[Pnr.]]=BT$7,Tb.Financiering[[#This Row],[Eigen
bijdrage]]+Tb.Financiering[[#This Row],[Andere
subsidie(s)]]+Tb.Financiering[[#This Row],[Anders]],0)</f>
        <v>0</v>
      </c>
      <c r="BU31" s="259">
        <f>IF(Tb.Financiering[[#This Row],[Pnr.]]=BU$7,Tb.Financiering[[#This Row],[Eigen
bijdrage]]+Tb.Financiering[[#This Row],[Andere
subsidie(s)]]+Tb.Financiering[[#This Row],[Anders]],0)</f>
        <v>0</v>
      </c>
      <c r="BV31" s="259">
        <f>IF(Tb.Financiering[[#This Row],[Pnr.]]=BV$7,Tb.Financiering[[#This Row],[Eigen
bijdrage]]+Tb.Financiering[[#This Row],[Andere
subsidie(s)]]+Tb.Financiering[[#This Row],[Anders]],0)</f>
        <v>0</v>
      </c>
      <c r="BW31" s="259">
        <f>IF(Tb.Financiering[[#This Row],[Pnr.]]=BW$7,Tb.Financiering[[#This Row],[Eigen
bijdrage]]+Tb.Financiering[[#This Row],[Andere
subsidie(s)]]+Tb.Financiering[[#This Row],[Anders]],0)</f>
        <v>0</v>
      </c>
      <c r="BX31" s="259">
        <f>IF(Tb.Financiering[[#This Row],[Pnr.]]=BX$7,Tb.Financiering[[#This Row],[Eigen
bijdrage]]+Tb.Financiering[[#This Row],[Andere
subsidie(s)]]+Tb.Financiering[[#This Row],[Anders]],0)</f>
        <v>0</v>
      </c>
      <c r="BY31" s="259">
        <f>IF(Tb.Financiering[[#This Row],[Pnr.]]=BY$7,Tb.Financiering[[#This Row],[Eigen
bijdrage]]+Tb.Financiering[[#This Row],[Andere
subsidie(s)]]+Tb.Financiering[[#This Row],[Anders]],0)</f>
        <v>0</v>
      </c>
      <c r="BZ31" s="259">
        <f>IF(Tb.Financiering[[#This Row],[Pnr.]]=BZ$7,Tb.Financiering[[#This Row],[Eigen
bijdrage]]+Tb.Financiering[[#This Row],[Andere
subsidie(s)]]+Tb.Financiering[[#This Row],[Anders]],0)</f>
        <v>0</v>
      </c>
      <c r="CA31" s="259">
        <f>IF(Tb.Financiering[[#This Row],[Pnr.]]=CA$7,Tb.Financiering[[#This Row],[Eigen
bijdrage]]+Tb.Financiering[[#This Row],[Andere
subsidie(s)]]+Tb.Financiering[[#This Row],[Anders]],0)</f>
        <v>0</v>
      </c>
      <c r="CB31" s="259">
        <f>IF(Tb.Financiering[[#This Row],[Pnr.]]=CB$7,Tb.Financiering[[#This Row],[Eigen
bijdrage]]+Tb.Financiering[[#This Row],[Andere
subsidie(s)]]+Tb.Financiering[[#This Row],[Anders]],0)</f>
        <v>0</v>
      </c>
      <c r="CC31" s="259">
        <f>IF(Tb.Financiering[[#This Row],[Pnr.]]=CC$7,Tb.Financiering[[#This Row],[Eigen
bijdrage]]+Tb.Financiering[[#This Row],[Andere
subsidie(s)]]+Tb.Financiering[[#This Row],[Anders]],0)</f>
        <v>0</v>
      </c>
      <c r="CD31" s="259">
        <f>IF(Tb.Financiering[[#This Row],[Pnr.]]=CD$7,Tb.Financiering[[#This Row],[Eigen
bijdrage]]+Tb.Financiering[[#This Row],[Andere
subsidie(s)]]+Tb.Financiering[[#This Row],[Anders]],0)</f>
        <v>0</v>
      </c>
      <c r="CE31" s="259">
        <f>IF(Tb.Financiering[[#This Row],[Pnr.]]=CE$7,Tb.Financiering[[#This Row],[Eigen
bijdrage]]+Tb.Financiering[[#This Row],[Andere
subsidie(s)]]+Tb.Financiering[[#This Row],[Anders]],0)</f>
        <v>0</v>
      </c>
      <c r="CF31" s="259">
        <f>IF(Tb.Financiering[[#This Row],[Pnr.]]=CF$7,Tb.Financiering[[#This Row],[Eigen
bijdrage]]+Tb.Financiering[[#This Row],[Andere
subsidie(s)]]+Tb.Financiering[[#This Row],[Anders]],0)</f>
        <v>0</v>
      </c>
      <c r="CG31" s="259">
        <f>IF(Tb.Financiering[[#This Row],[Pnr.]]=CG$7,Tb.Financiering[[#This Row],[Eigen
bijdrage]]+Tb.Financiering[[#This Row],[Andere
subsidie(s)]]+Tb.Financiering[[#This Row],[Anders]],0)</f>
        <v>0</v>
      </c>
      <c r="CH31" s="259">
        <f>IF(Tb.Financiering[[#This Row],[Pnr.]]=CH$7,Tb.Financiering[[#This Row],[Eigen
bijdrage]]+Tb.Financiering[[#This Row],[Andere
subsidie(s)]]+Tb.Financiering[[#This Row],[Anders]],0)</f>
        <v>0</v>
      </c>
      <c r="CI31" s="259">
        <f>IF(Tb.Financiering[[#This Row],[Pnr.]]=CI$7,Tb.Financiering[[#This Row],[Eigen
bijdrage]]+Tb.Financiering[[#This Row],[Andere
subsidie(s)]]+Tb.Financiering[[#This Row],[Anders]],0)</f>
        <v>0</v>
      </c>
      <c r="CJ31" s="259">
        <f>IF(Tb.Financiering[[#This Row],[Pnr.]]=CJ$7,Tb.Financiering[[#This Row],[Eigen
bijdrage]]+Tb.Financiering[[#This Row],[Andere
subsidie(s)]]+Tb.Financiering[[#This Row],[Anders]],0)</f>
        <v>0</v>
      </c>
      <c r="CK31" s="259">
        <f>IF(Tb.Financiering[[#This Row],[Pnr.]]=CK$7,Tb.Financiering[[#This Row],[Eigen
bijdrage]]+Tb.Financiering[[#This Row],[Andere
subsidie(s)]]+Tb.Financiering[[#This Row],[Anders]],0)</f>
        <v>0</v>
      </c>
      <c r="CL31" s="259">
        <f>IF(Tb.Financiering[[#This Row],[Pnr.]]=CL$7,Tb.Financiering[[#This Row],[Eigen
bijdrage]]+Tb.Financiering[[#This Row],[Andere
subsidie(s)]]+Tb.Financiering[[#This Row],[Anders]],0)</f>
        <v>0</v>
      </c>
      <c r="CM31" s="259">
        <f>IF(Tb.Financiering[[#This Row],[Pnr.]]=CM$7,Tb.Financiering[[#This Row],[Eigen
bijdrage]]+Tb.Financiering[[#This Row],[Andere
subsidie(s)]]+Tb.Financiering[[#This Row],[Anders]],0)</f>
        <v>0</v>
      </c>
      <c r="CN31" s="259">
        <f>IF(Tb.Financiering[[#This Row],[Pnr.]]=CN$7,Tb.Financiering[[#This Row],[Eigen
bijdrage]]+Tb.Financiering[[#This Row],[Andere
subsidie(s)]]+Tb.Financiering[[#This Row],[Anders]],0)</f>
        <v>0</v>
      </c>
      <c r="CO31" s="259">
        <f>IF(Tb.Financiering[[#This Row],[Pnr.]]=CO$7,Tb.Financiering[[#This Row],[Eigen
bijdrage]]+Tb.Financiering[[#This Row],[Andere
subsidie(s)]]+Tb.Financiering[[#This Row],[Anders]],0)</f>
        <v>0</v>
      </c>
      <c r="CP31" s="259">
        <f>IF(Tb.Financiering[[#This Row],[Pnr.]]=CP$7,Tb.Financiering[[#This Row],[Eigen
bijdrage]]+Tb.Financiering[[#This Row],[Andere
subsidie(s)]]+Tb.Financiering[[#This Row],[Anders]],0)</f>
        <v>0</v>
      </c>
      <c r="CQ31" s="259">
        <f>IF(Tb.Financiering[[#This Row],[Pnr.]]=CQ$7,Tb.Financiering[[#This Row],[Eigen
bijdrage]]+Tb.Financiering[[#This Row],[Andere
subsidie(s)]]+Tb.Financiering[[#This Row],[Anders]],0)</f>
        <v>0</v>
      </c>
      <c r="CR31" s="259">
        <f>IF(Tb.Financiering[[#This Row],[Pnr.]]=CR$7,Tb.Financiering[[#This Row],[Eigen
bijdrage]]+Tb.Financiering[[#This Row],[Andere
subsidie(s)]]+Tb.Financiering[[#This Row],[Anders]],0)</f>
        <v>0</v>
      </c>
      <c r="CS31" s="259">
        <f>IF(Tb.Financiering[[#This Row],[Pnr.]]=CS$7,Tb.Financiering[[#This Row],[Eigen
bijdrage]]+Tb.Financiering[[#This Row],[Andere
subsidie(s)]]+Tb.Financiering[[#This Row],[Anders]],0)</f>
        <v>0</v>
      </c>
      <c r="CT31" s="259">
        <f>IF(Tb.Financiering[[#This Row],[Pnr.]]=CT$7,Tb.Financiering[[#This Row],[Eigen
bijdrage]]+Tb.Financiering[[#This Row],[Andere
subsidie(s)]]+Tb.Financiering[[#This Row],[Anders]],0)</f>
        <v>0</v>
      </c>
      <c r="CU31" s="259">
        <f>IF(Tb.Financiering[[#This Row],[Pnr.]]=CU$7,Tb.Financiering[[#This Row],[Eigen
bijdrage]]+Tb.Financiering[[#This Row],[Andere
subsidie(s)]]+Tb.Financiering[[#This Row],[Anders]],0)</f>
        <v>0</v>
      </c>
      <c r="CV31" s="259">
        <f>IF(Tb.Financiering[[#This Row],[Pnr.]]=CV$7,Tb.Financiering[[#This Row],[Eigen
bijdrage]]+Tb.Financiering[[#This Row],[Andere
subsidie(s)]]+Tb.Financiering[[#This Row],[Anders]],0)</f>
        <v>0</v>
      </c>
      <c r="CW31" s="259">
        <f>IF(Tb.Financiering[[#This Row],[Pnr.]]=CW$7,Tb.Financiering[[#This Row],[Eigen
bijdrage]]+Tb.Financiering[[#This Row],[Andere
subsidie(s)]]+Tb.Financiering[[#This Row],[Anders]],0)</f>
        <v>0</v>
      </c>
      <c r="CX31" s="259">
        <f>IF(Tb.Financiering[[#This Row],[Pnr.]]=CX$7,Tb.Financiering[[#This Row],[Eigen
bijdrage]]+Tb.Financiering[[#This Row],[Andere
subsidie(s)]]+Tb.Financiering[[#This Row],[Anders]],0)</f>
        <v>0</v>
      </c>
      <c r="CY31" s="259">
        <f>IF(Tb.Financiering[[#This Row],[Pnr.]]=CY$7,Tb.Financiering[[#This Row],[Eigen
bijdrage]]+Tb.Financiering[[#This Row],[Andere
subsidie(s)]]+Tb.Financiering[[#This Row],[Anders]],0)</f>
        <v>0</v>
      </c>
      <c r="CZ31" s="259">
        <f>IF(Tb.Financiering[[#This Row],[Pnr.]]=CZ$7,Tb.Financiering[[#This Row],[Eigen
bijdrage]]+Tb.Financiering[[#This Row],[Andere
subsidie(s)]]+Tb.Financiering[[#This Row],[Anders]],0)</f>
        <v>0</v>
      </c>
      <c r="DA31" s="259">
        <f>IF(Tb.Financiering[[#This Row],[Pnr.]]=DA$7,Tb.Financiering[[#This Row],[Eigen
bijdrage]]+Tb.Financiering[[#This Row],[Andere
subsidie(s)]]+Tb.Financiering[[#This Row],[Anders]],0)</f>
        <v>0</v>
      </c>
      <c r="DB31" s="259">
        <f>IF(Tb.Financiering[[#This Row],[Pnr.]]=DB$7,Tb.Financiering[[#This Row],[Eigen
bijdrage]]+Tb.Financiering[[#This Row],[Andere
subsidie(s)]]+Tb.Financiering[[#This Row],[Anders]],0)</f>
        <v>0</v>
      </c>
      <c r="DC31" s="259">
        <f>IF(Tb.Financiering[[#This Row],[Pnr.]]=DC$7,Tb.Financiering[[#This Row],[Eigen
bijdrage]]+Tb.Financiering[[#This Row],[Andere
subsidie(s)]]+Tb.Financiering[[#This Row],[Anders]],0)</f>
        <v>0</v>
      </c>
      <c r="DD31" s="259">
        <f>IF(Tb.Financiering[[#This Row],[Pnr.]]=DD$7,Tb.Financiering[[#This Row],[Eigen
bijdrage]]+Tb.Financiering[[#This Row],[Andere
subsidie(s)]]+Tb.Financiering[[#This Row],[Anders]],0)</f>
        <v>0</v>
      </c>
      <c r="DE31" s="259">
        <f>IF(Tb.Financiering[[#This Row],[Pnr.]]=DE$7,Tb.Financiering[[#This Row],[Eigen
bijdrage]]+Tb.Financiering[[#This Row],[Andere
subsidie(s)]]+Tb.Financiering[[#This Row],[Anders]],0)</f>
        <v>0</v>
      </c>
      <c r="DF31" s="259">
        <f>IF(Tb.Financiering[[#This Row],[Pnr.]]=DF$7,Tb.Financiering[[#This Row],[Eigen
bijdrage]]+Tb.Financiering[[#This Row],[Andere
subsidie(s)]]+Tb.Financiering[[#This Row],[Anders]],0)</f>
        <v>0</v>
      </c>
      <c r="DG31" s="259">
        <f>IF(Tb.Financiering[[#This Row],[Pnr.]]=DG$7,Tb.Financiering[[#This Row],[Eigen
bijdrage]]+Tb.Financiering[[#This Row],[Andere
subsidie(s)]]+Tb.Financiering[[#This Row],[Anders]],0)</f>
        <v>0</v>
      </c>
      <c r="DH31" s="259">
        <f>IF(Tb.Financiering[[#This Row],[Pnr.]]=DH$7,Tb.Financiering[[#This Row],[Eigen
bijdrage]]+Tb.Financiering[[#This Row],[Andere
subsidie(s)]]+Tb.Financiering[[#This Row],[Anders]],0)</f>
        <v>0</v>
      </c>
      <c r="DI31" s="259">
        <f>IF(Tb.Financiering[[#This Row],[Pnr.]]=DI$7,Tb.Financiering[[#This Row],[Eigen
bijdrage]]+Tb.Financiering[[#This Row],[Andere
subsidie(s)]]+Tb.Financiering[[#This Row],[Anders]],0)</f>
        <v>0</v>
      </c>
      <c r="DJ31" s="259">
        <f>IF(Tb.Financiering[[#This Row],[Pnr.]]=DJ$7,Tb.Financiering[[#This Row],[Eigen
bijdrage]]+Tb.Financiering[[#This Row],[Andere
subsidie(s)]]+Tb.Financiering[[#This Row],[Anders]],0)</f>
        <v>0</v>
      </c>
      <c r="DK31" s="259">
        <f>IF(Tb.Financiering[[#This Row],[Pnr.]]=DK$7,Tb.Financiering[[#This Row],[Eigen
bijdrage]]+Tb.Financiering[[#This Row],[Andere
subsidie(s)]]+Tb.Financiering[[#This Row],[Anders]],0)</f>
        <v>0</v>
      </c>
      <c r="XEZ31" s="267"/>
      <c r="XFA31" s="267"/>
      <c r="XFB31" s="267"/>
      <c r="XFC31" s="267"/>
      <c r="XFD31" s="31"/>
    </row>
    <row r="32" spans="1:115 16380:16384" s="4" customFormat="1" x14ac:dyDescent="0.3">
      <c r="A32" s="31"/>
      <c r="B32" s="147"/>
      <c r="C32" s="147"/>
      <c r="D32" s="11">
        <f>SUMIF(Tbl.Kosten[PSAnr.],Tb.Financiering[[#This Row],[PSAnr.]],Tbl.Kosten[Totaal kosten])</f>
        <v>0</v>
      </c>
      <c r="E32" s="164">
        <f>SUMIF(Tbl.Kosten[PSAnr.],Tb.Financiering[[#This Row],[PSAnr.]],Tbl.Kosten[Subsidie])</f>
        <v>0</v>
      </c>
      <c r="F32" s="165"/>
      <c r="G32" s="164">
        <f>Tb.Financiering[[#This Row],[Begrote kosten]]-Tb.Financiering[[#This Row],[Berekende GLB subsidie]]-Tb.Financiering[[#This Row],[Correctie GLB subsidie]]</f>
        <v>0</v>
      </c>
      <c r="H32" s="166"/>
      <c r="I32" s="166"/>
      <c r="J32" s="166"/>
      <c r="K32" s="162"/>
      <c r="L32" s="97">
        <f>Tb.Financiering[[#This Row],[Te financieren]]-SUM(Tb.Financiering[[#This Row],[Eigen
bijdrage]:[Anders]])</f>
        <v>0</v>
      </c>
      <c r="M32" s="170" t="str">
        <f>IFERROR(VLOOKUP(Tb.Financiering[[#This Row],[Partnernaam]],Tbl.Projectpartners[[Naam]:[PNr.]],9,FALSE),"")</f>
        <v/>
      </c>
      <c r="N32" s="152" t="str">
        <f>IFERROR(VLOOKUP(Tb.Financiering[[#This Row],[Subsidiabele activiteit]],Tbl.Subsidiehoogte[[Subsidieactiviteit]:[SAnr.]],3,FALSE),"")</f>
        <v/>
      </c>
      <c r="O32" s="152" t="str">
        <f>_xlfn.CONCAT(Tb.Financiering[[#This Row],[Pnr.]],Tb.Financiering[[#This Row],[SAnr.]])</f>
        <v/>
      </c>
      <c r="P32" s="154">
        <f>IF(Tb.Financiering[[#This Row],[Pnr.]]=P$7,Tb.Financiering[[#This Row],[Te financieren]]-Tb.Financiering[[#This Row],[Eigen
bijdrage]]-Tb.Financiering[[#This Row],[Andere
subsidie(s)]]-Tb.Financiering[[#This Row],[Anders]],0)</f>
        <v>0</v>
      </c>
      <c r="Q32" s="154">
        <f>IF(Tb.Financiering[[#This Row],[Pnr.]]=Q$7,Tb.Financiering[[#This Row],[Te financieren]]-Tb.Financiering[[#This Row],[Eigen
bijdrage]]-Tb.Financiering[[#This Row],[Andere
subsidie(s)]]-Tb.Financiering[[#This Row],[Anders]],0)</f>
        <v>0</v>
      </c>
      <c r="R32" s="154">
        <f>IF(Tb.Financiering[[#This Row],[Pnr.]]=R$7,Tb.Financiering[[#This Row],[Te financieren]]-Tb.Financiering[[#This Row],[Eigen
bijdrage]]-Tb.Financiering[[#This Row],[Andere
subsidie(s)]]-Tb.Financiering[[#This Row],[Anders]],0)</f>
        <v>0</v>
      </c>
      <c r="S32" s="154">
        <f>IF(Tb.Financiering[[#This Row],[Pnr.]]=S$7,Tb.Financiering[[#This Row],[Te financieren]]-Tb.Financiering[[#This Row],[Eigen
bijdrage]]-Tb.Financiering[[#This Row],[Andere
subsidie(s)]]-Tb.Financiering[[#This Row],[Anders]],0)</f>
        <v>0</v>
      </c>
      <c r="T32" s="154">
        <f>IF(Tb.Financiering[[#This Row],[Pnr.]]=T$7,Tb.Financiering[[#This Row],[Te financieren]]-Tb.Financiering[[#This Row],[Eigen
bijdrage]]-Tb.Financiering[[#This Row],[Andere
subsidie(s)]]-Tb.Financiering[[#This Row],[Anders]],0)</f>
        <v>0</v>
      </c>
      <c r="U32" s="154">
        <f>IF(Tb.Financiering[[#This Row],[Pnr.]]=U$7,Tb.Financiering[[#This Row],[Te financieren]]-Tb.Financiering[[#This Row],[Eigen
bijdrage]]-Tb.Financiering[[#This Row],[Andere
subsidie(s)]]-Tb.Financiering[[#This Row],[Anders]],0)</f>
        <v>0</v>
      </c>
      <c r="V32" s="154">
        <f>IF(Tb.Financiering[[#This Row],[Pnr.]]=V$7,Tb.Financiering[[#This Row],[Te financieren]]-Tb.Financiering[[#This Row],[Eigen
bijdrage]]-Tb.Financiering[[#This Row],[Andere
subsidie(s)]]-Tb.Financiering[[#This Row],[Anders]],0)</f>
        <v>0</v>
      </c>
      <c r="W32" s="154">
        <f>IF(Tb.Financiering[[#This Row],[Pnr.]]=W$7,Tb.Financiering[[#This Row],[Te financieren]]-Tb.Financiering[[#This Row],[Eigen
bijdrage]]-Tb.Financiering[[#This Row],[Andere
subsidie(s)]]-Tb.Financiering[[#This Row],[Anders]],0)</f>
        <v>0</v>
      </c>
      <c r="X32" s="154">
        <f>IF(Tb.Financiering[[#This Row],[Pnr.]]=X$7,Tb.Financiering[[#This Row],[Te financieren]]-Tb.Financiering[[#This Row],[Eigen
bijdrage]]-Tb.Financiering[[#This Row],[Andere
subsidie(s)]]-Tb.Financiering[[#This Row],[Anders]],0)</f>
        <v>0</v>
      </c>
      <c r="Y32" s="154">
        <f>IF(Tb.Financiering[[#This Row],[Pnr.]]=Y$7,Tb.Financiering[[#This Row],[Te financieren]]-Tb.Financiering[[#This Row],[Eigen
bijdrage]]-Tb.Financiering[[#This Row],[Andere
subsidie(s)]]-Tb.Financiering[[#This Row],[Anders]],0)</f>
        <v>0</v>
      </c>
      <c r="Z32" s="154">
        <f>IF(Tb.Financiering[[#This Row],[Pnr.]]=Z$7,Tb.Financiering[[#This Row],[Te financieren]]-Tb.Financiering[[#This Row],[Eigen
bijdrage]]-Tb.Financiering[[#This Row],[Andere
subsidie(s)]]-Tb.Financiering[[#This Row],[Anders]],0)</f>
        <v>0</v>
      </c>
      <c r="AA32" s="154">
        <f>IF(Tb.Financiering[[#This Row],[Pnr.]]=AA$7,Tb.Financiering[[#This Row],[Te financieren]]-Tb.Financiering[[#This Row],[Eigen
bijdrage]]-Tb.Financiering[[#This Row],[Andere
subsidie(s)]]-Tb.Financiering[[#This Row],[Anders]],0)</f>
        <v>0</v>
      </c>
      <c r="AB32" s="154">
        <f>IF(Tb.Financiering[[#This Row],[Pnr.]]=AB$7,Tb.Financiering[[#This Row],[Te financieren]]-Tb.Financiering[[#This Row],[Eigen
bijdrage]]-Tb.Financiering[[#This Row],[Andere
subsidie(s)]]-Tb.Financiering[[#This Row],[Anders]],0)</f>
        <v>0</v>
      </c>
      <c r="AC32" s="154">
        <f>IF(Tb.Financiering[[#This Row],[Pnr.]]=AC$7,Tb.Financiering[[#This Row],[Te financieren]]-Tb.Financiering[[#This Row],[Eigen
bijdrage]]-Tb.Financiering[[#This Row],[Andere
subsidie(s)]]-Tb.Financiering[[#This Row],[Anders]],0)</f>
        <v>0</v>
      </c>
      <c r="AD32" s="154">
        <f>IF(Tb.Financiering[[#This Row],[Pnr.]]=AD$7,Tb.Financiering[[#This Row],[Te financieren]]-Tb.Financiering[[#This Row],[Eigen
bijdrage]]-Tb.Financiering[[#This Row],[Andere
subsidie(s)]]-Tb.Financiering[[#This Row],[Anders]],0)</f>
        <v>0</v>
      </c>
      <c r="AE32" s="154">
        <f>IF(Tb.Financiering[[#This Row],[Pnr.]]=AE$7,Tb.Financiering[[#This Row],[Te financieren]]-Tb.Financiering[[#This Row],[Eigen
bijdrage]]-Tb.Financiering[[#This Row],[Andere
subsidie(s)]]-Tb.Financiering[[#This Row],[Anders]],0)</f>
        <v>0</v>
      </c>
      <c r="AF32" s="154">
        <f>IF(Tb.Financiering[[#This Row],[Pnr.]]=AF$7,Tb.Financiering[[#This Row],[Te financieren]]-Tb.Financiering[[#This Row],[Eigen
bijdrage]]-Tb.Financiering[[#This Row],[Andere
subsidie(s)]]-Tb.Financiering[[#This Row],[Anders]],0)</f>
        <v>0</v>
      </c>
      <c r="AG32" s="154">
        <f>IF(Tb.Financiering[[#This Row],[Pnr.]]=AG$7,Tb.Financiering[[#This Row],[Te financieren]]-Tb.Financiering[[#This Row],[Eigen
bijdrage]]-Tb.Financiering[[#This Row],[Andere
subsidie(s)]]-Tb.Financiering[[#This Row],[Anders]],0)</f>
        <v>0</v>
      </c>
      <c r="AH32" s="154">
        <f>IF(Tb.Financiering[[#This Row],[Pnr.]]=AH$7,Tb.Financiering[[#This Row],[Te financieren]]-Tb.Financiering[[#This Row],[Eigen
bijdrage]]-Tb.Financiering[[#This Row],[Andere
subsidie(s)]]-Tb.Financiering[[#This Row],[Anders]],0)</f>
        <v>0</v>
      </c>
      <c r="AI32" s="154">
        <f>IF(Tb.Financiering[[#This Row],[Pnr.]]=AI$7,Tb.Financiering[[#This Row],[Te financieren]]-Tb.Financiering[[#This Row],[Eigen
bijdrage]]-Tb.Financiering[[#This Row],[Andere
subsidie(s)]]-Tb.Financiering[[#This Row],[Anders]],0)</f>
        <v>0</v>
      </c>
      <c r="AJ32" s="154">
        <f>IF(Tb.Financiering[[#This Row],[Pnr.]]=AJ$7,Tb.Financiering[[#This Row],[Te financieren]]-Tb.Financiering[[#This Row],[Eigen
bijdrage]]-Tb.Financiering[[#This Row],[Andere
subsidie(s)]]-Tb.Financiering[[#This Row],[Anders]],0)</f>
        <v>0</v>
      </c>
      <c r="AK32" s="154">
        <f>IF(Tb.Financiering[[#This Row],[Pnr.]]=AK$7,Tb.Financiering[[#This Row],[Te financieren]]-Tb.Financiering[[#This Row],[Eigen
bijdrage]]-Tb.Financiering[[#This Row],[Andere
subsidie(s)]]-Tb.Financiering[[#This Row],[Anders]],0)</f>
        <v>0</v>
      </c>
      <c r="AL32" s="154">
        <f>IF(Tb.Financiering[[#This Row],[Pnr.]]=AL$7,Tb.Financiering[[#This Row],[Te financieren]]-Tb.Financiering[[#This Row],[Eigen
bijdrage]]-Tb.Financiering[[#This Row],[Andere
subsidie(s)]]-Tb.Financiering[[#This Row],[Anders]],0)</f>
        <v>0</v>
      </c>
      <c r="AM32" s="154">
        <f>IF(Tb.Financiering[[#This Row],[Pnr.]]=AM$7,Tb.Financiering[[#This Row],[Te financieren]]-Tb.Financiering[[#This Row],[Eigen
bijdrage]]-Tb.Financiering[[#This Row],[Andere
subsidie(s)]]-Tb.Financiering[[#This Row],[Anders]],0)</f>
        <v>0</v>
      </c>
      <c r="AN32" s="154">
        <f>IF(Tb.Financiering[[#This Row],[Pnr.]]=AN$7,Tb.Financiering[[#This Row],[Te financieren]]-Tb.Financiering[[#This Row],[Eigen
bijdrage]]-Tb.Financiering[[#This Row],[Andere
subsidie(s)]]-Tb.Financiering[[#This Row],[Anders]],0)</f>
        <v>0</v>
      </c>
      <c r="AO32" s="154">
        <f>IF(Tb.Financiering[[#This Row],[Pnr.]]=AO$7,Tb.Financiering[[#This Row],[Te financieren]]-Tb.Financiering[[#This Row],[Eigen
bijdrage]]-Tb.Financiering[[#This Row],[Andere
subsidie(s)]]-Tb.Financiering[[#This Row],[Anders]],0)</f>
        <v>0</v>
      </c>
      <c r="AP32" s="154">
        <f>IF(Tb.Financiering[[#This Row],[Pnr.]]=AP$7,Tb.Financiering[[#This Row],[Te financieren]]-Tb.Financiering[[#This Row],[Eigen
bijdrage]]-Tb.Financiering[[#This Row],[Andere
subsidie(s)]]-Tb.Financiering[[#This Row],[Anders]],0)</f>
        <v>0</v>
      </c>
      <c r="AQ32" s="154">
        <f>IF(Tb.Financiering[[#This Row],[Pnr.]]=AQ$7,Tb.Financiering[[#This Row],[Te financieren]]-Tb.Financiering[[#This Row],[Eigen
bijdrage]]-Tb.Financiering[[#This Row],[Andere
subsidie(s)]]-Tb.Financiering[[#This Row],[Anders]],0)</f>
        <v>0</v>
      </c>
      <c r="AR32" s="154">
        <f>IF(Tb.Financiering[[#This Row],[Pnr.]]=AR$7,Tb.Financiering[[#This Row],[Te financieren]]-Tb.Financiering[[#This Row],[Eigen
bijdrage]]-Tb.Financiering[[#This Row],[Andere
subsidie(s)]]-Tb.Financiering[[#This Row],[Anders]],0)</f>
        <v>0</v>
      </c>
      <c r="AS32" s="154">
        <f>IF(Tb.Financiering[[#This Row],[Pnr.]]=AS$7,Tb.Financiering[[#This Row],[Te financieren]]-Tb.Financiering[[#This Row],[Eigen
bijdrage]]-Tb.Financiering[[#This Row],[Andere
subsidie(s)]]-Tb.Financiering[[#This Row],[Anders]],0)</f>
        <v>0</v>
      </c>
      <c r="AT32" s="154">
        <f>IF(Tb.Financiering[[#This Row],[Pnr.]]=AT$7,Tb.Financiering[[#This Row],[Te financieren]]-Tb.Financiering[[#This Row],[Eigen
bijdrage]]-Tb.Financiering[[#This Row],[Andere
subsidie(s)]]-Tb.Financiering[[#This Row],[Anders]],0)</f>
        <v>0</v>
      </c>
      <c r="AU32" s="154">
        <f>IF(Tb.Financiering[[#This Row],[Pnr.]]=AU$7,Tb.Financiering[[#This Row],[Te financieren]]-Tb.Financiering[[#This Row],[Eigen
bijdrage]]-Tb.Financiering[[#This Row],[Andere
subsidie(s)]]-Tb.Financiering[[#This Row],[Anders]],0)</f>
        <v>0</v>
      </c>
      <c r="AV32" s="154">
        <f>IF(Tb.Financiering[[#This Row],[Pnr.]]=AV$7,Tb.Financiering[[#This Row],[Te financieren]]-Tb.Financiering[[#This Row],[Eigen
bijdrage]]-Tb.Financiering[[#This Row],[Andere
subsidie(s)]]-Tb.Financiering[[#This Row],[Anders]],0)</f>
        <v>0</v>
      </c>
      <c r="AW32" s="154">
        <f>IF(Tb.Financiering[[#This Row],[Pnr.]]=AW$7,Tb.Financiering[[#This Row],[Te financieren]]-Tb.Financiering[[#This Row],[Eigen
bijdrage]]-Tb.Financiering[[#This Row],[Andere
subsidie(s)]]-Tb.Financiering[[#This Row],[Anders]],0)</f>
        <v>0</v>
      </c>
      <c r="AX32" s="154">
        <f>IF(Tb.Financiering[[#This Row],[Pnr.]]=AX$7,Tb.Financiering[[#This Row],[Te financieren]]-Tb.Financiering[[#This Row],[Eigen
bijdrage]]-Tb.Financiering[[#This Row],[Andere
subsidie(s)]]-Tb.Financiering[[#This Row],[Anders]],0)</f>
        <v>0</v>
      </c>
      <c r="AY32" s="154">
        <f>IF(Tb.Financiering[[#This Row],[Pnr.]]=AY$7,Tb.Financiering[[#This Row],[Te financieren]]-Tb.Financiering[[#This Row],[Eigen
bijdrage]]-Tb.Financiering[[#This Row],[Andere
subsidie(s)]]-Tb.Financiering[[#This Row],[Anders]],0)</f>
        <v>0</v>
      </c>
      <c r="AZ32" s="154">
        <f>IF(Tb.Financiering[[#This Row],[Pnr.]]=AZ$7,Tb.Financiering[[#This Row],[Te financieren]]-Tb.Financiering[[#This Row],[Eigen
bijdrage]]-Tb.Financiering[[#This Row],[Andere
subsidie(s)]]-Tb.Financiering[[#This Row],[Anders]],0)</f>
        <v>0</v>
      </c>
      <c r="BA32" s="154">
        <f>IF(Tb.Financiering[[#This Row],[Pnr.]]=BA$7,Tb.Financiering[[#This Row],[Te financieren]]-Tb.Financiering[[#This Row],[Eigen
bijdrage]]-Tb.Financiering[[#This Row],[Andere
subsidie(s)]]-Tb.Financiering[[#This Row],[Anders]],0)</f>
        <v>0</v>
      </c>
      <c r="BB32" s="154">
        <f>IF(Tb.Financiering[[#This Row],[Pnr.]]=BB$7,Tb.Financiering[[#This Row],[Te financieren]]-Tb.Financiering[[#This Row],[Eigen
bijdrage]]-Tb.Financiering[[#This Row],[Andere
subsidie(s)]]-Tb.Financiering[[#This Row],[Anders]],0)</f>
        <v>0</v>
      </c>
      <c r="BC32" s="154">
        <f>IF(Tb.Financiering[[#This Row],[Pnr.]]=BC$7,Tb.Financiering[[#This Row],[Te financieren]]-Tb.Financiering[[#This Row],[Eigen
bijdrage]]-Tb.Financiering[[#This Row],[Andere
subsidie(s)]]-Tb.Financiering[[#This Row],[Anders]],0)</f>
        <v>0</v>
      </c>
      <c r="BD32" s="154">
        <f>IF(Tb.Financiering[[#This Row],[Pnr.]]=BD$7,Tb.Financiering[[#This Row],[Te financieren]]-Tb.Financiering[[#This Row],[Eigen
bijdrage]]-Tb.Financiering[[#This Row],[Andere
subsidie(s)]]-Tb.Financiering[[#This Row],[Anders]],0)</f>
        <v>0</v>
      </c>
      <c r="BE32" s="154">
        <f>IF(Tb.Financiering[[#This Row],[Pnr.]]=BE$7,Tb.Financiering[[#This Row],[Te financieren]]-Tb.Financiering[[#This Row],[Eigen
bijdrage]]-Tb.Financiering[[#This Row],[Andere
subsidie(s)]]-Tb.Financiering[[#This Row],[Anders]],0)</f>
        <v>0</v>
      </c>
      <c r="BF32" s="154">
        <f>IF(Tb.Financiering[[#This Row],[Pnr.]]=BF$7,Tb.Financiering[[#This Row],[Te financieren]]-Tb.Financiering[[#This Row],[Eigen
bijdrage]]-Tb.Financiering[[#This Row],[Andere
subsidie(s)]]-Tb.Financiering[[#This Row],[Anders]],0)</f>
        <v>0</v>
      </c>
      <c r="BG32" s="154">
        <f>IF(Tb.Financiering[[#This Row],[Pnr.]]=BG$7,Tb.Financiering[[#This Row],[Te financieren]]-Tb.Financiering[[#This Row],[Eigen
bijdrage]]-Tb.Financiering[[#This Row],[Andere
subsidie(s)]]-Tb.Financiering[[#This Row],[Anders]],0)</f>
        <v>0</v>
      </c>
      <c r="BH32" s="154">
        <f>IF(Tb.Financiering[[#This Row],[Pnr.]]=BH$7,Tb.Financiering[[#This Row],[Te financieren]]-Tb.Financiering[[#This Row],[Eigen
bijdrage]]-Tb.Financiering[[#This Row],[Andere
subsidie(s)]]-Tb.Financiering[[#This Row],[Anders]],0)</f>
        <v>0</v>
      </c>
      <c r="BI32" s="154">
        <f>IF(Tb.Financiering[[#This Row],[Pnr.]]=BI$7,Tb.Financiering[[#This Row],[Te financieren]]-Tb.Financiering[[#This Row],[Eigen
bijdrage]]-Tb.Financiering[[#This Row],[Andere
subsidie(s)]]-Tb.Financiering[[#This Row],[Anders]],0)</f>
        <v>0</v>
      </c>
      <c r="BJ32" s="154">
        <f>IF(Tb.Financiering[[#This Row],[Pnr.]]=BJ$7,Tb.Financiering[[#This Row],[Te financieren]]-Tb.Financiering[[#This Row],[Eigen
bijdrage]]-Tb.Financiering[[#This Row],[Andere
subsidie(s)]]-Tb.Financiering[[#This Row],[Anders]],0)</f>
        <v>0</v>
      </c>
      <c r="BK32" s="154">
        <f>IF(Tb.Financiering[[#This Row],[Pnr.]]=BK$7,Tb.Financiering[[#This Row],[Te financieren]]-Tb.Financiering[[#This Row],[Eigen
bijdrage]]-Tb.Financiering[[#This Row],[Andere
subsidie(s)]]-Tb.Financiering[[#This Row],[Anders]],0)</f>
        <v>0</v>
      </c>
      <c r="BL32" s="154">
        <f>IF(Tb.Financiering[[#This Row],[Pnr.]]=BL$7,Tb.Financiering[[#This Row],[Te financieren]]-Tb.Financiering[[#This Row],[Eigen
bijdrage]]-Tb.Financiering[[#This Row],[Andere
subsidie(s)]]-Tb.Financiering[[#This Row],[Anders]],0)</f>
        <v>0</v>
      </c>
      <c r="BM32" s="154">
        <f>IF(Tb.Financiering[[#This Row],[Pnr.]]=BM$7,Tb.Financiering[[#This Row],[Te financieren]]-Tb.Financiering[[#This Row],[Eigen
bijdrage]]-Tb.Financiering[[#This Row],[Andere
subsidie(s)]]-Tb.Financiering[[#This Row],[Anders]],0)</f>
        <v>0</v>
      </c>
      <c r="BN32" s="259">
        <f>IF(Tb.Financiering[[#This Row],[Pnr.]]=BN$7,Tb.Financiering[[#This Row],[Eigen
bijdrage]]+Tb.Financiering[[#This Row],[Andere
subsidie(s)]]+Tb.Financiering[[#This Row],[Anders]],0)</f>
        <v>0</v>
      </c>
      <c r="BO32" s="259">
        <f>IF(Tb.Financiering[[#This Row],[Pnr.]]=BO$7,Tb.Financiering[[#This Row],[Eigen
bijdrage]]+Tb.Financiering[[#This Row],[Andere
subsidie(s)]]+Tb.Financiering[[#This Row],[Anders]],0)</f>
        <v>0</v>
      </c>
      <c r="BP32" s="259">
        <f>IF(Tb.Financiering[[#This Row],[Pnr.]]=BP$7,Tb.Financiering[[#This Row],[Eigen
bijdrage]]+Tb.Financiering[[#This Row],[Andere
subsidie(s)]]+Tb.Financiering[[#This Row],[Anders]],0)</f>
        <v>0</v>
      </c>
      <c r="BQ32" s="259">
        <f>IF(Tb.Financiering[[#This Row],[Pnr.]]=BQ$7,Tb.Financiering[[#This Row],[Eigen
bijdrage]]+Tb.Financiering[[#This Row],[Andere
subsidie(s)]]+Tb.Financiering[[#This Row],[Anders]],0)</f>
        <v>0</v>
      </c>
      <c r="BR32" s="259">
        <f>IF(Tb.Financiering[[#This Row],[Pnr.]]=BR$7,Tb.Financiering[[#This Row],[Eigen
bijdrage]]+Tb.Financiering[[#This Row],[Andere
subsidie(s)]]+Tb.Financiering[[#This Row],[Anders]],0)</f>
        <v>0</v>
      </c>
      <c r="BS32" s="259">
        <f>IF(Tb.Financiering[[#This Row],[Pnr.]]=BS$7,Tb.Financiering[[#This Row],[Eigen
bijdrage]]+Tb.Financiering[[#This Row],[Andere
subsidie(s)]]+Tb.Financiering[[#This Row],[Anders]],0)</f>
        <v>0</v>
      </c>
      <c r="BT32" s="259">
        <f>IF(Tb.Financiering[[#This Row],[Pnr.]]=BT$7,Tb.Financiering[[#This Row],[Eigen
bijdrage]]+Tb.Financiering[[#This Row],[Andere
subsidie(s)]]+Tb.Financiering[[#This Row],[Anders]],0)</f>
        <v>0</v>
      </c>
      <c r="BU32" s="259">
        <f>IF(Tb.Financiering[[#This Row],[Pnr.]]=BU$7,Tb.Financiering[[#This Row],[Eigen
bijdrage]]+Tb.Financiering[[#This Row],[Andere
subsidie(s)]]+Tb.Financiering[[#This Row],[Anders]],0)</f>
        <v>0</v>
      </c>
      <c r="BV32" s="259">
        <f>IF(Tb.Financiering[[#This Row],[Pnr.]]=BV$7,Tb.Financiering[[#This Row],[Eigen
bijdrage]]+Tb.Financiering[[#This Row],[Andere
subsidie(s)]]+Tb.Financiering[[#This Row],[Anders]],0)</f>
        <v>0</v>
      </c>
      <c r="BW32" s="259">
        <f>IF(Tb.Financiering[[#This Row],[Pnr.]]=BW$7,Tb.Financiering[[#This Row],[Eigen
bijdrage]]+Tb.Financiering[[#This Row],[Andere
subsidie(s)]]+Tb.Financiering[[#This Row],[Anders]],0)</f>
        <v>0</v>
      </c>
      <c r="BX32" s="259">
        <f>IF(Tb.Financiering[[#This Row],[Pnr.]]=BX$7,Tb.Financiering[[#This Row],[Eigen
bijdrage]]+Tb.Financiering[[#This Row],[Andere
subsidie(s)]]+Tb.Financiering[[#This Row],[Anders]],0)</f>
        <v>0</v>
      </c>
      <c r="BY32" s="259">
        <f>IF(Tb.Financiering[[#This Row],[Pnr.]]=BY$7,Tb.Financiering[[#This Row],[Eigen
bijdrage]]+Tb.Financiering[[#This Row],[Andere
subsidie(s)]]+Tb.Financiering[[#This Row],[Anders]],0)</f>
        <v>0</v>
      </c>
      <c r="BZ32" s="259">
        <f>IF(Tb.Financiering[[#This Row],[Pnr.]]=BZ$7,Tb.Financiering[[#This Row],[Eigen
bijdrage]]+Tb.Financiering[[#This Row],[Andere
subsidie(s)]]+Tb.Financiering[[#This Row],[Anders]],0)</f>
        <v>0</v>
      </c>
      <c r="CA32" s="259">
        <f>IF(Tb.Financiering[[#This Row],[Pnr.]]=CA$7,Tb.Financiering[[#This Row],[Eigen
bijdrage]]+Tb.Financiering[[#This Row],[Andere
subsidie(s)]]+Tb.Financiering[[#This Row],[Anders]],0)</f>
        <v>0</v>
      </c>
      <c r="CB32" s="259">
        <f>IF(Tb.Financiering[[#This Row],[Pnr.]]=CB$7,Tb.Financiering[[#This Row],[Eigen
bijdrage]]+Tb.Financiering[[#This Row],[Andere
subsidie(s)]]+Tb.Financiering[[#This Row],[Anders]],0)</f>
        <v>0</v>
      </c>
      <c r="CC32" s="259">
        <f>IF(Tb.Financiering[[#This Row],[Pnr.]]=CC$7,Tb.Financiering[[#This Row],[Eigen
bijdrage]]+Tb.Financiering[[#This Row],[Andere
subsidie(s)]]+Tb.Financiering[[#This Row],[Anders]],0)</f>
        <v>0</v>
      </c>
      <c r="CD32" s="259">
        <f>IF(Tb.Financiering[[#This Row],[Pnr.]]=CD$7,Tb.Financiering[[#This Row],[Eigen
bijdrage]]+Tb.Financiering[[#This Row],[Andere
subsidie(s)]]+Tb.Financiering[[#This Row],[Anders]],0)</f>
        <v>0</v>
      </c>
      <c r="CE32" s="259">
        <f>IF(Tb.Financiering[[#This Row],[Pnr.]]=CE$7,Tb.Financiering[[#This Row],[Eigen
bijdrage]]+Tb.Financiering[[#This Row],[Andere
subsidie(s)]]+Tb.Financiering[[#This Row],[Anders]],0)</f>
        <v>0</v>
      </c>
      <c r="CF32" s="259">
        <f>IF(Tb.Financiering[[#This Row],[Pnr.]]=CF$7,Tb.Financiering[[#This Row],[Eigen
bijdrage]]+Tb.Financiering[[#This Row],[Andere
subsidie(s)]]+Tb.Financiering[[#This Row],[Anders]],0)</f>
        <v>0</v>
      </c>
      <c r="CG32" s="259">
        <f>IF(Tb.Financiering[[#This Row],[Pnr.]]=CG$7,Tb.Financiering[[#This Row],[Eigen
bijdrage]]+Tb.Financiering[[#This Row],[Andere
subsidie(s)]]+Tb.Financiering[[#This Row],[Anders]],0)</f>
        <v>0</v>
      </c>
      <c r="CH32" s="259">
        <f>IF(Tb.Financiering[[#This Row],[Pnr.]]=CH$7,Tb.Financiering[[#This Row],[Eigen
bijdrage]]+Tb.Financiering[[#This Row],[Andere
subsidie(s)]]+Tb.Financiering[[#This Row],[Anders]],0)</f>
        <v>0</v>
      </c>
      <c r="CI32" s="259">
        <f>IF(Tb.Financiering[[#This Row],[Pnr.]]=CI$7,Tb.Financiering[[#This Row],[Eigen
bijdrage]]+Tb.Financiering[[#This Row],[Andere
subsidie(s)]]+Tb.Financiering[[#This Row],[Anders]],0)</f>
        <v>0</v>
      </c>
      <c r="CJ32" s="259">
        <f>IF(Tb.Financiering[[#This Row],[Pnr.]]=CJ$7,Tb.Financiering[[#This Row],[Eigen
bijdrage]]+Tb.Financiering[[#This Row],[Andere
subsidie(s)]]+Tb.Financiering[[#This Row],[Anders]],0)</f>
        <v>0</v>
      </c>
      <c r="CK32" s="259">
        <f>IF(Tb.Financiering[[#This Row],[Pnr.]]=CK$7,Tb.Financiering[[#This Row],[Eigen
bijdrage]]+Tb.Financiering[[#This Row],[Andere
subsidie(s)]]+Tb.Financiering[[#This Row],[Anders]],0)</f>
        <v>0</v>
      </c>
      <c r="CL32" s="259">
        <f>IF(Tb.Financiering[[#This Row],[Pnr.]]=CL$7,Tb.Financiering[[#This Row],[Eigen
bijdrage]]+Tb.Financiering[[#This Row],[Andere
subsidie(s)]]+Tb.Financiering[[#This Row],[Anders]],0)</f>
        <v>0</v>
      </c>
      <c r="CM32" s="259">
        <f>IF(Tb.Financiering[[#This Row],[Pnr.]]=CM$7,Tb.Financiering[[#This Row],[Eigen
bijdrage]]+Tb.Financiering[[#This Row],[Andere
subsidie(s)]]+Tb.Financiering[[#This Row],[Anders]],0)</f>
        <v>0</v>
      </c>
      <c r="CN32" s="259">
        <f>IF(Tb.Financiering[[#This Row],[Pnr.]]=CN$7,Tb.Financiering[[#This Row],[Eigen
bijdrage]]+Tb.Financiering[[#This Row],[Andere
subsidie(s)]]+Tb.Financiering[[#This Row],[Anders]],0)</f>
        <v>0</v>
      </c>
      <c r="CO32" s="259">
        <f>IF(Tb.Financiering[[#This Row],[Pnr.]]=CO$7,Tb.Financiering[[#This Row],[Eigen
bijdrage]]+Tb.Financiering[[#This Row],[Andere
subsidie(s)]]+Tb.Financiering[[#This Row],[Anders]],0)</f>
        <v>0</v>
      </c>
      <c r="CP32" s="259">
        <f>IF(Tb.Financiering[[#This Row],[Pnr.]]=CP$7,Tb.Financiering[[#This Row],[Eigen
bijdrage]]+Tb.Financiering[[#This Row],[Andere
subsidie(s)]]+Tb.Financiering[[#This Row],[Anders]],0)</f>
        <v>0</v>
      </c>
      <c r="CQ32" s="259">
        <f>IF(Tb.Financiering[[#This Row],[Pnr.]]=CQ$7,Tb.Financiering[[#This Row],[Eigen
bijdrage]]+Tb.Financiering[[#This Row],[Andere
subsidie(s)]]+Tb.Financiering[[#This Row],[Anders]],0)</f>
        <v>0</v>
      </c>
      <c r="CR32" s="259">
        <f>IF(Tb.Financiering[[#This Row],[Pnr.]]=CR$7,Tb.Financiering[[#This Row],[Eigen
bijdrage]]+Tb.Financiering[[#This Row],[Andere
subsidie(s)]]+Tb.Financiering[[#This Row],[Anders]],0)</f>
        <v>0</v>
      </c>
      <c r="CS32" s="259">
        <f>IF(Tb.Financiering[[#This Row],[Pnr.]]=CS$7,Tb.Financiering[[#This Row],[Eigen
bijdrage]]+Tb.Financiering[[#This Row],[Andere
subsidie(s)]]+Tb.Financiering[[#This Row],[Anders]],0)</f>
        <v>0</v>
      </c>
      <c r="CT32" s="259">
        <f>IF(Tb.Financiering[[#This Row],[Pnr.]]=CT$7,Tb.Financiering[[#This Row],[Eigen
bijdrage]]+Tb.Financiering[[#This Row],[Andere
subsidie(s)]]+Tb.Financiering[[#This Row],[Anders]],0)</f>
        <v>0</v>
      </c>
      <c r="CU32" s="259">
        <f>IF(Tb.Financiering[[#This Row],[Pnr.]]=CU$7,Tb.Financiering[[#This Row],[Eigen
bijdrage]]+Tb.Financiering[[#This Row],[Andere
subsidie(s)]]+Tb.Financiering[[#This Row],[Anders]],0)</f>
        <v>0</v>
      </c>
      <c r="CV32" s="259">
        <f>IF(Tb.Financiering[[#This Row],[Pnr.]]=CV$7,Tb.Financiering[[#This Row],[Eigen
bijdrage]]+Tb.Financiering[[#This Row],[Andere
subsidie(s)]]+Tb.Financiering[[#This Row],[Anders]],0)</f>
        <v>0</v>
      </c>
      <c r="CW32" s="259">
        <f>IF(Tb.Financiering[[#This Row],[Pnr.]]=CW$7,Tb.Financiering[[#This Row],[Eigen
bijdrage]]+Tb.Financiering[[#This Row],[Andere
subsidie(s)]]+Tb.Financiering[[#This Row],[Anders]],0)</f>
        <v>0</v>
      </c>
      <c r="CX32" s="259">
        <f>IF(Tb.Financiering[[#This Row],[Pnr.]]=CX$7,Tb.Financiering[[#This Row],[Eigen
bijdrage]]+Tb.Financiering[[#This Row],[Andere
subsidie(s)]]+Tb.Financiering[[#This Row],[Anders]],0)</f>
        <v>0</v>
      </c>
      <c r="CY32" s="259">
        <f>IF(Tb.Financiering[[#This Row],[Pnr.]]=CY$7,Tb.Financiering[[#This Row],[Eigen
bijdrage]]+Tb.Financiering[[#This Row],[Andere
subsidie(s)]]+Tb.Financiering[[#This Row],[Anders]],0)</f>
        <v>0</v>
      </c>
      <c r="CZ32" s="259">
        <f>IF(Tb.Financiering[[#This Row],[Pnr.]]=CZ$7,Tb.Financiering[[#This Row],[Eigen
bijdrage]]+Tb.Financiering[[#This Row],[Andere
subsidie(s)]]+Tb.Financiering[[#This Row],[Anders]],0)</f>
        <v>0</v>
      </c>
      <c r="DA32" s="259">
        <f>IF(Tb.Financiering[[#This Row],[Pnr.]]=DA$7,Tb.Financiering[[#This Row],[Eigen
bijdrage]]+Tb.Financiering[[#This Row],[Andere
subsidie(s)]]+Tb.Financiering[[#This Row],[Anders]],0)</f>
        <v>0</v>
      </c>
      <c r="DB32" s="259">
        <f>IF(Tb.Financiering[[#This Row],[Pnr.]]=DB$7,Tb.Financiering[[#This Row],[Eigen
bijdrage]]+Tb.Financiering[[#This Row],[Andere
subsidie(s)]]+Tb.Financiering[[#This Row],[Anders]],0)</f>
        <v>0</v>
      </c>
      <c r="DC32" s="259">
        <f>IF(Tb.Financiering[[#This Row],[Pnr.]]=DC$7,Tb.Financiering[[#This Row],[Eigen
bijdrage]]+Tb.Financiering[[#This Row],[Andere
subsidie(s)]]+Tb.Financiering[[#This Row],[Anders]],0)</f>
        <v>0</v>
      </c>
      <c r="DD32" s="259">
        <f>IF(Tb.Financiering[[#This Row],[Pnr.]]=DD$7,Tb.Financiering[[#This Row],[Eigen
bijdrage]]+Tb.Financiering[[#This Row],[Andere
subsidie(s)]]+Tb.Financiering[[#This Row],[Anders]],0)</f>
        <v>0</v>
      </c>
      <c r="DE32" s="259">
        <f>IF(Tb.Financiering[[#This Row],[Pnr.]]=DE$7,Tb.Financiering[[#This Row],[Eigen
bijdrage]]+Tb.Financiering[[#This Row],[Andere
subsidie(s)]]+Tb.Financiering[[#This Row],[Anders]],0)</f>
        <v>0</v>
      </c>
      <c r="DF32" s="259">
        <f>IF(Tb.Financiering[[#This Row],[Pnr.]]=DF$7,Tb.Financiering[[#This Row],[Eigen
bijdrage]]+Tb.Financiering[[#This Row],[Andere
subsidie(s)]]+Tb.Financiering[[#This Row],[Anders]],0)</f>
        <v>0</v>
      </c>
      <c r="DG32" s="259">
        <f>IF(Tb.Financiering[[#This Row],[Pnr.]]=DG$7,Tb.Financiering[[#This Row],[Eigen
bijdrage]]+Tb.Financiering[[#This Row],[Andere
subsidie(s)]]+Tb.Financiering[[#This Row],[Anders]],0)</f>
        <v>0</v>
      </c>
      <c r="DH32" s="259">
        <f>IF(Tb.Financiering[[#This Row],[Pnr.]]=DH$7,Tb.Financiering[[#This Row],[Eigen
bijdrage]]+Tb.Financiering[[#This Row],[Andere
subsidie(s)]]+Tb.Financiering[[#This Row],[Anders]],0)</f>
        <v>0</v>
      </c>
      <c r="DI32" s="259">
        <f>IF(Tb.Financiering[[#This Row],[Pnr.]]=DI$7,Tb.Financiering[[#This Row],[Eigen
bijdrage]]+Tb.Financiering[[#This Row],[Andere
subsidie(s)]]+Tb.Financiering[[#This Row],[Anders]],0)</f>
        <v>0</v>
      </c>
      <c r="DJ32" s="259">
        <f>IF(Tb.Financiering[[#This Row],[Pnr.]]=DJ$7,Tb.Financiering[[#This Row],[Eigen
bijdrage]]+Tb.Financiering[[#This Row],[Andere
subsidie(s)]]+Tb.Financiering[[#This Row],[Anders]],0)</f>
        <v>0</v>
      </c>
      <c r="DK32" s="259">
        <f>IF(Tb.Financiering[[#This Row],[Pnr.]]=DK$7,Tb.Financiering[[#This Row],[Eigen
bijdrage]]+Tb.Financiering[[#This Row],[Andere
subsidie(s)]]+Tb.Financiering[[#This Row],[Anders]],0)</f>
        <v>0</v>
      </c>
      <c r="XEZ32" s="267"/>
      <c r="XFA32" s="267"/>
      <c r="XFB32" s="267"/>
      <c r="XFC32" s="267"/>
      <c r="XFD32" s="31"/>
    </row>
    <row r="33" spans="1:115 16380:16384" s="4" customFormat="1" x14ac:dyDescent="0.3">
      <c r="A33" s="31"/>
      <c r="B33" s="147"/>
      <c r="C33" s="147"/>
      <c r="D33" s="11">
        <f>SUMIF(Tbl.Kosten[PSAnr.],Tb.Financiering[[#This Row],[PSAnr.]],Tbl.Kosten[Totaal kosten])</f>
        <v>0</v>
      </c>
      <c r="E33" s="164">
        <f>SUMIF(Tbl.Kosten[PSAnr.],Tb.Financiering[[#This Row],[PSAnr.]],Tbl.Kosten[Subsidie])</f>
        <v>0</v>
      </c>
      <c r="F33" s="165"/>
      <c r="G33" s="164">
        <f>Tb.Financiering[[#This Row],[Begrote kosten]]-Tb.Financiering[[#This Row],[Berekende GLB subsidie]]-Tb.Financiering[[#This Row],[Correctie GLB subsidie]]</f>
        <v>0</v>
      </c>
      <c r="H33" s="166"/>
      <c r="I33" s="166"/>
      <c r="J33" s="166"/>
      <c r="K33" s="162"/>
      <c r="L33" s="97">
        <f>Tb.Financiering[[#This Row],[Te financieren]]-SUM(Tb.Financiering[[#This Row],[Eigen
bijdrage]:[Anders]])</f>
        <v>0</v>
      </c>
      <c r="M33" s="170" t="str">
        <f>IFERROR(VLOOKUP(Tb.Financiering[[#This Row],[Partnernaam]],Tbl.Projectpartners[[Naam]:[PNr.]],9,FALSE),"")</f>
        <v/>
      </c>
      <c r="N33" s="152" t="str">
        <f>IFERROR(VLOOKUP(Tb.Financiering[[#This Row],[Subsidiabele activiteit]],Tbl.Subsidiehoogte[[Subsidieactiviteit]:[SAnr.]],3,FALSE),"")</f>
        <v/>
      </c>
      <c r="O33" s="152" t="str">
        <f>_xlfn.CONCAT(Tb.Financiering[[#This Row],[Pnr.]],Tb.Financiering[[#This Row],[SAnr.]])</f>
        <v/>
      </c>
      <c r="P33" s="154">
        <f>IF(Tb.Financiering[[#This Row],[Pnr.]]=P$7,Tb.Financiering[[#This Row],[Te financieren]]-Tb.Financiering[[#This Row],[Eigen
bijdrage]]-Tb.Financiering[[#This Row],[Andere
subsidie(s)]]-Tb.Financiering[[#This Row],[Anders]],0)</f>
        <v>0</v>
      </c>
      <c r="Q33" s="154">
        <f>IF(Tb.Financiering[[#This Row],[Pnr.]]=Q$7,Tb.Financiering[[#This Row],[Te financieren]]-Tb.Financiering[[#This Row],[Eigen
bijdrage]]-Tb.Financiering[[#This Row],[Andere
subsidie(s)]]-Tb.Financiering[[#This Row],[Anders]],0)</f>
        <v>0</v>
      </c>
      <c r="R33" s="154">
        <f>IF(Tb.Financiering[[#This Row],[Pnr.]]=R$7,Tb.Financiering[[#This Row],[Te financieren]]-Tb.Financiering[[#This Row],[Eigen
bijdrage]]-Tb.Financiering[[#This Row],[Andere
subsidie(s)]]-Tb.Financiering[[#This Row],[Anders]],0)</f>
        <v>0</v>
      </c>
      <c r="S33" s="154">
        <f>IF(Tb.Financiering[[#This Row],[Pnr.]]=S$7,Tb.Financiering[[#This Row],[Te financieren]]-Tb.Financiering[[#This Row],[Eigen
bijdrage]]-Tb.Financiering[[#This Row],[Andere
subsidie(s)]]-Tb.Financiering[[#This Row],[Anders]],0)</f>
        <v>0</v>
      </c>
      <c r="T33" s="154">
        <f>IF(Tb.Financiering[[#This Row],[Pnr.]]=T$7,Tb.Financiering[[#This Row],[Te financieren]]-Tb.Financiering[[#This Row],[Eigen
bijdrage]]-Tb.Financiering[[#This Row],[Andere
subsidie(s)]]-Tb.Financiering[[#This Row],[Anders]],0)</f>
        <v>0</v>
      </c>
      <c r="U33" s="154">
        <f>IF(Tb.Financiering[[#This Row],[Pnr.]]=U$7,Tb.Financiering[[#This Row],[Te financieren]]-Tb.Financiering[[#This Row],[Eigen
bijdrage]]-Tb.Financiering[[#This Row],[Andere
subsidie(s)]]-Tb.Financiering[[#This Row],[Anders]],0)</f>
        <v>0</v>
      </c>
      <c r="V33" s="154">
        <f>IF(Tb.Financiering[[#This Row],[Pnr.]]=V$7,Tb.Financiering[[#This Row],[Te financieren]]-Tb.Financiering[[#This Row],[Eigen
bijdrage]]-Tb.Financiering[[#This Row],[Andere
subsidie(s)]]-Tb.Financiering[[#This Row],[Anders]],0)</f>
        <v>0</v>
      </c>
      <c r="W33" s="154">
        <f>IF(Tb.Financiering[[#This Row],[Pnr.]]=W$7,Tb.Financiering[[#This Row],[Te financieren]]-Tb.Financiering[[#This Row],[Eigen
bijdrage]]-Tb.Financiering[[#This Row],[Andere
subsidie(s)]]-Tb.Financiering[[#This Row],[Anders]],0)</f>
        <v>0</v>
      </c>
      <c r="X33" s="154">
        <f>IF(Tb.Financiering[[#This Row],[Pnr.]]=X$7,Tb.Financiering[[#This Row],[Te financieren]]-Tb.Financiering[[#This Row],[Eigen
bijdrage]]-Tb.Financiering[[#This Row],[Andere
subsidie(s)]]-Tb.Financiering[[#This Row],[Anders]],0)</f>
        <v>0</v>
      </c>
      <c r="Y33" s="154">
        <f>IF(Tb.Financiering[[#This Row],[Pnr.]]=Y$7,Tb.Financiering[[#This Row],[Te financieren]]-Tb.Financiering[[#This Row],[Eigen
bijdrage]]-Tb.Financiering[[#This Row],[Andere
subsidie(s)]]-Tb.Financiering[[#This Row],[Anders]],0)</f>
        <v>0</v>
      </c>
      <c r="Z33" s="154">
        <f>IF(Tb.Financiering[[#This Row],[Pnr.]]=Z$7,Tb.Financiering[[#This Row],[Te financieren]]-Tb.Financiering[[#This Row],[Eigen
bijdrage]]-Tb.Financiering[[#This Row],[Andere
subsidie(s)]]-Tb.Financiering[[#This Row],[Anders]],0)</f>
        <v>0</v>
      </c>
      <c r="AA33" s="154">
        <f>IF(Tb.Financiering[[#This Row],[Pnr.]]=AA$7,Tb.Financiering[[#This Row],[Te financieren]]-Tb.Financiering[[#This Row],[Eigen
bijdrage]]-Tb.Financiering[[#This Row],[Andere
subsidie(s)]]-Tb.Financiering[[#This Row],[Anders]],0)</f>
        <v>0</v>
      </c>
      <c r="AB33" s="154">
        <f>IF(Tb.Financiering[[#This Row],[Pnr.]]=AB$7,Tb.Financiering[[#This Row],[Te financieren]]-Tb.Financiering[[#This Row],[Eigen
bijdrage]]-Tb.Financiering[[#This Row],[Andere
subsidie(s)]]-Tb.Financiering[[#This Row],[Anders]],0)</f>
        <v>0</v>
      </c>
      <c r="AC33" s="154">
        <f>IF(Tb.Financiering[[#This Row],[Pnr.]]=AC$7,Tb.Financiering[[#This Row],[Te financieren]]-Tb.Financiering[[#This Row],[Eigen
bijdrage]]-Tb.Financiering[[#This Row],[Andere
subsidie(s)]]-Tb.Financiering[[#This Row],[Anders]],0)</f>
        <v>0</v>
      </c>
      <c r="AD33" s="154">
        <f>IF(Tb.Financiering[[#This Row],[Pnr.]]=AD$7,Tb.Financiering[[#This Row],[Te financieren]]-Tb.Financiering[[#This Row],[Eigen
bijdrage]]-Tb.Financiering[[#This Row],[Andere
subsidie(s)]]-Tb.Financiering[[#This Row],[Anders]],0)</f>
        <v>0</v>
      </c>
      <c r="AE33" s="154">
        <f>IF(Tb.Financiering[[#This Row],[Pnr.]]=AE$7,Tb.Financiering[[#This Row],[Te financieren]]-Tb.Financiering[[#This Row],[Eigen
bijdrage]]-Tb.Financiering[[#This Row],[Andere
subsidie(s)]]-Tb.Financiering[[#This Row],[Anders]],0)</f>
        <v>0</v>
      </c>
      <c r="AF33" s="154">
        <f>IF(Tb.Financiering[[#This Row],[Pnr.]]=AF$7,Tb.Financiering[[#This Row],[Te financieren]]-Tb.Financiering[[#This Row],[Eigen
bijdrage]]-Tb.Financiering[[#This Row],[Andere
subsidie(s)]]-Tb.Financiering[[#This Row],[Anders]],0)</f>
        <v>0</v>
      </c>
      <c r="AG33" s="154">
        <f>IF(Tb.Financiering[[#This Row],[Pnr.]]=AG$7,Tb.Financiering[[#This Row],[Te financieren]]-Tb.Financiering[[#This Row],[Eigen
bijdrage]]-Tb.Financiering[[#This Row],[Andere
subsidie(s)]]-Tb.Financiering[[#This Row],[Anders]],0)</f>
        <v>0</v>
      </c>
      <c r="AH33" s="154">
        <f>IF(Tb.Financiering[[#This Row],[Pnr.]]=AH$7,Tb.Financiering[[#This Row],[Te financieren]]-Tb.Financiering[[#This Row],[Eigen
bijdrage]]-Tb.Financiering[[#This Row],[Andere
subsidie(s)]]-Tb.Financiering[[#This Row],[Anders]],0)</f>
        <v>0</v>
      </c>
      <c r="AI33" s="154">
        <f>IF(Tb.Financiering[[#This Row],[Pnr.]]=AI$7,Tb.Financiering[[#This Row],[Te financieren]]-Tb.Financiering[[#This Row],[Eigen
bijdrage]]-Tb.Financiering[[#This Row],[Andere
subsidie(s)]]-Tb.Financiering[[#This Row],[Anders]],0)</f>
        <v>0</v>
      </c>
      <c r="AJ33" s="154">
        <f>IF(Tb.Financiering[[#This Row],[Pnr.]]=AJ$7,Tb.Financiering[[#This Row],[Te financieren]]-Tb.Financiering[[#This Row],[Eigen
bijdrage]]-Tb.Financiering[[#This Row],[Andere
subsidie(s)]]-Tb.Financiering[[#This Row],[Anders]],0)</f>
        <v>0</v>
      </c>
      <c r="AK33" s="154">
        <f>IF(Tb.Financiering[[#This Row],[Pnr.]]=AK$7,Tb.Financiering[[#This Row],[Te financieren]]-Tb.Financiering[[#This Row],[Eigen
bijdrage]]-Tb.Financiering[[#This Row],[Andere
subsidie(s)]]-Tb.Financiering[[#This Row],[Anders]],0)</f>
        <v>0</v>
      </c>
      <c r="AL33" s="154">
        <f>IF(Tb.Financiering[[#This Row],[Pnr.]]=AL$7,Tb.Financiering[[#This Row],[Te financieren]]-Tb.Financiering[[#This Row],[Eigen
bijdrage]]-Tb.Financiering[[#This Row],[Andere
subsidie(s)]]-Tb.Financiering[[#This Row],[Anders]],0)</f>
        <v>0</v>
      </c>
      <c r="AM33" s="154">
        <f>IF(Tb.Financiering[[#This Row],[Pnr.]]=AM$7,Tb.Financiering[[#This Row],[Te financieren]]-Tb.Financiering[[#This Row],[Eigen
bijdrage]]-Tb.Financiering[[#This Row],[Andere
subsidie(s)]]-Tb.Financiering[[#This Row],[Anders]],0)</f>
        <v>0</v>
      </c>
      <c r="AN33" s="154">
        <f>IF(Tb.Financiering[[#This Row],[Pnr.]]=AN$7,Tb.Financiering[[#This Row],[Te financieren]]-Tb.Financiering[[#This Row],[Eigen
bijdrage]]-Tb.Financiering[[#This Row],[Andere
subsidie(s)]]-Tb.Financiering[[#This Row],[Anders]],0)</f>
        <v>0</v>
      </c>
      <c r="AO33" s="154">
        <f>IF(Tb.Financiering[[#This Row],[Pnr.]]=AO$7,Tb.Financiering[[#This Row],[Te financieren]]-Tb.Financiering[[#This Row],[Eigen
bijdrage]]-Tb.Financiering[[#This Row],[Andere
subsidie(s)]]-Tb.Financiering[[#This Row],[Anders]],0)</f>
        <v>0</v>
      </c>
      <c r="AP33" s="154">
        <f>IF(Tb.Financiering[[#This Row],[Pnr.]]=AP$7,Tb.Financiering[[#This Row],[Te financieren]]-Tb.Financiering[[#This Row],[Eigen
bijdrage]]-Tb.Financiering[[#This Row],[Andere
subsidie(s)]]-Tb.Financiering[[#This Row],[Anders]],0)</f>
        <v>0</v>
      </c>
      <c r="AQ33" s="154">
        <f>IF(Tb.Financiering[[#This Row],[Pnr.]]=AQ$7,Tb.Financiering[[#This Row],[Te financieren]]-Tb.Financiering[[#This Row],[Eigen
bijdrage]]-Tb.Financiering[[#This Row],[Andere
subsidie(s)]]-Tb.Financiering[[#This Row],[Anders]],0)</f>
        <v>0</v>
      </c>
      <c r="AR33" s="154">
        <f>IF(Tb.Financiering[[#This Row],[Pnr.]]=AR$7,Tb.Financiering[[#This Row],[Te financieren]]-Tb.Financiering[[#This Row],[Eigen
bijdrage]]-Tb.Financiering[[#This Row],[Andere
subsidie(s)]]-Tb.Financiering[[#This Row],[Anders]],0)</f>
        <v>0</v>
      </c>
      <c r="AS33" s="154">
        <f>IF(Tb.Financiering[[#This Row],[Pnr.]]=AS$7,Tb.Financiering[[#This Row],[Te financieren]]-Tb.Financiering[[#This Row],[Eigen
bijdrage]]-Tb.Financiering[[#This Row],[Andere
subsidie(s)]]-Tb.Financiering[[#This Row],[Anders]],0)</f>
        <v>0</v>
      </c>
      <c r="AT33" s="154">
        <f>IF(Tb.Financiering[[#This Row],[Pnr.]]=AT$7,Tb.Financiering[[#This Row],[Te financieren]]-Tb.Financiering[[#This Row],[Eigen
bijdrage]]-Tb.Financiering[[#This Row],[Andere
subsidie(s)]]-Tb.Financiering[[#This Row],[Anders]],0)</f>
        <v>0</v>
      </c>
      <c r="AU33" s="154">
        <f>IF(Tb.Financiering[[#This Row],[Pnr.]]=AU$7,Tb.Financiering[[#This Row],[Te financieren]]-Tb.Financiering[[#This Row],[Eigen
bijdrage]]-Tb.Financiering[[#This Row],[Andere
subsidie(s)]]-Tb.Financiering[[#This Row],[Anders]],0)</f>
        <v>0</v>
      </c>
      <c r="AV33" s="154">
        <f>IF(Tb.Financiering[[#This Row],[Pnr.]]=AV$7,Tb.Financiering[[#This Row],[Te financieren]]-Tb.Financiering[[#This Row],[Eigen
bijdrage]]-Tb.Financiering[[#This Row],[Andere
subsidie(s)]]-Tb.Financiering[[#This Row],[Anders]],0)</f>
        <v>0</v>
      </c>
      <c r="AW33" s="154">
        <f>IF(Tb.Financiering[[#This Row],[Pnr.]]=AW$7,Tb.Financiering[[#This Row],[Te financieren]]-Tb.Financiering[[#This Row],[Eigen
bijdrage]]-Tb.Financiering[[#This Row],[Andere
subsidie(s)]]-Tb.Financiering[[#This Row],[Anders]],0)</f>
        <v>0</v>
      </c>
      <c r="AX33" s="154">
        <f>IF(Tb.Financiering[[#This Row],[Pnr.]]=AX$7,Tb.Financiering[[#This Row],[Te financieren]]-Tb.Financiering[[#This Row],[Eigen
bijdrage]]-Tb.Financiering[[#This Row],[Andere
subsidie(s)]]-Tb.Financiering[[#This Row],[Anders]],0)</f>
        <v>0</v>
      </c>
      <c r="AY33" s="154">
        <f>IF(Tb.Financiering[[#This Row],[Pnr.]]=AY$7,Tb.Financiering[[#This Row],[Te financieren]]-Tb.Financiering[[#This Row],[Eigen
bijdrage]]-Tb.Financiering[[#This Row],[Andere
subsidie(s)]]-Tb.Financiering[[#This Row],[Anders]],0)</f>
        <v>0</v>
      </c>
      <c r="AZ33" s="154">
        <f>IF(Tb.Financiering[[#This Row],[Pnr.]]=AZ$7,Tb.Financiering[[#This Row],[Te financieren]]-Tb.Financiering[[#This Row],[Eigen
bijdrage]]-Tb.Financiering[[#This Row],[Andere
subsidie(s)]]-Tb.Financiering[[#This Row],[Anders]],0)</f>
        <v>0</v>
      </c>
      <c r="BA33" s="154">
        <f>IF(Tb.Financiering[[#This Row],[Pnr.]]=BA$7,Tb.Financiering[[#This Row],[Te financieren]]-Tb.Financiering[[#This Row],[Eigen
bijdrage]]-Tb.Financiering[[#This Row],[Andere
subsidie(s)]]-Tb.Financiering[[#This Row],[Anders]],0)</f>
        <v>0</v>
      </c>
      <c r="BB33" s="154">
        <f>IF(Tb.Financiering[[#This Row],[Pnr.]]=BB$7,Tb.Financiering[[#This Row],[Te financieren]]-Tb.Financiering[[#This Row],[Eigen
bijdrage]]-Tb.Financiering[[#This Row],[Andere
subsidie(s)]]-Tb.Financiering[[#This Row],[Anders]],0)</f>
        <v>0</v>
      </c>
      <c r="BC33" s="154">
        <f>IF(Tb.Financiering[[#This Row],[Pnr.]]=BC$7,Tb.Financiering[[#This Row],[Te financieren]]-Tb.Financiering[[#This Row],[Eigen
bijdrage]]-Tb.Financiering[[#This Row],[Andere
subsidie(s)]]-Tb.Financiering[[#This Row],[Anders]],0)</f>
        <v>0</v>
      </c>
      <c r="BD33" s="154">
        <f>IF(Tb.Financiering[[#This Row],[Pnr.]]=BD$7,Tb.Financiering[[#This Row],[Te financieren]]-Tb.Financiering[[#This Row],[Eigen
bijdrage]]-Tb.Financiering[[#This Row],[Andere
subsidie(s)]]-Tb.Financiering[[#This Row],[Anders]],0)</f>
        <v>0</v>
      </c>
      <c r="BE33" s="154">
        <f>IF(Tb.Financiering[[#This Row],[Pnr.]]=BE$7,Tb.Financiering[[#This Row],[Te financieren]]-Tb.Financiering[[#This Row],[Eigen
bijdrage]]-Tb.Financiering[[#This Row],[Andere
subsidie(s)]]-Tb.Financiering[[#This Row],[Anders]],0)</f>
        <v>0</v>
      </c>
      <c r="BF33" s="154">
        <f>IF(Tb.Financiering[[#This Row],[Pnr.]]=BF$7,Tb.Financiering[[#This Row],[Te financieren]]-Tb.Financiering[[#This Row],[Eigen
bijdrage]]-Tb.Financiering[[#This Row],[Andere
subsidie(s)]]-Tb.Financiering[[#This Row],[Anders]],0)</f>
        <v>0</v>
      </c>
      <c r="BG33" s="154">
        <f>IF(Tb.Financiering[[#This Row],[Pnr.]]=BG$7,Tb.Financiering[[#This Row],[Te financieren]]-Tb.Financiering[[#This Row],[Eigen
bijdrage]]-Tb.Financiering[[#This Row],[Andere
subsidie(s)]]-Tb.Financiering[[#This Row],[Anders]],0)</f>
        <v>0</v>
      </c>
      <c r="BH33" s="154">
        <f>IF(Tb.Financiering[[#This Row],[Pnr.]]=BH$7,Tb.Financiering[[#This Row],[Te financieren]]-Tb.Financiering[[#This Row],[Eigen
bijdrage]]-Tb.Financiering[[#This Row],[Andere
subsidie(s)]]-Tb.Financiering[[#This Row],[Anders]],0)</f>
        <v>0</v>
      </c>
      <c r="BI33" s="154">
        <f>IF(Tb.Financiering[[#This Row],[Pnr.]]=BI$7,Tb.Financiering[[#This Row],[Te financieren]]-Tb.Financiering[[#This Row],[Eigen
bijdrage]]-Tb.Financiering[[#This Row],[Andere
subsidie(s)]]-Tb.Financiering[[#This Row],[Anders]],0)</f>
        <v>0</v>
      </c>
      <c r="BJ33" s="154">
        <f>IF(Tb.Financiering[[#This Row],[Pnr.]]=BJ$7,Tb.Financiering[[#This Row],[Te financieren]]-Tb.Financiering[[#This Row],[Eigen
bijdrage]]-Tb.Financiering[[#This Row],[Andere
subsidie(s)]]-Tb.Financiering[[#This Row],[Anders]],0)</f>
        <v>0</v>
      </c>
      <c r="BK33" s="154">
        <f>IF(Tb.Financiering[[#This Row],[Pnr.]]=BK$7,Tb.Financiering[[#This Row],[Te financieren]]-Tb.Financiering[[#This Row],[Eigen
bijdrage]]-Tb.Financiering[[#This Row],[Andere
subsidie(s)]]-Tb.Financiering[[#This Row],[Anders]],0)</f>
        <v>0</v>
      </c>
      <c r="BL33" s="154">
        <f>IF(Tb.Financiering[[#This Row],[Pnr.]]=BL$7,Tb.Financiering[[#This Row],[Te financieren]]-Tb.Financiering[[#This Row],[Eigen
bijdrage]]-Tb.Financiering[[#This Row],[Andere
subsidie(s)]]-Tb.Financiering[[#This Row],[Anders]],0)</f>
        <v>0</v>
      </c>
      <c r="BM33" s="154">
        <f>IF(Tb.Financiering[[#This Row],[Pnr.]]=BM$7,Tb.Financiering[[#This Row],[Te financieren]]-Tb.Financiering[[#This Row],[Eigen
bijdrage]]-Tb.Financiering[[#This Row],[Andere
subsidie(s)]]-Tb.Financiering[[#This Row],[Anders]],0)</f>
        <v>0</v>
      </c>
      <c r="BN33" s="259">
        <f>IF(Tb.Financiering[[#This Row],[Pnr.]]=BN$7,Tb.Financiering[[#This Row],[Eigen
bijdrage]]+Tb.Financiering[[#This Row],[Andere
subsidie(s)]]+Tb.Financiering[[#This Row],[Anders]],0)</f>
        <v>0</v>
      </c>
      <c r="BO33" s="259">
        <f>IF(Tb.Financiering[[#This Row],[Pnr.]]=BO$7,Tb.Financiering[[#This Row],[Eigen
bijdrage]]+Tb.Financiering[[#This Row],[Andere
subsidie(s)]]+Tb.Financiering[[#This Row],[Anders]],0)</f>
        <v>0</v>
      </c>
      <c r="BP33" s="259">
        <f>IF(Tb.Financiering[[#This Row],[Pnr.]]=BP$7,Tb.Financiering[[#This Row],[Eigen
bijdrage]]+Tb.Financiering[[#This Row],[Andere
subsidie(s)]]+Tb.Financiering[[#This Row],[Anders]],0)</f>
        <v>0</v>
      </c>
      <c r="BQ33" s="259">
        <f>IF(Tb.Financiering[[#This Row],[Pnr.]]=BQ$7,Tb.Financiering[[#This Row],[Eigen
bijdrage]]+Tb.Financiering[[#This Row],[Andere
subsidie(s)]]+Tb.Financiering[[#This Row],[Anders]],0)</f>
        <v>0</v>
      </c>
      <c r="BR33" s="259">
        <f>IF(Tb.Financiering[[#This Row],[Pnr.]]=BR$7,Tb.Financiering[[#This Row],[Eigen
bijdrage]]+Tb.Financiering[[#This Row],[Andere
subsidie(s)]]+Tb.Financiering[[#This Row],[Anders]],0)</f>
        <v>0</v>
      </c>
      <c r="BS33" s="259">
        <f>IF(Tb.Financiering[[#This Row],[Pnr.]]=BS$7,Tb.Financiering[[#This Row],[Eigen
bijdrage]]+Tb.Financiering[[#This Row],[Andere
subsidie(s)]]+Tb.Financiering[[#This Row],[Anders]],0)</f>
        <v>0</v>
      </c>
      <c r="BT33" s="259">
        <f>IF(Tb.Financiering[[#This Row],[Pnr.]]=BT$7,Tb.Financiering[[#This Row],[Eigen
bijdrage]]+Tb.Financiering[[#This Row],[Andere
subsidie(s)]]+Tb.Financiering[[#This Row],[Anders]],0)</f>
        <v>0</v>
      </c>
      <c r="BU33" s="259">
        <f>IF(Tb.Financiering[[#This Row],[Pnr.]]=BU$7,Tb.Financiering[[#This Row],[Eigen
bijdrage]]+Tb.Financiering[[#This Row],[Andere
subsidie(s)]]+Tb.Financiering[[#This Row],[Anders]],0)</f>
        <v>0</v>
      </c>
      <c r="BV33" s="259">
        <f>IF(Tb.Financiering[[#This Row],[Pnr.]]=BV$7,Tb.Financiering[[#This Row],[Eigen
bijdrage]]+Tb.Financiering[[#This Row],[Andere
subsidie(s)]]+Tb.Financiering[[#This Row],[Anders]],0)</f>
        <v>0</v>
      </c>
      <c r="BW33" s="259">
        <f>IF(Tb.Financiering[[#This Row],[Pnr.]]=BW$7,Tb.Financiering[[#This Row],[Eigen
bijdrage]]+Tb.Financiering[[#This Row],[Andere
subsidie(s)]]+Tb.Financiering[[#This Row],[Anders]],0)</f>
        <v>0</v>
      </c>
      <c r="BX33" s="259">
        <f>IF(Tb.Financiering[[#This Row],[Pnr.]]=BX$7,Tb.Financiering[[#This Row],[Eigen
bijdrage]]+Tb.Financiering[[#This Row],[Andere
subsidie(s)]]+Tb.Financiering[[#This Row],[Anders]],0)</f>
        <v>0</v>
      </c>
      <c r="BY33" s="259">
        <f>IF(Tb.Financiering[[#This Row],[Pnr.]]=BY$7,Tb.Financiering[[#This Row],[Eigen
bijdrage]]+Tb.Financiering[[#This Row],[Andere
subsidie(s)]]+Tb.Financiering[[#This Row],[Anders]],0)</f>
        <v>0</v>
      </c>
      <c r="BZ33" s="259">
        <f>IF(Tb.Financiering[[#This Row],[Pnr.]]=BZ$7,Tb.Financiering[[#This Row],[Eigen
bijdrage]]+Tb.Financiering[[#This Row],[Andere
subsidie(s)]]+Tb.Financiering[[#This Row],[Anders]],0)</f>
        <v>0</v>
      </c>
      <c r="CA33" s="259">
        <f>IF(Tb.Financiering[[#This Row],[Pnr.]]=CA$7,Tb.Financiering[[#This Row],[Eigen
bijdrage]]+Tb.Financiering[[#This Row],[Andere
subsidie(s)]]+Tb.Financiering[[#This Row],[Anders]],0)</f>
        <v>0</v>
      </c>
      <c r="CB33" s="259">
        <f>IF(Tb.Financiering[[#This Row],[Pnr.]]=CB$7,Tb.Financiering[[#This Row],[Eigen
bijdrage]]+Tb.Financiering[[#This Row],[Andere
subsidie(s)]]+Tb.Financiering[[#This Row],[Anders]],0)</f>
        <v>0</v>
      </c>
      <c r="CC33" s="259">
        <f>IF(Tb.Financiering[[#This Row],[Pnr.]]=CC$7,Tb.Financiering[[#This Row],[Eigen
bijdrage]]+Tb.Financiering[[#This Row],[Andere
subsidie(s)]]+Tb.Financiering[[#This Row],[Anders]],0)</f>
        <v>0</v>
      </c>
      <c r="CD33" s="259">
        <f>IF(Tb.Financiering[[#This Row],[Pnr.]]=CD$7,Tb.Financiering[[#This Row],[Eigen
bijdrage]]+Tb.Financiering[[#This Row],[Andere
subsidie(s)]]+Tb.Financiering[[#This Row],[Anders]],0)</f>
        <v>0</v>
      </c>
      <c r="CE33" s="259">
        <f>IF(Tb.Financiering[[#This Row],[Pnr.]]=CE$7,Tb.Financiering[[#This Row],[Eigen
bijdrage]]+Tb.Financiering[[#This Row],[Andere
subsidie(s)]]+Tb.Financiering[[#This Row],[Anders]],0)</f>
        <v>0</v>
      </c>
      <c r="CF33" s="259">
        <f>IF(Tb.Financiering[[#This Row],[Pnr.]]=CF$7,Tb.Financiering[[#This Row],[Eigen
bijdrage]]+Tb.Financiering[[#This Row],[Andere
subsidie(s)]]+Tb.Financiering[[#This Row],[Anders]],0)</f>
        <v>0</v>
      </c>
      <c r="CG33" s="259">
        <f>IF(Tb.Financiering[[#This Row],[Pnr.]]=CG$7,Tb.Financiering[[#This Row],[Eigen
bijdrage]]+Tb.Financiering[[#This Row],[Andere
subsidie(s)]]+Tb.Financiering[[#This Row],[Anders]],0)</f>
        <v>0</v>
      </c>
      <c r="CH33" s="259">
        <f>IF(Tb.Financiering[[#This Row],[Pnr.]]=CH$7,Tb.Financiering[[#This Row],[Eigen
bijdrage]]+Tb.Financiering[[#This Row],[Andere
subsidie(s)]]+Tb.Financiering[[#This Row],[Anders]],0)</f>
        <v>0</v>
      </c>
      <c r="CI33" s="259">
        <f>IF(Tb.Financiering[[#This Row],[Pnr.]]=CI$7,Tb.Financiering[[#This Row],[Eigen
bijdrage]]+Tb.Financiering[[#This Row],[Andere
subsidie(s)]]+Tb.Financiering[[#This Row],[Anders]],0)</f>
        <v>0</v>
      </c>
      <c r="CJ33" s="259">
        <f>IF(Tb.Financiering[[#This Row],[Pnr.]]=CJ$7,Tb.Financiering[[#This Row],[Eigen
bijdrage]]+Tb.Financiering[[#This Row],[Andere
subsidie(s)]]+Tb.Financiering[[#This Row],[Anders]],0)</f>
        <v>0</v>
      </c>
      <c r="CK33" s="259">
        <f>IF(Tb.Financiering[[#This Row],[Pnr.]]=CK$7,Tb.Financiering[[#This Row],[Eigen
bijdrage]]+Tb.Financiering[[#This Row],[Andere
subsidie(s)]]+Tb.Financiering[[#This Row],[Anders]],0)</f>
        <v>0</v>
      </c>
      <c r="CL33" s="259">
        <f>IF(Tb.Financiering[[#This Row],[Pnr.]]=CL$7,Tb.Financiering[[#This Row],[Eigen
bijdrage]]+Tb.Financiering[[#This Row],[Andere
subsidie(s)]]+Tb.Financiering[[#This Row],[Anders]],0)</f>
        <v>0</v>
      </c>
      <c r="CM33" s="259">
        <f>IF(Tb.Financiering[[#This Row],[Pnr.]]=CM$7,Tb.Financiering[[#This Row],[Eigen
bijdrage]]+Tb.Financiering[[#This Row],[Andere
subsidie(s)]]+Tb.Financiering[[#This Row],[Anders]],0)</f>
        <v>0</v>
      </c>
      <c r="CN33" s="259">
        <f>IF(Tb.Financiering[[#This Row],[Pnr.]]=CN$7,Tb.Financiering[[#This Row],[Eigen
bijdrage]]+Tb.Financiering[[#This Row],[Andere
subsidie(s)]]+Tb.Financiering[[#This Row],[Anders]],0)</f>
        <v>0</v>
      </c>
      <c r="CO33" s="259">
        <f>IF(Tb.Financiering[[#This Row],[Pnr.]]=CO$7,Tb.Financiering[[#This Row],[Eigen
bijdrage]]+Tb.Financiering[[#This Row],[Andere
subsidie(s)]]+Tb.Financiering[[#This Row],[Anders]],0)</f>
        <v>0</v>
      </c>
      <c r="CP33" s="259">
        <f>IF(Tb.Financiering[[#This Row],[Pnr.]]=CP$7,Tb.Financiering[[#This Row],[Eigen
bijdrage]]+Tb.Financiering[[#This Row],[Andere
subsidie(s)]]+Tb.Financiering[[#This Row],[Anders]],0)</f>
        <v>0</v>
      </c>
      <c r="CQ33" s="259">
        <f>IF(Tb.Financiering[[#This Row],[Pnr.]]=CQ$7,Tb.Financiering[[#This Row],[Eigen
bijdrage]]+Tb.Financiering[[#This Row],[Andere
subsidie(s)]]+Tb.Financiering[[#This Row],[Anders]],0)</f>
        <v>0</v>
      </c>
      <c r="CR33" s="259">
        <f>IF(Tb.Financiering[[#This Row],[Pnr.]]=CR$7,Tb.Financiering[[#This Row],[Eigen
bijdrage]]+Tb.Financiering[[#This Row],[Andere
subsidie(s)]]+Tb.Financiering[[#This Row],[Anders]],0)</f>
        <v>0</v>
      </c>
      <c r="CS33" s="259">
        <f>IF(Tb.Financiering[[#This Row],[Pnr.]]=CS$7,Tb.Financiering[[#This Row],[Eigen
bijdrage]]+Tb.Financiering[[#This Row],[Andere
subsidie(s)]]+Tb.Financiering[[#This Row],[Anders]],0)</f>
        <v>0</v>
      </c>
      <c r="CT33" s="259">
        <f>IF(Tb.Financiering[[#This Row],[Pnr.]]=CT$7,Tb.Financiering[[#This Row],[Eigen
bijdrage]]+Tb.Financiering[[#This Row],[Andere
subsidie(s)]]+Tb.Financiering[[#This Row],[Anders]],0)</f>
        <v>0</v>
      </c>
      <c r="CU33" s="259">
        <f>IF(Tb.Financiering[[#This Row],[Pnr.]]=CU$7,Tb.Financiering[[#This Row],[Eigen
bijdrage]]+Tb.Financiering[[#This Row],[Andere
subsidie(s)]]+Tb.Financiering[[#This Row],[Anders]],0)</f>
        <v>0</v>
      </c>
      <c r="CV33" s="259">
        <f>IF(Tb.Financiering[[#This Row],[Pnr.]]=CV$7,Tb.Financiering[[#This Row],[Eigen
bijdrage]]+Tb.Financiering[[#This Row],[Andere
subsidie(s)]]+Tb.Financiering[[#This Row],[Anders]],0)</f>
        <v>0</v>
      </c>
      <c r="CW33" s="259">
        <f>IF(Tb.Financiering[[#This Row],[Pnr.]]=CW$7,Tb.Financiering[[#This Row],[Eigen
bijdrage]]+Tb.Financiering[[#This Row],[Andere
subsidie(s)]]+Tb.Financiering[[#This Row],[Anders]],0)</f>
        <v>0</v>
      </c>
      <c r="CX33" s="259">
        <f>IF(Tb.Financiering[[#This Row],[Pnr.]]=CX$7,Tb.Financiering[[#This Row],[Eigen
bijdrage]]+Tb.Financiering[[#This Row],[Andere
subsidie(s)]]+Tb.Financiering[[#This Row],[Anders]],0)</f>
        <v>0</v>
      </c>
      <c r="CY33" s="259">
        <f>IF(Tb.Financiering[[#This Row],[Pnr.]]=CY$7,Tb.Financiering[[#This Row],[Eigen
bijdrage]]+Tb.Financiering[[#This Row],[Andere
subsidie(s)]]+Tb.Financiering[[#This Row],[Anders]],0)</f>
        <v>0</v>
      </c>
      <c r="CZ33" s="259">
        <f>IF(Tb.Financiering[[#This Row],[Pnr.]]=CZ$7,Tb.Financiering[[#This Row],[Eigen
bijdrage]]+Tb.Financiering[[#This Row],[Andere
subsidie(s)]]+Tb.Financiering[[#This Row],[Anders]],0)</f>
        <v>0</v>
      </c>
      <c r="DA33" s="259">
        <f>IF(Tb.Financiering[[#This Row],[Pnr.]]=DA$7,Tb.Financiering[[#This Row],[Eigen
bijdrage]]+Tb.Financiering[[#This Row],[Andere
subsidie(s)]]+Tb.Financiering[[#This Row],[Anders]],0)</f>
        <v>0</v>
      </c>
      <c r="DB33" s="259">
        <f>IF(Tb.Financiering[[#This Row],[Pnr.]]=DB$7,Tb.Financiering[[#This Row],[Eigen
bijdrage]]+Tb.Financiering[[#This Row],[Andere
subsidie(s)]]+Tb.Financiering[[#This Row],[Anders]],0)</f>
        <v>0</v>
      </c>
      <c r="DC33" s="259">
        <f>IF(Tb.Financiering[[#This Row],[Pnr.]]=DC$7,Tb.Financiering[[#This Row],[Eigen
bijdrage]]+Tb.Financiering[[#This Row],[Andere
subsidie(s)]]+Tb.Financiering[[#This Row],[Anders]],0)</f>
        <v>0</v>
      </c>
      <c r="DD33" s="259">
        <f>IF(Tb.Financiering[[#This Row],[Pnr.]]=DD$7,Tb.Financiering[[#This Row],[Eigen
bijdrage]]+Tb.Financiering[[#This Row],[Andere
subsidie(s)]]+Tb.Financiering[[#This Row],[Anders]],0)</f>
        <v>0</v>
      </c>
      <c r="DE33" s="259">
        <f>IF(Tb.Financiering[[#This Row],[Pnr.]]=DE$7,Tb.Financiering[[#This Row],[Eigen
bijdrage]]+Tb.Financiering[[#This Row],[Andere
subsidie(s)]]+Tb.Financiering[[#This Row],[Anders]],0)</f>
        <v>0</v>
      </c>
      <c r="DF33" s="259">
        <f>IF(Tb.Financiering[[#This Row],[Pnr.]]=DF$7,Tb.Financiering[[#This Row],[Eigen
bijdrage]]+Tb.Financiering[[#This Row],[Andere
subsidie(s)]]+Tb.Financiering[[#This Row],[Anders]],0)</f>
        <v>0</v>
      </c>
      <c r="DG33" s="259">
        <f>IF(Tb.Financiering[[#This Row],[Pnr.]]=DG$7,Tb.Financiering[[#This Row],[Eigen
bijdrage]]+Tb.Financiering[[#This Row],[Andere
subsidie(s)]]+Tb.Financiering[[#This Row],[Anders]],0)</f>
        <v>0</v>
      </c>
      <c r="DH33" s="259">
        <f>IF(Tb.Financiering[[#This Row],[Pnr.]]=DH$7,Tb.Financiering[[#This Row],[Eigen
bijdrage]]+Tb.Financiering[[#This Row],[Andere
subsidie(s)]]+Tb.Financiering[[#This Row],[Anders]],0)</f>
        <v>0</v>
      </c>
      <c r="DI33" s="259">
        <f>IF(Tb.Financiering[[#This Row],[Pnr.]]=DI$7,Tb.Financiering[[#This Row],[Eigen
bijdrage]]+Tb.Financiering[[#This Row],[Andere
subsidie(s)]]+Tb.Financiering[[#This Row],[Anders]],0)</f>
        <v>0</v>
      </c>
      <c r="DJ33" s="259">
        <f>IF(Tb.Financiering[[#This Row],[Pnr.]]=DJ$7,Tb.Financiering[[#This Row],[Eigen
bijdrage]]+Tb.Financiering[[#This Row],[Andere
subsidie(s)]]+Tb.Financiering[[#This Row],[Anders]],0)</f>
        <v>0</v>
      </c>
      <c r="DK33" s="259">
        <f>IF(Tb.Financiering[[#This Row],[Pnr.]]=DK$7,Tb.Financiering[[#This Row],[Eigen
bijdrage]]+Tb.Financiering[[#This Row],[Andere
subsidie(s)]]+Tb.Financiering[[#This Row],[Anders]],0)</f>
        <v>0</v>
      </c>
      <c r="XEZ33" s="267"/>
      <c r="XFA33" s="267"/>
      <c r="XFB33" s="267"/>
      <c r="XFC33" s="267"/>
      <c r="XFD33" s="31"/>
    </row>
    <row r="34" spans="1:115 16380:16384" s="4" customFormat="1" x14ac:dyDescent="0.3">
      <c r="A34" s="31"/>
      <c r="B34" s="147"/>
      <c r="C34" s="147"/>
      <c r="D34" s="11">
        <f>SUMIF(Tbl.Kosten[PSAnr.],Tb.Financiering[[#This Row],[PSAnr.]],Tbl.Kosten[Totaal kosten])</f>
        <v>0</v>
      </c>
      <c r="E34" s="164">
        <f>SUMIF(Tbl.Kosten[PSAnr.],Tb.Financiering[[#This Row],[PSAnr.]],Tbl.Kosten[Subsidie])</f>
        <v>0</v>
      </c>
      <c r="F34" s="165"/>
      <c r="G34" s="164">
        <f>Tb.Financiering[[#This Row],[Begrote kosten]]-Tb.Financiering[[#This Row],[Berekende GLB subsidie]]-Tb.Financiering[[#This Row],[Correctie GLB subsidie]]</f>
        <v>0</v>
      </c>
      <c r="H34" s="166"/>
      <c r="I34" s="166"/>
      <c r="J34" s="166"/>
      <c r="K34" s="162"/>
      <c r="L34" s="97">
        <f>Tb.Financiering[[#This Row],[Te financieren]]-SUM(Tb.Financiering[[#This Row],[Eigen
bijdrage]:[Anders]])</f>
        <v>0</v>
      </c>
      <c r="M34" s="170" t="str">
        <f>IFERROR(VLOOKUP(Tb.Financiering[[#This Row],[Partnernaam]],Tbl.Projectpartners[[Naam]:[PNr.]],9,FALSE),"")</f>
        <v/>
      </c>
      <c r="N34" s="152" t="str">
        <f>IFERROR(VLOOKUP(Tb.Financiering[[#This Row],[Subsidiabele activiteit]],Tbl.Subsidiehoogte[[Subsidieactiviteit]:[SAnr.]],3,FALSE),"")</f>
        <v/>
      </c>
      <c r="O34" s="152" t="str">
        <f>_xlfn.CONCAT(Tb.Financiering[[#This Row],[Pnr.]],Tb.Financiering[[#This Row],[SAnr.]])</f>
        <v/>
      </c>
      <c r="P34" s="154">
        <f>IF(Tb.Financiering[[#This Row],[Pnr.]]=P$7,Tb.Financiering[[#This Row],[Te financieren]]-Tb.Financiering[[#This Row],[Eigen
bijdrage]]-Tb.Financiering[[#This Row],[Andere
subsidie(s)]]-Tb.Financiering[[#This Row],[Anders]],0)</f>
        <v>0</v>
      </c>
      <c r="Q34" s="154">
        <f>IF(Tb.Financiering[[#This Row],[Pnr.]]=Q$7,Tb.Financiering[[#This Row],[Te financieren]]-Tb.Financiering[[#This Row],[Eigen
bijdrage]]-Tb.Financiering[[#This Row],[Andere
subsidie(s)]]-Tb.Financiering[[#This Row],[Anders]],0)</f>
        <v>0</v>
      </c>
      <c r="R34" s="154">
        <f>IF(Tb.Financiering[[#This Row],[Pnr.]]=R$7,Tb.Financiering[[#This Row],[Te financieren]]-Tb.Financiering[[#This Row],[Eigen
bijdrage]]-Tb.Financiering[[#This Row],[Andere
subsidie(s)]]-Tb.Financiering[[#This Row],[Anders]],0)</f>
        <v>0</v>
      </c>
      <c r="S34" s="154">
        <f>IF(Tb.Financiering[[#This Row],[Pnr.]]=S$7,Tb.Financiering[[#This Row],[Te financieren]]-Tb.Financiering[[#This Row],[Eigen
bijdrage]]-Tb.Financiering[[#This Row],[Andere
subsidie(s)]]-Tb.Financiering[[#This Row],[Anders]],0)</f>
        <v>0</v>
      </c>
      <c r="T34" s="154">
        <f>IF(Tb.Financiering[[#This Row],[Pnr.]]=T$7,Tb.Financiering[[#This Row],[Te financieren]]-Tb.Financiering[[#This Row],[Eigen
bijdrage]]-Tb.Financiering[[#This Row],[Andere
subsidie(s)]]-Tb.Financiering[[#This Row],[Anders]],0)</f>
        <v>0</v>
      </c>
      <c r="U34" s="154">
        <f>IF(Tb.Financiering[[#This Row],[Pnr.]]=U$7,Tb.Financiering[[#This Row],[Te financieren]]-Tb.Financiering[[#This Row],[Eigen
bijdrage]]-Tb.Financiering[[#This Row],[Andere
subsidie(s)]]-Tb.Financiering[[#This Row],[Anders]],0)</f>
        <v>0</v>
      </c>
      <c r="V34" s="154">
        <f>IF(Tb.Financiering[[#This Row],[Pnr.]]=V$7,Tb.Financiering[[#This Row],[Te financieren]]-Tb.Financiering[[#This Row],[Eigen
bijdrage]]-Tb.Financiering[[#This Row],[Andere
subsidie(s)]]-Tb.Financiering[[#This Row],[Anders]],0)</f>
        <v>0</v>
      </c>
      <c r="W34" s="154">
        <f>IF(Tb.Financiering[[#This Row],[Pnr.]]=W$7,Tb.Financiering[[#This Row],[Te financieren]]-Tb.Financiering[[#This Row],[Eigen
bijdrage]]-Tb.Financiering[[#This Row],[Andere
subsidie(s)]]-Tb.Financiering[[#This Row],[Anders]],0)</f>
        <v>0</v>
      </c>
      <c r="X34" s="154">
        <f>IF(Tb.Financiering[[#This Row],[Pnr.]]=X$7,Tb.Financiering[[#This Row],[Te financieren]]-Tb.Financiering[[#This Row],[Eigen
bijdrage]]-Tb.Financiering[[#This Row],[Andere
subsidie(s)]]-Tb.Financiering[[#This Row],[Anders]],0)</f>
        <v>0</v>
      </c>
      <c r="Y34" s="154">
        <f>IF(Tb.Financiering[[#This Row],[Pnr.]]=Y$7,Tb.Financiering[[#This Row],[Te financieren]]-Tb.Financiering[[#This Row],[Eigen
bijdrage]]-Tb.Financiering[[#This Row],[Andere
subsidie(s)]]-Tb.Financiering[[#This Row],[Anders]],0)</f>
        <v>0</v>
      </c>
      <c r="Z34" s="154">
        <f>IF(Tb.Financiering[[#This Row],[Pnr.]]=Z$7,Tb.Financiering[[#This Row],[Te financieren]]-Tb.Financiering[[#This Row],[Eigen
bijdrage]]-Tb.Financiering[[#This Row],[Andere
subsidie(s)]]-Tb.Financiering[[#This Row],[Anders]],0)</f>
        <v>0</v>
      </c>
      <c r="AA34" s="154">
        <f>IF(Tb.Financiering[[#This Row],[Pnr.]]=AA$7,Tb.Financiering[[#This Row],[Te financieren]]-Tb.Financiering[[#This Row],[Eigen
bijdrage]]-Tb.Financiering[[#This Row],[Andere
subsidie(s)]]-Tb.Financiering[[#This Row],[Anders]],0)</f>
        <v>0</v>
      </c>
      <c r="AB34" s="154">
        <f>IF(Tb.Financiering[[#This Row],[Pnr.]]=AB$7,Tb.Financiering[[#This Row],[Te financieren]]-Tb.Financiering[[#This Row],[Eigen
bijdrage]]-Tb.Financiering[[#This Row],[Andere
subsidie(s)]]-Tb.Financiering[[#This Row],[Anders]],0)</f>
        <v>0</v>
      </c>
      <c r="AC34" s="154">
        <f>IF(Tb.Financiering[[#This Row],[Pnr.]]=AC$7,Tb.Financiering[[#This Row],[Te financieren]]-Tb.Financiering[[#This Row],[Eigen
bijdrage]]-Tb.Financiering[[#This Row],[Andere
subsidie(s)]]-Tb.Financiering[[#This Row],[Anders]],0)</f>
        <v>0</v>
      </c>
      <c r="AD34" s="154">
        <f>IF(Tb.Financiering[[#This Row],[Pnr.]]=AD$7,Tb.Financiering[[#This Row],[Te financieren]]-Tb.Financiering[[#This Row],[Eigen
bijdrage]]-Tb.Financiering[[#This Row],[Andere
subsidie(s)]]-Tb.Financiering[[#This Row],[Anders]],0)</f>
        <v>0</v>
      </c>
      <c r="AE34" s="154">
        <f>IF(Tb.Financiering[[#This Row],[Pnr.]]=AE$7,Tb.Financiering[[#This Row],[Te financieren]]-Tb.Financiering[[#This Row],[Eigen
bijdrage]]-Tb.Financiering[[#This Row],[Andere
subsidie(s)]]-Tb.Financiering[[#This Row],[Anders]],0)</f>
        <v>0</v>
      </c>
      <c r="AF34" s="154">
        <f>IF(Tb.Financiering[[#This Row],[Pnr.]]=AF$7,Tb.Financiering[[#This Row],[Te financieren]]-Tb.Financiering[[#This Row],[Eigen
bijdrage]]-Tb.Financiering[[#This Row],[Andere
subsidie(s)]]-Tb.Financiering[[#This Row],[Anders]],0)</f>
        <v>0</v>
      </c>
      <c r="AG34" s="154">
        <f>IF(Tb.Financiering[[#This Row],[Pnr.]]=AG$7,Tb.Financiering[[#This Row],[Te financieren]]-Tb.Financiering[[#This Row],[Eigen
bijdrage]]-Tb.Financiering[[#This Row],[Andere
subsidie(s)]]-Tb.Financiering[[#This Row],[Anders]],0)</f>
        <v>0</v>
      </c>
      <c r="AH34" s="154">
        <f>IF(Tb.Financiering[[#This Row],[Pnr.]]=AH$7,Tb.Financiering[[#This Row],[Te financieren]]-Tb.Financiering[[#This Row],[Eigen
bijdrage]]-Tb.Financiering[[#This Row],[Andere
subsidie(s)]]-Tb.Financiering[[#This Row],[Anders]],0)</f>
        <v>0</v>
      </c>
      <c r="AI34" s="154">
        <f>IF(Tb.Financiering[[#This Row],[Pnr.]]=AI$7,Tb.Financiering[[#This Row],[Te financieren]]-Tb.Financiering[[#This Row],[Eigen
bijdrage]]-Tb.Financiering[[#This Row],[Andere
subsidie(s)]]-Tb.Financiering[[#This Row],[Anders]],0)</f>
        <v>0</v>
      </c>
      <c r="AJ34" s="154">
        <f>IF(Tb.Financiering[[#This Row],[Pnr.]]=AJ$7,Tb.Financiering[[#This Row],[Te financieren]]-Tb.Financiering[[#This Row],[Eigen
bijdrage]]-Tb.Financiering[[#This Row],[Andere
subsidie(s)]]-Tb.Financiering[[#This Row],[Anders]],0)</f>
        <v>0</v>
      </c>
      <c r="AK34" s="154">
        <f>IF(Tb.Financiering[[#This Row],[Pnr.]]=AK$7,Tb.Financiering[[#This Row],[Te financieren]]-Tb.Financiering[[#This Row],[Eigen
bijdrage]]-Tb.Financiering[[#This Row],[Andere
subsidie(s)]]-Tb.Financiering[[#This Row],[Anders]],0)</f>
        <v>0</v>
      </c>
      <c r="AL34" s="154">
        <f>IF(Tb.Financiering[[#This Row],[Pnr.]]=AL$7,Tb.Financiering[[#This Row],[Te financieren]]-Tb.Financiering[[#This Row],[Eigen
bijdrage]]-Tb.Financiering[[#This Row],[Andere
subsidie(s)]]-Tb.Financiering[[#This Row],[Anders]],0)</f>
        <v>0</v>
      </c>
      <c r="AM34" s="154">
        <f>IF(Tb.Financiering[[#This Row],[Pnr.]]=AM$7,Tb.Financiering[[#This Row],[Te financieren]]-Tb.Financiering[[#This Row],[Eigen
bijdrage]]-Tb.Financiering[[#This Row],[Andere
subsidie(s)]]-Tb.Financiering[[#This Row],[Anders]],0)</f>
        <v>0</v>
      </c>
      <c r="AN34" s="154">
        <f>IF(Tb.Financiering[[#This Row],[Pnr.]]=AN$7,Tb.Financiering[[#This Row],[Te financieren]]-Tb.Financiering[[#This Row],[Eigen
bijdrage]]-Tb.Financiering[[#This Row],[Andere
subsidie(s)]]-Tb.Financiering[[#This Row],[Anders]],0)</f>
        <v>0</v>
      </c>
      <c r="AO34" s="154">
        <f>IF(Tb.Financiering[[#This Row],[Pnr.]]=AO$7,Tb.Financiering[[#This Row],[Te financieren]]-Tb.Financiering[[#This Row],[Eigen
bijdrage]]-Tb.Financiering[[#This Row],[Andere
subsidie(s)]]-Tb.Financiering[[#This Row],[Anders]],0)</f>
        <v>0</v>
      </c>
      <c r="AP34" s="154">
        <f>IF(Tb.Financiering[[#This Row],[Pnr.]]=AP$7,Tb.Financiering[[#This Row],[Te financieren]]-Tb.Financiering[[#This Row],[Eigen
bijdrage]]-Tb.Financiering[[#This Row],[Andere
subsidie(s)]]-Tb.Financiering[[#This Row],[Anders]],0)</f>
        <v>0</v>
      </c>
      <c r="AQ34" s="154">
        <f>IF(Tb.Financiering[[#This Row],[Pnr.]]=AQ$7,Tb.Financiering[[#This Row],[Te financieren]]-Tb.Financiering[[#This Row],[Eigen
bijdrage]]-Tb.Financiering[[#This Row],[Andere
subsidie(s)]]-Tb.Financiering[[#This Row],[Anders]],0)</f>
        <v>0</v>
      </c>
      <c r="AR34" s="154">
        <f>IF(Tb.Financiering[[#This Row],[Pnr.]]=AR$7,Tb.Financiering[[#This Row],[Te financieren]]-Tb.Financiering[[#This Row],[Eigen
bijdrage]]-Tb.Financiering[[#This Row],[Andere
subsidie(s)]]-Tb.Financiering[[#This Row],[Anders]],0)</f>
        <v>0</v>
      </c>
      <c r="AS34" s="154">
        <f>IF(Tb.Financiering[[#This Row],[Pnr.]]=AS$7,Tb.Financiering[[#This Row],[Te financieren]]-Tb.Financiering[[#This Row],[Eigen
bijdrage]]-Tb.Financiering[[#This Row],[Andere
subsidie(s)]]-Tb.Financiering[[#This Row],[Anders]],0)</f>
        <v>0</v>
      </c>
      <c r="AT34" s="154">
        <f>IF(Tb.Financiering[[#This Row],[Pnr.]]=AT$7,Tb.Financiering[[#This Row],[Te financieren]]-Tb.Financiering[[#This Row],[Eigen
bijdrage]]-Tb.Financiering[[#This Row],[Andere
subsidie(s)]]-Tb.Financiering[[#This Row],[Anders]],0)</f>
        <v>0</v>
      </c>
      <c r="AU34" s="154">
        <f>IF(Tb.Financiering[[#This Row],[Pnr.]]=AU$7,Tb.Financiering[[#This Row],[Te financieren]]-Tb.Financiering[[#This Row],[Eigen
bijdrage]]-Tb.Financiering[[#This Row],[Andere
subsidie(s)]]-Tb.Financiering[[#This Row],[Anders]],0)</f>
        <v>0</v>
      </c>
      <c r="AV34" s="154">
        <f>IF(Tb.Financiering[[#This Row],[Pnr.]]=AV$7,Tb.Financiering[[#This Row],[Te financieren]]-Tb.Financiering[[#This Row],[Eigen
bijdrage]]-Tb.Financiering[[#This Row],[Andere
subsidie(s)]]-Tb.Financiering[[#This Row],[Anders]],0)</f>
        <v>0</v>
      </c>
      <c r="AW34" s="154">
        <f>IF(Tb.Financiering[[#This Row],[Pnr.]]=AW$7,Tb.Financiering[[#This Row],[Te financieren]]-Tb.Financiering[[#This Row],[Eigen
bijdrage]]-Tb.Financiering[[#This Row],[Andere
subsidie(s)]]-Tb.Financiering[[#This Row],[Anders]],0)</f>
        <v>0</v>
      </c>
      <c r="AX34" s="154">
        <f>IF(Tb.Financiering[[#This Row],[Pnr.]]=AX$7,Tb.Financiering[[#This Row],[Te financieren]]-Tb.Financiering[[#This Row],[Eigen
bijdrage]]-Tb.Financiering[[#This Row],[Andere
subsidie(s)]]-Tb.Financiering[[#This Row],[Anders]],0)</f>
        <v>0</v>
      </c>
      <c r="AY34" s="154">
        <f>IF(Tb.Financiering[[#This Row],[Pnr.]]=AY$7,Tb.Financiering[[#This Row],[Te financieren]]-Tb.Financiering[[#This Row],[Eigen
bijdrage]]-Tb.Financiering[[#This Row],[Andere
subsidie(s)]]-Tb.Financiering[[#This Row],[Anders]],0)</f>
        <v>0</v>
      </c>
      <c r="AZ34" s="154">
        <f>IF(Tb.Financiering[[#This Row],[Pnr.]]=AZ$7,Tb.Financiering[[#This Row],[Te financieren]]-Tb.Financiering[[#This Row],[Eigen
bijdrage]]-Tb.Financiering[[#This Row],[Andere
subsidie(s)]]-Tb.Financiering[[#This Row],[Anders]],0)</f>
        <v>0</v>
      </c>
      <c r="BA34" s="154">
        <f>IF(Tb.Financiering[[#This Row],[Pnr.]]=BA$7,Tb.Financiering[[#This Row],[Te financieren]]-Tb.Financiering[[#This Row],[Eigen
bijdrage]]-Tb.Financiering[[#This Row],[Andere
subsidie(s)]]-Tb.Financiering[[#This Row],[Anders]],0)</f>
        <v>0</v>
      </c>
      <c r="BB34" s="154">
        <f>IF(Tb.Financiering[[#This Row],[Pnr.]]=BB$7,Tb.Financiering[[#This Row],[Te financieren]]-Tb.Financiering[[#This Row],[Eigen
bijdrage]]-Tb.Financiering[[#This Row],[Andere
subsidie(s)]]-Tb.Financiering[[#This Row],[Anders]],0)</f>
        <v>0</v>
      </c>
      <c r="BC34" s="154">
        <f>IF(Tb.Financiering[[#This Row],[Pnr.]]=BC$7,Tb.Financiering[[#This Row],[Te financieren]]-Tb.Financiering[[#This Row],[Eigen
bijdrage]]-Tb.Financiering[[#This Row],[Andere
subsidie(s)]]-Tb.Financiering[[#This Row],[Anders]],0)</f>
        <v>0</v>
      </c>
      <c r="BD34" s="154">
        <f>IF(Tb.Financiering[[#This Row],[Pnr.]]=BD$7,Tb.Financiering[[#This Row],[Te financieren]]-Tb.Financiering[[#This Row],[Eigen
bijdrage]]-Tb.Financiering[[#This Row],[Andere
subsidie(s)]]-Tb.Financiering[[#This Row],[Anders]],0)</f>
        <v>0</v>
      </c>
      <c r="BE34" s="154">
        <f>IF(Tb.Financiering[[#This Row],[Pnr.]]=BE$7,Tb.Financiering[[#This Row],[Te financieren]]-Tb.Financiering[[#This Row],[Eigen
bijdrage]]-Tb.Financiering[[#This Row],[Andere
subsidie(s)]]-Tb.Financiering[[#This Row],[Anders]],0)</f>
        <v>0</v>
      </c>
      <c r="BF34" s="154">
        <f>IF(Tb.Financiering[[#This Row],[Pnr.]]=BF$7,Tb.Financiering[[#This Row],[Te financieren]]-Tb.Financiering[[#This Row],[Eigen
bijdrage]]-Tb.Financiering[[#This Row],[Andere
subsidie(s)]]-Tb.Financiering[[#This Row],[Anders]],0)</f>
        <v>0</v>
      </c>
      <c r="BG34" s="154">
        <f>IF(Tb.Financiering[[#This Row],[Pnr.]]=BG$7,Tb.Financiering[[#This Row],[Te financieren]]-Tb.Financiering[[#This Row],[Eigen
bijdrage]]-Tb.Financiering[[#This Row],[Andere
subsidie(s)]]-Tb.Financiering[[#This Row],[Anders]],0)</f>
        <v>0</v>
      </c>
      <c r="BH34" s="154">
        <f>IF(Tb.Financiering[[#This Row],[Pnr.]]=BH$7,Tb.Financiering[[#This Row],[Te financieren]]-Tb.Financiering[[#This Row],[Eigen
bijdrage]]-Tb.Financiering[[#This Row],[Andere
subsidie(s)]]-Tb.Financiering[[#This Row],[Anders]],0)</f>
        <v>0</v>
      </c>
      <c r="BI34" s="154">
        <f>IF(Tb.Financiering[[#This Row],[Pnr.]]=BI$7,Tb.Financiering[[#This Row],[Te financieren]]-Tb.Financiering[[#This Row],[Eigen
bijdrage]]-Tb.Financiering[[#This Row],[Andere
subsidie(s)]]-Tb.Financiering[[#This Row],[Anders]],0)</f>
        <v>0</v>
      </c>
      <c r="BJ34" s="154">
        <f>IF(Tb.Financiering[[#This Row],[Pnr.]]=BJ$7,Tb.Financiering[[#This Row],[Te financieren]]-Tb.Financiering[[#This Row],[Eigen
bijdrage]]-Tb.Financiering[[#This Row],[Andere
subsidie(s)]]-Tb.Financiering[[#This Row],[Anders]],0)</f>
        <v>0</v>
      </c>
      <c r="BK34" s="154">
        <f>IF(Tb.Financiering[[#This Row],[Pnr.]]=BK$7,Tb.Financiering[[#This Row],[Te financieren]]-Tb.Financiering[[#This Row],[Eigen
bijdrage]]-Tb.Financiering[[#This Row],[Andere
subsidie(s)]]-Tb.Financiering[[#This Row],[Anders]],0)</f>
        <v>0</v>
      </c>
      <c r="BL34" s="154">
        <f>IF(Tb.Financiering[[#This Row],[Pnr.]]=BL$7,Tb.Financiering[[#This Row],[Te financieren]]-Tb.Financiering[[#This Row],[Eigen
bijdrage]]-Tb.Financiering[[#This Row],[Andere
subsidie(s)]]-Tb.Financiering[[#This Row],[Anders]],0)</f>
        <v>0</v>
      </c>
      <c r="BM34" s="154">
        <f>IF(Tb.Financiering[[#This Row],[Pnr.]]=BM$7,Tb.Financiering[[#This Row],[Te financieren]]-Tb.Financiering[[#This Row],[Eigen
bijdrage]]-Tb.Financiering[[#This Row],[Andere
subsidie(s)]]-Tb.Financiering[[#This Row],[Anders]],0)</f>
        <v>0</v>
      </c>
      <c r="BN34" s="259">
        <f>IF(Tb.Financiering[[#This Row],[Pnr.]]=BN$7,Tb.Financiering[[#This Row],[Eigen
bijdrage]]+Tb.Financiering[[#This Row],[Andere
subsidie(s)]]+Tb.Financiering[[#This Row],[Anders]],0)</f>
        <v>0</v>
      </c>
      <c r="BO34" s="259">
        <f>IF(Tb.Financiering[[#This Row],[Pnr.]]=BO$7,Tb.Financiering[[#This Row],[Eigen
bijdrage]]+Tb.Financiering[[#This Row],[Andere
subsidie(s)]]+Tb.Financiering[[#This Row],[Anders]],0)</f>
        <v>0</v>
      </c>
      <c r="BP34" s="259">
        <f>IF(Tb.Financiering[[#This Row],[Pnr.]]=BP$7,Tb.Financiering[[#This Row],[Eigen
bijdrage]]+Tb.Financiering[[#This Row],[Andere
subsidie(s)]]+Tb.Financiering[[#This Row],[Anders]],0)</f>
        <v>0</v>
      </c>
      <c r="BQ34" s="259">
        <f>IF(Tb.Financiering[[#This Row],[Pnr.]]=BQ$7,Tb.Financiering[[#This Row],[Eigen
bijdrage]]+Tb.Financiering[[#This Row],[Andere
subsidie(s)]]+Tb.Financiering[[#This Row],[Anders]],0)</f>
        <v>0</v>
      </c>
      <c r="BR34" s="259">
        <f>IF(Tb.Financiering[[#This Row],[Pnr.]]=BR$7,Tb.Financiering[[#This Row],[Eigen
bijdrage]]+Tb.Financiering[[#This Row],[Andere
subsidie(s)]]+Tb.Financiering[[#This Row],[Anders]],0)</f>
        <v>0</v>
      </c>
      <c r="BS34" s="259">
        <f>IF(Tb.Financiering[[#This Row],[Pnr.]]=BS$7,Tb.Financiering[[#This Row],[Eigen
bijdrage]]+Tb.Financiering[[#This Row],[Andere
subsidie(s)]]+Tb.Financiering[[#This Row],[Anders]],0)</f>
        <v>0</v>
      </c>
      <c r="BT34" s="259">
        <f>IF(Tb.Financiering[[#This Row],[Pnr.]]=BT$7,Tb.Financiering[[#This Row],[Eigen
bijdrage]]+Tb.Financiering[[#This Row],[Andere
subsidie(s)]]+Tb.Financiering[[#This Row],[Anders]],0)</f>
        <v>0</v>
      </c>
      <c r="BU34" s="259">
        <f>IF(Tb.Financiering[[#This Row],[Pnr.]]=BU$7,Tb.Financiering[[#This Row],[Eigen
bijdrage]]+Tb.Financiering[[#This Row],[Andere
subsidie(s)]]+Tb.Financiering[[#This Row],[Anders]],0)</f>
        <v>0</v>
      </c>
      <c r="BV34" s="259">
        <f>IF(Tb.Financiering[[#This Row],[Pnr.]]=BV$7,Tb.Financiering[[#This Row],[Eigen
bijdrage]]+Tb.Financiering[[#This Row],[Andere
subsidie(s)]]+Tb.Financiering[[#This Row],[Anders]],0)</f>
        <v>0</v>
      </c>
      <c r="BW34" s="259">
        <f>IF(Tb.Financiering[[#This Row],[Pnr.]]=BW$7,Tb.Financiering[[#This Row],[Eigen
bijdrage]]+Tb.Financiering[[#This Row],[Andere
subsidie(s)]]+Tb.Financiering[[#This Row],[Anders]],0)</f>
        <v>0</v>
      </c>
      <c r="BX34" s="259">
        <f>IF(Tb.Financiering[[#This Row],[Pnr.]]=BX$7,Tb.Financiering[[#This Row],[Eigen
bijdrage]]+Tb.Financiering[[#This Row],[Andere
subsidie(s)]]+Tb.Financiering[[#This Row],[Anders]],0)</f>
        <v>0</v>
      </c>
      <c r="BY34" s="259">
        <f>IF(Tb.Financiering[[#This Row],[Pnr.]]=BY$7,Tb.Financiering[[#This Row],[Eigen
bijdrage]]+Tb.Financiering[[#This Row],[Andere
subsidie(s)]]+Tb.Financiering[[#This Row],[Anders]],0)</f>
        <v>0</v>
      </c>
      <c r="BZ34" s="259">
        <f>IF(Tb.Financiering[[#This Row],[Pnr.]]=BZ$7,Tb.Financiering[[#This Row],[Eigen
bijdrage]]+Tb.Financiering[[#This Row],[Andere
subsidie(s)]]+Tb.Financiering[[#This Row],[Anders]],0)</f>
        <v>0</v>
      </c>
      <c r="CA34" s="259">
        <f>IF(Tb.Financiering[[#This Row],[Pnr.]]=CA$7,Tb.Financiering[[#This Row],[Eigen
bijdrage]]+Tb.Financiering[[#This Row],[Andere
subsidie(s)]]+Tb.Financiering[[#This Row],[Anders]],0)</f>
        <v>0</v>
      </c>
      <c r="CB34" s="259">
        <f>IF(Tb.Financiering[[#This Row],[Pnr.]]=CB$7,Tb.Financiering[[#This Row],[Eigen
bijdrage]]+Tb.Financiering[[#This Row],[Andere
subsidie(s)]]+Tb.Financiering[[#This Row],[Anders]],0)</f>
        <v>0</v>
      </c>
      <c r="CC34" s="259">
        <f>IF(Tb.Financiering[[#This Row],[Pnr.]]=CC$7,Tb.Financiering[[#This Row],[Eigen
bijdrage]]+Tb.Financiering[[#This Row],[Andere
subsidie(s)]]+Tb.Financiering[[#This Row],[Anders]],0)</f>
        <v>0</v>
      </c>
      <c r="CD34" s="259">
        <f>IF(Tb.Financiering[[#This Row],[Pnr.]]=CD$7,Tb.Financiering[[#This Row],[Eigen
bijdrage]]+Tb.Financiering[[#This Row],[Andere
subsidie(s)]]+Tb.Financiering[[#This Row],[Anders]],0)</f>
        <v>0</v>
      </c>
      <c r="CE34" s="259">
        <f>IF(Tb.Financiering[[#This Row],[Pnr.]]=CE$7,Tb.Financiering[[#This Row],[Eigen
bijdrage]]+Tb.Financiering[[#This Row],[Andere
subsidie(s)]]+Tb.Financiering[[#This Row],[Anders]],0)</f>
        <v>0</v>
      </c>
      <c r="CF34" s="259">
        <f>IF(Tb.Financiering[[#This Row],[Pnr.]]=CF$7,Tb.Financiering[[#This Row],[Eigen
bijdrage]]+Tb.Financiering[[#This Row],[Andere
subsidie(s)]]+Tb.Financiering[[#This Row],[Anders]],0)</f>
        <v>0</v>
      </c>
      <c r="CG34" s="259">
        <f>IF(Tb.Financiering[[#This Row],[Pnr.]]=CG$7,Tb.Financiering[[#This Row],[Eigen
bijdrage]]+Tb.Financiering[[#This Row],[Andere
subsidie(s)]]+Tb.Financiering[[#This Row],[Anders]],0)</f>
        <v>0</v>
      </c>
      <c r="CH34" s="259">
        <f>IF(Tb.Financiering[[#This Row],[Pnr.]]=CH$7,Tb.Financiering[[#This Row],[Eigen
bijdrage]]+Tb.Financiering[[#This Row],[Andere
subsidie(s)]]+Tb.Financiering[[#This Row],[Anders]],0)</f>
        <v>0</v>
      </c>
      <c r="CI34" s="259">
        <f>IF(Tb.Financiering[[#This Row],[Pnr.]]=CI$7,Tb.Financiering[[#This Row],[Eigen
bijdrage]]+Tb.Financiering[[#This Row],[Andere
subsidie(s)]]+Tb.Financiering[[#This Row],[Anders]],0)</f>
        <v>0</v>
      </c>
      <c r="CJ34" s="259">
        <f>IF(Tb.Financiering[[#This Row],[Pnr.]]=CJ$7,Tb.Financiering[[#This Row],[Eigen
bijdrage]]+Tb.Financiering[[#This Row],[Andere
subsidie(s)]]+Tb.Financiering[[#This Row],[Anders]],0)</f>
        <v>0</v>
      </c>
      <c r="CK34" s="259">
        <f>IF(Tb.Financiering[[#This Row],[Pnr.]]=CK$7,Tb.Financiering[[#This Row],[Eigen
bijdrage]]+Tb.Financiering[[#This Row],[Andere
subsidie(s)]]+Tb.Financiering[[#This Row],[Anders]],0)</f>
        <v>0</v>
      </c>
      <c r="CL34" s="259">
        <f>IF(Tb.Financiering[[#This Row],[Pnr.]]=CL$7,Tb.Financiering[[#This Row],[Eigen
bijdrage]]+Tb.Financiering[[#This Row],[Andere
subsidie(s)]]+Tb.Financiering[[#This Row],[Anders]],0)</f>
        <v>0</v>
      </c>
      <c r="CM34" s="259">
        <f>IF(Tb.Financiering[[#This Row],[Pnr.]]=CM$7,Tb.Financiering[[#This Row],[Eigen
bijdrage]]+Tb.Financiering[[#This Row],[Andere
subsidie(s)]]+Tb.Financiering[[#This Row],[Anders]],0)</f>
        <v>0</v>
      </c>
      <c r="CN34" s="259">
        <f>IF(Tb.Financiering[[#This Row],[Pnr.]]=CN$7,Tb.Financiering[[#This Row],[Eigen
bijdrage]]+Tb.Financiering[[#This Row],[Andere
subsidie(s)]]+Tb.Financiering[[#This Row],[Anders]],0)</f>
        <v>0</v>
      </c>
      <c r="CO34" s="259">
        <f>IF(Tb.Financiering[[#This Row],[Pnr.]]=CO$7,Tb.Financiering[[#This Row],[Eigen
bijdrage]]+Tb.Financiering[[#This Row],[Andere
subsidie(s)]]+Tb.Financiering[[#This Row],[Anders]],0)</f>
        <v>0</v>
      </c>
      <c r="CP34" s="259">
        <f>IF(Tb.Financiering[[#This Row],[Pnr.]]=CP$7,Tb.Financiering[[#This Row],[Eigen
bijdrage]]+Tb.Financiering[[#This Row],[Andere
subsidie(s)]]+Tb.Financiering[[#This Row],[Anders]],0)</f>
        <v>0</v>
      </c>
      <c r="CQ34" s="259">
        <f>IF(Tb.Financiering[[#This Row],[Pnr.]]=CQ$7,Tb.Financiering[[#This Row],[Eigen
bijdrage]]+Tb.Financiering[[#This Row],[Andere
subsidie(s)]]+Tb.Financiering[[#This Row],[Anders]],0)</f>
        <v>0</v>
      </c>
      <c r="CR34" s="259">
        <f>IF(Tb.Financiering[[#This Row],[Pnr.]]=CR$7,Tb.Financiering[[#This Row],[Eigen
bijdrage]]+Tb.Financiering[[#This Row],[Andere
subsidie(s)]]+Tb.Financiering[[#This Row],[Anders]],0)</f>
        <v>0</v>
      </c>
      <c r="CS34" s="259">
        <f>IF(Tb.Financiering[[#This Row],[Pnr.]]=CS$7,Tb.Financiering[[#This Row],[Eigen
bijdrage]]+Tb.Financiering[[#This Row],[Andere
subsidie(s)]]+Tb.Financiering[[#This Row],[Anders]],0)</f>
        <v>0</v>
      </c>
      <c r="CT34" s="259">
        <f>IF(Tb.Financiering[[#This Row],[Pnr.]]=CT$7,Tb.Financiering[[#This Row],[Eigen
bijdrage]]+Tb.Financiering[[#This Row],[Andere
subsidie(s)]]+Tb.Financiering[[#This Row],[Anders]],0)</f>
        <v>0</v>
      </c>
      <c r="CU34" s="259">
        <f>IF(Tb.Financiering[[#This Row],[Pnr.]]=CU$7,Tb.Financiering[[#This Row],[Eigen
bijdrage]]+Tb.Financiering[[#This Row],[Andere
subsidie(s)]]+Tb.Financiering[[#This Row],[Anders]],0)</f>
        <v>0</v>
      </c>
      <c r="CV34" s="259">
        <f>IF(Tb.Financiering[[#This Row],[Pnr.]]=CV$7,Tb.Financiering[[#This Row],[Eigen
bijdrage]]+Tb.Financiering[[#This Row],[Andere
subsidie(s)]]+Tb.Financiering[[#This Row],[Anders]],0)</f>
        <v>0</v>
      </c>
      <c r="CW34" s="259">
        <f>IF(Tb.Financiering[[#This Row],[Pnr.]]=CW$7,Tb.Financiering[[#This Row],[Eigen
bijdrage]]+Tb.Financiering[[#This Row],[Andere
subsidie(s)]]+Tb.Financiering[[#This Row],[Anders]],0)</f>
        <v>0</v>
      </c>
      <c r="CX34" s="259">
        <f>IF(Tb.Financiering[[#This Row],[Pnr.]]=CX$7,Tb.Financiering[[#This Row],[Eigen
bijdrage]]+Tb.Financiering[[#This Row],[Andere
subsidie(s)]]+Tb.Financiering[[#This Row],[Anders]],0)</f>
        <v>0</v>
      </c>
      <c r="CY34" s="259">
        <f>IF(Tb.Financiering[[#This Row],[Pnr.]]=CY$7,Tb.Financiering[[#This Row],[Eigen
bijdrage]]+Tb.Financiering[[#This Row],[Andere
subsidie(s)]]+Tb.Financiering[[#This Row],[Anders]],0)</f>
        <v>0</v>
      </c>
      <c r="CZ34" s="259">
        <f>IF(Tb.Financiering[[#This Row],[Pnr.]]=CZ$7,Tb.Financiering[[#This Row],[Eigen
bijdrage]]+Tb.Financiering[[#This Row],[Andere
subsidie(s)]]+Tb.Financiering[[#This Row],[Anders]],0)</f>
        <v>0</v>
      </c>
      <c r="DA34" s="259">
        <f>IF(Tb.Financiering[[#This Row],[Pnr.]]=DA$7,Tb.Financiering[[#This Row],[Eigen
bijdrage]]+Tb.Financiering[[#This Row],[Andere
subsidie(s)]]+Tb.Financiering[[#This Row],[Anders]],0)</f>
        <v>0</v>
      </c>
      <c r="DB34" s="259">
        <f>IF(Tb.Financiering[[#This Row],[Pnr.]]=DB$7,Tb.Financiering[[#This Row],[Eigen
bijdrage]]+Tb.Financiering[[#This Row],[Andere
subsidie(s)]]+Tb.Financiering[[#This Row],[Anders]],0)</f>
        <v>0</v>
      </c>
      <c r="DC34" s="259">
        <f>IF(Tb.Financiering[[#This Row],[Pnr.]]=DC$7,Tb.Financiering[[#This Row],[Eigen
bijdrage]]+Tb.Financiering[[#This Row],[Andere
subsidie(s)]]+Tb.Financiering[[#This Row],[Anders]],0)</f>
        <v>0</v>
      </c>
      <c r="DD34" s="259">
        <f>IF(Tb.Financiering[[#This Row],[Pnr.]]=DD$7,Tb.Financiering[[#This Row],[Eigen
bijdrage]]+Tb.Financiering[[#This Row],[Andere
subsidie(s)]]+Tb.Financiering[[#This Row],[Anders]],0)</f>
        <v>0</v>
      </c>
      <c r="DE34" s="259">
        <f>IF(Tb.Financiering[[#This Row],[Pnr.]]=DE$7,Tb.Financiering[[#This Row],[Eigen
bijdrage]]+Tb.Financiering[[#This Row],[Andere
subsidie(s)]]+Tb.Financiering[[#This Row],[Anders]],0)</f>
        <v>0</v>
      </c>
      <c r="DF34" s="259">
        <f>IF(Tb.Financiering[[#This Row],[Pnr.]]=DF$7,Tb.Financiering[[#This Row],[Eigen
bijdrage]]+Tb.Financiering[[#This Row],[Andere
subsidie(s)]]+Tb.Financiering[[#This Row],[Anders]],0)</f>
        <v>0</v>
      </c>
      <c r="DG34" s="259">
        <f>IF(Tb.Financiering[[#This Row],[Pnr.]]=DG$7,Tb.Financiering[[#This Row],[Eigen
bijdrage]]+Tb.Financiering[[#This Row],[Andere
subsidie(s)]]+Tb.Financiering[[#This Row],[Anders]],0)</f>
        <v>0</v>
      </c>
      <c r="DH34" s="259">
        <f>IF(Tb.Financiering[[#This Row],[Pnr.]]=DH$7,Tb.Financiering[[#This Row],[Eigen
bijdrage]]+Tb.Financiering[[#This Row],[Andere
subsidie(s)]]+Tb.Financiering[[#This Row],[Anders]],0)</f>
        <v>0</v>
      </c>
      <c r="DI34" s="259">
        <f>IF(Tb.Financiering[[#This Row],[Pnr.]]=DI$7,Tb.Financiering[[#This Row],[Eigen
bijdrage]]+Tb.Financiering[[#This Row],[Andere
subsidie(s)]]+Tb.Financiering[[#This Row],[Anders]],0)</f>
        <v>0</v>
      </c>
      <c r="DJ34" s="259">
        <f>IF(Tb.Financiering[[#This Row],[Pnr.]]=DJ$7,Tb.Financiering[[#This Row],[Eigen
bijdrage]]+Tb.Financiering[[#This Row],[Andere
subsidie(s)]]+Tb.Financiering[[#This Row],[Anders]],0)</f>
        <v>0</v>
      </c>
      <c r="DK34" s="259">
        <f>IF(Tb.Financiering[[#This Row],[Pnr.]]=DK$7,Tb.Financiering[[#This Row],[Eigen
bijdrage]]+Tb.Financiering[[#This Row],[Andere
subsidie(s)]]+Tb.Financiering[[#This Row],[Anders]],0)</f>
        <v>0</v>
      </c>
      <c r="XEZ34" s="267"/>
      <c r="XFA34" s="267"/>
      <c r="XFB34" s="267"/>
      <c r="XFC34" s="267"/>
      <c r="XFD34" s="31"/>
    </row>
    <row r="35" spans="1:115 16380:16384" s="4" customFormat="1" x14ac:dyDescent="0.3">
      <c r="A35" s="31"/>
      <c r="B35" s="147"/>
      <c r="C35" s="147"/>
      <c r="D35" s="11">
        <f>SUMIF(Tbl.Kosten[PSAnr.],Tb.Financiering[[#This Row],[PSAnr.]],Tbl.Kosten[Totaal kosten])</f>
        <v>0</v>
      </c>
      <c r="E35" s="164">
        <f>SUMIF(Tbl.Kosten[PSAnr.],Tb.Financiering[[#This Row],[PSAnr.]],Tbl.Kosten[Subsidie])</f>
        <v>0</v>
      </c>
      <c r="F35" s="165"/>
      <c r="G35" s="164">
        <f>Tb.Financiering[[#This Row],[Begrote kosten]]-Tb.Financiering[[#This Row],[Berekende GLB subsidie]]-Tb.Financiering[[#This Row],[Correctie GLB subsidie]]</f>
        <v>0</v>
      </c>
      <c r="H35" s="166"/>
      <c r="I35" s="166"/>
      <c r="J35" s="166"/>
      <c r="K35" s="162"/>
      <c r="L35" s="97">
        <f>Tb.Financiering[[#This Row],[Te financieren]]-SUM(Tb.Financiering[[#This Row],[Eigen
bijdrage]:[Anders]])</f>
        <v>0</v>
      </c>
      <c r="M35" s="170" t="str">
        <f>IFERROR(VLOOKUP(Tb.Financiering[[#This Row],[Partnernaam]],Tbl.Projectpartners[[Naam]:[PNr.]],9,FALSE),"")</f>
        <v/>
      </c>
      <c r="N35" s="152" t="str">
        <f>IFERROR(VLOOKUP(Tb.Financiering[[#This Row],[Subsidiabele activiteit]],Tbl.Subsidiehoogte[[Subsidieactiviteit]:[SAnr.]],3,FALSE),"")</f>
        <v/>
      </c>
      <c r="O35" s="152" t="str">
        <f>_xlfn.CONCAT(Tb.Financiering[[#This Row],[Pnr.]],Tb.Financiering[[#This Row],[SAnr.]])</f>
        <v/>
      </c>
      <c r="P35" s="154">
        <f>IF(Tb.Financiering[[#This Row],[Pnr.]]=P$7,Tb.Financiering[[#This Row],[Te financieren]]-Tb.Financiering[[#This Row],[Eigen
bijdrage]]-Tb.Financiering[[#This Row],[Andere
subsidie(s)]]-Tb.Financiering[[#This Row],[Anders]],0)</f>
        <v>0</v>
      </c>
      <c r="Q35" s="154">
        <f>IF(Tb.Financiering[[#This Row],[Pnr.]]=Q$7,Tb.Financiering[[#This Row],[Te financieren]]-Tb.Financiering[[#This Row],[Eigen
bijdrage]]-Tb.Financiering[[#This Row],[Andere
subsidie(s)]]-Tb.Financiering[[#This Row],[Anders]],0)</f>
        <v>0</v>
      </c>
      <c r="R35" s="154">
        <f>IF(Tb.Financiering[[#This Row],[Pnr.]]=R$7,Tb.Financiering[[#This Row],[Te financieren]]-Tb.Financiering[[#This Row],[Eigen
bijdrage]]-Tb.Financiering[[#This Row],[Andere
subsidie(s)]]-Tb.Financiering[[#This Row],[Anders]],0)</f>
        <v>0</v>
      </c>
      <c r="S35" s="154">
        <f>IF(Tb.Financiering[[#This Row],[Pnr.]]=S$7,Tb.Financiering[[#This Row],[Te financieren]]-Tb.Financiering[[#This Row],[Eigen
bijdrage]]-Tb.Financiering[[#This Row],[Andere
subsidie(s)]]-Tb.Financiering[[#This Row],[Anders]],0)</f>
        <v>0</v>
      </c>
      <c r="T35" s="154">
        <f>IF(Tb.Financiering[[#This Row],[Pnr.]]=T$7,Tb.Financiering[[#This Row],[Te financieren]]-Tb.Financiering[[#This Row],[Eigen
bijdrage]]-Tb.Financiering[[#This Row],[Andere
subsidie(s)]]-Tb.Financiering[[#This Row],[Anders]],0)</f>
        <v>0</v>
      </c>
      <c r="U35" s="154">
        <f>IF(Tb.Financiering[[#This Row],[Pnr.]]=U$7,Tb.Financiering[[#This Row],[Te financieren]]-Tb.Financiering[[#This Row],[Eigen
bijdrage]]-Tb.Financiering[[#This Row],[Andere
subsidie(s)]]-Tb.Financiering[[#This Row],[Anders]],0)</f>
        <v>0</v>
      </c>
      <c r="V35" s="154">
        <f>IF(Tb.Financiering[[#This Row],[Pnr.]]=V$7,Tb.Financiering[[#This Row],[Te financieren]]-Tb.Financiering[[#This Row],[Eigen
bijdrage]]-Tb.Financiering[[#This Row],[Andere
subsidie(s)]]-Tb.Financiering[[#This Row],[Anders]],0)</f>
        <v>0</v>
      </c>
      <c r="W35" s="154">
        <f>IF(Tb.Financiering[[#This Row],[Pnr.]]=W$7,Tb.Financiering[[#This Row],[Te financieren]]-Tb.Financiering[[#This Row],[Eigen
bijdrage]]-Tb.Financiering[[#This Row],[Andere
subsidie(s)]]-Tb.Financiering[[#This Row],[Anders]],0)</f>
        <v>0</v>
      </c>
      <c r="X35" s="154">
        <f>IF(Tb.Financiering[[#This Row],[Pnr.]]=X$7,Tb.Financiering[[#This Row],[Te financieren]]-Tb.Financiering[[#This Row],[Eigen
bijdrage]]-Tb.Financiering[[#This Row],[Andere
subsidie(s)]]-Tb.Financiering[[#This Row],[Anders]],0)</f>
        <v>0</v>
      </c>
      <c r="Y35" s="154">
        <f>IF(Tb.Financiering[[#This Row],[Pnr.]]=Y$7,Tb.Financiering[[#This Row],[Te financieren]]-Tb.Financiering[[#This Row],[Eigen
bijdrage]]-Tb.Financiering[[#This Row],[Andere
subsidie(s)]]-Tb.Financiering[[#This Row],[Anders]],0)</f>
        <v>0</v>
      </c>
      <c r="Z35" s="154">
        <f>IF(Tb.Financiering[[#This Row],[Pnr.]]=Z$7,Tb.Financiering[[#This Row],[Te financieren]]-Tb.Financiering[[#This Row],[Eigen
bijdrage]]-Tb.Financiering[[#This Row],[Andere
subsidie(s)]]-Tb.Financiering[[#This Row],[Anders]],0)</f>
        <v>0</v>
      </c>
      <c r="AA35" s="154">
        <f>IF(Tb.Financiering[[#This Row],[Pnr.]]=AA$7,Tb.Financiering[[#This Row],[Te financieren]]-Tb.Financiering[[#This Row],[Eigen
bijdrage]]-Tb.Financiering[[#This Row],[Andere
subsidie(s)]]-Tb.Financiering[[#This Row],[Anders]],0)</f>
        <v>0</v>
      </c>
      <c r="AB35" s="154">
        <f>IF(Tb.Financiering[[#This Row],[Pnr.]]=AB$7,Tb.Financiering[[#This Row],[Te financieren]]-Tb.Financiering[[#This Row],[Eigen
bijdrage]]-Tb.Financiering[[#This Row],[Andere
subsidie(s)]]-Tb.Financiering[[#This Row],[Anders]],0)</f>
        <v>0</v>
      </c>
      <c r="AC35" s="154">
        <f>IF(Tb.Financiering[[#This Row],[Pnr.]]=AC$7,Tb.Financiering[[#This Row],[Te financieren]]-Tb.Financiering[[#This Row],[Eigen
bijdrage]]-Tb.Financiering[[#This Row],[Andere
subsidie(s)]]-Tb.Financiering[[#This Row],[Anders]],0)</f>
        <v>0</v>
      </c>
      <c r="AD35" s="154">
        <f>IF(Tb.Financiering[[#This Row],[Pnr.]]=AD$7,Tb.Financiering[[#This Row],[Te financieren]]-Tb.Financiering[[#This Row],[Eigen
bijdrage]]-Tb.Financiering[[#This Row],[Andere
subsidie(s)]]-Tb.Financiering[[#This Row],[Anders]],0)</f>
        <v>0</v>
      </c>
      <c r="AE35" s="154">
        <f>IF(Tb.Financiering[[#This Row],[Pnr.]]=AE$7,Tb.Financiering[[#This Row],[Te financieren]]-Tb.Financiering[[#This Row],[Eigen
bijdrage]]-Tb.Financiering[[#This Row],[Andere
subsidie(s)]]-Tb.Financiering[[#This Row],[Anders]],0)</f>
        <v>0</v>
      </c>
      <c r="AF35" s="154">
        <f>IF(Tb.Financiering[[#This Row],[Pnr.]]=AF$7,Tb.Financiering[[#This Row],[Te financieren]]-Tb.Financiering[[#This Row],[Eigen
bijdrage]]-Tb.Financiering[[#This Row],[Andere
subsidie(s)]]-Tb.Financiering[[#This Row],[Anders]],0)</f>
        <v>0</v>
      </c>
      <c r="AG35" s="154">
        <f>IF(Tb.Financiering[[#This Row],[Pnr.]]=AG$7,Tb.Financiering[[#This Row],[Te financieren]]-Tb.Financiering[[#This Row],[Eigen
bijdrage]]-Tb.Financiering[[#This Row],[Andere
subsidie(s)]]-Tb.Financiering[[#This Row],[Anders]],0)</f>
        <v>0</v>
      </c>
      <c r="AH35" s="154">
        <f>IF(Tb.Financiering[[#This Row],[Pnr.]]=AH$7,Tb.Financiering[[#This Row],[Te financieren]]-Tb.Financiering[[#This Row],[Eigen
bijdrage]]-Tb.Financiering[[#This Row],[Andere
subsidie(s)]]-Tb.Financiering[[#This Row],[Anders]],0)</f>
        <v>0</v>
      </c>
      <c r="AI35" s="154">
        <f>IF(Tb.Financiering[[#This Row],[Pnr.]]=AI$7,Tb.Financiering[[#This Row],[Te financieren]]-Tb.Financiering[[#This Row],[Eigen
bijdrage]]-Tb.Financiering[[#This Row],[Andere
subsidie(s)]]-Tb.Financiering[[#This Row],[Anders]],0)</f>
        <v>0</v>
      </c>
      <c r="AJ35" s="154">
        <f>IF(Tb.Financiering[[#This Row],[Pnr.]]=AJ$7,Tb.Financiering[[#This Row],[Te financieren]]-Tb.Financiering[[#This Row],[Eigen
bijdrage]]-Tb.Financiering[[#This Row],[Andere
subsidie(s)]]-Tb.Financiering[[#This Row],[Anders]],0)</f>
        <v>0</v>
      </c>
      <c r="AK35" s="154">
        <f>IF(Tb.Financiering[[#This Row],[Pnr.]]=AK$7,Tb.Financiering[[#This Row],[Te financieren]]-Tb.Financiering[[#This Row],[Eigen
bijdrage]]-Tb.Financiering[[#This Row],[Andere
subsidie(s)]]-Tb.Financiering[[#This Row],[Anders]],0)</f>
        <v>0</v>
      </c>
      <c r="AL35" s="154">
        <f>IF(Tb.Financiering[[#This Row],[Pnr.]]=AL$7,Tb.Financiering[[#This Row],[Te financieren]]-Tb.Financiering[[#This Row],[Eigen
bijdrage]]-Tb.Financiering[[#This Row],[Andere
subsidie(s)]]-Tb.Financiering[[#This Row],[Anders]],0)</f>
        <v>0</v>
      </c>
      <c r="AM35" s="154">
        <f>IF(Tb.Financiering[[#This Row],[Pnr.]]=AM$7,Tb.Financiering[[#This Row],[Te financieren]]-Tb.Financiering[[#This Row],[Eigen
bijdrage]]-Tb.Financiering[[#This Row],[Andere
subsidie(s)]]-Tb.Financiering[[#This Row],[Anders]],0)</f>
        <v>0</v>
      </c>
      <c r="AN35" s="154">
        <f>IF(Tb.Financiering[[#This Row],[Pnr.]]=AN$7,Tb.Financiering[[#This Row],[Te financieren]]-Tb.Financiering[[#This Row],[Eigen
bijdrage]]-Tb.Financiering[[#This Row],[Andere
subsidie(s)]]-Tb.Financiering[[#This Row],[Anders]],0)</f>
        <v>0</v>
      </c>
      <c r="AO35" s="154">
        <f>IF(Tb.Financiering[[#This Row],[Pnr.]]=AO$7,Tb.Financiering[[#This Row],[Te financieren]]-Tb.Financiering[[#This Row],[Eigen
bijdrage]]-Tb.Financiering[[#This Row],[Andere
subsidie(s)]]-Tb.Financiering[[#This Row],[Anders]],0)</f>
        <v>0</v>
      </c>
      <c r="AP35" s="154">
        <f>IF(Tb.Financiering[[#This Row],[Pnr.]]=AP$7,Tb.Financiering[[#This Row],[Te financieren]]-Tb.Financiering[[#This Row],[Eigen
bijdrage]]-Tb.Financiering[[#This Row],[Andere
subsidie(s)]]-Tb.Financiering[[#This Row],[Anders]],0)</f>
        <v>0</v>
      </c>
      <c r="AQ35" s="154">
        <f>IF(Tb.Financiering[[#This Row],[Pnr.]]=AQ$7,Tb.Financiering[[#This Row],[Te financieren]]-Tb.Financiering[[#This Row],[Eigen
bijdrage]]-Tb.Financiering[[#This Row],[Andere
subsidie(s)]]-Tb.Financiering[[#This Row],[Anders]],0)</f>
        <v>0</v>
      </c>
      <c r="AR35" s="154">
        <f>IF(Tb.Financiering[[#This Row],[Pnr.]]=AR$7,Tb.Financiering[[#This Row],[Te financieren]]-Tb.Financiering[[#This Row],[Eigen
bijdrage]]-Tb.Financiering[[#This Row],[Andere
subsidie(s)]]-Tb.Financiering[[#This Row],[Anders]],0)</f>
        <v>0</v>
      </c>
      <c r="AS35" s="154">
        <f>IF(Tb.Financiering[[#This Row],[Pnr.]]=AS$7,Tb.Financiering[[#This Row],[Te financieren]]-Tb.Financiering[[#This Row],[Eigen
bijdrage]]-Tb.Financiering[[#This Row],[Andere
subsidie(s)]]-Tb.Financiering[[#This Row],[Anders]],0)</f>
        <v>0</v>
      </c>
      <c r="AT35" s="154">
        <f>IF(Tb.Financiering[[#This Row],[Pnr.]]=AT$7,Tb.Financiering[[#This Row],[Te financieren]]-Tb.Financiering[[#This Row],[Eigen
bijdrage]]-Tb.Financiering[[#This Row],[Andere
subsidie(s)]]-Tb.Financiering[[#This Row],[Anders]],0)</f>
        <v>0</v>
      </c>
      <c r="AU35" s="154">
        <f>IF(Tb.Financiering[[#This Row],[Pnr.]]=AU$7,Tb.Financiering[[#This Row],[Te financieren]]-Tb.Financiering[[#This Row],[Eigen
bijdrage]]-Tb.Financiering[[#This Row],[Andere
subsidie(s)]]-Tb.Financiering[[#This Row],[Anders]],0)</f>
        <v>0</v>
      </c>
      <c r="AV35" s="154">
        <f>IF(Tb.Financiering[[#This Row],[Pnr.]]=AV$7,Tb.Financiering[[#This Row],[Te financieren]]-Tb.Financiering[[#This Row],[Eigen
bijdrage]]-Tb.Financiering[[#This Row],[Andere
subsidie(s)]]-Tb.Financiering[[#This Row],[Anders]],0)</f>
        <v>0</v>
      </c>
      <c r="AW35" s="154">
        <f>IF(Tb.Financiering[[#This Row],[Pnr.]]=AW$7,Tb.Financiering[[#This Row],[Te financieren]]-Tb.Financiering[[#This Row],[Eigen
bijdrage]]-Tb.Financiering[[#This Row],[Andere
subsidie(s)]]-Tb.Financiering[[#This Row],[Anders]],0)</f>
        <v>0</v>
      </c>
      <c r="AX35" s="154">
        <f>IF(Tb.Financiering[[#This Row],[Pnr.]]=AX$7,Tb.Financiering[[#This Row],[Te financieren]]-Tb.Financiering[[#This Row],[Eigen
bijdrage]]-Tb.Financiering[[#This Row],[Andere
subsidie(s)]]-Tb.Financiering[[#This Row],[Anders]],0)</f>
        <v>0</v>
      </c>
      <c r="AY35" s="154">
        <f>IF(Tb.Financiering[[#This Row],[Pnr.]]=AY$7,Tb.Financiering[[#This Row],[Te financieren]]-Tb.Financiering[[#This Row],[Eigen
bijdrage]]-Tb.Financiering[[#This Row],[Andere
subsidie(s)]]-Tb.Financiering[[#This Row],[Anders]],0)</f>
        <v>0</v>
      </c>
      <c r="AZ35" s="154">
        <f>IF(Tb.Financiering[[#This Row],[Pnr.]]=AZ$7,Tb.Financiering[[#This Row],[Te financieren]]-Tb.Financiering[[#This Row],[Eigen
bijdrage]]-Tb.Financiering[[#This Row],[Andere
subsidie(s)]]-Tb.Financiering[[#This Row],[Anders]],0)</f>
        <v>0</v>
      </c>
      <c r="BA35" s="154">
        <f>IF(Tb.Financiering[[#This Row],[Pnr.]]=BA$7,Tb.Financiering[[#This Row],[Te financieren]]-Tb.Financiering[[#This Row],[Eigen
bijdrage]]-Tb.Financiering[[#This Row],[Andere
subsidie(s)]]-Tb.Financiering[[#This Row],[Anders]],0)</f>
        <v>0</v>
      </c>
      <c r="BB35" s="154">
        <f>IF(Tb.Financiering[[#This Row],[Pnr.]]=BB$7,Tb.Financiering[[#This Row],[Te financieren]]-Tb.Financiering[[#This Row],[Eigen
bijdrage]]-Tb.Financiering[[#This Row],[Andere
subsidie(s)]]-Tb.Financiering[[#This Row],[Anders]],0)</f>
        <v>0</v>
      </c>
      <c r="BC35" s="154">
        <f>IF(Tb.Financiering[[#This Row],[Pnr.]]=BC$7,Tb.Financiering[[#This Row],[Te financieren]]-Tb.Financiering[[#This Row],[Eigen
bijdrage]]-Tb.Financiering[[#This Row],[Andere
subsidie(s)]]-Tb.Financiering[[#This Row],[Anders]],0)</f>
        <v>0</v>
      </c>
      <c r="BD35" s="154">
        <f>IF(Tb.Financiering[[#This Row],[Pnr.]]=BD$7,Tb.Financiering[[#This Row],[Te financieren]]-Tb.Financiering[[#This Row],[Eigen
bijdrage]]-Tb.Financiering[[#This Row],[Andere
subsidie(s)]]-Tb.Financiering[[#This Row],[Anders]],0)</f>
        <v>0</v>
      </c>
      <c r="BE35" s="154">
        <f>IF(Tb.Financiering[[#This Row],[Pnr.]]=BE$7,Tb.Financiering[[#This Row],[Te financieren]]-Tb.Financiering[[#This Row],[Eigen
bijdrage]]-Tb.Financiering[[#This Row],[Andere
subsidie(s)]]-Tb.Financiering[[#This Row],[Anders]],0)</f>
        <v>0</v>
      </c>
      <c r="BF35" s="154">
        <f>IF(Tb.Financiering[[#This Row],[Pnr.]]=BF$7,Tb.Financiering[[#This Row],[Te financieren]]-Tb.Financiering[[#This Row],[Eigen
bijdrage]]-Tb.Financiering[[#This Row],[Andere
subsidie(s)]]-Tb.Financiering[[#This Row],[Anders]],0)</f>
        <v>0</v>
      </c>
      <c r="BG35" s="154">
        <f>IF(Tb.Financiering[[#This Row],[Pnr.]]=BG$7,Tb.Financiering[[#This Row],[Te financieren]]-Tb.Financiering[[#This Row],[Eigen
bijdrage]]-Tb.Financiering[[#This Row],[Andere
subsidie(s)]]-Tb.Financiering[[#This Row],[Anders]],0)</f>
        <v>0</v>
      </c>
      <c r="BH35" s="154">
        <f>IF(Tb.Financiering[[#This Row],[Pnr.]]=BH$7,Tb.Financiering[[#This Row],[Te financieren]]-Tb.Financiering[[#This Row],[Eigen
bijdrage]]-Tb.Financiering[[#This Row],[Andere
subsidie(s)]]-Tb.Financiering[[#This Row],[Anders]],0)</f>
        <v>0</v>
      </c>
      <c r="BI35" s="154">
        <f>IF(Tb.Financiering[[#This Row],[Pnr.]]=BI$7,Tb.Financiering[[#This Row],[Te financieren]]-Tb.Financiering[[#This Row],[Eigen
bijdrage]]-Tb.Financiering[[#This Row],[Andere
subsidie(s)]]-Tb.Financiering[[#This Row],[Anders]],0)</f>
        <v>0</v>
      </c>
      <c r="BJ35" s="154">
        <f>IF(Tb.Financiering[[#This Row],[Pnr.]]=BJ$7,Tb.Financiering[[#This Row],[Te financieren]]-Tb.Financiering[[#This Row],[Eigen
bijdrage]]-Tb.Financiering[[#This Row],[Andere
subsidie(s)]]-Tb.Financiering[[#This Row],[Anders]],0)</f>
        <v>0</v>
      </c>
      <c r="BK35" s="154">
        <f>IF(Tb.Financiering[[#This Row],[Pnr.]]=BK$7,Tb.Financiering[[#This Row],[Te financieren]]-Tb.Financiering[[#This Row],[Eigen
bijdrage]]-Tb.Financiering[[#This Row],[Andere
subsidie(s)]]-Tb.Financiering[[#This Row],[Anders]],0)</f>
        <v>0</v>
      </c>
      <c r="BL35" s="154">
        <f>IF(Tb.Financiering[[#This Row],[Pnr.]]=BL$7,Tb.Financiering[[#This Row],[Te financieren]]-Tb.Financiering[[#This Row],[Eigen
bijdrage]]-Tb.Financiering[[#This Row],[Andere
subsidie(s)]]-Tb.Financiering[[#This Row],[Anders]],0)</f>
        <v>0</v>
      </c>
      <c r="BM35" s="154">
        <f>IF(Tb.Financiering[[#This Row],[Pnr.]]=BM$7,Tb.Financiering[[#This Row],[Te financieren]]-Tb.Financiering[[#This Row],[Eigen
bijdrage]]-Tb.Financiering[[#This Row],[Andere
subsidie(s)]]-Tb.Financiering[[#This Row],[Anders]],0)</f>
        <v>0</v>
      </c>
      <c r="BN35" s="259">
        <f>IF(Tb.Financiering[[#This Row],[Pnr.]]=BN$7,Tb.Financiering[[#This Row],[Eigen
bijdrage]]+Tb.Financiering[[#This Row],[Andere
subsidie(s)]]+Tb.Financiering[[#This Row],[Anders]],0)</f>
        <v>0</v>
      </c>
      <c r="BO35" s="259">
        <f>IF(Tb.Financiering[[#This Row],[Pnr.]]=BO$7,Tb.Financiering[[#This Row],[Eigen
bijdrage]]+Tb.Financiering[[#This Row],[Andere
subsidie(s)]]+Tb.Financiering[[#This Row],[Anders]],0)</f>
        <v>0</v>
      </c>
      <c r="BP35" s="259">
        <f>IF(Tb.Financiering[[#This Row],[Pnr.]]=BP$7,Tb.Financiering[[#This Row],[Eigen
bijdrage]]+Tb.Financiering[[#This Row],[Andere
subsidie(s)]]+Tb.Financiering[[#This Row],[Anders]],0)</f>
        <v>0</v>
      </c>
      <c r="BQ35" s="259">
        <f>IF(Tb.Financiering[[#This Row],[Pnr.]]=BQ$7,Tb.Financiering[[#This Row],[Eigen
bijdrage]]+Tb.Financiering[[#This Row],[Andere
subsidie(s)]]+Tb.Financiering[[#This Row],[Anders]],0)</f>
        <v>0</v>
      </c>
      <c r="BR35" s="259">
        <f>IF(Tb.Financiering[[#This Row],[Pnr.]]=BR$7,Tb.Financiering[[#This Row],[Eigen
bijdrage]]+Tb.Financiering[[#This Row],[Andere
subsidie(s)]]+Tb.Financiering[[#This Row],[Anders]],0)</f>
        <v>0</v>
      </c>
      <c r="BS35" s="259">
        <f>IF(Tb.Financiering[[#This Row],[Pnr.]]=BS$7,Tb.Financiering[[#This Row],[Eigen
bijdrage]]+Tb.Financiering[[#This Row],[Andere
subsidie(s)]]+Tb.Financiering[[#This Row],[Anders]],0)</f>
        <v>0</v>
      </c>
      <c r="BT35" s="259">
        <f>IF(Tb.Financiering[[#This Row],[Pnr.]]=BT$7,Tb.Financiering[[#This Row],[Eigen
bijdrage]]+Tb.Financiering[[#This Row],[Andere
subsidie(s)]]+Tb.Financiering[[#This Row],[Anders]],0)</f>
        <v>0</v>
      </c>
      <c r="BU35" s="259">
        <f>IF(Tb.Financiering[[#This Row],[Pnr.]]=BU$7,Tb.Financiering[[#This Row],[Eigen
bijdrage]]+Tb.Financiering[[#This Row],[Andere
subsidie(s)]]+Tb.Financiering[[#This Row],[Anders]],0)</f>
        <v>0</v>
      </c>
      <c r="BV35" s="259">
        <f>IF(Tb.Financiering[[#This Row],[Pnr.]]=BV$7,Tb.Financiering[[#This Row],[Eigen
bijdrage]]+Tb.Financiering[[#This Row],[Andere
subsidie(s)]]+Tb.Financiering[[#This Row],[Anders]],0)</f>
        <v>0</v>
      </c>
      <c r="BW35" s="259">
        <f>IF(Tb.Financiering[[#This Row],[Pnr.]]=BW$7,Tb.Financiering[[#This Row],[Eigen
bijdrage]]+Tb.Financiering[[#This Row],[Andere
subsidie(s)]]+Tb.Financiering[[#This Row],[Anders]],0)</f>
        <v>0</v>
      </c>
      <c r="BX35" s="259">
        <f>IF(Tb.Financiering[[#This Row],[Pnr.]]=BX$7,Tb.Financiering[[#This Row],[Eigen
bijdrage]]+Tb.Financiering[[#This Row],[Andere
subsidie(s)]]+Tb.Financiering[[#This Row],[Anders]],0)</f>
        <v>0</v>
      </c>
      <c r="BY35" s="259">
        <f>IF(Tb.Financiering[[#This Row],[Pnr.]]=BY$7,Tb.Financiering[[#This Row],[Eigen
bijdrage]]+Tb.Financiering[[#This Row],[Andere
subsidie(s)]]+Tb.Financiering[[#This Row],[Anders]],0)</f>
        <v>0</v>
      </c>
      <c r="BZ35" s="259">
        <f>IF(Tb.Financiering[[#This Row],[Pnr.]]=BZ$7,Tb.Financiering[[#This Row],[Eigen
bijdrage]]+Tb.Financiering[[#This Row],[Andere
subsidie(s)]]+Tb.Financiering[[#This Row],[Anders]],0)</f>
        <v>0</v>
      </c>
      <c r="CA35" s="259">
        <f>IF(Tb.Financiering[[#This Row],[Pnr.]]=CA$7,Tb.Financiering[[#This Row],[Eigen
bijdrage]]+Tb.Financiering[[#This Row],[Andere
subsidie(s)]]+Tb.Financiering[[#This Row],[Anders]],0)</f>
        <v>0</v>
      </c>
      <c r="CB35" s="259">
        <f>IF(Tb.Financiering[[#This Row],[Pnr.]]=CB$7,Tb.Financiering[[#This Row],[Eigen
bijdrage]]+Tb.Financiering[[#This Row],[Andere
subsidie(s)]]+Tb.Financiering[[#This Row],[Anders]],0)</f>
        <v>0</v>
      </c>
      <c r="CC35" s="259">
        <f>IF(Tb.Financiering[[#This Row],[Pnr.]]=CC$7,Tb.Financiering[[#This Row],[Eigen
bijdrage]]+Tb.Financiering[[#This Row],[Andere
subsidie(s)]]+Tb.Financiering[[#This Row],[Anders]],0)</f>
        <v>0</v>
      </c>
      <c r="CD35" s="259">
        <f>IF(Tb.Financiering[[#This Row],[Pnr.]]=CD$7,Tb.Financiering[[#This Row],[Eigen
bijdrage]]+Tb.Financiering[[#This Row],[Andere
subsidie(s)]]+Tb.Financiering[[#This Row],[Anders]],0)</f>
        <v>0</v>
      </c>
      <c r="CE35" s="259">
        <f>IF(Tb.Financiering[[#This Row],[Pnr.]]=CE$7,Tb.Financiering[[#This Row],[Eigen
bijdrage]]+Tb.Financiering[[#This Row],[Andere
subsidie(s)]]+Tb.Financiering[[#This Row],[Anders]],0)</f>
        <v>0</v>
      </c>
      <c r="CF35" s="259">
        <f>IF(Tb.Financiering[[#This Row],[Pnr.]]=CF$7,Tb.Financiering[[#This Row],[Eigen
bijdrage]]+Tb.Financiering[[#This Row],[Andere
subsidie(s)]]+Tb.Financiering[[#This Row],[Anders]],0)</f>
        <v>0</v>
      </c>
      <c r="CG35" s="259">
        <f>IF(Tb.Financiering[[#This Row],[Pnr.]]=CG$7,Tb.Financiering[[#This Row],[Eigen
bijdrage]]+Tb.Financiering[[#This Row],[Andere
subsidie(s)]]+Tb.Financiering[[#This Row],[Anders]],0)</f>
        <v>0</v>
      </c>
      <c r="CH35" s="259">
        <f>IF(Tb.Financiering[[#This Row],[Pnr.]]=CH$7,Tb.Financiering[[#This Row],[Eigen
bijdrage]]+Tb.Financiering[[#This Row],[Andere
subsidie(s)]]+Tb.Financiering[[#This Row],[Anders]],0)</f>
        <v>0</v>
      </c>
      <c r="CI35" s="259">
        <f>IF(Tb.Financiering[[#This Row],[Pnr.]]=CI$7,Tb.Financiering[[#This Row],[Eigen
bijdrage]]+Tb.Financiering[[#This Row],[Andere
subsidie(s)]]+Tb.Financiering[[#This Row],[Anders]],0)</f>
        <v>0</v>
      </c>
      <c r="CJ35" s="259">
        <f>IF(Tb.Financiering[[#This Row],[Pnr.]]=CJ$7,Tb.Financiering[[#This Row],[Eigen
bijdrage]]+Tb.Financiering[[#This Row],[Andere
subsidie(s)]]+Tb.Financiering[[#This Row],[Anders]],0)</f>
        <v>0</v>
      </c>
      <c r="CK35" s="259">
        <f>IF(Tb.Financiering[[#This Row],[Pnr.]]=CK$7,Tb.Financiering[[#This Row],[Eigen
bijdrage]]+Tb.Financiering[[#This Row],[Andere
subsidie(s)]]+Tb.Financiering[[#This Row],[Anders]],0)</f>
        <v>0</v>
      </c>
      <c r="CL35" s="259">
        <f>IF(Tb.Financiering[[#This Row],[Pnr.]]=CL$7,Tb.Financiering[[#This Row],[Eigen
bijdrage]]+Tb.Financiering[[#This Row],[Andere
subsidie(s)]]+Tb.Financiering[[#This Row],[Anders]],0)</f>
        <v>0</v>
      </c>
      <c r="CM35" s="259">
        <f>IF(Tb.Financiering[[#This Row],[Pnr.]]=CM$7,Tb.Financiering[[#This Row],[Eigen
bijdrage]]+Tb.Financiering[[#This Row],[Andere
subsidie(s)]]+Tb.Financiering[[#This Row],[Anders]],0)</f>
        <v>0</v>
      </c>
      <c r="CN35" s="259">
        <f>IF(Tb.Financiering[[#This Row],[Pnr.]]=CN$7,Tb.Financiering[[#This Row],[Eigen
bijdrage]]+Tb.Financiering[[#This Row],[Andere
subsidie(s)]]+Tb.Financiering[[#This Row],[Anders]],0)</f>
        <v>0</v>
      </c>
      <c r="CO35" s="259">
        <f>IF(Tb.Financiering[[#This Row],[Pnr.]]=CO$7,Tb.Financiering[[#This Row],[Eigen
bijdrage]]+Tb.Financiering[[#This Row],[Andere
subsidie(s)]]+Tb.Financiering[[#This Row],[Anders]],0)</f>
        <v>0</v>
      </c>
      <c r="CP35" s="259">
        <f>IF(Tb.Financiering[[#This Row],[Pnr.]]=CP$7,Tb.Financiering[[#This Row],[Eigen
bijdrage]]+Tb.Financiering[[#This Row],[Andere
subsidie(s)]]+Tb.Financiering[[#This Row],[Anders]],0)</f>
        <v>0</v>
      </c>
      <c r="CQ35" s="259">
        <f>IF(Tb.Financiering[[#This Row],[Pnr.]]=CQ$7,Tb.Financiering[[#This Row],[Eigen
bijdrage]]+Tb.Financiering[[#This Row],[Andere
subsidie(s)]]+Tb.Financiering[[#This Row],[Anders]],0)</f>
        <v>0</v>
      </c>
      <c r="CR35" s="259">
        <f>IF(Tb.Financiering[[#This Row],[Pnr.]]=CR$7,Tb.Financiering[[#This Row],[Eigen
bijdrage]]+Tb.Financiering[[#This Row],[Andere
subsidie(s)]]+Tb.Financiering[[#This Row],[Anders]],0)</f>
        <v>0</v>
      </c>
      <c r="CS35" s="259">
        <f>IF(Tb.Financiering[[#This Row],[Pnr.]]=CS$7,Tb.Financiering[[#This Row],[Eigen
bijdrage]]+Tb.Financiering[[#This Row],[Andere
subsidie(s)]]+Tb.Financiering[[#This Row],[Anders]],0)</f>
        <v>0</v>
      </c>
      <c r="CT35" s="259">
        <f>IF(Tb.Financiering[[#This Row],[Pnr.]]=CT$7,Tb.Financiering[[#This Row],[Eigen
bijdrage]]+Tb.Financiering[[#This Row],[Andere
subsidie(s)]]+Tb.Financiering[[#This Row],[Anders]],0)</f>
        <v>0</v>
      </c>
      <c r="CU35" s="259">
        <f>IF(Tb.Financiering[[#This Row],[Pnr.]]=CU$7,Tb.Financiering[[#This Row],[Eigen
bijdrage]]+Tb.Financiering[[#This Row],[Andere
subsidie(s)]]+Tb.Financiering[[#This Row],[Anders]],0)</f>
        <v>0</v>
      </c>
      <c r="CV35" s="259">
        <f>IF(Tb.Financiering[[#This Row],[Pnr.]]=CV$7,Tb.Financiering[[#This Row],[Eigen
bijdrage]]+Tb.Financiering[[#This Row],[Andere
subsidie(s)]]+Tb.Financiering[[#This Row],[Anders]],0)</f>
        <v>0</v>
      </c>
      <c r="CW35" s="259">
        <f>IF(Tb.Financiering[[#This Row],[Pnr.]]=CW$7,Tb.Financiering[[#This Row],[Eigen
bijdrage]]+Tb.Financiering[[#This Row],[Andere
subsidie(s)]]+Tb.Financiering[[#This Row],[Anders]],0)</f>
        <v>0</v>
      </c>
      <c r="CX35" s="259">
        <f>IF(Tb.Financiering[[#This Row],[Pnr.]]=CX$7,Tb.Financiering[[#This Row],[Eigen
bijdrage]]+Tb.Financiering[[#This Row],[Andere
subsidie(s)]]+Tb.Financiering[[#This Row],[Anders]],0)</f>
        <v>0</v>
      </c>
      <c r="CY35" s="259">
        <f>IF(Tb.Financiering[[#This Row],[Pnr.]]=CY$7,Tb.Financiering[[#This Row],[Eigen
bijdrage]]+Tb.Financiering[[#This Row],[Andere
subsidie(s)]]+Tb.Financiering[[#This Row],[Anders]],0)</f>
        <v>0</v>
      </c>
      <c r="CZ35" s="259">
        <f>IF(Tb.Financiering[[#This Row],[Pnr.]]=CZ$7,Tb.Financiering[[#This Row],[Eigen
bijdrage]]+Tb.Financiering[[#This Row],[Andere
subsidie(s)]]+Tb.Financiering[[#This Row],[Anders]],0)</f>
        <v>0</v>
      </c>
      <c r="DA35" s="259">
        <f>IF(Tb.Financiering[[#This Row],[Pnr.]]=DA$7,Tb.Financiering[[#This Row],[Eigen
bijdrage]]+Tb.Financiering[[#This Row],[Andere
subsidie(s)]]+Tb.Financiering[[#This Row],[Anders]],0)</f>
        <v>0</v>
      </c>
      <c r="DB35" s="259">
        <f>IF(Tb.Financiering[[#This Row],[Pnr.]]=DB$7,Tb.Financiering[[#This Row],[Eigen
bijdrage]]+Tb.Financiering[[#This Row],[Andere
subsidie(s)]]+Tb.Financiering[[#This Row],[Anders]],0)</f>
        <v>0</v>
      </c>
      <c r="DC35" s="259">
        <f>IF(Tb.Financiering[[#This Row],[Pnr.]]=DC$7,Tb.Financiering[[#This Row],[Eigen
bijdrage]]+Tb.Financiering[[#This Row],[Andere
subsidie(s)]]+Tb.Financiering[[#This Row],[Anders]],0)</f>
        <v>0</v>
      </c>
      <c r="DD35" s="259">
        <f>IF(Tb.Financiering[[#This Row],[Pnr.]]=DD$7,Tb.Financiering[[#This Row],[Eigen
bijdrage]]+Tb.Financiering[[#This Row],[Andere
subsidie(s)]]+Tb.Financiering[[#This Row],[Anders]],0)</f>
        <v>0</v>
      </c>
      <c r="DE35" s="259">
        <f>IF(Tb.Financiering[[#This Row],[Pnr.]]=DE$7,Tb.Financiering[[#This Row],[Eigen
bijdrage]]+Tb.Financiering[[#This Row],[Andere
subsidie(s)]]+Tb.Financiering[[#This Row],[Anders]],0)</f>
        <v>0</v>
      </c>
      <c r="DF35" s="259">
        <f>IF(Tb.Financiering[[#This Row],[Pnr.]]=DF$7,Tb.Financiering[[#This Row],[Eigen
bijdrage]]+Tb.Financiering[[#This Row],[Andere
subsidie(s)]]+Tb.Financiering[[#This Row],[Anders]],0)</f>
        <v>0</v>
      </c>
      <c r="DG35" s="259">
        <f>IF(Tb.Financiering[[#This Row],[Pnr.]]=DG$7,Tb.Financiering[[#This Row],[Eigen
bijdrage]]+Tb.Financiering[[#This Row],[Andere
subsidie(s)]]+Tb.Financiering[[#This Row],[Anders]],0)</f>
        <v>0</v>
      </c>
      <c r="DH35" s="259">
        <f>IF(Tb.Financiering[[#This Row],[Pnr.]]=DH$7,Tb.Financiering[[#This Row],[Eigen
bijdrage]]+Tb.Financiering[[#This Row],[Andere
subsidie(s)]]+Tb.Financiering[[#This Row],[Anders]],0)</f>
        <v>0</v>
      </c>
      <c r="DI35" s="259">
        <f>IF(Tb.Financiering[[#This Row],[Pnr.]]=DI$7,Tb.Financiering[[#This Row],[Eigen
bijdrage]]+Tb.Financiering[[#This Row],[Andere
subsidie(s)]]+Tb.Financiering[[#This Row],[Anders]],0)</f>
        <v>0</v>
      </c>
      <c r="DJ35" s="259">
        <f>IF(Tb.Financiering[[#This Row],[Pnr.]]=DJ$7,Tb.Financiering[[#This Row],[Eigen
bijdrage]]+Tb.Financiering[[#This Row],[Andere
subsidie(s)]]+Tb.Financiering[[#This Row],[Anders]],0)</f>
        <v>0</v>
      </c>
      <c r="DK35" s="259">
        <f>IF(Tb.Financiering[[#This Row],[Pnr.]]=DK$7,Tb.Financiering[[#This Row],[Eigen
bijdrage]]+Tb.Financiering[[#This Row],[Andere
subsidie(s)]]+Tb.Financiering[[#This Row],[Anders]],0)</f>
        <v>0</v>
      </c>
      <c r="XEZ35" s="267"/>
      <c r="XFA35" s="267"/>
      <c r="XFB35" s="267"/>
      <c r="XFC35" s="267"/>
      <c r="XFD35" s="31"/>
    </row>
    <row r="36" spans="1:115 16380:16384" s="4" customFormat="1" x14ac:dyDescent="0.3">
      <c r="A36" s="31"/>
      <c r="B36" s="147"/>
      <c r="C36" s="147"/>
      <c r="D36" s="11">
        <f>SUMIF(Tbl.Kosten[PSAnr.],Tb.Financiering[[#This Row],[PSAnr.]],Tbl.Kosten[Totaal kosten])</f>
        <v>0</v>
      </c>
      <c r="E36" s="164">
        <f>SUMIF(Tbl.Kosten[PSAnr.],Tb.Financiering[[#This Row],[PSAnr.]],Tbl.Kosten[Subsidie])</f>
        <v>0</v>
      </c>
      <c r="F36" s="165"/>
      <c r="G36" s="164">
        <f>Tb.Financiering[[#This Row],[Begrote kosten]]-Tb.Financiering[[#This Row],[Berekende GLB subsidie]]-Tb.Financiering[[#This Row],[Correctie GLB subsidie]]</f>
        <v>0</v>
      </c>
      <c r="H36" s="166"/>
      <c r="I36" s="166"/>
      <c r="J36" s="166"/>
      <c r="K36" s="162"/>
      <c r="L36" s="97">
        <f>Tb.Financiering[[#This Row],[Te financieren]]-SUM(Tb.Financiering[[#This Row],[Eigen
bijdrage]:[Anders]])</f>
        <v>0</v>
      </c>
      <c r="M36" s="170" t="str">
        <f>IFERROR(VLOOKUP(Tb.Financiering[[#This Row],[Partnernaam]],Tbl.Projectpartners[[Naam]:[PNr.]],9,FALSE),"")</f>
        <v/>
      </c>
      <c r="N36" s="152" t="str">
        <f>IFERROR(VLOOKUP(Tb.Financiering[[#This Row],[Subsidiabele activiteit]],Tbl.Subsidiehoogte[[Subsidieactiviteit]:[SAnr.]],3,FALSE),"")</f>
        <v/>
      </c>
      <c r="O36" s="152" t="str">
        <f>_xlfn.CONCAT(Tb.Financiering[[#This Row],[Pnr.]],Tb.Financiering[[#This Row],[SAnr.]])</f>
        <v/>
      </c>
      <c r="P36" s="154">
        <f>IF(Tb.Financiering[[#This Row],[Pnr.]]=P$7,Tb.Financiering[[#This Row],[Te financieren]]-Tb.Financiering[[#This Row],[Eigen
bijdrage]]-Tb.Financiering[[#This Row],[Andere
subsidie(s)]]-Tb.Financiering[[#This Row],[Anders]],0)</f>
        <v>0</v>
      </c>
      <c r="Q36" s="154">
        <f>IF(Tb.Financiering[[#This Row],[Pnr.]]=Q$7,Tb.Financiering[[#This Row],[Te financieren]]-Tb.Financiering[[#This Row],[Eigen
bijdrage]]-Tb.Financiering[[#This Row],[Andere
subsidie(s)]]-Tb.Financiering[[#This Row],[Anders]],0)</f>
        <v>0</v>
      </c>
      <c r="R36" s="154">
        <f>IF(Tb.Financiering[[#This Row],[Pnr.]]=R$7,Tb.Financiering[[#This Row],[Te financieren]]-Tb.Financiering[[#This Row],[Eigen
bijdrage]]-Tb.Financiering[[#This Row],[Andere
subsidie(s)]]-Tb.Financiering[[#This Row],[Anders]],0)</f>
        <v>0</v>
      </c>
      <c r="S36" s="154">
        <f>IF(Tb.Financiering[[#This Row],[Pnr.]]=S$7,Tb.Financiering[[#This Row],[Te financieren]]-Tb.Financiering[[#This Row],[Eigen
bijdrage]]-Tb.Financiering[[#This Row],[Andere
subsidie(s)]]-Tb.Financiering[[#This Row],[Anders]],0)</f>
        <v>0</v>
      </c>
      <c r="T36" s="154">
        <f>IF(Tb.Financiering[[#This Row],[Pnr.]]=T$7,Tb.Financiering[[#This Row],[Te financieren]]-Tb.Financiering[[#This Row],[Eigen
bijdrage]]-Tb.Financiering[[#This Row],[Andere
subsidie(s)]]-Tb.Financiering[[#This Row],[Anders]],0)</f>
        <v>0</v>
      </c>
      <c r="U36" s="154">
        <f>IF(Tb.Financiering[[#This Row],[Pnr.]]=U$7,Tb.Financiering[[#This Row],[Te financieren]]-Tb.Financiering[[#This Row],[Eigen
bijdrage]]-Tb.Financiering[[#This Row],[Andere
subsidie(s)]]-Tb.Financiering[[#This Row],[Anders]],0)</f>
        <v>0</v>
      </c>
      <c r="V36" s="154">
        <f>IF(Tb.Financiering[[#This Row],[Pnr.]]=V$7,Tb.Financiering[[#This Row],[Te financieren]]-Tb.Financiering[[#This Row],[Eigen
bijdrage]]-Tb.Financiering[[#This Row],[Andere
subsidie(s)]]-Tb.Financiering[[#This Row],[Anders]],0)</f>
        <v>0</v>
      </c>
      <c r="W36" s="154">
        <f>IF(Tb.Financiering[[#This Row],[Pnr.]]=W$7,Tb.Financiering[[#This Row],[Te financieren]]-Tb.Financiering[[#This Row],[Eigen
bijdrage]]-Tb.Financiering[[#This Row],[Andere
subsidie(s)]]-Tb.Financiering[[#This Row],[Anders]],0)</f>
        <v>0</v>
      </c>
      <c r="X36" s="154">
        <f>IF(Tb.Financiering[[#This Row],[Pnr.]]=X$7,Tb.Financiering[[#This Row],[Te financieren]]-Tb.Financiering[[#This Row],[Eigen
bijdrage]]-Tb.Financiering[[#This Row],[Andere
subsidie(s)]]-Tb.Financiering[[#This Row],[Anders]],0)</f>
        <v>0</v>
      </c>
      <c r="Y36" s="154">
        <f>IF(Tb.Financiering[[#This Row],[Pnr.]]=Y$7,Tb.Financiering[[#This Row],[Te financieren]]-Tb.Financiering[[#This Row],[Eigen
bijdrage]]-Tb.Financiering[[#This Row],[Andere
subsidie(s)]]-Tb.Financiering[[#This Row],[Anders]],0)</f>
        <v>0</v>
      </c>
      <c r="Z36" s="154">
        <f>IF(Tb.Financiering[[#This Row],[Pnr.]]=Z$7,Tb.Financiering[[#This Row],[Te financieren]]-Tb.Financiering[[#This Row],[Eigen
bijdrage]]-Tb.Financiering[[#This Row],[Andere
subsidie(s)]]-Tb.Financiering[[#This Row],[Anders]],0)</f>
        <v>0</v>
      </c>
      <c r="AA36" s="154">
        <f>IF(Tb.Financiering[[#This Row],[Pnr.]]=AA$7,Tb.Financiering[[#This Row],[Te financieren]]-Tb.Financiering[[#This Row],[Eigen
bijdrage]]-Tb.Financiering[[#This Row],[Andere
subsidie(s)]]-Tb.Financiering[[#This Row],[Anders]],0)</f>
        <v>0</v>
      </c>
      <c r="AB36" s="154">
        <f>IF(Tb.Financiering[[#This Row],[Pnr.]]=AB$7,Tb.Financiering[[#This Row],[Te financieren]]-Tb.Financiering[[#This Row],[Eigen
bijdrage]]-Tb.Financiering[[#This Row],[Andere
subsidie(s)]]-Tb.Financiering[[#This Row],[Anders]],0)</f>
        <v>0</v>
      </c>
      <c r="AC36" s="154">
        <f>IF(Tb.Financiering[[#This Row],[Pnr.]]=AC$7,Tb.Financiering[[#This Row],[Te financieren]]-Tb.Financiering[[#This Row],[Eigen
bijdrage]]-Tb.Financiering[[#This Row],[Andere
subsidie(s)]]-Tb.Financiering[[#This Row],[Anders]],0)</f>
        <v>0</v>
      </c>
      <c r="AD36" s="154">
        <f>IF(Tb.Financiering[[#This Row],[Pnr.]]=AD$7,Tb.Financiering[[#This Row],[Te financieren]]-Tb.Financiering[[#This Row],[Eigen
bijdrage]]-Tb.Financiering[[#This Row],[Andere
subsidie(s)]]-Tb.Financiering[[#This Row],[Anders]],0)</f>
        <v>0</v>
      </c>
      <c r="AE36" s="154">
        <f>IF(Tb.Financiering[[#This Row],[Pnr.]]=AE$7,Tb.Financiering[[#This Row],[Te financieren]]-Tb.Financiering[[#This Row],[Eigen
bijdrage]]-Tb.Financiering[[#This Row],[Andere
subsidie(s)]]-Tb.Financiering[[#This Row],[Anders]],0)</f>
        <v>0</v>
      </c>
      <c r="AF36" s="154">
        <f>IF(Tb.Financiering[[#This Row],[Pnr.]]=AF$7,Tb.Financiering[[#This Row],[Te financieren]]-Tb.Financiering[[#This Row],[Eigen
bijdrage]]-Tb.Financiering[[#This Row],[Andere
subsidie(s)]]-Tb.Financiering[[#This Row],[Anders]],0)</f>
        <v>0</v>
      </c>
      <c r="AG36" s="154">
        <f>IF(Tb.Financiering[[#This Row],[Pnr.]]=AG$7,Tb.Financiering[[#This Row],[Te financieren]]-Tb.Financiering[[#This Row],[Eigen
bijdrage]]-Tb.Financiering[[#This Row],[Andere
subsidie(s)]]-Tb.Financiering[[#This Row],[Anders]],0)</f>
        <v>0</v>
      </c>
      <c r="AH36" s="154">
        <f>IF(Tb.Financiering[[#This Row],[Pnr.]]=AH$7,Tb.Financiering[[#This Row],[Te financieren]]-Tb.Financiering[[#This Row],[Eigen
bijdrage]]-Tb.Financiering[[#This Row],[Andere
subsidie(s)]]-Tb.Financiering[[#This Row],[Anders]],0)</f>
        <v>0</v>
      </c>
      <c r="AI36" s="154">
        <f>IF(Tb.Financiering[[#This Row],[Pnr.]]=AI$7,Tb.Financiering[[#This Row],[Te financieren]]-Tb.Financiering[[#This Row],[Eigen
bijdrage]]-Tb.Financiering[[#This Row],[Andere
subsidie(s)]]-Tb.Financiering[[#This Row],[Anders]],0)</f>
        <v>0</v>
      </c>
      <c r="AJ36" s="154">
        <f>IF(Tb.Financiering[[#This Row],[Pnr.]]=AJ$7,Tb.Financiering[[#This Row],[Te financieren]]-Tb.Financiering[[#This Row],[Eigen
bijdrage]]-Tb.Financiering[[#This Row],[Andere
subsidie(s)]]-Tb.Financiering[[#This Row],[Anders]],0)</f>
        <v>0</v>
      </c>
      <c r="AK36" s="154">
        <f>IF(Tb.Financiering[[#This Row],[Pnr.]]=AK$7,Tb.Financiering[[#This Row],[Te financieren]]-Tb.Financiering[[#This Row],[Eigen
bijdrage]]-Tb.Financiering[[#This Row],[Andere
subsidie(s)]]-Tb.Financiering[[#This Row],[Anders]],0)</f>
        <v>0</v>
      </c>
      <c r="AL36" s="154">
        <f>IF(Tb.Financiering[[#This Row],[Pnr.]]=AL$7,Tb.Financiering[[#This Row],[Te financieren]]-Tb.Financiering[[#This Row],[Eigen
bijdrage]]-Tb.Financiering[[#This Row],[Andere
subsidie(s)]]-Tb.Financiering[[#This Row],[Anders]],0)</f>
        <v>0</v>
      </c>
      <c r="AM36" s="154">
        <f>IF(Tb.Financiering[[#This Row],[Pnr.]]=AM$7,Tb.Financiering[[#This Row],[Te financieren]]-Tb.Financiering[[#This Row],[Eigen
bijdrage]]-Tb.Financiering[[#This Row],[Andere
subsidie(s)]]-Tb.Financiering[[#This Row],[Anders]],0)</f>
        <v>0</v>
      </c>
      <c r="AN36" s="154">
        <f>IF(Tb.Financiering[[#This Row],[Pnr.]]=AN$7,Tb.Financiering[[#This Row],[Te financieren]]-Tb.Financiering[[#This Row],[Eigen
bijdrage]]-Tb.Financiering[[#This Row],[Andere
subsidie(s)]]-Tb.Financiering[[#This Row],[Anders]],0)</f>
        <v>0</v>
      </c>
      <c r="AO36" s="154">
        <f>IF(Tb.Financiering[[#This Row],[Pnr.]]=AO$7,Tb.Financiering[[#This Row],[Te financieren]]-Tb.Financiering[[#This Row],[Eigen
bijdrage]]-Tb.Financiering[[#This Row],[Andere
subsidie(s)]]-Tb.Financiering[[#This Row],[Anders]],0)</f>
        <v>0</v>
      </c>
      <c r="AP36" s="154">
        <f>IF(Tb.Financiering[[#This Row],[Pnr.]]=AP$7,Tb.Financiering[[#This Row],[Te financieren]]-Tb.Financiering[[#This Row],[Eigen
bijdrage]]-Tb.Financiering[[#This Row],[Andere
subsidie(s)]]-Tb.Financiering[[#This Row],[Anders]],0)</f>
        <v>0</v>
      </c>
      <c r="AQ36" s="154">
        <f>IF(Tb.Financiering[[#This Row],[Pnr.]]=AQ$7,Tb.Financiering[[#This Row],[Te financieren]]-Tb.Financiering[[#This Row],[Eigen
bijdrage]]-Tb.Financiering[[#This Row],[Andere
subsidie(s)]]-Tb.Financiering[[#This Row],[Anders]],0)</f>
        <v>0</v>
      </c>
      <c r="AR36" s="154">
        <f>IF(Tb.Financiering[[#This Row],[Pnr.]]=AR$7,Tb.Financiering[[#This Row],[Te financieren]]-Tb.Financiering[[#This Row],[Eigen
bijdrage]]-Tb.Financiering[[#This Row],[Andere
subsidie(s)]]-Tb.Financiering[[#This Row],[Anders]],0)</f>
        <v>0</v>
      </c>
      <c r="AS36" s="154">
        <f>IF(Tb.Financiering[[#This Row],[Pnr.]]=AS$7,Tb.Financiering[[#This Row],[Te financieren]]-Tb.Financiering[[#This Row],[Eigen
bijdrage]]-Tb.Financiering[[#This Row],[Andere
subsidie(s)]]-Tb.Financiering[[#This Row],[Anders]],0)</f>
        <v>0</v>
      </c>
      <c r="AT36" s="154">
        <f>IF(Tb.Financiering[[#This Row],[Pnr.]]=AT$7,Tb.Financiering[[#This Row],[Te financieren]]-Tb.Financiering[[#This Row],[Eigen
bijdrage]]-Tb.Financiering[[#This Row],[Andere
subsidie(s)]]-Tb.Financiering[[#This Row],[Anders]],0)</f>
        <v>0</v>
      </c>
      <c r="AU36" s="154">
        <f>IF(Tb.Financiering[[#This Row],[Pnr.]]=AU$7,Tb.Financiering[[#This Row],[Te financieren]]-Tb.Financiering[[#This Row],[Eigen
bijdrage]]-Tb.Financiering[[#This Row],[Andere
subsidie(s)]]-Tb.Financiering[[#This Row],[Anders]],0)</f>
        <v>0</v>
      </c>
      <c r="AV36" s="154">
        <f>IF(Tb.Financiering[[#This Row],[Pnr.]]=AV$7,Tb.Financiering[[#This Row],[Te financieren]]-Tb.Financiering[[#This Row],[Eigen
bijdrage]]-Tb.Financiering[[#This Row],[Andere
subsidie(s)]]-Tb.Financiering[[#This Row],[Anders]],0)</f>
        <v>0</v>
      </c>
      <c r="AW36" s="154">
        <f>IF(Tb.Financiering[[#This Row],[Pnr.]]=AW$7,Tb.Financiering[[#This Row],[Te financieren]]-Tb.Financiering[[#This Row],[Eigen
bijdrage]]-Tb.Financiering[[#This Row],[Andere
subsidie(s)]]-Tb.Financiering[[#This Row],[Anders]],0)</f>
        <v>0</v>
      </c>
      <c r="AX36" s="154">
        <f>IF(Tb.Financiering[[#This Row],[Pnr.]]=AX$7,Tb.Financiering[[#This Row],[Te financieren]]-Tb.Financiering[[#This Row],[Eigen
bijdrage]]-Tb.Financiering[[#This Row],[Andere
subsidie(s)]]-Tb.Financiering[[#This Row],[Anders]],0)</f>
        <v>0</v>
      </c>
      <c r="AY36" s="154">
        <f>IF(Tb.Financiering[[#This Row],[Pnr.]]=AY$7,Tb.Financiering[[#This Row],[Te financieren]]-Tb.Financiering[[#This Row],[Eigen
bijdrage]]-Tb.Financiering[[#This Row],[Andere
subsidie(s)]]-Tb.Financiering[[#This Row],[Anders]],0)</f>
        <v>0</v>
      </c>
      <c r="AZ36" s="154">
        <f>IF(Tb.Financiering[[#This Row],[Pnr.]]=AZ$7,Tb.Financiering[[#This Row],[Te financieren]]-Tb.Financiering[[#This Row],[Eigen
bijdrage]]-Tb.Financiering[[#This Row],[Andere
subsidie(s)]]-Tb.Financiering[[#This Row],[Anders]],0)</f>
        <v>0</v>
      </c>
      <c r="BA36" s="154">
        <f>IF(Tb.Financiering[[#This Row],[Pnr.]]=BA$7,Tb.Financiering[[#This Row],[Te financieren]]-Tb.Financiering[[#This Row],[Eigen
bijdrage]]-Tb.Financiering[[#This Row],[Andere
subsidie(s)]]-Tb.Financiering[[#This Row],[Anders]],0)</f>
        <v>0</v>
      </c>
      <c r="BB36" s="154">
        <f>IF(Tb.Financiering[[#This Row],[Pnr.]]=BB$7,Tb.Financiering[[#This Row],[Te financieren]]-Tb.Financiering[[#This Row],[Eigen
bijdrage]]-Tb.Financiering[[#This Row],[Andere
subsidie(s)]]-Tb.Financiering[[#This Row],[Anders]],0)</f>
        <v>0</v>
      </c>
      <c r="BC36" s="154">
        <f>IF(Tb.Financiering[[#This Row],[Pnr.]]=BC$7,Tb.Financiering[[#This Row],[Te financieren]]-Tb.Financiering[[#This Row],[Eigen
bijdrage]]-Tb.Financiering[[#This Row],[Andere
subsidie(s)]]-Tb.Financiering[[#This Row],[Anders]],0)</f>
        <v>0</v>
      </c>
      <c r="BD36" s="154">
        <f>IF(Tb.Financiering[[#This Row],[Pnr.]]=BD$7,Tb.Financiering[[#This Row],[Te financieren]]-Tb.Financiering[[#This Row],[Eigen
bijdrage]]-Tb.Financiering[[#This Row],[Andere
subsidie(s)]]-Tb.Financiering[[#This Row],[Anders]],0)</f>
        <v>0</v>
      </c>
      <c r="BE36" s="154">
        <f>IF(Tb.Financiering[[#This Row],[Pnr.]]=BE$7,Tb.Financiering[[#This Row],[Te financieren]]-Tb.Financiering[[#This Row],[Eigen
bijdrage]]-Tb.Financiering[[#This Row],[Andere
subsidie(s)]]-Tb.Financiering[[#This Row],[Anders]],0)</f>
        <v>0</v>
      </c>
      <c r="BF36" s="154">
        <f>IF(Tb.Financiering[[#This Row],[Pnr.]]=BF$7,Tb.Financiering[[#This Row],[Te financieren]]-Tb.Financiering[[#This Row],[Eigen
bijdrage]]-Tb.Financiering[[#This Row],[Andere
subsidie(s)]]-Tb.Financiering[[#This Row],[Anders]],0)</f>
        <v>0</v>
      </c>
      <c r="BG36" s="154">
        <f>IF(Tb.Financiering[[#This Row],[Pnr.]]=BG$7,Tb.Financiering[[#This Row],[Te financieren]]-Tb.Financiering[[#This Row],[Eigen
bijdrage]]-Tb.Financiering[[#This Row],[Andere
subsidie(s)]]-Tb.Financiering[[#This Row],[Anders]],0)</f>
        <v>0</v>
      </c>
      <c r="BH36" s="154">
        <f>IF(Tb.Financiering[[#This Row],[Pnr.]]=BH$7,Tb.Financiering[[#This Row],[Te financieren]]-Tb.Financiering[[#This Row],[Eigen
bijdrage]]-Tb.Financiering[[#This Row],[Andere
subsidie(s)]]-Tb.Financiering[[#This Row],[Anders]],0)</f>
        <v>0</v>
      </c>
      <c r="BI36" s="154">
        <f>IF(Tb.Financiering[[#This Row],[Pnr.]]=BI$7,Tb.Financiering[[#This Row],[Te financieren]]-Tb.Financiering[[#This Row],[Eigen
bijdrage]]-Tb.Financiering[[#This Row],[Andere
subsidie(s)]]-Tb.Financiering[[#This Row],[Anders]],0)</f>
        <v>0</v>
      </c>
      <c r="BJ36" s="154">
        <f>IF(Tb.Financiering[[#This Row],[Pnr.]]=BJ$7,Tb.Financiering[[#This Row],[Te financieren]]-Tb.Financiering[[#This Row],[Eigen
bijdrage]]-Tb.Financiering[[#This Row],[Andere
subsidie(s)]]-Tb.Financiering[[#This Row],[Anders]],0)</f>
        <v>0</v>
      </c>
      <c r="BK36" s="154">
        <f>IF(Tb.Financiering[[#This Row],[Pnr.]]=BK$7,Tb.Financiering[[#This Row],[Te financieren]]-Tb.Financiering[[#This Row],[Eigen
bijdrage]]-Tb.Financiering[[#This Row],[Andere
subsidie(s)]]-Tb.Financiering[[#This Row],[Anders]],0)</f>
        <v>0</v>
      </c>
      <c r="BL36" s="154">
        <f>IF(Tb.Financiering[[#This Row],[Pnr.]]=BL$7,Tb.Financiering[[#This Row],[Te financieren]]-Tb.Financiering[[#This Row],[Eigen
bijdrage]]-Tb.Financiering[[#This Row],[Andere
subsidie(s)]]-Tb.Financiering[[#This Row],[Anders]],0)</f>
        <v>0</v>
      </c>
      <c r="BM36" s="154">
        <f>IF(Tb.Financiering[[#This Row],[Pnr.]]=BM$7,Tb.Financiering[[#This Row],[Te financieren]]-Tb.Financiering[[#This Row],[Eigen
bijdrage]]-Tb.Financiering[[#This Row],[Andere
subsidie(s)]]-Tb.Financiering[[#This Row],[Anders]],0)</f>
        <v>0</v>
      </c>
      <c r="BN36" s="259">
        <f>IF(Tb.Financiering[[#This Row],[Pnr.]]=BN$7,Tb.Financiering[[#This Row],[Eigen
bijdrage]]+Tb.Financiering[[#This Row],[Andere
subsidie(s)]]+Tb.Financiering[[#This Row],[Anders]],0)</f>
        <v>0</v>
      </c>
      <c r="BO36" s="259">
        <f>IF(Tb.Financiering[[#This Row],[Pnr.]]=BO$7,Tb.Financiering[[#This Row],[Eigen
bijdrage]]+Tb.Financiering[[#This Row],[Andere
subsidie(s)]]+Tb.Financiering[[#This Row],[Anders]],0)</f>
        <v>0</v>
      </c>
      <c r="BP36" s="259">
        <f>IF(Tb.Financiering[[#This Row],[Pnr.]]=BP$7,Tb.Financiering[[#This Row],[Eigen
bijdrage]]+Tb.Financiering[[#This Row],[Andere
subsidie(s)]]+Tb.Financiering[[#This Row],[Anders]],0)</f>
        <v>0</v>
      </c>
      <c r="BQ36" s="259">
        <f>IF(Tb.Financiering[[#This Row],[Pnr.]]=BQ$7,Tb.Financiering[[#This Row],[Eigen
bijdrage]]+Tb.Financiering[[#This Row],[Andere
subsidie(s)]]+Tb.Financiering[[#This Row],[Anders]],0)</f>
        <v>0</v>
      </c>
      <c r="BR36" s="259">
        <f>IF(Tb.Financiering[[#This Row],[Pnr.]]=BR$7,Tb.Financiering[[#This Row],[Eigen
bijdrage]]+Tb.Financiering[[#This Row],[Andere
subsidie(s)]]+Tb.Financiering[[#This Row],[Anders]],0)</f>
        <v>0</v>
      </c>
      <c r="BS36" s="259">
        <f>IF(Tb.Financiering[[#This Row],[Pnr.]]=BS$7,Tb.Financiering[[#This Row],[Eigen
bijdrage]]+Tb.Financiering[[#This Row],[Andere
subsidie(s)]]+Tb.Financiering[[#This Row],[Anders]],0)</f>
        <v>0</v>
      </c>
      <c r="BT36" s="259">
        <f>IF(Tb.Financiering[[#This Row],[Pnr.]]=BT$7,Tb.Financiering[[#This Row],[Eigen
bijdrage]]+Tb.Financiering[[#This Row],[Andere
subsidie(s)]]+Tb.Financiering[[#This Row],[Anders]],0)</f>
        <v>0</v>
      </c>
      <c r="BU36" s="259">
        <f>IF(Tb.Financiering[[#This Row],[Pnr.]]=BU$7,Tb.Financiering[[#This Row],[Eigen
bijdrage]]+Tb.Financiering[[#This Row],[Andere
subsidie(s)]]+Tb.Financiering[[#This Row],[Anders]],0)</f>
        <v>0</v>
      </c>
      <c r="BV36" s="259">
        <f>IF(Tb.Financiering[[#This Row],[Pnr.]]=BV$7,Tb.Financiering[[#This Row],[Eigen
bijdrage]]+Tb.Financiering[[#This Row],[Andere
subsidie(s)]]+Tb.Financiering[[#This Row],[Anders]],0)</f>
        <v>0</v>
      </c>
      <c r="BW36" s="259">
        <f>IF(Tb.Financiering[[#This Row],[Pnr.]]=BW$7,Tb.Financiering[[#This Row],[Eigen
bijdrage]]+Tb.Financiering[[#This Row],[Andere
subsidie(s)]]+Tb.Financiering[[#This Row],[Anders]],0)</f>
        <v>0</v>
      </c>
      <c r="BX36" s="259">
        <f>IF(Tb.Financiering[[#This Row],[Pnr.]]=BX$7,Tb.Financiering[[#This Row],[Eigen
bijdrage]]+Tb.Financiering[[#This Row],[Andere
subsidie(s)]]+Tb.Financiering[[#This Row],[Anders]],0)</f>
        <v>0</v>
      </c>
      <c r="BY36" s="259">
        <f>IF(Tb.Financiering[[#This Row],[Pnr.]]=BY$7,Tb.Financiering[[#This Row],[Eigen
bijdrage]]+Tb.Financiering[[#This Row],[Andere
subsidie(s)]]+Tb.Financiering[[#This Row],[Anders]],0)</f>
        <v>0</v>
      </c>
      <c r="BZ36" s="259">
        <f>IF(Tb.Financiering[[#This Row],[Pnr.]]=BZ$7,Tb.Financiering[[#This Row],[Eigen
bijdrage]]+Tb.Financiering[[#This Row],[Andere
subsidie(s)]]+Tb.Financiering[[#This Row],[Anders]],0)</f>
        <v>0</v>
      </c>
      <c r="CA36" s="259">
        <f>IF(Tb.Financiering[[#This Row],[Pnr.]]=CA$7,Tb.Financiering[[#This Row],[Eigen
bijdrage]]+Tb.Financiering[[#This Row],[Andere
subsidie(s)]]+Tb.Financiering[[#This Row],[Anders]],0)</f>
        <v>0</v>
      </c>
      <c r="CB36" s="259">
        <f>IF(Tb.Financiering[[#This Row],[Pnr.]]=CB$7,Tb.Financiering[[#This Row],[Eigen
bijdrage]]+Tb.Financiering[[#This Row],[Andere
subsidie(s)]]+Tb.Financiering[[#This Row],[Anders]],0)</f>
        <v>0</v>
      </c>
      <c r="CC36" s="259">
        <f>IF(Tb.Financiering[[#This Row],[Pnr.]]=CC$7,Tb.Financiering[[#This Row],[Eigen
bijdrage]]+Tb.Financiering[[#This Row],[Andere
subsidie(s)]]+Tb.Financiering[[#This Row],[Anders]],0)</f>
        <v>0</v>
      </c>
      <c r="CD36" s="259">
        <f>IF(Tb.Financiering[[#This Row],[Pnr.]]=CD$7,Tb.Financiering[[#This Row],[Eigen
bijdrage]]+Tb.Financiering[[#This Row],[Andere
subsidie(s)]]+Tb.Financiering[[#This Row],[Anders]],0)</f>
        <v>0</v>
      </c>
      <c r="CE36" s="259">
        <f>IF(Tb.Financiering[[#This Row],[Pnr.]]=CE$7,Tb.Financiering[[#This Row],[Eigen
bijdrage]]+Tb.Financiering[[#This Row],[Andere
subsidie(s)]]+Tb.Financiering[[#This Row],[Anders]],0)</f>
        <v>0</v>
      </c>
      <c r="CF36" s="259">
        <f>IF(Tb.Financiering[[#This Row],[Pnr.]]=CF$7,Tb.Financiering[[#This Row],[Eigen
bijdrage]]+Tb.Financiering[[#This Row],[Andere
subsidie(s)]]+Tb.Financiering[[#This Row],[Anders]],0)</f>
        <v>0</v>
      </c>
      <c r="CG36" s="259">
        <f>IF(Tb.Financiering[[#This Row],[Pnr.]]=CG$7,Tb.Financiering[[#This Row],[Eigen
bijdrage]]+Tb.Financiering[[#This Row],[Andere
subsidie(s)]]+Tb.Financiering[[#This Row],[Anders]],0)</f>
        <v>0</v>
      </c>
      <c r="CH36" s="259">
        <f>IF(Tb.Financiering[[#This Row],[Pnr.]]=CH$7,Tb.Financiering[[#This Row],[Eigen
bijdrage]]+Tb.Financiering[[#This Row],[Andere
subsidie(s)]]+Tb.Financiering[[#This Row],[Anders]],0)</f>
        <v>0</v>
      </c>
      <c r="CI36" s="259">
        <f>IF(Tb.Financiering[[#This Row],[Pnr.]]=CI$7,Tb.Financiering[[#This Row],[Eigen
bijdrage]]+Tb.Financiering[[#This Row],[Andere
subsidie(s)]]+Tb.Financiering[[#This Row],[Anders]],0)</f>
        <v>0</v>
      </c>
      <c r="CJ36" s="259">
        <f>IF(Tb.Financiering[[#This Row],[Pnr.]]=CJ$7,Tb.Financiering[[#This Row],[Eigen
bijdrage]]+Tb.Financiering[[#This Row],[Andere
subsidie(s)]]+Tb.Financiering[[#This Row],[Anders]],0)</f>
        <v>0</v>
      </c>
      <c r="CK36" s="259">
        <f>IF(Tb.Financiering[[#This Row],[Pnr.]]=CK$7,Tb.Financiering[[#This Row],[Eigen
bijdrage]]+Tb.Financiering[[#This Row],[Andere
subsidie(s)]]+Tb.Financiering[[#This Row],[Anders]],0)</f>
        <v>0</v>
      </c>
      <c r="CL36" s="259">
        <f>IF(Tb.Financiering[[#This Row],[Pnr.]]=CL$7,Tb.Financiering[[#This Row],[Eigen
bijdrage]]+Tb.Financiering[[#This Row],[Andere
subsidie(s)]]+Tb.Financiering[[#This Row],[Anders]],0)</f>
        <v>0</v>
      </c>
      <c r="CM36" s="259">
        <f>IF(Tb.Financiering[[#This Row],[Pnr.]]=CM$7,Tb.Financiering[[#This Row],[Eigen
bijdrage]]+Tb.Financiering[[#This Row],[Andere
subsidie(s)]]+Tb.Financiering[[#This Row],[Anders]],0)</f>
        <v>0</v>
      </c>
      <c r="CN36" s="259">
        <f>IF(Tb.Financiering[[#This Row],[Pnr.]]=CN$7,Tb.Financiering[[#This Row],[Eigen
bijdrage]]+Tb.Financiering[[#This Row],[Andere
subsidie(s)]]+Tb.Financiering[[#This Row],[Anders]],0)</f>
        <v>0</v>
      </c>
      <c r="CO36" s="259">
        <f>IF(Tb.Financiering[[#This Row],[Pnr.]]=CO$7,Tb.Financiering[[#This Row],[Eigen
bijdrage]]+Tb.Financiering[[#This Row],[Andere
subsidie(s)]]+Tb.Financiering[[#This Row],[Anders]],0)</f>
        <v>0</v>
      </c>
      <c r="CP36" s="259">
        <f>IF(Tb.Financiering[[#This Row],[Pnr.]]=CP$7,Tb.Financiering[[#This Row],[Eigen
bijdrage]]+Tb.Financiering[[#This Row],[Andere
subsidie(s)]]+Tb.Financiering[[#This Row],[Anders]],0)</f>
        <v>0</v>
      </c>
      <c r="CQ36" s="259">
        <f>IF(Tb.Financiering[[#This Row],[Pnr.]]=CQ$7,Tb.Financiering[[#This Row],[Eigen
bijdrage]]+Tb.Financiering[[#This Row],[Andere
subsidie(s)]]+Tb.Financiering[[#This Row],[Anders]],0)</f>
        <v>0</v>
      </c>
      <c r="CR36" s="259">
        <f>IF(Tb.Financiering[[#This Row],[Pnr.]]=CR$7,Tb.Financiering[[#This Row],[Eigen
bijdrage]]+Tb.Financiering[[#This Row],[Andere
subsidie(s)]]+Tb.Financiering[[#This Row],[Anders]],0)</f>
        <v>0</v>
      </c>
      <c r="CS36" s="259">
        <f>IF(Tb.Financiering[[#This Row],[Pnr.]]=CS$7,Tb.Financiering[[#This Row],[Eigen
bijdrage]]+Tb.Financiering[[#This Row],[Andere
subsidie(s)]]+Tb.Financiering[[#This Row],[Anders]],0)</f>
        <v>0</v>
      </c>
      <c r="CT36" s="259">
        <f>IF(Tb.Financiering[[#This Row],[Pnr.]]=CT$7,Tb.Financiering[[#This Row],[Eigen
bijdrage]]+Tb.Financiering[[#This Row],[Andere
subsidie(s)]]+Tb.Financiering[[#This Row],[Anders]],0)</f>
        <v>0</v>
      </c>
      <c r="CU36" s="259">
        <f>IF(Tb.Financiering[[#This Row],[Pnr.]]=CU$7,Tb.Financiering[[#This Row],[Eigen
bijdrage]]+Tb.Financiering[[#This Row],[Andere
subsidie(s)]]+Tb.Financiering[[#This Row],[Anders]],0)</f>
        <v>0</v>
      </c>
      <c r="CV36" s="259">
        <f>IF(Tb.Financiering[[#This Row],[Pnr.]]=CV$7,Tb.Financiering[[#This Row],[Eigen
bijdrage]]+Tb.Financiering[[#This Row],[Andere
subsidie(s)]]+Tb.Financiering[[#This Row],[Anders]],0)</f>
        <v>0</v>
      </c>
      <c r="CW36" s="259">
        <f>IF(Tb.Financiering[[#This Row],[Pnr.]]=CW$7,Tb.Financiering[[#This Row],[Eigen
bijdrage]]+Tb.Financiering[[#This Row],[Andere
subsidie(s)]]+Tb.Financiering[[#This Row],[Anders]],0)</f>
        <v>0</v>
      </c>
      <c r="CX36" s="259">
        <f>IF(Tb.Financiering[[#This Row],[Pnr.]]=CX$7,Tb.Financiering[[#This Row],[Eigen
bijdrage]]+Tb.Financiering[[#This Row],[Andere
subsidie(s)]]+Tb.Financiering[[#This Row],[Anders]],0)</f>
        <v>0</v>
      </c>
      <c r="CY36" s="259">
        <f>IF(Tb.Financiering[[#This Row],[Pnr.]]=CY$7,Tb.Financiering[[#This Row],[Eigen
bijdrage]]+Tb.Financiering[[#This Row],[Andere
subsidie(s)]]+Tb.Financiering[[#This Row],[Anders]],0)</f>
        <v>0</v>
      </c>
      <c r="CZ36" s="259">
        <f>IF(Tb.Financiering[[#This Row],[Pnr.]]=CZ$7,Tb.Financiering[[#This Row],[Eigen
bijdrage]]+Tb.Financiering[[#This Row],[Andere
subsidie(s)]]+Tb.Financiering[[#This Row],[Anders]],0)</f>
        <v>0</v>
      </c>
      <c r="DA36" s="259">
        <f>IF(Tb.Financiering[[#This Row],[Pnr.]]=DA$7,Tb.Financiering[[#This Row],[Eigen
bijdrage]]+Tb.Financiering[[#This Row],[Andere
subsidie(s)]]+Tb.Financiering[[#This Row],[Anders]],0)</f>
        <v>0</v>
      </c>
      <c r="DB36" s="259">
        <f>IF(Tb.Financiering[[#This Row],[Pnr.]]=DB$7,Tb.Financiering[[#This Row],[Eigen
bijdrage]]+Tb.Financiering[[#This Row],[Andere
subsidie(s)]]+Tb.Financiering[[#This Row],[Anders]],0)</f>
        <v>0</v>
      </c>
      <c r="DC36" s="259">
        <f>IF(Tb.Financiering[[#This Row],[Pnr.]]=DC$7,Tb.Financiering[[#This Row],[Eigen
bijdrage]]+Tb.Financiering[[#This Row],[Andere
subsidie(s)]]+Tb.Financiering[[#This Row],[Anders]],0)</f>
        <v>0</v>
      </c>
      <c r="DD36" s="259">
        <f>IF(Tb.Financiering[[#This Row],[Pnr.]]=DD$7,Tb.Financiering[[#This Row],[Eigen
bijdrage]]+Tb.Financiering[[#This Row],[Andere
subsidie(s)]]+Tb.Financiering[[#This Row],[Anders]],0)</f>
        <v>0</v>
      </c>
      <c r="DE36" s="259">
        <f>IF(Tb.Financiering[[#This Row],[Pnr.]]=DE$7,Tb.Financiering[[#This Row],[Eigen
bijdrage]]+Tb.Financiering[[#This Row],[Andere
subsidie(s)]]+Tb.Financiering[[#This Row],[Anders]],0)</f>
        <v>0</v>
      </c>
      <c r="DF36" s="259">
        <f>IF(Tb.Financiering[[#This Row],[Pnr.]]=DF$7,Tb.Financiering[[#This Row],[Eigen
bijdrage]]+Tb.Financiering[[#This Row],[Andere
subsidie(s)]]+Tb.Financiering[[#This Row],[Anders]],0)</f>
        <v>0</v>
      </c>
      <c r="DG36" s="259">
        <f>IF(Tb.Financiering[[#This Row],[Pnr.]]=DG$7,Tb.Financiering[[#This Row],[Eigen
bijdrage]]+Tb.Financiering[[#This Row],[Andere
subsidie(s)]]+Tb.Financiering[[#This Row],[Anders]],0)</f>
        <v>0</v>
      </c>
      <c r="DH36" s="259">
        <f>IF(Tb.Financiering[[#This Row],[Pnr.]]=DH$7,Tb.Financiering[[#This Row],[Eigen
bijdrage]]+Tb.Financiering[[#This Row],[Andere
subsidie(s)]]+Tb.Financiering[[#This Row],[Anders]],0)</f>
        <v>0</v>
      </c>
      <c r="DI36" s="259">
        <f>IF(Tb.Financiering[[#This Row],[Pnr.]]=DI$7,Tb.Financiering[[#This Row],[Eigen
bijdrage]]+Tb.Financiering[[#This Row],[Andere
subsidie(s)]]+Tb.Financiering[[#This Row],[Anders]],0)</f>
        <v>0</v>
      </c>
      <c r="DJ36" s="259">
        <f>IF(Tb.Financiering[[#This Row],[Pnr.]]=DJ$7,Tb.Financiering[[#This Row],[Eigen
bijdrage]]+Tb.Financiering[[#This Row],[Andere
subsidie(s)]]+Tb.Financiering[[#This Row],[Anders]],0)</f>
        <v>0</v>
      </c>
      <c r="DK36" s="259">
        <f>IF(Tb.Financiering[[#This Row],[Pnr.]]=DK$7,Tb.Financiering[[#This Row],[Eigen
bijdrage]]+Tb.Financiering[[#This Row],[Andere
subsidie(s)]]+Tb.Financiering[[#This Row],[Anders]],0)</f>
        <v>0</v>
      </c>
      <c r="XEZ36" s="267"/>
      <c r="XFA36" s="267"/>
      <c r="XFB36" s="267"/>
      <c r="XFC36" s="267"/>
      <c r="XFD36" s="31"/>
    </row>
    <row r="37" spans="1:115 16380:16384" s="4" customFormat="1" x14ac:dyDescent="0.3">
      <c r="A37" s="31"/>
      <c r="B37" s="147"/>
      <c r="C37" s="147"/>
      <c r="D37" s="11">
        <f>SUMIF(Tbl.Kosten[PSAnr.],Tb.Financiering[[#This Row],[PSAnr.]],Tbl.Kosten[Totaal kosten])</f>
        <v>0</v>
      </c>
      <c r="E37" s="164">
        <f>SUMIF(Tbl.Kosten[PSAnr.],Tb.Financiering[[#This Row],[PSAnr.]],Tbl.Kosten[Subsidie])</f>
        <v>0</v>
      </c>
      <c r="F37" s="165"/>
      <c r="G37" s="164">
        <f>Tb.Financiering[[#This Row],[Begrote kosten]]-Tb.Financiering[[#This Row],[Berekende GLB subsidie]]-Tb.Financiering[[#This Row],[Correctie GLB subsidie]]</f>
        <v>0</v>
      </c>
      <c r="H37" s="166"/>
      <c r="I37" s="166"/>
      <c r="J37" s="166"/>
      <c r="K37" s="162"/>
      <c r="L37" s="97">
        <f>Tb.Financiering[[#This Row],[Te financieren]]-SUM(Tb.Financiering[[#This Row],[Eigen
bijdrage]:[Anders]])</f>
        <v>0</v>
      </c>
      <c r="M37" s="170" t="str">
        <f>IFERROR(VLOOKUP(Tb.Financiering[[#This Row],[Partnernaam]],Tbl.Projectpartners[[Naam]:[PNr.]],9,FALSE),"")</f>
        <v/>
      </c>
      <c r="N37" s="152" t="str">
        <f>IFERROR(VLOOKUP(Tb.Financiering[[#This Row],[Subsidiabele activiteit]],Tbl.Subsidiehoogte[[Subsidieactiviteit]:[SAnr.]],3,FALSE),"")</f>
        <v/>
      </c>
      <c r="O37" s="152" t="str">
        <f>_xlfn.CONCAT(Tb.Financiering[[#This Row],[Pnr.]],Tb.Financiering[[#This Row],[SAnr.]])</f>
        <v/>
      </c>
      <c r="P37" s="154">
        <f>IF(Tb.Financiering[[#This Row],[Pnr.]]=P$7,Tb.Financiering[[#This Row],[Te financieren]]-Tb.Financiering[[#This Row],[Eigen
bijdrage]]-Tb.Financiering[[#This Row],[Andere
subsidie(s)]]-Tb.Financiering[[#This Row],[Anders]],0)</f>
        <v>0</v>
      </c>
      <c r="Q37" s="154">
        <f>IF(Tb.Financiering[[#This Row],[Pnr.]]=Q$7,Tb.Financiering[[#This Row],[Te financieren]]-Tb.Financiering[[#This Row],[Eigen
bijdrage]]-Tb.Financiering[[#This Row],[Andere
subsidie(s)]]-Tb.Financiering[[#This Row],[Anders]],0)</f>
        <v>0</v>
      </c>
      <c r="R37" s="154">
        <f>IF(Tb.Financiering[[#This Row],[Pnr.]]=R$7,Tb.Financiering[[#This Row],[Te financieren]]-Tb.Financiering[[#This Row],[Eigen
bijdrage]]-Tb.Financiering[[#This Row],[Andere
subsidie(s)]]-Tb.Financiering[[#This Row],[Anders]],0)</f>
        <v>0</v>
      </c>
      <c r="S37" s="154">
        <f>IF(Tb.Financiering[[#This Row],[Pnr.]]=S$7,Tb.Financiering[[#This Row],[Te financieren]]-Tb.Financiering[[#This Row],[Eigen
bijdrage]]-Tb.Financiering[[#This Row],[Andere
subsidie(s)]]-Tb.Financiering[[#This Row],[Anders]],0)</f>
        <v>0</v>
      </c>
      <c r="T37" s="154">
        <f>IF(Tb.Financiering[[#This Row],[Pnr.]]=T$7,Tb.Financiering[[#This Row],[Te financieren]]-Tb.Financiering[[#This Row],[Eigen
bijdrage]]-Tb.Financiering[[#This Row],[Andere
subsidie(s)]]-Tb.Financiering[[#This Row],[Anders]],0)</f>
        <v>0</v>
      </c>
      <c r="U37" s="154">
        <f>IF(Tb.Financiering[[#This Row],[Pnr.]]=U$7,Tb.Financiering[[#This Row],[Te financieren]]-Tb.Financiering[[#This Row],[Eigen
bijdrage]]-Tb.Financiering[[#This Row],[Andere
subsidie(s)]]-Tb.Financiering[[#This Row],[Anders]],0)</f>
        <v>0</v>
      </c>
      <c r="V37" s="154">
        <f>IF(Tb.Financiering[[#This Row],[Pnr.]]=V$7,Tb.Financiering[[#This Row],[Te financieren]]-Tb.Financiering[[#This Row],[Eigen
bijdrage]]-Tb.Financiering[[#This Row],[Andere
subsidie(s)]]-Tb.Financiering[[#This Row],[Anders]],0)</f>
        <v>0</v>
      </c>
      <c r="W37" s="154">
        <f>IF(Tb.Financiering[[#This Row],[Pnr.]]=W$7,Tb.Financiering[[#This Row],[Te financieren]]-Tb.Financiering[[#This Row],[Eigen
bijdrage]]-Tb.Financiering[[#This Row],[Andere
subsidie(s)]]-Tb.Financiering[[#This Row],[Anders]],0)</f>
        <v>0</v>
      </c>
      <c r="X37" s="154">
        <f>IF(Tb.Financiering[[#This Row],[Pnr.]]=X$7,Tb.Financiering[[#This Row],[Te financieren]]-Tb.Financiering[[#This Row],[Eigen
bijdrage]]-Tb.Financiering[[#This Row],[Andere
subsidie(s)]]-Tb.Financiering[[#This Row],[Anders]],0)</f>
        <v>0</v>
      </c>
      <c r="Y37" s="154">
        <f>IF(Tb.Financiering[[#This Row],[Pnr.]]=Y$7,Tb.Financiering[[#This Row],[Te financieren]]-Tb.Financiering[[#This Row],[Eigen
bijdrage]]-Tb.Financiering[[#This Row],[Andere
subsidie(s)]]-Tb.Financiering[[#This Row],[Anders]],0)</f>
        <v>0</v>
      </c>
      <c r="Z37" s="154">
        <f>IF(Tb.Financiering[[#This Row],[Pnr.]]=Z$7,Tb.Financiering[[#This Row],[Te financieren]]-Tb.Financiering[[#This Row],[Eigen
bijdrage]]-Tb.Financiering[[#This Row],[Andere
subsidie(s)]]-Tb.Financiering[[#This Row],[Anders]],0)</f>
        <v>0</v>
      </c>
      <c r="AA37" s="154">
        <f>IF(Tb.Financiering[[#This Row],[Pnr.]]=AA$7,Tb.Financiering[[#This Row],[Te financieren]]-Tb.Financiering[[#This Row],[Eigen
bijdrage]]-Tb.Financiering[[#This Row],[Andere
subsidie(s)]]-Tb.Financiering[[#This Row],[Anders]],0)</f>
        <v>0</v>
      </c>
      <c r="AB37" s="154">
        <f>IF(Tb.Financiering[[#This Row],[Pnr.]]=AB$7,Tb.Financiering[[#This Row],[Te financieren]]-Tb.Financiering[[#This Row],[Eigen
bijdrage]]-Tb.Financiering[[#This Row],[Andere
subsidie(s)]]-Tb.Financiering[[#This Row],[Anders]],0)</f>
        <v>0</v>
      </c>
      <c r="AC37" s="154">
        <f>IF(Tb.Financiering[[#This Row],[Pnr.]]=AC$7,Tb.Financiering[[#This Row],[Te financieren]]-Tb.Financiering[[#This Row],[Eigen
bijdrage]]-Tb.Financiering[[#This Row],[Andere
subsidie(s)]]-Tb.Financiering[[#This Row],[Anders]],0)</f>
        <v>0</v>
      </c>
      <c r="AD37" s="154">
        <f>IF(Tb.Financiering[[#This Row],[Pnr.]]=AD$7,Tb.Financiering[[#This Row],[Te financieren]]-Tb.Financiering[[#This Row],[Eigen
bijdrage]]-Tb.Financiering[[#This Row],[Andere
subsidie(s)]]-Tb.Financiering[[#This Row],[Anders]],0)</f>
        <v>0</v>
      </c>
      <c r="AE37" s="154">
        <f>IF(Tb.Financiering[[#This Row],[Pnr.]]=AE$7,Tb.Financiering[[#This Row],[Te financieren]]-Tb.Financiering[[#This Row],[Eigen
bijdrage]]-Tb.Financiering[[#This Row],[Andere
subsidie(s)]]-Tb.Financiering[[#This Row],[Anders]],0)</f>
        <v>0</v>
      </c>
      <c r="AF37" s="154">
        <f>IF(Tb.Financiering[[#This Row],[Pnr.]]=AF$7,Tb.Financiering[[#This Row],[Te financieren]]-Tb.Financiering[[#This Row],[Eigen
bijdrage]]-Tb.Financiering[[#This Row],[Andere
subsidie(s)]]-Tb.Financiering[[#This Row],[Anders]],0)</f>
        <v>0</v>
      </c>
      <c r="AG37" s="154">
        <f>IF(Tb.Financiering[[#This Row],[Pnr.]]=AG$7,Tb.Financiering[[#This Row],[Te financieren]]-Tb.Financiering[[#This Row],[Eigen
bijdrage]]-Tb.Financiering[[#This Row],[Andere
subsidie(s)]]-Tb.Financiering[[#This Row],[Anders]],0)</f>
        <v>0</v>
      </c>
      <c r="AH37" s="154">
        <f>IF(Tb.Financiering[[#This Row],[Pnr.]]=AH$7,Tb.Financiering[[#This Row],[Te financieren]]-Tb.Financiering[[#This Row],[Eigen
bijdrage]]-Tb.Financiering[[#This Row],[Andere
subsidie(s)]]-Tb.Financiering[[#This Row],[Anders]],0)</f>
        <v>0</v>
      </c>
      <c r="AI37" s="154">
        <f>IF(Tb.Financiering[[#This Row],[Pnr.]]=AI$7,Tb.Financiering[[#This Row],[Te financieren]]-Tb.Financiering[[#This Row],[Eigen
bijdrage]]-Tb.Financiering[[#This Row],[Andere
subsidie(s)]]-Tb.Financiering[[#This Row],[Anders]],0)</f>
        <v>0</v>
      </c>
      <c r="AJ37" s="154">
        <f>IF(Tb.Financiering[[#This Row],[Pnr.]]=AJ$7,Tb.Financiering[[#This Row],[Te financieren]]-Tb.Financiering[[#This Row],[Eigen
bijdrage]]-Tb.Financiering[[#This Row],[Andere
subsidie(s)]]-Tb.Financiering[[#This Row],[Anders]],0)</f>
        <v>0</v>
      </c>
      <c r="AK37" s="154">
        <f>IF(Tb.Financiering[[#This Row],[Pnr.]]=AK$7,Tb.Financiering[[#This Row],[Te financieren]]-Tb.Financiering[[#This Row],[Eigen
bijdrage]]-Tb.Financiering[[#This Row],[Andere
subsidie(s)]]-Tb.Financiering[[#This Row],[Anders]],0)</f>
        <v>0</v>
      </c>
      <c r="AL37" s="154">
        <f>IF(Tb.Financiering[[#This Row],[Pnr.]]=AL$7,Tb.Financiering[[#This Row],[Te financieren]]-Tb.Financiering[[#This Row],[Eigen
bijdrage]]-Tb.Financiering[[#This Row],[Andere
subsidie(s)]]-Tb.Financiering[[#This Row],[Anders]],0)</f>
        <v>0</v>
      </c>
      <c r="AM37" s="154">
        <f>IF(Tb.Financiering[[#This Row],[Pnr.]]=AM$7,Tb.Financiering[[#This Row],[Te financieren]]-Tb.Financiering[[#This Row],[Eigen
bijdrage]]-Tb.Financiering[[#This Row],[Andere
subsidie(s)]]-Tb.Financiering[[#This Row],[Anders]],0)</f>
        <v>0</v>
      </c>
      <c r="AN37" s="154">
        <f>IF(Tb.Financiering[[#This Row],[Pnr.]]=AN$7,Tb.Financiering[[#This Row],[Te financieren]]-Tb.Financiering[[#This Row],[Eigen
bijdrage]]-Tb.Financiering[[#This Row],[Andere
subsidie(s)]]-Tb.Financiering[[#This Row],[Anders]],0)</f>
        <v>0</v>
      </c>
      <c r="AO37" s="154">
        <f>IF(Tb.Financiering[[#This Row],[Pnr.]]=AO$7,Tb.Financiering[[#This Row],[Te financieren]]-Tb.Financiering[[#This Row],[Eigen
bijdrage]]-Tb.Financiering[[#This Row],[Andere
subsidie(s)]]-Tb.Financiering[[#This Row],[Anders]],0)</f>
        <v>0</v>
      </c>
      <c r="AP37" s="154">
        <f>IF(Tb.Financiering[[#This Row],[Pnr.]]=AP$7,Tb.Financiering[[#This Row],[Te financieren]]-Tb.Financiering[[#This Row],[Eigen
bijdrage]]-Tb.Financiering[[#This Row],[Andere
subsidie(s)]]-Tb.Financiering[[#This Row],[Anders]],0)</f>
        <v>0</v>
      </c>
      <c r="AQ37" s="154">
        <f>IF(Tb.Financiering[[#This Row],[Pnr.]]=AQ$7,Tb.Financiering[[#This Row],[Te financieren]]-Tb.Financiering[[#This Row],[Eigen
bijdrage]]-Tb.Financiering[[#This Row],[Andere
subsidie(s)]]-Tb.Financiering[[#This Row],[Anders]],0)</f>
        <v>0</v>
      </c>
      <c r="AR37" s="154">
        <f>IF(Tb.Financiering[[#This Row],[Pnr.]]=AR$7,Tb.Financiering[[#This Row],[Te financieren]]-Tb.Financiering[[#This Row],[Eigen
bijdrage]]-Tb.Financiering[[#This Row],[Andere
subsidie(s)]]-Tb.Financiering[[#This Row],[Anders]],0)</f>
        <v>0</v>
      </c>
      <c r="AS37" s="154">
        <f>IF(Tb.Financiering[[#This Row],[Pnr.]]=AS$7,Tb.Financiering[[#This Row],[Te financieren]]-Tb.Financiering[[#This Row],[Eigen
bijdrage]]-Tb.Financiering[[#This Row],[Andere
subsidie(s)]]-Tb.Financiering[[#This Row],[Anders]],0)</f>
        <v>0</v>
      </c>
      <c r="AT37" s="154">
        <f>IF(Tb.Financiering[[#This Row],[Pnr.]]=AT$7,Tb.Financiering[[#This Row],[Te financieren]]-Tb.Financiering[[#This Row],[Eigen
bijdrage]]-Tb.Financiering[[#This Row],[Andere
subsidie(s)]]-Tb.Financiering[[#This Row],[Anders]],0)</f>
        <v>0</v>
      </c>
      <c r="AU37" s="154">
        <f>IF(Tb.Financiering[[#This Row],[Pnr.]]=AU$7,Tb.Financiering[[#This Row],[Te financieren]]-Tb.Financiering[[#This Row],[Eigen
bijdrage]]-Tb.Financiering[[#This Row],[Andere
subsidie(s)]]-Tb.Financiering[[#This Row],[Anders]],0)</f>
        <v>0</v>
      </c>
      <c r="AV37" s="154">
        <f>IF(Tb.Financiering[[#This Row],[Pnr.]]=AV$7,Tb.Financiering[[#This Row],[Te financieren]]-Tb.Financiering[[#This Row],[Eigen
bijdrage]]-Tb.Financiering[[#This Row],[Andere
subsidie(s)]]-Tb.Financiering[[#This Row],[Anders]],0)</f>
        <v>0</v>
      </c>
      <c r="AW37" s="154">
        <f>IF(Tb.Financiering[[#This Row],[Pnr.]]=AW$7,Tb.Financiering[[#This Row],[Te financieren]]-Tb.Financiering[[#This Row],[Eigen
bijdrage]]-Tb.Financiering[[#This Row],[Andere
subsidie(s)]]-Tb.Financiering[[#This Row],[Anders]],0)</f>
        <v>0</v>
      </c>
      <c r="AX37" s="154">
        <f>IF(Tb.Financiering[[#This Row],[Pnr.]]=AX$7,Tb.Financiering[[#This Row],[Te financieren]]-Tb.Financiering[[#This Row],[Eigen
bijdrage]]-Tb.Financiering[[#This Row],[Andere
subsidie(s)]]-Tb.Financiering[[#This Row],[Anders]],0)</f>
        <v>0</v>
      </c>
      <c r="AY37" s="154">
        <f>IF(Tb.Financiering[[#This Row],[Pnr.]]=AY$7,Tb.Financiering[[#This Row],[Te financieren]]-Tb.Financiering[[#This Row],[Eigen
bijdrage]]-Tb.Financiering[[#This Row],[Andere
subsidie(s)]]-Tb.Financiering[[#This Row],[Anders]],0)</f>
        <v>0</v>
      </c>
      <c r="AZ37" s="154">
        <f>IF(Tb.Financiering[[#This Row],[Pnr.]]=AZ$7,Tb.Financiering[[#This Row],[Te financieren]]-Tb.Financiering[[#This Row],[Eigen
bijdrage]]-Tb.Financiering[[#This Row],[Andere
subsidie(s)]]-Tb.Financiering[[#This Row],[Anders]],0)</f>
        <v>0</v>
      </c>
      <c r="BA37" s="154">
        <f>IF(Tb.Financiering[[#This Row],[Pnr.]]=BA$7,Tb.Financiering[[#This Row],[Te financieren]]-Tb.Financiering[[#This Row],[Eigen
bijdrage]]-Tb.Financiering[[#This Row],[Andere
subsidie(s)]]-Tb.Financiering[[#This Row],[Anders]],0)</f>
        <v>0</v>
      </c>
      <c r="BB37" s="154">
        <f>IF(Tb.Financiering[[#This Row],[Pnr.]]=BB$7,Tb.Financiering[[#This Row],[Te financieren]]-Tb.Financiering[[#This Row],[Eigen
bijdrage]]-Tb.Financiering[[#This Row],[Andere
subsidie(s)]]-Tb.Financiering[[#This Row],[Anders]],0)</f>
        <v>0</v>
      </c>
      <c r="BC37" s="154">
        <f>IF(Tb.Financiering[[#This Row],[Pnr.]]=BC$7,Tb.Financiering[[#This Row],[Te financieren]]-Tb.Financiering[[#This Row],[Eigen
bijdrage]]-Tb.Financiering[[#This Row],[Andere
subsidie(s)]]-Tb.Financiering[[#This Row],[Anders]],0)</f>
        <v>0</v>
      </c>
      <c r="BD37" s="154">
        <f>IF(Tb.Financiering[[#This Row],[Pnr.]]=BD$7,Tb.Financiering[[#This Row],[Te financieren]]-Tb.Financiering[[#This Row],[Eigen
bijdrage]]-Tb.Financiering[[#This Row],[Andere
subsidie(s)]]-Tb.Financiering[[#This Row],[Anders]],0)</f>
        <v>0</v>
      </c>
      <c r="BE37" s="154">
        <f>IF(Tb.Financiering[[#This Row],[Pnr.]]=BE$7,Tb.Financiering[[#This Row],[Te financieren]]-Tb.Financiering[[#This Row],[Eigen
bijdrage]]-Tb.Financiering[[#This Row],[Andere
subsidie(s)]]-Tb.Financiering[[#This Row],[Anders]],0)</f>
        <v>0</v>
      </c>
      <c r="BF37" s="154">
        <f>IF(Tb.Financiering[[#This Row],[Pnr.]]=BF$7,Tb.Financiering[[#This Row],[Te financieren]]-Tb.Financiering[[#This Row],[Eigen
bijdrage]]-Tb.Financiering[[#This Row],[Andere
subsidie(s)]]-Tb.Financiering[[#This Row],[Anders]],0)</f>
        <v>0</v>
      </c>
      <c r="BG37" s="154">
        <f>IF(Tb.Financiering[[#This Row],[Pnr.]]=BG$7,Tb.Financiering[[#This Row],[Te financieren]]-Tb.Financiering[[#This Row],[Eigen
bijdrage]]-Tb.Financiering[[#This Row],[Andere
subsidie(s)]]-Tb.Financiering[[#This Row],[Anders]],0)</f>
        <v>0</v>
      </c>
      <c r="BH37" s="154">
        <f>IF(Tb.Financiering[[#This Row],[Pnr.]]=BH$7,Tb.Financiering[[#This Row],[Te financieren]]-Tb.Financiering[[#This Row],[Eigen
bijdrage]]-Tb.Financiering[[#This Row],[Andere
subsidie(s)]]-Tb.Financiering[[#This Row],[Anders]],0)</f>
        <v>0</v>
      </c>
      <c r="BI37" s="154">
        <f>IF(Tb.Financiering[[#This Row],[Pnr.]]=BI$7,Tb.Financiering[[#This Row],[Te financieren]]-Tb.Financiering[[#This Row],[Eigen
bijdrage]]-Tb.Financiering[[#This Row],[Andere
subsidie(s)]]-Tb.Financiering[[#This Row],[Anders]],0)</f>
        <v>0</v>
      </c>
      <c r="BJ37" s="154">
        <f>IF(Tb.Financiering[[#This Row],[Pnr.]]=BJ$7,Tb.Financiering[[#This Row],[Te financieren]]-Tb.Financiering[[#This Row],[Eigen
bijdrage]]-Tb.Financiering[[#This Row],[Andere
subsidie(s)]]-Tb.Financiering[[#This Row],[Anders]],0)</f>
        <v>0</v>
      </c>
      <c r="BK37" s="154">
        <f>IF(Tb.Financiering[[#This Row],[Pnr.]]=BK$7,Tb.Financiering[[#This Row],[Te financieren]]-Tb.Financiering[[#This Row],[Eigen
bijdrage]]-Tb.Financiering[[#This Row],[Andere
subsidie(s)]]-Tb.Financiering[[#This Row],[Anders]],0)</f>
        <v>0</v>
      </c>
      <c r="BL37" s="154">
        <f>IF(Tb.Financiering[[#This Row],[Pnr.]]=BL$7,Tb.Financiering[[#This Row],[Te financieren]]-Tb.Financiering[[#This Row],[Eigen
bijdrage]]-Tb.Financiering[[#This Row],[Andere
subsidie(s)]]-Tb.Financiering[[#This Row],[Anders]],0)</f>
        <v>0</v>
      </c>
      <c r="BM37" s="154">
        <f>IF(Tb.Financiering[[#This Row],[Pnr.]]=BM$7,Tb.Financiering[[#This Row],[Te financieren]]-Tb.Financiering[[#This Row],[Eigen
bijdrage]]-Tb.Financiering[[#This Row],[Andere
subsidie(s)]]-Tb.Financiering[[#This Row],[Anders]],0)</f>
        <v>0</v>
      </c>
      <c r="BN37" s="259">
        <f>IF(Tb.Financiering[[#This Row],[Pnr.]]=BN$7,Tb.Financiering[[#This Row],[Eigen
bijdrage]]+Tb.Financiering[[#This Row],[Andere
subsidie(s)]]+Tb.Financiering[[#This Row],[Anders]],0)</f>
        <v>0</v>
      </c>
      <c r="BO37" s="259">
        <f>IF(Tb.Financiering[[#This Row],[Pnr.]]=BO$7,Tb.Financiering[[#This Row],[Eigen
bijdrage]]+Tb.Financiering[[#This Row],[Andere
subsidie(s)]]+Tb.Financiering[[#This Row],[Anders]],0)</f>
        <v>0</v>
      </c>
      <c r="BP37" s="259">
        <f>IF(Tb.Financiering[[#This Row],[Pnr.]]=BP$7,Tb.Financiering[[#This Row],[Eigen
bijdrage]]+Tb.Financiering[[#This Row],[Andere
subsidie(s)]]+Tb.Financiering[[#This Row],[Anders]],0)</f>
        <v>0</v>
      </c>
      <c r="BQ37" s="259">
        <f>IF(Tb.Financiering[[#This Row],[Pnr.]]=BQ$7,Tb.Financiering[[#This Row],[Eigen
bijdrage]]+Tb.Financiering[[#This Row],[Andere
subsidie(s)]]+Tb.Financiering[[#This Row],[Anders]],0)</f>
        <v>0</v>
      </c>
      <c r="BR37" s="259">
        <f>IF(Tb.Financiering[[#This Row],[Pnr.]]=BR$7,Tb.Financiering[[#This Row],[Eigen
bijdrage]]+Tb.Financiering[[#This Row],[Andere
subsidie(s)]]+Tb.Financiering[[#This Row],[Anders]],0)</f>
        <v>0</v>
      </c>
      <c r="BS37" s="259">
        <f>IF(Tb.Financiering[[#This Row],[Pnr.]]=BS$7,Tb.Financiering[[#This Row],[Eigen
bijdrage]]+Tb.Financiering[[#This Row],[Andere
subsidie(s)]]+Tb.Financiering[[#This Row],[Anders]],0)</f>
        <v>0</v>
      </c>
      <c r="BT37" s="259">
        <f>IF(Tb.Financiering[[#This Row],[Pnr.]]=BT$7,Tb.Financiering[[#This Row],[Eigen
bijdrage]]+Tb.Financiering[[#This Row],[Andere
subsidie(s)]]+Tb.Financiering[[#This Row],[Anders]],0)</f>
        <v>0</v>
      </c>
      <c r="BU37" s="259">
        <f>IF(Tb.Financiering[[#This Row],[Pnr.]]=BU$7,Tb.Financiering[[#This Row],[Eigen
bijdrage]]+Tb.Financiering[[#This Row],[Andere
subsidie(s)]]+Tb.Financiering[[#This Row],[Anders]],0)</f>
        <v>0</v>
      </c>
      <c r="BV37" s="259">
        <f>IF(Tb.Financiering[[#This Row],[Pnr.]]=BV$7,Tb.Financiering[[#This Row],[Eigen
bijdrage]]+Tb.Financiering[[#This Row],[Andere
subsidie(s)]]+Tb.Financiering[[#This Row],[Anders]],0)</f>
        <v>0</v>
      </c>
      <c r="BW37" s="259">
        <f>IF(Tb.Financiering[[#This Row],[Pnr.]]=BW$7,Tb.Financiering[[#This Row],[Eigen
bijdrage]]+Tb.Financiering[[#This Row],[Andere
subsidie(s)]]+Tb.Financiering[[#This Row],[Anders]],0)</f>
        <v>0</v>
      </c>
      <c r="BX37" s="259">
        <f>IF(Tb.Financiering[[#This Row],[Pnr.]]=BX$7,Tb.Financiering[[#This Row],[Eigen
bijdrage]]+Tb.Financiering[[#This Row],[Andere
subsidie(s)]]+Tb.Financiering[[#This Row],[Anders]],0)</f>
        <v>0</v>
      </c>
      <c r="BY37" s="259">
        <f>IF(Tb.Financiering[[#This Row],[Pnr.]]=BY$7,Tb.Financiering[[#This Row],[Eigen
bijdrage]]+Tb.Financiering[[#This Row],[Andere
subsidie(s)]]+Tb.Financiering[[#This Row],[Anders]],0)</f>
        <v>0</v>
      </c>
      <c r="BZ37" s="259">
        <f>IF(Tb.Financiering[[#This Row],[Pnr.]]=BZ$7,Tb.Financiering[[#This Row],[Eigen
bijdrage]]+Tb.Financiering[[#This Row],[Andere
subsidie(s)]]+Tb.Financiering[[#This Row],[Anders]],0)</f>
        <v>0</v>
      </c>
      <c r="CA37" s="259">
        <f>IF(Tb.Financiering[[#This Row],[Pnr.]]=CA$7,Tb.Financiering[[#This Row],[Eigen
bijdrage]]+Tb.Financiering[[#This Row],[Andere
subsidie(s)]]+Tb.Financiering[[#This Row],[Anders]],0)</f>
        <v>0</v>
      </c>
      <c r="CB37" s="259">
        <f>IF(Tb.Financiering[[#This Row],[Pnr.]]=CB$7,Tb.Financiering[[#This Row],[Eigen
bijdrage]]+Tb.Financiering[[#This Row],[Andere
subsidie(s)]]+Tb.Financiering[[#This Row],[Anders]],0)</f>
        <v>0</v>
      </c>
      <c r="CC37" s="259">
        <f>IF(Tb.Financiering[[#This Row],[Pnr.]]=CC$7,Tb.Financiering[[#This Row],[Eigen
bijdrage]]+Tb.Financiering[[#This Row],[Andere
subsidie(s)]]+Tb.Financiering[[#This Row],[Anders]],0)</f>
        <v>0</v>
      </c>
      <c r="CD37" s="259">
        <f>IF(Tb.Financiering[[#This Row],[Pnr.]]=CD$7,Tb.Financiering[[#This Row],[Eigen
bijdrage]]+Tb.Financiering[[#This Row],[Andere
subsidie(s)]]+Tb.Financiering[[#This Row],[Anders]],0)</f>
        <v>0</v>
      </c>
      <c r="CE37" s="259">
        <f>IF(Tb.Financiering[[#This Row],[Pnr.]]=CE$7,Tb.Financiering[[#This Row],[Eigen
bijdrage]]+Tb.Financiering[[#This Row],[Andere
subsidie(s)]]+Tb.Financiering[[#This Row],[Anders]],0)</f>
        <v>0</v>
      </c>
      <c r="CF37" s="259">
        <f>IF(Tb.Financiering[[#This Row],[Pnr.]]=CF$7,Tb.Financiering[[#This Row],[Eigen
bijdrage]]+Tb.Financiering[[#This Row],[Andere
subsidie(s)]]+Tb.Financiering[[#This Row],[Anders]],0)</f>
        <v>0</v>
      </c>
      <c r="CG37" s="259">
        <f>IF(Tb.Financiering[[#This Row],[Pnr.]]=CG$7,Tb.Financiering[[#This Row],[Eigen
bijdrage]]+Tb.Financiering[[#This Row],[Andere
subsidie(s)]]+Tb.Financiering[[#This Row],[Anders]],0)</f>
        <v>0</v>
      </c>
      <c r="CH37" s="259">
        <f>IF(Tb.Financiering[[#This Row],[Pnr.]]=CH$7,Tb.Financiering[[#This Row],[Eigen
bijdrage]]+Tb.Financiering[[#This Row],[Andere
subsidie(s)]]+Tb.Financiering[[#This Row],[Anders]],0)</f>
        <v>0</v>
      </c>
      <c r="CI37" s="259">
        <f>IF(Tb.Financiering[[#This Row],[Pnr.]]=CI$7,Tb.Financiering[[#This Row],[Eigen
bijdrage]]+Tb.Financiering[[#This Row],[Andere
subsidie(s)]]+Tb.Financiering[[#This Row],[Anders]],0)</f>
        <v>0</v>
      </c>
      <c r="CJ37" s="259">
        <f>IF(Tb.Financiering[[#This Row],[Pnr.]]=CJ$7,Tb.Financiering[[#This Row],[Eigen
bijdrage]]+Tb.Financiering[[#This Row],[Andere
subsidie(s)]]+Tb.Financiering[[#This Row],[Anders]],0)</f>
        <v>0</v>
      </c>
      <c r="CK37" s="259">
        <f>IF(Tb.Financiering[[#This Row],[Pnr.]]=CK$7,Tb.Financiering[[#This Row],[Eigen
bijdrage]]+Tb.Financiering[[#This Row],[Andere
subsidie(s)]]+Tb.Financiering[[#This Row],[Anders]],0)</f>
        <v>0</v>
      </c>
      <c r="CL37" s="259">
        <f>IF(Tb.Financiering[[#This Row],[Pnr.]]=CL$7,Tb.Financiering[[#This Row],[Eigen
bijdrage]]+Tb.Financiering[[#This Row],[Andere
subsidie(s)]]+Tb.Financiering[[#This Row],[Anders]],0)</f>
        <v>0</v>
      </c>
      <c r="CM37" s="259">
        <f>IF(Tb.Financiering[[#This Row],[Pnr.]]=CM$7,Tb.Financiering[[#This Row],[Eigen
bijdrage]]+Tb.Financiering[[#This Row],[Andere
subsidie(s)]]+Tb.Financiering[[#This Row],[Anders]],0)</f>
        <v>0</v>
      </c>
      <c r="CN37" s="259">
        <f>IF(Tb.Financiering[[#This Row],[Pnr.]]=CN$7,Tb.Financiering[[#This Row],[Eigen
bijdrage]]+Tb.Financiering[[#This Row],[Andere
subsidie(s)]]+Tb.Financiering[[#This Row],[Anders]],0)</f>
        <v>0</v>
      </c>
      <c r="CO37" s="259">
        <f>IF(Tb.Financiering[[#This Row],[Pnr.]]=CO$7,Tb.Financiering[[#This Row],[Eigen
bijdrage]]+Tb.Financiering[[#This Row],[Andere
subsidie(s)]]+Tb.Financiering[[#This Row],[Anders]],0)</f>
        <v>0</v>
      </c>
      <c r="CP37" s="259">
        <f>IF(Tb.Financiering[[#This Row],[Pnr.]]=CP$7,Tb.Financiering[[#This Row],[Eigen
bijdrage]]+Tb.Financiering[[#This Row],[Andere
subsidie(s)]]+Tb.Financiering[[#This Row],[Anders]],0)</f>
        <v>0</v>
      </c>
      <c r="CQ37" s="259">
        <f>IF(Tb.Financiering[[#This Row],[Pnr.]]=CQ$7,Tb.Financiering[[#This Row],[Eigen
bijdrage]]+Tb.Financiering[[#This Row],[Andere
subsidie(s)]]+Tb.Financiering[[#This Row],[Anders]],0)</f>
        <v>0</v>
      </c>
      <c r="CR37" s="259">
        <f>IF(Tb.Financiering[[#This Row],[Pnr.]]=CR$7,Tb.Financiering[[#This Row],[Eigen
bijdrage]]+Tb.Financiering[[#This Row],[Andere
subsidie(s)]]+Tb.Financiering[[#This Row],[Anders]],0)</f>
        <v>0</v>
      </c>
      <c r="CS37" s="259">
        <f>IF(Tb.Financiering[[#This Row],[Pnr.]]=CS$7,Tb.Financiering[[#This Row],[Eigen
bijdrage]]+Tb.Financiering[[#This Row],[Andere
subsidie(s)]]+Tb.Financiering[[#This Row],[Anders]],0)</f>
        <v>0</v>
      </c>
      <c r="CT37" s="259">
        <f>IF(Tb.Financiering[[#This Row],[Pnr.]]=CT$7,Tb.Financiering[[#This Row],[Eigen
bijdrage]]+Tb.Financiering[[#This Row],[Andere
subsidie(s)]]+Tb.Financiering[[#This Row],[Anders]],0)</f>
        <v>0</v>
      </c>
      <c r="CU37" s="259">
        <f>IF(Tb.Financiering[[#This Row],[Pnr.]]=CU$7,Tb.Financiering[[#This Row],[Eigen
bijdrage]]+Tb.Financiering[[#This Row],[Andere
subsidie(s)]]+Tb.Financiering[[#This Row],[Anders]],0)</f>
        <v>0</v>
      </c>
      <c r="CV37" s="259">
        <f>IF(Tb.Financiering[[#This Row],[Pnr.]]=CV$7,Tb.Financiering[[#This Row],[Eigen
bijdrage]]+Tb.Financiering[[#This Row],[Andere
subsidie(s)]]+Tb.Financiering[[#This Row],[Anders]],0)</f>
        <v>0</v>
      </c>
      <c r="CW37" s="259">
        <f>IF(Tb.Financiering[[#This Row],[Pnr.]]=CW$7,Tb.Financiering[[#This Row],[Eigen
bijdrage]]+Tb.Financiering[[#This Row],[Andere
subsidie(s)]]+Tb.Financiering[[#This Row],[Anders]],0)</f>
        <v>0</v>
      </c>
      <c r="CX37" s="259">
        <f>IF(Tb.Financiering[[#This Row],[Pnr.]]=CX$7,Tb.Financiering[[#This Row],[Eigen
bijdrage]]+Tb.Financiering[[#This Row],[Andere
subsidie(s)]]+Tb.Financiering[[#This Row],[Anders]],0)</f>
        <v>0</v>
      </c>
      <c r="CY37" s="259">
        <f>IF(Tb.Financiering[[#This Row],[Pnr.]]=CY$7,Tb.Financiering[[#This Row],[Eigen
bijdrage]]+Tb.Financiering[[#This Row],[Andere
subsidie(s)]]+Tb.Financiering[[#This Row],[Anders]],0)</f>
        <v>0</v>
      </c>
      <c r="CZ37" s="259">
        <f>IF(Tb.Financiering[[#This Row],[Pnr.]]=CZ$7,Tb.Financiering[[#This Row],[Eigen
bijdrage]]+Tb.Financiering[[#This Row],[Andere
subsidie(s)]]+Tb.Financiering[[#This Row],[Anders]],0)</f>
        <v>0</v>
      </c>
      <c r="DA37" s="259">
        <f>IF(Tb.Financiering[[#This Row],[Pnr.]]=DA$7,Tb.Financiering[[#This Row],[Eigen
bijdrage]]+Tb.Financiering[[#This Row],[Andere
subsidie(s)]]+Tb.Financiering[[#This Row],[Anders]],0)</f>
        <v>0</v>
      </c>
      <c r="DB37" s="259">
        <f>IF(Tb.Financiering[[#This Row],[Pnr.]]=DB$7,Tb.Financiering[[#This Row],[Eigen
bijdrage]]+Tb.Financiering[[#This Row],[Andere
subsidie(s)]]+Tb.Financiering[[#This Row],[Anders]],0)</f>
        <v>0</v>
      </c>
      <c r="DC37" s="259">
        <f>IF(Tb.Financiering[[#This Row],[Pnr.]]=DC$7,Tb.Financiering[[#This Row],[Eigen
bijdrage]]+Tb.Financiering[[#This Row],[Andere
subsidie(s)]]+Tb.Financiering[[#This Row],[Anders]],0)</f>
        <v>0</v>
      </c>
      <c r="DD37" s="259">
        <f>IF(Tb.Financiering[[#This Row],[Pnr.]]=DD$7,Tb.Financiering[[#This Row],[Eigen
bijdrage]]+Tb.Financiering[[#This Row],[Andere
subsidie(s)]]+Tb.Financiering[[#This Row],[Anders]],0)</f>
        <v>0</v>
      </c>
      <c r="DE37" s="259">
        <f>IF(Tb.Financiering[[#This Row],[Pnr.]]=DE$7,Tb.Financiering[[#This Row],[Eigen
bijdrage]]+Tb.Financiering[[#This Row],[Andere
subsidie(s)]]+Tb.Financiering[[#This Row],[Anders]],0)</f>
        <v>0</v>
      </c>
      <c r="DF37" s="259">
        <f>IF(Tb.Financiering[[#This Row],[Pnr.]]=DF$7,Tb.Financiering[[#This Row],[Eigen
bijdrage]]+Tb.Financiering[[#This Row],[Andere
subsidie(s)]]+Tb.Financiering[[#This Row],[Anders]],0)</f>
        <v>0</v>
      </c>
      <c r="DG37" s="259">
        <f>IF(Tb.Financiering[[#This Row],[Pnr.]]=DG$7,Tb.Financiering[[#This Row],[Eigen
bijdrage]]+Tb.Financiering[[#This Row],[Andere
subsidie(s)]]+Tb.Financiering[[#This Row],[Anders]],0)</f>
        <v>0</v>
      </c>
      <c r="DH37" s="259">
        <f>IF(Tb.Financiering[[#This Row],[Pnr.]]=DH$7,Tb.Financiering[[#This Row],[Eigen
bijdrage]]+Tb.Financiering[[#This Row],[Andere
subsidie(s)]]+Tb.Financiering[[#This Row],[Anders]],0)</f>
        <v>0</v>
      </c>
      <c r="DI37" s="259">
        <f>IF(Tb.Financiering[[#This Row],[Pnr.]]=DI$7,Tb.Financiering[[#This Row],[Eigen
bijdrage]]+Tb.Financiering[[#This Row],[Andere
subsidie(s)]]+Tb.Financiering[[#This Row],[Anders]],0)</f>
        <v>0</v>
      </c>
      <c r="DJ37" s="259">
        <f>IF(Tb.Financiering[[#This Row],[Pnr.]]=DJ$7,Tb.Financiering[[#This Row],[Eigen
bijdrage]]+Tb.Financiering[[#This Row],[Andere
subsidie(s)]]+Tb.Financiering[[#This Row],[Anders]],0)</f>
        <v>0</v>
      </c>
      <c r="DK37" s="259">
        <f>IF(Tb.Financiering[[#This Row],[Pnr.]]=DK$7,Tb.Financiering[[#This Row],[Eigen
bijdrage]]+Tb.Financiering[[#This Row],[Andere
subsidie(s)]]+Tb.Financiering[[#This Row],[Anders]],0)</f>
        <v>0</v>
      </c>
      <c r="XEZ37" s="267"/>
      <c r="XFA37" s="267"/>
      <c r="XFB37" s="267"/>
      <c r="XFC37" s="267"/>
      <c r="XFD37" s="31"/>
    </row>
    <row r="38" spans="1:115 16380:16384" s="4" customFormat="1" x14ac:dyDescent="0.3">
      <c r="A38" s="31"/>
      <c r="B38" s="147"/>
      <c r="C38" s="147"/>
      <c r="D38" s="11">
        <f>SUMIF(Tbl.Kosten[PSAnr.],Tb.Financiering[[#This Row],[PSAnr.]],Tbl.Kosten[Totaal kosten])</f>
        <v>0</v>
      </c>
      <c r="E38" s="164">
        <f>SUMIF(Tbl.Kosten[PSAnr.],Tb.Financiering[[#This Row],[PSAnr.]],Tbl.Kosten[Subsidie])</f>
        <v>0</v>
      </c>
      <c r="F38" s="165"/>
      <c r="G38" s="164">
        <f>Tb.Financiering[[#This Row],[Begrote kosten]]-Tb.Financiering[[#This Row],[Berekende GLB subsidie]]-Tb.Financiering[[#This Row],[Correctie GLB subsidie]]</f>
        <v>0</v>
      </c>
      <c r="H38" s="166"/>
      <c r="I38" s="166"/>
      <c r="J38" s="166"/>
      <c r="K38" s="162"/>
      <c r="L38" s="97">
        <f>Tb.Financiering[[#This Row],[Te financieren]]-SUM(Tb.Financiering[[#This Row],[Eigen
bijdrage]:[Anders]])</f>
        <v>0</v>
      </c>
      <c r="M38" s="170" t="str">
        <f>IFERROR(VLOOKUP(Tb.Financiering[[#This Row],[Partnernaam]],Tbl.Projectpartners[[Naam]:[PNr.]],9,FALSE),"")</f>
        <v/>
      </c>
      <c r="N38" s="152" t="str">
        <f>IFERROR(VLOOKUP(Tb.Financiering[[#This Row],[Subsidiabele activiteit]],Tbl.Subsidiehoogte[[Subsidieactiviteit]:[SAnr.]],3,FALSE),"")</f>
        <v/>
      </c>
      <c r="O38" s="152" t="str">
        <f>_xlfn.CONCAT(Tb.Financiering[[#This Row],[Pnr.]],Tb.Financiering[[#This Row],[SAnr.]])</f>
        <v/>
      </c>
      <c r="P38" s="154">
        <f>IF(Tb.Financiering[[#This Row],[Pnr.]]=P$7,Tb.Financiering[[#This Row],[Te financieren]]-Tb.Financiering[[#This Row],[Eigen
bijdrage]]-Tb.Financiering[[#This Row],[Andere
subsidie(s)]]-Tb.Financiering[[#This Row],[Anders]],0)</f>
        <v>0</v>
      </c>
      <c r="Q38" s="154">
        <f>IF(Tb.Financiering[[#This Row],[Pnr.]]=Q$7,Tb.Financiering[[#This Row],[Te financieren]]-Tb.Financiering[[#This Row],[Eigen
bijdrage]]-Tb.Financiering[[#This Row],[Andere
subsidie(s)]]-Tb.Financiering[[#This Row],[Anders]],0)</f>
        <v>0</v>
      </c>
      <c r="R38" s="154">
        <f>IF(Tb.Financiering[[#This Row],[Pnr.]]=R$7,Tb.Financiering[[#This Row],[Te financieren]]-Tb.Financiering[[#This Row],[Eigen
bijdrage]]-Tb.Financiering[[#This Row],[Andere
subsidie(s)]]-Tb.Financiering[[#This Row],[Anders]],0)</f>
        <v>0</v>
      </c>
      <c r="S38" s="154">
        <f>IF(Tb.Financiering[[#This Row],[Pnr.]]=S$7,Tb.Financiering[[#This Row],[Te financieren]]-Tb.Financiering[[#This Row],[Eigen
bijdrage]]-Tb.Financiering[[#This Row],[Andere
subsidie(s)]]-Tb.Financiering[[#This Row],[Anders]],0)</f>
        <v>0</v>
      </c>
      <c r="T38" s="154">
        <f>IF(Tb.Financiering[[#This Row],[Pnr.]]=T$7,Tb.Financiering[[#This Row],[Te financieren]]-Tb.Financiering[[#This Row],[Eigen
bijdrage]]-Tb.Financiering[[#This Row],[Andere
subsidie(s)]]-Tb.Financiering[[#This Row],[Anders]],0)</f>
        <v>0</v>
      </c>
      <c r="U38" s="154">
        <f>IF(Tb.Financiering[[#This Row],[Pnr.]]=U$7,Tb.Financiering[[#This Row],[Te financieren]]-Tb.Financiering[[#This Row],[Eigen
bijdrage]]-Tb.Financiering[[#This Row],[Andere
subsidie(s)]]-Tb.Financiering[[#This Row],[Anders]],0)</f>
        <v>0</v>
      </c>
      <c r="V38" s="154">
        <f>IF(Tb.Financiering[[#This Row],[Pnr.]]=V$7,Tb.Financiering[[#This Row],[Te financieren]]-Tb.Financiering[[#This Row],[Eigen
bijdrage]]-Tb.Financiering[[#This Row],[Andere
subsidie(s)]]-Tb.Financiering[[#This Row],[Anders]],0)</f>
        <v>0</v>
      </c>
      <c r="W38" s="154">
        <f>IF(Tb.Financiering[[#This Row],[Pnr.]]=W$7,Tb.Financiering[[#This Row],[Te financieren]]-Tb.Financiering[[#This Row],[Eigen
bijdrage]]-Tb.Financiering[[#This Row],[Andere
subsidie(s)]]-Tb.Financiering[[#This Row],[Anders]],0)</f>
        <v>0</v>
      </c>
      <c r="X38" s="154">
        <f>IF(Tb.Financiering[[#This Row],[Pnr.]]=X$7,Tb.Financiering[[#This Row],[Te financieren]]-Tb.Financiering[[#This Row],[Eigen
bijdrage]]-Tb.Financiering[[#This Row],[Andere
subsidie(s)]]-Tb.Financiering[[#This Row],[Anders]],0)</f>
        <v>0</v>
      </c>
      <c r="Y38" s="154">
        <f>IF(Tb.Financiering[[#This Row],[Pnr.]]=Y$7,Tb.Financiering[[#This Row],[Te financieren]]-Tb.Financiering[[#This Row],[Eigen
bijdrage]]-Tb.Financiering[[#This Row],[Andere
subsidie(s)]]-Tb.Financiering[[#This Row],[Anders]],0)</f>
        <v>0</v>
      </c>
      <c r="Z38" s="154">
        <f>IF(Tb.Financiering[[#This Row],[Pnr.]]=Z$7,Tb.Financiering[[#This Row],[Te financieren]]-Tb.Financiering[[#This Row],[Eigen
bijdrage]]-Tb.Financiering[[#This Row],[Andere
subsidie(s)]]-Tb.Financiering[[#This Row],[Anders]],0)</f>
        <v>0</v>
      </c>
      <c r="AA38" s="154">
        <f>IF(Tb.Financiering[[#This Row],[Pnr.]]=AA$7,Tb.Financiering[[#This Row],[Te financieren]]-Tb.Financiering[[#This Row],[Eigen
bijdrage]]-Tb.Financiering[[#This Row],[Andere
subsidie(s)]]-Tb.Financiering[[#This Row],[Anders]],0)</f>
        <v>0</v>
      </c>
      <c r="AB38" s="154">
        <f>IF(Tb.Financiering[[#This Row],[Pnr.]]=AB$7,Tb.Financiering[[#This Row],[Te financieren]]-Tb.Financiering[[#This Row],[Eigen
bijdrage]]-Tb.Financiering[[#This Row],[Andere
subsidie(s)]]-Tb.Financiering[[#This Row],[Anders]],0)</f>
        <v>0</v>
      </c>
      <c r="AC38" s="154">
        <f>IF(Tb.Financiering[[#This Row],[Pnr.]]=AC$7,Tb.Financiering[[#This Row],[Te financieren]]-Tb.Financiering[[#This Row],[Eigen
bijdrage]]-Tb.Financiering[[#This Row],[Andere
subsidie(s)]]-Tb.Financiering[[#This Row],[Anders]],0)</f>
        <v>0</v>
      </c>
      <c r="AD38" s="154">
        <f>IF(Tb.Financiering[[#This Row],[Pnr.]]=AD$7,Tb.Financiering[[#This Row],[Te financieren]]-Tb.Financiering[[#This Row],[Eigen
bijdrage]]-Tb.Financiering[[#This Row],[Andere
subsidie(s)]]-Tb.Financiering[[#This Row],[Anders]],0)</f>
        <v>0</v>
      </c>
      <c r="AE38" s="154">
        <f>IF(Tb.Financiering[[#This Row],[Pnr.]]=AE$7,Tb.Financiering[[#This Row],[Te financieren]]-Tb.Financiering[[#This Row],[Eigen
bijdrage]]-Tb.Financiering[[#This Row],[Andere
subsidie(s)]]-Tb.Financiering[[#This Row],[Anders]],0)</f>
        <v>0</v>
      </c>
      <c r="AF38" s="154">
        <f>IF(Tb.Financiering[[#This Row],[Pnr.]]=AF$7,Tb.Financiering[[#This Row],[Te financieren]]-Tb.Financiering[[#This Row],[Eigen
bijdrage]]-Tb.Financiering[[#This Row],[Andere
subsidie(s)]]-Tb.Financiering[[#This Row],[Anders]],0)</f>
        <v>0</v>
      </c>
      <c r="AG38" s="154">
        <f>IF(Tb.Financiering[[#This Row],[Pnr.]]=AG$7,Tb.Financiering[[#This Row],[Te financieren]]-Tb.Financiering[[#This Row],[Eigen
bijdrage]]-Tb.Financiering[[#This Row],[Andere
subsidie(s)]]-Tb.Financiering[[#This Row],[Anders]],0)</f>
        <v>0</v>
      </c>
      <c r="AH38" s="154">
        <f>IF(Tb.Financiering[[#This Row],[Pnr.]]=AH$7,Tb.Financiering[[#This Row],[Te financieren]]-Tb.Financiering[[#This Row],[Eigen
bijdrage]]-Tb.Financiering[[#This Row],[Andere
subsidie(s)]]-Tb.Financiering[[#This Row],[Anders]],0)</f>
        <v>0</v>
      </c>
      <c r="AI38" s="154">
        <f>IF(Tb.Financiering[[#This Row],[Pnr.]]=AI$7,Tb.Financiering[[#This Row],[Te financieren]]-Tb.Financiering[[#This Row],[Eigen
bijdrage]]-Tb.Financiering[[#This Row],[Andere
subsidie(s)]]-Tb.Financiering[[#This Row],[Anders]],0)</f>
        <v>0</v>
      </c>
      <c r="AJ38" s="154">
        <f>IF(Tb.Financiering[[#This Row],[Pnr.]]=AJ$7,Tb.Financiering[[#This Row],[Te financieren]]-Tb.Financiering[[#This Row],[Eigen
bijdrage]]-Tb.Financiering[[#This Row],[Andere
subsidie(s)]]-Tb.Financiering[[#This Row],[Anders]],0)</f>
        <v>0</v>
      </c>
      <c r="AK38" s="154">
        <f>IF(Tb.Financiering[[#This Row],[Pnr.]]=AK$7,Tb.Financiering[[#This Row],[Te financieren]]-Tb.Financiering[[#This Row],[Eigen
bijdrage]]-Tb.Financiering[[#This Row],[Andere
subsidie(s)]]-Tb.Financiering[[#This Row],[Anders]],0)</f>
        <v>0</v>
      </c>
      <c r="AL38" s="154">
        <f>IF(Tb.Financiering[[#This Row],[Pnr.]]=AL$7,Tb.Financiering[[#This Row],[Te financieren]]-Tb.Financiering[[#This Row],[Eigen
bijdrage]]-Tb.Financiering[[#This Row],[Andere
subsidie(s)]]-Tb.Financiering[[#This Row],[Anders]],0)</f>
        <v>0</v>
      </c>
      <c r="AM38" s="154">
        <f>IF(Tb.Financiering[[#This Row],[Pnr.]]=AM$7,Tb.Financiering[[#This Row],[Te financieren]]-Tb.Financiering[[#This Row],[Eigen
bijdrage]]-Tb.Financiering[[#This Row],[Andere
subsidie(s)]]-Tb.Financiering[[#This Row],[Anders]],0)</f>
        <v>0</v>
      </c>
      <c r="AN38" s="154">
        <f>IF(Tb.Financiering[[#This Row],[Pnr.]]=AN$7,Tb.Financiering[[#This Row],[Te financieren]]-Tb.Financiering[[#This Row],[Eigen
bijdrage]]-Tb.Financiering[[#This Row],[Andere
subsidie(s)]]-Tb.Financiering[[#This Row],[Anders]],0)</f>
        <v>0</v>
      </c>
      <c r="AO38" s="154">
        <f>IF(Tb.Financiering[[#This Row],[Pnr.]]=AO$7,Tb.Financiering[[#This Row],[Te financieren]]-Tb.Financiering[[#This Row],[Eigen
bijdrage]]-Tb.Financiering[[#This Row],[Andere
subsidie(s)]]-Tb.Financiering[[#This Row],[Anders]],0)</f>
        <v>0</v>
      </c>
      <c r="AP38" s="154">
        <f>IF(Tb.Financiering[[#This Row],[Pnr.]]=AP$7,Tb.Financiering[[#This Row],[Te financieren]]-Tb.Financiering[[#This Row],[Eigen
bijdrage]]-Tb.Financiering[[#This Row],[Andere
subsidie(s)]]-Tb.Financiering[[#This Row],[Anders]],0)</f>
        <v>0</v>
      </c>
      <c r="AQ38" s="154">
        <f>IF(Tb.Financiering[[#This Row],[Pnr.]]=AQ$7,Tb.Financiering[[#This Row],[Te financieren]]-Tb.Financiering[[#This Row],[Eigen
bijdrage]]-Tb.Financiering[[#This Row],[Andere
subsidie(s)]]-Tb.Financiering[[#This Row],[Anders]],0)</f>
        <v>0</v>
      </c>
      <c r="AR38" s="154">
        <f>IF(Tb.Financiering[[#This Row],[Pnr.]]=AR$7,Tb.Financiering[[#This Row],[Te financieren]]-Tb.Financiering[[#This Row],[Eigen
bijdrage]]-Tb.Financiering[[#This Row],[Andere
subsidie(s)]]-Tb.Financiering[[#This Row],[Anders]],0)</f>
        <v>0</v>
      </c>
      <c r="AS38" s="154">
        <f>IF(Tb.Financiering[[#This Row],[Pnr.]]=AS$7,Tb.Financiering[[#This Row],[Te financieren]]-Tb.Financiering[[#This Row],[Eigen
bijdrage]]-Tb.Financiering[[#This Row],[Andere
subsidie(s)]]-Tb.Financiering[[#This Row],[Anders]],0)</f>
        <v>0</v>
      </c>
      <c r="AT38" s="154">
        <f>IF(Tb.Financiering[[#This Row],[Pnr.]]=AT$7,Tb.Financiering[[#This Row],[Te financieren]]-Tb.Financiering[[#This Row],[Eigen
bijdrage]]-Tb.Financiering[[#This Row],[Andere
subsidie(s)]]-Tb.Financiering[[#This Row],[Anders]],0)</f>
        <v>0</v>
      </c>
      <c r="AU38" s="154">
        <f>IF(Tb.Financiering[[#This Row],[Pnr.]]=AU$7,Tb.Financiering[[#This Row],[Te financieren]]-Tb.Financiering[[#This Row],[Eigen
bijdrage]]-Tb.Financiering[[#This Row],[Andere
subsidie(s)]]-Tb.Financiering[[#This Row],[Anders]],0)</f>
        <v>0</v>
      </c>
      <c r="AV38" s="154">
        <f>IF(Tb.Financiering[[#This Row],[Pnr.]]=AV$7,Tb.Financiering[[#This Row],[Te financieren]]-Tb.Financiering[[#This Row],[Eigen
bijdrage]]-Tb.Financiering[[#This Row],[Andere
subsidie(s)]]-Tb.Financiering[[#This Row],[Anders]],0)</f>
        <v>0</v>
      </c>
      <c r="AW38" s="154">
        <f>IF(Tb.Financiering[[#This Row],[Pnr.]]=AW$7,Tb.Financiering[[#This Row],[Te financieren]]-Tb.Financiering[[#This Row],[Eigen
bijdrage]]-Tb.Financiering[[#This Row],[Andere
subsidie(s)]]-Tb.Financiering[[#This Row],[Anders]],0)</f>
        <v>0</v>
      </c>
      <c r="AX38" s="154">
        <f>IF(Tb.Financiering[[#This Row],[Pnr.]]=AX$7,Tb.Financiering[[#This Row],[Te financieren]]-Tb.Financiering[[#This Row],[Eigen
bijdrage]]-Tb.Financiering[[#This Row],[Andere
subsidie(s)]]-Tb.Financiering[[#This Row],[Anders]],0)</f>
        <v>0</v>
      </c>
      <c r="AY38" s="154">
        <f>IF(Tb.Financiering[[#This Row],[Pnr.]]=AY$7,Tb.Financiering[[#This Row],[Te financieren]]-Tb.Financiering[[#This Row],[Eigen
bijdrage]]-Tb.Financiering[[#This Row],[Andere
subsidie(s)]]-Tb.Financiering[[#This Row],[Anders]],0)</f>
        <v>0</v>
      </c>
      <c r="AZ38" s="154">
        <f>IF(Tb.Financiering[[#This Row],[Pnr.]]=AZ$7,Tb.Financiering[[#This Row],[Te financieren]]-Tb.Financiering[[#This Row],[Eigen
bijdrage]]-Tb.Financiering[[#This Row],[Andere
subsidie(s)]]-Tb.Financiering[[#This Row],[Anders]],0)</f>
        <v>0</v>
      </c>
      <c r="BA38" s="154">
        <f>IF(Tb.Financiering[[#This Row],[Pnr.]]=BA$7,Tb.Financiering[[#This Row],[Te financieren]]-Tb.Financiering[[#This Row],[Eigen
bijdrage]]-Tb.Financiering[[#This Row],[Andere
subsidie(s)]]-Tb.Financiering[[#This Row],[Anders]],0)</f>
        <v>0</v>
      </c>
      <c r="BB38" s="154">
        <f>IF(Tb.Financiering[[#This Row],[Pnr.]]=BB$7,Tb.Financiering[[#This Row],[Te financieren]]-Tb.Financiering[[#This Row],[Eigen
bijdrage]]-Tb.Financiering[[#This Row],[Andere
subsidie(s)]]-Tb.Financiering[[#This Row],[Anders]],0)</f>
        <v>0</v>
      </c>
      <c r="BC38" s="154">
        <f>IF(Tb.Financiering[[#This Row],[Pnr.]]=BC$7,Tb.Financiering[[#This Row],[Te financieren]]-Tb.Financiering[[#This Row],[Eigen
bijdrage]]-Tb.Financiering[[#This Row],[Andere
subsidie(s)]]-Tb.Financiering[[#This Row],[Anders]],0)</f>
        <v>0</v>
      </c>
      <c r="BD38" s="154">
        <f>IF(Tb.Financiering[[#This Row],[Pnr.]]=BD$7,Tb.Financiering[[#This Row],[Te financieren]]-Tb.Financiering[[#This Row],[Eigen
bijdrage]]-Tb.Financiering[[#This Row],[Andere
subsidie(s)]]-Tb.Financiering[[#This Row],[Anders]],0)</f>
        <v>0</v>
      </c>
      <c r="BE38" s="154">
        <f>IF(Tb.Financiering[[#This Row],[Pnr.]]=BE$7,Tb.Financiering[[#This Row],[Te financieren]]-Tb.Financiering[[#This Row],[Eigen
bijdrage]]-Tb.Financiering[[#This Row],[Andere
subsidie(s)]]-Tb.Financiering[[#This Row],[Anders]],0)</f>
        <v>0</v>
      </c>
      <c r="BF38" s="154">
        <f>IF(Tb.Financiering[[#This Row],[Pnr.]]=BF$7,Tb.Financiering[[#This Row],[Te financieren]]-Tb.Financiering[[#This Row],[Eigen
bijdrage]]-Tb.Financiering[[#This Row],[Andere
subsidie(s)]]-Tb.Financiering[[#This Row],[Anders]],0)</f>
        <v>0</v>
      </c>
      <c r="BG38" s="154">
        <f>IF(Tb.Financiering[[#This Row],[Pnr.]]=BG$7,Tb.Financiering[[#This Row],[Te financieren]]-Tb.Financiering[[#This Row],[Eigen
bijdrage]]-Tb.Financiering[[#This Row],[Andere
subsidie(s)]]-Tb.Financiering[[#This Row],[Anders]],0)</f>
        <v>0</v>
      </c>
      <c r="BH38" s="154">
        <f>IF(Tb.Financiering[[#This Row],[Pnr.]]=BH$7,Tb.Financiering[[#This Row],[Te financieren]]-Tb.Financiering[[#This Row],[Eigen
bijdrage]]-Tb.Financiering[[#This Row],[Andere
subsidie(s)]]-Tb.Financiering[[#This Row],[Anders]],0)</f>
        <v>0</v>
      </c>
      <c r="BI38" s="154">
        <f>IF(Tb.Financiering[[#This Row],[Pnr.]]=BI$7,Tb.Financiering[[#This Row],[Te financieren]]-Tb.Financiering[[#This Row],[Eigen
bijdrage]]-Tb.Financiering[[#This Row],[Andere
subsidie(s)]]-Tb.Financiering[[#This Row],[Anders]],0)</f>
        <v>0</v>
      </c>
      <c r="BJ38" s="154">
        <f>IF(Tb.Financiering[[#This Row],[Pnr.]]=BJ$7,Tb.Financiering[[#This Row],[Te financieren]]-Tb.Financiering[[#This Row],[Eigen
bijdrage]]-Tb.Financiering[[#This Row],[Andere
subsidie(s)]]-Tb.Financiering[[#This Row],[Anders]],0)</f>
        <v>0</v>
      </c>
      <c r="BK38" s="154">
        <f>IF(Tb.Financiering[[#This Row],[Pnr.]]=BK$7,Tb.Financiering[[#This Row],[Te financieren]]-Tb.Financiering[[#This Row],[Eigen
bijdrage]]-Tb.Financiering[[#This Row],[Andere
subsidie(s)]]-Tb.Financiering[[#This Row],[Anders]],0)</f>
        <v>0</v>
      </c>
      <c r="BL38" s="154">
        <f>IF(Tb.Financiering[[#This Row],[Pnr.]]=BL$7,Tb.Financiering[[#This Row],[Te financieren]]-Tb.Financiering[[#This Row],[Eigen
bijdrage]]-Tb.Financiering[[#This Row],[Andere
subsidie(s)]]-Tb.Financiering[[#This Row],[Anders]],0)</f>
        <v>0</v>
      </c>
      <c r="BM38" s="154">
        <f>IF(Tb.Financiering[[#This Row],[Pnr.]]=BM$7,Tb.Financiering[[#This Row],[Te financieren]]-Tb.Financiering[[#This Row],[Eigen
bijdrage]]-Tb.Financiering[[#This Row],[Andere
subsidie(s)]]-Tb.Financiering[[#This Row],[Anders]],0)</f>
        <v>0</v>
      </c>
      <c r="BN38" s="259">
        <f>IF(Tb.Financiering[[#This Row],[Pnr.]]=BN$7,Tb.Financiering[[#This Row],[Eigen
bijdrage]]+Tb.Financiering[[#This Row],[Andere
subsidie(s)]]+Tb.Financiering[[#This Row],[Anders]],0)</f>
        <v>0</v>
      </c>
      <c r="BO38" s="259">
        <f>IF(Tb.Financiering[[#This Row],[Pnr.]]=BO$7,Tb.Financiering[[#This Row],[Eigen
bijdrage]]+Tb.Financiering[[#This Row],[Andere
subsidie(s)]]+Tb.Financiering[[#This Row],[Anders]],0)</f>
        <v>0</v>
      </c>
      <c r="BP38" s="259">
        <f>IF(Tb.Financiering[[#This Row],[Pnr.]]=BP$7,Tb.Financiering[[#This Row],[Eigen
bijdrage]]+Tb.Financiering[[#This Row],[Andere
subsidie(s)]]+Tb.Financiering[[#This Row],[Anders]],0)</f>
        <v>0</v>
      </c>
      <c r="BQ38" s="259">
        <f>IF(Tb.Financiering[[#This Row],[Pnr.]]=BQ$7,Tb.Financiering[[#This Row],[Eigen
bijdrage]]+Tb.Financiering[[#This Row],[Andere
subsidie(s)]]+Tb.Financiering[[#This Row],[Anders]],0)</f>
        <v>0</v>
      </c>
      <c r="BR38" s="259">
        <f>IF(Tb.Financiering[[#This Row],[Pnr.]]=BR$7,Tb.Financiering[[#This Row],[Eigen
bijdrage]]+Tb.Financiering[[#This Row],[Andere
subsidie(s)]]+Tb.Financiering[[#This Row],[Anders]],0)</f>
        <v>0</v>
      </c>
      <c r="BS38" s="259">
        <f>IF(Tb.Financiering[[#This Row],[Pnr.]]=BS$7,Tb.Financiering[[#This Row],[Eigen
bijdrage]]+Tb.Financiering[[#This Row],[Andere
subsidie(s)]]+Tb.Financiering[[#This Row],[Anders]],0)</f>
        <v>0</v>
      </c>
      <c r="BT38" s="259">
        <f>IF(Tb.Financiering[[#This Row],[Pnr.]]=BT$7,Tb.Financiering[[#This Row],[Eigen
bijdrage]]+Tb.Financiering[[#This Row],[Andere
subsidie(s)]]+Tb.Financiering[[#This Row],[Anders]],0)</f>
        <v>0</v>
      </c>
      <c r="BU38" s="259">
        <f>IF(Tb.Financiering[[#This Row],[Pnr.]]=BU$7,Tb.Financiering[[#This Row],[Eigen
bijdrage]]+Tb.Financiering[[#This Row],[Andere
subsidie(s)]]+Tb.Financiering[[#This Row],[Anders]],0)</f>
        <v>0</v>
      </c>
      <c r="BV38" s="259">
        <f>IF(Tb.Financiering[[#This Row],[Pnr.]]=BV$7,Tb.Financiering[[#This Row],[Eigen
bijdrage]]+Tb.Financiering[[#This Row],[Andere
subsidie(s)]]+Tb.Financiering[[#This Row],[Anders]],0)</f>
        <v>0</v>
      </c>
      <c r="BW38" s="259">
        <f>IF(Tb.Financiering[[#This Row],[Pnr.]]=BW$7,Tb.Financiering[[#This Row],[Eigen
bijdrage]]+Tb.Financiering[[#This Row],[Andere
subsidie(s)]]+Tb.Financiering[[#This Row],[Anders]],0)</f>
        <v>0</v>
      </c>
      <c r="BX38" s="259">
        <f>IF(Tb.Financiering[[#This Row],[Pnr.]]=BX$7,Tb.Financiering[[#This Row],[Eigen
bijdrage]]+Tb.Financiering[[#This Row],[Andere
subsidie(s)]]+Tb.Financiering[[#This Row],[Anders]],0)</f>
        <v>0</v>
      </c>
      <c r="BY38" s="259">
        <f>IF(Tb.Financiering[[#This Row],[Pnr.]]=BY$7,Tb.Financiering[[#This Row],[Eigen
bijdrage]]+Tb.Financiering[[#This Row],[Andere
subsidie(s)]]+Tb.Financiering[[#This Row],[Anders]],0)</f>
        <v>0</v>
      </c>
      <c r="BZ38" s="259">
        <f>IF(Tb.Financiering[[#This Row],[Pnr.]]=BZ$7,Tb.Financiering[[#This Row],[Eigen
bijdrage]]+Tb.Financiering[[#This Row],[Andere
subsidie(s)]]+Tb.Financiering[[#This Row],[Anders]],0)</f>
        <v>0</v>
      </c>
      <c r="CA38" s="259">
        <f>IF(Tb.Financiering[[#This Row],[Pnr.]]=CA$7,Tb.Financiering[[#This Row],[Eigen
bijdrage]]+Tb.Financiering[[#This Row],[Andere
subsidie(s)]]+Tb.Financiering[[#This Row],[Anders]],0)</f>
        <v>0</v>
      </c>
      <c r="CB38" s="259">
        <f>IF(Tb.Financiering[[#This Row],[Pnr.]]=CB$7,Tb.Financiering[[#This Row],[Eigen
bijdrage]]+Tb.Financiering[[#This Row],[Andere
subsidie(s)]]+Tb.Financiering[[#This Row],[Anders]],0)</f>
        <v>0</v>
      </c>
      <c r="CC38" s="259">
        <f>IF(Tb.Financiering[[#This Row],[Pnr.]]=CC$7,Tb.Financiering[[#This Row],[Eigen
bijdrage]]+Tb.Financiering[[#This Row],[Andere
subsidie(s)]]+Tb.Financiering[[#This Row],[Anders]],0)</f>
        <v>0</v>
      </c>
      <c r="CD38" s="259">
        <f>IF(Tb.Financiering[[#This Row],[Pnr.]]=CD$7,Tb.Financiering[[#This Row],[Eigen
bijdrage]]+Tb.Financiering[[#This Row],[Andere
subsidie(s)]]+Tb.Financiering[[#This Row],[Anders]],0)</f>
        <v>0</v>
      </c>
      <c r="CE38" s="259">
        <f>IF(Tb.Financiering[[#This Row],[Pnr.]]=CE$7,Tb.Financiering[[#This Row],[Eigen
bijdrage]]+Tb.Financiering[[#This Row],[Andere
subsidie(s)]]+Tb.Financiering[[#This Row],[Anders]],0)</f>
        <v>0</v>
      </c>
      <c r="CF38" s="259">
        <f>IF(Tb.Financiering[[#This Row],[Pnr.]]=CF$7,Tb.Financiering[[#This Row],[Eigen
bijdrage]]+Tb.Financiering[[#This Row],[Andere
subsidie(s)]]+Tb.Financiering[[#This Row],[Anders]],0)</f>
        <v>0</v>
      </c>
      <c r="CG38" s="259">
        <f>IF(Tb.Financiering[[#This Row],[Pnr.]]=CG$7,Tb.Financiering[[#This Row],[Eigen
bijdrage]]+Tb.Financiering[[#This Row],[Andere
subsidie(s)]]+Tb.Financiering[[#This Row],[Anders]],0)</f>
        <v>0</v>
      </c>
      <c r="CH38" s="259">
        <f>IF(Tb.Financiering[[#This Row],[Pnr.]]=CH$7,Tb.Financiering[[#This Row],[Eigen
bijdrage]]+Tb.Financiering[[#This Row],[Andere
subsidie(s)]]+Tb.Financiering[[#This Row],[Anders]],0)</f>
        <v>0</v>
      </c>
      <c r="CI38" s="259">
        <f>IF(Tb.Financiering[[#This Row],[Pnr.]]=CI$7,Tb.Financiering[[#This Row],[Eigen
bijdrage]]+Tb.Financiering[[#This Row],[Andere
subsidie(s)]]+Tb.Financiering[[#This Row],[Anders]],0)</f>
        <v>0</v>
      </c>
      <c r="CJ38" s="259">
        <f>IF(Tb.Financiering[[#This Row],[Pnr.]]=CJ$7,Tb.Financiering[[#This Row],[Eigen
bijdrage]]+Tb.Financiering[[#This Row],[Andere
subsidie(s)]]+Tb.Financiering[[#This Row],[Anders]],0)</f>
        <v>0</v>
      </c>
      <c r="CK38" s="259">
        <f>IF(Tb.Financiering[[#This Row],[Pnr.]]=CK$7,Tb.Financiering[[#This Row],[Eigen
bijdrage]]+Tb.Financiering[[#This Row],[Andere
subsidie(s)]]+Tb.Financiering[[#This Row],[Anders]],0)</f>
        <v>0</v>
      </c>
      <c r="CL38" s="259">
        <f>IF(Tb.Financiering[[#This Row],[Pnr.]]=CL$7,Tb.Financiering[[#This Row],[Eigen
bijdrage]]+Tb.Financiering[[#This Row],[Andere
subsidie(s)]]+Tb.Financiering[[#This Row],[Anders]],0)</f>
        <v>0</v>
      </c>
      <c r="CM38" s="259">
        <f>IF(Tb.Financiering[[#This Row],[Pnr.]]=CM$7,Tb.Financiering[[#This Row],[Eigen
bijdrage]]+Tb.Financiering[[#This Row],[Andere
subsidie(s)]]+Tb.Financiering[[#This Row],[Anders]],0)</f>
        <v>0</v>
      </c>
      <c r="CN38" s="259">
        <f>IF(Tb.Financiering[[#This Row],[Pnr.]]=CN$7,Tb.Financiering[[#This Row],[Eigen
bijdrage]]+Tb.Financiering[[#This Row],[Andere
subsidie(s)]]+Tb.Financiering[[#This Row],[Anders]],0)</f>
        <v>0</v>
      </c>
      <c r="CO38" s="259">
        <f>IF(Tb.Financiering[[#This Row],[Pnr.]]=CO$7,Tb.Financiering[[#This Row],[Eigen
bijdrage]]+Tb.Financiering[[#This Row],[Andere
subsidie(s)]]+Tb.Financiering[[#This Row],[Anders]],0)</f>
        <v>0</v>
      </c>
      <c r="CP38" s="259">
        <f>IF(Tb.Financiering[[#This Row],[Pnr.]]=CP$7,Tb.Financiering[[#This Row],[Eigen
bijdrage]]+Tb.Financiering[[#This Row],[Andere
subsidie(s)]]+Tb.Financiering[[#This Row],[Anders]],0)</f>
        <v>0</v>
      </c>
      <c r="CQ38" s="259">
        <f>IF(Tb.Financiering[[#This Row],[Pnr.]]=CQ$7,Tb.Financiering[[#This Row],[Eigen
bijdrage]]+Tb.Financiering[[#This Row],[Andere
subsidie(s)]]+Tb.Financiering[[#This Row],[Anders]],0)</f>
        <v>0</v>
      </c>
      <c r="CR38" s="259">
        <f>IF(Tb.Financiering[[#This Row],[Pnr.]]=CR$7,Tb.Financiering[[#This Row],[Eigen
bijdrage]]+Tb.Financiering[[#This Row],[Andere
subsidie(s)]]+Tb.Financiering[[#This Row],[Anders]],0)</f>
        <v>0</v>
      </c>
      <c r="CS38" s="259">
        <f>IF(Tb.Financiering[[#This Row],[Pnr.]]=CS$7,Tb.Financiering[[#This Row],[Eigen
bijdrage]]+Tb.Financiering[[#This Row],[Andere
subsidie(s)]]+Tb.Financiering[[#This Row],[Anders]],0)</f>
        <v>0</v>
      </c>
      <c r="CT38" s="259">
        <f>IF(Tb.Financiering[[#This Row],[Pnr.]]=CT$7,Tb.Financiering[[#This Row],[Eigen
bijdrage]]+Tb.Financiering[[#This Row],[Andere
subsidie(s)]]+Tb.Financiering[[#This Row],[Anders]],0)</f>
        <v>0</v>
      </c>
      <c r="CU38" s="259">
        <f>IF(Tb.Financiering[[#This Row],[Pnr.]]=CU$7,Tb.Financiering[[#This Row],[Eigen
bijdrage]]+Tb.Financiering[[#This Row],[Andere
subsidie(s)]]+Tb.Financiering[[#This Row],[Anders]],0)</f>
        <v>0</v>
      </c>
      <c r="CV38" s="259">
        <f>IF(Tb.Financiering[[#This Row],[Pnr.]]=CV$7,Tb.Financiering[[#This Row],[Eigen
bijdrage]]+Tb.Financiering[[#This Row],[Andere
subsidie(s)]]+Tb.Financiering[[#This Row],[Anders]],0)</f>
        <v>0</v>
      </c>
      <c r="CW38" s="259">
        <f>IF(Tb.Financiering[[#This Row],[Pnr.]]=CW$7,Tb.Financiering[[#This Row],[Eigen
bijdrage]]+Tb.Financiering[[#This Row],[Andere
subsidie(s)]]+Tb.Financiering[[#This Row],[Anders]],0)</f>
        <v>0</v>
      </c>
      <c r="CX38" s="259">
        <f>IF(Tb.Financiering[[#This Row],[Pnr.]]=CX$7,Tb.Financiering[[#This Row],[Eigen
bijdrage]]+Tb.Financiering[[#This Row],[Andere
subsidie(s)]]+Tb.Financiering[[#This Row],[Anders]],0)</f>
        <v>0</v>
      </c>
      <c r="CY38" s="259">
        <f>IF(Tb.Financiering[[#This Row],[Pnr.]]=CY$7,Tb.Financiering[[#This Row],[Eigen
bijdrage]]+Tb.Financiering[[#This Row],[Andere
subsidie(s)]]+Tb.Financiering[[#This Row],[Anders]],0)</f>
        <v>0</v>
      </c>
      <c r="CZ38" s="259">
        <f>IF(Tb.Financiering[[#This Row],[Pnr.]]=CZ$7,Tb.Financiering[[#This Row],[Eigen
bijdrage]]+Tb.Financiering[[#This Row],[Andere
subsidie(s)]]+Tb.Financiering[[#This Row],[Anders]],0)</f>
        <v>0</v>
      </c>
      <c r="DA38" s="259">
        <f>IF(Tb.Financiering[[#This Row],[Pnr.]]=DA$7,Tb.Financiering[[#This Row],[Eigen
bijdrage]]+Tb.Financiering[[#This Row],[Andere
subsidie(s)]]+Tb.Financiering[[#This Row],[Anders]],0)</f>
        <v>0</v>
      </c>
      <c r="DB38" s="259">
        <f>IF(Tb.Financiering[[#This Row],[Pnr.]]=DB$7,Tb.Financiering[[#This Row],[Eigen
bijdrage]]+Tb.Financiering[[#This Row],[Andere
subsidie(s)]]+Tb.Financiering[[#This Row],[Anders]],0)</f>
        <v>0</v>
      </c>
      <c r="DC38" s="259">
        <f>IF(Tb.Financiering[[#This Row],[Pnr.]]=DC$7,Tb.Financiering[[#This Row],[Eigen
bijdrage]]+Tb.Financiering[[#This Row],[Andere
subsidie(s)]]+Tb.Financiering[[#This Row],[Anders]],0)</f>
        <v>0</v>
      </c>
      <c r="DD38" s="259">
        <f>IF(Tb.Financiering[[#This Row],[Pnr.]]=DD$7,Tb.Financiering[[#This Row],[Eigen
bijdrage]]+Tb.Financiering[[#This Row],[Andere
subsidie(s)]]+Tb.Financiering[[#This Row],[Anders]],0)</f>
        <v>0</v>
      </c>
      <c r="DE38" s="259">
        <f>IF(Tb.Financiering[[#This Row],[Pnr.]]=DE$7,Tb.Financiering[[#This Row],[Eigen
bijdrage]]+Tb.Financiering[[#This Row],[Andere
subsidie(s)]]+Tb.Financiering[[#This Row],[Anders]],0)</f>
        <v>0</v>
      </c>
      <c r="DF38" s="259">
        <f>IF(Tb.Financiering[[#This Row],[Pnr.]]=DF$7,Tb.Financiering[[#This Row],[Eigen
bijdrage]]+Tb.Financiering[[#This Row],[Andere
subsidie(s)]]+Tb.Financiering[[#This Row],[Anders]],0)</f>
        <v>0</v>
      </c>
      <c r="DG38" s="259">
        <f>IF(Tb.Financiering[[#This Row],[Pnr.]]=DG$7,Tb.Financiering[[#This Row],[Eigen
bijdrage]]+Tb.Financiering[[#This Row],[Andere
subsidie(s)]]+Tb.Financiering[[#This Row],[Anders]],0)</f>
        <v>0</v>
      </c>
      <c r="DH38" s="259">
        <f>IF(Tb.Financiering[[#This Row],[Pnr.]]=DH$7,Tb.Financiering[[#This Row],[Eigen
bijdrage]]+Tb.Financiering[[#This Row],[Andere
subsidie(s)]]+Tb.Financiering[[#This Row],[Anders]],0)</f>
        <v>0</v>
      </c>
      <c r="DI38" s="259">
        <f>IF(Tb.Financiering[[#This Row],[Pnr.]]=DI$7,Tb.Financiering[[#This Row],[Eigen
bijdrage]]+Tb.Financiering[[#This Row],[Andere
subsidie(s)]]+Tb.Financiering[[#This Row],[Anders]],0)</f>
        <v>0</v>
      </c>
      <c r="DJ38" s="259">
        <f>IF(Tb.Financiering[[#This Row],[Pnr.]]=DJ$7,Tb.Financiering[[#This Row],[Eigen
bijdrage]]+Tb.Financiering[[#This Row],[Andere
subsidie(s)]]+Tb.Financiering[[#This Row],[Anders]],0)</f>
        <v>0</v>
      </c>
      <c r="DK38" s="259">
        <f>IF(Tb.Financiering[[#This Row],[Pnr.]]=DK$7,Tb.Financiering[[#This Row],[Eigen
bijdrage]]+Tb.Financiering[[#This Row],[Andere
subsidie(s)]]+Tb.Financiering[[#This Row],[Anders]],0)</f>
        <v>0</v>
      </c>
      <c r="XEZ38" s="267"/>
      <c r="XFA38" s="267"/>
      <c r="XFB38" s="267"/>
      <c r="XFC38" s="267"/>
      <c r="XFD38" s="31"/>
    </row>
    <row r="39" spans="1:115 16380:16384" s="4" customFormat="1" x14ac:dyDescent="0.3">
      <c r="A39" s="31"/>
      <c r="B39" s="147"/>
      <c r="C39" s="147"/>
      <c r="D39" s="11">
        <f>SUMIF(Tbl.Kosten[PSAnr.],Tb.Financiering[[#This Row],[PSAnr.]],Tbl.Kosten[Totaal kosten])</f>
        <v>0</v>
      </c>
      <c r="E39" s="164">
        <f>SUMIF(Tbl.Kosten[PSAnr.],Tb.Financiering[[#This Row],[PSAnr.]],Tbl.Kosten[Subsidie])</f>
        <v>0</v>
      </c>
      <c r="F39" s="165"/>
      <c r="G39" s="164">
        <f>Tb.Financiering[[#This Row],[Begrote kosten]]-Tb.Financiering[[#This Row],[Berekende GLB subsidie]]-Tb.Financiering[[#This Row],[Correctie GLB subsidie]]</f>
        <v>0</v>
      </c>
      <c r="H39" s="166"/>
      <c r="I39" s="166"/>
      <c r="J39" s="166"/>
      <c r="K39" s="162"/>
      <c r="L39" s="97">
        <f>Tb.Financiering[[#This Row],[Te financieren]]-SUM(Tb.Financiering[[#This Row],[Eigen
bijdrage]:[Anders]])</f>
        <v>0</v>
      </c>
      <c r="M39" s="170" t="str">
        <f>IFERROR(VLOOKUP(Tb.Financiering[[#This Row],[Partnernaam]],Tbl.Projectpartners[[Naam]:[PNr.]],9,FALSE),"")</f>
        <v/>
      </c>
      <c r="N39" s="152" t="str">
        <f>IFERROR(VLOOKUP(Tb.Financiering[[#This Row],[Subsidiabele activiteit]],Tbl.Subsidiehoogte[[Subsidieactiviteit]:[SAnr.]],3,FALSE),"")</f>
        <v/>
      </c>
      <c r="O39" s="152" t="str">
        <f>_xlfn.CONCAT(Tb.Financiering[[#This Row],[Pnr.]],Tb.Financiering[[#This Row],[SAnr.]])</f>
        <v/>
      </c>
      <c r="P39" s="154">
        <f>IF(Tb.Financiering[[#This Row],[Pnr.]]=P$7,Tb.Financiering[[#This Row],[Te financieren]]-Tb.Financiering[[#This Row],[Eigen
bijdrage]]-Tb.Financiering[[#This Row],[Andere
subsidie(s)]]-Tb.Financiering[[#This Row],[Anders]],0)</f>
        <v>0</v>
      </c>
      <c r="Q39" s="154">
        <f>IF(Tb.Financiering[[#This Row],[Pnr.]]=Q$7,Tb.Financiering[[#This Row],[Te financieren]]-Tb.Financiering[[#This Row],[Eigen
bijdrage]]-Tb.Financiering[[#This Row],[Andere
subsidie(s)]]-Tb.Financiering[[#This Row],[Anders]],0)</f>
        <v>0</v>
      </c>
      <c r="R39" s="154">
        <f>IF(Tb.Financiering[[#This Row],[Pnr.]]=R$7,Tb.Financiering[[#This Row],[Te financieren]]-Tb.Financiering[[#This Row],[Eigen
bijdrage]]-Tb.Financiering[[#This Row],[Andere
subsidie(s)]]-Tb.Financiering[[#This Row],[Anders]],0)</f>
        <v>0</v>
      </c>
      <c r="S39" s="154">
        <f>IF(Tb.Financiering[[#This Row],[Pnr.]]=S$7,Tb.Financiering[[#This Row],[Te financieren]]-Tb.Financiering[[#This Row],[Eigen
bijdrage]]-Tb.Financiering[[#This Row],[Andere
subsidie(s)]]-Tb.Financiering[[#This Row],[Anders]],0)</f>
        <v>0</v>
      </c>
      <c r="T39" s="154">
        <f>IF(Tb.Financiering[[#This Row],[Pnr.]]=T$7,Tb.Financiering[[#This Row],[Te financieren]]-Tb.Financiering[[#This Row],[Eigen
bijdrage]]-Tb.Financiering[[#This Row],[Andere
subsidie(s)]]-Tb.Financiering[[#This Row],[Anders]],0)</f>
        <v>0</v>
      </c>
      <c r="U39" s="154">
        <f>IF(Tb.Financiering[[#This Row],[Pnr.]]=U$7,Tb.Financiering[[#This Row],[Te financieren]]-Tb.Financiering[[#This Row],[Eigen
bijdrage]]-Tb.Financiering[[#This Row],[Andere
subsidie(s)]]-Tb.Financiering[[#This Row],[Anders]],0)</f>
        <v>0</v>
      </c>
      <c r="V39" s="154">
        <f>IF(Tb.Financiering[[#This Row],[Pnr.]]=V$7,Tb.Financiering[[#This Row],[Te financieren]]-Tb.Financiering[[#This Row],[Eigen
bijdrage]]-Tb.Financiering[[#This Row],[Andere
subsidie(s)]]-Tb.Financiering[[#This Row],[Anders]],0)</f>
        <v>0</v>
      </c>
      <c r="W39" s="154">
        <f>IF(Tb.Financiering[[#This Row],[Pnr.]]=W$7,Tb.Financiering[[#This Row],[Te financieren]]-Tb.Financiering[[#This Row],[Eigen
bijdrage]]-Tb.Financiering[[#This Row],[Andere
subsidie(s)]]-Tb.Financiering[[#This Row],[Anders]],0)</f>
        <v>0</v>
      </c>
      <c r="X39" s="154">
        <f>IF(Tb.Financiering[[#This Row],[Pnr.]]=X$7,Tb.Financiering[[#This Row],[Te financieren]]-Tb.Financiering[[#This Row],[Eigen
bijdrage]]-Tb.Financiering[[#This Row],[Andere
subsidie(s)]]-Tb.Financiering[[#This Row],[Anders]],0)</f>
        <v>0</v>
      </c>
      <c r="Y39" s="154">
        <f>IF(Tb.Financiering[[#This Row],[Pnr.]]=Y$7,Tb.Financiering[[#This Row],[Te financieren]]-Tb.Financiering[[#This Row],[Eigen
bijdrage]]-Tb.Financiering[[#This Row],[Andere
subsidie(s)]]-Tb.Financiering[[#This Row],[Anders]],0)</f>
        <v>0</v>
      </c>
      <c r="Z39" s="154">
        <f>IF(Tb.Financiering[[#This Row],[Pnr.]]=Z$7,Tb.Financiering[[#This Row],[Te financieren]]-Tb.Financiering[[#This Row],[Eigen
bijdrage]]-Tb.Financiering[[#This Row],[Andere
subsidie(s)]]-Tb.Financiering[[#This Row],[Anders]],0)</f>
        <v>0</v>
      </c>
      <c r="AA39" s="154">
        <f>IF(Tb.Financiering[[#This Row],[Pnr.]]=AA$7,Tb.Financiering[[#This Row],[Te financieren]]-Tb.Financiering[[#This Row],[Eigen
bijdrage]]-Tb.Financiering[[#This Row],[Andere
subsidie(s)]]-Tb.Financiering[[#This Row],[Anders]],0)</f>
        <v>0</v>
      </c>
      <c r="AB39" s="154">
        <f>IF(Tb.Financiering[[#This Row],[Pnr.]]=AB$7,Tb.Financiering[[#This Row],[Te financieren]]-Tb.Financiering[[#This Row],[Eigen
bijdrage]]-Tb.Financiering[[#This Row],[Andere
subsidie(s)]]-Tb.Financiering[[#This Row],[Anders]],0)</f>
        <v>0</v>
      </c>
      <c r="AC39" s="154">
        <f>IF(Tb.Financiering[[#This Row],[Pnr.]]=AC$7,Tb.Financiering[[#This Row],[Te financieren]]-Tb.Financiering[[#This Row],[Eigen
bijdrage]]-Tb.Financiering[[#This Row],[Andere
subsidie(s)]]-Tb.Financiering[[#This Row],[Anders]],0)</f>
        <v>0</v>
      </c>
      <c r="AD39" s="154">
        <f>IF(Tb.Financiering[[#This Row],[Pnr.]]=AD$7,Tb.Financiering[[#This Row],[Te financieren]]-Tb.Financiering[[#This Row],[Eigen
bijdrage]]-Tb.Financiering[[#This Row],[Andere
subsidie(s)]]-Tb.Financiering[[#This Row],[Anders]],0)</f>
        <v>0</v>
      </c>
      <c r="AE39" s="154">
        <f>IF(Tb.Financiering[[#This Row],[Pnr.]]=AE$7,Tb.Financiering[[#This Row],[Te financieren]]-Tb.Financiering[[#This Row],[Eigen
bijdrage]]-Tb.Financiering[[#This Row],[Andere
subsidie(s)]]-Tb.Financiering[[#This Row],[Anders]],0)</f>
        <v>0</v>
      </c>
      <c r="AF39" s="154">
        <f>IF(Tb.Financiering[[#This Row],[Pnr.]]=AF$7,Tb.Financiering[[#This Row],[Te financieren]]-Tb.Financiering[[#This Row],[Eigen
bijdrage]]-Tb.Financiering[[#This Row],[Andere
subsidie(s)]]-Tb.Financiering[[#This Row],[Anders]],0)</f>
        <v>0</v>
      </c>
      <c r="AG39" s="154">
        <f>IF(Tb.Financiering[[#This Row],[Pnr.]]=AG$7,Tb.Financiering[[#This Row],[Te financieren]]-Tb.Financiering[[#This Row],[Eigen
bijdrage]]-Tb.Financiering[[#This Row],[Andere
subsidie(s)]]-Tb.Financiering[[#This Row],[Anders]],0)</f>
        <v>0</v>
      </c>
      <c r="AH39" s="154">
        <f>IF(Tb.Financiering[[#This Row],[Pnr.]]=AH$7,Tb.Financiering[[#This Row],[Te financieren]]-Tb.Financiering[[#This Row],[Eigen
bijdrage]]-Tb.Financiering[[#This Row],[Andere
subsidie(s)]]-Tb.Financiering[[#This Row],[Anders]],0)</f>
        <v>0</v>
      </c>
      <c r="AI39" s="154">
        <f>IF(Tb.Financiering[[#This Row],[Pnr.]]=AI$7,Tb.Financiering[[#This Row],[Te financieren]]-Tb.Financiering[[#This Row],[Eigen
bijdrage]]-Tb.Financiering[[#This Row],[Andere
subsidie(s)]]-Tb.Financiering[[#This Row],[Anders]],0)</f>
        <v>0</v>
      </c>
      <c r="AJ39" s="154">
        <f>IF(Tb.Financiering[[#This Row],[Pnr.]]=AJ$7,Tb.Financiering[[#This Row],[Te financieren]]-Tb.Financiering[[#This Row],[Eigen
bijdrage]]-Tb.Financiering[[#This Row],[Andere
subsidie(s)]]-Tb.Financiering[[#This Row],[Anders]],0)</f>
        <v>0</v>
      </c>
      <c r="AK39" s="154">
        <f>IF(Tb.Financiering[[#This Row],[Pnr.]]=AK$7,Tb.Financiering[[#This Row],[Te financieren]]-Tb.Financiering[[#This Row],[Eigen
bijdrage]]-Tb.Financiering[[#This Row],[Andere
subsidie(s)]]-Tb.Financiering[[#This Row],[Anders]],0)</f>
        <v>0</v>
      </c>
      <c r="AL39" s="154">
        <f>IF(Tb.Financiering[[#This Row],[Pnr.]]=AL$7,Tb.Financiering[[#This Row],[Te financieren]]-Tb.Financiering[[#This Row],[Eigen
bijdrage]]-Tb.Financiering[[#This Row],[Andere
subsidie(s)]]-Tb.Financiering[[#This Row],[Anders]],0)</f>
        <v>0</v>
      </c>
      <c r="AM39" s="154">
        <f>IF(Tb.Financiering[[#This Row],[Pnr.]]=AM$7,Tb.Financiering[[#This Row],[Te financieren]]-Tb.Financiering[[#This Row],[Eigen
bijdrage]]-Tb.Financiering[[#This Row],[Andere
subsidie(s)]]-Tb.Financiering[[#This Row],[Anders]],0)</f>
        <v>0</v>
      </c>
      <c r="AN39" s="154">
        <f>IF(Tb.Financiering[[#This Row],[Pnr.]]=AN$7,Tb.Financiering[[#This Row],[Te financieren]]-Tb.Financiering[[#This Row],[Eigen
bijdrage]]-Tb.Financiering[[#This Row],[Andere
subsidie(s)]]-Tb.Financiering[[#This Row],[Anders]],0)</f>
        <v>0</v>
      </c>
      <c r="AO39" s="154">
        <f>IF(Tb.Financiering[[#This Row],[Pnr.]]=AO$7,Tb.Financiering[[#This Row],[Te financieren]]-Tb.Financiering[[#This Row],[Eigen
bijdrage]]-Tb.Financiering[[#This Row],[Andere
subsidie(s)]]-Tb.Financiering[[#This Row],[Anders]],0)</f>
        <v>0</v>
      </c>
      <c r="AP39" s="154">
        <f>IF(Tb.Financiering[[#This Row],[Pnr.]]=AP$7,Tb.Financiering[[#This Row],[Te financieren]]-Tb.Financiering[[#This Row],[Eigen
bijdrage]]-Tb.Financiering[[#This Row],[Andere
subsidie(s)]]-Tb.Financiering[[#This Row],[Anders]],0)</f>
        <v>0</v>
      </c>
      <c r="AQ39" s="154">
        <f>IF(Tb.Financiering[[#This Row],[Pnr.]]=AQ$7,Tb.Financiering[[#This Row],[Te financieren]]-Tb.Financiering[[#This Row],[Eigen
bijdrage]]-Tb.Financiering[[#This Row],[Andere
subsidie(s)]]-Tb.Financiering[[#This Row],[Anders]],0)</f>
        <v>0</v>
      </c>
      <c r="AR39" s="154">
        <f>IF(Tb.Financiering[[#This Row],[Pnr.]]=AR$7,Tb.Financiering[[#This Row],[Te financieren]]-Tb.Financiering[[#This Row],[Eigen
bijdrage]]-Tb.Financiering[[#This Row],[Andere
subsidie(s)]]-Tb.Financiering[[#This Row],[Anders]],0)</f>
        <v>0</v>
      </c>
      <c r="AS39" s="154">
        <f>IF(Tb.Financiering[[#This Row],[Pnr.]]=AS$7,Tb.Financiering[[#This Row],[Te financieren]]-Tb.Financiering[[#This Row],[Eigen
bijdrage]]-Tb.Financiering[[#This Row],[Andere
subsidie(s)]]-Tb.Financiering[[#This Row],[Anders]],0)</f>
        <v>0</v>
      </c>
      <c r="AT39" s="154">
        <f>IF(Tb.Financiering[[#This Row],[Pnr.]]=AT$7,Tb.Financiering[[#This Row],[Te financieren]]-Tb.Financiering[[#This Row],[Eigen
bijdrage]]-Tb.Financiering[[#This Row],[Andere
subsidie(s)]]-Tb.Financiering[[#This Row],[Anders]],0)</f>
        <v>0</v>
      </c>
      <c r="AU39" s="154">
        <f>IF(Tb.Financiering[[#This Row],[Pnr.]]=AU$7,Tb.Financiering[[#This Row],[Te financieren]]-Tb.Financiering[[#This Row],[Eigen
bijdrage]]-Tb.Financiering[[#This Row],[Andere
subsidie(s)]]-Tb.Financiering[[#This Row],[Anders]],0)</f>
        <v>0</v>
      </c>
      <c r="AV39" s="154">
        <f>IF(Tb.Financiering[[#This Row],[Pnr.]]=AV$7,Tb.Financiering[[#This Row],[Te financieren]]-Tb.Financiering[[#This Row],[Eigen
bijdrage]]-Tb.Financiering[[#This Row],[Andere
subsidie(s)]]-Tb.Financiering[[#This Row],[Anders]],0)</f>
        <v>0</v>
      </c>
      <c r="AW39" s="154">
        <f>IF(Tb.Financiering[[#This Row],[Pnr.]]=AW$7,Tb.Financiering[[#This Row],[Te financieren]]-Tb.Financiering[[#This Row],[Eigen
bijdrage]]-Tb.Financiering[[#This Row],[Andere
subsidie(s)]]-Tb.Financiering[[#This Row],[Anders]],0)</f>
        <v>0</v>
      </c>
      <c r="AX39" s="154">
        <f>IF(Tb.Financiering[[#This Row],[Pnr.]]=AX$7,Tb.Financiering[[#This Row],[Te financieren]]-Tb.Financiering[[#This Row],[Eigen
bijdrage]]-Tb.Financiering[[#This Row],[Andere
subsidie(s)]]-Tb.Financiering[[#This Row],[Anders]],0)</f>
        <v>0</v>
      </c>
      <c r="AY39" s="154">
        <f>IF(Tb.Financiering[[#This Row],[Pnr.]]=AY$7,Tb.Financiering[[#This Row],[Te financieren]]-Tb.Financiering[[#This Row],[Eigen
bijdrage]]-Tb.Financiering[[#This Row],[Andere
subsidie(s)]]-Tb.Financiering[[#This Row],[Anders]],0)</f>
        <v>0</v>
      </c>
      <c r="AZ39" s="154">
        <f>IF(Tb.Financiering[[#This Row],[Pnr.]]=AZ$7,Tb.Financiering[[#This Row],[Te financieren]]-Tb.Financiering[[#This Row],[Eigen
bijdrage]]-Tb.Financiering[[#This Row],[Andere
subsidie(s)]]-Tb.Financiering[[#This Row],[Anders]],0)</f>
        <v>0</v>
      </c>
      <c r="BA39" s="154">
        <f>IF(Tb.Financiering[[#This Row],[Pnr.]]=BA$7,Tb.Financiering[[#This Row],[Te financieren]]-Tb.Financiering[[#This Row],[Eigen
bijdrage]]-Tb.Financiering[[#This Row],[Andere
subsidie(s)]]-Tb.Financiering[[#This Row],[Anders]],0)</f>
        <v>0</v>
      </c>
      <c r="BB39" s="154">
        <f>IF(Tb.Financiering[[#This Row],[Pnr.]]=BB$7,Tb.Financiering[[#This Row],[Te financieren]]-Tb.Financiering[[#This Row],[Eigen
bijdrage]]-Tb.Financiering[[#This Row],[Andere
subsidie(s)]]-Tb.Financiering[[#This Row],[Anders]],0)</f>
        <v>0</v>
      </c>
      <c r="BC39" s="154">
        <f>IF(Tb.Financiering[[#This Row],[Pnr.]]=BC$7,Tb.Financiering[[#This Row],[Te financieren]]-Tb.Financiering[[#This Row],[Eigen
bijdrage]]-Tb.Financiering[[#This Row],[Andere
subsidie(s)]]-Tb.Financiering[[#This Row],[Anders]],0)</f>
        <v>0</v>
      </c>
      <c r="BD39" s="154">
        <f>IF(Tb.Financiering[[#This Row],[Pnr.]]=BD$7,Tb.Financiering[[#This Row],[Te financieren]]-Tb.Financiering[[#This Row],[Eigen
bijdrage]]-Tb.Financiering[[#This Row],[Andere
subsidie(s)]]-Tb.Financiering[[#This Row],[Anders]],0)</f>
        <v>0</v>
      </c>
      <c r="BE39" s="154">
        <f>IF(Tb.Financiering[[#This Row],[Pnr.]]=BE$7,Tb.Financiering[[#This Row],[Te financieren]]-Tb.Financiering[[#This Row],[Eigen
bijdrage]]-Tb.Financiering[[#This Row],[Andere
subsidie(s)]]-Tb.Financiering[[#This Row],[Anders]],0)</f>
        <v>0</v>
      </c>
      <c r="BF39" s="154">
        <f>IF(Tb.Financiering[[#This Row],[Pnr.]]=BF$7,Tb.Financiering[[#This Row],[Te financieren]]-Tb.Financiering[[#This Row],[Eigen
bijdrage]]-Tb.Financiering[[#This Row],[Andere
subsidie(s)]]-Tb.Financiering[[#This Row],[Anders]],0)</f>
        <v>0</v>
      </c>
      <c r="BG39" s="154">
        <f>IF(Tb.Financiering[[#This Row],[Pnr.]]=BG$7,Tb.Financiering[[#This Row],[Te financieren]]-Tb.Financiering[[#This Row],[Eigen
bijdrage]]-Tb.Financiering[[#This Row],[Andere
subsidie(s)]]-Tb.Financiering[[#This Row],[Anders]],0)</f>
        <v>0</v>
      </c>
      <c r="BH39" s="154">
        <f>IF(Tb.Financiering[[#This Row],[Pnr.]]=BH$7,Tb.Financiering[[#This Row],[Te financieren]]-Tb.Financiering[[#This Row],[Eigen
bijdrage]]-Tb.Financiering[[#This Row],[Andere
subsidie(s)]]-Tb.Financiering[[#This Row],[Anders]],0)</f>
        <v>0</v>
      </c>
      <c r="BI39" s="154">
        <f>IF(Tb.Financiering[[#This Row],[Pnr.]]=BI$7,Tb.Financiering[[#This Row],[Te financieren]]-Tb.Financiering[[#This Row],[Eigen
bijdrage]]-Tb.Financiering[[#This Row],[Andere
subsidie(s)]]-Tb.Financiering[[#This Row],[Anders]],0)</f>
        <v>0</v>
      </c>
      <c r="BJ39" s="154">
        <f>IF(Tb.Financiering[[#This Row],[Pnr.]]=BJ$7,Tb.Financiering[[#This Row],[Te financieren]]-Tb.Financiering[[#This Row],[Eigen
bijdrage]]-Tb.Financiering[[#This Row],[Andere
subsidie(s)]]-Tb.Financiering[[#This Row],[Anders]],0)</f>
        <v>0</v>
      </c>
      <c r="BK39" s="154">
        <f>IF(Tb.Financiering[[#This Row],[Pnr.]]=BK$7,Tb.Financiering[[#This Row],[Te financieren]]-Tb.Financiering[[#This Row],[Eigen
bijdrage]]-Tb.Financiering[[#This Row],[Andere
subsidie(s)]]-Tb.Financiering[[#This Row],[Anders]],0)</f>
        <v>0</v>
      </c>
      <c r="BL39" s="154">
        <f>IF(Tb.Financiering[[#This Row],[Pnr.]]=BL$7,Tb.Financiering[[#This Row],[Te financieren]]-Tb.Financiering[[#This Row],[Eigen
bijdrage]]-Tb.Financiering[[#This Row],[Andere
subsidie(s)]]-Tb.Financiering[[#This Row],[Anders]],0)</f>
        <v>0</v>
      </c>
      <c r="BM39" s="154">
        <f>IF(Tb.Financiering[[#This Row],[Pnr.]]=BM$7,Tb.Financiering[[#This Row],[Te financieren]]-Tb.Financiering[[#This Row],[Eigen
bijdrage]]-Tb.Financiering[[#This Row],[Andere
subsidie(s)]]-Tb.Financiering[[#This Row],[Anders]],0)</f>
        <v>0</v>
      </c>
      <c r="BN39" s="259">
        <f>IF(Tb.Financiering[[#This Row],[Pnr.]]=BN$7,Tb.Financiering[[#This Row],[Eigen
bijdrage]]+Tb.Financiering[[#This Row],[Andere
subsidie(s)]]+Tb.Financiering[[#This Row],[Anders]],0)</f>
        <v>0</v>
      </c>
      <c r="BO39" s="259">
        <f>IF(Tb.Financiering[[#This Row],[Pnr.]]=BO$7,Tb.Financiering[[#This Row],[Eigen
bijdrage]]+Tb.Financiering[[#This Row],[Andere
subsidie(s)]]+Tb.Financiering[[#This Row],[Anders]],0)</f>
        <v>0</v>
      </c>
      <c r="BP39" s="259">
        <f>IF(Tb.Financiering[[#This Row],[Pnr.]]=BP$7,Tb.Financiering[[#This Row],[Eigen
bijdrage]]+Tb.Financiering[[#This Row],[Andere
subsidie(s)]]+Tb.Financiering[[#This Row],[Anders]],0)</f>
        <v>0</v>
      </c>
      <c r="BQ39" s="259">
        <f>IF(Tb.Financiering[[#This Row],[Pnr.]]=BQ$7,Tb.Financiering[[#This Row],[Eigen
bijdrage]]+Tb.Financiering[[#This Row],[Andere
subsidie(s)]]+Tb.Financiering[[#This Row],[Anders]],0)</f>
        <v>0</v>
      </c>
      <c r="BR39" s="259">
        <f>IF(Tb.Financiering[[#This Row],[Pnr.]]=BR$7,Tb.Financiering[[#This Row],[Eigen
bijdrage]]+Tb.Financiering[[#This Row],[Andere
subsidie(s)]]+Tb.Financiering[[#This Row],[Anders]],0)</f>
        <v>0</v>
      </c>
      <c r="BS39" s="259">
        <f>IF(Tb.Financiering[[#This Row],[Pnr.]]=BS$7,Tb.Financiering[[#This Row],[Eigen
bijdrage]]+Tb.Financiering[[#This Row],[Andere
subsidie(s)]]+Tb.Financiering[[#This Row],[Anders]],0)</f>
        <v>0</v>
      </c>
      <c r="BT39" s="259">
        <f>IF(Tb.Financiering[[#This Row],[Pnr.]]=BT$7,Tb.Financiering[[#This Row],[Eigen
bijdrage]]+Tb.Financiering[[#This Row],[Andere
subsidie(s)]]+Tb.Financiering[[#This Row],[Anders]],0)</f>
        <v>0</v>
      </c>
      <c r="BU39" s="259">
        <f>IF(Tb.Financiering[[#This Row],[Pnr.]]=BU$7,Tb.Financiering[[#This Row],[Eigen
bijdrage]]+Tb.Financiering[[#This Row],[Andere
subsidie(s)]]+Tb.Financiering[[#This Row],[Anders]],0)</f>
        <v>0</v>
      </c>
      <c r="BV39" s="259">
        <f>IF(Tb.Financiering[[#This Row],[Pnr.]]=BV$7,Tb.Financiering[[#This Row],[Eigen
bijdrage]]+Tb.Financiering[[#This Row],[Andere
subsidie(s)]]+Tb.Financiering[[#This Row],[Anders]],0)</f>
        <v>0</v>
      </c>
      <c r="BW39" s="259">
        <f>IF(Tb.Financiering[[#This Row],[Pnr.]]=BW$7,Tb.Financiering[[#This Row],[Eigen
bijdrage]]+Tb.Financiering[[#This Row],[Andere
subsidie(s)]]+Tb.Financiering[[#This Row],[Anders]],0)</f>
        <v>0</v>
      </c>
      <c r="BX39" s="259">
        <f>IF(Tb.Financiering[[#This Row],[Pnr.]]=BX$7,Tb.Financiering[[#This Row],[Eigen
bijdrage]]+Tb.Financiering[[#This Row],[Andere
subsidie(s)]]+Tb.Financiering[[#This Row],[Anders]],0)</f>
        <v>0</v>
      </c>
      <c r="BY39" s="259">
        <f>IF(Tb.Financiering[[#This Row],[Pnr.]]=BY$7,Tb.Financiering[[#This Row],[Eigen
bijdrage]]+Tb.Financiering[[#This Row],[Andere
subsidie(s)]]+Tb.Financiering[[#This Row],[Anders]],0)</f>
        <v>0</v>
      </c>
      <c r="BZ39" s="259">
        <f>IF(Tb.Financiering[[#This Row],[Pnr.]]=BZ$7,Tb.Financiering[[#This Row],[Eigen
bijdrage]]+Tb.Financiering[[#This Row],[Andere
subsidie(s)]]+Tb.Financiering[[#This Row],[Anders]],0)</f>
        <v>0</v>
      </c>
      <c r="CA39" s="259">
        <f>IF(Tb.Financiering[[#This Row],[Pnr.]]=CA$7,Tb.Financiering[[#This Row],[Eigen
bijdrage]]+Tb.Financiering[[#This Row],[Andere
subsidie(s)]]+Tb.Financiering[[#This Row],[Anders]],0)</f>
        <v>0</v>
      </c>
      <c r="CB39" s="259">
        <f>IF(Tb.Financiering[[#This Row],[Pnr.]]=CB$7,Tb.Financiering[[#This Row],[Eigen
bijdrage]]+Tb.Financiering[[#This Row],[Andere
subsidie(s)]]+Tb.Financiering[[#This Row],[Anders]],0)</f>
        <v>0</v>
      </c>
      <c r="CC39" s="259">
        <f>IF(Tb.Financiering[[#This Row],[Pnr.]]=CC$7,Tb.Financiering[[#This Row],[Eigen
bijdrage]]+Tb.Financiering[[#This Row],[Andere
subsidie(s)]]+Tb.Financiering[[#This Row],[Anders]],0)</f>
        <v>0</v>
      </c>
      <c r="CD39" s="259">
        <f>IF(Tb.Financiering[[#This Row],[Pnr.]]=CD$7,Tb.Financiering[[#This Row],[Eigen
bijdrage]]+Tb.Financiering[[#This Row],[Andere
subsidie(s)]]+Tb.Financiering[[#This Row],[Anders]],0)</f>
        <v>0</v>
      </c>
      <c r="CE39" s="259">
        <f>IF(Tb.Financiering[[#This Row],[Pnr.]]=CE$7,Tb.Financiering[[#This Row],[Eigen
bijdrage]]+Tb.Financiering[[#This Row],[Andere
subsidie(s)]]+Tb.Financiering[[#This Row],[Anders]],0)</f>
        <v>0</v>
      </c>
      <c r="CF39" s="259">
        <f>IF(Tb.Financiering[[#This Row],[Pnr.]]=CF$7,Tb.Financiering[[#This Row],[Eigen
bijdrage]]+Tb.Financiering[[#This Row],[Andere
subsidie(s)]]+Tb.Financiering[[#This Row],[Anders]],0)</f>
        <v>0</v>
      </c>
      <c r="CG39" s="259">
        <f>IF(Tb.Financiering[[#This Row],[Pnr.]]=CG$7,Tb.Financiering[[#This Row],[Eigen
bijdrage]]+Tb.Financiering[[#This Row],[Andere
subsidie(s)]]+Tb.Financiering[[#This Row],[Anders]],0)</f>
        <v>0</v>
      </c>
      <c r="CH39" s="259">
        <f>IF(Tb.Financiering[[#This Row],[Pnr.]]=CH$7,Tb.Financiering[[#This Row],[Eigen
bijdrage]]+Tb.Financiering[[#This Row],[Andere
subsidie(s)]]+Tb.Financiering[[#This Row],[Anders]],0)</f>
        <v>0</v>
      </c>
      <c r="CI39" s="259">
        <f>IF(Tb.Financiering[[#This Row],[Pnr.]]=CI$7,Tb.Financiering[[#This Row],[Eigen
bijdrage]]+Tb.Financiering[[#This Row],[Andere
subsidie(s)]]+Tb.Financiering[[#This Row],[Anders]],0)</f>
        <v>0</v>
      </c>
      <c r="CJ39" s="259">
        <f>IF(Tb.Financiering[[#This Row],[Pnr.]]=CJ$7,Tb.Financiering[[#This Row],[Eigen
bijdrage]]+Tb.Financiering[[#This Row],[Andere
subsidie(s)]]+Tb.Financiering[[#This Row],[Anders]],0)</f>
        <v>0</v>
      </c>
      <c r="CK39" s="259">
        <f>IF(Tb.Financiering[[#This Row],[Pnr.]]=CK$7,Tb.Financiering[[#This Row],[Eigen
bijdrage]]+Tb.Financiering[[#This Row],[Andere
subsidie(s)]]+Tb.Financiering[[#This Row],[Anders]],0)</f>
        <v>0</v>
      </c>
      <c r="CL39" s="259">
        <f>IF(Tb.Financiering[[#This Row],[Pnr.]]=CL$7,Tb.Financiering[[#This Row],[Eigen
bijdrage]]+Tb.Financiering[[#This Row],[Andere
subsidie(s)]]+Tb.Financiering[[#This Row],[Anders]],0)</f>
        <v>0</v>
      </c>
      <c r="CM39" s="259">
        <f>IF(Tb.Financiering[[#This Row],[Pnr.]]=CM$7,Tb.Financiering[[#This Row],[Eigen
bijdrage]]+Tb.Financiering[[#This Row],[Andere
subsidie(s)]]+Tb.Financiering[[#This Row],[Anders]],0)</f>
        <v>0</v>
      </c>
      <c r="CN39" s="259">
        <f>IF(Tb.Financiering[[#This Row],[Pnr.]]=CN$7,Tb.Financiering[[#This Row],[Eigen
bijdrage]]+Tb.Financiering[[#This Row],[Andere
subsidie(s)]]+Tb.Financiering[[#This Row],[Anders]],0)</f>
        <v>0</v>
      </c>
      <c r="CO39" s="259">
        <f>IF(Tb.Financiering[[#This Row],[Pnr.]]=CO$7,Tb.Financiering[[#This Row],[Eigen
bijdrage]]+Tb.Financiering[[#This Row],[Andere
subsidie(s)]]+Tb.Financiering[[#This Row],[Anders]],0)</f>
        <v>0</v>
      </c>
      <c r="CP39" s="259">
        <f>IF(Tb.Financiering[[#This Row],[Pnr.]]=CP$7,Tb.Financiering[[#This Row],[Eigen
bijdrage]]+Tb.Financiering[[#This Row],[Andere
subsidie(s)]]+Tb.Financiering[[#This Row],[Anders]],0)</f>
        <v>0</v>
      </c>
      <c r="CQ39" s="259">
        <f>IF(Tb.Financiering[[#This Row],[Pnr.]]=CQ$7,Tb.Financiering[[#This Row],[Eigen
bijdrage]]+Tb.Financiering[[#This Row],[Andere
subsidie(s)]]+Tb.Financiering[[#This Row],[Anders]],0)</f>
        <v>0</v>
      </c>
      <c r="CR39" s="259">
        <f>IF(Tb.Financiering[[#This Row],[Pnr.]]=CR$7,Tb.Financiering[[#This Row],[Eigen
bijdrage]]+Tb.Financiering[[#This Row],[Andere
subsidie(s)]]+Tb.Financiering[[#This Row],[Anders]],0)</f>
        <v>0</v>
      </c>
      <c r="CS39" s="259">
        <f>IF(Tb.Financiering[[#This Row],[Pnr.]]=CS$7,Tb.Financiering[[#This Row],[Eigen
bijdrage]]+Tb.Financiering[[#This Row],[Andere
subsidie(s)]]+Tb.Financiering[[#This Row],[Anders]],0)</f>
        <v>0</v>
      </c>
      <c r="CT39" s="259">
        <f>IF(Tb.Financiering[[#This Row],[Pnr.]]=CT$7,Tb.Financiering[[#This Row],[Eigen
bijdrage]]+Tb.Financiering[[#This Row],[Andere
subsidie(s)]]+Tb.Financiering[[#This Row],[Anders]],0)</f>
        <v>0</v>
      </c>
      <c r="CU39" s="259">
        <f>IF(Tb.Financiering[[#This Row],[Pnr.]]=CU$7,Tb.Financiering[[#This Row],[Eigen
bijdrage]]+Tb.Financiering[[#This Row],[Andere
subsidie(s)]]+Tb.Financiering[[#This Row],[Anders]],0)</f>
        <v>0</v>
      </c>
      <c r="CV39" s="259">
        <f>IF(Tb.Financiering[[#This Row],[Pnr.]]=CV$7,Tb.Financiering[[#This Row],[Eigen
bijdrage]]+Tb.Financiering[[#This Row],[Andere
subsidie(s)]]+Tb.Financiering[[#This Row],[Anders]],0)</f>
        <v>0</v>
      </c>
      <c r="CW39" s="259">
        <f>IF(Tb.Financiering[[#This Row],[Pnr.]]=CW$7,Tb.Financiering[[#This Row],[Eigen
bijdrage]]+Tb.Financiering[[#This Row],[Andere
subsidie(s)]]+Tb.Financiering[[#This Row],[Anders]],0)</f>
        <v>0</v>
      </c>
      <c r="CX39" s="259">
        <f>IF(Tb.Financiering[[#This Row],[Pnr.]]=CX$7,Tb.Financiering[[#This Row],[Eigen
bijdrage]]+Tb.Financiering[[#This Row],[Andere
subsidie(s)]]+Tb.Financiering[[#This Row],[Anders]],0)</f>
        <v>0</v>
      </c>
      <c r="CY39" s="259">
        <f>IF(Tb.Financiering[[#This Row],[Pnr.]]=CY$7,Tb.Financiering[[#This Row],[Eigen
bijdrage]]+Tb.Financiering[[#This Row],[Andere
subsidie(s)]]+Tb.Financiering[[#This Row],[Anders]],0)</f>
        <v>0</v>
      </c>
      <c r="CZ39" s="259">
        <f>IF(Tb.Financiering[[#This Row],[Pnr.]]=CZ$7,Tb.Financiering[[#This Row],[Eigen
bijdrage]]+Tb.Financiering[[#This Row],[Andere
subsidie(s)]]+Tb.Financiering[[#This Row],[Anders]],0)</f>
        <v>0</v>
      </c>
      <c r="DA39" s="259">
        <f>IF(Tb.Financiering[[#This Row],[Pnr.]]=DA$7,Tb.Financiering[[#This Row],[Eigen
bijdrage]]+Tb.Financiering[[#This Row],[Andere
subsidie(s)]]+Tb.Financiering[[#This Row],[Anders]],0)</f>
        <v>0</v>
      </c>
      <c r="DB39" s="259">
        <f>IF(Tb.Financiering[[#This Row],[Pnr.]]=DB$7,Tb.Financiering[[#This Row],[Eigen
bijdrage]]+Tb.Financiering[[#This Row],[Andere
subsidie(s)]]+Tb.Financiering[[#This Row],[Anders]],0)</f>
        <v>0</v>
      </c>
      <c r="DC39" s="259">
        <f>IF(Tb.Financiering[[#This Row],[Pnr.]]=DC$7,Tb.Financiering[[#This Row],[Eigen
bijdrage]]+Tb.Financiering[[#This Row],[Andere
subsidie(s)]]+Tb.Financiering[[#This Row],[Anders]],0)</f>
        <v>0</v>
      </c>
      <c r="DD39" s="259">
        <f>IF(Tb.Financiering[[#This Row],[Pnr.]]=DD$7,Tb.Financiering[[#This Row],[Eigen
bijdrage]]+Tb.Financiering[[#This Row],[Andere
subsidie(s)]]+Tb.Financiering[[#This Row],[Anders]],0)</f>
        <v>0</v>
      </c>
      <c r="DE39" s="259">
        <f>IF(Tb.Financiering[[#This Row],[Pnr.]]=DE$7,Tb.Financiering[[#This Row],[Eigen
bijdrage]]+Tb.Financiering[[#This Row],[Andere
subsidie(s)]]+Tb.Financiering[[#This Row],[Anders]],0)</f>
        <v>0</v>
      </c>
      <c r="DF39" s="259">
        <f>IF(Tb.Financiering[[#This Row],[Pnr.]]=DF$7,Tb.Financiering[[#This Row],[Eigen
bijdrage]]+Tb.Financiering[[#This Row],[Andere
subsidie(s)]]+Tb.Financiering[[#This Row],[Anders]],0)</f>
        <v>0</v>
      </c>
      <c r="DG39" s="259">
        <f>IF(Tb.Financiering[[#This Row],[Pnr.]]=DG$7,Tb.Financiering[[#This Row],[Eigen
bijdrage]]+Tb.Financiering[[#This Row],[Andere
subsidie(s)]]+Tb.Financiering[[#This Row],[Anders]],0)</f>
        <v>0</v>
      </c>
      <c r="DH39" s="259">
        <f>IF(Tb.Financiering[[#This Row],[Pnr.]]=DH$7,Tb.Financiering[[#This Row],[Eigen
bijdrage]]+Tb.Financiering[[#This Row],[Andere
subsidie(s)]]+Tb.Financiering[[#This Row],[Anders]],0)</f>
        <v>0</v>
      </c>
      <c r="DI39" s="259">
        <f>IF(Tb.Financiering[[#This Row],[Pnr.]]=DI$7,Tb.Financiering[[#This Row],[Eigen
bijdrage]]+Tb.Financiering[[#This Row],[Andere
subsidie(s)]]+Tb.Financiering[[#This Row],[Anders]],0)</f>
        <v>0</v>
      </c>
      <c r="DJ39" s="259">
        <f>IF(Tb.Financiering[[#This Row],[Pnr.]]=DJ$7,Tb.Financiering[[#This Row],[Eigen
bijdrage]]+Tb.Financiering[[#This Row],[Andere
subsidie(s)]]+Tb.Financiering[[#This Row],[Anders]],0)</f>
        <v>0</v>
      </c>
      <c r="DK39" s="259">
        <f>IF(Tb.Financiering[[#This Row],[Pnr.]]=DK$7,Tb.Financiering[[#This Row],[Eigen
bijdrage]]+Tb.Financiering[[#This Row],[Andere
subsidie(s)]]+Tb.Financiering[[#This Row],[Anders]],0)</f>
        <v>0</v>
      </c>
      <c r="XEZ39" s="267"/>
      <c r="XFA39" s="267"/>
      <c r="XFB39" s="267"/>
      <c r="XFC39" s="267"/>
      <c r="XFD39" s="31"/>
    </row>
    <row r="40" spans="1:115 16380:16384" s="4" customFormat="1" x14ac:dyDescent="0.3">
      <c r="A40" s="31"/>
      <c r="B40" s="147"/>
      <c r="C40" s="147"/>
      <c r="D40" s="11">
        <f>SUMIF(Tbl.Kosten[PSAnr.],Tb.Financiering[[#This Row],[PSAnr.]],Tbl.Kosten[Totaal kosten])</f>
        <v>0</v>
      </c>
      <c r="E40" s="164">
        <f>SUMIF(Tbl.Kosten[PSAnr.],Tb.Financiering[[#This Row],[PSAnr.]],Tbl.Kosten[Subsidie])</f>
        <v>0</v>
      </c>
      <c r="F40" s="165"/>
      <c r="G40" s="164">
        <f>Tb.Financiering[[#This Row],[Begrote kosten]]-Tb.Financiering[[#This Row],[Berekende GLB subsidie]]-Tb.Financiering[[#This Row],[Correctie GLB subsidie]]</f>
        <v>0</v>
      </c>
      <c r="H40" s="166"/>
      <c r="I40" s="166"/>
      <c r="J40" s="166"/>
      <c r="K40" s="162"/>
      <c r="L40" s="97">
        <f>Tb.Financiering[[#This Row],[Te financieren]]-SUM(Tb.Financiering[[#This Row],[Eigen
bijdrage]:[Anders]])</f>
        <v>0</v>
      </c>
      <c r="M40" s="170" t="str">
        <f>IFERROR(VLOOKUP(Tb.Financiering[[#This Row],[Partnernaam]],Tbl.Projectpartners[[Naam]:[PNr.]],9,FALSE),"")</f>
        <v/>
      </c>
      <c r="N40" s="152" t="str">
        <f>IFERROR(VLOOKUP(Tb.Financiering[[#This Row],[Subsidiabele activiteit]],Tbl.Subsidiehoogte[[Subsidieactiviteit]:[SAnr.]],3,FALSE),"")</f>
        <v/>
      </c>
      <c r="O40" s="152" t="str">
        <f>_xlfn.CONCAT(Tb.Financiering[[#This Row],[Pnr.]],Tb.Financiering[[#This Row],[SAnr.]])</f>
        <v/>
      </c>
      <c r="P40" s="154">
        <f>IF(Tb.Financiering[[#This Row],[Pnr.]]=P$7,Tb.Financiering[[#This Row],[Te financieren]]-Tb.Financiering[[#This Row],[Eigen
bijdrage]]-Tb.Financiering[[#This Row],[Andere
subsidie(s)]]-Tb.Financiering[[#This Row],[Anders]],0)</f>
        <v>0</v>
      </c>
      <c r="Q40" s="154">
        <f>IF(Tb.Financiering[[#This Row],[Pnr.]]=Q$7,Tb.Financiering[[#This Row],[Te financieren]]-Tb.Financiering[[#This Row],[Eigen
bijdrage]]-Tb.Financiering[[#This Row],[Andere
subsidie(s)]]-Tb.Financiering[[#This Row],[Anders]],0)</f>
        <v>0</v>
      </c>
      <c r="R40" s="154">
        <f>IF(Tb.Financiering[[#This Row],[Pnr.]]=R$7,Tb.Financiering[[#This Row],[Te financieren]]-Tb.Financiering[[#This Row],[Eigen
bijdrage]]-Tb.Financiering[[#This Row],[Andere
subsidie(s)]]-Tb.Financiering[[#This Row],[Anders]],0)</f>
        <v>0</v>
      </c>
      <c r="S40" s="154">
        <f>IF(Tb.Financiering[[#This Row],[Pnr.]]=S$7,Tb.Financiering[[#This Row],[Te financieren]]-Tb.Financiering[[#This Row],[Eigen
bijdrage]]-Tb.Financiering[[#This Row],[Andere
subsidie(s)]]-Tb.Financiering[[#This Row],[Anders]],0)</f>
        <v>0</v>
      </c>
      <c r="T40" s="154">
        <f>IF(Tb.Financiering[[#This Row],[Pnr.]]=T$7,Tb.Financiering[[#This Row],[Te financieren]]-Tb.Financiering[[#This Row],[Eigen
bijdrage]]-Tb.Financiering[[#This Row],[Andere
subsidie(s)]]-Tb.Financiering[[#This Row],[Anders]],0)</f>
        <v>0</v>
      </c>
      <c r="U40" s="154">
        <f>IF(Tb.Financiering[[#This Row],[Pnr.]]=U$7,Tb.Financiering[[#This Row],[Te financieren]]-Tb.Financiering[[#This Row],[Eigen
bijdrage]]-Tb.Financiering[[#This Row],[Andere
subsidie(s)]]-Tb.Financiering[[#This Row],[Anders]],0)</f>
        <v>0</v>
      </c>
      <c r="V40" s="154">
        <f>IF(Tb.Financiering[[#This Row],[Pnr.]]=V$7,Tb.Financiering[[#This Row],[Te financieren]]-Tb.Financiering[[#This Row],[Eigen
bijdrage]]-Tb.Financiering[[#This Row],[Andere
subsidie(s)]]-Tb.Financiering[[#This Row],[Anders]],0)</f>
        <v>0</v>
      </c>
      <c r="W40" s="154">
        <f>IF(Tb.Financiering[[#This Row],[Pnr.]]=W$7,Tb.Financiering[[#This Row],[Te financieren]]-Tb.Financiering[[#This Row],[Eigen
bijdrage]]-Tb.Financiering[[#This Row],[Andere
subsidie(s)]]-Tb.Financiering[[#This Row],[Anders]],0)</f>
        <v>0</v>
      </c>
      <c r="X40" s="154">
        <f>IF(Tb.Financiering[[#This Row],[Pnr.]]=X$7,Tb.Financiering[[#This Row],[Te financieren]]-Tb.Financiering[[#This Row],[Eigen
bijdrage]]-Tb.Financiering[[#This Row],[Andere
subsidie(s)]]-Tb.Financiering[[#This Row],[Anders]],0)</f>
        <v>0</v>
      </c>
      <c r="Y40" s="154">
        <f>IF(Tb.Financiering[[#This Row],[Pnr.]]=Y$7,Tb.Financiering[[#This Row],[Te financieren]]-Tb.Financiering[[#This Row],[Eigen
bijdrage]]-Tb.Financiering[[#This Row],[Andere
subsidie(s)]]-Tb.Financiering[[#This Row],[Anders]],0)</f>
        <v>0</v>
      </c>
      <c r="Z40" s="154">
        <f>IF(Tb.Financiering[[#This Row],[Pnr.]]=Z$7,Tb.Financiering[[#This Row],[Te financieren]]-Tb.Financiering[[#This Row],[Eigen
bijdrage]]-Tb.Financiering[[#This Row],[Andere
subsidie(s)]]-Tb.Financiering[[#This Row],[Anders]],0)</f>
        <v>0</v>
      </c>
      <c r="AA40" s="154">
        <f>IF(Tb.Financiering[[#This Row],[Pnr.]]=AA$7,Tb.Financiering[[#This Row],[Te financieren]]-Tb.Financiering[[#This Row],[Eigen
bijdrage]]-Tb.Financiering[[#This Row],[Andere
subsidie(s)]]-Tb.Financiering[[#This Row],[Anders]],0)</f>
        <v>0</v>
      </c>
      <c r="AB40" s="154">
        <f>IF(Tb.Financiering[[#This Row],[Pnr.]]=AB$7,Tb.Financiering[[#This Row],[Te financieren]]-Tb.Financiering[[#This Row],[Eigen
bijdrage]]-Tb.Financiering[[#This Row],[Andere
subsidie(s)]]-Tb.Financiering[[#This Row],[Anders]],0)</f>
        <v>0</v>
      </c>
      <c r="AC40" s="154">
        <f>IF(Tb.Financiering[[#This Row],[Pnr.]]=AC$7,Tb.Financiering[[#This Row],[Te financieren]]-Tb.Financiering[[#This Row],[Eigen
bijdrage]]-Tb.Financiering[[#This Row],[Andere
subsidie(s)]]-Tb.Financiering[[#This Row],[Anders]],0)</f>
        <v>0</v>
      </c>
      <c r="AD40" s="154">
        <f>IF(Tb.Financiering[[#This Row],[Pnr.]]=AD$7,Tb.Financiering[[#This Row],[Te financieren]]-Tb.Financiering[[#This Row],[Eigen
bijdrage]]-Tb.Financiering[[#This Row],[Andere
subsidie(s)]]-Tb.Financiering[[#This Row],[Anders]],0)</f>
        <v>0</v>
      </c>
      <c r="AE40" s="154">
        <f>IF(Tb.Financiering[[#This Row],[Pnr.]]=AE$7,Tb.Financiering[[#This Row],[Te financieren]]-Tb.Financiering[[#This Row],[Eigen
bijdrage]]-Tb.Financiering[[#This Row],[Andere
subsidie(s)]]-Tb.Financiering[[#This Row],[Anders]],0)</f>
        <v>0</v>
      </c>
      <c r="AF40" s="154">
        <f>IF(Tb.Financiering[[#This Row],[Pnr.]]=AF$7,Tb.Financiering[[#This Row],[Te financieren]]-Tb.Financiering[[#This Row],[Eigen
bijdrage]]-Tb.Financiering[[#This Row],[Andere
subsidie(s)]]-Tb.Financiering[[#This Row],[Anders]],0)</f>
        <v>0</v>
      </c>
      <c r="AG40" s="154">
        <f>IF(Tb.Financiering[[#This Row],[Pnr.]]=AG$7,Tb.Financiering[[#This Row],[Te financieren]]-Tb.Financiering[[#This Row],[Eigen
bijdrage]]-Tb.Financiering[[#This Row],[Andere
subsidie(s)]]-Tb.Financiering[[#This Row],[Anders]],0)</f>
        <v>0</v>
      </c>
      <c r="AH40" s="154">
        <f>IF(Tb.Financiering[[#This Row],[Pnr.]]=AH$7,Tb.Financiering[[#This Row],[Te financieren]]-Tb.Financiering[[#This Row],[Eigen
bijdrage]]-Tb.Financiering[[#This Row],[Andere
subsidie(s)]]-Tb.Financiering[[#This Row],[Anders]],0)</f>
        <v>0</v>
      </c>
      <c r="AI40" s="154">
        <f>IF(Tb.Financiering[[#This Row],[Pnr.]]=AI$7,Tb.Financiering[[#This Row],[Te financieren]]-Tb.Financiering[[#This Row],[Eigen
bijdrage]]-Tb.Financiering[[#This Row],[Andere
subsidie(s)]]-Tb.Financiering[[#This Row],[Anders]],0)</f>
        <v>0</v>
      </c>
      <c r="AJ40" s="154">
        <f>IF(Tb.Financiering[[#This Row],[Pnr.]]=AJ$7,Tb.Financiering[[#This Row],[Te financieren]]-Tb.Financiering[[#This Row],[Eigen
bijdrage]]-Tb.Financiering[[#This Row],[Andere
subsidie(s)]]-Tb.Financiering[[#This Row],[Anders]],0)</f>
        <v>0</v>
      </c>
      <c r="AK40" s="154">
        <f>IF(Tb.Financiering[[#This Row],[Pnr.]]=AK$7,Tb.Financiering[[#This Row],[Te financieren]]-Tb.Financiering[[#This Row],[Eigen
bijdrage]]-Tb.Financiering[[#This Row],[Andere
subsidie(s)]]-Tb.Financiering[[#This Row],[Anders]],0)</f>
        <v>0</v>
      </c>
      <c r="AL40" s="154">
        <f>IF(Tb.Financiering[[#This Row],[Pnr.]]=AL$7,Tb.Financiering[[#This Row],[Te financieren]]-Tb.Financiering[[#This Row],[Eigen
bijdrage]]-Tb.Financiering[[#This Row],[Andere
subsidie(s)]]-Tb.Financiering[[#This Row],[Anders]],0)</f>
        <v>0</v>
      </c>
      <c r="AM40" s="154">
        <f>IF(Tb.Financiering[[#This Row],[Pnr.]]=AM$7,Tb.Financiering[[#This Row],[Te financieren]]-Tb.Financiering[[#This Row],[Eigen
bijdrage]]-Tb.Financiering[[#This Row],[Andere
subsidie(s)]]-Tb.Financiering[[#This Row],[Anders]],0)</f>
        <v>0</v>
      </c>
      <c r="AN40" s="154">
        <f>IF(Tb.Financiering[[#This Row],[Pnr.]]=AN$7,Tb.Financiering[[#This Row],[Te financieren]]-Tb.Financiering[[#This Row],[Eigen
bijdrage]]-Tb.Financiering[[#This Row],[Andere
subsidie(s)]]-Tb.Financiering[[#This Row],[Anders]],0)</f>
        <v>0</v>
      </c>
      <c r="AO40" s="154">
        <f>IF(Tb.Financiering[[#This Row],[Pnr.]]=AO$7,Tb.Financiering[[#This Row],[Te financieren]]-Tb.Financiering[[#This Row],[Eigen
bijdrage]]-Tb.Financiering[[#This Row],[Andere
subsidie(s)]]-Tb.Financiering[[#This Row],[Anders]],0)</f>
        <v>0</v>
      </c>
      <c r="AP40" s="154">
        <f>IF(Tb.Financiering[[#This Row],[Pnr.]]=AP$7,Tb.Financiering[[#This Row],[Te financieren]]-Tb.Financiering[[#This Row],[Eigen
bijdrage]]-Tb.Financiering[[#This Row],[Andere
subsidie(s)]]-Tb.Financiering[[#This Row],[Anders]],0)</f>
        <v>0</v>
      </c>
      <c r="AQ40" s="154">
        <f>IF(Tb.Financiering[[#This Row],[Pnr.]]=AQ$7,Tb.Financiering[[#This Row],[Te financieren]]-Tb.Financiering[[#This Row],[Eigen
bijdrage]]-Tb.Financiering[[#This Row],[Andere
subsidie(s)]]-Tb.Financiering[[#This Row],[Anders]],0)</f>
        <v>0</v>
      </c>
      <c r="AR40" s="154">
        <f>IF(Tb.Financiering[[#This Row],[Pnr.]]=AR$7,Tb.Financiering[[#This Row],[Te financieren]]-Tb.Financiering[[#This Row],[Eigen
bijdrage]]-Tb.Financiering[[#This Row],[Andere
subsidie(s)]]-Tb.Financiering[[#This Row],[Anders]],0)</f>
        <v>0</v>
      </c>
      <c r="AS40" s="154">
        <f>IF(Tb.Financiering[[#This Row],[Pnr.]]=AS$7,Tb.Financiering[[#This Row],[Te financieren]]-Tb.Financiering[[#This Row],[Eigen
bijdrage]]-Tb.Financiering[[#This Row],[Andere
subsidie(s)]]-Tb.Financiering[[#This Row],[Anders]],0)</f>
        <v>0</v>
      </c>
      <c r="AT40" s="154">
        <f>IF(Tb.Financiering[[#This Row],[Pnr.]]=AT$7,Tb.Financiering[[#This Row],[Te financieren]]-Tb.Financiering[[#This Row],[Eigen
bijdrage]]-Tb.Financiering[[#This Row],[Andere
subsidie(s)]]-Tb.Financiering[[#This Row],[Anders]],0)</f>
        <v>0</v>
      </c>
      <c r="AU40" s="154">
        <f>IF(Tb.Financiering[[#This Row],[Pnr.]]=AU$7,Tb.Financiering[[#This Row],[Te financieren]]-Tb.Financiering[[#This Row],[Eigen
bijdrage]]-Tb.Financiering[[#This Row],[Andere
subsidie(s)]]-Tb.Financiering[[#This Row],[Anders]],0)</f>
        <v>0</v>
      </c>
      <c r="AV40" s="154">
        <f>IF(Tb.Financiering[[#This Row],[Pnr.]]=AV$7,Tb.Financiering[[#This Row],[Te financieren]]-Tb.Financiering[[#This Row],[Eigen
bijdrage]]-Tb.Financiering[[#This Row],[Andere
subsidie(s)]]-Tb.Financiering[[#This Row],[Anders]],0)</f>
        <v>0</v>
      </c>
      <c r="AW40" s="154">
        <f>IF(Tb.Financiering[[#This Row],[Pnr.]]=AW$7,Tb.Financiering[[#This Row],[Te financieren]]-Tb.Financiering[[#This Row],[Eigen
bijdrage]]-Tb.Financiering[[#This Row],[Andere
subsidie(s)]]-Tb.Financiering[[#This Row],[Anders]],0)</f>
        <v>0</v>
      </c>
      <c r="AX40" s="154">
        <f>IF(Tb.Financiering[[#This Row],[Pnr.]]=AX$7,Tb.Financiering[[#This Row],[Te financieren]]-Tb.Financiering[[#This Row],[Eigen
bijdrage]]-Tb.Financiering[[#This Row],[Andere
subsidie(s)]]-Tb.Financiering[[#This Row],[Anders]],0)</f>
        <v>0</v>
      </c>
      <c r="AY40" s="154">
        <f>IF(Tb.Financiering[[#This Row],[Pnr.]]=AY$7,Tb.Financiering[[#This Row],[Te financieren]]-Tb.Financiering[[#This Row],[Eigen
bijdrage]]-Tb.Financiering[[#This Row],[Andere
subsidie(s)]]-Tb.Financiering[[#This Row],[Anders]],0)</f>
        <v>0</v>
      </c>
      <c r="AZ40" s="154">
        <f>IF(Tb.Financiering[[#This Row],[Pnr.]]=AZ$7,Tb.Financiering[[#This Row],[Te financieren]]-Tb.Financiering[[#This Row],[Eigen
bijdrage]]-Tb.Financiering[[#This Row],[Andere
subsidie(s)]]-Tb.Financiering[[#This Row],[Anders]],0)</f>
        <v>0</v>
      </c>
      <c r="BA40" s="154">
        <f>IF(Tb.Financiering[[#This Row],[Pnr.]]=BA$7,Tb.Financiering[[#This Row],[Te financieren]]-Tb.Financiering[[#This Row],[Eigen
bijdrage]]-Tb.Financiering[[#This Row],[Andere
subsidie(s)]]-Tb.Financiering[[#This Row],[Anders]],0)</f>
        <v>0</v>
      </c>
      <c r="BB40" s="154">
        <f>IF(Tb.Financiering[[#This Row],[Pnr.]]=BB$7,Tb.Financiering[[#This Row],[Te financieren]]-Tb.Financiering[[#This Row],[Eigen
bijdrage]]-Tb.Financiering[[#This Row],[Andere
subsidie(s)]]-Tb.Financiering[[#This Row],[Anders]],0)</f>
        <v>0</v>
      </c>
      <c r="BC40" s="154">
        <f>IF(Tb.Financiering[[#This Row],[Pnr.]]=BC$7,Tb.Financiering[[#This Row],[Te financieren]]-Tb.Financiering[[#This Row],[Eigen
bijdrage]]-Tb.Financiering[[#This Row],[Andere
subsidie(s)]]-Tb.Financiering[[#This Row],[Anders]],0)</f>
        <v>0</v>
      </c>
      <c r="BD40" s="154">
        <f>IF(Tb.Financiering[[#This Row],[Pnr.]]=BD$7,Tb.Financiering[[#This Row],[Te financieren]]-Tb.Financiering[[#This Row],[Eigen
bijdrage]]-Tb.Financiering[[#This Row],[Andere
subsidie(s)]]-Tb.Financiering[[#This Row],[Anders]],0)</f>
        <v>0</v>
      </c>
      <c r="BE40" s="154">
        <f>IF(Tb.Financiering[[#This Row],[Pnr.]]=BE$7,Tb.Financiering[[#This Row],[Te financieren]]-Tb.Financiering[[#This Row],[Eigen
bijdrage]]-Tb.Financiering[[#This Row],[Andere
subsidie(s)]]-Tb.Financiering[[#This Row],[Anders]],0)</f>
        <v>0</v>
      </c>
      <c r="BF40" s="154">
        <f>IF(Tb.Financiering[[#This Row],[Pnr.]]=BF$7,Tb.Financiering[[#This Row],[Te financieren]]-Tb.Financiering[[#This Row],[Eigen
bijdrage]]-Tb.Financiering[[#This Row],[Andere
subsidie(s)]]-Tb.Financiering[[#This Row],[Anders]],0)</f>
        <v>0</v>
      </c>
      <c r="BG40" s="154">
        <f>IF(Tb.Financiering[[#This Row],[Pnr.]]=BG$7,Tb.Financiering[[#This Row],[Te financieren]]-Tb.Financiering[[#This Row],[Eigen
bijdrage]]-Tb.Financiering[[#This Row],[Andere
subsidie(s)]]-Tb.Financiering[[#This Row],[Anders]],0)</f>
        <v>0</v>
      </c>
      <c r="BH40" s="154">
        <f>IF(Tb.Financiering[[#This Row],[Pnr.]]=BH$7,Tb.Financiering[[#This Row],[Te financieren]]-Tb.Financiering[[#This Row],[Eigen
bijdrage]]-Tb.Financiering[[#This Row],[Andere
subsidie(s)]]-Tb.Financiering[[#This Row],[Anders]],0)</f>
        <v>0</v>
      </c>
      <c r="BI40" s="154">
        <f>IF(Tb.Financiering[[#This Row],[Pnr.]]=BI$7,Tb.Financiering[[#This Row],[Te financieren]]-Tb.Financiering[[#This Row],[Eigen
bijdrage]]-Tb.Financiering[[#This Row],[Andere
subsidie(s)]]-Tb.Financiering[[#This Row],[Anders]],0)</f>
        <v>0</v>
      </c>
      <c r="BJ40" s="154">
        <f>IF(Tb.Financiering[[#This Row],[Pnr.]]=BJ$7,Tb.Financiering[[#This Row],[Te financieren]]-Tb.Financiering[[#This Row],[Eigen
bijdrage]]-Tb.Financiering[[#This Row],[Andere
subsidie(s)]]-Tb.Financiering[[#This Row],[Anders]],0)</f>
        <v>0</v>
      </c>
      <c r="BK40" s="154">
        <f>IF(Tb.Financiering[[#This Row],[Pnr.]]=BK$7,Tb.Financiering[[#This Row],[Te financieren]]-Tb.Financiering[[#This Row],[Eigen
bijdrage]]-Tb.Financiering[[#This Row],[Andere
subsidie(s)]]-Tb.Financiering[[#This Row],[Anders]],0)</f>
        <v>0</v>
      </c>
      <c r="BL40" s="154">
        <f>IF(Tb.Financiering[[#This Row],[Pnr.]]=BL$7,Tb.Financiering[[#This Row],[Te financieren]]-Tb.Financiering[[#This Row],[Eigen
bijdrage]]-Tb.Financiering[[#This Row],[Andere
subsidie(s)]]-Tb.Financiering[[#This Row],[Anders]],0)</f>
        <v>0</v>
      </c>
      <c r="BM40" s="154">
        <f>IF(Tb.Financiering[[#This Row],[Pnr.]]=BM$7,Tb.Financiering[[#This Row],[Te financieren]]-Tb.Financiering[[#This Row],[Eigen
bijdrage]]-Tb.Financiering[[#This Row],[Andere
subsidie(s)]]-Tb.Financiering[[#This Row],[Anders]],0)</f>
        <v>0</v>
      </c>
      <c r="BN40" s="259">
        <f>IF(Tb.Financiering[[#This Row],[Pnr.]]=BN$7,Tb.Financiering[[#This Row],[Eigen
bijdrage]]+Tb.Financiering[[#This Row],[Andere
subsidie(s)]]+Tb.Financiering[[#This Row],[Anders]],0)</f>
        <v>0</v>
      </c>
      <c r="BO40" s="259">
        <f>IF(Tb.Financiering[[#This Row],[Pnr.]]=BO$7,Tb.Financiering[[#This Row],[Eigen
bijdrage]]+Tb.Financiering[[#This Row],[Andere
subsidie(s)]]+Tb.Financiering[[#This Row],[Anders]],0)</f>
        <v>0</v>
      </c>
      <c r="BP40" s="259">
        <f>IF(Tb.Financiering[[#This Row],[Pnr.]]=BP$7,Tb.Financiering[[#This Row],[Eigen
bijdrage]]+Tb.Financiering[[#This Row],[Andere
subsidie(s)]]+Tb.Financiering[[#This Row],[Anders]],0)</f>
        <v>0</v>
      </c>
      <c r="BQ40" s="259">
        <f>IF(Tb.Financiering[[#This Row],[Pnr.]]=BQ$7,Tb.Financiering[[#This Row],[Eigen
bijdrage]]+Tb.Financiering[[#This Row],[Andere
subsidie(s)]]+Tb.Financiering[[#This Row],[Anders]],0)</f>
        <v>0</v>
      </c>
      <c r="BR40" s="259">
        <f>IF(Tb.Financiering[[#This Row],[Pnr.]]=BR$7,Tb.Financiering[[#This Row],[Eigen
bijdrage]]+Tb.Financiering[[#This Row],[Andere
subsidie(s)]]+Tb.Financiering[[#This Row],[Anders]],0)</f>
        <v>0</v>
      </c>
      <c r="BS40" s="259">
        <f>IF(Tb.Financiering[[#This Row],[Pnr.]]=BS$7,Tb.Financiering[[#This Row],[Eigen
bijdrage]]+Tb.Financiering[[#This Row],[Andere
subsidie(s)]]+Tb.Financiering[[#This Row],[Anders]],0)</f>
        <v>0</v>
      </c>
      <c r="BT40" s="259">
        <f>IF(Tb.Financiering[[#This Row],[Pnr.]]=BT$7,Tb.Financiering[[#This Row],[Eigen
bijdrage]]+Tb.Financiering[[#This Row],[Andere
subsidie(s)]]+Tb.Financiering[[#This Row],[Anders]],0)</f>
        <v>0</v>
      </c>
      <c r="BU40" s="259">
        <f>IF(Tb.Financiering[[#This Row],[Pnr.]]=BU$7,Tb.Financiering[[#This Row],[Eigen
bijdrage]]+Tb.Financiering[[#This Row],[Andere
subsidie(s)]]+Tb.Financiering[[#This Row],[Anders]],0)</f>
        <v>0</v>
      </c>
      <c r="BV40" s="259">
        <f>IF(Tb.Financiering[[#This Row],[Pnr.]]=BV$7,Tb.Financiering[[#This Row],[Eigen
bijdrage]]+Tb.Financiering[[#This Row],[Andere
subsidie(s)]]+Tb.Financiering[[#This Row],[Anders]],0)</f>
        <v>0</v>
      </c>
      <c r="BW40" s="259">
        <f>IF(Tb.Financiering[[#This Row],[Pnr.]]=BW$7,Tb.Financiering[[#This Row],[Eigen
bijdrage]]+Tb.Financiering[[#This Row],[Andere
subsidie(s)]]+Tb.Financiering[[#This Row],[Anders]],0)</f>
        <v>0</v>
      </c>
      <c r="BX40" s="259">
        <f>IF(Tb.Financiering[[#This Row],[Pnr.]]=BX$7,Tb.Financiering[[#This Row],[Eigen
bijdrage]]+Tb.Financiering[[#This Row],[Andere
subsidie(s)]]+Tb.Financiering[[#This Row],[Anders]],0)</f>
        <v>0</v>
      </c>
      <c r="BY40" s="259">
        <f>IF(Tb.Financiering[[#This Row],[Pnr.]]=BY$7,Tb.Financiering[[#This Row],[Eigen
bijdrage]]+Tb.Financiering[[#This Row],[Andere
subsidie(s)]]+Tb.Financiering[[#This Row],[Anders]],0)</f>
        <v>0</v>
      </c>
      <c r="BZ40" s="259">
        <f>IF(Tb.Financiering[[#This Row],[Pnr.]]=BZ$7,Tb.Financiering[[#This Row],[Eigen
bijdrage]]+Tb.Financiering[[#This Row],[Andere
subsidie(s)]]+Tb.Financiering[[#This Row],[Anders]],0)</f>
        <v>0</v>
      </c>
      <c r="CA40" s="259">
        <f>IF(Tb.Financiering[[#This Row],[Pnr.]]=CA$7,Tb.Financiering[[#This Row],[Eigen
bijdrage]]+Tb.Financiering[[#This Row],[Andere
subsidie(s)]]+Tb.Financiering[[#This Row],[Anders]],0)</f>
        <v>0</v>
      </c>
      <c r="CB40" s="259">
        <f>IF(Tb.Financiering[[#This Row],[Pnr.]]=CB$7,Tb.Financiering[[#This Row],[Eigen
bijdrage]]+Tb.Financiering[[#This Row],[Andere
subsidie(s)]]+Tb.Financiering[[#This Row],[Anders]],0)</f>
        <v>0</v>
      </c>
      <c r="CC40" s="259">
        <f>IF(Tb.Financiering[[#This Row],[Pnr.]]=CC$7,Tb.Financiering[[#This Row],[Eigen
bijdrage]]+Tb.Financiering[[#This Row],[Andere
subsidie(s)]]+Tb.Financiering[[#This Row],[Anders]],0)</f>
        <v>0</v>
      </c>
      <c r="CD40" s="259">
        <f>IF(Tb.Financiering[[#This Row],[Pnr.]]=CD$7,Tb.Financiering[[#This Row],[Eigen
bijdrage]]+Tb.Financiering[[#This Row],[Andere
subsidie(s)]]+Tb.Financiering[[#This Row],[Anders]],0)</f>
        <v>0</v>
      </c>
      <c r="CE40" s="259">
        <f>IF(Tb.Financiering[[#This Row],[Pnr.]]=CE$7,Tb.Financiering[[#This Row],[Eigen
bijdrage]]+Tb.Financiering[[#This Row],[Andere
subsidie(s)]]+Tb.Financiering[[#This Row],[Anders]],0)</f>
        <v>0</v>
      </c>
      <c r="CF40" s="259">
        <f>IF(Tb.Financiering[[#This Row],[Pnr.]]=CF$7,Tb.Financiering[[#This Row],[Eigen
bijdrage]]+Tb.Financiering[[#This Row],[Andere
subsidie(s)]]+Tb.Financiering[[#This Row],[Anders]],0)</f>
        <v>0</v>
      </c>
      <c r="CG40" s="259">
        <f>IF(Tb.Financiering[[#This Row],[Pnr.]]=CG$7,Tb.Financiering[[#This Row],[Eigen
bijdrage]]+Tb.Financiering[[#This Row],[Andere
subsidie(s)]]+Tb.Financiering[[#This Row],[Anders]],0)</f>
        <v>0</v>
      </c>
      <c r="CH40" s="259">
        <f>IF(Tb.Financiering[[#This Row],[Pnr.]]=CH$7,Tb.Financiering[[#This Row],[Eigen
bijdrage]]+Tb.Financiering[[#This Row],[Andere
subsidie(s)]]+Tb.Financiering[[#This Row],[Anders]],0)</f>
        <v>0</v>
      </c>
      <c r="CI40" s="259">
        <f>IF(Tb.Financiering[[#This Row],[Pnr.]]=CI$7,Tb.Financiering[[#This Row],[Eigen
bijdrage]]+Tb.Financiering[[#This Row],[Andere
subsidie(s)]]+Tb.Financiering[[#This Row],[Anders]],0)</f>
        <v>0</v>
      </c>
      <c r="CJ40" s="259">
        <f>IF(Tb.Financiering[[#This Row],[Pnr.]]=CJ$7,Tb.Financiering[[#This Row],[Eigen
bijdrage]]+Tb.Financiering[[#This Row],[Andere
subsidie(s)]]+Tb.Financiering[[#This Row],[Anders]],0)</f>
        <v>0</v>
      </c>
      <c r="CK40" s="259">
        <f>IF(Tb.Financiering[[#This Row],[Pnr.]]=CK$7,Tb.Financiering[[#This Row],[Eigen
bijdrage]]+Tb.Financiering[[#This Row],[Andere
subsidie(s)]]+Tb.Financiering[[#This Row],[Anders]],0)</f>
        <v>0</v>
      </c>
      <c r="CL40" s="259">
        <f>IF(Tb.Financiering[[#This Row],[Pnr.]]=CL$7,Tb.Financiering[[#This Row],[Eigen
bijdrage]]+Tb.Financiering[[#This Row],[Andere
subsidie(s)]]+Tb.Financiering[[#This Row],[Anders]],0)</f>
        <v>0</v>
      </c>
      <c r="CM40" s="259">
        <f>IF(Tb.Financiering[[#This Row],[Pnr.]]=CM$7,Tb.Financiering[[#This Row],[Eigen
bijdrage]]+Tb.Financiering[[#This Row],[Andere
subsidie(s)]]+Tb.Financiering[[#This Row],[Anders]],0)</f>
        <v>0</v>
      </c>
      <c r="CN40" s="259">
        <f>IF(Tb.Financiering[[#This Row],[Pnr.]]=CN$7,Tb.Financiering[[#This Row],[Eigen
bijdrage]]+Tb.Financiering[[#This Row],[Andere
subsidie(s)]]+Tb.Financiering[[#This Row],[Anders]],0)</f>
        <v>0</v>
      </c>
      <c r="CO40" s="259">
        <f>IF(Tb.Financiering[[#This Row],[Pnr.]]=CO$7,Tb.Financiering[[#This Row],[Eigen
bijdrage]]+Tb.Financiering[[#This Row],[Andere
subsidie(s)]]+Tb.Financiering[[#This Row],[Anders]],0)</f>
        <v>0</v>
      </c>
      <c r="CP40" s="259">
        <f>IF(Tb.Financiering[[#This Row],[Pnr.]]=CP$7,Tb.Financiering[[#This Row],[Eigen
bijdrage]]+Tb.Financiering[[#This Row],[Andere
subsidie(s)]]+Tb.Financiering[[#This Row],[Anders]],0)</f>
        <v>0</v>
      </c>
      <c r="CQ40" s="259">
        <f>IF(Tb.Financiering[[#This Row],[Pnr.]]=CQ$7,Tb.Financiering[[#This Row],[Eigen
bijdrage]]+Tb.Financiering[[#This Row],[Andere
subsidie(s)]]+Tb.Financiering[[#This Row],[Anders]],0)</f>
        <v>0</v>
      </c>
      <c r="CR40" s="259">
        <f>IF(Tb.Financiering[[#This Row],[Pnr.]]=CR$7,Tb.Financiering[[#This Row],[Eigen
bijdrage]]+Tb.Financiering[[#This Row],[Andere
subsidie(s)]]+Tb.Financiering[[#This Row],[Anders]],0)</f>
        <v>0</v>
      </c>
      <c r="CS40" s="259">
        <f>IF(Tb.Financiering[[#This Row],[Pnr.]]=CS$7,Tb.Financiering[[#This Row],[Eigen
bijdrage]]+Tb.Financiering[[#This Row],[Andere
subsidie(s)]]+Tb.Financiering[[#This Row],[Anders]],0)</f>
        <v>0</v>
      </c>
      <c r="CT40" s="259">
        <f>IF(Tb.Financiering[[#This Row],[Pnr.]]=CT$7,Tb.Financiering[[#This Row],[Eigen
bijdrage]]+Tb.Financiering[[#This Row],[Andere
subsidie(s)]]+Tb.Financiering[[#This Row],[Anders]],0)</f>
        <v>0</v>
      </c>
      <c r="CU40" s="259">
        <f>IF(Tb.Financiering[[#This Row],[Pnr.]]=CU$7,Tb.Financiering[[#This Row],[Eigen
bijdrage]]+Tb.Financiering[[#This Row],[Andere
subsidie(s)]]+Tb.Financiering[[#This Row],[Anders]],0)</f>
        <v>0</v>
      </c>
      <c r="CV40" s="259">
        <f>IF(Tb.Financiering[[#This Row],[Pnr.]]=CV$7,Tb.Financiering[[#This Row],[Eigen
bijdrage]]+Tb.Financiering[[#This Row],[Andere
subsidie(s)]]+Tb.Financiering[[#This Row],[Anders]],0)</f>
        <v>0</v>
      </c>
      <c r="CW40" s="259">
        <f>IF(Tb.Financiering[[#This Row],[Pnr.]]=CW$7,Tb.Financiering[[#This Row],[Eigen
bijdrage]]+Tb.Financiering[[#This Row],[Andere
subsidie(s)]]+Tb.Financiering[[#This Row],[Anders]],0)</f>
        <v>0</v>
      </c>
      <c r="CX40" s="259">
        <f>IF(Tb.Financiering[[#This Row],[Pnr.]]=CX$7,Tb.Financiering[[#This Row],[Eigen
bijdrage]]+Tb.Financiering[[#This Row],[Andere
subsidie(s)]]+Tb.Financiering[[#This Row],[Anders]],0)</f>
        <v>0</v>
      </c>
      <c r="CY40" s="259">
        <f>IF(Tb.Financiering[[#This Row],[Pnr.]]=CY$7,Tb.Financiering[[#This Row],[Eigen
bijdrage]]+Tb.Financiering[[#This Row],[Andere
subsidie(s)]]+Tb.Financiering[[#This Row],[Anders]],0)</f>
        <v>0</v>
      </c>
      <c r="CZ40" s="259">
        <f>IF(Tb.Financiering[[#This Row],[Pnr.]]=CZ$7,Tb.Financiering[[#This Row],[Eigen
bijdrage]]+Tb.Financiering[[#This Row],[Andere
subsidie(s)]]+Tb.Financiering[[#This Row],[Anders]],0)</f>
        <v>0</v>
      </c>
      <c r="DA40" s="259">
        <f>IF(Tb.Financiering[[#This Row],[Pnr.]]=DA$7,Tb.Financiering[[#This Row],[Eigen
bijdrage]]+Tb.Financiering[[#This Row],[Andere
subsidie(s)]]+Tb.Financiering[[#This Row],[Anders]],0)</f>
        <v>0</v>
      </c>
      <c r="DB40" s="259">
        <f>IF(Tb.Financiering[[#This Row],[Pnr.]]=DB$7,Tb.Financiering[[#This Row],[Eigen
bijdrage]]+Tb.Financiering[[#This Row],[Andere
subsidie(s)]]+Tb.Financiering[[#This Row],[Anders]],0)</f>
        <v>0</v>
      </c>
      <c r="DC40" s="259">
        <f>IF(Tb.Financiering[[#This Row],[Pnr.]]=DC$7,Tb.Financiering[[#This Row],[Eigen
bijdrage]]+Tb.Financiering[[#This Row],[Andere
subsidie(s)]]+Tb.Financiering[[#This Row],[Anders]],0)</f>
        <v>0</v>
      </c>
      <c r="DD40" s="259">
        <f>IF(Tb.Financiering[[#This Row],[Pnr.]]=DD$7,Tb.Financiering[[#This Row],[Eigen
bijdrage]]+Tb.Financiering[[#This Row],[Andere
subsidie(s)]]+Tb.Financiering[[#This Row],[Anders]],0)</f>
        <v>0</v>
      </c>
      <c r="DE40" s="259">
        <f>IF(Tb.Financiering[[#This Row],[Pnr.]]=DE$7,Tb.Financiering[[#This Row],[Eigen
bijdrage]]+Tb.Financiering[[#This Row],[Andere
subsidie(s)]]+Tb.Financiering[[#This Row],[Anders]],0)</f>
        <v>0</v>
      </c>
      <c r="DF40" s="259">
        <f>IF(Tb.Financiering[[#This Row],[Pnr.]]=DF$7,Tb.Financiering[[#This Row],[Eigen
bijdrage]]+Tb.Financiering[[#This Row],[Andere
subsidie(s)]]+Tb.Financiering[[#This Row],[Anders]],0)</f>
        <v>0</v>
      </c>
      <c r="DG40" s="259">
        <f>IF(Tb.Financiering[[#This Row],[Pnr.]]=DG$7,Tb.Financiering[[#This Row],[Eigen
bijdrage]]+Tb.Financiering[[#This Row],[Andere
subsidie(s)]]+Tb.Financiering[[#This Row],[Anders]],0)</f>
        <v>0</v>
      </c>
      <c r="DH40" s="259">
        <f>IF(Tb.Financiering[[#This Row],[Pnr.]]=DH$7,Tb.Financiering[[#This Row],[Eigen
bijdrage]]+Tb.Financiering[[#This Row],[Andere
subsidie(s)]]+Tb.Financiering[[#This Row],[Anders]],0)</f>
        <v>0</v>
      </c>
      <c r="DI40" s="259">
        <f>IF(Tb.Financiering[[#This Row],[Pnr.]]=DI$7,Tb.Financiering[[#This Row],[Eigen
bijdrage]]+Tb.Financiering[[#This Row],[Andere
subsidie(s)]]+Tb.Financiering[[#This Row],[Anders]],0)</f>
        <v>0</v>
      </c>
      <c r="DJ40" s="259">
        <f>IF(Tb.Financiering[[#This Row],[Pnr.]]=DJ$7,Tb.Financiering[[#This Row],[Eigen
bijdrage]]+Tb.Financiering[[#This Row],[Andere
subsidie(s)]]+Tb.Financiering[[#This Row],[Anders]],0)</f>
        <v>0</v>
      </c>
      <c r="DK40" s="259">
        <f>IF(Tb.Financiering[[#This Row],[Pnr.]]=DK$7,Tb.Financiering[[#This Row],[Eigen
bijdrage]]+Tb.Financiering[[#This Row],[Andere
subsidie(s)]]+Tb.Financiering[[#This Row],[Anders]],0)</f>
        <v>0</v>
      </c>
      <c r="XEZ40" s="267"/>
      <c r="XFA40" s="267"/>
      <c r="XFB40" s="267"/>
      <c r="XFC40" s="267"/>
      <c r="XFD40" s="31"/>
    </row>
    <row r="41" spans="1:115 16380:16384" s="4" customFormat="1" x14ac:dyDescent="0.3">
      <c r="A41" s="31"/>
      <c r="B41" s="147"/>
      <c r="C41" s="147"/>
      <c r="D41" s="11">
        <f>SUMIF(Tbl.Kosten[PSAnr.],Tb.Financiering[[#This Row],[PSAnr.]],Tbl.Kosten[Totaal kosten])</f>
        <v>0</v>
      </c>
      <c r="E41" s="164">
        <f>SUMIF(Tbl.Kosten[PSAnr.],Tb.Financiering[[#This Row],[PSAnr.]],Tbl.Kosten[Subsidie])</f>
        <v>0</v>
      </c>
      <c r="F41" s="165"/>
      <c r="G41" s="164">
        <f>Tb.Financiering[[#This Row],[Begrote kosten]]-Tb.Financiering[[#This Row],[Berekende GLB subsidie]]-Tb.Financiering[[#This Row],[Correctie GLB subsidie]]</f>
        <v>0</v>
      </c>
      <c r="H41" s="166"/>
      <c r="I41" s="166"/>
      <c r="J41" s="166"/>
      <c r="K41" s="162"/>
      <c r="L41" s="97">
        <f>Tb.Financiering[[#This Row],[Te financieren]]-SUM(Tb.Financiering[[#This Row],[Eigen
bijdrage]:[Anders]])</f>
        <v>0</v>
      </c>
      <c r="M41" s="170" t="str">
        <f>IFERROR(VLOOKUP(Tb.Financiering[[#This Row],[Partnernaam]],Tbl.Projectpartners[[Naam]:[PNr.]],9,FALSE),"")</f>
        <v/>
      </c>
      <c r="N41" s="152" t="str">
        <f>IFERROR(VLOOKUP(Tb.Financiering[[#This Row],[Subsidiabele activiteit]],Tbl.Subsidiehoogte[[Subsidieactiviteit]:[SAnr.]],3,FALSE),"")</f>
        <v/>
      </c>
      <c r="O41" s="152" t="str">
        <f>_xlfn.CONCAT(Tb.Financiering[[#This Row],[Pnr.]],Tb.Financiering[[#This Row],[SAnr.]])</f>
        <v/>
      </c>
      <c r="P41" s="154">
        <f>IF(Tb.Financiering[[#This Row],[Pnr.]]=P$7,Tb.Financiering[[#This Row],[Te financieren]]-Tb.Financiering[[#This Row],[Eigen
bijdrage]]-Tb.Financiering[[#This Row],[Andere
subsidie(s)]]-Tb.Financiering[[#This Row],[Anders]],0)</f>
        <v>0</v>
      </c>
      <c r="Q41" s="154">
        <f>IF(Tb.Financiering[[#This Row],[Pnr.]]=Q$7,Tb.Financiering[[#This Row],[Te financieren]]-Tb.Financiering[[#This Row],[Eigen
bijdrage]]-Tb.Financiering[[#This Row],[Andere
subsidie(s)]]-Tb.Financiering[[#This Row],[Anders]],0)</f>
        <v>0</v>
      </c>
      <c r="R41" s="154">
        <f>IF(Tb.Financiering[[#This Row],[Pnr.]]=R$7,Tb.Financiering[[#This Row],[Te financieren]]-Tb.Financiering[[#This Row],[Eigen
bijdrage]]-Tb.Financiering[[#This Row],[Andere
subsidie(s)]]-Tb.Financiering[[#This Row],[Anders]],0)</f>
        <v>0</v>
      </c>
      <c r="S41" s="154">
        <f>IF(Tb.Financiering[[#This Row],[Pnr.]]=S$7,Tb.Financiering[[#This Row],[Te financieren]]-Tb.Financiering[[#This Row],[Eigen
bijdrage]]-Tb.Financiering[[#This Row],[Andere
subsidie(s)]]-Tb.Financiering[[#This Row],[Anders]],0)</f>
        <v>0</v>
      </c>
      <c r="T41" s="154">
        <f>IF(Tb.Financiering[[#This Row],[Pnr.]]=T$7,Tb.Financiering[[#This Row],[Te financieren]]-Tb.Financiering[[#This Row],[Eigen
bijdrage]]-Tb.Financiering[[#This Row],[Andere
subsidie(s)]]-Tb.Financiering[[#This Row],[Anders]],0)</f>
        <v>0</v>
      </c>
      <c r="U41" s="154">
        <f>IF(Tb.Financiering[[#This Row],[Pnr.]]=U$7,Tb.Financiering[[#This Row],[Te financieren]]-Tb.Financiering[[#This Row],[Eigen
bijdrage]]-Tb.Financiering[[#This Row],[Andere
subsidie(s)]]-Tb.Financiering[[#This Row],[Anders]],0)</f>
        <v>0</v>
      </c>
      <c r="V41" s="154">
        <f>IF(Tb.Financiering[[#This Row],[Pnr.]]=V$7,Tb.Financiering[[#This Row],[Te financieren]]-Tb.Financiering[[#This Row],[Eigen
bijdrage]]-Tb.Financiering[[#This Row],[Andere
subsidie(s)]]-Tb.Financiering[[#This Row],[Anders]],0)</f>
        <v>0</v>
      </c>
      <c r="W41" s="154">
        <f>IF(Tb.Financiering[[#This Row],[Pnr.]]=W$7,Tb.Financiering[[#This Row],[Te financieren]]-Tb.Financiering[[#This Row],[Eigen
bijdrage]]-Tb.Financiering[[#This Row],[Andere
subsidie(s)]]-Tb.Financiering[[#This Row],[Anders]],0)</f>
        <v>0</v>
      </c>
      <c r="X41" s="154">
        <f>IF(Tb.Financiering[[#This Row],[Pnr.]]=X$7,Tb.Financiering[[#This Row],[Te financieren]]-Tb.Financiering[[#This Row],[Eigen
bijdrage]]-Tb.Financiering[[#This Row],[Andere
subsidie(s)]]-Tb.Financiering[[#This Row],[Anders]],0)</f>
        <v>0</v>
      </c>
      <c r="Y41" s="154">
        <f>IF(Tb.Financiering[[#This Row],[Pnr.]]=Y$7,Tb.Financiering[[#This Row],[Te financieren]]-Tb.Financiering[[#This Row],[Eigen
bijdrage]]-Tb.Financiering[[#This Row],[Andere
subsidie(s)]]-Tb.Financiering[[#This Row],[Anders]],0)</f>
        <v>0</v>
      </c>
      <c r="Z41" s="154">
        <f>IF(Tb.Financiering[[#This Row],[Pnr.]]=Z$7,Tb.Financiering[[#This Row],[Te financieren]]-Tb.Financiering[[#This Row],[Eigen
bijdrage]]-Tb.Financiering[[#This Row],[Andere
subsidie(s)]]-Tb.Financiering[[#This Row],[Anders]],0)</f>
        <v>0</v>
      </c>
      <c r="AA41" s="154">
        <f>IF(Tb.Financiering[[#This Row],[Pnr.]]=AA$7,Tb.Financiering[[#This Row],[Te financieren]]-Tb.Financiering[[#This Row],[Eigen
bijdrage]]-Tb.Financiering[[#This Row],[Andere
subsidie(s)]]-Tb.Financiering[[#This Row],[Anders]],0)</f>
        <v>0</v>
      </c>
      <c r="AB41" s="154">
        <f>IF(Tb.Financiering[[#This Row],[Pnr.]]=AB$7,Tb.Financiering[[#This Row],[Te financieren]]-Tb.Financiering[[#This Row],[Eigen
bijdrage]]-Tb.Financiering[[#This Row],[Andere
subsidie(s)]]-Tb.Financiering[[#This Row],[Anders]],0)</f>
        <v>0</v>
      </c>
      <c r="AC41" s="154">
        <f>IF(Tb.Financiering[[#This Row],[Pnr.]]=AC$7,Tb.Financiering[[#This Row],[Te financieren]]-Tb.Financiering[[#This Row],[Eigen
bijdrage]]-Tb.Financiering[[#This Row],[Andere
subsidie(s)]]-Tb.Financiering[[#This Row],[Anders]],0)</f>
        <v>0</v>
      </c>
      <c r="AD41" s="154">
        <f>IF(Tb.Financiering[[#This Row],[Pnr.]]=AD$7,Tb.Financiering[[#This Row],[Te financieren]]-Tb.Financiering[[#This Row],[Eigen
bijdrage]]-Tb.Financiering[[#This Row],[Andere
subsidie(s)]]-Tb.Financiering[[#This Row],[Anders]],0)</f>
        <v>0</v>
      </c>
      <c r="AE41" s="154">
        <f>IF(Tb.Financiering[[#This Row],[Pnr.]]=AE$7,Tb.Financiering[[#This Row],[Te financieren]]-Tb.Financiering[[#This Row],[Eigen
bijdrage]]-Tb.Financiering[[#This Row],[Andere
subsidie(s)]]-Tb.Financiering[[#This Row],[Anders]],0)</f>
        <v>0</v>
      </c>
      <c r="AF41" s="154">
        <f>IF(Tb.Financiering[[#This Row],[Pnr.]]=AF$7,Tb.Financiering[[#This Row],[Te financieren]]-Tb.Financiering[[#This Row],[Eigen
bijdrage]]-Tb.Financiering[[#This Row],[Andere
subsidie(s)]]-Tb.Financiering[[#This Row],[Anders]],0)</f>
        <v>0</v>
      </c>
      <c r="AG41" s="154">
        <f>IF(Tb.Financiering[[#This Row],[Pnr.]]=AG$7,Tb.Financiering[[#This Row],[Te financieren]]-Tb.Financiering[[#This Row],[Eigen
bijdrage]]-Tb.Financiering[[#This Row],[Andere
subsidie(s)]]-Tb.Financiering[[#This Row],[Anders]],0)</f>
        <v>0</v>
      </c>
      <c r="AH41" s="154">
        <f>IF(Tb.Financiering[[#This Row],[Pnr.]]=AH$7,Tb.Financiering[[#This Row],[Te financieren]]-Tb.Financiering[[#This Row],[Eigen
bijdrage]]-Tb.Financiering[[#This Row],[Andere
subsidie(s)]]-Tb.Financiering[[#This Row],[Anders]],0)</f>
        <v>0</v>
      </c>
      <c r="AI41" s="154">
        <f>IF(Tb.Financiering[[#This Row],[Pnr.]]=AI$7,Tb.Financiering[[#This Row],[Te financieren]]-Tb.Financiering[[#This Row],[Eigen
bijdrage]]-Tb.Financiering[[#This Row],[Andere
subsidie(s)]]-Tb.Financiering[[#This Row],[Anders]],0)</f>
        <v>0</v>
      </c>
      <c r="AJ41" s="154">
        <f>IF(Tb.Financiering[[#This Row],[Pnr.]]=AJ$7,Tb.Financiering[[#This Row],[Te financieren]]-Tb.Financiering[[#This Row],[Eigen
bijdrage]]-Tb.Financiering[[#This Row],[Andere
subsidie(s)]]-Tb.Financiering[[#This Row],[Anders]],0)</f>
        <v>0</v>
      </c>
      <c r="AK41" s="154">
        <f>IF(Tb.Financiering[[#This Row],[Pnr.]]=AK$7,Tb.Financiering[[#This Row],[Te financieren]]-Tb.Financiering[[#This Row],[Eigen
bijdrage]]-Tb.Financiering[[#This Row],[Andere
subsidie(s)]]-Tb.Financiering[[#This Row],[Anders]],0)</f>
        <v>0</v>
      </c>
      <c r="AL41" s="154">
        <f>IF(Tb.Financiering[[#This Row],[Pnr.]]=AL$7,Tb.Financiering[[#This Row],[Te financieren]]-Tb.Financiering[[#This Row],[Eigen
bijdrage]]-Tb.Financiering[[#This Row],[Andere
subsidie(s)]]-Tb.Financiering[[#This Row],[Anders]],0)</f>
        <v>0</v>
      </c>
      <c r="AM41" s="154">
        <f>IF(Tb.Financiering[[#This Row],[Pnr.]]=AM$7,Tb.Financiering[[#This Row],[Te financieren]]-Tb.Financiering[[#This Row],[Eigen
bijdrage]]-Tb.Financiering[[#This Row],[Andere
subsidie(s)]]-Tb.Financiering[[#This Row],[Anders]],0)</f>
        <v>0</v>
      </c>
      <c r="AN41" s="154">
        <f>IF(Tb.Financiering[[#This Row],[Pnr.]]=AN$7,Tb.Financiering[[#This Row],[Te financieren]]-Tb.Financiering[[#This Row],[Eigen
bijdrage]]-Tb.Financiering[[#This Row],[Andere
subsidie(s)]]-Tb.Financiering[[#This Row],[Anders]],0)</f>
        <v>0</v>
      </c>
      <c r="AO41" s="154">
        <f>IF(Tb.Financiering[[#This Row],[Pnr.]]=AO$7,Tb.Financiering[[#This Row],[Te financieren]]-Tb.Financiering[[#This Row],[Eigen
bijdrage]]-Tb.Financiering[[#This Row],[Andere
subsidie(s)]]-Tb.Financiering[[#This Row],[Anders]],0)</f>
        <v>0</v>
      </c>
      <c r="AP41" s="154">
        <f>IF(Tb.Financiering[[#This Row],[Pnr.]]=AP$7,Tb.Financiering[[#This Row],[Te financieren]]-Tb.Financiering[[#This Row],[Eigen
bijdrage]]-Tb.Financiering[[#This Row],[Andere
subsidie(s)]]-Tb.Financiering[[#This Row],[Anders]],0)</f>
        <v>0</v>
      </c>
      <c r="AQ41" s="154">
        <f>IF(Tb.Financiering[[#This Row],[Pnr.]]=AQ$7,Tb.Financiering[[#This Row],[Te financieren]]-Tb.Financiering[[#This Row],[Eigen
bijdrage]]-Tb.Financiering[[#This Row],[Andere
subsidie(s)]]-Tb.Financiering[[#This Row],[Anders]],0)</f>
        <v>0</v>
      </c>
      <c r="AR41" s="154">
        <f>IF(Tb.Financiering[[#This Row],[Pnr.]]=AR$7,Tb.Financiering[[#This Row],[Te financieren]]-Tb.Financiering[[#This Row],[Eigen
bijdrage]]-Tb.Financiering[[#This Row],[Andere
subsidie(s)]]-Tb.Financiering[[#This Row],[Anders]],0)</f>
        <v>0</v>
      </c>
      <c r="AS41" s="154">
        <f>IF(Tb.Financiering[[#This Row],[Pnr.]]=AS$7,Tb.Financiering[[#This Row],[Te financieren]]-Tb.Financiering[[#This Row],[Eigen
bijdrage]]-Tb.Financiering[[#This Row],[Andere
subsidie(s)]]-Tb.Financiering[[#This Row],[Anders]],0)</f>
        <v>0</v>
      </c>
      <c r="AT41" s="154">
        <f>IF(Tb.Financiering[[#This Row],[Pnr.]]=AT$7,Tb.Financiering[[#This Row],[Te financieren]]-Tb.Financiering[[#This Row],[Eigen
bijdrage]]-Tb.Financiering[[#This Row],[Andere
subsidie(s)]]-Tb.Financiering[[#This Row],[Anders]],0)</f>
        <v>0</v>
      </c>
      <c r="AU41" s="154">
        <f>IF(Tb.Financiering[[#This Row],[Pnr.]]=AU$7,Tb.Financiering[[#This Row],[Te financieren]]-Tb.Financiering[[#This Row],[Eigen
bijdrage]]-Tb.Financiering[[#This Row],[Andere
subsidie(s)]]-Tb.Financiering[[#This Row],[Anders]],0)</f>
        <v>0</v>
      </c>
      <c r="AV41" s="154">
        <f>IF(Tb.Financiering[[#This Row],[Pnr.]]=AV$7,Tb.Financiering[[#This Row],[Te financieren]]-Tb.Financiering[[#This Row],[Eigen
bijdrage]]-Tb.Financiering[[#This Row],[Andere
subsidie(s)]]-Tb.Financiering[[#This Row],[Anders]],0)</f>
        <v>0</v>
      </c>
      <c r="AW41" s="154">
        <f>IF(Tb.Financiering[[#This Row],[Pnr.]]=AW$7,Tb.Financiering[[#This Row],[Te financieren]]-Tb.Financiering[[#This Row],[Eigen
bijdrage]]-Tb.Financiering[[#This Row],[Andere
subsidie(s)]]-Tb.Financiering[[#This Row],[Anders]],0)</f>
        <v>0</v>
      </c>
      <c r="AX41" s="154">
        <f>IF(Tb.Financiering[[#This Row],[Pnr.]]=AX$7,Tb.Financiering[[#This Row],[Te financieren]]-Tb.Financiering[[#This Row],[Eigen
bijdrage]]-Tb.Financiering[[#This Row],[Andere
subsidie(s)]]-Tb.Financiering[[#This Row],[Anders]],0)</f>
        <v>0</v>
      </c>
      <c r="AY41" s="154">
        <f>IF(Tb.Financiering[[#This Row],[Pnr.]]=AY$7,Tb.Financiering[[#This Row],[Te financieren]]-Tb.Financiering[[#This Row],[Eigen
bijdrage]]-Tb.Financiering[[#This Row],[Andere
subsidie(s)]]-Tb.Financiering[[#This Row],[Anders]],0)</f>
        <v>0</v>
      </c>
      <c r="AZ41" s="154">
        <f>IF(Tb.Financiering[[#This Row],[Pnr.]]=AZ$7,Tb.Financiering[[#This Row],[Te financieren]]-Tb.Financiering[[#This Row],[Eigen
bijdrage]]-Tb.Financiering[[#This Row],[Andere
subsidie(s)]]-Tb.Financiering[[#This Row],[Anders]],0)</f>
        <v>0</v>
      </c>
      <c r="BA41" s="154">
        <f>IF(Tb.Financiering[[#This Row],[Pnr.]]=BA$7,Tb.Financiering[[#This Row],[Te financieren]]-Tb.Financiering[[#This Row],[Eigen
bijdrage]]-Tb.Financiering[[#This Row],[Andere
subsidie(s)]]-Tb.Financiering[[#This Row],[Anders]],0)</f>
        <v>0</v>
      </c>
      <c r="BB41" s="154">
        <f>IF(Tb.Financiering[[#This Row],[Pnr.]]=BB$7,Tb.Financiering[[#This Row],[Te financieren]]-Tb.Financiering[[#This Row],[Eigen
bijdrage]]-Tb.Financiering[[#This Row],[Andere
subsidie(s)]]-Tb.Financiering[[#This Row],[Anders]],0)</f>
        <v>0</v>
      </c>
      <c r="BC41" s="154">
        <f>IF(Tb.Financiering[[#This Row],[Pnr.]]=BC$7,Tb.Financiering[[#This Row],[Te financieren]]-Tb.Financiering[[#This Row],[Eigen
bijdrage]]-Tb.Financiering[[#This Row],[Andere
subsidie(s)]]-Tb.Financiering[[#This Row],[Anders]],0)</f>
        <v>0</v>
      </c>
      <c r="BD41" s="154">
        <f>IF(Tb.Financiering[[#This Row],[Pnr.]]=BD$7,Tb.Financiering[[#This Row],[Te financieren]]-Tb.Financiering[[#This Row],[Eigen
bijdrage]]-Tb.Financiering[[#This Row],[Andere
subsidie(s)]]-Tb.Financiering[[#This Row],[Anders]],0)</f>
        <v>0</v>
      </c>
      <c r="BE41" s="154">
        <f>IF(Tb.Financiering[[#This Row],[Pnr.]]=BE$7,Tb.Financiering[[#This Row],[Te financieren]]-Tb.Financiering[[#This Row],[Eigen
bijdrage]]-Tb.Financiering[[#This Row],[Andere
subsidie(s)]]-Tb.Financiering[[#This Row],[Anders]],0)</f>
        <v>0</v>
      </c>
      <c r="BF41" s="154">
        <f>IF(Tb.Financiering[[#This Row],[Pnr.]]=BF$7,Tb.Financiering[[#This Row],[Te financieren]]-Tb.Financiering[[#This Row],[Eigen
bijdrage]]-Tb.Financiering[[#This Row],[Andere
subsidie(s)]]-Tb.Financiering[[#This Row],[Anders]],0)</f>
        <v>0</v>
      </c>
      <c r="BG41" s="154">
        <f>IF(Tb.Financiering[[#This Row],[Pnr.]]=BG$7,Tb.Financiering[[#This Row],[Te financieren]]-Tb.Financiering[[#This Row],[Eigen
bijdrage]]-Tb.Financiering[[#This Row],[Andere
subsidie(s)]]-Tb.Financiering[[#This Row],[Anders]],0)</f>
        <v>0</v>
      </c>
      <c r="BH41" s="154">
        <f>IF(Tb.Financiering[[#This Row],[Pnr.]]=BH$7,Tb.Financiering[[#This Row],[Te financieren]]-Tb.Financiering[[#This Row],[Eigen
bijdrage]]-Tb.Financiering[[#This Row],[Andere
subsidie(s)]]-Tb.Financiering[[#This Row],[Anders]],0)</f>
        <v>0</v>
      </c>
      <c r="BI41" s="154">
        <f>IF(Tb.Financiering[[#This Row],[Pnr.]]=BI$7,Tb.Financiering[[#This Row],[Te financieren]]-Tb.Financiering[[#This Row],[Eigen
bijdrage]]-Tb.Financiering[[#This Row],[Andere
subsidie(s)]]-Tb.Financiering[[#This Row],[Anders]],0)</f>
        <v>0</v>
      </c>
      <c r="BJ41" s="154">
        <f>IF(Tb.Financiering[[#This Row],[Pnr.]]=BJ$7,Tb.Financiering[[#This Row],[Te financieren]]-Tb.Financiering[[#This Row],[Eigen
bijdrage]]-Tb.Financiering[[#This Row],[Andere
subsidie(s)]]-Tb.Financiering[[#This Row],[Anders]],0)</f>
        <v>0</v>
      </c>
      <c r="BK41" s="154">
        <f>IF(Tb.Financiering[[#This Row],[Pnr.]]=BK$7,Tb.Financiering[[#This Row],[Te financieren]]-Tb.Financiering[[#This Row],[Eigen
bijdrage]]-Tb.Financiering[[#This Row],[Andere
subsidie(s)]]-Tb.Financiering[[#This Row],[Anders]],0)</f>
        <v>0</v>
      </c>
      <c r="BL41" s="154">
        <f>IF(Tb.Financiering[[#This Row],[Pnr.]]=BL$7,Tb.Financiering[[#This Row],[Te financieren]]-Tb.Financiering[[#This Row],[Eigen
bijdrage]]-Tb.Financiering[[#This Row],[Andere
subsidie(s)]]-Tb.Financiering[[#This Row],[Anders]],0)</f>
        <v>0</v>
      </c>
      <c r="BM41" s="154">
        <f>IF(Tb.Financiering[[#This Row],[Pnr.]]=BM$7,Tb.Financiering[[#This Row],[Te financieren]]-Tb.Financiering[[#This Row],[Eigen
bijdrage]]-Tb.Financiering[[#This Row],[Andere
subsidie(s)]]-Tb.Financiering[[#This Row],[Anders]],0)</f>
        <v>0</v>
      </c>
      <c r="BN41" s="259">
        <f>IF(Tb.Financiering[[#This Row],[Pnr.]]=BN$7,Tb.Financiering[[#This Row],[Eigen
bijdrage]]+Tb.Financiering[[#This Row],[Andere
subsidie(s)]]+Tb.Financiering[[#This Row],[Anders]],0)</f>
        <v>0</v>
      </c>
      <c r="BO41" s="259">
        <f>IF(Tb.Financiering[[#This Row],[Pnr.]]=BO$7,Tb.Financiering[[#This Row],[Eigen
bijdrage]]+Tb.Financiering[[#This Row],[Andere
subsidie(s)]]+Tb.Financiering[[#This Row],[Anders]],0)</f>
        <v>0</v>
      </c>
      <c r="BP41" s="259">
        <f>IF(Tb.Financiering[[#This Row],[Pnr.]]=BP$7,Tb.Financiering[[#This Row],[Eigen
bijdrage]]+Tb.Financiering[[#This Row],[Andere
subsidie(s)]]+Tb.Financiering[[#This Row],[Anders]],0)</f>
        <v>0</v>
      </c>
      <c r="BQ41" s="259">
        <f>IF(Tb.Financiering[[#This Row],[Pnr.]]=BQ$7,Tb.Financiering[[#This Row],[Eigen
bijdrage]]+Tb.Financiering[[#This Row],[Andere
subsidie(s)]]+Tb.Financiering[[#This Row],[Anders]],0)</f>
        <v>0</v>
      </c>
      <c r="BR41" s="259">
        <f>IF(Tb.Financiering[[#This Row],[Pnr.]]=BR$7,Tb.Financiering[[#This Row],[Eigen
bijdrage]]+Tb.Financiering[[#This Row],[Andere
subsidie(s)]]+Tb.Financiering[[#This Row],[Anders]],0)</f>
        <v>0</v>
      </c>
      <c r="BS41" s="259">
        <f>IF(Tb.Financiering[[#This Row],[Pnr.]]=BS$7,Tb.Financiering[[#This Row],[Eigen
bijdrage]]+Tb.Financiering[[#This Row],[Andere
subsidie(s)]]+Tb.Financiering[[#This Row],[Anders]],0)</f>
        <v>0</v>
      </c>
      <c r="BT41" s="259">
        <f>IF(Tb.Financiering[[#This Row],[Pnr.]]=BT$7,Tb.Financiering[[#This Row],[Eigen
bijdrage]]+Tb.Financiering[[#This Row],[Andere
subsidie(s)]]+Tb.Financiering[[#This Row],[Anders]],0)</f>
        <v>0</v>
      </c>
      <c r="BU41" s="259">
        <f>IF(Tb.Financiering[[#This Row],[Pnr.]]=BU$7,Tb.Financiering[[#This Row],[Eigen
bijdrage]]+Tb.Financiering[[#This Row],[Andere
subsidie(s)]]+Tb.Financiering[[#This Row],[Anders]],0)</f>
        <v>0</v>
      </c>
      <c r="BV41" s="259">
        <f>IF(Tb.Financiering[[#This Row],[Pnr.]]=BV$7,Tb.Financiering[[#This Row],[Eigen
bijdrage]]+Tb.Financiering[[#This Row],[Andere
subsidie(s)]]+Tb.Financiering[[#This Row],[Anders]],0)</f>
        <v>0</v>
      </c>
      <c r="BW41" s="259">
        <f>IF(Tb.Financiering[[#This Row],[Pnr.]]=BW$7,Tb.Financiering[[#This Row],[Eigen
bijdrage]]+Tb.Financiering[[#This Row],[Andere
subsidie(s)]]+Tb.Financiering[[#This Row],[Anders]],0)</f>
        <v>0</v>
      </c>
      <c r="BX41" s="259">
        <f>IF(Tb.Financiering[[#This Row],[Pnr.]]=BX$7,Tb.Financiering[[#This Row],[Eigen
bijdrage]]+Tb.Financiering[[#This Row],[Andere
subsidie(s)]]+Tb.Financiering[[#This Row],[Anders]],0)</f>
        <v>0</v>
      </c>
      <c r="BY41" s="259">
        <f>IF(Tb.Financiering[[#This Row],[Pnr.]]=BY$7,Tb.Financiering[[#This Row],[Eigen
bijdrage]]+Tb.Financiering[[#This Row],[Andere
subsidie(s)]]+Tb.Financiering[[#This Row],[Anders]],0)</f>
        <v>0</v>
      </c>
      <c r="BZ41" s="259">
        <f>IF(Tb.Financiering[[#This Row],[Pnr.]]=BZ$7,Tb.Financiering[[#This Row],[Eigen
bijdrage]]+Tb.Financiering[[#This Row],[Andere
subsidie(s)]]+Tb.Financiering[[#This Row],[Anders]],0)</f>
        <v>0</v>
      </c>
      <c r="CA41" s="259">
        <f>IF(Tb.Financiering[[#This Row],[Pnr.]]=CA$7,Tb.Financiering[[#This Row],[Eigen
bijdrage]]+Tb.Financiering[[#This Row],[Andere
subsidie(s)]]+Tb.Financiering[[#This Row],[Anders]],0)</f>
        <v>0</v>
      </c>
      <c r="CB41" s="259">
        <f>IF(Tb.Financiering[[#This Row],[Pnr.]]=CB$7,Tb.Financiering[[#This Row],[Eigen
bijdrage]]+Tb.Financiering[[#This Row],[Andere
subsidie(s)]]+Tb.Financiering[[#This Row],[Anders]],0)</f>
        <v>0</v>
      </c>
      <c r="CC41" s="259">
        <f>IF(Tb.Financiering[[#This Row],[Pnr.]]=CC$7,Tb.Financiering[[#This Row],[Eigen
bijdrage]]+Tb.Financiering[[#This Row],[Andere
subsidie(s)]]+Tb.Financiering[[#This Row],[Anders]],0)</f>
        <v>0</v>
      </c>
      <c r="CD41" s="259">
        <f>IF(Tb.Financiering[[#This Row],[Pnr.]]=CD$7,Tb.Financiering[[#This Row],[Eigen
bijdrage]]+Tb.Financiering[[#This Row],[Andere
subsidie(s)]]+Tb.Financiering[[#This Row],[Anders]],0)</f>
        <v>0</v>
      </c>
      <c r="CE41" s="259">
        <f>IF(Tb.Financiering[[#This Row],[Pnr.]]=CE$7,Tb.Financiering[[#This Row],[Eigen
bijdrage]]+Tb.Financiering[[#This Row],[Andere
subsidie(s)]]+Tb.Financiering[[#This Row],[Anders]],0)</f>
        <v>0</v>
      </c>
      <c r="CF41" s="259">
        <f>IF(Tb.Financiering[[#This Row],[Pnr.]]=CF$7,Tb.Financiering[[#This Row],[Eigen
bijdrage]]+Tb.Financiering[[#This Row],[Andere
subsidie(s)]]+Tb.Financiering[[#This Row],[Anders]],0)</f>
        <v>0</v>
      </c>
      <c r="CG41" s="259">
        <f>IF(Tb.Financiering[[#This Row],[Pnr.]]=CG$7,Tb.Financiering[[#This Row],[Eigen
bijdrage]]+Tb.Financiering[[#This Row],[Andere
subsidie(s)]]+Tb.Financiering[[#This Row],[Anders]],0)</f>
        <v>0</v>
      </c>
      <c r="CH41" s="259">
        <f>IF(Tb.Financiering[[#This Row],[Pnr.]]=CH$7,Tb.Financiering[[#This Row],[Eigen
bijdrage]]+Tb.Financiering[[#This Row],[Andere
subsidie(s)]]+Tb.Financiering[[#This Row],[Anders]],0)</f>
        <v>0</v>
      </c>
      <c r="CI41" s="259">
        <f>IF(Tb.Financiering[[#This Row],[Pnr.]]=CI$7,Tb.Financiering[[#This Row],[Eigen
bijdrage]]+Tb.Financiering[[#This Row],[Andere
subsidie(s)]]+Tb.Financiering[[#This Row],[Anders]],0)</f>
        <v>0</v>
      </c>
      <c r="CJ41" s="259">
        <f>IF(Tb.Financiering[[#This Row],[Pnr.]]=CJ$7,Tb.Financiering[[#This Row],[Eigen
bijdrage]]+Tb.Financiering[[#This Row],[Andere
subsidie(s)]]+Tb.Financiering[[#This Row],[Anders]],0)</f>
        <v>0</v>
      </c>
      <c r="CK41" s="259">
        <f>IF(Tb.Financiering[[#This Row],[Pnr.]]=CK$7,Tb.Financiering[[#This Row],[Eigen
bijdrage]]+Tb.Financiering[[#This Row],[Andere
subsidie(s)]]+Tb.Financiering[[#This Row],[Anders]],0)</f>
        <v>0</v>
      </c>
      <c r="CL41" s="259">
        <f>IF(Tb.Financiering[[#This Row],[Pnr.]]=CL$7,Tb.Financiering[[#This Row],[Eigen
bijdrage]]+Tb.Financiering[[#This Row],[Andere
subsidie(s)]]+Tb.Financiering[[#This Row],[Anders]],0)</f>
        <v>0</v>
      </c>
      <c r="CM41" s="259">
        <f>IF(Tb.Financiering[[#This Row],[Pnr.]]=CM$7,Tb.Financiering[[#This Row],[Eigen
bijdrage]]+Tb.Financiering[[#This Row],[Andere
subsidie(s)]]+Tb.Financiering[[#This Row],[Anders]],0)</f>
        <v>0</v>
      </c>
      <c r="CN41" s="259">
        <f>IF(Tb.Financiering[[#This Row],[Pnr.]]=CN$7,Tb.Financiering[[#This Row],[Eigen
bijdrage]]+Tb.Financiering[[#This Row],[Andere
subsidie(s)]]+Tb.Financiering[[#This Row],[Anders]],0)</f>
        <v>0</v>
      </c>
      <c r="CO41" s="259">
        <f>IF(Tb.Financiering[[#This Row],[Pnr.]]=CO$7,Tb.Financiering[[#This Row],[Eigen
bijdrage]]+Tb.Financiering[[#This Row],[Andere
subsidie(s)]]+Tb.Financiering[[#This Row],[Anders]],0)</f>
        <v>0</v>
      </c>
      <c r="CP41" s="259">
        <f>IF(Tb.Financiering[[#This Row],[Pnr.]]=CP$7,Tb.Financiering[[#This Row],[Eigen
bijdrage]]+Tb.Financiering[[#This Row],[Andere
subsidie(s)]]+Tb.Financiering[[#This Row],[Anders]],0)</f>
        <v>0</v>
      </c>
      <c r="CQ41" s="259">
        <f>IF(Tb.Financiering[[#This Row],[Pnr.]]=CQ$7,Tb.Financiering[[#This Row],[Eigen
bijdrage]]+Tb.Financiering[[#This Row],[Andere
subsidie(s)]]+Tb.Financiering[[#This Row],[Anders]],0)</f>
        <v>0</v>
      </c>
      <c r="CR41" s="259">
        <f>IF(Tb.Financiering[[#This Row],[Pnr.]]=CR$7,Tb.Financiering[[#This Row],[Eigen
bijdrage]]+Tb.Financiering[[#This Row],[Andere
subsidie(s)]]+Tb.Financiering[[#This Row],[Anders]],0)</f>
        <v>0</v>
      </c>
      <c r="CS41" s="259">
        <f>IF(Tb.Financiering[[#This Row],[Pnr.]]=CS$7,Tb.Financiering[[#This Row],[Eigen
bijdrage]]+Tb.Financiering[[#This Row],[Andere
subsidie(s)]]+Tb.Financiering[[#This Row],[Anders]],0)</f>
        <v>0</v>
      </c>
      <c r="CT41" s="259">
        <f>IF(Tb.Financiering[[#This Row],[Pnr.]]=CT$7,Tb.Financiering[[#This Row],[Eigen
bijdrage]]+Tb.Financiering[[#This Row],[Andere
subsidie(s)]]+Tb.Financiering[[#This Row],[Anders]],0)</f>
        <v>0</v>
      </c>
      <c r="CU41" s="259">
        <f>IF(Tb.Financiering[[#This Row],[Pnr.]]=CU$7,Tb.Financiering[[#This Row],[Eigen
bijdrage]]+Tb.Financiering[[#This Row],[Andere
subsidie(s)]]+Tb.Financiering[[#This Row],[Anders]],0)</f>
        <v>0</v>
      </c>
      <c r="CV41" s="259">
        <f>IF(Tb.Financiering[[#This Row],[Pnr.]]=CV$7,Tb.Financiering[[#This Row],[Eigen
bijdrage]]+Tb.Financiering[[#This Row],[Andere
subsidie(s)]]+Tb.Financiering[[#This Row],[Anders]],0)</f>
        <v>0</v>
      </c>
      <c r="CW41" s="259">
        <f>IF(Tb.Financiering[[#This Row],[Pnr.]]=CW$7,Tb.Financiering[[#This Row],[Eigen
bijdrage]]+Tb.Financiering[[#This Row],[Andere
subsidie(s)]]+Tb.Financiering[[#This Row],[Anders]],0)</f>
        <v>0</v>
      </c>
      <c r="CX41" s="259">
        <f>IF(Tb.Financiering[[#This Row],[Pnr.]]=CX$7,Tb.Financiering[[#This Row],[Eigen
bijdrage]]+Tb.Financiering[[#This Row],[Andere
subsidie(s)]]+Tb.Financiering[[#This Row],[Anders]],0)</f>
        <v>0</v>
      </c>
      <c r="CY41" s="259">
        <f>IF(Tb.Financiering[[#This Row],[Pnr.]]=CY$7,Tb.Financiering[[#This Row],[Eigen
bijdrage]]+Tb.Financiering[[#This Row],[Andere
subsidie(s)]]+Tb.Financiering[[#This Row],[Anders]],0)</f>
        <v>0</v>
      </c>
      <c r="CZ41" s="259">
        <f>IF(Tb.Financiering[[#This Row],[Pnr.]]=CZ$7,Tb.Financiering[[#This Row],[Eigen
bijdrage]]+Tb.Financiering[[#This Row],[Andere
subsidie(s)]]+Tb.Financiering[[#This Row],[Anders]],0)</f>
        <v>0</v>
      </c>
      <c r="DA41" s="259">
        <f>IF(Tb.Financiering[[#This Row],[Pnr.]]=DA$7,Tb.Financiering[[#This Row],[Eigen
bijdrage]]+Tb.Financiering[[#This Row],[Andere
subsidie(s)]]+Tb.Financiering[[#This Row],[Anders]],0)</f>
        <v>0</v>
      </c>
      <c r="DB41" s="259">
        <f>IF(Tb.Financiering[[#This Row],[Pnr.]]=DB$7,Tb.Financiering[[#This Row],[Eigen
bijdrage]]+Tb.Financiering[[#This Row],[Andere
subsidie(s)]]+Tb.Financiering[[#This Row],[Anders]],0)</f>
        <v>0</v>
      </c>
      <c r="DC41" s="259">
        <f>IF(Tb.Financiering[[#This Row],[Pnr.]]=DC$7,Tb.Financiering[[#This Row],[Eigen
bijdrage]]+Tb.Financiering[[#This Row],[Andere
subsidie(s)]]+Tb.Financiering[[#This Row],[Anders]],0)</f>
        <v>0</v>
      </c>
      <c r="DD41" s="259">
        <f>IF(Tb.Financiering[[#This Row],[Pnr.]]=DD$7,Tb.Financiering[[#This Row],[Eigen
bijdrage]]+Tb.Financiering[[#This Row],[Andere
subsidie(s)]]+Tb.Financiering[[#This Row],[Anders]],0)</f>
        <v>0</v>
      </c>
      <c r="DE41" s="259">
        <f>IF(Tb.Financiering[[#This Row],[Pnr.]]=DE$7,Tb.Financiering[[#This Row],[Eigen
bijdrage]]+Tb.Financiering[[#This Row],[Andere
subsidie(s)]]+Tb.Financiering[[#This Row],[Anders]],0)</f>
        <v>0</v>
      </c>
      <c r="DF41" s="259">
        <f>IF(Tb.Financiering[[#This Row],[Pnr.]]=DF$7,Tb.Financiering[[#This Row],[Eigen
bijdrage]]+Tb.Financiering[[#This Row],[Andere
subsidie(s)]]+Tb.Financiering[[#This Row],[Anders]],0)</f>
        <v>0</v>
      </c>
      <c r="DG41" s="259">
        <f>IF(Tb.Financiering[[#This Row],[Pnr.]]=DG$7,Tb.Financiering[[#This Row],[Eigen
bijdrage]]+Tb.Financiering[[#This Row],[Andere
subsidie(s)]]+Tb.Financiering[[#This Row],[Anders]],0)</f>
        <v>0</v>
      </c>
      <c r="DH41" s="259">
        <f>IF(Tb.Financiering[[#This Row],[Pnr.]]=DH$7,Tb.Financiering[[#This Row],[Eigen
bijdrage]]+Tb.Financiering[[#This Row],[Andere
subsidie(s)]]+Tb.Financiering[[#This Row],[Anders]],0)</f>
        <v>0</v>
      </c>
      <c r="DI41" s="259">
        <f>IF(Tb.Financiering[[#This Row],[Pnr.]]=DI$7,Tb.Financiering[[#This Row],[Eigen
bijdrage]]+Tb.Financiering[[#This Row],[Andere
subsidie(s)]]+Tb.Financiering[[#This Row],[Anders]],0)</f>
        <v>0</v>
      </c>
      <c r="DJ41" s="259">
        <f>IF(Tb.Financiering[[#This Row],[Pnr.]]=DJ$7,Tb.Financiering[[#This Row],[Eigen
bijdrage]]+Tb.Financiering[[#This Row],[Andere
subsidie(s)]]+Tb.Financiering[[#This Row],[Anders]],0)</f>
        <v>0</v>
      </c>
      <c r="DK41" s="259">
        <f>IF(Tb.Financiering[[#This Row],[Pnr.]]=DK$7,Tb.Financiering[[#This Row],[Eigen
bijdrage]]+Tb.Financiering[[#This Row],[Andere
subsidie(s)]]+Tb.Financiering[[#This Row],[Anders]],0)</f>
        <v>0</v>
      </c>
      <c r="XEZ41" s="267"/>
      <c r="XFA41" s="267"/>
      <c r="XFB41" s="267"/>
      <c r="XFC41" s="267"/>
      <c r="XFD41" s="31"/>
    </row>
    <row r="42" spans="1:115 16380:16384" s="4" customFormat="1" x14ac:dyDescent="0.3">
      <c r="A42" s="31"/>
      <c r="B42" s="147"/>
      <c r="C42" s="147"/>
      <c r="D42" s="11">
        <f>SUMIF(Tbl.Kosten[PSAnr.],Tb.Financiering[[#This Row],[PSAnr.]],Tbl.Kosten[Totaal kosten])</f>
        <v>0</v>
      </c>
      <c r="E42" s="164">
        <f>SUMIF(Tbl.Kosten[PSAnr.],Tb.Financiering[[#This Row],[PSAnr.]],Tbl.Kosten[Subsidie])</f>
        <v>0</v>
      </c>
      <c r="F42" s="165"/>
      <c r="G42" s="164">
        <f>Tb.Financiering[[#This Row],[Begrote kosten]]-Tb.Financiering[[#This Row],[Berekende GLB subsidie]]-Tb.Financiering[[#This Row],[Correctie GLB subsidie]]</f>
        <v>0</v>
      </c>
      <c r="H42" s="166"/>
      <c r="I42" s="166"/>
      <c r="J42" s="166"/>
      <c r="K42" s="162"/>
      <c r="L42" s="97">
        <f>Tb.Financiering[[#This Row],[Te financieren]]-SUM(Tb.Financiering[[#This Row],[Eigen
bijdrage]:[Anders]])</f>
        <v>0</v>
      </c>
      <c r="M42" s="170" t="str">
        <f>IFERROR(VLOOKUP(Tb.Financiering[[#This Row],[Partnernaam]],Tbl.Projectpartners[[Naam]:[PNr.]],9,FALSE),"")</f>
        <v/>
      </c>
      <c r="N42" s="152" t="str">
        <f>IFERROR(VLOOKUP(Tb.Financiering[[#This Row],[Subsidiabele activiteit]],Tbl.Subsidiehoogte[[Subsidieactiviteit]:[SAnr.]],3,FALSE),"")</f>
        <v/>
      </c>
      <c r="O42" s="152" t="str">
        <f>_xlfn.CONCAT(Tb.Financiering[[#This Row],[Pnr.]],Tb.Financiering[[#This Row],[SAnr.]])</f>
        <v/>
      </c>
      <c r="P42" s="154">
        <f>IF(Tb.Financiering[[#This Row],[Pnr.]]=P$7,Tb.Financiering[[#This Row],[Te financieren]]-Tb.Financiering[[#This Row],[Eigen
bijdrage]]-Tb.Financiering[[#This Row],[Andere
subsidie(s)]]-Tb.Financiering[[#This Row],[Anders]],0)</f>
        <v>0</v>
      </c>
      <c r="Q42" s="154">
        <f>IF(Tb.Financiering[[#This Row],[Pnr.]]=Q$7,Tb.Financiering[[#This Row],[Te financieren]]-Tb.Financiering[[#This Row],[Eigen
bijdrage]]-Tb.Financiering[[#This Row],[Andere
subsidie(s)]]-Tb.Financiering[[#This Row],[Anders]],0)</f>
        <v>0</v>
      </c>
      <c r="R42" s="154">
        <f>IF(Tb.Financiering[[#This Row],[Pnr.]]=R$7,Tb.Financiering[[#This Row],[Te financieren]]-Tb.Financiering[[#This Row],[Eigen
bijdrage]]-Tb.Financiering[[#This Row],[Andere
subsidie(s)]]-Tb.Financiering[[#This Row],[Anders]],0)</f>
        <v>0</v>
      </c>
      <c r="S42" s="154">
        <f>IF(Tb.Financiering[[#This Row],[Pnr.]]=S$7,Tb.Financiering[[#This Row],[Te financieren]]-Tb.Financiering[[#This Row],[Eigen
bijdrage]]-Tb.Financiering[[#This Row],[Andere
subsidie(s)]]-Tb.Financiering[[#This Row],[Anders]],0)</f>
        <v>0</v>
      </c>
      <c r="T42" s="154">
        <f>IF(Tb.Financiering[[#This Row],[Pnr.]]=T$7,Tb.Financiering[[#This Row],[Te financieren]]-Tb.Financiering[[#This Row],[Eigen
bijdrage]]-Tb.Financiering[[#This Row],[Andere
subsidie(s)]]-Tb.Financiering[[#This Row],[Anders]],0)</f>
        <v>0</v>
      </c>
      <c r="U42" s="154">
        <f>IF(Tb.Financiering[[#This Row],[Pnr.]]=U$7,Tb.Financiering[[#This Row],[Te financieren]]-Tb.Financiering[[#This Row],[Eigen
bijdrage]]-Tb.Financiering[[#This Row],[Andere
subsidie(s)]]-Tb.Financiering[[#This Row],[Anders]],0)</f>
        <v>0</v>
      </c>
      <c r="V42" s="154">
        <f>IF(Tb.Financiering[[#This Row],[Pnr.]]=V$7,Tb.Financiering[[#This Row],[Te financieren]]-Tb.Financiering[[#This Row],[Eigen
bijdrage]]-Tb.Financiering[[#This Row],[Andere
subsidie(s)]]-Tb.Financiering[[#This Row],[Anders]],0)</f>
        <v>0</v>
      </c>
      <c r="W42" s="154">
        <f>IF(Tb.Financiering[[#This Row],[Pnr.]]=W$7,Tb.Financiering[[#This Row],[Te financieren]]-Tb.Financiering[[#This Row],[Eigen
bijdrage]]-Tb.Financiering[[#This Row],[Andere
subsidie(s)]]-Tb.Financiering[[#This Row],[Anders]],0)</f>
        <v>0</v>
      </c>
      <c r="X42" s="154">
        <f>IF(Tb.Financiering[[#This Row],[Pnr.]]=X$7,Tb.Financiering[[#This Row],[Te financieren]]-Tb.Financiering[[#This Row],[Eigen
bijdrage]]-Tb.Financiering[[#This Row],[Andere
subsidie(s)]]-Tb.Financiering[[#This Row],[Anders]],0)</f>
        <v>0</v>
      </c>
      <c r="Y42" s="154">
        <f>IF(Tb.Financiering[[#This Row],[Pnr.]]=Y$7,Tb.Financiering[[#This Row],[Te financieren]]-Tb.Financiering[[#This Row],[Eigen
bijdrage]]-Tb.Financiering[[#This Row],[Andere
subsidie(s)]]-Tb.Financiering[[#This Row],[Anders]],0)</f>
        <v>0</v>
      </c>
      <c r="Z42" s="154">
        <f>IF(Tb.Financiering[[#This Row],[Pnr.]]=Z$7,Tb.Financiering[[#This Row],[Te financieren]]-Tb.Financiering[[#This Row],[Eigen
bijdrage]]-Tb.Financiering[[#This Row],[Andere
subsidie(s)]]-Tb.Financiering[[#This Row],[Anders]],0)</f>
        <v>0</v>
      </c>
      <c r="AA42" s="154">
        <f>IF(Tb.Financiering[[#This Row],[Pnr.]]=AA$7,Tb.Financiering[[#This Row],[Te financieren]]-Tb.Financiering[[#This Row],[Eigen
bijdrage]]-Tb.Financiering[[#This Row],[Andere
subsidie(s)]]-Tb.Financiering[[#This Row],[Anders]],0)</f>
        <v>0</v>
      </c>
      <c r="AB42" s="154">
        <f>IF(Tb.Financiering[[#This Row],[Pnr.]]=AB$7,Tb.Financiering[[#This Row],[Te financieren]]-Tb.Financiering[[#This Row],[Eigen
bijdrage]]-Tb.Financiering[[#This Row],[Andere
subsidie(s)]]-Tb.Financiering[[#This Row],[Anders]],0)</f>
        <v>0</v>
      </c>
      <c r="AC42" s="154">
        <f>IF(Tb.Financiering[[#This Row],[Pnr.]]=AC$7,Tb.Financiering[[#This Row],[Te financieren]]-Tb.Financiering[[#This Row],[Eigen
bijdrage]]-Tb.Financiering[[#This Row],[Andere
subsidie(s)]]-Tb.Financiering[[#This Row],[Anders]],0)</f>
        <v>0</v>
      </c>
      <c r="AD42" s="154">
        <f>IF(Tb.Financiering[[#This Row],[Pnr.]]=AD$7,Tb.Financiering[[#This Row],[Te financieren]]-Tb.Financiering[[#This Row],[Eigen
bijdrage]]-Tb.Financiering[[#This Row],[Andere
subsidie(s)]]-Tb.Financiering[[#This Row],[Anders]],0)</f>
        <v>0</v>
      </c>
      <c r="AE42" s="154">
        <f>IF(Tb.Financiering[[#This Row],[Pnr.]]=AE$7,Tb.Financiering[[#This Row],[Te financieren]]-Tb.Financiering[[#This Row],[Eigen
bijdrage]]-Tb.Financiering[[#This Row],[Andere
subsidie(s)]]-Tb.Financiering[[#This Row],[Anders]],0)</f>
        <v>0</v>
      </c>
      <c r="AF42" s="154">
        <f>IF(Tb.Financiering[[#This Row],[Pnr.]]=AF$7,Tb.Financiering[[#This Row],[Te financieren]]-Tb.Financiering[[#This Row],[Eigen
bijdrage]]-Tb.Financiering[[#This Row],[Andere
subsidie(s)]]-Tb.Financiering[[#This Row],[Anders]],0)</f>
        <v>0</v>
      </c>
      <c r="AG42" s="154">
        <f>IF(Tb.Financiering[[#This Row],[Pnr.]]=AG$7,Tb.Financiering[[#This Row],[Te financieren]]-Tb.Financiering[[#This Row],[Eigen
bijdrage]]-Tb.Financiering[[#This Row],[Andere
subsidie(s)]]-Tb.Financiering[[#This Row],[Anders]],0)</f>
        <v>0</v>
      </c>
      <c r="AH42" s="154">
        <f>IF(Tb.Financiering[[#This Row],[Pnr.]]=AH$7,Tb.Financiering[[#This Row],[Te financieren]]-Tb.Financiering[[#This Row],[Eigen
bijdrage]]-Tb.Financiering[[#This Row],[Andere
subsidie(s)]]-Tb.Financiering[[#This Row],[Anders]],0)</f>
        <v>0</v>
      </c>
      <c r="AI42" s="154">
        <f>IF(Tb.Financiering[[#This Row],[Pnr.]]=AI$7,Tb.Financiering[[#This Row],[Te financieren]]-Tb.Financiering[[#This Row],[Eigen
bijdrage]]-Tb.Financiering[[#This Row],[Andere
subsidie(s)]]-Tb.Financiering[[#This Row],[Anders]],0)</f>
        <v>0</v>
      </c>
      <c r="AJ42" s="154">
        <f>IF(Tb.Financiering[[#This Row],[Pnr.]]=AJ$7,Tb.Financiering[[#This Row],[Te financieren]]-Tb.Financiering[[#This Row],[Eigen
bijdrage]]-Tb.Financiering[[#This Row],[Andere
subsidie(s)]]-Tb.Financiering[[#This Row],[Anders]],0)</f>
        <v>0</v>
      </c>
      <c r="AK42" s="154">
        <f>IF(Tb.Financiering[[#This Row],[Pnr.]]=AK$7,Tb.Financiering[[#This Row],[Te financieren]]-Tb.Financiering[[#This Row],[Eigen
bijdrage]]-Tb.Financiering[[#This Row],[Andere
subsidie(s)]]-Tb.Financiering[[#This Row],[Anders]],0)</f>
        <v>0</v>
      </c>
      <c r="AL42" s="154">
        <f>IF(Tb.Financiering[[#This Row],[Pnr.]]=AL$7,Tb.Financiering[[#This Row],[Te financieren]]-Tb.Financiering[[#This Row],[Eigen
bijdrage]]-Tb.Financiering[[#This Row],[Andere
subsidie(s)]]-Tb.Financiering[[#This Row],[Anders]],0)</f>
        <v>0</v>
      </c>
      <c r="AM42" s="154">
        <f>IF(Tb.Financiering[[#This Row],[Pnr.]]=AM$7,Tb.Financiering[[#This Row],[Te financieren]]-Tb.Financiering[[#This Row],[Eigen
bijdrage]]-Tb.Financiering[[#This Row],[Andere
subsidie(s)]]-Tb.Financiering[[#This Row],[Anders]],0)</f>
        <v>0</v>
      </c>
      <c r="AN42" s="154">
        <f>IF(Tb.Financiering[[#This Row],[Pnr.]]=AN$7,Tb.Financiering[[#This Row],[Te financieren]]-Tb.Financiering[[#This Row],[Eigen
bijdrage]]-Tb.Financiering[[#This Row],[Andere
subsidie(s)]]-Tb.Financiering[[#This Row],[Anders]],0)</f>
        <v>0</v>
      </c>
      <c r="AO42" s="154">
        <f>IF(Tb.Financiering[[#This Row],[Pnr.]]=AO$7,Tb.Financiering[[#This Row],[Te financieren]]-Tb.Financiering[[#This Row],[Eigen
bijdrage]]-Tb.Financiering[[#This Row],[Andere
subsidie(s)]]-Tb.Financiering[[#This Row],[Anders]],0)</f>
        <v>0</v>
      </c>
      <c r="AP42" s="154">
        <f>IF(Tb.Financiering[[#This Row],[Pnr.]]=AP$7,Tb.Financiering[[#This Row],[Te financieren]]-Tb.Financiering[[#This Row],[Eigen
bijdrage]]-Tb.Financiering[[#This Row],[Andere
subsidie(s)]]-Tb.Financiering[[#This Row],[Anders]],0)</f>
        <v>0</v>
      </c>
      <c r="AQ42" s="154">
        <f>IF(Tb.Financiering[[#This Row],[Pnr.]]=AQ$7,Tb.Financiering[[#This Row],[Te financieren]]-Tb.Financiering[[#This Row],[Eigen
bijdrage]]-Tb.Financiering[[#This Row],[Andere
subsidie(s)]]-Tb.Financiering[[#This Row],[Anders]],0)</f>
        <v>0</v>
      </c>
      <c r="AR42" s="154">
        <f>IF(Tb.Financiering[[#This Row],[Pnr.]]=AR$7,Tb.Financiering[[#This Row],[Te financieren]]-Tb.Financiering[[#This Row],[Eigen
bijdrage]]-Tb.Financiering[[#This Row],[Andere
subsidie(s)]]-Tb.Financiering[[#This Row],[Anders]],0)</f>
        <v>0</v>
      </c>
      <c r="AS42" s="154">
        <f>IF(Tb.Financiering[[#This Row],[Pnr.]]=AS$7,Tb.Financiering[[#This Row],[Te financieren]]-Tb.Financiering[[#This Row],[Eigen
bijdrage]]-Tb.Financiering[[#This Row],[Andere
subsidie(s)]]-Tb.Financiering[[#This Row],[Anders]],0)</f>
        <v>0</v>
      </c>
      <c r="AT42" s="154">
        <f>IF(Tb.Financiering[[#This Row],[Pnr.]]=AT$7,Tb.Financiering[[#This Row],[Te financieren]]-Tb.Financiering[[#This Row],[Eigen
bijdrage]]-Tb.Financiering[[#This Row],[Andere
subsidie(s)]]-Tb.Financiering[[#This Row],[Anders]],0)</f>
        <v>0</v>
      </c>
      <c r="AU42" s="154">
        <f>IF(Tb.Financiering[[#This Row],[Pnr.]]=AU$7,Tb.Financiering[[#This Row],[Te financieren]]-Tb.Financiering[[#This Row],[Eigen
bijdrage]]-Tb.Financiering[[#This Row],[Andere
subsidie(s)]]-Tb.Financiering[[#This Row],[Anders]],0)</f>
        <v>0</v>
      </c>
      <c r="AV42" s="154">
        <f>IF(Tb.Financiering[[#This Row],[Pnr.]]=AV$7,Tb.Financiering[[#This Row],[Te financieren]]-Tb.Financiering[[#This Row],[Eigen
bijdrage]]-Tb.Financiering[[#This Row],[Andere
subsidie(s)]]-Tb.Financiering[[#This Row],[Anders]],0)</f>
        <v>0</v>
      </c>
      <c r="AW42" s="154">
        <f>IF(Tb.Financiering[[#This Row],[Pnr.]]=AW$7,Tb.Financiering[[#This Row],[Te financieren]]-Tb.Financiering[[#This Row],[Eigen
bijdrage]]-Tb.Financiering[[#This Row],[Andere
subsidie(s)]]-Tb.Financiering[[#This Row],[Anders]],0)</f>
        <v>0</v>
      </c>
      <c r="AX42" s="154">
        <f>IF(Tb.Financiering[[#This Row],[Pnr.]]=AX$7,Tb.Financiering[[#This Row],[Te financieren]]-Tb.Financiering[[#This Row],[Eigen
bijdrage]]-Tb.Financiering[[#This Row],[Andere
subsidie(s)]]-Tb.Financiering[[#This Row],[Anders]],0)</f>
        <v>0</v>
      </c>
      <c r="AY42" s="154">
        <f>IF(Tb.Financiering[[#This Row],[Pnr.]]=AY$7,Tb.Financiering[[#This Row],[Te financieren]]-Tb.Financiering[[#This Row],[Eigen
bijdrage]]-Tb.Financiering[[#This Row],[Andere
subsidie(s)]]-Tb.Financiering[[#This Row],[Anders]],0)</f>
        <v>0</v>
      </c>
      <c r="AZ42" s="154">
        <f>IF(Tb.Financiering[[#This Row],[Pnr.]]=AZ$7,Tb.Financiering[[#This Row],[Te financieren]]-Tb.Financiering[[#This Row],[Eigen
bijdrage]]-Tb.Financiering[[#This Row],[Andere
subsidie(s)]]-Tb.Financiering[[#This Row],[Anders]],0)</f>
        <v>0</v>
      </c>
      <c r="BA42" s="154">
        <f>IF(Tb.Financiering[[#This Row],[Pnr.]]=BA$7,Tb.Financiering[[#This Row],[Te financieren]]-Tb.Financiering[[#This Row],[Eigen
bijdrage]]-Tb.Financiering[[#This Row],[Andere
subsidie(s)]]-Tb.Financiering[[#This Row],[Anders]],0)</f>
        <v>0</v>
      </c>
      <c r="BB42" s="154">
        <f>IF(Tb.Financiering[[#This Row],[Pnr.]]=BB$7,Tb.Financiering[[#This Row],[Te financieren]]-Tb.Financiering[[#This Row],[Eigen
bijdrage]]-Tb.Financiering[[#This Row],[Andere
subsidie(s)]]-Tb.Financiering[[#This Row],[Anders]],0)</f>
        <v>0</v>
      </c>
      <c r="BC42" s="154">
        <f>IF(Tb.Financiering[[#This Row],[Pnr.]]=BC$7,Tb.Financiering[[#This Row],[Te financieren]]-Tb.Financiering[[#This Row],[Eigen
bijdrage]]-Tb.Financiering[[#This Row],[Andere
subsidie(s)]]-Tb.Financiering[[#This Row],[Anders]],0)</f>
        <v>0</v>
      </c>
      <c r="BD42" s="154">
        <f>IF(Tb.Financiering[[#This Row],[Pnr.]]=BD$7,Tb.Financiering[[#This Row],[Te financieren]]-Tb.Financiering[[#This Row],[Eigen
bijdrage]]-Tb.Financiering[[#This Row],[Andere
subsidie(s)]]-Tb.Financiering[[#This Row],[Anders]],0)</f>
        <v>0</v>
      </c>
      <c r="BE42" s="154">
        <f>IF(Tb.Financiering[[#This Row],[Pnr.]]=BE$7,Tb.Financiering[[#This Row],[Te financieren]]-Tb.Financiering[[#This Row],[Eigen
bijdrage]]-Tb.Financiering[[#This Row],[Andere
subsidie(s)]]-Tb.Financiering[[#This Row],[Anders]],0)</f>
        <v>0</v>
      </c>
      <c r="BF42" s="154">
        <f>IF(Tb.Financiering[[#This Row],[Pnr.]]=BF$7,Tb.Financiering[[#This Row],[Te financieren]]-Tb.Financiering[[#This Row],[Eigen
bijdrage]]-Tb.Financiering[[#This Row],[Andere
subsidie(s)]]-Tb.Financiering[[#This Row],[Anders]],0)</f>
        <v>0</v>
      </c>
      <c r="BG42" s="154">
        <f>IF(Tb.Financiering[[#This Row],[Pnr.]]=BG$7,Tb.Financiering[[#This Row],[Te financieren]]-Tb.Financiering[[#This Row],[Eigen
bijdrage]]-Tb.Financiering[[#This Row],[Andere
subsidie(s)]]-Tb.Financiering[[#This Row],[Anders]],0)</f>
        <v>0</v>
      </c>
      <c r="BH42" s="154">
        <f>IF(Tb.Financiering[[#This Row],[Pnr.]]=BH$7,Tb.Financiering[[#This Row],[Te financieren]]-Tb.Financiering[[#This Row],[Eigen
bijdrage]]-Tb.Financiering[[#This Row],[Andere
subsidie(s)]]-Tb.Financiering[[#This Row],[Anders]],0)</f>
        <v>0</v>
      </c>
      <c r="BI42" s="154">
        <f>IF(Tb.Financiering[[#This Row],[Pnr.]]=BI$7,Tb.Financiering[[#This Row],[Te financieren]]-Tb.Financiering[[#This Row],[Eigen
bijdrage]]-Tb.Financiering[[#This Row],[Andere
subsidie(s)]]-Tb.Financiering[[#This Row],[Anders]],0)</f>
        <v>0</v>
      </c>
      <c r="BJ42" s="154">
        <f>IF(Tb.Financiering[[#This Row],[Pnr.]]=BJ$7,Tb.Financiering[[#This Row],[Te financieren]]-Tb.Financiering[[#This Row],[Eigen
bijdrage]]-Tb.Financiering[[#This Row],[Andere
subsidie(s)]]-Tb.Financiering[[#This Row],[Anders]],0)</f>
        <v>0</v>
      </c>
      <c r="BK42" s="154">
        <f>IF(Tb.Financiering[[#This Row],[Pnr.]]=BK$7,Tb.Financiering[[#This Row],[Te financieren]]-Tb.Financiering[[#This Row],[Eigen
bijdrage]]-Tb.Financiering[[#This Row],[Andere
subsidie(s)]]-Tb.Financiering[[#This Row],[Anders]],0)</f>
        <v>0</v>
      </c>
      <c r="BL42" s="154">
        <f>IF(Tb.Financiering[[#This Row],[Pnr.]]=BL$7,Tb.Financiering[[#This Row],[Te financieren]]-Tb.Financiering[[#This Row],[Eigen
bijdrage]]-Tb.Financiering[[#This Row],[Andere
subsidie(s)]]-Tb.Financiering[[#This Row],[Anders]],0)</f>
        <v>0</v>
      </c>
      <c r="BM42" s="154">
        <f>IF(Tb.Financiering[[#This Row],[Pnr.]]=BM$7,Tb.Financiering[[#This Row],[Te financieren]]-Tb.Financiering[[#This Row],[Eigen
bijdrage]]-Tb.Financiering[[#This Row],[Andere
subsidie(s)]]-Tb.Financiering[[#This Row],[Anders]],0)</f>
        <v>0</v>
      </c>
      <c r="BN42" s="259">
        <f>IF(Tb.Financiering[[#This Row],[Pnr.]]=BN$7,Tb.Financiering[[#This Row],[Eigen
bijdrage]]+Tb.Financiering[[#This Row],[Andere
subsidie(s)]]+Tb.Financiering[[#This Row],[Anders]],0)</f>
        <v>0</v>
      </c>
      <c r="BO42" s="259">
        <f>IF(Tb.Financiering[[#This Row],[Pnr.]]=BO$7,Tb.Financiering[[#This Row],[Eigen
bijdrage]]+Tb.Financiering[[#This Row],[Andere
subsidie(s)]]+Tb.Financiering[[#This Row],[Anders]],0)</f>
        <v>0</v>
      </c>
      <c r="BP42" s="259">
        <f>IF(Tb.Financiering[[#This Row],[Pnr.]]=BP$7,Tb.Financiering[[#This Row],[Eigen
bijdrage]]+Tb.Financiering[[#This Row],[Andere
subsidie(s)]]+Tb.Financiering[[#This Row],[Anders]],0)</f>
        <v>0</v>
      </c>
      <c r="BQ42" s="259">
        <f>IF(Tb.Financiering[[#This Row],[Pnr.]]=BQ$7,Tb.Financiering[[#This Row],[Eigen
bijdrage]]+Tb.Financiering[[#This Row],[Andere
subsidie(s)]]+Tb.Financiering[[#This Row],[Anders]],0)</f>
        <v>0</v>
      </c>
      <c r="BR42" s="259">
        <f>IF(Tb.Financiering[[#This Row],[Pnr.]]=BR$7,Tb.Financiering[[#This Row],[Eigen
bijdrage]]+Tb.Financiering[[#This Row],[Andere
subsidie(s)]]+Tb.Financiering[[#This Row],[Anders]],0)</f>
        <v>0</v>
      </c>
      <c r="BS42" s="259">
        <f>IF(Tb.Financiering[[#This Row],[Pnr.]]=BS$7,Tb.Financiering[[#This Row],[Eigen
bijdrage]]+Tb.Financiering[[#This Row],[Andere
subsidie(s)]]+Tb.Financiering[[#This Row],[Anders]],0)</f>
        <v>0</v>
      </c>
      <c r="BT42" s="259">
        <f>IF(Tb.Financiering[[#This Row],[Pnr.]]=BT$7,Tb.Financiering[[#This Row],[Eigen
bijdrage]]+Tb.Financiering[[#This Row],[Andere
subsidie(s)]]+Tb.Financiering[[#This Row],[Anders]],0)</f>
        <v>0</v>
      </c>
      <c r="BU42" s="259">
        <f>IF(Tb.Financiering[[#This Row],[Pnr.]]=BU$7,Tb.Financiering[[#This Row],[Eigen
bijdrage]]+Tb.Financiering[[#This Row],[Andere
subsidie(s)]]+Tb.Financiering[[#This Row],[Anders]],0)</f>
        <v>0</v>
      </c>
      <c r="BV42" s="259">
        <f>IF(Tb.Financiering[[#This Row],[Pnr.]]=BV$7,Tb.Financiering[[#This Row],[Eigen
bijdrage]]+Tb.Financiering[[#This Row],[Andere
subsidie(s)]]+Tb.Financiering[[#This Row],[Anders]],0)</f>
        <v>0</v>
      </c>
      <c r="BW42" s="259">
        <f>IF(Tb.Financiering[[#This Row],[Pnr.]]=BW$7,Tb.Financiering[[#This Row],[Eigen
bijdrage]]+Tb.Financiering[[#This Row],[Andere
subsidie(s)]]+Tb.Financiering[[#This Row],[Anders]],0)</f>
        <v>0</v>
      </c>
      <c r="BX42" s="259">
        <f>IF(Tb.Financiering[[#This Row],[Pnr.]]=BX$7,Tb.Financiering[[#This Row],[Eigen
bijdrage]]+Tb.Financiering[[#This Row],[Andere
subsidie(s)]]+Tb.Financiering[[#This Row],[Anders]],0)</f>
        <v>0</v>
      </c>
      <c r="BY42" s="259">
        <f>IF(Tb.Financiering[[#This Row],[Pnr.]]=BY$7,Tb.Financiering[[#This Row],[Eigen
bijdrage]]+Tb.Financiering[[#This Row],[Andere
subsidie(s)]]+Tb.Financiering[[#This Row],[Anders]],0)</f>
        <v>0</v>
      </c>
      <c r="BZ42" s="259">
        <f>IF(Tb.Financiering[[#This Row],[Pnr.]]=BZ$7,Tb.Financiering[[#This Row],[Eigen
bijdrage]]+Tb.Financiering[[#This Row],[Andere
subsidie(s)]]+Tb.Financiering[[#This Row],[Anders]],0)</f>
        <v>0</v>
      </c>
      <c r="CA42" s="259">
        <f>IF(Tb.Financiering[[#This Row],[Pnr.]]=CA$7,Tb.Financiering[[#This Row],[Eigen
bijdrage]]+Tb.Financiering[[#This Row],[Andere
subsidie(s)]]+Tb.Financiering[[#This Row],[Anders]],0)</f>
        <v>0</v>
      </c>
      <c r="CB42" s="259">
        <f>IF(Tb.Financiering[[#This Row],[Pnr.]]=CB$7,Tb.Financiering[[#This Row],[Eigen
bijdrage]]+Tb.Financiering[[#This Row],[Andere
subsidie(s)]]+Tb.Financiering[[#This Row],[Anders]],0)</f>
        <v>0</v>
      </c>
      <c r="CC42" s="259">
        <f>IF(Tb.Financiering[[#This Row],[Pnr.]]=CC$7,Tb.Financiering[[#This Row],[Eigen
bijdrage]]+Tb.Financiering[[#This Row],[Andere
subsidie(s)]]+Tb.Financiering[[#This Row],[Anders]],0)</f>
        <v>0</v>
      </c>
      <c r="CD42" s="259">
        <f>IF(Tb.Financiering[[#This Row],[Pnr.]]=CD$7,Tb.Financiering[[#This Row],[Eigen
bijdrage]]+Tb.Financiering[[#This Row],[Andere
subsidie(s)]]+Tb.Financiering[[#This Row],[Anders]],0)</f>
        <v>0</v>
      </c>
      <c r="CE42" s="259">
        <f>IF(Tb.Financiering[[#This Row],[Pnr.]]=CE$7,Tb.Financiering[[#This Row],[Eigen
bijdrage]]+Tb.Financiering[[#This Row],[Andere
subsidie(s)]]+Tb.Financiering[[#This Row],[Anders]],0)</f>
        <v>0</v>
      </c>
      <c r="CF42" s="259">
        <f>IF(Tb.Financiering[[#This Row],[Pnr.]]=CF$7,Tb.Financiering[[#This Row],[Eigen
bijdrage]]+Tb.Financiering[[#This Row],[Andere
subsidie(s)]]+Tb.Financiering[[#This Row],[Anders]],0)</f>
        <v>0</v>
      </c>
      <c r="CG42" s="259">
        <f>IF(Tb.Financiering[[#This Row],[Pnr.]]=CG$7,Tb.Financiering[[#This Row],[Eigen
bijdrage]]+Tb.Financiering[[#This Row],[Andere
subsidie(s)]]+Tb.Financiering[[#This Row],[Anders]],0)</f>
        <v>0</v>
      </c>
      <c r="CH42" s="259">
        <f>IF(Tb.Financiering[[#This Row],[Pnr.]]=CH$7,Tb.Financiering[[#This Row],[Eigen
bijdrage]]+Tb.Financiering[[#This Row],[Andere
subsidie(s)]]+Tb.Financiering[[#This Row],[Anders]],0)</f>
        <v>0</v>
      </c>
      <c r="CI42" s="259">
        <f>IF(Tb.Financiering[[#This Row],[Pnr.]]=CI$7,Tb.Financiering[[#This Row],[Eigen
bijdrage]]+Tb.Financiering[[#This Row],[Andere
subsidie(s)]]+Tb.Financiering[[#This Row],[Anders]],0)</f>
        <v>0</v>
      </c>
      <c r="CJ42" s="259">
        <f>IF(Tb.Financiering[[#This Row],[Pnr.]]=CJ$7,Tb.Financiering[[#This Row],[Eigen
bijdrage]]+Tb.Financiering[[#This Row],[Andere
subsidie(s)]]+Tb.Financiering[[#This Row],[Anders]],0)</f>
        <v>0</v>
      </c>
      <c r="CK42" s="259">
        <f>IF(Tb.Financiering[[#This Row],[Pnr.]]=CK$7,Tb.Financiering[[#This Row],[Eigen
bijdrage]]+Tb.Financiering[[#This Row],[Andere
subsidie(s)]]+Tb.Financiering[[#This Row],[Anders]],0)</f>
        <v>0</v>
      </c>
      <c r="CL42" s="259">
        <f>IF(Tb.Financiering[[#This Row],[Pnr.]]=CL$7,Tb.Financiering[[#This Row],[Eigen
bijdrage]]+Tb.Financiering[[#This Row],[Andere
subsidie(s)]]+Tb.Financiering[[#This Row],[Anders]],0)</f>
        <v>0</v>
      </c>
      <c r="CM42" s="259">
        <f>IF(Tb.Financiering[[#This Row],[Pnr.]]=CM$7,Tb.Financiering[[#This Row],[Eigen
bijdrage]]+Tb.Financiering[[#This Row],[Andere
subsidie(s)]]+Tb.Financiering[[#This Row],[Anders]],0)</f>
        <v>0</v>
      </c>
      <c r="CN42" s="259">
        <f>IF(Tb.Financiering[[#This Row],[Pnr.]]=CN$7,Tb.Financiering[[#This Row],[Eigen
bijdrage]]+Tb.Financiering[[#This Row],[Andere
subsidie(s)]]+Tb.Financiering[[#This Row],[Anders]],0)</f>
        <v>0</v>
      </c>
      <c r="CO42" s="259">
        <f>IF(Tb.Financiering[[#This Row],[Pnr.]]=CO$7,Tb.Financiering[[#This Row],[Eigen
bijdrage]]+Tb.Financiering[[#This Row],[Andere
subsidie(s)]]+Tb.Financiering[[#This Row],[Anders]],0)</f>
        <v>0</v>
      </c>
      <c r="CP42" s="259">
        <f>IF(Tb.Financiering[[#This Row],[Pnr.]]=CP$7,Tb.Financiering[[#This Row],[Eigen
bijdrage]]+Tb.Financiering[[#This Row],[Andere
subsidie(s)]]+Tb.Financiering[[#This Row],[Anders]],0)</f>
        <v>0</v>
      </c>
      <c r="CQ42" s="259">
        <f>IF(Tb.Financiering[[#This Row],[Pnr.]]=CQ$7,Tb.Financiering[[#This Row],[Eigen
bijdrage]]+Tb.Financiering[[#This Row],[Andere
subsidie(s)]]+Tb.Financiering[[#This Row],[Anders]],0)</f>
        <v>0</v>
      </c>
      <c r="CR42" s="259">
        <f>IF(Tb.Financiering[[#This Row],[Pnr.]]=CR$7,Tb.Financiering[[#This Row],[Eigen
bijdrage]]+Tb.Financiering[[#This Row],[Andere
subsidie(s)]]+Tb.Financiering[[#This Row],[Anders]],0)</f>
        <v>0</v>
      </c>
      <c r="CS42" s="259">
        <f>IF(Tb.Financiering[[#This Row],[Pnr.]]=CS$7,Tb.Financiering[[#This Row],[Eigen
bijdrage]]+Tb.Financiering[[#This Row],[Andere
subsidie(s)]]+Tb.Financiering[[#This Row],[Anders]],0)</f>
        <v>0</v>
      </c>
      <c r="CT42" s="259">
        <f>IF(Tb.Financiering[[#This Row],[Pnr.]]=CT$7,Tb.Financiering[[#This Row],[Eigen
bijdrage]]+Tb.Financiering[[#This Row],[Andere
subsidie(s)]]+Tb.Financiering[[#This Row],[Anders]],0)</f>
        <v>0</v>
      </c>
      <c r="CU42" s="259">
        <f>IF(Tb.Financiering[[#This Row],[Pnr.]]=CU$7,Tb.Financiering[[#This Row],[Eigen
bijdrage]]+Tb.Financiering[[#This Row],[Andere
subsidie(s)]]+Tb.Financiering[[#This Row],[Anders]],0)</f>
        <v>0</v>
      </c>
      <c r="CV42" s="259">
        <f>IF(Tb.Financiering[[#This Row],[Pnr.]]=CV$7,Tb.Financiering[[#This Row],[Eigen
bijdrage]]+Tb.Financiering[[#This Row],[Andere
subsidie(s)]]+Tb.Financiering[[#This Row],[Anders]],0)</f>
        <v>0</v>
      </c>
      <c r="CW42" s="259">
        <f>IF(Tb.Financiering[[#This Row],[Pnr.]]=CW$7,Tb.Financiering[[#This Row],[Eigen
bijdrage]]+Tb.Financiering[[#This Row],[Andere
subsidie(s)]]+Tb.Financiering[[#This Row],[Anders]],0)</f>
        <v>0</v>
      </c>
      <c r="CX42" s="259">
        <f>IF(Tb.Financiering[[#This Row],[Pnr.]]=CX$7,Tb.Financiering[[#This Row],[Eigen
bijdrage]]+Tb.Financiering[[#This Row],[Andere
subsidie(s)]]+Tb.Financiering[[#This Row],[Anders]],0)</f>
        <v>0</v>
      </c>
      <c r="CY42" s="259">
        <f>IF(Tb.Financiering[[#This Row],[Pnr.]]=CY$7,Tb.Financiering[[#This Row],[Eigen
bijdrage]]+Tb.Financiering[[#This Row],[Andere
subsidie(s)]]+Tb.Financiering[[#This Row],[Anders]],0)</f>
        <v>0</v>
      </c>
      <c r="CZ42" s="259">
        <f>IF(Tb.Financiering[[#This Row],[Pnr.]]=CZ$7,Tb.Financiering[[#This Row],[Eigen
bijdrage]]+Tb.Financiering[[#This Row],[Andere
subsidie(s)]]+Tb.Financiering[[#This Row],[Anders]],0)</f>
        <v>0</v>
      </c>
      <c r="DA42" s="259">
        <f>IF(Tb.Financiering[[#This Row],[Pnr.]]=DA$7,Tb.Financiering[[#This Row],[Eigen
bijdrage]]+Tb.Financiering[[#This Row],[Andere
subsidie(s)]]+Tb.Financiering[[#This Row],[Anders]],0)</f>
        <v>0</v>
      </c>
      <c r="DB42" s="259">
        <f>IF(Tb.Financiering[[#This Row],[Pnr.]]=DB$7,Tb.Financiering[[#This Row],[Eigen
bijdrage]]+Tb.Financiering[[#This Row],[Andere
subsidie(s)]]+Tb.Financiering[[#This Row],[Anders]],0)</f>
        <v>0</v>
      </c>
      <c r="DC42" s="259">
        <f>IF(Tb.Financiering[[#This Row],[Pnr.]]=DC$7,Tb.Financiering[[#This Row],[Eigen
bijdrage]]+Tb.Financiering[[#This Row],[Andere
subsidie(s)]]+Tb.Financiering[[#This Row],[Anders]],0)</f>
        <v>0</v>
      </c>
      <c r="DD42" s="259">
        <f>IF(Tb.Financiering[[#This Row],[Pnr.]]=DD$7,Tb.Financiering[[#This Row],[Eigen
bijdrage]]+Tb.Financiering[[#This Row],[Andere
subsidie(s)]]+Tb.Financiering[[#This Row],[Anders]],0)</f>
        <v>0</v>
      </c>
      <c r="DE42" s="259">
        <f>IF(Tb.Financiering[[#This Row],[Pnr.]]=DE$7,Tb.Financiering[[#This Row],[Eigen
bijdrage]]+Tb.Financiering[[#This Row],[Andere
subsidie(s)]]+Tb.Financiering[[#This Row],[Anders]],0)</f>
        <v>0</v>
      </c>
      <c r="DF42" s="259">
        <f>IF(Tb.Financiering[[#This Row],[Pnr.]]=DF$7,Tb.Financiering[[#This Row],[Eigen
bijdrage]]+Tb.Financiering[[#This Row],[Andere
subsidie(s)]]+Tb.Financiering[[#This Row],[Anders]],0)</f>
        <v>0</v>
      </c>
      <c r="DG42" s="259">
        <f>IF(Tb.Financiering[[#This Row],[Pnr.]]=DG$7,Tb.Financiering[[#This Row],[Eigen
bijdrage]]+Tb.Financiering[[#This Row],[Andere
subsidie(s)]]+Tb.Financiering[[#This Row],[Anders]],0)</f>
        <v>0</v>
      </c>
      <c r="DH42" s="259">
        <f>IF(Tb.Financiering[[#This Row],[Pnr.]]=DH$7,Tb.Financiering[[#This Row],[Eigen
bijdrage]]+Tb.Financiering[[#This Row],[Andere
subsidie(s)]]+Tb.Financiering[[#This Row],[Anders]],0)</f>
        <v>0</v>
      </c>
      <c r="DI42" s="259">
        <f>IF(Tb.Financiering[[#This Row],[Pnr.]]=DI$7,Tb.Financiering[[#This Row],[Eigen
bijdrage]]+Tb.Financiering[[#This Row],[Andere
subsidie(s)]]+Tb.Financiering[[#This Row],[Anders]],0)</f>
        <v>0</v>
      </c>
      <c r="DJ42" s="259">
        <f>IF(Tb.Financiering[[#This Row],[Pnr.]]=DJ$7,Tb.Financiering[[#This Row],[Eigen
bijdrage]]+Tb.Financiering[[#This Row],[Andere
subsidie(s)]]+Tb.Financiering[[#This Row],[Anders]],0)</f>
        <v>0</v>
      </c>
      <c r="DK42" s="259">
        <f>IF(Tb.Financiering[[#This Row],[Pnr.]]=DK$7,Tb.Financiering[[#This Row],[Eigen
bijdrage]]+Tb.Financiering[[#This Row],[Andere
subsidie(s)]]+Tb.Financiering[[#This Row],[Anders]],0)</f>
        <v>0</v>
      </c>
      <c r="XEZ42" s="267"/>
      <c r="XFA42" s="267"/>
      <c r="XFB42" s="267"/>
      <c r="XFC42" s="267"/>
      <c r="XFD42" s="31"/>
    </row>
    <row r="43" spans="1:115 16380:16384" s="4" customFormat="1" x14ac:dyDescent="0.3">
      <c r="A43" s="31"/>
      <c r="B43" s="147"/>
      <c r="C43" s="147"/>
      <c r="D43" s="11">
        <f>SUMIF(Tbl.Kosten[PSAnr.],Tb.Financiering[[#This Row],[PSAnr.]],Tbl.Kosten[Totaal kosten])</f>
        <v>0</v>
      </c>
      <c r="E43" s="164">
        <f>SUMIF(Tbl.Kosten[PSAnr.],Tb.Financiering[[#This Row],[PSAnr.]],Tbl.Kosten[Subsidie])</f>
        <v>0</v>
      </c>
      <c r="F43" s="165"/>
      <c r="G43" s="164">
        <f>Tb.Financiering[[#This Row],[Begrote kosten]]-Tb.Financiering[[#This Row],[Berekende GLB subsidie]]-Tb.Financiering[[#This Row],[Correctie GLB subsidie]]</f>
        <v>0</v>
      </c>
      <c r="H43" s="166"/>
      <c r="I43" s="166"/>
      <c r="J43" s="166"/>
      <c r="K43" s="162"/>
      <c r="L43" s="97">
        <f>Tb.Financiering[[#This Row],[Te financieren]]-SUM(Tb.Financiering[[#This Row],[Eigen
bijdrage]:[Anders]])</f>
        <v>0</v>
      </c>
      <c r="M43" s="170" t="str">
        <f>IFERROR(VLOOKUP(Tb.Financiering[[#This Row],[Partnernaam]],Tbl.Projectpartners[[Naam]:[PNr.]],9,FALSE),"")</f>
        <v/>
      </c>
      <c r="N43" s="152" t="str">
        <f>IFERROR(VLOOKUP(Tb.Financiering[[#This Row],[Subsidiabele activiteit]],Tbl.Subsidiehoogte[[Subsidieactiviteit]:[SAnr.]],3,FALSE),"")</f>
        <v/>
      </c>
      <c r="O43" s="152" t="str">
        <f>_xlfn.CONCAT(Tb.Financiering[[#This Row],[Pnr.]],Tb.Financiering[[#This Row],[SAnr.]])</f>
        <v/>
      </c>
      <c r="P43" s="154">
        <f>IF(Tb.Financiering[[#This Row],[Pnr.]]=P$7,Tb.Financiering[[#This Row],[Te financieren]]-Tb.Financiering[[#This Row],[Eigen
bijdrage]]-Tb.Financiering[[#This Row],[Andere
subsidie(s)]]-Tb.Financiering[[#This Row],[Anders]],0)</f>
        <v>0</v>
      </c>
      <c r="Q43" s="154">
        <f>IF(Tb.Financiering[[#This Row],[Pnr.]]=Q$7,Tb.Financiering[[#This Row],[Te financieren]]-Tb.Financiering[[#This Row],[Eigen
bijdrage]]-Tb.Financiering[[#This Row],[Andere
subsidie(s)]]-Tb.Financiering[[#This Row],[Anders]],0)</f>
        <v>0</v>
      </c>
      <c r="R43" s="154">
        <f>IF(Tb.Financiering[[#This Row],[Pnr.]]=R$7,Tb.Financiering[[#This Row],[Te financieren]]-Tb.Financiering[[#This Row],[Eigen
bijdrage]]-Tb.Financiering[[#This Row],[Andere
subsidie(s)]]-Tb.Financiering[[#This Row],[Anders]],0)</f>
        <v>0</v>
      </c>
      <c r="S43" s="154">
        <f>IF(Tb.Financiering[[#This Row],[Pnr.]]=S$7,Tb.Financiering[[#This Row],[Te financieren]]-Tb.Financiering[[#This Row],[Eigen
bijdrage]]-Tb.Financiering[[#This Row],[Andere
subsidie(s)]]-Tb.Financiering[[#This Row],[Anders]],0)</f>
        <v>0</v>
      </c>
      <c r="T43" s="154">
        <f>IF(Tb.Financiering[[#This Row],[Pnr.]]=T$7,Tb.Financiering[[#This Row],[Te financieren]]-Tb.Financiering[[#This Row],[Eigen
bijdrage]]-Tb.Financiering[[#This Row],[Andere
subsidie(s)]]-Tb.Financiering[[#This Row],[Anders]],0)</f>
        <v>0</v>
      </c>
      <c r="U43" s="154">
        <f>IF(Tb.Financiering[[#This Row],[Pnr.]]=U$7,Tb.Financiering[[#This Row],[Te financieren]]-Tb.Financiering[[#This Row],[Eigen
bijdrage]]-Tb.Financiering[[#This Row],[Andere
subsidie(s)]]-Tb.Financiering[[#This Row],[Anders]],0)</f>
        <v>0</v>
      </c>
      <c r="V43" s="154">
        <f>IF(Tb.Financiering[[#This Row],[Pnr.]]=V$7,Tb.Financiering[[#This Row],[Te financieren]]-Tb.Financiering[[#This Row],[Eigen
bijdrage]]-Tb.Financiering[[#This Row],[Andere
subsidie(s)]]-Tb.Financiering[[#This Row],[Anders]],0)</f>
        <v>0</v>
      </c>
      <c r="W43" s="154">
        <f>IF(Tb.Financiering[[#This Row],[Pnr.]]=W$7,Tb.Financiering[[#This Row],[Te financieren]]-Tb.Financiering[[#This Row],[Eigen
bijdrage]]-Tb.Financiering[[#This Row],[Andere
subsidie(s)]]-Tb.Financiering[[#This Row],[Anders]],0)</f>
        <v>0</v>
      </c>
      <c r="X43" s="154">
        <f>IF(Tb.Financiering[[#This Row],[Pnr.]]=X$7,Tb.Financiering[[#This Row],[Te financieren]]-Tb.Financiering[[#This Row],[Eigen
bijdrage]]-Tb.Financiering[[#This Row],[Andere
subsidie(s)]]-Tb.Financiering[[#This Row],[Anders]],0)</f>
        <v>0</v>
      </c>
      <c r="Y43" s="154">
        <f>IF(Tb.Financiering[[#This Row],[Pnr.]]=Y$7,Tb.Financiering[[#This Row],[Te financieren]]-Tb.Financiering[[#This Row],[Eigen
bijdrage]]-Tb.Financiering[[#This Row],[Andere
subsidie(s)]]-Tb.Financiering[[#This Row],[Anders]],0)</f>
        <v>0</v>
      </c>
      <c r="Z43" s="154">
        <f>IF(Tb.Financiering[[#This Row],[Pnr.]]=Z$7,Tb.Financiering[[#This Row],[Te financieren]]-Tb.Financiering[[#This Row],[Eigen
bijdrage]]-Tb.Financiering[[#This Row],[Andere
subsidie(s)]]-Tb.Financiering[[#This Row],[Anders]],0)</f>
        <v>0</v>
      </c>
      <c r="AA43" s="154">
        <f>IF(Tb.Financiering[[#This Row],[Pnr.]]=AA$7,Tb.Financiering[[#This Row],[Te financieren]]-Tb.Financiering[[#This Row],[Eigen
bijdrage]]-Tb.Financiering[[#This Row],[Andere
subsidie(s)]]-Tb.Financiering[[#This Row],[Anders]],0)</f>
        <v>0</v>
      </c>
      <c r="AB43" s="154">
        <f>IF(Tb.Financiering[[#This Row],[Pnr.]]=AB$7,Tb.Financiering[[#This Row],[Te financieren]]-Tb.Financiering[[#This Row],[Eigen
bijdrage]]-Tb.Financiering[[#This Row],[Andere
subsidie(s)]]-Tb.Financiering[[#This Row],[Anders]],0)</f>
        <v>0</v>
      </c>
      <c r="AC43" s="154">
        <f>IF(Tb.Financiering[[#This Row],[Pnr.]]=AC$7,Tb.Financiering[[#This Row],[Te financieren]]-Tb.Financiering[[#This Row],[Eigen
bijdrage]]-Tb.Financiering[[#This Row],[Andere
subsidie(s)]]-Tb.Financiering[[#This Row],[Anders]],0)</f>
        <v>0</v>
      </c>
      <c r="AD43" s="154">
        <f>IF(Tb.Financiering[[#This Row],[Pnr.]]=AD$7,Tb.Financiering[[#This Row],[Te financieren]]-Tb.Financiering[[#This Row],[Eigen
bijdrage]]-Tb.Financiering[[#This Row],[Andere
subsidie(s)]]-Tb.Financiering[[#This Row],[Anders]],0)</f>
        <v>0</v>
      </c>
      <c r="AE43" s="154">
        <f>IF(Tb.Financiering[[#This Row],[Pnr.]]=AE$7,Tb.Financiering[[#This Row],[Te financieren]]-Tb.Financiering[[#This Row],[Eigen
bijdrage]]-Tb.Financiering[[#This Row],[Andere
subsidie(s)]]-Tb.Financiering[[#This Row],[Anders]],0)</f>
        <v>0</v>
      </c>
      <c r="AF43" s="154">
        <f>IF(Tb.Financiering[[#This Row],[Pnr.]]=AF$7,Tb.Financiering[[#This Row],[Te financieren]]-Tb.Financiering[[#This Row],[Eigen
bijdrage]]-Tb.Financiering[[#This Row],[Andere
subsidie(s)]]-Tb.Financiering[[#This Row],[Anders]],0)</f>
        <v>0</v>
      </c>
      <c r="AG43" s="154">
        <f>IF(Tb.Financiering[[#This Row],[Pnr.]]=AG$7,Tb.Financiering[[#This Row],[Te financieren]]-Tb.Financiering[[#This Row],[Eigen
bijdrage]]-Tb.Financiering[[#This Row],[Andere
subsidie(s)]]-Tb.Financiering[[#This Row],[Anders]],0)</f>
        <v>0</v>
      </c>
      <c r="AH43" s="154">
        <f>IF(Tb.Financiering[[#This Row],[Pnr.]]=AH$7,Tb.Financiering[[#This Row],[Te financieren]]-Tb.Financiering[[#This Row],[Eigen
bijdrage]]-Tb.Financiering[[#This Row],[Andere
subsidie(s)]]-Tb.Financiering[[#This Row],[Anders]],0)</f>
        <v>0</v>
      </c>
      <c r="AI43" s="154">
        <f>IF(Tb.Financiering[[#This Row],[Pnr.]]=AI$7,Tb.Financiering[[#This Row],[Te financieren]]-Tb.Financiering[[#This Row],[Eigen
bijdrage]]-Tb.Financiering[[#This Row],[Andere
subsidie(s)]]-Tb.Financiering[[#This Row],[Anders]],0)</f>
        <v>0</v>
      </c>
      <c r="AJ43" s="154">
        <f>IF(Tb.Financiering[[#This Row],[Pnr.]]=AJ$7,Tb.Financiering[[#This Row],[Te financieren]]-Tb.Financiering[[#This Row],[Eigen
bijdrage]]-Tb.Financiering[[#This Row],[Andere
subsidie(s)]]-Tb.Financiering[[#This Row],[Anders]],0)</f>
        <v>0</v>
      </c>
      <c r="AK43" s="154">
        <f>IF(Tb.Financiering[[#This Row],[Pnr.]]=AK$7,Tb.Financiering[[#This Row],[Te financieren]]-Tb.Financiering[[#This Row],[Eigen
bijdrage]]-Tb.Financiering[[#This Row],[Andere
subsidie(s)]]-Tb.Financiering[[#This Row],[Anders]],0)</f>
        <v>0</v>
      </c>
      <c r="AL43" s="154">
        <f>IF(Tb.Financiering[[#This Row],[Pnr.]]=AL$7,Tb.Financiering[[#This Row],[Te financieren]]-Tb.Financiering[[#This Row],[Eigen
bijdrage]]-Tb.Financiering[[#This Row],[Andere
subsidie(s)]]-Tb.Financiering[[#This Row],[Anders]],0)</f>
        <v>0</v>
      </c>
      <c r="AM43" s="154">
        <f>IF(Tb.Financiering[[#This Row],[Pnr.]]=AM$7,Tb.Financiering[[#This Row],[Te financieren]]-Tb.Financiering[[#This Row],[Eigen
bijdrage]]-Tb.Financiering[[#This Row],[Andere
subsidie(s)]]-Tb.Financiering[[#This Row],[Anders]],0)</f>
        <v>0</v>
      </c>
      <c r="AN43" s="154">
        <f>IF(Tb.Financiering[[#This Row],[Pnr.]]=AN$7,Tb.Financiering[[#This Row],[Te financieren]]-Tb.Financiering[[#This Row],[Eigen
bijdrage]]-Tb.Financiering[[#This Row],[Andere
subsidie(s)]]-Tb.Financiering[[#This Row],[Anders]],0)</f>
        <v>0</v>
      </c>
      <c r="AO43" s="154">
        <f>IF(Tb.Financiering[[#This Row],[Pnr.]]=AO$7,Tb.Financiering[[#This Row],[Te financieren]]-Tb.Financiering[[#This Row],[Eigen
bijdrage]]-Tb.Financiering[[#This Row],[Andere
subsidie(s)]]-Tb.Financiering[[#This Row],[Anders]],0)</f>
        <v>0</v>
      </c>
      <c r="AP43" s="154">
        <f>IF(Tb.Financiering[[#This Row],[Pnr.]]=AP$7,Tb.Financiering[[#This Row],[Te financieren]]-Tb.Financiering[[#This Row],[Eigen
bijdrage]]-Tb.Financiering[[#This Row],[Andere
subsidie(s)]]-Tb.Financiering[[#This Row],[Anders]],0)</f>
        <v>0</v>
      </c>
      <c r="AQ43" s="154">
        <f>IF(Tb.Financiering[[#This Row],[Pnr.]]=AQ$7,Tb.Financiering[[#This Row],[Te financieren]]-Tb.Financiering[[#This Row],[Eigen
bijdrage]]-Tb.Financiering[[#This Row],[Andere
subsidie(s)]]-Tb.Financiering[[#This Row],[Anders]],0)</f>
        <v>0</v>
      </c>
      <c r="AR43" s="154">
        <f>IF(Tb.Financiering[[#This Row],[Pnr.]]=AR$7,Tb.Financiering[[#This Row],[Te financieren]]-Tb.Financiering[[#This Row],[Eigen
bijdrage]]-Tb.Financiering[[#This Row],[Andere
subsidie(s)]]-Tb.Financiering[[#This Row],[Anders]],0)</f>
        <v>0</v>
      </c>
      <c r="AS43" s="154">
        <f>IF(Tb.Financiering[[#This Row],[Pnr.]]=AS$7,Tb.Financiering[[#This Row],[Te financieren]]-Tb.Financiering[[#This Row],[Eigen
bijdrage]]-Tb.Financiering[[#This Row],[Andere
subsidie(s)]]-Tb.Financiering[[#This Row],[Anders]],0)</f>
        <v>0</v>
      </c>
      <c r="AT43" s="154">
        <f>IF(Tb.Financiering[[#This Row],[Pnr.]]=AT$7,Tb.Financiering[[#This Row],[Te financieren]]-Tb.Financiering[[#This Row],[Eigen
bijdrage]]-Tb.Financiering[[#This Row],[Andere
subsidie(s)]]-Tb.Financiering[[#This Row],[Anders]],0)</f>
        <v>0</v>
      </c>
      <c r="AU43" s="154">
        <f>IF(Tb.Financiering[[#This Row],[Pnr.]]=AU$7,Tb.Financiering[[#This Row],[Te financieren]]-Tb.Financiering[[#This Row],[Eigen
bijdrage]]-Tb.Financiering[[#This Row],[Andere
subsidie(s)]]-Tb.Financiering[[#This Row],[Anders]],0)</f>
        <v>0</v>
      </c>
      <c r="AV43" s="154">
        <f>IF(Tb.Financiering[[#This Row],[Pnr.]]=AV$7,Tb.Financiering[[#This Row],[Te financieren]]-Tb.Financiering[[#This Row],[Eigen
bijdrage]]-Tb.Financiering[[#This Row],[Andere
subsidie(s)]]-Tb.Financiering[[#This Row],[Anders]],0)</f>
        <v>0</v>
      </c>
      <c r="AW43" s="154">
        <f>IF(Tb.Financiering[[#This Row],[Pnr.]]=AW$7,Tb.Financiering[[#This Row],[Te financieren]]-Tb.Financiering[[#This Row],[Eigen
bijdrage]]-Tb.Financiering[[#This Row],[Andere
subsidie(s)]]-Tb.Financiering[[#This Row],[Anders]],0)</f>
        <v>0</v>
      </c>
      <c r="AX43" s="154">
        <f>IF(Tb.Financiering[[#This Row],[Pnr.]]=AX$7,Tb.Financiering[[#This Row],[Te financieren]]-Tb.Financiering[[#This Row],[Eigen
bijdrage]]-Tb.Financiering[[#This Row],[Andere
subsidie(s)]]-Tb.Financiering[[#This Row],[Anders]],0)</f>
        <v>0</v>
      </c>
      <c r="AY43" s="154">
        <f>IF(Tb.Financiering[[#This Row],[Pnr.]]=AY$7,Tb.Financiering[[#This Row],[Te financieren]]-Tb.Financiering[[#This Row],[Eigen
bijdrage]]-Tb.Financiering[[#This Row],[Andere
subsidie(s)]]-Tb.Financiering[[#This Row],[Anders]],0)</f>
        <v>0</v>
      </c>
      <c r="AZ43" s="154">
        <f>IF(Tb.Financiering[[#This Row],[Pnr.]]=AZ$7,Tb.Financiering[[#This Row],[Te financieren]]-Tb.Financiering[[#This Row],[Eigen
bijdrage]]-Tb.Financiering[[#This Row],[Andere
subsidie(s)]]-Tb.Financiering[[#This Row],[Anders]],0)</f>
        <v>0</v>
      </c>
      <c r="BA43" s="154">
        <f>IF(Tb.Financiering[[#This Row],[Pnr.]]=BA$7,Tb.Financiering[[#This Row],[Te financieren]]-Tb.Financiering[[#This Row],[Eigen
bijdrage]]-Tb.Financiering[[#This Row],[Andere
subsidie(s)]]-Tb.Financiering[[#This Row],[Anders]],0)</f>
        <v>0</v>
      </c>
      <c r="BB43" s="154">
        <f>IF(Tb.Financiering[[#This Row],[Pnr.]]=BB$7,Tb.Financiering[[#This Row],[Te financieren]]-Tb.Financiering[[#This Row],[Eigen
bijdrage]]-Tb.Financiering[[#This Row],[Andere
subsidie(s)]]-Tb.Financiering[[#This Row],[Anders]],0)</f>
        <v>0</v>
      </c>
      <c r="BC43" s="154">
        <f>IF(Tb.Financiering[[#This Row],[Pnr.]]=BC$7,Tb.Financiering[[#This Row],[Te financieren]]-Tb.Financiering[[#This Row],[Eigen
bijdrage]]-Tb.Financiering[[#This Row],[Andere
subsidie(s)]]-Tb.Financiering[[#This Row],[Anders]],0)</f>
        <v>0</v>
      </c>
      <c r="BD43" s="154">
        <f>IF(Tb.Financiering[[#This Row],[Pnr.]]=BD$7,Tb.Financiering[[#This Row],[Te financieren]]-Tb.Financiering[[#This Row],[Eigen
bijdrage]]-Tb.Financiering[[#This Row],[Andere
subsidie(s)]]-Tb.Financiering[[#This Row],[Anders]],0)</f>
        <v>0</v>
      </c>
      <c r="BE43" s="154">
        <f>IF(Tb.Financiering[[#This Row],[Pnr.]]=BE$7,Tb.Financiering[[#This Row],[Te financieren]]-Tb.Financiering[[#This Row],[Eigen
bijdrage]]-Tb.Financiering[[#This Row],[Andere
subsidie(s)]]-Tb.Financiering[[#This Row],[Anders]],0)</f>
        <v>0</v>
      </c>
      <c r="BF43" s="154">
        <f>IF(Tb.Financiering[[#This Row],[Pnr.]]=BF$7,Tb.Financiering[[#This Row],[Te financieren]]-Tb.Financiering[[#This Row],[Eigen
bijdrage]]-Tb.Financiering[[#This Row],[Andere
subsidie(s)]]-Tb.Financiering[[#This Row],[Anders]],0)</f>
        <v>0</v>
      </c>
      <c r="BG43" s="154">
        <f>IF(Tb.Financiering[[#This Row],[Pnr.]]=BG$7,Tb.Financiering[[#This Row],[Te financieren]]-Tb.Financiering[[#This Row],[Eigen
bijdrage]]-Tb.Financiering[[#This Row],[Andere
subsidie(s)]]-Tb.Financiering[[#This Row],[Anders]],0)</f>
        <v>0</v>
      </c>
      <c r="BH43" s="154">
        <f>IF(Tb.Financiering[[#This Row],[Pnr.]]=BH$7,Tb.Financiering[[#This Row],[Te financieren]]-Tb.Financiering[[#This Row],[Eigen
bijdrage]]-Tb.Financiering[[#This Row],[Andere
subsidie(s)]]-Tb.Financiering[[#This Row],[Anders]],0)</f>
        <v>0</v>
      </c>
      <c r="BI43" s="154">
        <f>IF(Tb.Financiering[[#This Row],[Pnr.]]=BI$7,Tb.Financiering[[#This Row],[Te financieren]]-Tb.Financiering[[#This Row],[Eigen
bijdrage]]-Tb.Financiering[[#This Row],[Andere
subsidie(s)]]-Tb.Financiering[[#This Row],[Anders]],0)</f>
        <v>0</v>
      </c>
      <c r="BJ43" s="154">
        <f>IF(Tb.Financiering[[#This Row],[Pnr.]]=BJ$7,Tb.Financiering[[#This Row],[Te financieren]]-Tb.Financiering[[#This Row],[Eigen
bijdrage]]-Tb.Financiering[[#This Row],[Andere
subsidie(s)]]-Tb.Financiering[[#This Row],[Anders]],0)</f>
        <v>0</v>
      </c>
      <c r="BK43" s="154">
        <f>IF(Tb.Financiering[[#This Row],[Pnr.]]=BK$7,Tb.Financiering[[#This Row],[Te financieren]]-Tb.Financiering[[#This Row],[Eigen
bijdrage]]-Tb.Financiering[[#This Row],[Andere
subsidie(s)]]-Tb.Financiering[[#This Row],[Anders]],0)</f>
        <v>0</v>
      </c>
      <c r="BL43" s="154">
        <f>IF(Tb.Financiering[[#This Row],[Pnr.]]=BL$7,Tb.Financiering[[#This Row],[Te financieren]]-Tb.Financiering[[#This Row],[Eigen
bijdrage]]-Tb.Financiering[[#This Row],[Andere
subsidie(s)]]-Tb.Financiering[[#This Row],[Anders]],0)</f>
        <v>0</v>
      </c>
      <c r="BM43" s="154">
        <f>IF(Tb.Financiering[[#This Row],[Pnr.]]=BM$7,Tb.Financiering[[#This Row],[Te financieren]]-Tb.Financiering[[#This Row],[Eigen
bijdrage]]-Tb.Financiering[[#This Row],[Andere
subsidie(s)]]-Tb.Financiering[[#This Row],[Anders]],0)</f>
        <v>0</v>
      </c>
      <c r="BN43" s="259">
        <f>IF(Tb.Financiering[[#This Row],[Pnr.]]=BN$7,Tb.Financiering[[#This Row],[Eigen
bijdrage]]+Tb.Financiering[[#This Row],[Andere
subsidie(s)]]+Tb.Financiering[[#This Row],[Anders]],0)</f>
        <v>0</v>
      </c>
      <c r="BO43" s="259">
        <f>IF(Tb.Financiering[[#This Row],[Pnr.]]=BO$7,Tb.Financiering[[#This Row],[Eigen
bijdrage]]+Tb.Financiering[[#This Row],[Andere
subsidie(s)]]+Tb.Financiering[[#This Row],[Anders]],0)</f>
        <v>0</v>
      </c>
      <c r="BP43" s="259">
        <f>IF(Tb.Financiering[[#This Row],[Pnr.]]=BP$7,Tb.Financiering[[#This Row],[Eigen
bijdrage]]+Tb.Financiering[[#This Row],[Andere
subsidie(s)]]+Tb.Financiering[[#This Row],[Anders]],0)</f>
        <v>0</v>
      </c>
      <c r="BQ43" s="259">
        <f>IF(Tb.Financiering[[#This Row],[Pnr.]]=BQ$7,Tb.Financiering[[#This Row],[Eigen
bijdrage]]+Tb.Financiering[[#This Row],[Andere
subsidie(s)]]+Tb.Financiering[[#This Row],[Anders]],0)</f>
        <v>0</v>
      </c>
      <c r="BR43" s="259">
        <f>IF(Tb.Financiering[[#This Row],[Pnr.]]=BR$7,Tb.Financiering[[#This Row],[Eigen
bijdrage]]+Tb.Financiering[[#This Row],[Andere
subsidie(s)]]+Tb.Financiering[[#This Row],[Anders]],0)</f>
        <v>0</v>
      </c>
      <c r="BS43" s="259">
        <f>IF(Tb.Financiering[[#This Row],[Pnr.]]=BS$7,Tb.Financiering[[#This Row],[Eigen
bijdrage]]+Tb.Financiering[[#This Row],[Andere
subsidie(s)]]+Tb.Financiering[[#This Row],[Anders]],0)</f>
        <v>0</v>
      </c>
      <c r="BT43" s="259">
        <f>IF(Tb.Financiering[[#This Row],[Pnr.]]=BT$7,Tb.Financiering[[#This Row],[Eigen
bijdrage]]+Tb.Financiering[[#This Row],[Andere
subsidie(s)]]+Tb.Financiering[[#This Row],[Anders]],0)</f>
        <v>0</v>
      </c>
      <c r="BU43" s="259">
        <f>IF(Tb.Financiering[[#This Row],[Pnr.]]=BU$7,Tb.Financiering[[#This Row],[Eigen
bijdrage]]+Tb.Financiering[[#This Row],[Andere
subsidie(s)]]+Tb.Financiering[[#This Row],[Anders]],0)</f>
        <v>0</v>
      </c>
      <c r="BV43" s="259">
        <f>IF(Tb.Financiering[[#This Row],[Pnr.]]=BV$7,Tb.Financiering[[#This Row],[Eigen
bijdrage]]+Tb.Financiering[[#This Row],[Andere
subsidie(s)]]+Tb.Financiering[[#This Row],[Anders]],0)</f>
        <v>0</v>
      </c>
      <c r="BW43" s="259">
        <f>IF(Tb.Financiering[[#This Row],[Pnr.]]=BW$7,Tb.Financiering[[#This Row],[Eigen
bijdrage]]+Tb.Financiering[[#This Row],[Andere
subsidie(s)]]+Tb.Financiering[[#This Row],[Anders]],0)</f>
        <v>0</v>
      </c>
      <c r="BX43" s="259">
        <f>IF(Tb.Financiering[[#This Row],[Pnr.]]=BX$7,Tb.Financiering[[#This Row],[Eigen
bijdrage]]+Tb.Financiering[[#This Row],[Andere
subsidie(s)]]+Tb.Financiering[[#This Row],[Anders]],0)</f>
        <v>0</v>
      </c>
      <c r="BY43" s="259">
        <f>IF(Tb.Financiering[[#This Row],[Pnr.]]=BY$7,Tb.Financiering[[#This Row],[Eigen
bijdrage]]+Tb.Financiering[[#This Row],[Andere
subsidie(s)]]+Tb.Financiering[[#This Row],[Anders]],0)</f>
        <v>0</v>
      </c>
      <c r="BZ43" s="259">
        <f>IF(Tb.Financiering[[#This Row],[Pnr.]]=BZ$7,Tb.Financiering[[#This Row],[Eigen
bijdrage]]+Tb.Financiering[[#This Row],[Andere
subsidie(s)]]+Tb.Financiering[[#This Row],[Anders]],0)</f>
        <v>0</v>
      </c>
      <c r="CA43" s="259">
        <f>IF(Tb.Financiering[[#This Row],[Pnr.]]=CA$7,Tb.Financiering[[#This Row],[Eigen
bijdrage]]+Tb.Financiering[[#This Row],[Andere
subsidie(s)]]+Tb.Financiering[[#This Row],[Anders]],0)</f>
        <v>0</v>
      </c>
      <c r="CB43" s="259">
        <f>IF(Tb.Financiering[[#This Row],[Pnr.]]=CB$7,Tb.Financiering[[#This Row],[Eigen
bijdrage]]+Tb.Financiering[[#This Row],[Andere
subsidie(s)]]+Tb.Financiering[[#This Row],[Anders]],0)</f>
        <v>0</v>
      </c>
      <c r="CC43" s="259">
        <f>IF(Tb.Financiering[[#This Row],[Pnr.]]=CC$7,Tb.Financiering[[#This Row],[Eigen
bijdrage]]+Tb.Financiering[[#This Row],[Andere
subsidie(s)]]+Tb.Financiering[[#This Row],[Anders]],0)</f>
        <v>0</v>
      </c>
      <c r="CD43" s="259">
        <f>IF(Tb.Financiering[[#This Row],[Pnr.]]=CD$7,Tb.Financiering[[#This Row],[Eigen
bijdrage]]+Tb.Financiering[[#This Row],[Andere
subsidie(s)]]+Tb.Financiering[[#This Row],[Anders]],0)</f>
        <v>0</v>
      </c>
      <c r="CE43" s="259">
        <f>IF(Tb.Financiering[[#This Row],[Pnr.]]=CE$7,Tb.Financiering[[#This Row],[Eigen
bijdrage]]+Tb.Financiering[[#This Row],[Andere
subsidie(s)]]+Tb.Financiering[[#This Row],[Anders]],0)</f>
        <v>0</v>
      </c>
      <c r="CF43" s="259">
        <f>IF(Tb.Financiering[[#This Row],[Pnr.]]=CF$7,Tb.Financiering[[#This Row],[Eigen
bijdrage]]+Tb.Financiering[[#This Row],[Andere
subsidie(s)]]+Tb.Financiering[[#This Row],[Anders]],0)</f>
        <v>0</v>
      </c>
      <c r="CG43" s="259">
        <f>IF(Tb.Financiering[[#This Row],[Pnr.]]=CG$7,Tb.Financiering[[#This Row],[Eigen
bijdrage]]+Tb.Financiering[[#This Row],[Andere
subsidie(s)]]+Tb.Financiering[[#This Row],[Anders]],0)</f>
        <v>0</v>
      </c>
      <c r="CH43" s="259">
        <f>IF(Tb.Financiering[[#This Row],[Pnr.]]=CH$7,Tb.Financiering[[#This Row],[Eigen
bijdrage]]+Tb.Financiering[[#This Row],[Andere
subsidie(s)]]+Tb.Financiering[[#This Row],[Anders]],0)</f>
        <v>0</v>
      </c>
      <c r="CI43" s="259">
        <f>IF(Tb.Financiering[[#This Row],[Pnr.]]=CI$7,Tb.Financiering[[#This Row],[Eigen
bijdrage]]+Tb.Financiering[[#This Row],[Andere
subsidie(s)]]+Tb.Financiering[[#This Row],[Anders]],0)</f>
        <v>0</v>
      </c>
      <c r="CJ43" s="259">
        <f>IF(Tb.Financiering[[#This Row],[Pnr.]]=CJ$7,Tb.Financiering[[#This Row],[Eigen
bijdrage]]+Tb.Financiering[[#This Row],[Andere
subsidie(s)]]+Tb.Financiering[[#This Row],[Anders]],0)</f>
        <v>0</v>
      </c>
      <c r="CK43" s="259">
        <f>IF(Tb.Financiering[[#This Row],[Pnr.]]=CK$7,Tb.Financiering[[#This Row],[Eigen
bijdrage]]+Tb.Financiering[[#This Row],[Andere
subsidie(s)]]+Tb.Financiering[[#This Row],[Anders]],0)</f>
        <v>0</v>
      </c>
      <c r="CL43" s="259">
        <f>IF(Tb.Financiering[[#This Row],[Pnr.]]=CL$7,Tb.Financiering[[#This Row],[Eigen
bijdrage]]+Tb.Financiering[[#This Row],[Andere
subsidie(s)]]+Tb.Financiering[[#This Row],[Anders]],0)</f>
        <v>0</v>
      </c>
      <c r="CM43" s="259">
        <f>IF(Tb.Financiering[[#This Row],[Pnr.]]=CM$7,Tb.Financiering[[#This Row],[Eigen
bijdrage]]+Tb.Financiering[[#This Row],[Andere
subsidie(s)]]+Tb.Financiering[[#This Row],[Anders]],0)</f>
        <v>0</v>
      </c>
      <c r="CN43" s="259">
        <f>IF(Tb.Financiering[[#This Row],[Pnr.]]=CN$7,Tb.Financiering[[#This Row],[Eigen
bijdrage]]+Tb.Financiering[[#This Row],[Andere
subsidie(s)]]+Tb.Financiering[[#This Row],[Anders]],0)</f>
        <v>0</v>
      </c>
      <c r="CO43" s="259">
        <f>IF(Tb.Financiering[[#This Row],[Pnr.]]=CO$7,Tb.Financiering[[#This Row],[Eigen
bijdrage]]+Tb.Financiering[[#This Row],[Andere
subsidie(s)]]+Tb.Financiering[[#This Row],[Anders]],0)</f>
        <v>0</v>
      </c>
      <c r="CP43" s="259">
        <f>IF(Tb.Financiering[[#This Row],[Pnr.]]=CP$7,Tb.Financiering[[#This Row],[Eigen
bijdrage]]+Tb.Financiering[[#This Row],[Andere
subsidie(s)]]+Tb.Financiering[[#This Row],[Anders]],0)</f>
        <v>0</v>
      </c>
      <c r="CQ43" s="259">
        <f>IF(Tb.Financiering[[#This Row],[Pnr.]]=CQ$7,Tb.Financiering[[#This Row],[Eigen
bijdrage]]+Tb.Financiering[[#This Row],[Andere
subsidie(s)]]+Tb.Financiering[[#This Row],[Anders]],0)</f>
        <v>0</v>
      </c>
      <c r="CR43" s="259">
        <f>IF(Tb.Financiering[[#This Row],[Pnr.]]=CR$7,Tb.Financiering[[#This Row],[Eigen
bijdrage]]+Tb.Financiering[[#This Row],[Andere
subsidie(s)]]+Tb.Financiering[[#This Row],[Anders]],0)</f>
        <v>0</v>
      </c>
      <c r="CS43" s="259">
        <f>IF(Tb.Financiering[[#This Row],[Pnr.]]=CS$7,Tb.Financiering[[#This Row],[Eigen
bijdrage]]+Tb.Financiering[[#This Row],[Andere
subsidie(s)]]+Tb.Financiering[[#This Row],[Anders]],0)</f>
        <v>0</v>
      </c>
      <c r="CT43" s="259">
        <f>IF(Tb.Financiering[[#This Row],[Pnr.]]=CT$7,Tb.Financiering[[#This Row],[Eigen
bijdrage]]+Tb.Financiering[[#This Row],[Andere
subsidie(s)]]+Tb.Financiering[[#This Row],[Anders]],0)</f>
        <v>0</v>
      </c>
      <c r="CU43" s="259">
        <f>IF(Tb.Financiering[[#This Row],[Pnr.]]=CU$7,Tb.Financiering[[#This Row],[Eigen
bijdrage]]+Tb.Financiering[[#This Row],[Andere
subsidie(s)]]+Tb.Financiering[[#This Row],[Anders]],0)</f>
        <v>0</v>
      </c>
      <c r="CV43" s="259">
        <f>IF(Tb.Financiering[[#This Row],[Pnr.]]=CV$7,Tb.Financiering[[#This Row],[Eigen
bijdrage]]+Tb.Financiering[[#This Row],[Andere
subsidie(s)]]+Tb.Financiering[[#This Row],[Anders]],0)</f>
        <v>0</v>
      </c>
      <c r="CW43" s="259">
        <f>IF(Tb.Financiering[[#This Row],[Pnr.]]=CW$7,Tb.Financiering[[#This Row],[Eigen
bijdrage]]+Tb.Financiering[[#This Row],[Andere
subsidie(s)]]+Tb.Financiering[[#This Row],[Anders]],0)</f>
        <v>0</v>
      </c>
      <c r="CX43" s="259">
        <f>IF(Tb.Financiering[[#This Row],[Pnr.]]=CX$7,Tb.Financiering[[#This Row],[Eigen
bijdrage]]+Tb.Financiering[[#This Row],[Andere
subsidie(s)]]+Tb.Financiering[[#This Row],[Anders]],0)</f>
        <v>0</v>
      </c>
      <c r="CY43" s="259">
        <f>IF(Tb.Financiering[[#This Row],[Pnr.]]=CY$7,Tb.Financiering[[#This Row],[Eigen
bijdrage]]+Tb.Financiering[[#This Row],[Andere
subsidie(s)]]+Tb.Financiering[[#This Row],[Anders]],0)</f>
        <v>0</v>
      </c>
      <c r="CZ43" s="259">
        <f>IF(Tb.Financiering[[#This Row],[Pnr.]]=CZ$7,Tb.Financiering[[#This Row],[Eigen
bijdrage]]+Tb.Financiering[[#This Row],[Andere
subsidie(s)]]+Tb.Financiering[[#This Row],[Anders]],0)</f>
        <v>0</v>
      </c>
      <c r="DA43" s="259">
        <f>IF(Tb.Financiering[[#This Row],[Pnr.]]=DA$7,Tb.Financiering[[#This Row],[Eigen
bijdrage]]+Tb.Financiering[[#This Row],[Andere
subsidie(s)]]+Tb.Financiering[[#This Row],[Anders]],0)</f>
        <v>0</v>
      </c>
      <c r="DB43" s="259">
        <f>IF(Tb.Financiering[[#This Row],[Pnr.]]=DB$7,Tb.Financiering[[#This Row],[Eigen
bijdrage]]+Tb.Financiering[[#This Row],[Andere
subsidie(s)]]+Tb.Financiering[[#This Row],[Anders]],0)</f>
        <v>0</v>
      </c>
      <c r="DC43" s="259">
        <f>IF(Tb.Financiering[[#This Row],[Pnr.]]=DC$7,Tb.Financiering[[#This Row],[Eigen
bijdrage]]+Tb.Financiering[[#This Row],[Andere
subsidie(s)]]+Tb.Financiering[[#This Row],[Anders]],0)</f>
        <v>0</v>
      </c>
      <c r="DD43" s="259">
        <f>IF(Tb.Financiering[[#This Row],[Pnr.]]=DD$7,Tb.Financiering[[#This Row],[Eigen
bijdrage]]+Tb.Financiering[[#This Row],[Andere
subsidie(s)]]+Tb.Financiering[[#This Row],[Anders]],0)</f>
        <v>0</v>
      </c>
      <c r="DE43" s="259">
        <f>IF(Tb.Financiering[[#This Row],[Pnr.]]=DE$7,Tb.Financiering[[#This Row],[Eigen
bijdrage]]+Tb.Financiering[[#This Row],[Andere
subsidie(s)]]+Tb.Financiering[[#This Row],[Anders]],0)</f>
        <v>0</v>
      </c>
      <c r="DF43" s="259">
        <f>IF(Tb.Financiering[[#This Row],[Pnr.]]=DF$7,Tb.Financiering[[#This Row],[Eigen
bijdrage]]+Tb.Financiering[[#This Row],[Andere
subsidie(s)]]+Tb.Financiering[[#This Row],[Anders]],0)</f>
        <v>0</v>
      </c>
      <c r="DG43" s="259">
        <f>IF(Tb.Financiering[[#This Row],[Pnr.]]=DG$7,Tb.Financiering[[#This Row],[Eigen
bijdrage]]+Tb.Financiering[[#This Row],[Andere
subsidie(s)]]+Tb.Financiering[[#This Row],[Anders]],0)</f>
        <v>0</v>
      </c>
      <c r="DH43" s="259">
        <f>IF(Tb.Financiering[[#This Row],[Pnr.]]=DH$7,Tb.Financiering[[#This Row],[Eigen
bijdrage]]+Tb.Financiering[[#This Row],[Andere
subsidie(s)]]+Tb.Financiering[[#This Row],[Anders]],0)</f>
        <v>0</v>
      </c>
      <c r="DI43" s="259">
        <f>IF(Tb.Financiering[[#This Row],[Pnr.]]=DI$7,Tb.Financiering[[#This Row],[Eigen
bijdrage]]+Tb.Financiering[[#This Row],[Andere
subsidie(s)]]+Tb.Financiering[[#This Row],[Anders]],0)</f>
        <v>0</v>
      </c>
      <c r="DJ43" s="259">
        <f>IF(Tb.Financiering[[#This Row],[Pnr.]]=DJ$7,Tb.Financiering[[#This Row],[Eigen
bijdrage]]+Tb.Financiering[[#This Row],[Andere
subsidie(s)]]+Tb.Financiering[[#This Row],[Anders]],0)</f>
        <v>0</v>
      </c>
      <c r="DK43" s="259">
        <f>IF(Tb.Financiering[[#This Row],[Pnr.]]=DK$7,Tb.Financiering[[#This Row],[Eigen
bijdrage]]+Tb.Financiering[[#This Row],[Andere
subsidie(s)]]+Tb.Financiering[[#This Row],[Anders]],0)</f>
        <v>0</v>
      </c>
      <c r="XEZ43" s="267"/>
      <c r="XFA43" s="267"/>
      <c r="XFB43" s="267"/>
      <c r="XFC43" s="267"/>
      <c r="XFD43" s="31"/>
    </row>
    <row r="44" spans="1:115 16380:16384" s="4" customFormat="1" x14ac:dyDescent="0.3">
      <c r="A44" s="31"/>
      <c r="B44" s="147"/>
      <c r="C44" s="147"/>
      <c r="D44" s="11">
        <f>SUMIF(Tbl.Kosten[PSAnr.],Tb.Financiering[[#This Row],[PSAnr.]],Tbl.Kosten[Totaal kosten])</f>
        <v>0</v>
      </c>
      <c r="E44" s="164">
        <f>SUMIF(Tbl.Kosten[PSAnr.],Tb.Financiering[[#This Row],[PSAnr.]],Tbl.Kosten[Subsidie])</f>
        <v>0</v>
      </c>
      <c r="F44" s="165"/>
      <c r="G44" s="164">
        <f>Tb.Financiering[[#This Row],[Begrote kosten]]-Tb.Financiering[[#This Row],[Berekende GLB subsidie]]-Tb.Financiering[[#This Row],[Correctie GLB subsidie]]</f>
        <v>0</v>
      </c>
      <c r="H44" s="166"/>
      <c r="I44" s="166"/>
      <c r="J44" s="166"/>
      <c r="K44" s="162"/>
      <c r="L44" s="97">
        <f>Tb.Financiering[[#This Row],[Te financieren]]-SUM(Tb.Financiering[[#This Row],[Eigen
bijdrage]:[Anders]])</f>
        <v>0</v>
      </c>
      <c r="M44" s="170" t="str">
        <f>IFERROR(VLOOKUP(Tb.Financiering[[#This Row],[Partnernaam]],Tbl.Projectpartners[[Naam]:[PNr.]],9,FALSE),"")</f>
        <v/>
      </c>
      <c r="N44" s="152" t="str">
        <f>IFERROR(VLOOKUP(Tb.Financiering[[#This Row],[Subsidiabele activiteit]],Tbl.Subsidiehoogte[[Subsidieactiviteit]:[SAnr.]],3,FALSE),"")</f>
        <v/>
      </c>
      <c r="O44" s="152" t="str">
        <f>_xlfn.CONCAT(Tb.Financiering[[#This Row],[Pnr.]],Tb.Financiering[[#This Row],[SAnr.]])</f>
        <v/>
      </c>
      <c r="P44" s="154">
        <f>IF(Tb.Financiering[[#This Row],[Pnr.]]=P$7,Tb.Financiering[[#This Row],[Te financieren]]-Tb.Financiering[[#This Row],[Eigen
bijdrage]]-Tb.Financiering[[#This Row],[Andere
subsidie(s)]]-Tb.Financiering[[#This Row],[Anders]],0)</f>
        <v>0</v>
      </c>
      <c r="Q44" s="154">
        <f>IF(Tb.Financiering[[#This Row],[Pnr.]]=Q$7,Tb.Financiering[[#This Row],[Te financieren]]-Tb.Financiering[[#This Row],[Eigen
bijdrage]]-Tb.Financiering[[#This Row],[Andere
subsidie(s)]]-Tb.Financiering[[#This Row],[Anders]],0)</f>
        <v>0</v>
      </c>
      <c r="R44" s="154">
        <f>IF(Tb.Financiering[[#This Row],[Pnr.]]=R$7,Tb.Financiering[[#This Row],[Te financieren]]-Tb.Financiering[[#This Row],[Eigen
bijdrage]]-Tb.Financiering[[#This Row],[Andere
subsidie(s)]]-Tb.Financiering[[#This Row],[Anders]],0)</f>
        <v>0</v>
      </c>
      <c r="S44" s="154">
        <f>IF(Tb.Financiering[[#This Row],[Pnr.]]=S$7,Tb.Financiering[[#This Row],[Te financieren]]-Tb.Financiering[[#This Row],[Eigen
bijdrage]]-Tb.Financiering[[#This Row],[Andere
subsidie(s)]]-Tb.Financiering[[#This Row],[Anders]],0)</f>
        <v>0</v>
      </c>
      <c r="T44" s="154">
        <f>IF(Tb.Financiering[[#This Row],[Pnr.]]=T$7,Tb.Financiering[[#This Row],[Te financieren]]-Tb.Financiering[[#This Row],[Eigen
bijdrage]]-Tb.Financiering[[#This Row],[Andere
subsidie(s)]]-Tb.Financiering[[#This Row],[Anders]],0)</f>
        <v>0</v>
      </c>
      <c r="U44" s="154">
        <f>IF(Tb.Financiering[[#This Row],[Pnr.]]=U$7,Tb.Financiering[[#This Row],[Te financieren]]-Tb.Financiering[[#This Row],[Eigen
bijdrage]]-Tb.Financiering[[#This Row],[Andere
subsidie(s)]]-Tb.Financiering[[#This Row],[Anders]],0)</f>
        <v>0</v>
      </c>
      <c r="V44" s="154">
        <f>IF(Tb.Financiering[[#This Row],[Pnr.]]=V$7,Tb.Financiering[[#This Row],[Te financieren]]-Tb.Financiering[[#This Row],[Eigen
bijdrage]]-Tb.Financiering[[#This Row],[Andere
subsidie(s)]]-Tb.Financiering[[#This Row],[Anders]],0)</f>
        <v>0</v>
      </c>
      <c r="W44" s="154">
        <f>IF(Tb.Financiering[[#This Row],[Pnr.]]=W$7,Tb.Financiering[[#This Row],[Te financieren]]-Tb.Financiering[[#This Row],[Eigen
bijdrage]]-Tb.Financiering[[#This Row],[Andere
subsidie(s)]]-Tb.Financiering[[#This Row],[Anders]],0)</f>
        <v>0</v>
      </c>
      <c r="X44" s="154">
        <f>IF(Tb.Financiering[[#This Row],[Pnr.]]=X$7,Tb.Financiering[[#This Row],[Te financieren]]-Tb.Financiering[[#This Row],[Eigen
bijdrage]]-Tb.Financiering[[#This Row],[Andere
subsidie(s)]]-Tb.Financiering[[#This Row],[Anders]],0)</f>
        <v>0</v>
      </c>
      <c r="Y44" s="154">
        <f>IF(Tb.Financiering[[#This Row],[Pnr.]]=Y$7,Tb.Financiering[[#This Row],[Te financieren]]-Tb.Financiering[[#This Row],[Eigen
bijdrage]]-Tb.Financiering[[#This Row],[Andere
subsidie(s)]]-Tb.Financiering[[#This Row],[Anders]],0)</f>
        <v>0</v>
      </c>
      <c r="Z44" s="154">
        <f>IF(Tb.Financiering[[#This Row],[Pnr.]]=Z$7,Tb.Financiering[[#This Row],[Te financieren]]-Tb.Financiering[[#This Row],[Eigen
bijdrage]]-Tb.Financiering[[#This Row],[Andere
subsidie(s)]]-Tb.Financiering[[#This Row],[Anders]],0)</f>
        <v>0</v>
      </c>
      <c r="AA44" s="154">
        <f>IF(Tb.Financiering[[#This Row],[Pnr.]]=AA$7,Tb.Financiering[[#This Row],[Te financieren]]-Tb.Financiering[[#This Row],[Eigen
bijdrage]]-Tb.Financiering[[#This Row],[Andere
subsidie(s)]]-Tb.Financiering[[#This Row],[Anders]],0)</f>
        <v>0</v>
      </c>
      <c r="AB44" s="154">
        <f>IF(Tb.Financiering[[#This Row],[Pnr.]]=AB$7,Tb.Financiering[[#This Row],[Te financieren]]-Tb.Financiering[[#This Row],[Eigen
bijdrage]]-Tb.Financiering[[#This Row],[Andere
subsidie(s)]]-Tb.Financiering[[#This Row],[Anders]],0)</f>
        <v>0</v>
      </c>
      <c r="AC44" s="154">
        <f>IF(Tb.Financiering[[#This Row],[Pnr.]]=AC$7,Tb.Financiering[[#This Row],[Te financieren]]-Tb.Financiering[[#This Row],[Eigen
bijdrage]]-Tb.Financiering[[#This Row],[Andere
subsidie(s)]]-Tb.Financiering[[#This Row],[Anders]],0)</f>
        <v>0</v>
      </c>
      <c r="AD44" s="154">
        <f>IF(Tb.Financiering[[#This Row],[Pnr.]]=AD$7,Tb.Financiering[[#This Row],[Te financieren]]-Tb.Financiering[[#This Row],[Eigen
bijdrage]]-Tb.Financiering[[#This Row],[Andere
subsidie(s)]]-Tb.Financiering[[#This Row],[Anders]],0)</f>
        <v>0</v>
      </c>
      <c r="AE44" s="154">
        <f>IF(Tb.Financiering[[#This Row],[Pnr.]]=AE$7,Tb.Financiering[[#This Row],[Te financieren]]-Tb.Financiering[[#This Row],[Eigen
bijdrage]]-Tb.Financiering[[#This Row],[Andere
subsidie(s)]]-Tb.Financiering[[#This Row],[Anders]],0)</f>
        <v>0</v>
      </c>
      <c r="AF44" s="154">
        <f>IF(Tb.Financiering[[#This Row],[Pnr.]]=AF$7,Tb.Financiering[[#This Row],[Te financieren]]-Tb.Financiering[[#This Row],[Eigen
bijdrage]]-Tb.Financiering[[#This Row],[Andere
subsidie(s)]]-Tb.Financiering[[#This Row],[Anders]],0)</f>
        <v>0</v>
      </c>
      <c r="AG44" s="154">
        <f>IF(Tb.Financiering[[#This Row],[Pnr.]]=AG$7,Tb.Financiering[[#This Row],[Te financieren]]-Tb.Financiering[[#This Row],[Eigen
bijdrage]]-Tb.Financiering[[#This Row],[Andere
subsidie(s)]]-Tb.Financiering[[#This Row],[Anders]],0)</f>
        <v>0</v>
      </c>
      <c r="AH44" s="154">
        <f>IF(Tb.Financiering[[#This Row],[Pnr.]]=AH$7,Tb.Financiering[[#This Row],[Te financieren]]-Tb.Financiering[[#This Row],[Eigen
bijdrage]]-Tb.Financiering[[#This Row],[Andere
subsidie(s)]]-Tb.Financiering[[#This Row],[Anders]],0)</f>
        <v>0</v>
      </c>
      <c r="AI44" s="154">
        <f>IF(Tb.Financiering[[#This Row],[Pnr.]]=AI$7,Tb.Financiering[[#This Row],[Te financieren]]-Tb.Financiering[[#This Row],[Eigen
bijdrage]]-Tb.Financiering[[#This Row],[Andere
subsidie(s)]]-Tb.Financiering[[#This Row],[Anders]],0)</f>
        <v>0</v>
      </c>
      <c r="AJ44" s="154">
        <f>IF(Tb.Financiering[[#This Row],[Pnr.]]=AJ$7,Tb.Financiering[[#This Row],[Te financieren]]-Tb.Financiering[[#This Row],[Eigen
bijdrage]]-Tb.Financiering[[#This Row],[Andere
subsidie(s)]]-Tb.Financiering[[#This Row],[Anders]],0)</f>
        <v>0</v>
      </c>
      <c r="AK44" s="154">
        <f>IF(Tb.Financiering[[#This Row],[Pnr.]]=AK$7,Tb.Financiering[[#This Row],[Te financieren]]-Tb.Financiering[[#This Row],[Eigen
bijdrage]]-Tb.Financiering[[#This Row],[Andere
subsidie(s)]]-Tb.Financiering[[#This Row],[Anders]],0)</f>
        <v>0</v>
      </c>
      <c r="AL44" s="154">
        <f>IF(Tb.Financiering[[#This Row],[Pnr.]]=AL$7,Tb.Financiering[[#This Row],[Te financieren]]-Tb.Financiering[[#This Row],[Eigen
bijdrage]]-Tb.Financiering[[#This Row],[Andere
subsidie(s)]]-Tb.Financiering[[#This Row],[Anders]],0)</f>
        <v>0</v>
      </c>
      <c r="AM44" s="154">
        <f>IF(Tb.Financiering[[#This Row],[Pnr.]]=AM$7,Tb.Financiering[[#This Row],[Te financieren]]-Tb.Financiering[[#This Row],[Eigen
bijdrage]]-Tb.Financiering[[#This Row],[Andere
subsidie(s)]]-Tb.Financiering[[#This Row],[Anders]],0)</f>
        <v>0</v>
      </c>
      <c r="AN44" s="154">
        <f>IF(Tb.Financiering[[#This Row],[Pnr.]]=AN$7,Tb.Financiering[[#This Row],[Te financieren]]-Tb.Financiering[[#This Row],[Eigen
bijdrage]]-Tb.Financiering[[#This Row],[Andere
subsidie(s)]]-Tb.Financiering[[#This Row],[Anders]],0)</f>
        <v>0</v>
      </c>
      <c r="AO44" s="154">
        <f>IF(Tb.Financiering[[#This Row],[Pnr.]]=AO$7,Tb.Financiering[[#This Row],[Te financieren]]-Tb.Financiering[[#This Row],[Eigen
bijdrage]]-Tb.Financiering[[#This Row],[Andere
subsidie(s)]]-Tb.Financiering[[#This Row],[Anders]],0)</f>
        <v>0</v>
      </c>
      <c r="AP44" s="154">
        <f>IF(Tb.Financiering[[#This Row],[Pnr.]]=AP$7,Tb.Financiering[[#This Row],[Te financieren]]-Tb.Financiering[[#This Row],[Eigen
bijdrage]]-Tb.Financiering[[#This Row],[Andere
subsidie(s)]]-Tb.Financiering[[#This Row],[Anders]],0)</f>
        <v>0</v>
      </c>
      <c r="AQ44" s="154">
        <f>IF(Tb.Financiering[[#This Row],[Pnr.]]=AQ$7,Tb.Financiering[[#This Row],[Te financieren]]-Tb.Financiering[[#This Row],[Eigen
bijdrage]]-Tb.Financiering[[#This Row],[Andere
subsidie(s)]]-Tb.Financiering[[#This Row],[Anders]],0)</f>
        <v>0</v>
      </c>
      <c r="AR44" s="154">
        <f>IF(Tb.Financiering[[#This Row],[Pnr.]]=AR$7,Tb.Financiering[[#This Row],[Te financieren]]-Tb.Financiering[[#This Row],[Eigen
bijdrage]]-Tb.Financiering[[#This Row],[Andere
subsidie(s)]]-Tb.Financiering[[#This Row],[Anders]],0)</f>
        <v>0</v>
      </c>
      <c r="AS44" s="154">
        <f>IF(Tb.Financiering[[#This Row],[Pnr.]]=AS$7,Tb.Financiering[[#This Row],[Te financieren]]-Tb.Financiering[[#This Row],[Eigen
bijdrage]]-Tb.Financiering[[#This Row],[Andere
subsidie(s)]]-Tb.Financiering[[#This Row],[Anders]],0)</f>
        <v>0</v>
      </c>
      <c r="AT44" s="154">
        <f>IF(Tb.Financiering[[#This Row],[Pnr.]]=AT$7,Tb.Financiering[[#This Row],[Te financieren]]-Tb.Financiering[[#This Row],[Eigen
bijdrage]]-Tb.Financiering[[#This Row],[Andere
subsidie(s)]]-Tb.Financiering[[#This Row],[Anders]],0)</f>
        <v>0</v>
      </c>
      <c r="AU44" s="154">
        <f>IF(Tb.Financiering[[#This Row],[Pnr.]]=AU$7,Tb.Financiering[[#This Row],[Te financieren]]-Tb.Financiering[[#This Row],[Eigen
bijdrage]]-Tb.Financiering[[#This Row],[Andere
subsidie(s)]]-Tb.Financiering[[#This Row],[Anders]],0)</f>
        <v>0</v>
      </c>
      <c r="AV44" s="154">
        <f>IF(Tb.Financiering[[#This Row],[Pnr.]]=AV$7,Tb.Financiering[[#This Row],[Te financieren]]-Tb.Financiering[[#This Row],[Eigen
bijdrage]]-Tb.Financiering[[#This Row],[Andere
subsidie(s)]]-Tb.Financiering[[#This Row],[Anders]],0)</f>
        <v>0</v>
      </c>
      <c r="AW44" s="154">
        <f>IF(Tb.Financiering[[#This Row],[Pnr.]]=AW$7,Tb.Financiering[[#This Row],[Te financieren]]-Tb.Financiering[[#This Row],[Eigen
bijdrage]]-Tb.Financiering[[#This Row],[Andere
subsidie(s)]]-Tb.Financiering[[#This Row],[Anders]],0)</f>
        <v>0</v>
      </c>
      <c r="AX44" s="154">
        <f>IF(Tb.Financiering[[#This Row],[Pnr.]]=AX$7,Tb.Financiering[[#This Row],[Te financieren]]-Tb.Financiering[[#This Row],[Eigen
bijdrage]]-Tb.Financiering[[#This Row],[Andere
subsidie(s)]]-Tb.Financiering[[#This Row],[Anders]],0)</f>
        <v>0</v>
      </c>
      <c r="AY44" s="154">
        <f>IF(Tb.Financiering[[#This Row],[Pnr.]]=AY$7,Tb.Financiering[[#This Row],[Te financieren]]-Tb.Financiering[[#This Row],[Eigen
bijdrage]]-Tb.Financiering[[#This Row],[Andere
subsidie(s)]]-Tb.Financiering[[#This Row],[Anders]],0)</f>
        <v>0</v>
      </c>
      <c r="AZ44" s="154">
        <f>IF(Tb.Financiering[[#This Row],[Pnr.]]=AZ$7,Tb.Financiering[[#This Row],[Te financieren]]-Tb.Financiering[[#This Row],[Eigen
bijdrage]]-Tb.Financiering[[#This Row],[Andere
subsidie(s)]]-Tb.Financiering[[#This Row],[Anders]],0)</f>
        <v>0</v>
      </c>
      <c r="BA44" s="154">
        <f>IF(Tb.Financiering[[#This Row],[Pnr.]]=BA$7,Tb.Financiering[[#This Row],[Te financieren]]-Tb.Financiering[[#This Row],[Eigen
bijdrage]]-Tb.Financiering[[#This Row],[Andere
subsidie(s)]]-Tb.Financiering[[#This Row],[Anders]],0)</f>
        <v>0</v>
      </c>
      <c r="BB44" s="154">
        <f>IF(Tb.Financiering[[#This Row],[Pnr.]]=BB$7,Tb.Financiering[[#This Row],[Te financieren]]-Tb.Financiering[[#This Row],[Eigen
bijdrage]]-Tb.Financiering[[#This Row],[Andere
subsidie(s)]]-Tb.Financiering[[#This Row],[Anders]],0)</f>
        <v>0</v>
      </c>
      <c r="BC44" s="154">
        <f>IF(Tb.Financiering[[#This Row],[Pnr.]]=BC$7,Tb.Financiering[[#This Row],[Te financieren]]-Tb.Financiering[[#This Row],[Eigen
bijdrage]]-Tb.Financiering[[#This Row],[Andere
subsidie(s)]]-Tb.Financiering[[#This Row],[Anders]],0)</f>
        <v>0</v>
      </c>
      <c r="BD44" s="154">
        <f>IF(Tb.Financiering[[#This Row],[Pnr.]]=BD$7,Tb.Financiering[[#This Row],[Te financieren]]-Tb.Financiering[[#This Row],[Eigen
bijdrage]]-Tb.Financiering[[#This Row],[Andere
subsidie(s)]]-Tb.Financiering[[#This Row],[Anders]],0)</f>
        <v>0</v>
      </c>
      <c r="BE44" s="154">
        <f>IF(Tb.Financiering[[#This Row],[Pnr.]]=BE$7,Tb.Financiering[[#This Row],[Te financieren]]-Tb.Financiering[[#This Row],[Eigen
bijdrage]]-Tb.Financiering[[#This Row],[Andere
subsidie(s)]]-Tb.Financiering[[#This Row],[Anders]],0)</f>
        <v>0</v>
      </c>
      <c r="BF44" s="154">
        <f>IF(Tb.Financiering[[#This Row],[Pnr.]]=BF$7,Tb.Financiering[[#This Row],[Te financieren]]-Tb.Financiering[[#This Row],[Eigen
bijdrage]]-Tb.Financiering[[#This Row],[Andere
subsidie(s)]]-Tb.Financiering[[#This Row],[Anders]],0)</f>
        <v>0</v>
      </c>
      <c r="BG44" s="154">
        <f>IF(Tb.Financiering[[#This Row],[Pnr.]]=BG$7,Tb.Financiering[[#This Row],[Te financieren]]-Tb.Financiering[[#This Row],[Eigen
bijdrage]]-Tb.Financiering[[#This Row],[Andere
subsidie(s)]]-Tb.Financiering[[#This Row],[Anders]],0)</f>
        <v>0</v>
      </c>
      <c r="BH44" s="154">
        <f>IF(Tb.Financiering[[#This Row],[Pnr.]]=BH$7,Tb.Financiering[[#This Row],[Te financieren]]-Tb.Financiering[[#This Row],[Eigen
bijdrage]]-Tb.Financiering[[#This Row],[Andere
subsidie(s)]]-Tb.Financiering[[#This Row],[Anders]],0)</f>
        <v>0</v>
      </c>
      <c r="BI44" s="154">
        <f>IF(Tb.Financiering[[#This Row],[Pnr.]]=BI$7,Tb.Financiering[[#This Row],[Te financieren]]-Tb.Financiering[[#This Row],[Eigen
bijdrage]]-Tb.Financiering[[#This Row],[Andere
subsidie(s)]]-Tb.Financiering[[#This Row],[Anders]],0)</f>
        <v>0</v>
      </c>
      <c r="BJ44" s="154">
        <f>IF(Tb.Financiering[[#This Row],[Pnr.]]=BJ$7,Tb.Financiering[[#This Row],[Te financieren]]-Tb.Financiering[[#This Row],[Eigen
bijdrage]]-Tb.Financiering[[#This Row],[Andere
subsidie(s)]]-Tb.Financiering[[#This Row],[Anders]],0)</f>
        <v>0</v>
      </c>
      <c r="BK44" s="154">
        <f>IF(Tb.Financiering[[#This Row],[Pnr.]]=BK$7,Tb.Financiering[[#This Row],[Te financieren]]-Tb.Financiering[[#This Row],[Eigen
bijdrage]]-Tb.Financiering[[#This Row],[Andere
subsidie(s)]]-Tb.Financiering[[#This Row],[Anders]],0)</f>
        <v>0</v>
      </c>
      <c r="BL44" s="154">
        <f>IF(Tb.Financiering[[#This Row],[Pnr.]]=BL$7,Tb.Financiering[[#This Row],[Te financieren]]-Tb.Financiering[[#This Row],[Eigen
bijdrage]]-Tb.Financiering[[#This Row],[Andere
subsidie(s)]]-Tb.Financiering[[#This Row],[Anders]],0)</f>
        <v>0</v>
      </c>
      <c r="BM44" s="154">
        <f>IF(Tb.Financiering[[#This Row],[Pnr.]]=BM$7,Tb.Financiering[[#This Row],[Te financieren]]-Tb.Financiering[[#This Row],[Eigen
bijdrage]]-Tb.Financiering[[#This Row],[Andere
subsidie(s)]]-Tb.Financiering[[#This Row],[Anders]],0)</f>
        <v>0</v>
      </c>
      <c r="BN44" s="259">
        <f>IF(Tb.Financiering[[#This Row],[Pnr.]]=BN$7,Tb.Financiering[[#This Row],[Eigen
bijdrage]]+Tb.Financiering[[#This Row],[Andere
subsidie(s)]]+Tb.Financiering[[#This Row],[Anders]],0)</f>
        <v>0</v>
      </c>
      <c r="BO44" s="259">
        <f>IF(Tb.Financiering[[#This Row],[Pnr.]]=BO$7,Tb.Financiering[[#This Row],[Eigen
bijdrage]]+Tb.Financiering[[#This Row],[Andere
subsidie(s)]]+Tb.Financiering[[#This Row],[Anders]],0)</f>
        <v>0</v>
      </c>
      <c r="BP44" s="259">
        <f>IF(Tb.Financiering[[#This Row],[Pnr.]]=BP$7,Tb.Financiering[[#This Row],[Eigen
bijdrage]]+Tb.Financiering[[#This Row],[Andere
subsidie(s)]]+Tb.Financiering[[#This Row],[Anders]],0)</f>
        <v>0</v>
      </c>
      <c r="BQ44" s="259">
        <f>IF(Tb.Financiering[[#This Row],[Pnr.]]=BQ$7,Tb.Financiering[[#This Row],[Eigen
bijdrage]]+Tb.Financiering[[#This Row],[Andere
subsidie(s)]]+Tb.Financiering[[#This Row],[Anders]],0)</f>
        <v>0</v>
      </c>
      <c r="BR44" s="259">
        <f>IF(Tb.Financiering[[#This Row],[Pnr.]]=BR$7,Tb.Financiering[[#This Row],[Eigen
bijdrage]]+Tb.Financiering[[#This Row],[Andere
subsidie(s)]]+Tb.Financiering[[#This Row],[Anders]],0)</f>
        <v>0</v>
      </c>
      <c r="BS44" s="259">
        <f>IF(Tb.Financiering[[#This Row],[Pnr.]]=BS$7,Tb.Financiering[[#This Row],[Eigen
bijdrage]]+Tb.Financiering[[#This Row],[Andere
subsidie(s)]]+Tb.Financiering[[#This Row],[Anders]],0)</f>
        <v>0</v>
      </c>
      <c r="BT44" s="259">
        <f>IF(Tb.Financiering[[#This Row],[Pnr.]]=BT$7,Tb.Financiering[[#This Row],[Eigen
bijdrage]]+Tb.Financiering[[#This Row],[Andere
subsidie(s)]]+Tb.Financiering[[#This Row],[Anders]],0)</f>
        <v>0</v>
      </c>
      <c r="BU44" s="259">
        <f>IF(Tb.Financiering[[#This Row],[Pnr.]]=BU$7,Tb.Financiering[[#This Row],[Eigen
bijdrage]]+Tb.Financiering[[#This Row],[Andere
subsidie(s)]]+Tb.Financiering[[#This Row],[Anders]],0)</f>
        <v>0</v>
      </c>
      <c r="BV44" s="259">
        <f>IF(Tb.Financiering[[#This Row],[Pnr.]]=BV$7,Tb.Financiering[[#This Row],[Eigen
bijdrage]]+Tb.Financiering[[#This Row],[Andere
subsidie(s)]]+Tb.Financiering[[#This Row],[Anders]],0)</f>
        <v>0</v>
      </c>
      <c r="BW44" s="259">
        <f>IF(Tb.Financiering[[#This Row],[Pnr.]]=BW$7,Tb.Financiering[[#This Row],[Eigen
bijdrage]]+Tb.Financiering[[#This Row],[Andere
subsidie(s)]]+Tb.Financiering[[#This Row],[Anders]],0)</f>
        <v>0</v>
      </c>
      <c r="BX44" s="259">
        <f>IF(Tb.Financiering[[#This Row],[Pnr.]]=BX$7,Tb.Financiering[[#This Row],[Eigen
bijdrage]]+Tb.Financiering[[#This Row],[Andere
subsidie(s)]]+Tb.Financiering[[#This Row],[Anders]],0)</f>
        <v>0</v>
      </c>
      <c r="BY44" s="259">
        <f>IF(Tb.Financiering[[#This Row],[Pnr.]]=BY$7,Tb.Financiering[[#This Row],[Eigen
bijdrage]]+Tb.Financiering[[#This Row],[Andere
subsidie(s)]]+Tb.Financiering[[#This Row],[Anders]],0)</f>
        <v>0</v>
      </c>
      <c r="BZ44" s="259">
        <f>IF(Tb.Financiering[[#This Row],[Pnr.]]=BZ$7,Tb.Financiering[[#This Row],[Eigen
bijdrage]]+Tb.Financiering[[#This Row],[Andere
subsidie(s)]]+Tb.Financiering[[#This Row],[Anders]],0)</f>
        <v>0</v>
      </c>
      <c r="CA44" s="259">
        <f>IF(Tb.Financiering[[#This Row],[Pnr.]]=CA$7,Tb.Financiering[[#This Row],[Eigen
bijdrage]]+Tb.Financiering[[#This Row],[Andere
subsidie(s)]]+Tb.Financiering[[#This Row],[Anders]],0)</f>
        <v>0</v>
      </c>
      <c r="CB44" s="259">
        <f>IF(Tb.Financiering[[#This Row],[Pnr.]]=CB$7,Tb.Financiering[[#This Row],[Eigen
bijdrage]]+Tb.Financiering[[#This Row],[Andere
subsidie(s)]]+Tb.Financiering[[#This Row],[Anders]],0)</f>
        <v>0</v>
      </c>
      <c r="CC44" s="259">
        <f>IF(Tb.Financiering[[#This Row],[Pnr.]]=CC$7,Tb.Financiering[[#This Row],[Eigen
bijdrage]]+Tb.Financiering[[#This Row],[Andere
subsidie(s)]]+Tb.Financiering[[#This Row],[Anders]],0)</f>
        <v>0</v>
      </c>
      <c r="CD44" s="259">
        <f>IF(Tb.Financiering[[#This Row],[Pnr.]]=CD$7,Tb.Financiering[[#This Row],[Eigen
bijdrage]]+Tb.Financiering[[#This Row],[Andere
subsidie(s)]]+Tb.Financiering[[#This Row],[Anders]],0)</f>
        <v>0</v>
      </c>
      <c r="CE44" s="259">
        <f>IF(Tb.Financiering[[#This Row],[Pnr.]]=CE$7,Tb.Financiering[[#This Row],[Eigen
bijdrage]]+Tb.Financiering[[#This Row],[Andere
subsidie(s)]]+Tb.Financiering[[#This Row],[Anders]],0)</f>
        <v>0</v>
      </c>
      <c r="CF44" s="259">
        <f>IF(Tb.Financiering[[#This Row],[Pnr.]]=CF$7,Tb.Financiering[[#This Row],[Eigen
bijdrage]]+Tb.Financiering[[#This Row],[Andere
subsidie(s)]]+Tb.Financiering[[#This Row],[Anders]],0)</f>
        <v>0</v>
      </c>
      <c r="CG44" s="259">
        <f>IF(Tb.Financiering[[#This Row],[Pnr.]]=CG$7,Tb.Financiering[[#This Row],[Eigen
bijdrage]]+Tb.Financiering[[#This Row],[Andere
subsidie(s)]]+Tb.Financiering[[#This Row],[Anders]],0)</f>
        <v>0</v>
      </c>
      <c r="CH44" s="259">
        <f>IF(Tb.Financiering[[#This Row],[Pnr.]]=CH$7,Tb.Financiering[[#This Row],[Eigen
bijdrage]]+Tb.Financiering[[#This Row],[Andere
subsidie(s)]]+Tb.Financiering[[#This Row],[Anders]],0)</f>
        <v>0</v>
      </c>
      <c r="CI44" s="259">
        <f>IF(Tb.Financiering[[#This Row],[Pnr.]]=CI$7,Tb.Financiering[[#This Row],[Eigen
bijdrage]]+Tb.Financiering[[#This Row],[Andere
subsidie(s)]]+Tb.Financiering[[#This Row],[Anders]],0)</f>
        <v>0</v>
      </c>
      <c r="CJ44" s="259">
        <f>IF(Tb.Financiering[[#This Row],[Pnr.]]=CJ$7,Tb.Financiering[[#This Row],[Eigen
bijdrage]]+Tb.Financiering[[#This Row],[Andere
subsidie(s)]]+Tb.Financiering[[#This Row],[Anders]],0)</f>
        <v>0</v>
      </c>
      <c r="CK44" s="259">
        <f>IF(Tb.Financiering[[#This Row],[Pnr.]]=CK$7,Tb.Financiering[[#This Row],[Eigen
bijdrage]]+Tb.Financiering[[#This Row],[Andere
subsidie(s)]]+Tb.Financiering[[#This Row],[Anders]],0)</f>
        <v>0</v>
      </c>
      <c r="CL44" s="259">
        <f>IF(Tb.Financiering[[#This Row],[Pnr.]]=CL$7,Tb.Financiering[[#This Row],[Eigen
bijdrage]]+Tb.Financiering[[#This Row],[Andere
subsidie(s)]]+Tb.Financiering[[#This Row],[Anders]],0)</f>
        <v>0</v>
      </c>
      <c r="CM44" s="259">
        <f>IF(Tb.Financiering[[#This Row],[Pnr.]]=CM$7,Tb.Financiering[[#This Row],[Eigen
bijdrage]]+Tb.Financiering[[#This Row],[Andere
subsidie(s)]]+Tb.Financiering[[#This Row],[Anders]],0)</f>
        <v>0</v>
      </c>
      <c r="CN44" s="259">
        <f>IF(Tb.Financiering[[#This Row],[Pnr.]]=CN$7,Tb.Financiering[[#This Row],[Eigen
bijdrage]]+Tb.Financiering[[#This Row],[Andere
subsidie(s)]]+Tb.Financiering[[#This Row],[Anders]],0)</f>
        <v>0</v>
      </c>
      <c r="CO44" s="259">
        <f>IF(Tb.Financiering[[#This Row],[Pnr.]]=CO$7,Tb.Financiering[[#This Row],[Eigen
bijdrage]]+Tb.Financiering[[#This Row],[Andere
subsidie(s)]]+Tb.Financiering[[#This Row],[Anders]],0)</f>
        <v>0</v>
      </c>
      <c r="CP44" s="259">
        <f>IF(Tb.Financiering[[#This Row],[Pnr.]]=CP$7,Tb.Financiering[[#This Row],[Eigen
bijdrage]]+Tb.Financiering[[#This Row],[Andere
subsidie(s)]]+Tb.Financiering[[#This Row],[Anders]],0)</f>
        <v>0</v>
      </c>
      <c r="CQ44" s="259">
        <f>IF(Tb.Financiering[[#This Row],[Pnr.]]=CQ$7,Tb.Financiering[[#This Row],[Eigen
bijdrage]]+Tb.Financiering[[#This Row],[Andere
subsidie(s)]]+Tb.Financiering[[#This Row],[Anders]],0)</f>
        <v>0</v>
      </c>
      <c r="CR44" s="259">
        <f>IF(Tb.Financiering[[#This Row],[Pnr.]]=CR$7,Tb.Financiering[[#This Row],[Eigen
bijdrage]]+Tb.Financiering[[#This Row],[Andere
subsidie(s)]]+Tb.Financiering[[#This Row],[Anders]],0)</f>
        <v>0</v>
      </c>
      <c r="CS44" s="259">
        <f>IF(Tb.Financiering[[#This Row],[Pnr.]]=CS$7,Tb.Financiering[[#This Row],[Eigen
bijdrage]]+Tb.Financiering[[#This Row],[Andere
subsidie(s)]]+Tb.Financiering[[#This Row],[Anders]],0)</f>
        <v>0</v>
      </c>
      <c r="CT44" s="259">
        <f>IF(Tb.Financiering[[#This Row],[Pnr.]]=CT$7,Tb.Financiering[[#This Row],[Eigen
bijdrage]]+Tb.Financiering[[#This Row],[Andere
subsidie(s)]]+Tb.Financiering[[#This Row],[Anders]],0)</f>
        <v>0</v>
      </c>
      <c r="CU44" s="259">
        <f>IF(Tb.Financiering[[#This Row],[Pnr.]]=CU$7,Tb.Financiering[[#This Row],[Eigen
bijdrage]]+Tb.Financiering[[#This Row],[Andere
subsidie(s)]]+Tb.Financiering[[#This Row],[Anders]],0)</f>
        <v>0</v>
      </c>
      <c r="CV44" s="259">
        <f>IF(Tb.Financiering[[#This Row],[Pnr.]]=CV$7,Tb.Financiering[[#This Row],[Eigen
bijdrage]]+Tb.Financiering[[#This Row],[Andere
subsidie(s)]]+Tb.Financiering[[#This Row],[Anders]],0)</f>
        <v>0</v>
      </c>
      <c r="CW44" s="259">
        <f>IF(Tb.Financiering[[#This Row],[Pnr.]]=CW$7,Tb.Financiering[[#This Row],[Eigen
bijdrage]]+Tb.Financiering[[#This Row],[Andere
subsidie(s)]]+Tb.Financiering[[#This Row],[Anders]],0)</f>
        <v>0</v>
      </c>
      <c r="CX44" s="259">
        <f>IF(Tb.Financiering[[#This Row],[Pnr.]]=CX$7,Tb.Financiering[[#This Row],[Eigen
bijdrage]]+Tb.Financiering[[#This Row],[Andere
subsidie(s)]]+Tb.Financiering[[#This Row],[Anders]],0)</f>
        <v>0</v>
      </c>
      <c r="CY44" s="259">
        <f>IF(Tb.Financiering[[#This Row],[Pnr.]]=CY$7,Tb.Financiering[[#This Row],[Eigen
bijdrage]]+Tb.Financiering[[#This Row],[Andere
subsidie(s)]]+Tb.Financiering[[#This Row],[Anders]],0)</f>
        <v>0</v>
      </c>
      <c r="CZ44" s="259">
        <f>IF(Tb.Financiering[[#This Row],[Pnr.]]=CZ$7,Tb.Financiering[[#This Row],[Eigen
bijdrage]]+Tb.Financiering[[#This Row],[Andere
subsidie(s)]]+Tb.Financiering[[#This Row],[Anders]],0)</f>
        <v>0</v>
      </c>
      <c r="DA44" s="259">
        <f>IF(Tb.Financiering[[#This Row],[Pnr.]]=DA$7,Tb.Financiering[[#This Row],[Eigen
bijdrage]]+Tb.Financiering[[#This Row],[Andere
subsidie(s)]]+Tb.Financiering[[#This Row],[Anders]],0)</f>
        <v>0</v>
      </c>
      <c r="DB44" s="259">
        <f>IF(Tb.Financiering[[#This Row],[Pnr.]]=DB$7,Tb.Financiering[[#This Row],[Eigen
bijdrage]]+Tb.Financiering[[#This Row],[Andere
subsidie(s)]]+Tb.Financiering[[#This Row],[Anders]],0)</f>
        <v>0</v>
      </c>
      <c r="DC44" s="259">
        <f>IF(Tb.Financiering[[#This Row],[Pnr.]]=DC$7,Tb.Financiering[[#This Row],[Eigen
bijdrage]]+Tb.Financiering[[#This Row],[Andere
subsidie(s)]]+Tb.Financiering[[#This Row],[Anders]],0)</f>
        <v>0</v>
      </c>
      <c r="DD44" s="259">
        <f>IF(Tb.Financiering[[#This Row],[Pnr.]]=DD$7,Tb.Financiering[[#This Row],[Eigen
bijdrage]]+Tb.Financiering[[#This Row],[Andere
subsidie(s)]]+Tb.Financiering[[#This Row],[Anders]],0)</f>
        <v>0</v>
      </c>
      <c r="DE44" s="259">
        <f>IF(Tb.Financiering[[#This Row],[Pnr.]]=DE$7,Tb.Financiering[[#This Row],[Eigen
bijdrage]]+Tb.Financiering[[#This Row],[Andere
subsidie(s)]]+Tb.Financiering[[#This Row],[Anders]],0)</f>
        <v>0</v>
      </c>
      <c r="DF44" s="259">
        <f>IF(Tb.Financiering[[#This Row],[Pnr.]]=DF$7,Tb.Financiering[[#This Row],[Eigen
bijdrage]]+Tb.Financiering[[#This Row],[Andere
subsidie(s)]]+Tb.Financiering[[#This Row],[Anders]],0)</f>
        <v>0</v>
      </c>
      <c r="DG44" s="259">
        <f>IF(Tb.Financiering[[#This Row],[Pnr.]]=DG$7,Tb.Financiering[[#This Row],[Eigen
bijdrage]]+Tb.Financiering[[#This Row],[Andere
subsidie(s)]]+Tb.Financiering[[#This Row],[Anders]],0)</f>
        <v>0</v>
      </c>
      <c r="DH44" s="259">
        <f>IF(Tb.Financiering[[#This Row],[Pnr.]]=DH$7,Tb.Financiering[[#This Row],[Eigen
bijdrage]]+Tb.Financiering[[#This Row],[Andere
subsidie(s)]]+Tb.Financiering[[#This Row],[Anders]],0)</f>
        <v>0</v>
      </c>
      <c r="DI44" s="259">
        <f>IF(Tb.Financiering[[#This Row],[Pnr.]]=DI$7,Tb.Financiering[[#This Row],[Eigen
bijdrage]]+Tb.Financiering[[#This Row],[Andere
subsidie(s)]]+Tb.Financiering[[#This Row],[Anders]],0)</f>
        <v>0</v>
      </c>
      <c r="DJ44" s="259">
        <f>IF(Tb.Financiering[[#This Row],[Pnr.]]=DJ$7,Tb.Financiering[[#This Row],[Eigen
bijdrage]]+Tb.Financiering[[#This Row],[Andere
subsidie(s)]]+Tb.Financiering[[#This Row],[Anders]],0)</f>
        <v>0</v>
      </c>
      <c r="DK44" s="259">
        <f>IF(Tb.Financiering[[#This Row],[Pnr.]]=DK$7,Tb.Financiering[[#This Row],[Eigen
bijdrage]]+Tb.Financiering[[#This Row],[Andere
subsidie(s)]]+Tb.Financiering[[#This Row],[Anders]],0)</f>
        <v>0</v>
      </c>
      <c r="XEZ44" s="267"/>
      <c r="XFA44" s="267"/>
      <c r="XFB44" s="267"/>
      <c r="XFC44" s="267"/>
      <c r="XFD44" s="31"/>
    </row>
    <row r="45" spans="1:115 16380:16384" s="4" customFormat="1" x14ac:dyDescent="0.3">
      <c r="A45" s="31"/>
      <c r="B45" s="147"/>
      <c r="C45" s="147"/>
      <c r="D45" s="11">
        <f>SUMIF(Tbl.Kosten[PSAnr.],Tb.Financiering[[#This Row],[PSAnr.]],Tbl.Kosten[Totaal kosten])</f>
        <v>0</v>
      </c>
      <c r="E45" s="164">
        <f>SUMIF(Tbl.Kosten[PSAnr.],Tb.Financiering[[#This Row],[PSAnr.]],Tbl.Kosten[Subsidie])</f>
        <v>0</v>
      </c>
      <c r="F45" s="165"/>
      <c r="G45" s="164">
        <f>Tb.Financiering[[#This Row],[Begrote kosten]]-Tb.Financiering[[#This Row],[Berekende GLB subsidie]]-Tb.Financiering[[#This Row],[Correctie GLB subsidie]]</f>
        <v>0</v>
      </c>
      <c r="H45" s="166"/>
      <c r="I45" s="166"/>
      <c r="J45" s="166"/>
      <c r="K45" s="162"/>
      <c r="L45" s="97">
        <f>Tb.Financiering[[#This Row],[Te financieren]]-SUM(Tb.Financiering[[#This Row],[Eigen
bijdrage]:[Anders]])</f>
        <v>0</v>
      </c>
      <c r="M45" s="170" t="str">
        <f>IFERROR(VLOOKUP(Tb.Financiering[[#This Row],[Partnernaam]],Tbl.Projectpartners[[Naam]:[PNr.]],9,FALSE),"")</f>
        <v/>
      </c>
      <c r="N45" s="152" t="str">
        <f>IFERROR(VLOOKUP(Tb.Financiering[[#This Row],[Subsidiabele activiteit]],Tbl.Subsidiehoogte[[Subsidieactiviteit]:[SAnr.]],3,FALSE),"")</f>
        <v/>
      </c>
      <c r="O45" s="152" t="str">
        <f>_xlfn.CONCAT(Tb.Financiering[[#This Row],[Pnr.]],Tb.Financiering[[#This Row],[SAnr.]])</f>
        <v/>
      </c>
      <c r="P45" s="154">
        <f>IF(Tb.Financiering[[#This Row],[Pnr.]]=P$7,Tb.Financiering[[#This Row],[Te financieren]]-Tb.Financiering[[#This Row],[Eigen
bijdrage]]-Tb.Financiering[[#This Row],[Andere
subsidie(s)]]-Tb.Financiering[[#This Row],[Anders]],0)</f>
        <v>0</v>
      </c>
      <c r="Q45" s="154">
        <f>IF(Tb.Financiering[[#This Row],[Pnr.]]=Q$7,Tb.Financiering[[#This Row],[Te financieren]]-Tb.Financiering[[#This Row],[Eigen
bijdrage]]-Tb.Financiering[[#This Row],[Andere
subsidie(s)]]-Tb.Financiering[[#This Row],[Anders]],0)</f>
        <v>0</v>
      </c>
      <c r="R45" s="154">
        <f>IF(Tb.Financiering[[#This Row],[Pnr.]]=R$7,Tb.Financiering[[#This Row],[Te financieren]]-Tb.Financiering[[#This Row],[Eigen
bijdrage]]-Tb.Financiering[[#This Row],[Andere
subsidie(s)]]-Tb.Financiering[[#This Row],[Anders]],0)</f>
        <v>0</v>
      </c>
      <c r="S45" s="154">
        <f>IF(Tb.Financiering[[#This Row],[Pnr.]]=S$7,Tb.Financiering[[#This Row],[Te financieren]]-Tb.Financiering[[#This Row],[Eigen
bijdrage]]-Tb.Financiering[[#This Row],[Andere
subsidie(s)]]-Tb.Financiering[[#This Row],[Anders]],0)</f>
        <v>0</v>
      </c>
      <c r="T45" s="154">
        <f>IF(Tb.Financiering[[#This Row],[Pnr.]]=T$7,Tb.Financiering[[#This Row],[Te financieren]]-Tb.Financiering[[#This Row],[Eigen
bijdrage]]-Tb.Financiering[[#This Row],[Andere
subsidie(s)]]-Tb.Financiering[[#This Row],[Anders]],0)</f>
        <v>0</v>
      </c>
      <c r="U45" s="154">
        <f>IF(Tb.Financiering[[#This Row],[Pnr.]]=U$7,Tb.Financiering[[#This Row],[Te financieren]]-Tb.Financiering[[#This Row],[Eigen
bijdrage]]-Tb.Financiering[[#This Row],[Andere
subsidie(s)]]-Tb.Financiering[[#This Row],[Anders]],0)</f>
        <v>0</v>
      </c>
      <c r="V45" s="154">
        <f>IF(Tb.Financiering[[#This Row],[Pnr.]]=V$7,Tb.Financiering[[#This Row],[Te financieren]]-Tb.Financiering[[#This Row],[Eigen
bijdrage]]-Tb.Financiering[[#This Row],[Andere
subsidie(s)]]-Tb.Financiering[[#This Row],[Anders]],0)</f>
        <v>0</v>
      </c>
      <c r="W45" s="154">
        <f>IF(Tb.Financiering[[#This Row],[Pnr.]]=W$7,Tb.Financiering[[#This Row],[Te financieren]]-Tb.Financiering[[#This Row],[Eigen
bijdrage]]-Tb.Financiering[[#This Row],[Andere
subsidie(s)]]-Tb.Financiering[[#This Row],[Anders]],0)</f>
        <v>0</v>
      </c>
      <c r="X45" s="154">
        <f>IF(Tb.Financiering[[#This Row],[Pnr.]]=X$7,Tb.Financiering[[#This Row],[Te financieren]]-Tb.Financiering[[#This Row],[Eigen
bijdrage]]-Tb.Financiering[[#This Row],[Andere
subsidie(s)]]-Tb.Financiering[[#This Row],[Anders]],0)</f>
        <v>0</v>
      </c>
      <c r="Y45" s="154">
        <f>IF(Tb.Financiering[[#This Row],[Pnr.]]=Y$7,Tb.Financiering[[#This Row],[Te financieren]]-Tb.Financiering[[#This Row],[Eigen
bijdrage]]-Tb.Financiering[[#This Row],[Andere
subsidie(s)]]-Tb.Financiering[[#This Row],[Anders]],0)</f>
        <v>0</v>
      </c>
      <c r="Z45" s="154">
        <f>IF(Tb.Financiering[[#This Row],[Pnr.]]=Z$7,Tb.Financiering[[#This Row],[Te financieren]]-Tb.Financiering[[#This Row],[Eigen
bijdrage]]-Tb.Financiering[[#This Row],[Andere
subsidie(s)]]-Tb.Financiering[[#This Row],[Anders]],0)</f>
        <v>0</v>
      </c>
      <c r="AA45" s="154">
        <f>IF(Tb.Financiering[[#This Row],[Pnr.]]=AA$7,Tb.Financiering[[#This Row],[Te financieren]]-Tb.Financiering[[#This Row],[Eigen
bijdrage]]-Tb.Financiering[[#This Row],[Andere
subsidie(s)]]-Tb.Financiering[[#This Row],[Anders]],0)</f>
        <v>0</v>
      </c>
      <c r="AB45" s="154">
        <f>IF(Tb.Financiering[[#This Row],[Pnr.]]=AB$7,Tb.Financiering[[#This Row],[Te financieren]]-Tb.Financiering[[#This Row],[Eigen
bijdrage]]-Tb.Financiering[[#This Row],[Andere
subsidie(s)]]-Tb.Financiering[[#This Row],[Anders]],0)</f>
        <v>0</v>
      </c>
      <c r="AC45" s="154">
        <f>IF(Tb.Financiering[[#This Row],[Pnr.]]=AC$7,Tb.Financiering[[#This Row],[Te financieren]]-Tb.Financiering[[#This Row],[Eigen
bijdrage]]-Tb.Financiering[[#This Row],[Andere
subsidie(s)]]-Tb.Financiering[[#This Row],[Anders]],0)</f>
        <v>0</v>
      </c>
      <c r="AD45" s="154">
        <f>IF(Tb.Financiering[[#This Row],[Pnr.]]=AD$7,Tb.Financiering[[#This Row],[Te financieren]]-Tb.Financiering[[#This Row],[Eigen
bijdrage]]-Tb.Financiering[[#This Row],[Andere
subsidie(s)]]-Tb.Financiering[[#This Row],[Anders]],0)</f>
        <v>0</v>
      </c>
      <c r="AE45" s="154">
        <f>IF(Tb.Financiering[[#This Row],[Pnr.]]=AE$7,Tb.Financiering[[#This Row],[Te financieren]]-Tb.Financiering[[#This Row],[Eigen
bijdrage]]-Tb.Financiering[[#This Row],[Andere
subsidie(s)]]-Tb.Financiering[[#This Row],[Anders]],0)</f>
        <v>0</v>
      </c>
      <c r="AF45" s="154">
        <f>IF(Tb.Financiering[[#This Row],[Pnr.]]=AF$7,Tb.Financiering[[#This Row],[Te financieren]]-Tb.Financiering[[#This Row],[Eigen
bijdrage]]-Tb.Financiering[[#This Row],[Andere
subsidie(s)]]-Tb.Financiering[[#This Row],[Anders]],0)</f>
        <v>0</v>
      </c>
      <c r="AG45" s="154">
        <f>IF(Tb.Financiering[[#This Row],[Pnr.]]=AG$7,Tb.Financiering[[#This Row],[Te financieren]]-Tb.Financiering[[#This Row],[Eigen
bijdrage]]-Tb.Financiering[[#This Row],[Andere
subsidie(s)]]-Tb.Financiering[[#This Row],[Anders]],0)</f>
        <v>0</v>
      </c>
      <c r="AH45" s="154">
        <f>IF(Tb.Financiering[[#This Row],[Pnr.]]=AH$7,Tb.Financiering[[#This Row],[Te financieren]]-Tb.Financiering[[#This Row],[Eigen
bijdrage]]-Tb.Financiering[[#This Row],[Andere
subsidie(s)]]-Tb.Financiering[[#This Row],[Anders]],0)</f>
        <v>0</v>
      </c>
      <c r="AI45" s="154">
        <f>IF(Tb.Financiering[[#This Row],[Pnr.]]=AI$7,Tb.Financiering[[#This Row],[Te financieren]]-Tb.Financiering[[#This Row],[Eigen
bijdrage]]-Tb.Financiering[[#This Row],[Andere
subsidie(s)]]-Tb.Financiering[[#This Row],[Anders]],0)</f>
        <v>0</v>
      </c>
      <c r="AJ45" s="154">
        <f>IF(Tb.Financiering[[#This Row],[Pnr.]]=AJ$7,Tb.Financiering[[#This Row],[Te financieren]]-Tb.Financiering[[#This Row],[Eigen
bijdrage]]-Tb.Financiering[[#This Row],[Andere
subsidie(s)]]-Tb.Financiering[[#This Row],[Anders]],0)</f>
        <v>0</v>
      </c>
      <c r="AK45" s="154">
        <f>IF(Tb.Financiering[[#This Row],[Pnr.]]=AK$7,Tb.Financiering[[#This Row],[Te financieren]]-Tb.Financiering[[#This Row],[Eigen
bijdrage]]-Tb.Financiering[[#This Row],[Andere
subsidie(s)]]-Tb.Financiering[[#This Row],[Anders]],0)</f>
        <v>0</v>
      </c>
      <c r="AL45" s="154">
        <f>IF(Tb.Financiering[[#This Row],[Pnr.]]=AL$7,Tb.Financiering[[#This Row],[Te financieren]]-Tb.Financiering[[#This Row],[Eigen
bijdrage]]-Tb.Financiering[[#This Row],[Andere
subsidie(s)]]-Tb.Financiering[[#This Row],[Anders]],0)</f>
        <v>0</v>
      </c>
      <c r="AM45" s="154">
        <f>IF(Tb.Financiering[[#This Row],[Pnr.]]=AM$7,Tb.Financiering[[#This Row],[Te financieren]]-Tb.Financiering[[#This Row],[Eigen
bijdrage]]-Tb.Financiering[[#This Row],[Andere
subsidie(s)]]-Tb.Financiering[[#This Row],[Anders]],0)</f>
        <v>0</v>
      </c>
      <c r="AN45" s="154">
        <f>IF(Tb.Financiering[[#This Row],[Pnr.]]=AN$7,Tb.Financiering[[#This Row],[Te financieren]]-Tb.Financiering[[#This Row],[Eigen
bijdrage]]-Tb.Financiering[[#This Row],[Andere
subsidie(s)]]-Tb.Financiering[[#This Row],[Anders]],0)</f>
        <v>0</v>
      </c>
      <c r="AO45" s="154">
        <f>IF(Tb.Financiering[[#This Row],[Pnr.]]=AO$7,Tb.Financiering[[#This Row],[Te financieren]]-Tb.Financiering[[#This Row],[Eigen
bijdrage]]-Tb.Financiering[[#This Row],[Andere
subsidie(s)]]-Tb.Financiering[[#This Row],[Anders]],0)</f>
        <v>0</v>
      </c>
      <c r="AP45" s="154">
        <f>IF(Tb.Financiering[[#This Row],[Pnr.]]=AP$7,Tb.Financiering[[#This Row],[Te financieren]]-Tb.Financiering[[#This Row],[Eigen
bijdrage]]-Tb.Financiering[[#This Row],[Andere
subsidie(s)]]-Tb.Financiering[[#This Row],[Anders]],0)</f>
        <v>0</v>
      </c>
      <c r="AQ45" s="154">
        <f>IF(Tb.Financiering[[#This Row],[Pnr.]]=AQ$7,Tb.Financiering[[#This Row],[Te financieren]]-Tb.Financiering[[#This Row],[Eigen
bijdrage]]-Tb.Financiering[[#This Row],[Andere
subsidie(s)]]-Tb.Financiering[[#This Row],[Anders]],0)</f>
        <v>0</v>
      </c>
      <c r="AR45" s="154">
        <f>IF(Tb.Financiering[[#This Row],[Pnr.]]=AR$7,Tb.Financiering[[#This Row],[Te financieren]]-Tb.Financiering[[#This Row],[Eigen
bijdrage]]-Tb.Financiering[[#This Row],[Andere
subsidie(s)]]-Tb.Financiering[[#This Row],[Anders]],0)</f>
        <v>0</v>
      </c>
      <c r="AS45" s="154">
        <f>IF(Tb.Financiering[[#This Row],[Pnr.]]=AS$7,Tb.Financiering[[#This Row],[Te financieren]]-Tb.Financiering[[#This Row],[Eigen
bijdrage]]-Tb.Financiering[[#This Row],[Andere
subsidie(s)]]-Tb.Financiering[[#This Row],[Anders]],0)</f>
        <v>0</v>
      </c>
      <c r="AT45" s="154">
        <f>IF(Tb.Financiering[[#This Row],[Pnr.]]=AT$7,Tb.Financiering[[#This Row],[Te financieren]]-Tb.Financiering[[#This Row],[Eigen
bijdrage]]-Tb.Financiering[[#This Row],[Andere
subsidie(s)]]-Tb.Financiering[[#This Row],[Anders]],0)</f>
        <v>0</v>
      </c>
      <c r="AU45" s="154">
        <f>IF(Tb.Financiering[[#This Row],[Pnr.]]=AU$7,Tb.Financiering[[#This Row],[Te financieren]]-Tb.Financiering[[#This Row],[Eigen
bijdrage]]-Tb.Financiering[[#This Row],[Andere
subsidie(s)]]-Tb.Financiering[[#This Row],[Anders]],0)</f>
        <v>0</v>
      </c>
      <c r="AV45" s="154">
        <f>IF(Tb.Financiering[[#This Row],[Pnr.]]=AV$7,Tb.Financiering[[#This Row],[Te financieren]]-Tb.Financiering[[#This Row],[Eigen
bijdrage]]-Tb.Financiering[[#This Row],[Andere
subsidie(s)]]-Tb.Financiering[[#This Row],[Anders]],0)</f>
        <v>0</v>
      </c>
      <c r="AW45" s="154">
        <f>IF(Tb.Financiering[[#This Row],[Pnr.]]=AW$7,Tb.Financiering[[#This Row],[Te financieren]]-Tb.Financiering[[#This Row],[Eigen
bijdrage]]-Tb.Financiering[[#This Row],[Andere
subsidie(s)]]-Tb.Financiering[[#This Row],[Anders]],0)</f>
        <v>0</v>
      </c>
      <c r="AX45" s="154">
        <f>IF(Tb.Financiering[[#This Row],[Pnr.]]=AX$7,Tb.Financiering[[#This Row],[Te financieren]]-Tb.Financiering[[#This Row],[Eigen
bijdrage]]-Tb.Financiering[[#This Row],[Andere
subsidie(s)]]-Tb.Financiering[[#This Row],[Anders]],0)</f>
        <v>0</v>
      </c>
      <c r="AY45" s="154">
        <f>IF(Tb.Financiering[[#This Row],[Pnr.]]=AY$7,Tb.Financiering[[#This Row],[Te financieren]]-Tb.Financiering[[#This Row],[Eigen
bijdrage]]-Tb.Financiering[[#This Row],[Andere
subsidie(s)]]-Tb.Financiering[[#This Row],[Anders]],0)</f>
        <v>0</v>
      </c>
      <c r="AZ45" s="154">
        <f>IF(Tb.Financiering[[#This Row],[Pnr.]]=AZ$7,Tb.Financiering[[#This Row],[Te financieren]]-Tb.Financiering[[#This Row],[Eigen
bijdrage]]-Tb.Financiering[[#This Row],[Andere
subsidie(s)]]-Tb.Financiering[[#This Row],[Anders]],0)</f>
        <v>0</v>
      </c>
      <c r="BA45" s="154">
        <f>IF(Tb.Financiering[[#This Row],[Pnr.]]=BA$7,Tb.Financiering[[#This Row],[Te financieren]]-Tb.Financiering[[#This Row],[Eigen
bijdrage]]-Tb.Financiering[[#This Row],[Andere
subsidie(s)]]-Tb.Financiering[[#This Row],[Anders]],0)</f>
        <v>0</v>
      </c>
      <c r="BB45" s="154">
        <f>IF(Tb.Financiering[[#This Row],[Pnr.]]=BB$7,Tb.Financiering[[#This Row],[Te financieren]]-Tb.Financiering[[#This Row],[Eigen
bijdrage]]-Tb.Financiering[[#This Row],[Andere
subsidie(s)]]-Tb.Financiering[[#This Row],[Anders]],0)</f>
        <v>0</v>
      </c>
      <c r="BC45" s="154">
        <f>IF(Tb.Financiering[[#This Row],[Pnr.]]=BC$7,Tb.Financiering[[#This Row],[Te financieren]]-Tb.Financiering[[#This Row],[Eigen
bijdrage]]-Tb.Financiering[[#This Row],[Andere
subsidie(s)]]-Tb.Financiering[[#This Row],[Anders]],0)</f>
        <v>0</v>
      </c>
      <c r="BD45" s="154">
        <f>IF(Tb.Financiering[[#This Row],[Pnr.]]=BD$7,Tb.Financiering[[#This Row],[Te financieren]]-Tb.Financiering[[#This Row],[Eigen
bijdrage]]-Tb.Financiering[[#This Row],[Andere
subsidie(s)]]-Tb.Financiering[[#This Row],[Anders]],0)</f>
        <v>0</v>
      </c>
      <c r="BE45" s="154">
        <f>IF(Tb.Financiering[[#This Row],[Pnr.]]=BE$7,Tb.Financiering[[#This Row],[Te financieren]]-Tb.Financiering[[#This Row],[Eigen
bijdrage]]-Tb.Financiering[[#This Row],[Andere
subsidie(s)]]-Tb.Financiering[[#This Row],[Anders]],0)</f>
        <v>0</v>
      </c>
      <c r="BF45" s="154">
        <f>IF(Tb.Financiering[[#This Row],[Pnr.]]=BF$7,Tb.Financiering[[#This Row],[Te financieren]]-Tb.Financiering[[#This Row],[Eigen
bijdrage]]-Tb.Financiering[[#This Row],[Andere
subsidie(s)]]-Tb.Financiering[[#This Row],[Anders]],0)</f>
        <v>0</v>
      </c>
      <c r="BG45" s="154">
        <f>IF(Tb.Financiering[[#This Row],[Pnr.]]=BG$7,Tb.Financiering[[#This Row],[Te financieren]]-Tb.Financiering[[#This Row],[Eigen
bijdrage]]-Tb.Financiering[[#This Row],[Andere
subsidie(s)]]-Tb.Financiering[[#This Row],[Anders]],0)</f>
        <v>0</v>
      </c>
      <c r="BH45" s="154">
        <f>IF(Tb.Financiering[[#This Row],[Pnr.]]=BH$7,Tb.Financiering[[#This Row],[Te financieren]]-Tb.Financiering[[#This Row],[Eigen
bijdrage]]-Tb.Financiering[[#This Row],[Andere
subsidie(s)]]-Tb.Financiering[[#This Row],[Anders]],0)</f>
        <v>0</v>
      </c>
      <c r="BI45" s="154">
        <f>IF(Tb.Financiering[[#This Row],[Pnr.]]=BI$7,Tb.Financiering[[#This Row],[Te financieren]]-Tb.Financiering[[#This Row],[Eigen
bijdrage]]-Tb.Financiering[[#This Row],[Andere
subsidie(s)]]-Tb.Financiering[[#This Row],[Anders]],0)</f>
        <v>0</v>
      </c>
      <c r="BJ45" s="154">
        <f>IF(Tb.Financiering[[#This Row],[Pnr.]]=BJ$7,Tb.Financiering[[#This Row],[Te financieren]]-Tb.Financiering[[#This Row],[Eigen
bijdrage]]-Tb.Financiering[[#This Row],[Andere
subsidie(s)]]-Tb.Financiering[[#This Row],[Anders]],0)</f>
        <v>0</v>
      </c>
      <c r="BK45" s="154">
        <f>IF(Tb.Financiering[[#This Row],[Pnr.]]=BK$7,Tb.Financiering[[#This Row],[Te financieren]]-Tb.Financiering[[#This Row],[Eigen
bijdrage]]-Tb.Financiering[[#This Row],[Andere
subsidie(s)]]-Tb.Financiering[[#This Row],[Anders]],0)</f>
        <v>0</v>
      </c>
      <c r="BL45" s="154">
        <f>IF(Tb.Financiering[[#This Row],[Pnr.]]=BL$7,Tb.Financiering[[#This Row],[Te financieren]]-Tb.Financiering[[#This Row],[Eigen
bijdrage]]-Tb.Financiering[[#This Row],[Andere
subsidie(s)]]-Tb.Financiering[[#This Row],[Anders]],0)</f>
        <v>0</v>
      </c>
      <c r="BM45" s="154">
        <f>IF(Tb.Financiering[[#This Row],[Pnr.]]=BM$7,Tb.Financiering[[#This Row],[Te financieren]]-Tb.Financiering[[#This Row],[Eigen
bijdrage]]-Tb.Financiering[[#This Row],[Andere
subsidie(s)]]-Tb.Financiering[[#This Row],[Anders]],0)</f>
        <v>0</v>
      </c>
      <c r="BN45" s="259">
        <f>IF(Tb.Financiering[[#This Row],[Pnr.]]=BN$7,Tb.Financiering[[#This Row],[Eigen
bijdrage]]+Tb.Financiering[[#This Row],[Andere
subsidie(s)]]+Tb.Financiering[[#This Row],[Anders]],0)</f>
        <v>0</v>
      </c>
      <c r="BO45" s="259">
        <f>IF(Tb.Financiering[[#This Row],[Pnr.]]=BO$7,Tb.Financiering[[#This Row],[Eigen
bijdrage]]+Tb.Financiering[[#This Row],[Andere
subsidie(s)]]+Tb.Financiering[[#This Row],[Anders]],0)</f>
        <v>0</v>
      </c>
      <c r="BP45" s="259">
        <f>IF(Tb.Financiering[[#This Row],[Pnr.]]=BP$7,Tb.Financiering[[#This Row],[Eigen
bijdrage]]+Tb.Financiering[[#This Row],[Andere
subsidie(s)]]+Tb.Financiering[[#This Row],[Anders]],0)</f>
        <v>0</v>
      </c>
      <c r="BQ45" s="259">
        <f>IF(Tb.Financiering[[#This Row],[Pnr.]]=BQ$7,Tb.Financiering[[#This Row],[Eigen
bijdrage]]+Tb.Financiering[[#This Row],[Andere
subsidie(s)]]+Tb.Financiering[[#This Row],[Anders]],0)</f>
        <v>0</v>
      </c>
      <c r="BR45" s="259">
        <f>IF(Tb.Financiering[[#This Row],[Pnr.]]=BR$7,Tb.Financiering[[#This Row],[Eigen
bijdrage]]+Tb.Financiering[[#This Row],[Andere
subsidie(s)]]+Tb.Financiering[[#This Row],[Anders]],0)</f>
        <v>0</v>
      </c>
      <c r="BS45" s="259">
        <f>IF(Tb.Financiering[[#This Row],[Pnr.]]=BS$7,Tb.Financiering[[#This Row],[Eigen
bijdrage]]+Tb.Financiering[[#This Row],[Andere
subsidie(s)]]+Tb.Financiering[[#This Row],[Anders]],0)</f>
        <v>0</v>
      </c>
      <c r="BT45" s="259">
        <f>IF(Tb.Financiering[[#This Row],[Pnr.]]=BT$7,Tb.Financiering[[#This Row],[Eigen
bijdrage]]+Tb.Financiering[[#This Row],[Andere
subsidie(s)]]+Tb.Financiering[[#This Row],[Anders]],0)</f>
        <v>0</v>
      </c>
      <c r="BU45" s="259">
        <f>IF(Tb.Financiering[[#This Row],[Pnr.]]=BU$7,Tb.Financiering[[#This Row],[Eigen
bijdrage]]+Tb.Financiering[[#This Row],[Andere
subsidie(s)]]+Tb.Financiering[[#This Row],[Anders]],0)</f>
        <v>0</v>
      </c>
      <c r="BV45" s="259">
        <f>IF(Tb.Financiering[[#This Row],[Pnr.]]=BV$7,Tb.Financiering[[#This Row],[Eigen
bijdrage]]+Tb.Financiering[[#This Row],[Andere
subsidie(s)]]+Tb.Financiering[[#This Row],[Anders]],0)</f>
        <v>0</v>
      </c>
      <c r="BW45" s="259">
        <f>IF(Tb.Financiering[[#This Row],[Pnr.]]=BW$7,Tb.Financiering[[#This Row],[Eigen
bijdrage]]+Tb.Financiering[[#This Row],[Andere
subsidie(s)]]+Tb.Financiering[[#This Row],[Anders]],0)</f>
        <v>0</v>
      </c>
      <c r="BX45" s="259">
        <f>IF(Tb.Financiering[[#This Row],[Pnr.]]=BX$7,Tb.Financiering[[#This Row],[Eigen
bijdrage]]+Tb.Financiering[[#This Row],[Andere
subsidie(s)]]+Tb.Financiering[[#This Row],[Anders]],0)</f>
        <v>0</v>
      </c>
      <c r="BY45" s="259">
        <f>IF(Tb.Financiering[[#This Row],[Pnr.]]=BY$7,Tb.Financiering[[#This Row],[Eigen
bijdrage]]+Tb.Financiering[[#This Row],[Andere
subsidie(s)]]+Tb.Financiering[[#This Row],[Anders]],0)</f>
        <v>0</v>
      </c>
      <c r="BZ45" s="259">
        <f>IF(Tb.Financiering[[#This Row],[Pnr.]]=BZ$7,Tb.Financiering[[#This Row],[Eigen
bijdrage]]+Tb.Financiering[[#This Row],[Andere
subsidie(s)]]+Tb.Financiering[[#This Row],[Anders]],0)</f>
        <v>0</v>
      </c>
      <c r="CA45" s="259">
        <f>IF(Tb.Financiering[[#This Row],[Pnr.]]=CA$7,Tb.Financiering[[#This Row],[Eigen
bijdrage]]+Tb.Financiering[[#This Row],[Andere
subsidie(s)]]+Tb.Financiering[[#This Row],[Anders]],0)</f>
        <v>0</v>
      </c>
      <c r="CB45" s="259">
        <f>IF(Tb.Financiering[[#This Row],[Pnr.]]=CB$7,Tb.Financiering[[#This Row],[Eigen
bijdrage]]+Tb.Financiering[[#This Row],[Andere
subsidie(s)]]+Tb.Financiering[[#This Row],[Anders]],0)</f>
        <v>0</v>
      </c>
      <c r="CC45" s="259">
        <f>IF(Tb.Financiering[[#This Row],[Pnr.]]=CC$7,Tb.Financiering[[#This Row],[Eigen
bijdrage]]+Tb.Financiering[[#This Row],[Andere
subsidie(s)]]+Tb.Financiering[[#This Row],[Anders]],0)</f>
        <v>0</v>
      </c>
      <c r="CD45" s="259">
        <f>IF(Tb.Financiering[[#This Row],[Pnr.]]=CD$7,Tb.Financiering[[#This Row],[Eigen
bijdrage]]+Tb.Financiering[[#This Row],[Andere
subsidie(s)]]+Tb.Financiering[[#This Row],[Anders]],0)</f>
        <v>0</v>
      </c>
      <c r="CE45" s="259">
        <f>IF(Tb.Financiering[[#This Row],[Pnr.]]=CE$7,Tb.Financiering[[#This Row],[Eigen
bijdrage]]+Tb.Financiering[[#This Row],[Andere
subsidie(s)]]+Tb.Financiering[[#This Row],[Anders]],0)</f>
        <v>0</v>
      </c>
      <c r="CF45" s="259">
        <f>IF(Tb.Financiering[[#This Row],[Pnr.]]=CF$7,Tb.Financiering[[#This Row],[Eigen
bijdrage]]+Tb.Financiering[[#This Row],[Andere
subsidie(s)]]+Tb.Financiering[[#This Row],[Anders]],0)</f>
        <v>0</v>
      </c>
      <c r="CG45" s="259">
        <f>IF(Tb.Financiering[[#This Row],[Pnr.]]=CG$7,Tb.Financiering[[#This Row],[Eigen
bijdrage]]+Tb.Financiering[[#This Row],[Andere
subsidie(s)]]+Tb.Financiering[[#This Row],[Anders]],0)</f>
        <v>0</v>
      </c>
      <c r="CH45" s="259">
        <f>IF(Tb.Financiering[[#This Row],[Pnr.]]=CH$7,Tb.Financiering[[#This Row],[Eigen
bijdrage]]+Tb.Financiering[[#This Row],[Andere
subsidie(s)]]+Tb.Financiering[[#This Row],[Anders]],0)</f>
        <v>0</v>
      </c>
      <c r="CI45" s="259">
        <f>IF(Tb.Financiering[[#This Row],[Pnr.]]=CI$7,Tb.Financiering[[#This Row],[Eigen
bijdrage]]+Tb.Financiering[[#This Row],[Andere
subsidie(s)]]+Tb.Financiering[[#This Row],[Anders]],0)</f>
        <v>0</v>
      </c>
      <c r="CJ45" s="259">
        <f>IF(Tb.Financiering[[#This Row],[Pnr.]]=CJ$7,Tb.Financiering[[#This Row],[Eigen
bijdrage]]+Tb.Financiering[[#This Row],[Andere
subsidie(s)]]+Tb.Financiering[[#This Row],[Anders]],0)</f>
        <v>0</v>
      </c>
      <c r="CK45" s="259">
        <f>IF(Tb.Financiering[[#This Row],[Pnr.]]=CK$7,Tb.Financiering[[#This Row],[Eigen
bijdrage]]+Tb.Financiering[[#This Row],[Andere
subsidie(s)]]+Tb.Financiering[[#This Row],[Anders]],0)</f>
        <v>0</v>
      </c>
      <c r="CL45" s="259">
        <f>IF(Tb.Financiering[[#This Row],[Pnr.]]=CL$7,Tb.Financiering[[#This Row],[Eigen
bijdrage]]+Tb.Financiering[[#This Row],[Andere
subsidie(s)]]+Tb.Financiering[[#This Row],[Anders]],0)</f>
        <v>0</v>
      </c>
      <c r="CM45" s="259">
        <f>IF(Tb.Financiering[[#This Row],[Pnr.]]=CM$7,Tb.Financiering[[#This Row],[Eigen
bijdrage]]+Tb.Financiering[[#This Row],[Andere
subsidie(s)]]+Tb.Financiering[[#This Row],[Anders]],0)</f>
        <v>0</v>
      </c>
      <c r="CN45" s="259">
        <f>IF(Tb.Financiering[[#This Row],[Pnr.]]=CN$7,Tb.Financiering[[#This Row],[Eigen
bijdrage]]+Tb.Financiering[[#This Row],[Andere
subsidie(s)]]+Tb.Financiering[[#This Row],[Anders]],0)</f>
        <v>0</v>
      </c>
      <c r="CO45" s="259">
        <f>IF(Tb.Financiering[[#This Row],[Pnr.]]=CO$7,Tb.Financiering[[#This Row],[Eigen
bijdrage]]+Tb.Financiering[[#This Row],[Andere
subsidie(s)]]+Tb.Financiering[[#This Row],[Anders]],0)</f>
        <v>0</v>
      </c>
      <c r="CP45" s="259">
        <f>IF(Tb.Financiering[[#This Row],[Pnr.]]=CP$7,Tb.Financiering[[#This Row],[Eigen
bijdrage]]+Tb.Financiering[[#This Row],[Andere
subsidie(s)]]+Tb.Financiering[[#This Row],[Anders]],0)</f>
        <v>0</v>
      </c>
      <c r="CQ45" s="259">
        <f>IF(Tb.Financiering[[#This Row],[Pnr.]]=CQ$7,Tb.Financiering[[#This Row],[Eigen
bijdrage]]+Tb.Financiering[[#This Row],[Andere
subsidie(s)]]+Tb.Financiering[[#This Row],[Anders]],0)</f>
        <v>0</v>
      </c>
      <c r="CR45" s="259">
        <f>IF(Tb.Financiering[[#This Row],[Pnr.]]=CR$7,Tb.Financiering[[#This Row],[Eigen
bijdrage]]+Tb.Financiering[[#This Row],[Andere
subsidie(s)]]+Tb.Financiering[[#This Row],[Anders]],0)</f>
        <v>0</v>
      </c>
      <c r="CS45" s="259">
        <f>IF(Tb.Financiering[[#This Row],[Pnr.]]=CS$7,Tb.Financiering[[#This Row],[Eigen
bijdrage]]+Tb.Financiering[[#This Row],[Andere
subsidie(s)]]+Tb.Financiering[[#This Row],[Anders]],0)</f>
        <v>0</v>
      </c>
      <c r="CT45" s="259">
        <f>IF(Tb.Financiering[[#This Row],[Pnr.]]=CT$7,Tb.Financiering[[#This Row],[Eigen
bijdrage]]+Tb.Financiering[[#This Row],[Andere
subsidie(s)]]+Tb.Financiering[[#This Row],[Anders]],0)</f>
        <v>0</v>
      </c>
      <c r="CU45" s="259">
        <f>IF(Tb.Financiering[[#This Row],[Pnr.]]=CU$7,Tb.Financiering[[#This Row],[Eigen
bijdrage]]+Tb.Financiering[[#This Row],[Andere
subsidie(s)]]+Tb.Financiering[[#This Row],[Anders]],0)</f>
        <v>0</v>
      </c>
      <c r="CV45" s="259">
        <f>IF(Tb.Financiering[[#This Row],[Pnr.]]=CV$7,Tb.Financiering[[#This Row],[Eigen
bijdrage]]+Tb.Financiering[[#This Row],[Andere
subsidie(s)]]+Tb.Financiering[[#This Row],[Anders]],0)</f>
        <v>0</v>
      </c>
      <c r="CW45" s="259">
        <f>IF(Tb.Financiering[[#This Row],[Pnr.]]=CW$7,Tb.Financiering[[#This Row],[Eigen
bijdrage]]+Tb.Financiering[[#This Row],[Andere
subsidie(s)]]+Tb.Financiering[[#This Row],[Anders]],0)</f>
        <v>0</v>
      </c>
      <c r="CX45" s="259">
        <f>IF(Tb.Financiering[[#This Row],[Pnr.]]=CX$7,Tb.Financiering[[#This Row],[Eigen
bijdrage]]+Tb.Financiering[[#This Row],[Andere
subsidie(s)]]+Tb.Financiering[[#This Row],[Anders]],0)</f>
        <v>0</v>
      </c>
      <c r="CY45" s="259">
        <f>IF(Tb.Financiering[[#This Row],[Pnr.]]=CY$7,Tb.Financiering[[#This Row],[Eigen
bijdrage]]+Tb.Financiering[[#This Row],[Andere
subsidie(s)]]+Tb.Financiering[[#This Row],[Anders]],0)</f>
        <v>0</v>
      </c>
      <c r="CZ45" s="259">
        <f>IF(Tb.Financiering[[#This Row],[Pnr.]]=CZ$7,Tb.Financiering[[#This Row],[Eigen
bijdrage]]+Tb.Financiering[[#This Row],[Andere
subsidie(s)]]+Tb.Financiering[[#This Row],[Anders]],0)</f>
        <v>0</v>
      </c>
      <c r="DA45" s="259">
        <f>IF(Tb.Financiering[[#This Row],[Pnr.]]=DA$7,Tb.Financiering[[#This Row],[Eigen
bijdrage]]+Tb.Financiering[[#This Row],[Andere
subsidie(s)]]+Tb.Financiering[[#This Row],[Anders]],0)</f>
        <v>0</v>
      </c>
      <c r="DB45" s="259">
        <f>IF(Tb.Financiering[[#This Row],[Pnr.]]=DB$7,Tb.Financiering[[#This Row],[Eigen
bijdrage]]+Tb.Financiering[[#This Row],[Andere
subsidie(s)]]+Tb.Financiering[[#This Row],[Anders]],0)</f>
        <v>0</v>
      </c>
      <c r="DC45" s="259">
        <f>IF(Tb.Financiering[[#This Row],[Pnr.]]=DC$7,Tb.Financiering[[#This Row],[Eigen
bijdrage]]+Tb.Financiering[[#This Row],[Andere
subsidie(s)]]+Tb.Financiering[[#This Row],[Anders]],0)</f>
        <v>0</v>
      </c>
      <c r="DD45" s="259">
        <f>IF(Tb.Financiering[[#This Row],[Pnr.]]=DD$7,Tb.Financiering[[#This Row],[Eigen
bijdrage]]+Tb.Financiering[[#This Row],[Andere
subsidie(s)]]+Tb.Financiering[[#This Row],[Anders]],0)</f>
        <v>0</v>
      </c>
      <c r="DE45" s="259">
        <f>IF(Tb.Financiering[[#This Row],[Pnr.]]=DE$7,Tb.Financiering[[#This Row],[Eigen
bijdrage]]+Tb.Financiering[[#This Row],[Andere
subsidie(s)]]+Tb.Financiering[[#This Row],[Anders]],0)</f>
        <v>0</v>
      </c>
      <c r="DF45" s="259">
        <f>IF(Tb.Financiering[[#This Row],[Pnr.]]=DF$7,Tb.Financiering[[#This Row],[Eigen
bijdrage]]+Tb.Financiering[[#This Row],[Andere
subsidie(s)]]+Tb.Financiering[[#This Row],[Anders]],0)</f>
        <v>0</v>
      </c>
      <c r="DG45" s="259">
        <f>IF(Tb.Financiering[[#This Row],[Pnr.]]=DG$7,Tb.Financiering[[#This Row],[Eigen
bijdrage]]+Tb.Financiering[[#This Row],[Andere
subsidie(s)]]+Tb.Financiering[[#This Row],[Anders]],0)</f>
        <v>0</v>
      </c>
      <c r="DH45" s="259">
        <f>IF(Tb.Financiering[[#This Row],[Pnr.]]=DH$7,Tb.Financiering[[#This Row],[Eigen
bijdrage]]+Tb.Financiering[[#This Row],[Andere
subsidie(s)]]+Tb.Financiering[[#This Row],[Anders]],0)</f>
        <v>0</v>
      </c>
      <c r="DI45" s="259">
        <f>IF(Tb.Financiering[[#This Row],[Pnr.]]=DI$7,Tb.Financiering[[#This Row],[Eigen
bijdrage]]+Tb.Financiering[[#This Row],[Andere
subsidie(s)]]+Tb.Financiering[[#This Row],[Anders]],0)</f>
        <v>0</v>
      </c>
      <c r="DJ45" s="259">
        <f>IF(Tb.Financiering[[#This Row],[Pnr.]]=DJ$7,Tb.Financiering[[#This Row],[Eigen
bijdrage]]+Tb.Financiering[[#This Row],[Andere
subsidie(s)]]+Tb.Financiering[[#This Row],[Anders]],0)</f>
        <v>0</v>
      </c>
      <c r="DK45" s="259">
        <f>IF(Tb.Financiering[[#This Row],[Pnr.]]=DK$7,Tb.Financiering[[#This Row],[Eigen
bijdrage]]+Tb.Financiering[[#This Row],[Andere
subsidie(s)]]+Tb.Financiering[[#This Row],[Anders]],0)</f>
        <v>0</v>
      </c>
      <c r="XEZ45" s="267"/>
      <c r="XFA45" s="267"/>
      <c r="XFB45" s="267"/>
      <c r="XFC45" s="267"/>
      <c r="XFD45" s="31"/>
    </row>
    <row r="46" spans="1:115 16380:16384" s="4" customFormat="1" x14ac:dyDescent="0.3">
      <c r="A46" s="31"/>
      <c r="B46" s="147"/>
      <c r="C46" s="147"/>
      <c r="D46" s="11">
        <f>SUMIF(Tbl.Kosten[PSAnr.],Tb.Financiering[[#This Row],[PSAnr.]],Tbl.Kosten[Totaal kosten])</f>
        <v>0</v>
      </c>
      <c r="E46" s="164">
        <f>SUMIF(Tbl.Kosten[PSAnr.],Tb.Financiering[[#This Row],[PSAnr.]],Tbl.Kosten[Subsidie])</f>
        <v>0</v>
      </c>
      <c r="F46" s="165"/>
      <c r="G46" s="164">
        <f>Tb.Financiering[[#This Row],[Begrote kosten]]-Tb.Financiering[[#This Row],[Berekende GLB subsidie]]-Tb.Financiering[[#This Row],[Correctie GLB subsidie]]</f>
        <v>0</v>
      </c>
      <c r="H46" s="166"/>
      <c r="I46" s="166"/>
      <c r="J46" s="166"/>
      <c r="K46" s="162"/>
      <c r="L46" s="97">
        <f>Tb.Financiering[[#This Row],[Te financieren]]-SUM(Tb.Financiering[[#This Row],[Eigen
bijdrage]:[Anders]])</f>
        <v>0</v>
      </c>
      <c r="M46" s="170" t="str">
        <f>IFERROR(VLOOKUP(Tb.Financiering[[#This Row],[Partnernaam]],Tbl.Projectpartners[[Naam]:[PNr.]],9,FALSE),"")</f>
        <v/>
      </c>
      <c r="N46" s="152" t="str">
        <f>IFERROR(VLOOKUP(Tb.Financiering[[#This Row],[Subsidiabele activiteit]],Tbl.Subsidiehoogte[[Subsidieactiviteit]:[SAnr.]],3,FALSE),"")</f>
        <v/>
      </c>
      <c r="O46" s="152" t="str">
        <f>_xlfn.CONCAT(Tb.Financiering[[#This Row],[Pnr.]],Tb.Financiering[[#This Row],[SAnr.]])</f>
        <v/>
      </c>
      <c r="P46" s="154">
        <f>IF(Tb.Financiering[[#This Row],[Pnr.]]=P$7,Tb.Financiering[[#This Row],[Te financieren]]-Tb.Financiering[[#This Row],[Eigen
bijdrage]]-Tb.Financiering[[#This Row],[Andere
subsidie(s)]]-Tb.Financiering[[#This Row],[Anders]],0)</f>
        <v>0</v>
      </c>
      <c r="Q46" s="154">
        <f>IF(Tb.Financiering[[#This Row],[Pnr.]]=Q$7,Tb.Financiering[[#This Row],[Te financieren]]-Tb.Financiering[[#This Row],[Eigen
bijdrage]]-Tb.Financiering[[#This Row],[Andere
subsidie(s)]]-Tb.Financiering[[#This Row],[Anders]],0)</f>
        <v>0</v>
      </c>
      <c r="R46" s="154">
        <f>IF(Tb.Financiering[[#This Row],[Pnr.]]=R$7,Tb.Financiering[[#This Row],[Te financieren]]-Tb.Financiering[[#This Row],[Eigen
bijdrage]]-Tb.Financiering[[#This Row],[Andere
subsidie(s)]]-Tb.Financiering[[#This Row],[Anders]],0)</f>
        <v>0</v>
      </c>
      <c r="S46" s="154">
        <f>IF(Tb.Financiering[[#This Row],[Pnr.]]=S$7,Tb.Financiering[[#This Row],[Te financieren]]-Tb.Financiering[[#This Row],[Eigen
bijdrage]]-Tb.Financiering[[#This Row],[Andere
subsidie(s)]]-Tb.Financiering[[#This Row],[Anders]],0)</f>
        <v>0</v>
      </c>
      <c r="T46" s="154">
        <f>IF(Tb.Financiering[[#This Row],[Pnr.]]=T$7,Tb.Financiering[[#This Row],[Te financieren]]-Tb.Financiering[[#This Row],[Eigen
bijdrage]]-Tb.Financiering[[#This Row],[Andere
subsidie(s)]]-Tb.Financiering[[#This Row],[Anders]],0)</f>
        <v>0</v>
      </c>
      <c r="U46" s="154">
        <f>IF(Tb.Financiering[[#This Row],[Pnr.]]=U$7,Tb.Financiering[[#This Row],[Te financieren]]-Tb.Financiering[[#This Row],[Eigen
bijdrage]]-Tb.Financiering[[#This Row],[Andere
subsidie(s)]]-Tb.Financiering[[#This Row],[Anders]],0)</f>
        <v>0</v>
      </c>
      <c r="V46" s="154">
        <f>IF(Tb.Financiering[[#This Row],[Pnr.]]=V$7,Tb.Financiering[[#This Row],[Te financieren]]-Tb.Financiering[[#This Row],[Eigen
bijdrage]]-Tb.Financiering[[#This Row],[Andere
subsidie(s)]]-Tb.Financiering[[#This Row],[Anders]],0)</f>
        <v>0</v>
      </c>
      <c r="W46" s="154">
        <f>IF(Tb.Financiering[[#This Row],[Pnr.]]=W$7,Tb.Financiering[[#This Row],[Te financieren]]-Tb.Financiering[[#This Row],[Eigen
bijdrage]]-Tb.Financiering[[#This Row],[Andere
subsidie(s)]]-Tb.Financiering[[#This Row],[Anders]],0)</f>
        <v>0</v>
      </c>
      <c r="X46" s="154">
        <f>IF(Tb.Financiering[[#This Row],[Pnr.]]=X$7,Tb.Financiering[[#This Row],[Te financieren]]-Tb.Financiering[[#This Row],[Eigen
bijdrage]]-Tb.Financiering[[#This Row],[Andere
subsidie(s)]]-Tb.Financiering[[#This Row],[Anders]],0)</f>
        <v>0</v>
      </c>
      <c r="Y46" s="154">
        <f>IF(Tb.Financiering[[#This Row],[Pnr.]]=Y$7,Tb.Financiering[[#This Row],[Te financieren]]-Tb.Financiering[[#This Row],[Eigen
bijdrage]]-Tb.Financiering[[#This Row],[Andere
subsidie(s)]]-Tb.Financiering[[#This Row],[Anders]],0)</f>
        <v>0</v>
      </c>
      <c r="Z46" s="154">
        <f>IF(Tb.Financiering[[#This Row],[Pnr.]]=Z$7,Tb.Financiering[[#This Row],[Te financieren]]-Tb.Financiering[[#This Row],[Eigen
bijdrage]]-Tb.Financiering[[#This Row],[Andere
subsidie(s)]]-Tb.Financiering[[#This Row],[Anders]],0)</f>
        <v>0</v>
      </c>
      <c r="AA46" s="154">
        <f>IF(Tb.Financiering[[#This Row],[Pnr.]]=AA$7,Tb.Financiering[[#This Row],[Te financieren]]-Tb.Financiering[[#This Row],[Eigen
bijdrage]]-Tb.Financiering[[#This Row],[Andere
subsidie(s)]]-Tb.Financiering[[#This Row],[Anders]],0)</f>
        <v>0</v>
      </c>
      <c r="AB46" s="154">
        <f>IF(Tb.Financiering[[#This Row],[Pnr.]]=AB$7,Tb.Financiering[[#This Row],[Te financieren]]-Tb.Financiering[[#This Row],[Eigen
bijdrage]]-Tb.Financiering[[#This Row],[Andere
subsidie(s)]]-Tb.Financiering[[#This Row],[Anders]],0)</f>
        <v>0</v>
      </c>
      <c r="AC46" s="154">
        <f>IF(Tb.Financiering[[#This Row],[Pnr.]]=AC$7,Tb.Financiering[[#This Row],[Te financieren]]-Tb.Financiering[[#This Row],[Eigen
bijdrage]]-Tb.Financiering[[#This Row],[Andere
subsidie(s)]]-Tb.Financiering[[#This Row],[Anders]],0)</f>
        <v>0</v>
      </c>
      <c r="AD46" s="154">
        <f>IF(Tb.Financiering[[#This Row],[Pnr.]]=AD$7,Tb.Financiering[[#This Row],[Te financieren]]-Tb.Financiering[[#This Row],[Eigen
bijdrage]]-Tb.Financiering[[#This Row],[Andere
subsidie(s)]]-Tb.Financiering[[#This Row],[Anders]],0)</f>
        <v>0</v>
      </c>
      <c r="AE46" s="154">
        <f>IF(Tb.Financiering[[#This Row],[Pnr.]]=AE$7,Tb.Financiering[[#This Row],[Te financieren]]-Tb.Financiering[[#This Row],[Eigen
bijdrage]]-Tb.Financiering[[#This Row],[Andere
subsidie(s)]]-Tb.Financiering[[#This Row],[Anders]],0)</f>
        <v>0</v>
      </c>
      <c r="AF46" s="154">
        <f>IF(Tb.Financiering[[#This Row],[Pnr.]]=AF$7,Tb.Financiering[[#This Row],[Te financieren]]-Tb.Financiering[[#This Row],[Eigen
bijdrage]]-Tb.Financiering[[#This Row],[Andere
subsidie(s)]]-Tb.Financiering[[#This Row],[Anders]],0)</f>
        <v>0</v>
      </c>
      <c r="AG46" s="154">
        <f>IF(Tb.Financiering[[#This Row],[Pnr.]]=AG$7,Tb.Financiering[[#This Row],[Te financieren]]-Tb.Financiering[[#This Row],[Eigen
bijdrage]]-Tb.Financiering[[#This Row],[Andere
subsidie(s)]]-Tb.Financiering[[#This Row],[Anders]],0)</f>
        <v>0</v>
      </c>
      <c r="AH46" s="154">
        <f>IF(Tb.Financiering[[#This Row],[Pnr.]]=AH$7,Tb.Financiering[[#This Row],[Te financieren]]-Tb.Financiering[[#This Row],[Eigen
bijdrage]]-Tb.Financiering[[#This Row],[Andere
subsidie(s)]]-Tb.Financiering[[#This Row],[Anders]],0)</f>
        <v>0</v>
      </c>
      <c r="AI46" s="154">
        <f>IF(Tb.Financiering[[#This Row],[Pnr.]]=AI$7,Tb.Financiering[[#This Row],[Te financieren]]-Tb.Financiering[[#This Row],[Eigen
bijdrage]]-Tb.Financiering[[#This Row],[Andere
subsidie(s)]]-Tb.Financiering[[#This Row],[Anders]],0)</f>
        <v>0</v>
      </c>
      <c r="AJ46" s="154">
        <f>IF(Tb.Financiering[[#This Row],[Pnr.]]=AJ$7,Tb.Financiering[[#This Row],[Te financieren]]-Tb.Financiering[[#This Row],[Eigen
bijdrage]]-Tb.Financiering[[#This Row],[Andere
subsidie(s)]]-Tb.Financiering[[#This Row],[Anders]],0)</f>
        <v>0</v>
      </c>
      <c r="AK46" s="154">
        <f>IF(Tb.Financiering[[#This Row],[Pnr.]]=AK$7,Tb.Financiering[[#This Row],[Te financieren]]-Tb.Financiering[[#This Row],[Eigen
bijdrage]]-Tb.Financiering[[#This Row],[Andere
subsidie(s)]]-Tb.Financiering[[#This Row],[Anders]],0)</f>
        <v>0</v>
      </c>
      <c r="AL46" s="154">
        <f>IF(Tb.Financiering[[#This Row],[Pnr.]]=AL$7,Tb.Financiering[[#This Row],[Te financieren]]-Tb.Financiering[[#This Row],[Eigen
bijdrage]]-Tb.Financiering[[#This Row],[Andere
subsidie(s)]]-Tb.Financiering[[#This Row],[Anders]],0)</f>
        <v>0</v>
      </c>
      <c r="AM46" s="154">
        <f>IF(Tb.Financiering[[#This Row],[Pnr.]]=AM$7,Tb.Financiering[[#This Row],[Te financieren]]-Tb.Financiering[[#This Row],[Eigen
bijdrage]]-Tb.Financiering[[#This Row],[Andere
subsidie(s)]]-Tb.Financiering[[#This Row],[Anders]],0)</f>
        <v>0</v>
      </c>
      <c r="AN46" s="154">
        <f>IF(Tb.Financiering[[#This Row],[Pnr.]]=AN$7,Tb.Financiering[[#This Row],[Te financieren]]-Tb.Financiering[[#This Row],[Eigen
bijdrage]]-Tb.Financiering[[#This Row],[Andere
subsidie(s)]]-Tb.Financiering[[#This Row],[Anders]],0)</f>
        <v>0</v>
      </c>
      <c r="AO46" s="154">
        <f>IF(Tb.Financiering[[#This Row],[Pnr.]]=AO$7,Tb.Financiering[[#This Row],[Te financieren]]-Tb.Financiering[[#This Row],[Eigen
bijdrage]]-Tb.Financiering[[#This Row],[Andere
subsidie(s)]]-Tb.Financiering[[#This Row],[Anders]],0)</f>
        <v>0</v>
      </c>
      <c r="AP46" s="154">
        <f>IF(Tb.Financiering[[#This Row],[Pnr.]]=AP$7,Tb.Financiering[[#This Row],[Te financieren]]-Tb.Financiering[[#This Row],[Eigen
bijdrage]]-Tb.Financiering[[#This Row],[Andere
subsidie(s)]]-Tb.Financiering[[#This Row],[Anders]],0)</f>
        <v>0</v>
      </c>
      <c r="AQ46" s="154">
        <f>IF(Tb.Financiering[[#This Row],[Pnr.]]=AQ$7,Tb.Financiering[[#This Row],[Te financieren]]-Tb.Financiering[[#This Row],[Eigen
bijdrage]]-Tb.Financiering[[#This Row],[Andere
subsidie(s)]]-Tb.Financiering[[#This Row],[Anders]],0)</f>
        <v>0</v>
      </c>
      <c r="AR46" s="154">
        <f>IF(Tb.Financiering[[#This Row],[Pnr.]]=AR$7,Tb.Financiering[[#This Row],[Te financieren]]-Tb.Financiering[[#This Row],[Eigen
bijdrage]]-Tb.Financiering[[#This Row],[Andere
subsidie(s)]]-Tb.Financiering[[#This Row],[Anders]],0)</f>
        <v>0</v>
      </c>
      <c r="AS46" s="154">
        <f>IF(Tb.Financiering[[#This Row],[Pnr.]]=AS$7,Tb.Financiering[[#This Row],[Te financieren]]-Tb.Financiering[[#This Row],[Eigen
bijdrage]]-Tb.Financiering[[#This Row],[Andere
subsidie(s)]]-Tb.Financiering[[#This Row],[Anders]],0)</f>
        <v>0</v>
      </c>
      <c r="AT46" s="154">
        <f>IF(Tb.Financiering[[#This Row],[Pnr.]]=AT$7,Tb.Financiering[[#This Row],[Te financieren]]-Tb.Financiering[[#This Row],[Eigen
bijdrage]]-Tb.Financiering[[#This Row],[Andere
subsidie(s)]]-Tb.Financiering[[#This Row],[Anders]],0)</f>
        <v>0</v>
      </c>
      <c r="AU46" s="154">
        <f>IF(Tb.Financiering[[#This Row],[Pnr.]]=AU$7,Tb.Financiering[[#This Row],[Te financieren]]-Tb.Financiering[[#This Row],[Eigen
bijdrage]]-Tb.Financiering[[#This Row],[Andere
subsidie(s)]]-Tb.Financiering[[#This Row],[Anders]],0)</f>
        <v>0</v>
      </c>
      <c r="AV46" s="154">
        <f>IF(Tb.Financiering[[#This Row],[Pnr.]]=AV$7,Tb.Financiering[[#This Row],[Te financieren]]-Tb.Financiering[[#This Row],[Eigen
bijdrage]]-Tb.Financiering[[#This Row],[Andere
subsidie(s)]]-Tb.Financiering[[#This Row],[Anders]],0)</f>
        <v>0</v>
      </c>
      <c r="AW46" s="154">
        <f>IF(Tb.Financiering[[#This Row],[Pnr.]]=AW$7,Tb.Financiering[[#This Row],[Te financieren]]-Tb.Financiering[[#This Row],[Eigen
bijdrage]]-Tb.Financiering[[#This Row],[Andere
subsidie(s)]]-Tb.Financiering[[#This Row],[Anders]],0)</f>
        <v>0</v>
      </c>
      <c r="AX46" s="154">
        <f>IF(Tb.Financiering[[#This Row],[Pnr.]]=AX$7,Tb.Financiering[[#This Row],[Te financieren]]-Tb.Financiering[[#This Row],[Eigen
bijdrage]]-Tb.Financiering[[#This Row],[Andere
subsidie(s)]]-Tb.Financiering[[#This Row],[Anders]],0)</f>
        <v>0</v>
      </c>
      <c r="AY46" s="154">
        <f>IF(Tb.Financiering[[#This Row],[Pnr.]]=AY$7,Tb.Financiering[[#This Row],[Te financieren]]-Tb.Financiering[[#This Row],[Eigen
bijdrage]]-Tb.Financiering[[#This Row],[Andere
subsidie(s)]]-Tb.Financiering[[#This Row],[Anders]],0)</f>
        <v>0</v>
      </c>
      <c r="AZ46" s="154">
        <f>IF(Tb.Financiering[[#This Row],[Pnr.]]=AZ$7,Tb.Financiering[[#This Row],[Te financieren]]-Tb.Financiering[[#This Row],[Eigen
bijdrage]]-Tb.Financiering[[#This Row],[Andere
subsidie(s)]]-Tb.Financiering[[#This Row],[Anders]],0)</f>
        <v>0</v>
      </c>
      <c r="BA46" s="154">
        <f>IF(Tb.Financiering[[#This Row],[Pnr.]]=BA$7,Tb.Financiering[[#This Row],[Te financieren]]-Tb.Financiering[[#This Row],[Eigen
bijdrage]]-Tb.Financiering[[#This Row],[Andere
subsidie(s)]]-Tb.Financiering[[#This Row],[Anders]],0)</f>
        <v>0</v>
      </c>
      <c r="BB46" s="154">
        <f>IF(Tb.Financiering[[#This Row],[Pnr.]]=BB$7,Tb.Financiering[[#This Row],[Te financieren]]-Tb.Financiering[[#This Row],[Eigen
bijdrage]]-Tb.Financiering[[#This Row],[Andere
subsidie(s)]]-Tb.Financiering[[#This Row],[Anders]],0)</f>
        <v>0</v>
      </c>
      <c r="BC46" s="154">
        <f>IF(Tb.Financiering[[#This Row],[Pnr.]]=BC$7,Tb.Financiering[[#This Row],[Te financieren]]-Tb.Financiering[[#This Row],[Eigen
bijdrage]]-Tb.Financiering[[#This Row],[Andere
subsidie(s)]]-Tb.Financiering[[#This Row],[Anders]],0)</f>
        <v>0</v>
      </c>
      <c r="BD46" s="154">
        <f>IF(Tb.Financiering[[#This Row],[Pnr.]]=BD$7,Tb.Financiering[[#This Row],[Te financieren]]-Tb.Financiering[[#This Row],[Eigen
bijdrage]]-Tb.Financiering[[#This Row],[Andere
subsidie(s)]]-Tb.Financiering[[#This Row],[Anders]],0)</f>
        <v>0</v>
      </c>
      <c r="BE46" s="154">
        <f>IF(Tb.Financiering[[#This Row],[Pnr.]]=BE$7,Tb.Financiering[[#This Row],[Te financieren]]-Tb.Financiering[[#This Row],[Eigen
bijdrage]]-Tb.Financiering[[#This Row],[Andere
subsidie(s)]]-Tb.Financiering[[#This Row],[Anders]],0)</f>
        <v>0</v>
      </c>
      <c r="BF46" s="154">
        <f>IF(Tb.Financiering[[#This Row],[Pnr.]]=BF$7,Tb.Financiering[[#This Row],[Te financieren]]-Tb.Financiering[[#This Row],[Eigen
bijdrage]]-Tb.Financiering[[#This Row],[Andere
subsidie(s)]]-Tb.Financiering[[#This Row],[Anders]],0)</f>
        <v>0</v>
      </c>
      <c r="BG46" s="154">
        <f>IF(Tb.Financiering[[#This Row],[Pnr.]]=BG$7,Tb.Financiering[[#This Row],[Te financieren]]-Tb.Financiering[[#This Row],[Eigen
bijdrage]]-Tb.Financiering[[#This Row],[Andere
subsidie(s)]]-Tb.Financiering[[#This Row],[Anders]],0)</f>
        <v>0</v>
      </c>
      <c r="BH46" s="154">
        <f>IF(Tb.Financiering[[#This Row],[Pnr.]]=BH$7,Tb.Financiering[[#This Row],[Te financieren]]-Tb.Financiering[[#This Row],[Eigen
bijdrage]]-Tb.Financiering[[#This Row],[Andere
subsidie(s)]]-Tb.Financiering[[#This Row],[Anders]],0)</f>
        <v>0</v>
      </c>
      <c r="BI46" s="154">
        <f>IF(Tb.Financiering[[#This Row],[Pnr.]]=BI$7,Tb.Financiering[[#This Row],[Te financieren]]-Tb.Financiering[[#This Row],[Eigen
bijdrage]]-Tb.Financiering[[#This Row],[Andere
subsidie(s)]]-Tb.Financiering[[#This Row],[Anders]],0)</f>
        <v>0</v>
      </c>
      <c r="BJ46" s="154">
        <f>IF(Tb.Financiering[[#This Row],[Pnr.]]=BJ$7,Tb.Financiering[[#This Row],[Te financieren]]-Tb.Financiering[[#This Row],[Eigen
bijdrage]]-Tb.Financiering[[#This Row],[Andere
subsidie(s)]]-Tb.Financiering[[#This Row],[Anders]],0)</f>
        <v>0</v>
      </c>
      <c r="BK46" s="154">
        <f>IF(Tb.Financiering[[#This Row],[Pnr.]]=BK$7,Tb.Financiering[[#This Row],[Te financieren]]-Tb.Financiering[[#This Row],[Eigen
bijdrage]]-Tb.Financiering[[#This Row],[Andere
subsidie(s)]]-Tb.Financiering[[#This Row],[Anders]],0)</f>
        <v>0</v>
      </c>
      <c r="BL46" s="154">
        <f>IF(Tb.Financiering[[#This Row],[Pnr.]]=BL$7,Tb.Financiering[[#This Row],[Te financieren]]-Tb.Financiering[[#This Row],[Eigen
bijdrage]]-Tb.Financiering[[#This Row],[Andere
subsidie(s)]]-Tb.Financiering[[#This Row],[Anders]],0)</f>
        <v>0</v>
      </c>
      <c r="BM46" s="154">
        <f>IF(Tb.Financiering[[#This Row],[Pnr.]]=BM$7,Tb.Financiering[[#This Row],[Te financieren]]-Tb.Financiering[[#This Row],[Eigen
bijdrage]]-Tb.Financiering[[#This Row],[Andere
subsidie(s)]]-Tb.Financiering[[#This Row],[Anders]],0)</f>
        <v>0</v>
      </c>
      <c r="BN46" s="259">
        <f>IF(Tb.Financiering[[#This Row],[Pnr.]]=BN$7,Tb.Financiering[[#This Row],[Eigen
bijdrage]]+Tb.Financiering[[#This Row],[Andere
subsidie(s)]]+Tb.Financiering[[#This Row],[Anders]],0)</f>
        <v>0</v>
      </c>
      <c r="BO46" s="259">
        <f>IF(Tb.Financiering[[#This Row],[Pnr.]]=BO$7,Tb.Financiering[[#This Row],[Eigen
bijdrage]]+Tb.Financiering[[#This Row],[Andere
subsidie(s)]]+Tb.Financiering[[#This Row],[Anders]],0)</f>
        <v>0</v>
      </c>
      <c r="BP46" s="259">
        <f>IF(Tb.Financiering[[#This Row],[Pnr.]]=BP$7,Tb.Financiering[[#This Row],[Eigen
bijdrage]]+Tb.Financiering[[#This Row],[Andere
subsidie(s)]]+Tb.Financiering[[#This Row],[Anders]],0)</f>
        <v>0</v>
      </c>
      <c r="BQ46" s="259">
        <f>IF(Tb.Financiering[[#This Row],[Pnr.]]=BQ$7,Tb.Financiering[[#This Row],[Eigen
bijdrage]]+Tb.Financiering[[#This Row],[Andere
subsidie(s)]]+Tb.Financiering[[#This Row],[Anders]],0)</f>
        <v>0</v>
      </c>
      <c r="BR46" s="259">
        <f>IF(Tb.Financiering[[#This Row],[Pnr.]]=BR$7,Tb.Financiering[[#This Row],[Eigen
bijdrage]]+Tb.Financiering[[#This Row],[Andere
subsidie(s)]]+Tb.Financiering[[#This Row],[Anders]],0)</f>
        <v>0</v>
      </c>
      <c r="BS46" s="259">
        <f>IF(Tb.Financiering[[#This Row],[Pnr.]]=BS$7,Tb.Financiering[[#This Row],[Eigen
bijdrage]]+Tb.Financiering[[#This Row],[Andere
subsidie(s)]]+Tb.Financiering[[#This Row],[Anders]],0)</f>
        <v>0</v>
      </c>
      <c r="BT46" s="259">
        <f>IF(Tb.Financiering[[#This Row],[Pnr.]]=BT$7,Tb.Financiering[[#This Row],[Eigen
bijdrage]]+Tb.Financiering[[#This Row],[Andere
subsidie(s)]]+Tb.Financiering[[#This Row],[Anders]],0)</f>
        <v>0</v>
      </c>
      <c r="BU46" s="259">
        <f>IF(Tb.Financiering[[#This Row],[Pnr.]]=BU$7,Tb.Financiering[[#This Row],[Eigen
bijdrage]]+Tb.Financiering[[#This Row],[Andere
subsidie(s)]]+Tb.Financiering[[#This Row],[Anders]],0)</f>
        <v>0</v>
      </c>
      <c r="BV46" s="259">
        <f>IF(Tb.Financiering[[#This Row],[Pnr.]]=BV$7,Tb.Financiering[[#This Row],[Eigen
bijdrage]]+Tb.Financiering[[#This Row],[Andere
subsidie(s)]]+Tb.Financiering[[#This Row],[Anders]],0)</f>
        <v>0</v>
      </c>
      <c r="BW46" s="259">
        <f>IF(Tb.Financiering[[#This Row],[Pnr.]]=BW$7,Tb.Financiering[[#This Row],[Eigen
bijdrage]]+Tb.Financiering[[#This Row],[Andere
subsidie(s)]]+Tb.Financiering[[#This Row],[Anders]],0)</f>
        <v>0</v>
      </c>
      <c r="BX46" s="259">
        <f>IF(Tb.Financiering[[#This Row],[Pnr.]]=BX$7,Tb.Financiering[[#This Row],[Eigen
bijdrage]]+Tb.Financiering[[#This Row],[Andere
subsidie(s)]]+Tb.Financiering[[#This Row],[Anders]],0)</f>
        <v>0</v>
      </c>
      <c r="BY46" s="259">
        <f>IF(Tb.Financiering[[#This Row],[Pnr.]]=BY$7,Tb.Financiering[[#This Row],[Eigen
bijdrage]]+Tb.Financiering[[#This Row],[Andere
subsidie(s)]]+Tb.Financiering[[#This Row],[Anders]],0)</f>
        <v>0</v>
      </c>
      <c r="BZ46" s="259">
        <f>IF(Tb.Financiering[[#This Row],[Pnr.]]=BZ$7,Tb.Financiering[[#This Row],[Eigen
bijdrage]]+Tb.Financiering[[#This Row],[Andere
subsidie(s)]]+Tb.Financiering[[#This Row],[Anders]],0)</f>
        <v>0</v>
      </c>
      <c r="CA46" s="259">
        <f>IF(Tb.Financiering[[#This Row],[Pnr.]]=CA$7,Tb.Financiering[[#This Row],[Eigen
bijdrage]]+Tb.Financiering[[#This Row],[Andere
subsidie(s)]]+Tb.Financiering[[#This Row],[Anders]],0)</f>
        <v>0</v>
      </c>
      <c r="CB46" s="259">
        <f>IF(Tb.Financiering[[#This Row],[Pnr.]]=CB$7,Tb.Financiering[[#This Row],[Eigen
bijdrage]]+Tb.Financiering[[#This Row],[Andere
subsidie(s)]]+Tb.Financiering[[#This Row],[Anders]],0)</f>
        <v>0</v>
      </c>
      <c r="CC46" s="259">
        <f>IF(Tb.Financiering[[#This Row],[Pnr.]]=CC$7,Tb.Financiering[[#This Row],[Eigen
bijdrage]]+Tb.Financiering[[#This Row],[Andere
subsidie(s)]]+Tb.Financiering[[#This Row],[Anders]],0)</f>
        <v>0</v>
      </c>
      <c r="CD46" s="259">
        <f>IF(Tb.Financiering[[#This Row],[Pnr.]]=CD$7,Tb.Financiering[[#This Row],[Eigen
bijdrage]]+Tb.Financiering[[#This Row],[Andere
subsidie(s)]]+Tb.Financiering[[#This Row],[Anders]],0)</f>
        <v>0</v>
      </c>
      <c r="CE46" s="259">
        <f>IF(Tb.Financiering[[#This Row],[Pnr.]]=CE$7,Tb.Financiering[[#This Row],[Eigen
bijdrage]]+Tb.Financiering[[#This Row],[Andere
subsidie(s)]]+Tb.Financiering[[#This Row],[Anders]],0)</f>
        <v>0</v>
      </c>
      <c r="CF46" s="259">
        <f>IF(Tb.Financiering[[#This Row],[Pnr.]]=CF$7,Tb.Financiering[[#This Row],[Eigen
bijdrage]]+Tb.Financiering[[#This Row],[Andere
subsidie(s)]]+Tb.Financiering[[#This Row],[Anders]],0)</f>
        <v>0</v>
      </c>
      <c r="CG46" s="259">
        <f>IF(Tb.Financiering[[#This Row],[Pnr.]]=CG$7,Tb.Financiering[[#This Row],[Eigen
bijdrage]]+Tb.Financiering[[#This Row],[Andere
subsidie(s)]]+Tb.Financiering[[#This Row],[Anders]],0)</f>
        <v>0</v>
      </c>
      <c r="CH46" s="259">
        <f>IF(Tb.Financiering[[#This Row],[Pnr.]]=CH$7,Tb.Financiering[[#This Row],[Eigen
bijdrage]]+Tb.Financiering[[#This Row],[Andere
subsidie(s)]]+Tb.Financiering[[#This Row],[Anders]],0)</f>
        <v>0</v>
      </c>
      <c r="CI46" s="259">
        <f>IF(Tb.Financiering[[#This Row],[Pnr.]]=CI$7,Tb.Financiering[[#This Row],[Eigen
bijdrage]]+Tb.Financiering[[#This Row],[Andere
subsidie(s)]]+Tb.Financiering[[#This Row],[Anders]],0)</f>
        <v>0</v>
      </c>
      <c r="CJ46" s="259">
        <f>IF(Tb.Financiering[[#This Row],[Pnr.]]=CJ$7,Tb.Financiering[[#This Row],[Eigen
bijdrage]]+Tb.Financiering[[#This Row],[Andere
subsidie(s)]]+Tb.Financiering[[#This Row],[Anders]],0)</f>
        <v>0</v>
      </c>
      <c r="CK46" s="259">
        <f>IF(Tb.Financiering[[#This Row],[Pnr.]]=CK$7,Tb.Financiering[[#This Row],[Eigen
bijdrage]]+Tb.Financiering[[#This Row],[Andere
subsidie(s)]]+Tb.Financiering[[#This Row],[Anders]],0)</f>
        <v>0</v>
      </c>
      <c r="CL46" s="259">
        <f>IF(Tb.Financiering[[#This Row],[Pnr.]]=CL$7,Tb.Financiering[[#This Row],[Eigen
bijdrage]]+Tb.Financiering[[#This Row],[Andere
subsidie(s)]]+Tb.Financiering[[#This Row],[Anders]],0)</f>
        <v>0</v>
      </c>
      <c r="CM46" s="259">
        <f>IF(Tb.Financiering[[#This Row],[Pnr.]]=CM$7,Tb.Financiering[[#This Row],[Eigen
bijdrage]]+Tb.Financiering[[#This Row],[Andere
subsidie(s)]]+Tb.Financiering[[#This Row],[Anders]],0)</f>
        <v>0</v>
      </c>
      <c r="CN46" s="259">
        <f>IF(Tb.Financiering[[#This Row],[Pnr.]]=CN$7,Tb.Financiering[[#This Row],[Eigen
bijdrage]]+Tb.Financiering[[#This Row],[Andere
subsidie(s)]]+Tb.Financiering[[#This Row],[Anders]],0)</f>
        <v>0</v>
      </c>
      <c r="CO46" s="259">
        <f>IF(Tb.Financiering[[#This Row],[Pnr.]]=CO$7,Tb.Financiering[[#This Row],[Eigen
bijdrage]]+Tb.Financiering[[#This Row],[Andere
subsidie(s)]]+Tb.Financiering[[#This Row],[Anders]],0)</f>
        <v>0</v>
      </c>
      <c r="CP46" s="259">
        <f>IF(Tb.Financiering[[#This Row],[Pnr.]]=CP$7,Tb.Financiering[[#This Row],[Eigen
bijdrage]]+Tb.Financiering[[#This Row],[Andere
subsidie(s)]]+Tb.Financiering[[#This Row],[Anders]],0)</f>
        <v>0</v>
      </c>
      <c r="CQ46" s="259">
        <f>IF(Tb.Financiering[[#This Row],[Pnr.]]=CQ$7,Tb.Financiering[[#This Row],[Eigen
bijdrage]]+Tb.Financiering[[#This Row],[Andere
subsidie(s)]]+Tb.Financiering[[#This Row],[Anders]],0)</f>
        <v>0</v>
      </c>
      <c r="CR46" s="259">
        <f>IF(Tb.Financiering[[#This Row],[Pnr.]]=CR$7,Tb.Financiering[[#This Row],[Eigen
bijdrage]]+Tb.Financiering[[#This Row],[Andere
subsidie(s)]]+Tb.Financiering[[#This Row],[Anders]],0)</f>
        <v>0</v>
      </c>
      <c r="CS46" s="259">
        <f>IF(Tb.Financiering[[#This Row],[Pnr.]]=CS$7,Tb.Financiering[[#This Row],[Eigen
bijdrage]]+Tb.Financiering[[#This Row],[Andere
subsidie(s)]]+Tb.Financiering[[#This Row],[Anders]],0)</f>
        <v>0</v>
      </c>
      <c r="CT46" s="259">
        <f>IF(Tb.Financiering[[#This Row],[Pnr.]]=CT$7,Tb.Financiering[[#This Row],[Eigen
bijdrage]]+Tb.Financiering[[#This Row],[Andere
subsidie(s)]]+Tb.Financiering[[#This Row],[Anders]],0)</f>
        <v>0</v>
      </c>
      <c r="CU46" s="259">
        <f>IF(Tb.Financiering[[#This Row],[Pnr.]]=CU$7,Tb.Financiering[[#This Row],[Eigen
bijdrage]]+Tb.Financiering[[#This Row],[Andere
subsidie(s)]]+Tb.Financiering[[#This Row],[Anders]],0)</f>
        <v>0</v>
      </c>
      <c r="CV46" s="259">
        <f>IF(Tb.Financiering[[#This Row],[Pnr.]]=CV$7,Tb.Financiering[[#This Row],[Eigen
bijdrage]]+Tb.Financiering[[#This Row],[Andere
subsidie(s)]]+Tb.Financiering[[#This Row],[Anders]],0)</f>
        <v>0</v>
      </c>
      <c r="CW46" s="259">
        <f>IF(Tb.Financiering[[#This Row],[Pnr.]]=CW$7,Tb.Financiering[[#This Row],[Eigen
bijdrage]]+Tb.Financiering[[#This Row],[Andere
subsidie(s)]]+Tb.Financiering[[#This Row],[Anders]],0)</f>
        <v>0</v>
      </c>
      <c r="CX46" s="259">
        <f>IF(Tb.Financiering[[#This Row],[Pnr.]]=CX$7,Tb.Financiering[[#This Row],[Eigen
bijdrage]]+Tb.Financiering[[#This Row],[Andere
subsidie(s)]]+Tb.Financiering[[#This Row],[Anders]],0)</f>
        <v>0</v>
      </c>
      <c r="CY46" s="259">
        <f>IF(Tb.Financiering[[#This Row],[Pnr.]]=CY$7,Tb.Financiering[[#This Row],[Eigen
bijdrage]]+Tb.Financiering[[#This Row],[Andere
subsidie(s)]]+Tb.Financiering[[#This Row],[Anders]],0)</f>
        <v>0</v>
      </c>
      <c r="CZ46" s="259">
        <f>IF(Tb.Financiering[[#This Row],[Pnr.]]=CZ$7,Tb.Financiering[[#This Row],[Eigen
bijdrage]]+Tb.Financiering[[#This Row],[Andere
subsidie(s)]]+Tb.Financiering[[#This Row],[Anders]],0)</f>
        <v>0</v>
      </c>
      <c r="DA46" s="259">
        <f>IF(Tb.Financiering[[#This Row],[Pnr.]]=DA$7,Tb.Financiering[[#This Row],[Eigen
bijdrage]]+Tb.Financiering[[#This Row],[Andere
subsidie(s)]]+Tb.Financiering[[#This Row],[Anders]],0)</f>
        <v>0</v>
      </c>
      <c r="DB46" s="259">
        <f>IF(Tb.Financiering[[#This Row],[Pnr.]]=DB$7,Tb.Financiering[[#This Row],[Eigen
bijdrage]]+Tb.Financiering[[#This Row],[Andere
subsidie(s)]]+Tb.Financiering[[#This Row],[Anders]],0)</f>
        <v>0</v>
      </c>
      <c r="DC46" s="259">
        <f>IF(Tb.Financiering[[#This Row],[Pnr.]]=DC$7,Tb.Financiering[[#This Row],[Eigen
bijdrage]]+Tb.Financiering[[#This Row],[Andere
subsidie(s)]]+Tb.Financiering[[#This Row],[Anders]],0)</f>
        <v>0</v>
      </c>
      <c r="DD46" s="259">
        <f>IF(Tb.Financiering[[#This Row],[Pnr.]]=DD$7,Tb.Financiering[[#This Row],[Eigen
bijdrage]]+Tb.Financiering[[#This Row],[Andere
subsidie(s)]]+Tb.Financiering[[#This Row],[Anders]],0)</f>
        <v>0</v>
      </c>
      <c r="DE46" s="259">
        <f>IF(Tb.Financiering[[#This Row],[Pnr.]]=DE$7,Tb.Financiering[[#This Row],[Eigen
bijdrage]]+Tb.Financiering[[#This Row],[Andere
subsidie(s)]]+Tb.Financiering[[#This Row],[Anders]],0)</f>
        <v>0</v>
      </c>
      <c r="DF46" s="259">
        <f>IF(Tb.Financiering[[#This Row],[Pnr.]]=DF$7,Tb.Financiering[[#This Row],[Eigen
bijdrage]]+Tb.Financiering[[#This Row],[Andere
subsidie(s)]]+Tb.Financiering[[#This Row],[Anders]],0)</f>
        <v>0</v>
      </c>
      <c r="DG46" s="259">
        <f>IF(Tb.Financiering[[#This Row],[Pnr.]]=DG$7,Tb.Financiering[[#This Row],[Eigen
bijdrage]]+Tb.Financiering[[#This Row],[Andere
subsidie(s)]]+Tb.Financiering[[#This Row],[Anders]],0)</f>
        <v>0</v>
      </c>
      <c r="DH46" s="259">
        <f>IF(Tb.Financiering[[#This Row],[Pnr.]]=DH$7,Tb.Financiering[[#This Row],[Eigen
bijdrage]]+Tb.Financiering[[#This Row],[Andere
subsidie(s)]]+Tb.Financiering[[#This Row],[Anders]],0)</f>
        <v>0</v>
      </c>
      <c r="DI46" s="259">
        <f>IF(Tb.Financiering[[#This Row],[Pnr.]]=DI$7,Tb.Financiering[[#This Row],[Eigen
bijdrage]]+Tb.Financiering[[#This Row],[Andere
subsidie(s)]]+Tb.Financiering[[#This Row],[Anders]],0)</f>
        <v>0</v>
      </c>
      <c r="DJ46" s="259">
        <f>IF(Tb.Financiering[[#This Row],[Pnr.]]=DJ$7,Tb.Financiering[[#This Row],[Eigen
bijdrage]]+Tb.Financiering[[#This Row],[Andere
subsidie(s)]]+Tb.Financiering[[#This Row],[Anders]],0)</f>
        <v>0</v>
      </c>
      <c r="DK46" s="259">
        <f>IF(Tb.Financiering[[#This Row],[Pnr.]]=DK$7,Tb.Financiering[[#This Row],[Eigen
bijdrage]]+Tb.Financiering[[#This Row],[Andere
subsidie(s)]]+Tb.Financiering[[#This Row],[Anders]],0)</f>
        <v>0</v>
      </c>
      <c r="XEZ46" s="267"/>
      <c r="XFA46" s="267"/>
      <c r="XFB46" s="267"/>
      <c r="XFC46" s="267"/>
      <c r="XFD46" s="31"/>
    </row>
    <row r="47" spans="1:115 16380:16384" s="4" customFormat="1" x14ac:dyDescent="0.3">
      <c r="A47" s="31"/>
      <c r="B47" s="147"/>
      <c r="C47" s="147"/>
      <c r="D47" s="11">
        <f>SUMIF(Tbl.Kosten[PSAnr.],Tb.Financiering[[#This Row],[PSAnr.]],Tbl.Kosten[Totaal kosten])</f>
        <v>0</v>
      </c>
      <c r="E47" s="164">
        <f>SUMIF(Tbl.Kosten[PSAnr.],Tb.Financiering[[#This Row],[PSAnr.]],Tbl.Kosten[Subsidie])</f>
        <v>0</v>
      </c>
      <c r="F47" s="165"/>
      <c r="G47" s="164">
        <f>Tb.Financiering[[#This Row],[Begrote kosten]]-Tb.Financiering[[#This Row],[Berekende GLB subsidie]]-Tb.Financiering[[#This Row],[Correctie GLB subsidie]]</f>
        <v>0</v>
      </c>
      <c r="H47" s="166"/>
      <c r="I47" s="166"/>
      <c r="J47" s="166"/>
      <c r="K47" s="162"/>
      <c r="L47" s="97">
        <f>Tb.Financiering[[#This Row],[Te financieren]]-SUM(Tb.Financiering[[#This Row],[Eigen
bijdrage]:[Anders]])</f>
        <v>0</v>
      </c>
      <c r="M47" s="170" t="str">
        <f>IFERROR(VLOOKUP(Tb.Financiering[[#This Row],[Partnernaam]],Tbl.Projectpartners[[Naam]:[PNr.]],9,FALSE),"")</f>
        <v/>
      </c>
      <c r="N47" s="152" t="str">
        <f>IFERROR(VLOOKUP(Tb.Financiering[[#This Row],[Subsidiabele activiteit]],Tbl.Subsidiehoogte[[Subsidieactiviteit]:[SAnr.]],3,FALSE),"")</f>
        <v/>
      </c>
      <c r="O47" s="152" t="str">
        <f>_xlfn.CONCAT(Tb.Financiering[[#This Row],[Pnr.]],Tb.Financiering[[#This Row],[SAnr.]])</f>
        <v/>
      </c>
      <c r="P47" s="154">
        <f>IF(Tb.Financiering[[#This Row],[Pnr.]]=P$7,Tb.Financiering[[#This Row],[Te financieren]]-Tb.Financiering[[#This Row],[Eigen
bijdrage]]-Tb.Financiering[[#This Row],[Andere
subsidie(s)]]-Tb.Financiering[[#This Row],[Anders]],0)</f>
        <v>0</v>
      </c>
      <c r="Q47" s="154">
        <f>IF(Tb.Financiering[[#This Row],[Pnr.]]=Q$7,Tb.Financiering[[#This Row],[Te financieren]]-Tb.Financiering[[#This Row],[Eigen
bijdrage]]-Tb.Financiering[[#This Row],[Andere
subsidie(s)]]-Tb.Financiering[[#This Row],[Anders]],0)</f>
        <v>0</v>
      </c>
      <c r="R47" s="154">
        <f>IF(Tb.Financiering[[#This Row],[Pnr.]]=R$7,Tb.Financiering[[#This Row],[Te financieren]]-Tb.Financiering[[#This Row],[Eigen
bijdrage]]-Tb.Financiering[[#This Row],[Andere
subsidie(s)]]-Tb.Financiering[[#This Row],[Anders]],0)</f>
        <v>0</v>
      </c>
      <c r="S47" s="154">
        <f>IF(Tb.Financiering[[#This Row],[Pnr.]]=S$7,Tb.Financiering[[#This Row],[Te financieren]]-Tb.Financiering[[#This Row],[Eigen
bijdrage]]-Tb.Financiering[[#This Row],[Andere
subsidie(s)]]-Tb.Financiering[[#This Row],[Anders]],0)</f>
        <v>0</v>
      </c>
      <c r="T47" s="154">
        <f>IF(Tb.Financiering[[#This Row],[Pnr.]]=T$7,Tb.Financiering[[#This Row],[Te financieren]]-Tb.Financiering[[#This Row],[Eigen
bijdrage]]-Tb.Financiering[[#This Row],[Andere
subsidie(s)]]-Tb.Financiering[[#This Row],[Anders]],0)</f>
        <v>0</v>
      </c>
      <c r="U47" s="154">
        <f>IF(Tb.Financiering[[#This Row],[Pnr.]]=U$7,Tb.Financiering[[#This Row],[Te financieren]]-Tb.Financiering[[#This Row],[Eigen
bijdrage]]-Tb.Financiering[[#This Row],[Andere
subsidie(s)]]-Tb.Financiering[[#This Row],[Anders]],0)</f>
        <v>0</v>
      </c>
      <c r="V47" s="154">
        <f>IF(Tb.Financiering[[#This Row],[Pnr.]]=V$7,Tb.Financiering[[#This Row],[Te financieren]]-Tb.Financiering[[#This Row],[Eigen
bijdrage]]-Tb.Financiering[[#This Row],[Andere
subsidie(s)]]-Tb.Financiering[[#This Row],[Anders]],0)</f>
        <v>0</v>
      </c>
      <c r="W47" s="154">
        <f>IF(Tb.Financiering[[#This Row],[Pnr.]]=W$7,Tb.Financiering[[#This Row],[Te financieren]]-Tb.Financiering[[#This Row],[Eigen
bijdrage]]-Tb.Financiering[[#This Row],[Andere
subsidie(s)]]-Tb.Financiering[[#This Row],[Anders]],0)</f>
        <v>0</v>
      </c>
      <c r="X47" s="154">
        <f>IF(Tb.Financiering[[#This Row],[Pnr.]]=X$7,Tb.Financiering[[#This Row],[Te financieren]]-Tb.Financiering[[#This Row],[Eigen
bijdrage]]-Tb.Financiering[[#This Row],[Andere
subsidie(s)]]-Tb.Financiering[[#This Row],[Anders]],0)</f>
        <v>0</v>
      </c>
      <c r="Y47" s="154">
        <f>IF(Tb.Financiering[[#This Row],[Pnr.]]=Y$7,Tb.Financiering[[#This Row],[Te financieren]]-Tb.Financiering[[#This Row],[Eigen
bijdrage]]-Tb.Financiering[[#This Row],[Andere
subsidie(s)]]-Tb.Financiering[[#This Row],[Anders]],0)</f>
        <v>0</v>
      </c>
      <c r="Z47" s="154">
        <f>IF(Tb.Financiering[[#This Row],[Pnr.]]=Z$7,Tb.Financiering[[#This Row],[Te financieren]]-Tb.Financiering[[#This Row],[Eigen
bijdrage]]-Tb.Financiering[[#This Row],[Andere
subsidie(s)]]-Tb.Financiering[[#This Row],[Anders]],0)</f>
        <v>0</v>
      </c>
      <c r="AA47" s="154">
        <f>IF(Tb.Financiering[[#This Row],[Pnr.]]=AA$7,Tb.Financiering[[#This Row],[Te financieren]]-Tb.Financiering[[#This Row],[Eigen
bijdrage]]-Tb.Financiering[[#This Row],[Andere
subsidie(s)]]-Tb.Financiering[[#This Row],[Anders]],0)</f>
        <v>0</v>
      </c>
      <c r="AB47" s="154">
        <f>IF(Tb.Financiering[[#This Row],[Pnr.]]=AB$7,Tb.Financiering[[#This Row],[Te financieren]]-Tb.Financiering[[#This Row],[Eigen
bijdrage]]-Tb.Financiering[[#This Row],[Andere
subsidie(s)]]-Tb.Financiering[[#This Row],[Anders]],0)</f>
        <v>0</v>
      </c>
      <c r="AC47" s="154">
        <f>IF(Tb.Financiering[[#This Row],[Pnr.]]=AC$7,Tb.Financiering[[#This Row],[Te financieren]]-Tb.Financiering[[#This Row],[Eigen
bijdrage]]-Tb.Financiering[[#This Row],[Andere
subsidie(s)]]-Tb.Financiering[[#This Row],[Anders]],0)</f>
        <v>0</v>
      </c>
      <c r="AD47" s="154">
        <f>IF(Tb.Financiering[[#This Row],[Pnr.]]=AD$7,Tb.Financiering[[#This Row],[Te financieren]]-Tb.Financiering[[#This Row],[Eigen
bijdrage]]-Tb.Financiering[[#This Row],[Andere
subsidie(s)]]-Tb.Financiering[[#This Row],[Anders]],0)</f>
        <v>0</v>
      </c>
      <c r="AE47" s="154">
        <f>IF(Tb.Financiering[[#This Row],[Pnr.]]=AE$7,Tb.Financiering[[#This Row],[Te financieren]]-Tb.Financiering[[#This Row],[Eigen
bijdrage]]-Tb.Financiering[[#This Row],[Andere
subsidie(s)]]-Tb.Financiering[[#This Row],[Anders]],0)</f>
        <v>0</v>
      </c>
      <c r="AF47" s="154">
        <f>IF(Tb.Financiering[[#This Row],[Pnr.]]=AF$7,Tb.Financiering[[#This Row],[Te financieren]]-Tb.Financiering[[#This Row],[Eigen
bijdrage]]-Tb.Financiering[[#This Row],[Andere
subsidie(s)]]-Tb.Financiering[[#This Row],[Anders]],0)</f>
        <v>0</v>
      </c>
      <c r="AG47" s="154">
        <f>IF(Tb.Financiering[[#This Row],[Pnr.]]=AG$7,Tb.Financiering[[#This Row],[Te financieren]]-Tb.Financiering[[#This Row],[Eigen
bijdrage]]-Tb.Financiering[[#This Row],[Andere
subsidie(s)]]-Tb.Financiering[[#This Row],[Anders]],0)</f>
        <v>0</v>
      </c>
      <c r="AH47" s="154">
        <f>IF(Tb.Financiering[[#This Row],[Pnr.]]=AH$7,Tb.Financiering[[#This Row],[Te financieren]]-Tb.Financiering[[#This Row],[Eigen
bijdrage]]-Tb.Financiering[[#This Row],[Andere
subsidie(s)]]-Tb.Financiering[[#This Row],[Anders]],0)</f>
        <v>0</v>
      </c>
      <c r="AI47" s="154">
        <f>IF(Tb.Financiering[[#This Row],[Pnr.]]=AI$7,Tb.Financiering[[#This Row],[Te financieren]]-Tb.Financiering[[#This Row],[Eigen
bijdrage]]-Tb.Financiering[[#This Row],[Andere
subsidie(s)]]-Tb.Financiering[[#This Row],[Anders]],0)</f>
        <v>0</v>
      </c>
      <c r="AJ47" s="154">
        <f>IF(Tb.Financiering[[#This Row],[Pnr.]]=AJ$7,Tb.Financiering[[#This Row],[Te financieren]]-Tb.Financiering[[#This Row],[Eigen
bijdrage]]-Tb.Financiering[[#This Row],[Andere
subsidie(s)]]-Tb.Financiering[[#This Row],[Anders]],0)</f>
        <v>0</v>
      </c>
      <c r="AK47" s="154">
        <f>IF(Tb.Financiering[[#This Row],[Pnr.]]=AK$7,Tb.Financiering[[#This Row],[Te financieren]]-Tb.Financiering[[#This Row],[Eigen
bijdrage]]-Tb.Financiering[[#This Row],[Andere
subsidie(s)]]-Tb.Financiering[[#This Row],[Anders]],0)</f>
        <v>0</v>
      </c>
      <c r="AL47" s="154">
        <f>IF(Tb.Financiering[[#This Row],[Pnr.]]=AL$7,Tb.Financiering[[#This Row],[Te financieren]]-Tb.Financiering[[#This Row],[Eigen
bijdrage]]-Tb.Financiering[[#This Row],[Andere
subsidie(s)]]-Tb.Financiering[[#This Row],[Anders]],0)</f>
        <v>0</v>
      </c>
      <c r="AM47" s="154">
        <f>IF(Tb.Financiering[[#This Row],[Pnr.]]=AM$7,Tb.Financiering[[#This Row],[Te financieren]]-Tb.Financiering[[#This Row],[Eigen
bijdrage]]-Tb.Financiering[[#This Row],[Andere
subsidie(s)]]-Tb.Financiering[[#This Row],[Anders]],0)</f>
        <v>0</v>
      </c>
      <c r="AN47" s="154">
        <f>IF(Tb.Financiering[[#This Row],[Pnr.]]=AN$7,Tb.Financiering[[#This Row],[Te financieren]]-Tb.Financiering[[#This Row],[Eigen
bijdrage]]-Tb.Financiering[[#This Row],[Andere
subsidie(s)]]-Tb.Financiering[[#This Row],[Anders]],0)</f>
        <v>0</v>
      </c>
      <c r="AO47" s="154">
        <f>IF(Tb.Financiering[[#This Row],[Pnr.]]=AO$7,Tb.Financiering[[#This Row],[Te financieren]]-Tb.Financiering[[#This Row],[Eigen
bijdrage]]-Tb.Financiering[[#This Row],[Andere
subsidie(s)]]-Tb.Financiering[[#This Row],[Anders]],0)</f>
        <v>0</v>
      </c>
      <c r="AP47" s="154">
        <f>IF(Tb.Financiering[[#This Row],[Pnr.]]=AP$7,Tb.Financiering[[#This Row],[Te financieren]]-Tb.Financiering[[#This Row],[Eigen
bijdrage]]-Tb.Financiering[[#This Row],[Andere
subsidie(s)]]-Tb.Financiering[[#This Row],[Anders]],0)</f>
        <v>0</v>
      </c>
      <c r="AQ47" s="154">
        <f>IF(Tb.Financiering[[#This Row],[Pnr.]]=AQ$7,Tb.Financiering[[#This Row],[Te financieren]]-Tb.Financiering[[#This Row],[Eigen
bijdrage]]-Tb.Financiering[[#This Row],[Andere
subsidie(s)]]-Tb.Financiering[[#This Row],[Anders]],0)</f>
        <v>0</v>
      </c>
      <c r="AR47" s="154">
        <f>IF(Tb.Financiering[[#This Row],[Pnr.]]=AR$7,Tb.Financiering[[#This Row],[Te financieren]]-Tb.Financiering[[#This Row],[Eigen
bijdrage]]-Tb.Financiering[[#This Row],[Andere
subsidie(s)]]-Tb.Financiering[[#This Row],[Anders]],0)</f>
        <v>0</v>
      </c>
      <c r="AS47" s="154">
        <f>IF(Tb.Financiering[[#This Row],[Pnr.]]=AS$7,Tb.Financiering[[#This Row],[Te financieren]]-Tb.Financiering[[#This Row],[Eigen
bijdrage]]-Tb.Financiering[[#This Row],[Andere
subsidie(s)]]-Tb.Financiering[[#This Row],[Anders]],0)</f>
        <v>0</v>
      </c>
      <c r="AT47" s="154">
        <f>IF(Tb.Financiering[[#This Row],[Pnr.]]=AT$7,Tb.Financiering[[#This Row],[Te financieren]]-Tb.Financiering[[#This Row],[Eigen
bijdrage]]-Tb.Financiering[[#This Row],[Andere
subsidie(s)]]-Tb.Financiering[[#This Row],[Anders]],0)</f>
        <v>0</v>
      </c>
      <c r="AU47" s="154">
        <f>IF(Tb.Financiering[[#This Row],[Pnr.]]=AU$7,Tb.Financiering[[#This Row],[Te financieren]]-Tb.Financiering[[#This Row],[Eigen
bijdrage]]-Tb.Financiering[[#This Row],[Andere
subsidie(s)]]-Tb.Financiering[[#This Row],[Anders]],0)</f>
        <v>0</v>
      </c>
      <c r="AV47" s="154">
        <f>IF(Tb.Financiering[[#This Row],[Pnr.]]=AV$7,Tb.Financiering[[#This Row],[Te financieren]]-Tb.Financiering[[#This Row],[Eigen
bijdrage]]-Tb.Financiering[[#This Row],[Andere
subsidie(s)]]-Tb.Financiering[[#This Row],[Anders]],0)</f>
        <v>0</v>
      </c>
      <c r="AW47" s="154">
        <f>IF(Tb.Financiering[[#This Row],[Pnr.]]=AW$7,Tb.Financiering[[#This Row],[Te financieren]]-Tb.Financiering[[#This Row],[Eigen
bijdrage]]-Tb.Financiering[[#This Row],[Andere
subsidie(s)]]-Tb.Financiering[[#This Row],[Anders]],0)</f>
        <v>0</v>
      </c>
      <c r="AX47" s="154">
        <f>IF(Tb.Financiering[[#This Row],[Pnr.]]=AX$7,Tb.Financiering[[#This Row],[Te financieren]]-Tb.Financiering[[#This Row],[Eigen
bijdrage]]-Tb.Financiering[[#This Row],[Andere
subsidie(s)]]-Tb.Financiering[[#This Row],[Anders]],0)</f>
        <v>0</v>
      </c>
      <c r="AY47" s="154">
        <f>IF(Tb.Financiering[[#This Row],[Pnr.]]=AY$7,Tb.Financiering[[#This Row],[Te financieren]]-Tb.Financiering[[#This Row],[Eigen
bijdrage]]-Tb.Financiering[[#This Row],[Andere
subsidie(s)]]-Tb.Financiering[[#This Row],[Anders]],0)</f>
        <v>0</v>
      </c>
      <c r="AZ47" s="154">
        <f>IF(Tb.Financiering[[#This Row],[Pnr.]]=AZ$7,Tb.Financiering[[#This Row],[Te financieren]]-Tb.Financiering[[#This Row],[Eigen
bijdrage]]-Tb.Financiering[[#This Row],[Andere
subsidie(s)]]-Tb.Financiering[[#This Row],[Anders]],0)</f>
        <v>0</v>
      </c>
      <c r="BA47" s="154">
        <f>IF(Tb.Financiering[[#This Row],[Pnr.]]=BA$7,Tb.Financiering[[#This Row],[Te financieren]]-Tb.Financiering[[#This Row],[Eigen
bijdrage]]-Tb.Financiering[[#This Row],[Andere
subsidie(s)]]-Tb.Financiering[[#This Row],[Anders]],0)</f>
        <v>0</v>
      </c>
      <c r="BB47" s="154">
        <f>IF(Tb.Financiering[[#This Row],[Pnr.]]=BB$7,Tb.Financiering[[#This Row],[Te financieren]]-Tb.Financiering[[#This Row],[Eigen
bijdrage]]-Tb.Financiering[[#This Row],[Andere
subsidie(s)]]-Tb.Financiering[[#This Row],[Anders]],0)</f>
        <v>0</v>
      </c>
      <c r="BC47" s="154">
        <f>IF(Tb.Financiering[[#This Row],[Pnr.]]=BC$7,Tb.Financiering[[#This Row],[Te financieren]]-Tb.Financiering[[#This Row],[Eigen
bijdrage]]-Tb.Financiering[[#This Row],[Andere
subsidie(s)]]-Tb.Financiering[[#This Row],[Anders]],0)</f>
        <v>0</v>
      </c>
      <c r="BD47" s="154">
        <f>IF(Tb.Financiering[[#This Row],[Pnr.]]=BD$7,Tb.Financiering[[#This Row],[Te financieren]]-Tb.Financiering[[#This Row],[Eigen
bijdrage]]-Tb.Financiering[[#This Row],[Andere
subsidie(s)]]-Tb.Financiering[[#This Row],[Anders]],0)</f>
        <v>0</v>
      </c>
      <c r="BE47" s="154">
        <f>IF(Tb.Financiering[[#This Row],[Pnr.]]=BE$7,Tb.Financiering[[#This Row],[Te financieren]]-Tb.Financiering[[#This Row],[Eigen
bijdrage]]-Tb.Financiering[[#This Row],[Andere
subsidie(s)]]-Tb.Financiering[[#This Row],[Anders]],0)</f>
        <v>0</v>
      </c>
      <c r="BF47" s="154">
        <f>IF(Tb.Financiering[[#This Row],[Pnr.]]=BF$7,Tb.Financiering[[#This Row],[Te financieren]]-Tb.Financiering[[#This Row],[Eigen
bijdrage]]-Tb.Financiering[[#This Row],[Andere
subsidie(s)]]-Tb.Financiering[[#This Row],[Anders]],0)</f>
        <v>0</v>
      </c>
      <c r="BG47" s="154">
        <f>IF(Tb.Financiering[[#This Row],[Pnr.]]=BG$7,Tb.Financiering[[#This Row],[Te financieren]]-Tb.Financiering[[#This Row],[Eigen
bijdrage]]-Tb.Financiering[[#This Row],[Andere
subsidie(s)]]-Tb.Financiering[[#This Row],[Anders]],0)</f>
        <v>0</v>
      </c>
      <c r="BH47" s="154">
        <f>IF(Tb.Financiering[[#This Row],[Pnr.]]=BH$7,Tb.Financiering[[#This Row],[Te financieren]]-Tb.Financiering[[#This Row],[Eigen
bijdrage]]-Tb.Financiering[[#This Row],[Andere
subsidie(s)]]-Tb.Financiering[[#This Row],[Anders]],0)</f>
        <v>0</v>
      </c>
      <c r="BI47" s="154">
        <f>IF(Tb.Financiering[[#This Row],[Pnr.]]=BI$7,Tb.Financiering[[#This Row],[Te financieren]]-Tb.Financiering[[#This Row],[Eigen
bijdrage]]-Tb.Financiering[[#This Row],[Andere
subsidie(s)]]-Tb.Financiering[[#This Row],[Anders]],0)</f>
        <v>0</v>
      </c>
      <c r="BJ47" s="154">
        <f>IF(Tb.Financiering[[#This Row],[Pnr.]]=BJ$7,Tb.Financiering[[#This Row],[Te financieren]]-Tb.Financiering[[#This Row],[Eigen
bijdrage]]-Tb.Financiering[[#This Row],[Andere
subsidie(s)]]-Tb.Financiering[[#This Row],[Anders]],0)</f>
        <v>0</v>
      </c>
      <c r="BK47" s="154">
        <f>IF(Tb.Financiering[[#This Row],[Pnr.]]=BK$7,Tb.Financiering[[#This Row],[Te financieren]]-Tb.Financiering[[#This Row],[Eigen
bijdrage]]-Tb.Financiering[[#This Row],[Andere
subsidie(s)]]-Tb.Financiering[[#This Row],[Anders]],0)</f>
        <v>0</v>
      </c>
      <c r="BL47" s="154">
        <f>IF(Tb.Financiering[[#This Row],[Pnr.]]=BL$7,Tb.Financiering[[#This Row],[Te financieren]]-Tb.Financiering[[#This Row],[Eigen
bijdrage]]-Tb.Financiering[[#This Row],[Andere
subsidie(s)]]-Tb.Financiering[[#This Row],[Anders]],0)</f>
        <v>0</v>
      </c>
      <c r="BM47" s="154">
        <f>IF(Tb.Financiering[[#This Row],[Pnr.]]=BM$7,Tb.Financiering[[#This Row],[Te financieren]]-Tb.Financiering[[#This Row],[Eigen
bijdrage]]-Tb.Financiering[[#This Row],[Andere
subsidie(s)]]-Tb.Financiering[[#This Row],[Anders]],0)</f>
        <v>0</v>
      </c>
      <c r="BN47" s="259">
        <f>IF(Tb.Financiering[[#This Row],[Pnr.]]=BN$7,Tb.Financiering[[#This Row],[Eigen
bijdrage]]+Tb.Financiering[[#This Row],[Andere
subsidie(s)]]+Tb.Financiering[[#This Row],[Anders]],0)</f>
        <v>0</v>
      </c>
      <c r="BO47" s="259">
        <f>IF(Tb.Financiering[[#This Row],[Pnr.]]=BO$7,Tb.Financiering[[#This Row],[Eigen
bijdrage]]+Tb.Financiering[[#This Row],[Andere
subsidie(s)]]+Tb.Financiering[[#This Row],[Anders]],0)</f>
        <v>0</v>
      </c>
      <c r="BP47" s="259">
        <f>IF(Tb.Financiering[[#This Row],[Pnr.]]=BP$7,Tb.Financiering[[#This Row],[Eigen
bijdrage]]+Tb.Financiering[[#This Row],[Andere
subsidie(s)]]+Tb.Financiering[[#This Row],[Anders]],0)</f>
        <v>0</v>
      </c>
      <c r="BQ47" s="259">
        <f>IF(Tb.Financiering[[#This Row],[Pnr.]]=BQ$7,Tb.Financiering[[#This Row],[Eigen
bijdrage]]+Tb.Financiering[[#This Row],[Andere
subsidie(s)]]+Tb.Financiering[[#This Row],[Anders]],0)</f>
        <v>0</v>
      </c>
      <c r="BR47" s="259">
        <f>IF(Tb.Financiering[[#This Row],[Pnr.]]=BR$7,Tb.Financiering[[#This Row],[Eigen
bijdrage]]+Tb.Financiering[[#This Row],[Andere
subsidie(s)]]+Tb.Financiering[[#This Row],[Anders]],0)</f>
        <v>0</v>
      </c>
      <c r="BS47" s="259">
        <f>IF(Tb.Financiering[[#This Row],[Pnr.]]=BS$7,Tb.Financiering[[#This Row],[Eigen
bijdrage]]+Tb.Financiering[[#This Row],[Andere
subsidie(s)]]+Tb.Financiering[[#This Row],[Anders]],0)</f>
        <v>0</v>
      </c>
      <c r="BT47" s="259">
        <f>IF(Tb.Financiering[[#This Row],[Pnr.]]=BT$7,Tb.Financiering[[#This Row],[Eigen
bijdrage]]+Tb.Financiering[[#This Row],[Andere
subsidie(s)]]+Tb.Financiering[[#This Row],[Anders]],0)</f>
        <v>0</v>
      </c>
      <c r="BU47" s="259">
        <f>IF(Tb.Financiering[[#This Row],[Pnr.]]=BU$7,Tb.Financiering[[#This Row],[Eigen
bijdrage]]+Tb.Financiering[[#This Row],[Andere
subsidie(s)]]+Tb.Financiering[[#This Row],[Anders]],0)</f>
        <v>0</v>
      </c>
      <c r="BV47" s="259">
        <f>IF(Tb.Financiering[[#This Row],[Pnr.]]=BV$7,Tb.Financiering[[#This Row],[Eigen
bijdrage]]+Tb.Financiering[[#This Row],[Andere
subsidie(s)]]+Tb.Financiering[[#This Row],[Anders]],0)</f>
        <v>0</v>
      </c>
      <c r="BW47" s="259">
        <f>IF(Tb.Financiering[[#This Row],[Pnr.]]=BW$7,Tb.Financiering[[#This Row],[Eigen
bijdrage]]+Tb.Financiering[[#This Row],[Andere
subsidie(s)]]+Tb.Financiering[[#This Row],[Anders]],0)</f>
        <v>0</v>
      </c>
      <c r="BX47" s="259">
        <f>IF(Tb.Financiering[[#This Row],[Pnr.]]=BX$7,Tb.Financiering[[#This Row],[Eigen
bijdrage]]+Tb.Financiering[[#This Row],[Andere
subsidie(s)]]+Tb.Financiering[[#This Row],[Anders]],0)</f>
        <v>0</v>
      </c>
      <c r="BY47" s="259">
        <f>IF(Tb.Financiering[[#This Row],[Pnr.]]=BY$7,Tb.Financiering[[#This Row],[Eigen
bijdrage]]+Tb.Financiering[[#This Row],[Andere
subsidie(s)]]+Tb.Financiering[[#This Row],[Anders]],0)</f>
        <v>0</v>
      </c>
      <c r="BZ47" s="259">
        <f>IF(Tb.Financiering[[#This Row],[Pnr.]]=BZ$7,Tb.Financiering[[#This Row],[Eigen
bijdrage]]+Tb.Financiering[[#This Row],[Andere
subsidie(s)]]+Tb.Financiering[[#This Row],[Anders]],0)</f>
        <v>0</v>
      </c>
      <c r="CA47" s="259">
        <f>IF(Tb.Financiering[[#This Row],[Pnr.]]=CA$7,Tb.Financiering[[#This Row],[Eigen
bijdrage]]+Tb.Financiering[[#This Row],[Andere
subsidie(s)]]+Tb.Financiering[[#This Row],[Anders]],0)</f>
        <v>0</v>
      </c>
      <c r="CB47" s="259">
        <f>IF(Tb.Financiering[[#This Row],[Pnr.]]=CB$7,Tb.Financiering[[#This Row],[Eigen
bijdrage]]+Tb.Financiering[[#This Row],[Andere
subsidie(s)]]+Tb.Financiering[[#This Row],[Anders]],0)</f>
        <v>0</v>
      </c>
      <c r="CC47" s="259">
        <f>IF(Tb.Financiering[[#This Row],[Pnr.]]=CC$7,Tb.Financiering[[#This Row],[Eigen
bijdrage]]+Tb.Financiering[[#This Row],[Andere
subsidie(s)]]+Tb.Financiering[[#This Row],[Anders]],0)</f>
        <v>0</v>
      </c>
      <c r="CD47" s="259">
        <f>IF(Tb.Financiering[[#This Row],[Pnr.]]=CD$7,Tb.Financiering[[#This Row],[Eigen
bijdrage]]+Tb.Financiering[[#This Row],[Andere
subsidie(s)]]+Tb.Financiering[[#This Row],[Anders]],0)</f>
        <v>0</v>
      </c>
      <c r="CE47" s="259">
        <f>IF(Tb.Financiering[[#This Row],[Pnr.]]=CE$7,Tb.Financiering[[#This Row],[Eigen
bijdrage]]+Tb.Financiering[[#This Row],[Andere
subsidie(s)]]+Tb.Financiering[[#This Row],[Anders]],0)</f>
        <v>0</v>
      </c>
      <c r="CF47" s="259">
        <f>IF(Tb.Financiering[[#This Row],[Pnr.]]=CF$7,Tb.Financiering[[#This Row],[Eigen
bijdrage]]+Tb.Financiering[[#This Row],[Andere
subsidie(s)]]+Tb.Financiering[[#This Row],[Anders]],0)</f>
        <v>0</v>
      </c>
      <c r="CG47" s="259">
        <f>IF(Tb.Financiering[[#This Row],[Pnr.]]=CG$7,Tb.Financiering[[#This Row],[Eigen
bijdrage]]+Tb.Financiering[[#This Row],[Andere
subsidie(s)]]+Tb.Financiering[[#This Row],[Anders]],0)</f>
        <v>0</v>
      </c>
      <c r="CH47" s="259">
        <f>IF(Tb.Financiering[[#This Row],[Pnr.]]=CH$7,Tb.Financiering[[#This Row],[Eigen
bijdrage]]+Tb.Financiering[[#This Row],[Andere
subsidie(s)]]+Tb.Financiering[[#This Row],[Anders]],0)</f>
        <v>0</v>
      </c>
      <c r="CI47" s="259">
        <f>IF(Tb.Financiering[[#This Row],[Pnr.]]=CI$7,Tb.Financiering[[#This Row],[Eigen
bijdrage]]+Tb.Financiering[[#This Row],[Andere
subsidie(s)]]+Tb.Financiering[[#This Row],[Anders]],0)</f>
        <v>0</v>
      </c>
      <c r="CJ47" s="259">
        <f>IF(Tb.Financiering[[#This Row],[Pnr.]]=CJ$7,Tb.Financiering[[#This Row],[Eigen
bijdrage]]+Tb.Financiering[[#This Row],[Andere
subsidie(s)]]+Tb.Financiering[[#This Row],[Anders]],0)</f>
        <v>0</v>
      </c>
      <c r="CK47" s="259">
        <f>IF(Tb.Financiering[[#This Row],[Pnr.]]=CK$7,Tb.Financiering[[#This Row],[Eigen
bijdrage]]+Tb.Financiering[[#This Row],[Andere
subsidie(s)]]+Tb.Financiering[[#This Row],[Anders]],0)</f>
        <v>0</v>
      </c>
      <c r="CL47" s="259">
        <f>IF(Tb.Financiering[[#This Row],[Pnr.]]=CL$7,Tb.Financiering[[#This Row],[Eigen
bijdrage]]+Tb.Financiering[[#This Row],[Andere
subsidie(s)]]+Tb.Financiering[[#This Row],[Anders]],0)</f>
        <v>0</v>
      </c>
      <c r="CM47" s="259">
        <f>IF(Tb.Financiering[[#This Row],[Pnr.]]=CM$7,Tb.Financiering[[#This Row],[Eigen
bijdrage]]+Tb.Financiering[[#This Row],[Andere
subsidie(s)]]+Tb.Financiering[[#This Row],[Anders]],0)</f>
        <v>0</v>
      </c>
      <c r="CN47" s="259">
        <f>IF(Tb.Financiering[[#This Row],[Pnr.]]=CN$7,Tb.Financiering[[#This Row],[Eigen
bijdrage]]+Tb.Financiering[[#This Row],[Andere
subsidie(s)]]+Tb.Financiering[[#This Row],[Anders]],0)</f>
        <v>0</v>
      </c>
      <c r="CO47" s="259">
        <f>IF(Tb.Financiering[[#This Row],[Pnr.]]=CO$7,Tb.Financiering[[#This Row],[Eigen
bijdrage]]+Tb.Financiering[[#This Row],[Andere
subsidie(s)]]+Tb.Financiering[[#This Row],[Anders]],0)</f>
        <v>0</v>
      </c>
      <c r="CP47" s="259">
        <f>IF(Tb.Financiering[[#This Row],[Pnr.]]=CP$7,Tb.Financiering[[#This Row],[Eigen
bijdrage]]+Tb.Financiering[[#This Row],[Andere
subsidie(s)]]+Tb.Financiering[[#This Row],[Anders]],0)</f>
        <v>0</v>
      </c>
      <c r="CQ47" s="259">
        <f>IF(Tb.Financiering[[#This Row],[Pnr.]]=CQ$7,Tb.Financiering[[#This Row],[Eigen
bijdrage]]+Tb.Financiering[[#This Row],[Andere
subsidie(s)]]+Tb.Financiering[[#This Row],[Anders]],0)</f>
        <v>0</v>
      </c>
      <c r="CR47" s="259">
        <f>IF(Tb.Financiering[[#This Row],[Pnr.]]=CR$7,Tb.Financiering[[#This Row],[Eigen
bijdrage]]+Tb.Financiering[[#This Row],[Andere
subsidie(s)]]+Tb.Financiering[[#This Row],[Anders]],0)</f>
        <v>0</v>
      </c>
      <c r="CS47" s="259">
        <f>IF(Tb.Financiering[[#This Row],[Pnr.]]=CS$7,Tb.Financiering[[#This Row],[Eigen
bijdrage]]+Tb.Financiering[[#This Row],[Andere
subsidie(s)]]+Tb.Financiering[[#This Row],[Anders]],0)</f>
        <v>0</v>
      </c>
      <c r="CT47" s="259">
        <f>IF(Tb.Financiering[[#This Row],[Pnr.]]=CT$7,Tb.Financiering[[#This Row],[Eigen
bijdrage]]+Tb.Financiering[[#This Row],[Andere
subsidie(s)]]+Tb.Financiering[[#This Row],[Anders]],0)</f>
        <v>0</v>
      </c>
      <c r="CU47" s="259">
        <f>IF(Tb.Financiering[[#This Row],[Pnr.]]=CU$7,Tb.Financiering[[#This Row],[Eigen
bijdrage]]+Tb.Financiering[[#This Row],[Andere
subsidie(s)]]+Tb.Financiering[[#This Row],[Anders]],0)</f>
        <v>0</v>
      </c>
      <c r="CV47" s="259">
        <f>IF(Tb.Financiering[[#This Row],[Pnr.]]=CV$7,Tb.Financiering[[#This Row],[Eigen
bijdrage]]+Tb.Financiering[[#This Row],[Andere
subsidie(s)]]+Tb.Financiering[[#This Row],[Anders]],0)</f>
        <v>0</v>
      </c>
      <c r="CW47" s="259">
        <f>IF(Tb.Financiering[[#This Row],[Pnr.]]=CW$7,Tb.Financiering[[#This Row],[Eigen
bijdrage]]+Tb.Financiering[[#This Row],[Andere
subsidie(s)]]+Tb.Financiering[[#This Row],[Anders]],0)</f>
        <v>0</v>
      </c>
      <c r="CX47" s="259">
        <f>IF(Tb.Financiering[[#This Row],[Pnr.]]=CX$7,Tb.Financiering[[#This Row],[Eigen
bijdrage]]+Tb.Financiering[[#This Row],[Andere
subsidie(s)]]+Tb.Financiering[[#This Row],[Anders]],0)</f>
        <v>0</v>
      </c>
      <c r="CY47" s="259">
        <f>IF(Tb.Financiering[[#This Row],[Pnr.]]=CY$7,Tb.Financiering[[#This Row],[Eigen
bijdrage]]+Tb.Financiering[[#This Row],[Andere
subsidie(s)]]+Tb.Financiering[[#This Row],[Anders]],0)</f>
        <v>0</v>
      </c>
      <c r="CZ47" s="259">
        <f>IF(Tb.Financiering[[#This Row],[Pnr.]]=CZ$7,Tb.Financiering[[#This Row],[Eigen
bijdrage]]+Tb.Financiering[[#This Row],[Andere
subsidie(s)]]+Tb.Financiering[[#This Row],[Anders]],0)</f>
        <v>0</v>
      </c>
      <c r="DA47" s="259">
        <f>IF(Tb.Financiering[[#This Row],[Pnr.]]=DA$7,Tb.Financiering[[#This Row],[Eigen
bijdrage]]+Tb.Financiering[[#This Row],[Andere
subsidie(s)]]+Tb.Financiering[[#This Row],[Anders]],0)</f>
        <v>0</v>
      </c>
      <c r="DB47" s="259">
        <f>IF(Tb.Financiering[[#This Row],[Pnr.]]=DB$7,Tb.Financiering[[#This Row],[Eigen
bijdrage]]+Tb.Financiering[[#This Row],[Andere
subsidie(s)]]+Tb.Financiering[[#This Row],[Anders]],0)</f>
        <v>0</v>
      </c>
      <c r="DC47" s="259">
        <f>IF(Tb.Financiering[[#This Row],[Pnr.]]=DC$7,Tb.Financiering[[#This Row],[Eigen
bijdrage]]+Tb.Financiering[[#This Row],[Andere
subsidie(s)]]+Tb.Financiering[[#This Row],[Anders]],0)</f>
        <v>0</v>
      </c>
      <c r="DD47" s="259">
        <f>IF(Tb.Financiering[[#This Row],[Pnr.]]=DD$7,Tb.Financiering[[#This Row],[Eigen
bijdrage]]+Tb.Financiering[[#This Row],[Andere
subsidie(s)]]+Tb.Financiering[[#This Row],[Anders]],0)</f>
        <v>0</v>
      </c>
      <c r="DE47" s="259">
        <f>IF(Tb.Financiering[[#This Row],[Pnr.]]=DE$7,Tb.Financiering[[#This Row],[Eigen
bijdrage]]+Tb.Financiering[[#This Row],[Andere
subsidie(s)]]+Tb.Financiering[[#This Row],[Anders]],0)</f>
        <v>0</v>
      </c>
      <c r="DF47" s="259">
        <f>IF(Tb.Financiering[[#This Row],[Pnr.]]=DF$7,Tb.Financiering[[#This Row],[Eigen
bijdrage]]+Tb.Financiering[[#This Row],[Andere
subsidie(s)]]+Tb.Financiering[[#This Row],[Anders]],0)</f>
        <v>0</v>
      </c>
      <c r="DG47" s="259">
        <f>IF(Tb.Financiering[[#This Row],[Pnr.]]=DG$7,Tb.Financiering[[#This Row],[Eigen
bijdrage]]+Tb.Financiering[[#This Row],[Andere
subsidie(s)]]+Tb.Financiering[[#This Row],[Anders]],0)</f>
        <v>0</v>
      </c>
      <c r="DH47" s="259">
        <f>IF(Tb.Financiering[[#This Row],[Pnr.]]=DH$7,Tb.Financiering[[#This Row],[Eigen
bijdrage]]+Tb.Financiering[[#This Row],[Andere
subsidie(s)]]+Tb.Financiering[[#This Row],[Anders]],0)</f>
        <v>0</v>
      </c>
      <c r="DI47" s="259">
        <f>IF(Tb.Financiering[[#This Row],[Pnr.]]=DI$7,Tb.Financiering[[#This Row],[Eigen
bijdrage]]+Tb.Financiering[[#This Row],[Andere
subsidie(s)]]+Tb.Financiering[[#This Row],[Anders]],0)</f>
        <v>0</v>
      </c>
      <c r="DJ47" s="259">
        <f>IF(Tb.Financiering[[#This Row],[Pnr.]]=DJ$7,Tb.Financiering[[#This Row],[Eigen
bijdrage]]+Tb.Financiering[[#This Row],[Andere
subsidie(s)]]+Tb.Financiering[[#This Row],[Anders]],0)</f>
        <v>0</v>
      </c>
      <c r="DK47" s="259">
        <f>IF(Tb.Financiering[[#This Row],[Pnr.]]=DK$7,Tb.Financiering[[#This Row],[Eigen
bijdrage]]+Tb.Financiering[[#This Row],[Andere
subsidie(s)]]+Tb.Financiering[[#This Row],[Anders]],0)</f>
        <v>0</v>
      </c>
      <c r="XEZ47" s="267"/>
      <c r="XFA47" s="267"/>
      <c r="XFB47" s="267"/>
      <c r="XFC47" s="267"/>
      <c r="XFD47" s="31"/>
    </row>
    <row r="48" spans="1:115 16380:16384" s="4" customFormat="1" x14ac:dyDescent="0.3">
      <c r="A48" s="31"/>
      <c r="B48" s="147"/>
      <c r="C48" s="147"/>
      <c r="D48" s="11">
        <f>SUMIF(Tbl.Kosten[PSAnr.],Tb.Financiering[[#This Row],[PSAnr.]],Tbl.Kosten[Totaal kosten])</f>
        <v>0</v>
      </c>
      <c r="E48" s="164">
        <f>SUMIF(Tbl.Kosten[PSAnr.],Tb.Financiering[[#This Row],[PSAnr.]],Tbl.Kosten[Subsidie])</f>
        <v>0</v>
      </c>
      <c r="F48" s="165"/>
      <c r="G48" s="164">
        <f>Tb.Financiering[[#This Row],[Begrote kosten]]-Tb.Financiering[[#This Row],[Berekende GLB subsidie]]-Tb.Financiering[[#This Row],[Correctie GLB subsidie]]</f>
        <v>0</v>
      </c>
      <c r="H48" s="166"/>
      <c r="I48" s="166"/>
      <c r="J48" s="166"/>
      <c r="K48" s="162"/>
      <c r="L48" s="97">
        <f>Tb.Financiering[[#This Row],[Te financieren]]-SUM(Tb.Financiering[[#This Row],[Eigen
bijdrage]:[Anders]])</f>
        <v>0</v>
      </c>
      <c r="M48" s="170" t="str">
        <f>IFERROR(VLOOKUP(Tb.Financiering[[#This Row],[Partnernaam]],Tbl.Projectpartners[[Naam]:[PNr.]],9,FALSE),"")</f>
        <v/>
      </c>
      <c r="N48" s="152" t="str">
        <f>IFERROR(VLOOKUP(Tb.Financiering[[#This Row],[Subsidiabele activiteit]],Tbl.Subsidiehoogte[[Subsidieactiviteit]:[SAnr.]],3,FALSE),"")</f>
        <v/>
      </c>
      <c r="O48" s="152" t="str">
        <f>_xlfn.CONCAT(Tb.Financiering[[#This Row],[Pnr.]],Tb.Financiering[[#This Row],[SAnr.]])</f>
        <v/>
      </c>
      <c r="P48" s="154">
        <f>IF(Tb.Financiering[[#This Row],[Pnr.]]=P$7,Tb.Financiering[[#This Row],[Te financieren]]-Tb.Financiering[[#This Row],[Eigen
bijdrage]]-Tb.Financiering[[#This Row],[Andere
subsidie(s)]]-Tb.Financiering[[#This Row],[Anders]],0)</f>
        <v>0</v>
      </c>
      <c r="Q48" s="154">
        <f>IF(Tb.Financiering[[#This Row],[Pnr.]]=Q$7,Tb.Financiering[[#This Row],[Te financieren]]-Tb.Financiering[[#This Row],[Eigen
bijdrage]]-Tb.Financiering[[#This Row],[Andere
subsidie(s)]]-Tb.Financiering[[#This Row],[Anders]],0)</f>
        <v>0</v>
      </c>
      <c r="R48" s="154">
        <f>IF(Tb.Financiering[[#This Row],[Pnr.]]=R$7,Tb.Financiering[[#This Row],[Te financieren]]-Tb.Financiering[[#This Row],[Eigen
bijdrage]]-Tb.Financiering[[#This Row],[Andere
subsidie(s)]]-Tb.Financiering[[#This Row],[Anders]],0)</f>
        <v>0</v>
      </c>
      <c r="S48" s="154">
        <f>IF(Tb.Financiering[[#This Row],[Pnr.]]=S$7,Tb.Financiering[[#This Row],[Te financieren]]-Tb.Financiering[[#This Row],[Eigen
bijdrage]]-Tb.Financiering[[#This Row],[Andere
subsidie(s)]]-Tb.Financiering[[#This Row],[Anders]],0)</f>
        <v>0</v>
      </c>
      <c r="T48" s="154">
        <f>IF(Tb.Financiering[[#This Row],[Pnr.]]=T$7,Tb.Financiering[[#This Row],[Te financieren]]-Tb.Financiering[[#This Row],[Eigen
bijdrage]]-Tb.Financiering[[#This Row],[Andere
subsidie(s)]]-Tb.Financiering[[#This Row],[Anders]],0)</f>
        <v>0</v>
      </c>
      <c r="U48" s="154">
        <f>IF(Tb.Financiering[[#This Row],[Pnr.]]=U$7,Tb.Financiering[[#This Row],[Te financieren]]-Tb.Financiering[[#This Row],[Eigen
bijdrage]]-Tb.Financiering[[#This Row],[Andere
subsidie(s)]]-Tb.Financiering[[#This Row],[Anders]],0)</f>
        <v>0</v>
      </c>
      <c r="V48" s="154">
        <f>IF(Tb.Financiering[[#This Row],[Pnr.]]=V$7,Tb.Financiering[[#This Row],[Te financieren]]-Tb.Financiering[[#This Row],[Eigen
bijdrage]]-Tb.Financiering[[#This Row],[Andere
subsidie(s)]]-Tb.Financiering[[#This Row],[Anders]],0)</f>
        <v>0</v>
      </c>
      <c r="W48" s="154">
        <f>IF(Tb.Financiering[[#This Row],[Pnr.]]=W$7,Tb.Financiering[[#This Row],[Te financieren]]-Tb.Financiering[[#This Row],[Eigen
bijdrage]]-Tb.Financiering[[#This Row],[Andere
subsidie(s)]]-Tb.Financiering[[#This Row],[Anders]],0)</f>
        <v>0</v>
      </c>
      <c r="X48" s="154">
        <f>IF(Tb.Financiering[[#This Row],[Pnr.]]=X$7,Tb.Financiering[[#This Row],[Te financieren]]-Tb.Financiering[[#This Row],[Eigen
bijdrage]]-Tb.Financiering[[#This Row],[Andere
subsidie(s)]]-Tb.Financiering[[#This Row],[Anders]],0)</f>
        <v>0</v>
      </c>
      <c r="Y48" s="154">
        <f>IF(Tb.Financiering[[#This Row],[Pnr.]]=Y$7,Tb.Financiering[[#This Row],[Te financieren]]-Tb.Financiering[[#This Row],[Eigen
bijdrage]]-Tb.Financiering[[#This Row],[Andere
subsidie(s)]]-Tb.Financiering[[#This Row],[Anders]],0)</f>
        <v>0</v>
      </c>
      <c r="Z48" s="154">
        <f>IF(Tb.Financiering[[#This Row],[Pnr.]]=Z$7,Tb.Financiering[[#This Row],[Te financieren]]-Tb.Financiering[[#This Row],[Eigen
bijdrage]]-Tb.Financiering[[#This Row],[Andere
subsidie(s)]]-Tb.Financiering[[#This Row],[Anders]],0)</f>
        <v>0</v>
      </c>
      <c r="AA48" s="154">
        <f>IF(Tb.Financiering[[#This Row],[Pnr.]]=AA$7,Tb.Financiering[[#This Row],[Te financieren]]-Tb.Financiering[[#This Row],[Eigen
bijdrage]]-Tb.Financiering[[#This Row],[Andere
subsidie(s)]]-Tb.Financiering[[#This Row],[Anders]],0)</f>
        <v>0</v>
      </c>
      <c r="AB48" s="154">
        <f>IF(Tb.Financiering[[#This Row],[Pnr.]]=AB$7,Tb.Financiering[[#This Row],[Te financieren]]-Tb.Financiering[[#This Row],[Eigen
bijdrage]]-Tb.Financiering[[#This Row],[Andere
subsidie(s)]]-Tb.Financiering[[#This Row],[Anders]],0)</f>
        <v>0</v>
      </c>
      <c r="AC48" s="154">
        <f>IF(Tb.Financiering[[#This Row],[Pnr.]]=AC$7,Tb.Financiering[[#This Row],[Te financieren]]-Tb.Financiering[[#This Row],[Eigen
bijdrage]]-Tb.Financiering[[#This Row],[Andere
subsidie(s)]]-Tb.Financiering[[#This Row],[Anders]],0)</f>
        <v>0</v>
      </c>
      <c r="AD48" s="154">
        <f>IF(Tb.Financiering[[#This Row],[Pnr.]]=AD$7,Tb.Financiering[[#This Row],[Te financieren]]-Tb.Financiering[[#This Row],[Eigen
bijdrage]]-Tb.Financiering[[#This Row],[Andere
subsidie(s)]]-Tb.Financiering[[#This Row],[Anders]],0)</f>
        <v>0</v>
      </c>
      <c r="AE48" s="154">
        <f>IF(Tb.Financiering[[#This Row],[Pnr.]]=AE$7,Tb.Financiering[[#This Row],[Te financieren]]-Tb.Financiering[[#This Row],[Eigen
bijdrage]]-Tb.Financiering[[#This Row],[Andere
subsidie(s)]]-Tb.Financiering[[#This Row],[Anders]],0)</f>
        <v>0</v>
      </c>
      <c r="AF48" s="154">
        <f>IF(Tb.Financiering[[#This Row],[Pnr.]]=AF$7,Tb.Financiering[[#This Row],[Te financieren]]-Tb.Financiering[[#This Row],[Eigen
bijdrage]]-Tb.Financiering[[#This Row],[Andere
subsidie(s)]]-Tb.Financiering[[#This Row],[Anders]],0)</f>
        <v>0</v>
      </c>
      <c r="AG48" s="154">
        <f>IF(Tb.Financiering[[#This Row],[Pnr.]]=AG$7,Tb.Financiering[[#This Row],[Te financieren]]-Tb.Financiering[[#This Row],[Eigen
bijdrage]]-Tb.Financiering[[#This Row],[Andere
subsidie(s)]]-Tb.Financiering[[#This Row],[Anders]],0)</f>
        <v>0</v>
      </c>
      <c r="AH48" s="154">
        <f>IF(Tb.Financiering[[#This Row],[Pnr.]]=AH$7,Tb.Financiering[[#This Row],[Te financieren]]-Tb.Financiering[[#This Row],[Eigen
bijdrage]]-Tb.Financiering[[#This Row],[Andere
subsidie(s)]]-Tb.Financiering[[#This Row],[Anders]],0)</f>
        <v>0</v>
      </c>
      <c r="AI48" s="154">
        <f>IF(Tb.Financiering[[#This Row],[Pnr.]]=AI$7,Tb.Financiering[[#This Row],[Te financieren]]-Tb.Financiering[[#This Row],[Eigen
bijdrage]]-Tb.Financiering[[#This Row],[Andere
subsidie(s)]]-Tb.Financiering[[#This Row],[Anders]],0)</f>
        <v>0</v>
      </c>
      <c r="AJ48" s="154">
        <f>IF(Tb.Financiering[[#This Row],[Pnr.]]=AJ$7,Tb.Financiering[[#This Row],[Te financieren]]-Tb.Financiering[[#This Row],[Eigen
bijdrage]]-Tb.Financiering[[#This Row],[Andere
subsidie(s)]]-Tb.Financiering[[#This Row],[Anders]],0)</f>
        <v>0</v>
      </c>
      <c r="AK48" s="154">
        <f>IF(Tb.Financiering[[#This Row],[Pnr.]]=AK$7,Tb.Financiering[[#This Row],[Te financieren]]-Tb.Financiering[[#This Row],[Eigen
bijdrage]]-Tb.Financiering[[#This Row],[Andere
subsidie(s)]]-Tb.Financiering[[#This Row],[Anders]],0)</f>
        <v>0</v>
      </c>
      <c r="AL48" s="154">
        <f>IF(Tb.Financiering[[#This Row],[Pnr.]]=AL$7,Tb.Financiering[[#This Row],[Te financieren]]-Tb.Financiering[[#This Row],[Eigen
bijdrage]]-Tb.Financiering[[#This Row],[Andere
subsidie(s)]]-Tb.Financiering[[#This Row],[Anders]],0)</f>
        <v>0</v>
      </c>
      <c r="AM48" s="154">
        <f>IF(Tb.Financiering[[#This Row],[Pnr.]]=AM$7,Tb.Financiering[[#This Row],[Te financieren]]-Tb.Financiering[[#This Row],[Eigen
bijdrage]]-Tb.Financiering[[#This Row],[Andere
subsidie(s)]]-Tb.Financiering[[#This Row],[Anders]],0)</f>
        <v>0</v>
      </c>
      <c r="AN48" s="154">
        <f>IF(Tb.Financiering[[#This Row],[Pnr.]]=AN$7,Tb.Financiering[[#This Row],[Te financieren]]-Tb.Financiering[[#This Row],[Eigen
bijdrage]]-Tb.Financiering[[#This Row],[Andere
subsidie(s)]]-Tb.Financiering[[#This Row],[Anders]],0)</f>
        <v>0</v>
      </c>
      <c r="AO48" s="154">
        <f>IF(Tb.Financiering[[#This Row],[Pnr.]]=AO$7,Tb.Financiering[[#This Row],[Te financieren]]-Tb.Financiering[[#This Row],[Eigen
bijdrage]]-Tb.Financiering[[#This Row],[Andere
subsidie(s)]]-Tb.Financiering[[#This Row],[Anders]],0)</f>
        <v>0</v>
      </c>
      <c r="AP48" s="154">
        <f>IF(Tb.Financiering[[#This Row],[Pnr.]]=AP$7,Tb.Financiering[[#This Row],[Te financieren]]-Tb.Financiering[[#This Row],[Eigen
bijdrage]]-Tb.Financiering[[#This Row],[Andere
subsidie(s)]]-Tb.Financiering[[#This Row],[Anders]],0)</f>
        <v>0</v>
      </c>
      <c r="AQ48" s="154">
        <f>IF(Tb.Financiering[[#This Row],[Pnr.]]=AQ$7,Tb.Financiering[[#This Row],[Te financieren]]-Tb.Financiering[[#This Row],[Eigen
bijdrage]]-Tb.Financiering[[#This Row],[Andere
subsidie(s)]]-Tb.Financiering[[#This Row],[Anders]],0)</f>
        <v>0</v>
      </c>
      <c r="AR48" s="154">
        <f>IF(Tb.Financiering[[#This Row],[Pnr.]]=AR$7,Tb.Financiering[[#This Row],[Te financieren]]-Tb.Financiering[[#This Row],[Eigen
bijdrage]]-Tb.Financiering[[#This Row],[Andere
subsidie(s)]]-Tb.Financiering[[#This Row],[Anders]],0)</f>
        <v>0</v>
      </c>
      <c r="AS48" s="154">
        <f>IF(Tb.Financiering[[#This Row],[Pnr.]]=AS$7,Tb.Financiering[[#This Row],[Te financieren]]-Tb.Financiering[[#This Row],[Eigen
bijdrage]]-Tb.Financiering[[#This Row],[Andere
subsidie(s)]]-Tb.Financiering[[#This Row],[Anders]],0)</f>
        <v>0</v>
      </c>
      <c r="AT48" s="154">
        <f>IF(Tb.Financiering[[#This Row],[Pnr.]]=AT$7,Tb.Financiering[[#This Row],[Te financieren]]-Tb.Financiering[[#This Row],[Eigen
bijdrage]]-Tb.Financiering[[#This Row],[Andere
subsidie(s)]]-Tb.Financiering[[#This Row],[Anders]],0)</f>
        <v>0</v>
      </c>
      <c r="AU48" s="154">
        <f>IF(Tb.Financiering[[#This Row],[Pnr.]]=AU$7,Tb.Financiering[[#This Row],[Te financieren]]-Tb.Financiering[[#This Row],[Eigen
bijdrage]]-Tb.Financiering[[#This Row],[Andere
subsidie(s)]]-Tb.Financiering[[#This Row],[Anders]],0)</f>
        <v>0</v>
      </c>
      <c r="AV48" s="154">
        <f>IF(Tb.Financiering[[#This Row],[Pnr.]]=AV$7,Tb.Financiering[[#This Row],[Te financieren]]-Tb.Financiering[[#This Row],[Eigen
bijdrage]]-Tb.Financiering[[#This Row],[Andere
subsidie(s)]]-Tb.Financiering[[#This Row],[Anders]],0)</f>
        <v>0</v>
      </c>
      <c r="AW48" s="154">
        <f>IF(Tb.Financiering[[#This Row],[Pnr.]]=AW$7,Tb.Financiering[[#This Row],[Te financieren]]-Tb.Financiering[[#This Row],[Eigen
bijdrage]]-Tb.Financiering[[#This Row],[Andere
subsidie(s)]]-Tb.Financiering[[#This Row],[Anders]],0)</f>
        <v>0</v>
      </c>
      <c r="AX48" s="154">
        <f>IF(Tb.Financiering[[#This Row],[Pnr.]]=AX$7,Tb.Financiering[[#This Row],[Te financieren]]-Tb.Financiering[[#This Row],[Eigen
bijdrage]]-Tb.Financiering[[#This Row],[Andere
subsidie(s)]]-Tb.Financiering[[#This Row],[Anders]],0)</f>
        <v>0</v>
      </c>
      <c r="AY48" s="154">
        <f>IF(Tb.Financiering[[#This Row],[Pnr.]]=AY$7,Tb.Financiering[[#This Row],[Te financieren]]-Tb.Financiering[[#This Row],[Eigen
bijdrage]]-Tb.Financiering[[#This Row],[Andere
subsidie(s)]]-Tb.Financiering[[#This Row],[Anders]],0)</f>
        <v>0</v>
      </c>
      <c r="AZ48" s="154">
        <f>IF(Tb.Financiering[[#This Row],[Pnr.]]=AZ$7,Tb.Financiering[[#This Row],[Te financieren]]-Tb.Financiering[[#This Row],[Eigen
bijdrage]]-Tb.Financiering[[#This Row],[Andere
subsidie(s)]]-Tb.Financiering[[#This Row],[Anders]],0)</f>
        <v>0</v>
      </c>
      <c r="BA48" s="154">
        <f>IF(Tb.Financiering[[#This Row],[Pnr.]]=BA$7,Tb.Financiering[[#This Row],[Te financieren]]-Tb.Financiering[[#This Row],[Eigen
bijdrage]]-Tb.Financiering[[#This Row],[Andere
subsidie(s)]]-Tb.Financiering[[#This Row],[Anders]],0)</f>
        <v>0</v>
      </c>
      <c r="BB48" s="154">
        <f>IF(Tb.Financiering[[#This Row],[Pnr.]]=BB$7,Tb.Financiering[[#This Row],[Te financieren]]-Tb.Financiering[[#This Row],[Eigen
bijdrage]]-Tb.Financiering[[#This Row],[Andere
subsidie(s)]]-Tb.Financiering[[#This Row],[Anders]],0)</f>
        <v>0</v>
      </c>
      <c r="BC48" s="154">
        <f>IF(Tb.Financiering[[#This Row],[Pnr.]]=BC$7,Tb.Financiering[[#This Row],[Te financieren]]-Tb.Financiering[[#This Row],[Eigen
bijdrage]]-Tb.Financiering[[#This Row],[Andere
subsidie(s)]]-Tb.Financiering[[#This Row],[Anders]],0)</f>
        <v>0</v>
      </c>
      <c r="BD48" s="154">
        <f>IF(Tb.Financiering[[#This Row],[Pnr.]]=BD$7,Tb.Financiering[[#This Row],[Te financieren]]-Tb.Financiering[[#This Row],[Eigen
bijdrage]]-Tb.Financiering[[#This Row],[Andere
subsidie(s)]]-Tb.Financiering[[#This Row],[Anders]],0)</f>
        <v>0</v>
      </c>
      <c r="BE48" s="154">
        <f>IF(Tb.Financiering[[#This Row],[Pnr.]]=BE$7,Tb.Financiering[[#This Row],[Te financieren]]-Tb.Financiering[[#This Row],[Eigen
bijdrage]]-Tb.Financiering[[#This Row],[Andere
subsidie(s)]]-Tb.Financiering[[#This Row],[Anders]],0)</f>
        <v>0</v>
      </c>
      <c r="BF48" s="154">
        <f>IF(Tb.Financiering[[#This Row],[Pnr.]]=BF$7,Tb.Financiering[[#This Row],[Te financieren]]-Tb.Financiering[[#This Row],[Eigen
bijdrage]]-Tb.Financiering[[#This Row],[Andere
subsidie(s)]]-Tb.Financiering[[#This Row],[Anders]],0)</f>
        <v>0</v>
      </c>
      <c r="BG48" s="154">
        <f>IF(Tb.Financiering[[#This Row],[Pnr.]]=BG$7,Tb.Financiering[[#This Row],[Te financieren]]-Tb.Financiering[[#This Row],[Eigen
bijdrage]]-Tb.Financiering[[#This Row],[Andere
subsidie(s)]]-Tb.Financiering[[#This Row],[Anders]],0)</f>
        <v>0</v>
      </c>
      <c r="BH48" s="154">
        <f>IF(Tb.Financiering[[#This Row],[Pnr.]]=BH$7,Tb.Financiering[[#This Row],[Te financieren]]-Tb.Financiering[[#This Row],[Eigen
bijdrage]]-Tb.Financiering[[#This Row],[Andere
subsidie(s)]]-Tb.Financiering[[#This Row],[Anders]],0)</f>
        <v>0</v>
      </c>
      <c r="BI48" s="154">
        <f>IF(Tb.Financiering[[#This Row],[Pnr.]]=BI$7,Tb.Financiering[[#This Row],[Te financieren]]-Tb.Financiering[[#This Row],[Eigen
bijdrage]]-Tb.Financiering[[#This Row],[Andere
subsidie(s)]]-Tb.Financiering[[#This Row],[Anders]],0)</f>
        <v>0</v>
      </c>
      <c r="BJ48" s="154">
        <f>IF(Tb.Financiering[[#This Row],[Pnr.]]=BJ$7,Tb.Financiering[[#This Row],[Te financieren]]-Tb.Financiering[[#This Row],[Eigen
bijdrage]]-Tb.Financiering[[#This Row],[Andere
subsidie(s)]]-Tb.Financiering[[#This Row],[Anders]],0)</f>
        <v>0</v>
      </c>
      <c r="BK48" s="154">
        <f>IF(Tb.Financiering[[#This Row],[Pnr.]]=BK$7,Tb.Financiering[[#This Row],[Te financieren]]-Tb.Financiering[[#This Row],[Eigen
bijdrage]]-Tb.Financiering[[#This Row],[Andere
subsidie(s)]]-Tb.Financiering[[#This Row],[Anders]],0)</f>
        <v>0</v>
      </c>
      <c r="BL48" s="154">
        <f>IF(Tb.Financiering[[#This Row],[Pnr.]]=BL$7,Tb.Financiering[[#This Row],[Te financieren]]-Tb.Financiering[[#This Row],[Eigen
bijdrage]]-Tb.Financiering[[#This Row],[Andere
subsidie(s)]]-Tb.Financiering[[#This Row],[Anders]],0)</f>
        <v>0</v>
      </c>
      <c r="BM48" s="154">
        <f>IF(Tb.Financiering[[#This Row],[Pnr.]]=BM$7,Tb.Financiering[[#This Row],[Te financieren]]-Tb.Financiering[[#This Row],[Eigen
bijdrage]]-Tb.Financiering[[#This Row],[Andere
subsidie(s)]]-Tb.Financiering[[#This Row],[Anders]],0)</f>
        <v>0</v>
      </c>
      <c r="BN48" s="259">
        <f>IF(Tb.Financiering[[#This Row],[Pnr.]]=BN$7,Tb.Financiering[[#This Row],[Eigen
bijdrage]]+Tb.Financiering[[#This Row],[Andere
subsidie(s)]]+Tb.Financiering[[#This Row],[Anders]],0)</f>
        <v>0</v>
      </c>
      <c r="BO48" s="259">
        <f>IF(Tb.Financiering[[#This Row],[Pnr.]]=BO$7,Tb.Financiering[[#This Row],[Eigen
bijdrage]]+Tb.Financiering[[#This Row],[Andere
subsidie(s)]]+Tb.Financiering[[#This Row],[Anders]],0)</f>
        <v>0</v>
      </c>
      <c r="BP48" s="259">
        <f>IF(Tb.Financiering[[#This Row],[Pnr.]]=BP$7,Tb.Financiering[[#This Row],[Eigen
bijdrage]]+Tb.Financiering[[#This Row],[Andere
subsidie(s)]]+Tb.Financiering[[#This Row],[Anders]],0)</f>
        <v>0</v>
      </c>
      <c r="BQ48" s="259">
        <f>IF(Tb.Financiering[[#This Row],[Pnr.]]=BQ$7,Tb.Financiering[[#This Row],[Eigen
bijdrage]]+Tb.Financiering[[#This Row],[Andere
subsidie(s)]]+Tb.Financiering[[#This Row],[Anders]],0)</f>
        <v>0</v>
      </c>
      <c r="BR48" s="259">
        <f>IF(Tb.Financiering[[#This Row],[Pnr.]]=BR$7,Tb.Financiering[[#This Row],[Eigen
bijdrage]]+Tb.Financiering[[#This Row],[Andere
subsidie(s)]]+Tb.Financiering[[#This Row],[Anders]],0)</f>
        <v>0</v>
      </c>
      <c r="BS48" s="259">
        <f>IF(Tb.Financiering[[#This Row],[Pnr.]]=BS$7,Tb.Financiering[[#This Row],[Eigen
bijdrage]]+Tb.Financiering[[#This Row],[Andere
subsidie(s)]]+Tb.Financiering[[#This Row],[Anders]],0)</f>
        <v>0</v>
      </c>
      <c r="BT48" s="259">
        <f>IF(Tb.Financiering[[#This Row],[Pnr.]]=BT$7,Tb.Financiering[[#This Row],[Eigen
bijdrage]]+Tb.Financiering[[#This Row],[Andere
subsidie(s)]]+Tb.Financiering[[#This Row],[Anders]],0)</f>
        <v>0</v>
      </c>
      <c r="BU48" s="259">
        <f>IF(Tb.Financiering[[#This Row],[Pnr.]]=BU$7,Tb.Financiering[[#This Row],[Eigen
bijdrage]]+Tb.Financiering[[#This Row],[Andere
subsidie(s)]]+Tb.Financiering[[#This Row],[Anders]],0)</f>
        <v>0</v>
      </c>
      <c r="BV48" s="259">
        <f>IF(Tb.Financiering[[#This Row],[Pnr.]]=BV$7,Tb.Financiering[[#This Row],[Eigen
bijdrage]]+Tb.Financiering[[#This Row],[Andere
subsidie(s)]]+Tb.Financiering[[#This Row],[Anders]],0)</f>
        <v>0</v>
      </c>
      <c r="BW48" s="259">
        <f>IF(Tb.Financiering[[#This Row],[Pnr.]]=BW$7,Tb.Financiering[[#This Row],[Eigen
bijdrage]]+Tb.Financiering[[#This Row],[Andere
subsidie(s)]]+Tb.Financiering[[#This Row],[Anders]],0)</f>
        <v>0</v>
      </c>
      <c r="BX48" s="259">
        <f>IF(Tb.Financiering[[#This Row],[Pnr.]]=BX$7,Tb.Financiering[[#This Row],[Eigen
bijdrage]]+Tb.Financiering[[#This Row],[Andere
subsidie(s)]]+Tb.Financiering[[#This Row],[Anders]],0)</f>
        <v>0</v>
      </c>
      <c r="BY48" s="259">
        <f>IF(Tb.Financiering[[#This Row],[Pnr.]]=BY$7,Tb.Financiering[[#This Row],[Eigen
bijdrage]]+Tb.Financiering[[#This Row],[Andere
subsidie(s)]]+Tb.Financiering[[#This Row],[Anders]],0)</f>
        <v>0</v>
      </c>
      <c r="BZ48" s="259">
        <f>IF(Tb.Financiering[[#This Row],[Pnr.]]=BZ$7,Tb.Financiering[[#This Row],[Eigen
bijdrage]]+Tb.Financiering[[#This Row],[Andere
subsidie(s)]]+Tb.Financiering[[#This Row],[Anders]],0)</f>
        <v>0</v>
      </c>
      <c r="CA48" s="259">
        <f>IF(Tb.Financiering[[#This Row],[Pnr.]]=CA$7,Tb.Financiering[[#This Row],[Eigen
bijdrage]]+Tb.Financiering[[#This Row],[Andere
subsidie(s)]]+Tb.Financiering[[#This Row],[Anders]],0)</f>
        <v>0</v>
      </c>
      <c r="CB48" s="259">
        <f>IF(Tb.Financiering[[#This Row],[Pnr.]]=CB$7,Tb.Financiering[[#This Row],[Eigen
bijdrage]]+Tb.Financiering[[#This Row],[Andere
subsidie(s)]]+Tb.Financiering[[#This Row],[Anders]],0)</f>
        <v>0</v>
      </c>
      <c r="CC48" s="259">
        <f>IF(Tb.Financiering[[#This Row],[Pnr.]]=CC$7,Tb.Financiering[[#This Row],[Eigen
bijdrage]]+Tb.Financiering[[#This Row],[Andere
subsidie(s)]]+Tb.Financiering[[#This Row],[Anders]],0)</f>
        <v>0</v>
      </c>
      <c r="CD48" s="259">
        <f>IF(Tb.Financiering[[#This Row],[Pnr.]]=CD$7,Tb.Financiering[[#This Row],[Eigen
bijdrage]]+Tb.Financiering[[#This Row],[Andere
subsidie(s)]]+Tb.Financiering[[#This Row],[Anders]],0)</f>
        <v>0</v>
      </c>
      <c r="CE48" s="259">
        <f>IF(Tb.Financiering[[#This Row],[Pnr.]]=CE$7,Tb.Financiering[[#This Row],[Eigen
bijdrage]]+Tb.Financiering[[#This Row],[Andere
subsidie(s)]]+Tb.Financiering[[#This Row],[Anders]],0)</f>
        <v>0</v>
      </c>
      <c r="CF48" s="259">
        <f>IF(Tb.Financiering[[#This Row],[Pnr.]]=CF$7,Tb.Financiering[[#This Row],[Eigen
bijdrage]]+Tb.Financiering[[#This Row],[Andere
subsidie(s)]]+Tb.Financiering[[#This Row],[Anders]],0)</f>
        <v>0</v>
      </c>
      <c r="CG48" s="259">
        <f>IF(Tb.Financiering[[#This Row],[Pnr.]]=CG$7,Tb.Financiering[[#This Row],[Eigen
bijdrage]]+Tb.Financiering[[#This Row],[Andere
subsidie(s)]]+Tb.Financiering[[#This Row],[Anders]],0)</f>
        <v>0</v>
      </c>
      <c r="CH48" s="259">
        <f>IF(Tb.Financiering[[#This Row],[Pnr.]]=CH$7,Tb.Financiering[[#This Row],[Eigen
bijdrage]]+Tb.Financiering[[#This Row],[Andere
subsidie(s)]]+Tb.Financiering[[#This Row],[Anders]],0)</f>
        <v>0</v>
      </c>
      <c r="CI48" s="259">
        <f>IF(Tb.Financiering[[#This Row],[Pnr.]]=CI$7,Tb.Financiering[[#This Row],[Eigen
bijdrage]]+Tb.Financiering[[#This Row],[Andere
subsidie(s)]]+Tb.Financiering[[#This Row],[Anders]],0)</f>
        <v>0</v>
      </c>
      <c r="CJ48" s="259">
        <f>IF(Tb.Financiering[[#This Row],[Pnr.]]=CJ$7,Tb.Financiering[[#This Row],[Eigen
bijdrage]]+Tb.Financiering[[#This Row],[Andere
subsidie(s)]]+Tb.Financiering[[#This Row],[Anders]],0)</f>
        <v>0</v>
      </c>
      <c r="CK48" s="259">
        <f>IF(Tb.Financiering[[#This Row],[Pnr.]]=CK$7,Tb.Financiering[[#This Row],[Eigen
bijdrage]]+Tb.Financiering[[#This Row],[Andere
subsidie(s)]]+Tb.Financiering[[#This Row],[Anders]],0)</f>
        <v>0</v>
      </c>
      <c r="CL48" s="259">
        <f>IF(Tb.Financiering[[#This Row],[Pnr.]]=CL$7,Tb.Financiering[[#This Row],[Eigen
bijdrage]]+Tb.Financiering[[#This Row],[Andere
subsidie(s)]]+Tb.Financiering[[#This Row],[Anders]],0)</f>
        <v>0</v>
      </c>
      <c r="CM48" s="259">
        <f>IF(Tb.Financiering[[#This Row],[Pnr.]]=CM$7,Tb.Financiering[[#This Row],[Eigen
bijdrage]]+Tb.Financiering[[#This Row],[Andere
subsidie(s)]]+Tb.Financiering[[#This Row],[Anders]],0)</f>
        <v>0</v>
      </c>
      <c r="CN48" s="259">
        <f>IF(Tb.Financiering[[#This Row],[Pnr.]]=CN$7,Tb.Financiering[[#This Row],[Eigen
bijdrage]]+Tb.Financiering[[#This Row],[Andere
subsidie(s)]]+Tb.Financiering[[#This Row],[Anders]],0)</f>
        <v>0</v>
      </c>
      <c r="CO48" s="259">
        <f>IF(Tb.Financiering[[#This Row],[Pnr.]]=CO$7,Tb.Financiering[[#This Row],[Eigen
bijdrage]]+Tb.Financiering[[#This Row],[Andere
subsidie(s)]]+Tb.Financiering[[#This Row],[Anders]],0)</f>
        <v>0</v>
      </c>
      <c r="CP48" s="259">
        <f>IF(Tb.Financiering[[#This Row],[Pnr.]]=CP$7,Tb.Financiering[[#This Row],[Eigen
bijdrage]]+Tb.Financiering[[#This Row],[Andere
subsidie(s)]]+Tb.Financiering[[#This Row],[Anders]],0)</f>
        <v>0</v>
      </c>
      <c r="CQ48" s="259">
        <f>IF(Tb.Financiering[[#This Row],[Pnr.]]=CQ$7,Tb.Financiering[[#This Row],[Eigen
bijdrage]]+Tb.Financiering[[#This Row],[Andere
subsidie(s)]]+Tb.Financiering[[#This Row],[Anders]],0)</f>
        <v>0</v>
      </c>
      <c r="CR48" s="259">
        <f>IF(Tb.Financiering[[#This Row],[Pnr.]]=CR$7,Tb.Financiering[[#This Row],[Eigen
bijdrage]]+Tb.Financiering[[#This Row],[Andere
subsidie(s)]]+Tb.Financiering[[#This Row],[Anders]],0)</f>
        <v>0</v>
      </c>
      <c r="CS48" s="259">
        <f>IF(Tb.Financiering[[#This Row],[Pnr.]]=CS$7,Tb.Financiering[[#This Row],[Eigen
bijdrage]]+Tb.Financiering[[#This Row],[Andere
subsidie(s)]]+Tb.Financiering[[#This Row],[Anders]],0)</f>
        <v>0</v>
      </c>
      <c r="CT48" s="259">
        <f>IF(Tb.Financiering[[#This Row],[Pnr.]]=CT$7,Tb.Financiering[[#This Row],[Eigen
bijdrage]]+Tb.Financiering[[#This Row],[Andere
subsidie(s)]]+Tb.Financiering[[#This Row],[Anders]],0)</f>
        <v>0</v>
      </c>
      <c r="CU48" s="259">
        <f>IF(Tb.Financiering[[#This Row],[Pnr.]]=CU$7,Tb.Financiering[[#This Row],[Eigen
bijdrage]]+Tb.Financiering[[#This Row],[Andere
subsidie(s)]]+Tb.Financiering[[#This Row],[Anders]],0)</f>
        <v>0</v>
      </c>
      <c r="CV48" s="259">
        <f>IF(Tb.Financiering[[#This Row],[Pnr.]]=CV$7,Tb.Financiering[[#This Row],[Eigen
bijdrage]]+Tb.Financiering[[#This Row],[Andere
subsidie(s)]]+Tb.Financiering[[#This Row],[Anders]],0)</f>
        <v>0</v>
      </c>
      <c r="CW48" s="259">
        <f>IF(Tb.Financiering[[#This Row],[Pnr.]]=CW$7,Tb.Financiering[[#This Row],[Eigen
bijdrage]]+Tb.Financiering[[#This Row],[Andere
subsidie(s)]]+Tb.Financiering[[#This Row],[Anders]],0)</f>
        <v>0</v>
      </c>
      <c r="CX48" s="259">
        <f>IF(Tb.Financiering[[#This Row],[Pnr.]]=CX$7,Tb.Financiering[[#This Row],[Eigen
bijdrage]]+Tb.Financiering[[#This Row],[Andere
subsidie(s)]]+Tb.Financiering[[#This Row],[Anders]],0)</f>
        <v>0</v>
      </c>
      <c r="CY48" s="259">
        <f>IF(Tb.Financiering[[#This Row],[Pnr.]]=CY$7,Tb.Financiering[[#This Row],[Eigen
bijdrage]]+Tb.Financiering[[#This Row],[Andere
subsidie(s)]]+Tb.Financiering[[#This Row],[Anders]],0)</f>
        <v>0</v>
      </c>
      <c r="CZ48" s="259">
        <f>IF(Tb.Financiering[[#This Row],[Pnr.]]=CZ$7,Tb.Financiering[[#This Row],[Eigen
bijdrage]]+Tb.Financiering[[#This Row],[Andere
subsidie(s)]]+Tb.Financiering[[#This Row],[Anders]],0)</f>
        <v>0</v>
      </c>
      <c r="DA48" s="259">
        <f>IF(Tb.Financiering[[#This Row],[Pnr.]]=DA$7,Tb.Financiering[[#This Row],[Eigen
bijdrage]]+Tb.Financiering[[#This Row],[Andere
subsidie(s)]]+Tb.Financiering[[#This Row],[Anders]],0)</f>
        <v>0</v>
      </c>
      <c r="DB48" s="259">
        <f>IF(Tb.Financiering[[#This Row],[Pnr.]]=DB$7,Tb.Financiering[[#This Row],[Eigen
bijdrage]]+Tb.Financiering[[#This Row],[Andere
subsidie(s)]]+Tb.Financiering[[#This Row],[Anders]],0)</f>
        <v>0</v>
      </c>
      <c r="DC48" s="259">
        <f>IF(Tb.Financiering[[#This Row],[Pnr.]]=DC$7,Tb.Financiering[[#This Row],[Eigen
bijdrage]]+Tb.Financiering[[#This Row],[Andere
subsidie(s)]]+Tb.Financiering[[#This Row],[Anders]],0)</f>
        <v>0</v>
      </c>
      <c r="DD48" s="259">
        <f>IF(Tb.Financiering[[#This Row],[Pnr.]]=DD$7,Tb.Financiering[[#This Row],[Eigen
bijdrage]]+Tb.Financiering[[#This Row],[Andere
subsidie(s)]]+Tb.Financiering[[#This Row],[Anders]],0)</f>
        <v>0</v>
      </c>
      <c r="DE48" s="259">
        <f>IF(Tb.Financiering[[#This Row],[Pnr.]]=DE$7,Tb.Financiering[[#This Row],[Eigen
bijdrage]]+Tb.Financiering[[#This Row],[Andere
subsidie(s)]]+Tb.Financiering[[#This Row],[Anders]],0)</f>
        <v>0</v>
      </c>
      <c r="DF48" s="259">
        <f>IF(Tb.Financiering[[#This Row],[Pnr.]]=DF$7,Tb.Financiering[[#This Row],[Eigen
bijdrage]]+Tb.Financiering[[#This Row],[Andere
subsidie(s)]]+Tb.Financiering[[#This Row],[Anders]],0)</f>
        <v>0</v>
      </c>
      <c r="DG48" s="259">
        <f>IF(Tb.Financiering[[#This Row],[Pnr.]]=DG$7,Tb.Financiering[[#This Row],[Eigen
bijdrage]]+Tb.Financiering[[#This Row],[Andere
subsidie(s)]]+Tb.Financiering[[#This Row],[Anders]],0)</f>
        <v>0</v>
      </c>
      <c r="DH48" s="259">
        <f>IF(Tb.Financiering[[#This Row],[Pnr.]]=DH$7,Tb.Financiering[[#This Row],[Eigen
bijdrage]]+Tb.Financiering[[#This Row],[Andere
subsidie(s)]]+Tb.Financiering[[#This Row],[Anders]],0)</f>
        <v>0</v>
      </c>
      <c r="DI48" s="259">
        <f>IF(Tb.Financiering[[#This Row],[Pnr.]]=DI$7,Tb.Financiering[[#This Row],[Eigen
bijdrage]]+Tb.Financiering[[#This Row],[Andere
subsidie(s)]]+Tb.Financiering[[#This Row],[Anders]],0)</f>
        <v>0</v>
      </c>
      <c r="DJ48" s="259">
        <f>IF(Tb.Financiering[[#This Row],[Pnr.]]=DJ$7,Tb.Financiering[[#This Row],[Eigen
bijdrage]]+Tb.Financiering[[#This Row],[Andere
subsidie(s)]]+Tb.Financiering[[#This Row],[Anders]],0)</f>
        <v>0</v>
      </c>
      <c r="DK48" s="259">
        <f>IF(Tb.Financiering[[#This Row],[Pnr.]]=DK$7,Tb.Financiering[[#This Row],[Eigen
bijdrage]]+Tb.Financiering[[#This Row],[Andere
subsidie(s)]]+Tb.Financiering[[#This Row],[Anders]],0)</f>
        <v>0</v>
      </c>
      <c r="XEZ48" s="267"/>
      <c r="XFA48" s="267"/>
      <c r="XFB48" s="267"/>
      <c r="XFC48" s="267"/>
      <c r="XFD48" s="31"/>
    </row>
    <row r="49" spans="1:115 16380:16384" s="4" customFormat="1" x14ac:dyDescent="0.3">
      <c r="A49" s="31"/>
      <c r="B49" s="147"/>
      <c r="C49" s="147"/>
      <c r="D49" s="11">
        <f>SUMIF(Tbl.Kosten[PSAnr.],Tb.Financiering[[#This Row],[PSAnr.]],Tbl.Kosten[Totaal kosten])</f>
        <v>0</v>
      </c>
      <c r="E49" s="164">
        <f>SUMIF(Tbl.Kosten[PSAnr.],Tb.Financiering[[#This Row],[PSAnr.]],Tbl.Kosten[Subsidie])</f>
        <v>0</v>
      </c>
      <c r="F49" s="165"/>
      <c r="G49" s="164">
        <f>Tb.Financiering[[#This Row],[Begrote kosten]]-Tb.Financiering[[#This Row],[Berekende GLB subsidie]]-Tb.Financiering[[#This Row],[Correctie GLB subsidie]]</f>
        <v>0</v>
      </c>
      <c r="H49" s="166"/>
      <c r="I49" s="166"/>
      <c r="J49" s="166"/>
      <c r="K49" s="162"/>
      <c r="L49" s="97">
        <f>Tb.Financiering[[#This Row],[Te financieren]]-SUM(Tb.Financiering[[#This Row],[Eigen
bijdrage]:[Anders]])</f>
        <v>0</v>
      </c>
      <c r="M49" s="170" t="str">
        <f>IFERROR(VLOOKUP(Tb.Financiering[[#This Row],[Partnernaam]],Tbl.Projectpartners[[Naam]:[PNr.]],9,FALSE),"")</f>
        <v/>
      </c>
      <c r="N49" s="152" t="str">
        <f>IFERROR(VLOOKUP(Tb.Financiering[[#This Row],[Subsidiabele activiteit]],Tbl.Subsidiehoogte[[Subsidieactiviteit]:[SAnr.]],3,FALSE),"")</f>
        <v/>
      </c>
      <c r="O49" s="152" t="str">
        <f>_xlfn.CONCAT(Tb.Financiering[[#This Row],[Pnr.]],Tb.Financiering[[#This Row],[SAnr.]])</f>
        <v/>
      </c>
      <c r="P49" s="154">
        <f>IF(Tb.Financiering[[#This Row],[Pnr.]]=P$7,Tb.Financiering[[#This Row],[Te financieren]]-Tb.Financiering[[#This Row],[Eigen
bijdrage]]-Tb.Financiering[[#This Row],[Andere
subsidie(s)]]-Tb.Financiering[[#This Row],[Anders]],0)</f>
        <v>0</v>
      </c>
      <c r="Q49" s="154">
        <f>IF(Tb.Financiering[[#This Row],[Pnr.]]=Q$7,Tb.Financiering[[#This Row],[Te financieren]]-Tb.Financiering[[#This Row],[Eigen
bijdrage]]-Tb.Financiering[[#This Row],[Andere
subsidie(s)]]-Tb.Financiering[[#This Row],[Anders]],0)</f>
        <v>0</v>
      </c>
      <c r="R49" s="154">
        <f>IF(Tb.Financiering[[#This Row],[Pnr.]]=R$7,Tb.Financiering[[#This Row],[Te financieren]]-Tb.Financiering[[#This Row],[Eigen
bijdrage]]-Tb.Financiering[[#This Row],[Andere
subsidie(s)]]-Tb.Financiering[[#This Row],[Anders]],0)</f>
        <v>0</v>
      </c>
      <c r="S49" s="154">
        <f>IF(Tb.Financiering[[#This Row],[Pnr.]]=S$7,Tb.Financiering[[#This Row],[Te financieren]]-Tb.Financiering[[#This Row],[Eigen
bijdrage]]-Tb.Financiering[[#This Row],[Andere
subsidie(s)]]-Tb.Financiering[[#This Row],[Anders]],0)</f>
        <v>0</v>
      </c>
      <c r="T49" s="154">
        <f>IF(Tb.Financiering[[#This Row],[Pnr.]]=T$7,Tb.Financiering[[#This Row],[Te financieren]]-Tb.Financiering[[#This Row],[Eigen
bijdrage]]-Tb.Financiering[[#This Row],[Andere
subsidie(s)]]-Tb.Financiering[[#This Row],[Anders]],0)</f>
        <v>0</v>
      </c>
      <c r="U49" s="154">
        <f>IF(Tb.Financiering[[#This Row],[Pnr.]]=U$7,Tb.Financiering[[#This Row],[Te financieren]]-Tb.Financiering[[#This Row],[Eigen
bijdrage]]-Tb.Financiering[[#This Row],[Andere
subsidie(s)]]-Tb.Financiering[[#This Row],[Anders]],0)</f>
        <v>0</v>
      </c>
      <c r="V49" s="154">
        <f>IF(Tb.Financiering[[#This Row],[Pnr.]]=V$7,Tb.Financiering[[#This Row],[Te financieren]]-Tb.Financiering[[#This Row],[Eigen
bijdrage]]-Tb.Financiering[[#This Row],[Andere
subsidie(s)]]-Tb.Financiering[[#This Row],[Anders]],0)</f>
        <v>0</v>
      </c>
      <c r="W49" s="154">
        <f>IF(Tb.Financiering[[#This Row],[Pnr.]]=W$7,Tb.Financiering[[#This Row],[Te financieren]]-Tb.Financiering[[#This Row],[Eigen
bijdrage]]-Tb.Financiering[[#This Row],[Andere
subsidie(s)]]-Tb.Financiering[[#This Row],[Anders]],0)</f>
        <v>0</v>
      </c>
      <c r="X49" s="154">
        <f>IF(Tb.Financiering[[#This Row],[Pnr.]]=X$7,Tb.Financiering[[#This Row],[Te financieren]]-Tb.Financiering[[#This Row],[Eigen
bijdrage]]-Tb.Financiering[[#This Row],[Andere
subsidie(s)]]-Tb.Financiering[[#This Row],[Anders]],0)</f>
        <v>0</v>
      </c>
      <c r="Y49" s="154">
        <f>IF(Tb.Financiering[[#This Row],[Pnr.]]=Y$7,Tb.Financiering[[#This Row],[Te financieren]]-Tb.Financiering[[#This Row],[Eigen
bijdrage]]-Tb.Financiering[[#This Row],[Andere
subsidie(s)]]-Tb.Financiering[[#This Row],[Anders]],0)</f>
        <v>0</v>
      </c>
      <c r="Z49" s="154">
        <f>IF(Tb.Financiering[[#This Row],[Pnr.]]=Z$7,Tb.Financiering[[#This Row],[Te financieren]]-Tb.Financiering[[#This Row],[Eigen
bijdrage]]-Tb.Financiering[[#This Row],[Andere
subsidie(s)]]-Tb.Financiering[[#This Row],[Anders]],0)</f>
        <v>0</v>
      </c>
      <c r="AA49" s="154">
        <f>IF(Tb.Financiering[[#This Row],[Pnr.]]=AA$7,Tb.Financiering[[#This Row],[Te financieren]]-Tb.Financiering[[#This Row],[Eigen
bijdrage]]-Tb.Financiering[[#This Row],[Andere
subsidie(s)]]-Tb.Financiering[[#This Row],[Anders]],0)</f>
        <v>0</v>
      </c>
      <c r="AB49" s="154">
        <f>IF(Tb.Financiering[[#This Row],[Pnr.]]=AB$7,Tb.Financiering[[#This Row],[Te financieren]]-Tb.Financiering[[#This Row],[Eigen
bijdrage]]-Tb.Financiering[[#This Row],[Andere
subsidie(s)]]-Tb.Financiering[[#This Row],[Anders]],0)</f>
        <v>0</v>
      </c>
      <c r="AC49" s="154">
        <f>IF(Tb.Financiering[[#This Row],[Pnr.]]=AC$7,Tb.Financiering[[#This Row],[Te financieren]]-Tb.Financiering[[#This Row],[Eigen
bijdrage]]-Tb.Financiering[[#This Row],[Andere
subsidie(s)]]-Tb.Financiering[[#This Row],[Anders]],0)</f>
        <v>0</v>
      </c>
      <c r="AD49" s="154">
        <f>IF(Tb.Financiering[[#This Row],[Pnr.]]=AD$7,Tb.Financiering[[#This Row],[Te financieren]]-Tb.Financiering[[#This Row],[Eigen
bijdrage]]-Tb.Financiering[[#This Row],[Andere
subsidie(s)]]-Tb.Financiering[[#This Row],[Anders]],0)</f>
        <v>0</v>
      </c>
      <c r="AE49" s="154">
        <f>IF(Tb.Financiering[[#This Row],[Pnr.]]=AE$7,Tb.Financiering[[#This Row],[Te financieren]]-Tb.Financiering[[#This Row],[Eigen
bijdrage]]-Tb.Financiering[[#This Row],[Andere
subsidie(s)]]-Tb.Financiering[[#This Row],[Anders]],0)</f>
        <v>0</v>
      </c>
      <c r="AF49" s="154">
        <f>IF(Tb.Financiering[[#This Row],[Pnr.]]=AF$7,Tb.Financiering[[#This Row],[Te financieren]]-Tb.Financiering[[#This Row],[Eigen
bijdrage]]-Tb.Financiering[[#This Row],[Andere
subsidie(s)]]-Tb.Financiering[[#This Row],[Anders]],0)</f>
        <v>0</v>
      </c>
      <c r="AG49" s="154">
        <f>IF(Tb.Financiering[[#This Row],[Pnr.]]=AG$7,Tb.Financiering[[#This Row],[Te financieren]]-Tb.Financiering[[#This Row],[Eigen
bijdrage]]-Tb.Financiering[[#This Row],[Andere
subsidie(s)]]-Tb.Financiering[[#This Row],[Anders]],0)</f>
        <v>0</v>
      </c>
      <c r="AH49" s="154">
        <f>IF(Tb.Financiering[[#This Row],[Pnr.]]=AH$7,Tb.Financiering[[#This Row],[Te financieren]]-Tb.Financiering[[#This Row],[Eigen
bijdrage]]-Tb.Financiering[[#This Row],[Andere
subsidie(s)]]-Tb.Financiering[[#This Row],[Anders]],0)</f>
        <v>0</v>
      </c>
      <c r="AI49" s="154">
        <f>IF(Tb.Financiering[[#This Row],[Pnr.]]=AI$7,Tb.Financiering[[#This Row],[Te financieren]]-Tb.Financiering[[#This Row],[Eigen
bijdrage]]-Tb.Financiering[[#This Row],[Andere
subsidie(s)]]-Tb.Financiering[[#This Row],[Anders]],0)</f>
        <v>0</v>
      </c>
      <c r="AJ49" s="154">
        <f>IF(Tb.Financiering[[#This Row],[Pnr.]]=AJ$7,Tb.Financiering[[#This Row],[Te financieren]]-Tb.Financiering[[#This Row],[Eigen
bijdrage]]-Tb.Financiering[[#This Row],[Andere
subsidie(s)]]-Tb.Financiering[[#This Row],[Anders]],0)</f>
        <v>0</v>
      </c>
      <c r="AK49" s="154">
        <f>IF(Tb.Financiering[[#This Row],[Pnr.]]=AK$7,Tb.Financiering[[#This Row],[Te financieren]]-Tb.Financiering[[#This Row],[Eigen
bijdrage]]-Tb.Financiering[[#This Row],[Andere
subsidie(s)]]-Tb.Financiering[[#This Row],[Anders]],0)</f>
        <v>0</v>
      </c>
      <c r="AL49" s="154">
        <f>IF(Tb.Financiering[[#This Row],[Pnr.]]=AL$7,Tb.Financiering[[#This Row],[Te financieren]]-Tb.Financiering[[#This Row],[Eigen
bijdrage]]-Tb.Financiering[[#This Row],[Andere
subsidie(s)]]-Tb.Financiering[[#This Row],[Anders]],0)</f>
        <v>0</v>
      </c>
      <c r="AM49" s="154">
        <f>IF(Tb.Financiering[[#This Row],[Pnr.]]=AM$7,Tb.Financiering[[#This Row],[Te financieren]]-Tb.Financiering[[#This Row],[Eigen
bijdrage]]-Tb.Financiering[[#This Row],[Andere
subsidie(s)]]-Tb.Financiering[[#This Row],[Anders]],0)</f>
        <v>0</v>
      </c>
      <c r="AN49" s="154">
        <f>IF(Tb.Financiering[[#This Row],[Pnr.]]=AN$7,Tb.Financiering[[#This Row],[Te financieren]]-Tb.Financiering[[#This Row],[Eigen
bijdrage]]-Tb.Financiering[[#This Row],[Andere
subsidie(s)]]-Tb.Financiering[[#This Row],[Anders]],0)</f>
        <v>0</v>
      </c>
      <c r="AO49" s="154">
        <f>IF(Tb.Financiering[[#This Row],[Pnr.]]=AO$7,Tb.Financiering[[#This Row],[Te financieren]]-Tb.Financiering[[#This Row],[Eigen
bijdrage]]-Tb.Financiering[[#This Row],[Andere
subsidie(s)]]-Tb.Financiering[[#This Row],[Anders]],0)</f>
        <v>0</v>
      </c>
      <c r="AP49" s="154">
        <f>IF(Tb.Financiering[[#This Row],[Pnr.]]=AP$7,Tb.Financiering[[#This Row],[Te financieren]]-Tb.Financiering[[#This Row],[Eigen
bijdrage]]-Tb.Financiering[[#This Row],[Andere
subsidie(s)]]-Tb.Financiering[[#This Row],[Anders]],0)</f>
        <v>0</v>
      </c>
      <c r="AQ49" s="154">
        <f>IF(Tb.Financiering[[#This Row],[Pnr.]]=AQ$7,Tb.Financiering[[#This Row],[Te financieren]]-Tb.Financiering[[#This Row],[Eigen
bijdrage]]-Tb.Financiering[[#This Row],[Andere
subsidie(s)]]-Tb.Financiering[[#This Row],[Anders]],0)</f>
        <v>0</v>
      </c>
      <c r="AR49" s="154">
        <f>IF(Tb.Financiering[[#This Row],[Pnr.]]=AR$7,Tb.Financiering[[#This Row],[Te financieren]]-Tb.Financiering[[#This Row],[Eigen
bijdrage]]-Tb.Financiering[[#This Row],[Andere
subsidie(s)]]-Tb.Financiering[[#This Row],[Anders]],0)</f>
        <v>0</v>
      </c>
      <c r="AS49" s="154">
        <f>IF(Tb.Financiering[[#This Row],[Pnr.]]=AS$7,Tb.Financiering[[#This Row],[Te financieren]]-Tb.Financiering[[#This Row],[Eigen
bijdrage]]-Tb.Financiering[[#This Row],[Andere
subsidie(s)]]-Tb.Financiering[[#This Row],[Anders]],0)</f>
        <v>0</v>
      </c>
      <c r="AT49" s="154">
        <f>IF(Tb.Financiering[[#This Row],[Pnr.]]=AT$7,Tb.Financiering[[#This Row],[Te financieren]]-Tb.Financiering[[#This Row],[Eigen
bijdrage]]-Tb.Financiering[[#This Row],[Andere
subsidie(s)]]-Tb.Financiering[[#This Row],[Anders]],0)</f>
        <v>0</v>
      </c>
      <c r="AU49" s="154">
        <f>IF(Tb.Financiering[[#This Row],[Pnr.]]=AU$7,Tb.Financiering[[#This Row],[Te financieren]]-Tb.Financiering[[#This Row],[Eigen
bijdrage]]-Tb.Financiering[[#This Row],[Andere
subsidie(s)]]-Tb.Financiering[[#This Row],[Anders]],0)</f>
        <v>0</v>
      </c>
      <c r="AV49" s="154">
        <f>IF(Tb.Financiering[[#This Row],[Pnr.]]=AV$7,Tb.Financiering[[#This Row],[Te financieren]]-Tb.Financiering[[#This Row],[Eigen
bijdrage]]-Tb.Financiering[[#This Row],[Andere
subsidie(s)]]-Tb.Financiering[[#This Row],[Anders]],0)</f>
        <v>0</v>
      </c>
      <c r="AW49" s="154">
        <f>IF(Tb.Financiering[[#This Row],[Pnr.]]=AW$7,Tb.Financiering[[#This Row],[Te financieren]]-Tb.Financiering[[#This Row],[Eigen
bijdrage]]-Tb.Financiering[[#This Row],[Andere
subsidie(s)]]-Tb.Financiering[[#This Row],[Anders]],0)</f>
        <v>0</v>
      </c>
      <c r="AX49" s="154">
        <f>IF(Tb.Financiering[[#This Row],[Pnr.]]=AX$7,Tb.Financiering[[#This Row],[Te financieren]]-Tb.Financiering[[#This Row],[Eigen
bijdrage]]-Tb.Financiering[[#This Row],[Andere
subsidie(s)]]-Tb.Financiering[[#This Row],[Anders]],0)</f>
        <v>0</v>
      </c>
      <c r="AY49" s="154">
        <f>IF(Tb.Financiering[[#This Row],[Pnr.]]=AY$7,Tb.Financiering[[#This Row],[Te financieren]]-Tb.Financiering[[#This Row],[Eigen
bijdrage]]-Tb.Financiering[[#This Row],[Andere
subsidie(s)]]-Tb.Financiering[[#This Row],[Anders]],0)</f>
        <v>0</v>
      </c>
      <c r="AZ49" s="154">
        <f>IF(Tb.Financiering[[#This Row],[Pnr.]]=AZ$7,Tb.Financiering[[#This Row],[Te financieren]]-Tb.Financiering[[#This Row],[Eigen
bijdrage]]-Tb.Financiering[[#This Row],[Andere
subsidie(s)]]-Tb.Financiering[[#This Row],[Anders]],0)</f>
        <v>0</v>
      </c>
      <c r="BA49" s="154">
        <f>IF(Tb.Financiering[[#This Row],[Pnr.]]=BA$7,Tb.Financiering[[#This Row],[Te financieren]]-Tb.Financiering[[#This Row],[Eigen
bijdrage]]-Tb.Financiering[[#This Row],[Andere
subsidie(s)]]-Tb.Financiering[[#This Row],[Anders]],0)</f>
        <v>0</v>
      </c>
      <c r="BB49" s="154">
        <f>IF(Tb.Financiering[[#This Row],[Pnr.]]=BB$7,Tb.Financiering[[#This Row],[Te financieren]]-Tb.Financiering[[#This Row],[Eigen
bijdrage]]-Tb.Financiering[[#This Row],[Andere
subsidie(s)]]-Tb.Financiering[[#This Row],[Anders]],0)</f>
        <v>0</v>
      </c>
      <c r="BC49" s="154">
        <f>IF(Tb.Financiering[[#This Row],[Pnr.]]=BC$7,Tb.Financiering[[#This Row],[Te financieren]]-Tb.Financiering[[#This Row],[Eigen
bijdrage]]-Tb.Financiering[[#This Row],[Andere
subsidie(s)]]-Tb.Financiering[[#This Row],[Anders]],0)</f>
        <v>0</v>
      </c>
      <c r="BD49" s="154">
        <f>IF(Tb.Financiering[[#This Row],[Pnr.]]=BD$7,Tb.Financiering[[#This Row],[Te financieren]]-Tb.Financiering[[#This Row],[Eigen
bijdrage]]-Tb.Financiering[[#This Row],[Andere
subsidie(s)]]-Tb.Financiering[[#This Row],[Anders]],0)</f>
        <v>0</v>
      </c>
      <c r="BE49" s="154">
        <f>IF(Tb.Financiering[[#This Row],[Pnr.]]=BE$7,Tb.Financiering[[#This Row],[Te financieren]]-Tb.Financiering[[#This Row],[Eigen
bijdrage]]-Tb.Financiering[[#This Row],[Andere
subsidie(s)]]-Tb.Financiering[[#This Row],[Anders]],0)</f>
        <v>0</v>
      </c>
      <c r="BF49" s="154">
        <f>IF(Tb.Financiering[[#This Row],[Pnr.]]=BF$7,Tb.Financiering[[#This Row],[Te financieren]]-Tb.Financiering[[#This Row],[Eigen
bijdrage]]-Tb.Financiering[[#This Row],[Andere
subsidie(s)]]-Tb.Financiering[[#This Row],[Anders]],0)</f>
        <v>0</v>
      </c>
      <c r="BG49" s="154">
        <f>IF(Tb.Financiering[[#This Row],[Pnr.]]=BG$7,Tb.Financiering[[#This Row],[Te financieren]]-Tb.Financiering[[#This Row],[Eigen
bijdrage]]-Tb.Financiering[[#This Row],[Andere
subsidie(s)]]-Tb.Financiering[[#This Row],[Anders]],0)</f>
        <v>0</v>
      </c>
      <c r="BH49" s="154">
        <f>IF(Tb.Financiering[[#This Row],[Pnr.]]=BH$7,Tb.Financiering[[#This Row],[Te financieren]]-Tb.Financiering[[#This Row],[Eigen
bijdrage]]-Tb.Financiering[[#This Row],[Andere
subsidie(s)]]-Tb.Financiering[[#This Row],[Anders]],0)</f>
        <v>0</v>
      </c>
      <c r="BI49" s="154">
        <f>IF(Tb.Financiering[[#This Row],[Pnr.]]=BI$7,Tb.Financiering[[#This Row],[Te financieren]]-Tb.Financiering[[#This Row],[Eigen
bijdrage]]-Tb.Financiering[[#This Row],[Andere
subsidie(s)]]-Tb.Financiering[[#This Row],[Anders]],0)</f>
        <v>0</v>
      </c>
      <c r="BJ49" s="154">
        <f>IF(Tb.Financiering[[#This Row],[Pnr.]]=BJ$7,Tb.Financiering[[#This Row],[Te financieren]]-Tb.Financiering[[#This Row],[Eigen
bijdrage]]-Tb.Financiering[[#This Row],[Andere
subsidie(s)]]-Tb.Financiering[[#This Row],[Anders]],0)</f>
        <v>0</v>
      </c>
      <c r="BK49" s="154">
        <f>IF(Tb.Financiering[[#This Row],[Pnr.]]=BK$7,Tb.Financiering[[#This Row],[Te financieren]]-Tb.Financiering[[#This Row],[Eigen
bijdrage]]-Tb.Financiering[[#This Row],[Andere
subsidie(s)]]-Tb.Financiering[[#This Row],[Anders]],0)</f>
        <v>0</v>
      </c>
      <c r="BL49" s="154">
        <f>IF(Tb.Financiering[[#This Row],[Pnr.]]=BL$7,Tb.Financiering[[#This Row],[Te financieren]]-Tb.Financiering[[#This Row],[Eigen
bijdrage]]-Tb.Financiering[[#This Row],[Andere
subsidie(s)]]-Tb.Financiering[[#This Row],[Anders]],0)</f>
        <v>0</v>
      </c>
      <c r="BM49" s="154">
        <f>IF(Tb.Financiering[[#This Row],[Pnr.]]=BM$7,Tb.Financiering[[#This Row],[Te financieren]]-Tb.Financiering[[#This Row],[Eigen
bijdrage]]-Tb.Financiering[[#This Row],[Andere
subsidie(s)]]-Tb.Financiering[[#This Row],[Anders]],0)</f>
        <v>0</v>
      </c>
      <c r="BN49" s="259">
        <f>IF(Tb.Financiering[[#This Row],[Pnr.]]=BN$7,Tb.Financiering[[#This Row],[Eigen
bijdrage]]+Tb.Financiering[[#This Row],[Andere
subsidie(s)]]+Tb.Financiering[[#This Row],[Anders]],0)</f>
        <v>0</v>
      </c>
      <c r="BO49" s="259">
        <f>IF(Tb.Financiering[[#This Row],[Pnr.]]=BO$7,Tb.Financiering[[#This Row],[Eigen
bijdrage]]+Tb.Financiering[[#This Row],[Andere
subsidie(s)]]+Tb.Financiering[[#This Row],[Anders]],0)</f>
        <v>0</v>
      </c>
      <c r="BP49" s="259">
        <f>IF(Tb.Financiering[[#This Row],[Pnr.]]=BP$7,Tb.Financiering[[#This Row],[Eigen
bijdrage]]+Tb.Financiering[[#This Row],[Andere
subsidie(s)]]+Tb.Financiering[[#This Row],[Anders]],0)</f>
        <v>0</v>
      </c>
      <c r="BQ49" s="259">
        <f>IF(Tb.Financiering[[#This Row],[Pnr.]]=BQ$7,Tb.Financiering[[#This Row],[Eigen
bijdrage]]+Tb.Financiering[[#This Row],[Andere
subsidie(s)]]+Tb.Financiering[[#This Row],[Anders]],0)</f>
        <v>0</v>
      </c>
      <c r="BR49" s="259">
        <f>IF(Tb.Financiering[[#This Row],[Pnr.]]=BR$7,Tb.Financiering[[#This Row],[Eigen
bijdrage]]+Tb.Financiering[[#This Row],[Andere
subsidie(s)]]+Tb.Financiering[[#This Row],[Anders]],0)</f>
        <v>0</v>
      </c>
      <c r="BS49" s="259">
        <f>IF(Tb.Financiering[[#This Row],[Pnr.]]=BS$7,Tb.Financiering[[#This Row],[Eigen
bijdrage]]+Tb.Financiering[[#This Row],[Andere
subsidie(s)]]+Tb.Financiering[[#This Row],[Anders]],0)</f>
        <v>0</v>
      </c>
      <c r="BT49" s="259">
        <f>IF(Tb.Financiering[[#This Row],[Pnr.]]=BT$7,Tb.Financiering[[#This Row],[Eigen
bijdrage]]+Tb.Financiering[[#This Row],[Andere
subsidie(s)]]+Tb.Financiering[[#This Row],[Anders]],0)</f>
        <v>0</v>
      </c>
      <c r="BU49" s="259">
        <f>IF(Tb.Financiering[[#This Row],[Pnr.]]=BU$7,Tb.Financiering[[#This Row],[Eigen
bijdrage]]+Tb.Financiering[[#This Row],[Andere
subsidie(s)]]+Tb.Financiering[[#This Row],[Anders]],0)</f>
        <v>0</v>
      </c>
      <c r="BV49" s="259">
        <f>IF(Tb.Financiering[[#This Row],[Pnr.]]=BV$7,Tb.Financiering[[#This Row],[Eigen
bijdrage]]+Tb.Financiering[[#This Row],[Andere
subsidie(s)]]+Tb.Financiering[[#This Row],[Anders]],0)</f>
        <v>0</v>
      </c>
      <c r="BW49" s="259">
        <f>IF(Tb.Financiering[[#This Row],[Pnr.]]=BW$7,Tb.Financiering[[#This Row],[Eigen
bijdrage]]+Tb.Financiering[[#This Row],[Andere
subsidie(s)]]+Tb.Financiering[[#This Row],[Anders]],0)</f>
        <v>0</v>
      </c>
      <c r="BX49" s="259">
        <f>IF(Tb.Financiering[[#This Row],[Pnr.]]=BX$7,Tb.Financiering[[#This Row],[Eigen
bijdrage]]+Tb.Financiering[[#This Row],[Andere
subsidie(s)]]+Tb.Financiering[[#This Row],[Anders]],0)</f>
        <v>0</v>
      </c>
      <c r="BY49" s="259">
        <f>IF(Tb.Financiering[[#This Row],[Pnr.]]=BY$7,Tb.Financiering[[#This Row],[Eigen
bijdrage]]+Tb.Financiering[[#This Row],[Andere
subsidie(s)]]+Tb.Financiering[[#This Row],[Anders]],0)</f>
        <v>0</v>
      </c>
      <c r="BZ49" s="259">
        <f>IF(Tb.Financiering[[#This Row],[Pnr.]]=BZ$7,Tb.Financiering[[#This Row],[Eigen
bijdrage]]+Tb.Financiering[[#This Row],[Andere
subsidie(s)]]+Tb.Financiering[[#This Row],[Anders]],0)</f>
        <v>0</v>
      </c>
      <c r="CA49" s="259">
        <f>IF(Tb.Financiering[[#This Row],[Pnr.]]=CA$7,Tb.Financiering[[#This Row],[Eigen
bijdrage]]+Tb.Financiering[[#This Row],[Andere
subsidie(s)]]+Tb.Financiering[[#This Row],[Anders]],0)</f>
        <v>0</v>
      </c>
      <c r="CB49" s="259">
        <f>IF(Tb.Financiering[[#This Row],[Pnr.]]=CB$7,Tb.Financiering[[#This Row],[Eigen
bijdrage]]+Tb.Financiering[[#This Row],[Andere
subsidie(s)]]+Tb.Financiering[[#This Row],[Anders]],0)</f>
        <v>0</v>
      </c>
      <c r="CC49" s="259">
        <f>IF(Tb.Financiering[[#This Row],[Pnr.]]=CC$7,Tb.Financiering[[#This Row],[Eigen
bijdrage]]+Tb.Financiering[[#This Row],[Andere
subsidie(s)]]+Tb.Financiering[[#This Row],[Anders]],0)</f>
        <v>0</v>
      </c>
      <c r="CD49" s="259">
        <f>IF(Tb.Financiering[[#This Row],[Pnr.]]=CD$7,Tb.Financiering[[#This Row],[Eigen
bijdrage]]+Tb.Financiering[[#This Row],[Andere
subsidie(s)]]+Tb.Financiering[[#This Row],[Anders]],0)</f>
        <v>0</v>
      </c>
      <c r="CE49" s="259">
        <f>IF(Tb.Financiering[[#This Row],[Pnr.]]=CE$7,Tb.Financiering[[#This Row],[Eigen
bijdrage]]+Tb.Financiering[[#This Row],[Andere
subsidie(s)]]+Tb.Financiering[[#This Row],[Anders]],0)</f>
        <v>0</v>
      </c>
      <c r="CF49" s="259">
        <f>IF(Tb.Financiering[[#This Row],[Pnr.]]=CF$7,Tb.Financiering[[#This Row],[Eigen
bijdrage]]+Tb.Financiering[[#This Row],[Andere
subsidie(s)]]+Tb.Financiering[[#This Row],[Anders]],0)</f>
        <v>0</v>
      </c>
      <c r="CG49" s="259">
        <f>IF(Tb.Financiering[[#This Row],[Pnr.]]=CG$7,Tb.Financiering[[#This Row],[Eigen
bijdrage]]+Tb.Financiering[[#This Row],[Andere
subsidie(s)]]+Tb.Financiering[[#This Row],[Anders]],0)</f>
        <v>0</v>
      </c>
      <c r="CH49" s="259">
        <f>IF(Tb.Financiering[[#This Row],[Pnr.]]=CH$7,Tb.Financiering[[#This Row],[Eigen
bijdrage]]+Tb.Financiering[[#This Row],[Andere
subsidie(s)]]+Tb.Financiering[[#This Row],[Anders]],0)</f>
        <v>0</v>
      </c>
      <c r="CI49" s="259">
        <f>IF(Tb.Financiering[[#This Row],[Pnr.]]=CI$7,Tb.Financiering[[#This Row],[Eigen
bijdrage]]+Tb.Financiering[[#This Row],[Andere
subsidie(s)]]+Tb.Financiering[[#This Row],[Anders]],0)</f>
        <v>0</v>
      </c>
      <c r="CJ49" s="259">
        <f>IF(Tb.Financiering[[#This Row],[Pnr.]]=CJ$7,Tb.Financiering[[#This Row],[Eigen
bijdrage]]+Tb.Financiering[[#This Row],[Andere
subsidie(s)]]+Tb.Financiering[[#This Row],[Anders]],0)</f>
        <v>0</v>
      </c>
      <c r="CK49" s="259">
        <f>IF(Tb.Financiering[[#This Row],[Pnr.]]=CK$7,Tb.Financiering[[#This Row],[Eigen
bijdrage]]+Tb.Financiering[[#This Row],[Andere
subsidie(s)]]+Tb.Financiering[[#This Row],[Anders]],0)</f>
        <v>0</v>
      </c>
      <c r="CL49" s="259">
        <f>IF(Tb.Financiering[[#This Row],[Pnr.]]=CL$7,Tb.Financiering[[#This Row],[Eigen
bijdrage]]+Tb.Financiering[[#This Row],[Andere
subsidie(s)]]+Tb.Financiering[[#This Row],[Anders]],0)</f>
        <v>0</v>
      </c>
      <c r="CM49" s="259">
        <f>IF(Tb.Financiering[[#This Row],[Pnr.]]=CM$7,Tb.Financiering[[#This Row],[Eigen
bijdrage]]+Tb.Financiering[[#This Row],[Andere
subsidie(s)]]+Tb.Financiering[[#This Row],[Anders]],0)</f>
        <v>0</v>
      </c>
      <c r="CN49" s="259">
        <f>IF(Tb.Financiering[[#This Row],[Pnr.]]=CN$7,Tb.Financiering[[#This Row],[Eigen
bijdrage]]+Tb.Financiering[[#This Row],[Andere
subsidie(s)]]+Tb.Financiering[[#This Row],[Anders]],0)</f>
        <v>0</v>
      </c>
      <c r="CO49" s="259">
        <f>IF(Tb.Financiering[[#This Row],[Pnr.]]=CO$7,Tb.Financiering[[#This Row],[Eigen
bijdrage]]+Tb.Financiering[[#This Row],[Andere
subsidie(s)]]+Tb.Financiering[[#This Row],[Anders]],0)</f>
        <v>0</v>
      </c>
      <c r="CP49" s="259">
        <f>IF(Tb.Financiering[[#This Row],[Pnr.]]=CP$7,Tb.Financiering[[#This Row],[Eigen
bijdrage]]+Tb.Financiering[[#This Row],[Andere
subsidie(s)]]+Tb.Financiering[[#This Row],[Anders]],0)</f>
        <v>0</v>
      </c>
      <c r="CQ49" s="259">
        <f>IF(Tb.Financiering[[#This Row],[Pnr.]]=CQ$7,Tb.Financiering[[#This Row],[Eigen
bijdrage]]+Tb.Financiering[[#This Row],[Andere
subsidie(s)]]+Tb.Financiering[[#This Row],[Anders]],0)</f>
        <v>0</v>
      </c>
      <c r="CR49" s="259">
        <f>IF(Tb.Financiering[[#This Row],[Pnr.]]=CR$7,Tb.Financiering[[#This Row],[Eigen
bijdrage]]+Tb.Financiering[[#This Row],[Andere
subsidie(s)]]+Tb.Financiering[[#This Row],[Anders]],0)</f>
        <v>0</v>
      </c>
      <c r="CS49" s="259">
        <f>IF(Tb.Financiering[[#This Row],[Pnr.]]=CS$7,Tb.Financiering[[#This Row],[Eigen
bijdrage]]+Tb.Financiering[[#This Row],[Andere
subsidie(s)]]+Tb.Financiering[[#This Row],[Anders]],0)</f>
        <v>0</v>
      </c>
      <c r="CT49" s="259">
        <f>IF(Tb.Financiering[[#This Row],[Pnr.]]=CT$7,Tb.Financiering[[#This Row],[Eigen
bijdrage]]+Tb.Financiering[[#This Row],[Andere
subsidie(s)]]+Tb.Financiering[[#This Row],[Anders]],0)</f>
        <v>0</v>
      </c>
      <c r="CU49" s="259">
        <f>IF(Tb.Financiering[[#This Row],[Pnr.]]=CU$7,Tb.Financiering[[#This Row],[Eigen
bijdrage]]+Tb.Financiering[[#This Row],[Andere
subsidie(s)]]+Tb.Financiering[[#This Row],[Anders]],0)</f>
        <v>0</v>
      </c>
      <c r="CV49" s="259">
        <f>IF(Tb.Financiering[[#This Row],[Pnr.]]=CV$7,Tb.Financiering[[#This Row],[Eigen
bijdrage]]+Tb.Financiering[[#This Row],[Andere
subsidie(s)]]+Tb.Financiering[[#This Row],[Anders]],0)</f>
        <v>0</v>
      </c>
      <c r="CW49" s="259">
        <f>IF(Tb.Financiering[[#This Row],[Pnr.]]=CW$7,Tb.Financiering[[#This Row],[Eigen
bijdrage]]+Tb.Financiering[[#This Row],[Andere
subsidie(s)]]+Tb.Financiering[[#This Row],[Anders]],0)</f>
        <v>0</v>
      </c>
      <c r="CX49" s="259">
        <f>IF(Tb.Financiering[[#This Row],[Pnr.]]=CX$7,Tb.Financiering[[#This Row],[Eigen
bijdrage]]+Tb.Financiering[[#This Row],[Andere
subsidie(s)]]+Tb.Financiering[[#This Row],[Anders]],0)</f>
        <v>0</v>
      </c>
      <c r="CY49" s="259">
        <f>IF(Tb.Financiering[[#This Row],[Pnr.]]=CY$7,Tb.Financiering[[#This Row],[Eigen
bijdrage]]+Tb.Financiering[[#This Row],[Andere
subsidie(s)]]+Tb.Financiering[[#This Row],[Anders]],0)</f>
        <v>0</v>
      </c>
      <c r="CZ49" s="259">
        <f>IF(Tb.Financiering[[#This Row],[Pnr.]]=CZ$7,Tb.Financiering[[#This Row],[Eigen
bijdrage]]+Tb.Financiering[[#This Row],[Andere
subsidie(s)]]+Tb.Financiering[[#This Row],[Anders]],0)</f>
        <v>0</v>
      </c>
      <c r="DA49" s="259">
        <f>IF(Tb.Financiering[[#This Row],[Pnr.]]=DA$7,Tb.Financiering[[#This Row],[Eigen
bijdrage]]+Tb.Financiering[[#This Row],[Andere
subsidie(s)]]+Tb.Financiering[[#This Row],[Anders]],0)</f>
        <v>0</v>
      </c>
      <c r="DB49" s="259">
        <f>IF(Tb.Financiering[[#This Row],[Pnr.]]=DB$7,Tb.Financiering[[#This Row],[Eigen
bijdrage]]+Tb.Financiering[[#This Row],[Andere
subsidie(s)]]+Tb.Financiering[[#This Row],[Anders]],0)</f>
        <v>0</v>
      </c>
      <c r="DC49" s="259">
        <f>IF(Tb.Financiering[[#This Row],[Pnr.]]=DC$7,Tb.Financiering[[#This Row],[Eigen
bijdrage]]+Tb.Financiering[[#This Row],[Andere
subsidie(s)]]+Tb.Financiering[[#This Row],[Anders]],0)</f>
        <v>0</v>
      </c>
      <c r="DD49" s="259">
        <f>IF(Tb.Financiering[[#This Row],[Pnr.]]=DD$7,Tb.Financiering[[#This Row],[Eigen
bijdrage]]+Tb.Financiering[[#This Row],[Andere
subsidie(s)]]+Tb.Financiering[[#This Row],[Anders]],0)</f>
        <v>0</v>
      </c>
      <c r="DE49" s="259">
        <f>IF(Tb.Financiering[[#This Row],[Pnr.]]=DE$7,Tb.Financiering[[#This Row],[Eigen
bijdrage]]+Tb.Financiering[[#This Row],[Andere
subsidie(s)]]+Tb.Financiering[[#This Row],[Anders]],0)</f>
        <v>0</v>
      </c>
      <c r="DF49" s="259">
        <f>IF(Tb.Financiering[[#This Row],[Pnr.]]=DF$7,Tb.Financiering[[#This Row],[Eigen
bijdrage]]+Tb.Financiering[[#This Row],[Andere
subsidie(s)]]+Tb.Financiering[[#This Row],[Anders]],0)</f>
        <v>0</v>
      </c>
      <c r="DG49" s="259">
        <f>IF(Tb.Financiering[[#This Row],[Pnr.]]=DG$7,Tb.Financiering[[#This Row],[Eigen
bijdrage]]+Tb.Financiering[[#This Row],[Andere
subsidie(s)]]+Tb.Financiering[[#This Row],[Anders]],0)</f>
        <v>0</v>
      </c>
      <c r="DH49" s="259">
        <f>IF(Tb.Financiering[[#This Row],[Pnr.]]=DH$7,Tb.Financiering[[#This Row],[Eigen
bijdrage]]+Tb.Financiering[[#This Row],[Andere
subsidie(s)]]+Tb.Financiering[[#This Row],[Anders]],0)</f>
        <v>0</v>
      </c>
      <c r="DI49" s="259">
        <f>IF(Tb.Financiering[[#This Row],[Pnr.]]=DI$7,Tb.Financiering[[#This Row],[Eigen
bijdrage]]+Tb.Financiering[[#This Row],[Andere
subsidie(s)]]+Tb.Financiering[[#This Row],[Anders]],0)</f>
        <v>0</v>
      </c>
      <c r="DJ49" s="259">
        <f>IF(Tb.Financiering[[#This Row],[Pnr.]]=DJ$7,Tb.Financiering[[#This Row],[Eigen
bijdrage]]+Tb.Financiering[[#This Row],[Andere
subsidie(s)]]+Tb.Financiering[[#This Row],[Anders]],0)</f>
        <v>0</v>
      </c>
      <c r="DK49" s="259">
        <f>IF(Tb.Financiering[[#This Row],[Pnr.]]=DK$7,Tb.Financiering[[#This Row],[Eigen
bijdrage]]+Tb.Financiering[[#This Row],[Andere
subsidie(s)]]+Tb.Financiering[[#This Row],[Anders]],0)</f>
        <v>0</v>
      </c>
      <c r="XEZ49" s="267"/>
      <c r="XFA49" s="267"/>
      <c r="XFB49" s="267"/>
      <c r="XFC49" s="267"/>
      <c r="XFD49" s="31"/>
    </row>
    <row r="50" spans="1:115 16380:16384" s="4" customFormat="1" x14ac:dyDescent="0.3">
      <c r="A50" s="31"/>
      <c r="B50" s="147"/>
      <c r="C50" s="147"/>
      <c r="D50" s="11">
        <f>SUMIF(Tbl.Kosten[PSAnr.],Tb.Financiering[[#This Row],[PSAnr.]],Tbl.Kosten[Totaal kosten])</f>
        <v>0</v>
      </c>
      <c r="E50" s="164">
        <f>SUMIF(Tbl.Kosten[PSAnr.],Tb.Financiering[[#This Row],[PSAnr.]],Tbl.Kosten[Subsidie])</f>
        <v>0</v>
      </c>
      <c r="F50" s="165"/>
      <c r="G50" s="164">
        <f>Tb.Financiering[[#This Row],[Begrote kosten]]-Tb.Financiering[[#This Row],[Berekende GLB subsidie]]-Tb.Financiering[[#This Row],[Correctie GLB subsidie]]</f>
        <v>0</v>
      </c>
      <c r="H50" s="166"/>
      <c r="I50" s="166"/>
      <c r="J50" s="166"/>
      <c r="K50" s="162"/>
      <c r="L50" s="97">
        <f>Tb.Financiering[[#This Row],[Te financieren]]-SUM(Tb.Financiering[[#This Row],[Eigen
bijdrage]:[Anders]])</f>
        <v>0</v>
      </c>
      <c r="M50" s="170" t="str">
        <f>IFERROR(VLOOKUP(Tb.Financiering[[#This Row],[Partnernaam]],Tbl.Projectpartners[[Naam]:[PNr.]],9,FALSE),"")</f>
        <v/>
      </c>
      <c r="N50" s="152" t="str">
        <f>IFERROR(VLOOKUP(Tb.Financiering[[#This Row],[Subsidiabele activiteit]],Tbl.Subsidiehoogte[[Subsidieactiviteit]:[SAnr.]],3,FALSE),"")</f>
        <v/>
      </c>
      <c r="O50" s="152" t="str">
        <f>_xlfn.CONCAT(Tb.Financiering[[#This Row],[Pnr.]],Tb.Financiering[[#This Row],[SAnr.]])</f>
        <v/>
      </c>
      <c r="P50" s="154">
        <f>IF(Tb.Financiering[[#This Row],[Pnr.]]=P$7,Tb.Financiering[[#This Row],[Te financieren]]-Tb.Financiering[[#This Row],[Eigen
bijdrage]]-Tb.Financiering[[#This Row],[Andere
subsidie(s)]]-Tb.Financiering[[#This Row],[Anders]],0)</f>
        <v>0</v>
      </c>
      <c r="Q50" s="154">
        <f>IF(Tb.Financiering[[#This Row],[Pnr.]]=Q$7,Tb.Financiering[[#This Row],[Te financieren]]-Tb.Financiering[[#This Row],[Eigen
bijdrage]]-Tb.Financiering[[#This Row],[Andere
subsidie(s)]]-Tb.Financiering[[#This Row],[Anders]],0)</f>
        <v>0</v>
      </c>
      <c r="R50" s="154">
        <f>IF(Tb.Financiering[[#This Row],[Pnr.]]=R$7,Tb.Financiering[[#This Row],[Te financieren]]-Tb.Financiering[[#This Row],[Eigen
bijdrage]]-Tb.Financiering[[#This Row],[Andere
subsidie(s)]]-Tb.Financiering[[#This Row],[Anders]],0)</f>
        <v>0</v>
      </c>
      <c r="S50" s="154">
        <f>IF(Tb.Financiering[[#This Row],[Pnr.]]=S$7,Tb.Financiering[[#This Row],[Te financieren]]-Tb.Financiering[[#This Row],[Eigen
bijdrage]]-Tb.Financiering[[#This Row],[Andere
subsidie(s)]]-Tb.Financiering[[#This Row],[Anders]],0)</f>
        <v>0</v>
      </c>
      <c r="T50" s="154">
        <f>IF(Tb.Financiering[[#This Row],[Pnr.]]=T$7,Tb.Financiering[[#This Row],[Te financieren]]-Tb.Financiering[[#This Row],[Eigen
bijdrage]]-Tb.Financiering[[#This Row],[Andere
subsidie(s)]]-Tb.Financiering[[#This Row],[Anders]],0)</f>
        <v>0</v>
      </c>
      <c r="U50" s="154">
        <f>IF(Tb.Financiering[[#This Row],[Pnr.]]=U$7,Tb.Financiering[[#This Row],[Te financieren]]-Tb.Financiering[[#This Row],[Eigen
bijdrage]]-Tb.Financiering[[#This Row],[Andere
subsidie(s)]]-Tb.Financiering[[#This Row],[Anders]],0)</f>
        <v>0</v>
      </c>
      <c r="V50" s="154">
        <f>IF(Tb.Financiering[[#This Row],[Pnr.]]=V$7,Tb.Financiering[[#This Row],[Te financieren]]-Tb.Financiering[[#This Row],[Eigen
bijdrage]]-Tb.Financiering[[#This Row],[Andere
subsidie(s)]]-Tb.Financiering[[#This Row],[Anders]],0)</f>
        <v>0</v>
      </c>
      <c r="W50" s="154">
        <f>IF(Tb.Financiering[[#This Row],[Pnr.]]=W$7,Tb.Financiering[[#This Row],[Te financieren]]-Tb.Financiering[[#This Row],[Eigen
bijdrage]]-Tb.Financiering[[#This Row],[Andere
subsidie(s)]]-Tb.Financiering[[#This Row],[Anders]],0)</f>
        <v>0</v>
      </c>
      <c r="X50" s="154">
        <f>IF(Tb.Financiering[[#This Row],[Pnr.]]=X$7,Tb.Financiering[[#This Row],[Te financieren]]-Tb.Financiering[[#This Row],[Eigen
bijdrage]]-Tb.Financiering[[#This Row],[Andere
subsidie(s)]]-Tb.Financiering[[#This Row],[Anders]],0)</f>
        <v>0</v>
      </c>
      <c r="Y50" s="154">
        <f>IF(Tb.Financiering[[#This Row],[Pnr.]]=Y$7,Tb.Financiering[[#This Row],[Te financieren]]-Tb.Financiering[[#This Row],[Eigen
bijdrage]]-Tb.Financiering[[#This Row],[Andere
subsidie(s)]]-Tb.Financiering[[#This Row],[Anders]],0)</f>
        <v>0</v>
      </c>
      <c r="Z50" s="154">
        <f>IF(Tb.Financiering[[#This Row],[Pnr.]]=Z$7,Tb.Financiering[[#This Row],[Te financieren]]-Tb.Financiering[[#This Row],[Eigen
bijdrage]]-Tb.Financiering[[#This Row],[Andere
subsidie(s)]]-Tb.Financiering[[#This Row],[Anders]],0)</f>
        <v>0</v>
      </c>
      <c r="AA50" s="154">
        <f>IF(Tb.Financiering[[#This Row],[Pnr.]]=AA$7,Tb.Financiering[[#This Row],[Te financieren]]-Tb.Financiering[[#This Row],[Eigen
bijdrage]]-Tb.Financiering[[#This Row],[Andere
subsidie(s)]]-Tb.Financiering[[#This Row],[Anders]],0)</f>
        <v>0</v>
      </c>
      <c r="AB50" s="154">
        <f>IF(Tb.Financiering[[#This Row],[Pnr.]]=AB$7,Tb.Financiering[[#This Row],[Te financieren]]-Tb.Financiering[[#This Row],[Eigen
bijdrage]]-Tb.Financiering[[#This Row],[Andere
subsidie(s)]]-Tb.Financiering[[#This Row],[Anders]],0)</f>
        <v>0</v>
      </c>
      <c r="AC50" s="154">
        <f>IF(Tb.Financiering[[#This Row],[Pnr.]]=AC$7,Tb.Financiering[[#This Row],[Te financieren]]-Tb.Financiering[[#This Row],[Eigen
bijdrage]]-Tb.Financiering[[#This Row],[Andere
subsidie(s)]]-Tb.Financiering[[#This Row],[Anders]],0)</f>
        <v>0</v>
      </c>
      <c r="AD50" s="154">
        <f>IF(Tb.Financiering[[#This Row],[Pnr.]]=AD$7,Tb.Financiering[[#This Row],[Te financieren]]-Tb.Financiering[[#This Row],[Eigen
bijdrage]]-Tb.Financiering[[#This Row],[Andere
subsidie(s)]]-Tb.Financiering[[#This Row],[Anders]],0)</f>
        <v>0</v>
      </c>
      <c r="AE50" s="154">
        <f>IF(Tb.Financiering[[#This Row],[Pnr.]]=AE$7,Tb.Financiering[[#This Row],[Te financieren]]-Tb.Financiering[[#This Row],[Eigen
bijdrage]]-Tb.Financiering[[#This Row],[Andere
subsidie(s)]]-Tb.Financiering[[#This Row],[Anders]],0)</f>
        <v>0</v>
      </c>
      <c r="AF50" s="154">
        <f>IF(Tb.Financiering[[#This Row],[Pnr.]]=AF$7,Tb.Financiering[[#This Row],[Te financieren]]-Tb.Financiering[[#This Row],[Eigen
bijdrage]]-Tb.Financiering[[#This Row],[Andere
subsidie(s)]]-Tb.Financiering[[#This Row],[Anders]],0)</f>
        <v>0</v>
      </c>
      <c r="AG50" s="154">
        <f>IF(Tb.Financiering[[#This Row],[Pnr.]]=AG$7,Tb.Financiering[[#This Row],[Te financieren]]-Tb.Financiering[[#This Row],[Eigen
bijdrage]]-Tb.Financiering[[#This Row],[Andere
subsidie(s)]]-Tb.Financiering[[#This Row],[Anders]],0)</f>
        <v>0</v>
      </c>
      <c r="AH50" s="154">
        <f>IF(Tb.Financiering[[#This Row],[Pnr.]]=AH$7,Tb.Financiering[[#This Row],[Te financieren]]-Tb.Financiering[[#This Row],[Eigen
bijdrage]]-Tb.Financiering[[#This Row],[Andere
subsidie(s)]]-Tb.Financiering[[#This Row],[Anders]],0)</f>
        <v>0</v>
      </c>
      <c r="AI50" s="154">
        <f>IF(Tb.Financiering[[#This Row],[Pnr.]]=AI$7,Tb.Financiering[[#This Row],[Te financieren]]-Tb.Financiering[[#This Row],[Eigen
bijdrage]]-Tb.Financiering[[#This Row],[Andere
subsidie(s)]]-Tb.Financiering[[#This Row],[Anders]],0)</f>
        <v>0</v>
      </c>
      <c r="AJ50" s="154">
        <f>IF(Tb.Financiering[[#This Row],[Pnr.]]=AJ$7,Tb.Financiering[[#This Row],[Te financieren]]-Tb.Financiering[[#This Row],[Eigen
bijdrage]]-Tb.Financiering[[#This Row],[Andere
subsidie(s)]]-Tb.Financiering[[#This Row],[Anders]],0)</f>
        <v>0</v>
      </c>
      <c r="AK50" s="154">
        <f>IF(Tb.Financiering[[#This Row],[Pnr.]]=AK$7,Tb.Financiering[[#This Row],[Te financieren]]-Tb.Financiering[[#This Row],[Eigen
bijdrage]]-Tb.Financiering[[#This Row],[Andere
subsidie(s)]]-Tb.Financiering[[#This Row],[Anders]],0)</f>
        <v>0</v>
      </c>
      <c r="AL50" s="154">
        <f>IF(Tb.Financiering[[#This Row],[Pnr.]]=AL$7,Tb.Financiering[[#This Row],[Te financieren]]-Tb.Financiering[[#This Row],[Eigen
bijdrage]]-Tb.Financiering[[#This Row],[Andere
subsidie(s)]]-Tb.Financiering[[#This Row],[Anders]],0)</f>
        <v>0</v>
      </c>
      <c r="AM50" s="154">
        <f>IF(Tb.Financiering[[#This Row],[Pnr.]]=AM$7,Tb.Financiering[[#This Row],[Te financieren]]-Tb.Financiering[[#This Row],[Eigen
bijdrage]]-Tb.Financiering[[#This Row],[Andere
subsidie(s)]]-Tb.Financiering[[#This Row],[Anders]],0)</f>
        <v>0</v>
      </c>
      <c r="AN50" s="154">
        <f>IF(Tb.Financiering[[#This Row],[Pnr.]]=AN$7,Tb.Financiering[[#This Row],[Te financieren]]-Tb.Financiering[[#This Row],[Eigen
bijdrage]]-Tb.Financiering[[#This Row],[Andere
subsidie(s)]]-Tb.Financiering[[#This Row],[Anders]],0)</f>
        <v>0</v>
      </c>
      <c r="AO50" s="154">
        <f>IF(Tb.Financiering[[#This Row],[Pnr.]]=AO$7,Tb.Financiering[[#This Row],[Te financieren]]-Tb.Financiering[[#This Row],[Eigen
bijdrage]]-Tb.Financiering[[#This Row],[Andere
subsidie(s)]]-Tb.Financiering[[#This Row],[Anders]],0)</f>
        <v>0</v>
      </c>
      <c r="AP50" s="154">
        <f>IF(Tb.Financiering[[#This Row],[Pnr.]]=AP$7,Tb.Financiering[[#This Row],[Te financieren]]-Tb.Financiering[[#This Row],[Eigen
bijdrage]]-Tb.Financiering[[#This Row],[Andere
subsidie(s)]]-Tb.Financiering[[#This Row],[Anders]],0)</f>
        <v>0</v>
      </c>
      <c r="AQ50" s="154">
        <f>IF(Tb.Financiering[[#This Row],[Pnr.]]=AQ$7,Tb.Financiering[[#This Row],[Te financieren]]-Tb.Financiering[[#This Row],[Eigen
bijdrage]]-Tb.Financiering[[#This Row],[Andere
subsidie(s)]]-Tb.Financiering[[#This Row],[Anders]],0)</f>
        <v>0</v>
      </c>
      <c r="AR50" s="154">
        <f>IF(Tb.Financiering[[#This Row],[Pnr.]]=AR$7,Tb.Financiering[[#This Row],[Te financieren]]-Tb.Financiering[[#This Row],[Eigen
bijdrage]]-Tb.Financiering[[#This Row],[Andere
subsidie(s)]]-Tb.Financiering[[#This Row],[Anders]],0)</f>
        <v>0</v>
      </c>
      <c r="AS50" s="154">
        <f>IF(Tb.Financiering[[#This Row],[Pnr.]]=AS$7,Tb.Financiering[[#This Row],[Te financieren]]-Tb.Financiering[[#This Row],[Eigen
bijdrage]]-Tb.Financiering[[#This Row],[Andere
subsidie(s)]]-Tb.Financiering[[#This Row],[Anders]],0)</f>
        <v>0</v>
      </c>
      <c r="AT50" s="154">
        <f>IF(Tb.Financiering[[#This Row],[Pnr.]]=AT$7,Tb.Financiering[[#This Row],[Te financieren]]-Tb.Financiering[[#This Row],[Eigen
bijdrage]]-Tb.Financiering[[#This Row],[Andere
subsidie(s)]]-Tb.Financiering[[#This Row],[Anders]],0)</f>
        <v>0</v>
      </c>
      <c r="AU50" s="154">
        <f>IF(Tb.Financiering[[#This Row],[Pnr.]]=AU$7,Tb.Financiering[[#This Row],[Te financieren]]-Tb.Financiering[[#This Row],[Eigen
bijdrage]]-Tb.Financiering[[#This Row],[Andere
subsidie(s)]]-Tb.Financiering[[#This Row],[Anders]],0)</f>
        <v>0</v>
      </c>
      <c r="AV50" s="154">
        <f>IF(Tb.Financiering[[#This Row],[Pnr.]]=AV$7,Tb.Financiering[[#This Row],[Te financieren]]-Tb.Financiering[[#This Row],[Eigen
bijdrage]]-Tb.Financiering[[#This Row],[Andere
subsidie(s)]]-Tb.Financiering[[#This Row],[Anders]],0)</f>
        <v>0</v>
      </c>
      <c r="AW50" s="154">
        <f>IF(Tb.Financiering[[#This Row],[Pnr.]]=AW$7,Tb.Financiering[[#This Row],[Te financieren]]-Tb.Financiering[[#This Row],[Eigen
bijdrage]]-Tb.Financiering[[#This Row],[Andere
subsidie(s)]]-Tb.Financiering[[#This Row],[Anders]],0)</f>
        <v>0</v>
      </c>
      <c r="AX50" s="154">
        <f>IF(Tb.Financiering[[#This Row],[Pnr.]]=AX$7,Tb.Financiering[[#This Row],[Te financieren]]-Tb.Financiering[[#This Row],[Eigen
bijdrage]]-Tb.Financiering[[#This Row],[Andere
subsidie(s)]]-Tb.Financiering[[#This Row],[Anders]],0)</f>
        <v>0</v>
      </c>
      <c r="AY50" s="154">
        <f>IF(Tb.Financiering[[#This Row],[Pnr.]]=AY$7,Tb.Financiering[[#This Row],[Te financieren]]-Tb.Financiering[[#This Row],[Eigen
bijdrage]]-Tb.Financiering[[#This Row],[Andere
subsidie(s)]]-Tb.Financiering[[#This Row],[Anders]],0)</f>
        <v>0</v>
      </c>
      <c r="AZ50" s="154">
        <f>IF(Tb.Financiering[[#This Row],[Pnr.]]=AZ$7,Tb.Financiering[[#This Row],[Te financieren]]-Tb.Financiering[[#This Row],[Eigen
bijdrage]]-Tb.Financiering[[#This Row],[Andere
subsidie(s)]]-Tb.Financiering[[#This Row],[Anders]],0)</f>
        <v>0</v>
      </c>
      <c r="BA50" s="154">
        <f>IF(Tb.Financiering[[#This Row],[Pnr.]]=BA$7,Tb.Financiering[[#This Row],[Te financieren]]-Tb.Financiering[[#This Row],[Eigen
bijdrage]]-Tb.Financiering[[#This Row],[Andere
subsidie(s)]]-Tb.Financiering[[#This Row],[Anders]],0)</f>
        <v>0</v>
      </c>
      <c r="BB50" s="154">
        <f>IF(Tb.Financiering[[#This Row],[Pnr.]]=BB$7,Tb.Financiering[[#This Row],[Te financieren]]-Tb.Financiering[[#This Row],[Eigen
bijdrage]]-Tb.Financiering[[#This Row],[Andere
subsidie(s)]]-Tb.Financiering[[#This Row],[Anders]],0)</f>
        <v>0</v>
      </c>
      <c r="BC50" s="154">
        <f>IF(Tb.Financiering[[#This Row],[Pnr.]]=BC$7,Tb.Financiering[[#This Row],[Te financieren]]-Tb.Financiering[[#This Row],[Eigen
bijdrage]]-Tb.Financiering[[#This Row],[Andere
subsidie(s)]]-Tb.Financiering[[#This Row],[Anders]],0)</f>
        <v>0</v>
      </c>
      <c r="BD50" s="154">
        <f>IF(Tb.Financiering[[#This Row],[Pnr.]]=BD$7,Tb.Financiering[[#This Row],[Te financieren]]-Tb.Financiering[[#This Row],[Eigen
bijdrage]]-Tb.Financiering[[#This Row],[Andere
subsidie(s)]]-Tb.Financiering[[#This Row],[Anders]],0)</f>
        <v>0</v>
      </c>
      <c r="BE50" s="154">
        <f>IF(Tb.Financiering[[#This Row],[Pnr.]]=BE$7,Tb.Financiering[[#This Row],[Te financieren]]-Tb.Financiering[[#This Row],[Eigen
bijdrage]]-Tb.Financiering[[#This Row],[Andere
subsidie(s)]]-Tb.Financiering[[#This Row],[Anders]],0)</f>
        <v>0</v>
      </c>
      <c r="BF50" s="154">
        <f>IF(Tb.Financiering[[#This Row],[Pnr.]]=BF$7,Tb.Financiering[[#This Row],[Te financieren]]-Tb.Financiering[[#This Row],[Eigen
bijdrage]]-Tb.Financiering[[#This Row],[Andere
subsidie(s)]]-Tb.Financiering[[#This Row],[Anders]],0)</f>
        <v>0</v>
      </c>
      <c r="BG50" s="154">
        <f>IF(Tb.Financiering[[#This Row],[Pnr.]]=BG$7,Tb.Financiering[[#This Row],[Te financieren]]-Tb.Financiering[[#This Row],[Eigen
bijdrage]]-Tb.Financiering[[#This Row],[Andere
subsidie(s)]]-Tb.Financiering[[#This Row],[Anders]],0)</f>
        <v>0</v>
      </c>
      <c r="BH50" s="154">
        <f>IF(Tb.Financiering[[#This Row],[Pnr.]]=BH$7,Tb.Financiering[[#This Row],[Te financieren]]-Tb.Financiering[[#This Row],[Eigen
bijdrage]]-Tb.Financiering[[#This Row],[Andere
subsidie(s)]]-Tb.Financiering[[#This Row],[Anders]],0)</f>
        <v>0</v>
      </c>
      <c r="BI50" s="154">
        <f>IF(Tb.Financiering[[#This Row],[Pnr.]]=BI$7,Tb.Financiering[[#This Row],[Te financieren]]-Tb.Financiering[[#This Row],[Eigen
bijdrage]]-Tb.Financiering[[#This Row],[Andere
subsidie(s)]]-Tb.Financiering[[#This Row],[Anders]],0)</f>
        <v>0</v>
      </c>
      <c r="BJ50" s="154">
        <f>IF(Tb.Financiering[[#This Row],[Pnr.]]=BJ$7,Tb.Financiering[[#This Row],[Te financieren]]-Tb.Financiering[[#This Row],[Eigen
bijdrage]]-Tb.Financiering[[#This Row],[Andere
subsidie(s)]]-Tb.Financiering[[#This Row],[Anders]],0)</f>
        <v>0</v>
      </c>
      <c r="BK50" s="154">
        <f>IF(Tb.Financiering[[#This Row],[Pnr.]]=BK$7,Tb.Financiering[[#This Row],[Te financieren]]-Tb.Financiering[[#This Row],[Eigen
bijdrage]]-Tb.Financiering[[#This Row],[Andere
subsidie(s)]]-Tb.Financiering[[#This Row],[Anders]],0)</f>
        <v>0</v>
      </c>
      <c r="BL50" s="154">
        <f>IF(Tb.Financiering[[#This Row],[Pnr.]]=BL$7,Tb.Financiering[[#This Row],[Te financieren]]-Tb.Financiering[[#This Row],[Eigen
bijdrage]]-Tb.Financiering[[#This Row],[Andere
subsidie(s)]]-Tb.Financiering[[#This Row],[Anders]],0)</f>
        <v>0</v>
      </c>
      <c r="BM50" s="154">
        <f>IF(Tb.Financiering[[#This Row],[Pnr.]]=BM$7,Tb.Financiering[[#This Row],[Te financieren]]-Tb.Financiering[[#This Row],[Eigen
bijdrage]]-Tb.Financiering[[#This Row],[Andere
subsidie(s)]]-Tb.Financiering[[#This Row],[Anders]],0)</f>
        <v>0</v>
      </c>
      <c r="BN50" s="259">
        <f>IF(Tb.Financiering[[#This Row],[Pnr.]]=BN$7,Tb.Financiering[[#This Row],[Eigen
bijdrage]]+Tb.Financiering[[#This Row],[Andere
subsidie(s)]]+Tb.Financiering[[#This Row],[Anders]],0)</f>
        <v>0</v>
      </c>
      <c r="BO50" s="259">
        <f>IF(Tb.Financiering[[#This Row],[Pnr.]]=BO$7,Tb.Financiering[[#This Row],[Eigen
bijdrage]]+Tb.Financiering[[#This Row],[Andere
subsidie(s)]]+Tb.Financiering[[#This Row],[Anders]],0)</f>
        <v>0</v>
      </c>
      <c r="BP50" s="259">
        <f>IF(Tb.Financiering[[#This Row],[Pnr.]]=BP$7,Tb.Financiering[[#This Row],[Eigen
bijdrage]]+Tb.Financiering[[#This Row],[Andere
subsidie(s)]]+Tb.Financiering[[#This Row],[Anders]],0)</f>
        <v>0</v>
      </c>
      <c r="BQ50" s="259">
        <f>IF(Tb.Financiering[[#This Row],[Pnr.]]=BQ$7,Tb.Financiering[[#This Row],[Eigen
bijdrage]]+Tb.Financiering[[#This Row],[Andere
subsidie(s)]]+Tb.Financiering[[#This Row],[Anders]],0)</f>
        <v>0</v>
      </c>
      <c r="BR50" s="259">
        <f>IF(Tb.Financiering[[#This Row],[Pnr.]]=BR$7,Tb.Financiering[[#This Row],[Eigen
bijdrage]]+Tb.Financiering[[#This Row],[Andere
subsidie(s)]]+Tb.Financiering[[#This Row],[Anders]],0)</f>
        <v>0</v>
      </c>
      <c r="BS50" s="259">
        <f>IF(Tb.Financiering[[#This Row],[Pnr.]]=BS$7,Tb.Financiering[[#This Row],[Eigen
bijdrage]]+Tb.Financiering[[#This Row],[Andere
subsidie(s)]]+Tb.Financiering[[#This Row],[Anders]],0)</f>
        <v>0</v>
      </c>
      <c r="BT50" s="259">
        <f>IF(Tb.Financiering[[#This Row],[Pnr.]]=BT$7,Tb.Financiering[[#This Row],[Eigen
bijdrage]]+Tb.Financiering[[#This Row],[Andere
subsidie(s)]]+Tb.Financiering[[#This Row],[Anders]],0)</f>
        <v>0</v>
      </c>
      <c r="BU50" s="259">
        <f>IF(Tb.Financiering[[#This Row],[Pnr.]]=BU$7,Tb.Financiering[[#This Row],[Eigen
bijdrage]]+Tb.Financiering[[#This Row],[Andere
subsidie(s)]]+Tb.Financiering[[#This Row],[Anders]],0)</f>
        <v>0</v>
      </c>
      <c r="BV50" s="259">
        <f>IF(Tb.Financiering[[#This Row],[Pnr.]]=BV$7,Tb.Financiering[[#This Row],[Eigen
bijdrage]]+Tb.Financiering[[#This Row],[Andere
subsidie(s)]]+Tb.Financiering[[#This Row],[Anders]],0)</f>
        <v>0</v>
      </c>
      <c r="BW50" s="259">
        <f>IF(Tb.Financiering[[#This Row],[Pnr.]]=BW$7,Tb.Financiering[[#This Row],[Eigen
bijdrage]]+Tb.Financiering[[#This Row],[Andere
subsidie(s)]]+Tb.Financiering[[#This Row],[Anders]],0)</f>
        <v>0</v>
      </c>
      <c r="BX50" s="259">
        <f>IF(Tb.Financiering[[#This Row],[Pnr.]]=BX$7,Tb.Financiering[[#This Row],[Eigen
bijdrage]]+Tb.Financiering[[#This Row],[Andere
subsidie(s)]]+Tb.Financiering[[#This Row],[Anders]],0)</f>
        <v>0</v>
      </c>
      <c r="BY50" s="259">
        <f>IF(Tb.Financiering[[#This Row],[Pnr.]]=BY$7,Tb.Financiering[[#This Row],[Eigen
bijdrage]]+Tb.Financiering[[#This Row],[Andere
subsidie(s)]]+Tb.Financiering[[#This Row],[Anders]],0)</f>
        <v>0</v>
      </c>
      <c r="BZ50" s="259">
        <f>IF(Tb.Financiering[[#This Row],[Pnr.]]=BZ$7,Tb.Financiering[[#This Row],[Eigen
bijdrage]]+Tb.Financiering[[#This Row],[Andere
subsidie(s)]]+Tb.Financiering[[#This Row],[Anders]],0)</f>
        <v>0</v>
      </c>
      <c r="CA50" s="259">
        <f>IF(Tb.Financiering[[#This Row],[Pnr.]]=CA$7,Tb.Financiering[[#This Row],[Eigen
bijdrage]]+Tb.Financiering[[#This Row],[Andere
subsidie(s)]]+Tb.Financiering[[#This Row],[Anders]],0)</f>
        <v>0</v>
      </c>
      <c r="CB50" s="259">
        <f>IF(Tb.Financiering[[#This Row],[Pnr.]]=CB$7,Tb.Financiering[[#This Row],[Eigen
bijdrage]]+Tb.Financiering[[#This Row],[Andere
subsidie(s)]]+Tb.Financiering[[#This Row],[Anders]],0)</f>
        <v>0</v>
      </c>
      <c r="CC50" s="259">
        <f>IF(Tb.Financiering[[#This Row],[Pnr.]]=CC$7,Tb.Financiering[[#This Row],[Eigen
bijdrage]]+Tb.Financiering[[#This Row],[Andere
subsidie(s)]]+Tb.Financiering[[#This Row],[Anders]],0)</f>
        <v>0</v>
      </c>
      <c r="CD50" s="259">
        <f>IF(Tb.Financiering[[#This Row],[Pnr.]]=CD$7,Tb.Financiering[[#This Row],[Eigen
bijdrage]]+Tb.Financiering[[#This Row],[Andere
subsidie(s)]]+Tb.Financiering[[#This Row],[Anders]],0)</f>
        <v>0</v>
      </c>
      <c r="CE50" s="259">
        <f>IF(Tb.Financiering[[#This Row],[Pnr.]]=CE$7,Tb.Financiering[[#This Row],[Eigen
bijdrage]]+Tb.Financiering[[#This Row],[Andere
subsidie(s)]]+Tb.Financiering[[#This Row],[Anders]],0)</f>
        <v>0</v>
      </c>
      <c r="CF50" s="259">
        <f>IF(Tb.Financiering[[#This Row],[Pnr.]]=CF$7,Tb.Financiering[[#This Row],[Eigen
bijdrage]]+Tb.Financiering[[#This Row],[Andere
subsidie(s)]]+Tb.Financiering[[#This Row],[Anders]],0)</f>
        <v>0</v>
      </c>
      <c r="CG50" s="259">
        <f>IF(Tb.Financiering[[#This Row],[Pnr.]]=CG$7,Tb.Financiering[[#This Row],[Eigen
bijdrage]]+Tb.Financiering[[#This Row],[Andere
subsidie(s)]]+Tb.Financiering[[#This Row],[Anders]],0)</f>
        <v>0</v>
      </c>
      <c r="CH50" s="259">
        <f>IF(Tb.Financiering[[#This Row],[Pnr.]]=CH$7,Tb.Financiering[[#This Row],[Eigen
bijdrage]]+Tb.Financiering[[#This Row],[Andere
subsidie(s)]]+Tb.Financiering[[#This Row],[Anders]],0)</f>
        <v>0</v>
      </c>
      <c r="CI50" s="259">
        <f>IF(Tb.Financiering[[#This Row],[Pnr.]]=CI$7,Tb.Financiering[[#This Row],[Eigen
bijdrage]]+Tb.Financiering[[#This Row],[Andere
subsidie(s)]]+Tb.Financiering[[#This Row],[Anders]],0)</f>
        <v>0</v>
      </c>
      <c r="CJ50" s="259">
        <f>IF(Tb.Financiering[[#This Row],[Pnr.]]=CJ$7,Tb.Financiering[[#This Row],[Eigen
bijdrage]]+Tb.Financiering[[#This Row],[Andere
subsidie(s)]]+Tb.Financiering[[#This Row],[Anders]],0)</f>
        <v>0</v>
      </c>
      <c r="CK50" s="259">
        <f>IF(Tb.Financiering[[#This Row],[Pnr.]]=CK$7,Tb.Financiering[[#This Row],[Eigen
bijdrage]]+Tb.Financiering[[#This Row],[Andere
subsidie(s)]]+Tb.Financiering[[#This Row],[Anders]],0)</f>
        <v>0</v>
      </c>
      <c r="CL50" s="259">
        <f>IF(Tb.Financiering[[#This Row],[Pnr.]]=CL$7,Tb.Financiering[[#This Row],[Eigen
bijdrage]]+Tb.Financiering[[#This Row],[Andere
subsidie(s)]]+Tb.Financiering[[#This Row],[Anders]],0)</f>
        <v>0</v>
      </c>
      <c r="CM50" s="259">
        <f>IF(Tb.Financiering[[#This Row],[Pnr.]]=CM$7,Tb.Financiering[[#This Row],[Eigen
bijdrage]]+Tb.Financiering[[#This Row],[Andere
subsidie(s)]]+Tb.Financiering[[#This Row],[Anders]],0)</f>
        <v>0</v>
      </c>
      <c r="CN50" s="259">
        <f>IF(Tb.Financiering[[#This Row],[Pnr.]]=CN$7,Tb.Financiering[[#This Row],[Eigen
bijdrage]]+Tb.Financiering[[#This Row],[Andere
subsidie(s)]]+Tb.Financiering[[#This Row],[Anders]],0)</f>
        <v>0</v>
      </c>
      <c r="CO50" s="259">
        <f>IF(Tb.Financiering[[#This Row],[Pnr.]]=CO$7,Tb.Financiering[[#This Row],[Eigen
bijdrage]]+Tb.Financiering[[#This Row],[Andere
subsidie(s)]]+Tb.Financiering[[#This Row],[Anders]],0)</f>
        <v>0</v>
      </c>
      <c r="CP50" s="259">
        <f>IF(Tb.Financiering[[#This Row],[Pnr.]]=CP$7,Tb.Financiering[[#This Row],[Eigen
bijdrage]]+Tb.Financiering[[#This Row],[Andere
subsidie(s)]]+Tb.Financiering[[#This Row],[Anders]],0)</f>
        <v>0</v>
      </c>
      <c r="CQ50" s="259">
        <f>IF(Tb.Financiering[[#This Row],[Pnr.]]=CQ$7,Tb.Financiering[[#This Row],[Eigen
bijdrage]]+Tb.Financiering[[#This Row],[Andere
subsidie(s)]]+Tb.Financiering[[#This Row],[Anders]],0)</f>
        <v>0</v>
      </c>
      <c r="CR50" s="259">
        <f>IF(Tb.Financiering[[#This Row],[Pnr.]]=CR$7,Tb.Financiering[[#This Row],[Eigen
bijdrage]]+Tb.Financiering[[#This Row],[Andere
subsidie(s)]]+Tb.Financiering[[#This Row],[Anders]],0)</f>
        <v>0</v>
      </c>
      <c r="CS50" s="259">
        <f>IF(Tb.Financiering[[#This Row],[Pnr.]]=CS$7,Tb.Financiering[[#This Row],[Eigen
bijdrage]]+Tb.Financiering[[#This Row],[Andere
subsidie(s)]]+Tb.Financiering[[#This Row],[Anders]],0)</f>
        <v>0</v>
      </c>
      <c r="CT50" s="259">
        <f>IF(Tb.Financiering[[#This Row],[Pnr.]]=CT$7,Tb.Financiering[[#This Row],[Eigen
bijdrage]]+Tb.Financiering[[#This Row],[Andere
subsidie(s)]]+Tb.Financiering[[#This Row],[Anders]],0)</f>
        <v>0</v>
      </c>
      <c r="CU50" s="259">
        <f>IF(Tb.Financiering[[#This Row],[Pnr.]]=CU$7,Tb.Financiering[[#This Row],[Eigen
bijdrage]]+Tb.Financiering[[#This Row],[Andere
subsidie(s)]]+Tb.Financiering[[#This Row],[Anders]],0)</f>
        <v>0</v>
      </c>
      <c r="CV50" s="259">
        <f>IF(Tb.Financiering[[#This Row],[Pnr.]]=CV$7,Tb.Financiering[[#This Row],[Eigen
bijdrage]]+Tb.Financiering[[#This Row],[Andere
subsidie(s)]]+Tb.Financiering[[#This Row],[Anders]],0)</f>
        <v>0</v>
      </c>
      <c r="CW50" s="259">
        <f>IF(Tb.Financiering[[#This Row],[Pnr.]]=CW$7,Tb.Financiering[[#This Row],[Eigen
bijdrage]]+Tb.Financiering[[#This Row],[Andere
subsidie(s)]]+Tb.Financiering[[#This Row],[Anders]],0)</f>
        <v>0</v>
      </c>
      <c r="CX50" s="259">
        <f>IF(Tb.Financiering[[#This Row],[Pnr.]]=CX$7,Tb.Financiering[[#This Row],[Eigen
bijdrage]]+Tb.Financiering[[#This Row],[Andere
subsidie(s)]]+Tb.Financiering[[#This Row],[Anders]],0)</f>
        <v>0</v>
      </c>
      <c r="CY50" s="259">
        <f>IF(Tb.Financiering[[#This Row],[Pnr.]]=CY$7,Tb.Financiering[[#This Row],[Eigen
bijdrage]]+Tb.Financiering[[#This Row],[Andere
subsidie(s)]]+Tb.Financiering[[#This Row],[Anders]],0)</f>
        <v>0</v>
      </c>
      <c r="CZ50" s="259">
        <f>IF(Tb.Financiering[[#This Row],[Pnr.]]=CZ$7,Tb.Financiering[[#This Row],[Eigen
bijdrage]]+Tb.Financiering[[#This Row],[Andere
subsidie(s)]]+Tb.Financiering[[#This Row],[Anders]],0)</f>
        <v>0</v>
      </c>
      <c r="DA50" s="259">
        <f>IF(Tb.Financiering[[#This Row],[Pnr.]]=DA$7,Tb.Financiering[[#This Row],[Eigen
bijdrage]]+Tb.Financiering[[#This Row],[Andere
subsidie(s)]]+Tb.Financiering[[#This Row],[Anders]],0)</f>
        <v>0</v>
      </c>
      <c r="DB50" s="259">
        <f>IF(Tb.Financiering[[#This Row],[Pnr.]]=DB$7,Tb.Financiering[[#This Row],[Eigen
bijdrage]]+Tb.Financiering[[#This Row],[Andere
subsidie(s)]]+Tb.Financiering[[#This Row],[Anders]],0)</f>
        <v>0</v>
      </c>
      <c r="DC50" s="259">
        <f>IF(Tb.Financiering[[#This Row],[Pnr.]]=DC$7,Tb.Financiering[[#This Row],[Eigen
bijdrage]]+Tb.Financiering[[#This Row],[Andere
subsidie(s)]]+Tb.Financiering[[#This Row],[Anders]],0)</f>
        <v>0</v>
      </c>
      <c r="DD50" s="259">
        <f>IF(Tb.Financiering[[#This Row],[Pnr.]]=DD$7,Tb.Financiering[[#This Row],[Eigen
bijdrage]]+Tb.Financiering[[#This Row],[Andere
subsidie(s)]]+Tb.Financiering[[#This Row],[Anders]],0)</f>
        <v>0</v>
      </c>
      <c r="DE50" s="259">
        <f>IF(Tb.Financiering[[#This Row],[Pnr.]]=DE$7,Tb.Financiering[[#This Row],[Eigen
bijdrage]]+Tb.Financiering[[#This Row],[Andere
subsidie(s)]]+Tb.Financiering[[#This Row],[Anders]],0)</f>
        <v>0</v>
      </c>
      <c r="DF50" s="259">
        <f>IF(Tb.Financiering[[#This Row],[Pnr.]]=DF$7,Tb.Financiering[[#This Row],[Eigen
bijdrage]]+Tb.Financiering[[#This Row],[Andere
subsidie(s)]]+Tb.Financiering[[#This Row],[Anders]],0)</f>
        <v>0</v>
      </c>
      <c r="DG50" s="259">
        <f>IF(Tb.Financiering[[#This Row],[Pnr.]]=DG$7,Tb.Financiering[[#This Row],[Eigen
bijdrage]]+Tb.Financiering[[#This Row],[Andere
subsidie(s)]]+Tb.Financiering[[#This Row],[Anders]],0)</f>
        <v>0</v>
      </c>
      <c r="DH50" s="259">
        <f>IF(Tb.Financiering[[#This Row],[Pnr.]]=DH$7,Tb.Financiering[[#This Row],[Eigen
bijdrage]]+Tb.Financiering[[#This Row],[Andere
subsidie(s)]]+Tb.Financiering[[#This Row],[Anders]],0)</f>
        <v>0</v>
      </c>
      <c r="DI50" s="259">
        <f>IF(Tb.Financiering[[#This Row],[Pnr.]]=DI$7,Tb.Financiering[[#This Row],[Eigen
bijdrage]]+Tb.Financiering[[#This Row],[Andere
subsidie(s)]]+Tb.Financiering[[#This Row],[Anders]],0)</f>
        <v>0</v>
      </c>
      <c r="DJ50" s="259">
        <f>IF(Tb.Financiering[[#This Row],[Pnr.]]=DJ$7,Tb.Financiering[[#This Row],[Eigen
bijdrage]]+Tb.Financiering[[#This Row],[Andere
subsidie(s)]]+Tb.Financiering[[#This Row],[Anders]],0)</f>
        <v>0</v>
      </c>
      <c r="DK50" s="259">
        <f>IF(Tb.Financiering[[#This Row],[Pnr.]]=DK$7,Tb.Financiering[[#This Row],[Eigen
bijdrage]]+Tb.Financiering[[#This Row],[Andere
subsidie(s)]]+Tb.Financiering[[#This Row],[Anders]],0)</f>
        <v>0</v>
      </c>
      <c r="XEZ50" s="267"/>
      <c r="XFA50" s="267"/>
      <c r="XFB50" s="267"/>
      <c r="XFC50" s="267"/>
      <c r="XFD50" s="31"/>
    </row>
    <row r="51" spans="1:115 16380:16384" s="4" customFormat="1" x14ac:dyDescent="0.3">
      <c r="A51" s="31"/>
      <c r="B51" s="147"/>
      <c r="C51" s="147"/>
      <c r="D51" s="11">
        <f>SUMIF(Tbl.Kosten[PSAnr.],Tb.Financiering[[#This Row],[PSAnr.]],Tbl.Kosten[Totaal kosten])</f>
        <v>0</v>
      </c>
      <c r="E51" s="164">
        <f>SUMIF(Tbl.Kosten[PSAnr.],Tb.Financiering[[#This Row],[PSAnr.]],Tbl.Kosten[Subsidie])</f>
        <v>0</v>
      </c>
      <c r="F51" s="165"/>
      <c r="G51" s="164">
        <f>Tb.Financiering[[#This Row],[Begrote kosten]]-Tb.Financiering[[#This Row],[Berekende GLB subsidie]]-Tb.Financiering[[#This Row],[Correctie GLB subsidie]]</f>
        <v>0</v>
      </c>
      <c r="H51" s="166"/>
      <c r="I51" s="166"/>
      <c r="J51" s="166"/>
      <c r="K51" s="162"/>
      <c r="L51" s="97">
        <f>Tb.Financiering[[#This Row],[Te financieren]]-SUM(Tb.Financiering[[#This Row],[Eigen
bijdrage]:[Anders]])</f>
        <v>0</v>
      </c>
      <c r="M51" s="170" t="str">
        <f>IFERROR(VLOOKUP(Tb.Financiering[[#This Row],[Partnernaam]],Tbl.Projectpartners[[Naam]:[PNr.]],9,FALSE),"")</f>
        <v/>
      </c>
      <c r="N51" s="152" t="str">
        <f>IFERROR(VLOOKUP(Tb.Financiering[[#This Row],[Subsidiabele activiteit]],Tbl.Subsidiehoogte[[Subsidieactiviteit]:[SAnr.]],3,FALSE),"")</f>
        <v/>
      </c>
      <c r="O51" s="152" t="str">
        <f>_xlfn.CONCAT(Tb.Financiering[[#This Row],[Pnr.]],Tb.Financiering[[#This Row],[SAnr.]])</f>
        <v/>
      </c>
      <c r="P51" s="154">
        <f>IF(Tb.Financiering[[#This Row],[Pnr.]]=P$7,Tb.Financiering[[#This Row],[Te financieren]]-Tb.Financiering[[#This Row],[Eigen
bijdrage]]-Tb.Financiering[[#This Row],[Andere
subsidie(s)]]-Tb.Financiering[[#This Row],[Anders]],0)</f>
        <v>0</v>
      </c>
      <c r="Q51" s="154">
        <f>IF(Tb.Financiering[[#This Row],[Pnr.]]=Q$7,Tb.Financiering[[#This Row],[Te financieren]]-Tb.Financiering[[#This Row],[Eigen
bijdrage]]-Tb.Financiering[[#This Row],[Andere
subsidie(s)]]-Tb.Financiering[[#This Row],[Anders]],0)</f>
        <v>0</v>
      </c>
      <c r="R51" s="154">
        <f>IF(Tb.Financiering[[#This Row],[Pnr.]]=R$7,Tb.Financiering[[#This Row],[Te financieren]]-Tb.Financiering[[#This Row],[Eigen
bijdrage]]-Tb.Financiering[[#This Row],[Andere
subsidie(s)]]-Tb.Financiering[[#This Row],[Anders]],0)</f>
        <v>0</v>
      </c>
      <c r="S51" s="154">
        <f>IF(Tb.Financiering[[#This Row],[Pnr.]]=S$7,Tb.Financiering[[#This Row],[Te financieren]]-Tb.Financiering[[#This Row],[Eigen
bijdrage]]-Tb.Financiering[[#This Row],[Andere
subsidie(s)]]-Tb.Financiering[[#This Row],[Anders]],0)</f>
        <v>0</v>
      </c>
      <c r="T51" s="154">
        <f>IF(Tb.Financiering[[#This Row],[Pnr.]]=T$7,Tb.Financiering[[#This Row],[Te financieren]]-Tb.Financiering[[#This Row],[Eigen
bijdrage]]-Tb.Financiering[[#This Row],[Andere
subsidie(s)]]-Tb.Financiering[[#This Row],[Anders]],0)</f>
        <v>0</v>
      </c>
      <c r="U51" s="154">
        <f>IF(Tb.Financiering[[#This Row],[Pnr.]]=U$7,Tb.Financiering[[#This Row],[Te financieren]]-Tb.Financiering[[#This Row],[Eigen
bijdrage]]-Tb.Financiering[[#This Row],[Andere
subsidie(s)]]-Tb.Financiering[[#This Row],[Anders]],0)</f>
        <v>0</v>
      </c>
      <c r="V51" s="154">
        <f>IF(Tb.Financiering[[#This Row],[Pnr.]]=V$7,Tb.Financiering[[#This Row],[Te financieren]]-Tb.Financiering[[#This Row],[Eigen
bijdrage]]-Tb.Financiering[[#This Row],[Andere
subsidie(s)]]-Tb.Financiering[[#This Row],[Anders]],0)</f>
        <v>0</v>
      </c>
      <c r="W51" s="154">
        <f>IF(Tb.Financiering[[#This Row],[Pnr.]]=W$7,Tb.Financiering[[#This Row],[Te financieren]]-Tb.Financiering[[#This Row],[Eigen
bijdrage]]-Tb.Financiering[[#This Row],[Andere
subsidie(s)]]-Tb.Financiering[[#This Row],[Anders]],0)</f>
        <v>0</v>
      </c>
      <c r="X51" s="154">
        <f>IF(Tb.Financiering[[#This Row],[Pnr.]]=X$7,Tb.Financiering[[#This Row],[Te financieren]]-Tb.Financiering[[#This Row],[Eigen
bijdrage]]-Tb.Financiering[[#This Row],[Andere
subsidie(s)]]-Tb.Financiering[[#This Row],[Anders]],0)</f>
        <v>0</v>
      </c>
      <c r="Y51" s="154">
        <f>IF(Tb.Financiering[[#This Row],[Pnr.]]=Y$7,Tb.Financiering[[#This Row],[Te financieren]]-Tb.Financiering[[#This Row],[Eigen
bijdrage]]-Tb.Financiering[[#This Row],[Andere
subsidie(s)]]-Tb.Financiering[[#This Row],[Anders]],0)</f>
        <v>0</v>
      </c>
      <c r="Z51" s="154">
        <f>IF(Tb.Financiering[[#This Row],[Pnr.]]=Z$7,Tb.Financiering[[#This Row],[Te financieren]]-Tb.Financiering[[#This Row],[Eigen
bijdrage]]-Tb.Financiering[[#This Row],[Andere
subsidie(s)]]-Tb.Financiering[[#This Row],[Anders]],0)</f>
        <v>0</v>
      </c>
      <c r="AA51" s="154">
        <f>IF(Tb.Financiering[[#This Row],[Pnr.]]=AA$7,Tb.Financiering[[#This Row],[Te financieren]]-Tb.Financiering[[#This Row],[Eigen
bijdrage]]-Tb.Financiering[[#This Row],[Andere
subsidie(s)]]-Tb.Financiering[[#This Row],[Anders]],0)</f>
        <v>0</v>
      </c>
      <c r="AB51" s="154">
        <f>IF(Tb.Financiering[[#This Row],[Pnr.]]=AB$7,Tb.Financiering[[#This Row],[Te financieren]]-Tb.Financiering[[#This Row],[Eigen
bijdrage]]-Tb.Financiering[[#This Row],[Andere
subsidie(s)]]-Tb.Financiering[[#This Row],[Anders]],0)</f>
        <v>0</v>
      </c>
      <c r="AC51" s="154">
        <f>IF(Tb.Financiering[[#This Row],[Pnr.]]=AC$7,Tb.Financiering[[#This Row],[Te financieren]]-Tb.Financiering[[#This Row],[Eigen
bijdrage]]-Tb.Financiering[[#This Row],[Andere
subsidie(s)]]-Tb.Financiering[[#This Row],[Anders]],0)</f>
        <v>0</v>
      </c>
      <c r="AD51" s="154">
        <f>IF(Tb.Financiering[[#This Row],[Pnr.]]=AD$7,Tb.Financiering[[#This Row],[Te financieren]]-Tb.Financiering[[#This Row],[Eigen
bijdrage]]-Tb.Financiering[[#This Row],[Andere
subsidie(s)]]-Tb.Financiering[[#This Row],[Anders]],0)</f>
        <v>0</v>
      </c>
      <c r="AE51" s="154">
        <f>IF(Tb.Financiering[[#This Row],[Pnr.]]=AE$7,Tb.Financiering[[#This Row],[Te financieren]]-Tb.Financiering[[#This Row],[Eigen
bijdrage]]-Tb.Financiering[[#This Row],[Andere
subsidie(s)]]-Tb.Financiering[[#This Row],[Anders]],0)</f>
        <v>0</v>
      </c>
      <c r="AF51" s="154">
        <f>IF(Tb.Financiering[[#This Row],[Pnr.]]=AF$7,Tb.Financiering[[#This Row],[Te financieren]]-Tb.Financiering[[#This Row],[Eigen
bijdrage]]-Tb.Financiering[[#This Row],[Andere
subsidie(s)]]-Tb.Financiering[[#This Row],[Anders]],0)</f>
        <v>0</v>
      </c>
      <c r="AG51" s="154">
        <f>IF(Tb.Financiering[[#This Row],[Pnr.]]=AG$7,Tb.Financiering[[#This Row],[Te financieren]]-Tb.Financiering[[#This Row],[Eigen
bijdrage]]-Tb.Financiering[[#This Row],[Andere
subsidie(s)]]-Tb.Financiering[[#This Row],[Anders]],0)</f>
        <v>0</v>
      </c>
      <c r="AH51" s="154">
        <f>IF(Tb.Financiering[[#This Row],[Pnr.]]=AH$7,Tb.Financiering[[#This Row],[Te financieren]]-Tb.Financiering[[#This Row],[Eigen
bijdrage]]-Tb.Financiering[[#This Row],[Andere
subsidie(s)]]-Tb.Financiering[[#This Row],[Anders]],0)</f>
        <v>0</v>
      </c>
      <c r="AI51" s="154">
        <f>IF(Tb.Financiering[[#This Row],[Pnr.]]=AI$7,Tb.Financiering[[#This Row],[Te financieren]]-Tb.Financiering[[#This Row],[Eigen
bijdrage]]-Tb.Financiering[[#This Row],[Andere
subsidie(s)]]-Tb.Financiering[[#This Row],[Anders]],0)</f>
        <v>0</v>
      </c>
      <c r="AJ51" s="154">
        <f>IF(Tb.Financiering[[#This Row],[Pnr.]]=AJ$7,Tb.Financiering[[#This Row],[Te financieren]]-Tb.Financiering[[#This Row],[Eigen
bijdrage]]-Tb.Financiering[[#This Row],[Andere
subsidie(s)]]-Tb.Financiering[[#This Row],[Anders]],0)</f>
        <v>0</v>
      </c>
      <c r="AK51" s="154">
        <f>IF(Tb.Financiering[[#This Row],[Pnr.]]=AK$7,Tb.Financiering[[#This Row],[Te financieren]]-Tb.Financiering[[#This Row],[Eigen
bijdrage]]-Tb.Financiering[[#This Row],[Andere
subsidie(s)]]-Tb.Financiering[[#This Row],[Anders]],0)</f>
        <v>0</v>
      </c>
      <c r="AL51" s="154">
        <f>IF(Tb.Financiering[[#This Row],[Pnr.]]=AL$7,Tb.Financiering[[#This Row],[Te financieren]]-Tb.Financiering[[#This Row],[Eigen
bijdrage]]-Tb.Financiering[[#This Row],[Andere
subsidie(s)]]-Tb.Financiering[[#This Row],[Anders]],0)</f>
        <v>0</v>
      </c>
      <c r="AM51" s="154">
        <f>IF(Tb.Financiering[[#This Row],[Pnr.]]=AM$7,Tb.Financiering[[#This Row],[Te financieren]]-Tb.Financiering[[#This Row],[Eigen
bijdrage]]-Tb.Financiering[[#This Row],[Andere
subsidie(s)]]-Tb.Financiering[[#This Row],[Anders]],0)</f>
        <v>0</v>
      </c>
      <c r="AN51" s="154">
        <f>IF(Tb.Financiering[[#This Row],[Pnr.]]=AN$7,Tb.Financiering[[#This Row],[Te financieren]]-Tb.Financiering[[#This Row],[Eigen
bijdrage]]-Tb.Financiering[[#This Row],[Andere
subsidie(s)]]-Tb.Financiering[[#This Row],[Anders]],0)</f>
        <v>0</v>
      </c>
      <c r="AO51" s="154">
        <f>IF(Tb.Financiering[[#This Row],[Pnr.]]=AO$7,Tb.Financiering[[#This Row],[Te financieren]]-Tb.Financiering[[#This Row],[Eigen
bijdrage]]-Tb.Financiering[[#This Row],[Andere
subsidie(s)]]-Tb.Financiering[[#This Row],[Anders]],0)</f>
        <v>0</v>
      </c>
      <c r="AP51" s="154">
        <f>IF(Tb.Financiering[[#This Row],[Pnr.]]=AP$7,Tb.Financiering[[#This Row],[Te financieren]]-Tb.Financiering[[#This Row],[Eigen
bijdrage]]-Tb.Financiering[[#This Row],[Andere
subsidie(s)]]-Tb.Financiering[[#This Row],[Anders]],0)</f>
        <v>0</v>
      </c>
      <c r="AQ51" s="154">
        <f>IF(Tb.Financiering[[#This Row],[Pnr.]]=AQ$7,Tb.Financiering[[#This Row],[Te financieren]]-Tb.Financiering[[#This Row],[Eigen
bijdrage]]-Tb.Financiering[[#This Row],[Andere
subsidie(s)]]-Tb.Financiering[[#This Row],[Anders]],0)</f>
        <v>0</v>
      </c>
      <c r="AR51" s="154">
        <f>IF(Tb.Financiering[[#This Row],[Pnr.]]=AR$7,Tb.Financiering[[#This Row],[Te financieren]]-Tb.Financiering[[#This Row],[Eigen
bijdrage]]-Tb.Financiering[[#This Row],[Andere
subsidie(s)]]-Tb.Financiering[[#This Row],[Anders]],0)</f>
        <v>0</v>
      </c>
      <c r="AS51" s="154">
        <f>IF(Tb.Financiering[[#This Row],[Pnr.]]=AS$7,Tb.Financiering[[#This Row],[Te financieren]]-Tb.Financiering[[#This Row],[Eigen
bijdrage]]-Tb.Financiering[[#This Row],[Andere
subsidie(s)]]-Tb.Financiering[[#This Row],[Anders]],0)</f>
        <v>0</v>
      </c>
      <c r="AT51" s="154">
        <f>IF(Tb.Financiering[[#This Row],[Pnr.]]=AT$7,Tb.Financiering[[#This Row],[Te financieren]]-Tb.Financiering[[#This Row],[Eigen
bijdrage]]-Tb.Financiering[[#This Row],[Andere
subsidie(s)]]-Tb.Financiering[[#This Row],[Anders]],0)</f>
        <v>0</v>
      </c>
      <c r="AU51" s="154">
        <f>IF(Tb.Financiering[[#This Row],[Pnr.]]=AU$7,Tb.Financiering[[#This Row],[Te financieren]]-Tb.Financiering[[#This Row],[Eigen
bijdrage]]-Tb.Financiering[[#This Row],[Andere
subsidie(s)]]-Tb.Financiering[[#This Row],[Anders]],0)</f>
        <v>0</v>
      </c>
      <c r="AV51" s="154">
        <f>IF(Tb.Financiering[[#This Row],[Pnr.]]=AV$7,Tb.Financiering[[#This Row],[Te financieren]]-Tb.Financiering[[#This Row],[Eigen
bijdrage]]-Tb.Financiering[[#This Row],[Andere
subsidie(s)]]-Tb.Financiering[[#This Row],[Anders]],0)</f>
        <v>0</v>
      </c>
      <c r="AW51" s="154">
        <f>IF(Tb.Financiering[[#This Row],[Pnr.]]=AW$7,Tb.Financiering[[#This Row],[Te financieren]]-Tb.Financiering[[#This Row],[Eigen
bijdrage]]-Tb.Financiering[[#This Row],[Andere
subsidie(s)]]-Tb.Financiering[[#This Row],[Anders]],0)</f>
        <v>0</v>
      </c>
      <c r="AX51" s="154">
        <f>IF(Tb.Financiering[[#This Row],[Pnr.]]=AX$7,Tb.Financiering[[#This Row],[Te financieren]]-Tb.Financiering[[#This Row],[Eigen
bijdrage]]-Tb.Financiering[[#This Row],[Andere
subsidie(s)]]-Tb.Financiering[[#This Row],[Anders]],0)</f>
        <v>0</v>
      </c>
      <c r="AY51" s="154">
        <f>IF(Tb.Financiering[[#This Row],[Pnr.]]=AY$7,Tb.Financiering[[#This Row],[Te financieren]]-Tb.Financiering[[#This Row],[Eigen
bijdrage]]-Tb.Financiering[[#This Row],[Andere
subsidie(s)]]-Tb.Financiering[[#This Row],[Anders]],0)</f>
        <v>0</v>
      </c>
      <c r="AZ51" s="154">
        <f>IF(Tb.Financiering[[#This Row],[Pnr.]]=AZ$7,Tb.Financiering[[#This Row],[Te financieren]]-Tb.Financiering[[#This Row],[Eigen
bijdrage]]-Tb.Financiering[[#This Row],[Andere
subsidie(s)]]-Tb.Financiering[[#This Row],[Anders]],0)</f>
        <v>0</v>
      </c>
      <c r="BA51" s="154">
        <f>IF(Tb.Financiering[[#This Row],[Pnr.]]=BA$7,Tb.Financiering[[#This Row],[Te financieren]]-Tb.Financiering[[#This Row],[Eigen
bijdrage]]-Tb.Financiering[[#This Row],[Andere
subsidie(s)]]-Tb.Financiering[[#This Row],[Anders]],0)</f>
        <v>0</v>
      </c>
      <c r="BB51" s="154">
        <f>IF(Tb.Financiering[[#This Row],[Pnr.]]=BB$7,Tb.Financiering[[#This Row],[Te financieren]]-Tb.Financiering[[#This Row],[Eigen
bijdrage]]-Tb.Financiering[[#This Row],[Andere
subsidie(s)]]-Tb.Financiering[[#This Row],[Anders]],0)</f>
        <v>0</v>
      </c>
      <c r="BC51" s="154">
        <f>IF(Tb.Financiering[[#This Row],[Pnr.]]=BC$7,Tb.Financiering[[#This Row],[Te financieren]]-Tb.Financiering[[#This Row],[Eigen
bijdrage]]-Tb.Financiering[[#This Row],[Andere
subsidie(s)]]-Tb.Financiering[[#This Row],[Anders]],0)</f>
        <v>0</v>
      </c>
      <c r="BD51" s="154">
        <f>IF(Tb.Financiering[[#This Row],[Pnr.]]=BD$7,Tb.Financiering[[#This Row],[Te financieren]]-Tb.Financiering[[#This Row],[Eigen
bijdrage]]-Tb.Financiering[[#This Row],[Andere
subsidie(s)]]-Tb.Financiering[[#This Row],[Anders]],0)</f>
        <v>0</v>
      </c>
      <c r="BE51" s="154">
        <f>IF(Tb.Financiering[[#This Row],[Pnr.]]=BE$7,Tb.Financiering[[#This Row],[Te financieren]]-Tb.Financiering[[#This Row],[Eigen
bijdrage]]-Tb.Financiering[[#This Row],[Andere
subsidie(s)]]-Tb.Financiering[[#This Row],[Anders]],0)</f>
        <v>0</v>
      </c>
      <c r="BF51" s="154">
        <f>IF(Tb.Financiering[[#This Row],[Pnr.]]=BF$7,Tb.Financiering[[#This Row],[Te financieren]]-Tb.Financiering[[#This Row],[Eigen
bijdrage]]-Tb.Financiering[[#This Row],[Andere
subsidie(s)]]-Tb.Financiering[[#This Row],[Anders]],0)</f>
        <v>0</v>
      </c>
      <c r="BG51" s="154">
        <f>IF(Tb.Financiering[[#This Row],[Pnr.]]=BG$7,Tb.Financiering[[#This Row],[Te financieren]]-Tb.Financiering[[#This Row],[Eigen
bijdrage]]-Tb.Financiering[[#This Row],[Andere
subsidie(s)]]-Tb.Financiering[[#This Row],[Anders]],0)</f>
        <v>0</v>
      </c>
      <c r="BH51" s="154">
        <f>IF(Tb.Financiering[[#This Row],[Pnr.]]=BH$7,Tb.Financiering[[#This Row],[Te financieren]]-Tb.Financiering[[#This Row],[Eigen
bijdrage]]-Tb.Financiering[[#This Row],[Andere
subsidie(s)]]-Tb.Financiering[[#This Row],[Anders]],0)</f>
        <v>0</v>
      </c>
      <c r="BI51" s="154">
        <f>IF(Tb.Financiering[[#This Row],[Pnr.]]=BI$7,Tb.Financiering[[#This Row],[Te financieren]]-Tb.Financiering[[#This Row],[Eigen
bijdrage]]-Tb.Financiering[[#This Row],[Andere
subsidie(s)]]-Tb.Financiering[[#This Row],[Anders]],0)</f>
        <v>0</v>
      </c>
      <c r="BJ51" s="154">
        <f>IF(Tb.Financiering[[#This Row],[Pnr.]]=BJ$7,Tb.Financiering[[#This Row],[Te financieren]]-Tb.Financiering[[#This Row],[Eigen
bijdrage]]-Tb.Financiering[[#This Row],[Andere
subsidie(s)]]-Tb.Financiering[[#This Row],[Anders]],0)</f>
        <v>0</v>
      </c>
      <c r="BK51" s="154">
        <f>IF(Tb.Financiering[[#This Row],[Pnr.]]=BK$7,Tb.Financiering[[#This Row],[Te financieren]]-Tb.Financiering[[#This Row],[Eigen
bijdrage]]-Tb.Financiering[[#This Row],[Andere
subsidie(s)]]-Tb.Financiering[[#This Row],[Anders]],0)</f>
        <v>0</v>
      </c>
      <c r="BL51" s="154">
        <f>IF(Tb.Financiering[[#This Row],[Pnr.]]=BL$7,Tb.Financiering[[#This Row],[Te financieren]]-Tb.Financiering[[#This Row],[Eigen
bijdrage]]-Tb.Financiering[[#This Row],[Andere
subsidie(s)]]-Tb.Financiering[[#This Row],[Anders]],0)</f>
        <v>0</v>
      </c>
      <c r="BM51" s="154">
        <f>IF(Tb.Financiering[[#This Row],[Pnr.]]=BM$7,Tb.Financiering[[#This Row],[Te financieren]]-Tb.Financiering[[#This Row],[Eigen
bijdrage]]-Tb.Financiering[[#This Row],[Andere
subsidie(s)]]-Tb.Financiering[[#This Row],[Anders]],0)</f>
        <v>0</v>
      </c>
      <c r="BN51" s="259">
        <f>IF(Tb.Financiering[[#This Row],[Pnr.]]=BN$7,Tb.Financiering[[#This Row],[Eigen
bijdrage]]+Tb.Financiering[[#This Row],[Andere
subsidie(s)]]+Tb.Financiering[[#This Row],[Anders]],0)</f>
        <v>0</v>
      </c>
      <c r="BO51" s="259">
        <f>IF(Tb.Financiering[[#This Row],[Pnr.]]=BO$7,Tb.Financiering[[#This Row],[Eigen
bijdrage]]+Tb.Financiering[[#This Row],[Andere
subsidie(s)]]+Tb.Financiering[[#This Row],[Anders]],0)</f>
        <v>0</v>
      </c>
      <c r="BP51" s="259">
        <f>IF(Tb.Financiering[[#This Row],[Pnr.]]=BP$7,Tb.Financiering[[#This Row],[Eigen
bijdrage]]+Tb.Financiering[[#This Row],[Andere
subsidie(s)]]+Tb.Financiering[[#This Row],[Anders]],0)</f>
        <v>0</v>
      </c>
      <c r="BQ51" s="259">
        <f>IF(Tb.Financiering[[#This Row],[Pnr.]]=BQ$7,Tb.Financiering[[#This Row],[Eigen
bijdrage]]+Tb.Financiering[[#This Row],[Andere
subsidie(s)]]+Tb.Financiering[[#This Row],[Anders]],0)</f>
        <v>0</v>
      </c>
      <c r="BR51" s="259">
        <f>IF(Tb.Financiering[[#This Row],[Pnr.]]=BR$7,Tb.Financiering[[#This Row],[Eigen
bijdrage]]+Tb.Financiering[[#This Row],[Andere
subsidie(s)]]+Tb.Financiering[[#This Row],[Anders]],0)</f>
        <v>0</v>
      </c>
      <c r="BS51" s="259">
        <f>IF(Tb.Financiering[[#This Row],[Pnr.]]=BS$7,Tb.Financiering[[#This Row],[Eigen
bijdrage]]+Tb.Financiering[[#This Row],[Andere
subsidie(s)]]+Tb.Financiering[[#This Row],[Anders]],0)</f>
        <v>0</v>
      </c>
      <c r="BT51" s="259">
        <f>IF(Tb.Financiering[[#This Row],[Pnr.]]=BT$7,Tb.Financiering[[#This Row],[Eigen
bijdrage]]+Tb.Financiering[[#This Row],[Andere
subsidie(s)]]+Tb.Financiering[[#This Row],[Anders]],0)</f>
        <v>0</v>
      </c>
      <c r="BU51" s="259">
        <f>IF(Tb.Financiering[[#This Row],[Pnr.]]=BU$7,Tb.Financiering[[#This Row],[Eigen
bijdrage]]+Tb.Financiering[[#This Row],[Andere
subsidie(s)]]+Tb.Financiering[[#This Row],[Anders]],0)</f>
        <v>0</v>
      </c>
      <c r="BV51" s="259">
        <f>IF(Tb.Financiering[[#This Row],[Pnr.]]=BV$7,Tb.Financiering[[#This Row],[Eigen
bijdrage]]+Tb.Financiering[[#This Row],[Andere
subsidie(s)]]+Tb.Financiering[[#This Row],[Anders]],0)</f>
        <v>0</v>
      </c>
      <c r="BW51" s="259">
        <f>IF(Tb.Financiering[[#This Row],[Pnr.]]=BW$7,Tb.Financiering[[#This Row],[Eigen
bijdrage]]+Tb.Financiering[[#This Row],[Andere
subsidie(s)]]+Tb.Financiering[[#This Row],[Anders]],0)</f>
        <v>0</v>
      </c>
      <c r="BX51" s="259">
        <f>IF(Tb.Financiering[[#This Row],[Pnr.]]=BX$7,Tb.Financiering[[#This Row],[Eigen
bijdrage]]+Tb.Financiering[[#This Row],[Andere
subsidie(s)]]+Tb.Financiering[[#This Row],[Anders]],0)</f>
        <v>0</v>
      </c>
      <c r="BY51" s="259">
        <f>IF(Tb.Financiering[[#This Row],[Pnr.]]=BY$7,Tb.Financiering[[#This Row],[Eigen
bijdrage]]+Tb.Financiering[[#This Row],[Andere
subsidie(s)]]+Tb.Financiering[[#This Row],[Anders]],0)</f>
        <v>0</v>
      </c>
      <c r="BZ51" s="259">
        <f>IF(Tb.Financiering[[#This Row],[Pnr.]]=BZ$7,Tb.Financiering[[#This Row],[Eigen
bijdrage]]+Tb.Financiering[[#This Row],[Andere
subsidie(s)]]+Tb.Financiering[[#This Row],[Anders]],0)</f>
        <v>0</v>
      </c>
      <c r="CA51" s="259">
        <f>IF(Tb.Financiering[[#This Row],[Pnr.]]=CA$7,Tb.Financiering[[#This Row],[Eigen
bijdrage]]+Tb.Financiering[[#This Row],[Andere
subsidie(s)]]+Tb.Financiering[[#This Row],[Anders]],0)</f>
        <v>0</v>
      </c>
      <c r="CB51" s="259">
        <f>IF(Tb.Financiering[[#This Row],[Pnr.]]=CB$7,Tb.Financiering[[#This Row],[Eigen
bijdrage]]+Tb.Financiering[[#This Row],[Andere
subsidie(s)]]+Tb.Financiering[[#This Row],[Anders]],0)</f>
        <v>0</v>
      </c>
      <c r="CC51" s="259">
        <f>IF(Tb.Financiering[[#This Row],[Pnr.]]=CC$7,Tb.Financiering[[#This Row],[Eigen
bijdrage]]+Tb.Financiering[[#This Row],[Andere
subsidie(s)]]+Tb.Financiering[[#This Row],[Anders]],0)</f>
        <v>0</v>
      </c>
      <c r="CD51" s="259">
        <f>IF(Tb.Financiering[[#This Row],[Pnr.]]=CD$7,Tb.Financiering[[#This Row],[Eigen
bijdrage]]+Tb.Financiering[[#This Row],[Andere
subsidie(s)]]+Tb.Financiering[[#This Row],[Anders]],0)</f>
        <v>0</v>
      </c>
      <c r="CE51" s="259">
        <f>IF(Tb.Financiering[[#This Row],[Pnr.]]=CE$7,Tb.Financiering[[#This Row],[Eigen
bijdrage]]+Tb.Financiering[[#This Row],[Andere
subsidie(s)]]+Tb.Financiering[[#This Row],[Anders]],0)</f>
        <v>0</v>
      </c>
      <c r="CF51" s="259">
        <f>IF(Tb.Financiering[[#This Row],[Pnr.]]=CF$7,Tb.Financiering[[#This Row],[Eigen
bijdrage]]+Tb.Financiering[[#This Row],[Andere
subsidie(s)]]+Tb.Financiering[[#This Row],[Anders]],0)</f>
        <v>0</v>
      </c>
      <c r="CG51" s="259">
        <f>IF(Tb.Financiering[[#This Row],[Pnr.]]=CG$7,Tb.Financiering[[#This Row],[Eigen
bijdrage]]+Tb.Financiering[[#This Row],[Andere
subsidie(s)]]+Tb.Financiering[[#This Row],[Anders]],0)</f>
        <v>0</v>
      </c>
      <c r="CH51" s="259">
        <f>IF(Tb.Financiering[[#This Row],[Pnr.]]=CH$7,Tb.Financiering[[#This Row],[Eigen
bijdrage]]+Tb.Financiering[[#This Row],[Andere
subsidie(s)]]+Tb.Financiering[[#This Row],[Anders]],0)</f>
        <v>0</v>
      </c>
      <c r="CI51" s="259">
        <f>IF(Tb.Financiering[[#This Row],[Pnr.]]=CI$7,Tb.Financiering[[#This Row],[Eigen
bijdrage]]+Tb.Financiering[[#This Row],[Andere
subsidie(s)]]+Tb.Financiering[[#This Row],[Anders]],0)</f>
        <v>0</v>
      </c>
      <c r="CJ51" s="259">
        <f>IF(Tb.Financiering[[#This Row],[Pnr.]]=CJ$7,Tb.Financiering[[#This Row],[Eigen
bijdrage]]+Tb.Financiering[[#This Row],[Andere
subsidie(s)]]+Tb.Financiering[[#This Row],[Anders]],0)</f>
        <v>0</v>
      </c>
      <c r="CK51" s="259">
        <f>IF(Tb.Financiering[[#This Row],[Pnr.]]=CK$7,Tb.Financiering[[#This Row],[Eigen
bijdrage]]+Tb.Financiering[[#This Row],[Andere
subsidie(s)]]+Tb.Financiering[[#This Row],[Anders]],0)</f>
        <v>0</v>
      </c>
      <c r="CL51" s="259">
        <f>IF(Tb.Financiering[[#This Row],[Pnr.]]=CL$7,Tb.Financiering[[#This Row],[Eigen
bijdrage]]+Tb.Financiering[[#This Row],[Andere
subsidie(s)]]+Tb.Financiering[[#This Row],[Anders]],0)</f>
        <v>0</v>
      </c>
      <c r="CM51" s="259">
        <f>IF(Tb.Financiering[[#This Row],[Pnr.]]=CM$7,Tb.Financiering[[#This Row],[Eigen
bijdrage]]+Tb.Financiering[[#This Row],[Andere
subsidie(s)]]+Tb.Financiering[[#This Row],[Anders]],0)</f>
        <v>0</v>
      </c>
      <c r="CN51" s="259">
        <f>IF(Tb.Financiering[[#This Row],[Pnr.]]=CN$7,Tb.Financiering[[#This Row],[Eigen
bijdrage]]+Tb.Financiering[[#This Row],[Andere
subsidie(s)]]+Tb.Financiering[[#This Row],[Anders]],0)</f>
        <v>0</v>
      </c>
      <c r="CO51" s="259">
        <f>IF(Tb.Financiering[[#This Row],[Pnr.]]=CO$7,Tb.Financiering[[#This Row],[Eigen
bijdrage]]+Tb.Financiering[[#This Row],[Andere
subsidie(s)]]+Tb.Financiering[[#This Row],[Anders]],0)</f>
        <v>0</v>
      </c>
      <c r="CP51" s="259">
        <f>IF(Tb.Financiering[[#This Row],[Pnr.]]=CP$7,Tb.Financiering[[#This Row],[Eigen
bijdrage]]+Tb.Financiering[[#This Row],[Andere
subsidie(s)]]+Tb.Financiering[[#This Row],[Anders]],0)</f>
        <v>0</v>
      </c>
      <c r="CQ51" s="259">
        <f>IF(Tb.Financiering[[#This Row],[Pnr.]]=CQ$7,Tb.Financiering[[#This Row],[Eigen
bijdrage]]+Tb.Financiering[[#This Row],[Andere
subsidie(s)]]+Tb.Financiering[[#This Row],[Anders]],0)</f>
        <v>0</v>
      </c>
      <c r="CR51" s="259">
        <f>IF(Tb.Financiering[[#This Row],[Pnr.]]=CR$7,Tb.Financiering[[#This Row],[Eigen
bijdrage]]+Tb.Financiering[[#This Row],[Andere
subsidie(s)]]+Tb.Financiering[[#This Row],[Anders]],0)</f>
        <v>0</v>
      </c>
      <c r="CS51" s="259">
        <f>IF(Tb.Financiering[[#This Row],[Pnr.]]=CS$7,Tb.Financiering[[#This Row],[Eigen
bijdrage]]+Tb.Financiering[[#This Row],[Andere
subsidie(s)]]+Tb.Financiering[[#This Row],[Anders]],0)</f>
        <v>0</v>
      </c>
      <c r="CT51" s="259">
        <f>IF(Tb.Financiering[[#This Row],[Pnr.]]=CT$7,Tb.Financiering[[#This Row],[Eigen
bijdrage]]+Tb.Financiering[[#This Row],[Andere
subsidie(s)]]+Tb.Financiering[[#This Row],[Anders]],0)</f>
        <v>0</v>
      </c>
      <c r="CU51" s="259">
        <f>IF(Tb.Financiering[[#This Row],[Pnr.]]=CU$7,Tb.Financiering[[#This Row],[Eigen
bijdrage]]+Tb.Financiering[[#This Row],[Andere
subsidie(s)]]+Tb.Financiering[[#This Row],[Anders]],0)</f>
        <v>0</v>
      </c>
      <c r="CV51" s="259">
        <f>IF(Tb.Financiering[[#This Row],[Pnr.]]=CV$7,Tb.Financiering[[#This Row],[Eigen
bijdrage]]+Tb.Financiering[[#This Row],[Andere
subsidie(s)]]+Tb.Financiering[[#This Row],[Anders]],0)</f>
        <v>0</v>
      </c>
      <c r="CW51" s="259">
        <f>IF(Tb.Financiering[[#This Row],[Pnr.]]=CW$7,Tb.Financiering[[#This Row],[Eigen
bijdrage]]+Tb.Financiering[[#This Row],[Andere
subsidie(s)]]+Tb.Financiering[[#This Row],[Anders]],0)</f>
        <v>0</v>
      </c>
      <c r="CX51" s="259">
        <f>IF(Tb.Financiering[[#This Row],[Pnr.]]=CX$7,Tb.Financiering[[#This Row],[Eigen
bijdrage]]+Tb.Financiering[[#This Row],[Andere
subsidie(s)]]+Tb.Financiering[[#This Row],[Anders]],0)</f>
        <v>0</v>
      </c>
      <c r="CY51" s="259">
        <f>IF(Tb.Financiering[[#This Row],[Pnr.]]=CY$7,Tb.Financiering[[#This Row],[Eigen
bijdrage]]+Tb.Financiering[[#This Row],[Andere
subsidie(s)]]+Tb.Financiering[[#This Row],[Anders]],0)</f>
        <v>0</v>
      </c>
      <c r="CZ51" s="259">
        <f>IF(Tb.Financiering[[#This Row],[Pnr.]]=CZ$7,Tb.Financiering[[#This Row],[Eigen
bijdrage]]+Tb.Financiering[[#This Row],[Andere
subsidie(s)]]+Tb.Financiering[[#This Row],[Anders]],0)</f>
        <v>0</v>
      </c>
      <c r="DA51" s="259">
        <f>IF(Tb.Financiering[[#This Row],[Pnr.]]=DA$7,Tb.Financiering[[#This Row],[Eigen
bijdrage]]+Tb.Financiering[[#This Row],[Andere
subsidie(s)]]+Tb.Financiering[[#This Row],[Anders]],0)</f>
        <v>0</v>
      </c>
      <c r="DB51" s="259">
        <f>IF(Tb.Financiering[[#This Row],[Pnr.]]=DB$7,Tb.Financiering[[#This Row],[Eigen
bijdrage]]+Tb.Financiering[[#This Row],[Andere
subsidie(s)]]+Tb.Financiering[[#This Row],[Anders]],0)</f>
        <v>0</v>
      </c>
      <c r="DC51" s="259">
        <f>IF(Tb.Financiering[[#This Row],[Pnr.]]=DC$7,Tb.Financiering[[#This Row],[Eigen
bijdrage]]+Tb.Financiering[[#This Row],[Andere
subsidie(s)]]+Tb.Financiering[[#This Row],[Anders]],0)</f>
        <v>0</v>
      </c>
      <c r="DD51" s="259">
        <f>IF(Tb.Financiering[[#This Row],[Pnr.]]=DD$7,Tb.Financiering[[#This Row],[Eigen
bijdrage]]+Tb.Financiering[[#This Row],[Andere
subsidie(s)]]+Tb.Financiering[[#This Row],[Anders]],0)</f>
        <v>0</v>
      </c>
      <c r="DE51" s="259">
        <f>IF(Tb.Financiering[[#This Row],[Pnr.]]=DE$7,Tb.Financiering[[#This Row],[Eigen
bijdrage]]+Tb.Financiering[[#This Row],[Andere
subsidie(s)]]+Tb.Financiering[[#This Row],[Anders]],0)</f>
        <v>0</v>
      </c>
      <c r="DF51" s="259">
        <f>IF(Tb.Financiering[[#This Row],[Pnr.]]=DF$7,Tb.Financiering[[#This Row],[Eigen
bijdrage]]+Tb.Financiering[[#This Row],[Andere
subsidie(s)]]+Tb.Financiering[[#This Row],[Anders]],0)</f>
        <v>0</v>
      </c>
      <c r="DG51" s="259">
        <f>IF(Tb.Financiering[[#This Row],[Pnr.]]=DG$7,Tb.Financiering[[#This Row],[Eigen
bijdrage]]+Tb.Financiering[[#This Row],[Andere
subsidie(s)]]+Tb.Financiering[[#This Row],[Anders]],0)</f>
        <v>0</v>
      </c>
      <c r="DH51" s="259">
        <f>IF(Tb.Financiering[[#This Row],[Pnr.]]=DH$7,Tb.Financiering[[#This Row],[Eigen
bijdrage]]+Tb.Financiering[[#This Row],[Andere
subsidie(s)]]+Tb.Financiering[[#This Row],[Anders]],0)</f>
        <v>0</v>
      </c>
      <c r="DI51" s="259">
        <f>IF(Tb.Financiering[[#This Row],[Pnr.]]=DI$7,Tb.Financiering[[#This Row],[Eigen
bijdrage]]+Tb.Financiering[[#This Row],[Andere
subsidie(s)]]+Tb.Financiering[[#This Row],[Anders]],0)</f>
        <v>0</v>
      </c>
      <c r="DJ51" s="259">
        <f>IF(Tb.Financiering[[#This Row],[Pnr.]]=DJ$7,Tb.Financiering[[#This Row],[Eigen
bijdrage]]+Tb.Financiering[[#This Row],[Andere
subsidie(s)]]+Tb.Financiering[[#This Row],[Anders]],0)</f>
        <v>0</v>
      </c>
      <c r="DK51" s="259">
        <f>IF(Tb.Financiering[[#This Row],[Pnr.]]=DK$7,Tb.Financiering[[#This Row],[Eigen
bijdrage]]+Tb.Financiering[[#This Row],[Andere
subsidie(s)]]+Tb.Financiering[[#This Row],[Anders]],0)</f>
        <v>0</v>
      </c>
      <c r="XEZ51" s="267"/>
      <c r="XFA51" s="267"/>
      <c r="XFB51" s="267"/>
      <c r="XFC51" s="267"/>
      <c r="XFD51" s="31"/>
    </row>
    <row r="52" spans="1:115 16380:16384" s="4" customFormat="1" x14ac:dyDescent="0.3">
      <c r="A52" s="31"/>
      <c r="B52" s="147"/>
      <c r="C52" s="147"/>
      <c r="D52" s="11">
        <f>SUMIF(Tbl.Kosten[PSAnr.],Tb.Financiering[[#This Row],[PSAnr.]],Tbl.Kosten[Totaal kosten])</f>
        <v>0</v>
      </c>
      <c r="E52" s="164">
        <f>SUMIF(Tbl.Kosten[PSAnr.],Tb.Financiering[[#This Row],[PSAnr.]],Tbl.Kosten[Subsidie])</f>
        <v>0</v>
      </c>
      <c r="F52" s="165"/>
      <c r="G52" s="164">
        <f>Tb.Financiering[[#This Row],[Begrote kosten]]-Tb.Financiering[[#This Row],[Berekende GLB subsidie]]-Tb.Financiering[[#This Row],[Correctie GLB subsidie]]</f>
        <v>0</v>
      </c>
      <c r="H52" s="166"/>
      <c r="I52" s="166"/>
      <c r="J52" s="166"/>
      <c r="K52" s="162"/>
      <c r="L52" s="97">
        <f>Tb.Financiering[[#This Row],[Te financieren]]-SUM(Tb.Financiering[[#This Row],[Eigen
bijdrage]:[Anders]])</f>
        <v>0</v>
      </c>
      <c r="M52" s="170" t="str">
        <f>IFERROR(VLOOKUP(Tb.Financiering[[#This Row],[Partnernaam]],Tbl.Projectpartners[[Naam]:[PNr.]],9,FALSE),"")</f>
        <v/>
      </c>
      <c r="N52" s="152" t="str">
        <f>IFERROR(VLOOKUP(Tb.Financiering[[#This Row],[Subsidiabele activiteit]],Tbl.Subsidiehoogte[[Subsidieactiviteit]:[SAnr.]],3,FALSE),"")</f>
        <v/>
      </c>
      <c r="O52" s="152" t="str">
        <f>_xlfn.CONCAT(Tb.Financiering[[#This Row],[Pnr.]],Tb.Financiering[[#This Row],[SAnr.]])</f>
        <v/>
      </c>
      <c r="P52" s="154">
        <f>IF(Tb.Financiering[[#This Row],[Pnr.]]=P$7,Tb.Financiering[[#This Row],[Te financieren]]-Tb.Financiering[[#This Row],[Eigen
bijdrage]]-Tb.Financiering[[#This Row],[Andere
subsidie(s)]]-Tb.Financiering[[#This Row],[Anders]],0)</f>
        <v>0</v>
      </c>
      <c r="Q52" s="154">
        <f>IF(Tb.Financiering[[#This Row],[Pnr.]]=Q$7,Tb.Financiering[[#This Row],[Te financieren]]-Tb.Financiering[[#This Row],[Eigen
bijdrage]]-Tb.Financiering[[#This Row],[Andere
subsidie(s)]]-Tb.Financiering[[#This Row],[Anders]],0)</f>
        <v>0</v>
      </c>
      <c r="R52" s="154">
        <f>IF(Tb.Financiering[[#This Row],[Pnr.]]=R$7,Tb.Financiering[[#This Row],[Te financieren]]-Tb.Financiering[[#This Row],[Eigen
bijdrage]]-Tb.Financiering[[#This Row],[Andere
subsidie(s)]]-Tb.Financiering[[#This Row],[Anders]],0)</f>
        <v>0</v>
      </c>
      <c r="S52" s="154">
        <f>IF(Tb.Financiering[[#This Row],[Pnr.]]=S$7,Tb.Financiering[[#This Row],[Te financieren]]-Tb.Financiering[[#This Row],[Eigen
bijdrage]]-Tb.Financiering[[#This Row],[Andere
subsidie(s)]]-Tb.Financiering[[#This Row],[Anders]],0)</f>
        <v>0</v>
      </c>
      <c r="T52" s="154">
        <f>IF(Tb.Financiering[[#This Row],[Pnr.]]=T$7,Tb.Financiering[[#This Row],[Te financieren]]-Tb.Financiering[[#This Row],[Eigen
bijdrage]]-Tb.Financiering[[#This Row],[Andere
subsidie(s)]]-Tb.Financiering[[#This Row],[Anders]],0)</f>
        <v>0</v>
      </c>
      <c r="U52" s="154">
        <f>IF(Tb.Financiering[[#This Row],[Pnr.]]=U$7,Tb.Financiering[[#This Row],[Te financieren]]-Tb.Financiering[[#This Row],[Eigen
bijdrage]]-Tb.Financiering[[#This Row],[Andere
subsidie(s)]]-Tb.Financiering[[#This Row],[Anders]],0)</f>
        <v>0</v>
      </c>
      <c r="V52" s="154">
        <f>IF(Tb.Financiering[[#This Row],[Pnr.]]=V$7,Tb.Financiering[[#This Row],[Te financieren]]-Tb.Financiering[[#This Row],[Eigen
bijdrage]]-Tb.Financiering[[#This Row],[Andere
subsidie(s)]]-Tb.Financiering[[#This Row],[Anders]],0)</f>
        <v>0</v>
      </c>
      <c r="W52" s="154">
        <f>IF(Tb.Financiering[[#This Row],[Pnr.]]=W$7,Tb.Financiering[[#This Row],[Te financieren]]-Tb.Financiering[[#This Row],[Eigen
bijdrage]]-Tb.Financiering[[#This Row],[Andere
subsidie(s)]]-Tb.Financiering[[#This Row],[Anders]],0)</f>
        <v>0</v>
      </c>
      <c r="X52" s="154">
        <f>IF(Tb.Financiering[[#This Row],[Pnr.]]=X$7,Tb.Financiering[[#This Row],[Te financieren]]-Tb.Financiering[[#This Row],[Eigen
bijdrage]]-Tb.Financiering[[#This Row],[Andere
subsidie(s)]]-Tb.Financiering[[#This Row],[Anders]],0)</f>
        <v>0</v>
      </c>
      <c r="Y52" s="154">
        <f>IF(Tb.Financiering[[#This Row],[Pnr.]]=Y$7,Tb.Financiering[[#This Row],[Te financieren]]-Tb.Financiering[[#This Row],[Eigen
bijdrage]]-Tb.Financiering[[#This Row],[Andere
subsidie(s)]]-Tb.Financiering[[#This Row],[Anders]],0)</f>
        <v>0</v>
      </c>
      <c r="Z52" s="154">
        <f>IF(Tb.Financiering[[#This Row],[Pnr.]]=Z$7,Tb.Financiering[[#This Row],[Te financieren]]-Tb.Financiering[[#This Row],[Eigen
bijdrage]]-Tb.Financiering[[#This Row],[Andere
subsidie(s)]]-Tb.Financiering[[#This Row],[Anders]],0)</f>
        <v>0</v>
      </c>
      <c r="AA52" s="154">
        <f>IF(Tb.Financiering[[#This Row],[Pnr.]]=AA$7,Tb.Financiering[[#This Row],[Te financieren]]-Tb.Financiering[[#This Row],[Eigen
bijdrage]]-Tb.Financiering[[#This Row],[Andere
subsidie(s)]]-Tb.Financiering[[#This Row],[Anders]],0)</f>
        <v>0</v>
      </c>
      <c r="AB52" s="154">
        <f>IF(Tb.Financiering[[#This Row],[Pnr.]]=AB$7,Tb.Financiering[[#This Row],[Te financieren]]-Tb.Financiering[[#This Row],[Eigen
bijdrage]]-Tb.Financiering[[#This Row],[Andere
subsidie(s)]]-Tb.Financiering[[#This Row],[Anders]],0)</f>
        <v>0</v>
      </c>
      <c r="AC52" s="154">
        <f>IF(Tb.Financiering[[#This Row],[Pnr.]]=AC$7,Tb.Financiering[[#This Row],[Te financieren]]-Tb.Financiering[[#This Row],[Eigen
bijdrage]]-Tb.Financiering[[#This Row],[Andere
subsidie(s)]]-Tb.Financiering[[#This Row],[Anders]],0)</f>
        <v>0</v>
      </c>
      <c r="AD52" s="154">
        <f>IF(Tb.Financiering[[#This Row],[Pnr.]]=AD$7,Tb.Financiering[[#This Row],[Te financieren]]-Tb.Financiering[[#This Row],[Eigen
bijdrage]]-Tb.Financiering[[#This Row],[Andere
subsidie(s)]]-Tb.Financiering[[#This Row],[Anders]],0)</f>
        <v>0</v>
      </c>
      <c r="AE52" s="154">
        <f>IF(Tb.Financiering[[#This Row],[Pnr.]]=AE$7,Tb.Financiering[[#This Row],[Te financieren]]-Tb.Financiering[[#This Row],[Eigen
bijdrage]]-Tb.Financiering[[#This Row],[Andere
subsidie(s)]]-Tb.Financiering[[#This Row],[Anders]],0)</f>
        <v>0</v>
      </c>
      <c r="AF52" s="154">
        <f>IF(Tb.Financiering[[#This Row],[Pnr.]]=AF$7,Tb.Financiering[[#This Row],[Te financieren]]-Tb.Financiering[[#This Row],[Eigen
bijdrage]]-Tb.Financiering[[#This Row],[Andere
subsidie(s)]]-Tb.Financiering[[#This Row],[Anders]],0)</f>
        <v>0</v>
      </c>
      <c r="AG52" s="154">
        <f>IF(Tb.Financiering[[#This Row],[Pnr.]]=AG$7,Tb.Financiering[[#This Row],[Te financieren]]-Tb.Financiering[[#This Row],[Eigen
bijdrage]]-Tb.Financiering[[#This Row],[Andere
subsidie(s)]]-Tb.Financiering[[#This Row],[Anders]],0)</f>
        <v>0</v>
      </c>
      <c r="AH52" s="154">
        <f>IF(Tb.Financiering[[#This Row],[Pnr.]]=AH$7,Tb.Financiering[[#This Row],[Te financieren]]-Tb.Financiering[[#This Row],[Eigen
bijdrage]]-Tb.Financiering[[#This Row],[Andere
subsidie(s)]]-Tb.Financiering[[#This Row],[Anders]],0)</f>
        <v>0</v>
      </c>
      <c r="AI52" s="154">
        <f>IF(Tb.Financiering[[#This Row],[Pnr.]]=AI$7,Tb.Financiering[[#This Row],[Te financieren]]-Tb.Financiering[[#This Row],[Eigen
bijdrage]]-Tb.Financiering[[#This Row],[Andere
subsidie(s)]]-Tb.Financiering[[#This Row],[Anders]],0)</f>
        <v>0</v>
      </c>
      <c r="AJ52" s="154">
        <f>IF(Tb.Financiering[[#This Row],[Pnr.]]=AJ$7,Tb.Financiering[[#This Row],[Te financieren]]-Tb.Financiering[[#This Row],[Eigen
bijdrage]]-Tb.Financiering[[#This Row],[Andere
subsidie(s)]]-Tb.Financiering[[#This Row],[Anders]],0)</f>
        <v>0</v>
      </c>
      <c r="AK52" s="154">
        <f>IF(Tb.Financiering[[#This Row],[Pnr.]]=AK$7,Tb.Financiering[[#This Row],[Te financieren]]-Tb.Financiering[[#This Row],[Eigen
bijdrage]]-Tb.Financiering[[#This Row],[Andere
subsidie(s)]]-Tb.Financiering[[#This Row],[Anders]],0)</f>
        <v>0</v>
      </c>
      <c r="AL52" s="154">
        <f>IF(Tb.Financiering[[#This Row],[Pnr.]]=AL$7,Tb.Financiering[[#This Row],[Te financieren]]-Tb.Financiering[[#This Row],[Eigen
bijdrage]]-Tb.Financiering[[#This Row],[Andere
subsidie(s)]]-Tb.Financiering[[#This Row],[Anders]],0)</f>
        <v>0</v>
      </c>
      <c r="AM52" s="154">
        <f>IF(Tb.Financiering[[#This Row],[Pnr.]]=AM$7,Tb.Financiering[[#This Row],[Te financieren]]-Tb.Financiering[[#This Row],[Eigen
bijdrage]]-Tb.Financiering[[#This Row],[Andere
subsidie(s)]]-Tb.Financiering[[#This Row],[Anders]],0)</f>
        <v>0</v>
      </c>
      <c r="AN52" s="154">
        <f>IF(Tb.Financiering[[#This Row],[Pnr.]]=AN$7,Tb.Financiering[[#This Row],[Te financieren]]-Tb.Financiering[[#This Row],[Eigen
bijdrage]]-Tb.Financiering[[#This Row],[Andere
subsidie(s)]]-Tb.Financiering[[#This Row],[Anders]],0)</f>
        <v>0</v>
      </c>
      <c r="AO52" s="154">
        <f>IF(Tb.Financiering[[#This Row],[Pnr.]]=AO$7,Tb.Financiering[[#This Row],[Te financieren]]-Tb.Financiering[[#This Row],[Eigen
bijdrage]]-Tb.Financiering[[#This Row],[Andere
subsidie(s)]]-Tb.Financiering[[#This Row],[Anders]],0)</f>
        <v>0</v>
      </c>
      <c r="AP52" s="154">
        <f>IF(Tb.Financiering[[#This Row],[Pnr.]]=AP$7,Tb.Financiering[[#This Row],[Te financieren]]-Tb.Financiering[[#This Row],[Eigen
bijdrage]]-Tb.Financiering[[#This Row],[Andere
subsidie(s)]]-Tb.Financiering[[#This Row],[Anders]],0)</f>
        <v>0</v>
      </c>
      <c r="AQ52" s="154">
        <f>IF(Tb.Financiering[[#This Row],[Pnr.]]=AQ$7,Tb.Financiering[[#This Row],[Te financieren]]-Tb.Financiering[[#This Row],[Eigen
bijdrage]]-Tb.Financiering[[#This Row],[Andere
subsidie(s)]]-Tb.Financiering[[#This Row],[Anders]],0)</f>
        <v>0</v>
      </c>
      <c r="AR52" s="154">
        <f>IF(Tb.Financiering[[#This Row],[Pnr.]]=AR$7,Tb.Financiering[[#This Row],[Te financieren]]-Tb.Financiering[[#This Row],[Eigen
bijdrage]]-Tb.Financiering[[#This Row],[Andere
subsidie(s)]]-Tb.Financiering[[#This Row],[Anders]],0)</f>
        <v>0</v>
      </c>
      <c r="AS52" s="154">
        <f>IF(Tb.Financiering[[#This Row],[Pnr.]]=AS$7,Tb.Financiering[[#This Row],[Te financieren]]-Tb.Financiering[[#This Row],[Eigen
bijdrage]]-Tb.Financiering[[#This Row],[Andere
subsidie(s)]]-Tb.Financiering[[#This Row],[Anders]],0)</f>
        <v>0</v>
      </c>
      <c r="AT52" s="154">
        <f>IF(Tb.Financiering[[#This Row],[Pnr.]]=AT$7,Tb.Financiering[[#This Row],[Te financieren]]-Tb.Financiering[[#This Row],[Eigen
bijdrage]]-Tb.Financiering[[#This Row],[Andere
subsidie(s)]]-Tb.Financiering[[#This Row],[Anders]],0)</f>
        <v>0</v>
      </c>
      <c r="AU52" s="154">
        <f>IF(Tb.Financiering[[#This Row],[Pnr.]]=AU$7,Tb.Financiering[[#This Row],[Te financieren]]-Tb.Financiering[[#This Row],[Eigen
bijdrage]]-Tb.Financiering[[#This Row],[Andere
subsidie(s)]]-Tb.Financiering[[#This Row],[Anders]],0)</f>
        <v>0</v>
      </c>
      <c r="AV52" s="154">
        <f>IF(Tb.Financiering[[#This Row],[Pnr.]]=AV$7,Tb.Financiering[[#This Row],[Te financieren]]-Tb.Financiering[[#This Row],[Eigen
bijdrage]]-Tb.Financiering[[#This Row],[Andere
subsidie(s)]]-Tb.Financiering[[#This Row],[Anders]],0)</f>
        <v>0</v>
      </c>
      <c r="AW52" s="154">
        <f>IF(Tb.Financiering[[#This Row],[Pnr.]]=AW$7,Tb.Financiering[[#This Row],[Te financieren]]-Tb.Financiering[[#This Row],[Eigen
bijdrage]]-Tb.Financiering[[#This Row],[Andere
subsidie(s)]]-Tb.Financiering[[#This Row],[Anders]],0)</f>
        <v>0</v>
      </c>
      <c r="AX52" s="154">
        <f>IF(Tb.Financiering[[#This Row],[Pnr.]]=AX$7,Tb.Financiering[[#This Row],[Te financieren]]-Tb.Financiering[[#This Row],[Eigen
bijdrage]]-Tb.Financiering[[#This Row],[Andere
subsidie(s)]]-Tb.Financiering[[#This Row],[Anders]],0)</f>
        <v>0</v>
      </c>
      <c r="AY52" s="154">
        <f>IF(Tb.Financiering[[#This Row],[Pnr.]]=AY$7,Tb.Financiering[[#This Row],[Te financieren]]-Tb.Financiering[[#This Row],[Eigen
bijdrage]]-Tb.Financiering[[#This Row],[Andere
subsidie(s)]]-Tb.Financiering[[#This Row],[Anders]],0)</f>
        <v>0</v>
      </c>
      <c r="AZ52" s="154">
        <f>IF(Tb.Financiering[[#This Row],[Pnr.]]=AZ$7,Tb.Financiering[[#This Row],[Te financieren]]-Tb.Financiering[[#This Row],[Eigen
bijdrage]]-Tb.Financiering[[#This Row],[Andere
subsidie(s)]]-Tb.Financiering[[#This Row],[Anders]],0)</f>
        <v>0</v>
      </c>
      <c r="BA52" s="154">
        <f>IF(Tb.Financiering[[#This Row],[Pnr.]]=BA$7,Tb.Financiering[[#This Row],[Te financieren]]-Tb.Financiering[[#This Row],[Eigen
bijdrage]]-Tb.Financiering[[#This Row],[Andere
subsidie(s)]]-Tb.Financiering[[#This Row],[Anders]],0)</f>
        <v>0</v>
      </c>
      <c r="BB52" s="154">
        <f>IF(Tb.Financiering[[#This Row],[Pnr.]]=BB$7,Tb.Financiering[[#This Row],[Te financieren]]-Tb.Financiering[[#This Row],[Eigen
bijdrage]]-Tb.Financiering[[#This Row],[Andere
subsidie(s)]]-Tb.Financiering[[#This Row],[Anders]],0)</f>
        <v>0</v>
      </c>
      <c r="BC52" s="154">
        <f>IF(Tb.Financiering[[#This Row],[Pnr.]]=BC$7,Tb.Financiering[[#This Row],[Te financieren]]-Tb.Financiering[[#This Row],[Eigen
bijdrage]]-Tb.Financiering[[#This Row],[Andere
subsidie(s)]]-Tb.Financiering[[#This Row],[Anders]],0)</f>
        <v>0</v>
      </c>
      <c r="BD52" s="154">
        <f>IF(Tb.Financiering[[#This Row],[Pnr.]]=BD$7,Tb.Financiering[[#This Row],[Te financieren]]-Tb.Financiering[[#This Row],[Eigen
bijdrage]]-Tb.Financiering[[#This Row],[Andere
subsidie(s)]]-Tb.Financiering[[#This Row],[Anders]],0)</f>
        <v>0</v>
      </c>
      <c r="BE52" s="154">
        <f>IF(Tb.Financiering[[#This Row],[Pnr.]]=BE$7,Tb.Financiering[[#This Row],[Te financieren]]-Tb.Financiering[[#This Row],[Eigen
bijdrage]]-Tb.Financiering[[#This Row],[Andere
subsidie(s)]]-Tb.Financiering[[#This Row],[Anders]],0)</f>
        <v>0</v>
      </c>
      <c r="BF52" s="154">
        <f>IF(Tb.Financiering[[#This Row],[Pnr.]]=BF$7,Tb.Financiering[[#This Row],[Te financieren]]-Tb.Financiering[[#This Row],[Eigen
bijdrage]]-Tb.Financiering[[#This Row],[Andere
subsidie(s)]]-Tb.Financiering[[#This Row],[Anders]],0)</f>
        <v>0</v>
      </c>
      <c r="BG52" s="154">
        <f>IF(Tb.Financiering[[#This Row],[Pnr.]]=BG$7,Tb.Financiering[[#This Row],[Te financieren]]-Tb.Financiering[[#This Row],[Eigen
bijdrage]]-Tb.Financiering[[#This Row],[Andere
subsidie(s)]]-Tb.Financiering[[#This Row],[Anders]],0)</f>
        <v>0</v>
      </c>
      <c r="BH52" s="154">
        <f>IF(Tb.Financiering[[#This Row],[Pnr.]]=BH$7,Tb.Financiering[[#This Row],[Te financieren]]-Tb.Financiering[[#This Row],[Eigen
bijdrage]]-Tb.Financiering[[#This Row],[Andere
subsidie(s)]]-Tb.Financiering[[#This Row],[Anders]],0)</f>
        <v>0</v>
      </c>
      <c r="BI52" s="154">
        <f>IF(Tb.Financiering[[#This Row],[Pnr.]]=BI$7,Tb.Financiering[[#This Row],[Te financieren]]-Tb.Financiering[[#This Row],[Eigen
bijdrage]]-Tb.Financiering[[#This Row],[Andere
subsidie(s)]]-Tb.Financiering[[#This Row],[Anders]],0)</f>
        <v>0</v>
      </c>
      <c r="BJ52" s="154">
        <f>IF(Tb.Financiering[[#This Row],[Pnr.]]=BJ$7,Tb.Financiering[[#This Row],[Te financieren]]-Tb.Financiering[[#This Row],[Eigen
bijdrage]]-Tb.Financiering[[#This Row],[Andere
subsidie(s)]]-Tb.Financiering[[#This Row],[Anders]],0)</f>
        <v>0</v>
      </c>
      <c r="BK52" s="154">
        <f>IF(Tb.Financiering[[#This Row],[Pnr.]]=BK$7,Tb.Financiering[[#This Row],[Te financieren]]-Tb.Financiering[[#This Row],[Eigen
bijdrage]]-Tb.Financiering[[#This Row],[Andere
subsidie(s)]]-Tb.Financiering[[#This Row],[Anders]],0)</f>
        <v>0</v>
      </c>
      <c r="BL52" s="154">
        <f>IF(Tb.Financiering[[#This Row],[Pnr.]]=BL$7,Tb.Financiering[[#This Row],[Te financieren]]-Tb.Financiering[[#This Row],[Eigen
bijdrage]]-Tb.Financiering[[#This Row],[Andere
subsidie(s)]]-Tb.Financiering[[#This Row],[Anders]],0)</f>
        <v>0</v>
      </c>
      <c r="BM52" s="154">
        <f>IF(Tb.Financiering[[#This Row],[Pnr.]]=BM$7,Tb.Financiering[[#This Row],[Te financieren]]-Tb.Financiering[[#This Row],[Eigen
bijdrage]]-Tb.Financiering[[#This Row],[Andere
subsidie(s)]]-Tb.Financiering[[#This Row],[Anders]],0)</f>
        <v>0</v>
      </c>
      <c r="BN52" s="259">
        <f>IF(Tb.Financiering[[#This Row],[Pnr.]]=BN$7,Tb.Financiering[[#This Row],[Eigen
bijdrage]]+Tb.Financiering[[#This Row],[Andere
subsidie(s)]]+Tb.Financiering[[#This Row],[Anders]],0)</f>
        <v>0</v>
      </c>
      <c r="BO52" s="259">
        <f>IF(Tb.Financiering[[#This Row],[Pnr.]]=BO$7,Tb.Financiering[[#This Row],[Eigen
bijdrage]]+Tb.Financiering[[#This Row],[Andere
subsidie(s)]]+Tb.Financiering[[#This Row],[Anders]],0)</f>
        <v>0</v>
      </c>
      <c r="BP52" s="259">
        <f>IF(Tb.Financiering[[#This Row],[Pnr.]]=BP$7,Tb.Financiering[[#This Row],[Eigen
bijdrage]]+Tb.Financiering[[#This Row],[Andere
subsidie(s)]]+Tb.Financiering[[#This Row],[Anders]],0)</f>
        <v>0</v>
      </c>
      <c r="BQ52" s="259">
        <f>IF(Tb.Financiering[[#This Row],[Pnr.]]=BQ$7,Tb.Financiering[[#This Row],[Eigen
bijdrage]]+Tb.Financiering[[#This Row],[Andere
subsidie(s)]]+Tb.Financiering[[#This Row],[Anders]],0)</f>
        <v>0</v>
      </c>
      <c r="BR52" s="259">
        <f>IF(Tb.Financiering[[#This Row],[Pnr.]]=BR$7,Tb.Financiering[[#This Row],[Eigen
bijdrage]]+Tb.Financiering[[#This Row],[Andere
subsidie(s)]]+Tb.Financiering[[#This Row],[Anders]],0)</f>
        <v>0</v>
      </c>
      <c r="BS52" s="259">
        <f>IF(Tb.Financiering[[#This Row],[Pnr.]]=BS$7,Tb.Financiering[[#This Row],[Eigen
bijdrage]]+Tb.Financiering[[#This Row],[Andere
subsidie(s)]]+Tb.Financiering[[#This Row],[Anders]],0)</f>
        <v>0</v>
      </c>
      <c r="BT52" s="259">
        <f>IF(Tb.Financiering[[#This Row],[Pnr.]]=BT$7,Tb.Financiering[[#This Row],[Eigen
bijdrage]]+Tb.Financiering[[#This Row],[Andere
subsidie(s)]]+Tb.Financiering[[#This Row],[Anders]],0)</f>
        <v>0</v>
      </c>
      <c r="BU52" s="259">
        <f>IF(Tb.Financiering[[#This Row],[Pnr.]]=BU$7,Tb.Financiering[[#This Row],[Eigen
bijdrage]]+Tb.Financiering[[#This Row],[Andere
subsidie(s)]]+Tb.Financiering[[#This Row],[Anders]],0)</f>
        <v>0</v>
      </c>
      <c r="BV52" s="259">
        <f>IF(Tb.Financiering[[#This Row],[Pnr.]]=BV$7,Tb.Financiering[[#This Row],[Eigen
bijdrage]]+Tb.Financiering[[#This Row],[Andere
subsidie(s)]]+Tb.Financiering[[#This Row],[Anders]],0)</f>
        <v>0</v>
      </c>
      <c r="BW52" s="259">
        <f>IF(Tb.Financiering[[#This Row],[Pnr.]]=BW$7,Tb.Financiering[[#This Row],[Eigen
bijdrage]]+Tb.Financiering[[#This Row],[Andere
subsidie(s)]]+Tb.Financiering[[#This Row],[Anders]],0)</f>
        <v>0</v>
      </c>
      <c r="BX52" s="259">
        <f>IF(Tb.Financiering[[#This Row],[Pnr.]]=BX$7,Tb.Financiering[[#This Row],[Eigen
bijdrage]]+Tb.Financiering[[#This Row],[Andere
subsidie(s)]]+Tb.Financiering[[#This Row],[Anders]],0)</f>
        <v>0</v>
      </c>
      <c r="BY52" s="259">
        <f>IF(Tb.Financiering[[#This Row],[Pnr.]]=BY$7,Tb.Financiering[[#This Row],[Eigen
bijdrage]]+Tb.Financiering[[#This Row],[Andere
subsidie(s)]]+Tb.Financiering[[#This Row],[Anders]],0)</f>
        <v>0</v>
      </c>
      <c r="BZ52" s="259">
        <f>IF(Tb.Financiering[[#This Row],[Pnr.]]=BZ$7,Tb.Financiering[[#This Row],[Eigen
bijdrage]]+Tb.Financiering[[#This Row],[Andere
subsidie(s)]]+Tb.Financiering[[#This Row],[Anders]],0)</f>
        <v>0</v>
      </c>
      <c r="CA52" s="259">
        <f>IF(Tb.Financiering[[#This Row],[Pnr.]]=CA$7,Tb.Financiering[[#This Row],[Eigen
bijdrage]]+Tb.Financiering[[#This Row],[Andere
subsidie(s)]]+Tb.Financiering[[#This Row],[Anders]],0)</f>
        <v>0</v>
      </c>
      <c r="CB52" s="259">
        <f>IF(Tb.Financiering[[#This Row],[Pnr.]]=CB$7,Tb.Financiering[[#This Row],[Eigen
bijdrage]]+Tb.Financiering[[#This Row],[Andere
subsidie(s)]]+Tb.Financiering[[#This Row],[Anders]],0)</f>
        <v>0</v>
      </c>
      <c r="CC52" s="259">
        <f>IF(Tb.Financiering[[#This Row],[Pnr.]]=CC$7,Tb.Financiering[[#This Row],[Eigen
bijdrage]]+Tb.Financiering[[#This Row],[Andere
subsidie(s)]]+Tb.Financiering[[#This Row],[Anders]],0)</f>
        <v>0</v>
      </c>
      <c r="CD52" s="259">
        <f>IF(Tb.Financiering[[#This Row],[Pnr.]]=CD$7,Tb.Financiering[[#This Row],[Eigen
bijdrage]]+Tb.Financiering[[#This Row],[Andere
subsidie(s)]]+Tb.Financiering[[#This Row],[Anders]],0)</f>
        <v>0</v>
      </c>
      <c r="CE52" s="259">
        <f>IF(Tb.Financiering[[#This Row],[Pnr.]]=CE$7,Tb.Financiering[[#This Row],[Eigen
bijdrage]]+Tb.Financiering[[#This Row],[Andere
subsidie(s)]]+Tb.Financiering[[#This Row],[Anders]],0)</f>
        <v>0</v>
      </c>
      <c r="CF52" s="259">
        <f>IF(Tb.Financiering[[#This Row],[Pnr.]]=CF$7,Tb.Financiering[[#This Row],[Eigen
bijdrage]]+Tb.Financiering[[#This Row],[Andere
subsidie(s)]]+Tb.Financiering[[#This Row],[Anders]],0)</f>
        <v>0</v>
      </c>
      <c r="CG52" s="259">
        <f>IF(Tb.Financiering[[#This Row],[Pnr.]]=CG$7,Tb.Financiering[[#This Row],[Eigen
bijdrage]]+Tb.Financiering[[#This Row],[Andere
subsidie(s)]]+Tb.Financiering[[#This Row],[Anders]],0)</f>
        <v>0</v>
      </c>
      <c r="CH52" s="259">
        <f>IF(Tb.Financiering[[#This Row],[Pnr.]]=CH$7,Tb.Financiering[[#This Row],[Eigen
bijdrage]]+Tb.Financiering[[#This Row],[Andere
subsidie(s)]]+Tb.Financiering[[#This Row],[Anders]],0)</f>
        <v>0</v>
      </c>
      <c r="CI52" s="259">
        <f>IF(Tb.Financiering[[#This Row],[Pnr.]]=CI$7,Tb.Financiering[[#This Row],[Eigen
bijdrage]]+Tb.Financiering[[#This Row],[Andere
subsidie(s)]]+Tb.Financiering[[#This Row],[Anders]],0)</f>
        <v>0</v>
      </c>
      <c r="CJ52" s="259">
        <f>IF(Tb.Financiering[[#This Row],[Pnr.]]=CJ$7,Tb.Financiering[[#This Row],[Eigen
bijdrage]]+Tb.Financiering[[#This Row],[Andere
subsidie(s)]]+Tb.Financiering[[#This Row],[Anders]],0)</f>
        <v>0</v>
      </c>
      <c r="CK52" s="259">
        <f>IF(Tb.Financiering[[#This Row],[Pnr.]]=CK$7,Tb.Financiering[[#This Row],[Eigen
bijdrage]]+Tb.Financiering[[#This Row],[Andere
subsidie(s)]]+Tb.Financiering[[#This Row],[Anders]],0)</f>
        <v>0</v>
      </c>
      <c r="CL52" s="259">
        <f>IF(Tb.Financiering[[#This Row],[Pnr.]]=CL$7,Tb.Financiering[[#This Row],[Eigen
bijdrage]]+Tb.Financiering[[#This Row],[Andere
subsidie(s)]]+Tb.Financiering[[#This Row],[Anders]],0)</f>
        <v>0</v>
      </c>
      <c r="CM52" s="259">
        <f>IF(Tb.Financiering[[#This Row],[Pnr.]]=CM$7,Tb.Financiering[[#This Row],[Eigen
bijdrage]]+Tb.Financiering[[#This Row],[Andere
subsidie(s)]]+Tb.Financiering[[#This Row],[Anders]],0)</f>
        <v>0</v>
      </c>
      <c r="CN52" s="259">
        <f>IF(Tb.Financiering[[#This Row],[Pnr.]]=CN$7,Tb.Financiering[[#This Row],[Eigen
bijdrage]]+Tb.Financiering[[#This Row],[Andere
subsidie(s)]]+Tb.Financiering[[#This Row],[Anders]],0)</f>
        <v>0</v>
      </c>
      <c r="CO52" s="259">
        <f>IF(Tb.Financiering[[#This Row],[Pnr.]]=CO$7,Tb.Financiering[[#This Row],[Eigen
bijdrage]]+Tb.Financiering[[#This Row],[Andere
subsidie(s)]]+Tb.Financiering[[#This Row],[Anders]],0)</f>
        <v>0</v>
      </c>
      <c r="CP52" s="259">
        <f>IF(Tb.Financiering[[#This Row],[Pnr.]]=CP$7,Tb.Financiering[[#This Row],[Eigen
bijdrage]]+Tb.Financiering[[#This Row],[Andere
subsidie(s)]]+Tb.Financiering[[#This Row],[Anders]],0)</f>
        <v>0</v>
      </c>
      <c r="CQ52" s="259">
        <f>IF(Tb.Financiering[[#This Row],[Pnr.]]=CQ$7,Tb.Financiering[[#This Row],[Eigen
bijdrage]]+Tb.Financiering[[#This Row],[Andere
subsidie(s)]]+Tb.Financiering[[#This Row],[Anders]],0)</f>
        <v>0</v>
      </c>
      <c r="CR52" s="259">
        <f>IF(Tb.Financiering[[#This Row],[Pnr.]]=CR$7,Tb.Financiering[[#This Row],[Eigen
bijdrage]]+Tb.Financiering[[#This Row],[Andere
subsidie(s)]]+Tb.Financiering[[#This Row],[Anders]],0)</f>
        <v>0</v>
      </c>
      <c r="CS52" s="259">
        <f>IF(Tb.Financiering[[#This Row],[Pnr.]]=CS$7,Tb.Financiering[[#This Row],[Eigen
bijdrage]]+Tb.Financiering[[#This Row],[Andere
subsidie(s)]]+Tb.Financiering[[#This Row],[Anders]],0)</f>
        <v>0</v>
      </c>
      <c r="CT52" s="259">
        <f>IF(Tb.Financiering[[#This Row],[Pnr.]]=CT$7,Tb.Financiering[[#This Row],[Eigen
bijdrage]]+Tb.Financiering[[#This Row],[Andere
subsidie(s)]]+Tb.Financiering[[#This Row],[Anders]],0)</f>
        <v>0</v>
      </c>
      <c r="CU52" s="259">
        <f>IF(Tb.Financiering[[#This Row],[Pnr.]]=CU$7,Tb.Financiering[[#This Row],[Eigen
bijdrage]]+Tb.Financiering[[#This Row],[Andere
subsidie(s)]]+Tb.Financiering[[#This Row],[Anders]],0)</f>
        <v>0</v>
      </c>
      <c r="CV52" s="259">
        <f>IF(Tb.Financiering[[#This Row],[Pnr.]]=CV$7,Tb.Financiering[[#This Row],[Eigen
bijdrage]]+Tb.Financiering[[#This Row],[Andere
subsidie(s)]]+Tb.Financiering[[#This Row],[Anders]],0)</f>
        <v>0</v>
      </c>
      <c r="CW52" s="259">
        <f>IF(Tb.Financiering[[#This Row],[Pnr.]]=CW$7,Tb.Financiering[[#This Row],[Eigen
bijdrage]]+Tb.Financiering[[#This Row],[Andere
subsidie(s)]]+Tb.Financiering[[#This Row],[Anders]],0)</f>
        <v>0</v>
      </c>
      <c r="CX52" s="259">
        <f>IF(Tb.Financiering[[#This Row],[Pnr.]]=CX$7,Tb.Financiering[[#This Row],[Eigen
bijdrage]]+Tb.Financiering[[#This Row],[Andere
subsidie(s)]]+Tb.Financiering[[#This Row],[Anders]],0)</f>
        <v>0</v>
      </c>
      <c r="CY52" s="259">
        <f>IF(Tb.Financiering[[#This Row],[Pnr.]]=CY$7,Tb.Financiering[[#This Row],[Eigen
bijdrage]]+Tb.Financiering[[#This Row],[Andere
subsidie(s)]]+Tb.Financiering[[#This Row],[Anders]],0)</f>
        <v>0</v>
      </c>
      <c r="CZ52" s="259">
        <f>IF(Tb.Financiering[[#This Row],[Pnr.]]=CZ$7,Tb.Financiering[[#This Row],[Eigen
bijdrage]]+Tb.Financiering[[#This Row],[Andere
subsidie(s)]]+Tb.Financiering[[#This Row],[Anders]],0)</f>
        <v>0</v>
      </c>
      <c r="DA52" s="259">
        <f>IF(Tb.Financiering[[#This Row],[Pnr.]]=DA$7,Tb.Financiering[[#This Row],[Eigen
bijdrage]]+Tb.Financiering[[#This Row],[Andere
subsidie(s)]]+Tb.Financiering[[#This Row],[Anders]],0)</f>
        <v>0</v>
      </c>
      <c r="DB52" s="259">
        <f>IF(Tb.Financiering[[#This Row],[Pnr.]]=DB$7,Tb.Financiering[[#This Row],[Eigen
bijdrage]]+Tb.Financiering[[#This Row],[Andere
subsidie(s)]]+Tb.Financiering[[#This Row],[Anders]],0)</f>
        <v>0</v>
      </c>
      <c r="DC52" s="259">
        <f>IF(Tb.Financiering[[#This Row],[Pnr.]]=DC$7,Tb.Financiering[[#This Row],[Eigen
bijdrage]]+Tb.Financiering[[#This Row],[Andere
subsidie(s)]]+Tb.Financiering[[#This Row],[Anders]],0)</f>
        <v>0</v>
      </c>
      <c r="DD52" s="259">
        <f>IF(Tb.Financiering[[#This Row],[Pnr.]]=DD$7,Tb.Financiering[[#This Row],[Eigen
bijdrage]]+Tb.Financiering[[#This Row],[Andere
subsidie(s)]]+Tb.Financiering[[#This Row],[Anders]],0)</f>
        <v>0</v>
      </c>
      <c r="DE52" s="259">
        <f>IF(Tb.Financiering[[#This Row],[Pnr.]]=DE$7,Tb.Financiering[[#This Row],[Eigen
bijdrage]]+Tb.Financiering[[#This Row],[Andere
subsidie(s)]]+Tb.Financiering[[#This Row],[Anders]],0)</f>
        <v>0</v>
      </c>
      <c r="DF52" s="259">
        <f>IF(Tb.Financiering[[#This Row],[Pnr.]]=DF$7,Tb.Financiering[[#This Row],[Eigen
bijdrage]]+Tb.Financiering[[#This Row],[Andere
subsidie(s)]]+Tb.Financiering[[#This Row],[Anders]],0)</f>
        <v>0</v>
      </c>
      <c r="DG52" s="259">
        <f>IF(Tb.Financiering[[#This Row],[Pnr.]]=DG$7,Tb.Financiering[[#This Row],[Eigen
bijdrage]]+Tb.Financiering[[#This Row],[Andere
subsidie(s)]]+Tb.Financiering[[#This Row],[Anders]],0)</f>
        <v>0</v>
      </c>
      <c r="DH52" s="259">
        <f>IF(Tb.Financiering[[#This Row],[Pnr.]]=DH$7,Tb.Financiering[[#This Row],[Eigen
bijdrage]]+Tb.Financiering[[#This Row],[Andere
subsidie(s)]]+Tb.Financiering[[#This Row],[Anders]],0)</f>
        <v>0</v>
      </c>
      <c r="DI52" s="259">
        <f>IF(Tb.Financiering[[#This Row],[Pnr.]]=DI$7,Tb.Financiering[[#This Row],[Eigen
bijdrage]]+Tb.Financiering[[#This Row],[Andere
subsidie(s)]]+Tb.Financiering[[#This Row],[Anders]],0)</f>
        <v>0</v>
      </c>
      <c r="DJ52" s="259">
        <f>IF(Tb.Financiering[[#This Row],[Pnr.]]=DJ$7,Tb.Financiering[[#This Row],[Eigen
bijdrage]]+Tb.Financiering[[#This Row],[Andere
subsidie(s)]]+Tb.Financiering[[#This Row],[Anders]],0)</f>
        <v>0</v>
      </c>
      <c r="DK52" s="259">
        <f>IF(Tb.Financiering[[#This Row],[Pnr.]]=DK$7,Tb.Financiering[[#This Row],[Eigen
bijdrage]]+Tb.Financiering[[#This Row],[Andere
subsidie(s)]]+Tb.Financiering[[#This Row],[Anders]],0)</f>
        <v>0</v>
      </c>
      <c r="XEZ52" s="267"/>
      <c r="XFA52" s="267"/>
      <c r="XFB52" s="267"/>
      <c r="XFC52" s="267"/>
      <c r="XFD52" s="31"/>
    </row>
    <row r="53" spans="1:115 16380:16384" s="4" customFormat="1" x14ac:dyDescent="0.3">
      <c r="A53" s="31"/>
      <c r="B53" s="147"/>
      <c r="C53" s="147"/>
      <c r="D53" s="11">
        <f>SUMIF(Tbl.Kosten[PSAnr.],Tb.Financiering[[#This Row],[PSAnr.]],Tbl.Kosten[Totaal kosten])</f>
        <v>0</v>
      </c>
      <c r="E53" s="164">
        <f>SUMIF(Tbl.Kosten[PSAnr.],Tb.Financiering[[#This Row],[PSAnr.]],Tbl.Kosten[Subsidie])</f>
        <v>0</v>
      </c>
      <c r="F53" s="165"/>
      <c r="G53" s="164">
        <f>Tb.Financiering[[#This Row],[Begrote kosten]]-Tb.Financiering[[#This Row],[Berekende GLB subsidie]]-Tb.Financiering[[#This Row],[Correctie GLB subsidie]]</f>
        <v>0</v>
      </c>
      <c r="H53" s="166"/>
      <c r="I53" s="166"/>
      <c r="J53" s="166"/>
      <c r="K53" s="162"/>
      <c r="L53" s="97">
        <f>Tb.Financiering[[#This Row],[Te financieren]]-SUM(Tb.Financiering[[#This Row],[Eigen
bijdrage]:[Anders]])</f>
        <v>0</v>
      </c>
      <c r="M53" s="170" t="str">
        <f>IFERROR(VLOOKUP(Tb.Financiering[[#This Row],[Partnernaam]],Tbl.Projectpartners[[Naam]:[PNr.]],9,FALSE),"")</f>
        <v/>
      </c>
      <c r="N53" s="152" t="str">
        <f>IFERROR(VLOOKUP(Tb.Financiering[[#This Row],[Subsidiabele activiteit]],Tbl.Subsidiehoogte[[Subsidieactiviteit]:[SAnr.]],3,FALSE),"")</f>
        <v/>
      </c>
      <c r="O53" s="152" t="str">
        <f>_xlfn.CONCAT(Tb.Financiering[[#This Row],[Pnr.]],Tb.Financiering[[#This Row],[SAnr.]])</f>
        <v/>
      </c>
      <c r="P53" s="154">
        <f>IF(Tb.Financiering[[#This Row],[Pnr.]]=P$7,Tb.Financiering[[#This Row],[Te financieren]]-Tb.Financiering[[#This Row],[Eigen
bijdrage]]-Tb.Financiering[[#This Row],[Andere
subsidie(s)]]-Tb.Financiering[[#This Row],[Anders]],0)</f>
        <v>0</v>
      </c>
      <c r="Q53" s="154">
        <f>IF(Tb.Financiering[[#This Row],[Pnr.]]=Q$7,Tb.Financiering[[#This Row],[Te financieren]]-Tb.Financiering[[#This Row],[Eigen
bijdrage]]-Tb.Financiering[[#This Row],[Andere
subsidie(s)]]-Tb.Financiering[[#This Row],[Anders]],0)</f>
        <v>0</v>
      </c>
      <c r="R53" s="154">
        <f>IF(Tb.Financiering[[#This Row],[Pnr.]]=R$7,Tb.Financiering[[#This Row],[Te financieren]]-Tb.Financiering[[#This Row],[Eigen
bijdrage]]-Tb.Financiering[[#This Row],[Andere
subsidie(s)]]-Tb.Financiering[[#This Row],[Anders]],0)</f>
        <v>0</v>
      </c>
      <c r="S53" s="154">
        <f>IF(Tb.Financiering[[#This Row],[Pnr.]]=S$7,Tb.Financiering[[#This Row],[Te financieren]]-Tb.Financiering[[#This Row],[Eigen
bijdrage]]-Tb.Financiering[[#This Row],[Andere
subsidie(s)]]-Tb.Financiering[[#This Row],[Anders]],0)</f>
        <v>0</v>
      </c>
      <c r="T53" s="154">
        <f>IF(Tb.Financiering[[#This Row],[Pnr.]]=T$7,Tb.Financiering[[#This Row],[Te financieren]]-Tb.Financiering[[#This Row],[Eigen
bijdrage]]-Tb.Financiering[[#This Row],[Andere
subsidie(s)]]-Tb.Financiering[[#This Row],[Anders]],0)</f>
        <v>0</v>
      </c>
      <c r="U53" s="154">
        <f>IF(Tb.Financiering[[#This Row],[Pnr.]]=U$7,Tb.Financiering[[#This Row],[Te financieren]]-Tb.Financiering[[#This Row],[Eigen
bijdrage]]-Tb.Financiering[[#This Row],[Andere
subsidie(s)]]-Tb.Financiering[[#This Row],[Anders]],0)</f>
        <v>0</v>
      </c>
      <c r="V53" s="154">
        <f>IF(Tb.Financiering[[#This Row],[Pnr.]]=V$7,Tb.Financiering[[#This Row],[Te financieren]]-Tb.Financiering[[#This Row],[Eigen
bijdrage]]-Tb.Financiering[[#This Row],[Andere
subsidie(s)]]-Tb.Financiering[[#This Row],[Anders]],0)</f>
        <v>0</v>
      </c>
      <c r="W53" s="154">
        <f>IF(Tb.Financiering[[#This Row],[Pnr.]]=W$7,Tb.Financiering[[#This Row],[Te financieren]]-Tb.Financiering[[#This Row],[Eigen
bijdrage]]-Tb.Financiering[[#This Row],[Andere
subsidie(s)]]-Tb.Financiering[[#This Row],[Anders]],0)</f>
        <v>0</v>
      </c>
      <c r="X53" s="154">
        <f>IF(Tb.Financiering[[#This Row],[Pnr.]]=X$7,Tb.Financiering[[#This Row],[Te financieren]]-Tb.Financiering[[#This Row],[Eigen
bijdrage]]-Tb.Financiering[[#This Row],[Andere
subsidie(s)]]-Tb.Financiering[[#This Row],[Anders]],0)</f>
        <v>0</v>
      </c>
      <c r="Y53" s="154">
        <f>IF(Tb.Financiering[[#This Row],[Pnr.]]=Y$7,Tb.Financiering[[#This Row],[Te financieren]]-Tb.Financiering[[#This Row],[Eigen
bijdrage]]-Tb.Financiering[[#This Row],[Andere
subsidie(s)]]-Tb.Financiering[[#This Row],[Anders]],0)</f>
        <v>0</v>
      </c>
      <c r="Z53" s="154">
        <f>IF(Tb.Financiering[[#This Row],[Pnr.]]=Z$7,Tb.Financiering[[#This Row],[Te financieren]]-Tb.Financiering[[#This Row],[Eigen
bijdrage]]-Tb.Financiering[[#This Row],[Andere
subsidie(s)]]-Tb.Financiering[[#This Row],[Anders]],0)</f>
        <v>0</v>
      </c>
      <c r="AA53" s="154">
        <f>IF(Tb.Financiering[[#This Row],[Pnr.]]=AA$7,Tb.Financiering[[#This Row],[Te financieren]]-Tb.Financiering[[#This Row],[Eigen
bijdrage]]-Tb.Financiering[[#This Row],[Andere
subsidie(s)]]-Tb.Financiering[[#This Row],[Anders]],0)</f>
        <v>0</v>
      </c>
      <c r="AB53" s="154">
        <f>IF(Tb.Financiering[[#This Row],[Pnr.]]=AB$7,Tb.Financiering[[#This Row],[Te financieren]]-Tb.Financiering[[#This Row],[Eigen
bijdrage]]-Tb.Financiering[[#This Row],[Andere
subsidie(s)]]-Tb.Financiering[[#This Row],[Anders]],0)</f>
        <v>0</v>
      </c>
      <c r="AC53" s="154">
        <f>IF(Tb.Financiering[[#This Row],[Pnr.]]=AC$7,Tb.Financiering[[#This Row],[Te financieren]]-Tb.Financiering[[#This Row],[Eigen
bijdrage]]-Tb.Financiering[[#This Row],[Andere
subsidie(s)]]-Tb.Financiering[[#This Row],[Anders]],0)</f>
        <v>0</v>
      </c>
      <c r="AD53" s="154">
        <f>IF(Tb.Financiering[[#This Row],[Pnr.]]=AD$7,Tb.Financiering[[#This Row],[Te financieren]]-Tb.Financiering[[#This Row],[Eigen
bijdrage]]-Tb.Financiering[[#This Row],[Andere
subsidie(s)]]-Tb.Financiering[[#This Row],[Anders]],0)</f>
        <v>0</v>
      </c>
      <c r="AE53" s="154">
        <f>IF(Tb.Financiering[[#This Row],[Pnr.]]=AE$7,Tb.Financiering[[#This Row],[Te financieren]]-Tb.Financiering[[#This Row],[Eigen
bijdrage]]-Tb.Financiering[[#This Row],[Andere
subsidie(s)]]-Tb.Financiering[[#This Row],[Anders]],0)</f>
        <v>0</v>
      </c>
      <c r="AF53" s="154">
        <f>IF(Tb.Financiering[[#This Row],[Pnr.]]=AF$7,Tb.Financiering[[#This Row],[Te financieren]]-Tb.Financiering[[#This Row],[Eigen
bijdrage]]-Tb.Financiering[[#This Row],[Andere
subsidie(s)]]-Tb.Financiering[[#This Row],[Anders]],0)</f>
        <v>0</v>
      </c>
      <c r="AG53" s="154">
        <f>IF(Tb.Financiering[[#This Row],[Pnr.]]=AG$7,Tb.Financiering[[#This Row],[Te financieren]]-Tb.Financiering[[#This Row],[Eigen
bijdrage]]-Tb.Financiering[[#This Row],[Andere
subsidie(s)]]-Tb.Financiering[[#This Row],[Anders]],0)</f>
        <v>0</v>
      </c>
      <c r="AH53" s="154">
        <f>IF(Tb.Financiering[[#This Row],[Pnr.]]=AH$7,Tb.Financiering[[#This Row],[Te financieren]]-Tb.Financiering[[#This Row],[Eigen
bijdrage]]-Tb.Financiering[[#This Row],[Andere
subsidie(s)]]-Tb.Financiering[[#This Row],[Anders]],0)</f>
        <v>0</v>
      </c>
      <c r="AI53" s="154">
        <f>IF(Tb.Financiering[[#This Row],[Pnr.]]=AI$7,Tb.Financiering[[#This Row],[Te financieren]]-Tb.Financiering[[#This Row],[Eigen
bijdrage]]-Tb.Financiering[[#This Row],[Andere
subsidie(s)]]-Tb.Financiering[[#This Row],[Anders]],0)</f>
        <v>0</v>
      </c>
      <c r="AJ53" s="154">
        <f>IF(Tb.Financiering[[#This Row],[Pnr.]]=AJ$7,Tb.Financiering[[#This Row],[Te financieren]]-Tb.Financiering[[#This Row],[Eigen
bijdrage]]-Tb.Financiering[[#This Row],[Andere
subsidie(s)]]-Tb.Financiering[[#This Row],[Anders]],0)</f>
        <v>0</v>
      </c>
      <c r="AK53" s="154">
        <f>IF(Tb.Financiering[[#This Row],[Pnr.]]=AK$7,Tb.Financiering[[#This Row],[Te financieren]]-Tb.Financiering[[#This Row],[Eigen
bijdrage]]-Tb.Financiering[[#This Row],[Andere
subsidie(s)]]-Tb.Financiering[[#This Row],[Anders]],0)</f>
        <v>0</v>
      </c>
      <c r="AL53" s="154">
        <f>IF(Tb.Financiering[[#This Row],[Pnr.]]=AL$7,Tb.Financiering[[#This Row],[Te financieren]]-Tb.Financiering[[#This Row],[Eigen
bijdrage]]-Tb.Financiering[[#This Row],[Andere
subsidie(s)]]-Tb.Financiering[[#This Row],[Anders]],0)</f>
        <v>0</v>
      </c>
      <c r="AM53" s="154">
        <f>IF(Tb.Financiering[[#This Row],[Pnr.]]=AM$7,Tb.Financiering[[#This Row],[Te financieren]]-Tb.Financiering[[#This Row],[Eigen
bijdrage]]-Tb.Financiering[[#This Row],[Andere
subsidie(s)]]-Tb.Financiering[[#This Row],[Anders]],0)</f>
        <v>0</v>
      </c>
      <c r="AN53" s="154">
        <f>IF(Tb.Financiering[[#This Row],[Pnr.]]=AN$7,Tb.Financiering[[#This Row],[Te financieren]]-Tb.Financiering[[#This Row],[Eigen
bijdrage]]-Tb.Financiering[[#This Row],[Andere
subsidie(s)]]-Tb.Financiering[[#This Row],[Anders]],0)</f>
        <v>0</v>
      </c>
      <c r="AO53" s="154">
        <f>IF(Tb.Financiering[[#This Row],[Pnr.]]=AO$7,Tb.Financiering[[#This Row],[Te financieren]]-Tb.Financiering[[#This Row],[Eigen
bijdrage]]-Tb.Financiering[[#This Row],[Andere
subsidie(s)]]-Tb.Financiering[[#This Row],[Anders]],0)</f>
        <v>0</v>
      </c>
      <c r="AP53" s="154">
        <f>IF(Tb.Financiering[[#This Row],[Pnr.]]=AP$7,Tb.Financiering[[#This Row],[Te financieren]]-Tb.Financiering[[#This Row],[Eigen
bijdrage]]-Tb.Financiering[[#This Row],[Andere
subsidie(s)]]-Tb.Financiering[[#This Row],[Anders]],0)</f>
        <v>0</v>
      </c>
      <c r="AQ53" s="154">
        <f>IF(Tb.Financiering[[#This Row],[Pnr.]]=AQ$7,Tb.Financiering[[#This Row],[Te financieren]]-Tb.Financiering[[#This Row],[Eigen
bijdrage]]-Tb.Financiering[[#This Row],[Andere
subsidie(s)]]-Tb.Financiering[[#This Row],[Anders]],0)</f>
        <v>0</v>
      </c>
      <c r="AR53" s="154">
        <f>IF(Tb.Financiering[[#This Row],[Pnr.]]=AR$7,Tb.Financiering[[#This Row],[Te financieren]]-Tb.Financiering[[#This Row],[Eigen
bijdrage]]-Tb.Financiering[[#This Row],[Andere
subsidie(s)]]-Tb.Financiering[[#This Row],[Anders]],0)</f>
        <v>0</v>
      </c>
      <c r="AS53" s="154">
        <f>IF(Tb.Financiering[[#This Row],[Pnr.]]=AS$7,Tb.Financiering[[#This Row],[Te financieren]]-Tb.Financiering[[#This Row],[Eigen
bijdrage]]-Tb.Financiering[[#This Row],[Andere
subsidie(s)]]-Tb.Financiering[[#This Row],[Anders]],0)</f>
        <v>0</v>
      </c>
      <c r="AT53" s="154">
        <f>IF(Tb.Financiering[[#This Row],[Pnr.]]=AT$7,Tb.Financiering[[#This Row],[Te financieren]]-Tb.Financiering[[#This Row],[Eigen
bijdrage]]-Tb.Financiering[[#This Row],[Andere
subsidie(s)]]-Tb.Financiering[[#This Row],[Anders]],0)</f>
        <v>0</v>
      </c>
      <c r="AU53" s="154">
        <f>IF(Tb.Financiering[[#This Row],[Pnr.]]=AU$7,Tb.Financiering[[#This Row],[Te financieren]]-Tb.Financiering[[#This Row],[Eigen
bijdrage]]-Tb.Financiering[[#This Row],[Andere
subsidie(s)]]-Tb.Financiering[[#This Row],[Anders]],0)</f>
        <v>0</v>
      </c>
      <c r="AV53" s="154">
        <f>IF(Tb.Financiering[[#This Row],[Pnr.]]=AV$7,Tb.Financiering[[#This Row],[Te financieren]]-Tb.Financiering[[#This Row],[Eigen
bijdrage]]-Tb.Financiering[[#This Row],[Andere
subsidie(s)]]-Tb.Financiering[[#This Row],[Anders]],0)</f>
        <v>0</v>
      </c>
      <c r="AW53" s="154">
        <f>IF(Tb.Financiering[[#This Row],[Pnr.]]=AW$7,Tb.Financiering[[#This Row],[Te financieren]]-Tb.Financiering[[#This Row],[Eigen
bijdrage]]-Tb.Financiering[[#This Row],[Andere
subsidie(s)]]-Tb.Financiering[[#This Row],[Anders]],0)</f>
        <v>0</v>
      </c>
      <c r="AX53" s="154">
        <f>IF(Tb.Financiering[[#This Row],[Pnr.]]=AX$7,Tb.Financiering[[#This Row],[Te financieren]]-Tb.Financiering[[#This Row],[Eigen
bijdrage]]-Tb.Financiering[[#This Row],[Andere
subsidie(s)]]-Tb.Financiering[[#This Row],[Anders]],0)</f>
        <v>0</v>
      </c>
      <c r="AY53" s="154">
        <f>IF(Tb.Financiering[[#This Row],[Pnr.]]=AY$7,Tb.Financiering[[#This Row],[Te financieren]]-Tb.Financiering[[#This Row],[Eigen
bijdrage]]-Tb.Financiering[[#This Row],[Andere
subsidie(s)]]-Tb.Financiering[[#This Row],[Anders]],0)</f>
        <v>0</v>
      </c>
      <c r="AZ53" s="154">
        <f>IF(Tb.Financiering[[#This Row],[Pnr.]]=AZ$7,Tb.Financiering[[#This Row],[Te financieren]]-Tb.Financiering[[#This Row],[Eigen
bijdrage]]-Tb.Financiering[[#This Row],[Andere
subsidie(s)]]-Tb.Financiering[[#This Row],[Anders]],0)</f>
        <v>0</v>
      </c>
      <c r="BA53" s="154">
        <f>IF(Tb.Financiering[[#This Row],[Pnr.]]=BA$7,Tb.Financiering[[#This Row],[Te financieren]]-Tb.Financiering[[#This Row],[Eigen
bijdrage]]-Tb.Financiering[[#This Row],[Andere
subsidie(s)]]-Tb.Financiering[[#This Row],[Anders]],0)</f>
        <v>0</v>
      </c>
      <c r="BB53" s="154">
        <f>IF(Tb.Financiering[[#This Row],[Pnr.]]=BB$7,Tb.Financiering[[#This Row],[Te financieren]]-Tb.Financiering[[#This Row],[Eigen
bijdrage]]-Tb.Financiering[[#This Row],[Andere
subsidie(s)]]-Tb.Financiering[[#This Row],[Anders]],0)</f>
        <v>0</v>
      </c>
      <c r="BC53" s="154">
        <f>IF(Tb.Financiering[[#This Row],[Pnr.]]=BC$7,Tb.Financiering[[#This Row],[Te financieren]]-Tb.Financiering[[#This Row],[Eigen
bijdrage]]-Tb.Financiering[[#This Row],[Andere
subsidie(s)]]-Tb.Financiering[[#This Row],[Anders]],0)</f>
        <v>0</v>
      </c>
      <c r="BD53" s="154">
        <f>IF(Tb.Financiering[[#This Row],[Pnr.]]=BD$7,Tb.Financiering[[#This Row],[Te financieren]]-Tb.Financiering[[#This Row],[Eigen
bijdrage]]-Tb.Financiering[[#This Row],[Andere
subsidie(s)]]-Tb.Financiering[[#This Row],[Anders]],0)</f>
        <v>0</v>
      </c>
      <c r="BE53" s="154">
        <f>IF(Tb.Financiering[[#This Row],[Pnr.]]=BE$7,Tb.Financiering[[#This Row],[Te financieren]]-Tb.Financiering[[#This Row],[Eigen
bijdrage]]-Tb.Financiering[[#This Row],[Andere
subsidie(s)]]-Tb.Financiering[[#This Row],[Anders]],0)</f>
        <v>0</v>
      </c>
      <c r="BF53" s="154">
        <f>IF(Tb.Financiering[[#This Row],[Pnr.]]=BF$7,Tb.Financiering[[#This Row],[Te financieren]]-Tb.Financiering[[#This Row],[Eigen
bijdrage]]-Tb.Financiering[[#This Row],[Andere
subsidie(s)]]-Tb.Financiering[[#This Row],[Anders]],0)</f>
        <v>0</v>
      </c>
      <c r="BG53" s="154">
        <f>IF(Tb.Financiering[[#This Row],[Pnr.]]=BG$7,Tb.Financiering[[#This Row],[Te financieren]]-Tb.Financiering[[#This Row],[Eigen
bijdrage]]-Tb.Financiering[[#This Row],[Andere
subsidie(s)]]-Tb.Financiering[[#This Row],[Anders]],0)</f>
        <v>0</v>
      </c>
      <c r="BH53" s="154">
        <f>IF(Tb.Financiering[[#This Row],[Pnr.]]=BH$7,Tb.Financiering[[#This Row],[Te financieren]]-Tb.Financiering[[#This Row],[Eigen
bijdrage]]-Tb.Financiering[[#This Row],[Andere
subsidie(s)]]-Tb.Financiering[[#This Row],[Anders]],0)</f>
        <v>0</v>
      </c>
      <c r="BI53" s="154">
        <f>IF(Tb.Financiering[[#This Row],[Pnr.]]=BI$7,Tb.Financiering[[#This Row],[Te financieren]]-Tb.Financiering[[#This Row],[Eigen
bijdrage]]-Tb.Financiering[[#This Row],[Andere
subsidie(s)]]-Tb.Financiering[[#This Row],[Anders]],0)</f>
        <v>0</v>
      </c>
      <c r="BJ53" s="154">
        <f>IF(Tb.Financiering[[#This Row],[Pnr.]]=BJ$7,Tb.Financiering[[#This Row],[Te financieren]]-Tb.Financiering[[#This Row],[Eigen
bijdrage]]-Tb.Financiering[[#This Row],[Andere
subsidie(s)]]-Tb.Financiering[[#This Row],[Anders]],0)</f>
        <v>0</v>
      </c>
      <c r="BK53" s="154">
        <f>IF(Tb.Financiering[[#This Row],[Pnr.]]=BK$7,Tb.Financiering[[#This Row],[Te financieren]]-Tb.Financiering[[#This Row],[Eigen
bijdrage]]-Tb.Financiering[[#This Row],[Andere
subsidie(s)]]-Tb.Financiering[[#This Row],[Anders]],0)</f>
        <v>0</v>
      </c>
      <c r="BL53" s="154">
        <f>IF(Tb.Financiering[[#This Row],[Pnr.]]=BL$7,Tb.Financiering[[#This Row],[Te financieren]]-Tb.Financiering[[#This Row],[Eigen
bijdrage]]-Tb.Financiering[[#This Row],[Andere
subsidie(s)]]-Tb.Financiering[[#This Row],[Anders]],0)</f>
        <v>0</v>
      </c>
      <c r="BM53" s="154">
        <f>IF(Tb.Financiering[[#This Row],[Pnr.]]=BM$7,Tb.Financiering[[#This Row],[Te financieren]]-Tb.Financiering[[#This Row],[Eigen
bijdrage]]-Tb.Financiering[[#This Row],[Andere
subsidie(s)]]-Tb.Financiering[[#This Row],[Anders]],0)</f>
        <v>0</v>
      </c>
      <c r="BN53" s="259">
        <f>IF(Tb.Financiering[[#This Row],[Pnr.]]=BN$7,Tb.Financiering[[#This Row],[Eigen
bijdrage]]+Tb.Financiering[[#This Row],[Andere
subsidie(s)]]+Tb.Financiering[[#This Row],[Anders]],0)</f>
        <v>0</v>
      </c>
      <c r="BO53" s="259">
        <f>IF(Tb.Financiering[[#This Row],[Pnr.]]=BO$7,Tb.Financiering[[#This Row],[Eigen
bijdrage]]+Tb.Financiering[[#This Row],[Andere
subsidie(s)]]+Tb.Financiering[[#This Row],[Anders]],0)</f>
        <v>0</v>
      </c>
      <c r="BP53" s="259">
        <f>IF(Tb.Financiering[[#This Row],[Pnr.]]=BP$7,Tb.Financiering[[#This Row],[Eigen
bijdrage]]+Tb.Financiering[[#This Row],[Andere
subsidie(s)]]+Tb.Financiering[[#This Row],[Anders]],0)</f>
        <v>0</v>
      </c>
      <c r="BQ53" s="259">
        <f>IF(Tb.Financiering[[#This Row],[Pnr.]]=BQ$7,Tb.Financiering[[#This Row],[Eigen
bijdrage]]+Tb.Financiering[[#This Row],[Andere
subsidie(s)]]+Tb.Financiering[[#This Row],[Anders]],0)</f>
        <v>0</v>
      </c>
      <c r="BR53" s="259">
        <f>IF(Tb.Financiering[[#This Row],[Pnr.]]=BR$7,Tb.Financiering[[#This Row],[Eigen
bijdrage]]+Tb.Financiering[[#This Row],[Andere
subsidie(s)]]+Tb.Financiering[[#This Row],[Anders]],0)</f>
        <v>0</v>
      </c>
      <c r="BS53" s="259">
        <f>IF(Tb.Financiering[[#This Row],[Pnr.]]=BS$7,Tb.Financiering[[#This Row],[Eigen
bijdrage]]+Tb.Financiering[[#This Row],[Andere
subsidie(s)]]+Tb.Financiering[[#This Row],[Anders]],0)</f>
        <v>0</v>
      </c>
      <c r="BT53" s="259">
        <f>IF(Tb.Financiering[[#This Row],[Pnr.]]=BT$7,Tb.Financiering[[#This Row],[Eigen
bijdrage]]+Tb.Financiering[[#This Row],[Andere
subsidie(s)]]+Tb.Financiering[[#This Row],[Anders]],0)</f>
        <v>0</v>
      </c>
      <c r="BU53" s="259">
        <f>IF(Tb.Financiering[[#This Row],[Pnr.]]=BU$7,Tb.Financiering[[#This Row],[Eigen
bijdrage]]+Tb.Financiering[[#This Row],[Andere
subsidie(s)]]+Tb.Financiering[[#This Row],[Anders]],0)</f>
        <v>0</v>
      </c>
      <c r="BV53" s="259">
        <f>IF(Tb.Financiering[[#This Row],[Pnr.]]=BV$7,Tb.Financiering[[#This Row],[Eigen
bijdrage]]+Tb.Financiering[[#This Row],[Andere
subsidie(s)]]+Tb.Financiering[[#This Row],[Anders]],0)</f>
        <v>0</v>
      </c>
      <c r="BW53" s="259">
        <f>IF(Tb.Financiering[[#This Row],[Pnr.]]=BW$7,Tb.Financiering[[#This Row],[Eigen
bijdrage]]+Tb.Financiering[[#This Row],[Andere
subsidie(s)]]+Tb.Financiering[[#This Row],[Anders]],0)</f>
        <v>0</v>
      </c>
      <c r="BX53" s="259">
        <f>IF(Tb.Financiering[[#This Row],[Pnr.]]=BX$7,Tb.Financiering[[#This Row],[Eigen
bijdrage]]+Tb.Financiering[[#This Row],[Andere
subsidie(s)]]+Tb.Financiering[[#This Row],[Anders]],0)</f>
        <v>0</v>
      </c>
      <c r="BY53" s="259">
        <f>IF(Tb.Financiering[[#This Row],[Pnr.]]=BY$7,Tb.Financiering[[#This Row],[Eigen
bijdrage]]+Tb.Financiering[[#This Row],[Andere
subsidie(s)]]+Tb.Financiering[[#This Row],[Anders]],0)</f>
        <v>0</v>
      </c>
      <c r="BZ53" s="259">
        <f>IF(Tb.Financiering[[#This Row],[Pnr.]]=BZ$7,Tb.Financiering[[#This Row],[Eigen
bijdrage]]+Tb.Financiering[[#This Row],[Andere
subsidie(s)]]+Tb.Financiering[[#This Row],[Anders]],0)</f>
        <v>0</v>
      </c>
      <c r="CA53" s="259">
        <f>IF(Tb.Financiering[[#This Row],[Pnr.]]=CA$7,Tb.Financiering[[#This Row],[Eigen
bijdrage]]+Tb.Financiering[[#This Row],[Andere
subsidie(s)]]+Tb.Financiering[[#This Row],[Anders]],0)</f>
        <v>0</v>
      </c>
      <c r="CB53" s="259">
        <f>IF(Tb.Financiering[[#This Row],[Pnr.]]=CB$7,Tb.Financiering[[#This Row],[Eigen
bijdrage]]+Tb.Financiering[[#This Row],[Andere
subsidie(s)]]+Tb.Financiering[[#This Row],[Anders]],0)</f>
        <v>0</v>
      </c>
      <c r="CC53" s="259">
        <f>IF(Tb.Financiering[[#This Row],[Pnr.]]=CC$7,Tb.Financiering[[#This Row],[Eigen
bijdrage]]+Tb.Financiering[[#This Row],[Andere
subsidie(s)]]+Tb.Financiering[[#This Row],[Anders]],0)</f>
        <v>0</v>
      </c>
      <c r="CD53" s="259">
        <f>IF(Tb.Financiering[[#This Row],[Pnr.]]=CD$7,Tb.Financiering[[#This Row],[Eigen
bijdrage]]+Tb.Financiering[[#This Row],[Andere
subsidie(s)]]+Tb.Financiering[[#This Row],[Anders]],0)</f>
        <v>0</v>
      </c>
      <c r="CE53" s="259">
        <f>IF(Tb.Financiering[[#This Row],[Pnr.]]=CE$7,Tb.Financiering[[#This Row],[Eigen
bijdrage]]+Tb.Financiering[[#This Row],[Andere
subsidie(s)]]+Tb.Financiering[[#This Row],[Anders]],0)</f>
        <v>0</v>
      </c>
      <c r="CF53" s="259">
        <f>IF(Tb.Financiering[[#This Row],[Pnr.]]=CF$7,Tb.Financiering[[#This Row],[Eigen
bijdrage]]+Tb.Financiering[[#This Row],[Andere
subsidie(s)]]+Tb.Financiering[[#This Row],[Anders]],0)</f>
        <v>0</v>
      </c>
      <c r="CG53" s="259">
        <f>IF(Tb.Financiering[[#This Row],[Pnr.]]=CG$7,Tb.Financiering[[#This Row],[Eigen
bijdrage]]+Tb.Financiering[[#This Row],[Andere
subsidie(s)]]+Tb.Financiering[[#This Row],[Anders]],0)</f>
        <v>0</v>
      </c>
      <c r="CH53" s="259">
        <f>IF(Tb.Financiering[[#This Row],[Pnr.]]=CH$7,Tb.Financiering[[#This Row],[Eigen
bijdrage]]+Tb.Financiering[[#This Row],[Andere
subsidie(s)]]+Tb.Financiering[[#This Row],[Anders]],0)</f>
        <v>0</v>
      </c>
      <c r="CI53" s="259">
        <f>IF(Tb.Financiering[[#This Row],[Pnr.]]=CI$7,Tb.Financiering[[#This Row],[Eigen
bijdrage]]+Tb.Financiering[[#This Row],[Andere
subsidie(s)]]+Tb.Financiering[[#This Row],[Anders]],0)</f>
        <v>0</v>
      </c>
      <c r="CJ53" s="259">
        <f>IF(Tb.Financiering[[#This Row],[Pnr.]]=CJ$7,Tb.Financiering[[#This Row],[Eigen
bijdrage]]+Tb.Financiering[[#This Row],[Andere
subsidie(s)]]+Tb.Financiering[[#This Row],[Anders]],0)</f>
        <v>0</v>
      </c>
      <c r="CK53" s="259">
        <f>IF(Tb.Financiering[[#This Row],[Pnr.]]=CK$7,Tb.Financiering[[#This Row],[Eigen
bijdrage]]+Tb.Financiering[[#This Row],[Andere
subsidie(s)]]+Tb.Financiering[[#This Row],[Anders]],0)</f>
        <v>0</v>
      </c>
      <c r="CL53" s="259">
        <f>IF(Tb.Financiering[[#This Row],[Pnr.]]=CL$7,Tb.Financiering[[#This Row],[Eigen
bijdrage]]+Tb.Financiering[[#This Row],[Andere
subsidie(s)]]+Tb.Financiering[[#This Row],[Anders]],0)</f>
        <v>0</v>
      </c>
      <c r="CM53" s="259">
        <f>IF(Tb.Financiering[[#This Row],[Pnr.]]=CM$7,Tb.Financiering[[#This Row],[Eigen
bijdrage]]+Tb.Financiering[[#This Row],[Andere
subsidie(s)]]+Tb.Financiering[[#This Row],[Anders]],0)</f>
        <v>0</v>
      </c>
      <c r="CN53" s="259">
        <f>IF(Tb.Financiering[[#This Row],[Pnr.]]=CN$7,Tb.Financiering[[#This Row],[Eigen
bijdrage]]+Tb.Financiering[[#This Row],[Andere
subsidie(s)]]+Tb.Financiering[[#This Row],[Anders]],0)</f>
        <v>0</v>
      </c>
      <c r="CO53" s="259">
        <f>IF(Tb.Financiering[[#This Row],[Pnr.]]=CO$7,Tb.Financiering[[#This Row],[Eigen
bijdrage]]+Tb.Financiering[[#This Row],[Andere
subsidie(s)]]+Tb.Financiering[[#This Row],[Anders]],0)</f>
        <v>0</v>
      </c>
      <c r="CP53" s="259">
        <f>IF(Tb.Financiering[[#This Row],[Pnr.]]=CP$7,Tb.Financiering[[#This Row],[Eigen
bijdrage]]+Tb.Financiering[[#This Row],[Andere
subsidie(s)]]+Tb.Financiering[[#This Row],[Anders]],0)</f>
        <v>0</v>
      </c>
      <c r="CQ53" s="259">
        <f>IF(Tb.Financiering[[#This Row],[Pnr.]]=CQ$7,Tb.Financiering[[#This Row],[Eigen
bijdrage]]+Tb.Financiering[[#This Row],[Andere
subsidie(s)]]+Tb.Financiering[[#This Row],[Anders]],0)</f>
        <v>0</v>
      </c>
      <c r="CR53" s="259">
        <f>IF(Tb.Financiering[[#This Row],[Pnr.]]=CR$7,Tb.Financiering[[#This Row],[Eigen
bijdrage]]+Tb.Financiering[[#This Row],[Andere
subsidie(s)]]+Tb.Financiering[[#This Row],[Anders]],0)</f>
        <v>0</v>
      </c>
      <c r="CS53" s="259">
        <f>IF(Tb.Financiering[[#This Row],[Pnr.]]=CS$7,Tb.Financiering[[#This Row],[Eigen
bijdrage]]+Tb.Financiering[[#This Row],[Andere
subsidie(s)]]+Tb.Financiering[[#This Row],[Anders]],0)</f>
        <v>0</v>
      </c>
      <c r="CT53" s="259">
        <f>IF(Tb.Financiering[[#This Row],[Pnr.]]=CT$7,Tb.Financiering[[#This Row],[Eigen
bijdrage]]+Tb.Financiering[[#This Row],[Andere
subsidie(s)]]+Tb.Financiering[[#This Row],[Anders]],0)</f>
        <v>0</v>
      </c>
      <c r="CU53" s="259">
        <f>IF(Tb.Financiering[[#This Row],[Pnr.]]=CU$7,Tb.Financiering[[#This Row],[Eigen
bijdrage]]+Tb.Financiering[[#This Row],[Andere
subsidie(s)]]+Tb.Financiering[[#This Row],[Anders]],0)</f>
        <v>0</v>
      </c>
      <c r="CV53" s="259">
        <f>IF(Tb.Financiering[[#This Row],[Pnr.]]=CV$7,Tb.Financiering[[#This Row],[Eigen
bijdrage]]+Tb.Financiering[[#This Row],[Andere
subsidie(s)]]+Tb.Financiering[[#This Row],[Anders]],0)</f>
        <v>0</v>
      </c>
      <c r="CW53" s="259">
        <f>IF(Tb.Financiering[[#This Row],[Pnr.]]=CW$7,Tb.Financiering[[#This Row],[Eigen
bijdrage]]+Tb.Financiering[[#This Row],[Andere
subsidie(s)]]+Tb.Financiering[[#This Row],[Anders]],0)</f>
        <v>0</v>
      </c>
      <c r="CX53" s="259">
        <f>IF(Tb.Financiering[[#This Row],[Pnr.]]=CX$7,Tb.Financiering[[#This Row],[Eigen
bijdrage]]+Tb.Financiering[[#This Row],[Andere
subsidie(s)]]+Tb.Financiering[[#This Row],[Anders]],0)</f>
        <v>0</v>
      </c>
      <c r="CY53" s="259">
        <f>IF(Tb.Financiering[[#This Row],[Pnr.]]=CY$7,Tb.Financiering[[#This Row],[Eigen
bijdrage]]+Tb.Financiering[[#This Row],[Andere
subsidie(s)]]+Tb.Financiering[[#This Row],[Anders]],0)</f>
        <v>0</v>
      </c>
      <c r="CZ53" s="259">
        <f>IF(Tb.Financiering[[#This Row],[Pnr.]]=CZ$7,Tb.Financiering[[#This Row],[Eigen
bijdrage]]+Tb.Financiering[[#This Row],[Andere
subsidie(s)]]+Tb.Financiering[[#This Row],[Anders]],0)</f>
        <v>0</v>
      </c>
      <c r="DA53" s="259">
        <f>IF(Tb.Financiering[[#This Row],[Pnr.]]=DA$7,Tb.Financiering[[#This Row],[Eigen
bijdrage]]+Tb.Financiering[[#This Row],[Andere
subsidie(s)]]+Tb.Financiering[[#This Row],[Anders]],0)</f>
        <v>0</v>
      </c>
      <c r="DB53" s="259">
        <f>IF(Tb.Financiering[[#This Row],[Pnr.]]=DB$7,Tb.Financiering[[#This Row],[Eigen
bijdrage]]+Tb.Financiering[[#This Row],[Andere
subsidie(s)]]+Tb.Financiering[[#This Row],[Anders]],0)</f>
        <v>0</v>
      </c>
      <c r="DC53" s="259">
        <f>IF(Tb.Financiering[[#This Row],[Pnr.]]=DC$7,Tb.Financiering[[#This Row],[Eigen
bijdrage]]+Tb.Financiering[[#This Row],[Andere
subsidie(s)]]+Tb.Financiering[[#This Row],[Anders]],0)</f>
        <v>0</v>
      </c>
      <c r="DD53" s="259">
        <f>IF(Tb.Financiering[[#This Row],[Pnr.]]=DD$7,Tb.Financiering[[#This Row],[Eigen
bijdrage]]+Tb.Financiering[[#This Row],[Andere
subsidie(s)]]+Tb.Financiering[[#This Row],[Anders]],0)</f>
        <v>0</v>
      </c>
      <c r="DE53" s="259">
        <f>IF(Tb.Financiering[[#This Row],[Pnr.]]=DE$7,Tb.Financiering[[#This Row],[Eigen
bijdrage]]+Tb.Financiering[[#This Row],[Andere
subsidie(s)]]+Tb.Financiering[[#This Row],[Anders]],0)</f>
        <v>0</v>
      </c>
      <c r="DF53" s="259">
        <f>IF(Tb.Financiering[[#This Row],[Pnr.]]=DF$7,Tb.Financiering[[#This Row],[Eigen
bijdrage]]+Tb.Financiering[[#This Row],[Andere
subsidie(s)]]+Tb.Financiering[[#This Row],[Anders]],0)</f>
        <v>0</v>
      </c>
      <c r="DG53" s="259">
        <f>IF(Tb.Financiering[[#This Row],[Pnr.]]=DG$7,Tb.Financiering[[#This Row],[Eigen
bijdrage]]+Tb.Financiering[[#This Row],[Andere
subsidie(s)]]+Tb.Financiering[[#This Row],[Anders]],0)</f>
        <v>0</v>
      </c>
      <c r="DH53" s="259">
        <f>IF(Tb.Financiering[[#This Row],[Pnr.]]=DH$7,Tb.Financiering[[#This Row],[Eigen
bijdrage]]+Tb.Financiering[[#This Row],[Andere
subsidie(s)]]+Tb.Financiering[[#This Row],[Anders]],0)</f>
        <v>0</v>
      </c>
      <c r="DI53" s="259">
        <f>IF(Tb.Financiering[[#This Row],[Pnr.]]=DI$7,Tb.Financiering[[#This Row],[Eigen
bijdrage]]+Tb.Financiering[[#This Row],[Andere
subsidie(s)]]+Tb.Financiering[[#This Row],[Anders]],0)</f>
        <v>0</v>
      </c>
      <c r="DJ53" s="259">
        <f>IF(Tb.Financiering[[#This Row],[Pnr.]]=DJ$7,Tb.Financiering[[#This Row],[Eigen
bijdrage]]+Tb.Financiering[[#This Row],[Andere
subsidie(s)]]+Tb.Financiering[[#This Row],[Anders]],0)</f>
        <v>0</v>
      </c>
      <c r="DK53" s="259">
        <f>IF(Tb.Financiering[[#This Row],[Pnr.]]=DK$7,Tb.Financiering[[#This Row],[Eigen
bijdrage]]+Tb.Financiering[[#This Row],[Andere
subsidie(s)]]+Tb.Financiering[[#This Row],[Anders]],0)</f>
        <v>0</v>
      </c>
      <c r="XEZ53" s="267"/>
      <c r="XFA53" s="267"/>
      <c r="XFB53" s="267"/>
      <c r="XFC53" s="267"/>
      <c r="XFD53" s="31"/>
    </row>
    <row r="54" spans="1:115 16380:16384" s="4" customFormat="1" x14ac:dyDescent="0.3">
      <c r="A54" s="31"/>
      <c r="B54" s="147"/>
      <c r="C54" s="147"/>
      <c r="D54" s="11">
        <f>SUMIF(Tbl.Kosten[PSAnr.],Tb.Financiering[[#This Row],[PSAnr.]],Tbl.Kosten[Totaal kosten])</f>
        <v>0</v>
      </c>
      <c r="E54" s="164">
        <f>SUMIF(Tbl.Kosten[PSAnr.],Tb.Financiering[[#This Row],[PSAnr.]],Tbl.Kosten[Subsidie])</f>
        <v>0</v>
      </c>
      <c r="F54" s="165"/>
      <c r="G54" s="164">
        <f>Tb.Financiering[[#This Row],[Begrote kosten]]-Tb.Financiering[[#This Row],[Berekende GLB subsidie]]-Tb.Financiering[[#This Row],[Correctie GLB subsidie]]</f>
        <v>0</v>
      </c>
      <c r="H54" s="166"/>
      <c r="I54" s="166"/>
      <c r="J54" s="166"/>
      <c r="K54" s="162"/>
      <c r="L54" s="97">
        <f>Tb.Financiering[[#This Row],[Te financieren]]-SUM(Tb.Financiering[[#This Row],[Eigen
bijdrage]:[Anders]])</f>
        <v>0</v>
      </c>
      <c r="M54" s="170" t="str">
        <f>IFERROR(VLOOKUP(Tb.Financiering[[#This Row],[Partnernaam]],Tbl.Projectpartners[[Naam]:[PNr.]],9,FALSE),"")</f>
        <v/>
      </c>
      <c r="N54" s="152" t="str">
        <f>IFERROR(VLOOKUP(Tb.Financiering[[#This Row],[Subsidiabele activiteit]],Tbl.Subsidiehoogte[[Subsidieactiviteit]:[SAnr.]],3,FALSE),"")</f>
        <v/>
      </c>
      <c r="O54" s="152" t="str">
        <f>_xlfn.CONCAT(Tb.Financiering[[#This Row],[Pnr.]],Tb.Financiering[[#This Row],[SAnr.]])</f>
        <v/>
      </c>
      <c r="P54" s="154">
        <f>IF(Tb.Financiering[[#This Row],[Pnr.]]=P$7,Tb.Financiering[[#This Row],[Te financieren]]-Tb.Financiering[[#This Row],[Eigen
bijdrage]]-Tb.Financiering[[#This Row],[Andere
subsidie(s)]]-Tb.Financiering[[#This Row],[Anders]],0)</f>
        <v>0</v>
      </c>
      <c r="Q54" s="154">
        <f>IF(Tb.Financiering[[#This Row],[Pnr.]]=Q$7,Tb.Financiering[[#This Row],[Te financieren]]-Tb.Financiering[[#This Row],[Eigen
bijdrage]]-Tb.Financiering[[#This Row],[Andere
subsidie(s)]]-Tb.Financiering[[#This Row],[Anders]],0)</f>
        <v>0</v>
      </c>
      <c r="R54" s="154">
        <f>IF(Tb.Financiering[[#This Row],[Pnr.]]=R$7,Tb.Financiering[[#This Row],[Te financieren]]-Tb.Financiering[[#This Row],[Eigen
bijdrage]]-Tb.Financiering[[#This Row],[Andere
subsidie(s)]]-Tb.Financiering[[#This Row],[Anders]],0)</f>
        <v>0</v>
      </c>
      <c r="S54" s="154">
        <f>IF(Tb.Financiering[[#This Row],[Pnr.]]=S$7,Tb.Financiering[[#This Row],[Te financieren]]-Tb.Financiering[[#This Row],[Eigen
bijdrage]]-Tb.Financiering[[#This Row],[Andere
subsidie(s)]]-Tb.Financiering[[#This Row],[Anders]],0)</f>
        <v>0</v>
      </c>
      <c r="T54" s="154">
        <f>IF(Tb.Financiering[[#This Row],[Pnr.]]=T$7,Tb.Financiering[[#This Row],[Te financieren]]-Tb.Financiering[[#This Row],[Eigen
bijdrage]]-Tb.Financiering[[#This Row],[Andere
subsidie(s)]]-Tb.Financiering[[#This Row],[Anders]],0)</f>
        <v>0</v>
      </c>
      <c r="U54" s="154">
        <f>IF(Tb.Financiering[[#This Row],[Pnr.]]=U$7,Tb.Financiering[[#This Row],[Te financieren]]-Tb.Financiering[[#This Row],[Eigen
bijdrage]]-Tb.Financiering[[#This Row],[Andere
subsidie(s)]]-Tb.Financiering[[#This Row],[Anders]],0)</f>
        <v>0</v>
      </c>
      <c r="V54" s="154">
        <f>IF(Tb.Financiering[[#This Row],[Pnr.]]=V$7,Tb.Financiering[[#This Row],[Te financieren]]-Tb.Financiering[[#This Row],[Eigen
bijdrage]]-Tb.Financiering[[#This Row],[Andere
subsidie(s)]]-Tb.Financiering[[#This Row],[Anders]],0)</f>
        <v>0</v>
      </c>
      <c r="W54" s="154">
        <f>IF(Tb.Financiering[[#This Row],[Pnr.]]=W$7,Tb.Financiering[[#This Row],[Te financieren]]-Tb.Financiering[[#This Row],[Eigen
bijdrage]]-Tb.Financiering[[#This Row],[Andere
subsidie(s)]]-Tb.Financiering[[#This Row],[Anders]],0)</f>
        <v>0</v>
      </c>
      <c r="X54" s="154">
        <f>IF(Tb.Financiering[[#This Row],[Pnr.]]=X$7,Tb.Financiering[[#This Row],[Te financieren]]-Tb.Financiering[[#This Row],[Eigen
bijdrage]]-Tb.Financiering[[#This Row],[Andere
subsidie(s)]]-Tb.Financiering[[#This Row],[Anders]],0)</f>
        <v>0</v>
      </c>
      <c r="Y54" s="154">
        <f>IF(Tb.Financiering[[#This Row],[Pnr.]]=Y$7,Tb.Financiering[[#This Row],[Te financieren]]-Tb.Financiering[[#This Row],[Eigen
bijdrage]]-Tb.Financiering[[#This Row],[Andere
subsidie(s)]]-Tb.Financiering[[#This Row],[Anders]],0)</f>
        <v>0</v>
      </c>
      <c r="Z54" s="154">
        <f>IF(Tb.Financiering[[#This Row],[Pnr.]]=Z$7,Tb.Financiering[[#This Row],[Te financieren]]-Tb.Financiering[[#This Row],[Eigen
bijdrage]]-Tb.Financiering[[#This Row],[Andere
subsidie(s)]]-Tb.Financiering[[#This Row],[Anders]],0)</f>
        <v>0</v>
      </c>
      <c r="AA54" s="154">
        <f>IF(Tb.Financiering[[#This Row],[Pnr.]]=AA$7,Tb.Financiering[[#This Row],[Te financieren]]-Tb.Financiering[[#This Row],[Eigen
bijdrage]]-Tb.Financiering[[#This Row],[Andere
subsidie(s)]]-Tb.Financiering[[#This Row],[Anders]],0)</f>
        <v>0</v>
      </c>
      <c r="AB54" s="154">
        <f>IF(Tb.Financiering[[#This Row],[Pnr.]]=AB$7,Tb.Financiering[[#This Row],[Te financieren]]-Tb.Financiering[[#This Row],[Eigen
bijdrage]]-Tb.Financiering[[#This Row],[Andere
subsidie(s)]]-Tb.Financiering[[#This Row],[Anders]],0)</f>
        <v>0</v>
      </c>
      <c r="AC54" s="154">
        <f>IF(Tb.Financiering[[#This Row],[Pnr.]]=AC$7,Tb.Financiering[[#This Row],[Te financieren]]-Tb.Financiering[[#This Row],[Eigen
bijdrage]]-Tb.Financiering[[#This Row],[Andere
subsidie(s)]]-Tb.Financiering[[#This Row],[Anders]],0)</f>
        <v>0</v>
      </c>
      <c r="AD54" s="154">
        <f>IF(Tb.Financiering[[#This Row],[Pnr.]]=AD$7,Tb.Financiering[[#This Row],[Te financieren]]-Tb.Financiering[[#This Row],[Eigen
bijdrage]]-Tb.Financiering[[#This Row],[Andere
subsidie(s)]]-Tb.Financiering[[#This Row],[Anders]],0)</f>
        <v>0</v>
      </c>
      <c r="AE54" s="154">
        <f>IF(Tb.Financiering[[#This Row],[Pnr.]]=AE$7,Tb.Financiering[[#This Row],[Te financieren]]-Tb.Financiering[[#This Row],[Eigen
bijdrage]]-Tb.Financiering[[#This Row],[Andere
subsidie(s)]]-Tb.Financiering[[#This Row],[Anders]],0)</f>
        <v>0</v>
      </c>
      <c r="AF54" s="154">
        <f>IF(Tb.Financiering[[#This Row],[Pnr.]]=AF$7,Tb.Financiering[[#This Row],[Te financieren]]-Tb.Financiering[[#This Row],[Eigen
bijdrage]]-Tb.Financiering[[#This Row],[Andere
subsidie(s)]]-Tb.Financiering[[#This Row],[Anders]],0)</f>
        <v>0</v>
      </c>
      <c r="AG54" s="154">
        <f>IF(Tb.Financiering[[#This Row],[Pnr.]]=AG$7,Tb.Financiering[[#This Row],[Te financieren]]-Tb.Financiering[[#This Row],[Eigen
bijdrage]]-Tb.Financiering[[#This Row],[Andere
subsidie(s)]]-Tb.Financiering[[#This Row],[Anders]],0)</f>
        <v>0</v>
      </c>
      <c r="AH54" s="154">
        <f>IF(Tb.Financiering[[#This Row],[Pnr.]]=AH$7,Tb.Financiering[[#This Row],[Te financieren]]-Tb.Financiering[[#This Row],[Eigen
bijdrage]]-Tb.Financiering[[#This Row],[Andere
subsidie(s)]]-Tb.Financiering[[#This Row],[Anders]],0)</f>
        <v>0</v>
      </c>
      <c r="AI54" s="154">
        <f>IF(Tb.Financiering[[#This Row],[Pnr.]]=AI$7,Tb.Financiering[[#This Row],[Te financieren]]-Tb.Financiering[[#This Row],[Eigen
bijdrage]]-Tb.Financiering[[#This Row],[Andere
subsidie(s)]]-Tb.Financiering[[#This Row],[Anders]],0)</f>
        <v>0</v>
      </c>
      <c r="AJ54" s="154">
        <f>IF(Tb.Financiering[[#This Row],[Pnr.]]=AJ$7,Tb.Financiering[[#This Row],[Te financieren]]-Tb.Financiering[[#This Row],[Eigen
bijdrage]]-Tb.Financiering[[#This Row],[Andere
subsidie(s)]]-Tb.Financiering[[#This Row],[Anders]],0)</f>
        <v>0</v>
      </c>
      <c r="AK54" s="154">
        <f>IF(Tb.Financiering[[#This Row],[Pnr.]]=AK$7,Tb.Financiering[[#This Row],[Te financieren]]-Tb.Financiering[[#This Row],[Eigen
bijdrage]]-Tb.Financiering[[#This Row],[Andere
subsidie(s)]]-Tb.Financiering[[#This Row],[Anders]],0)</f>
        <v>0</v>
      </c>
      <c r="AL54" s="154">
        <f>IF(Tb.Financiering[[#This Row],[Pnr.]]=AL$7,Tb.Financiering[[#This Row],[Te financieren]]-Tb.Financiering[[#This Row],[Eigen
bijdrage]]-Tb.Financiering[[#This Row],[Andere
subsidie(s)]]-Tb.Financiering[[#This Row],[Anders]],0)</f>
        <v>0</v>
      </c>
      <c r="AM54" s="154">
        <f>IF(Tb.Financiering[[#This Row],[Pnr.]]=AM$7,Tb.Financiering[[#This Row],[Te financieren]]-Tb.Financiering[[#This Row],[Eigen
bijdrage]]-Tb.Financiering[[#This Row],[Andere
subsidie(s)]]-Tb.Financiering[[#This Row],[Anders]],0)</f>
        <v>0</v>
      </c>
      <c r="AN54" s="154">
        <f>IF(Tb.Financiering[[#This Row],[Pnr.]]=AN$7,Tb.Financiering[[#This Row],[Te financieren]]-Tb.Financiering[[#This Row],[Eigen
bijdrage]]-Tb.Financiering[[#This Row],[Andere
subsidie(s)]]-Tb.Financiering[[#This Row],[Anders]],0)</f>
        <v>0</v>
      </c>
      <c r="AO54" s="154">
        <f>IF(Tb.Financiering[[#This Row],[Pnr.]]=AO$7,Tb.Financiering[[#This Row],[Te financieren]]-Tb.Financiering[[#This Row],[Eigen
bijdrage]]-Tb.Financiering[[#This Row],[Andere
subsidie(s)]]-Tb.Financiering[[#This Row],[Anders]],0)</f>
        <v>0</v>
      </c>
      <c r="AP54" s="154">
        <f>IF(Tb.Financiering[[#This Row],[Pnr.]]=AP$7,Tb.Financiering[[#This Row],[Te financieren]]-Tb.Financiering[[#This Row],[Eigen
bijdrage]]-Tb.Financiering[[#This Row],[Andere
subsidie(s)]]-Tb.Financiering[[#This Row],[Anders]],0)</f>
        <v>0</v>
      </c>
      <c r="AQ54" s="154">
        <f>IF(Tb.Financiering[[#This Row],[Pnr.]]=AQ$7,Tb.Financiering[[#This Row],[Te financieren]]-Tb.Financiering[[#This Row],[Eigen
bijdrage]]-Tb.Financiering[[#This Row],[Andere
subsidie(s)]]-Tb.Financiering[[#This Row],[Anders]],0)</f>
        <v>0</v>
      </c>
      <c r="AR54" s="154">
        <f>IF(Tb.Financiering[[#This Row],[Pnr.]]=AR$7,Tb.Financiering[[#This Row],[Te financieren]]-Tb.Financiering[[#This Row],[Eigen
bijdrage]]-Tb.Financiering[[#This Row],[Andere
subsidie(s)]]-Tb.Financiering[[#This Row],[Anders]],0)</f>
        <v>0</v>
      </c>
      <c r="AS54" s="154">
        <f>IF(Tb.Financiering[[#This Row],[Pnr.]]=AS$7,Tb.Financiering[[#This Row],[Te financieren]]-Tb.Financiering[[#This Row],[Eigen
bijdrage]]-Tb.Financiering[[#This Row],[Andere
subsidie(s)]]-Tb.Financiering[[#This Row],[Anders]],0)</f>
        <v>0</v>
      </c>
      <c r="AT54" s="154">
        <f>IF(Tb.Financiering[[#This Row],[Pnr.]]=AT$7,Tb.Financiering[[#This Row],[Te financieren]]-Tb.Financiering[[#This Row],[Eigen
bijdrage]]-Tb.Financiering[[#This Row],[Andere
subsidie(s)]]-Tb.Financiering[[#This Row],[Anders]],0)</f>
        <v>0</v>
      </c>
      <c r="AU54" s="154">
        <f>IF(Tb.Financiering[[#This Row],[Pnr.]]=AU$7,Tb.Financiering[[#This Row],[Te financieren]]-Tb.Financiering[[#This Row],[Eigen
bijdrage]]-Tb.Financiering[[#This Row],[Andere
subsidie(s)]]-Tb.Financiering[[#This Row],[Anders]],0)</f>
        <v>0</v>
      </c>
      <c r="AV54" s="154">
        <f>IF(Tb.Financiering[[#This Row],[Pnr.]]=AV$7,Tb.Financiering[[#This Row],[Te financieren]]-Tb.Financiering[[#This Row],[Eigen
bijdrage]]-Tb.Financiering[[#This Row],[Andere
subsidie(s)]]-Tb.Financiering[[#This Row],[Anders]],0)</f>
        <v>0</v>
      </c>
      <c r="AW54" s="154">
        <f>IF(Tb.Financiering[[#This Row],[Pnr.]]=AW$7,Tb.Financiering[[#This Row],[Te financieren]]-Tb.Financiering[[#This Row],[Eigen
bijdrage]]-Tb.Financiering[[#This Row],[Andere
subsidie(s)]]-Tb.Financiering[[#This Row],[Anders]],0)</f>
        <v>0</v>
      </c>
      <c r="AX54" s="154">
        <f>IF(Tb.Financiering[[#This Row],[Pnr.]]=AX$7,Tb.Financiering[[#This Row],[Te financieren]]-Tb.Financiering[[#This Row],[Eigen
bijdrage]]-Tb.Financiering[[#This Row],[Andere
subsidie(s)]]-Tb.Financiering[[#This Row],[Anders]],0)</f>
        <v>0</v>
      </c>
      <c r="AY54" s="154">
        <f>IF(Tb.Financiering[[#This Row],[Pnr.]]=AY$7,Tb.Financiering[[#This Row],[Te financieren]]-Tb.Financiering[[#This Row],[Eigen
bijdrage]]-Tb.Financiering[[#This Row],[Andere
subsidie(s)]]-Tb.Financiering[[#This Row],[Anders]],0)</f>
        <v>0</v>
      </c>
      <c r="AZ54" s="154">
        <f>IF(Tb.Financiering[[#This Row],[Pnr.]]=AZ$7,Tb.Financiering[[#This Row],[Te financieren]]-Tb.Financiering[[#This Row],[Eigen
bijdrage]]-Tb.Financiering[[#This Row],[Andere
subsidie(s)]]-Tb.Financiering[[#This Row],[Anders]],0)</f>
        <v>0</v>
      </c>
      <c r="BA54" s="154">
        <f>IF(Tb.Financiering[[#This Row],[Pnr.]]=BA$7,Tb.Financiering[[#This Row],[Te financieren]]-Tb.Financiering[[#This Row],[Eigen
bijdrage]]-Tb.Financiering[[#This Row],[Andere
subsidie(s)]]-Tb.Financiering[[#This Row],[Anders]],0)</f>
        <v>0</v>
      </c>
      <c r="BB54" s="154">
        <f>IF(Tb.Financiering[[#This Row],[Pnr.]]=BB$7,Tb.Financiering[[#This Row],[Te financieren]]-Tb.Financiering[[#This Row],[Eigen
bijdrage]]-Tb.Financiering[[#This Row],[Andere
subsidie(s)]]-Tb.Financiering[[#This Row],[Anders]],0)</f>
        <v>0</v>
      </c>
      <c r="BC54" s="154">
        <f>IF(Tb.Financiering[[#This Row],[Pnr.]]=BC$7,Tb.Financiering[[#This Row],[Te financieren]]-Tb.Financiering[[#This Row],[Eigen
bijdrage]]-Tb.Financiering[[#This Row],[Andere
subsidie(s)]]-Tb.Financiering[[#This Row],[Anders]],0)</f>
        <v>0</v>
      </c>
      <c r="BD54" s="154">
        <f>IF(Tb.Financiering[[#This Row],[Pnr.]]=BD$7,Tb.Financiering[[#This Row],[Te financieren]]-Tb.Financiering[[#This Row],[Eigen
bijdrage]]-Tb.Financiering[[#This Row],[Andere
subsidie(s)]]-Tb.Financiering[[#This Row],[Anders]],0)</f>
        <v>0</v>
      </c>
      <c r="BE54" s="154">
        <f>IF(Tb.Financiering[[#This Row],[Pnr.]]=BE$7,Tb.Financiering[[#This Row],[Te financieren]]-Tb.Financiering[[#This Row],[Eigen
bijdrage]]-Tb.Financiering[[#This Row],[Andere
subsidie(s)]]-Tb.Financiering[[#This Row],[Anders]],0)</f>
        <v>0</v>
      </c>
      <c r="BF54" s="154">
        <f>IF(Tb.Financiering[[#This Row],[Pnr.]]=BF$7,Tb.Financiering[[#This Row],[Te financieren]]-Tb.Financiering[[#This Row],[Eigen
bijdrage]]-Tb.Financiering[[#This Row],[Andere
subsidie(s)]]-Tb.Financiering[[#This Row],[Anders]],0)</f>
        <v>0</v>
      </c>
      <c r="BG54" s="154">
        <f>IF(Tb.Financiering[[#This Row],[Pnr.]]=BG$7,Tb.Financiering[[#This Row],[Te financieren]]-Tb.Financiering[[#This Row],[Eigen
bijdrage]]-Tb.Financiering[[#This Row],[Andere
subsidie(s)]]-Tb.Financiering[[#This Row],[Anders]],0)</f>
        <v>0</v>
      </c>
      <c r="BH54" s="154">
        <f>IF(Tb.Financiering[[#This Row],[Pnr.]]=BH$7,Tb.Financiering[[#This Row],[Te financieren]]-Tb.Financiering[[#This Row],[Eigen
bijdrage]]-Tb.Financiering[[#This Row],[Andere
subsidie(s)]]-Tb.Financiering[[#This Row],[Anders]],0)</f>
        <v>0</v>
      </c>
      <c r="BI54" s="154">
        <f>IF(Tb.Financiering[[#This Row],[Pnr.]]=BI$7,Tb.Financiering[[#This Row],[Te financieren]]-Tb.Financiering[[#This Row],[Eigen
bijdrage]]-Tb.Financiering[[#This Row],[Andere
subsidie(s)]]-Tb.Financiering[[#This Row],[Anders]],0)</f>
        <v>0</v>
      </c>
      <c r="BJ54" s="154">
        <f>IF(Tb.Financiering[[#This Row],[Pnr.]]=BJ$7,Tb.Financiering[[#This Row],[Te financieren]]-Tb.Financiering[[#This Row],[Eigen
bijdrage]]-Tb.Financiering[[#This Row],[Andere
subsidie(s)]]-Tb.Financiering[[#This Row],[Anders]],0)</f>
        <v>0</v>
      </c>
      <c r="BK54" s="154">
        <f>IF(Tb.Financiering[[#This Row],[Pnr.]]=BK$7,Tb.Financiering[[#This Row],[Te financieren]]-Tb.Financiering[[#This Row],[Eigen
bijdrage]]-Tb.Financiering[[#This Row],[Andere
subsidie(s)]]-Tb.Financiering[[#This Row],[Anders]],0)</f>
        <v>0</v>
      </c>
      <c r="BL54" s="154">
        <f>IF(Tb.Financiering[[#This Row],[Pnr.]]=BL$7,Tb.Financiering[[#This Row],[Te financieren]]-Tb.Financiering[[#This Row],[Eigen
bijdrage]]-Tb.Financiering[[#This Row],[Andere
subsidie(s)]]-Tb.Financiering[[#This Row],[Anders]],0)</f>
        <v>0</v>
      </c>
      <c r="BM54" s="154">
        <f>IF(Tb.Financiering[[#This Row],[Pnr.]]=BM$7,Tb.Financiering[[#This Row],[Te financieren]]-Tb.Financiering[[#This Row],[Eigen
bijdrage]]-Tb.Financiering[[#This Row],[Andere
subsidie(s)]]-Tb.Financiering[[#This Row],[Anders]],0)</f>
        <v>0</v>
      </c>
      <c r="BN54" s="259">
        <f>IF(Tb.Financiering[[#This Row],[Pnr.]]=BN$7,Tb.Financiering[[#This Row],[Eigen
bijdrage]]+Tb.Financiering[[#This Row],[Andere
subsidie(s)]]+Tb.Financiering[[#This Row],[Anders]],0)</f>
        <v>0</v>
      </c>
      <c r="BO54" s="259">
        <f>IF(Tb.Financiering[[#This Row],[Pnr.]]=BO$7,Tb.Financiering[[#This Row],[Eigen
bijdrage]]+Tb.Financiering[[#This Row],[Andere
subsidie(s)]]+Tb.Financiering[[#This Row],[Anders]],0)</f>
        <v>0</v>
      </c>
      <c r="BP54" s="259">
        <f>IF(Tb.Financiering[[#This Row],[Pnr.]]=BP$7,Tb.Financiering[[#This Row],[Eigen
bijdrage]]+Tb.Financiering[[#This Row],[Andere
subsidie(s)]]+Tb.Financiering[[#This Row],[Anders]],0)</f>
        <v>0</v>
      </c>
      <c r="BQ54" s="259">
        <f>IF(Tb.Financiering[[#This Row],[Pnr.]]=BQ$7,Tb.Financiering[[#This Row],[Eigen
bijdrage]]+Tb.Financiering[[#This Row],[Andere
subsidie(s)]]+Tb.Financiering[[#This Row],[Anders]],0)</f>
        <v>0</v>
      </c>
      <c r="BR54" s="259">
        <f>IF(Tb.Financiering[[#This Row],[Pnr.]]=BR$7,Tb.Financiering[[#This Row],[Eigen
bijdrage]]+Tb.Financiering[[#This Row],[Andere
subsidie(s)]]+Tb.Financiering[[#This Row],[Anders]],0)</f>
        <v>0</v>
      </c>
      <c r="BS54" s="259">
        <f>IF(Tb.Financiering[[#This Row],[Pnr.]]=BS$7,Tb.Financiering[[#This Row],[Eigen
bijdrage]]+Tb.Financiering[[#This Row],[Andere
subsidie(s)]]+Tb.Financiering[[#This Row],[Anders]],0)</f>
        <v>0</v>
      </c>
      <c r="BT54" s="259">
        <f>IF(Tb.Financiering[[#This Row],[Pnr.]]=BT$7,Tb.Financiering[[#This Row],[Eigen
bijdrage]]+Tb.Financiering[[#This Row],[Andere
subsidie(s)]]+Tb.Financiering[[#This Row],[Anders]],0)</f>
        <v>0</v>
      </c>
      <c r="BU54" s="259">
        <f>IF(Tb.Financiering[[#This Row],[Pnr.]]=BU$7,Tb.Financiering[[#This Row],[Eigen
bijdrage]]+Tb.Financiering[[#This Row],[Andere
subsidie(s)]]+Tb.Financiering[[#This Row],[Anders]],0)</f>
        <v>0</v>
      </c>
      <c r="BV54" s="259">
        <f>IF(Tb.Financiering[[#This Row],[Pnr.]]=BV$7,Tb.Financiering[[#This Row],[Eigen
bijdrage]]+Tb.Financiering[[#This Row],[Andere
subsidie(s)]]+Tb.Financiering[[#This Row],[Anders]],0)</f>
        <v>0</v>
      </c>
      <c r="BW54" s="259">
        <f>IF(Tb.Financiering[[#This Row],[Pnr.]]=BW$7,Tb.Financiering[[#This Row],[Eigen
bijdrage]]+Tb.Financiering[[#This Row],[Andere
subsidie(s)]]+Tb.Financiering[[#This Row],[Anders]],0)</f>
        <v>0</v>
      </c>
      <c r="BX54" s="259">
        <f>IF(Tb.Financiering[[#This Row],[Pnr.]]=BX$7,Tb.Financiering[[#This Row],[Eigen
bijdrage]]+Tb.Financiering[[#This Row],[Andere
subsidie(s)]]+Tb.Financiering[[#This Row],[Anders]],0)</f>
        <v>0</v>
      </c>
      <c r="BY54" s="259">
        <f>IF(Tb.Financiering[[#This Row],[Pnr.]]=BY$7,Tb.Financiering[[#This Row],[Eigen
bijdrage]]+Tb.Financiering[[#This Row],[Andere
subsidie(s)]]+Tb.Financiering[[#This Row],[Anders]],0)</f>
        <v>0</v>
      </c>
      <c r="BZ54" s="259">
        <f>IF(Tb.Financiering[[#This Row],[Pnr.]]=BZ$7,Tb.Financiering[[#This Row],[Eigen
bijdrage]]+Tb.Financiering[[#This Row],[Andere
subsidie(s)]]+Tb.Financiering[[#This Row],[Anders]],0)</f>
        <v>0</v>
      </c>
      <c r="CA54" s="259">
        <f>IF(Tb.Financiering[[#This Row],[Pnr.]]=CA$7,Tb.Financiering[[#This Row],[Eigen
bijdrage]]+Tb.Financiering[[#This Row],[Andere
subsidie(s)]]+Tb.Financiering[[#This Row],[Anders]],0)</f>
        <v>0</v>
      </c>
      <c r="CB54" s="259">
        <f>IF(Tb.Financiering[[#This Row],[Pnr.]]=CB$7,Tb.Financiering[[#This Row],[Eigen
bijdrage]]+Tb.Financiering[[#This Row],[Andere
subsidie(s)]]+Tb.Financiering[[#This Row],[Anders]],0)</f>
        <v>0</v>
      </c>
      <c r="CC54" s="259">
        <f>IF(Tb.Financiering[[#This Row],[Pnr.]]=CC$7,Tb.Financiering[[#This Row],[Eigen
bijdrage]]+Tb.Financiering[[#This Row],[Andere
subsidie(s)]]+Tb.Financiering[[#This Row],[Anders]],0)</f>
        <v>0</v>
      </c>
      <c r="CD54" s="259">
        <f>IF(Tb.Financiering[[#This Row],[Pnr.]]=CD$7,Tb.Financiering[[#This Row],[Eigen
bijdrage]]+Tb.Financiering[[#This Row],[Andere
subsidie(s)]]+Tb.Financiering[[#This Row],[Anders]],0)</f>
        <v>0</v>
      </c>
      <c r="CE54" s="259">
        <f>IF(Tb.Financiering[[#This Row],[Pnr.]]=CE$7,Tb.Financiering[[#This Row],[Eigen
bijdrage]]+Tb.Financiering[[#This Row],[Andere
subsidie(s)]]+Tb.Financiering[[#This Row],[Anders]],0)</f>
        <v>0</v>
      </c>
      <c r="CF54" s="259">
        <f>IF(Tb.Financiering[[#This Row],[Pnr.]]=CF$7,Tb.Financiering[[#This Row],[Eigen
bijdrage]]+Tb.Financiering[[#This Row],[Andere
subsidie(s)]]+Tb.Financiering[[#This Row],[Anders]],0)</f>
        <v>0</v>
      </c>
      <c r="CG54" s="259">
        <f>IF(Tb.Financiering[[#This Row],[Pnr.]]=CG$7,Tb.Financiering[[#This Row],[Eigen
bijdrage]]+Tb.Financiering[[#This Row],[Andere
subsidie(s)]]+Tb.Financiering[[#This Row],[Anders]],0)</f>
        <v>0</v>
      </c>
      <c r="CH54" s="259">
        <f>IF(Tb.Financiering[[#This Row],[Pnr.]]=CH$7,Tb.Financiering[[#This Row],[Eigen
bijdrage]]+Tb.Financiering[[#This Row],[Andere
subsidie(s)]]+Tb.Financiering[[#This Row],[Anders]],0)</f>
        <v>0</v>
      </c>
      <c r="CI54" s="259">
        <f>IF(Tb.Financiering[[#This Row],[Pnr.]]=CI$7,Tb.Financiering[[#This Row],[Eigen
bijdrage]]+Tb.Financiering[[#This Row],[Andere
subsidie(s)]]+Tb.Financiering[[#This Row],[Anders]],0)</f>
        <v>0</v>
      </c>
      <c r="CJ54" s="259">
        <f>IF(Tb.Financiering[[#This Row],[Pnr.]]=CJ$7,Tb.Financiering[[#This Row],[Eigen
bijdrage]]+Tb.Financiering[[#This Row],[Andere
subsidie(s)]]+Tb.Financiering[[#This Row],[Anders]],0)</f>
        <v>0</v>
      </c>
      <c r="CK54" s="259">
        <f>IF(Tb.Financiering[[#This Row],[Pnr.]]=CK$7,Tb.Financiering[[#This Row],[Eigen
bijdrage]]+Tb.Financiering[[#This Row],[Andere
subsidie(s)]]+Tb.Financiering[[#This Row],[Anders]],0)</f>
        <v>0</v>
      </c>
      <c r="CL54" s="259">
        <f>IF(Tb.Financiering[[#This Row],[Pnr.]]=CL$7,Tb.Financiering[[#This Row],[Eigen
bijdrage]]+Tb.Financiering[[#This Row],[Andere
subsidie(s)]]+Tb.Financiering[[#This Row],[Anders]],0)</f>
        <v>0</v>
      </c>
      <c r="CM54" s="259">
        <f>IF(Tb.Financiering[[#This Row],[Pnr.]]=CM$7,Tb.Financiering[[#This Row],[Eigen
bijdrage]]+Tb.Financiering[[#This Row],[Andere
subsidie(s)]]+Tb.Financiering[[#This Row],[Anders]],0)</f>
        <v>0</v>
      </c>
      <c r="CN54" s="259">
        <f>IF(Tb.Financiering[[#This Row],[Pnr.]]=CN$7,Tb.Financiering[[#This Row],[Eigen
bijdrage]]+Tb.Financiering[[#This Row],[Andere
subsidie(s)]]+Tb.Financiering[[#This Row],[Anders]],0)</f>
        <v>0</v>
      </c>
      <c r="CO54" s="259">
        <f>IF(Tb.Financiering[[#This Row],[Pnr.]]=CO$7,Tb.Financiering[[#This Row],[Eigen
bijdrage]]+Tb.Financiering[[#This Row],[Andere
subsidie(s)]]+Tb.Financiering[[#This Row],[Anders]],0)</f>
        <v>0</v>
      </c>
      <c r="CP54" s="259">
        <f>IF(Tb.Financiering[[#This Row],[Pnr.]]=CP$7,Tb.Financiering[[#This Row],[Eigen
bijdrage]]+Tb.Financiering[[#This Row],[Andere
subsidie(s)]]+Tb.Financiering[[#This Row],[Anders]],0)</f>
        <v>0</v>
      </c>
      <c r="CQ54" s="259">
        <f>IF(Tb.Financiering[[#This Row],[Pnr.]]=CQ$7,Tb.Financiering[[#This Row],[Eigen
bijdrage]]+Tb.Financiering[[#This Row],[Andere
subsidie(s)]]+Tb.Financiering[[#This Row],[Anders]],0)</f>
        <v>0</v>
      </c>
      <c r="CR54" s="259">
        <f>IF(Tb.Financiering[[#This Row],[Pnr.]]=CR$7,Tb.Financiering[[#This Row],[Eigen
bijdrage]]+Tb.Financiering[[#This Row],[Andere
subsidie(s)]]+Tb.Financiering[[#This Row],[Anders]],0)</f>
        <v>0</v>
      </c>
      <c r="CS54" s="259">
        <f>IF(Tb.Financiering[[#This Row],[Pnr.]]=CS$7,Tb.Financiering[[#This Row],[Eigen
bijdrage]]+Tb.Financiering[[#This Row],[Andere
subsidie(s)]]+Tb.Financiering[[#This Row],[Anders]],0)</f>
        <v>0</v>
      </c>
      <c r="CT54" s="259">
        <f>IF(Tb.Financiering[[#This Row],[Pnr.]]=CT$7,Tb.Financiering[[#This Row],[Eigen
bijdrage]]+Tb.Financiering[[#This Row],[Andere
subsidie(s)]]+Tb.Financiering[[#This Row],[Anders]],0)</f>
        <v>0</v>
      </c>
      <c r="CU54" s="259">
        <f>IF(Tb.Financiering[[#This Row],[Pnr.]]=CU$7,Tb.Financiering[[#This Row],[Eigen
bijdrage]]+Tb.Financiering[[#This Row],[Andere
subsidie(s)]]+Tb.Financiering[[#This Row],[Anders]],0)</f>
        <v>0</v>
      </c>
      <c r="CV54" s="259">
        <f>IF(Tb.Financiering[[#This Row],[Pnr.]]=CV$7,Tb.Financiering[[#This Row],[Eigen
bijdrage]]+Tb.Financiering[[#This Row],[Andere
subsidie(s)]]+Tb.Financiering[[#This Row],[Anders]],0)</f>
        <v>0</v>
      </c>
      <c r="CW54" s="259">
        <f>IF(Tb.Financiering[[#This Row],[Pnr.]]=CW$7,Tb.Financiering[[#This Row],[Eigen
bijdrage]]+Tb.Financiering[[#This Row],[Andere
subsidie(s)]]+Tb.Financiering[[#This Row],[Anders]],0)</f>
        <v>0</v>
      </c>
      <c r="CX54" s="259">
        <f>IF(Tb.Financiering[[#This Row],[Pnr.]]=CX$7,Tb.Financiering[[#This Row],[Eigen
bijdrage]]+Tb.Financiering[[#This Row],[Andere
subsidie(s)]]+Tb.Financiering[[#This Row],[Anders]],0)</f>
        <v>0</v>
      </c>
      <c r="CY54" s="259">
        <f>IF(Tb.Financiering[[#This Row],[Pnr.]]=CY$7,Tb.Financiering[[#This Row],[Eigen
bijdrage]]+Tb.Financiering[[#This Row],[Andere
subsidie(s)]]+Tb.Financiering[[#This Row],[Anders]],0)</f>
        <v>0</v>
      </c>
      <c r="CZ54" s="259">
        <f>IF(Tb.Financiering[[#This Row],[Pnr.]]=CZ$7,Tb.Financiering[[#This Row],[Eigen
bijdrage]]+Tb.Financiering[[#This Row],[Andere
subsidie(s)]]+Tb.Financiering[[#This Row],[Anders]],0)</f>
        <v>0</v>
      </c>
      <c r="DA54" s="259">
        <f>IF(Tb.Financiering[[#This Row],[Pnr.]]=DA$7,Tb.Financiering[[#This Row],[Eigen
bijdrage]]+Tb.Financiering[[#This Row],[Andere
subsidie(s)]]+Tb.Financiering[[#This Row],[Anders]],0)</f>
        <v>0</v>
      </c>
      <c r="DB54" s="259">
        <f>IF(Tb.Financiering[[#This Row],[Pnr.]]=DB$7,Tb.Financiering[[#This Row],[Eigen
bijdrage]]+Tb.Financiering[[#This Row],[Andere
subsidie(s)]]+Tb.Financiering[[#This Row],[Anders]],0)</f>
        <v>0</v>
      </c>
      <c r="DC54" s="259">
        <f>IF(Tb.Financiering[[#This Row],[Pnr.]]=DC$7,Tb.Financiering[[#This Row],[Eigen
bijdrage]]+Tb.Financiering[[#This Row],[Andere
subsidie(s)]]+Tb.Financiering[[#This Row],[Anders]],0)</f>
        <v>0</v>
      </c>
      <c r="DD54" s="259">
        <f>IF(Tb.Financiering[[#This Row],[Pnr.]]=DD$7,Tb.Financiering[[#This Row],[Eigen
bijdrage]]+Tb.Financiering[[#This Row],[Andere
subsidie(s)]]+Tb.Financiering[[#This Row],[Anders]],0)</f>
        <v>0</v>
      </c>
      <c r="DE54" s="259">
        <f>IF(Tb.Financiering[[#This Row],[Pnr.]]=DE$7,Tb.Financiering[[#This Row],[Eigen
bijdrage]]+Tb.Financiering[[#This Row],[Andere
subsidie(s)]]+Tb.Financiering[[#This Row],[Anders]],0)</f>
        <v>0</v>
      </c>
      <c r="DF54" s="259">
        <f>IF(Tb.Financiering[[#This Row],[Pnr.]]=DF$7,Tb.Financiering[[#This Row],[Eigen
bijdrage]]+Tb.Financiering[[#This Row],[Andere
subsidie(s)]]+Tb.Financiering[[#This Row],[Anders]],0)</f>
        <v>0</v>
      </c>
      <c r="DG54" s="259">
        <f>IF(Tb.Financiering[[#This Row],[Pnr.]]=DG$7,Tb.Financiering[[#This Row],[Eigen
bijdrage]]+Tb.Financiering[[#This Row],[Andere
subsidie(s)]]+Tb.Financiering[[#This Row],[Anders]],0)</f>
        <v>0</v>
      </c>
      <c r="DH54" s="259">
        <f>IF(Tb.Financiering[[#This Row],[Pnr.]]=DH$7,Tb.Financiering[[#This Row],[Eigen
bijdrage]]+Tb.Financiering[[#This Row],[Andere
subsidie(s)]]+Tb.Financiering[[#This Row],[Anders]],0)</f>
        <v>0</v>
      </c>
      <c r="DI54" s="259">
        <f>IF(Tb.Financiering[[#This Row],[Pnr.]]=DI$7,Tb.Financiering[[#This Row],[Eigen
bijdrage]]+Tb.Financiering[[#This Row],[Andere
subsidie(s)]]+Tb.Financiering[[#This Row],[Anders]],0)</f>
        <v>0</v>
      </c>
      <c r="DJ54" s="259">
        <f>IF(Tb.Financiering[[#This Row],[Pnr.]]=DJ$7,Tb.Financiering[[#This Row],[Eigen
bijdrage]]+Tb.Financiering[[#This Row],[Andere
subsidie(s)]]+Tb.Financiering[[#This Row],[Anders]],0)</f>
        <v>0</v>
      </c>
      <c r="DK54" s="259">
        <f>IF(Tb.Financiering[[#This Row],[Pnr.]]=DK$7,Tb.Financiering[[#This Row],[Eigen
bijdrage]]+Tb.Financiering[[#This Row],[Andere
subsidie(s)]]+Tb.Financiering[[#This Row],[Anders]],0)</f>
        <v>0</v>
      </c>
      <c r="XEZ54" s="267"/>
      <c r="XFA54" s="267"/>
      <c r="XFB54" s="267"/>
      <c r="XFC54" s="267"/>
      <c r="XFD54" s="31"/>
    </row>
    <row r="55" spans="1:115 16380:16384" s="4" customFormat="1" x14ac:dyDescent="0.3">
      <c r="A55" s="31"/>
      <c r="B55" s="147"/>
      <c r="C55" s="147"/>
      <c r="D55" s="11">
        <f>SUMIF(Tbl.Kosten[PSAnr.],Tb.Financiering[[#This Row],[PSAnr.]],Tbl.Kosten[Totaal kosten])</f>
        <v>0</v>
      </c>
      <c r="E55" s="164">
        <f>SUMIF(Tbl.Kosten[PSAnr.],Tb.Financiering[[#This Row],[PSAnr.]],Tbl.Kosten[Subsidie])</f>
        <v>0</v>
      </c>
      <c r="F55" s="165"/>
      <c r="G55" s="164">
        <f>Tb.Financiering[[#This Row],[Begrote kosten]]-Tb.Financiering[[#This Row],[Berekende GLB subsidie]]-Tb.Financiering[[#This Row],[Correctie GLB subsidie]]</f>
        <v>0</v>
      </c>
      <c r="H55" s="166"/>
      <c r="I55" s="166"/>
      <c r="J55" s="166"/>
      <c r="K55" s="162"/>
      <c r="L55" s="97">
        <f>Tb.Financiering[[#This Row],[Te financieren]]-SUM(Tb.Financiering[[#This Row],[Eigen
bijdrage]:[Anders]])</f>
        <v>0</v>
      </c>
      <c r="M55" s="170" t="str">
        <f>IFERROR(VLOOKUP(Tb.Financiering[[#This Row],[Partnernaam]],Tbl.Projectpartners[[Naam]:[PNr.]],9,FALSE),"")</f>
        <v/>
      </c>
      <c r="N55" s="152" t="str">
        <f>IFERROR(VLOOKUP(Tb.Financiering[[#This Row],[Subsidiabele activiteit]],Tbl.Subsidiehoogte[[Subsidieactiviteit]:[SAnr.]],3,FALSE),"")</f>
        <v/>
      </c>
      <c r="O55" s="152" t="str">
        <f>_xlfn.CONCAT(Tb.Financiering[[#This Row],[Pnr.]],Tb.Financiering[[#This Row],[SAnr.]])</f>
        <v/>
      </c>
      <c r="P55" s="154">
        <f>IF(Tb.Financiering[[#This Row],[Pnr.]]=P$7,Tb.Financiering[[#This Row],[Te financieren]]-Tb.Financiering[[#This Row],[Eigen
bijdrage]]-Tb.Financiering[[#This Row],[Andere
subsidie(s)]]-Tb.Financiering[[#This Row],[Anders]],0)</f>
        <v>0</v>
      </c>
      <c r="Q55" s="154">
        <f>IF(Tb.Financiering[[#This Row],[Pnr.]]=Q$7,Tb.Financiering[[#This Row],[Te financieren]]-Tb.Financiering[[#This Row],[Eigen
bijdrage]]-Tb.Financiering[[#This Row],[Andere
subsidie(s)]]-Tb.Financiering[[#This Row],[Anders]],0)</f>
        <v>0</v>
      </c>
      <c r="R55" s="154">
        <f>IF(Tb.Financiering[[#This Row],[Pnr.]]=R$7,Tb.Financiering[[#This Row],[Te financieren]]-Tb.Financiering[[#This Row],[Eigen
bijdrage]]-Tb.Financiering[[#This Row],[Andere
subsidie(s)]]-Tb.Financiering[[#This Row],[Anders]],0)</f>
        <v>0</v>
      </c>
      <c r="S55" s="154">
        <f>IF(Tb.Financiering[[#This Row],[Pnr.]]=S$7,Tb.Financiering[[#This Row],[Te financieren]]-Tb.Financiering[[#This Row],[Eigen
bijdrage]]-Tb.Financiering[[#This Row],[Andere
subsidie(s)]]-Tb.Financiering[[#This Row],[Anders]],0)</f>
        <v>0</v>
      </c>
      <c r="T55" s="154">
        <f>IF(Tb.Financiering[[#This Row],[Pnr.]]=T$7,Tb.Financiering[[#This Row],[Te financieren]]-Tb.Financiering[[#This Row],[Eigen
bijdrage]]-Tb.Financiering[[#This Row],[Andere
subsidie(s)]]-Tb.Financiering[[#This Row],[Anders]],0)</f>
        <v>0</v>
      </c>
      <c r="U55" s="154">
        <f>IF(Tb.Financiering[[#This Row],[Pnr.]]=U$7,Tb.Financiering[[#This Row],[Te financieren]]-Tb.Financiering[[#This Row],[Eigen
bijdrage]]-Tb.Financiering[[#This Row],[Andere
subsidie(s)]]-Tb.Financiering[[#This Row],[Anders]],0)</f>
        <v>0</v>
      </c>
      <c r="V55" s="154">
        <f>IF(Tb.Financiering[[#This Row],[Pnr.]]=V$7,Tb.Financiering[[#This Row],[Te financieren]]-Tb.Financiering[[#This Row],[Eigen
bijdrage]]-Tb.Financiering[[#This Row],[Andere
subsidie(s)]]-Tb.Financiering[[#This Row],[Anders]],0)</f>
        <v>0</v>
      </c>
      <c r="W55" s="154">
        <f>IF(Tb.Financiering[[#This Row],[Pnr.]]=W$7,Tb.Financiering[[#This Row],[Te financieren]]-Tb.Financiering[[#This Row],[Eigen
bijdrage]]-Tb.Financiering[[#This Row],[Andere
subsidie(s)]]-Tb.Financiering[[#This Row],[Anders]],0)</f>
        <v>0</v>
      </c>
      <c r="X55" s="154">
        <f>IF(Tb.Financiering[[#This Row],[Pnr.]]=X$7,Tb.Financiering[[#This Row],[Te financieren]]-Tb.Financiering[[#This Row],[Eigen
bijdrage]]-Tb.Financiering[[#This Row],[Andere
subsidie(s)]]-Tb.Financiering[[#This Row],[Anders]],0)</f>
        <v>0</v>
      </c>
      <c r="Y55" s="154">
        <f>IF(Tb.Financiering[[#This Row],[Pnr.]]=Y$7,Tb.Financiering[[#This Row],[Te financieren]]-Tb.Financiering[[#This Row],[Eigen
bijdrage]]-Tb.Financiering[[#This Row],[Andere
subsidie(s)]]-Tb.Financiering[[#This Row],[Anders]],0)</f>
        <v>0</v>
      </c>
      <c r="Z55" s="154">
        <f>IF(Tb.Financiering[[#This Row],[Pnr.]]=Z$7,Tb.Financiering[[#This Row],[Te financieren]]-Tb.Financiering[[#This Row],[Eigen
bijdrage]]-Tb.Financiering[[#This Row],[Andere
subsidie(s)]]-Tb.Financiering[[#This Row],[Anders]],0)</f>
        <v>0</v>
      </c>
      <c r="AA55" s="154">
        <f>IF(Tb.Financiering[[#This Row],[Pnr.]]=AA$7,Tb.Financiering[[#This Row],[Te financieren]]-Tb.Financiering[[#This Row],[Eigen
bijdrage]]-Tb.Financiering[[#This Row],[Andere
subsidie(s)]]-Tb.Financiering[[#This Row],[Anders]],0)</f>
        <v>0</v>
      </c>
      <c r="AB55" s="154">
        <f>IF(Tb.Financiering[[#This Row],[Pnr.]]=AB$7,Tb.Financiering[[#This Row],[Te financieren]]-Tb.Financiering[[#This Row],[Eigen
bijdrage]]-Tb.Financiering[[#This Row],[Andere
subsidie(s)]]-Tb.Financiering[[#This Row],[Anders]],0)</f>
        <v>0</v>
      </c>
      <c r="AC55" s="154">
        <f>IF(Tb.Financiering[[#This Row],[Pnr.]]=AC$7,Tb.Financiering[[#This Row],[Te financieren]]-Tb.Financiering[[#This Row],[Eigen
bijdrage]]-Tb.Financiering[[#This Row],[Andere
subsidie(s)]]-Tb.Financiering[[#This Row],[Anders]],0)</f>
        <v>0</v>
      </c>
      <c r="AD55" s="154">
        <f>IF(Tb.Financiering[[#This Row],[Pnr.]]=AD$7,Tb.Financiering[[#This Row],[Te financieren]]-Tb.Financiering[[#This Row],[Eigen
bijdrage]]-Tb.Financiering[[#This Row],[Andere
subsidie(s)]]-Tb.Financiering[[#This Row],[Anders]],0)</f>
        <v>0</v>
      </c>
      <c r="AE55" s="154">
        <f>IF(Tb.Financiering[[#This Row],[Pnr.]]=AE$7,Tb.Financiering[[#This Row],[Te financieren]]-Tb.Financiering[[#This Row],[Eigen
bijdrage]]-Tb.Financiering[[#This Row],[Andere
subsidie(s)]]-Tb.Financiering[[#This Row],[Anders]],0)</f>
        <v>0</v>
      </c>
      <c r="AF55" s="154">
        <f>IF(Tb.Financiering[[#This Row],[Pnr.]]=AF$7,Tb.Financiering[[#This Row],[Te financieren]]-Tb.Financiering[[#This Row],[Eigen
bijdrage]]-Tb.Financiering[[#This Row],[Andere
subsidie(s)]]-Tb.Financiering[[#This Row],[Anders]],0)</f>
        <v>0</v>
      </c>
      <c r="AG55" s="154">
        <f>IF(Tb.Financiering[[#This Row],[Pnr.]]=AG$7,Tb.Financiering[[#This Row],[Te financieren]]-Tb.Financiering[[#This Row],[Eigen
bijdrage]]-Tb.Financiering[[#This Row],[Andere
subsidie(s)]]-Tb.Financiering[[#This Row],[Anders]],0)</f>
        <v>0</v>
      </c>
      <c r="AH55" s="154">
        <f>IF(Tb.Financiering[[#This Row],[Pnr.]]=AH$7,Tb.Financiering[[#This Row],[Te financieren]]-Tb.Financiering[[#This Row],[Eigen
bijdrage]]-Tb.Financiering[[#This Row],[Andere
subsidie(s)]]-Tb.Financiering[[#This Row],[Anders]],0)</f>
        <v>0</v>
      </c>
      <c r="AI55" s="154">
        <f>IF(Tb.Financiering[[#This Row],[Pnr.]]=AI$7,Tb.Financiering[[#This Row],[Te financieren]]-Tb.Financiering[[#This Row],[Eigen
bijdrage]]-Tb.Financiering[[#This Row],[Andere
subsidie(s)]]-Tb.Financiering[[#This Row],[Anders]],0)</f>
        <v>0</v>
      </c>
      <c r="AJ55" s="154">
        <f>IF(Tb.Financiering[[#This Row],[Pnr.]]=AJ$7,Tb.Financiering[[#This Row],[Te financieren]]-Tb.Financiering[[#This Row],[Eigen
bijdrage]]-Tb.Financiering[[#This Row],[Andere
subsidie(s)]]-Tb.Financiering[[#This Row],[Anders]],0)</f>
        <v>0</v>
      </c>
      <c r="AK55" s="154">
        <f>IF(Tb.Financiering[[#This Row],[Pnr.]]=AK$7,Tb.Financiering[[#This Row],[Te financieren]]-Tb.Financiering[[#This Row],[Eigen
bijdrage]]-Tb.Financiering[[#This Row],[Andere
subsidie(s)]]-Tb.Financiering[[#This Row],[Anders]],0)</f>
        <v>0</v>
      </c>
      <c r="AL55" s="154">
        <f>IF(Tb.Financiering[[#This Row],[Pnr.]]=AL$7,Tb.Financiering[[#This Row],[Te financieren]]-Tb.Financiering[[#This Row],[Eigen
bijdrage]]-Tb.Financiering[[#This Row],[Andere
subsidie(s)]]-Tb.Financiering[[#This Row],[Anders]],0)</f>
        <v>0</v>
      </c>
      <c r="AM55" s="154">
        <f>IF(Tb.Financiering[[#This Row],[Pnr.]]=AM$7,Tb.Financiering[[#This Row],[Te financieren]]-Tb.Financiering[[#This Row],[Eigen
bijdrage]]-Tb.Financiering[[#This Row],[Andere
subsidie(s)]]-Tb.Financiering[[#This Row],[Anders]],0)</f>
        <v>0</v>
      </c>
      <c r="AN55" s="154">
        <f>IF(Tb.Financiering[[#This Row],[Pnr.]]=AN$7,Tb.Financiering[[#This Row],[Te financieren]]-Tb.Financiering[[#This Row],[Eigen
bijdrage]]-Tb.Financiering[[#This Row],[Andere
subsidie(s)]]-Tb.Financiering[[#This Row],[Anders]],0)</f>
        <v>0</v>
      </c>
      <c r="AO55" s="154">
        <f>IF(Tb.Financiering[[#This Row],[Pnr.]]=AO$7,Tb.Financiering[[#This Row],[Te financieren]]-Tb.Financiering[[#This Row],[Eigen
bijdrage]]-Tb.Financiering[[#This Row],[Andere
subsidie(s)]]-Tb.Financiering[[#This Row],[Anders]],0)</f>
        <v>0</v>
      </c>
      <c r="AP55" s="154">
        <f>IF(Tb.Financiering[[#This Row],[Pnr.]]=AP$7,Tb.Financiering[[#This Row],[Te financieren]]-Tb.Financiering[[#This Row],[Eigen
bijdrage]]-Tb.Financiering[[#This Row],[Andere
subsidie(s)]]-Tb.Financiering[[#This Row],[Anders]],0)</f>
        <v>0</v>
      </c>
      <c r="AQ55" s="154">
        <f>IF(Tb.Financiering[[#This Row],[Pnr.]]=AQ$7,Tb.Financiering[[#This Row],[Te financieren]]-Tb.Financiering[[#This Row],[Eigen
bijdrage]]-Tb.Financiering[[#This Row],[Andere
subsidie(s)]]-Tb.Financiering[[#This Row],[Anders]],0)</f>
        <v>0</v>
      </c>
      <c r="AR55" s="154">
        <f>IF(Tb.Financiering[[#This Row],[Pnr.]]=AR$7,Tb.Financiering[[#This Row],[Te financieren]]-Tb.Financiering[[#This Row],[Eigen
bijdrage]]-Tb.Financiering[[#This Row],[Andere
subsidie(s)]]-Tb.Financiering[[#This Row],[Anders]],0)</f>
        <v>0</v>
      </c>
      <c r="AS55" s="154">
        <f>IF(Tb.Financiering[[#This Row],[Pnr.]]=AS$7,Tb.Financiering[[#This Row],[Te financieren]]-Tb.Financiering[[#This Row],[Eigen
bijdrage]]-Tb.Financiering[[#This Row],[Andere
subsidie(s)]]-Tb.Financiering[[#This Row],[Anders]],0)</f>
        <v>0</v>
      </c>
      <c r="AT55" s="154">
        <f>IF(Tb.Financiering[[#This Row],[Pnr.]]=AT$7,Tb.Financiering[[#This Row],[Te financieren]]-Tb.Financiering[[#This Row],[Eigen
bijdrage]]-Tb.Financiering[[#This Row],[Andere
subsidie(s)]]-Tb.Financiering[[#This Row],[Anders]],0)</f>
        <v>0</v>
      </c>
      <c r="AU55" s="154">
        <f>IF(Tb.Financiering[[#This Row],[Pnr.]]=AU$7,Tb.Financiering[[#This Row],[Te financieren]]-Tb.Financiering[[#This Row],[Eigen
bijdrage]]-Tb.Financiering[[#This Row],[Andere
subsidie(s)]]-Tb.Financiering[[#This Row],[Anders]],0)</f>
        <v>0</v>
      </c>
      <c r="AV55" s="154">
        <f>IF(Tb.Financiering[[#This Row],[Pnr.]]=AV$7,Tb.Financiering[[#This Row],[Te financieren]]-Tb.Financiering[[#This Row],[Eigen
bijdrage]]-Tb.Financiering[[#This Row],[Andere
subsidie(s)]]-Tb.Financiering[[#This Row],[Anders]],0)</f>
        <v>0</v>
      </c>
      <c r="AW55" s="154">
        <f>IF(Tb.Financiering[[#This Row],[Pnr.]]=AW$7,Tb.Financiering[[#This Row],[Te financieren]]-Tb.Financiering[[#This Row],[Eigen
bijdrage]]-Tb.Financiering[[#This Row],[Andere
subsidie(s)]]-Tb.Financiering[[#This Row],[Anders]],0)</f>
        <v>0</v>
      </c>
      <c r="AX55" s="154">
        <f>IF(Tb.Financiering[[#This Row],[Pnr.]]=AX$7,Tb.Financiering[[#This Row],[Te financieren]]-Tb.Financiering[[#This Row],[Eigen
bijdrage]]-Tb.Financiering[[#This Row],[Andere
subsidie(s)]]-Tb.Financiering[[#This Row],[Anders]],0)</f>
        <v>0</v>
      </c>
      <c r="AY55" s="154">
        <f>IF(Tb.Financiering[[#This Row],[Pnr.]]=AY$7,Tb.Financiering[[#This Row],[Te financieren]]-Tb.Financiering[[#This Row],[Eigen
bijdrage]]-Tb.Financiering[[#This Row],[Andere
subsidie(s)]]-Tb.Financiering[[#This Row],[Anders]],0)</f>
        <v>0</v>
      </c>
      <c r="AZ55" s="154">
        <f>IF(Tb.Financiering[[#This Row],[Pnr.]]=AZ$7,Tb.Financiering[[#This Row],[Te financieren]]-Tb.Financiering[[#This Row],[Eigen
bijdrage]]-Tb.Financiering[[#This Row],[Andere
subsidie(s)]]-Tb.Financiering[[#This Row],[Anders]],0)</f>
        <v>0</v>
      </c>
      <c r="BA55" s="154">
        <f>IF(Tb.Financiering[[#This Row],[Pnr.]]=BA$7,Tb.Financiering[[#This Row],[Te financieren]]-Tb.Financiering[[#This Row],[Eigen
bijdrage]]-Tb.Financiering[[#This Row],[Andere
subsidie(s)]]-Tb.Financiering[[#This Row],[Anders]],0)</f>
        <v>0</v>
      </c>
      <c r="BB55" s="154">
        <f>IF(Tb.Financiering[[#This Row],[Pnr.]]=BB$7,Tb.Financiering[[#This Row],[Te financieren]]-Tb.Financiering[[#This Row],[Eigen
bijdrage]]-Tb.Financiering[[#This Row],[Andere
subsidie(s)]]-Tb.Financiering[[#This Row],[Anders]],0)</f>
        <v>0</v>
      </c>
      <c r="BC55" s="154">
        <f>IF(Tb.Financiering[[#This Row],[Pnr.]]=BC$7,Tb.Financiering[[#This Row],[Te financieren]]-Tb.Financiering[[#This Row],[Eigen
bijdrage]]-Tb.Financiering[[#This Row],[Andere
subsidie(s)]]-Tb.Financiering[[#This Row],[Anders]],0)</f>
        <v>0</v>
      </c>
      <c r="BD55" s="154">
        <f>IF(Tb.Financiering[[#This Row],[Pnr.]]=BD$7,Tb.Financiering[[#This Row],[Te financieren]]-Tb.Financiering[[#This Row],[Eigen
bijdrage]]-Tb.Financiering[[#This Row],[Andere
subsidie(s)]]-Tb.Financiering[[#This Row],[Anders]],0)</f>
        <v>0</v>
      </c>
      <c r="BE55" s="154">
        <f>IF(Tb.Financiering[[#This Row],[Pnr.]]=BE$7,Tb.Financiering[[#This Row],[Te financieren]]-Tb.Financiering[[#This Row],[Eigen
bijdrage]]-Tb.Financiering[[#This Row],[Andere
subsidie(s)]]-Tb.Financiering[[#This Row],[Anders]],0)</f>
        <v>0</v>
      </c>
      <c r="BF55" s="154">
        <f>IF(Tb.Financiering[[#This Row],[Pnr.]]=BF$7,Tb.Financiering[[#This Row],[Te financieren]]-Tb.Financiering[[#This Row],[Eigen
bijdrage]]-Tb.Financiering[[#This Row],[Andere
subsidie(s)]]-Tb.Financiering[[#This Row],[Anders]],0)</f>
        <v>0</v>
      </c>
      <c r="BG55" s="154">
        <f>IF(Tb.Financiering[[#This Row],[Pnr.]]=BG$7,Tb.Financiering[[#This Row],[Te financieren]]-Tb.Financiering[[#This Row],[Eigen
bijdrage]]-Tb.Financiering[[#This Row],[Andere
subsidie(s)]]-Tb.Financiering[[#This Row],[Anders]],0)</f>
        <v>0</v>
      </c>
      <c r="BH55" s="154">
        <f>IF(Tb.Financiering[[#This Row],[Pnr.]]=BH$7,Tb.Financiering[[#This Row],[Te financieren]]-Tb.Financiering[[#This Row],[Eigen
bijdrage]]-Tb.Financiering[[#This Row],[Andere
subsidie(s)]]-Tb.Financiering[[#This Row],[Anders]],0)</f>
        <v>0</v>
      </c>
      <c r="BI55" s="154">
        <f>IF(Tb.Financiering[[#This Row],[Pnr.]]=BI$7,Tb.Financiering[[#This Row],[Te financieren]]-Tb.Financiering[[#This Row],[Eigen
bijdrage]]-Tb.Financiering[[#This Row],[Andere
subsidie(s)]]-Tb.Financiering[[#This Row],[Anders]],0)</f>
        <v>0</v>
      </c>
      <c r="BJ55" s="154">
        <f>IF(Tb.Financiering[[#This Row],[Pnr.]]=BJ$7,Tb.Financiering[[#This Row],[Te financieren]]-Tb.Financiering[[#This Row],[Eigen
bijdrage]]-Tb.Financiering[[#This Row],[Andere
subsidie(s)]]-Tb.Financiering[[#This Row],[Anders]],0)</f>
        <v>0</v>
      </c>
      <c r="BK55" s="154">
        <f>IF(Tb.Financiering[[#This Row],[Pnr.]]=BK$7,Tb.Financiering[[#This Row],[Te financieren]]-Tb.Financiering[[#This Row],[Eigen
bijdrage]]-Tb.Financiering[[#This Row],[Andere
subsidie(s)]]-Tb.Financiering[[#This Row],[Anders]],0)</f>
        <v>0</v>
      </c>
      <c r="BL55" s="154">
        <f>IF(Tb.Financiering[[#This Row],[Pnr.]]=BL$7,Tb.Financiering[[#This Row],[Te financieren]]-Tb.Financiering[[#This Row],[Eigen
bijdrage]]-Tb.Financiering[[#This Row],[Andere
subsidie(s)]]-Tb.Financiering[[#This Row],[Anders]],0)</f>
        <v>0</v>
      </c>
      <c r="BM55" s="154">
        <f>IF(Tb.Financiering[[#This Row],[Pnr.]]=BM$7,Tb.Financiering[[#This Row],[Te financieren]]-Tb.Financiering[[#This Row],[Eigen
bijdrage]]-Tb.Financiering[[#This Row],[Andere
subsidie(s)]]-Tb.Financiering[[#This Row],[Anders]],0)</f>
        <v>0</v>
      </c>
      <c r="BN55" s="259">
        <f>IF(Tb.Financiering[[#This Row],[Pnr.]]=BN$7,Tb.Financiering[[#This Row],[Eigen
bijdrage]]+Tb.Financiering[[#This Row],[Andere
subsidie(s)]]+Tb.Financiering[[#This Row],[Anders]],0)</f>
        <v>0</v>
      </c>
      <c r="BO55" s="259">
        <f>IF(Tb.Financiering[[#This Row],[Pnr.]]=BO$7,Tb.Financiering[[#This Row],[Eigen
bijdrage]]+Tb.Financiering[[#This Row],[Andere
subsidie(s)]]+Tb.Financiering[[#This Row],[Anders]],0)</f>
        <v>0</v>
      </c>
      <c r="BP55" s="259">
        <f>IF(Tb.Financiering[[#This Row],[Pnr.]]=BP$7,Tb.Financiering[[#This Row],[Eigen
bijdrage]]+Tb.Financiering[[#This Row],[Andere
subsidie(s)]]+Tb.Financiering[[#This Row],[Anders]],0)</f>
        <v>0</v>
      </c>
      <c r="BQ55" s="259">
        <f>IF(Tb.Financiering[[#This Row],[Pnr.]]=BQ$7,Tb.Financiering[[#This Row],[Eigen
bijdrage]]+Tb.Financiering[[#This Row],[Andere
subsidie(s)]]+Tb.Financiering[[#This Row],[Anders]],0)</f>
        <v>0</v>
      </c>
      <c r="BR55" s="259">
        <f>IF(Tb.Financiering[[#This Row],[Pnr.]]=BR$7,Tb.Financiering[[#This Row],[Eigen
bijdrage]]+Tb.Financiering[[#This Row],[Andere
subsidie(s)]]+Tb.Financiering[[#This Row],[Anders]],0)</f>
        <v>0</v>
      </c>
      <c r="BS55" s="259">
        <f>IF(Tb.Financiering[[#This Row],[Pnr.]]=BS$7,Tb.Financiering[[#This Row],[Eigen
bijdrage]]+Tb.Financiering[[#This Row],[Andere
subsidie(s)]]+Tb.Financiering[[#This Row],[Anders]],0)</f>
        <v>0</v>
      </c>
      <c r="BT55" s="259">
        <f>IF(Tb.Financiering[[#This Row],[Pnr.]]=BT$7,Tb.Financiering[[#This Row],[Eigen
bijdrage]]+Tb.Financiering[[#This Row],[Andere
subsidie(s)]]+Tb.Financiering[[#This Row],[Anders]],0)</f>
        <v>0</v>
      </c>
      <c r="BU55" s="259">
        <f>IF(Tb.Financiering[[#This Row],[Pnr.]]=BU$7,Tb.Financiering[[#This Row],[Eigen
bijdrage]]+Tb.Financiering[[#This Row],[Andere
subsidie(s)]]+Tb.Financiering[[#This Row],[Anders]],0)</f>
        <v>0</v>
      </c>
      <c r="BV55" s="259">
        <f>IF(Tb.Financiering[[#This Row],[Pnr.]]=BV$7,Tb.Financiering[[#This Row],[Eigen
bijdrage]]+Tb.Financiering[[#This Row],[Andere
subsidie(s)]]+Tb.Financiering[[#This Row],[Anders]],0)</f>
        <v>0</v>
      </c>
      <c r="BW55" s="259">
        <f>IF(Tb.Financiering[[#This Row],[Pnr.]]=BW$7,Tb.Financiering[[#This Row],[Eigen
bijdrage]]+Tb.Financiering[[#This Row],[Andere
subsidie(s)]]+Tb.Financiering[[#This Row],[Anders]],0)</f>
        <v>0</v>
      </c>
      <c r="BX55" s="259">
        <f>IF(Tb.Financiering[[#This Row],[Pnr.]]=BX$7,Tb.Financiering[[#This Row],[Eigen
bijdrage]]+Tb.Financiering[[#This Row],[Andere
subsidie(s)]]+Tb.Financiering[[#This Row],[Anders]],0)</f>
        <v>0</v>
      </c>
      <c r="BY55" s="259">
        <f>IF(Tb.Financiering[[#This Row],[Pnr.]]=BY$7,Tb.Financiering[[#This Row],[Eigen
bijdrage]]+Tb.Financiering[[#This Row],[Andere
subsidie(s)]]+Tb.Financiering[[#This Row],[Anders]],0)</f>
        <v>0</v>
      </c>
      <c r="BZ55" s="259">
        <f>IF(Tb.Financiering[[#This Row],[Pnr.]]=BZ$7,Tb.Financiering[[#This Row],[Eigen
bijdrage]]+Tb.Financiering[[#This Row],[Andere
subsidie(s)]]+Tb.Financiering[[#This Row],[Anders]],0)</f>
        <v>0</v>
      </c>
      <c r="CA55" s="259">
        <f>IF(Tb.Financiering[[#This Row],[Pnr.]]=CA$7,Tb.Financiering[[#This Row],[Eigen
bijdrage]]+Tb.Financiering[[#This Row],[Andere
subsidie(s)]]+Tb.Financiering[[#This Row],[Anders]],0)</f>
        <v>0</v>
      </c>
      <c r="CB55" s="259">
        <f>IF(Tb.Financiering[[#This Row],[Pnr.]]=CB$7,Tb.Financiering[[#This Row],[Eigen
bijdrage]]+Tb.Financiering[[#This Row],[Andere
subsidie(s)]]+Tb.Financiering[[#This Row],[Anders]],0)</f>
        <v>0</v>
      </c>
      <c r="CC55" s="259">
        <f>IF(Tb.Financiering[[#This Row],[Pnr.]]=CC$7,Tb.Financiering[[#This Row],[Eigen
bijdrage]]+Tb.Financiering[[#This Row],[Andere
subsidie(s)]]+Tb.Financiering[[#This Row],[Anders]],0)</f>
        <v>0</v>
      </c>
      <c r="CD55" s="259">
        <f>IF(Tb.Financiering[[#This Row],[Pnr.]]=CD$7,Tb.Financiering[[#This Row],[Eigen
bijdrage]]+Tb.Financiering[[#This Row],[Andere
subsidie(s)]]+Tb.Financiering[[#This Row],[Anders]],0)</f>
        <v>0</v>
      </c>
      <c r="CE55" s="259">
        <f>IF(Tb.Financiering[[#This Row],[Pnr.]]=CE$7,Tb.Financiering[[#This Row],[Eigen
bijdrage]]+Tb.Financiering[[#This Row],[Andere
subsidie(s)]]+Tb.Financiering[[#This Row],[Anders]],0)</f>
        <v>0</v>
      </c>
      <c r="CF55" s="259">
        <f>IF(Tb.Financiering[[#This Row],[Pnr.]]=CF$7,Tb.Financiering[[#This Row],[Eigen
bijdrage]]+Tb.Financiering[[#This Row],[Andere
subsidie(s)]]+Tb.Financiering[[#This Row],[Anders]],0)</f>
        <v>0</v>
      </c>
      <c r="CG55" s="259">
        <f>IF(Tb.Financiering[[#This Row],[Pnr.]]=CG$7,Tb.Financiering[[#This Row],[Eigen
bijdrage]]+Tb.Financiering[[#This Row],[Andere
subsidie(s)]]+Tb.Financiering[[#This Row],[Anders]],0)</f>
        <v>0</v>
      </c>
      <c r="CH55" s="259">
        <f>IF(Tb.Financiering[[#This Row],[Pnr.]]=CH$7,Tb.Financiering[[#This Row],[Eigen
bijdrage]]+Tb.Financiering[[#This Row],[Andere
subsidie(s)]]+Tb.Financiering[[#This Row],[Anders]],0)</f>
        <v>0</v>
      </c>
      <c r="CI55" s="259">
        <f>IF(Tb.Financiering[[#This Row],[Pnr.]]=CI$7,Tb.Financiering[[#This Row],[Eigen
bijdrage]]+Tb.Financiering[[#This Row],[Andere
subsidie(s)]]+Tb.Financiering[[#This Row],[Anders]],0)</f>
        <v>0</v>
      </c>
      <c r="CJ55" s="259">
        <f>IF(Tb.Financiering[[#This Row],[Pnr.]]=CJ$7,Tb.Financiering[[#This Row],[Eigen
bijdrage]]+Tb.Financiering[[#This Row],[Andere
subsidie(s)]]+Tb.Financiering[[#This Row],[Anders]],0)</f>
        <v>0</v>
      </c>
      <c r="CK55" s="259">
        <f>IF(Tb.Financiering[[#This Row],[Pnr.]]=CK$7,Tb.Financiering[[#This Row],[Eigen
bijdrage]]+Tb.Financiering[[#This Row],[Andere
subsidie(s)]]+Tb.Financiering[[#This Row],[Anders]],0)</f>
        <v>0</v>
      </c>
      <c r="CL55" s="259">
        <f>IF(Tb.Financiering[[#This Row],[Pnr.]]=CL$7,Tb.Financiering[[#This Row],[Eigen
bijdrage]]+Tb.Financiering[[#This Row],[Andere
subsidie(s)]]+Tb.Financiering[[#This Row],[Anders]],0)</f>
        <v>0</v>
      </c>
      <c r="CM55" s="259">
        <f>IF(Tb.Financiering[[#This Row],[Pnr.]]=CM$7,Tb.Financiering[[#This Row],[Eigen
bijdrage]]+Tb.Financiering[[#This Row],[Andere
subsidie(s)]]+Tb.Financiering[[#This Row],[Anders]],0)</f>
        <v>0</v>
      </c>
      <c r="CN55" s="259">
        <f>IF(Tb.Financiering[[#This Row],[Pnr.]]=CN$7,Tb.Financiering[[#This Row],[Eigen
bijdrage]]+Tb.Financiering[[#This Row],[Andere
subsidie(s)]]+Tb.Financiering[[#This Row],[Anders]],0)</f>
        <v>0</v>
      </c>
      <c r="CO55" s="259">
        <f>IF(Tb.Financiering[[#This Row],[Pnr.]]=CO$7,Tb.Financiering[[#This Row],[Eigen
bijdrage]]+Tb.Financiering[[#This Row],[Andere
subsidie(s)]]+Tb.Financiering[[#This Row],[Anders]],0)</f>
        <v>0</v>
      </c>
      <c r="CP55" s="259">
        <f>IF(Tb.Financiering[[#This Row],[Pnr.]]=CP$7,Tb.Financiering[[#This Row],[Eigen
bijdrage]]+Tb.Financiering[[#This Row],[Andere
subsidie(s)]]+Tb.Financiering[[#This Row],[Anders]],0)</f>
        <v>0</v>
      </c>
      <c r="CQ55" s="259">
        <f>IF(Tb.Financiering[[#This Row],[Pnr.]]=CQ$7,Tb.Financiering[[#This Row],[Eigen
bijdrage]]+Tb.Financiering[[#This Row],[Andere
subsidie(s)]]+Tb.Financiering[[#This Row],[Anders]],0)</f>
        <v>0</v>
      </c>
      <c r="CR55" s="259">
        <f>IF(Tb.Financiering[[#This Row],[Pnr.]]=CR$7,Tb.Financiering[[#This Row],[Eigen
bijdrage]]+Tb.Financiering[[#This Row],[Andere
subsidie(s)]]+Tb.Financiering[[#This Row],[Anders]],0)</f>
        <v>0</v>
      </c>
      <c r="CS55" s="259">
        <f>IF(Tb.Financiering[[#This Row],[Pnr.]]=CS$7,Tb.Financiering[[#This Row],[Eigen
bijdrage]]+Tb.Financiering[[#This Row],[Andere
subsidie(s)]]+Tb.Financiering[[#This Row],[Anders]],0)</f>
        <v>0</v>
      </c>
      <c r="CT55" s="259">
        <f>IF(Tb.Financiering[[#This Row],[Pnr.]]=CT$7,Tb.Financiering[[#This Row],[Eigen
bijdrage]]+Tb.Financiering[[#This Row],[Andere
subsidie(s)]]+Tb.Financiering[[#This Row],[Anders]],0)</f>
        <v>0</v>
      </c>
      <c r="CU55" s="259">
        <f>IF(Tb.Financiering[[#This Row],[Pnr.]]=CU$7,Tb.Financiering[[#This Row],[Eigen
bijdrage]]+Tb.Financiering[[#This Row],[Andere
subsidie(s)]]+Tb.Financiering[[#This Row],[Anders]],0)</f>
        <v>0</v>
      </c>
      <c r="CV55" s="259">
        <f>IF(Tb.Financiering[[#This Row],[Pnr.]]=CV$7,Tb.Financiering[[#This Row],[Eigen
bijdrage]]+Tb.Financiering[[#This Row],[Andere
subsidie(s)]]+Tb.Financiering[[#This Row],[Anders]],0)</f>
        <v>0</v>
      </c>
      <c r="CW55" s="259">
        <f>IF(Tb.Financiering[[#This Row],[Pnr.]]=CW$7,Tb.Financiering[[#This Row],[Eigen
bijdrage]]+Tb.Financiering[[#This Row],[Andere
subsidie(s)]]+Tb.Financiering[[#This Row],[Anders]],0)</f>
        <v>0</v>
      </c>
      <c r="CX55" s="259">
        <f>IF(Tb.Financiering[[#This Row],[Pnr.]]=CX$7,Tb.Financiering[[#This Row],[Eigen
bijdrage]]+Tb.Financiering[[#This Row],[Andere
subsidie(s)]]+Tb.Financiering[[#This Row],[Anders]],0)</f>
        <v>0</v>
      </c>
      <c r="CY55" s="259">
        <f>IF(Tb.Financiering[[#This Row],[Pnr.]]=CY$7,Tb.Financiering[[#This Row],[Eigen
bijdrage]]+Tb.Financiering[[#This Row],[Andere
subsidie(s)]]+Tb.Financiering[[#This Row],[Anders]],0)</f>
        <v>0</v>
      </c>
      <c r="CZ55" s="259">
        <f>IF(Tb.Financiering[[#This Row],[Pnr.]]=CZ$7,Tb.Financiering[[#This Row],[Eigen
bijdrage]]+Tb.Financiering[[#This Row],[Andere
subsidie(s)]]+Tb.Financiering[[#This Row],[Anders]],0)</f>
        <v>0</v>
      </c>
      <c r="DA55" s="259">
        <f>IF(Tb.Financiering[[#This Row],[Pnr.]]=DA$7,Tb.Financiering[[#This Row],[Eigen
bijdrage]]+Tb.Financiering[[#This Row],[Andere
subsidie(s)]]+Tb.Financiering[[#This Row],[Anders]],0)</f>
        <v>0</v>
      </c>
      <c r="DB55" s="259">
        <f>IF(Tb.Financiering[[#This Row],[Pnr.]]=DB$7,Tb.Financiering[[#This Row],[Eigen
bijdrage]]+Tb.Financiering[[#This Row],[Andere
subsidie(s)]]+Tb.Financiering[[#This Row],[Anders]],0)</f>
        <v>0</v>
      </c>
      <c r="DC55" s="259">
        <f>IF(Tb.Financiering[[#This Row],[Pnr.]]=DC$7,Tb.Financiering[[#This Row],[Eigen
bijdrage]]+Tb.Financiering[[#This Row],[Andere
subsidie(s)]]+Tb.Financiering[[#This Row],[Anders]],0)</f>
        <v>0</v>
      </c>
      <c r="DD55" s="259">
        <f>IF(Tb.Financiering[[#This Row],[Pnr.]]=DD$7,Tb.Financiering[[#This Row],[Eigen
bijdrage]]+Tb.Financiering[[#This Row],[Andere
subsidie(s)]]+Tb.Financiering[[#This Row],[Anders]],0)</f>
        <v>0</v>
      </c>
      <c r="DE55" s="259">
        <f>IF(Tb.Financiering[[#This Row],[Pnr.]]=DE$7,Tb.Financiering[[#This Row],[Eigen
bijdrage]]+Tb.Financiering[[#This Row],[Andere
subsidie(s)]]+Tb.Financiering[[#This Row],[Anders]],0)</f>
        <v>0</v>
      </c>
      <c r="DF55" s="259">
        <f>IF(Tb.Financiering[[#This Row],[Pnr.]]=DF$7,Tb.Financiering[[#This Row],[Eigen
bijdrage]]+Tb.Financiering[[#This Row],[Andere
subsidie(s)]]+Tb.Financiering[[#This Row],[Anders]],0)</f>
        <v>0</v>
      </c>
      <c r="DG55" s="259">
        <f>IF(Tb.Financiering[[#This Row],[Pnr.]]=DG$7,Tb.Financiering[[#This Row],[Eigen
bijdrage]]+Tb.Financiering[[#This Row],[Andere
subsidie(s)]]+Tb.Financiering[[#This Row],[Anders]],0)</f>
        <v>0</v>
      </c>
      <c r="DH55" s="259">
        <f>IF(Tb.Financiering[[#This Row],[Pnr.]]=DH$7,Tb.Financiering[[#This Row],[Eigen
bijdrage]]+Tb.Financiering[[#This Row],[Andere
subsidie(s)]]+Tb.Financiering[[#This Row],[Anders]],0)</f>
        <v>0</v>
      </c>
      <c r="DI55" s="259">
        <f>IF(Tb.Financiering[[#This Row],[Pnr.]]=DI$7,Tb.Financiering[[#This Row],[Eigen
bijdrage]]+Tb.Financiering[[#This Row],[Andere
subsidie(s)]]+Tb.Financiering[[#This Row],[Anders]],0)</f>
        <v>0</v>
      </c>
      <c r="DJ55" s="259">
        <f>IF(Tb.Financiering[[#This Row],[Pnr.]]=DJ$7,Tb.Financiering[[#This Row],[Eigen
bijdrage]]+Tb.Financiering[[#This Row],[Andere
subsidie(s)]]+Tb.Financiering[[#This Row],[Anders]],0)</f>
        <v>0</v>
      </c>
      <c r="DK55" s="259">
        <f>IF(Tb.Financiering[[#This Row],[Pnr.]]=DK$7,Tb.Financiering[[#This Row],[Eigen
bijdrage]]+Tb.Financiering[[#This Row],[Andere
subsidie(s)]]+Tb.Financiering[[#This Row],[Anders]],0)</f>
        <v>0</v>
      </c>
      <c r="XEZ55" s="267"/>
      <c r="XFA55" s="267"/>
      <c r="XFB55" s="267"/>
      <c r="XFC55" s="267"/>
      <c r="XFD55" s="31"/>
    </row>
    <row r="56" spans="1:115 16380:16384" s="4" customFormat="1" x14ac:dyDescent="0.3">
      <c r="A56" s="31"/>
      <c r="B56" s="147"/>
      <c r="C56" s="147"/>
      <c r="D56" s="11">
        <f>SUMIF(Tbl.Kosten[PSAnr.],Tb.Financiering[[#This Row],[PSAnr.]],Tbl.Kosten[Totaal kosten])</f>
        <v>0</v>
      </c>
      <c r="E56" s="164">
        <f>SUMIF(Tbl.Kosten[PSAnr.],Tb.Financiering[[#This Row],[PSAnr.]],Tbl.Kosten[Subsidie])</f>
        <v>0</v>
      </c>
      <c r="F56" s="165"/>
      <c r="G56" s="164">
        <f>Tb.Financiering[[#This Row],[Begrote kosten]]-Tb.Financiering[[#This Row],[Berekende GLB subsidie]]-Tb.Financiering[[#This Row],[Correctie GLB subsidie]]</f>
        <v>0</v>
      </c>
      <c r="H56" s="166"/>
      <c r="I56" s="166"/>
      <c r="J56" s="166"/>
      <c r="K56" s="162"/>
      <c r="L56" s="97">
        <f>Tb.Financiering[[#This Row],[Te financieren]]-SUM(Tb.Financiering[[#This Row],[Eigen
bijdrage]:[Anders]])</f>
        <v>0</v>
      </c>
      <c r="M56" s="170" t="str">
        <f>IFERROR(VLOOKUP(Tb.Financiering[[#This Row],[Partnernaam]],Tbl.Projectpartners[[Naam]:[PNr.]],9,FALSE),"")</f>
        <v/>
      </c>
      <c r="N56" s="152" t="str">
        <f>IFERROR(VLOOKUP(Tb.Financiering[[#This Row],[Subsidiabele activiteit]],Tbl.Subsidiehoogte[[Subsidieactiviteit]:[SAnr.]],3,FALSE),"")</f>
        <v/>
      </c>
      <c r="O56" s="152" t="str">
        <f>_xlfn.CONCAT(Tb.Financiering[[#This Row],[Pnr.]],Tb.Financiering[[#This Row],[SAnr.]])</f>
        <v/>
      </c>
      <c r="P56" s="154">
        <f>IF(Tb.Financiering[[#This Row],[Pnr.]]=P$7,Tb.Financiering[[#This Row],[Te financieren]]-Tb.Financiering[[#This Row],[Eigen
bijdrage]]-Tb.Financiering[[#This Row],[Andere
subsidie(s)]]-Tb.Financiering[[#This Row],[Anders]],0)</f>
        <v>0</v>
      </c>
      <c r="Q56" s="154">
        <f>IF(Tb.Financiering[[#This Row],[Pnr.]]=Q$7,Tb.Financiering[[#This Row],[Te financieren]]-Tb.Financiering[[#This Row],[Eigen
bijdrage]]-Tb.Financiering[[#This Row],[Andere
subsidie(s)]]-Tb.Financiering[[#This Row],[Anders]],0)</f>
        <v>0</v>
      </c>
      <c r="R56" s="154">
        <f>IF(Tb.Financiering[[#This Row],[Pnr.]]=R$7,Tb.Financiering[[#This Row],[Te financieren]]-Tb.Financiering[[#This Row],[Eigen
bijdrage]]-Tb.Financiering[[#This Row],[Andere
subsidie(s)]]-Tb.Financiering[[#This Row],[Anders]],0)</f>
        <v>0</v>
      </c>
      <c r="S56" s="154">
        <f>IF(Tb.Financiering[[#This Row],[Pnr.]]=S$7,Tb.Financiering[[#This Row],[Te financieren]]-Tb.Financiering[[#This Row],[Eigen
bijdrage]]-Tb.Financiering[[#This Row],[Andere
subsidie(s)]]-Tb.Financiering[[#This Row],[Anders]],0)</f>
        <v>0</v>
      </c>
      <c r="T56" s="154">
        <f>IF(Tb.Financiering[[#This Row],[Pnr.]]=T$7,Tb.Financiering[[#This Row],[Te financieren]]-Tb.Financiering[[#This Row],[Eigen
bijdrage]]-Tb.Financiering[[#This Row],[Andere
subsidie(s)]]-Tb.Financiering[[#This Row],[Anders]],0)</f>
        <v>0</v>
      </c>
      <c r="U56" s="154">
        <f>IF(Tb.Financiering[[#This Row],[Pnr.]]=U$7,Tb.Financiering[[#This Row],[Te financieren]]-Tb.Financiering[[#This Row],[Eigen
bijdrage]]-Tb.Financiering[[#This Row],[Andere
subsidie(s)]]-Tb.Financiering[[#This Row],[Anders]],0)</f>
        <v>0</v>
      </c>
      <c r="V56" s="154">
        <f>IF(Tb.Financiering[[#This Row],[Pnr.]]=V$7,Tb.Financiering[[#This Row],[Te financieren]]-Tb.Financiering[[#This Row],[Eigen
bijdrage]]-Tb.Financiering[[#This Row],[Andere
subsidie(s)]]-Tb.Financiering[[#This Row],[Anders]],0)</f>
        <v>0</v>
      </c>
      <c r="W56" s="154">
        <f>IF(Tb.Financiering[[#This Row],[Pnr.]]=W$7,Tb.Financiering[[#This Row],[Te financieren]]-Tb.Financiering[[#This Row],[Eigen
bijdrage]]-Tb.Financiering[[#This Row],[Andere
subsidie(s)]]-Tb.Financiering[[#This Row],[Anders]],0)</f>
        <v>0</v>
      </c>
      <c r="X56" s="154">
        <f>IF(Tb.Financiering[[#This Row],[Pnr.]]=X$7,Tb.Financiering[[#This Row],[Te financieren]]-Tb.Financiering[[#This Row],[Eigen
bijdrage]]-Tb.Financiering[[#This Row],[Andere
subsidie(s)]]-Tb.Financiering[[#This Row],[Anders]],0)</f>
        <v>0</v>
      </c>
      <c r="Y56" s="154">
        <f>IF(Tb.Financiering[[#This Row],[Pnr.]]=Y$7,Tb.Financiering[[#This Row],[Te financieren]]-Tb.Financiering[[#This Row],[Eigen
bijdrage]]-Tb.Financiering[[#This Row],[Andere
subsidie(s)]]-Tb.Financiering[[#This Row],[Anders]],0)</f>
        <v>0</v>
      </c>
      <c r="Z56" s="154">
        <f>IF(Tb.Financiering[[#This Row],[Pnr.]]=Z$7,Tb.Financiering[[#This Row],[Te financieren]]-Tb.Financiering[[#This Row],[Eigen
bijdrage]]-Tb.Financiering[[#This Row],[Andere
subsidie(s)]]-Tb.Financiering[[#This Row],[Anders]],0)</f>
        <v>0</v>
      </c>
      <c r="AA56" s="154">
        <f>IF(Tb.Financiering[[#This Row],[Pnr.]]=AA$7,Tb.Financiering[[#This Row],[Te financieren]]-Tb.Financiering[[#This Row],[Eigen
bijdrage]]-Tb.Financiering[[#This Row],[Andere
subsidie(s)]]-Tb.Financiering[[#This Row],[Anders]],0)</f>
        <v>0</v>
      </c>
      <c r="AB56" s="154">
        <f>IF(Tb.Financiering[[#This Row],[Pnr.]]=AB$7,Tb.Financiering[[#This Row],[Te financieren]]-Tb.Financiering[[#This Row],[Eigen
bijdrage]]-Tb.Financiering[[#This Row],[Andere
subsidie(s)]]-Tb.Financiering[[#This Row],[Anders]],0)</f>
        <v>0</v>
      </c>
      <c r="AC56" s="154">
        <f>IF(Tb.Financiering[[#This Row],[Pnr.]]=AC$7,Tb.Financiering[[#This Row],[Te financieren]]-Tb.Financiering[[#This Row],[Eigen
bijdrage]]-Tb.Financiering[[#This Row],[Andere
subsidie(s)]]-Tb.Financiering[[#This Row],[Anders]],0)</f>
        <v>0</v>
      </c>
      <c r="AD56" s="154">
        <f>IF(Tb.Financiering[[#This Row],[Pnr.]]=AD$7,Tb.Financiering[[#This Row],[Te financieren]]-Tb.Financiering[[#This Row],[Eigen
bijdrage]]-Tb.Financiering[[#This Row],[Andere
subsidie(s)]]-Tb.Financiering[[#This Row],[Anders]],0)</f>
        <v>0</v>
      </c>
      <c r="AE56" s="154">
        <f>IF(Tb.Financiering[[#This Row],[Pnr.]]=AE$7,Tb.Financiering[[#This Row],[Te financieren]]-Tb.Financiering[[#This Row],[Eigen
bijdrage]]-Tb.Financiering[[#This Row],[Andere
subsidie(s)]]-Tb.Financiering[[#This Row],[Anders]],0)</f>
        <v>0</v>
      </c>
      <c r="AF56" s="154">
        <f>IF(Tb.Financiering[[#This Row],[Pnr.]]=AF$7,Tb.Financiering[[#This Row],[Te financieren]]-Tb.Financiering[[#This Row],[Eigen
bijdrage]]-Tb.Financiering[[#This Row],[Andere
subsidie(s)]]-Tb.Financiering[[#This Row],[Anders]],0)</f>
        <v>0</v>
      </c>
      <c r="AG56" s="154">
        <f>IF(Tb.Financiering[[#This Row],[Pnr.]]=AG$7,Tb.Financiering[[#This Row],[Te financieren]]-Tb.Financiering[[#This Row],[Eigen
bijdrage]]-Tb.Financiering[[#This Row],[Andere
subsidie(s)]]-Tb.Financiering[[#This Row],[Anders]],0)</f>
        <v>0</v>
      </c>
      <c r="AH56" s="154">
        <f>IF(Tb.Financiering[[#This Row],[Pnr.]]=AH$7,Tb.Financiering[[#This Row],[Te financieren]]-Tb.Financiering[[#This Row],[Eigen
bijdrage]]-Tb.Financiering[[#This Row],[Andere
subsidie(s)]]-Tb.Financiering[[#This Row],[Anders]],0)</f>
        <v>0</v>
      </c>
      <c r="AI56" s="154">
        <f>IF(Tb.Financiering[[#This Row],[Pnr.]]=AI$7,Tb.Financiering[[#This Row],[Te financieren]]-Tb.Financiering[[#This Row],[Eigen
bijdrage]]-Tb.Financiering[[#This Row],[Andere
subsidie(s)]]-Tb.Financiering[[#This Row],[Anders]],0)</f>
        <v>0</v>
      </c>
      <c r="AJ56" s="154">
        <f>IF(Tb.Financiering[[#This Row],[Pnr.]]=AJ$7,Tb.Financiering[[#This Row],[Te financieren]]-Tb.Financiering[[#This Row],[Eigen
bijdrage]]-Tb.Financiering[[#This Row],[Andere
subsidie(s)]]-Tb.Financiering[[#This Row],[Anders]],0)</f>
        <v>0</v>
      </c>
      <c r="AK56" s="154">
        <f>IF(Tb.Financiering[[#This Row],[Pnr.]]=AK$7,Tb.Financiering[[#This Row],[Te financieren]]-Tb.Financiering[[#This Row],[Eigen
bijdrage]]-Tb.Financiering[[#This Row],[Andere
subsidie(s)]]-Tb.Financiering[[#This Row],[Anders]],0)</f>
        <v>0</v>
      </c>
      <c r="AL56" s="154">
        <f>IF(Tb.Financiering[[#This Row],[Pnr.]]=AL$7,Tb.Financiering[[#This Row],[Te financieren]]-Tb.Financiering[[#This Row],[Eigen
bijdrage]]-Tb.Financiering[[#This Row],[Andere
subsidie(s)]]-Tb.Financiering[[#This Row],[Anders]],0)</f>
        <v>0</v>
      </c>
      <c r="AM56" s="154">
        <f>IF(Tb.Financiering[[#This Row],[Pnr.]]=AM$7,Tb.Financiering[[#This Row],[Te financieren]]-Tb.Financiering[[#This Row],[Eigen
bijdrage]]-Tb.Financiering[[#This Row],[Andere
subsidie(s)]]-Tb.Financiering[[#This Row],[Anders]],0)</f>
        <v>0</v>
      </c>
      <c r="AN56" s="154">
        <f>IF(Tb.Financiering[[#This Row],[Pnr.]]=AN$7,Tb.Financiering[[#This Row],[Te financieren]]-Tb.Financiering[[#This Row],[Eigen
bijdrage]]-Tb.Financiering[[#This Row],[Andere
subsidie(s)]]-Tb.Financiering[[#This Row],[Anders]],0)</f>
        <v>0</v>
      </c>
      <c r="AO56" s="154">
        <f>IF(Tb.Financiering[[#This Row],[Pnr.]]=AO$7,Tb.Financiering[[#This Row],[Te financieren]]-Tb.Financiering[[#This Row],[Eigen
bijdrage]]-Tb.Financiering[[#This Row],[Andere
subsidie(s)]]-Tb.Financiering[[#This Row],[Anders]],0)</f>
        <v>0</v>
      </c>
      <c r="AP56" s="154">
        <f>IF(Tb.Financiering[[#This Row],[Pnr.]]=AP$7,Tb.Financiering[[#This Row],[Te financieren]]-Tb.Financiering[[#This Row],[Eigen
bijdrage]]-Tb.Financiering[[#This Row],[Andere
subsidie(s)]]-Tb.Financiering[[#This Row],[Anders]],0)</f>
        <v>0</v>
      </c>
      <c r="AQ56" s="154">
        <f>IF(Tb.Financiering[[#This Row],[Pnr.]]=AQ$7,Tb.Financiering[[#This Row],[Te financieren]]-Tb.Financiering[[#This Row],[Eigen
bijdrage]]-Tb.Financiering[[#This Row],[Andere
subsidie(s)]]-Tb.Financiering[[#This Row],[Anders]],0)</f>
        <v>0</v>
      </c>
      <c r="AR56" s="154">
        <f>IF(Tb.Financiering[[#This Row],[Pnr.]]=AR$7,Tb.Financiering[[#This Row],[Te financieren]]-Tb.Financiering[[#This Row],[Eigen
bijdrage]]-Tb.Financiering[[#This Row],[Andere
subsidie(s)]]-Tb.Financiering[[#This Row],[Anders]],0)</f>
        <v>0</v>
      </c>
      <c r="AS56" s="154">
        <f>IF(Tb.Financiering[[#This Row],[Pnr.]]=AS$7,Tb.Financiering[[#This Row],[Te financieren]]-Tb.Financiering[[#This Row],[Eigen
bijdrage]]-Tb.Financiering[[#This Row],[Andere
subsidie(s)]]-Tb.Financiering[[#This Row],[Anders]],0)</f>
        <v>0</v>
      </c>
      <c r="AT56" s="154">
        <f>IF(Tb.Financiering[[#This Row],[Pnr.]]=AT$7,Tb.Financiering[[#This Row],[Te financieren]]-Tb.Financiering[[#This Row],[Eigen
bijdrage]]-Tb.Financiering[[#This Row],[Andere
subsidie(s)]]-Tb.Financiering[[#This Row],[Anders]],0)</f>
        <v>0</v>
      </c>
      <c r="AU56" s="154">
        <f>IF(Tb.Financiering[[#This Row],[Pnr.]]=AU$7,Tb.Financiering[[#This Row],[Te financieren]]-Tb.Financiering[[#This Row],[Eigen
bijdrage]]-Tb.Financiering[[#This Row],[Andere
subsidie(s)]]-Tb.Financiering[[#This Row],[Anders]],0)</f>
        <v>0</v>
      </c>
      <c r="AV56" s="154">
        <f>IF(Tb.Financiering[[#This Row],[Pnr.]]=AV$7,Tb.Financiering[[#This Row],[Te financieren]]-Tb.Financiering[[#This Row],[Eigen
bijdrage]]-Tb.Financiering[[#This Row],[Andere
subsidie(s)]]-Tb.Financiering[[#This Row],[Anders]],0)</f>
        <v>0</v>
      </c>
      <c r="AW56" s="154">
        <f>IF(Tb.Financiering[[#This Row],[Pnr.]]=AW$7,Tb.Financiering[[#This Row],[Te financieren]]-Tb.Financiering[[#This Row],[Eigen
bijdrage]]-Tb.Financiering[[#This Row],[Andere
subsidie(s)]]-Tb.Financiering[[#This Row],[Anders]],0)</f>
        <v>0</v>
      </c>
      <c r="AX56" s="154">
        <f>IF(Tb.Financiering[[#This Row],[Pnr.]]=AX$7,Tb.Financiering[[#This Row],[Te financieren]]-Tb.Financiering[[#This Row],[Eigen
bijdrage]]-Tb.Financiering[[#This Row],[Andere
subsidie(s)]]-Tb.Financiering[[#This Row],[Anders]],0)</f>
        <v>0</v>
      </c>
      <c r="AY56" s="154">
        <f>IF(Tb.Financiering[[#This Row],[Pnr.]]=AY$7,Tb.Financiering[[#This Row],[Te financieren]]-Tb.Financiering[[#This Row],[Eigen
bijdrage]]-Tb.Financiering[[#This Row],[Andere
subsidie(s)]]-Tb.Financiering[[#This Row],[Anders]],0)</f>
        <v>0</v>
      </c>
      <c r="AZ56" s="154">
        <f>IF(Tb.Financiering[[#This Row],[Pnr.]]=AZ$7,Tb.Financiering[[#This Row],[Te financieren]]-Tb.Financiering[[#This Row],[Eigen
bijdrage]]-Tb.Financiering[[#This Row],[Andere
subsidie(s)]]-Tb.Financiering[[#This Row],[Anders]],0)</f>
        <v>0</v>
      </c>
      <c r="BA56" s="154">
        <f>IF(Tb.Financiering[[#This Row],[Pnr.]]=BA$7,Tb.Financiering[[#This Row],[Te financieren]]-Tb.Financiering[[#This Row],[Eigen
bijdrage]]-Tb.Financiering[[#This Row],[Andere
subsidie(s)]]-Tb.Financiering[[#This Row],[Anders]],0)</f>
        <v>0</v>
      </c>
      <c r="BB56" s="154">
        <f>IF(Tb.Financiering[[#This Row],[Pnr.]]=BB$7,Tb.Financiering[[#This Row],[Te financieren]]-Tb.Financiering[[#This Row],[Eigen
bijdrage]]-Tb.Financiering[[#This Row],[Andere
subsidie(s)]]-Tb.Financiering[[#This Row],[Anders]],0)</f>
        <v>0</v>
      </c>
      <c r="BC56" s="154">
        <f>IF(Tb.Financiering[[#This Row],[Pnr.]]=BC$7,Tb.Financiering[[#This Row],[Te financieren]]-Tb.Financiering[[#This Row],[Eigen
bijdrage]]-Tb.Financiering[[#This Row],[Andere
subsidie(s)]]-Tb.Financiering[[#This Row],[Anders]],0)</f>
        <v>0</v>
      </c>
      <c r="BD56" s="154">
        <f>IF(Tb.Financiering[[#This Row],[Pnr.]]=BD$7,Tb.Financiering[[#This Row],[Te financieren]]-Tb.Financiering[[#This Row],[Eigen
bijdrage]]-Tb.Financiering[[#This Row],[Andere
subsidie(s)]]-Tb.Financiering[[#This Row],[Anders]],0)</f>
        <v>0</v>
      </c>
      <c r="BE56" s="154">
        <f>IF(Tb.Financiering[[#This Row],[Pnr.]]=BE$7,Tb.Financiering[[#This Row],[Te financieren]]-Tb.Financiering[[#This Row],[Eigen
bijdrage]]-Tb.Financiering[[#This Row],[Andere
subsidie(s)]]-Tb.Financiering[[#This Row],[Anders]],0)</f>
        <v>0</v>
      </c>
      <c r="BF56" s="154">
        <f>IF(Tb.Financiering[[#This Row],[Pnr.]]=BF$7,Tb.Financiering[[#This Row],[Te financieren]]-Tb.Financiering[[#This Row],[Eigen
bijdrage]]-Tb.Financiering[[#This Row],[Andere
subsidie(s)]]-Tb.Financiering[[#This Row],[Anders]],0)</f>
        <v>0</v>
      </c>
      <c r="BG56" s="154">
        <f>IF(Tb.Financiering[[#This Row],[Pnr.]]=BG$7,Tb.Financiering[[#This Row],[Te financieren]]-Tb.Financiering[[#This Row],[Eigen
bijdrage]]-Tb.Financiering[[#This Row],[Andere
subsidie(s)]]-Tb.Financiering[[#This Row],[Anders]],0)</f>
        <v>0</v>
      </c>
      <c r="BH56" s="154">
        <f>IF(Tb.Financiering[[#This Row],[Pnr.]]=BH$7,Tb.Financiering[[#This Row],[Te financieren]]-Tb.Financiering[[#This Row],[Eigen
bijdrage]]-Tb.Financiering[[#This Row],[Andere
subsidie(s)]]-Tb.Financiering[[#This Row],[Anders]],0)</f>
        <v>0</v>
      </c>
      <c r="BI56" s="154">
        <f>IF(Tb.Financiering[[#This Row],[Pnr.]]=BI$7,Tb.Financiering[[#This Row],[Te financieren]]-Tb.Financiering[[#This Row],[Eigen
bijdrage]]-Tb.Financiering[[#This Row],[Andere
subsidie(s)]]-Tb.Financiering[[#This Row],[Anders]],0)</f>
        <v>0</v>
      </c>
      <c r="BJ56" s="154">
        <f>IF(Tb.Financiering[[#This Row],[Pnr.]]=BJ$7,Tb.Financiering[[#This Row],[Te financieren]]-Tb.Financiering[[#This Row],[Eigen
bijdrage]]-Tb.Financiering[[#This Row],[Andere
subsidie(s)]]-Tb.Financiering[[#This Row],[Anders]],0)</f>
        <v>0</v>
      </c>
      <c r="BK56" s="154">
        <f>IF(Tb.Financiering[[#This Row],[Pnr.]]=BK$7,Tb.Financiering[[#This Row],[Te financieren]]-Tb.Financiering[[#This Row],[Eigen
bijdrage]]-Tb.Financiering[[#This Row],[Andere
subsidie(s)]]-Tb.Financiering[[#This Row],[Anders]],0)</f>
        <v>0</v>
      </c>
      <c r="BL56" s="154">
        <f>IF(Tb.Financiering[[#This Row],[Pnr.]]=BL$7,Tb.Financiering[[#This Row],[Te financieren]]-Tb.Financiering[[#This Row],[Eigen
bijdrage]]-Tb.Financiering[[#This Row],[Andere
subsidie(s)]]-Tb.Financiering[[#This Row],[Anders]],0)</f>
        <v>0</v>
      </c>
      <c r="BM56" s="154">
        <f>IF(Tb.Financiering[[#This Row],[Pnr.]]=BM$7,Tb.Financiering[[#This Row],[Te financieren]]-Tb.Financiering[[#This Row],[Eigen
bijdrage]]-Tb.Financiering[[#This Row],[Andere
subsidie(s)]]-Tb.Financiering[[#This Row],[Anders]],0)</f>
        <v>0</v>
      </c>
      <c r="BN56" s="259">
        <f>IF(Tb.Financiering[[#This Row],[Pnr.]]=BN$7,Tb.Financiering[[#This Row],[Eigen
bijdrage]]+Tb.Financiering[[#This Row],[Andere
subsidie(s)]]+Tb.Financiering[[#This Row],[Anders]],0)</f>
        <v>0</v>
      </c>
      <c r="BO56" s="259">
        <f>IF(Tb.Financiering[[#This Row],[Pnr.]]=BO$7,Tb.Financiering[[#This Row],[Eigen
bijdrage]]+Tb.Financiering[[#This Row],[Andere
subsidie(s)]]+Tb.Financiering[[#This Row],[Anders]],0)</f>
        <v>0</v>
      </c>
      <c r="BP56" s="259">
        <f>IF(Tb.Financiering[[#This Row],[Pnr.]]=BP$7,Tb.Financiering[[#This Row],[Eigen
bijdrage]]+Tb.Financiering[[#This Row],[Andere
subsidie(s)]]+Tb.Financiering[[#This Row],[Anders]],0)</f>
        <v>0</v>
      </c>
      <c r="BQ56" s="259">
        <f>IF(Tb.Financiering[[#This Row],[Pnr.]]=BQ$7,Tb.Financiering[[#This Row],[Eigen
bijdrage]]+Tb.Financiering[[#This Row],[Andere
subsidie(s)]]+Tb.Financiering[[#This Row],[Anders]],0)</f>
        <v>0</v>
      </c>
      <c r="BR56" s="259">
        <f>IF(Tb.Financiering[[#This Row],[Pnr.]]=BR$7,Tb.Financiering[[#This Row],[Eigen
bijdrage]]+Tb.Financiering[[#This Row],[Andere
subsidie(s)]]+Tb.Financiering[[#This Row],[Anders]],0)</f>
        <v>0</v>
      </c>
      <c r="BS56" s="259">
        <f>IF(Tb.Financiering[[#This Row],[Pnr.]]=BS$7,Tb.Financiering[[#This Row],[Eigen
bijdrage]]+Tb.Financiering[[#This Row],[Andere
subsidie(s)]]+Tb.Financiering[[#This Row],[Anders]],0)</f>
        <v>0</v>
      </c>
      <c r="BT56" s="259">
        <f>IF(Tb.Financiering[[#This Row],[Pnr.]]=BT$7,Tb.Financiering[[#This Row],[Eigen
bijdrage]]+Tb.Financiering[[#This Row],[Andere
subsidie(s)]]+Tb.Financiering[[#This Row],[Anders]],0)</f>
        <v>0</v>
      </c>
      <c r="BU56" s="259">
        <f>IF(Tb.Financiering[[#This Row],[Pnr.]]=BU$7,Tb.Financiering[[#This Row],[Eigen
bijdrage]]+Tb.Financiering[[#This Row],[Andere
subsidie(s)]]+Tb.Financiering[[#This Row],[Anders]],0)</f>
        <v>0</v>
      </c>
      <c r="BV56" s="259">
        <f>IF(Tb.Financiering[[#This Row],[Pnr.]]=BV$7,Tb.Financiering[[#This Row],[Eigen
bijdrage]]+Tb.Financiering[[#This Row],[Andere
subsidie(s)]]+Tb.Financiering[[#This Row],[Anders]],0)</f>
        <v>0</v>
      </c>
      <c r="BW56" s="259">
        <f>IF(Tb.Financiering[[#This Row],[Pnr.]]=BW$7,Tb.Financiering[[#This Row],[Eigen
bijdrage]]+Tb.Financiering[[#This Row],[Andere
subsidie(s)]]+Tb.Financiering[[#This Row],[Anders]],0)</f>
        <v>0</v>
      </c>
      <c r="BX56" s="259">
        <f>IF(Tb.Financiering[[#This Row],[Pnr.]]=BX$7,Tb.Financiering[[#This Row],[Eigen
bijdrage]]+Tb.Financiering[[#This Row],[Andere
subsidie(s)]]+Tb.Financiering[[#This Row],[Anders]],0)</f>
        <v>0</v>
      </c>
      <c r="BY56" s="259">
        <f>IF(Tb.Financiering[[#This Row],[Pnr.]]=BY$7,Tb.Financiering[[#This Row],[Eigen
bijdrage]]+Tb.Financiering[[#This Row],[Andere
subsidie(s)]]+Tb.Financiering[[#This Row],[Anders]],0)</f>
        <v>0</v>
      </c>
      <c r="BZ56" s="259">
        <f>IF(Tb.Financiering[[#This Row],[Pnr.]]=BZ$7,Tb.Financiering[[#This Row],[Eigen
bijdrage]]+Tb.Financiering[[#This Row],[Andere
subsidie(s)]]+Tb.Financiering[[#This Row],[Anders]],0)</f>
        <v>0</v>
      </c>
      <c r="CA56" s="259">
        <f>IF(Tb.Financiering[[#This Row],[Pnr.]]=CA$7,Tb.Financiering[[#This Row],[Eigen
bijdrage]]+Tb.Financiering[[#This Row],[Andere
subsidie(s)]]+Tb.Financiering[[#This Row],[Anders]],0)</f>
        <v>0</v>
      </c>
      <c r="CB56" s="259">
        <f>IF(Tb.Financiering[[#This Row],[Pnr.]]=CB$7,Tb.Financiering[[#This Row],[Eigen
bijdrage]]+Tb.Financiering[[#This Row],[Andere
subsidie(s)]]+Tb.Financiering[[#This Row],[Anders]],0)</f>
        <v>0</v>
      </c>
      <c r="CC56" s="259">
        <f>IF(Tb.Financiering[[#This Row],[Pnr.]]=CC$7,Tb.Financiering[[#This Row],[Eigen
bijdrage]]+Tb.Financiering[[#This Row],[Andere
subsidie(s)]]+Tb.Financiering[[#This Row],[Anders]],0)</f>
        <v>0</v>
      </c>
      <c r="CD56" s="259">
        <f>IF(Tb.Financiering[[#This Row],[Pnr.]]=CD$7,Tb.Financiering[[#This Row],[Eigen
bijdrage]]+Tb.Financiering[[#This Row],[Andere
subsidie(s)]]+Tb.Financiering[[#This Row],[Anders]],0)</f>
        <v>0</v>
      </c>
      <c r="CE56" s="259">
        <f>IF(Tb.Financiering[[#This Row],[Pnr.]]=CE$7,Tb.Financiering[[#This Row],[Eigen
bijdrage]]+Tb.Financiering[[#This Row],[Andere
subsidie(s)]]+Tb.Financiering[[#This Row],[Anders]],0)</f>
        <v>0</v>
      </c>
      <c r="CF56" s="259">
        <f>IF(Tb.Financiering[[#This Row],[Pnr.]]=CF$7,Tb.Financiering[[#This Row],[Eigen
bijdrage]]+Tb.Financiering[[#This Row],[Andere
subsidie(s)]]+Tb.Financiering[[#This Row],[Anders]],0)</f>
        <v>0</v>
      </c>
      <c r="CG56" s="259">
        <f>IF(Tb.Financiering[[#This Row],[Pnr.]]=CG$7,Tb.Financiering[[#This Row],[Eigen
bijdrage]]+Tb.Financiering[[#This Row],[Andere
subsidie(s)]]+Tb.Financiering[[#This Row],[Anders]],0)</f>
        <v>0</v>
      </c>
      <c r="CH56" s="259">
        <f>IF(Tb.Financiering[[#This Row],[Pnr.]]=CH$7,Tb.Financiering[[#This Row],[Eigen
bijdrage]]+Tb.Financiering[[#This Row],[Andere
subsidie(s)]]+Tb.Financiering[[#This Row],[Anders]],0)</f>
        <v>0</v>
      </c>
      <c r="CI56" s="259">
        <f>IF(Tb.Financiering[[#This Row],[Pnr.]]=CI$7,Tb.Financiering[[#This Row],[Eigen
bijdrage]]+Tb.Financiering[[#This Row],[Andere
subsidie(s)]]+Tb.Financiering[[#This Row],[Anders]],0)</f>
        <v>0</v>
      </c>
      <c r="CJ56" s="259">
        <f>IF(Tb.Financiering[[#This Row],[Pnr.]]=CJ$7,Tb.Financiering[[#This Row],[Eigen
bijdrage]]+Tb.Financiering[[#This Row],[Andere
subsidie(s)]]+Tb.Financiering[[#This Row],[Anders]],0)</f>
        <v>0</v>
      </c>
      <c r="CK56" s="259">
        <f>IF(Tb.Financiering[[#This Row],[Pnr.]]=CK$7,Tb.Financiering[[#This Row],[Eigen
bijdrage]]+Tb.Financiering[[#This Row],[Andere
subsidie(s)]]+Tb.Financiering[[#This Row],[Anders]],0)</f>
        <v>0</v>
      </c>
      <c r="CL56" s="259">
        <f>IF(Tb.Financiering[[#This Row],[Pnr.]]=CL$7,Tb.Financiering[[#This Row],[Eigen
bijdrage]]+Tb.Financiering[[#This Row],[Andere
subsidie(s)]]+Tb.Financiering[[#This Row],[Anders]],0)</f>
        <v>0</v>
      </c>
      <c r="CM56" s="259">
        <f>IF(Tb.Financiering[[#This Row],[Pnr.]]=CM$7,Tb.Financiering[[#This Row],[Eigen
bijdrage]]+Tb.Financiering[[#This Row],[Andere
subsidie(s)]]+Tb.Financiering[[#This Row],[Anders]],0)</f>
        <v>0</v>
      </c>
      <c r="CN56" s="259">
        <f>IF(Tb.Financiering[[#This Row],[Pnr.]]=CN$7,Tb.Financiering[[#This Row],[Eigen
bijdrage]]+Tb.Financiering[[#This Row],[Andere
subsidie(s)]]+Tb.Financiering[[#This Row],[Anders]],0)</f>
        <v>0</v>
      </c>
      <c r="CO56" s="259">
        <f>IF(Tb.Financiering[[#This Row],[Pnr.]]=CO$7,Tb.Financiering[[#This Row],[Eigen
bijdrage]]+Tb.Financiering[[#This Row],[Andere
subsidie(s)]]+Tb.Financiering[[#This Row],[Anders]],0)</f>
        <v>0</v>
      </c>
      <c r="CP56" s="259">
        <f>IF(Tb.Financiering[[#This Row],[Pnr.]]=CP$7,Tb.Financiering[[#This Row],[Eigen
bijdrage]]+Tb.Financiering[[#This Row],[Andere
subsidie(s)]]+Tb.Financiering[[#This Row],[Anders]],0)</f>
        <v>0</v>
      </c>
      <c r="CQ56" s="259">
        <f>IF(Tb.Financiering[[#This Row],[Pnr.]]=CQ$7,Tb.Financiering[[#This Row],[Eigen
bijdrage]]+Tb.Financiering[[#This Row],[Andere
subsidie(s)]]+Tb.Financiering[[#This Row],[Anders]],0)</f>
        <v>0</v>
      </c>
      <c r="CR56" s="259">
        <f>IF(Tb.Financiering[[#This Row],[Pnr.]]=CR$7,Tb.Financiering[[#This Row],[Eigen
bijdrage]]+Tb.Financiering[[#This Row],[Andere
subsidie(s)]]+Tb.Financiering[[#This Row],[Anders]],0)</f>
        <v>0</v>
      </c>
      <c r="CS56" s="259">
        <f>IF(Tb.Financiering[[#This Row],[Pnr.]]=CS$7,Tb.Financiering[[#This Row],[Eigen
bijdrage]]+Tb.Financiering[[#This Row],[Andere
subsidie(s)]]+Tb.Financiering[[#This Row],[Anders]],0)</f>
        <v>0</v>
      </c>
      <c r="CT56" s="259">
        <f>IF(Tb.Financiering[[#This Row],[Pnr.]]=CT$7,Tb.Financiering[[#This Row],[Eigen
bijdrage]]+Tb.Financiering[[#This Row],[Andere
subsidie(s)]]+Tb.Financiering[[#This Row],[Anders]],0)</f>
        <v>0</v>
      </c>
      <c r="CU56" s="259">
        <f>IF(Tb.Financiering[[#This Row],[Pnr.]]=CU$7,Tb.Financiering[[#This Row],[Eigen
bijdrage]]+Tb.Financiering[[#This Row],[Andere
subsidie(s)]]+Tb.Financiering[[#This Row],[Anders]],0)</f>
        <v>0</v>
      </c>
      <c r="CV56" s="259">
        <f>IF(Tb.Financiering[[#This Row],[Pnr.]]=CV$7,Tb.Financiering[[#This Row],[Eigen
bijdrage]]+Tb.Financiering[[#This Row],[Andere
subsidie(s)]]+Tb.Financiering[[#This Row],[Anders]],0)</f>
        <v>0</v>
      </c>
      <c r="CW56" s="259">
        <f>IF(Tb.Financiering[[#This Row],[Pnr.]]=CW$7,Tb.Financiering[[#This Row],[Eigen
bijdrage]]+Tb.Financiering[[#This Row],[Andere
subsidie(s)]]+Tb.Financiering[[#This Row],[Anders]],0)</f>
        <v>0</v>
      </c>
      <c r="CX56" s="259">
        <f>IF(Tb.Financiering[[#This Row],[Pnr.]]=CX$7,Tb.Financiering[[#This Row],[Eigen
bijdrage]]+Tb.Financiering[[#This Row],[Andere
subsidie(s)]]+Tb.Financiering[[#This Row],[Anders]],0)</f>
        <v>0</v>
      </c>
      <c r="CY56" s="259">
        <f>IF(Tb.Financiering[[#This Row],[Pnr.]]=CY$7,Tb.Financiering[[#This Row],[Eigen
bijdrage]]+Tb.Financiering[[#This Row],[Andere
subsidie(s)]]+Tb.Financiering[[#This Row],[Anders]],0)</f>
        <v>0</v>
      </c>
      <c r="CZ56" s="259">
        <f>IF(Tb.Financiering[[#This Row],[Pnr.]]=CZ$7,Tb.Financiering[[#This Row],[Eigen
bijdrage]]+Tb.Financiering[[#This Row],[Andere
subsidie(s)]]+Tb.Financiering[[#This Row],[Anders]],0)</f>
        <v>0</v>
      </c>
      <c r="DA56" s="259">
        <f>IF(Tb.Financiering[[#This Row],[Pnr.]]=DA$7,Tb.Financiering[[#This Row],[Eigen
bijdrage]]+Tb.Financiering[[#This Row],[Andere
subsidie(s)]]+Tb.Financiering[[#This Row],[Anders]],0)</f>
        <v>0</v>
      </c>
      <c r="DB56" s="259">
        <f>IF(Tb.Financiering[[#This Row],[Pnr.]]=DB$7,Tb.Financiering[[#This Row],[Eigen
bijdrage]]+Tb.Financiering[[#This Row],[Andere
subsidie(s)]]+Tb.Financiering[[#This Row],[Anders]],0)</f>
        <v>0</v>
      </c>
      <c r="DC56" s="259">
        <f>IF(Tb.Financiering[[#This Row],[Pnr.]]=DC$7,Tb.Financiering[[#This Row],[Eigen
bijdrage]]+Tb.Financiering[[#This Row],[Andere
subsidie(s)]]+Tb.Financiering[[#This Row],[Anders]],0)</f>
        <v>0</v>
      </c>
      <c r="DD56" s="259">
        <f>IF(Tb.Financiering[[#This Row],[Pnr.]]=DD$7,Tb.Financiering[[#This Row],[Eigen
bijdrage]]+Tb.Financiering[[#This Row],[Andere
subsidie(s)]]+Tb.Financiering[[#This Row],[Anders]],0)</f>
        <v>0</v>
      </c>
      <c r="DE56" s="259">
        <f>IF(Tb.Financiering[[#This Row],[Pnr.]]=DE$7,Tb.Financiering[[#This Row],[Eigen
bijdrage]]+Tb.Financiering[[#This Row],[Andere
subsidie(s)]]+Tb.Financiering[[#This Row],[Anders]],0)</f>
        <v>0</v>
      </c>
      <c r="DF56" s="259">
        <f>IF(Tb.Financiering[[#This Row],[Pnr.]]=DF$7,Tb.Financiering[[#This Row],[Eigen
bijdrage]]+Tb.Financiering[[#This Row],[Andere
subsidie(s)]]+Tb.Financiering[[#This Row],[Anders]],0)</f>
        <v>0</v>
      </c>
      <c r="DG56" s="259">
        <f>IF(Tb.Financiering[[#This Row],[Pnr.]]=DG$7,Tb.Financiering[[#This Row],[Eigen
bijdrage]]+Tb.Financiering[[#This Row],[Andere
subsidie(s)]]+Tb.Financiering[[#This Row],[Anders]],0)</f>
        <v>0</v>
      </c>
      <c r="DH56" s="259">
        <f>IF(Tb.Financiering[[#This Row],[Pnr.]]=DH$7,Tb.Financiering[[#This Row],[Eigen
bijdrage]]+Tb.Financiering[[#This Row],[Andere
subsidie(s)]]+Tb.Financiering[[#This Row],[Anders]],0)</f>
        <v>0</v>
      </c>
      <c r="DI56" s="259">
        <f>IF(Tb.Financiering[[#This Row],[Pnr.]]=DI$7,Tb.Financiering[[#This Row],[Eigen
bijdrage]]+Tb.Financiering[[#This Row],[Andere
subsidie(s)]]+Tb.Financiering[[#This Row],[Anders]],0)</f>
        <v>0</v>
      </c>
      <c r="DJ56" s="259">
        <f>IF(Tb.Financiering[[#This Row],[Pnr.]]=DJ$7,Tb.Financiering[[#This Row],[Eigen
bijdrage]]+Tb.Financiering[[#This Row],[Andere
subsidie(s)]]+Tb.Financiering[[#This Row],[Anders]],0)</f>
        <v>0</v>
      </c>
      <c r="DK56" s="259">
        <f>IF(Tb.Financiering[[#This Row],[Pnr.]]=DK$7,Tb.Financiering[[#This Row],[Eigen
bijdrage]]+Tb.Financiering[[#This Row],[Andere
subsidie(s)]]+Tb.Financiering[[#This Row],[Anders]],0)</f>
        <v>0</v>
      </c>
      <c r="XEZ56" s="267"/>
      <c r="XFA56" s="267"/>
      <c r="XFB56" s="267"/>
      <c r="XFC56" s="267"/>
      <c r="XFD56" s="31"/>
    </row>
    <row r="57" spans="1:115 16380:16384" s="4" customFormat="1" x14ac:dyDescent="0.3">
      <c r="A57" s="31"/>
      <c r="B57" s="147"/>
      <c r="C57" s="147"/>
      <c r="D57" s="11">
        <f>SUMIF(Tbl.Kosten[PSAnr.],Tb.Financiering[[#This Row],[PSAnr.]],Tbl.Kosten[Totaal kosten])</f>
        <v>0</v>
      </c>
      <c r="E57" s="164">
        <f>SUMIF(Tbl.Kosten[PSAnr.],Tb.Financiering[[#This Row],[PSAnr.]],Tbl.Kosten[Subsidie])</f>
        <v>0</v>
      </c>
      <c r="F57" s="165"/>
      <c r="G57" s="164">
        <f>Tb.Financiering[[#This Row],[Begrote kosten]]-Tb.Financiering[[#This Row],[Berekende GLB subsidie]]-Tb.Financiering[[#This Row],[Correctie GLB subsidie]]</f>
        <v>0</v>
      </c>
      <c r="H57" s="166"/>
      <c r="I57" s="166"/>
      <c r="J57" s="166"/>
      <c r="K57" s="162"/>
      <c r="L57" s="97">
        <f>Tb.Financiering[[#This Row],[Te financieren]]-SUM(Tb.Financiering[[#This Row],[Eigen
bijdrage]:[Anders]])</f>
        <v>0</v>
      </c>
      <c r="M57" s="170" t="str">
        <f>IFERROR(VLOOKUP(Tb.Financiering[[#This Row],[Partnernaam]],Tbl.Projectpartners[[Naam]:[PNr.]],9,FALSE),"")</f>
        <v/>
      </c>
      <c r="N57" s="152" t="str">
        <f>IFERROR(VLOOKUP(Tb.Financiering[[#This Row],[Subsidiabele activiteit]],Tbl.Subsidiehoogte[[Subsidieactiviteit]:[SAnr.]],3,FALSE),"")</f>
        <v/>
      </c>
      <c r="O57" s="152" t="str">
        <f>_xlfn.CONCAT(Tb.Financiering[[#This Row],[Pnr.]],Tb.Financiering[[#This Row],[SAnr.]])</f>
        <v/>
      </c>
      <c r="P57" s="154">
        <f>IF(Tb.Financiering[[#This Row],[Pnr.]]=P$7,Tb.Financiering[[#This Row],[Te financieren]]-Tb.Financiering[[#This Row],[Eigen
bijdrage]]-Tb.Financiering[[#This Row],[Andere
subsidie(s)]]-Tb.Financiering[[#This Row],[Anders]],0)</f>
        <v>0</v>
      </c>
      <c r="Q57" s="154">
        <f>IF(Tb.Financiering[[#This Row],[Pnr.]]=Q$7,Tb.Financiering[[#This Row],[Te financieren]]-Tb.Financiering[[#This Row],[Eigen
bijdrage]]-Tb.Financiering[[#This Row],[Andere
subsidie(s)]]-Tb.Financiering[[#This Row],[Anders]],0)</f>
        <v>0</v>
      </c>
      <c r="R57" s="154">
        <f>IF(Tb.Financiering[[#This Row],[Pnr.]]=R$7,Tb.Financiering[[#This Row],[Te financieren]]-Tb.Financiering[[#This Row],[Eigen
bijdrage]]-Tb.Financiering[[#This Row],[Andere
subsidie(s)]]-Tb.Financiering[[#This Row],[Anders]],0)</f>
        <v>0</v>
      </c>
      <c r="S57" s="154">
        <f>IF(Tb.Financiering[[#This Row],[Pnr.]]=S$7,Tb.Financiering[[#This Row],[Te financieren]]-Tb.Financiering[[#This Row],[Eigen
bijdrage]]-Tb.Financiering[[#This Row],[Andere
subsidie(s)]]-Tb.Financiering[[#This Row],[Anders]],0)</f>
        <v>0</v>
      </c>
      <c r="T57" s="154">
        <f>IF(Tb.Financiering[[#This Row],[Pnr.]]=T$7,Tb.Financiering[[#This Row],[Te financieren]]-Tb.Financiering[[#This Row],[Eigen
bijdrage]]-Tb.Financiering[[#This Row],[Andere
subsidie(s)]]-Tb.Financiering[[#This Row],[Anders]],0)</f>
        <v>0</v>
      </c>
      <c r="U57" s="154">
        <f>IF(Tb.Financiering[[#This Row],[Pnr.]]=U$7,Tb.Financiering[[#This Row],[Te financieren]]-Tb.Financiering[[#This Row],[Eigen
bijdrage]]-Tb.Financiering[[#This Row],[Andere
subsidie(s)]]-Tb.Financiering[[#This Row],[Anders]],0)</f>
        <v>0</v>
      </c>
      <c r="V57" s="154">
        <f>IF(Tb.Financiering[[#This Row],[Pnr.]]=V$7,Tb.Financiering[[#This Row],[Te financieren]]-Tb.Financiering[[#This Row],[Eigen
bijdrage]]-Tb.Financiering[[#This Row],[Andere
subsidie(s)]]-Tb.Financiering[[#This Row],[Anders]],0)</f>
        <v>0</v>
      </c>
      <c r="W57" s="154">
        <f>IF(Tb.Financiering[[#This Row],[Pnr.]]=W$7,Tb.Financiering[[#This Row],[Te financieren]]-Tb.Financiering[[#This Row],[Eigen
bijdrage]]-Tb.Financiering[[#This Row],[Andere
subsidie(s)]]-Tb.Financiering[[#This Row],[Anders]],0)</f>
        <v>0</v>
      </c>
      <c r="X57" s="154">
        <f>IF(Tb.Financiering[[#This Row],[Pnr.]]=X$7,Tb.Financiering[[#This Row],[Te financieren]]-Tb.Financiering[[#This Row],[Eigen
bijdrage]]-Tb.Financiering[[#This Row],[Andere
subsidie(s)]]-Tb.Financiering[[#This Row],[Anders]],0)</f>
        <v>0</v>
      </c>
      <c r="Y57" s="154">
        <f>IF(Tb.Financiering[[#This Row],[Pnr.]]=Y$7,Tb.Financiering[[#This Row],[Te financieren]]-Tb.Financiering[[#This Row],[Eigen
bijdrage]]-Tb.Financiering[[#This Row],[Andere
subsidie(s)]]-Tb.Financiering[[#This Row],[Anders]],0)</f>
        <v>0</v>
      </c>
      <c r="Z57" s="154">
        <f>IF(Tb.Financiering[[#This Row],[Pnr.]]=Z$7,Tb.Financiering[[#This Row],[Te financieren]]-Tb.Financiering[[#This Row],[Eigen
bijdrage]]-Tb.Financiering[[#This Row],[Andere
subsidie(s)]]-Tb.Financiering[[#This Row],[Anders]],0)</f>
        <v>0</v>
      </c>
      <c r="AA57" s="154">
        <f>IF(Tb.Financiering[[#This Row],[Pnr.]]=AA$7,Tb.Financiering[[#This Row],[Te financieren]]-Tb.Financiering[[#This Row],[Eigen
bijdrage]]-Tb.Financiering[[#This Row],[Andere
subsidie(s)]]-Tb.Financiering[[#This Row],[Anders]],0)</f>
        <v>0</v>
      </c>
      <c r="AB57" s="154">
        <f>IF(Tb.Financiering[[#This Row],[Pnr.]]=AB$7,Tb.Financiering[[#This Row],[Te financieren]]-Tb.Financiering[[#This Row],[Eigen
bijdrage]]-Tb.Financiering[[#This Row],[Andere
subsidie(s)]]-Tb.Financiering[[#This Row],[Anders]],0)</f>
        <v>0</v>
      </c>
      <c r="AC57" s="154">
        <f>IF(Tb.Financiering[[#This Row],[Pnr.]]=AC$7,Tb.Financiering[[#This Row],[Te financieren]]-Tb.Financiering[[#This Row],[Eigen
bijdrage]]-Tb.Financiering[[#This Row],[Andere
subsidie(s)]]-Tb.Financiering[[#This Row],[Anders]],0)</f>
        <v>0</v>
      </c>
      <c r="AD57" s="154">
        <f>IF(Tb.Financiering[[#This Row],[Pnr.]]=AD$7,Tb.Financiering[[#This Row],[Te financieren]]-Tb.Financiering[[#This Row],[Eigen
bijdrage]]-Tb.Financiering[[#This Row],[Andere
subsidie(s)]]-Tb.Financiering[[#This Row],[Anders]],0)</f>
        <v>0</v>
      </c>
      <c r="AE57" s="154">
        <f>IF(Tb.Financiering[[#This Row],[Pnr.]]=AE$7,Tb.Financiering[[#This Row],[Te financieren]]-Tb.Financiering[[#This Row],[Eigen
bijdrage]]-Tb.Financiering[[#This Row],[Andere
subsidie(s)]]-Tb.Financiering[[#This Row],[Anders]],0)</f>
        <v>0</v>
      </c>
      <c r="AF57" s="154">
        <f>IF(Tb.Financiering[[#This Row],[Pnr.]]=AF$7,Tb.Financiering[[#This Row],[Te financieren]]-Tb.Financiering[[#This Row],[Eigen
bijdrage]]-Tb.Financiering[[#This Row],[Andere
subsidie(s)]]-Tb.Financiering[[#This Row],[Anders]],0)</f>
        <v>0</v>
      </c>
      <c r="AG57" s="154">
        <f>IF(Tb.Financiering[[#This Row],[Pnr.]]=AG$7,Tb.Financiering[[#This Row],[Te financieren]]-Tb.Financiering[[#This Row],[Eigen
bijdrage]]-Tb.Financiering[[#This Row],[Andere
subsidie(s)]]-Tb.Financiering[[#This Row],[Anders]],0)</f>
        <v>0</v>
      </c>
      <c r="AH57" s="154">
        <f>IF(Tb.Financiering[[#This Row],[Pnr.]]=AH$7,Tb.Financiering[[#This Row],[Te financieren]]-Tb.Financiering[[#This Row],[Eigen
bijdrage]]-Tb.Financiering[[#This Row],[Andere
subsidie(s)]]-Tb.Financiering[[#This Row],[Anders]],0)</f>
        <v>0</v>
      </c>
      <c r="AI57" s="154">
        <f>IF(Tb.Financiering[[#This Row],[Pnr.]]=AI$7,Tb.Financiering[[#This Row],[Te financieren]]-Tb.Financiering[[#This Row],[Eigen
bijdrage]]-Tb.Financiering[[#This Row],[Andere
subsidie(s)]]-Tb.Financiering[[#This Row],[Anders]],0)</f>
        <v>0</v>
      </c>
      <c r="AJ57" s="154">
        <f>IF(Tb.Financiering[[#This Row],[Pnr.]]=AJ$7,Tb.Financiering[[#This Row],[Te financieren]]-Tb.Financiering[[#This Row],[Eigen
bijdrage]]-Tb.Financiering[[#This Row],[Andere
subsidie(s)]]-Tb.Financiering[[#This Row],[Anders]],0)</f>
        <v>0</v>
      </c>
      <c r="AK57" s="154">
        <f>IF(Tb.Financiering[[#This Row],[Pnr.]]=AK$7,Tb.Financiering[[#This Row],[Te financieren]]-Tb.Financiering[[#This Row],[Eigen
bijdrage]]-Tb.Financiering[[#This Row],[Andere
subsidie(s)]]-Tb.Financiering[[#This Row],[Anders]],0)</f>
        <v>0</v>
      </c>
      <c r="AL57" s="154">
        <f>IF(Tb.Financiering[[#This Row],[Pnr.]]=AL$7,Tb.Financiering[[#This Row],[Te financieren]]-Tb.Financiering[[#This Row],[Eigen
bijdrage]]-Tb.Financiering[[#This Row],[Andere
subsidie(s)]]-Tb.Financiering[[#This Row],[Anders]],0)</f>
        <v>0</v>
      </c>
      <c r="AM57" s="154">
        <f>IF(Tb.Financiering[[#This Row],[Pnr.]]=AM$7,Tb.Financiering[[#This Row],[Te financieren]]-Tb.Financiering[[#This Row],[Eigen
bijdrage]]-Tb.Financiering[[#This Row],[Andere
subsidie(s)]]-Tb.Financiering[[#This Row],[Anders]],0)</f>
        <v>0</v>
      </c>
      <c r="AN57" s="154">
        <f>IF(Tb.Financiering[[#This Row],[Pnr.]]=AN$7,Tb.Financiering[[#This Row],[Te financieren]]-Tb.Financiering[[#This Row],[Eigen
bijdrage]]-Tb.Financiering[[#This Row],[Andere
subsidie(s)]]-Tb.Financiering[[#This Row],[Anders]],0)</f>
        <v>0</v>
      </c>
      <c r="AO57" s="154">
        <f>IF(Tb.Financiering[[#This Row],[Pnr.]]=AO$7,Tb.Financiering[[#This Row],[Te financieren]]-Tb.Financiering[[#This Row],[Eigen
bijdrage]]-Tb.Financiering[[#This Row],[Andere
subsidie(s)]]-Tb.Financiering[[#This Row],[Anders]],0)</f>
        <v>0</v>
      </c>
      <c r="AP57" s="154">
        <f>IF(Tb.Financiering[[#This Row],[Pnr.]]=AP$7,Tb.Financiering[[#This Row],[Te financieren]]-Tb.Financiering[[#This Row],[Eigen
bijdrage]]-Tb.Financiering[[#This Row],[Andere
subsidie(s)]]-Tb.Financiering[[#This Row],[Anders]],0)</f>
        <v>0</v>
      </c>
      <c r="AQ57" s="154">
        <f>IF(Tb.Financiering[[#This Row],[Pnr.]]=AQ$7,Tb.Financiering[[#This Row],[Te financieren]]-Tb.Financiering[[#This Row],[Eigen
bijdrage]]-Tb.Financiering[[#This Row],[Andere
subsidie(s)]]-Tb.Financiering[[#This Row],[Anders]],0)</f>
        <v>0</v>
      </c>
      <c r="AR57" s="154">
        <f>IF(Tb.Financiering[[#This Row],[Pnr.]]=AR$7,Tb.Financiering[[#This Row],[Te financieren]]-Tb.Financiering[[#This Row],[Eigen
bijdrage]]-Tb.Financiering[[#This Row],[Andere
subsidie(s)]]-Tb.Financiering[[#This Row],[Anders]],0)</f>
        <v>0</v>
      </c>
      <c r="AS57" s="154">
        <f>IF(Tb.Financiering[[#This Row],[Pnr.]]=AS$7,Tb.Financiering[[#This Row],[Te financieren]]-Tb.Financiering[[#This Row],[Eigen
bijdrage]]-Tb.Financiering[[#This Row],[Andere
subsidie(s)]]-Tb.Financiering[[#This Row],[Anders]],0)</f>
        <v>0</v>
      </c>
      <c r="AT57" s="154">
        <f>IF(Tb.Financiering[[#This Row],[Pnr.]]=AT$7,Tb.Financiering[[#This Row],[Te financieren]]-Tb.Financiering[[#This Row],[Eigen
bijdrage]]-Tb.Financiering[[#This Row],[Andere
subsidie(s)]]-Tb.Financiering[[#This Row],[Anders]],0)</f>
        <v>0</v>
      </c>
      <c r="AU57" s="154">
        <f>IF(Tb.Financiering[[#This Row],[Pnr.]]=AU$7,Tb.Financiering[[#This Row],[Te financieren]]-Tb.Financiering[[#This Row],[Eigen
bijdrage]]-Tb.Financiering[[#This Row],[Andere
subsidie(s)]]-Tb.Financiering[[#This Row],[Anders]],0)</f>
        <v>0</v>
      </c>
      <c r="AV57" s="154">
        <f>IF(Tb.Financiering[[#This Row],[Pnr.]]=AV$7,Tb.Financiering[[#This Row],[Te financieren]]-Tb.Financiering[[#This Row],[Eigen
bijdrage]]-Tb.Financiering[[#This Row],[Andere
subsidie(s)]]-Tb.Financiering[[#This Row],[Anders]],0)</f>
        <v>0</v>
      </c>
      <c r="AW57" s="154">
        <f>IF(Tb.Financiering[[#This Row],[Pnr.]]=AW$7,Tb.Financiering[[#This Row],[Te financieren]]-Tb.Financiering[[#This Row],[Eigen
bijdrage]]-Tb.Financiering[[#This Row],[Andere
subsidie(s)]]-Tb.Financiering[[#This Row],[Anders]],0)</f>
        <v>0</v>
      </c>
      <c r="AX57" s="154">
        <f>IF(Tb.Financiering[[#This Row],[Pnr.]]=AX$7,Tb.Financiering[[#This Row],[Te financieren]]-Tb.Financiering[[#This Row],[Eigen
bijdrage]]-Tb.Financiering[[#This Row],[Andere
subsidie(s)]]-Tb.Financiering[[#This Row],[Anders]],0)</f>
        <v>0</v>
      </c>
      <c r="AY57" s="154">
        <f>IF(Tb.Financiering[[#This Row],[Pnr.]]=AY$7,Tb.Financiering[[#This Row],[Te financieren]]-Tb.Financiering[[#This Row],[Eigen
bijdrage]]-Tb.Financiering[[#This Row],[Andere
subsidie(s)]]-Tb.Financiering[[#This Row],[Anders]],0)</f>
        <v>0</v>
      </c>
      <c r="AZ57" s="154">
        <f>IF(Tb.Financiering[[#This Row],[Pnr.]]=AZ$7,Tb.Financiering[[#This Row],[Te financieren]]-Tb.Financiering[[#This Row],[Eigen
bijdrage]]-Tb.Financiering[[#This Row],[Andere
subsidie(s)]]-Tb.Financiering[[#This Row],[Anders]],0)</f>
        <v>0</v>
      </c>
      <c r="BA57" s="154">
        <f>IF(Tb.Financiering[[#This Row],[Pnr.]]=BA$7,Tb.Financiering[[#This Row],[Te financieren]]-Tb.Financiering[[#This Row],[Eigen
bijdrage]]-Tb.Financiering[[#This Row],[Andere
subsidie(s)]]-Tb.Financiering[[#This Row],[Anders]],0)</f>
        <v>0</v>
      </c>
      <c r="BB57" s="154">
        <f>IF(Tb.Financiering[[#This Row],[Pnr.]]=BB$7,Tb.Financiering[[#This Row],[Te financieren]]-Tb.Financiering[[#This Row],[Eigen
bijdrage]]-Tb.Financiering[[#This Row],[Andere
subsidie(s)]]-Tb.Financiering[[#This Row],[Anders]],0)</f>
        <v>0</v>
      </c>
      <c r="BC57" s="154">
        <f>IF(Tb.Financiering[[#This Row],[Pnr.]]=BC$7,Tb.Financiering[[#This Row],[Te financieren]]-Tb.Financiering[[#This Row],[Eigen
bijdrage]]-Tb.Financiering[[#This Row],[Andere
subsidie(s)]]-Tb.Financiering[[#This Row],[Anders]],0)</f>
        <v>0</v>
      </c>
      <c r="BD57" s="154">
        <f>IF(Tb.Financiering[[#This Row],[Pnr.]]=BD$7,Tb.Financiering[[#This Row],[Te financieren]]-Tb.Financiering[[#This Row],[Eigen
bijdrage]]-Tb.Financiering[[#This Row],[Andere
subsidie(s)]]-Tb.Financiering[[#This Row],[Anders]],0)</f>
        <v>0</v>
      </c>
      <c r="BE57" s="154">
        <f>IF(Tb.Financiering[[#This Row],[Pnr.]]=BE$7,Tb.Financiering[[#This Row],[Te financieren]]-Tb.Financiering[[#This Row],[Eigen
bijdrage]]-Tb.Financiering[[#This Row],[Andere
subsidie(s)]]-Tb.Financiering[[#This Row],[Anders]],0)</f>
        <v>0</v>
      </c>
      <c r="BF57" s="154">
        <f>IF(Tb.Financiering[[#This Row],[Pnr.]]=BF$7,Tb.Financiering[[#This Row],[Te financieren]]-Tb.Financiering[[#This Row],[Eigen
bijdrage]]-Tb.Financiering[[#This Row],[Andere
subsidie(s)]]-Tb.Financiering[[#This Row],[Anders]],0)</f>
        <v>0</v>
      </c>
      <c r="BG57" s="154">
        <f>IF(Tb.Financiering[[#This Row],[Pnr.]]=BG$7,Tb.Financiering[[#This Row],[Te financieren]]-Tb.Financiering[[#This Row],[Eigen
bijdrage]]-Tb.Financiering[[#This Row],[Andere
subsidie(s)]]-Tb.Financiering[[#This Row],[Anders]],0)</f>
        <v>0</v>
      </c>
      <c r="BH57" s="154">
        <f>IF(Tb.Financiering[[#This Row],[Pnr.]]=BH$7,Tb.Financiering[[#This Row],[Te financieren]]-Tb.Financiering[[#This Row],[Eigen
bijdrage]]-Tb.Financiering[[#This Row],[Andere
subsidie(s)]]-Tb.Financiering[[#This Row],[Anders]],0)</f>
        <v>0</v>
      </c>
      <c r="BI57" s="154">
        <f>IF(Tb.Financiering[[#This Row],[Pnr.]]=BI$7,Tb.Financiering[[#This Row],[Te financieren]]-Tb.Financiering[[#This Row],[Eigen
bijdrage]]-Tb.Financiering[[#This Row],[Andere
subsidie(s)]]-Tb.Financiering[[#This Row],[Anders]],0)</f>
        <v>0</v>
      </c>
      <c r="BJ57" s="154">
        <f>IF(Tb.Financiering[[#This Row],[Pnr.]]=BJ$7,Tb.Financiering[[#This Row],[Te financieren]]-Tb.Financiering[[#This Row],[Eigen
bijdrage]]-Tb.Financiering[[#This Row],[Andere
subsidie(s)]]-Tb.Financiering[[#This Row],[Anders]],0)</f>
        <v>0</v>
      </c>
      <c r="BK57" s="154">
        <f>IF(Tb.Financiering[[#This Row],[Pnr.]]=BK$7,Tb.Financiering[[#This Row],[Te financieren]]-Tb.Financiering[[#This Row],[Eigen
bijdrage]]-Tb.Financiering[[#This Row],[Andere
subsidie(s)]]-Tb.Financiering[[#This Row],[Anders]],0)</f>
        <v>0</v>
      </c>
      <c r="BL57" s="154">
        <f>IF(Tb.Financiering[[#This Row],[Pnr.]]=BL$7,Tb.Financiering[[#This Row],[Te financieren]]-Tb.Financiering[[#This Row],[Eigen
bijdrage]]-Tb.Financiering[[#This Row],[Andere
subsidie(s)]]-Tb.Financiering[[#This Row],[Anders]],0)</f>
        <v>0</v>
      </c>
      <c r="BM57" s="154">
        <f>IF(Tb.Financiering[[#This Row],[Pnr.]]=BM$7,Tb.Financiering[[#This Row],[Te financieren]]-Tb.Financiering[[#This Row],[Eigen
bijdrage]]-Tb.Financiering[[#This Row],[Andere
subsidie(s)]]-Tb.Financiering[[#This Row],[Anders]],0)</f>
        <v>0</v>
      </c>
      <c r="BN57" s="259">
        <f>IF(Tb.Financiering[[#This Row],[Pnr.]]=BN$7,Tb.Financiering[[#This Row],[Eigen
bijdrage]]+Tb.Financiering[[#This Row],[Andere
subsidie(s)]]+Tb.Financiering[[#This Row],[Anders]],0)</f>
        <v>0</v>
      </c>
      <c r="BO57" s="259">
        <f>IF(Tb.Financiering[[#This Row],[Pnr.]]=BO$7,Tb.Financiering[[#This Row],[Eigen
bijdrage]]+Tb.Financiering[[#This Row],[Andere
subsidie(s)]]+Tb.Financiering[[#This Row],[Anders]],0)</f>
        <v>0</v>
      </c>
      <c r="BP57" s="259">
        <f>IF(Tb.Financiering[[#This Row],[Pnr.]]=BP$7,Tb.Financiering[[#This Row],[Eigen
bijdrage]]+Tb.Financiering[[#This Row],[Andere
subsidie(s)]]+Tb.Financiering[[#This Row],[Anders]],0)</f>
        <v>0</v>
      </c>
      <c r="BQ57" s="259">
        <f>IF(Tb.Financiering[[#This Row],[Pnr.]]=BQ$7,Tb.Financiering[[#This Row],[Eigen
bijdrage]]+Tb.Financiering[[#This Row],[Andere
subsidie(s)]]+Tb.Financiering[[#This Row],[Anders]],0)</f>
        <v>0</v>
      </c>
      <c r="BR57" s="259">
        <f>IF(Tb.Financiering[[#This Row],[Pnr.]]=BR$7,Tb.Financiering[[#This Row],[Eigen
bijdrage]]+Tb.Financiering[[#This Row],[Andere
subsidie(s)]]+Tb.Financiering[[#This Row],[Anders]],0)</f>
        <v>0</v>
      </c>
      <c r="BS57" s="259">
        <f>IF(Tb.Financiering[[#This Row],[Pnr.]]=BS$7,Tb.Financiering[[#This Row],[Eigen
bijdrage]]+Tb.Financiering[[#This Row],[Andere
subsidie(s)]]+Tb.Financiering[[#This Row],[Anders]],0)</f>
        <v>0</v>
      </c>
      <c r="BT57" s="259">
        <f>IF(Tb.Financiering[[#This Row],[Pnr.]]=BT$7,Tb.Financiering[[#This Row],[Eigen
bijdrage]]+Tb.Financiering[[#This Row],[Andere
subsidie(s)]]+Tb.Financiering[[#This Row],[Anders]],0)</f>
        <v>0</v>
      </c>
      <c r="BU57" s="259">
        <f>IF(Tb.Financiering[[#This Row],[Pnr.]]=BU$7,Tb.Financiering[[#This Row],[Eigen
bijdrage]]+Tb.Financiering[[#This Row],[Andere
subsidie(s)]]+Tb.Financiering[[#This Row],[Anders]],0)</f>
        <v>0</v>
      </c>
      <c r="BV57" s="259">
        <f>IF(Tb.Financiering[[#This Row],[Pnr.]]=BV$7,Tb.Financiering[[#This Row],[Eigen
bijdrage]]+Tb.Financiering[[#This Row],[Andere
subsidie(s)]]+Tb.Financiering[[#This Row],[Anders]],0)</f>
        <v>0</v>
      </c>
      <c r="BW57" s="259">
        <f>IF(Tb.Financiering[[#This Row],[Pnr.]]=BW$7,Tb.Financiering[[#This Row],[Eigen
bijdrage]]+Tb.Financiering[[#This Row],[Andere
subsidie(s)]]+Tb.Financiering[[#This Row],[Anders]],0)</f>
        <v>0</v>
      </c>
      <c r="BX57" s="259">
        <f>IF(Tb.Financiering[[#This Row],[Pnr.]]=BX$7,Tb.Financiering[[#This Row],[Eigen
bijdrage]]+Tb.Financiering[[#This Row],[Andere
subsidie(s)]]+Tb.Financiering[[#This Row],[Anders]],0)</f>
        <v>0</v>
      </c>
      <c r="BY57" s="259">
        <f>IF(Tb.Financiering[[#This Row],[Pnr.]]=BY$7,Tb.Financiering[[#This Row],[Eigen
bijdrage]]+Tb.Financiering[[#This Row],[Andere
subsidie(s)]]+Tb.Financiering[[#This Row],[Anders]],0)</f>
        <v>0</v>
      </c>
      <c r="BZ57" s="259">
        <f>IF(Tb.Financiering[[#This Row],[Pnr.]]=BZ$7,Tb.Financiering[[#This Row],[Eigen
bijdrage]]+Tb.Financiering[[#This Row],[Andere
subsidie(s)]]+Tb.Financiering[[#This Row],[Anders]],0)</f>
        <v>0</v>
      </c>
      <c r="CA57" s="259">
        <f>IF(Tb.Financiering[[#This Row],[Pnr.]]=CA$7,Tb.Financiering[[#This Row],[Eigen
bijdrage]]+Tb.Financiering[[#This Row],[Andere
subsidie(s)]]+Tb.Financiering[[#This Row],[Anders]],0)</f>
        <v>0</v>
      </c>
      <c r="CB57" s="259">
        <f>IF(Tb.Financiering[[#This Row],[Pnr.]]=CB$7,Tb.Financiering[[#This Row],[Eigen
bijdrage]]+Tb.Financiering[[#This Row],[Andere
subsidie(s)]]+Tb.Financiering[[#This Row],[Anders]],0)</f>
        <v>0</v>
      </c>
      <c r="CC57" s="259">
        <f>IF(Tb.Financiering[[#This Row],[Pnr.]]=CC$7,Tb.Financiering[[#This Row],[Eigen
bijdrage]]+Tb.Financiering[[#This Row],[Andere
subsidie(s)]]+Tb.Financiering[[#This Row],[Anders]],0)</f>
        <v>0</v>
      </c>
      <c r="CD57" s="259">
        <f>IF(Tb.Financiering[[#This Row],[Pnr.]]=CD$7,Tb.Financiering[[#This Row],[Eigen
bijdrage]]+Tb.Financiering[[#This Row],[Andere
subsidie(s)]]+Tb.Financiering[[#This Row],[Anders]],0)</f>
        <v>0</v>
      </c>
      <c r="CE57" s="259">
        <f>IF(Tb.Financiering[[#This Row],[Pnr.]]=CE$7,Tb.Financiering[[#This Row],[Eigen
bijdrage]]+Tb.Financiering[[#This Row],[Andere
subsidie(s)]]+Tb.Financiering[[#This Row],[Anders]],0)</f>
        <v>0</v>
      </c>
      <c r="CF57" s="259">
        <f>IF(Tb.Financiering[[#This Row],[Pnr.]]=CF$7,Tb.Financiering[[#This Row],[Eigen
bijdrage]]+Tb.Financiering[[#This Row],[Andere
subsidie(s)]]+Tb.Financiering[[#This Row],[Anders]],0)</f>
        <v>0</v>
      </c>
      <c r="CG57" s="259">
        <f>IF(Tb.Financiering[[#This Row],[Pnr.]]=CG$7,Tb.Financiering[[#This Row],[Eigen
bijdrage]]+Tb.Financiering[[#This Row],[Andere
subsidie(s)]]+Tb.Financiering[[#This Row],[Anders]],0)</f>
        <v>0</v>
      </c>
      <c r="CH57" s="259">
        <f>IF(Tb.Financiering[[#This Row],[Pnr.]]=CH$7,Tb.Financiering[[#This Row],[Eigen
bijdrage]]+Tb.Financiering[[#This Row],[Andere
subsidie(s)]]+Tb.Financiering[[#This Row],[Anders]],0)</f>
        <v>0</v>
      </c>
      <c r="CI57" s="259">
        <f>IF(Tb.Financiering[[#This Row],[Pnr.]]=CI$7,Tb.Financiering[[#This Row],[Eigen
bijdrage]]+Tb.Financiering[[#This Row],[Andere
subsidie(s)]]+Tb.Financiering[[#This Row],[Anders]],0)</f>
        <v>0</v>
      </c>
      <c r="CJ57" s="259">
        <f>IF(Tb.Financiering[[#This Row],[Pnr.]]=CJ$7,Tb.Financiering[[#This Row],[Eigen
bijdrage]]+Tb.Financiering[[#This Row],[Andere
subsidie(s)]]+Tb.Financiering[[#This Row],[Anders]],0)</f>
        <v>0</v>
      </c>
      <c r="CK57" s="259">
        <f>IF(Tb.Financiering[[#This Row],[Pnr.]]=CK$7,Tb.Financiering[[#This Row],[Eigen
bijdrage]]+Tb.Financiering[[#This Row],[Andere
subsidie(s)]]+Tb.Financiering[[#This Row],[Anders]],0)</f>
        <v>0</v>
      </c>
      <c r="CL57" s="259">
        <f>IF(Tb.Financiering[[#This Row],[Pnr.]]=CL$7,Tb.Financiering[[#This Row],[Eigen
bijdrage]]+Tb.Financiering[[#This Row],[Andere
subsidie(s)]]+Tb.Financiering[[#This Row],[Anders]],0)</f>
        <v>0</v>
      </c>
      <c r="CM57" s="259">
        <f>IF(Tb.Financiering[[#This Row],[Pnr.]]=CM$7,Tb.Financiering[[#This Row],[Eigen
bijdrage]]+Tb.Financiering[[#This Row],[Andere
subsidie(s)]]+Tb.Financiering[[#This Row],[Anders]],0)</f>
        <v>0</v>
      </c>
      <c r="CN57" s="259">
        <f>IF(Tb.Financiering[[#This Row],[Pnr.]]=CN$7,Tb.Financiering[[#This Row],[Eigen
bijdrage]]+Tb.Financiering[[#This Row],[Andere
subsidie(s)]]+Tb.Financiering[[#This Row],[Anders]],0)</f>
        <v>0</v>
      </c>
      <c r="CO57" s="259">
        <f>IF(Tb.Financiering[[#This Row],[Pnr.]]=CO$7,Tb.Financiering[[#This Row],[Eigen
bijdrage]]+Tb.Financiering[[#This Row],[Andere
subsidie(s)]]+Tb.Financiering[[#This Row],[Anders]],0)</f>
        <v>0</v>
      </c>
      <c r="CP57" s="259">
        <f>IF(Tb.Financiering[[#This Row],[Pnr.]]=CP$7,Tb.Financiering[[#This Row],[Eigen
bijdrage]]+Tb.Financiering[[#This Row],[Andere
subsidie(s)]]+Tb.Financiering[[#This Row],[Anders]],0)</f>
        <v>0</v>
      </c>
      <c r="CQ57" s="259">
        <f>IF(Tb.Financiering[[#This Row],[Pnr.]]=CQ$7,Tb.Financiering[[#This Row],[Eigen
bijdrage]]+Tb.Financiering[[#This Row],[Andere
subsidie(s)]]+Tb.Financiering[[#This Row],[Anders]],0)</f>
        <v>0</v>
      </c>
      <c r="CR57" s="259">
        <f>IF(Tb.Financiering[[#This Row],[Pnr.]]=CR$7,Tb.Financiering[[#This Row],[Eigen
bijdrage]]+Tb.Financiering[[#This Row],[Andere
subsidie(s)]]+Tb.Financiering[[#This Row],[Anders]],0)</f>
        <v>0</v>
      </c>
      <c r="CS57" s="259">
        <f>IF(Tb.Financiering[[#This Row],[Pnr.]]=CS$7,Tb.Financiering[[#This Row],[Eigen
bijdrage]]+Tb.Financiering[[#This Row],[Andere
subsidie(s)]]+Tb.Financiering[[#This Row],[Anders]],0)</f>
        <v>0</v>
      </c>
      <c r="CT57" s="259">
        <f>IF(Tb.Financiering[[#This Row],[Pnr.]]=CT$7,Tb.Financiering[[#This Row],[Eigen
bijdrage]]+Tb.Financiering[[#This Row],[Andere
subsidie(s)]]+Tb.Financiering[[#This Row],[Anders]],0)</f>
        <v>0</v>
      </c>
      <c r="CU57" s="259">
        <f>IF(Tb.Financiering[[#This Row],[Pnr.]]=CU$7,Tb.Financiering[[#This Row],[Eigen
bijdrage]]+Tb.Financiering[[#This Row],[Andere
subsidie(s)]]+Tb.Financiering[[#This Row],[Anders]],0)</f>
        <v>0</v>
      </c>
      <c r="CV57" s="259">
        <f>IF(Tb.Financiering[[#This Row],[Pnr.]]=CV$7,Tb.Financiering[[#This Row],[Eigen
bijdrage]]+Tb.Financiering[[#This Row],[Andere
subsidie(s)]]+Tb.Financiering[[#This Row],[Anders]],0)</f>
        <v>0</v>
      </c>
      <c r="CW57" s="259">
        <f>IF(Tb.Financiering[[#This Row],[Pnr.]]=CW$7,Tb.Financiering[[#This Row],[Eigen
bijdrage]]+Tb.Financiering[[#This Row],[Andere
subsidie(s)]]+Tb.Financiering[[#This Row],[Anders]],0)</f>
        <v>0</v>
      </c>
      <c r="CX57" s="259">
        <f>IF(Tb.Financiering[[#This Row],[Pnr.]]=CX$7,Tb.Financiering[[#This Row],[Eigen
bijdrage]]+Tb.Financiering[[#This Row],[Andere
subsidie(s)]]+Tb.Financiering[[#This Row],[Anders]],0)</f>
        <v>0</v>
      </c>
      <c r="CY57" s="259">
        <f>IF(Tb.Financiering[[#This Row],[Pnr.]]=CY$7,Tb.Financiering[[#This Row],[Eigen
bijdrage]]+Tb.Financiering[[#This Row],[Andere
subsidie(s)]]+Tb.Financiering[[#This Row],[Anders]],0)</f>
        <v>0</v>
      </c>
      <c r="CZ57" s="259">
        <f>IF(Tb.Financiering[[#This Row],[Pnr.]]=CZ$7,Tb.Financiering[[#This Row],[Eigen
bijdrage]]+Tb.Financiering[[#This Row],[Andere
subsidie(s)]]+Tb.Financiering[[#This Row],[Anders]],0)</f>
        <v>0</v>
      </c>
      <c r="DA57" s="259">
        <f>IF(Tb.Financiering[[#This Row],[Pnr.]]=DA$7,Tb.Financiering[[#This Row],[Eigen
bijdrage]]+Tb.Financiering[[#This Row],[Andere
subsidie(s)]]+Tb.Financiering[[#This Row],[Anders]],0)</f>
        <v>0</v>
      </c>
      <c r="DB57" s="259">
        <f>IF(Tb.Financiering[[#This Row],[Pnr.]]=DB$7,Tb.Financiering[[#This Row],[Eigen
bijdrage]]+Tb.Financiering[[#This Row],[Andere
subsidie(s)]]+Tb.Financiering[[#This Row],[Anders]],0)</f>
        <v>0</v>
      </c>
      <c r="DC57" s="259">
        <f>IF(Tb.Financiering[[#This Row],[Pnr.]]=DC$7,Tb.Financiering[[#This Row],[Eigen
bijdrage]]+Tb.Financiering[[#This Row],[Andere
subsidie(s)]]+Tb.Financiering[[#This Row],[Anders]],0)</f>
        <v>0</v>
      </c>
      <c r="DD57" s="259">
        <f>IF(Tb.Financiering[[#This Row],[Pnr.]]=DD$7,Tb.Financiering[[#This Row],[Eigen
bijdrage]]+Tb.Financiering[[#This Row],[Andere
subsidie(s)]]+Tb.Financiering[[#This Row],[Anders]],0)</f>
        <v>0</v>
      </c>
      <c r="DE57" s="259">
        <f>IF(Tb.Financiering[[#This Row],[Pnr.]]=DE$7,Tb.Financiering[[#This Row],[Eigen
bijdrage]]+Tb.Financiering[[#This Row],[Andere
subsidie(s)]]+Tb.Financiering[[#This Row],[Anders]],0)</f>
        <v>0</v>
      </c>
      <c r="DF57" s="259">
        <f>IF(Tb.Financiering[[#This Row],[Pnr.]]=DF$7,Tb.Financiering[[#This Row],[Eigen
bijdrage]]+Tb.Financiering[[#This Row],[Andere
subsidie(s)]]+Tb.Financiering[[#This Row],[Anders]],0)</f>
        <v>0</v>
      </c>
      <c r="DG57" s="259">
        <f>IF(Tb.Financiering[[#This Row],[Pnr.]]=DG$7,Tb.Financiering[[#This Row],[Eigen
bijdrage]]+Tb.Financiering[[#This Row],[Andere
subsidie(s)]]+Tb.Financiering[[#This Row],[Anders]],0)</f>
        <v>0</v>
      </c>
      <c r="DH57" s="259">
        <f>IF(Tb.Financiering[[#This Row],[Pnr.]]=DH$7,Tb.Financiering[[#This Row],[Eigen
bijdrage]]+Tb.Financiering[[#This Row],[Andere
subsidie(s)]]+Tb.Financiering[[#This Row],[Anders]],0)</f>
        <v>0</v>
      </c>
      <c r="DI57" s="259">
        <f>IF(Tb.Financiering[[#This Row],[Pnr.]]=DI$7,Tb.Financiering[[#This Row],[Eigen
bijdrage]]+Tb.Financiering[[#This Row],[Andere
subsidie(s)]]+Tb.Financiering[[#This Row],[Anders]],0)</f>
        <v>0</v>
      </c>
      <c r="DJ57" s="259">
        <f>IF(Tb.Financiering[[#This Row],[Pnr.]]=DJ$7,Tb.Financiering[[#This Row],[Eigen
bijdrage]]+Tb.Financiering[[#This Row],[Andere
subsidie(s)]]+Tb.Financiering[[#This Row],[Anders]],0)</f>
        <v>0</v>
      </c>
      <c r="DK57" s="259">
        <f>IF(Tb.Financiering[[#This Row],[Pnr.]]=DK$7,Tb.Financiering[[#This Row],[Eigen
bijdrage]]+Tb.Financiering[[#This Row],[Andere
subsidie(s)]]+Tb.Financiering[[#This Row],[Anders]],0)</f>
        <v>0</v>
      </c>
      <c r="XEZ57" s="267"/>
      <c r="XFA57" s="267"/>
      <c r="XFB57" s="267"/>
      <c r="XFC57" s="267"/>
      <c r="XFD57" s="31"/>
    </row>
    <row r="58" spans="1:115 16380:16384" s="4" customFormat="1" x14ac:dyDescent="0.3">
      <c r="A58" s="31"/>
      <c r="B58" s="147"/>
      <c r="C58" s="147"/>
      <c r="D58" s="11">
        <f>SUMIF(Tbl.Kosten[PSAnr.],Tb.Financiering[[#This Row],[PSAnr.]],Tbl.Kosten[Totaal kosten])</f>
        <v>0</v>
      </c>
      <c r="E58" s="164">
        <f>SUMIF(Tbl.Kosten[PSAnr.],Tb.Financiering[[#This Row],[PSAnr.]],Tbl.Kosten[Subsidie])</f>
        <v>0</v>
      </c>
      <c r="F58" s="165"/>
      <c r="G58" s="164">
        <f>Tb.Financiering[[#This Row],[Begrote kosten]]-Tb.Financiering[[#This Row],[Berekende GLB subsidie]]-Tb.Financiering[[#This Row],[Correctie GLB subsidie]]</f>
        <v>0</v>
      </c>
      <c r="H58" s="166"/>
      <c r="I58" s="166"/>
      <c r="J58" s="166"/>
      <c r="K58" s="162"/>
      <c r="L58" s="97">
        <f>Tb.Financiering[[#This Row],[Te financieren]]-SUM(Tb.Financiering[[#This Row],[Eigen
bijdrage]:[Anders]])</f>
        <v>0</v>
      </c>
      <c r="M58" s="170" t="str">
        <f>IFERROR(VLOOKUP(Tb.Financiering[[#This Row],[Partnernaam]],Tbl.Projectpartners[[Naam]:[PNr.]],9,FALSE),"")</f>
        <v/>
      </c>
      <c r="N58" s="152" t="str">
        <f>IFERROR(VLOOKUP(Tb.Financiering[[#This Row],[Subsidiabele activiteit]],Tbl.Subsidiehoogte[[Subsidieactiviteit]:[SAnr.]],3,FALSE),"")</f>
        <v/>
      </c>
      <c r="O58" s="152" t="str">
        <f>_xlfn.CONCAT(Tb.Financiering[[#This Row],[Pnr.]],Tb.Financiering[[#This Row],[SAnr.]])</f>
        <v/>
      </c>
      <c r="P58" s="154">
        <f>IF(Tb.Financiering[[#This Row],[Pnr.]]=P$7,Tb.Financiering[[#This Row],[Te financieren]]-Tb.Financiering[[#This Row],[Eigen
bijdrage]]-Tb.Financiering[[#This Row],[Andere
subsidie(s)]]-Tb.Financiering[[#This Row],[Anders]],0)</f>
        <v>0</v>
      </c>
      <c r="Q58" s="154">
        <f>IF(Tb.Financiering[[#This Row],[Pnr.]]=Q$7,Tb.Financiering[[#This Row],[Te financieren]]-Tb.Financiering[[#This Row],[Eigen
bijdrage]]-Tb.Financiering[[#This Row],[Andere
subsidie(s)]]-Tb.Financiering[[#This Row],[Anders]],0)</f>
        <v>0</v>
      </c>
      <c r="R58" s="154">
        <f>IF(Tb.Financiering[[#This Row],[Pnr.]]=R$7,Tb.Financiering[[#This Row],[Te financieren]]-Tb.Financiering[[#This Row],[Eigen
bijdrage]]-Tb.Financiering[[#This Row],[Andere
subsidie(s)]]-Tb.Financiering[[#This Row],[Anders]],0)</f>
        <v>0</v>
      </c>
      <c r="S58" s="154">
        <f>IF(Tb.Financiering[[#This Row],[Pnr.]]=S$7,Tb.Financiering[[#This Row],[Te financieren]]-Tb.Financiering[[#This Row],[Eigen
bijdrage]]-Tb.Financiering[[#This Row],[Andere
subsidie(s)]]-Tb.Financiering[[#This Row],[Anders]],0)</f>
        <v>0</v>
      </c>
      <c r="T58" s="154">
        <f>IF(Tb.Financiering[[#This Row],[Pnr.]]=T$7,Tb.Financiering[[#This Row],[Te financieren]]-Tb.Financiering[[#This Row],[Eigen
bijdrage]]-Tb.Financiering[[#This Row],[Andere
subsidie(s)]]-Tb.Financiering[[#This Row],[Anders]],0)</f>
        <v>0</v>
      </c>
      <c r="U58" s="154">
        <f>IF(Tb.Financiering[[#This Row],[Pnr.]]=U$7,Tb.Financiering[[#This Row],[Te financieren]]-Tb.Financiering[[#This Row],[Eigen
bijdrage]]-Tb.Financiering[[#This Row],[Andere
subsidie(s)]]-Tb.Financiering[[#This Row],[Anders]],0)</f>
        <v>0</v>
      </c>
      <c r="V58" s="154">
        <f>IF(Tb.Financiering[[#This Row],[Pnr.]]=V$7,Tb.Financiering[[#This Row],[Te financieren]]-Tb.Financiering[[#This Row],[Eigen
bijdrage]]-Tb.Financiering[[#This Row],[Andere
subsidie(s)]]-Tb.Financiering[[#This Row],[Anders]],0)</f>
        <v>0</v>
      </c>
      <c r="W58" s="154">
        <f>IF(Tb.Financiering[[#This Row],[Pnr.]]=W$7,Tb.Financiering[[#This Row],[Te financieren]]-Tb.Financiering[[#This Row],[Eigen
bijdrage]]-Tb.Financiering[[#This Row],[Andere
subsidie(s)]]-Tb.Financiering[[#This Row],[Anders]],0)</f>
        <v>0</v>
      </c>
      <c r="X58" s="154">
        <f>IF(Tb.Financiering[[#This Row],[Pnr.]]=X$7,Tb.Financiering[[#This Row],[Te financieren]]-Tb.Financiering[[#This Row],[Eigen
bijdrage]]-Tb.Financiering[[#This Row],[Andere
subsidie(s)]]-Tb.Financiering[[#This Row],[Anders]],0)</f>
        <v>0</v>
      </c>
      <c r="Y58" s="154">
        <f>IF(Tb.Financiering[[#This Row],[Pnr.]]=Y$7,Tb.Financiering[[#This Row],[Te financieren]]-Tb.Financiering[[#This Row],[Eigen
bijdrage]]-Tb.Financiering[[#This Row],[Andere
subsidie(s)]]-Tb.Financiering[[#This Row],[Anders]],0)</f>
        <v>0</v>
      </c>
      <c r="Z58" s="154">
        <f>IF(Tb.Financiering[[#This Row],[Pnr.]]=Z$7,Tb.Financiering[[#This Row],[Te financieren]]-Tb.Financiering[[#This Row],[Eigen
bijdrage]]-Tb.Financiering[[#This Row],[Andere
subsidie(s)]]-Tb.Financiering[[#This Row],[Anders]],0)</f>
        <v>0</v>
      </c>
      <c r="AA58" s="154">
        <f>IF(Tb.Financiering[[#This Row],[Pnr.]]=AA$7,Tb.Financiering[[#This Row],[Te financieren]]-Tb.Financiering[[#This Row],[Eigen
bijdrage]]-Tb.Financiering[[#This Row],[Andere
subsidie(s)]]-Tb.Financiering[[#This Row],[Anders]],0)</f>
        <v>0</v>
      </c>
      <c r="AB58" s="154">
        <f>IF(Tb.Financiering[[#This Row],[Pnr.]]=AB$7,Tb.Financiering[[#This Row],[Te financieren]]-Tb.Financiering[[#This Row],[Eigen
bijdrage]]-Tb.Financiering[[#This Row],[Andere
subsidie(s)]]-Tb.Financiering[[#This Row],[Anders]],0)</f>
        <v>0</v>
      </c>
      <c r="AC58" s="154">
        <f>IF(Tb.Financiering[[#This Row],[Pnr.]]=AC$7,Tb.Financiering[[#This Row],[Te financieren]]-Tb.Financiering[[#This Row],[Eigen
bijdrage]]-Tb.Financiering[[#This Row],[Andere
subsidie(s)]]-Tb.Financiering[[#This Row],[Anders]],0)</f>
        <v>0</v>
      </c>
      <c r="AD58" s="154">
        <f>IF(Tb.Financiering[[#This Row],[Pnr.]]=AD$7,Tb.Financiering[[#This Row],[Te financieren]]-Tb.Financiering[[#This Row],[Eigen
bijdrage]]-Tb.Financiering[[#This Row],[Andere
subsidie(s)]]-Tb.Financiering[[#This Row],[Anders]],0)</f>
        <v>0</v>
      </c>
      <c r="AE58" s="154">
        <f>IF(Tb.Financiering[[#This Row],[Pnr.]]=AE$7,Tb.Financiering[[#This Row],[Te financieren]]-Tb.Financiering[[#This Row],[Eigen
bijdrage]]-Tb.Financiering[[#This Row],[Andere
subsidie(s)]]-Tb.Financiering[[#This Row],[Anders]],0)</f>
        <v>0</v>
      </c>
      <c r="AF58" s="154">
        <f>IF(Tb.Financiering[[#This Row],[Pnr.]]=AF$7,Tb.Financiering[[#This Row],[Te financieren]]-Tb.Financiering[[#This Row],[Eigen
bijdrage]]-Tb.Financiering[[#This Row],[Andere
subsidie(s)]]-Tb.Financiering[[#This Row],[Anders]],0)</f>
        <v>0</v>
      </c>
      <c r="AG58" s="154">
        <f>IF(Tb.Financiering[[#This Row],[Pnr.]]=AG$7,Tb.Financiering[[#This Row],[Te financieren]]-Tb.Financiering[[#This Row],[Eigen
bijdrage]]-Tb.Financiering[[#This Row],[Andere
subsidie(s)]]-Tb.Financiering[[#This Row],[Anders]],0)</f>
        <v>0</v>
      </c>
      <c r="AH58" s="154">
        <f>IF(Tb.Financiering[[#This Row],[Pnr.]]=AH$7,Tb.Financiering[[#This Row],[Te financieren]]-Tb.Financiering[[#This Row],[Eigen
bijdrage]]-Tb.Financiering[[#This Row],[Andere
subsidie(s)]]-Tb.Financiering[[#This Row],[Anders]],0)</f>
        <v>0</v>
      </c>
      <c r="AI58" s="154">
        <f>IF(Tb.Financiering[[#This Row],[Pnr.]]=AI$7,Tb.Financiering[[#This Row],[Te financieren]]-Tb.Financiering[[#This Row],[Eigen
bijdrage]]-Tb.Financiering[[#This Row],[Andere
subsidie(s)]]-Tb.Financiering[[#This Row],[Anders]],0)</f>
        <v>0</v>
      </c>
      <c r="AJ58" s="154">
        <f>IF(Tb.Financiering[[#This Row],[Pnr.]]=AJ$7,Tb.Financiering[[#This Row],[Te financieren]]-Tb.Financiering[[#This Row],[Eigen
bijdrage]]-Tb.Financiering[[#This Row],[Andere
subsidie(s)]]-Tb.Financiering[[#This Row],[Anders]],0)</f>
        <v>0</v>
      </c>
      <c r="AK58" s="154">
        <f>IF(Tb.Financiering[[#This Row],[Pnr.]]=AK$7,Tb.Financiering[[#This Row],[Te financieren]]-Tb.Financiering[[#This Row],[Eigen
bijdrage]]-Tb.Financiering[[#This Row],[Andere
subsidie(s)]]-Tb.Financiering[[#This Row],[Anders]],0)</f>
        <v>0</v>
      </c>
      <c r="AL58" s="154">
        <f>IF(Tb.Financiering[[#This Row],[Pnr.]]=AL$7,Tb.Financiering[[#This Row],[Te financieren]]-Tb.Financiering[[#This Row],[Eigen
bijdrage]]-Tb.Financiering[[#This Row],[Andere
subsidie(s)]]-Tb.Financiering[[#This Row],[Anders]],0)</f>
        <v>0</v>
      </c>
      <c r="AM58" s="154">
        <f>IF(Tb.Financiering[[#This Row],[Pnr.]]=AM$7,Tb.Financiering[[#This Row],[Te financieren]]-Tb.Financiering[[#This Row],[Eigen
bijdrage]]-Tb.Financiering[[#This Row],[Andere
subsidie(s)]]-Tb.Financiering[[#This Row],[Anders]],0)</f>
        <v>0</v>
      </c>
      <c r="AN58" s="154">
        <f>IF(Tb.Financiering[[#This Row],[Pnr.]]=AN$7,Tb.Financiering[[#This Row],[Te financieren]]-Tb.Financiering[[#This Row],[Eigen
bijdrage]]-Tb.Financiering[[#This Row],[Andere
subsidie(s)]]-Tb.Financiering[[#This Row],[Anders]],0)</f>
        <v>0</v>
      </c>
      <c r="AO58" s="154">
        <f>IF(Tb.Financiering[[#This Row],[Pnr.]]=AO$7,Tb.Financiering[[#This Row],[Te financieren]]-Tb.Financiering[[#This Row],[Eigen
bijdrage]]-Tb.Financiering[[#This Row],[Andere
subsidie(s)]]-Tb.Financiering[[#This Row],[Anders]],0)</f>
        <v>0</v>
      </c>
      <c r="AP58" s="154">
        <f>IF(Tb.Financiering[[#This Row],[Pnr.]]=AP$7,Tb.Financiering[[#This Row],[Te financieren]]-Tb.Financiering[[#This Row],[Eigen
bijdrage]]-Tb.Financiering[[#This Row],[Andere
subsidie(s)]]-Tb.Financiering[[#This Row],[Anders]],0)</f>
        <v>0</v>
      </c>
      <c r="AQ58" s="154">
        <f>IF(Tb.Financiering[[#This Row],[Pnr.]]=AQ$7,Tb.Financiering[[#This Row],[Te financieren]]-Tb.Financiering[[#This Row],[Eigen
bijdrage]]-Tb.Financiering[[#This Row],[Andere
subsidie(s)]]-Tb.Financiering[[#This Row],[Anders]],0)</f>
        <v>0</v>
      </c>
      <c r="AR58" s="154">
        <f>IF(Tb.Financiering[[#This Row],[Pnr.]]=AR$7,Tb.Financiering[[#This Row],[Te financieren]]-Tb.Financiering[[#This Row],[Eigen
bijdrage]]-Tb.Financiering[[#This Row],[Andere
subsidie(s)]]-Tb.Financiering[[#This Row],[Anders]],0)</f>
        <v>0</v>
      </c>
      <c r="AS58" s="154">
        <f>IF(Tb.Financiering[[#This Row],[Pnr.]]=AS$7,Tb.Financiering[[#This Row],[Te financieren]]-Tb.Financiering[[#This Row],[Eigen
bijdrage]]-Tb.Financiering[[#This Row],[Andere
subsidie(s)]]-Tb.Financiering[[#This Row],[Anders]],0)</f>
        <v>0</v>
      </c>
      <c r="AT58" s="154">
        <f>IF(Tb.Financiering[[#This Row],[Pnr.]]=AT$7,Tb.Financiering[[#This Row],[Te financieren]]-Tb.Financiering[[#This Row],[Eigen
bijdrage]]-Tb.Financiering[[#This Row],[Andere
subsidie(s)]]-Tb.Financiering[[#This Row],[Anders]],0)</f>
        <v>0</v>
      </c>
      <c r="AU58" s="154">
        <f>IF(Tb.Financiering[[#This Row],[Pnr.]]=AU$7,Tb.Financiering[[#This Row],[Te financieren]]-Tb.Financiering[[#This Row],[Eigen
bijdrage]]-Tb.Financiering[[#This Row],[Andere
subsidie(s)]]-Tb.Financiering[[#This Row],[Anders]],0)</f>
        <v>0</v>
      </c>
      <c r="AV58" s="154">
        <f>IF(Tb.Financiering[[#This Row],[Pnr.]]=AV$7,Tb.Financiering[[#This Row],[Te financieren]]-Tb.Financiering[[#This Row],[Eigen
bijdrage]]-Tb.Financiering[[#This Row],[Andere
subsidie(s)]]-Tb.Financiering[[#This Row],[Anders]],0)</f>
        <v>0</v>
      </c>
      <c r="AW58" s="154">
        <f>IF(Tb.Financiering[[#This Row],[Pnr.]]=AW$7,Tb.Financiering[[#This Row],[Te financieren]]-Tb.Financiering[[#This Row],[Eigen
bijdrage]]-Tb.Financiering[[#This Row],[Andere
subsidie(s)]]-Tb.Financiering[[#This Row],[Anders]],0)</f>
        <v>0</v>
      </c>
      <c r="AX58" s="154">
        <f>IF(Tb.Financiering[[#This Row],[Pnr.]]=AX$7,Tb.Financiering[[#This Row],[Te financieren]]-Tb.Financiering[[#This Row],[Eigen
bijdrage]]-Tb.Financiering[[#This Row],[Andere
subsidie(s)]]-Tb.Financiering[[#This Row],[Anders]],0)</f>
        <v>0</v>
      </c>
      <c r="AY58" s="154">
        <f>IF(Tb.Financiering[[#This Row],[Pnr.]]=AY$7,Tb.Financiering[[#This Row],[Te financieren]]-Tb.Financiering[[#This Row],[Eigen
bijdrage]]-Tb.Financiering[[#This Row],[Andere
subsidie(s)]]-Tb.Financiering[[#This Row],[Anders]],0)</f>
        <v>0</v>
      </c>
      <c r="AZ58" s="154">
        <f>IF(Tb.Financiering[[#This Row],[Pnr.]]=AZ$7,Tb.Financiering[[#This Row],[Te financieren]]-Tb.Financiering[[#This Row],[Eigen
bijdrage]]-Tb.Financiering[[#This Row],[Andere
subsidie(s)]]-Tb.Financiering[[#This Row],[Anders]],0)</f>
        <v>0</v>
      </c>
      <c r="BA58" s="154">
        <f>IF(Tb.Financiering[[#This Row],[Pnr.]]=BA$7,Tb.Financiering[[#This Row],[Te financieren]]-Tb.Financiering[[#This Row],[Eigen
bijdrage]]-Tb.Financiering[[#This Row],[Andere
subsidie(s)]]-Tb.Financiering[[#This Row],[Anders]],0)</f>
        <v>0</v>
      </c>
      <c r="BB58" s="154">
        <f>IF(Tb.Financiering[[#This Row],[Pnr.]]=BB$7,Tb.Financiering[[#This Row],[Te financieren]]-Tb.Financiering[[#This Row],[Eigen
bijdrage]]-Tb.Financiering[[#This Row],[Andere
subsidie(s)]]-Tb.Financiering[[#This Row],[Anders]],0)</f>
        <v>0</v>
      </c>
      <c r="BC58" s="154">
        <f>IF(Tb.Financiering[[#This Row],[Pnr.]]=BC$7,Tb.Financiering[[#This Row],[Te financieren]]-Tb.Financiering[[#This Row],[Eigen
bijdrage]]-Tb.Financiering[[#This Row],[Andere
subsidie(s)]]-Tb.Financiering[[#This Row],[Anders]],0)</f>
        <v>0</v>
      </c>
      <c r="BD58" s="154">
        <f>IF(Tb.Financiering[[#This Row],[Pnr.]]=BD$7,Tb.Financiering[[#This Row],[Te financieren]]-Tb.Financiering[[#This Row],[Eigen
bijdrage]]-Tb.Financiering[[#This Row],[Andere
subsidie(s)]]-Tb.Financiering[[#This Row],[Anders]],0)</f>
        <v>0</v>
      </c>
      <c r="BE58" s="154">
        <f>IF(Tb.Financiering[[#This Row],[Pnr.]]=BE$7,Tb.Financiering[[#This Row],[Te financieren]]-Tb.Financiering[[#This Row],[Eigen
bijdrage]]-Tb.Financiering[[#This Row],[Andere
subsidie(s)]]-Tb.Financiering[[#This Row],[Anders]],0)</f>
        <v>0</v>
      </c>
      <c r="BF58" s="154">
        <f>IF(Tb.Financiering[[#This Row],[Pnr.]]=BF$7,Tb.Financiering[[#This Row],[Te financieren]]-Tb.Financiering[[#This Row],[Eigen
bijdrage]]-Tb.Financiering[[#This Row],[Andere
subsidie(s)]]-Tb.Financiering[[#This Row],[Anders]],0)</f>
        <v>0</v>
      </c>
      <c r="BG58" s="154">
        <f>IF(Tb.Financiering[[#This Row],[Pnr.]]=BG$7,Tb.Financiering[[#This Row],[Te financieren]]-Tb.Financiering[[#This Row],[Eigen
bijdrage]]-Tb.Financiering[[#This Row],[Andere
subsidie(s)]]-Tb.Financiering[[#This Row],[Anders]],0)</f>
        <v>0</v>
      </c>
      <c r="BH58" s="154">
        <f>IF(Tb.Financiering[[#This Row],[Pnr.]]=BH$7,Tb.Financiering[[#This Row],[Te financieren]]-Tb.Financiering[[#This Row],[Eigen
bijdrage]]-Tb.Financiering[[#This Row],[Andere
subsidie(s)]]-Tb.Financiering[[#This Row],[Anders]],0)</f>
        <v>0</v>
      </c>
      <c r="BI58" s="154">
        <f>IF(Tb.Financiering[[#This Row],[Pnr.]]=BI$7,Tb.Financiering[[#This Row],[Te financieren]]-Tb.Financiering[[#This Row],[Eigen
bijdrage]]-Tb.Financiering[[#This Row],[Andere
subsidie(s)]]-Tb.Financiering[[#This Row],[Anders]],0)</f>
        <v>0</v>
      </c>
      <c r="BJ58" s="154">
        <f>IF(Tb.Financiering[[#This Row],[Pnr.]]=BJ$7,Tb.Financiering[[#This Row],[Te financieren]]-Tb.Financiering[[#This Row],[Eigen
bijdrage]]-Tb.Financiering[[#This Row],[Andere
subsidie(s)]]-Tb.Financiering[[#This Row],[Anders]],0)</f>
        <v>0</v>
      </c>
      <c r="BK58" s="154">
        <f>IF(Tb.Financiering[[#This Row],[Pnr.]]=BK$7,Tb.Financiering[[#This Row],[Te financieren]]-Tb.Financiering[[#This Row],[Eigen
bijdrage]]-Tb.Financiering[[#This Row],[Andere
subsidie(s)]]-Tb.Financiering[[#This Row],[Anders]],0)</f>
        <v>0</v>
      </c>
      <c r="BL58" s="154">
        <f>IF(Tb.Financiering[[#This Row],[Pnr.]]=BL$7,Tb.Financiering[[#This Row],[Te financieren]]-Tb.Financiering[[#This Row],[Eigen
bijdrage]]-Tb.Financiering[[#This Row],[Andere
subsidie(s)]]-Tb.Financiering[[#This Row],[Anders]],0)</f>
        <v>0</v>
      </c>
      <c r="BM58" s="154">
        <f>IF(Tb.Financiering[[#This Row],[Pnr.]]=BM$7,Tb.Financiering[[#This Row],[Te financieren]]-Tb.Financiering[[#This Row],[Eigen
bijdrage]]-Tb.Financiering[[#This Row],[Andere
subsidie(s)]]-Tb.Financiering[[#This Row],[Anders]],0)</f>
        <v>0</v>
      </c>
      <c r="BN58" s="259">
        <f>IF(Tb.Financiering[[#This Row],[Pnr.]]=BN$7,Tb.Financiering[[#This Row],[Eigen
bijdrage]]+Tb.Financiering[[#This Row],[Andere
subsidie(s)]]+Tb.Financiering[[#This Row],[Anders]],0)</f>
        <v>0</v>
      </c>
      <c r="BO58" s="259">
        <f>IF(Tb.Financiering[[#This Row],[Pnr.]]=BO$7,Tb.Financiering[[#This Row],[Eigen
bijdrage]]+Tb.Financiering[[#This Row],[Andere
subsidie(s)]]+Tb.Financiering[[#This Row],[Anders]],0)</f>
        <v>0</v>
      </c>
      <c r="BP58" s="259">
        <f>IF(Tb.Financiering[[#This Row],[Pnr.]]=BP$7,Tb.Financiering[[#This Row],[Eigen
bijdrage]]+Tb.Financiering[[#This Row],[Andere
subsidie(s)]]+Tb.Financiering[[#This Row],[Anders]],0)</f>
        <v>0</v>
      </c>
      <c r="BQ58" s="259">
        <f>IF(Tb.Financiering[[#This Row],[Pnr.]]=BQ$7,Tb.Financiering[[#This Row],[Eigen
bijdrage]]+Tb.Financiering[[#This Row],[Andere
subsidie(s)]]+Tb.Financiering[[#This Row],[Anders]],0)</f>
        <v>0</v>
      </c>
      <c r="BR58" s="259">
        <f>IF(Tb.Financiering[[#This Row],[Pnr.]]=BR$7,Tb.Financiering[[#This Row],[Eigen
bijdrage]]+Tb.Financiering[[#This Row],[Andere
subsidie(s)]]+Tb.Financiering[[#This Row],[Anders]],0)</f>
        <v>0</v>
      </c>
      <c r="BS58" s="259">
        <f>IF(Tb.Financiering[[#This Row],[Pnr.]]=BS$7,Tb.Financiering[[#This Row],[Eigen
bijdrage]]+Tb.Financiering[[#This Row],[Andere
subsidie(s)]]+Tb.Financiering[[#This Row],[Anders]],0)</f>
        <v>0</v>
      </c>
      <c r="BT58" s="259">
        <f>IF(Tb.Financiering[[#This Row],[Pnr.]]=BT$7,Tb.Financiering[[#This Row],[Eigen
bijdrage]]+Tb.Financiering[[#This Row],[Andere
subsidie(s)]]+Tb.Financiering[[#This Row],[Anders]],0)</f>
        <v>0</v>
      </c>
      <c r="BU58" s="259">
        <f>IF(Tb.Financiering[[#This Row],[Pnr.]]=BU$7,Tb.Financiering[[#This Row],[Eigen
bijdrage]]+Tb.Financiering[[#This Row],[Andere
subsidie(s)]]+Tb.Financiering[[#This Row],[Anders]],0)</f>
        <v>0</v>
      </c>
      <c r="BV58" s="259">
        <f>IF(Tb.Financiering[[#This Row],[Pnr.]]=BV$7,Tb.Financiering[[#This Row],[Eigen
bijdrage]]+Tb.Financiering[[#This Row],[Andere
subsidie(s)]]+Tb.Financiering[[#This Row],[Anders]],0)</f>
        <v>0</v>
      </c>
      <c r="BW58" s="259">
        <f>IF(Tb.Financiering[[#This Row],[Pnr.]]=BW$7,Tb.Financiering[[#This Row],[Eigen
bijdrage]]+Tb.Financiering[[#This Row],[Andere
subsidie(s)]]+Tb.Financiering[[#This Row],[Anders]],0)</f>
        <v>0</v>
      </c>
      <c r="BX58" s="259">
        <f>IF(Tb.Financiering[[#This Row],[Pnr.]]=BX$7,Tb.Financiering[[#This Row],[Eigen
bijdrage]]+Tb.Financiering[[#This Row],[Andere
subsidie(s)]]+Tb.Financiering[[#This Row],[Anders]],0)</f>
        <v>0</v>
      </c>
      <c r="BY58" s="259">
        <f>IF(Tb.Financiering[[#This Row],[Pnr.]]=BY$7,Tb.Financiering[[#This Row],[Eigen
bijdrage]]+Tb.Financiering[[#This Row],[Andere
subsidie(s)]]+Tb.Financiering[[#This Row],[Anders]],0)</f>
        <v>0</v>
      </c>
      <c r="BZ58" s="259">
        <f>IF(Tb.Financiering[[#This Row],[Pnr.]]=BZ$7,Tb.Financiering[[#This Row],[Eigen
bijdrage]]+Tb.Financiering[[#This Row],[Andere
subsidie(s)]]+Tb.Financiering[[#This Row],[Anders]],0)</f>
        <v>0</v>
      </c>
      <c r="CA58" s="259">
        <f>IF(Tb.Financiering[[#This Row],[Pnr.]]=CA$7,Tb.Financiering[[#This Row],[Eigen
bijdrage]]+Tb.Financiering[[#This Row],[Andere
subsidie(s)]]+Tb.Financiering[[#This Row],[Anders]],0)</f>
        <v>0</v>
      </c>
      <c r="CB58" s="259">
        <f>IF(Tb.Financiering[[#This Row],[Pnr.]]=CB$7,Tb.Financiering[[#This Row],[Eigen
bijdrage]]+Tb.Financiering[[#This Row],[Andere
subsidie(s)]]+Tb.Financiering[[#This Row],[Anders]],0)</f>
        <v>0</v>
      </c>
      <c r="CC58" s="259">
        <f>IF(Tb.Financiering[[#This Row],[Pnr.]]=CC$7,Tb.Financiering[[#This Row],[Eigen
bijdrage]]+Tb.Financiering[[#This Row],[Andere
subsidie(s)]]+Tb.Financiering[[#This Row],[Anders]],0)</f>
        <v>0</v>
      </c>
      <c r="CD58" s="259">
        <f>IF(Tb.Financiering[[#This Row],[Pnr.]]=CD$7,Tb.Financiering[[#This Row],[Eigen
bijdrage]]+Tb.Financiering[[#This Row],[Andere
subsidie(s)]]+Tb.Financiering[[#This Row],[Anders]],0)</f>
        <v>0</v>
      </c>
      <c r="CE58" s="259">
        <f>IF(Tb.Financiering[[#This Row],[Pnr.]]=CE$7,Tb.Financiering[[#This Row],[Eigen
bijdrage]]+Tb.Financiering[[#This Row],[Andere
subsidie(s)]]+Tb.Financiering[[#This Row],[Anders]],0)</f>
        <v>0</v>
      </c>
      <c r="CF58" s="259">
        <f>IF(Tb.Financiering[[#This Row],[Pnr.]]=CF$7,Tb.Financiering[[#This Row],[Eigen
bijdrage]]+Tb.Financiering[[#This Row],[Andere
subsidie(s)]]+Tb.Financiering[[#This Row],[Anders]],0)</f>
        <v>0</v>
      </c>
      <c r="CG58" s="259">
        <f>IF(Tb.Financiering[[#This Row],[Pnr.]]=CG$7,Tb.Financiering[[#This Row],[Eigen
bijdrage]]+Tb.Financiering[[#This Row],[Andere
subsidie(s)]]+Tb.Financiering[[#This Row],[Anders]],0)</f>
        <v>0</v>
      </c>
      <c r="CH58" s="259">
        <f>IF(Tb.Financiering[[#This Row],[Pnr.]]=CH$7,Tb.Financiering[[#This Row],[Eigen
bijdrage]]+Tb.Financiering[[#This Row],[Andere
subsidie(s)]]+Tb.Financiering[[#This Row],[Anders]],0)</f>
        <v>0</v>
      </c>
      <c r="CI58" s="259">
        <f>IF(Tb.Financiering[[#This Row],[Pnr.]]=CI$7,Tb.Financiering[[#This Row],[Eigen
bijdrage]]+Tb.Financiering[[#This Row],[Andere
subsidie(s)]]+Tb.Financiering[[#This Row],[Anders]],0)</f>
        <v>0</v>
      </c>
      <c r="CJ58" s="259">
        <f>IF(Tb.Financiering[[#This Row],[Pnr.]]=CJ$7,Tb.Financiering[[#This Row],[Eigen
bijdrage]]+Tb.Financiering[[#This Row],[Andere
subsidie(s)]]+Tb.Financiering[[#This Row],[Anders]],0)</f>
        <v>0</v>
      </c>
      <c r="CK58" s="259">
        <f>IF(Tb.Financiering[[#This Row],[Pnr.]]=CK$7,Tb.Financiering[[#This Row],[Eigen
bijdrage]]+Tb.Financiering[[#This Row],[Andere
subsidie(s)]]+Tb.Financiering[[#This Row],[Anders]],0)</f>
        <v>0</v>
      </c>
      <c r="CL58" s="259">
        <f>IF(Tb.Financiering[[#This Row],[Pnr.]]=CL$7,Tb.Financiering[[#This Row],[Eigen
bijdrage]]+Tb.Financiering[[#This Row],[Andere
subsidie(s)]]+Tb.Financiering[[#This Row],[Anders]],0)</f>
        <v>0</v>
      </c>
      <c r="CM58" s="259">
        <f>IF(Tb.Financiering[[#This Row],[Pnr.]]=CM$7,Tb.Financiering[[#This Row],[Eigen
bijdrage]]+Tb.Financiering[[#This Row],[Andere
subsidie(s)]]+Tb.Financiering[[#This Row],[Anders]],0)</f>
        <v>0</v>
      </c>
      <c r="CN58" s="259">
        <f>IF(Tb.Financiering[[#This Row],[Pnr.]]=CN$7,Tb.Financiering[[#This Row],[Eigen
bijdrage]]+Tb.Financiering[[#This Row],[Andere
subsidie(s)]]+Tb.Financiering[[#This Row],[Anders]],0)</f>
        <v>0</v>
      </c>
      <c r="CO58" s="259">
        <f>IF(Tb.Financiering[[#This Row],[Pnr.]]=CO$7,Tb.Financiering[[#This Row],[Eigen
bijdrage]]+Tb.Financiering[[#This Row],[Andere
subsidie(s)]]+Tb.Financiering[[#This Row],[Anders]],0)</f>
        <v>0</v>
      </c>
      <c r="CP58" s="259">
        <f>IF(Tb.Financiering[[#This Row],[Pnr.]]=CP$7,Tb.Financiering[[#This Row],[Eigen
bijdrage]]+Tb.Financiering[[#This Row],[Andere
subsidie(s)]]+Tb.Financiering[[#This Row],[Anders]],0)</f>
        <v>0</v>
      </c>
      <c r="CQ58" s="259">
        <f>IF(Tb.Financiering[[#This Row],[Pnr.]]=CQ$7,Tb.Financiering[[#This Row],[Eigen
bijdrage]]+Tb.Financiering[[#This Row],[Andere
subsidie(s)]]+Tb.Financiering[[#This Row],[Anders]],0)</f>
        <v>0</v>
      </c>
      <c r="CR58" s="259">
        <f>IF(Tb.Financiering[[#This Row],[Pnr.]]=CR$7,Tb.Financiering[[#This Row],[Eigen
bijdrage]]+Tb.Financiering[[#This Row],[Andere
subsidie(s)]]+Tb.Financiering[[#This Row],[Anders]],0)</f>
        <v>0</v>
      </c>
      <c r="CS58" s="259">
        <f>IF(Tb.Financiering[[#This Row],[Pnr.]]=CS$7,Tb.Financiering[[#This Row],[Eigen
bijdrage]]+Tb.Financiering[[#This Row],[Andere
subsidie(s)]]+Tb.Financiering[[#This Row],[Anders]],0)</f>
        <v>0</v>
      </c>
      <c r="CT58" s="259">
        <f>IF(Tb.Financiering[[#This Row],[Pnr.]]=CT$7,Tb.Financiering[[#This Row],[Eigen
bijdrage]]+Tb.Financiering[[#This Row],[Andere
subsidie(s)]]+Tb.Financiering[[#This Row],[Anders]],0)</f>
        <v>0</v>
      </c>
      <c r="CU58" s="259">
        <f>IF(Tb.Financiering[[#This Row],[Pnr.]]=CU$7,Tb.Financiering[[#This Row],[Eigen
bijdrage]]+Tb.Financiering[[#This Row],[Andere
subsidie(s)]]+Tb.Financiering[[#This Row],[Anders]],0)</f>
        <v>0</v>
      </c>
      <c r="CV58" s="259">
        <f>IF(Tb.Financiering[[#This Row],[Pnr.]]=CV$7,Tb.Financiering[[#This Row],[Eigen
bijdrage]]+Tb.Financiering[[#This Row],[Andere
subsidie(s)]]+Tb.Financiering[[#This Row],[Anders]],0)</f>
        <v>0</v>
      </c>
      <c r="CW58" s="259">
        <f>IF(Tb.Financiering[[#This Row],[Pnr.]]=CW$7,Tb.Financiering[[#This Row],[Eigen
bijdrage]]+Tb.Financiering[[#This Row],[Andere
subsidie(s)]]+Tb.Financiering[[#This Row],[Anders]],0)</f>
        <v>0</v>
      </c>
      <c r="CX58" s="259">
        <f>IF(Tb.Financiering[[#This Row],[Pnr.]]=CX$7,Tb.Financiering[[#This Row],[Eigen
bijdrage]]+Tb.Financiering[[#This Row],[Andere
subsidie(s)]]+Tb.Financiering[[#This Row],[Anders]],0)</f>
        <v>0</v>
      </c>
      <c r="CY58" s="259">
        <f>IF(Tb.Financiering[[#This Row],[Pnr.]]=CY$7,Tb.Financiering[[#This Row],[Eigen
bijdrage]]+Tb.Financiering[[#This Row],[Andere
subsidie(s)]]+Tb.Financiering[[#This Row],[Anders]],0)</f>
        <v>0</v>
      </c>
      <c r="CZ58" s="259">
        <f>IF(Tb.Financiering[[#This Row],[Pnr.]]=CZ$7,Tb.Financiering[[#This Row],[Eigen
bijdrage]]+Tb.Financiering[[#This Row],[Andere
subsidie(s)]]+Tb.Financiering[[#This Row],[Anders]],0)</f>
        <v>0</v>
      </c>
      <c r="DA58" s="259">
        <f>IF(Tb.Financiering[[#This Row],[Pnr.]]=DA$7,Tb.Financiering[[#This Row],[Eigen
bijdrage]]+Tb.Financiering[[#This Row],[Andere
subsidie(s)]]+Tb.Financiering[[#This Row],[Anders]],0)</f>
        <v>0</v>
      </c>
      <c r="DB58" s="259">
        <f>IF(Tb.Financiering[[#This Row],[Pnr.]]=DB$7,Tb.Financiering[[#This Row],[Eigen
bijdrage]]+Tb.Financiering[[#This Row],[Andere
subsidie(s)]]+Tb.Financiering[[#This Row],[Anders]],0)</f>
        <v>0</v>
      </c>
      <c r="DC58" s="259">
        <f>IF(Tb.Financiering[[#This Row],[Pnr.]]=DC$7,Tb.Financiering[[#This Row],[Eigen
bijdrage]]+Tb.Financiering[[#This Row],[Andere
subsidie(s)]]+Tb.Financiering[[#This Row],[Anders]],0)</f>
        <v>0</v>
      </c>
      <c r="DD58" s="259">
        <f>IF(Tb.Financiering[[#This Row],[Pnr.]]=DD$7,Tb.Financiering[[#This Row],[Eigen
bijdrage]]+Tb.Financiering[[#This Row],[Andere
subsidie(s)]]+Tb.Financiering[[#This Row],[Anders]],0)</f>
        <v>0</v>
      </c>
      <c r="DE58" s="259">
        <f>IF(Tb.Financiering[[#This Row],[Pnr.]]=DE$7,Tb.Financiering[[#This Row],[Eigen
bijdrage]]+Tb.Financiering[[#This Row],[Andere
subsidie(s)]]+Tb.Financiering[[#This Row],[Anders]],0)</f>
        <v>0</v>
      </c>
      <c r="DF58" s="259">
        <f>IF(Tb.Financiering[[#This Row],[Pnr.]]=DF$7,Tb.Financiering[[#This Row],[Eigen
bijdrage]]+Tb.Financiering[[#This Row],[Andere
subsidie(s)]]+Tb.Financiering[[#This Row],[Anders]],0)</f>
        <v>0</v>
      </c>
      <c r="DG58" s="259">
        <f>IF(Tb.Financiering[[#This Row],[Pnr.]]=DG$7,Tb.Financiering[[#This Row],[Eigen
bijdrage]]+Tb.Financiering[[#This Row],[Andere
subsidie(s)]]+Tb.Financiering[[#This Row],[Anders]],0)</f>
        <v>0</v>
      </c>
      <c r="DH58" s="259">
        <f>IF(Tb.Financiering[[#This Row],[Pnr.]]=DH$7,Tb.Financiering[[#This Row],[Eigen
bijdrage]]+Tb.Financiering[[#This Row],[Andere
subsidie(s)]]+Tb.Financiering[[#This Row],[Anders]],0)</f>
        <v>0</v>
      </c>
      <c r="DI58" s="259">
        <f>IF(Tb.Financiering[[#This Row],[Pnr.]]=DI$7,Tb.Financiering[[#This Row],[Eigen
bijdrage]]+Tb.Financiering[[#This Row],[Andere
subsidie(s)]]+Tb.Financiering[[#This Row],[Anders]],0)</f>
        <v>0</v>
      </c>
      <c r="DJ58" s="259">
        <f>IF(Tb.Financiering[[#This Row],[Pnr.]]=DJ$7,Tb.Financiering[[#This Row],[Eigen
bijdrage]]+Tb.Financiering[[#This Row],[Andere
subsidie(s)]]+Tb.Financiering[[#This Row],[Anders]],0)</f>
        <v>0</v>
      </c>
      <c r="DK58" s="259">
        <f>IF(Tb.Financiering[[#This Row],[Pnr.]]=DK$7,Tb.Financiering[[#This Row],[Eigen
bijdrage]]+Tb.Financiering[[#This Row],[Andere
subsidie(s)]]+Tb.Financiering[[#This Row],[Anders]],0)</f>
        <v>0</v>
      </c>
      <c r="XEZ58" s="267"/>
      <c r="XFA58" s="267"/>
      <c r="XFB58" s="267"/>
      <c r="XFC58" s="267"/>
      <c r="XFD58" s="31"/>
    </row>
    <row r="59" spans="1:115 16380:16384" s="4" customFormat="1" x14ac:dyDescent="0.3">
      <c r="A59" s="31"/>
      <c r="B59" s="147"/>
      <c r="C59" s="147"/>
      <c r="D59" s="11">
        <f>SUMIF(Tbl.Kosten[PSAnr.],Tb.Financiering[[#This Row],[PSAnr.]],Tbl.Kosten[Totaal kosten])</f>
        <v>0</v>
      </c>
      <c r="E59" s="164">
        <f>SUMIF(Tbl.Kosten[PSAnr.],Tb.Financiering[[#This Row],[PSAnr.]],Tbl.Kosten[Subsidie])</f>
        <v>0</v>
      </c>
      <c r="F59" s="165"/>
      <c r="G59" s="164">
        <f>Tb.Financiering[[#This Row],[Begrote kosten]]-Tb.Financiering[[#This Row],[Berekende GLB subsidie]]-Tb.Financiering[[#This Row],[Correctie GLB subsidie]]</f>
        <v>0</v>
      </c>
      <c r="H59" s="166"/>
      <c r="I59" s="166"/>
      <c r="J59" s="166"/>
      <c r="K59" s="162"/>
      <c r="L59" s="97">
        <f>Tb.Financiering[[#This Row],[Te financieren]]-SUM(Tb.Financiering[[#This Row],[Eigen
bijdrage]:[Anders]])</f>
        <v>0</v>
      </c>
      <c r="M59" s="170" t="str">
        <f>IFERROR(VLOOKUP(Tb.Financiering[[#This Row],[Partnernaam]],Tbl.Projectpartners[[Naam]:[PNr.]],9,FALSE),"")</f>
        <v/>
      </c>
      <c r="N59" s="152" t="str">
        <f>IFERROR(VLOOKUP(Tb.Financiering[[#This Row],[Subsidiabele activiteit]],Tbl.Subsidiehoogte[[Subsidieactiviteit]:[SAnr.]],3,FALSE),"")</f>
        <v/>
      </c>
      <c r="O59" s="152" t="str">
        <f>_xlfn.CONCAT(Tb.Financiering[[#This Row],[Pnr.]],Tb.Financiering[[#This Row],[SAnr.]])</f>
        <v/>
      </c>
      <c r="P59" s="154">
        <f>IF(Tb.Financiering[[#This Row],[Pnr.]]=P$7,Tb.Financiering[[#This Row],[Te financieren]]-Tb.Financiering[[#This Row],[Eigen
bijdrage]]-Tb.Financiering[[#This Row],[Andere
subsidie(s)]]-Tb.Financiering[[#This Row],[Anders]],0)</f>
        <v>0</v>
      </c>
      <c r="Q59" s="154">
        <f>IF(Tb.Financiering[[#This Row],[Pnr.]]=Q$7,Tb.Financiering[[#This Row],[Te financieren]]-Tb.Financiering[[#This Row],[Eigen
bijdrage]]-Tb.Financiering[[#This Row],[Andere
subsidie(s)]]-Tb.Financiering[[#This Row],[Anders]],0)</f>
        <v>0</v>
      </c>
      <c r="R59" s="154">
        <f>IF(Tb.Financiering[[#This Row],[Pnr.]]=R$7,Tb.Financiering[[#This Row],[Te financieren]]-Tb.Financiering[[#This Row],[Eigen
bijdrage]]-Tb.Financiering[[#This Row],[Andere
subsidie(s)]]-Tb.Financiering[[#This Row],[Anders]],0)</f>
        <v>0</v>
      </c>
      <c r="S59" s="154">
        <f>IF(Tb.Financiering[[#This Row],[Pnr.]]=S$7,Tb.Financiering[[#This Row],[Te financieren]]-Tb.Financiering[[#This Row],[Eigen
bijdrage]]-Tb.Financiering[[#This Row],[Andere
subsidie(s)]]-Tb.Financiering[[#This Row],[Anders]],0)</f>
        <v>0</v>
      </c>
      <c r="T59" s="154">
        <f>IF(Tb.Financiering[[#This Row],[Pnr.]]=T$7,Tb.Financiering[[#This Row],[Te financieren]]-Tb.Financiering[[#This Row],[Eigen
bijdrage]]-Tb.Financiering[[#This Row],[Andere
subsidie(s)]]-Tb.Financiering[[#This Row],[Anders]],0)</f>
        <v>0</v>
      </c>
      <c r="U59" s="154">
        <f>IF(Tb.Financiering[[#This Row],[Pnr.]]=U$7,Tb.Financiering[[#This Row],[Te financieren]]-Tb.Financiering[[#This Row],[Eigen
bijdrage]]-Tb.Financiering[[#This Row],[Andere
subsidie(s)]]-Tb.Financiering[[#This Row],[Anders]],0)</f>
        <v>0</v>
      </c>
      <c r="V59" s="154">
        <f>IF(Tb.Financiering[[#This Row],[Pnr.]]=V$7,Tb.Financiering[[#This Row],[Te financieren]]-Tb.Financiering[[#This Row],[Eigen
bijdrage]]-Tb.Financiering[[#This Row],[Andere
subsidie(s)]]-Tb.Financiering[[#This Row],[Anders]],0)</f>
        <v>0</v>
      </c>
      <c r="W59" s="154">
        <f>IF(Tb.Financiering[[#This Row],[Pnr.]]=W$7,Tb.Financiering[[#This Row],[Te financieren]]-Tb.Financiering[[#This Row],[Eigen
bijdrage]]-Tb.Financiering[[#This Row],[Andere
subsidie(s)]]-Tb.Financiering[[#This Row],[Anders]],0)</f>
        <v>0</v>
      </c>
      <c r="X59" s="154">
        <f>IF(Tb.Financiering[[#This Row],[Pnr.]]=X$7,Tb.Financiering[[#This Row],[Te financieren]]-Tb.Financiering[[#This Row],[Eigen
bijdrage]]-Tb.Financiering[[#This Row],[Andere
subsidie(s)]]-Tb.Financiering[[#This Row],[Anders]],0)</f>
        <v>0</v>
      </c>
      <c r="Y59" s="154">
        <f>IF(Tb.Financiering[[#This Row],[Pnr.]]=Y$7,Tb.Financiering[[#This Row],[Te financieren]]-Tb.Financiering[[#This Row],[Eigen
bijdrage]]-Tb.Financiering[[#This Row],[Andere
subsidie(s)]]-Tb.Financiering[[#This Row],[Anders]],0)</f>
        <v>0</v>
      </c>
      <c r="Z59" s="154">
        <f>IF(Tb.Financiering[[#This Row],[Pnr.]]=Z$7,Tb.Financiering[[#This Row],[Te financieren]]-Tb.Financiering[[#This Row],[Eigen
bijdrage]]-Tb.Financiering[[#This Row],[Andere
subsidie(s)]]-Tb.Financiering[[#This Row],[Anders]],0)</f>
        <v>0</v>
      </c>
      <c r="AA59" s="154">
        <f>IF(Tb.Financiering[[#This Row],[Pnr.]]=AA$7,Tb.Financiering[[#This Row],[Te financieren]]-Tb.Financiering[[#This Row],[Eigen
bijdrage]]-Tb.Financiering[[#This Row],[Andere
subsidie(s)]]-Tb.Financiering[[#This Row],[Anders]],0)</f>
        <v>0</v>
      </c>
      <c r="AB59" s="154">
        <f>IF(Tb.Financiering[[#This Row],[Pnr.]]=AB$7,Tb.Financiering[[#This Row],[Te financieren]]-Tb.Financiering[[#This Row],[Eigen
bijdrage]]-Tb.Financiering[[#This Row],[Andere
subsidie(s)]]-Tb.Financiering[[#This Row],[Anders]],0)</f>
        <v>0</v>
      </c>
      <c r="AC59" s="154">
        <f>IF(Tb.Financiering[[#This Row],[Pnr.]]=AC$7,Tb.Financiering[[#This Row],[Te financieren]]-Tb.Financiering[[#This Row],[Eigen
bijdrage]]-Tb.Financiering[[#This Row],[Andere
subsidie(s)]]-Tb.Financiering[[#This Row],[Anders]],0)</f>
        <v>0</v>
      </c>
      <c r="AD59" s="154">
        <f>IF(Tb.Financiering[[#This Row],[Pnr.]]=AD$7,Tb.Financiering[[#This Row],[Te financieren]]-Tb.Financiering[[#This Row],[Eigen
bijdrage]]-Tb.Financiering[[#This Row],[Andere
subsidie(s)]]-Tb.Financiering[[#This Row],[Anders]],0)</f>
        <v>0</v>
      </c>
      <c r="AE59" s="154">
        <f>IF(Tb.Financiering[[#This Row],[Pnr.]]=AE$7,Tb.Financiering[[#This Row],[Te financieren]]-Tb.Financiering[[#This Row],[Eigen
bijdrage]]-Tb.Financiering[[#This Row],[Andere
subsidie(s)]]-Tb.Financiering[[#This Row],[Anders]],0)</f>
        <v>0</v>
      </c>
      <c r="AF59" s="154">
        <f>IF(Tb.Financiering[[#This Row],[Pnr.]]=AF$7,Tb.Financiering[[#This Row],[Te financieren]]-Tb.Financiering[[#This Row],[Eigen
bijdrage]]-Tb.Financiering[[#This Row],[Andere
subsidie(s)]]-Tb.Financiering[[#This Row],[Anders]],0)</f>
        <v>0</v>
      </c>
      <c r="AG59" s="154">
        <f>IF(Tb.Financiering[[#This Row],[Pnr.]]=AG$7,Tb.Financiering[[#This Row],[Te financieren]]-Tb.Financiering[[#This Row],[Eigen
bijdrage]]-Tb.Financiering[[#This Row],[Andere
subsidie(s)]]-Tb.Financiering[[#This Row],[Anders]],0)</f>
        <v>0</v>
      </c>
      <c r="AH59" s="154">
        <f>IF(Tb.Financiering[[#This Row],[Pnr.]]=AH$7,Tb.Financiering[[#This Row],[Te financieren]]-Tb.Financiering[[#This Row],[Eigen
bijdrage]]-Tb.Financiering[[#This Row],[Andere
subsidie(s)]]-Tb.Financiering[[#This Row],[Anders]],0)</f>
        <v>0</v>
      </c>
      <c r="AI59" s="154">
        <f>IF(Tb.Financiering[[#This Row],[Pnr.]]=AI$7,Tb.Financiering[[#This Row],[Te financieren]]-Tb.Financiering[[#This Row],[Eigen
bijdrage]]-Tb.Financiering[[#This Row],[Andere
subsidie(s)]]-Tb.Financiering[[#This Row],[Anders]],0)</f>
        <v>0</v>
      </c>
      <c r="AJ59" s="154">
        <f>IF(Tb.Financiering[[#This Row],[Pnr.]]=AJ$7,Tb.Financiering[[#This Row],[Te financieren]]-Tb.Financiering[[#This Row],[Eigen
bijdrage]]-Tb.Financiering[[#This Row],[Andere
subsidie(s)]]-Tb.Financiering[[#This Row],[Anders]],0)</f>
        <v>0</v>
      </c>
      <c r="AK59" s="154">
        <f>IF(Tb.Financiering[[#This Row],[Pnr.]]=AK$7,Tb.Financiering[[#This Row],[Te financieren]]-Tb.Financiering[[#This Row],[Eigen
bijdrage]]-Tb.Financiering[[#This Row],[Andere
subsidie(s)]]-Tb.Financiering[[#This Row],[Anders]],0)</f>
        <v>0</v>
      </c>
      <c r="AL59" s="154">
        <f>IF(Tb.Financiering[[#This Row],[Pnr.]]=AL$7,Tb.Financiering[[#This Row],[Te financieren]]-Tb.Financiering[[#This Row],[Eigen
bijdrage]]-Tb.Financiering[[#This Row],[Andere
subsidie(s)]]-Tb.Financiering[[#This Row],[Anders]],0)</f>
        <v>0</v>
      </c>
      <c r="AM59" s="154">
        <f>IF(Tb.Financiering[[#This Row],[Pnr.]]=AM$7,Tb.Financiering[[#This Row],[Te financieren]]-Tb.Financiering[[#This Row],[Eigen
bijdrage]]-Tb.Financiering[[#This Row],[Andere
subsidie(s)]]-Tb.Financiering[[#This Row],[Anders]],0)</f>
        <v>0</v>
      </c>
      <c r="AN59" s="154">
        <f>IF(Tb.Financiering[[#This Row],[Pnr.]]=AN$7,Tb.Financiering[[#This Row],[Te financieren]]-Tb.Financiering[[#This Row],[Eigen
bijdrage]]-Tb.Financiering[[#This Row],[Andere
subsidie(s)]]-Tb.Financiering[[#This Row],[Anders]],0)</f>
        <v>0</v>
      </c>
      <c r="AO59" s="154">
        <f>IF(Tb.Financiering[[#This Row],[Pnr.]]=AO$7,Tb.Financiering[[#This Row],[Te financieren]]-Tb.Financiering[[#This Row],[Eigen
bijdrage]]-Tb.Financiering[[#This Row],[Andere
subsidie(s)]]-Tb.Financiering[[#This Row],[Anders]],0)</f>
        <v>0</v>
      </c>
      <c r="AP59" s="154">
        <f>IF(Tb.Financiering[[#This Row],[Pnr.]]=AP$7,Tb.Financiering[[#This Row],[Te financieren]]-Tb.Financiering[[#This Row],[Eigen
bijdrage]]-Tb.Financiering[[#This Row],[Andere
subsidie(s)]]-Tb.Financiering[[#This Row],[Anders]],0)</f>
        <v>0</v>
      </c>
      <c r="AQ59" s="154">
        <f>IF(Tb.Financiering[[#This Row],[Pnr.]]=AQ$7,Tb.Financiering[[#This Row],[Te financieren]]-Tb.Financiering[[#This Row],[Eigen
bijdrage]]-Tb.Financiering[[#This Row],[Andere
subsidie(s)]]-Tb.Financiering[[#This Row],[Anders]],0)</f>
        <v>0</v>
      </c>
      <c r="AR59" s="154">
        <f>IF(Tb.Financiering[[#This Row],[Pnr.]]=AR$7,Tb.Financiering[[#This Row],[Te financieren]]-Tb.Financiering[[#This Row],[Eigen
bijdrage]]-Tb.Financiering[[#This Row],[Andere
subsidie(s)]]-Tb.Financiering[[#This Row],[Anders]],0)</f>
        <v>0</v>
      </c>
      <c r="AS59" s="154">
        <f>IF(Tb.Financiering[[#This Row],[Pnr.]]=AS$7,Tb.Financiering[[#This Row],[Te financieren]]-Tb.Financiering[[#This Row],[Eigen
bijdrage]]-Tb.Financiering[[#This Row],[Andere
subsidie(s)]]-Tb.Financiering[[#This Row],[Anders]],0)</f>
        <v>0</v>
      </c>
      <c r="AT59" s="154">
        <f>IF(Tb.Financiering[[#This Row],[Pnr.]]=AT$7,Tb.Financiering[[#This Row],[Te financieren]]-Tb.Financiering[[#This Row],[Eigen
bijdrage]]-Tb.Financiering[[#This Row],[Andere
subsidie(s)]]-Tb.Financiering[[#This Row],[Anders]],0)</f>
        <v>0</v>
      </c>
      <c r="AU59" s="154">
        <f>IF(Tb.Financiering[[#This Row],[Pnr.]]=AU$7,Tb.Financiering[[#This Row],[Te financieren]]-Tb.Financiering[[#This Row],[Eigen
bijdrage]]-Tb.Financiering[[#This Row],[Andere
subsidie(s)]]-Tb.Financiering[[#This Row],[Anders]],0)</f>
        <v>0</v>
      </c>
      <c r="AV59" s="154">
        <f>IF(Tb.Financiering[[#This Row],[Pnr.]]=AV$7,Tb.Financiering[[#This Row],[Te financieren]]-Tb.Financiering[[#This Row],[Eigen
bijdrage]]-Tb.Financiering[[#This Row],[Andere
subsidie(s)]]-Tb.Financiering[[#This Row],[Anders]],0)</f>
        <v>0</v>
      </c>
      <c r="AW59" s="154">
        <f>IF(Tb.Financiering[[#This Row],[Pnr.]]=AW$7,Tb.Financiering[[#This Row],[Te financieren]]-Tb.Financiering[[#This Row],[Eigen
bijdrage]]-Tb.Financiering[[#This Row],[Andere
subsidie(s)]]-Tb.Financiering[[#This Row],[Anders]],0)</f>
        <v>0</v>
      </c>
      <c r="AX59" s="154">
        <f>IF(Tb.Financiering[[#This Row],[Pnr.]]=AX$7,Tb.Financiering[[#This Row],[Te financieren]]-Tb.Financiering[[#This Row],[Eigen
bijdrage]]-Tb.Financiering[[#This Row],[Andere
subsidie(s)]]-Tb.Financiering[[#This Row],[Anders]],0)</f>
        <v>0</v>
      </c>
      <c r="AY59" s="154">
        <f>IF(Tb.Financiering[[#This Row],[Pnr.]]=AY$7,Tb.Financiering[[#This Row],[Te financieren]]-Tb.Financiering[[#This Row],[Eigen
bijdrage]]-Tb.Financiering[[#This Row],[Andere
subsidie(s)]]-Tb.Financiering[[#This Row],[Anders]],0)</f>
        <v>0</v>
      </c>
      <c r="AZ59" s="154">
        <f>IF(Tb.Financiering[[#This Row],[Pnr.]]=AZ$7,Tb.Financiering[[#This Row],[Te financieren]]-Tb.Financiering[[#This Row],[Eigen
bijdrage]]-Tb.Financiering[[#This Row],[Andere
subsidie(s)]]-Tb.Financiering[[#This Row],[Anders]],0)</f>
        <v>0</v>
      </c>
      <c r="BA59" s="154">
        <f>IF(Tb.Financiering[[#This Row],[Pnr.]]=BA$7,Tb.Financiering[[#This Row],[Te financieren]]-Tb.Financiering[[#This Row],[Eigen
bijdrage]]-Tb.Financiering[[#This Row],[Andere
subsidie(s)]]-Tb.Financiering[[#This Row],[Anders]],0)</f>
        <v>0</v>
      </c>
      <c r="BB59" s="154">
        <f>IF(Tb.Financiering[[#This Row],[Pnr.]]=BB$7,Tb.Financiering[[#This Row],[Te financieren]]-Tb.Financiering[[#This Row],[Eigen
bijdrage]]-Tb.Financiering[[#This Row],[Andere
subsidie(s)]]-Tb.Financiering[[#This Row],[Anders]],0)</f>
        <v>0</v>
      </c>
      <c r="BC59" s="154">
        <f>IF(Tb.Financiering[[#This Row],[Pnr.]]=BC$7,Tb.Financiering[[#This Row],[Te financieren]]-Tb.Financiering[[#This Row],[Eigen
bijdrage]]-Tb.Financiering[[#This Row],[Andere
subsidie(s)]]-Tb.Financiering[[#This Row],[Anders]],0)</f>
        <v>0</v>
      </c>
      <c r="BD59" s="154">
        <f>IF(Tb.Financiering[[#This Row],[Pnr.]]=BD$7,Tb.Financiering[[#This Row],[Te financieren]]-Tb.Financiering[[#This Row],[Eigen
bijdrage]]-Tb.Financiering[[#This Row],[Andere
subsidie(s)]]-Tb.Financiering[[#This Row],[Anders]],0)</f>
        <v>0</v>
      </c>
      <c r="BE59" s="154">
        <f>IF(Tb.Financiering[[#This Row],[Pnr.]]=BE$7,Tb.Financiering[[#This Row],[Te financieren]]-Tb.Financiering[[#This Row],[Eigen
bijdrage]]-Tb.Financiering[[#This Row],[Andere
subsidie(s)]]-Tb.Financiering[[#This Row],[Anders]],0)</f>
        <v>0</v>
      </c>
      <c r="BF59" s="154">
        <f>IF(Tb.Financiering[[#This Row],[Pnr.]]=BF$7,Tb.Financiering[[#This Row],[Te financieren]]-Tb.Financiering[[#This Row],[Eigen
bijdrage]]-Tb.Financiering[[#This Row],[Andere
subsidie(s)]]-Tb.Financiering[[#This Row],[Anders]],0)</f>
        <v>0</v>
      </c>
      <c r="BG59" s="154">
        <f>IF(Tb.Financiering[[#This Row],[Pnr.]]=BG$7,Tb.Financiering[[#This Row],[Te financieren]]-Tb.Financiering[[#This Row],[Eigen
bijdrage]]-Tb.Financiering[[#This Row],[Andere
subsidie(s)]]-Tb.Financiering[[#This Row],[Anders]],0)</f>
        <v>0</v>
      </c>
      <c r="BH59" s="154">
        <f>IF(Tb.Financiering[[#This Row],[Pnr.]]=BH$7,Tb.Financiering[[#This Row],[Te financieren]]-Tb.Financiering[[#This Row],[Eigen
bijdrage]]-Tb.Financiering[[#This Row],[Andere
subsidie(s)]]-Tb.Financiering[[#This Row],[Anders]],0)</f>
        <v>0</v>
      </c>
      <c r="BI59" s="154">
        <f>IF(Tb.Financiering[[#This Row],[Pnr.]]=BI$7,Tb.Financiering[[#This Row],[Te financieren]]-Tb.Financiering[[#This Row],[Eigen
bijdrage]]-Tb.Financiering[[#This Row],[Andere
subsidie(s)]]-Tb.Financiering[[#This Row],[Anders]],0)</f>
        <v>0</v>
      </c>
      <c r="BJ59" s="154">
        <f>IF(Tb.Financiering[[#This Row],[Pnr.]]=BJ$7,Tb.Financiering[[#This Row],[Te financieren]]-Tb.Financiering[[#This Row],[Eigen
bijdrage]]-Tb.Financiering[[#This Row],[Andere
subsidie(s)]]-Tb.Financiering[[#This Row],[Anders]],0)</f>
        <v>0</v>
      </c>
      <c r="BK59" s="154">
        <f>IF(Tb.Financiering[[#This Row],[Pnr.]]=BK$7,Tb.Financiering[[#This Row],[Te financieren]]-Tb.Financiering[[#This Row],[Eigen
bijdrage]]-Tb.Financiering[[#This Row],[Andere
subsidie(s)]]-Tb.Financiering[[#This Row],[Anders]],0)</f>
        <v>0</v>
      </c>
      <c r="BL59" s="154">
        <f>IF(Tb.Financiering[[#This Row],[Pnr.]]=BL$7,Tb.Financiering[[#This Row],[Te financieren]]-Tb.Financiering[[#This Row],[Eigen
bijdrage]]-Tb.Financiering[[#This Row],[Andere
subsidie(s)]]-Tb.Financiering[[#This Row],[Anders]],0)</f>
        <v>0</v>
      </c>
      <c r="BM59" s="154">
        <f>IF(Tb.Financiering[[#This Row],[Pnr.]]=BM$7,Tb.Financiering[[#This Row],[Te financieren]]-Tb.Financiering[[#This Row],[Eigen
bijdrage]]-Tb.Financiering[[#This Row],[Andere
subsidie(s)]]-Tb.Financiering[[#This Row],[Anders]],0)</f>
        <v>0</v>
      </c>
      <c r="BN59" s="259">
        <f>IF(Tb.Financiering[[#This Row],[Pnr.]]=BN$7,Tb.Financiering[[#This Row],[Eigen
bijdrage]]+Tb.Financiering[[#This Row],[Andere
subsidie(s)]]+Tb.Financiering[[#This Row],[Anders]],0)</f>
        <v>0</v>
      </c>
      <c r="BO59" s="259">
        <f>IF(Tb.Financiering[[#This Row],[Pnr.]]=BO$7,Tb.Financiering[[#This Row],[Eigen
bijdrage]]+Tb.Financiering[[#This Row],[Andere
subsidie(s)]]+Tb.Financiering[[#This Row],[Anders]],0)</f>
        <v>0</v>
      </c>
      <c r="BP59" s="259">
        <f>IF(Tb.Financiering[[#This Row],[Pnr.]]=BP$7,Tb.Financiering[[#This Row],[Eigen
bijdrage]]+Tb.Financiering[[#This Row],[Andere
subsidie(s)]]+Tb.Financiering[[#This Row],[Anders]],0)</f>
        <v>0</v>
      </c>
      <c r="BQ59" s="259">
        <f>IF(Tb.Financiering[[#This Row],[Pnr.]]=BQ$7,Tb.Financiering[[#This Row],[Eigen
bijdrage]]+Tb.Financiering[[#This Row],[Andere
subsidie(s)]]+Tb.Financiering[[#This Row],[Anders]],0)</f>
        <v>0</v>
      </c>
      <c r="BR59" s="259">
        <f>IF(Tb.Financiering[[#This Row],[Pnr.]]=BR$7,Tb.Financiering[[#This Row],[Eigen
bijdrage]]+Tb.Financiering[[#This Row],[Andere
subsidie(s)]]+Tb.Financiering[[#This Row],[Anders]],0)</f>
        <v>0</v>
      </c>
      <c r="BS59" s="259">
        <f>IF(Tb.Financiering[[#This Row],[Pnr.]]=BS$7,Tb.Financiering[[#This Row],[Eigen
bijdrage]]+Tb.Financiering[[#This Row],[Andere
subsidie(s)]]+Tb.Financiering[[#This Row],[Anders]],0)</f>
        <v>0</v>
      </c>
      <c r="BT59" s="259">
        <f>IF(Tb.Financiering[[#This Row],[Pnr.]]=BT$7,Tb.Financiering[[#This Row],[Eigen
bijdrage]]+Tb.Financiering[[#This Row],[Andere
subsidie(s)]]+Tb.Financiering[[#This Row],[Anders]],0)</f>
        <v>0</v>
      </c>
      <c r="BU59" s="259">
        <f>IF(Tb.Financiering[[#This Row],[Pnr.]]=BU$7,Tb.Financiering[[#This Row],[Eigen
bijdrage]]+Tb.Financiering[[#This Row],[Andere
subsidie(s)]]+Tb.Financiering[[#This Row],[Anders]],0)</f>
        <v>0</v>
      </c>
      <c r="BV59" s="259">
        <f>IF(Tb.Financiering[[#This Row],[Pnr.]]=BV$7,Tb.Financiering[[#This Row],[Eigen
bijdrage]]+Tb.Financiering[[#This Row],[Andere
subsidie(s)]]+Tb.Financiering[[#This Row],[Anders]],0)</f>
        <v>0</v>
      </c>
      <c r="BW59" s="259">
        <f>IF(Tb.Financiering[[#This Row],[Pnr.]]=BW$7,Tb.Financiering[[#This Row],[Eigen
bijdrage]]+Tb.Financiering[[#This Row],[Andere
subsidie(s)]]+Tb.Financiering[[#This Row],[Anders]],0)</f>
        <v>0</v>
      </c>
      <c r="BX59" s="259">
        <f>IF(Tb.Financiering[[#This Row],[Pnr.]]=BX$7,Tb.Financiering[[#This Row],[Eigen
bijdrage]]+Tb.Financiering[[#This Row],[Andere
subsidie(s)]]+Tb.Financiering[[#This Row],[Anders]],0)</f>
        <v>0</v>
      </c>
      <c r="BY59" s="259">
        <f>IF(Tb.Financiering[[#This Row],[Pnr.]]=BY$7,Tb.Financiering[[#This Row],[Eigen
bijdrage]]+Tb.Financiering[[#This Row],[Andere
subsidie(s)]]+Tb.Financiering[[#This Row],[Anders]],0)</f>
        <v>0</v>
      </c>
      <c r="BZ59" s="259">
        <f>IF(Tb.Financiering[[#This Row],[Pnr.]]=BZ$7,Tb.Financiering[[#This Row],[Eigen
bijdrage]]+Tb.Financiering[[#This Row],[Andere
subsidie(s)]]+Tb.Financiering[[#This Row],[Anders]],0)</f>
        <v>0</v>
      </c>
      <c r="CA59" s="259">
        <f>IF(Tb.Financiering[[#This Row],[Pnr.]]=CA$7,Tb.Financiering[[#This Row],[Eigen
bijdrage]]+Tb.Financiering[[#This Row],[Andere
subsidie(s)]]+Tb.Financiering[[#This Row],[Anders]],0)</f>
        <v>0</v>
      </c>
      <c r="CB59" s="259">
        <f>IF(Tb.Financiering[[#This Row],[Pnr.]]=CB$7,Tb.Financiering[[#This Row],[Eigen
bijdrage]]+Tb.Financiering[[#This Row],[Andere
subsidie(s)]]+Tb.Financiering[[#This Row],[Anders]],0)</f>
        <v>0</v>
      </c>
      <c r="CC59" s="259">
        <f>IF(Tb.Financiering[[#This Row],[Pnr.]]=CC$7,Tb.Financiering[[#This Row],[Eigen
bijdrage]]+Tb.Financiering[[#This Row],[Andere
subsidie(s)]]+Tb.Financiering[[#This Row],[Anders]],0)</f>
        <v>0</v>
      </c>
      <c r="CD59" s="259">
        <f>IF(Tb.Financiering[[#This Row],[Pnr.]]=CD$7,Tb.Financiering[[#This Row],[Eigen
bijdrage]]+Tb.Financiering[[#This Row],[Andere
subsidie(s)]]+Tb.Financiering[[#This Row],[Anders]],0)</f>
        <v>0</v>
      </c>
      <c r="CE59" s="259">
        <f>IF(Tb.Financiering[[#This Row],[Pnr.]]=CE$7,Tb.Financiering[[#This Row],[Eigen
bijdrage]]+Tb.Financiering[[#This Row],[Andere
subsidie(s)]]+Tb.Financiering[[#This Row],[Anders]],0)</f>
        <v>0</v>
      </c>
      <c r="CF59" s="259">
        <f>IF(Tb.Financiering[[#This Row],[Pnr.]]=CF$7,Tb.Financiering[[#This Row],[Eigen
bijdrage]]+Tb.Financiering[[#This Row],[Andere
subsidie(s)]]+Tb.Financiering[[#This Row],[Anders]],0)</f>
        <v>0</v>
      </c>
      <c r="CG59" s="259">
        <f>IF(Tb.Financiering[[#This Row],[Pnr.]]=CG$7,Tb.Financiering[[#This Row],[Eigen
bijdrage]]+Tb.Financiering[[#This Row],[Andere
subsidie(s)]]+Tb.Financiering[[#This Row],[Anders]],0)</f>
        <v>0</v>
      </c>
      <c r="CH59" s="259">
        <f>IF(Tb.Financiering[[#This Row],[Pnr.]]=CH$7,Tb.Financiering[[#This Row],[Eigen
bijdrage]]+Tb.Financiering[[#This Row],[Andere
subsidie(s)]]+Tb.Financiering[[#This Row],[Anders]],0)</f>
        <v>0</v>
      </c>
      <c r="CI59" s="259">
        <f>IF(Tb.Financiering[[#This Row],[Pnr.]]=CI$7,Tb.Financiering[[#This Row],[Eigen
bijdrage]]+Tb.Financiering[[#This Row],[Andere
subsidie(s)]]+Tb.Financiering[[#This Row],[Anders]],0)</f>
        <v>0</v>
      </c>
      <c r="CJ59" s="259">
        <f>IF(Tb.Financiering[[#This Row],[Pnr.]]=CJ$7,Tb.Financiering[[#This Row],[Eigen
bijdrage]]+Tb.Financiering[[#This Row],[Andere
subsidie(s)]]+Tb.Financiering[[#This Row],[Anders]],0)</f>
        <v>0</v>
      </c>
      <c r="CK59" s="259">
        <f>IF(Tb.Financiering[[#This Row],[Pnr.]]=CK$7,Tb.Financiering[[#This Row],[Eigen
bijdrage]]+Tb.Financiering[[#This Row],[Andere
subsidie(s)]]+Tb.Financiering[[#This Row],[Anders]],0)</f>
        <v>0</v>
      </c>
      <c r="CL59" s="259">
        <f>IF(Tb.Financiering[[#This Row],[Pnr.]]=CL$7,Tb.Financiering[[#This Row],[Eigen
bijdrage]]+Tb.Financiering[[#This Row],[Andere
subsidie(s)]]+Tb.Financiering[[#This Row],[Anders]],0)</f>
        <v>0</v>
      </c>
      <c r="CM59" s="259">
        <f>IF(Tb.Financiering[[#This Row],[Pnr.]]=CM$7,Tb.Financiering[[#This Row],[Eigen
bijdrage]]+Tb.Financiering[[#This Row],[Andere
subsidie(s)]]+Tb.Financiering[[#This Row],[Anders]],0)</f>
        <v>0</v>
      </c>
      <c r="CN59" s="259">
        <f>IF(Tb.Financiering[[#This Row],[Pnr.]]=CN$7,Tb.Financiering[[#This Row],[Eigen
bijdrage]]+Tb.Financiering[[#This Row],[Andere
subsidie(s)]]+Tb.Financiering[[#This Row],[Anders]],0)</f>
        <v>0</v>
      </c>
      <c r="CO59" s="259">
        <f>IF(Tb.Financiering[[#This Row],[Pnr.]]=CO$7,Tb.Financiering[[#This Row],[Eigen
bijdrage]]+Tb.Financiering[[#This Row],[Andere
subsidie(s)]]+Tb.Financiering[[#This Row],[Anders]],0)</f>
        <v>0</v>
      </c>
      <c r="CP59" s="259">
        <f>IF(Tb.Financiering[[#This Row],[Pnr.]]=CP$7,Tb.Financiering[[#This Row],[Eigen
bijdrage]]+Tb.Financiering[[#This Row],[Andere
subsidie(s)]]+Tb.Financiering[[#This Row],[Anders]],0)</f>
        <v>0</v>
      </c>
      <c r="CQ59" s="259">
        <f>IF(Tb.Financiering[[#This Row],[Pnr.]]=CQ$7,Tb.Financiering[[#This Row],[Eigen
bijdrage]]+Tb.Financiering[[#This Row],[Andere
subsidie(s)]]+Tb.Financiering[[#This Row],[Anders]],0)</f>
        <v>0</v>
      </c>
      <c r="CR59" s="259">
        <f>IF(Tb.Financiering[[#This Row],[Pnr.]]=CR$7,Tb.Financiering[[#This Row],[Eigen
bijdrage]]+Tb.Financiering[[#This Row],[Andere
subsidie(s)]]+Tb.Financiering[[#This Row],[Anders]],0)</f>
        <v>0</v>
      </c>
      <c r="CS59" s="259">
        <f>IF(Tb.Financiering[[#This Row],[Pnr.]]=CS$7,Tb.Financiering[[#This Row],[Eigen
bijdrage]]+Tb.Financiering[[#This Row],[Andere
subsidie(s)]]+Tb.Financiering[[#This Row],[Anders]],0)</f>
        <v>0</v>
      </c>
      <c r="CT59" s="259">
        <f>IF(Tb.Financiering[[#This Row],[Pnr.]]=CT$7,Tb.Financiering[[#This Row],[Eigen
bijdrage]]+Tb.Financiering[[#This Row],[Andere
subsidie(s)]]+Tb.Financiering[[#This Row],[Anders]],0)</f>
        <v>0</v>
      </c>
      <c r="CU59" s="259">
        <f>IF(Tb.Financiering[[#This Row],[Pnr.]]=CU$7,Tb.Financiering[[#This Row],[Eigen
bijdrage]]+Tb.Financiering[[#This Row],[Andere
subsidie(s)]]+Tb.Financiering[[#This Row],[Anders]],0)</f>
        <v>0</v>
      </c>
      <c r="CV59" s="259">
        <f>IF(Tb.Financiering[[#This Row],[Pnr.]]=CV$7,Tb.Financiering[[#This Row],[Eigen
bijdrage]]+Tb.Financiering[[#This Row],[Andere
subsidie(s)]]+Tb.Financiering[[#This Row],[Anders]],0)</f>
        <v>0</v>
      </c>
      <c r="CW59" s="259">
        <f>IF(Tb.Financiering[[#This Row],[Pnr.]]=CW$7,Tb.Financiering[[#This Row],[Eigen
bijdrage]]+Tb.Financiering[[#This Row],[Andere
subsidie(s)]]+Tb.Financiering[[#This Row],[Anders]],0)</f>
        <v>0</v>
      </c>
      <c r="CX59" s="259">
        <f>IF(Tb.Financiering[[#This Row],[Pnr.]]=CX$7,Tb.Financiering[[#This Row],[Eigen
bijdrage]]+Tb.Financiering[[#This Row],[Andere
subsidie(s)]]+Tb.Financiering[[#This Row],[Anders]],0)</f>
        <v>0</v>
      </c>
      <c r="CY59" s="259">
        <f>IF(Tb.Financiering[[#This Row],[Pnr.]]=CY$7,Tb.Financiering[[#This Row],[Eigen
bijdrage]]+Tb.Financiering[[#This Row],[Andere
subsidie(s)]]+Tb.Financiering[[#This Row],[Anders]],0)</f>
        <v>0</v>
      </c>
      <c r="CZ59" s="259">
        <f>IF(Tb.Financiering[[#This Row],[Pnr.]]=CZ$7,Tb.Financiering[[#This Row],[Eigen
bijdrage]]+Tb.Financiering[[#This Row],[Andere
subsidie(s)]]+Tb.Financiering[[#This Row],[Anders]],0)</f>
        <v>0</v>
      </c>
      <c r="DA59" s="259">
        <f>IF(Tb.Financiering[[#This Row],[Pnr.]]=DA$7,Tb.Financiering[[#This Row],[Eigen
bijdrage]]+Tb.Financiering[[#This Row],[Andere
subsidie(s)]]+Tb.Financiering[[#This Row],[Anders]],0)</f>
        <v>0</v>
      </c>
      <c r="DB59" s="259">
        <f>IF(Tb.Financiering[[#This Row],[Pnr.]]=DB$7,Tb.Financiering[[#This Row],[Eigen
bijdrage]]+Tb.Financiering[[#This Row],[Andere
subsidie(s)]]+Tb.Financiering[[#This Row],[Anders]],0)</f>
        <v>0</v>
      </c>
      <c r="DC59" s="259">
        <f>IF(Tb.Financiering[[#This Row],[Pnr.]]=DC$7,Tb.Financiering[[#This Row],[Eigen
bijdrage]]+Tb.Financiering[[#This Row],[Andere
subsidie(s)]]+Tb.Financiering[[#This Row],[Anders]],0)</f>
        <v>0</v>
      </c>
      <c r="DD59" s="259">
        <f>IF(Tb.Financiering[[#This Row],[Pnr.]]=DD$7,Tb.Financiering[[#This Row],[Eigen
bijdrage]]+Tb.Financiering[[#This Row],[Andere
subsidie(s)]]+Tb.Financiering[[#This Row],[Anders]],0)</f>
        <v>0</v>
      </c>
      <c r="DE59" s="259">
        <f>IF(Tb.Financiering[[#This Row],[Pnr.]]=DE$7,Tb.Financiering[[#This Row],[Eigen
bijdrage]]+Tb.Financiering[[#This Row],[Andere
subsidie(s)]]+Tb.Financiering[[#This Row],[Anders]],0)</f>
        <v>0</v>
      </c>
      <c r="DF59" s="259">
        <f>IF(Tb.Financiering[[#This Row],[Pnr.]]=DF$7,Tb.Financiering[[#This Row],[Eigen
bijdrage]]+Tb.Financiering[[#This Row],[Andere
subsidie(s)]]+Tb.Financiering[[#This Row],[Anders]],0)</f>
        <v>0</v>
      </c>
      <c r="DG59" s="259">
        <f>IF(Tb.Financiering[[#This Row],[Pnr.]]=DG$7,Tb.Financiering[[#This Row],[Eigen
bijdrage]]+Tb.Financiering[[#This Row],[Andere
subsidie(s)]]+Tb.Financiering[[#This Row],[Anders]],0)</f>
        <v>0</v>
      </c>
      <c r="DH59" s="259">
        <f>IF(Tb.Financiering[[#This Row],[Pnr.]]=DH$7,Tb.Financiering[[#This Row],[Eigen
bijdrage]]+Tb.Financiering[[#This Row],[Andere
subsidie(s)]]+Tb.Financiering[[#This Row],[Anders]],0)</f>
        <v>0</v>
      </c>
      <c r="DI59" s="259">
        <f>IF(Tb.Financiering[[#This Row],[Pnr.]]=DI$7,Tb.Financiering[[#This Row],[Eigen
bijdrage]]+Tb.Financiering[[#This Row],[Andere
subsidie(s)]]+Tb.Financiering[[#This Row],[Anders]],0)</f>
        <v>0</v>
      </c>
      <c r="DJ59" s="259">
        <f>IF(Tb.Financiering[[#This Row],[Pnr.]]=DJ$7,Tb.Financiering[[#This Row],[Eigen
bijdrage]]+Tb.Financiering[[#This Row],[Andere
subsidie(s)]]+Tb.Financiering[[#This Row],[Anders]],0)</f>
        <v>0</v>
      </c>
      <c r="DK59" s="259">
        <f>IF(Tb.Financiering[[#This Row],[Pnr.]]=DK$7,Tb.Financiering[[#This Row],[Eigen
bijdrage]]+Tb.Financiering[[#This Row],[Andere
subsidie(s)]]+Tb.Financiering[[#This Row],[Anders]],0)</f>
        <v>0</v>
      </c>
      <c r="XEZ59" s="267"/>
      <c r="XFA59" s="267"/>
      <c r="XFB59" s="267"/>
      <c r="XFC59" s="267"/>
      <c r="XFD59" s="31"/>
    </row>
    <row r="60" spans="1:115 16380:16384" s="4" customFormat="1" x14ac:dyDescent="0.3">
      <c r="A60" s="31"/>
      <c r="B60" s="147"/>
      <c r="C60" s="147"/>
      <c r="D60" s="11">
        <f>SUMIF(Tbl.Kosten[PSAnr.],Tb.Financiering[[#This Row],[PSAnr.]],Tbl.Kosten[Totaal kosten])</f>
        <v>0</v>
      </c>
      <c r="E60" s="164">
        <f>SUMIF(Tbl.Kosten[PSAnr.],Tb.Financiering[[#This Row],[PSAnr.]],Tbl.Kosten[Subsidie])</f>
        <v>0</v>
      </c>
      <c r="F60" s="165"/>
      <c r="G60" s="164">
        <f>Tb.Financiering[[#This Row],[Begrote kosten]]-Tb.Financiering[[#This Row],[Berekende GLB subsidie]]-Tb.Financiering[[#This Row],[Correctie GLB subsidie]]</f>
        <v>0</v>
      </c>
      <c r="H60" s="166"/>
      <c r="I60" s="166"/>
      <c r="J60" s="166"/>
      <c r="K60" s="162"/>
      <c r="L60" s="97">
        <f>Tb.Financiering[[#This Row],[Te financieren]]-SUM(Tb.Financiering[[#This Row],[Eigen
bijdrage]:[Anders]])</f>
        <v>0</v>
      </c>
      <c r="M60" s="170" t="str">
        <f>IFERROR(VLOOKUP(Tb.Financiering[[#This Row],[Partnernaam]],Tbl.Projectpartners[[Naam]:[PNr.]],9,FALSE),"")</f>
        <v/>
      </c>
      <c r="N60" s="152" t="str">
        <f>IFERROR(VLOOKUP(Tb.Financiering[[#This Row],[Subsidiabele activiteit]],Tbl.Subsidiehoogte[[Subsidieactiviteit]:[SAnr.]],3,FALSE),"")</f>
        <v/>
      </c>
      <c r="O60" s="152" t="str">
        <f>_xlfn.CONCAT(Tb.Financiering[[#This Row],[Pnr.]],Tb.Financiering[[#This Row],[SAnr.]])</f>
        <v/>
      </c>
      <c r="P60" s="154">
        <f>IF(Tb.Financiering[[#This Row],[Pnr.]]=P$7,Tb.Financiering[[#This Row],[Te financieren]]-Tb.Financiering[[#This Row],[Eigen
bijdrage]]-Tb.Financiering[[#This Row],[Andere
subsidie(s)]]-Tb.Financiering[[#This Row],[Anders]],0)</f>
        <v>0</v>
      </c>
      <c r="Q60" s="154">
        <f>IF(Tb.Financiering[[#This Row],[Pnr.]]=Q$7,Tb.Financiering[[#This Row],[Te financieren]]-Tb.Financiering[[#This Row],[Eigen
bijdrage]]-Tb.Financiering[[#This Row],[Andere
subsidie(s)]]-Tb.Financiering[[#This Row],[Anders]],0)</f>
        <v>0</v>
      </c>
      <c r="R60" s="154">
        <f>IF(Tb.Financiering[[#This Row],[Pnr.]]=R$7,Tb.Financiering[[#This Row],[Te financieren]]-Tb.Financiering[[#This Row],[Eigen
bijdrage]]-Tb.Financiering[[#This Row],[Andere
subsidie(s)]]-Tb.Financiering[[#This Row],[Anders]],0)</f>
        <v>0</v>
      </c>
      <c r="S60" s="154">
        <f>IF(Tb.Financiering[[#This Row],[Pnr.]]=S$7,Tb.Financiering[[#This Row],[Te financieren]]-Tb.Financiering[[#This Row],[Eigen
bijdrage]]-Tb.Financiering[[#This Row],[Andere
subsidie(s)]]-Tb.Financiering[[#This Row],[Anders]],0)</f>
        <v>0</v>
      </c>
      <c r="T60" s="154">
        <f>IF(Tb.Financiering[[#This Row],[Pnr.]]=T$7,Tb.Financiering[[#This Row],[Te financieren]]-Tb.Financiering[[#This Row],[Eigen
bijdrage]]-Tb.Financiering[[#This Row],[Andere
subsidie(s)]]-Tb.Financiering[[#This Row],[Anders]],0)</f>
        <v>0</v>
      </c>
      <c r="U60" s="154">
        <f>IF(Tb.Financiering[[#This Row],[Pnr.]]=U$7,Tb.Financiering[[#This Row],[Te financieren]]-Tb.Financiering[[#This Row],[Eigen
bijdrage]]-Tb.Financiering[[#This Row],[Andere
subsidie(s)]]-Tb.Financiering[[#This Row],[Anders]],0)</f>
        <v>0</v>
      </c>
      <c r="V60" s="154">
        <f>IF(Tb.Financiering[[#This Row],[Pnr.]]=V$7,Tb.Financiering[[#This Row],[Te financieren]]-Tb.Financiering[[#This Row],[Eigen
bijdrage]]-Tb.Financiering[[#This Row],[Andere
subsidie(s)]]-Tb.Financiering[[#This Row],[Anders]],0)</f>
        <v>0</v>
      </c>
      <c r="W60" s="154">
        <f>IF(Tb.Financiering[[#This Row],[Pnr.]]=W$7,Tb.Financiering[[#This Row],[Te financieren]]-Tb.Financiering[[#This Row],[Eigen
bijdrage]]-Tb.Financiering[[#This Row],[Andere
subsidie(s)]]-Tb.Financiering[[#This Row],[Anders]],0)</f>
        <v>0</v>
      </c>
      <c r="X60" s="154">
        <f>IF(Tb.Financiering[[#This Row],[Pnr.]]=X$7,Tb.Financiering[[#This Row],[Te financieren]]-Tb.Financiering[[#This Row],[Eigen
bijdrage]]-Tb.Financiering[[#This Row],[Andere
subsidie(s)]]-Tb.Financiering[[#This Row],[Anders]],0)</f>
        <v>0</v>
      </c>
      <c r="Y60" s="154">
        <f>IF(Tb.Financiering[[#This Row],[Pnr.]]=Y$7,Tb.Financiering[[#This Row],[Te financieren]]-Tb.Financiering[[#This Row],[Eigen
bijdrage]]-Tb.Financiering[[#This Row],[Andere
subsidie(s)]]-Tb.Financiering[[#This Row],[Anders]],0)</f>
        <v>0</v>
      </c>
      <c r="Z60" s="154">
        <f>IF(Tb.Financiering[[#This Row],[Pnr.]]=Z$7,Tb.Financiering[[#This Row],[Te financieren]]-Tb.Financiering[[#This Row],[Eigen
bijdrage]]-Tb.Financiering[[#This Row],[Andere
subsidie(s)]]-Tb.Financiering[[#This Row],[Anders]],0)</f>
        <v>0</v>
      </c>
      <c r="AA60" s="154">
        <f>IF(Tb.Financiering[[#This Row],[Pnr.]]=AA$7,Tb.Financiering[[#This Row],[Te financieren]]-Tb.Financiering[[#This Row],[Eigen
bijdrage]]-Tb.Financiering[[#This Row],[Andere
subsidie(s)]]-Tb.Financiering[[#This Row],[Anders]],0)</f>
        <v>0</v>
      </c>
      <c r="AB60" s="154">
        <f>IF(Tb.Financiering[[#This Row],[Pnr.]]=AB$7,Tb.Financiering[[#This Row],[Te financieren]]-Tb.Financiering[[#This Row],[Eigen
bijdrage]]-Tb.Financiering[[#This Row],[Andere
subsidie(s)]]-Tb.Financiering[[#This Row],[Anders]],0)</f>
        <v>0</v>
      </c>
      <c r="AC60" s="154">
        <f>IF(Tb.Financiering[[#This Row],[Pnr.]]=AC$7,Tb.Financiering[[#This Row],[Te financieren]]-Tb.Financiering[[#This Row],[Eigen
bijdrage]]-Tb.Financiering[[#This Row],[Andere
subsidie(s)]]-Tb.Financiering[[#This Row],[Anders]],0)</f>
        <v>0</v>
      </c>
      <c r="AD60" s="154">
        <f>IF(Tb.Financiering[[#This Row],[Pnr.]]=AD$7,Tb.Financiering[[#This Row],[Te financieren]]-Tb.Financiering[[#This Row],[Eigen
bijdrage]]-Tb.Financiering[[#This Row],[Andere
subsidie(s)]]-Tb.Financiering[[#This Row],[Anders]],0)</f>
        <v>0</v>
      </c>
      <c r="AE60" s="154">
        <f>IF(Tb.Financiering[[#This Row],[Pnr.]]=AE$7,Tb.Financiering[[#This Row],[Te financieren]]-Tb.Financiering[[#This Row],[Eigen
bijdrage]]-Tb.Financiering[[#This Row],[Andere
subsidie(s)]]-Tb.Financiering[[#This Row],[Anders]],0)</f>
        <v>0</v>
      </c>
      <c r="AF60" s="154">
        <f>IF(Tb.Financiering[[#This Row],[Pnr.]]=AF$7,Tb.Financiering[[#This Row],[Te financieren]]-Tb.Financiering[[#This Row],[Eigen
bijdrage]]-Tb.Financiering[[#This Row],[Andere
subsidie(s)]]-Tb.Financiering[[#This Row],[Anders]],0)</f>
        <v>0</v>
      </c>
      <c r="AG60" s="154">
        <f>IF(Tb.Financiering[[#This Row],[Pnr.]]=AG$7,Tb.Financiering[[#This Row],[Te financieren]]-Tb.Financiering[[#This Row],[Eigen
bijdrage]]-Tb.Financiering[[#This Row],[Andere
subsidie(s)]]-Tb.Financiering[[#This Row],[Anders]],0)</f>
        <v>0</v>
      </c>
      <c r="AH60" s="154">
        <f>IF(Tb.Financiering[[#This Row],[Pnr.]]=AH$7,Tb.Financiering[[#This Row],[Te financieren]]-Tb.Financiering[[#This Row],[Eigen
bijdrage]]-Tb.Financiering[[#This Row],[Andere
subsidie(s)]]-Tb.Financiering[[#This Row],[Anders]],0)</f>
        <v>0</v>
      </c>
      <c r="AI60" s="154">
        <f>IF(Tb.Financiering[[#This Row],[Pnr.]]=AI$7,Tb.Financiering[[#This Row],[Te financieren]]-Tb.Financiering[[#This Row],[Eigen
bijdrage]]-Tb.Financiering[[#This Row],[Andere
subsidie(s)]]-Tb.Financiering[[#This Row],[Anders]],0)</f>
        <v>0</v>
      </c>
      <c r="AJ60" s="154">
        <f>IF(Tb.Financiering[[#This Row],[Pnr.]]=AJ$7,Tb.Financiering[[#This Row],[Te financieren]]-Tb.Financiering[[#This Row],[Eigen
bijdrage]]-Tb.Financiering[[#This Row],[Andere
subsidie(s)]]-Tb.Financiering[[#This Row],[Anders]],0)</f>
        <v>0</v>
      </c>
      <c r="AK60" s="154">
        <f>IF(Tb.Financiering[[#This Row],[Pnr.]]=AK$7,Tb.Financiering[[#This Row],[Te financieren]]-Tb.Financiering[[#This Row],[Eigen
bijdrage]]-Tb.Financiering[[#This Row],[Andere
subsidie(s)]]-Tb.Financiering[[#This Row],[Anders]],0)</f>
        <v>0</v>
      </c>
      <c r="AL60" s="154">
        <f>IF(Tb.Financiering[[#This Row],[Pnr.]]=AL$7,Tb.Financiering[[#This Row],[Te financieren]]-Tb.Financiering[[#This Row],[Eigen
bijdrage]]-Tb.Financiering[[#This Row],[Andere
subsidie(s)]]-Tb.Financiering[[#This Row],[Anders]],0)</f>
        <v>0</v>
      </c>
      <c r="AM60" s="154">
        <f>IF(Tb.Financiering[[#This Row],[Pnr.]]=AM$7,Tb.Financiering[[#This Row],[Te financieren]]-Tb.Financiering[[#This Row],[Eigen
bijdrage]]-Tb.Financiering[[#This Row],[Andere
subsidie(s)]]-Tb.Financiering[[#This Row],[Anders]],0)</f>
        <v>0</v>
      </c>
      <c r="AN60" s="154">
        <f>IF(Tb.Financiering[[#This Row],[Pnr.]]=AN$7,Tb.Financiering[[#This Row],[Te financieren]]-Tb.Financiering[[#This Row],[Eigen
bijdrage]]-Tb.Financiering[[#This Row],[Andere
subsidie(s)]]-Tb.Financiering[[#This Row],[Anders]],0)</f>
        <v>0</v>
      </c>
      <c r="AO60" s="154">
        <f>IF(Tb.Financiering[[#This Row],[Pnr.]]=AO$7,Tb.Financiering[[#This Row],[Te financieren]]-Tb.Financiering[[#This Row],[Eigen
bijdrage]]-Tb.Financiering[[#This Row],[Andere
subsidie(s)]]-Tb.Financiering[[#This Row],[Anders]],0)</f>
        <v>0</v>
      </c>
      <c r="AP60" s="154">
        <f>IF(Tb.Financiering[[#This Row],[Pnr.]]=AP$7,Tb.Financiering[[#This Row],[Te financieren]]-Tb.Financiering[[#This Row],[Eigen
bijdrage]]-Tb.Financiering[[#This Row],[Andere
subsidie(s)]]-Tb.Financiering[[#This Row],[Anders]],0)</f>
        <v>0</v>
      </c>
      <c r="AQ60" s="154">
        <f>IF(Tb.Financiering[[#This Row],[Pnr.]]=AQ$7,Tb.Financiering[[#This Row],[Te financieren]]-Tb.Financiering[[#This Row],[Eigen
bijdrage]]-Tb.Financiering[[#This Row],[Andere
subsidie(s)]]-Tb.Financiering[[#This Row],[Anders]],0)</f>
        <v>0</v>
      </c>
      <c r="AR60" s="154">
        <f>IF(Tb.Financiering[[#This Row],[Pnr.]]=AR$7,Tb.Financiering[[#This Row],[Te financieren]]-Tb.Financiering[[#This Row],[Eigen
bijdrage]]-Tb.Financiering[[#This Row],[Andere
subsidie(s)]]-Tb.Financiering[[#This Row],[Anders]],0)</f>
        <v>0</v>
      </c>
      <c r="AS60" s="154">
        <f>IF(Tb.Financiering[[#This Row],[Pnr.]]=AS$7,Tb.Financiering[[#This Row],[Te financieren]]-Tb.Financiering[[#This Row],[Eigen
bijdrage]]-Tb.Financiering[[#This Row],[Andere
subsidie(s)]]-Tb.Financiering[[#This Row],[Anders]],0)</f>
        <v>0</v>
      </c>
      <c r="AT60" s="154">
        <f>IF(Tb.Financiering[[#This Row],[Pnr.]]=AT$7,Tb.Financiering[[#This Row],[Te financieren]]-Tb.Financiering[[#This Row],[Eigen
bijdrage]]-Tb.Financiering[[#This Row],[Andere
subsidie(s)]]-Tb.Financiering[[#This Row],[Anders]],0)</f>
        <v>0</v>
      </c>
      <c r="AU60" s="154">
        <f>IF(Tb.Financiering[[#This Row],[Pnr.]]=AU$7,Tb.Financiering[[#This Row],[Te financieren]]-Tb.Financiering[[#This Row],[Eigen
bijdrage]]-Tb.Financiering[[#This Row],[Andere
subsidie(s)]]-Tb.Financiering[[#This Row],[Anders]],0)</f>
        <v>0</v>
      </c>
      <c r="AV60" s="154">
        <f>IF(Tb.Financiering[[#This Row],[Pnr.]]=AV$7,Tb.Financiering[[#This Row],[Te financieren]]-Tb.Financiering[[#This Row],[Eigen
bijdrage]]-Tb.Financiering[[#This Row],[Andere
subsidie(s)]]-Tb.Financiering[[#This Row],[Anders]],0)</f>
        <v>0</v>
      </c>
      <c r="AW60" s="154">
        <f>IF(Tb.Financiering[[#This Row],[Pnr.]]=AW$7,Tb.Financiering[[#This Row],[Te financieren]]-Tb.Financiering[[#This Row],[Eigen
bijdrage]]-Tb.Financiering[[#This Row],[Andere
subsidie(s)]]-Tb.Financiering[[#This Row],[Anders]],0)</f>
        <v>0</v>
      </c>
      <c r="AX60" s="154">
        <f>IF(Tb.Financiering[[#This Row],[Pnr.]]=AX$7,Tb.Financiering[[#This Row],[Te financieren]]-Tb.Financiering[[#This Row],[Eigen
bijdrage]]-Tb.Financiering[[#This Row],[Andere
subsidie(s)]]-Tb.Financiering[[#This Row],[Anders]],0)</f>
        <v>0</v>
      </c>
      <c r="AY60" s="154">
        <f>IF(Tb.Financiering[[#This Row],[Pnr.]]=AY$7,Tb.Financiering[[#This Row],[Te financieren]]-Tb.Financiering[[#This Row],[Eigen
bijdrage]]-Tb.Financiering[[#This Row],[Andere
subsidie(s)]]-Tb.Financiering[[#This Row],[Anders]],0)</f>
        <v>0</v>
      </c>
      <c r="AZ60" s="154">
        <f>IF(Tb.Financiering[[#This Row],[Pnr.]]=AZ$7,Tb.Financiering[[#This Row],[Te financieren]]-Tb.Financiering[[#This Row],[Eigen
bijdrage]]-Tb.Financiering[[#This Row],[Andere
subsidie(s)]]-Tb.Financiering[[#This Row],[Anders]],0)</f>
        <v>0</v>
      </c>
      <c r="BA60" s="154">
        <f>IF(Tb.Financiering[[#This Row],[Pnr.]]=BA$7,Tb.Financiering[[#This Row],[Te financieren]]-Tb.Financiering[[#This Row],[Eigen
bijdrage]]-Tb.Financiering[[#This Row],[Andere
subsidie(s)]]-Tb.Financiering[[#This Row],[Anders]],0)</f>
        <v>0</v>
      </c>
      <c r="BB60" s="154">
        <f>IF(Tb.Financiering[[#This Row],[Pnr.]]=BB$7,Tb.Financiering[[#This Row],[Te financieren]]-Tb.Financiering[[#This Row],[Eigen
bijdrage]]-Tb.Financiering[[#This Row],[Andere
subsidie(s)]]-Tb.Financiering[[#This Row],[Anders]],0)</f>
        <v>0</v>
      </c>
      <c r="BC60" s="154">
        <f>IF(Tb.Financiering[[#This Row],[Pnr.]]=BC$7,Tb.Financiering[[#This Row],[Te financieren]]-Tb.Financiering[[#This Row],[Eigen
bijdrage]]-Tb.Financiering[[#This Row],[Andere
subsidie(s)]]-Tb.Financiering[[#This Row],[Anders]],0)</f>
        <v>0</v>
      </c>
      <c r="BD60" s="154">
        <f>IF(Tb.Financiering[[#This Row],[Pnr.]]=BD$7,Tb.Financiering[[#This Row],[Te financieren]]-Tb.Financiering[[#This Row],[Eigen
bijdrage]]-Tb.Financiering[[#This Row],[Andere
subsidie(s)]]-Tb.Financiering[[#This Row],[Anders]],0)</f>
        <v>0</v>
      </c>
      <c r="BE60" s="154">
        <f>IF(Tb.Financiering[[#This Row],[Pnr.]]=BE$7,Tb.Financiering[[#This Row],[Te financieren]]-Tb.Financiering[[#This Row],[Eigen
bijdrage]]-Tb.Financiering[[#This Row],[Andere
subsidie(s)]]-Tb.Financiering[[#This Row],[Anders]],0)</f>
        <v>0</v>
      </c>
      <c r="BF60" s="154">
        <f>IF(Tb.Financiering[[#This Row],[Pnr.]]=BF$7,Tb.Financiering[[#This Row],[Te financieren]]-Tb.Financiering[[#This Row],[Eigen
bijdrage]]-Tb.Financiering[[#This Row],[Andere
subsidie(s)]]-Tb.Financiering[[#This Row],[Anders]],0)</f>
        <v>0</v>
      </c>
      <c r="BG60" s="154">
        <f>IF(Tb.Financiering[[#This Row],[Pnr.]]=BG$7,Tb.Financiering[[#This Row],[Te financieren]]-Tb.Financiering[[#This Row],[Eigen
bijdrage]]-Tb.Financiering[[#This Row],[Andere
subsidie(s)]]-Tb.Financiering[[#This Row],[Anders]],0)</f>
        <v>0</v>
      </c>
      <c r="BH60" s="154">
        <f>IF(Tb.Financiering[[#This Row],[Pnr.]]=BH$7,Tb.Financiering[[#This Row],[Te financieren]]-Tb.Financiering[[#This Row],[Eigen
bijdrage]]-Tb.Financiering[[#This Row],[Andere
subsidie(s)]]-Tb.Financiering[[#This Row],[Anders]],0)</f>
        <v>0</v>
      </c>
      <c r="BI60" s="154">
        <f>IF(Tb.Financiering[[#This Row],[Pnr.]]=BI$7,Tb.Financiering[[#This Row],[Te financieren]]-Tb.Financiering[[#This Row],[Eigen
bijdrage]]-Tb.Financiering[[#This Row],[Andere
subsidie(s)]]-Tb.Financiering[[#This Row],[Anders]],0)</f>
        <v>0</v>
      </c>
      <c r="BJ60" s="154">
        <f>IF(Tb.Financiering[[#This Row],[Pnr.]]=BJ$7,Tb.Financiering[[#This Row],[Te financieren]]-Tb.Financiering[[#This Row],[Eigen
bijdrage]]-Tb.Financiering[[#This Row],[Andere
subsidie(s)]]-Tb.Financiering[[#This Row],[Anders]],0)</f>
        <v>0</v>
      </c>
      <c r="BK60" s="154">
        <f>IF(Tb.Financiering[[#This Row],[Pnr.]]=BK$7,Tb.Financiering[[#This Row],[Te financieren]]-Tb.Financiering[[#This Row],[Eigen
bijdrage]]-Tb.Financiering[[#This Row],[Andere
subsidie(s)]]-Tb.Financiering[[#This Row],[Anders]],0)</f>
        <v>0</v>
      </c>
      <c r="BL60" s="154">
        <f>IF(Tb.Financiering[[#This Row],[Pnr.]]=BL$7,Tb.Financiering[[#This Row],[Te financieren]]-Tb.Financiering[[#This Row],[Eigen
bijdrage]]-Tb.Financiering[[#This Row],[Andere
subsidie(s)]]-Tb.Financiering[[#This Row],[Anders]],0)</f>
        <v>0</v>
      </c>
      <c r="BM60" s="154">
        <f>IF(Tb.Financiering[[#This Row],[Pnr.]]=BM$7,Tb.Financiering[[#This Row],[Te financieren]]-Tb.Financiering[[#This Row],[Eigen
bijdrage]]-Tb.Financiering[[#This Row],[Andere
subsidie(s)]]-Tb.Financiering[[#This Row],[Anders]],0)</f>
        <v>0</v>
      </c>
      <c r="BN60" s="259">
        <f>IF(Tb.Financiering[[#This Row],[Pnr.]]=BN$7,Tb.Financiering[[#This Row],[Eigen
bijdrage]]+Tb.Financiering[[#This Row],[Andere
subsidie(s)]]+Tb.Financiering[[#This Row],[Anders]],0)</f>
        <v>0</v>
      </c>
      <c r="BO60" s="259">
        <f>IF(Tb.Financiering[[#This Row],[Pnr.]]=BO$7,Tb.Financiering[[#This Row],[Eigen
bijdrage]]+Tb.Financiering[[#This Row],[Andere
subsidie(s)]]+Tb.Financiering[[#This Row],[Anders]],0)</f>
        <v>0</v>
      </c>
      <c r="BP60" s="259">
        <f>IF(Tb.Financiering[[#This Row],[Pnr.]]=BP$7,Tb.Financiering[[#This Row],[Eigen
bijdrage]]+Tb.Financiering[[#This Row],[Andere
subsidie(s)]]+Tb.Financiering[[#This Row],[Anders]],0)</f>
        <v>0</v>
      </c>
      <c r="BQ60" s="259">
        <f>IF(Tb.Financiering[[#This Row],[Pnr.]]=BQ$7,Tb.Financiering[[#This Row],[Eigen
bijdrage]]+Tb.Financiering[[#This Row],[Andere
subsidie(s)]]+Tb.Financiering[[#This Row],[Anders]],0)</f>
        <v>0</v>
      </c>
      <c r="BR60" s="259">
        <f>IF(Tb.Financiering[[#This Row],[Pnr.]]=BR$7,Tb.Financiering[[#This Row],[Eigen
bijdrage]]+Tb.Financiering[[#This Row],[Andere
subsidie(s)]]+Tb.Financiering[[#This Row],[Anders]],0)</f>
        <v>0</v>
      </c>
      <c r="BS60" s="259">
        <f>IF(Tb.Financiering[[#This Row],[Pnr.]]=BS$7,Tb.Financiering[[#This Row],[Eigen
bijdrage]]+Tb.Financiering[[#This Row],[Andere
subsidie(s)]]+Tb.Financiering[[#This Row],[Anders]],0)</f>
        <v>0</v>
      </c>
      <c r="BT60" s="259">
        <f>IF(Tb.Financiering[[#This Row],[Pnr.]]=BT$7,Tb.Financiering[[#This Row],[Eigen
bijdrage]]+Tb.Financiering[[#This Row],[Andere
subsidie(s)]]+Tb.Financiering[[#This Row],[Anders]],0)</f>
        <v>0</v>
      </c>
      <c r="BU60" s="259">
        <f>IF(Tb.Financiering[[#This Row],[Pnr.]]=BU$7,Tb.Financiering[[#This Row],[Eigen
bijdrage]]+Tb.Financiering[[#This Row],[Andere
subsidie(s)]]+Tb.Financiering[[#This Row],[Anders]],0)</f>
        <v>0</v>
      </c>
      <c r="BV60" s="259">
        <f>IF(Tb.Financiering[[#This Row],[Pnr.]]=BV$7,Tb.Financiering[[#This Row],[Eigen
bijdrage]]+Tb.Financiering[[#This Row],[Andere
subsidie(s)]]+Tb.Financiering[[#This Row],[Anders]],0)</f>
        <v>0</v>
      </c>
      <c r="BW60" s="259">
        <f>IF(Tb.Financiering[[#This Row],[Pnr.]]=BW$7,Tb.Financiering[[#This Row],[Eigen
bijdrage]]+Tb.Financiering[[#This Row],[Andere
subsidie(s)]]+Tb.Financiering[[#This Row],[Anders]],0)</f>
        <v>0</v>
      </c>
      <c r="BX60" s="259">
        <f>IF(Tb.Financiering[[#This Row],[Pnr.]]=BX$7,Tb.Financiering[[#This Row],[Eigen
bijdrage]]+Tb.Financiering[[#This Row],[Andere
subsidie(s)]]+Tb.Financiering[[#This Row],[Anders]],0)</f>
        <v>0</v>
      </c>
      <c r="BY60" s="259">
        <f>IF(Tb.Financiering[[#This Row],[Pnr.]]=BY$7,Tb.Financiering[[#This Row],[Eigen
bijdrage]]+Tb.Financiering[[#This Row],[Andere
subsidie(s)]]+Tb.Financiering[[#This Row],[Anders]],0)</f>
        <v>0</v>
      </c>
      <c r="BZ60" s="259">
        <f>IF(Tb.Financiering[[#This Row],[Pnr.]]=BZ$7,Tb.Financiering[[#This Row],[Eigen
bijdrage]]+Tb.Financiering[[#This Row],[Andere
subsidie(s)]]+Tb.Financiering[[#This Row],[Anders]],0)</f>
        <v>0</v>
      </c>
      <c r="CA60" s="259">
        <f>IF(Tb.Financiering[[#This Row],[Pnr.]]=CA$7,Tb.Financiering[[#This Row],[Eigen
bijdrage]]+Tb.Financiering[[#This Row],[Andere
subsidie(s)]]+Tb.Financiering[[#This Row],[Anders]],0)</f>
        <v>0</v>
      </c>
      <c r="CB60" s="259">
        <f>IF(Tb.Financiering[[#This Row],[Pnr.]]=CB$7,Tb.Financiering[[#This Row],[Eigen
bijdrage]]+Tb.Financiering[[#This Row],[Andere
subsidie(s)]]+Tb.Financiering[[#This Row],[Anders]],0)</f>
        <v>0</v>
      </c>
      <c r="CC60" s="259">
        <f>IF(Tb.Financiering[[#This Row],[Pnr.]]=CC$7,Tb.Financiering[[#This Row],[Eigen
bijdrage]]+Tb.Financiering[[#This Row],[Andere
subsidie(s)]]+Tb.Financiering[[#This Row],[Anders]],0)</f>
        <v>0</v>
      </c>
      <c r="CD60" s="259">
        <f>IF(Tb.Financiering[[#This Row],[Pnr.]]=CD$7,Tb.Financiering[[#This Row],[Eigen
bijdrage]]+Tb.Financiering[[#This Row],[Andere
subsidie(s)]]+Tb.Financiering[[#This Row],[Anders]],0)</f>
        <v>0</v>
      </c>
      <c r="CE60" s="259">
        <f>IF(Tb.Financiering[[#This Row],[Pnr.]]=CE$7,Tb.Financiering[[#This Row],[Eigen
bijdrage]]+Tb.Financiering[[#This Row],[Andere
subsidie(s)]]+Tb.Financiering[[#This Row],[Anders]],0)</f>
        <v>0</v>
      </c>
      <c r="CF60" s="259">
        <f>IF(Tb.Financiering[[#This Row],[Pnr.]]=CF$7,Tb.Financiering[[#This Row],[Eigen
bijdrage]]+Tb.Financiering[[#This Row],[Andere
subsidie(s)]]+Tb.Financiering[[#This Row],[Anders]],0)</f>
        <v>0</v>
      </c>
      <c r="CG60" s="259">
        <f>IF(Tb.Financiering[[#This Row],[Pnr.]]=CG$7,Tb.Financiering[[#This Row],[Eigen
bijdrage]]+Tb.Financiering[[#This Row],[Andere
subsidie(s)]]+Tb.Financiering[[#This Row],[Anders]],0)</f>
        <v>0</v>
      </c>
      <c r="CH60" s="259">
        <f>IF(Tb.Financiering[[#This Row],[Pnr.]]=CH$7,Tb.Financiering[[#This Row],[Eigen
bijdrage]]+Tb.Financiering[[#This Row],[Andere
subsidie(s)]]+Tb.Financiering[[#This Row],[Anders]],0)</f>
        <v>0</v>
      </c>
      <c r="CI60" s="259">
        <f>IF(Tb.Financiering[[#This Row],[Pnr.]]=CI$7,Tb.Financiering[[#This Row],[Eigen
bijdrage]]+Tb.Financiering[[#This Row],[Andere
subsidie(s)]]+Tb.Financiering[[#This Row],[Anders]],0)</f>
        <v>0</v>
      </c>
      <c r="CJ60" s="259">
        <f>IF(Tb.Financiering[[#This Row],[Pnr.]]=CJ$7,Tb.Financiering[[#This Row],[Eigen
bijdrage]]+Tb.Financiering[[#This Row],[Andere
subsidie(s)]]+Tb.Financiering[[#This Row],[Anders]],0)</f>
        <v>0</v>
      </c>
      <c r="CK60" s="259">
        <f>IF(Tb.Financiering[[#This Row],[Pnr.]]=CK$7,Tb.Financiering[[#This Row],[Eigen
bijdrage]]+Tb.Financiering[[#This Row],[Andere
subsidie(s)]]+Tb.Financiering[[#This Row],[Anders]],0)</f>
        <v>0</v>
      </c>
      <c r="CL60" s="259">
        <f>IF(Tb.Financiering[[#This Row],[Pnr.]]=CL$7,Tb.Financiering[[#This Row],[Eigen
bijdrage]]+Tb.Financiering[[#This Row],[Andere
subsidie(s)]]+Tb.Financiering[[#This Row],[Anders]],0)</f>
        <v>0</v>
      </c>
      <c r="CM60" s="259">
        <f>IF(Tb.Financiering[[#This Row],[Pnr.]]=CM$7,Tb.Financiering[[#This Row],[Eigen
bijdrage]]+Tb.Financiering[[#This Row],[Andere
subsidie(s)]]+Tb.Financiering[[#This Row],[Anders]],0)</f>
        <v>0</v>
      </c>
      <c r="CN60" s="259">
        <f>IF(Tb.Financiering[[#This Row],[Pnr.]]=CN$7,Tb.Financiering[[#This Row],[Eigen
bijdrage]]+Tb.Financiering[[#This Row],[Andere
subsidie(s)]]+Tb.Financiering[[#This Row],[Anders]],0)</f>
        <v>0</v>
      </c>
      <c r="CO60" s="259">
        <f>IF(Tb.Financiering[[#This Row],[Pnr.]]=CO$7,Tb.Financiering[[#This Row],[Eigen
bijdrage]]+Tb.Financiering[[#This Row],[Andere
subsidie(s)]]+Tb.Financiering[[#This Row],[Anders]],0)</f>
        <v>0</v>
      </c>
      <c r="CP60" s="259">
        <f>IF(Tb.Financiering[[#This Row],[Pnr.]]=CP$7,Tb.Financiering[[#This Row],[Eigen
bijdrage]]+Tb.Financiering[[#This Row],[Andere
subsidie(s)]]+Tb.Financiering[[#This Row],[Anders]],0)</f>
        <v>0</v>
      </c>
      <c r="CQ60" s="259">
        <f>IF(Tb.Financiering[[#This Row],[Pnr.]]=CQ$7,Tb.Financiering[[#This Row],[Eigen
bijdrage]]+Tb.Financiering[[#This Row],[Andere
subsidie(s)]]+Tb.Financiering[[#This Row],[Anders]],0)</f>
        <v>0</v>
      </c>
      <c r="CR60" s="259">
        <f>IF(Tb.Financiering[[#This Row],[Pnr.]]=CR$7,Tb.Financiering[[#This Row],[Eigen
bijdrage]]+Tb.Financiering[[#This Row],[Andere
subsidie(s)]]+Tb.Financiering[[#This Row],[Anders]],0)</f>
        <v>0</v>
      </c>
      <c r="CS60" s="259">
        <f>IF(Tb.Financiering[[#This Row],[Pnr.]]=CS$7,Tb.Financiering[[#This Row],[Eigen
bijdrage]]+Tb.Financiering[[#This Row],[Andere
subsidie(s)]]+Tb.Financiering[[#This Row],[Anders]],0)</f>
        <v>0</v>
      </c>
      <c r="CT60" s="259">
        <f>IF(Tb.Financiering[[#This Row],[Pnr.]]=CT$7,Tb.Financiering[[#This Row],[Eigen
bijdrage]]+Tb.Financiering[[#This Row],[Andere
subsidie(s)]]+Tb.Financiering[[#This Row],[Anders]],0)</f>
        <v>0</v>
      </c>
      <c r="CU60" s="259">
        <f>IF(Tb.Financiering[[#This Row],[Pnr.]]=CU$7,Tb.Financiering[[#This Row],[Eigen
bijdrage]]+Tb.Financiering[[#This Row],[Andere
subsidie(s)]]+Tb.Financiering[[#This Row],[Anders]],0)</f>
        <v>0</v>
      </c>
      <c r="CV60" s="259">
        <f>IF(Tb.Financiering[[#This Row],[Pnr.]]=CV$7,Tb.Financiering[[#This Row],[Eigen
bijdrage]]+Tb.Financiering[[#This Row],[Andere
subsidie(s)]]+Tb.Financiering[[#This Row],[Anders]],0)</f>
        <v>0</v>
      </c>
      <c r="CW60" s="259">
        <f>IF(Tb.Financiering[[#This Row],[Pnr.]]=CW$7,Tb.Financiering[[#This Row],[Eigen
bijdrage]]+Tb.Financiering[[#This Row],[Andere
subsidie(s)]]+Tb.Financiering[[#This Row],[Anders]],0)</f>
        <v>0</v>
      </c>
      <c r="CX60" s="259">
        <f>IF(Tb.Financiering[[#This Row],[Pnr.]]=CX$7,Tb.Financiering[[#This Row],[Eigen
bijdrage]]+Tb.Financiering[[#This Row],[Andere
subsidie(s)]]+Tb.Financiering[[#This Row],[Anders]],0)</f>
        <v>0</v>
      </c>
      <c r="CY60" s="259">
        <f>IF(Tb.Financiering[[#This Row],[Pnr.]]=CY$7,Tb.Financiering[[#This Row],[Eigen
bijdrage]]+Tb.Financiering[[#This Row],[Andere
subsidie(s)]]+Tb.Financiering[[#This Row],[Anders]],0)</f>
        <v>0</v>
      </c>
      <c r="CZ60" s="259">
        <f>IF(Tb.Financiering[[#This Row],[Pnr.]]=CZ$7,Tb.Financiering[[#This Row],[Eigen
bijdrage]]+Tb.Financiering[[#This Row],[Andere
subsidie(s)]]+Tb.Financiering[[#This Row],[Anders]],0)</f>
        <v>0</v>
      </c>
      <c r="DA60" s="259">
        <f>IF(Tb.Financiering[[#This Row],[Pnr.]]=DA$7,Tb.Financiering[[#This Row],[Eigen
bijdrage]]+Tb.Financiering[[#This Row],[Andere
subsidie(s)]]+Tb.Financiering[[#This Row],[Anders]],0)</f>
        <v>0</v>
      </c>
      <c r="DB60" s="259">
        <f>IF(Tb.Financiering[[#This Row],[Pnr.]]=DB$7,Tb.Financiering[[#This Row],[Eigen
bijdrage]]+Tb.Financiering[[#This Row],[Andere
subsidie(s)]]+Tb.Financiering[[#This Row],[Anders]],0)</f>
        <v>0</v>
      </c>
      <c r="DC60" s="259">
        <f>IF(Tb.Financiering[[#This Row],[Pnr.]]=DC$7,Tb.Financiering[[#This Row],[Eigen
bijdrage]]+Tb.Financiering[[#This Row],[Andere
subsidie(s)]]+Tb.Financiering[[#This Row],[Anders]],0)</f>
        <v>0</v>
      </c>
      <c r="DD60" s="259">
        <f>IF(Tb.Financiering[[#This Row],[Pnr.]]=DD$7,Tb.Financiering[[#This Row],[Eigen
bijdrage]]+Tb.Financiering[[#This Row],[Andere
subsidie(s)]]+Tb.Financiering[[#This Row],[Anders]],0)</f>
        <v>0</v>
      </c>
      <c r="DE60" s="259">
        <f>IF(Tb.Financiering[[#This Row],[Pnr.]]=DE$7,Tb.Financiering[[#This Row],[Eigen
bijdrage]]+Tb.Financiering[[#This Row],[Andere
subsidie(s)]]+Tb.Financiering[[#This Row],[Anders]],0)</f>
        <v>0</v>
      </c>
      <c r="DF60" s="259">
        <f>IF(Tb.Financiering[[#This Row],[Pnr.]]=DF$7,Tb.Financiering[[#This Row],[Eigen
bijdrage]]+Tb.Financiering[[#This Row],[Andere
subsidie(s)]]+Tb.Financiering[[#This Row],[Anders]],0)</f>
        <v>0</v>
      </c>
      <c r="DG60" s="259">
        <f>IF(Tb.Financiering[[#This Row],[Pnr.]]=DG$7,Tb.Financiering[[#This Row],[Eigen
bijdrage]]+Tb.Financiering[[#This Row],[Andere
subsidie(s)]]+Tb.Financiering[[#This Row],[Anders]],0)</f>
        <v>0</v>
      </c>
      <c r="DH60" s="259">
        <f>IF(Tb.Financiering[[#This Row],[Pnr.]]=DH$7,Tb.Financiering[[#This Row],[Eigen
bijdrage]]+Tb.Financiering[[#This Row],[Andere
subsidie(s)]]+Tb.Financiering[[#This Row],[Anders]],0)</f>
        <v>0</v>
      </c>
      <c r="DI60" s="259">
        <f>IF(Tb.Financiering[[#This Row],[Pnr.]]=DI$7,Tb.Financiering[[#This Row],[Eigen
bijdrage]]+Tb.Financiering[[#This Row],[Andere
subsidie(s)]]+Tb.Financiering[[#This Row],[Anders]],0)</f>
        <v>0</v>
      </c>
      <c r="DJ60" s="259">
        <f>IF(Tb.Financiering[[#This Row],[Pnr.]]=DJ$7,Tb.Financiering[[#This Row],[Eigen
bijdrage]]+Tb.Financiering[[#This Row],[Andere
subsidie(s)]]+Tb.Financiering[[#This Row],[Anders]],0)</f>
        <v>0</v>
      </c>
      <c r="DK60" s="259">
        <f>IF(Tb.Financiering[[#This Row],[Pnr.]]=DK$7,Tb.Financiering[[#This Row],[Eigen
bijdrage]]+Tb.Financiering[[#This Row],[Andere
subsidie(s)]]+Tb.Financiering[[#This Row],[Anders]],0)</f>
        <v>0</v>
      </c>
      <c r="XEZ60" s="267"/>
      <c r="XFA60" s="267"/>
      <c r="XFB60" s="267"/>
      <c r="XFC60" s="267"/>
      <c r="XFD60" s="31"/>
    </row>
    <row r="61" spans="1:115 16380:16384" s="4" customFormat="1" x14ac:dyDescent="0.3">
      <c r="A61" s="31"/>
      <c r="B61" s="147"/>
      <c r="C61" s="147"/>
      <c r="D61" s="11">
        <f>SUMIF(Tbl.Kosten[PSAnr.],Tb.Financiering[[#This Row],[PSAnr.]],Tbl.Kosten[Totaal kosten])</f>
        <v>0</v>
      </c>
      <c r="E61" s="164">
        <f>SUMIF(Tbl.Kosten[PSAnr.],Tb.Financiering[[#This Row],[PSAnr.]],Tbl.Kosten[Subsidie])</f>
        <v>0</v>
      </c>
      <c r="F61" s="165"/>
      <c r="G61" s="164">
        <f>Tb.Financiering[[#This Row],[Begrote kosten]]-Tb.Financiering[[#This Row],[Berekende GLB subsidie]]-Tb.Financiering[[#This Row],[Correctie GLB subsidie]]</f>
        <v>0</v>
      </c>
      <c r="H61" s="166"/>
      <c r="I61" s="166"/>
      <c r="J61" s="166"/>
      <c r="K61" s="162"/>
      <c r="L61" s="97">
        <f>Tb.Financiering[[#This Row],[Te financieren]]-SUM(Tb.Financiering[[#This Row],[Eigen
bijdrage]:[Anders]])</f>
        <v>0</v>
      </c>
      <c r="M61" s="170" t="str">
        <f>IFERROR(VLOOKUP(Tb.Financiering[[#This Row],[Partnernaam]],Tbl.Projectpartners[[Naam]:[PNr.]],9,FALSE),"")</f>
        <v/>
      </c>
      <c r="N61" s="152" t="str">
        <f>IFERROR(VLOOKUP(Tb.Financiering[[#This Row],[Subsidiabele activiteit]],Tbl.Subsidiehoogte[[Subsidieactiviteit]:[SAnr.]],3,FALSE),"")</f>
        <v/>
      </c>
      <c r="O61" s="152" t="str">
        <f>_xlfn.CONCAT(Tb.Financiering[[#This Row],[Pnr.]],Tb.Financiering[[#This Row],[SAnr.]])</f>
        <v/>
      </c>
      <c r="P61" s="154">
        <f>IF(Tb.Financiering[[#This Row],[Pnr.]]=P$7,Tb.Financiering[[#This Row],[Te financieren]]-Tb.Financiering[[#This Row],[Eigen
bijdrage]]-Tb.Financiering[[#This Row],[Andere
subsidie(s)]]-Tb.Financiering[[#This Row],[Anders]],0)</f>
        <v>0</v>
      </c>
      <c r="Q61" s="154">
        <f>IF(Tb.Financiering[[#This Row],[Pnr.]]=Q$7,Tb.Financiering[[#This Row],[Te financieren]]-Tb.Financiering[[#This Row],[Eigen
bijdrage]]-Tb.Financiering[[#This Row],[Andere
subsidie(s)]]-Tb.Financiering[[#This Row],[Anders]],0)</f>
        <v>0</v>
      </c>
      <c r="R61" s="154">
        <f>IF(Tb.Financiering[[#This Row],[Pnr.]]=R$7,Tb.Financiering[[#This Row],[Te financieren]]-Tb.Financiering[[#This Row],[Eigen
bijdrage]]-Tb.Financiering[[#This Row],[Andere
subsidie(s)]]-Tb.Financiering[[#This Row],[Anders]],0)</f>
        <v>0</v>
      </c>
      <c r="S61" s="154">
        <f>IF(Tb.Financiering[[#This Row],[Pnr.]]=S$7,Tb.Financiering[[#This Row],[Te financieren]]-Tb.Financiering[[#This Row],[Eigen
bijdrage]]-Tb.Financiering[[#This Row],[Andere
subsidie(s)]]-Tb.Financiering[[#This Row],[Anders]],0)</f>
        <v>0</v>
      </c>
      <c r="T61" s="154">
        <f>IF(Tb.Financiering[[#This Row],[Pnr.]]=T$7,Tb.Financiering[[#This Row],[Te financieren]]-Tb.Financiering[[#This Row],[Eigen
bijdrage]]-Tb.Financiering[[#This Row],[Andere
subsidie(s)]]-Tb.Financiering[[#This Row],[Anders]],0)</f>
        <v>0</v>
      </c>
      <c r="U61" s="154">
        <f>IF(Tb.Financiering[[#This Row],[Pnr.]]=U$7,Tb.Financiering[[#This Row],[Te financieren]]-Tb.Financiering[[#This Row],[Eigen
bijdrage]]-Tb.Financiering[[#This Row],[Andere
subsidie(s)]]-Tb.Financiering[[#This Row],[Anders]],0)</f>
        <v>0</v>
      </c>
      <c r="V61" s="154">
        <f>IF(Tb.Financiering[[#This Row],[Pnr.]]=V$7,Tb.Financiering[[#This Row],[Te financieren]]-Tb.Financiering[[#This Row],[Eigen
bijdrage]]-Tb.Financiering[[#This Row],[Andere
subsidie(s)]]-Tb.Financiering[[#This Row],[Anders]],0)</f>
        <v>0</v>
      </c>
      <c r="W61" s="154">
        <f>IF(Tb.Financiering[[#This Row],[Pnr.]]=W$7,Tb.Financiering[[#This Row],[Te financieren]]-Tb.Financiering[[#This Row],[Eigen
bijdrage]]-Tb.Financiering[[#This Row],[Andere
subsidie(s)]]-Tb.Financiering[[#This Row],[Anders]],0)</f>
        <v>0</v>
      </c>
      <c r="X61" s="154">
        <f>IF(Tb.Financiering[[#This Row],[Pnr.]]=X$7,Tb.Financiering[[#This Row],[Te financieren]]-Tb.Financiering[[#This Row],[Eigen
bijdrage]]-Tb.Financiering[[#This Row],[Andere
subsidie(s)]]-Tb.Financiering[[#This Row],[Anders]],0)</f>
        <v>0</v>
      </c>
      <c r="Y61" s="154">
        <f>IF(Tb.Financiering[[#This Row],[Pnr.]]=Y$7,Tb.Financiering[[#This Row],[Te financieren]]-Tb.Financiering[[#This Row],[Eigen
bijdrage]]-Tb.Financiering[[#This Row],[Andere
subsidie(s)]]-Tb.Financiering[[#This Row],[Anders]],0)</f>
        <v>0</v>
      </c>
      <c r="Z61" s="154">
        <f>IF(Tb.Financiering[[#This Row],[Pnr.]]=Z$7,Tb.Financiering[[#This Row],[Te financieren]]-Tb.Financiering[[#This Row],[Eigen
bijdrage]]-Tb.Financiering[[#This Row],[Andere
subsidie(s)]]-Tb.Financiering[[#This Row],[Anders]],0)</f>
        <v>0</v>
      </c>
      <c r="AA61" s="154">
        <f>IF(Tb.Financiering[[#This Row],[Pnr.]]=AA$7,Tb.Financiering[[#This Row],[Te financieren]]-Tb.Financiering[[#This Row],[Eigen
bijdrage]]-Tb.Financiering[[#This Row],[Andere
subsidie(s)]]-Tb.Financiering[[#This Row],[Anders]],0)</f>
        <v>0</v>
      </c>
      <c r="AB61" s="154">
        <f>IF(Tb.Financiering[[#This Row],[Pnr.]]=AB$7,Tb.Financiering[[#This Row],[Te financieren]]-Tb.Financiering[[#This Row],[Eigen
bijdrage]]-Tb.Financiering[[#This Row],[Andere
subsidie(s)]]-Tb.Financiering[[#This Row],[Anders]],0)</f>
        <v>0</v>
      </c>
      <c r="AC61" s="154">
        <f>IF(Tb.Financiering[[#This Row],[Pnr.]]=AC$7,Tb.Financiering[[#This Row],[Te financieren]]-Tb.Financiering[[#This Row],[Eigen
bijdrage]]-Tb.Financiering[[#This Row],[Andere
subsidie(s)]]-Tb.Financiering[[#This Row],[Anders]],0)</f>
        <v>0</v>
      </c>
      <c r="AD61" s="154">
        <f>IF(Tb.Financiering[[#This Row],[Pnr.]]=AD$7,Tb.Financiering[[#This Row],[Te financieren]]-Tb.Financiering[[#This Row],[Eigen
bijdrage]]-Tb.Financiering[[#This Row],[Andere
subsidie(s)]]-Tb.Financiering[[#This Row],[Anders]],0)</f>
        <v>0</v>
      </c>
      <c r="AE61" s="154">
        <f>IF(Tb.Financiering[[#This Row],[Pnr.]]=AE$7,Tb.Financiering[[#This Row],[Te financieren]]-Tb.Financiering[[#This Row],[Eigen
bijdrage]]-Tb.Financiering[[#This Row],[Andere
subsidie(s)]]-Tb.Financiering[[#This Row],[Anders]],0)</f>
        <v>0</v>
      </c>
      <c r="AF61" s="154">
        <f>IF(Tb.Financiering[[#This Row],[Pnr.]]=AF$7,Tb.Financiering[[#This Row],[Te financieren]]-Tb.Financiering[[#This Row],[Eigen
bijdrage]]-Tb.Financiering[[#This Row],[Andere
subsidie(s)]]-Tb.Financiering[[#This Row],[Anders]],0)</f>
        <v>0</v>
      </c>
      <c r="AG61" s="154">
        <f>IF(Tb.Financiering[[#This Row],[Pnr.]]=AG$7,Tb.Financiering[[#This Row],[Te financieren]]-Tb.Financiering[[#This Row],[Eigen
bijdrage]]-Tb.Financiering[[#This Row],[Andere
subsidie(s)]]-Tb.Financiering[[#This Row],[Anders]],0)</f>
        <v>0</v>
      </c>
      <c r="AH61" s="154">
        <f>IF(Tb.Financiering[[#This Row],[Pnr.]]=AH$7,Tb.Financiering[[#This Row],[Te financieren]]-Tb.Financiering[[#This Row],[Eigen
bijdrage]]-Tb.Financiering[[#This Row],[Andere
subsidie(s)]]-Tb.Financiering[[#This Row],[Anders]],0)</f>
        <v>0</v>
      </c>
      <c r="AI61" s="154">
        <f>IF(Tb.Financiering[[#This Row],[Pnr.]]=AI$7,Tb.Financiering[[#This Row],[Te financieren]]-Tb.Financiering[[#This Row],[Eigen
bijdrage]]-Tb.Financiering[[#This Row],[Andere
subsidie(s)]]-Tb.Financiering[[#This Row],[Anders]],0)</f>
        <v>0</v>
      </c>
      <c r="AJ61" s="154">
        <f>IF(Tb.Financiering[[#This Row],[Pnr.]]=AJ$7,Tb.Financiering[[#This Row],[Te financieren]]-Tb.Financiering[[#This Row],[Eigen
bijdrage]]-Tb.Financiering[[#This Row],[Andere
subsidie(s)]]-Tb.Financiering[[#This Row],[Anders]],0)</f>
        <v>0</v>
      </c>
      <c r="AK61" s="154">
        <f>IF(Tb.Financiering[[#This Row],[Pnr.]]=AK$7,Tb.Financiering[[#This Row],[Te financieren]]-Tb.Financiering[[#This Row],[Eigen
bijdrage]]-Tb.Financiering[[#This Row],[Andere
subsidie(s)]]-Tb.Financiering[[#This Row],[Anders]],0)</f>
        <v>0</v>
      </c>
      <c r="AL61" s="154">
        <f>IF(Tb.Financiering[[#This Row],[Pnr.]]=AL$7,Tb.Financiering[[#This Row],[Te financieren]]-Tb.Financiering[[#This Row],[Eigen
bijdrage]]-Tb.Financiering[[#This Row],[Andere
subsidie(s)]]-Tb.Financiering[[#This Row],[Anders]],0)</f>
        <v>0</v>
      </c>
      <c r="AM61" s="154">
        <f>IF(Tb.Financiering[[#This Row],[Pnr.]]=AM$7,Tb.Financiering[[#This Row],[Te financieren]]-Tb.Financiering[[#This Row],[Eigen
bijdrage]]-Tb.Financiering[[#This Row],[Andere
subsidie(s)]]-Tb.Financiering[[#This Row],[Anders]],0)</f>
        <v>0</v>
      </c>
      <c r="AN61" s="154">
        <f>IF(Tb.Financiering[[#This Row],[Pnr.]]=AN$7,Tb.Financiering[[#This Row],[Te financieren]]-Tb.Financiering[[#This Row],[Eigen
bijdrage]]-Tb.Financiering[[#This Row],[Andere
subsidie(s)]]-Tb.Financiering[[#This Row],[Anders]],0)</f>
        <v>0</v>
      </c>
      <c r="AO61" s="154">
        <f>IF(Tb.Financiering[[#This Row],[Pnr.]]=AO$7,Tb.Financiering[[#This Row],[Te financieren]]-Tb.Financiering[[#This Row],[Eigen
bijdrage]]-Tb.Financiering[[#This Row],[Andere
subsidie(s)]]-Tb.Financiering[[#This Row],[Anders]],0)</f>
        <v>0</v>
      </c>
      <c r="AP61" s="154">
        <f>IF(Tb.Financiering[[#This Row],[Pnr.]]=AP$7,Tb.Financiering[[#This Row],[Te financieren]]-Tb.Financiering[[#This Row],[Eigen
bijdrage]]-Tb.Financiering[[#This Row],[Andere
subsidie(s)]]-Tb.Financiering[[#This Row],[Anders]],0)</f>
        <v>0</v>
      </c>
      <c r="AQ61" s="154">
        <f>IF(Tb.Financiering[[#This Row],[Pnr.]]=AQ$7,Tb.Financiering[[#This Row],[Te financieren]]-Tb.Financiering[[#This Row],[Eigen
bijdrage]]-Tb.Financiering[[#This Row],[Andere
subsidie(s)]]-Tb.Financiering[[#This Row],[Anders]],0)</f>
        <v>0</v>
      </c>
      <c r="AR61" s="154">
        <f>IF(Tb.Financiering[[#This Row],[Pnr.]]=AR$7,Tb.Financiering[[#This Row],[Te financieren]]-Tb.Financiering[[#This Row],[Eigen
bijdrage]]-Tb.Financiering[[#This Row],[Andere
subsidie(s)]]-Tb.Financiering[[#This Row],[Anders]],0)</f>
        <v>0</v>
      </c>
      <c r="AS61" s="154">
        <f>IF(Tb.Financiering[[#This Row],[Pnr.]]=AS$7,Tb.Financiering[[#This Row],[Te financieren]]-Tb.Financiering[[#This Row],[Eigen
bijdrage]]-Tb.Financiering[[#This Row],[Andere
subsidie(s)]]-Tb.Financiering[[#This Row],[Anders]],0)</f>
        <v>0</v>
      </c>
      <c r="AT61" s="154">
        <f>IF(Tb.Financiering[[#This Row],[Pnr.]]=AT$7,Tb.Financiering[[#This Row],[Te financieren]]-Tb.Financiering[[#This Row],[Eigen
bijdrage]]-Tb.Financiering[[#This Row],[Andere
subsidie(s)]]-Tb.Financiering[[#This Row],[Anders]],0)</f>
        <v>0</v>
      </c>
      <c r="AU61" s="154">
        <f>IF(Tb.Financiering[[#This Row],[Pnr.]]=AU$7,Tb.Financiering[[#This Row],[Te financieren]]-Tb.Financiering[[#This Row],[Eigen
bijdrage]]-Tb.Financiering[[#This Row],[Andere
subsidie(s)]]-Tb.Financiering[[#This Row],[Anders]],0)</f>
        <v>0</v>
      </c>
      <c r="AV61" s="154">
        <f>IF(Tb.Financiering[[#This Row],[Pnr.]]=AV$7,Tb.Financiering[[#This Row],[Te financieren]]-Tb.Financiering[[#This Row],[Eigen
bijdrage]]-Tb.Financiering[[#This Row],[Andere
subsidie(s)]]-Tb.Financiering[[#This Row],[Anders]],0)</f>
        <v>0</v>
      </c>
      <c r="AW61" s="154">
        <f>IF(Tb.Financiering[[#This Row],[Pnr.]]=AW$7,Tb.Financiering[[#This Row],[Te financieren]]-Tb.Financiering[[#This Row],[Eigen
bijdrage]]-Tb.Financiering[[#This Row],[Andere
subsidie(s)]]-Tb.Financiering[[#This Row],[Anders]],0)</f>
        <v>0</v>
      </c>
      <c r="AX61" s="154">
        <f>IF(Tb.Financiering[[#This Row],[Pnr.]]=AX$7,Tb.Financiering[[#This Row],[Te financieren]]-Tb.Financiering[[#This Row],[Eigen
bijdrage]]-Tb.Financiering[[#This Row],[Andere
subsidie(s)]]-Tb.Financiering[[#This Row],[Anders]],0)</f>
        <v>0</v>
      </c>
      <c r="AY61" s="154">
        <f>IF(Tb.Financiering[[#This Row],[Pnr.]]=AY$7,Tb.Financiering[[#This Row],[Te financieren]]-Tb.Financiering[[#This Row],[Eigen
bijdrage]]-Tb.Financiering[[#This Row],[Andere
subsidie(s)]]-Tb.Financiering[[#This Row],[Anders]],0)</f>
        <v>0</v>
      </c>
      <c r="AZ61" s="154">
        <f>IF(Tb.Financiering[[#This Row],[Pnr.]]=AZ$7,Tb.Financiering[[#This Row],[Te financieren]]-Tb.Financiering[[#This Row],[Eigen
bijdrage]]-Tb.Financiering[[#This Row],[Andere
subsidie(s)]]-Tb.Financiering[[#This Row],[Anders]],0)</f>
        <v>0</v>
      </c>
      <c r="BA61" s="154">
        <f>IF(Tb.Financiering[[#This Row],[Pnr.]]=BA$7,Tb.Financiering[[#This Row],[Te financieren]]-Tb.Financiering[[#This Row],[Eigen
bijdrage]]-Tb.Financiering[[#This Row],[Andere
subsidie(s)]]-Tb.Financiering[[#This Row],[Anders]],0)</f>
        <v>0</v>
      </c>
      <c r="BB61" s="154">
        <f>IF(Tb.Financiering[[#This Row],[Pnr.]]=BB$7,Tb.Financiering[[#This Row],[Te financieren]]-Tb.Financiering[[#This Row],[Eigen
bijdrage]]-Tb.Financiering[[#This Row],[Andere
subsidie(s)]]-Tb.Financiering[[#This Row],[Anders]],0)</f>
        <v>0</v>
      </c>
      <c r="BC61" s="154">
        <f>IF(Tb.Financiering[[#This Row],[Pnr.]]=BC$7,Tb.Financiering[[#This Row],[Te financieren]]-Tb.Financiering[[#This Row],[Eigen
bijdrage]]-Tb.Financiering[[#This Row],[Andere
subsidie(s)]]-Tb.Financiering[[#This Row],[Anders]],0)</f>
        <v>0</v>
      </c>
      <c r="BD61" s="154">
        <f>IF(Tb.Financiering[[#This Row],[Pnr.]]=BD$7,Tb.Financiering[[#This Row],[Te financieren]]-Tb.Financiering[[#This Row],[Eigen
bijdrage]]-Tb.Financiering[[#This Row],[Andere
subsidie(s)]]-Tb.Financiering[[#This Row],[Anders]],0)</f>
        <v>0</v>
      </c>
      <c r="BE61" s="154">
        <f>IF(Tb.Financiering[[#This Row],[Pnr.]]=BE$7,Tb.Financiering[[#This Row],[Te financieren]]-Tb.Financiering[[#This Row],[Eigen
bijdrage]]-Tb.Financiering[[#This Row],[Andere
subsidie(s)]]-Tb.Financiering[[#This Row],[Anders]],0)</f>
        <v>0</v>
      </c>
      <c r="BF61" s="154">
        <f>IF(Tb.Financiering[[#This Row],[Pnr.]]=BF$7,Tb.Financiering[[#This Row],[Te financieren]]-Tb.Financiering[[#This Row],[Eigen
bijdrage]]-Tb.Financiering[[#This Row],[Andere
subsidie(s)]]-Tb.Financiering[[#This Row],[Anders]],0)</f>
        <v>0</v>
      </c>
      <c r="BG61" s="154">
        <f>IF(Tb.Financiering[[#This Row],[Pnr.]]=BG$7,Tb.Financiering[[#This Row],[Te financieren]]-Tb.Financiering[[#This Row],[Eigen
bijdrage]]-Tb.Financiering[[#This Row],[Andere
subsidie(s)]]-Tb.Financiering[[#This Row],[Anders]],0)</f>
        <v>0</v>
      </c>
      <c r="BH61" s="154">
        <f>IF(Tb.Financiering[[#This Row],[Pnr.]]=BH$7,Tb.Financiering[[#This Row],[Te financieren]]-Tb.Financiering[[#This Row],[Eigen
bijdrage]]-Tb.Financiering[[#This Row],[Andere
subsidie(s)]]-Tb.Financiering[[#This Row],[Anders]],0)</f>
        <v>0</v>
      </c>
      <c r="BI61" s="154">
        <f>IF(Tb.Financiering[[#This Row],[Pnr.]]=BI$7,Tb.Financiering[[#This Row],[Te financieren]]-Tb.Financiering[[#This Row],[Eigen
bijdrage]]-Tb.Financiering[[#This Row],[Andere
subsidie(s)]]-Tb.Financiering[[#This Row],[Anders]],0)</f>
        <v>0</v>
      </c>
      <c r="BJ61" s="154">
        <f>IF(Tb.Financiering[[#This Row],[Pnr.]]=BJ$7,Tb.Financiering[[#This Row],[Te financieren]]-Tb.Financiering[[#This Row],[Eigen
bijdrage]]-Tb.Financiering[[#This Row],[Andere
subsidie(s)]]-Tb.Financiering[[#This Row],[Anders]],0)</f>
        <v>0</v>
      </c>
      <c r="BK61" s="154">
        <f>IF(Tb.Financiering[[#This Row],[Pnr.]]=BK$7,Tb.Financiering[[#This Row],[Te financieren]]-Tb.Financiering[[#This Row],[Eigen
bijdrage]]-Tb.Financiering[[#This Row],[Andere
subsidie(s)]]-Tb.Financiering[[#This Row],[Anders]],0)</f>
        <v>0</v>
      </c>
      <c r="BL61" s="154">
        <f>IF(Tb.Financiering[[#This Row],[Pnr.]]=BL$7,Tb.Financiering[[#This Row],[Te financieren]]-Tb.Financiering[[#This Row],[Eigen
bijdrage]]-Tb.Financiering[[#This Row],[Andere
subsidie(s)]]-Tb.Financiering[[#This Row],[Anders]],0)</f>
        <v>0</v>
      </c>
      <c r="BM61" s="154">
        <f>IF(Tb.Financiering[[#This Row],[Pnr.]]=BM$7,Tb.Financiering[[#This Row],[Te financieren]]-Tb.Financiering[[#This Row],[Eigen
bijdrage]]-Tb.Financiering[[#This Row],[Andere
subsidie(s)]]-Tb.Financiering[[#This Row],[Anders]],0)</f>
        <v>0</v>
      </c>
      <c r="BN61" s="259">
        <f>IF(Tb.Financiering[[#This Row],[Pnr.]]=BN$7,Tb.Financiering[[#This Row],[Eigen
bijdrage]]+Tb.Financiering[[#This Row],[Andere
subsidie(s)]]+Tb.Financiering[[#This Row],[Anders]],0)</f>
        <v>0</v>
      </c>
      <c r="BO61" s="259">
        <f>IF(Tb.Financiering[[#This Row],[Pnr.]]=BO$7,Tb.Financiering[[#This Row],[Eigen
bijdrage]]+Tb.Financiering[[#This Row],[Andere
subsidie(s)]]+Tb.Financiering[[#This Row],[Anders]],0)</f>
        <v>0</v>
      </c>
      <c r="BP61" s="259">
        <f>IF(Tb.Financiering[[#This Row],[Pnr.]]=BP$7,Tb.Financiering[[#This Row],[Eigen
bijdrage]]+Tb.Financiering[[#This Row],[Andere
subsidie(s)]]+Tb.Financiering[[#This Row],[Anders]],0)</f>
        <v>0</v>
      </c>
      <c r="BQ61" s="259">
        <f>IF(Tb.Financiering[[#This Row],[Pnr.]]=BQ$7,Tb.Financiering[[#This Row],[Eigen
bijdrage]]+Tb.Financiering[[#This Row],[Andere
subsidie(s)]]+Tb.Financiering[[#This Row],[Anders]],0)</f>
        <v>0</v>
      </c>
      <c r="BR61" s="259">
        <f>IF(Tb.Financiering[[#This Row],[Pnr.]]=BR$7,Tb.Financiering[[#This Row],[Eigen
bijdrage]]+Tb.Financiering[[#This Row],[Andere
subsidie(s)]]+Tb.Financiering[[#This Row],[Anders]],0)</f>
        <v>0</v>
      </c>
      <c r="BS61" s="259">
        <f>IF(Tb.Financiering[[#This Row],[Pnr.]]=BS$7,Tb.Financiering[[#This Row],[Eigen
bijdrage]]+Tb.Financiering[[#This Row],[Andere
subsidie(s)]]+Tb.Financiering[[#This Row],[Anders]],0)</f>
        <v>0</v>
      </c>
      <c r="BT61" s="259">
        <f>IF(Tb.Financiering[[#This Row],[Pnr.]]=BT$7,Tb.Financiering[[#This Row],[Eigen
bijdrage]]+Tb.Financiering[[#This Row],[Andere
subsidie(s)]]+Tb.Financiering[[#This Row],[Anders]],0)</f>
        <v>0</v>
      </c>
      <c r="BU61" s="259">
        <f>IF(Tb.Financiering[[#This Row],[Pnr.]]=BU$7,Tb.Financiering[[#This Row],[Eigen
bijdrage]]+Tb.Financiering[[#This Row],[Andere
subsidie(s)]]+Tb.Financiering[[#This Row],[Anders]],0)</f>
        <v>0</v>
      </c>
      <c r="BV61" s="259">
        <f>IF(Tb.Financiering[[#This Row],[Pnr.]]=BV$7,Tb.Financiering[[#This Row],[Eigen
bijdrage]]+Tb.Financiering[[#This Row],[Andere
subsidie(s)]]+Tb.Financiering[[#This Row],[Anders]],0)</f>
        <v>0</v>
      </c>
      <c r="BW61" s="259">
        <f>IF(Tb.Financiering[[#This Row],[Pnr.]]=BW$7,Tb.Financiering[[#This Row],[Eigen
bijdrage]]+Tb.Financiering[[#This Row],[Andere
subsidie(s)]]+Tb.Financiering[[#This Row],[Anders]],0)</f>
        <v>0</v>
      </c>
      <c r="BX61" s="259">
        <f>IF(Tb.Financiering[[#This Row],[Pnr.]]=BX$7,Tb.Financiering[[#This Row],[Eigen
bijdrage]]+Tb.Financiering[[#This Row],[Andere
subsidie(s)]]+Tb.Financiering[[#This Row],[Anders]],0)</f>
        <v>0</v>
      </c>
      <c r="BY61" s="259">
        <f>IF(Tb.Financiering[[#This Row],[Pnr.]]=BY$7,Tb.Financiering[[#This Row],[Eigen
bijdrage]]+Tb.Financiering[[#This Row],[Andere
subsidie(s)]]+Tb.Financiering[[#This Row],[Anders]],0)</f>
        <v>0</v>
      </c>
      <c r="BZ61" s="259">
        <f>IF(Tb.Financiering[[#This Row],[Pnr.]]=BZ$7,Tb.Financiering[[#This Row],[Eigen
bijdrage]]+Tb.Financiering[[#This Row],[Andere
subsidie(s)]]+Tb.Financiering[[#This Row],[Anders]],0)</f>
        <v>0</v>
      </c>
      <c r="CA61" s="259">
        <f>IF(Tb.Financiering[[#This Row],[Pnr.]]=CA$7,Tb.Financiering[[#This Row],[Eigen
bijdrage]]+Tb.Financiering[[#This Row],[Andere
subsidie(s)]]+Tb.Financiering[[#This Row],[Anders]],0)</f>
        <v>0</v>
      </c>
      <c r="CB61" s="259">
        <f>IF(Tb.Financiering[[#This Row],[Pnr.]]=CB$7,Tb.Financiering[[#This Row],[Eigen
bijdrage]]+Tb.Financiering[[#This Row],[Andere
subsidie(s)]]+Tb.Financiering[[#This Row],[Anders]],0)</f>
        <v>0</v>
      </c>
      <c r="CC61" s="259">
        <f>IF(Tb.Financiering[[#This Row],[Pnr.]]=CC$7,Tb.Financiering[[#This Row],[Eigen
bijdrage]]+Tb.Financiering[[#This Row],[Andere
subsidie(s)]]+Tb.Financiering[[#This Row],[Anders]],0)</f>
        <v>0</v>
      </c>
      <c r="CD61" s="259">
        <f>IF(Tb.Financiering[[#This Row],[Pnr.]]=CD$7,Tb.Financiering[[#This Row],[Eigen
bijdrage]]+Tb.Financiering[[#This Row],[Andere
subsidie(s)]]+Tb.Financiering[[#This Row],[Anders]],0)</f>
        <v>0</v>
      </c>
      <c r="CE61" s="259">
        <f>IF(Tb.Financiering[[#This Row],[Pnr.]]=CE$7,Tb.Financiering[[#This Row],[Eigen
bijdrage]]+Tb.Financiering[[#This Row],[Andere
subsidie(s)]]+Tb.Financiering[[#This Row],[Anders]],0)</f>
        <v>0</v>
      </c>
      <c r="CF61" s="259">
        <f>IF(Tb.Financiering[[#This Row],[Pnr.]]=CF$7,Tb.Financiering[[#This Row],[Eigen
bijdrage]]+Tb.Financiering[[#This Row],[Andere
subsidie(s)]]+Tb.Financiering[[#This Row],[Anders]],0)</f>
        <v>0</v>
      </c>
      <c r="CG61" s="259">
        <f>IF(Tb.Financiering[[#This Row],[Pnr.]]=CG$7,Tb.Financiering[[#This Row],[Eigen
bijdrage]]+Tb.Financiering[[#This Row],[Andere
subsidie(s)]]+Tb.Financiering[[#This Row],[Anders]],0)</f>
        <v>0</v>
      </c>
      <c r="CH61" s="259">
        <f>IF(Tb.Financiering[[#This Row],[Pnr.]]=CH$7,Tb.Financiering[[#This Row],[Eigen
bijdrage]]+Tb.Financiering[[#This Row],[Andere
subsidie(s)]]+Tb.Financiering[[#This Row],[Anders]],0)</f>
        <v>0</v>
      </c>
      <c r="CI61" s="259">
        <f>IF(Tb.Financiering[[#This Row],[Pnr.]]=CI$7,Tb.Financiering[[#This Row],[Eigen
bijdrage]]+Tb.Financiering[[#This Row],[Andere
subsidie(s)]]+Tb.Financiering[[#This Row],[Anders]],0)</f>
        <v>0</v>
      </c>
      <c r="CJ61" s="259">
        <f>IF(Tb.Financiering[[#This Row],[Pnr.]]=CJ$7,Tb.Financiering[[#This Row],[Eigen
bijdrage]]+Tb.Financiering[[#This Row],[Andere
subsidie(s)]]+Tb.Financiering[[#This Row],[Anders]],0)</f>
        <v>0</v>
      </c>
      <c r="CK61" s="259">
        <f>IF(Tb.Financiering[[#This Row],[Pnr.]]=CK$7,Tb.Financiering[[#This Row],[Eigen
bijdrage]]+Tb.Financiering[[#This Row],[Andere
subsidie(s)]]+Tb.Financiering[[#This Row],[Anders]],0)</f>
        <v>0</v>
      </c>
      <c r="CL61" s="259">
        <f>IF(Tb.Financiering[[#This Row],[Pnr.]]=CL$7,Tb.Financiering[[#This Row],[Eigen
bijdrage]]+Tb.Financiering[[#This Row],[Andere
subsidie(s)]]+Tb.Financiering[[#This Row],[Anders]],0)</f>
        <v>0</v>
      </c>
      <c r="CM61" s="259">
        <f>IF(Tb.Financiering[[#This Row],[Pnr.]]=CM$7,Tb.Financiering[[#This Row],[Eigen
bijdrage]]+Tb.Financiering[[#This Row],[Andere
subsidie(s)]]+Tb.Financiering[[#This Row],[Anders]],0)</f>
        <v>0</v>
      </c>
      <c r="CN61" s="259">
        <f>IF(Tb.Financiering[[#This Row],[Pnr.]]=CN$7,Tb.Financiering[[#This Row],[Eigen
bijdrage]]+Tb.Financiering[[#This Row],[Andere
subsidie(s)]]+Tb.Financiering[[#This Row],[Anders]],0)</f>
        <v>0</v>
      </c>
      <c r="CO61" s="259">
        <f>IF(Tb.Financiering[[#This Row],[Pnr.]]=CO$7,Tb.Financiering[[#This Row],[Eigen
bijdrage]]+Tb.Financiering[[#This Row],[Andere
subsidie(s)]]+Tb.Financiering[[#This Row],[Anders]],0)</f>
        <v>0</v>
      </c>
      <c r="CP61" s="259">
        <f>IF(Tb.Financiering[[#This Row],[Pnr.]]=CP$7,Tb.Financiering[[#This Row],[Eigen
bijdrage]]+Tb.Financiering[[#This Row],[Andere
subsidie(s)]]+Tb.Financiering[[#This Row],[Anders]],0)</f>
        <v>0</v>
      </c>
      <c r="CQ61" s="259">
        <f>IF(Tb.Financiering[[#This Row],[Pnr.]]=CQ$7,Tb.Financiering[[#This Row],[Eigen
bijdrage]]+Tb.Financiering[[#This Row],[Andere
subsidie(s)]]+Tb.Financiering[[#This Row],[Anders]],0)</f>
        <v>0</v>
      </c>
      <c r="CR61" s="259">
        <f>IF(Tb.Financiering[[#This Row],[Pnr.]]=CR$7,Tb.Financiering[[#This Row],[Eigen
bijdrage]]+Tb.Financiering[[#This Row],[Andere
subsidie(s)]]+Tb.Financiering[[#This Row],[Anders]],0)</f>
        <v>0</v>
      </c>
      <c r="CS61" s="259">
        <f>IF(Tb.Financiering[[#This Row],[Pnr.]]=CS$7,Tb.Financiering[[#This Row],[Eigen
bijdrage]]+Tb.Financiering[[#This Row],[Andere
subsidie(s)]]+Tb.Financiering[[#This Row],[Anders]],0)</f>
        <v>0</v>
      </c>
      <c r="CT61" s="259">
        <f>IF(Tb.Financiering[[#This Row],[Pnr.]]=CT$7,Tb.Financiering[[#This Row],[Eigen
bijdrage]]+Tb.Financiering[[#This Row],[Andere
subsidie(s)]]+Tb.Financiering[[#This Row],[Anders]],0)</f>
        <v>0</v>
      </c>
      <c r="CU61" s="259">
        <f>IF(Tb.Financiering[[#This Row],[Pnr.]]=CU$7,Tb.Financiering[[#This Row],[Eigen
bijdrage]]+Tb.Financiering[[#This Row],[Andere
subsidie(s)]]+Tb.Financiering[[#This Row],[Anders]],0)</f>
        <v>0</v>
      </c>
      <c r="CV61" s="259">
        <f>IF(Tb.Financiering[[#This Row],[Pnr.]]=CV$7,Tb.Financiering[[#This Row],[Eigen
bijdrage]]+Tb.Financiering[[#This Row],[Andere
subsidie(s)]]+Tb.Financiering[[#This Row],[Anders]],0)</f>
        <v>0</v>
      </c>
      <c r="CW61" s="259">
        <f>IF(Tb.Financiering[[#This Row],[Pnr.]]=CW$7,Tb.Financiering[[#This Row],[Eigen
bijdrage]]+Tb.Financiering[[#This Row],[Andere
subsidie(s)]]+Tb.Financiering[[#This Row],[Anders]],0)</f>
        <v>0</v>
      </c>
      <c r="CX61" s="259">
        <f>IF(Tb.Financiering[[#This Row],[Pnr.]]=CX$7,Tb.Financiering[[#This Row],[Eigen
bijdrage]]+Tb.Financiering[[#This Row],[Andere
subsidie(s)]]+Tb.Financiering[[#This Row],[Anders]],0)</f>
        <v>0</v>
      </c>
      <c r="CY61" s="259">
        <f>IF(Tb.Financiering[[#This Row],[Pnr.]]=CY$7,Tb.Financiering[[#This Row],[Eigen
bijdrage]]+Tb.Financiering[[#This Row],[Andere
subsidie(s)]]+Tb.Financiering[[#This Row],[Anders]],0)</f>
        <v>0</v>
      </c>
      <c r="CZ61" s="259">
        <f>IF(Tb.Financiering[[#This Row],[Pnr.]]=CZ$7,Tb.Financiering[[#This Row],[Eigen
bijdrage]]+Tb.Financiering[[#This Row],[Andere
subsidie(s)]]+Tb.Financiering[[#This Row],[Anders]],0)</f>
        <v>0</v>
      </c>
      <c r="DA61" s="259">
        <f>IF(Tb.Financiering[[#This Row],[Pnr.]]=DA$7,Tb.Financiering[[#This Row],[Eigen
bijdrage]]+Tb.Financiering[[#This Row],[Andere
subsidie(s)]]+Tb.Financiering[[#This Row],[Anders]],0)</f>
        <v>0</v>
      </c>
      <c r="DB61" s="259">
        <f>IF(Tb.Financiering[[#This Row],[Pnr.]]=DB$7,Tb.Financiering[[#This Row],[Eigen
bijdrage]]+Tb.Financiering[[#This Row],[Andere
subsidie(s)]]+Tb.Financiering[[#This Row],[Anders]],0)</f>
        <v>0</v>
      </c>
      <c r="DC61" s="259">
        <f>IF(Tb.Financiering[[#This Row],[Pnr.]]=DC$7,Tb.Financiering[[#This Row],[Eigen
bijdrage]]+Tb.Financiering[[#This Row],[Andere
subsidie(s)]]+Tb.Financiering[[#This Row],[Anders]],0)</f>
        <v>0</v>
      </c>
      <c r="DD61" s="259">
        <f>IF(Tb.Financiering[[#This Row],[Pnr.]]=DD$7,Tb.Financiering[[#This Row],[Eigen
bijdrage]]+Tb.Financiering[[#This Row],[Andere
subsidie(s)]]+Tb.Financiering[[#This Row],[Anders]],0)</f>
        <v>0</v>
      </c>
      <c r="DE61" s="259">
        <f>IF(Tb.Financiering[[#This Row],[Pnr.]]=DE$7,Tb.Financiering[[#This Row],[Eigen
bijdrage]]+Tb.Financiering[[#This Row],[Andere
subsidie(s)]]+Tb.Financiering[[#This Row],[Anders]],0)</f>
        <v>0</v>
      </c>
      <c r="DF61" s="259">
        <f>IF(Tb.Financiering[[#This Row],[Pnr.]]=DF$7,Tb.Financiering[[#This Row],[Eigen
bijdrage]]+Tb.Financiering[[#This Row],[Andere
subsidie(s)]]+Tb.Financiering[[#This Row],[Anders]],0)</f>
        <v>0</v>
      </c>
      <c r="DG61" s="259">
        <f>IF(Tb.Financiering[[#This Row],[Pnr.]]=DG$7,Tb.Financiering[[#This Row],[Eigen
bijdrage]]+Tb.Financiering[[#This Row],[Andere
subsidie(s)]]+Tb.Financiering[[#This Row],[Anders]],0)</f>
        <v>0</v>
      </c>
      <c r="DH61" s="259">
        <f>IF(Tb.Financiering[[#This Row],[Pnr.]]=DH$7,Tb.Financiering[[#This Row],[Eigen
bijdrage]]+Tb.Financiering[[#This Row],[Andere
subsidie(s)]]+Tb.Financiering[[#This Row],[Anders]],0)</f>
        <v>0</v>
      </c>
      <c r="DI61" s="259">
        <f>IF(Tb.Financiering[[#This Row],[Pnr.]]=DI$7,Tb.Financiering[[#This Row],[Eigen
bijdrage]]+Tb.Financiering[[#This Row],[Andere
subsidie(s)]]+Tb.Financiering[[#This Row],[Anders]],0)</f>
        <v>0</v>
      </c>
      <c r="DJ61" s="259">
        <f>IF(Tb.Financiering[[#This Row],[Pnr.]]=DJ$7,Tb.Financiering[[#This Row],[Eigen
bijdrage]]+Tb.Financiering[[#This Row],[Andere
subsidie(s)]]+Tb.Financiering[[#This Row],[Anders]],0)</f>
        <v>0</v>
      </c>
      <c r="DK61" s="259">
        <f>IF(Tb.Financiering[[#This Row],[Pnr.]]=DK$7,Tb.Financiering[[#This Row],[Eigen
bijdrage]]+Tb.Financiering[[#This Row],[Andere
subsidie(s)]]+Tb.Financiering[[#This Row],[Anders]],0)</f>
        <v>0</v>
      </c>
      <c r="XEZ61" s="267"/>
      <c r="XFA61" s="267"/>
      <c r="XFB61" s="267"/>
      <c r="XFC61" s="267"/>
      <c r="XFD61" s="31"/>
    </row>
    <row r="62" spans="1:115 16380:16384" s="4" customFormat="1" x14ac:dyDescent="0.3">
      <c r="A62" s="31"/>
      <c r="B62" s="147"/>
      <c r="C62" s="147"/>
      <c r="D62" s="11">
        <f>SUMIF(Tbl.Kosten[PSAnr.],Tb.Financiering[[#This Row],[PSAnr.]],Tbl.Kosten[Totaal kosten])</f>
        <v>0</v>
      </c>
      <c r="E62" s="164">
        <f>SUMIF(Tbl.Kosten[PSAnr.],Tb.Financiering[[#This Row],[PSAnr.]],Tbl.Kosten[Subsidie])</f>
        <v>0</v>
      </c>
      <c r="F62" s="165"/>
      <c r="G62" s="164">
        <f>Tb.Financiering[[#This Row],[Begrote kosten]]-Tb.Financiering[[#This Row],[Berekende GLB subsidie]]-Tb.Financiering[[#This Row],[Correctie GLB subsidie]]</f>
        <v>0</v>
      </c>
      <c r="H62" s="166"/>
      <c r="I62" s="166"/>
      <c r="J62" s="166"/>
      <c r="K62" s="162"/>
      <c r="L62" s="97">
        <f>Tb.Financiering[[#This Row],[Te financieren]]-SUM(Tb.Financiering[[#This Row],[Eigen
bijdrage]:[Anders]])</f>
        <v>0</v>
      </c>
      <c r="M62" s="170" t="str">
        <f>IFERROR(VLOOKUP(Tb.Financiering[[#This Row],[Partnernaam]],Tbl.Projectpartners[[Naam]:[PNr.]],9,FALSE),"")</f>
        <v/>
      </c>
      <c r="N62" s="152" t="str">
        <f>IFERROR(VLOOKUP(Tb.Financiering[[#This Row],[Subsidiabele activiteit]],Tbl.Subsidiehoogte[[Subsidieactiviteit]:[SAnr.]],3,FALSE),"")</f>
        <v/>
      </c>
      <c r="O62" s="152" t="str">
        <f>_xlfn.CONCAT(Tb.Financiering[[#This Row],[Pnr.]],Tb.Financiering[[#This Row],[SAnr.]])</f>
        <v/>
      </c>
      <c r="P62" s="154">
        <f>IF(Tb.Financiering[[#This Row],[Pnr.]]=P$7,Tb.Financiering[[#This Row],[Te financieren]]-Tb.Financiering[[#This Row],[Eigen
bijdrage]]-Tb.Financiering[[#This Row],[Andere
subsidie(s)]]-Tb.Financiering[[#This Row],[Anders]],0)</f>
        <v>0</v>
      </c>
      <c r="Q62" s="154">
        <f>IF(Tb.Financiering[[#This Row],[Pnr.]]=Q$7,Tb.Financiering[[#This Row],[Te financieren]]-Tb.Financiering[[#This Row],[Eigen
bijdrage]]-Tb.Financiering[[#This Row],[Andere
subsidie(s)]]-Tb.Financiering[[#This Row],[Anders]],0)</f>
        <v>0</v>
      </c>
      <c r="R62" s="154">
        <f>IF(Tb.Financiering[[#This Row],[Pnr.]]=R$7,Tb.Financiering[[#This Row],[Te financieren]]-Tb.Financiering[[#This Row],[Eigen
bijdrage]]-Tb.Financiering[[#This Row],[Andere
subsidie(s)]]-Tb.Financiering[[#This Row],[Anders]],0)</f>
        <v>0</v>
      </c>
      <c r="S62" s="154">
        <f>IF(Tb.Financiering[[#This Row],[Pnr.]]=S$7,Tb.Financiering[[#This Row],[Te financieren]]-Tb.Financiering[[#This Row],[Eigen
bijdrage]]-Tb.Financiering[[#This Row],[Andere
subsidie(s)]]-Tb.Financiering[[#This Row],[Anders]],0)</f>
        <v>0</v>
      </c>
      <c r="T62" s="154">
        <f>IF(Tb.Financiering[[#This Row],[Pnr.]]=T$7,Tb.Financiering[[#This Row],[Te financieren]]-Tb.Financiering[[#This Row],[Eigen
bijdrage]]-Tb.Financiering[[#This Row],[Andere
subsidie(s)]]-Tb.Financiering[[#This Row],[Anders]],0)</f>
        <v>0</v>
      </c>
      <c r="U62" s="154">
        <f>IF(Tb.Financiering[[#This Row],[Pnr.]]=U$7,Tb.Financiering[[#This Row],[Te financieren]]-Tb.Financiering[[#This Row],[Eigen
bijdrage]]-Tb.Financiering[[#This Row],[Andere
subsidie(s)]]-Tb.Financiering[[#This Row],[Anders]],0)</f>
        <v>0</v>
      </c>
      <c r="V62" s="154">
        <f>IF(Tb.Financiering[[#This Row],[Pnr.]]=V$7,Tb.Financiering[[#This Row],[Te financieren]]-Tb.Financiering[[#This Row],[Eigen
bijdrage]]-Tb.Financiering[[#This Row],[Andere
subsidie(s)]]-Tb.Financiering[[#This Row],[Anders]],0)</f>
        <v>0</v>
      </c>
      <c r="W62" s="154">
        <f>IF(Tb.Financiering[[#This Row],[Pnr.]]=W$7,Tb.Financiering[[#This Row],[Te financieren]]-Tb.Financiering[[#This Row],[Eigen
bijdrage]]-Tb.Financiering[[#This Row],[Andere
subsidie(s)]]-Tb.Financiering[[#This Row],[Anders]],0)</f>
        <v>0</v>
      </c>
      <c r="X62" s="154">
        <f>IF(Tb.Financiering[[#This Row],[Pnr.]]=X$7,Tb.Financiering[[#This Row],[Te financieren]]-Tb.Financiering[[#This Row],[Eigen
bijdrage]]-Tb.Financiering[[#This Row],[Andere
subsidie(s)]]-Tb.Financiering[[#This Row],[Anders]],0)</f>
        <v>0</v>
      </c>
      <c r="Y62" s="154">
        <f>IF(Tb.Financiering[[#This Row],[Pnr.]]=Y$7,Tb.Financiering[[#This Row],[Te financieren]]-Tb.Financiering[[#This Row],[Eigen
bijdrage]]-Tb.Financiering[[#This Row],[Andere
subsidie(s)]]-Tb.Financiering[[#This Row],[Anders]],0)</f>
        <v>0</v>
      </c>
      <c r="Z62" s="154">
        <f>IF(Tb.Financiering[[#This Row],[Pnr.]]=Z$7,Tb.Financiering[[#This Row],[Te financieren]]-Tb.Financiering[[#This Row],[Eigen
bijdrage]]-Tb.Financiering[[#This Row],[Andere
subsidie(s)]]-Tb.Financiering[[#This Row],[Anders]],0)</f>
        <v>0</v>
      </c>
      <c r="AA62" s="154">
        <f>IF(Tb.Financiering[[#This Row],[Pnr.]]=AA$7,Tb.Financiering[[#This Row],[Te financieren]]-Tb.Financiering[[#This Row],[Eigen
bijdrage]]-Tb.Financiering[[#This Row],[Andere
subsidie(s)]]-Tb.Financiering[[#This Row],[Anders]],0)</f>
        <v>0</v>
      </c>
      <c r="AB62" s="154">
        <f>IF(Tb.Financiering[[#This Row],[Pnr.]]=AB$7,Tb.Financiering[[#This Row],[Te financieren]]-Tb.Financiering[[#This Row],[Eigen
bijdrage]]-Tb.Financiering[[#This Row],[Andere
subsidie(s)]]-Tb.Financiering[[#This Row],[Anders]],0)</f>
        <v>0</v>
      </c>
      <c r="AC62" s="154">
        <f>IF(Tb.Financiering[[#This Row],[Pnr.]]=AC$7,Tb.Financiering[[#This Row],[Te financieren]]-Tb.Financiering[[#This Row],[Eigen
bijdrage]]-Tb.Financiering[[#This Row],[Andere
subsidie(s)]]-Tb.Financiering[[#This Row],[Anders]],0)</f>
        <v>0</v>
      </c>
      <c r="AD62" s="154">
        <f>IF(Tb.Financiering[[#This Row],[Pnr.]]=AD$7,Tb.Financiering[[#This Row],[Te financieren]]-Tb.Financiering[[#This Row],[Eigen
bijdrage]]-Tb.Financiering[[#This Row],[Andere
subsidie(s)]]-Tb.Financiering[[#This Row],[Anders]],0)</f>
        <v>0</v>
      </c>
      <c r="AE62" s="154">
        <f>IF(Tb.Financiering[[#This Row],[Pnr.]]=AE$7,Tb.Financiering[[#This Row],[Te financieren]]-Tb.Financiering[[#This Row],[Eigen
bijdrage]]-Tb.Financiering[[#This Row],[Andere
subsidie(s)]]-Tb.Financiering[[#This Row],[Anders]],0)</f>
        <v>0</v>
      </c>
      <c r="AF62" s="154">
        <f>IF(Tb.Financiering[[#This Row],[Pnr.]]=AF$7,Tb.Financiering[[#This Row],[Te financieren]]-Tb.Financiering[[#This Row],[Eigen
bijdrage]]-Tb.Financiering[[#This Row],[Andere
subsidie(s)]]-Tb.Financiering[[#This Row],[Anders]],0)</f>
        <v>0</v>
      </c>
      <c r="AG62" s="154">
        <f>IF(Tb.Financiering[[#This Row],[Pnr.]]=AG$7,Tb.Financiering[[#This Row],[Te financieren]]-Tb.Financiering[[#This Row],[Eigen
bijdrage]]-Tb.Financiering[[#This Row],[Andere
subsidie(s)]]-Tb.Financiering[[#This Row],[Anders]],0)</f>
        <v>0</v>
      </c>
      <c r="AH62" s="154">
        <f>IF(Tb.Financiering[[#This Row],[Pnr.]]=AH$7,Tb.Financiering[[#This Row],[Te financieren]]-Tb.Financiering[[#This Row],[Eigen
bijdrage]]-Tb.Financiering[[#This Row],[Andere
subsidie(s)]]-Tb.Financiering[[#This Row],[Anders]],0)</f>
        <v>0</v>
      </c>
      <c r="AI62" s="154">
        <f>IF(Tb.Financiering[[#This Row],[Pnr.]]=AI$7,Tb.Financiering[[#This Row],[Te financieren]]-Tb.Financiering[[#This Row],[Eigen
bijdrage]]-Tb.Financiering[[#This Row],[Andere
subsidie(s)]]-Tb.Financiering[[#This Row],[Anders]],0)</f>
        <v>0</v>
      </c>
      <c r="AJ62" s="154">
        <f>IF(Tb.Financiering[[#This Row],[Pnr.]]=AJ$7,Tb.Financiering[[#This Row],[Te financieren]]-Tb.Financiering[[#This Row],[Eigen
bijdrage]]-Tb.Financiering[[#This Row],[Andere
subsidie(s)]]-Tb.Financiering[[#This Row],[Anders]],0)</f>
        <v>0</v>
      </c>
      <c r="AK62" s="154">
        <f>IF(Tb.Financiering[[#This Row],[Pnr.]]=AK$7,Tb.Financiering[[#This Row],[Te financieren]]-Tb.Financiering[[#This Row],[Eigen
bijdrage]]-Tb.Financiering[[#This Row],[Andere
subsidie(s)]]-Tb.Financiering[[#This Row],[Anders]],0)</f>
        <v>0</v>
      </c>
      <c r="AL62" s="154">
        <f>IF(Tb.Financiering[[#This Row],[Pnr.]]=AL$7,Tb.Financiering[[#This Row],[Te financieren]]-Tb.Financiering[[#This Row],[Eigen
bijdrage]]-Tb.Financiering[[#This Row],[Andere
subsidie(s)]]-Tb.Financiering[[#This Row],[Anders]],0)</f>
        <v>0</v>
      </c>
      <c r="AM62" s="154">
        <f>IF(Tb.Financiering[[#This Row],[Pnr.]]=AM$7,Tb.Financiering[[#This Row],[Te financieren]]-Tb.Financiering[[#This Row],[Eigen
bijdrage]]-Tb.Financiering[[#This Row],[Andere
subsidie(s)]]-Tb.Financiering[[#This Row],[Anders]],0)</f>
        <v>0</v>
      </c>
      <c r="AN62" s="154">
        <f>IF(Tb.Financiering[[#This Row],[Pnr.]]=AN$7,Tb.Financiering[[#This Row],[Te financieren]]-Tb.Financiering[[#This Row],[Eigen
bijdrage]]-Tb.Financiering[[#This Row],[Andere
subsidie(s)]]-Tb.Financiering[[#This Row],[Anders]],0)</f>
        <v>0</v>
      </c>
      <c r="AO62" s="154">
        <f>IF(Tb.Financiering[[#This Row],[Pnr.]]=AO$7,Tb.Financiering[[#This Row],[Te financieren]]-Tb.Financiering[[#This Row],[Eigen
bijdrage]]-Tb.Financiering[[#This Row],[Andere
subsidie(s)]]-Tb.Financiering[[#This Row],[Anders]],0)</f>
        <v>0</v>
      </c>
      <c r="AP62" s="154">
        <f>IF(Tb.Financiering[[#This Row],[Pnr.]]=AP$7,Tb.Financiering[[#This Row],[Te financieren]]-Tb.Financiering[[#This Row],[Eigen
bijdrage]]-Tb.Financiering[[#This Row],[Andere
subsidie(s)]]-Tb.Financiering[[#This Row],[Anders]],0)</f>
        <v>0</v>
      </c>
      <c r="AQ62" s="154">
        <f>IF(Tb.Financiering[[#This Row],[Pnr.]]=AQ$7,Tb.Financiering[[#This Row],[Te financieren]]-Tb.Financiering[[#This Row],[Eigen
bijdrage]]-Tb.Financiering[[#This Row],[Andere
subsidie(s)]]-Tb.Financiering[[#This Row],[Anders]],0)</f>
        <v>0</v>
      </c>
      <c r="AR62" s="154">
        <f>IF(Tb.Financiering[[#This Row],[Pnr.]]=AR$7,Tb.Financiering[[#This Row],[Te financieren]]-Tb.Financiering[[#This Row],[Eigen
bijdrage]]-Tb.Financiering[[#This Row],[Andere
subsidie(s)]]-Tb.Financiering[[#This Row],[Anders]],0)</f>
        <v>0</v>
      </c>
      <c r="AS62" s="154">
        <f>IF(Tb.Financiering[[#This Row],[Pnr.]]=AS$7,Tb.Financiering[[#This Row],[Te financieren]]-Tb.Financiering[[#This Row],[Eigen
bijdrage]]-Tb.Financiering[[#This Row],[Andere
subsidie(s)]]-Tb.Financiering[[#This Row],[Anders]],0)</f>
        <v>0</v>
      </c>
      <c r="AT62" s="154">
        <f>IF(Tb.Financiering[[#This Row],[Pnr.]]=AT$7,Tb.Financiering[[#This Row],[Te financieren]]-Tb.Financiering[[#This Row],[Eigen
bijdrage]]-Tb.Financiering[[#This Row],[Andere
subsidie(s)]]-Tb.Financiering[[#This Row],[Anders]],0)</f>
        <v>0</v>
      </c>
      <c r="AU62" s="154">
        <f>IF(Tb.Financiering[[#This Row],[Pnr.]]=AU$7,Tb.Financiering[[#This Row],[Te financieren]]-Tb.Financiering[[#This Row],[Eigen
bijdrage]]-Tb.Financiering[[#This Row],[Andere
subsidie(s)]]-Tb.Financiering[[#This Row],[Anders]],0)</f>
        <v>0</v>
      </c>
      <c r="AV62" s="154">
        <f>IF(Tb.Financiering[[#This Row],[Pnr.]]=AV$7,Tb.Financiering[[#This Row],[Te financieren]]-Tb.Financiering[[#This Row],[Eigen
bijdrage]]-Tb.Financiering[[#This Row],[Andere
subsidie(s)]]-Tb.Financiering[[#This Row],[Anders]],0)</f>
        <v>0</v>
      </c>
      <c r="AW62" s="154">
        <f>IF(Tb.Financiering[[#This Row],[Pnr.]]=AW$7,Tb.Financiering[[#This Row],[Te financieren]]-Tb.Financiering[[#This Row],[Eigen
bijdrage]]-Tb.Financiering[[#This Row],[Andere
subsidie(s)]]-Tb.Financiering[[#This Row],[Anders]],0)</f>
        <v>0</v>
      </c>
      <c r="AX62" s="154">
        <f>IF(Tb.Financiering[[#This Row],[Pnr.]]=AX$7,Tb.Financiering[[#This Row],[Te financieren]]-Tb.Financiering[[#This Row],[Eigen
bijdrage]]-Tb.Financiering[[#This Row],[Andere
subsidie(s)]]-Tb.Financiering[[#This Row],[Anders]],0)</f>
        <v>0</v>
      </c>
      <c r="AY62" s="154">
        <f>IF(Tb.Financiering[[#This Row],[Pnr.]]=AY$7,Tb.Financiering[[#This Row],[Te financieren]]-Tb.Financiering[[#This Row],[Eigen
bijdrage]]-Tb.Financiering[[#This Row],[Andere
subsidie(s)]]-Tb.Financiering[[#This Row],[Anders]],0)</f>
        <v>0</v>
      </c>
      <c r="AZ62" s="154">
        <f>IF(Tb.Financiering[[#This Row],[Pnr.]]=AZ$7,Tb.Financiering[[#This Row],[Te financieren]]-Tb.Financiering[[#This Row],[Eigen
bijdrage]]-Tb.Financiering[[#This Row],[Andere
subsidie(s)]]-Tb.Financiering[[#This Row],[Anders]],0)</f>
        <v>0</v>
      </c>
      <c r="BA62" s="154">
        <f>IF(Tb.Financiering[[#This Row],[Pnr.]]=BA$7,Tb.Financiering[[#This Row],[Te financieren]]-Tb.Financiering[[#This Row],[Eigen
bijdrage]]-Tb.Financiering[[#This Row],[Andere
subsidie(s)]]-Tb.Financiering[[#This Row],[Anders]],0)</f>
        <v>0</v>
      </c>
      <c r="BB62" s="154">
        <f>IF(Tb.Financiering[[#This Row],[Pnr.]]=BB$7,Tb.Financiering[[#This Row],[Te financieren]]-Tb.Financiering[[#This Row],[Eigen
bijdrage]]-Tb.Financiering[[#This Row],[Andere
subsidie(s)]]-Tb.Financiering[[#This Row],[Anders]],0)</f>
        <v>0</v>
      </c>
      <c r="BC62" s="154">
        <f>IF(Tb.Financiering[[#This Row],[Pnr.]]=BC$7,Tb.Financiering[[#This Row],[Te financieren]]-Tb.Financiering[[#This Row],[Eigen
bijdrage]]-Tb.Financiering[[#This Row],[Andere
subsidie(s)]]-Tb.Financiering[[#This Row],[Anders]],0)</f>
        <v>0</v>
      </c>
      <c r="BD62" s="154">
        <f>IF(Tb.Financiering[[#This Row],[Pnr.]]=BD$7,Tb.Financiering[[#This Row],[Te financieren]]-Tb.Financiering[[#This Row],[Eigen
bijdrage]]-Tb.Financiering[[#This Row],[Andere
subsidie(s)]]-Tb.Financiering[[#This Row],[Anders]],0)</f>
        <v>0</v>
      </c>
      <c r="BE62" s="154">
        <f>IF(Tb.Financiering[[#This Row],[Pnr.]]=BE$7,Tb.Financiering[[#This Row],[Te financieren]]-Tb.Financiering[[#This Row],[Eigen
bijdrage]]-Tb.Financiering[[#This Row],[Andere
subsidie(s)]]-Tb.Financiering[[#This Row],[Anders]],0)</f>
        <v>0</v>
      </c>
      <c r="BF62" s="154">
        <f>IF(Tb.Financiering[[#This Row],[Pnr.]]=BF$7,Tb.Financiering[[#This Row],[Te financieren]]-Tb.Financiering[[#This Row],[Eigen
bijdrage]]-Tb.Financiering[[#This Row],[Andere
subsidie(s)]]-Tb.Financiering[[#This Row],[Anders]],0)</f>
        <v>0</v>
      </c>
      <c r="BG62" s="154">
        <f>IF(Tb.Financiering[[#This Row],[Pnr.]]=BG$7,Tb.Financiering[[#This Row],[Te financieren]]-Tb.Financiering[[#This Row],[Eigen
bijdrage]]-Tb.Financiering[[#This Row],[Andere
subsidie(s)]]-Tb.Financiering[[#This Row],[Anders]],0)</f>
        <v>0</v>
      </c>
      <c r="BH62" s="154">
        <f>IF(Tb.Financiering[[#This Row],[Pnr.]]=BH$7,Tb.Financiering[[#This Row],[Te financieren]]-Tb.Financiering[[#This Row],[Eigen
bijdrage]]-Tb.Financiering[[#This Row],[Andere
subsidie(s)]]-Tb.Financiering[[#This Row],[Anders]],0)</f>
        <v>0</v>
      </c>
      <c r="BI62" s="154">
        <f>IF(Tb.Financiering[[#This Row],[Pnr.]]=BI$7,Tb.Financiering[[#This Row],[Te financieren]]-Tb.Financiering[[#This Row],[Eigen
bijdrage]]-Tb.Financiering[[#This Row],[Andere
subsidie(s)]]-Tb.Financiering[[#This Row],[Anders]],0)</f>
        <v>0</v>
      </c>
      <c r="BJ62" s="154">
        <f>IF(Tb.Financiering[[#This Row],[Pnr.]]=BJ$7,Tb.Financiering[[#This Row],[Te financieren]]-Tb.Financiering[[#This Row],[Eigen
bijdrage]]-Tb.Financiering[[#This Row],[Andere
subsidie(s)]]-Tb.Financiering[[#This Row],[Anders]],0)</f>
        <v>0</v>
      </c>
      <c r="BK62" s="154">
        <f>IF(Tb.Financiering[[#This Row],[Pnr.]]=BK$7,Tb.Financiering[[#This Row],[Te financieren]]-Tb.Financiering[[#This Row],[Eigen
bijdrage]]-Tb.Financiering[[#This Row],[Andere
subsidie(s)]]-Tb.Financiering[[#This Row],[Anders]],0)</f>
        <v>0</v>
      </c>
      <c r="BL62" s="154">
        <f>IF(Tb.Financiering[[#This Row],[Pnr.]]=BL$7,Tb.Financiering[[#This Row],[Te financieren]]-Tb.Financiering[[#This Row],[Eigen
bijdrage]]-Tb.Financiering[[#This Row],[Andere
subsidie(s)]]-Tb.Financiering[[#This Row],[Anders]],0)</f>
        <v>0</v>
      </c>
      <c r="BM62" s="154">
        <f>IF(Tb.Financiering[[#This Row],[Pnr.]]=BM$7,Tb.Financiering[[#This Row],[Te financieren]]-Tb.Financiering[[#This Row],[Eigen
bijdrage]]-Tb.Financiering[[#This Row],[Andere
subsidie(s)]]-Tb.Financiering[[#This Row],[Anders]],0)</f>
        <v>0</v>
      </c>
      <c r="BN62" s="259">
        <f>IF(Tb.Financiering[[#This Row],[Pnr.]]=BN$7,Tb.Financiering[[#This Row],[Eigen
bijdrage]]+Tb.Financiering[[#This Row],[Andere
subsidie(s)]]+Tb.Financiering[[#This Row],[Anders]],0)</f>
        <v>0</v>
      </c>
      <c r="BO62" s="259">
        <f>IF(Tb.Financiering[[#This Row],[Pnr.]]=BO$7,Tb.Financiering[[#This Row],[Eigen
bijdrage]]+Tb.Financiering[[#This Row],[Andere
subsidie(s)]]+Tb.Financiering[[#This Row],[Anders]],0)</f>
        <v>0</v>
      </c>
      <c r="BP62" s="259">
        <f>IF(Tb.Financiering[[#This Row],[Pnr.]]=BP$7,Tb.Financiering[[#This Row],[Eigen
bijdrage]]+Tb.Financiering[[#This Row],[Andere
subsidie(s)]]+Tb.Financiering[[#This Row],[Anders]],0)</f>
        <v>0</v>
      </c>
      <c r="BQ62" s="259">
        <f>IF(Tb.Financiering[[#This Row],[Pnr.]]=BQ$7,Tb.Financiering[[#This Row],[Eigen
bijdrage]]+Tb.Financiering[[#This Row],[Andere
subsidie(s)]]+Tb.Financiering[[#This Row],[Anders]],0)</f>
        <v>0</v>
      </c>
      <c r="BR62" s="259">
        <f>IF(Tb.Financiering[[#This Row],[Pnr.]]=BR$7,Tb.Financiering[[#This Row],[Eigen
bijdrage]]+Tb.Financiering[[#This Row],[Andere
subsidie(s)]]+Tb.Financiering[[#This Row],[Anders]],0)</f>
        <v>0</v>
      </c>
      <c r="BS62" s="259">
        <f>IF(Tb.Financiering[[#This Row],[Pnr.]]=BS$7,Tb.Financiering[[#This Row],[Eigen
bijdrage]]+Tb.Financiering[[#This Row],[Andere
subsidie(s)]]+Tb.Financiering[[#This Row],[Anders]],0)</f>
        <v>0</v>
      </c>
      <c r="BT62" s="259">
        <f>IF(Tb.Financiering[[#This Row],[Pnr.]]=BT$7,Tb.Financiering[[#This Row],[Eigen
bijdrage]]+Tb.Financiering[[#This Row],[Andere
subsidie(s)]]+Tb.Financiering[[#This Row],[Anders]],0)</f>
        <v>0</v>
      </c>
      <c r="BU62" s="259">
        <f>IF(Tb.Financiering[[#This Row],[Pnr.]]=BU$7,Tb.Financiering[[#This Row],[Eigen
bijdrage]]+Tb.Financiering[[#This Row],[Andere
subsidie(s)]]+Tb.Financiering[[#This Row],[Anders]],0)</f>
        <v>0</v>
      </c>
      <c r="BV62" s="259">
        <f>IF(Tb.Financiering[[#This Row],[Pnr.]]=BV$7,Tb.Financiering[[#This Row],[Eigen
bijdrage]]+Tb.Financiering[[#This Row],[Andere
subsidie(s)]]+Tb.Financiering[[#This Row],[Anders]],0)</f>
        <v>0</v>
      </c>
      <c r="BW62" s="259">
        <f>IF(Tb.Financiering[[#This Row],[Pnr.]]=BW$7,Tb.Financiering[[#This Row],[Eigen
bijdrage]]+Tb.Financiering[[#This Row],[Andere
subsidie(s)]]+Tb.Financiering[[#This Row],[Anders]],0)</f>
        <v>0</v>
      </c>
      <c r="BX62" s="259">
        <f>IF(Tb.Financiering[[#This Row],[Pnr.]]=BX$7,Tb.Financiering[[#This Row],[Eigen
bijdrage]]+Tb.Financiering[[#This Row],[Andere
subsidie(s)]]+Tb.Financiering[[#This Row],[Anders]],0)</f>
        <v>0</v>
      </c>
      <c r="BY62" s="259">
        <f>IF(Tb.Financiering[[#This Row],[Pnr.]]=BY$7,Tb.Financiering[[#This Row],[Eigen
bijdrage]]+Tb.Financiering[[#This Row],[Andere
subsidie(s)]]+Tb.Financiering[[#This Row],[Anders]],0)</f>
        <v>0</v>
      </c>
      <c r="BZ62" s="259">
        <f>IF(Tb.Financiering[[#This Row],[Pnr.]]=BZ$7,Tb.Financiering[[#This Row],[Eigen
bijdrage]]+Tb.Financiering[[#This Row],[Andere
subsidie(s)]]+Tb.Financiering[[#This Row],[Anders]],0)</f>
        <v>0</v>
      </c>
      <c r="CA62" s="259">
        <f>IF(Tb.Financiering[[#This Row],[Pnr.]]=CA$7,Tb.Financiering[[#This Row],[Eigen
bijdrage]]+Tb.Financiering[[#This Row],[Andere
subsidie(s)]]+Tb.Financiering[[#This Row],[Anders]],0)</f>
        <v>0</v>
      </c>
      <c r="CB62" s="259">
        <f>IF(Tb.Financiering[[#This Row],[Pnr.]]=CB$7,Tb.Financiering[[#This Row],[Eigen
bijdrage]]+Tb.Financiering[[#This Row],[Andere
subsidie(s)]]+Tb.Financiering[[#This Row],[Anders]],0)</f>
        <v>0</v>
      </c>
      <c r="CC62" s="259">
        <f>IF(Tb.Financiering[[#This Row],[Pnr.]]=CC$7,Tb.Financiering[[#This Row],[Eigen
bijdrage]]+Tb.Financiering[[#This Row],[Andere
subsidie(s)]]+Tb.Financiering[[#This Row],[Anders]],0)</f>
        <v>0</v>
      </c>
      <c r="CD62" s="259">
        <f>IF(Tb.Financiering[[#This Row],[Pnr.]]=CD$7,Tb.Financiering[[#This Row],[Eigen
bijdrage]]+Tb.Financiering[[#This Row],[Andere
subsidie(s)]]+Tb.Financiering[[#This Row],[Anders]],0)</f>
        <v>0</v>
      </c>
      <c r="CE62" s="259">
        <f>IF(Tb.Financiering[[#This Row],[Pnr.]]=CE$7,Tb.Financiering[[#This Row],[Eigen
bijdrage]]+Tb.Financiering[[#This Row],[Andere
subsidie(s)]]+Tb.Financiering[[#This Row],[Anders]],0)</f>
        <v>0</v>
      </c>
      <c r="CF62" s="259">
        <f>IF(Tb.Financiering[[#This Row],[Pnr.]]=CF$7,Tb.Financiering[[#This Row],[Eigen
bijdrage]]+Tb.Financiering[[#This Row],[Andere
subsidie(s)]]+Tb.Financiering[[#This Row],[Anders]],0)</f>
        <v>0</v>
      </c>
      <c r="CG62" s="259">
        <f>IF(Tb.Financiering[[#This Row],[Pnr.]]=CG$7,Tb.Financiering[[#This Row],[Eigen
bijdrage]]+Tb.Financiering[[#This Row],[Andere
subsidie(s)]]+Tb.Financiering[[#This Row],[Anders]],0)</f>
        <v>0</v>
      </c>
      <c r="CH62" s="259">
        <f>IF(Tb.Financiering[[#This Row],[Pnr.]]=CH$7,Tb.Financiering[[#This Row],[Eigen
bijdrage]]+Tb.Financiering[[#This Row],[Andere
subsidie(s)]]+Tb.Financiering[[#This Row],[Anders]],0)</f>
        <v>0</v>
      </c>
      <c r="CI62" s="259">
        <f>IF(Tb.Financiering[[#This Row],[Pnr.]]=CI$7,Tb.Financiering[[#This Row],[Eigen
bijdrage]]+Tb.Financiering[[#This Row],[Andere
subsidie(s)]]+Tb.Financiering[[#This Row],[Anders]],0)</f>
        <v>0</v>
      </c>
      <c r="CJ62" s="259">
        <f>IF(Tb.Financiering[[#This Row],[Pnr.]]=CJ$7,Tb.Financiering[[#This Row],[Eigen
bijdrage]]+Tb.Financiering[[#This Row],[Andere
subsidie(s)]]+Tb.Financiering[[#This Row],[Anders]],0)</f>
        <v>0</v>
      </c>
      <c r="CK62" s="259">
        <f>IF(Tb.Financiering[[#This Row],[Pnr.]]=CK$7,Tb.Financiering[[#This Row],[Eigen
bijdrage]]+Tb.Financiering[[#This Row],[Andere
subsidie(s)]]+Tb.Financiering[[#This Row],[Anders]],0)</f>
        <v>0</v>
      </c>
      <c r="CL62" s="259">
        <f>IF(Tb.Financiering[[#This Row],[Pnr.]]=CL$7,Tb.Financiering[[#This Row],[Eigen
bijdrage]]+Tb.Financiering[[#This Row],[Andere
subsidie(s)]]+Tb.Financiering[[#This Row],[Anders]],0)</f>
        <v>0</v>
      </c>
      <c r="CM62" s="259">
        <f>IF(Tb.Financiering[[#This Row],[Pnr.]]=CM$7,Tb.Financiering[[#This Row],[Eigen
bijdrage]]+Tb.Financiering[[#This Row],[Andere
subsidie(s)]]+Tb.Financiering[[#This Row],[Anders]],0)</f>
        <v>0</v>
      </c>
      <c r="CN62" s="259">
        <f>IF(Tb.Financiering[[#This Row],[Pnr.]]=CN$7,Tb.Financiering[[#This Row],[Eigen
bijdrage]]+Tb.Financiering[[#This Row],[Andere
subsidie(s)]]+Tb.Financiering[[#This Row],[Anders]],0)</f>
        <v>0</v>
      </c>
      <c r="CO62" s="259">
        <f>IF(Tb.Financiering[[#This Row],[Pnr.]]=CO$7,Tb.Financiering[[#This Row],[Eigen
bijdrage]]+Tb.Financiering[[#This Row],[Andere
subsidie(s)]]+Tb.Financiering[[#This Row],[Anders]],0)</f>
        <v>0</v>
      </c>
      <c r="CP62" s="259">
        <f>IF(Tb.Financiering[[#This Row],[Pnr.]]=CP$7,Tb.Financiering[[#This Row],[Eigen
bijdrage]]+Tb.Financiering[[#This Row],[Andere
subsidie(s)]]+Tb.Financiering[[#This Row],[Anders]],0)</f>
        <v>0</v>
      </c>
      <c r="CQ62" s="259">
        <f>IF(Tb.Financiering[[#This Row],[Pnr.]]=CQ$7,Tb.Financiering[[#This Row],[Eigen
bijdrage]]+Tb.Financiering[[#This Row],[Andere
subsidie(s)]]+Tb.Financiering[[#This Row],[Anders]],0)</f>
        <v>0</v>
      </c>
      <c r="CR62" s="259">
        <f>IF(Tb.Financiering[[#This Row],[Pnr.]]=CR$7,Tb.Financiering[[#This Row],[Eigen
bijdrage]]+Tb.Financiering[[#This Row],[Andere
subsidie(s)]]+Tb.Financiering[[#This Row],[Anders]],0)</f>
        <v>0</v>
      </c>
      <c r="CS62" s="259">
        <f>IF(Tb.Financiering[[#This Row],[Pnr.]]=CS$7,Tb.Financiering[[#This Row],[Eigen
bijdrage]]+Tb.Financiering[[#This Row],[Andere
subsidie(s)]]+Tb.Financiering[[#This Row],[Anders]],0)</f>
        <v>0</v>
      </c>
      <c r="CT62" s="259">
        <f>IF(Tb.Financiering[[#This Row],[Pnr.]]=CT$7,Tb.Financiering[[#This Row],[Eigen
bijdrage]]+Tb.Financiering[[#This Row],[Andere
subsidie(s)]]+Tb.Financiering[[#This Row],[Anders]],0)</f>
        <v>0</v>
      </c>
      <c r="CU62" s="259">
        <f>IF(Tb.Financiering[[#This Row],[Pnr.]]=CU$7,Tb.Financiering[[#This Row],[Eigen
bijdrage]]+Tb.Financiering[[#This Row],[Andere
subsidie(s)]]+Tb.Financiering[[#This Row],[Anders]],0)</f>
        <v>0</v>
      </c>
      <c r="CV62" s="259">
        <f>IF(Tb.Financiering[[#This Row],[Pnr.]]=CV$7,Tb.Financiering[[#This Row],[Eigen
bijdrage]]+Tb.Financiering[[#This Row],[Andere
subsidie(s)]]+Tb.Financiering[[#This Row],[Anders]],0)</f>
        <v>0</v>
      </c>
      <c r="CW62" s="259">
        <f>IF(Tb.Financiering[[#This Row],[Pnr.]]=CW$7,Tb.Financiering[[#This Row],[Eigen
bijdrage]]+Tb.Financiering[[#This Row],[Andere
subsidie(s)]]+Tb.Financiering[[#This Row],[Anders]],0)</f>
        <v>0</v>
      </c>
      <c r="CX62" s="259">
        <f>IF(Tb.Financiering[[#This Row],[Pnr.]]=CX$7,Tb.Financiering[[#This Row],[Eigen
bijdrage]]+Tb.Financiering[[#This Row],[Andere
subsidie(s)]]+Tb.Financiering[[#This Row],[Anders]],0)</f>
        <v>0</v>
      </c>
      <c r="CY62" s="259">
        <f>IF(Tb.Financiering[[#This Row],[Pnr.]]=CY$7,Tb.Financiering[[#This Row],[Eigen
bijdrage]]+Tb.Financiering[[#This Row],[Andere
subsidie(s)]]+Tb.Financiering[[#This Row],[Anders]],0)</f>
        <v>0</v>
      </c>
      <c r="CZ62" s="259">
        <f>IF(Tb.Financiering[[#This Row],[Pnr.]]=CZ$7,Tb.Financiering[[#This Row],[Eigen
bijdrage]]+Tb.Financiering[[#This Row],[Andere
subsidie(s)]]+Tb.Financiering[[#This Row],[Anders]],0)</f>
        <v>0</v>
      </c>
      <c r="DA62" s="259">
        <f>IF(Tb.Financiering[[#This Row],[Pnr.]]=DA$7,Tb.Financiering[[#This Row],[Eigen
bijdrage]]+Tb.Financiering[[#This Row],[Andere
subsidie(s)]]+Tb.Financiering[[#This Row],[Anders]],0)</f>
        <v>0</v>
      </c>
      <c r="DB62" s="259">
        <f>IF(Tb.Financiering[[#This Row],[Pnr.]]=DB$7,Tb.Financiering[[#This Row],[Eigen
bijdrage]]+Tb.Financiering[[#This Row],[Andere
subsidie(s)]]+Tb.Financiering[[#This Row],[Anders]],0)</f>
        <v>0</v>
      </c>
      <c r="DC62" s="259">
        <f>IF(Tb.Financiering[[#This Row],[Pnr.]]=DC$7,Tb.Financiering[[#This Row],[Eigen
bijdrage]]+Tb.Financiering[[#This Row],[Andere
subsidie(s)]]+Tb.Financiering[[#This Row],[Anders]],0)</f>
        <v>0</v>
      </c>
      <c r="DD62" s="259">
        <f>IF(Tb.Financiering[[#This Row],[Pnr.]]=DD$7,Tb.Financiering[[#This Row],[Eigen
bijdrage]]+Tb.Financiering[[#This Row],[Andere
subsidie(s)]]+Tb.Financiering[[#This Row],[Anders]],0)</f>
        <v>0</v>
      </c>
      <c r="DE62" s="259">
        <f>IF(Tb.Financiering[[#This Row],[Pnr.]]=DE$7,Tb.Financiering[[#This Row],[Eigen
bijdrage]]+Tb.Financiering[[#This Row],[Andere
subsidie(s)]]+Tb.Financiering[[#This Row],[Anders]],0)</f>
        <v>0</v>
      </c>
      <c r="DF62" s="259">
        <f>IF(Tb.Financiering[[#This Row],[Pnr.]]=DF$7,Tb.Financiering[[#This Row],[Eigen
bijdrage]]+Tb.Financiering[[#This Row],[Andere
subsidie(s)]]+Tb.Financiering[[#This Row],[Anders]],0)</f>
        <v>0</v>
      </c>
      <c r="DG62" s="259">
        <f>IF(Tb.Financiering[[#This Row],[Pnr.]]=DG$7,Tb.Financiering[[#This Row],[Eigen
bijdrage]]+Tb.Financiering[[#This Row],[Andere
subsidie(s)]]+Tb.Financiering[[#This Row],[Anders]],0)</f>
        <v>0</v>
      </c>
      <c r="DH62" s="259">
        <f>IF(Tb.Financiering[[#This Row],[Pnr.]]=DH$7,Tb.Financiering[[#This Row],[Eigen
bijdrage]]+Tb.Financiering[[#This Row],[Andere
subsidie(s)]]+Tb.Financiering[[#This Row],[Anders]],0)</f>
        <v>0</v>
      </c>
      <c r="DI62" s="259">
        <f>IF(Tb.Financiering[[#This Row],[Pnr.]]=DI$7,Tb.Financiering[[#This Row],[Eigen
bijdrage]]+Tb.Financiering[[#This Row],[Andere
subsidie(s)]]+Tb.Financiering[[#This Row],[Anders]],0)</f>
        <v>0</v>
      </c>
      <c r="DJ62" s="259">
        <f>IF(Tb.Financiering[[#This Row],[Pnr.]]=DJ$7,Tb.Financiering[[#This Row],[Eigen
bijdrage]]+Tb.Financiering[[#This Row],[Andere
subsidie(s)]]+Tb.Financiering[[#This Row],[Anders]],0)</f>
        <v>0</v>
      </c>
      <c r="DK62" s="259">
        <f>IF(Tb.Financiering[[#This Row],[Pnr.]]=DK$7,Tb.Financiering[[#This Row],[Eigen
bijdrage]]+Tb.Financiering[[#This Row],[Andere
subsidie(s)]]+Tb.Financiering[[#This Row],[Anders]],0)</f>
        <v>0</v>
      </c>
      <c r="XEZ62" s="267"/>
      <c r="XFA62" s="267"/>
      <c r="XFB62" s="267"/>
      <c r="XFC62" s="267"/>
      <c r="XFD62" s="31"/>
    </row>
    <row r="63" spans="1:115 16380:16384" s="4" customFormat="1" x14ac:dyDescent="0.3">
      <c r="A63" s="31"/>
      <c r="B63" s="147"/>
      <c r="C63" s="147"/>
      <c r="D63" s="11">
        <f>SUMIF(Tbl.Kosten[PSAnr.],Tb.Financiering[[#This Row],[PSAnr.]],Tbl.Kosten[Totaal kosten])</f>
        <v>0</v>
      </c>
      <c r="E63" s="164">
        <f>SUMIF(Tbl.Kosten[PSAnr.],Tb.Financiering[[#This Row],[PSAnr.]],Tbl.Kosten[Subsidie])</f>
        <v>0</v>
      </c>
      <c r="F63" s="165"/>
      <c r="G63" s="164">
        <f>Tb.Financiering[[#This Row],[Begrote kosten]]-Tb.Financiering[[#This Row],[Berekende GLB subsidie]]-Tb.Financiering[[#This Row],[Correctie GLB subsidie]]</f>
        <v>0</v>
      </c>
      <c r="H63" s="166"/>
      <c r="I63" s="166"/>
      <c r="J63" s="166"/>
      <c r="K63" s="162"/>
      <c r="L63" s="97">
        <f>Tb.Financiering[[#This Row],[Te financieren]]-SUM(Tb.Financiering[[#This Row],[Eigen
bijdrage]:[Anders]])</f>
        <v>0</v>
      </c>
      <c r="M63" s="170" t="str">
        <f>IFERROR(VLOOKUP(Tb.Financiering[[#This Row],[Partnernaam]],Tbl.Projectpartners[[Naam]:[PNr.]],9,FALSE),"")</f>
        <v/>
      </c>
      <c r="N63" s="152" t="str">
        <f>IFERROR(VLOOKUP(Tb.Financiering[[#This Row],[Subsidiabele activiteit]],Tbl.Subsidiehoogte[[Subsidieactiviteit]:[SAnr.]],3,FALSE),"")</f>
        <v/>
      </c>
      <c r="O63" s="152" t="str">
        <f>_xlfn.CONCAT(Tb.Financiering[[#This Row],[Pnr.]],Tb.Financiering[[#This Row],[SAnr.]])</f>
        <v/>
      </c>
      <c r="P63" s="154">
        <f>IF(Tb.Financiering[[#This Row],[Pnr.]]=P$7,Tb.Financiering[[#This Row],[Te financieren]]-Tb.Financiering[[#This Row],[Eigen
bijdrage]]-Tb.Financiering[[#This Row],[Andere
subsidie(s)]]-Tb.Financiering[[#This Row],[Anders]],0)</f>
        <v>0</v>
      </c>
      <c r="Q63" s="154">
        <f>IF(Tb.Financiering[[#This Row],[Pnr.]]=Q$7,Tb.Financiering[[#This Row],[Te financieren]]-Tb.Financiering[[#This Row],[Eigen
bijdrage]]-Tb.Financiering[[#This Row],[Andere
subsidie(s)]]-Tb.Financiering[[#This Row],[Anders]],0)</f>
        <v>0</v>
      </c>
      <c r="R63" s="154">
        <f>IF(Tb.Financiering[[#This Row],[Pnr.]]=R$7,Tb.Financiering[[#This Row],[Te financieren]]-Tb.Financiering[[#This Row],[Eigen
bijdrage]]-Tb.Financiering[[#This Row],[Andere
subsidie(s)]]-Tb.Financiering[[#This Row],[Anders]],0)</f>
        <v>0</v>
      </c>
      <c r="S63" s="154">
        <f>IF(Tb.Financiering[[#This Row],[Pnr.]]=S$7,Tb.Financiering[[#This Row],[Te financieren]]-Tb.Financiering[[#This Row],[Eigen
bijdrage]]-Tb.Financiering[[#This Row],[Andere
subsidie(s)]]-Tb.Financiering[[#This Row],[Anders]],0)</f>
        <v>0</v>
      </c>
      <c r="T63" s="154">
        <f>IF(Tb.Financiering[[#This Row],[Pnr.]]=T$7,Tb.Financiering[[#This Row],[Te financieren]]-Tb.Financiering[[#This Row],[Eigen
bijdrage]]-Tb.Financiering[[#This Row],[Andere
subsidie(s)]]-Tb.Financiering[[#This Row],[Anders]],0)</f>
        <v>0</v>
      </c>
      <c r="U63" s="154">
        <f>IF(Tb.Financiering[[#This Row],[Pnr.]]=U$7,Tb.Financiering[[#This Row],[Te financieren]]-Tb.Financiering[[#This Row],[Eigen
bijdrage]]-Tb.Financiering[[#This Row],[Andere
subsidie(s)]]-Tb.Financiering[[#This Row],[Anders]],0)</f>
        <v>0</v>
      </c>
      <c r="V63" s="154">
        <f>IF(Tb.Financiering[[#This Row],[Pnr.]]=V$7,Tb.Financiering[[#This Row],[Te financieren]]-Tb.Financiering[[#This Row],[Eigen
bijdrage]]-Tb.Financiering[[#This Row],[Andere
subsidie(s)]]-Tb.Financiering[[#This Row],[Anders]],0)</f>
        <v>0</v>
      </c>
      <c r="W63" s="154">
        <f>IF(Tb.Financiering[[#This Row],[Pnr.]]=W$7,Tb.Financiering[[#This Row],[Te financieren]]-Tb.Financiering[[#This Row],[Eigen
bijdrage]]-Tb.Financiering[[#This Row],[Andere
subsidie(s)]]-Tb.Financiering[[#This Row],[Anders]],0)</f>
        <v>0</v>
      </c>
      <c r="X63" s="154">
        <f>IF(Tb.Financiering[[#This Row],[Pnr.]]=X$7,Tb.Financiering[[#This Row],[Te financieren]]-Tb.Financiering[[#This Row],[Eigen
bijdrage]]-Tb.Financiering[[#This Row],[Andere
subsidie(s)]]-Tb.Financiering[[#This Row],[Anders]],0)</f>
        <v>0</v>
      </c>
      <c r="Y63" s="154">
        <f>IF(Tb.Financiering[[#This Row],[Pnr.]]=Y$7,Tb.Financiering[[#This Row],[Te financieren]]-Tb.Financiering[[#This Row],[Eigen
bijdrage]]-Tb.Financiering[[#This Row],[Andere
subsidie(s)]]-Tb.Financiering[[#This Row],[Anders]],0)</f>
        <v>0</v>
      </c>
      <c r="Z63" s="154">
        <f>IF(Tb.Financiering[[#This Row],[Pnr.]]=Z$7,Tb.Financiering[[#This Row],[Te financieren]]-Tb.Financiering[[#This Row],[Eigen
bijdrage]]-Tb.Financiering[[#This Row],[Andere
subsidie(s)]]-Tb.Financiering[[#This Row],[Anders]],0)</f>
        <v>0</v>
      </c>
      <c r="AA63" s="154">
        <f>IF(Tb.Financiering[[#This Row],[Pnr.]]=AA$7,Tb.Financiering[[#This Row],[Te financieren]]-Tb.Financiering[[#This Row],[Eigen
bijdrage]]-Tb.Financiering[[#This Row],[Andere
subsidie(s)]]-Tb.Financiering[[#This Row],[Anders]],0)</f>
        <v>0</v>
      </c>
      <c r="AB63" s="154">
        <f>IF(Tb.Financiering[[#This Row],[Pnr.]]=AB$7,Tb.Financiering[[#This Row],[Te financieren]]-Tb.Financiering[[#This Row],[Eigen
bijdrage]]-Tb.Financiering[[#This Row],[Andere
subsidie(s)]]-Tb.Financiering[[#This Row],[Anders]],0)</f>
        <v>0</v>
      </c>
      <c r="AC63" s="154">
        <f>IF(Tb.Financiering[[#This Row],[Pnr.]]=AC$7,Tb.Financiering[[#This Row],[Te financieren]]-Tb.Financiering[[#This Row],[Eigen
bijdrage]]-Tb.Financiering[[#This Row],[Andere
subsidie(s)]]-Tb.Financiering[[#This Row],[Anders]],0)</f>
        <v>0</v>
      </c>
      <c r="AD63" s="154">
        <f>IF(Tb.Financiering[[#This Row],[Pnr.]]=AD$7,Tb.Financiering[[#This Row],[Te financieren]]-Tb.Financiering[[#This Row],[Eigen
bijdrage]]-Tb.Financiering[[#This Row],[Andere
subsidie(s)]]-Tb.Financiering[[#This Row],[Anders]],0)</f>
        <v>0</v>
      </c>
      <c r="AE63" s="154">
        <f>IF(Tb.Financiering[[#This Row],[Pnr.]]=AE$7,Tb.Financiering[[#This Row],[Te financieren]]-Tb.Financiering[[#This Row],[Eigen
bijdrage]]-Tb.Financiering[[#This Row],[Andere
subsidie(s)]]-Tb.Financiering[[#This Row],[Anders]],0)</f>
        <v>0</v>
      </c>
      <c r="AF63" s="154">
        <f>IF(Tb.Financiering[[#This Row],[Pnr.]]=AF$7,Tb.Financiering[[#This Row],[Te financieren]]-Tb.Financiering[[#This Row],[Eigen
bijdrage]]-Tb.Financiering[[#This Row],[Andere
subsidie(s)]]-Tb.Financiering[[#This Row],[Anders]],0)</f>
        <v>0</v>
      </c>
      <c r="AG63" s="154">
        <f>IF(Tb.Financiering[[#This Row],[Pnr.]]=AG$7,Tb.Financiering[[#This Row],[Te financieren]]-Tb.Financiering[[#This Row],[Eigen
bijdrage]]-Tb.Financiering[[#This Row],[Andere
subsidie(s)]]-Tb.Financiering[[#This Row],[Anders]],0)</f>
        <v>0</v>
      </c>
      <c r="AH63" s="154">
        <f>IF(Tb.Financiering[[#This Row],[Pnr.]]=AH$7,Tb.Financiering[[#This Row],[Te financieren]]-Tb.Financiering[[#This Row],[Eigen
bijdrage]]-Tb.Financiering[[#This Row],[Andere
subsidie(s)]]-Tb.Financiering[[#This Row],[Anders]],0)</f>
        <v>0</v>
      </c>
      <c r="AI63" s="154">
        <f>IF(Tb.Financiering[[#This Row],[Pnr.]]=AI$7,Tb.Financiering[[#This Row],[Te financieren]]-Tb.Financiering[[#This Row],[Eigen
bijdrage]]-Tb.Financiering[[#This Row],[Andere
subsidie(s)]]-Tb.Financiering[[#This Row],[Anders]],0)</f>
        <v>0</v>
      </c>
      <c r="AJ63" s="154">
        <f>IF(Tb.Financiering[[#This Row],[Pnr.]]=AJ$7,Tb.Financiering[[#This Row],[Te financieren]]-Tb.Financiering[[#This Row],[Eigen
bijdrage]]-Tb.Financiering[[#This Row],[Andere
subsidie(s)]]-Tb.Financiering[[#This Row],[Anders]],0)</f>
        <v>0</v>
      </c>
      <c r="AK63" s="154">
        <f>IF(Tb.Financiering[[#This Row],[Pnr.]]=AK$7,Tb.Financiering[[#This Row],[Te financieren]]-Tb.Financiering[[#This Row],[Eigen
bijdrage]]-Tb.Financiering[[#This Row],[Andere
subsidie(s)]]-Tb.Financiering[[#This Row],[Anders]],0)</f>
        <v>0</v>
      </c>
      <c r="AL63" s="154">
        <f>IF(Tb.Financiering[[#This Row],[Pnr.]]=AL$7,Tb.Financiering[[#This Row],[Te financieren]]-Tb.Financiering[[#This Row],[Eigen
bijdrage]]-Tb.Financiering[[#This Row],[Andere
subsidie(s)]]-Tb.Financiering[[#This Row],[Anders]],0)</f>
        <v>0</v>
      </c>
      <c r="AM63" s="154">
        <f>IF(Tb.Financiering[[#This Row],[Pnr.]]=AM$7,Tb.Financiering[[#This Row],[Te financieren]]-Tb.Financiering[[#This Row],[Eigen
bijdrage]]-Tb.Financiering[[#This Row],[Andere
subsidie(s)]]-Tb.Financiering[[#This Row],[Anders]],0)</f>
        <v>0</v>
      </c>
      <c r="AN63" s="154">
        <f>IF(Tb.Financiering[[#This Row],[Pnr.]]=AN$7,Tb.Financiering[[#This Row],[Te financieren]]-Tb.Financiering[[#This Row],[Eigen
bijdrage]]-Tb.Financiering[[#This Row],[Andere
subsidie(s)]]-Tb.Financiering[[#This Row],[Anders]],0)</f>
        <v>0</v>
      </c>
      <c r="AO63" s="154">
        <f>IF(Tb.Financiering[[#This Row],[Pnr.]]=AO$7,Tb.Financiering[[#This Row],[Te financieren]]-Tb.Financiering[[#This Row],[Eigen
bijdrage]]-Tb.Financiering[[#This Row],[Andere
subsidie(s)]]-Tb.Financiering[[#This Row],[Anders]],0)</f>
        <v>0</v>
      </c>
      <c r="AP63" s="154">
        <f>IF(Tb.Financiering[[#This Row],[Pnr.]]=AP$7,Tb.Financiering[[#This Row],[Te financieren]]-Tb.Financiering[[#This Row],[Eigen
bijdrage]]-Tb.Financiering[[#This Row],[Andere
subsidie(s)]]-Tb.Financiering[[#This Row],[Anders]],0)</f>
        <v>0</v>
      </c>
      <c r="AQ63" s="154">
        <f>IF(Tb.Financiering[[#This Row],[Pnr.]]=AQ$7,Tb.Financiering[[#This Row],[Te financieren]]-Tb.Financiering[[#This Row],[Eigen
bijdrage]]-Tb.Financiering[[#This Row],[Andere
subsidie(s)]]-Tb.Financiering[[#This Row],[Anders]],0)</f>
        <v>0</v>
      </c>
      <c r="AR63" s="154">
        <f>IF(Tb.Financiering[[#This Row],[Pnr.]]=AR$7,Tb.Financiering[[#This Row],[Te financieren]]-Tb.Financiering[[#This Row],[Eigen
bijdrage]]-Tb.Financiering[[#This Row],[Andere
subsidie(s)]]-Tb.Financiering[[#This Row],[Anders]],0)</f>
        <v>0</v>
      </c>
      <c r="AS63" s="154">
        <f>IF(Tb.Financiering[[#This Row],[Pnr.]]=AS$7,Tb.Financiering[[#This Row],[Te financieren]]-Tb.Financiering[[#This Row],[Eigen
bijdrage]]-Tb.Financiering[[#This Row],[Andere
subsidie(s)]]-Tb.Financiering[[#This Row],[Anders]],0)</f>
        <v>0</v>
      </c>
      <c r="AT63" s="154">
        <f>IF(Tb.Financiering[[#This Row],[Pnr.]]=AT$7,Tb.Financiering[[#This Row],[Te financieren]]-Tb.Financiering[[#This Row],[Eigen
bijdrage]]-Tb.Financiering[[#This Row],[Andere
subsidie(s)]]-Tb.Financiering[[#This Row],[Anders]],0)</f>
        <v>0</v>
      </c>
      <c r="AU63" s="154">
        <f>IF(Tb.Financiering[[#This Row],[Pnr.]]=AU$7,Tb.Financiering[[#This Row],[Te financieren]]-Tb.Financiering[[#This Row],[Eigen
bijdrage]]-Tb.Financiering[[#This Row],[Andere
subsidie(s)]]-Tb.Financiering[[#This Row],[Anders]],0)</f>
        <v>0</v>
      </c>
      <c r="AV63" s="154">
        <f>IF(Tb.Financiering[[#This Row],[Pnr.]]=AV$7,Tb.Financiering[[#This Row],[Te financieren]]-Tb.Financiering[[#This Row],[Eigen
bijdrage]]-Tb.Financiering[[#This Row],[Andere
subsidie(s)]]-Tb.Financiering[[#This Row],[Anders]],0)</f>
        <v>0</v>
      </c>
      <c r="AW63" s="154">
        <f>IF(Tb.Financiering[[#This Row],[Pnr.]]=AW$7,Tb.Financiering[[#This Row],[Te financieren]]-Tb.Financiering[[#This Row],[Eigen
bijdrage]]-Tb.Financiering[[#This Row],[Andere
subsidie(s)]]-Tb.Financiering[[#This Row],[Anders]],0)</f>
        <v>0</v>
      </c>
      <c r="AX63" s="154">
        <f>IF(Tb.Financiering[[#This Row],[Pnr.]]=AX$7,Tb.Financiering[[#This Row],[Te financieren]]-Tb.Financiering[[#This Row],[Eigen
bijdrage]]-Tb.Financiering[[#This Row],[Andere
subsidie(s)]]-Tb.Financiering[[#This Row],[Anders]],0)</f>
        <v>0</v>
      </c>
      <c r="AY63" s="154">
        <f>IF(Tb.Financiering[[#This Row],[Pnr.]]=AY$7,Tb.Financiering[[#This Row],[Te financieren]]-Tb.Financiering[[#This Row],[Eigen
bijdrage]]-Tb.Financiering[[#This Row],[Andere
subsidie(s)]]-Tb.Financiering[[#This Row],[Anders]],0)</f>
        <v>0</v>
      </c>
      <c r="AZ63" s="154">
        <f>IF(Tb.Financiering[[#This Row],[Pnr.]]=AZ$7,Tb.Financiering[[#This Row],[Te financieren]]-Tb.Financiering[[#This Row],[Eigen
bijdrage]]-Tb.Financiering[[#This Row],[Andere
subsidie(s)]]-Tb.Financiering[[#This Row],[Anders]],0)</f>
        <v>0</v>
      </c>
      <c r="BA63" s="154">
        <f>IF(Tb.Financiering[[#This Row],[Pnr.]]=BA$7,Tb.Financiering[[#This Row],[Te financieren]]-Tb.Financiering[[#This Row],[Eigen
bijdrage]]-Tb.Financiering[[#This Row],[Andere
subsidie(s)]]-Tb.Financiering[[#This Row],[Anders]],0)</f>
        <v>0</v>
      </c>
      <c r="BB63" s="154">
        <f>IF(Tb.Financiering[[#This Row],[Pnr.]]=BB$7,Tb.Financiering[[#This Row],[Te financieren]]-Tb.Financiering[[#This Row],[Eigen
bijdrage]]-Tb.Financiering[[#This Row],[Andere
subsidie(s)]]-Tb.Financiering[[#This Row],[Anders]],0)</f>
        <v>0</v>
      </c>
      <c r="BC63" s="154">
        <f>IF(Tb.Financiering[[#This Row],[Pnr.]]=BC$7,Tb.Financiering[[#This Row],[Te financieren]]-Tb.Financiering[[#This Row],[Eigen
bijdrage]]-Tb.Financiering[[#This Row],[Andere
subsidie(s)]]-Tb.Financiering[[#This Row],[Anders]],0)</f>
        <v>0</v>
      </c>
      <c r="BD63" s="154">
        <f>IF(Tb.Financiering[[#This Row],[Pnr.]]=BD$7,Tb.Financiering[[#This Row],[Te financieren]]-Tb.Financiering[[#This Row],[Eigen
bijdrage]]-Tb.Financiering[[#This Row],[Andere
subsidie(s)]]-Tb.Financiering[[#This Row],[Anders]],0)</f>
        <v>0</v>
      </c>
      <c r="BE63" s="154">
        <f>IF(Tb.Financiering[[#This Row],[Pnr.]]=BE$7,Tb.Financiering[[#This Row],[Te financieren]]-Tb.Financiering[[#This Row],[Eigen
bijdrage]]-Tb.Financiering[[#This Row],[Andere
subsidie(s)]]-Tb.Financiering[[#This Row],[Anders]],0)</f>
        <v>0</v>
      </c>
      <c r="BF63" s="154">
        <f>IF(Tb.Financiering[[#This Row],[Pnr.]]=BF$7,Tb.Financiering[[#This Row],[Te financieren]]-Tb.Financiering[[#This Row],[Eigen
bijdrage]]-Tb.Financiering[[#This Row],[Andere
subsidie(s)]]-Tb.Financiering[[#This Row],[Anders]],0)</f>
        <v>0</v>
      </c>
      <c r="BG63" s="154">
        <f>IF(Tb.Financiering[[#This Row],[Pnr.]]=BG$7,Tb.Financiering[[#This Row],[Te financieren]]-Tb.Financiering[[#This Row],[Eigen
bijdrage]]-Tb.Financiering[[#This Row],[Andere
subsidie(s)]]-Tb.Financiering[[#This Row],[Anders]],0)</f>
        <v>0</v>
      </c>
      <c r="BH63" s="154">
        <f>IF(Tb.Financiering[[#This Row],[Pnr.]]=BH$7,Tb.Financiering[[#This Row],[Te financieren]]-Tb.Financiering[[#This Row],[Eigen
bijdrage]]-Tb.Financiering[[#This Row],[Andere
subsidie(s)]]-Tb.Financiering[[#This Row],[Anders]],0)</f>
        <v>0</v>
      </c>
      <c r="BI63" s="154">
        <f>IF(Tb.Financiering[[#This Row],[Pnr.]]=BI$7,Tb.Financiering[[#This Row],[Te financieren]]-Tb.Financiering[[#This Row],[Eigen
bijdrage]]-Tb.Financiering[[#This Row],[Andere
subsidie(s)]]-Tb.Financiering[[#This Row],[Anders]],0)</f>
        <v>0</v>
      </c>
      <c r="BJ63" s="154">
        <f>IF(Tb.Financiering[[#This Row],[Pnr.]]=BJ$7,Tb.Financiering[[#This Row],[Te financieren]]-Tb.Financiering[[#This Row],[Eigen
bijdrage]]-Tb.Financiering[[#This Row],[Andere
subsidie(s)]]-Tb.Financiering[[#This Row],[Anders]],0)</f>
        <v>0</v>
      </c>
      <c r="BK63" s="154">
        <f>IF(Tb.Financiering[[#This Row],[Pnr.]]=BK$7,Tb.Financiering[[#This Row],[Te financieren]]-Tb.Financiering[[#This Row],[Eigen
bijdrage]]-Tb.Financiering[[#This Row],[Andere
subsidie(s)]]-Tb.Financiering[[#This Row],[Anders]],0)</f>
        <v>0</v>
      </c>
      <c r="BL63" s="154">
        <f>IF(Tb.Financiering[[#This Row],[Pnr.]]=BL$7,Tb.Financiering[[#This Row],[Te financieren]]-Tb.Financiering[[#This Row],[Eigen
bijdrage]]-Tb.Financiering[[#This Row],[Andere
subsidie(s)]]-Tb.Financiering[[#This Row],[Anders]],0)</f>
        <v>0</v>
      </c>
      <c r="BM63" s="154">
        <f>IF(Tb.Financiering[[#This Row],[Pnr.]]=BM$7,Tb.Financiering[[#This Row],[Te financieren]]-Tb.Financiering[[#This Row],[Eigen
bijdrage]]-Tb.Financiering[[#This Row],[Andere
subsidie(s)]]-Tb.Financiering[[#This Row],[Anders]],0)</f>
        <v>0</v>
      </c>
      <c r="BN63" s="259">
        <f>IF(Tb.Financiering[[#This Row],[Pnr.]]=BN$7,Tb.Financiering[[#This Row],[Eigen
bijdrage]]+Tb.Financiering[[#This Row],[Andere
subsidie(s)]]+Tb.Financiering[[#This Row],[Anders]],0)</f>
        <v>0</v>
      </c>
      <c r="BO63" s="259">
        <f>IF(Tb.Financiering[[#This Row],[Pnr.]]=BO$7,Tb.Financiering[[#This Row],[Eigen
bijdrage]]+Tb.Financiering[[#This Row],[Andere
subsidie(s)]]+Tb.Financiering[[#This Row],[Anders]],0)</f>
        <v>0</v>
      </c>
      <c r="BP63" s="259">
        <f>IF(Tb.Financiering[[#This Row],[Pnr.]]=BP$7,Tb.Financiering[[#This Row],[Eigen
bijdrage]]+Tb.Financiering[[#This Row],[Andere
subsidie(s)]]+Tb.Financiering[[#This Row],[Anders]],0)</f>
        <v>0</v>
      </c>
      <c r="BQ63" s="259">
        <f>IF(Tb.Financiering[[#This Row],[Pnr.]]=BQ$7,Tb.Financiering[[#This Row],[Eigen
bijdrage]]+Tb.Financiering[[#This Row],[Andere
subsidie(s)]]+Tb.Financiering[[#This Row],[Anders]],0)</f>
        <v>0</v>
      </c>
      <c r="BR63" s="259">
        <f>IF(Tb.Financiering[[#This Row],[Pnr.]]=BR$7,Tb.Financiering[[#This Row],[Eigen
bijdrage]]+Tb.Financiering[[#This Row],[Andere
subsidie(s)]]+Tb.Financiering[[#This Row],[Anders]],0)</f>
        <v>0</v>
      </c>
      <c r="BS63" s="259">
        <f>IF(Tb.Financiering[[#This Row],[Pnr.]]=BS$7,Tb.Financiering[[#This Row],[Eigen
bijdrage]]+Tb.Financiering[[#This Row],[Andere
subsidie(s)]]+Tb.Financiering[[#This Row],[Anders]],0)</f>
        <v>0</v>
      </c>
      <c r="BT63" s="259">
        <f>IF(Tb.Financiering[[#This Row],[Pnr.]]=BT$7,Tb.Financiering[[#This Row],[Eigen
bijdrage]]+Tb.Financiering[[#This Row],[Andere
subsidie(s)]]+Tb.Financiering[[#This Row],[Anders]],0)</f>
        <v>0</v>
      </c>
      <c r="BU63" s="259">
        <f>IF(Tb.Financiering[[#This Row],[Pnr.]]=BU$7,Tb.Financiering[[#This Row],[Eigen
bijdrage]]+Tb.Financiering[[#This Row],[Andere
subsidie(s)]]+Tb.Financiering[[#This Row],[Anders]],0)</f>
        <v>0</v>
      </c>
      <c r="BV63" s="259">
        <f>IF(Tb.Financiering[[#This Row],[Pnr.]]=BV$7,Tb.Financiering[[#This Row],[Eigen
bijdrage]]+Tb.Financiering[[#This Row],[Andere
subsidie(s)]]+Tb.Financiering[[#This Row],[Anders]],0)</f>
        <v>0</v>
      </c>
      <c r="BW63" s="259">
        <f>IF(Tb.Financiering[[#This Row],[Pnr.]]=BW$7,Tb.Financiering[[#This Row],[Eigen
bijdrage]]+Tb.Financiering[[#This Row],[Andere
subsidie(s)]]+Tb.Financiering[[#This Row],[Anders]],0)</f>
        <v>0</v>
      </c>
      <c r="BX63" s="259">
        <f>IF(Tb.Financiering[[#This Row],[Pnr.]]=BX$7,Tb.Financiering[[#This Row],[Eigen
bijdrage]]+Tb.Financiering[[#This Row],[Andere
subsidie(s)]]+Tb.Financiering[[#This Row],[Anders]],0)</f>
        <v>0</v>
      </c>
      <c r="BY63" s="259">
        <f>IF(Tb.Financiering[[#This Row],[Pnr.]]=BY$7,Tb.Financiering[[#This Row],[Eigen
bijdrage]]+Tb.Financiering[[#This Row],[Andere
subsidie(s)]]+Tb.Financiering[[#This Row],[Anders]],0)</f>
        <v>0</v>
      </c>
      <c r="BZ63" s="259">
        <f>IF(Tb.Financiering[[#This Row],[Pnr.]]=BZ$7,Tb.Financiering[[#This Row],[Eigen
bijdrage]]+Tb.Financiering[[#This Row],[Andere
subsidie(s)]]+Tb.Financiering[[#This Row],[Anders]],0)</f>
        <v>0</v>
      </c>
      <c r="CA63" s="259">
        <f>IF(Tb.Financiering[[#This Row],[Pnr.]]=CA$7,Tb.Financiering[[#This Row],[Eigen
bijdrage]]+Tb.Financiering[[#This Row],[Andere
subsidie(s)]]+Tb.Financiering[[#This Row],[Anders]],0)</f>
        <v>0</v>
      </c>
      <c r="CB63" s="259">
        <f>IF(Tb.Financiering[[#This Row],[Pnr.]]=CB$7,Tb.Financiering[[#This Row],[Eigen
bijdrage]]+Tb.Financiering[[#This Row],[Andere
subsidie(s)]]+Tb.Financiering[[#This Row],[Anders]],0)</f>
        <v>0</v>
      </c>
      <c r="CC63" s="259">
        <f>IF(Tb.Financiering[[#This Row],[Pnr.]]=CC$7,Tb.Financiering[[#This Row],[Eigen
bijdrage]]+Tb.Financiering[[#This Row],[Andere
subsidie(s)]]+Tb.Financiering[[#This Row],[Anders]],0)</f>
        <v>0</v>
      </c>
      <c r="CD63" s="259">
        <f>IF(Tb.Financiering[[#This Row],[Pnr.]]=CD$7,Tb.Financiering[[#This Row],[Eigen
bijdrage]]+Tb.Financiering[[#This Row],[Andere
subsidie(s)]]+Tb.Financiering[[#This Row],[Anders]],0)</f>
        <v>0</v>
      </c>
      <c r="CE63" s="259">
        <f>IF(Tb.Financiering[[#This Row],[Pnr.]]=CE$7,Tb.Financiering[[#This Row],[Eigen
bijdrage]]+Tb.Financiering[[#This Row],[Andere
subsidie(s)]]+Tb.Financiering[[#This Row],[Anders]],0)</f>
        <v>0</v>
      </c>
      <c r="CF63" s="259">
        <f>IF(Tb.Financiering[[#This Row],[Pnr.]]=CF$7,Tb.Financiering[[#This Row],[Eigen
bijdrage]]+Tb.Financiering[[#This Row],[Andere
subsidie(s)]]+Tb.Financiering[[#This Row],[Anders]],0)</f>
        <v>0</v>
      </c>
      <c r="CG63" s="259">
        <f>IF(Tb.Financiering[[#This Row],[Pnr.]]=CG$7,Tb.Financiering[[#This Row],[Eigen
bijdrage]]+Tb.Financiering[[#This Row],[Andere
subsidie(s)]]+Tb.Financiering[[#This Row],[Anders]],0)</f>
        <v>0</v>
      </c>
      <c r="CH63" s="259">
        <f>IF(Tb.Financiering[[#This Row],[Pnr.]]=CH$7,Tb.Financiering[[#This Row],[Eigen
bijdrage]]+Tb.Financiering[[#This Row],[Andere
subsidie(s)]]+Tb.Financiering[[#This Row],[Anders]],0)</f>
        <v>0</v>
      </c>
      <c r="CI63" s="259">
        <f>IF(Tb.Financiering[[#This Row],[Pnr.]]=CI$7,Tb.Financiering[[#This Row],[Eigen
bijdrage]]+Tb.Financiering[[#This Row],[Andere
subsidie(s)]]+Tb.Financiering[[#This Row],[Anders]],0)</f>
        <v>0</v>
      </c>
      <c r="CJ63" s="259">
        <f>IF(Tb.Financiering[[#This Row],[Pnr.]]=CJ$7,Tb.Financiering[[#This Row],[Eigen
bijdrage]]+Tb.Financiering[[#This Row],[Andere
subsidie(s)]]+Tb.Financiering[[#This Row],[Anders]],0)</f>
        <v>0</v>
      </c>
      <c r="CK63" s="259">
        <f>IF(Tb.Financiering[[#This Row],[Pnr.]]=CK$7,Tb.Financiering[[#This Row],[Eigen
bijdrage]]+Tb.Financiering[[#This Row],[Andere
subsidie(s)]]+Tb.Financiering[[#This Row],[Anders]],0)</f>
        <v>0</v>
      </c>
      <c r="CL63" s="259">
        <f>IF(Tb.Financiering[[#This Row],[Pnr.]]=CL$7,Tb.Financiering[[#This Row],[Eigen
bijdrage]]+Tb.Financiering[[#This Row],[Andere
subsidie(s)]]+Tb.Financiering[[#This Row],[Anders]],0)</f>
        <v>0</v>
      </c>
      <c r="CM63" s="259">
        <f>IF(Tb.Financiering[[#This Row],[Pnr.]]=CM$7,Tb.Financiering[[#This Row],[Eigen
bijdrage]]+Tb.Financiering[[#This Row],[Andere
subsidie(s)]]+Tb.Financiering[[#This Row],[Anders]],0)</f>
        <v>0</v>
      </c>
      <c r="CN63" s="259">
        <f>IF(Tb.Financiering[[#This Row],[Pnr.]]=CN$7,Tb.Financiering[[#This Row],[Eigen
bijdrage]]+Tb.Financiering[[#This Row],[Andere
subsidie(s)]]+Tb.Financiering[[#This Row],[Anders]],0)</f>
        <v>0</v>
      </c>
      <c r="CO63" s="259">
        <f>IF(Tb.Financiering[[#This Row],[Pnr.]]=CO$7,Tb.Financiering[[#This Row],[Eigen
bijdrage]]+Tb.Financiering[[#This Row],[Andere
subsidie(s)]]+Tb.Financiering[[#This Row],[Anders]],0)</f>
        <v>0</v>
      </c>
      <c r="CP63" s="259">
        <f>IF(Tb.Financiering[[#This Row],[Pnr.]]=CP$7,Tb.Financiering[[#This Row],[Eigen
bijdrage]]+Tb.Financiering[[#This Row],[Andere
subsidie(s)]]+Tb.Financiering[[#This Row],[Anders]],0)</f>
        <v>0</v>
      </c>
      <c r="CQ63" s="259">
        <f>IF(Tb.Financiering[[#This Row],[Pnr.]]=CQ$7,Tb.Financiering[[#This Row],[Eigen
bijdrage]]+Tb.Financiering[[#This Row],[Andere
subsidie(s)]]+Tb.Financiering[[#This Row],[Anders]],0)</f>
        <v>0</v>
      </c>
      <c r="CR63" s="259">
        <f>IF(Tb.Financiering[[#This Row],[Pnr.]]=CR$7,Tb.Financiering[[#This Row],[Eigen
bijdrage]]+Tb.Financiering[[#This Row],[Andere
subsidie(s)]]+Tb.Financiering[[#This Row],[Anders]],0)</f>
        <v>0</v>
      </c>
      <c r="CS63" s="259">
        <f>IF(Tb.Financiering[[#This Row],[Pnr.]]=CS$7,Tb.Financiering[[#This Row],[Eigen
bijdrage]]+Tb.Financiering[[#This Row],[Andere
subsidie(s)]]+Tb.Financiering[[#This Row],[Anders]],0)</f>
        <v>0</v>
      </c>
      <c r="CT63" s="259">
        <f>IF(Tb.Financiering[[#This Row],[Pnr.]]=CT$7,Tb.Financiering[[#This Row],[Eigen
bijdrage]]+Tb.Financiering[[#This Row],[Andere
subsidie(s)]]+Tb.Financiering[[#This Row],[Anders]],0)</f>
        <v>0</v>
      </c>
      <c r="CU63" s="259">
        <f>IF(Tb.Financiering[[#This Row],[Pnr.]]=CU$7,Tb.Financiering[[#This Row],[Eigen
bijdrage]]+Tb.Financiering[[#This Row],[Andere
subsidie(s)]]+Tb.Financiering[[#This Row],[Anders]],0)</f>
        <v>0</v>
      </c>
      <c r="CV63" s="259">
        <f>IF(Tb.Financiering[[#This Row],[Pnr.]]=CV$7,Tb.Financiering[[#This Row],[Eigen
bijdrage]]+Tb.Financiering[[#This Row],[Andere
subsidie(s)]]+Tb.Financiering[[#This Row],[Anders]],0)</f>
        <v>0</v>
      </c>
      <c r="CW63" s="259">
        <f>IF(Tb.Financiering[[#This Row],[Pnr.]]=CW$7,Tb.Financiering[[#This Row],[Eigen
bijdrage]]+Tb.Financiering[[#This Row],[Andere
subsidie(s)]]+Tb.Financiering[[#This Row],[Anders]],0)</f>
        <v>0</v>
      </c>
      <c r="CX63" s="259">
        <f>IF(Tb.Financiering[[#This Row],[Pnr.]]=CX$7,Tb.Financiering[[#This Row],[Eigen
bijdrage]]+Tb.Financiering[[#This Row],[Andere
subsidie(s)]]+Tb.Financiering[[#This Row],[Anders]],0)</f>
        <v>0</v>
      </c>
      <c r="CY63" s="259">
        <f>IF(Tb.Financiering[[#This Row],[Pnr.]]=CY$7,Tb.Financiering[[#This Row],[Eigen
bijdrage]]+Tb.Financiering[[#This Row],[Andere
subsidie(s)]]+Tb.Financiering[[#This Row],[Anders]],0)</f>
        <v>0</v>
      </c>
      <c r="CZ63" s="259">
        <f>IF(Tb.Financiering[[#This Row],[Pnr.]]=CZ$7,Tb.Financiering[[#This Row],[Eigen
bijdrage]]+Tb.Financiering[[#This Row],[Andere
subsidie(s)]]+Tb.Financiering[[#This Row],[Anders]],0)</f>
        <v>0</v>
      </c>
      <c r="DA63" s="259">
        <f>IF(Tb.Financiering[[#This Row],[Pnr.]]=DA$7,Tb.Financiering[[#This Row],[Eigen
bijdrage]]+Tb.Financiering[[#This Row],[Andere
subsidie(s)]]+Tb.Financiering[[#This Row],[Anders]],0)</f>
        <v>0</v>
      </c>
      <c r="DB63" s="259">
        <f>IF(Tb.Financiering[[#This Row],[Pnr.]]=DB$7,Tb.Financiering[[#This Row],[Eigen
bijdrage]]+Tb.Financiering[[#This Row],[Andere
subsidie(s)]]+Tb.Financiering[[#This Row],[Anders]],0)</f>
        <v>0</v>
      </c>
      <c r="DC63" s="259">
        <f>IF(Tb.Financiering[[#This Row],[Pnr.]]=DC$7,Tb.Financiering[[#This Row],[Eigen
bijdrage]]+Tb.Financiering[[#This Row],[Andere
subsidie(s)]]+Tb.Financiering[[#This Row],[Anders]],0)</f>
        <v>0</v>
      </c>
      <c r="DD63" s="259">
        <f>IF(Tb.Financiering[[#This Row],[Pnr.]]=DD$7,Tb.Financiering[[#This Row],[Eigen
bijdrage]]+Tb.Financiering[[#This Row],[Andere
subsidie(s)]]+Tb.Financiering[[#This Row],[Anders]],0)</f>
        <v>0</v>
      </c>
      <c r="DE63" s="259">
        <f>IF(Tb.Financiering[[#This Row],[Pnr.]]=DE$7,Tb.Financiering[[#This Row],[Eigen
bijdrage]]+Tb.Financiering[[#This Row],[Andere
subsidie(s)]]+Tb.Financiering[[#This Row],[Anders]],0)</f>
        <v>0</v>
      </c>
      <c r="DF63" s="259">
        <f>IF(Tb.Financiering[[#This Row],[Pnr.]]=DF$7,Tb.Financiering[[#This Row],[Eigen
bijdrage]]+Tb.Financiering[[#This Row],[Andere
subsidie(s)]]+Tb.Financiering[[#This Row],[Anders]],0)</f>
        <v>0</v>
      </c>
      <c r="DG63" s="259">
        <f>IF(Tb.Financiering[[#This Row],[Pnr.]]=DG$7,Tb.Financiering[[#This Row],[Eigen
bijdrage]]+Tb.Financiering[[#This Row],[Andere
subsidie(s)]]+Tb.Financiering[[#This Row],[Anders]],0)</f>
        <v>0</v>
      </c>
      <c r="DH63" s="259">
        <f>IF(Tb.Financiering[[#This Row],[Pnr.]]=DH$7,Tb.Financiering[[#This Row],[Eigen
bijdrage]]+Tb.Financiering[[#This Row],[Andere
subsidie(s)]]+Tb.Financiering[[#This Row],[Anders]],0)</f>
        <v>0</v>
      </c>
      <c r="DI63" s="259">
        <f>IF(Tb.Financiering[[#This Row],[Pnr.]]=DI$7,Tb.Financiering[[#This Row],[Eigen
bijdrage]]+Tb.Financiering[[#This Row],[Andere
subsidie(s)]]+Tb.Financiering[[#This Row],[Anders]],0)</f>
        <v>0</v>
      </c>
      <c r="DJ63" s="259">
        <f>IF(Tb.Financiering[[#This Row],[Pnr.]]=DJ$7,Tb.Financiering[[#This Row],[Eigen
bijdrage]]+Tb.Financiering[[#This Row],[Andere
subsidie(s)]]+Tb.Financiering[[#This Row],[Anders]],0)</f>
        <v>0</v>
      </c>
      <c r="DK63" s="259">
        <f>IF(Tb.Financiering[[#This Row],[Pnr.]]=DK$7,Tb.Financiering[[#This Row],[Eigen
bijdrage]]+Tb.Financiering[[#This Row],[Andere
subsidie(s)]]+Tb.Financiering[[#This Row],[Anders]],0)</f>
        <v>0</v>
      </c>
      <c r="XEZ63" s="267"/>
      <c r="XFA63" s="267"/>
      <c r="XFB63" s="267"/>
      <c r="XFC63" s="267"/>
      <c r="XFD63" s="31"/>
    </row>
    <row r="64" spans="1:115 16380:16384" s="4" customFormat="1" x14ac:dyDescent="0.3">
      <c r="A64" s="31"/>
      <c r="B64" s="147"/>
      <c r="C64" s="147"/>
      <c r="D64" s="11">
        <f>SUMIF(Tbl.Kosten[PSAnr.],Tb.Financiering[[#This Row],[PSAnr.]],Tbl.Kosten[Totaal kosten])</f>
        <v>0</v>
      </c>
      <c r="E64" s="164">
        <f>SUMIF(Tbl.Kosten[PSAnr.],Tb.Financiering[[#This Row],[PSAnr.]],Tbl.Kosten[Subsidie])</f>
        <v>0</v>
      </c>
      <c r="F64" s="165"/>
      <c r="G64" s="164">
        <f>Tb.Financiering[[#This Row],[Begrote kosten]]-Tb.Financiering[[#This Row],[Berekende GLB subsidie]]-Tb.Financiering[[#This Row],[Correctie GLB subsidie]]</f>
        <v>0</v>
      </c>
      <c r="H64" s="166"/>
      <c r="I64" s="166"/>
      <c r="J64" s="166"/>
      <c r="K64" s="162"/>
      <c r="L64" s="97">
        <f>Tb.Financiering[[#This Row],[Te financieren]]-SUM(Tb.Financiering[[#This Row],[Eigen
bijdrage]:[Anders]])</f>
        <v>0</v>
      </c>
      <c r="M64" s="170" t="str">
        <f>IFERROR(VLOOKUP(Tb.Financiering[[#This Row],[Partnernaam]],Tbl.Projectpartners[[Naam]:[PNr.]],9,FALSE),"")</f>
        <v/>
      </c>
      <c r="N64" s="152" t="str">
        <f>IFERROR(VLOOKUP(Tb.Financiering[[#This Row],[Subsidiabele activiteit]],Tbl.Subsidiehoogte[[Subsidieactiviteit]:[SAnr.]],3,FALSE),"")</f>
        <v/>
      </c>
      <c r="O64" s="152" t="str">
        <f>_xlfn.CONCAT(Tb.Financiering[[#This Row],[Pnr.]],Tb.Financiering[[#This Row],[SAnr.]])</f>
        <v/>
      </c>
      <c r="P64" s="154">
        <f>IF(Tb.Financiering[[#This Row],[Pnr.]]=P$7,Tb.Financiering[[#This Row],[Te financieren]]-Tb.Financiering[[#This Row],[Eigen
bijdrage]]-Tb.Financiering[[#This Row],[Andere
subsidie(s)]]-Tb.Financiering[[#This Row],[Anders]],0)</f>
        <v>0</v>
      </c>
      <c r="Q64" s="154">
        <f>IF(Tb.Financiering[[#This Row],[Pnr.]]=Q$7,Tb.Financiering[[#This Row],[Te financieren]]-Tb.Financiering[[#This Row],[Eigen
bijdrage]]-Tb.Financiering[[#This Row],[Andere
subsidie(s)]]-Tb.Financiering[[#This Row],[Anders]],0)</f>
        <v>0</v>
      </c>
      <c r="R64" s="154">
        <f>IF(Tb.Financiering[[#This Row],[Pnr.]]=R$7,Tb.Financiering[[#This Row],[Te financieren]]-Tb.Financiering[[#This Row],[Eigen
bijdrage]]-Tb.Financiering[[#This Row],[Andere
subsidie(s)]]-Tb.Financiering[[#This Row],[Anders]],0)</f>
        <v>0</v>
      </c>
      <c r="S64" s="154">
        <f>IF(Tb.Financiering[[#This Row],[Pnr.]]=S$7,Tb.Financiering[[#This Row],[Te financieren]]-Tb.Financiering[[#This Row],[Eigen
bijdrage]]-Tb.Financiering[[#This Row],[Andere
subsidie(s)]]-Tb.Financiering[[#This Row],[Anders]],0)</f>
        <v>0</v>
      </c>
      <c r="T64" s="154">
        <f>IF(Tb.Financiering[[#This Row],[Pnr.]]=T$7,Tb.Financiering[[#This Row],[Te financieren]]-Tb.Financiering[[#This Row],[Eigen
bijdrage]]-Tb.Financiering[[#This Row],[Andere
subsidie(s)]]-Tb.Financiering[[#This Row],[Anders]],0)</f>
        <v>0</v>
      </c>
      <c r="U64" s="154">
        <f>IF(Tb.Financiering[[#This Row],[Pnr.]]=U$7,Tb.Financiering[[#This Row],[Te financieren]]-Tb.Financiering[[#This Row],[Eigen
bijdrage]]-Tb.Financiering[[#This Row],[Andere
subsidie(s)]]-Tb.Financiering[[#This Row],[Anders]],0)</f>
        <v>0</v>
      </c>
      <c r="V64" s="154">
        <f>IF(Tb.Financiering[[#This Row],[Pnr.]]=V$7,Tb.Financiering[[#This Row],[Te financieren]]-Tb.Financiering[[#This Row],[Eigen
bijdrage]]-Tb.Financiering[[#This Row],[Andere
subsidie(s)]]-Tb.Financiering[[#This Row],[Anders]],0)</f>
        <v>0</v>
      </c>
      <c r="W64" s="154">
        <f>IF(Tb.Financiering[[#This Row],[Pnr.]]=W$7,Tb.Financiering[[#This Row],[Te financieren]]-Tb.Financiering[[#This Row],[Eigen
bijdrage]]-Tb.Financiering[[#This Row],[Andere
subsidie(s)]]-Tb.Financiering[[#This Row],[Anders]],0)</f>
        <v>0</v>
      </c>
      <c r="X64" s="154">
        <f>IF(Tb.Financiering[[#This Row],[Pnr.]]=X$7,Tb.Financiering[[#This Row],[Te financieren]]-Tb.Financiering[[#This Row],[Eigen
bijdrage]]-Tb.Financiering[[#This Row],[Andere
subsidie(s)]]-Tb.Financiering[[#This Row],[Anders]],0)</f>
        <v>0</v>
      </c>
      <c r="Y64" s="154">
        <f>IF(Tb.Financiering[[#This Row],[Pnr.]]=Y$7,Tb.Financiering[[#This Row],[Te financieren]]-Tb.Financiering[[#This Row],[Eigen
bijdrage]]-Tb.Financiering[[#This Row],[Andere
subsidie(s)]]-Tb.Financiering[[#This Row],[Anders]],0)</f>
        <v>0</v>
      </c>
      <c r="Z64" s="154">
        <f>IF(Tb.Financiering[[#This Row],[Pnr.]]=Z$7,Tb.Financiering[[#This Row],[Te financieren]]-Tb.Financiering[[#This Row],[Eigen
bijdrage]]-Tb.Financiering[[#This Row],[Andere
subsidie(s)]]-Tb.Financiering[[#This Row],[Anders]],0)</f>
        <v>0</v>
      </c>
      <c r="AA64" s="154">
        <f>IF(Tb.Financiering[[#This Row],[Pnr.]]=AA$7,Tb.Financiering[[#This Row],[Te financieren]]-Tb.Financiering[[#This Row],[Eigen
bijdrage]]-Tb.Financiering[[#This Row],[Andere
subsidie(s)]]-Tb.Financiering[[#This Row],[Anders]],0)</f>
        <v>0</v>
      </c>
      <c r="AB64" s="154">
        <f>IF(Tb.Financiering[[#This Row],[Pnr.]]=AB$7,Tb.Financiering[[#This Row],[Te financieren]]-Tb.Financiering[[#This Row],[Eigen
bijdrage]]-Tb.Financiering[[#This Row],[Andere
subsidie(s)]]-Tb.Financiering[[#This Row],[Anders]],0)</f>
        <v>0</v>
      </c>
      <c r="AC64" s="154">
        <f>IF(Tb.Financiering[[#This Row],[Pnr.]]=AC$7,Tb.Financiering[[#This Row],[Te financieren]]-Tb.Financiering[[#This Row],[Eigen
bijdrage]]-Tb.Financiering[[#This Row],[Andere
subsidie(s)]]-Tb.Financiering[[#This Row],[Anders]],0)</f>
        <v>0</v>
      </c>
      <c r="AD64" s="154">
        <f>IF(Tb.Financiering[[#This Row],[Pnr.]]=AD$7,Tb.Financiering[[#This Row],[Te financieren]]-Tb.Financiering[[#This Row],[Eigen
bijdrage]]-Tb.Financiering[[#This Row],[Andere
subsidie(s)]]-Tb.Financiering[[#This Row],[Anders]],0)</f>
        <v>0</v>
      </c>
      <c r="AE64" s="154">
        <f>IF(Tb.Financiering[[#This Row],[Pnr.]]=AE$7,Tb.Financiering[[#This Row],[Te financieren]]-Tb.Financiering[[#This Row],[Eigen
bijdrage]]-Tb.Financiering[[#This Row],[Andere
subsidie(s)]]-Tb.Financiering[[#This Row],[Anders]],0)</f>
        <v>0</v>
      </c>
      <c r="AF64" s="154">
        <f>IF(Tb.Financiering[[#This Row],[Pnr.]]=AF$7,Tb.Financiering[[#This Row],[Te financieren]]-Tb.Financiering[[#This Row],[Eigen
bijdrage]]-Tb.Financiering[[#This Row],[Andere
subsidie(s)]]-Tb.Financiering[[#This Row],[Anders]],0)</f>
        <v>0</v>
      </c>
      <c r="AG64" s="154">
        <f>IF(Tb.Financiering[[#This Row],[Pnr.]]=AG$7,Tb.Financiering[[#This Row],[Te financieren]]-Tb.Financiering[[#This Row],[Eigen
bijdrage]]-Tb.Financiering[[#This Row],[Andere
subsidie(s)]]-Tb.Financiering[[#This Row],[Anders]],0)</f>
        <v>0</v>
      </c>
      <c r="AH64" s="154">
        <f>IF(Tb.Financiering[[#This Row],[Pnr.]]=AH$7,Tb.Financiering[[#This Row],[Te financieren]]-Tb.Financiering[[#This Row],[Eigen
bijdrage]]-Tb.Financiering[[#This Row],[Andere
subsidie(s)]]-Tb.Financiering[[#This Row],[Anders]],0)</f>
        <v>0</v>
      </c>
      <c r="AI64" s="154">
        <f>IF(Tb.Financiering[[#This Row],[Pnr.]]=AI$7,Tb.Financiering[[#This Row],[Te financieren]]-Tb.Financiering[[#This Row],[Eigen
bijdrage]]-Tb.Financiering[[#This Row],[Andere
subsidie(s)]]-Tb.Financiering[[#This Row],[Anders]],0)</f>
        <v>0</v>
      </c>
      <c r="AJ64" s="154">
        <f>IF(Tb.Financiering[[#This Row],[Pnr.]]=AJ$7,Tb.Financiering[[#This Row],[Te financieren]]-Tb.Financiering[[#This Row],[Eigen
bijdrage]]-Tb.Financiering[[#This Row],[Andere
subsidie(s)]]-Tb.Financiering[[#This Row],[Anders]],0)</f>
        <v>0</v>
      </c>
      <c r="AK64" s="154">
        <f>IF(Tb.Financiering[[#This Row],[Pnr.]]=AK$7,Tb.Financiering[[#This Row],[Te financieren]]-Tb.Financiering[[#This Row],[Eigen
bijdrage]]-Tb.Financiering[[#This Row],[Andere
subsidie(s)]]-Tb.Financiering[[#This Row],[Anders]],0)</f>
        <v>0</v>
      </c>
      <c r="AL64" s="154">
        <f>IF(Tb.Financiering[[#This Row],[Pnr.]]=AL$7,Tb.Financiering[[#This Row],[Te financieren]]-Tb.Financiering[[#This Row],[Eigen
bijdrage]]-Tb.Financiering[[#This Row],[Andere
subsidie(s)]]-Tb.Financiering[[#This Row],[Anders]],0)</f>
        <v>0</v>
      </c>
      <c r="AM64" s="154">
        <f>IF(Tb.Financiering[[#This Row],[Pnr.]]=AM$7,Tb.Financiering[[#This Row],[Te financieren]]-Tb.Financiering[[#This Row],[Eigen
bijdrage]]-Tb.Financiering[[#This Row],[Andere
subsidie(s)]]-Tb.Financiering[[#This Row],[Anders]],0)</f>
        <v>0</v>
      </c>
      <c r="AN64" s="154">
        <f>IF(Tb.Financiering[[#This Row],[Pnr.]]=AN$7,Tb.Financiering[[#This Row],[Te financieren]]-Tb.Financiering[[#This Row],[Eigen
bijdrage]]-Tb.Financiering[[#This Row],[Andere
subsidie(s)]]-Tb.Financiering[[#This Row],[Anders]],0)</f>
        <v>0</v>
      </c>
      <c r="AO64" s="154">
        <f>IF(Tb.Financiering[[#This Row],[Pnr.]]=AO$7,Tb.Financiering[[#This Row],[Te financieren]]-Tb.Financiering[[#This Row],[Eigen
bijdrage]]-Tb.Financiering[[#This Row],[Andere
subsidie(s)]]-Tb.Financiering[[#This Row],[Anders]],0)</f>
        <v>0</v>
      </c>
      <c r="AP64" s="154">
        <f>IF(Tb.Financiering[[#This Row],[Pnr.]]=AP$7,Tb.Financiering[[#This Row],[Te financieren]]-Tb.Financiering[[#This Row],[Eigen
bijdrage]]-Tb.Financiering[[#This Row],[Andere
subsidie(s)]]-Tb.Financiering[[#This Row],[Anders]],0)</f>
        <v>0</v>
      </c>
      <c r="AQ64" s="154">
        <f>IF(Tb.Financiering[[#This Row],[Pnr.]]=AQ$7,Tb.Financiering[[#This Row],[Te financieren]]-Tb.Financiering[[#This Row],[Eigen
bijdrage]]-Tb.Financiering[[#This Row],[Andere
subsidie(s)]]-Tb.Financiering[[#This Row],[Anders]],0)</f>
        <v>0</v>
      </c>
      <c r="AR64" s="154">
        <f>IF(Tb.Financiering[[#This Row],[Pnr.]]=AR$7,Tb.Financiering[[#This Row],[Te financieren]]-Tb.Financiering[[#This Row],[Eigen
bijdrage]]-Tb.Financiering[[#This Row],[Andere
subsidie(s)]]-Tb.Financiering[[#This Row],[Anders]],0)</f>
        <v>0</v>
      </c>
      <c r="AS64" s="154">
        <f>IF(Tb.Financiering[[#This Row],[Pnr.]]=AS$7,Tb.Financiering[[#This Row],[Te financieren]]-Tb.Financiering[[#This Row],[Eigen
bijdrage]]-Tb.Financiering[[#This Row],[Andere
subsidie(s)]]-Tb.Financiering[[#This Row],[Anders]],0)</f>
        <v>0</v>
      </c>
      <c r="AT64" s="154">
        <f>IF(Tb.Financiering[[#This Row],[Pnr.]]=AT$7,Tb.Financiering[[#This Row],[Te financieren]]-Tb.Financiering[[#This Row],[Eigen
bijdrage]]-Tb.Financiering[[#This Row],[Andere
subsidie(s)]]-Tb.Financiering[[#This Row],[Anders]],0)</f>
        <v>0</v>
      </c>
      <c r="AU64" s="154">
        <f>IF(Tb.Financiering[[#This Row],[Pnr.]]=AU$7,Tb.Financiering[[#This Row],[Te financieren]]-Tb.Financiering[[#This Row],[Eigen
bijdrage]]-Tb.Financiering[[#This Row],[Andere
subsidie(s)]]-Tb.Financiering[[#This Row],[Anders]],0)</f>
        <v>0</v>
      </c>
      <c r="AV64" s="154">
        <f>IF(Tb.Financiering[[#This Row],[Pnr.]]=AV$7,Tb.Financiering[[#This Row],[Te financieren]]-Tb.Financiering[[#This Row],[Eigen
bijdrage]]-Tb.Financiering[[#This Row],[Andere
subsidie(s)]]-Tb.Financiering[[#This Row],[Anders]],0)</f>
        <v>0</v>
      </c>
      <c r="AW64" s="154">
        <f>IF(Tb.Financiering[[#This Row],[Pnr.]]=AW$7,Tb.Financiering[[#This Row],[Te financieren]]-Tb.Financiering[[#This Row],[Eigen
bijdrage]]-Tb.Financiering[[#This Row],[Andere
subsidie(s)]]-Tb.Financiering[[#This Row],[Anders]],0)</f>
        <v>0</v>
      </c>
      <c r="AX64" s="154">
        <f>IF(Tb.Financiering[[#This Row],[Pnr.]]=AX$7,Tb.Financiering[[#This Row],[Te financieren]]-Tb.Financiering[[#This Row],[Eigen
bijdrage]]-Tb.Financiering[[#This Row],[Andere
subsidie(s)]]-Tb.Financiering[[#This Row],[Anders]],0)</f>
        <v>0</v>
      </c>
      <c r="AY64" s="154">
        <f>IF(Tb.Financiering[[#This Row],[Pnr.]]=AY$7,Tb.Financiering[[#This Row],[Te financieren]]-Tb.Financiering[[#This Row],[Eigen
bijdrage]]-Tb.Financiering[[#This Row],[Andere
subsidie(s)]]-Tb.Financiering[[#This Row],[Anders]],0)</f>
        <v>0</v>
      </c>
      <c r="AZ64" s="154">
        <f>IF(Tb.Financiering[[#This Row],[Pnr.]]=AZ$7,Tb.Financiering[[#This Row],[Te financieren]]-Tb.Financiering[[#This Row],[Eigen
bijdrage]]-Tb.Financiering[[#This Row],[Andere
subsidie(s)]]-Tb.Financiering[[#This Row],[Anders]],0)</f>
        <v>0</v>
      </c>
      <c r="BA64" s="154">
        <f>IF(Tb.Financiering[[#This Row],[Pnr.]]=BA$7,Tb.Financiering[[#This Row],[Te financieren]]-Tb.Financiering[[#This Row],[Eigen
bijdrage]]-Tb.Financiering[[#This Row],[Andere
subsidie(s)]]-Tb.Financiering[[#This Row],[Anders]],0)</f>
        <v>0</v>
      </c>
      <c r="BB64" s="154">
        <f>IF(Tb.Financiering[[#This Row],[Pnr.]]=BB$7,Tb.Financiering[[#This Row],[Te financieren]]-Tb.Financiering[[#This Row],[Eigen
bijdrage]]-Tb.Financiering[[#This Row],[Andere
subsidie(s)]]-Tb.Financiering[[#This Row],[Anders]],0)</f>
        <v>0</v>
      </c>
      <c r="BC64" s="154">
        <f>IF(Tb.Financiering[[#This Row],[Pnr.]]=BC$7,Tb.Financiering[[#This Row],[Te financieren]]-Tb.Financiering[[#This Row],[Eigen
bijdrage]]-Tb.Financiering[[#This Row],[Andere
subsidie(s)]]-Tb.Financiering[[#This Row],[Anders]],0)</f>
        <v>0</v>
      </c>
      <c r="BD64" s="154">
        <f>IF(Tb.Financiering[[#This Row],[Pnr.]]=BD$7,Tb.Financiering[[#This Row],[Te financieren]]-Tb.Financiering[[#This Row],[Eigen
bijdrage]]-Tb.Financiering[[#This Row],[Andere
subsidie(s)]]-Tb.Financiering[[#This Row],[Anders]],0)</f>
        <v>0</v>
      </c>
      <c r="BE64" s="154">
        <f>IF(Tb.Financiering[[#This Row],[Pnr.]]=BE$7,Tb.Financiering[[#This Row],[Te financieren]]-Tb.Financiering[[#This Row],[Eigen
bijdrage]]-Tb.Financiering[[#This Row],[Andere
subsidie(s)]]-Tb.Financiering[[#This Row],[Anders]],0)</f>
        <v>0</v>
      </c>
      <c r="BF64" s="154">
        <f>IF(Tb.Financiering[[#This Row],[Pnr.]]=BF$7,Tb.Financiering[[#This Row],[Te financieren]]-Tb.Financiering[[#This Row],[Eigen
bijdrage]]-Tb.Financiering[[#This Row],[Andere
subsidie(s)]]-Tb.Financiering[[#This Row],[Anders]],0)</f>
        <v>0</v>
      </c>
      <c r="BG64" s="154">
        <f>IF(Tb.Financiering[[#This Row],[Pnr.]]=BG$7,Tb.Financiering[[#This Row],[Te financieren]]-Tb.Financiering[[#This Row],[Eigen
bijdrage]]-Tb.Financiering[[#This Row],[Andere
subsidie(s)]]-Tb.Financiering[[#This Row],[Anders]],0)</f>
        <v>0</v>
      </c>
      <c r="BH64" s="154">
        <f>IF(Tb.Financiering[[#This Row],[Pnr.]]=BH$7,Tb.Financiering[[#This Row],[Te financieren]]-Tb.Financiering[[#This Row],[Eigen
bijdrage]]-Tb.Financiering[[#This Row],[Andere
subsidie(s)]]-Tb.Financiering[[#This Row],[Anders]],0)</f>
        <v>0</v>
      </c>
      <c r="BI64" s="154">
        <f>IF(Tb.Financiering[[#This Row],[Pnr.]]=BI$7,Tb.Financiering[[#This Row],[Te financieren]]-Tb.Financiering[[#This Row],[Eigen
bijdrage]]-Tb.Financiering[[#This Row],[Andere
subsidie(s)]]-Tb.Financiering[[#This Row],[Anders]],0)</f>
        <v>0</v>
      </c>
      <c r="BJ64" s="154">
        <f>IF(Tb.Financiering[[#This Row],[Pnr.]]=BJ$7,Tb.Financiering[[#This Row],[Te financieren]]-Tb.Financiering[[#This Row],[Eigen
bijdrage]]-Tb.Financiering[[#This Row],[Andere
subsidie(s)]]-Tb.Financiering[[#This Row],[Anders]],0)</f>
        <v>0</v>
      </c>
      <c r="BK64" s="154">
        <f>IF(Tb.Financiering[[#This Row],[Pnr.]]=BK$7,Tb.Financiering[[#This Row],[Te financieren]]-Tb.Financiering[[#This Row],[Eigen
bijdrage]]-Tb.Financiering[[#This Row],[Andere
subsidie(s)]]-Tb.Financiering[[#This Row],[Anders]],0)</f>
        <v>0</v>
      </c>
      <c r="BL64" s="154">
        <f>IF(Tb.Financiering[[#This Row],[Pnr.]]=BL$7,Tb.Financiering[[#This Row],[Te financieren]]-Tb.Financiering[[#This Row],[Eigen
bijdrage]]-Tb.Financiering[[#This Row],[Andere
subsidie(s)]]-Tb.Financiering[[#This Row],[Anders]],0)</f>
        <v>0</v>
      </c>
      <c r="BM64" s="154">
        <f>IF(Tb.Financiering[[#This Row],[Pnr.]]=BM$7,Tb.Financiering[[#This Row],[Te financieren]]-Tb.Financiering[[#This Row],[Eigen
bijdrage]]-Tb.Financiering[[#This Row],[Andere
subsidie(s)]]-Tb.Financiering[[#This Row],[Anders]],0)</f>
        <v>0</v>
      </c>
      <c r="BN64" s="259">
        <f>IF(Tb.Financiering[[#This Row],[Pnr.]]=BN$7,Tb.Financiering[[#This Row],[Eigen
bijdrage]]+Tb.Financiering[[#This Row],[Andere
subsidie(s)]]+Tb.Financiering[[#This Row],[Anders]],0)</f>
        <v>0</v>
      </c>
      <c r="BO64" s="259">
        <f>IF(Tb.Financiering[[#This Row],[Pnr.]]=BO$7,Tb.Financiering[[#This Row],[Eigen
bijdrage]]+Tb.Financiering[[#This Row],[Andere
subsidie(s)]]+Tb.Financiering[[#This Row],[Anders]],0)</f>
        <v>0</v>
      </c>
      <c r="BP64" s="259">
        <f>IF(Tb.Financiering[[#This Row],[Pnr.]]=BP$7,Tb.Financiering[[#This Row],[Eigen
bijdrage]]+Tb.Financiering[[#This Row],[Andere
subsidie(s)]]+Tb.Financiering[[#This Row],[Anders]],0)</f>
        <v>0</v>
      </c>
      <c r="BQ64" s="259">
        <f>IF(Tb.Financiering[[#This Row],[Pnr.]]=BQ$7,Tb.Financiering[[#This Row],[Eigen
bijdrage]]+Tb.Financiering[[#This Row],[Andere
subsidie(s)]]+Tb.Financiering[[#This Row],[Anders]],0)</f>
        <v>0</v>
      </c>
      <c r="BR64" s="259">
        <f>IF(Tb.Financiering[[#This Row],[Pnr.]]=BR$7,Tb.Financiering[[#This Row],[Eigen
bijdrage]]+Tb.Financiering[[#This Row],[Andere
subsidie(s)]]+Tb.Financiering[[#This Row],[Anders]],0)</f>
        <v>0</v>
      </c>
      <c r="BS64" s="259">
        <f>IF(Tb.Financiering[[#This Row],[Pnr.]]=BS$7,Tb.Financiering[[#This Row],[Eigen
bijdrage]]+Tb.Financiering[[#This Row],[Andere
subsidie(s)]]+Tb.Financiering[[#This Row],[Anders]],0)</f>
        <v>0</v>
      </c>
      <c r="BT64" s="259">
        <f>IF(Tb.Financiering[[#This Row],[Pnr.]]=BT$7,Tb.Financiering[[#This Row],[Eigen
bijdrage]]+Tb.Financiering[[#This Row],[Andere
subsidie(s)]]+Tb.Financiering[[#This Row],[Anders]],0)</f>
        <v>0</v>
      </c>
      <c r="BU64" s="259">
        <f>IF(Tb.Financiering[[#This Row],[Pnr.]]=BU$7,Tb.Financiering[[#This Row],[Eigen
bijdrage]]+Tb.Financiering[[#This Row],[Andere
subsidie(s)]]+Tb.Financiering[[#This Row],[Anders]],0)</f>
        <v>0</v>
      </c>
      <c r="BV64" s="259">
        <f>IF(Tb.Financiering[[#This Row],[Pnr.]]=BV$7,Tb.Financiering[[#This Row],[Eigen
bijdrage]]+Tb.Financiering[[#This Row],[Andere
subsidie(s)]]+Tb.Financiering[[#This Row],[Anders]],0)</f>
        <v>0</v>
      </c>
      <c r="BW64" s="259">
        <f>IF(Tb.Financiering[[#This Row],[Pnr.]]=BW$7,Tb.Financiering[[#This Row],[Eigen
bijdrage]]+Tb.Financiering[[#This Row],[Andere
subsidie(s)]]+Tb.Financiering[[#This Row],[Anders]],0)</f>
        <v>0</v>
      </c>
      <c r="BX64" s="259">
        <f>IF(Tb.Financiering[[#This Row],[Pnr.]]=BX$7,Tb.Financiering[[#This Row],[Eigen
bijdrage]]+Tb.Financiering[[#This Row],[Andere
subsidie(s)]]+Tb.Financiering[[#This Row],[Anders]],0)</f>
        <v>0</v>
      </c>
      <c r="BY64" s="259">
        <f>IF(Tb.Financiering[[#This Row],[Pnr.]]=BY$7,Tb.Financiering[[#This Row],[Eigen
bijdrage]]+Tb.Financiering[[#This Row],[Andere
subsidie(s)]]+Tb.Financiering[[#This Row],[Anders]],0)</f>
        <v>0</v>
      </c>
      <c r="BZ64" s="259">
        <f>IF(Tb.Financiering[[#This Row],[Pnr.]]=BZ$7,Tb.Financiering[[#This Row],[Eigen
bijdrage]]+Tb.Financiering[[#This Row],[Andere
subsidie(s)]]+Tb.Financiering[[#This Row],[Anders]],0)</f>
        <v>0</v>
      </c>
      <c r="CA64" s="259">
        <f>IF(Tb.Financiering[[#This Row],[Pnr.]]=CA$7,Tb.Financiering[[#This Row],[Eigen
bijdrage]]+Tb.Financiering[[#This Row],[Andere
subsidie(s)]]+Tb.Financiering[[#This Row],[Anders]],0)</f>
        <v>0</v>
      </c>
      <c r="CB64" s="259">
        <f>IF(Tb.Financiering[[#This Row],[Pnr.]]=CB$7,Tb.Financiering[[#This Row],[Eigen
bijdrage]]+Tb.Financiering[[#This Row],[Andere
subsidie(s)]]+Tb.Financiering[[#This Row],[Anders]],0)</f>
        <v>0</v>
      </c>
      <c r="CC64" s="259">
        <f>IF(Tb.Financiering[[#This Row],[Pnr.]]=CC$7,Tb.Financiering[[#This Row],[Eigen
bijdrage]]+Tb.Financiering[[#This Row],[Andere
subsidie(s)]]+Tb.Financiering[[#This Row],[Anders]],0)</f>
        <v>0</v>
      </c>
      <c r="CD64" s="259">
        <f>IF(Tb.Financiering[[#This Row],[Pnr.]]=CD$7,Tb.Financiering[[#This Row],[Eigen
bijdrage]]+Tb.Financiering[[#This Row],[Andere
subsidie(s)]]+Tb.Financiering[[#This Row],[Anders]],0)</f>
        <v>0</v>
      </c>
      <c r="CE64" s="259">
        <f>IF(Tb.Financiering[[#This Row],[Pnr.]]=CE$7,Tb.Financiering[[#This Row],[Eigen
bijdrage]]+Tb.Financiering[[#This Row],[Andere
subsidie(s)]]+Tb.Financiering[[#This Row],[Anders]],0)</f>
        <v>0</v>
      </c>
      <c r="CF64" s="259">
        <f>IF(Tb.Financiering[[#This Row],[Pnr.]]=CF$7,Tb.Financiering[[#This Row],[Eigen
bijdrage]]+Tb.Financiering[[#This Row],[Andere
subsidie(s)]]+Tb.Financiering[[#This Row],[Anders]],0)</f>
        <v>0</v>
      </c>
      <c r="CG64" s="259">
        <f>IF(Tb.Financiering[[#This Row],[Pnr.]]=CG$7,Tb.Financiering[[#This Row],[Eigen
bijdrage]]+Tb.Financiering[[#This Row],[Andere
subsidie(s)]]+Tb.Financiering[[#This Row],[Anders]],0)</f>
        <v>0</v>
      </c>
      <c r="CH64" s="259">
        <f>IF(Tb.Financiering[[#This Row],[Pnr.]]=CH$7,Tb.Financiering[[#This Row],[Eigen
bijdrage]]+Tb.Financiering[[#This Row],[Andere
subsidie(s)]]+Tb.Financiering[[#This Row],[Anders]],0)</f>
        <v>0</v>
      </c>
      <c r="CI64" s="259">
        <f>IF(Tb.Financiering[[#This Row],[Pnr.]]=CI$7,Tb.Financiering[[#This Row],[Eigen
bijdrage]]+Tb.Financiering[[#This Row],[Andere
subsidie(s)]]+Tb.Financiering[[#This Row],[Anders]],0)</f>
        <v>0</v>
      </c>
      <c r="CJ64" s="259">
        <f>IF(Tb.Financiering[[#This Row],[Pnr.]]=CJ$7,Tb.Financiering[[#This Row],[Eigen
bijdrage]]+Tb.Financiering[[#This Row],[Andere
subsidie(s)]]+Tb.Financiering[[#This Row],[Anders]],0)</f>
        <v>0</v>
      </c>
      <c r="CK64" s="259">
        <f>IF(Tb.Financiering[[#This Row],[Pnr.]]=CK$7,Tb.Financiering[[#This Row],[Eigen
bijdrage]]+Tb.Financiering[[#This Row],[Andere
subsidie(s)]]+Tb.Financiering[[#This Row],[Anders]],0)</f>
        <v>0</v>
      </c>
      <c r="CL64" s="259">
        <f>IF(Tb.Financiering[[#This Row],[Pnr.]]=CL$7,Tb.Financiering[[#This Row],[Eigen
bijdrage]]+Tb.Financiering[[#This Row],[Andere
subsidie(s)]]+Tb.Financiering[[#This Row],[Anders]],0)</f>
        <v>0</v>
      </c>
      <c r="CM64" s="259">
        <f>IF(Tb.Financiering[[#This Row],[Pnr.]]=CM$7,Tb.Financiering[[#This Row],[Eigen
bijdrage]]+Tb.Financiering[[#This Row],[Andere
subsidie(s)]]+Tb.Financiering[[#This Row],[Anders]],0)</f>
        <v>0</v>
      </c>
      <c r="CN64" s="259">
        <f>IF(Tb.Financiering[[#This Row],[Pnr.]]=CN$7,Tb.Financiering[[#This Row],[Eigen
bijdrage]]+Tb.Financiering[[#This Row],[Andere
subsidie(s)]]+Tb.Financiering[[#This Row],[Anders]],0)</f>
        <v>0</v>
      </c>
      <c r="CO64" s="259">
        <f>IF(Tb.Financiering[[#This Row],[Pnr.]]=CO$7,Tb.Financiering[[#This Row],[Eigen
bijdrage]]+Tb.Financiering[[#This Row],[Andere
subsidie(s)]]+Tb.Financiering[[#This Row],[Anders]],0)</f>
        <v>0</v>
      </c>
      <c r="CP64" s="259">
        <f>IF(Tb.Financiering[[#This Row],[Pnr.]]=CP$7,Tb.Financiering[[#This Row],[Eigen
bijdrage]]+Tb.Financiering[[#This Row],[Andere
subsidie(s)]]+Tb.Financiering[[#This Row],[Anders]],0)</f>
        <v>0</v>
      </c>
      <c r="CQ64" s="259">
        <f>IF(Tb.Financiering[[#This Row],[Pnr.]]=CQ$7,Tb.Financiering[[#This Row],[Eigen
bijdrage]]+Tb.Financiering[[#This Row],[Andere
subsidie(s)]]+Tb.Financiering[[#This Row],[Anders]],0)</f>
        <v>0</v>
      </c>
      <c r="CR64" s="259">
        <f>IF(Tb.Financiering[[#This Row],[Pnr.]]=CR$7,Tb.Financiering[[#This Row],[Eigen
bijdrage]]+Tb.Financiering[[#This Row],[Andere
subsidie(s)]]+Tb.Financiering[[#This Row],[Anders]],0)</f>
        <v>0</v>
      </c>
      <c r="CS64" s="259">
        <f>IF(Tb.Financiering[[#This Row],[Pnr.]]=CS$7,Tb.Financiering[[#This Row],[Eigen
bijdrage]]+Tb.Financiering[[#This Row],[Andere
subsidie(s)]]+Tb.Financiering[[#This Row],[Anders]],0)</f>
        <v>0</v>
      </c>
      <c r="CT64" s="259">
        <f>IF(Tb.Financiering[[#This Row],[Pnr.]]=CT$7,Tb.Financiering[[#This Row],[Eigen
bijdrage]]+Tb.Financiering[[#This Row],[Andere
subsidie(s)]]+Tb.Financiering[[#This Row],[Anders]],0)</f>
        <v>0</v>
      </c>
      <c r="CU64" s="259">
        <f>IF(Tb.Financiering[[#This Row],[Pnr.]]=CU$7,Tb.Financiering[[#This Row],[Eigen
bijdrage]]+Tb.Financiering[[#This Row],[Andere
subsidie(s)]]+Tb.Financiering[[#This Row],[Anders]],0)</f>
        <v>0</v>
      </c>
      <c r="CV64" s="259">
        <f>IF(Tb.Financiering[[#This Row],[Pnr.]]=CV$7,Tb.Financiering[[#This Row],[Eigen
bijdrage]]+Tb.Financiering[[#This Row],[Andere
subsidie(s)]]+Tb.Financiering[[#This Row],[Anders]],0)</f>
        <v>0</v>
      </c>
      <c r="CW64" s="259">
        <f>IF(Tb.Financiering[[#This Row],[Pnr.]]=CW$7,Tb.Financiering[[#This Row],[Eigen
bijdrage]]+Tb.Financiering[[#This Row],[Andere
subsidie(s)]]+Tb.Financiering[[#This Row],[Anders]],0)</f>
        <v>0</v>
      </c>
      <c r="CX64" s="259">
        <f>IF(Tb.Financiering[[#This Row],[Pnr.]]=CX$7,Tb.Financiering[[#This Row],[Eigen
bijdrage]]+Tb.Financiering[[#This Row],[Andere
subsidie(s)]]+Tb.Financiering[[#This Row],[Anders]],0)</f>
        <v>0</v>
      </c>
      <c r="CY64" s="259">
        <f>IF(Tb.Financiering[[#This Row],[Pnr.]]=CY$7,Tb.Financiering[[#This Row],[Eigen
bijdrage]]+Tb.Financiering[[#This Row],[Andere
subsidie(s)]]+Tb.Financiering[[#This Row],[Anders]],0)</f>
        <v>0</v>
      </c>
      <c r="CZ64" s="259">
        <f>IF(Tb.Financiering[[#This Row],[Pnr.]]=CZ$7,Tb.Financiering[[#This Row],[Eigen
bijdrage]]+Tb.Financiering[[#This Row],[Andere
subsidie(s)]]+Tb.Financiering[[#This Row],[Anders]],0)</f>
        <v>0</v>
      </c>
      <c r="DA64" s="259">
        <f>IF(Tb.Financiering[[#This Row],[Pnr.]]=DA$7,Tb.Financiering[[#This Row],[Eigen
bijdrage]]+Tb.Financiering[[#This Row],[Andere
subsidie(s)]]+Tb.Financiering[[#This Row],[Anders]],0)</f>
        <v>0</v>
      </c>
      <c r="DB64" s="259">
        <f>IF(Tb.Financiering[[#This Row],[Pnr.]]=DB$7,Tb.Financiering[[#This Row],[Eigen
bijdrage]]+Tb.Financiering[[#This Row],[Andere
subsidie(s)]]+Tb.Financiering[[#This Row],[Anders]],0)</f>
        <v>0</v>
      </c>
      <c r="DC64" s="259">
        <f>IF(Tb.Financiering[[#This Row],[Pnr.]]=DC$7,Tb.Financiering[[#This Row],[Eigen
bijdrage]]+Tb.Financiering[[#This Row],[Andere
subsidie(s)]]+Tb.Financiering[[#This Row],[Anders]],0)</f>
        <v>0</v>
      </c>
      <c r="DD64" s="259">
        <f>IF(Tb.Financiering[[#This Row],[Pnr.]]=DD$7,Tb.Financiering[[#This Row],[Eigen
bijdrage]]+Tb.Financiering[[#This Row],[Andere
subsidie(s)]]+Tb.Financiering[[#This Row],[Anders]],0)</f>
        <v>0</v>
      </c>
      <c r="DE64" s="259">
        <f>IF(Tb.Financiering[[#This Row],[Pnr.]]=DE$7,Tb.Financiering[[#This Row],[Eigen
bijdrage]]+Tb.Financiering[[#This Row],[Andere
subsidie(s)]]+Tb.Financiering[[#This Row],[Anders]],0)</f>
        <v>0</v>
      </c>
      <c r="DF64" s="259">
        <f>IF(Tb.Financiering[[#This Row],[Pnr.]]=DF$7,Tb.Financiering[[#This Row],[Eigen
bijdrage]]+Tb.Financiering[[#This Row],[Andere
subsidie(s)]]+Tb.Financiering[[#This Row],[Anders]],0)</f>
        <v>0</v>
      </c>
      <c r="DG64" s="259">
        <f>IF(Tb.Financiering[[#This Row],[Pnr.]]=DG$7,Tb.Financiering[[#This Row],[Eigen
bijdrage]]+Tb.Financiering[[#This Row],[Andere
subsidie(s)]]+Tb.Financiering[[#This Row],[Anders]],0)</f>
        <v>0</v>
      </c>
      <c r="DH64" s="259">
        <f>IF(Tb.Financiering[[#This Row],[Pnr.]]=DH$7,Tb.Financiering[[#This Row],[Eigen
bijdrage]]+Tb.Financiering[[#This Row],[Andere
subsidie(s)]]+Tb.Financiering[[#This Row],[Anders]],0)</f>
        <v>0</v>
      </c>
      <c r="DI64" s="259">
        <f>IF(Tb.Financiering[[#This Row],[Pnr.]]=DI$7,Tb.Financiering[[#This Row],[Eigen
bijdrage]]+Tb.Financiering[[#This Row],[Andere
subsidie(s)]]+Tb.Financiering[[#This Row],[Anders]],0)</f>
        <v>0</v>
      </c>
      <c r="DJ64" s="259">
        <f>IF(Tb.Financiering[[#This Row],[Pnr.]]=DJ$7,Tb.Financiering[[#This Row],[Eigen
bijdrage]]+Tb.Financiering[[#This Row],[Andere
subsidie(s)]]+Tb.Financiering[[#This Row],[Anders]],0)</f>
        <v>0</v>
      </c>
      <c r="DK64" s="259">
        <f>IF(Tb.Financiering[[#This Row],[Pnr.]]=DK$7,Tb.Financiering[[#This Row],[Eigen
bijdrage]]+Tb.Financiering[[#This Row],[Andere
subsidie(s)]]+Tb.Financiering[[#This Row],[Anders]],0)</f>
        <v>0</v>
      </c>
      <c r="XEZ64" s="267"/>
      <c r="XFA64" s="267"/>
      <c r="XFB64" s="267"/>
      <c r="XFC64" s="267"/>
      <c r="XFD64" s="31"/>
    </row>
    <row r="65" spans="1:115 16380:16384" s="4" customFormat="1" x14ac:dyDescent="0.3">
      <c r="A65" s="31"/>
      <c r="B65" s="147"/>
      <c r="C65" s="147"/>
      <c r="D65" s="11">
        <f>SUMIF(Tbl.Kosten[PSAnr.],Tb.Financiering[[#This Row],[PSAnr.]],Tbl.Kosten[Totaal kosten])</f>
        <v>0</v>
      </c>
      <c r="E65" s="164">
        <f>SUMIF(Tbl.Kosten[PSAnr.],Tb.Financiering[[#This Row],[PSAnr.]],Tbl.Kosten[Subsidie])</f>
        <v>0</v>
      </c>
      <c r="F65" s="165"/>
      <c r="G65" s="164">
        <f>Tb.Financiering[[#This Row],[Begrote kosten]]-Tb.Financiering[[#This Row],[Berekende GLB subsidie]]-Tb.Financiering[[#This Row],[Correctie GLB subsidie]]</f>
        <v>0</v>
      </c>
      <c r="H65" s="166"/>
      <c r="I65" s="166"/>
      <c r="J65" s="166"/>
      <c r="K65" s="162"/>
      <c r="L65" s="97">
        <f>Tb.Financiering[[#This Row],[Te financieren]]-SUM(Tb.Financiering[[#This Row],[Eigen
bijdrage]:[Anders]])</f>
        <v>0</v>
      </c>
      <c r="M65" s="170" t="str">
        <f>IFERROR(VLOOKUP(Tb.Financiering[[#This Row],[Partnernaam]],Tbl.Projectpartners[[Naam]:[PNr.]],9,FALSE),"")</f>
        <v/>
      </c>
      <c r="N65" s="152" t="str">
        <f>IFERROR(VLOOKUP(Tb.Financiering[[#This Row],[Subsidiabele activiteit]],Tbl.Subsidiehoogte[[Subsidieactiviteit]:[SAnr.]],3,FALSE),"")</f>
        <v/>
      </c>
      <c r="O65" s="152" t="str">
        <f>_xlfn.CONCAT(Tb.Financiering[[#This Row],[Pnr.]],Tb.Financiering[[#This Row],[SAnr.]])</f>
        <v/>
      </c>
      <c r="P65" s="154">
        <f>IF(Tb.Financiering[[#This Row],[Pnr.]]=P$7,Tb.Financiering[[#This Row],[Te financieren]]-Tb.Financiering[[#This Row],[Eigen
bijdrage]]-Tb.Financiering[[#This Row],[Andere
subsidie(s)]]-Tb.Financiering[[#This Row],[Anders]],0)</f>
        <v>0</v>
      </c>
      <c r="Q65" s="154">
        <f>IF(Tb.Financiering[[#This Row],[Pnr.]]=Q$7,Tb.Financiering[[#This Row],[Te financieren]]-Tb.Financiering[[#This Row],[Eigen
bijdrage]]-Tb.Financiering[[#This Row],[Andere
subsidie(s)]]-Tb.Financiering[[#This Row],[Anders]],0)</f>
        <v>0</v>
      </c>
      <c r="R65" s="154">
        <f>IF(Tb.Financiering[[#This Row],[Pnr.]]=R$7,Tb.Financiering[[#This Row],[Te financieren]]-Tb.Financiering[[#This Row],[Eigen
bijdrage]]-Tb.Financiering[[#This Row],[Andere
subsidie(s)]]-Tb.Financiering[[#This Row],[Anders]],0)</f>
        <v>0</v>
      </c>
      <c r="S65" s="154">
        <f>IF(Tb.Financiering[[#This Row],[Pnr.]]=S$7,Tb.Financiering[[#This Row],[Te financieren]]-Tb.Financiering[[#This Row],[Eigen
bijdrage]]-Tb.Financiering[[#This Row],[Andere
subsidie(s)]]-Tb.Financiering[[#This Row],[Anders]],0)</f>
        <v>0</v>
      </c>
      <c r="T65" s="154">
        <f>IF(Tb.Financiering[[#This Row],[Pnr.]]=T$7,Tb.Financiering[[#This Row],[Te financieren]]-Tb.Financiering[[#This Row],[Eigen
bijdrage]]-Tb.Financiering[[#This Row],[Andere
subsidie(s)]]-Tb.Financiering[[#This Row],[Anders]],0)</f>
        <v>0</v>
      </c>
      <c r="U65" s="154">
        <f>IF(Tb.Financiering[[#This Row],[Pnr.]]=U$7,Tb.Financiering[[#This Row],[Te financieren]]-Tb.Financiering[[#This Row],[Eigen
bijdrage]]-Tb.Financiering[[#This Row],[Andere
subsidie(s)]]-Tb.Financiering[[#This Row],[Anders]],0)</f>
        <v>0</v>
      </c>
      <c r="V65" s="154">
        <f>IF(Tb.Financiering[[#This Row],[Pnr.]]=V$7,Tb.Financiering[[#This Row],[Te financieren]]-Tb.Financiering[[#This Row],[Eigen
bijdrage]]-Tb.Financiering[[#This Row],[Andere
subsidie(s)]]-Tb.Financiering[[#This Row],[Anders]],0)</f>
        <v>0</v>
      </c>
      <c r="W65" s="154">
        <f>IF(Tb.Financiering[[#This Row],[Pnr.]]=W$7,Tb.Financiering[[#This Row],[Te financieren]]-Tb.Financiering[[#This Row],[Eigen
bijdrage]]-Tb.Financiering[[#This Row],[Andere
subsidie(s)]]-Tb.Financiering[[#This Row],[Anders]],0)</f>
        <v>0</v>
      </c>
      <c r="X65" s="154">
        <f>IF(Tb.Financiering[[#This Row],[Pnr.]]=X$7,Tb.Financiering[[#This Row],[Te financieren]]-Tb.Financiering[[#This Row],[Eigen
bijdrage]]-Tb.Financiering[[#This Row],[Andere
subsidie(s)]]-Tb.Financiering[[#This Row],[Anders]],0)</f>
        <v>0</v>
      </c>
      <c r="Y65" s="154">
        <f>IF(Tb.Financiering[[#This Row],[Pnr.]]=Y$7,Tb.Financiering[[#This Row],[Te financieren]]-Tb.Financiering[[#This Row],[Eigen
bijdrage]]-Tb.Financiering[[#This Row],[Andere
subsidie(s)]]-Tb.Financiering[[#This Row],[Anders]],0)</f>
        <v>0</v>
      </c>
      <c r="Z65" s="154">
        <f>IF(Tb.Financiering[[#This Row],[Pnr.]]=Z$7,Tb.Financiering[[#This Row],[Te financieren]]-Tb.Financiering[[#This Row],[Eigen
bijdrage]]-Tb.Financiering[[#This Row],[Andere
subsidie(s)]]-Tb.Financiering[[#This Row],[Anders]],0)</f>
        <v>0</v>
      </c>
      <c r="AA65" s="154">
        <f>IF(Tb.Financiering[[#This Row],[Pnr.]]=AA$7,Tb.Financiering[[#This Row],[Te financieren]]-Tb.Financiering[[#This Row],[Eigen
bijdrage]]-Tb.Financiering[[#This Row],[Andere
subsidie(s)]]-Tb.Financiering[[#This Row],[Anders]],0)</f>
        <v>0</v>
      </c>
      <c r="AB65" s="154">
        <f>IF(Tb.Financiering[[#This Row],[Pnr.]]=AB$7,Tb.Financiering[[#This Row],[Te financieren]]-Tb.Financiering[[#This Row],[Eigen
bijdrage]]-Tb.Financiering[[#This Row],[Andere
subsidie(s)]]-Tb.Financiering[[#This Row],[Anders]],0)</f>
        <v>0</v>
      </c>
      <c r="AC65" s="154">
        <f>IF(Tb.Financiering[[#This Row],[Pnr.]]=AC$7,Tb.Financiering[[#This Row],[Te financieren]]-Tb.Financiering[[#This Row],[Eigen
bijdrage]]-Tb.Financiering[[#This Row],[Andere
subsidie(s)]]-Tb.Financiering[[#This Row],[Anders]],0)</f>
        <v>0</v>
      </c>
      <c r="AD65" s="154">
        <f>IF(Tb.Financiering[[#This Row],[Pnr.]]=AD$7,Tb.Financiering[[#This Row],[Te financieren]]-Tb.Financiering[[#This Row],[Eigen
bijdrage]]-Tb.Financiering[[#This Row],[Andere
subsidie(s)]]-Tb.Financiering[[#This Row],[Anders]],0)</f>
        <v>0</v>
      </c>
      <c r="AE65" s="154">
        <f>IF(Tb.Financiering[[#This Row],[Pnr.]]=AE$7,Tb.Financiering[[#This Row],[Te financieren]]-Tb.Financiering[[#This Row],[Eigen
bijdrage]]-Tb.Financiering[[#This Row],[Andere
subsidie(s)]]-Tb.Financiering[[#This Row],[Anders]],0)</f>
        <v>0</v>
      </c>
      <c r="AF65" s="154">
        <f>IF(Tb.Financiering[[#This Row],[Pnr.]]=AF$7,Tb.Financiering[[#This Row],[Te financieren]]-Tb.Financiering[[#This Row],[Eigen
bijdrage]]-Tb.Financiering[[#This Row],[Andere
subsidie(s)]]-Tb.Financiering[[#This Row],[Anders]],0)</f>
        <v>0</v>
      </c>
      <c r="AG65" s="154">
        <f>IF(Tb.Financiering[[#This Row],[Pnr.]]=AG$7,Tb.Financiering[[#This Row],[Te financieren]]-Tb.Financiering[[#This Row],[Eigen
bijdrage]]-Tb.Financiering[[#This Row],[Andere
subsidie(s)]]-Tb.Financiering[[#This Row],[Anders]],0)</f>
        <v>0</v>
      </c>
      <c r="AH65" s="154">
        <f>IF(Tb.Financiering[[#This Row],[Pnr.]]=AH$7,Tb.Financiering[[#This Row],[Te financieren]]-Tb.Financiering[[#This Row],[Eigen
bijdrage]]-Tb.Financiering[[#This Row],[Andere
subsidie(s)]]-Tb.Financiering[[#This Row],[Anders]],0)</f>
        <v>0</v>
      </c>
      <c r="AI65" s="154">
        <f>IF(Tb.Financiering[[#This Row],[Pnr.]]=AI$7,Tb.Financiering[[#This Row],[Te financieren]]-Tb.Financiering[[#This Row],[Eigen
bijdrage]]-Tb.Financiering[[#This Row],[Andere
subsidie(s)]]-Tb.Financiering[[#This Row],[Anders]],0)</f>
        <v>0</v>
      </c>
      <c r="AJ65" s="154">
        <f>IF(Tb.Financiering[[#This Row],[Pnr.]]=AJ$7,Tb.Financiering[[#This Row],[Te financieren]]-Tb.Financiering[[#This Row],[Eigen
bijdrage]]-Tb.Financiering[[#This Row],[Andere
subsidie(s)]]-Tb.Financiering[[#This Row],[Anders]],0)</f>
        <v>0</v>
      </c>
      <c r="AK65" s="154">
        <f>IF(Tb.Financiering[[#This Row],[Pnr.]]=AK$7,Tb.Financiering[[#This Row],[Te financieren]]-Tb.Financiering[[#This Row],[Eigen
bijdrage]]-Tb.Financiering[[#This Row],[Andere
subsidie(s)]]-Tb.Financiering[[#This Row],[Anders]],0)</f>
        <v>0</v>
      </c>
      <c r="AL65" s="154">
        <f>IF(Tb.Financiering[[#This Row],[Pnr.]]=AL$7,Tb.Financiering[[#This Row],[Te financieren]]-Tb.Financiering[[#This Row],[Eigen
bijdrage]]-Tb.Financiering[[#This Row],[Andere
subsidie(s)]]-Tb.Financiering[[#This Row],[Anders]],0)</f>
        <v>0</v>
      </c>
      <c r="AM65" s="154">
        <f>IF(Tb.Financiering[[#This Row],[Pnr.]]=AM$7,Tb.Financiering[[#This Row],[Te financieren]]-Tb.Financiering[[#This Row],[Eigen
bijdrage]]-Tb.Financiering[[#This Row],[Andere
subsidie(s)]]-Tb.Financiering[[#This Row],[Anders]],0)</f>
        <v>0</v>
      </c>
      <c r="AN65" s="154">
        <f>IF(Tb.Financiering[[#This Row],[Pnr.]]=AN$7,Tb.Financiering[[#This Row],[Te financieren]]-Tb.Financiering[[#This Row],[Eigen
bijdrage]]-Tb.Financiering[[#This Row],[Andere
subsidie(s)]]-Tb.Financiering[[#This Row],[Anders]],0)</f>
        <v>0</v>
      </c>
      <c r="AO65" s="154">
        <f>IF(Tb.Financiering[[#This Row],[Pnr.]]=AO$7,Tb.Financiering[[#This Row],[Te financieren]]-Tb.Financiering[[#This Row],[Eigen
bijdrage]]-Tb.Financiering[[#This Row],[Andere
subsidie(s)]]-Tb.Financiering[[#This Row],[Anders]],0)</f>
        <v>0</v>
      </c>
      <c r="AP65" s="154">
        <f>IF(Tb.Financiering[[#This Row],[Pnr.]]=AP$7,Tb.Financiering[[#This Row],[Te financieren]]-Tb.Financiering[[#This Row],[Eigen
bijdrage]]-Tb.Financiering[[#This Row],[Andere
subsidie(s)]]-Tb.Financiering[[#This Row],[Anders]],0)</f>
        <v>0</v>
      </c>
      <c r="AQ65" s="154">
        <f>IF(Tb.Financiering[[#This Row],[Pnr.]]=AQ$7,Tb.Financiering[[#This Row],[Te financieren]]-Tb.Financiering[[#This Row],[Eigen
bijdrage]]-Tb.Financiering[[#This Row],[Andere
subsidie(s)]]-Tb.Financiering[[#This Row],[Anders]],0)</f>
        <v>0</v>
      </c>
      <c r="AR65" s="154">
        <f>IF(Tb.Financiering[[#This Row],[Pnr.]]=AR$7,Tb.Financiering[[#This Row],[Te financieren]]-Tb.Financiering[[#This Row],[Eigen
bijdrage]]-Tb.Financiering[[#This Row],[Andere
subsidie(s)]]-Tb.Financiering[[#This Row],[Anders]],0)</f>
        <v>0</v>
      </c>
      <c r="AS65" s="154">
        <f>IF(Tb.Financiering[[#This Row],[Pnr.]]=AS$7,Tb.Financiering[[#This Row],[Te financieren]]-Tb.Financiering[[#This Row],[Eigen
bijdrage]]-Tb.Financiering[[#This Row],[Andere
subsidie(s)]]-Tb.Financiering[[#This Row],[Anders]],0)</f>
        <v>0</v>
      </c>
      <c r="AT65" s="154">
        <f>IF(Tb.Financiering[[#This Row],[Pnr.]]=AT$7,Tb.Financiering[[#This Row],[Te financieren]]-Tb.Financiering[[#This Row],[Eigen
bijdrage]]-Tb.Financiering[[#This Row],[Andere
subsidie(s)]]-Tb.Financiering[[#This Row],[Anders]],0)</f>
        <v>0</v>
      </c>
      <c r="AU65" s="154">
        <f>IF(Tb.Financiering[[#This Row],[Pnr.]]=AU$7,Tb.Financiering[[#This Row],[Te financieren]]-Tb.Financiering[[#This Row],[Eigen
bijdrage]]-Tb.Financiering[[#This Row],[Andere
subsidie(s)]]-Tb.Financiering[[#This Row],[Anders]],0)</f>
        <v>0</v>
      </c>
      <c r="AV65" s="154">
        <f>IF(Tb.Financiering[[#This Row],[Pnr.]]=AV$7,Tb.Financiering[[#This Row],[Te financieren]]-Tb.Financiering[[#This Row],[Eigen
bijdrage]]-Tb.Financiering[[#This Row],[Andere
subsidie(s)]]-Tb.Financiering[[#This Row],[Anders]],0)</f>
        <v>0</v>
      </c>
      <c r="AW65" s="154">
        <f>IF(Tb.Financiering[[#This Row],[Pnr.]]=AW$7,Tb.Financiering[[#This Row],[Te financieren]]-Tb.Financiering[[#This Row],[Eigen
bijdrage]]-Tb.Financiering[[#This Row],[Andere
subsidie(s)]]-Tb.Financiering[[#This Row],[Anders]],0)</f>
        <v>0</v>
      </c>
      <c r="AX65" s="154">
        <f>IF(Tb.Financiering[[#This Row],[Pnr.]]=AX$7,Tb.Financiering[[#This Row],[Te financieren]]-Tb.Financiering[[#This Row],[Eigen
bijdrage]]-Tb.Financiering[[#This Row],[Andere
subsidie(s)]]-Tb.Financiering[[#This Row],[Anders]],0)</f>
        <v>0</v>
      </c>
      <c r="AY65" s="154">
        <f>IF(Tb.Financiering[[#This Row],[Pnr.]]=AY$7,Tb.Financiering[[#This Row],[Te financieren]]-Tb.Financiering[[#This Row],[Eigen
bijdrage]]-Tb.Financiering[[#This Row],[Andere
subsidie(s)]]-Tb.Financiering[[#This Row],[Anders]],0)</f>
        <v>0</v>
      </c>
      <c r="AZ65" s="154">
        <f>IF(Tb.Financiering[[#This Row],[Pnr.]]=AZ$7,Tb.Financiering[[#This Row],[Te financieren]]-Tb.Financiering[[#This Row],[Eigen
bijdrage]]-Tb.Financiering[[#This Row],[Andere
subsidie(s)]]-Tb.Financiering[[#This Row],[Anders]],0)</f>
        <v>0</v>
      </c>
      <c r="BA65" s="154">
        <f>IF(Tb.Financiering[[#This Row],[Pnr.]]=BA$7,Tb.Financiering[[#This Row],[Te financieren]]-Tb.Financiering[[#This Row],[Eigen
bijdrage]]-Tb.Financiering[[#This Row],[Andere
subsidie(s)]]-Tb.Financiering[[#This Row],[Anders]],0)</f>
        <v>0</v>
      </c>
      <c r="BB65" s="154">
        <f>IF(Tb.Financiering[[#This Row],[Pnr.]]=BB$7,Tb.Financiering[[#This Row],[Te financieren]]-Tb.Financiering[[#This Row],[Eigen
bijdrage]]-Tb.Financiering[[#This Row],[Andere
subsidie(s)]]-Tb.Financiering[[#This Row],[Anders]],0)</f>
        <v>0</v>
      </c>
      <c r="BC65" s="154">
        <f>IF(Tb.Financiering[[#This Row],[Pnr.]]=BC$7,Tb.Financiering[[#This Row],[Te financieren]]-Tb.Financiering[[#This Row],[Eigen
bijdrage]]-Tb.Financiering[[#This Row],[Andere
subsidie(s)]]-Tb.Financiering[[#This Row],[Anders]],0)</f>
        <v>0</v>
      </c>
      <c r="BD65" s="154">
        <f>IF(Tb.Financiering[[#This Row],[Pnr.]]=BD$7,Tb.Financiering[[#This Row],[Te financieren]]-Tb.Financiering[[#This Row],[Eigen
bijdrage]]-Tb.Financiering[[#This Row],[Andere
subsidie(s)]]-Tb.Financiering[[#This Row],[Anders]],0)</f>
        <v>0</v>
      </c>
      <c r="BE65" s="154">
        <f>IF(Tb.Financiering[[#This Row],[Pnr.]]=BE$7,Tb.Financiering[[#This Row],[Te financieren]]-Tb.Financiering[[#This Row],[Eigen
bijdrage]]-Tb.Financiering[[#This Row],[Andere
subsidie(s)]]-Tb.Financiering[[#This Row],[Anders]],0)</f>
        <v>0</v>
      </c>
      <c r="BF65" s="154">
        <f>IF(Tb.Financiering[[#This Row],[Pnr.]]=BF$7,Tb.Financiering[[#This Row],[Te financieren]]-Tb.Financiering[[#This Row],[Eigen
bijdrage]]-Tb.Financiering[[#This Row],[Andere
subsidie(s)]]-Tb.Financiering[[#This Row],[Anders]],0)</f>
        <v>0</v>
      </c>
      <c r="BG65" s="154">
        <f>IF(Tb.Financiering[[#This Row],[Pnr.]]=BG$7,Tb.Financiering[[#This Row],[Te financieren]]-Tb.Financiering[[#This Row],[Eigen
bijdrage]]-Tb.Financiering[[#This Row],[Andere
subsidie(s)]]-Tb.Financiering[[#This Row],[Anders]],0)</f>
        <v>0</v>
      </c>
      <c r="BH65" s="154">
        <f>IF(Tb.Financiering[[#This Row],[Pnr.]]=BH$7,Tb.Financiering[[#This Row],[Te financieren]]-Tb.Financiering[[#This Row],[Eigen
bijdrage]]-Tb.Financiering[[#This Row],[Andere
subsidie(s)]]-Tb.Financiering[[#This Row],[Anders]],0)</f>
        <v>0</v>
      </c>
      <c r="BI65" s="154">
        <f>IF(Tb.Financiering[[#This Row],[Pnr.]]=BI$7,Tb.Financiering[[#This Row],[Te financieren]]-Tb.Financiering[[#This Row],[Eigen
bijdrage]]-Tb.Financiering[[#This Row],[Andere
subsidie(s)]]-Tb.Financiering[[#This Row],[Anders]],0)</f>
        <v>0</v>
      </c>
      <c r="BJ65" s="154">
        <f>IF(Tb.Financiering[[#This Row],[Pnr.]]=BJ$7,Tb.Financiering[[#This Row],[Te financieren]]-Tb.Financiering[[#This Row],[Eigen
bijdrage]]-Tb.Financiering[[#This Row],[Andere
subsidie(s)]]-Tb.Financiering[[#This Row],[Anders]],0)</f>
        <v>0</v>
      </c>
      <c r="BK65" s="154">
        <f>IF(Tb.Financiering[[#This Row],[Pnr.]]=BK$7,Tb.Financiering[[#This Row],[Te financieren]]-Tb.Financiering[[#This Row],[Eigen
bijdrage]]-Tb.Financiering[[#This Row],[Andere
subsidie(s)]]-Tb.Financiering[[#This Row],[Anders]],0)</f>
        <v>0</v>
      </c>
      <c r="BL65" s="154">
        <f>IF(Tb.Financiering[[#This Row],[Pnr.]]=BL$7,Tb.Financiering[[#This Row],[Te financieren]]-Tb.Financiering[[#This Row],[Eigen
bijdrage]]-Tb.Financiering[[#This Row],[Andere
subsidie(s)]]-Tb.Financiering[[#This Row],[Anders]],0)</f>
        <v>0</v>
      </c>
      <c r="BM65" s="154">
        <f>IF(Tb.Financiering[[#This Row],[Pnr.]]=BM$7,Tb.Financiering[[#This Row],[Te financieren]]-Tb.Financiering[[#This Row],[Eigen
bijdrage]]-Tb.Financiering[[#This Row],[Andere
subsidie(s)]]-Tb.Financiering[[#This Row],[Anders]],0)</f>
        <v>0</v>
      </c>
      <c r="BN65" s="259">
        <f>IF(Tb.Financiering[[#This Row],[Pnr.]]=BN$7,Tb.Financiering[[#This Row],[Eigen
bijdrage]]+Tb.Financiering[[#This Row],[Andere
subsidie(s)]]+Tb.Financiering[[#This Row],[Anders]],0)</f>
        <v>0</v>
      </c>
      <c r="BO65" s="259">
        <f>IF(Tb.Financiering[[#This Row],[Pnr.]]=BO$7,Tb.Financiering[[#This Row],[Eigen
bijdrage]]+Tb.Financiering[[#This Row],[Andere
subsidie(s)]]+Tb.Financiering[[#This Row],[Anders]],0)</f>
        <v>0</v>
      </c>
      <c r="BP65" s="259">
        <f>IF(Tb.Financiering[[#This Row],[Pnr.]]=BP$7,Tb.Financiering[[#This Row],[Eigen
bijdrage]]+Tb.Financiering[[#This Row],[Andere
subsidie(s)]]+Tb.Financiering[[#This Row],[Anders]],0)</f>
        <v>0</v>
      </c>
      <c r="BQ65" s="259">
        <f>IF(Tb.Financiering[[#This Row],[Pnr.]]=BQ$7,Tb.Financiering[[#This Row],[Eigen
bijdrage]]+Tb.Financiering[[#This Row],[Andere
subsidie(s)]]+Tb.Financiering[[#This Row],[Anders]],0)</f>
        <v>0</v>
      </c>
      <c r="BR65" s="259">
        <f>IF(Tb.Financiering[[#This Row],[Pnr.]]=BR$7,Tb.Financiering[[#This Row],[Eigen
bijdrage]]+Tb.Financiering[[#This Row],[Andere
subsidie(s)]]+Tb.Financiering[[#This Row],[Anders]],0)</f>
        <v>0</v>
      </c>
      <c r="BS65" s="259">
        <f>IF(Tb.Financiering[[#This Row],[Pnr.]]=BS$7,Tb.Financiering[[#This Row],[Eigen
bijdrage]]+Tb.Financiering[[#This Row],[Andere
subsidie(s)]]+Tb.Financiering[[#This Row],[Anders]],0)</f>
        <v>0</v>
      </c>
      <c r="BT65" s="259">
        <f>IF(Tb.Financiering[[#This Row],[Pnr.]]=BT$7,Tb.Financiering[[#This Row],[Eigen
bijdrage]]+Tb.Financiering[[#This Row],[Andere
subsidie(s)]]+Tb.Financiering[[#This Row],[Anders]],0)</f>
        <v>0</v>
      </c>
      <c r="BU65" s="259">
        <f>IF(Tb.Financiering[[#This Row],[Pnr.]]=BU$7,Tb.Financiering[[#This Row],[Eigen
bijdrage]]+Tb.Financiering[[#This Row],[Andere
subsidie(s)]]+Tb.Financiering[[#This Row],[Anders]],0)</f>
        <v>0</v>
      </c>
      <c r="BV65" s="259">
        <f>IF(Tb.Financiering[[#This Row],[Pnr.]]=BV$7,Tb.Financiering[[#This Row],[Eigen
bijdrage]]+Tb.Financiering[[#This Row],[Andere
subsidie(s)]]+Tb.Financiering[[#This Row],[Anders]],0)</f>
        <v>0</v>
      </c>
      <c r="BW65" s="259">
        <f>IF(Tb.Financiering[[#This Row],[Pnr.]]=BW$7,Tb.Financiering[[#This Row],[Eigen
bijdrage]]+Tb.Financiering[[#This Row],[Andere
subsidie(s)]]+Tb.Financiering[[#This Row],[Anders]],0)</f>
        <v>0</v>
      </c>
      <c r="BX65" s="259">
        <f>IF(Tb.Financiering[[#This Row],[Pnr.]]=BX$7,Tb.Financiering[[#This Row],[Eigen
bijdrage]]+Tb.Financiering[[#This Row],[Andere
subsidie(s)]]+Tb.Financiering[[#This Row],[Anders]],0)</f>
        <v>0</v>
      </c>
      <c r="BY65" s="259">
        <f>IF(Tb.Financiering[[#This Row],[Pnr.]]=BY$7,Tb.Financiering[[#This Row],[Eigen
bijdrage]]+Tb.Financiering[[#This Row],[Andere
subsidie(s)]]+Tb.Financiering[[#This Row],[Anders]],0)</f>
        <v>0</v>
      </c>
      <c r="BZ65" s="259">
        <f>IF(Tb.Financiering[[#This Row],[Pnr.]]=BZ$7,Tb.Financiering[[#This Row],[Eigen
bijdrage]]+Tb.Financiering[[#This Row],[Andere
subsidie(s)]]+Tb.Financiering[[#This Row],[Anders]],0)</f>
        <v>0</v>
      </c>
      <c r="CA65" s="259">
        <f>IF(Tb.Financiering[[#This Row],[Pnr.]]=CA$7,Tb.Financiering[[#This Row],[Eigen
bijdrage]]+Tb.Financiering[[#This Row],[Andere
subsidie(s)]]+Tb.Financiering[[#This Row],[Anders]],0)</f>
        <v>0</v>
      </c>
      <c r="CB65" s="259">
        <f>IF(Tb.Financiering[[#This Row],[Pnr.]]=CB$7,Tb.Financiering[[#This Row],[Eigen
bijdrage]]+Tb.Financiering[[#This Row],[Andere
subsidie(s)]]+Tb.Financiering[[#This Row],[Anders]],0)</f>
        <v>0</v>
      </c>
      <c r="CC65" s="259">
        <f>IF(Tb.Financiering[[#This Row],[Pnr.]]=CC$7,Tb.Financiering[[#This Row],[Eigen
bijdrage]]+Tb.Financiering[[#This Row],[Andere
subsidie(s)]]+Tb.Financiering[[#This Row],[Anders]],0)</f>
        <v>0</v>
      </c>
      <c r="CD65" s="259">
        <f>IF(Tb.Financiering[[#This Row],[Pnr.]]=CD$7,Tb.Financiering[[#This Row],[Eigen
bijdrage]]+Tb.Financiering[[#This Row],[Andere
subsidie(s)]]+Tb.Financiering[[#This Row],[Anders]],0)</f>
        <v>0</v>
      </c>
      <c r="CE65" s="259">
        <f>IF(Tb.Financiering[[#This Row],[Pnr.]]=CE$7,Tb.Financiering[[#This Row],[Eigen
bijdrage]]+Tb.Financiering[[#This Row],[Andere
subsidie(s)]]+Tb.Financiering[[#This Row],[Anders]],0)</f>
        <v>0</v>
      </c>
      <c r="CF65" s="259">
        <f>IF(Tb.Financiering[[#This Row],[Pnr.]]=CF$7,Tb.Financiering[[#This Row],[Eigen
bijdrage]]+Tb.Financiering[[#This Row],[Andere
subsidie(s)]]+Tb.Financiering[[#This Row],[Anders]],0)</f>
        <v>0</v>
      </c>
      <c r="CG65" s="259">
        <f>IF(Tb.Financiering[[#This Row],[Pnr.]]=CG$7,Tb.Financiering[[#This Row],[Eigen
bijdrage]]+Tb.Financiering[[#This Row],[Andere
subsidie(s)]]+Tb.Financiering[[#This Row],[Anders]],0)</f>
        <v>0</v>
      </c>
      <c r="CH65" s="259">
        <f>IF(Tb.Financiering[[#This Row],[Pnr.]]=CH$7,Tb.Financiering[[#This Row],[Eigen
bijdrage]]+Tb.Financiering[[#This Row],[Andere
subsidie(s)]]+Tb.Financiering[[#This Row],[Anders]],0)</f>
        <v>0</v>
      </c>
      <c r="CI65" s="259">
        <f>IF(Tb.Financiering[[#This Row],[Pnr.]]=CI$7,Tb.Financiering[[#This Row],[Eigen
bijdrage]]+Tb.Financiering[[#This Row],[Andere
subsidie(s)]]+Tb.Financiering[[#This Row],[Anders]],0)</f>
        <v>0</v>
      </c>
      <c r="CJ65" s="259">
        <f>IF(Tb.Financiering[[#This Row],[Pnr.]]=CJ$7,Tb.Financiering[[#This Row],[Eigen
bijdrage]]+Tb.Financiering[[#This Row],[Andere
subsidie(s)]]+Tb.Financiering[[#This Row],[Anders]],0)</f>
        <v>0</v>
      </c>
      <c r="CK65" s="259">
        <f>IF(Tb.Financiering[[#This Row],[Pnr.]]=CK$7,Tb.Financiering[[#This Row],[Eigen
bijdrage]]+Tb.Financiering[[#This Row],[Andere
subsidie(s)]]+Tb.Financiering[[#This Row],[Anders]],0)</f>
        <v>0</v>
      </c>
      <c r="CL65" s="259">
        <f>IF(Tb.Financiering[[#This Row],[Pnr.]]=CL$7,Tb.Financiering[[#This Row],[Eigen
bijdrage]]+Tb.Financiering[[#This Row],[Andere
subsidie(s)]]+Tb.Financiering[[#This Row],[Anders]],0)</f>
        <v>0</v>
      </c>
      <c r="CM65" s="259">
        <f>IF(Tb.Financiering[[#This Row],[Pnr.]]=CM$7,Tb.Financiering[[#This Row],[Eigen
bijdrage]]+Tb.Financiering[[#This Row],[Andere
subsidie(s)]]+Tb.Financiering[[#This Row],[Anders]],0)</f>
        <v>0</v>
      </c>
      <c r="CN65" s="259">
        <f>IF(Tb.Financiering[[#This Row],[Pnr.]]=CN$7,Tb.Financiering[[#This Row],[Eigen
bijdrage]]+Tb.Financiering[[#This Row],[Andere
subsidie(s)]]+Tb.Financiering[[#This Row],[Anders]],0)</f>
        <v>0</v>
      </c>
      <c r="CO65" s="259">
        <f>IF(Tb.Financiering[[#This Row],[Pnr.]]=CO$7,Tb.Financiering[[#This Row],[Eigen
bijdrage]]+Tb.Financiering[[#This Row],[Andere
subsidie(s)]]+Tb.Financiering[[#This Row],[Anders]],0)</f>
        <v>0</v>
      </c>
      <c r="CP65" s="259">
        <f>IF(Tb.Financiering[[#This Row],[Pnr.]]=CP$7,Tb.Financiering[[#This Row],[Eigen
bijdrage]]+Tb.Financiering[[#This Row],[Andere
subsidie(s)]]+Tb.Financiering[[#This Row],[Anders]],0)</f>
        <v>0</v>
      </c>
      <c r="CQ65" s="259">
        <f>IF(Tb.Financiering[[#This Row],[Pnr.]]=CQ$7,Tb.Financiering[[#This Row],[Eigen
bijdrage]]+Tb.Financiering[[#This Row],[Andere
subsidie(s)]]+Tb.Financiering[[#This Row],[Anders]],0)</f>
        <v>0</v>
      </c>
      <c r="CR65" s="259">
        <f>IF(Tb.Financiering[[#This Row],[Pnr.]]=CR$7,Tb.Financiering[[#This Row],[Eigen
bijdrage]]+Tb.Financiering[[#This Row],[Andere
subsidie(s)]]+Tb.Financiering[[#This Row],[Anders]],0)</f>
        <v>0</v>
      </c>
      <c r="CS65" s="259">
        <f>IF(Tb.Financiering[[#This Row],[Pnr.]]=CS$7,Tb.Financiering[[#This Row],[Eigen
bijdrage]]+Tb.Financiering[[#This Row],[Andere
subsidie(s)]]+Tb.Financiering[[#This Row],[Anders]],0)</f>
        <v>0</v>
      </c>
      <c r="CT65" s="259">
        <f>IF(Tb.Financiering[[#This Row],[Pnr.]]=CT$7,Tb.Financiering[[#This Row],[Eigen
bijdrage]]+Tb.Financiering[[#This Row],[Andere
subsidie(s)]]+Tb.Financiering[[#This Row],[Anders]],0)</f>
        <v>0</v>
      </c>
      <c r="CU65" s="259">
        <f>IF(Tb.Financiering[[#This Row],[Pnr.]]=CU$7,Tb.Financiering[[#This Row],[Eigen
bijdrage]]+Tb.Financiering[[#This Row],[Andere
subsidie(s)]]+Tb.Financiering[[#This Row],[Anders]],0)</f>
        <v>0</v>
      </c>
      <c r="CV65" s="259">
        <f>IF(Tb.Financiering[[#This Row],[Pnr.]]=CV$7,Tb.Financiering[[#This Row],[Eigen
bijdrage]]+Tb.Financiering[[#This Row],[Andere
subsidie(s)]]+Tb.Financiering[[#This Row],[Anders]],0)</f>
        <v>0</v>
      </c>
      <c r="CW65" s="259">
        <f>IF(Tb.Financiering[[#This Row],[Pnr.]]=CW$7,Tb.Financiering[[#This Row],[Eigen
bijdrage]]+Tb.Financiering[[#This Row],[Andere
subsidie(s)]]+Tb.Financiering[[#This Row],[Anders]],0)</f>
        <v>0</v>
      </c>
      <c r="CX65" s="259">
        <f>IF(Tb.Financiering[[#This Row],[Pnr.]]=CX$7,Tb.Financiering[[#This Row],[Eigen
bijdrage]]+Tb.Financiering[[#This Row],[Andere
subsidie(s)]]+Tb.Financiering[[#This Row],[Anders]],0)</f>
        <v>0</v>
      </c>
      <c r="CY65" s="259">
        <f>IF(Tb.Financiering[[#This Row],[Pnr.]]=CY$7,Tb.Financiering[[#This Row],[Eigen
bijdrage]]+Tb.Financiering[[#This Row],[Andere
subsidie(s)]]+Tb.Financiering[[#This Row],[Anders]],0)</f>
        <v>0</v>
      </c>
      <c r="CZ65" s="259">
        <f>IF(Tb.Financiering[[#This Row],[Pnr.]]=CZ$7,Tb.Financiering[[#This Row],[Eigen
bijdrage]]+Tb.Financiering[[#This Row],[Andere
subsidie(s)]]+Tb.Financiering[[#This Row],[Anders]],0)</f>
        <v>0</v>
      </c>
      <c r="DA65" s="259">
        <f>IF(Tb.Financiering[[#This Row],[Pnr.]]=DA$7,Tb.Financiering[[#This Row],[Eigen
bijdrage]]+Tb.Financiering[[#This Row],[Andere
subsidie(s)]]+Tb.Financiering[[#This Row],[Anders]],0)</f>
        <v>0</v>
      </c>
      <c r="DB65" s="259">
        <f>IF(Tb.Financiering[[#This Row],[Pnr.]]=DB$7,Tb.Financiering[[#This Row],[Eigen
bijdrage]]+Tb.Financiering[[#This Row],[Andere
subsidie(s)]]+Tb.Financiering[[#This Row],[Anders]],0)</f>
        <v>0</v>
      </c>
      <c r="DC65" s="259">
        <f>IF(Tb.Financiering[[#This Row],[Pnr.]]=DC$7,Tb.Financiering[[#This Row],[Eigen
bijdrage]]+Tb.Financiering[[#This Row],[Andere
subsidie(s)]]+Tb.Financiering[[#This Row],[Anders]],0)</f>
        <v>0</v>
      </c>
      <c r="DD65" s="259">
        <f>IF(Tb.Financiering[[#This Row],[Pnr.]]=DD$7,Tb.Financiering[[#This Row],[Eigen
bijdrage]]+Tb.Financiering[[#This Row],[Andere
subsidie(s)]]+Tb.Financiering[[#This Row],[Anders]],0)</f>
        <v>0</v>
      </c>
      <c r="DE65" s="259">
        <f>IF(Tb.Financiering[[#This Row],[Pnr.]]=DE$7,Tb.Financiering[[#This Row],[Eigen
bijdrage]]+Tb.Financiering[[#This Row],[Andere
subsidie(s)]]+Tb.Financiering[[#This Row],[Anders]],0)</f>
        <v>0</v>
      </c>
      <c r="DF65" s="259">
        <f>IF(Tb.Financiering[[#This Row],[Pnr.]]=DF$7,Tb.Financiering[[#This Row],[Eigen
bijdrage]]+Tb.Financiering[[#This Row],[Andere
subsidie(s)]]+Tb.Financiering[[#This Row],[Anders]],0)</f>
        <v>0</v>
      </c>
      <c r="DG65" s="259">
        <f>IF(Tb.Financiering[[#This Row],[Pnr.]]=DG$7,Tb.Financiering[[#This Row],[Eigen
bijdrage]]+Tb.Financiering[[#This Row],[Andere
subsidie(s)]]+Tb.Financiering[[#This Row],[Anders]],0)</f>
        <v>0</v>
      </c>
      <c r="DH65" s="259">
        <f>IF(Tb.Financiering[[#This Row],[Pnr.]]=DH$7,Tb.Financiering[[#This Row],[Eigen
bijdrage]]+Tb.Financiering[[#This Row],[Andere
subsidie(s)]]+Tb.Financiering[[#This Row],[Anders]],0)</f>
        <v>0</v>
      </c>
      <c r="DI65" s="259">
        <f>IF(Tb.Financiering[[#This Row],[Pnr.]]=DI$7,Tb.Financiering[[#This Row],[Eigen
bijdrage]]+Tb.Financiering[[#This Row],[Andere
subsidie(s)]]+Tb.Financiering[[#This Row],[Anders]],0)</f>
        <v>0</v>
      </c>
      <c r="DJ65" s="259">
        <f>IF(Tb.Financiering[[#This Row],[Pnr.]]=DJ$7,Tb.Financiering[[#This Row],[Eigen
bijdrage]]+Tb.Financiering[[#This Row],[Andere
subsidie(s)]]+Tb.Financiering[[#This Row],[Anders]],0)</f>
        <v>0</v>
      </c>
      <c r="DK65" s="259">
        <f>IF(Tb.Financiering[[#This Row],[Pnr.]]=DK$7,Tb.Financiering[[#This Row],[Eigen
bijdrage]]+Tb.Financiering[[#This Row],[Andere
subsidie(s)]]+Tb.Financiering[[#This Row],[Anders]],0)</f>
        <v>0</v>
      </c>
      <c r="XEZ65" s="267"/>
      <c r="XFA65" s="267"/>
      <c r="XFB65" s="267"/>
      <c r="XFC65" s="267"/>
      <c r="XFD65" s="31"/>
    </row>
    <row r="66" spans="1:115 16380:16384" s="4" customFormat="1" x14ac:dyDescent="0.3">
      <c r="A66" s="31"/>
      <c r="B66" s="147"/>
      <c r="C66" s="147"/>
      <c r="D66" s="11">
        <f>SUMIF(Tbl.Kosten[PSAnr.],Tb.Financiering[[#This Row],[PSAnr.]],Tbl.Kosten[Totaal kosten])</f>
        <v>0</v>
      </c>
      <c r="E66" s="164">
        <f>SUMIF(Tbl.Kosten[PSAnr.],Tb.Financiering[[#This Row],[PSAnr.]],Tbl.Kosten[Subsidie])</f>
        <v>0</v>
      </c>
      <c r="F66" s="165"/>
      <c r="G66" s="164">
        <f>Tb.Financiering[[#This Row],[Begrote kosten]]-Tb.Financiering[[#This Row],[Berekende GLB subsidie]]-Tb.Financiering[[#This Row],[Correctie GLB subsidie]]</f>
        <v>0</v>
      </c>
      <c r="H66" s="166"/>
      <c r="I66" s="166"/>
      <c r="J66" s="166"/>
      <c r="K66" s="162"/>
      <c r="L66" s="97">
        <f>Tb.Financiering[[#This Row],[Te financieren]]-SUM(Tb.Financiering[[#This Row],[Eigen
bijdrage]:[Anders]])</f>
        <v>0</v>
      </c>
      <c r="M66" s="170" t="str">
        <f>IFERROR(VLOOKUP(Tb.Financiering[[#This Row],[Partnernaam]],Tbl.Projectpartners[[Naam]:[PNr.]],9,FALSE),"")</f>
        <v/>
      </c>
      <c r="N66" s="152" t="str">
        <f>IFERROR(VLOOKUP(Tb.Financiering[[#This Row],[Subsidiabele activiteit]],Tbl.Subsidiehoogte[[Subsidieactiviteit]:[SAnr.]],3,FALSE),"")</f>
        <v/>
      </c>
      <c r="O66" s="152" t="str">
        <f>_xlfn.CONCAT(Tb.Financiering[[#This Row],[Pnr.]],Tb.Financiering[[#This Row],[SAnr.]])</f>
        <v/>
      </c>
      <c r="P66" s="154">
        <f>IF(Tb.Financiering[[#This Row],[Pnr.]]=P$7,Tb.Financiering[[#This Row],[Te financieren]]-Tb.Financiering[[#This Row],[Eigen
bijdrage]]-Tb.Financiering[[#This Row],[Andere
subsidie(s)]]-Tb.Financiering[[#This Row],[Anders]],0)</f>
        <v>0</v>
      </c>
      <c r="Q66" s="154">
        <f>IF(Tb.Financiering[[#This Row],[Pnr.]]=Q$7,Tb.Financiering[[#This Row],[Te financieren]]-Tb.Financiering[[#This Row],[Eigen
bijdrage]]-Tb.Financiering[[#This Row],[Andere
subsidie(s)]]-Tb.Financiering[[#This Row],[Anders]],0)</f>
        <v>0</v>
      </c>
      <c r="R66" s="154">
        <f>IF(Tb.Financiering[[#This Row],[Pnr.]]=R$7,Tb.Financiering[[#This Row],[Te financieren]]-Tb.Financiering[[#This Row],[Eigen
bijdrage]]-Tb.Financiering[[#This Row],[Andere
subsidie(s)]]-Tb.Financiering[[#This Row],[Anders]],0)</f>
        <v>0</v>
      </c>
      <c r="S66" s="154">
        <f>IF(Tb.Financiering[[#This Row],[Pnr.]]=S$7,Tb.Financiering[[#This Row],[Te financieren]]-Tb.Financiering[[#This Row],[Eigen
bijdrage]]-Tb.Financiering[[#This Row],[Andere
subsidie(s)]]-Tb.Financiering[[#This Row],[Anders]],0)</f>
        <v>0</v>
      </c>
      <c r="T66" s="154">
        <f>IF(Tb.Financiering[[#This Row],[Pnr.]]=T$7,Tb.Financiering[[#This Row],[Te financieren]]-Tb.Financiering[[#This Row],[Eigen
bijdrage]]-Tb.Financiering[[#This Row],[Andere
subsidie(s)]]-Tb.Financiering[[#This Row],[Anders]],0)</f>
        <v>0</v>
      </c>
      <c r="U66" s="154">
        <f>IF(Tb.Financiering[[#This Row],[Pnr.]]=U$7,Tb.Financiering[[#This Row],[Te financieren]]-Tb.Financiering[[#This Row],[Eigen
bijdrage]]-Tb.Financiering[[#This Row],[Andere
subsidie(s)]]-Tb.Financiering[[#This Row],[Anders]],0)</f>
        <v>0</v>
      </c>
      <c r="V66" s="154">
        <f>IF(Tb.Financiering[[#This Row],[Pnr.]]=V$7,Tb.Financiering[[#This Row],[Te financieren]]-Tb.Financiering[[#This Row],[Eigen
bijdrage]]-Tb.Financiering[[#This Row],[Andere
subsidie(s)]]-Tb.Financiering[[#This Row],[Anders]],0)</f>
        <v>0</v>
      </c>
      <c r="W66" s="154">
        <f>IF(Tb.Financiering[[#This Row],[Pnr.]]=W$7,Tb.Financiering[[#This Row],[Te financieren]]-Tb.Financiering[[#This Row],[Eigen
bijdrage]]-Tb.Financiering[[#This Row],[Andere
subsidie(s)]]-Tb.Financiering[[#This Row],[Anders]],0)</f>
        <v>0</v>
      </c>
      <c r="X66" s="154">
        <f>IF(Tb.Financiering[[#This Row],[Pnr.]]=X$7,Tb.Financiering[[#This Row],[Te financieren]]-Tb.Financiering[[#This Row],[Eigen
bijdrage]]-Tb.Financiering[[#This Row],[Andere
subsidie(s)]]-Tb.Financiering[[#This Row],[Anders]],0)</f>
        <v>0</v>
      </c>
      <c r="Y66" s="154">
        <f>IF(Tb.Financiering[[#This Row],[Pnr.]]=Y$7,Tb.Financiering[[#This Row],[Te financieren]]-Tb.Financiering[[#This Row],[Eigen
bijdrage]]-Tb.Financiering[[#This Row],[Andere
subsidie(s)]]-Tb.Financiering[[#This Row],[Anders]],0)</f>
        <v>0</v>
      </c>
      <c r="Z66" s="154">
        <f>IF(Tb.Financiering[[#This Row],[Pnr.]]=Z$7,Tb.Financiering[[#This Row],[Te financieren]]-Tb.Financiering[[#This Row],[Eigen
bijdrage]]-Tb.Financiering[[#This Row],[Andere
subsidie(s)]]-Tb.Financiering[[#This Row],[Anders]],0)</f>
        <v>0</v>
      </c>
      <c r="AA66" s="154">
        <f>IF(Tb.Financiering[[#This Row],[Pnr.]]=AA$7,Tb.Financiering[[#This Row],[Te financieren]]-Tb.Financiering[[#This Row],[Eigen
bijdrage]]-Tb.Financiering[[#This Row],[Andere
subsidie(s)]]-Tb.Financiering[[#This Row],[Anders]],0)</f>
        <v>0</v>
      </c>
      <c r="AB66" s="154">
        <f>IF(Tb.Financiering[[#This Row],[Pnr.]]=AB$7,Tb.Financiering[[#This Row],[Te financieren]]-Tb.Financiering[[#This Row],[Eigen
bijdrage]]-Tb.Financiering[[#This Row],[Andere
subsidie(s)]]-Tb.Financiering[[#This Row],[Anders]],0)</f>
        <v>0</v>
      </c>
      <c r="AC66" s="154">
        <f>IF(Tb.Financiering[[#This Row],[Pnr.]]=AC$7,Tb.Financiering[[#This Row],[Te financieren]]-Tb.Financiering[[#This Row],[Eigen
bijdrage]]-Tb.Financiering[[#This Row],[Andere
subsidie(s)]]-Tb.Financiering[[#This Row],[Anders]],0)</f>
        <v>0</v>
      </c>
      <c r="AD66" s="154">
        <f>IF(Tb.Financiering[[#This Row],[Pnr.]]=AD$7,Tb.Financiering[[#This Row],[Te financieren]]-Tb.Financiering[[#This Row],[Eigen
bijdrage]]-Tb.Financiering[[#This Row],[Andere
subsidie(s)]]-Tb.Financiering[[#This Row],[Anders]],0)</f>
        <v>0</v>
      </c>
      <c r="AE66" s="154">
        <f>IF(Tb.Financiering[[#This Row],[Pnr.]]=AE$7,Tb.Financiering[[#This Row],[Te financieren]]-Tb.Financiering[[#This Row],[Eigen
bijdrage]]-Tb.Financiering[[#This Row],[Andere
subsidie(s)]]-Tb.Financiering[[#This Row],[Anders]],0)</f>
        <v>0</v>
      </c>
      <c r="AF66" s="154">
        <f>IF(Tb.Financiering[[#This Row],[Pnr.]]=AF$7,Tb.Financiering[[#This Row],[Te financieren]]-Tb.Financiering[[#This Row],[Eigen
bijdrage]]-Tb.Financiering[[#This Row],[Andere
subsidie(s)]]-Tb.Financiering[[#This Row],[Anders]],0)</f>
        <v>0</v>
      </c>
      <c r="AG66" s="154">
        <f>IF(Tb.Financiering[[#This Row],[Pnr.]]=AG$7,Tb.Financiering[[#This Row],[Te financieren]]-Tb.Financiering[[#This Row],[Eigen
bijdrage]]-Tb.Financiering[[#This Row],[Andere
subsidie(s)]]-Tb.Financiering[[#This Row],[Anders]],0)</f>
        <v>0</v>
      </c>
      <c r="AH66" s="154">
        <f>IF(Tb.Financiering[[#This Row],[Pnr.]]=AH$7,Tb.Financiering[[#This Row],[Te financieren]]-Tb.Financiering[[#This Row],[Eigen
bijdrage]]-Tb.Financiering[[#This Row],[Andere
subsidie(s)]]-Tb.Financiering[[#This Row],[Anders]],0)</f>
        <v>0</v>
      </c>
      <c r="AI66" s="154">
        <f>IF(Tb.Financiering[[#This Row],[Pnr.]]=AI$7,Tb.Financiering[[#This Row],[Te financieren]]-Tb.Financiering[[#This Row],[Eigen
bijdrage]]-Tb.Financiering[[#This Row],[Andere
subsidie(s)]]-Tb.Financiering[[#This Row],[Anders]],0)</f>
        <v>0</v>
      </c>
      <c r="AJ66" s="154">
        <f>IF(Tb.Financiering[[#This Row],[Pnr.]]=AJ$7,Tb.Financiering[[#This Row],[Te financieren]]-Tb.Financiering[[#This Row],[Eigen
bijdrage]]-Tb.Financiering[[#This Row],[Andere
subsidie(s)]]-Tb.Financiering[[#This Row],[Anders]],0)</f>
        <v>0</v>
      </c>
      <c r="AK66" s="154">
        <f>IF(Tb.Financiering[[#This Row],[Pnr.]]=AK$7,Tb.Financiering[[#This Row],[Te financieren]]-Tb.Financiering[[#This Row],[Eigen
bijdrage]]-Tb.Financiering[[#This Row],[Andere
subsidie(s)]]-Tb.Financiering[[#This Row],[Anders]],0)</f>
        <v>0</v>
      </c>
      <c r="AL66" s="154">
        <f>IF(Tb.Financiering[[#This Row],[Pnr.]]=AL$7,Tb.Financiering[[#This Row],[Te financieren]]-Tb.Financiering[[#This Row],[Eigen
bijdrage]]-Tb.Financiering[[#This Row],[Andere
subsidie(s)]]-Tb.Financiering[[#This Row],[Anders]],0)</f>
        <v>0</v>
      </c>
      <c r="AM66" s="154">
        <f>IF(Tb.Financiering[[#This Row],[Pnr.]]=AM$7,Tb.Financiering[[#This Row],[Te financieren]]-Tb.Financiering[[#This Row],[Eigen
bijdrage]]-Tb.Financiering[[#This Row],[Andere
subsidie(s)]]-Tb.Financiering[[#This Row],[Anders]],0)</f>
        <v>0</v>
      </c>
      <c r="AN66" s="154">
        <f>IF(Tb.Financiering[[#This Row],[Pnr.]]=AN$7,Tb.Financiering[[#This Row],[Te financieren]]-Tb.Financiering[[#This Row],[Eigen
bijdrage]]-Tb.Financiering[[#This Row],[Andere
subsidie(s)]]-Tb.Financiering[[#This Row],[Anders]],0)</f>
        <v>0</v>
      </c>
      <c r="AO66" s="154">
        <f>IF(Tb.Financiering[[#This Row],[Pnr.]]=AO$7,Tb.Financiering[[#This Row],[Te financieren]]-Tb.Financiering[[#This Row],[Eigen
bijdrage]]-Tb.Financiering[[#This Row],[Andere
subsidie(s)]]-Tb.Financiering[[#This Row],[Anders]],0)</f>
        <v>0</v>
      </c>
      <c r="AP66" s="154">
        <f>IF(Tb.Financiering[[#This Row],[Pnr.]]=AP$7,Tb.Financiering[[#This Row],[Te financieren]]-Tb.Financiering[[#This Row],[Eigen
bijdrage]]-Tb.Financiering[[#This Row],[Andere
subsidie(s)]]-Tb.Financiering[[#This Row],[Anders]],0)</f>
        <v>0</v>
      </c>
      <c r="AQ66" s="154">
        <f>IF(Tb.Financiering[[#This Row],[Pnr.]]=AQ$7,Tb.Financiering[[#This Row],[Te financieren]]-Tb.Financiering[[#This Row],[Eigen
bijdrage]]-Tb.Financiering[[#This Row],[Andere
subsidie(s)]]-Tb.Financiering[[#This Row],[Anders]],0)</f>
        <v>0</v>
      </c>
      <c r="AR66" s="154">
        <f>IF(Tb.Financiering[[#This Row],[Pnr.]]=AR$7,Tb.Financiering[[#This Row],[Te financieren]]-Tb.Financiering[[#This Row],[Eigen
bijdrage]]-Tb.Financiering[[#This Row],[Andere
subsidie(s)]]-Tb.Financiering[[#This Row],[Anders]],0)</f>
        <v>0</v>
      </c>
      <c r="AS66" s="154">
        <f>IF(Tb.Financiering[[#This Row],[Pnr.]]=AS$7,Tb.Financiering[[#This Row],[Te financieren]]-Tb.Financiering[[#This Row],[Eigen
bijdrage]]-Tb.Financiering[[#This Row],[Andere
subsidie(s)]]-Tb.Financiering[[#This Row],[Anders]],0)</f>
        <v>0</v>
      </c>
      <c r="AT66" s="154">
        <f>IF(Tb.Financiering[[#This Row],[Pnr.]]=AT$7,Tb.Financiering[[#This Row],[Te financieren]]-Tb.Financiering[[#This Row],[Eigen
bijdrage]]-Tb.Financiering[[#This Row],[Andere
subsidie(s)]]-Tb.Financiering[[#This Row],[Anders]],0)</f>
        <v>0</v>
      </c>
      <c r="AU66" s="154">
        <f>IF(Tb.Financiering[[#This Row],[Pnr.]]=AU$7,Tb.Financiering[[#This Row],[Te financieren]]-Tb.Financiering[[#This Row],[Eigen
bijdrage]]-Tb.Financiering[[#This Row],[Andere
subsidie(s)]]-Tb.Financiering[[#This Row],[Anders]],0)</f>
        <v>0</v>
      </c>
      <c r="AV66" s="154">
        <f>IF(Tb.Financiering[[#This Row],[Pnr.]]=AV$7,Tb.Financiering[[#This Row],[Te financieren]]-Tb.Financiering[[#This Row],[Eigen
bijdrage]]-Tb.Financiering[[#This Row],[Andere
subsidie(s)]]-Tb.Financiering[[#This Row],[Anders]],0)</f>
        <v>0</v>
      </c>
      <c r="AW66" s="154">
        <f>IF(Tb.Financiering[[#This Row],[Pnr.]]=AW$7,Tb.Financiering[[#This Row],[Te financieren]]-Tb.Financiering[[#This Row],[Eigen
bijdrage]]-Tb.Financiering[[#This Row],[Andere
subsidie(s)]]-Tb.Financiering[[#This Row],[Anders]],0)</f>
        <v>0</v>
      </c>
      <c r="AX66" s="154">
        <f>IF(Tb.Financiering[[#This Row],[Pnr.]]=AX$7,Tb.Financiering[[#This Row],[Te financieren]]-Tb.Financiering[[#This Row],[Eigen
bijdrage]]-Tb.Financiering[[#This Row],[Andere
subsidie(s)]]-Tb.Financiering[[#This Row],[Anders]],0)</f>
        <v>0</v>
      </c>
      <c r="AY66" s="154">
        <f>IF(Tb.Financiering[[#This Row],[Pnr.]]=AY$7,Tb.Financiering[[#This Row],[Te financieren]]-Tb.Financiering[[#This Row],[Eigen
bijdrage]]-Tb.Financiering[[#This Row],[Andere
subsidie(s)]]-Tb.Financiering[[#This Row],[Anders]],0)</f>
        <v>0</v>
      </c>
      <c r="AZ66" s="154">
        <f>IF(Tb.Financiering[[#This Row],[Pnr.]]=AZ$7,Tb.Financiering[[#This Row],[Te financieren]]-Tb.Financiering[[#This Row],[Eigen
bijdrage]]-Tb.Financiering[[#This Row],[Andere
subsidie(s)]]-Tb.Financiering[[#This Row],[Anders]],0)</f>
        <v>0</v>
      </c>
      <c r="BA66" s="154">
        <f>IF(Tb.Financiering[[#This Row],[Pnr.]]=BA$7,Tb.Financiering[[#This Row],[Te financieren]]-Tb.Financiering[[#This Row],[Eigen
bijdrage]]-Tb.Financiering[[#This Row],[Andere
subsidie(s)]]-Tb.Financiering[[#This Row],[Anders]],0)</f>
        <v>0</v>
      </c>
      <c r="BB66" s="154">
        <f>IF(Tb.Financiering[[#This Row],[Pnr.]]=BB$7,Tb.Financiering[[#This Row],[Te financieren]]-Tb.Financiering[[#This Row],[Eigen
bijdrage]]-Tb.Financiering[[#This Row],[Andere
subsidie(s)]]-Tb.Financiering[[#This Row],[Anders]],0)</f>
        <v>0</v>
      </c>
      <c r="BC66" s="154">
        <f>IF(Tb.Financiering[[#This Row],[Pnr.]]=BC$7,Tb.Financiering[[#This Row],[Te financieren]]-Tb.Financiering[[#This Row],[Eigen
bijdrage]]-Tb.Financiering[[#This Row],[Andere
subsidie(s)]]-Tb.Financiering[[#This Row],[Anders]],0)</f>
        <v>0</v>
      </c>
      <c r="BD66" s="154">
        <f>IF(Tb.Financiering[[#This Row],[Pnr.]]=BD$7,Tb.Financiering[[#This Row],[Te financieren]]-Tb.Financiering[[#This Row],[Eigen
bijdrage]]-Tb.Financiering[[#This Row],[Andere
subsidie(s)]]-Tb.Financiering[[#This Row],[Anders]],0)</f>
        <v>0</v>
      </c>
      <c r="BE66" s="154">
        <f>IF(Tb.Financiering[[#This Row],[Pnr.]]=BE$7,Tb.Financiering[[#This Row],[Te financieren]]-Tb.Financiering[[#This Row],[Eigen
bijdrage]]-Tb.Financiering[[#This Row],[Andere
subsidie(s)]]-Tb.Financiering[[#This Row],[Anders]],0)</f>
        <v>0</v>
      </c>
      <c r="BF66" s="154">
        <f>IF(Tb.Financiering[[#This Row],[Pnr.]]=BF$7,Tb.Financiering[[#This Row],[Te financieren]]-Tb.Financiering[[#This Row],[Eigen
bijdrage]]-Tb.Financiering[[#This Row],[Andere
subsidie(s)]]-Tb.Financiering[[#This Row],[Anders]],0)</f>
        <v>0</v>
      </c>
      <c r="BG66" s="154">
        <f>IF(Tb.Financiering[[#This Row],[Pnr.]]=BG$7,Tb.Financiering[[#This Row],[Te financieren]]-Tb.Financiering[[#This Row],[Eigen
bijdrage]]-Tb.Financiering[[#This Row],[Andere
subsidie(s)]]-Tb.Financiering[[#This Row],[Anders]],0)</f>
        <v>0</v>
      </c>
      <c r="BH66" s="154">
        <f>IF(Tb.Financiering[[#This Row],[Pnr.]]=BH$7,Tb.Financiering[[#This Row],[Te financieren]]-Tb.Financiering[[#This Row],[Eigen
bijdrage]]-Tb.Financiering[[#This Row],[Andere
subsidie(s)]]-Tb.Financiering[[#This Row],[Anders]],0)</f>
        <v>0</v>
      </c>
      <c r="BI66" s="154">
        <f>IF(Tb.Financiering[[#This Row],[Pnr.]]=BI$7,Tb.Financiering[[#This Row],[Te financieren]]-Tb.Financiering[[#This Row],[Eigen
bijdrage]]-Tb.Financiering[[#This Row],[Andere
subsidie(s)]]-Tb.Financiering[[#This Row],[Anders]],0)</f>
        <v>0</v>
      </c>
      <c r="BJ66" s="154">
        <f>IF(Tb.Financiering[[#This Row],[Pnr.]]=BJ$7,Tb.Financiering[[#This Row],[Te financieren]]-Tb.Financiering[[#This Row],[Eigen
bijdrage]]-Tb.Financiering[[#This Row],[Andere
subsidie(s)]]-Tb.Financiering[[#This Row],[Anders]],0)</f>
        <v>0</v>
      </c>
      <c r="BK66" s="154">
        <f>IF(Tb.Financiering[[#This Row],[Pnr.]]=BK$7,Tb.Financiering[[#This Row],[Te financieren]]-Tb.Financiering[[#This Row],[Eigen
bijdrage]]-Tb.Financiering[[#This Row],[Andere
subsidie(s)]]-Tb.Financiering[[#This Row],[Anders]],0)</f>
        <v>0</v>
      </c>
      <c r="BL66" s="154">
        <f>IF(Tb.Financiering[[#This Row],[Pnr.]]=BL$7,Tb.Financiering[[#This Row],[Te financieren]]-Tb.Financiering[[#This Row],[Eigen
bijdrage]]-Tb.Financiering[[#This Row],[Andere
subsidie(s)]]-Tb.Financiering[[#This Row],[Anders]],0)</f>
        <v>0</v>
      </c>
      <c r="BM66" s="154">
        <f>IF(Tb.Financiering[[#This Row],[Pnr.]]=BM$7,Tb.Financiering[[#This Row],[Te financieren]]-Tb.Financiering[[#This Row],[Eigen
bijdrage]]-Tb.Financiering[[#This Row],[Andere
subsidie(s)]]-Tb.Financiering[[#This Row],[Anders]],0)</f>
        <v>0</v>
      </c>
      <c r="BN66" s="259">
        <f>IF(Tb.Financiering[[#This Row],[Pnr.]]=BN$7,Tb.Financiering[[#This Row],[Eigen
bijdrage]]+Tb.Financiering[[#This Row],[Andere
subsidie(s)]]+Tb.Financiering[[#This Row],[Anders]],0)</f>
        <v>0</v>
      </c>
      <c r="BO66" s="259">
        <f>IF(Tb.Financiering[[#This Row],[Pnr.]]=BO$7,Tb.Financiering[[#This Row],[Eigen
bijdrage]]+Tb.Financiering[[#This Row],[Andere
subsidie(s)]]+Tb.Financiering[[#This Row],[Anders]],0)</f>
        <v>0</v>
      </c>
      <c r="BP66" s="259">
        <f>IF(Tb.Financiering[[#This Row],[Pnr.]]=BP$7,Tb.Financiering[[#This Row],[Eigen
bijdrage]]+Tb.Financiering[[#This Row],[Andere
subsidie(s)]]+Tb.Financiering[[#This Row],[Anders]],0)</f>
        <v>0</v>
      </c>
      <c r="BQ66" s="259">
        <f>IF(Tb.Financiering[[#This Row],[Pnr.]]=BQ$7,Tb.Financiering[[#This Row],[Eigen
bijdrage]]+Tb.Financiering[[#This Row],[Andere
subsidie(s)]]+Tb.Financiering[[#This Row],[Anders]],0)</f>
        <v>0</v>
      </c>
      <c r="BR66" s="259">
        <f>IF(Tb.Financiering[[#This Row],[Pnr.]]=BR$7,Tb.Financiering[[#This Row],[Eigen
bijdrage]]+Tb.Financiering[[#This Row],[Andere
subsidie(s)]]+Tb.Financiering[[#This Row],[Anders]],0)</f>
        <v>0</v>
      </c>
      <c r="BS66" s="259">
        <f>IF(Tb.Financiering[[#This Row],[Pnr.]]=BS$7,Tb.Financiering[[#This Row],[Eigen
bijdrage]]+Tb.Financiering[[#This Row],[Andere
subsidie(s)]]+Tb.Financiering[[#This Row],[Anders]],0)</f>
        <v>0</v>
      </c>
      <c r="BT66" s="259">
        <f>IF(Tb.Financiering[[#This Row],[Pnr.]]=BT$7,Tb.Financiering[[#This Row],[Eigen
bijdrage]]+Tb.Financiering[[#This Row],[Andere
subsidie(s)]]+Tb.Financiering[[#This Row],[Anders]],0)</f>
        <v>0</v>
      </c>
      <c r="BU66" s="259">
        <f>IF(Tb.Financiering[[#This Row],[Pnr.]]=BU$7,Tb.Financiering[[#This Row],[Eigen
bijdrage]]+Tb.Financiering[[#This Row],[Andere
subsidie(s)]]+Tb.Financiering[[#This Row],[Anders]],0)</f>
        <v>0</v>
      </c>
      <c r="BV66" s="259">
        <f>IF(Tb.Financiering[[#This Row],[Pnr.]]=BV$7,Tb.Financiering[[#This Row],[Eigen
bijdrage]]+Tb.Financiering[[#This Row],[Andere
subsidie(s)]]+Tb.Financiering[[#This Row],[Anders]],0)</f>
        <v>0</v>
      </c>
      <c r="BW66" s="259">
        <f>IF(Tb.Financiering[[#This Row],[Pnr.]]=BW$7,Tb.Financiering[[#This Row],[Eigen
bijdrage]]+Tb.Financiering[[#This Row],[Andere
subsidie(s)]]+Tb.Financiering[[#This Row],[Anders]],0)</f>
        <v>0</v>
      </c>
      <c r="BX66" s="259">
        <f>IF(Tb.Financiering[[#This Row],[Pnr.]]=BX$7,Tb.Financiering[[#This Row],[Eigen
bijdrage]]+Tb.Financiering[[#This Row],[Andere
subsidie(s)]]+Tb.Financiering[[#This Row],[Anders]],0)</f>
        <v>0</v>
      </c>
      <c r="BY66" s="259">
        <f>IF(Tb.Financiering[[#This Row],[Pnr.]]=BY$7,Tb.Financiering[[#This Row],[Eigen
bijdrage]]+Tb.Financiering[[#This Row],[Andere
subsidie(s)]]+Tb.Financiering[[#This Row],[Anders]],0)</f>
        <v>0</v>
      </c>
      <c r="BZ66" s="259">
        <f>IF(Tb.Financiering[[#This Row],[Pnr.]]=BZ$7,Tb.Financiering[[#This Row],[Eigen
bijdrage]]+Tb.Financiering[[#This Row],[Andere
subsidie(s)]]+Tb.Financiering[[#This Row],[Anders]],0)</f>
        <v>0</v>
      </c>
      <c r="CA66" s="259">
        <f>IF(Tb.Financiering[[#This Row],[Pnr.]]=CA$7,Tb.Financiering[[#This Row],[Eigen
bijdrage]]+Tb.Financiering[[#This Row],[Andere
subsidie(s)]]+Tb.Financiering[[#This Row],[Anders]],0)</f>
        <v>0</v>
      </c>
      <c r="CB66" s="259">
        <f>IF(Tb.Financiering[[#This Row],[Pnr.]]=CB$7,Tb.Financiering[[#This Row],[Eigen
bijdrage]]+Tb.Financiering[[#This Row],[Andere
subsidie(s)]]+Tb.Financiering[[#This Row],[Anders]],0)</f>
        <v>0</v>
      </c>
      <c r="CC66" s="259">
        <f>IF(Tb.Financiering[[#This Row],[Pnr.]]=CC$7,Tb.Financiering[[#This Row],[Eigen
bijdrage]]+Tb.Financiering[[#This Row],[Andere
subsidie(s)]]+Tb.Financiering[[#This Row],[Anders]],0)</f>
        <v>0</v>
      </c>
      <c r="CD66" s="259">
        <f>IF(Tb.Financiering[[#This Row],[Pnr.]]=CD$7,Tb.Financiering[[#This Row],[Eigen
bijdrage]]+Tb.Financiering[[#This Row],[Andere
subsidie(s)]]+Tb.Financiering[[#This Row],[Anders]],0)</f>
        <v>0</v>
      </c>
      <c r="CE66" s="259">
        <f>IF(Tb.Financiering[[#This Row],[Pnr.]]=CE$7,Tb.Financiering[[#This Row],[Eigen
bijdrage]]+Tb.Financiering[[#This Row],[Andere
subsidie(s)]]+Tb.Financiering[[#This Row],[Anders]],0)</f>
        <v>0</v>
      </c>
      <c r="CF66" s="259">
        <f>IF(Tb.Financiering[[#This Row],[Pnr.]]=CF$7,Tb.Financiering[[#This Row],[Eigen
bijdrage]]+Tb.Financiering[[#This Row],[Andere
subsidie(s)]]+Tb.Financiering[[#This Row],[Anders]],0)</f>
        <v>0</v>
      </c>
      <c r="CG66" s="259">
        <f>IF(Tb.Financiering[[#This Row],[Pnr.]]=CG$7,Tb.Financiering[[#This Row],[Eigen
bijdrage]]+Tb.Financiering[[#This Row],[Andere
subsidie(s)]]+Tb.Financiering[[#This Row],[Anders]],0)</f>
        <v>0</v>
      </c>
      <c r="CH66" s="259">
        <f>IF(Tb.Financiering[[#This Row],[Pnr.]]=CH$7,Tb.Financiering[[#This Row],[Eigen
bijdrage]]+Tb.Financiering[[#This Row],[Andere
subsidie(s)]]+Tb.Financiering[[#This Row],[Anders]],0)</f>
        <v>0</v>
      </c>
      <c r="CI66" s="259">
        <f>IF(Tb.Financiering[[#This Row],[Pnr.]]=CI$7,Tb.Financiering[[#This Row],[Eigen
bijdrage]]+Tb.Financiering[[#This Row],[Andere
subsidie(s)]]+Tb.Financiering[[#This Row],[Anders]],0)</f>
        <v>0</v>
      </c>
      <c r="CJ66" s="259">
        <f>IF(Tb.Financiering[[#This Row],[Pnr.]]=CJ$7,Tb.Financiering[[#This Row],[Eigen
bijdrage]]+Tb.Financiering[[#This Row],[Andere
subsidie(s)]]+Tb.Financiering[[#This Row],[Anders]],0)</f>
        <v>0</v>
      </c>
      <c r="CK66" s="259">
        <f>IF(Tb.Financiering[[#This Row],[Pnr.]]=CK$7,Tb.Financiering[[#This Row],[Eigen
bijdrage]]+Tb.Financiering[[#This Row],[Andere
subsidie(s)]]+Tb.Financiering[[#This Row],[Anders]],0)</f>
        <v>0</v>
      </c>
      <c r="CL66" s="259">
        <f>IF(Tb.Financiering[[#This Row],[Pnr.]]=CL$7,Tb.Financiering[[#This Row],[Eigen
bijdrage]]+Tb.Financiering[[#This Row],[Andere
subsidie(s)]]+Tb.Financiering[[#This Row],[Anders]],0)</f>
        <v>0</v>
      </c>
      <c r="CM66" s="259">
        <f>IF(Tb.Financiering[[#This Row],[Pnr.]]=CM$7,Tb.Financiering[[#This Row],[Eigen
bijdrage]]+Tb.Financiering[[#This Row],[Andere
subsidie(s)]]+Tb.Financiering[[#This Row],[Anders]],0)</f>
        <v>0</v>
      </c>
      <c r="CN66" s="259">
        <f>IF(Tb.Financiering[[#This Row],[Pnr.]]=CN$7,Tb.Financiering[[#This Row],[Eigen
bijdrage]]+Tb.Financiering[[#This Row],[Andere
subsidie(s)]]+Tb.Financiering[[#This Row],[Anders]],0)</f>
        <v>0</v>
      </c>
      <c r="CO66" s="259">
        <f>IF(Tb.Financiering[[#This Row],[Pnr.]]=CO$7,Tb.Financiering[[#This Row],[Eigen
bijdrage]]+Tb.Financiering[[#This Row],[Andere
subsidie(s)]]+Tb.Financiering[[#This Row],[Anders]],0)</f>
        <v>0</v>
      </c>
      <c r="CP66" s="259">
        <f>IF(Tb.Financiering[[#This Row],[Pnr.]]=CP$7,Tb.Financiering[[#This Row],[Eigen
bijdrage]]+Tb.Financiering[[#This Row],[Andere
subsidie(s)]]+Tb.Financiering[[#This Row],[Anders]],0)</f>
        <v>0</v>
      </c>
      <c r="CQ66" s="259">
        <f>IF(Tb.Financiering[[#This Row],[Pnr.]]=CQ$7,Tb.Financiering[[#This Row],[Eigen
bijdrage]]+Tb.Financiering[[#This Row],[Andere
subsidie(s)]]+Tb.Financiering[[#This Row],[Anders]],0)</f>
        <v>0</v>
      </c>
      <c r="CR66" s="259">
        <f>IF(Tb.Financiering[[#This Row],[Pnr.]]=CR$7,Tb.Financiering[[#This Row],[Eigen
bijdrage]]+Tb.Financiering[[#This Row],[Andere
subsidie(s)]]+Tb.Financiering[[#This Row],[Anders]],0)</f>
        <v>0</v>
      </c>
      <c r="CS66" s="259">
        <f>IF(Tb.Financiering[[#This Row],[Pnr.]]=CS$7,Tb.Financiering[[#This Row],[Eigen
bijdrage]]+Tb.Financiering[[#This Row],[Andere
subsidie(s)]]+Tb.Financiering[[#This Row],[Anders]],0)</f>
        <v>0</v>
      </c>
      <c r="CT66" s="259">
        <f>IF(Tb.Financiering[[#This Row],[Pnr.]]=CT$7,Tb.Financiering[[#This Row],[Eigen
bijdrage]]+Tb.Financiering[[#This Row],[Andere
subsidie(s)]]+Tb.Financiering[[#This Row],[Anders]],0)</f>
        <v>0</v>
      </c>
      <c r="CU66" s="259">
        <f>IF(Tb.Financiering[[#This Row],[Pnr.]]=CU$7,Tb.Financiering[[#This Row],[Eigen
bijdrage]]+Tb.Financiering[[#This Row],[Andere
subsidie(s)]]+Tb.Financiering[[#This Row],[Anders]],0)</f>
        <v>0</v>
      </c>
      <c r="CV66" s="259">
        <f>IF(Tb.Financiering[[#This Row],[Pnr.]]=CV$7,Tb.Financiering[[#This Row],[Eigen
bijdrage]]+Tb.Financiering[[#This Row],[Andere
subsidie(s)]]+Tb.Financiering[[#This Row],[Anders]],0)</f>
        <v>0</v>
      </c>
      <c r="CW66" s="259">
        <f>IF(Tb.Financiering[[#This Row],[Pnr.]]=CW$7,Tb.Financiering[[#This Row],[Eigen
bijdrage]]+Tb.Financiering[[#This Row],[Andere
subsidie(s)]]+Tb.Financiering[[#This Row],[Anders]],0)</f>
        <v>0</v>
      </c>
      <c r="CX66" s="259">
        <f>IF(Tb.Financiering[[#This Row],[Pnr.]]=CX$7,Tb.Financiering[[#This Row],[Eigen
bijdrage]]+Tb.Financiering[[#This Row],[Andere
subsidie(s)]]+Tb.Financiering[[#This Row],[Anders]],0)</f>
        <v>0</v>
      </c>
      <c r="CY66" s="259">
        <f>IF(Tb.Financiering[[#This Row],[Pnr.]]=CY$7,Tb.Financiering[[#This Row],[Eigen
bijdrage]]+Tb.Financiering[[#This Row],[Andere
subsidie(s)]]+Tb.Financiering[[#This Row],[Anders]],0)</f>
        <v>0</v>
      </c>
      <c r="CZ66" s="259">
        <f>IF(Tb.Financiering[[#This Row],[Pnr.]]=CZ$7,Tb.Financiering[[#This Row],[Eigen
bijdrage]]+Tb.Financiering[[#This Row],[Andere
subsidie(s)]]+Tb.Financiering[[#This Row],[Anders]],0)</f>
        <v>0</v>
      </c>
      <c r="DA66" s="259">
        <f>IF(Tb.Financiering[[#This Row],[Pnr.]]=DA$7,Tb.Financiering[[#This Row],[Eigen
bijdrage]]+Tb.Financiering[[#This Row],[Andere
subsidie(s)]]+Tb.Financiering[[#This Row],[Anders]],0)</f>
        <v>0</v>
      </c>
      <c r="DB66" s="259">
        <f>IF(Tb.Financiering[[#This Row],[Pnr.]]=DB$7,Tb.Financiering[[#This Row],[Eigen
bijdrage]]+Tb.Financiering[[#This Row],[Andere
subsidie(s)]]+Tb.Financiering[[#This Row],[Anders]],0)</f>
        <v>0</v>
      </c>
      <c r="DC66" s="259">
        <f>IF(Tb.Financiering[[#This Row],[Pnr.]]=DC$7,Tb.Financiering[[#This Row],[Eigen
bijdrage]]+Tb.Financiering[[#This Row],[Andere
subsidie(s)]]+Tb.Financiering[[#This Row],[Anders]],0)</f>
        <v>0</v>
      </c>
      <c r="DD66" s="259">
        <f>IF(Tb.Financiering[[#This Row],[Pnr.]]=DD$7,Tb.Financiering[[#This Row],[Eigen
bijdrage]]+Tb.Financiering[[#This Row],[Andere
subsidie(s)]]+Tb.Financiering[[#This Row],[Anders]],0)</f>
        <v>0</v>
      </c>
      <c r="DE66" s="259">
        <f>IF(Tb.Financiering[[#This Row],[Pnr.]]=DE$7,Tb.Financiering[[#This Row],[Eigen
bijdrage]]+Tb.Financiering[[#This Row],[Andere
subsidie(s)]]+Tb.Financiering[[#This Row],[Anders]],0)</f>
        <v>0</v>
      </c>
      <c r="DF66" s="259">
        <f>IF(Tb.Financiering[[#This Row],[Pnr.]]=DF$7,Tb.Financiering[[#This Row],[Eigen
bijdrage]]+Tb.Financiering[[#This Row],[Andere
subsidie(s)]]+Tb.Financiering[[#This Row],[Anders]],0)</f>
        <v>0</v>
      </c>
      <c r="DG66" s="259">
        <f>IF(Tb.Financiering[[#This Row],[Pnr.]]=DG$7,Tb.Financiering[[#This Row],[Eigen
bijdrage]]+Tb.Financiering[[#This Row],[Andere
subsidie(s)]]+Tb.Financiering[[#This Row],[Anders]],0)</f>
        <v>0</v>
      </c>
      <c r="DH66" s="259">
        <f>IF(Tb.Financiering[[#This Row],[Pnr.]]=DH$7,Tb.Financiering[[#This Row],[Eigen
bijdrage]]+Tb.Financiering[[#This Row],[Andere
subsidie(s)]]+Tb.Financiering[[#This Row],[Anders]],0)</f>
        <v>0</v>
      </c>
      <c r="DI66" s="259">
        <f>IF(Tb.Financiering[[#This Row],[Pnr.]]=DI$7,Tb.Financiering[[#This Row],[Eigen
bijdrage]]+Tb.Financiering[[#This Row],[Andere
subsidie(s)]]+Tb.Financiering[[#This Row],[Anders]],0)</f>
        <v>0</v>
      </c>
      <c r="DJ66" s="259">
        <f>IF(Tb.Financiering[[#This Row],[Pnr.]]=DJ$7,Tb.Financiering[[#This Row],[Eigen
bijdrage]]+Tb.Financiering[[#This Row],[Andere
subsidie(s)]]+Tb.Financiering[[#This Row],[Anders]],0)</f>
        <v>0</v>
      </c>
      <c r="DK66" s="259">
        <f>IF(Tb.Financiering[[#This Row],[Pnr.]]=DK$7,Tb.Financiering[[#This Row],[Eigen
bijdrage]]+Tb.Financiering[[#This Row],[Andere
subsidie(s)]]+Tb.Financiering[[#This Row],[Anders]],0)</f>
        <v>0</v>
      </c>
      <c r="XEZ66" s="267"/>
      <c r="XFA66" s="267"/>
      <c r="XFB66" s="267"/>
      <c r="XFC66" s="267"/>
      <c r="XFD66" s="31"/>
    </row>
    <row r="67" spans="1:115 16380:16384" s="4" customFormat="1" x14ac:dyDescent="0.3">
      <c r="A67" s="31"/>
      <c r="B67" s="147"/>
      <c r="C67" s="147"/>
      <c r="D67" s="11">
        <f>SUMIF(Tbl.Kosten[PSAnr.],Tb.Financiering[[#This Row],[PSAnr.]],Tbl.Kosten[Totaal kosten])</f>
        <v>0</v>
      </c>
      <c r="E67" s="164">
        <f>SUMIF(Tbl.Kosten[PSAnr.],Tb.Financiering[[#This Row],[PSAnr.]],Tbl.Kosten[Subsidie])</f>
        <v>0</v>
      </c>
      <c r="F67" s="165"/>
      <c r="G67" s="164">
        <f>Tb.Financiering[[#This Row],[Begrote kosten]]-Tb.Financiering[[#This Row],[Berekende GLB subsidie]]-Tb.Financiering[[#This Row],[Correctie GLB subsidie]]</f>
        <v>0</v>
      </c>
      <c r="H67" s="166"/>
      <c r="I67" s="166"/>
      <c r="J67" s="166"/>
      <c r="K67" s="162"/>
      <c r="L67" s="97">
        <f>Tb.Financiering[[#This Row],[Te financieren]]-SUM(Tb.Financiering[[#This Row],[Eigen
bijdrage]:[Anders]])</f>
        <v>0</v>
      </c>
      <c r="M67" s="170" t="str">
        <f>IFERROR(VLOOKUP(Tb.Financiering[[#This Row],[Partnernaam]],Tbl.Projectpartners[[Naam]:[PNr.]],9,FALSE),"")</f>
        <v/>
      </c>
      <c r="N67" s="152" t="str">
        <f>IFERROR(VLOOKUP(Tb.Financiering[[#This Row],[Subsidiabele activiteit]],Tbl.Subsidiehoogte[[Subsidieactiviteit]:[SAnr.]],3,FALSE),"")</f>
        <v/>
      </c>
      <c r="O67" s="152" t="str">
        <f>_xlfn.CONCAT(Tb.Financiering[[#This Row],[Pnr.]],Tb.Financiering[[#This Row],[SAnr.]])</f>
        <v/>
      </c>
      <c r="P67" s="154">
        <f>IF(Tb.Financiering[[#This Row],[Pnr.]]=P$7,Tb.Financiering[[#This Row],[Te financieren]]-Tb.Financiering[[#This Row],[Eigen
bijdrage]]-Tb.Financiering[[#This Row],[Andere
subsidie(s)]]-Tb.Financiering[[#This Row],[Anders]],0)</f>
        <v>0</v>
      </c>
      <c r="Q67" s="154">
        <f>IF(Tb.Financiering[[#This Row],[Pnr.]]=Q$7,Tb.Financiering[[#This Row],[Te financieren]]-Tb.Financiering[[#This Row],[Eigen
bijdrage]]-Tb.Financiering[[#This Row],[Andere
subsidie(s)]]-Tb.Financiering[[#This Row],[Anders]],0)</f>
        <v>0</v>
      </c>
      <c r="R67" s="154">
        <f>IF(Tb.Financiering[[#This Row],[Pnr.]]=R$7,Tb.Financiering[[#This Row],[Te financieren]]-Tb.Financiering[[#This Row],[Eigen
bijdrage]]-Tb.Financiering[[#This Row],[Andere
subsidie(s)]]-Tb.Financiering[[#This Row],[Anders]],0)</f>
        <v>0</v>
      </c>
      <c r="S67" s="154">
        <f>IF(Tb.Financiering[[#This Row],[Pnr.]]=S$7,Tb.Financiering[[#This Row],[Te financieren]]-Tb.Financiering[[#This Row],[Eigen
bijdrage]]-Tb.Financiering[[#This Row],[Andere
subsidie(s)]]-Tb.Financiering[[#This Row],[Anders]],0)</f>
        <v>0</v>
      </c>
      <c r="T67" s="154">
        <f>IF(Tb.Financiering[[#This Row],[Pnr.]]=T$7,Tb.Financiering[[#This Row],[Te financieren]]-Tb.Financiering[[#This Row],[Eigen
bijdrage]]-Tb.Financiering[[#This Row],[Andere
subsidie(s)]]-Tb.Financiering[[#This Row],[Anders]],0)</f>
        <v>0</v>
      </c>
      <c r="U67" s="154">
        <f>IF(Tb.Financiering[[#This Row],[Pnr.]]=U$7,Tb.Financiering[[#This Row],[Te financieren]]-Tb.Financiering[[#This Row],[Eigen
bijdrage]]-Tb.Financiering[[#This Row],[Andere
subsidie(s)]]-Tb.Financiering[[#This Row],[Anders]],0)</f>
        <v>0</v>
      </c>
      <c r="V67" s="154">
        <f>IF(Tb.Financiering[[#This Row],[Pnr.]]=V$7,Tb.Financiering[[#This Row],[Te financieren]]-Tb.Financiering[[#This Row],[Eigen
bijdrage]]-Tb.Financiering[[#This Row],[Andere
subsidie(s)]]-Tb.Financiering[[#This Row],[Anders]],0)</f>
        <v>0</v>
      </c>
      <c r="W67" s="154">
        <f>IF(Tb.Financiering[[#This Row],[Pnr.]]=W$7,Tb.Financiering[[#This Row],[Te financieren]]-Tb.Financiering[[#This Row],[Eigen
bijdrage]]-Tb.Financiering[[#This Row],[Andere
subsidie(s)]]-Tb.Financiering[[#This Row],[Anders]],0)</f>
        <v>0</v>
      </c>
      <c r="X67" s="154">
        <f>IF(Tb.Financiering[[#This Row],[Pnr.]]=X$7,Tb.Financiering[[#This Row],[Te financieren]]-Tb.Financiering[[#This Row],[Eigen
bijdrage]]-Tb.Financiering[[#This Row],[Andere
subsidie(s)]]-Tb.Financiering[[#This Row],[Anders]],0)</f>
        <v>0</v>
      </c>
      <c r="Y67" s="154">
        <f>IF(Tb.Financiering[[#This Row],[Pnr.]]=Y$7,Tb.Financiering[[#This Row],[Te financieren]]-Tb.Financiering[[#This Row],[Eigen
bijdrage]]-Tb.Financiering[[#This Row],[Andere
subsidie(s)]]-Tb.Financiering[[#This Row],[Anders]],0)</f>
        <v>0</v>
      </c>
      <c r="Z67" s="154">
        <f>IF(Tb.Financiering[[#This Row],[Pnr.]]=Z$7,Tb.Financiering[[#This Row],[Te financieren]]-Tb.Financiering[[#This Row],[Eigen
bijdrage]]-Tb.Financiering[[#This Row],[Andere
subsidie(s)]]-Tb.Financiering[[#This Row],[Anders]],0)</f>
        <v>0</v>
      </c>
      <c r="AA67" s="154">
        <f>IF(Tb.Financiering[[#This Row],[Pnr.]]=AA$7,Tb.Financiering[[#This Row],[Te financieren]]-Tb.Financiering[[#This Row],[Eigen
bijdrage]]-Tb.Financiering[[#This Row],[Andere
subsidie(s)]]-Tb.Financiering[[#This Row],[Anders]],0)</f>
        <v>0</v>
      </c>
      <c r="AB67" s="154">
        <f>IF(Tb.Financiering[[#This Row],[Pnr.]]=AB$7,Tb.Financiering[[#This Row],[Te financieren]]-Tb.Financiering[[#This Row],[Eigen
bijdrage]]-Tb.Financiering[[#This Row],[Andere
subsidie(s)]]-Tb.Financiering[[#This Row],[Anders]],0)</f>
        <v>0</v>
      </c>
      <c r="AC67" s="154">
        <f>IF(Tb.Financiering[[#This Row],[Pnr.]]=AC$7,Tb.Financiering[[#This Row],[Te financieren]]-Tb.Financiering[[#This Row],[Eigen
bijdrage]]-Tb.Financiering[[#This Row],[Andere
subsidie(s)]]-Tb.Financiering[[#This Row],[Anders]],0)</f>
        <v>0</v>
      </c>
      <c r="AD67" s="154">
        <f>IF(Tb.Financiering[[#This Row],[Pnr.]]=AD$7,Tb.Financiering[[#This Row],[Te financieren]]-Tb.Financiering[[#This Row],[Eigen
bijdrage]]-Tb.Financiering[[#This Row],[Andere
subsidie(s)]]-Tb.Financiering[[#This Row],[Anders]],0)</f>
        <v>0</v>
      </c>
      <c r="AE67" s="154">
        <f>IF(Tb.Financiering[[#This Row],[Pnr.]]=AE$7,Tb.Financiering[[#This Row],[Te financieren]]-Tb.Financiering[[#This Row],[Eigen
bijdrage]]-Tb.Financiering[[#This Row],[Andere
subsidie(s)]]-Tb.Financiering[[#This Row],[Anders]],0)</f>
        <v>0</v>
      </c>
      <c r="AF67" s="154">
        <f>IF(Tb.Financiering[[#This Row],[Pnr.]]=AF$7,Tb.Financiering[[#This Row],[Te financieren]]-Tb.Financiering[[#This Row],[Eigen
bijdrage]]-Tb.Financiering[[#This Row],[Andere
subsidie(s)]]-Tb.Financiering[[#This Row],[Anders]],0)</f>
        <v>0</v>
      </c>
      <c r="AG67" s="154">
        <f>IF(Tb.Financiering[[#This Row],[Pnr.]]=AG$7,Tb.Financiering[[#This Row],[Te financieren]]-Tb.Financiering[[#This Row],[Eigen
bijdrage]]-Tb.Financiering[[#This Row],[Andere
subsidie(s)]]-Tb.Financiering[[#This Row],[Anders]],0)</f>
        <v>0</v>
      </c>
      <c r="AH67" s="154">
        <f>IF(Tb.Financiering[[#This Row],[Pnr.]]=AH$7,Tb.Financiering[[#This Row],[Te financieren]]-Tb.Financiering[[#This Row],[Eigen
bijdrage]]-Tb.Financiering[[#This Row],[Andere
subsidie(s)]]-Tb.Financiering[[#This Row],[Anders]],0)</f>
        <v>0</v>
      </c>
      <c r="AI67" s="154">
        <f>IF(Tb.Financiering[[#This Row],[Pnr.]]=AI$7,Tb.Financiering[[#This Row],[Te financieren]]-Tb.Financiering[[#This Row],[Eigen
bijdrage]]-Tb.Financiering[[#This Row],[Andere
subsidie(s)]]-Tb.Financiering[[#This Row],[Anders]],0)</f>
        <v>0</v>
      </c>
      <c r="AJ67" s="154">
        <f>IF(Tb.Financiering[[#This Row],[Pnr.]]=AJ$7,Tb.Financiering[[#This Row],[Te financieren]]-Tb.Financiering[[#This Row],[Eigen
bijdrage]]-Tb.Financiering[[#This Row],[Andere
subsidie(s)]]-Tb.Financiering[[#This Row],[Anders]],0)</f>
        <v>0</v>
      </c>
      <c r="AK67" s="154">
        <f>IF(Tb.Financiering[[#This Row],[Pnr.]]=AK$7,Tb.Financiering[[#This Row],[Te financieren]]-Tb.Financiering[[#This Row],[Eigen
bijdrage]]-Tb.Financiering[[#This Row],[Andere
subsidie(s)]]-Tb.Financiering[[#This Row],[Anders]],0)</f>
        <v>0</v>
      </c>
      <c r="AL67" s="154">
        <f>IF(Tb.Financiering[[#This Row],[Pnr.]]=AL$7,Tb.Financiering[[#This Row],[Te financieren]]-Tb.Financiering[[#This Row],[Eigen
bijdrage]]-Tb.Financiering[[#This Row],[Andere
subsidie(s)]]-Tb.Financiering[[#This Row],[Anders]],0)</f>
        <v>0</v>
      </c>
      <c r="AM67" s="154">
        <f>IF(Tb.Financiering[[#This Row],[Pnr.]]=AM$7,Tb.Financiering[[#This Row],[Te financieren]]-Tb.Financiering[[#This Row],[Eigen
bijdrage]]-Tb.Financiering[[#This Row],[Andere
subsidie(s)]]-Tb.Financiering[[#This Row],[Anders]],0)</f>
        <v>0</v>
      </c>
      <c r="AN67" s="154">
        <f>IF(Tb.Financiering[[#This Row],[Pnr.]]=AN$7,Tb.Financiering[[#This Row],[Te financieren]]-Tb.Financiering[[#This Row],[Eigen
bijdrage]]-Tb.Financiering[[#This Row],[Andere
subsidie(s)]]-Tb.Financiering[[#This Row],[Anders]],0)</f>
        <v>0</v>
      </c>
      <c r="AO67" s="154">
        <f>IF(Tb.Financiering[[#This Row],[Pnr.]]=AO$7,Tb.Financiering[[#This Row],[Te financieren]]-Tb.Financiering[[#This Row],[Eigen
bijdrage]]-Tb.Financiering[[#This Row],[Andere
subsidie(s)]]-Tb.Financiering[[#This Row],[Anders]],0)</f>
        <v>0</v>
      </c>
      <c r="AP67" s="154">
        <f>IF(Tb.Financiering[[#This Row],[Pnr.]]=AP$7,Tb.Financiering[[#This Row],[Te financieren]]-Tb.Financiering[[#This Row],[Eigen
bijdrage]]-Tb.Financiering[[#This Row],[Andere
subsidie(s)]]-Tb.Financiering[[#This Row],[Anders]],0)</f>
        <v>0</v>
      </c>
      <c r="AQ67" s="154">
        <f>IF(Tb.Financiering[[#This Row],[Pnr.]]=AQ$7,Tb.Financiering[[#This Row],[Te financieren]]-Tb.Financiering[[#This Row],[Eigen
bijdrage]]-Tb.Financiering[[#This Row],[Andere
subsidie(s)]]-Tb.Financiering[[#This Row],[Anders]],0)</f>
        <v>0</v>
      </c>
      <c r="AR67" s="154">
        <f>IF(Tb.Financiering[[#This Row],[Pnr.]]=AR$7,Tb.Financiering[[#This Row],[Te financieren]]-Tb.Financiering[[#This Row],[Eigen
bijdrage]]-Tb.Financiering[[#This Row],[Andere
subsidie(s)]]-Tb.Financiering[[#This Row],[Anders]],0)</f>
        <v>0</v>
      </c>
      <c r="AS67" s="154">
        <f>IF(Tb.Financiering[[#This Row],[Pnr.]]=AS$7,Tb.Financiering[[#This Row],[Te financieren]]-Tb.Financiering[[#This Row],[Eigen
bijdrage]]-Tb.Financiering[[#This Row],[Andere
subsidie(s)]]-Tb.Financiering[[#This Row],[Anders]],0)</f>
        <v>0</v>
      </c>
      <c r="AT67" s="154">
        <f>IF(Tb.Financiering[[#This Row],[Pnr.]]=AT$7,Tb.Financiering[[#This Row],[Te financieren]]-Tb.Financiering[[#This Row],[Eigen
bijdrage]]-Tb.Financiering[[#This Row],[Andere
subsidie(s)]]-Tb.Financiering[[#This Row],[Anders]],0)</f>
        <v>0</v>
      </c>
      <c r="AU67" s="154">
        <f>IF(Tb.Financiering[[#This Row],[Pnr.]]=AU$7,Tb.Financiering[[#This Row],[Te financieren]]-Tb.Financiering[[#This Row],[Eigen
bijdrage]]-Tb.Financiering[[#This Row],[Andere
subsidie(s)]]-Tb.Financiering[[#This Row],[Anders]],0)</f>
        <v>0</v>
      </c>
      <c r="AV67" s="154">
        <f>IF(Tb.Financiering[[#This Row],[Pnr.]]=AV$7,Tb.Financiering[[#This Row],[Te financieren]]-Tb.Financiering[[#This Row],[Eigen
bijdrage]]-Tb.Financiering[[#This Row],[Andere
subsidie(s)]]-Tb.Financiering[[#This Row],[Anders]],0)</f>
        <v>0</v>
      </c>
      <c r="AW67" s="154">
        <f>IF(Tb.Financiering[[#This Row],[Pnr.]]=AW$7,Tb.Financiering[[#This Row],[Te financieren]]-Tb.Financiering[[#This Row],[Eigen
bijdrage]]-Tb.Financiering[[#This Row],[Andere
subsidie(s)]]-Tb.Financiering[[#This Row],[Anders]],0)</f>
        <v>0</v>
      </c>
      <c r="AX67" s="154">
        <f>IF(Tb.Financiering[[#This Row],[Pnr.]]=AX$7,Tb.Financiering[[#This Row],[Te financieren]]-Tb.Financiering[[#This Row],[Eigen
bijdrage]]-Tb.Financiering[[#This Row],[Andere
subsidie(s)]]-Tb.Financiering[[#This Row],[Anders]],0)</f>
        <v>0</v>
      </c>
      <c r="AY67" s="154">
        <f>IF(Tb.Financiering[[#This Row],[Pnr.]]=AY$7,Tb.Financiering[[#This Row],[Te financieren]]-Tb.Financiering[[#This Row],[Eigen
bijdrage]]-Tb.Financiering[[#This Row],[Andere
subsidie(s)]]-Tb.Financiering[[#This Row],[Anders]],0)</f>
        <v>0</v>
      </c>
      <c r="AZ67" s="154">
        <f>IF(Tb.Financiering[[#This Row],[Pnr.]]=AZ$7,Tb.Financiering[[#This Row],[Te financieren]]-Tb.Financiering[[#This Row],[Eigen
bijdrage]]-Tb.Financiering[[#This Row],[Andere
subsidie(s)]]-Tb.Financiering[[#This Row],[Anders]],0)</f>
        <v>0</v>
      </c>
      <c r="BA67" s="154">
        <f>IF(Tb.Financiering[[#This Row],[Pnr.]]=BA$7,Tb.Financiering[[#This Row],[Te financieren]]-Tb.Financiering[[#This Row],[Eigen
bijdrage]]-Tb.Financiering[[#This Row],[Andere
subsidie(s)]]-Tb.Financiering[[#This Row],[Anders]],0)</f>
        <v>0</v>
      </c>
      <c r="BB67" s="154">
        <f>IF(Tb.Financiering[[#This Row],[Pnr.]]=BB$7,Tb.Financiering[[#This Row],[Te financieren]]-Tb.Financiering[[#This Row],[Eigen
bijdrage]]-Tb.Financiering[[#This Row],[Andere
subsidie(s)]]-Tb.Financiering[[#This Row],[Anders]],0)</f>
        <v>0</v>
      </c>
      <c r="BC67" s="154">
        <f>IF(Tb.Financiering[[#This Row],[Pnr.]]=BC$7,Tb.Financiering[[#This Row],[Te financieren]]-Tb.Financiering[[#This Row],[Eigen
bijdrage]]-Tb.Financiering[[#This Row],[Andere
subsidie(s)]]-Tb.Financiering[[#This Row],[Anders]],0)</f>
        <v>0</v>
      </c>
      <c r="BD67" s="154">
        <f>IF(Tb.Financiering[[#This Row],[Pnr.]]=BD$7,Tb.Financiering[[#This Row],[Te financieren]]-Tb.Financiering[[#This Row],[Eigen
bijdrage]]-Tb.Financiering[[#This Row],[Andere
subsidie(s)]]-Tb.Financiering[[#This Row],[Anders]],0)</f>
        <v>0</v>
      </c>
      <c r="BE67" s="154">
        <f>IF(Tb.Financiering[[#This Row],[Pnr.]]=BE$7,Tb.Financiering[[#This Row],[Te financieren]]-Tb.Financiering[[#This Row],[Eigen
bijdrage]]-Tb.Financiering[[#This Row],[Andere
subsidie(s)]]-Tb.Financiering[[#This Row],[Anders]],0)</f>
        <v>0</v>
      </c>
      <c r="BF67" s="154">
        <f>IF(Tb.Financiering[[#This Row],[Pnr.]]=BF$7,Tb.Financiering[[#This Row],[Te financieren]]-Tb.Financiering[[#This Row],[Eigen
bijdrage]]-Tb.Financiering[[#This Row],[Andere
subsidie(s)]]-Tb.Financiering[[#This Row],[Anders]],0)</f>
        <v>0</v>
      </c>
      <c r="BG67" s="154">
        <f>IF(Tb.Financiering[[#This Row],[Pnr.]]=BG$7,Tb.Financiering[[#This Row],[Te financieren]]-Tb.Financiering[[#This Row],[Eigen
bijdrage]]-Tb.Financiering[[#This Row],[Andere
subsidie(s)]]-Tb.Financiering[[#This Row],[Anders]],0)</f>
        <v>0</v>
      </c>
      <c r="BH67" s="154">
        <f>IF(Tb.Financiering[[#This Row],[Pnr.]]=BH$7,Tb.Financiering[[#This Row],[Te financieren]]-Tb.Financiering[[#This Row],[Eigen
bijdrage]]-Tb.Financiering[[#This Row],[Andere
subsidie(s)]]-Tb.Financiering[[#This Row],[Anders]],0)</f>
        <v>0</v>
      </c>
      <c r="BI67" s="154">
        <f>IF(Tb.Financiering[[#This Row],[Pnr.]]=BI$7,Tb.Financiering[[#This Row],[Te financieren]]-Tb.Financiering[[#This Row],[Eigen
bijdrage]]-Tb.Financiering[[#This Row],[Andere
subsidie(s)]]-Tb.Financiering[[#This Row],[Anders]],0)</f>
        <v>0</v>
      </c>
      <c r="BJ67" s="154">
        <f>IF(Tb.Financiering[[#This Row],[Pnr.]]=BJ$7,Tb.Financiering[[#This Row],[Te financieren]]-Tb.Financiering[[#This Row],[Eigen
bijdrage]]-Tb.Financiering[[#This Row],[Andere
subsidie(s)]]-Tb.Financiering[[#This Row],[Anders]],0)</f>
        <v>0</v>
      </c>
      <c r="BK67" s="154">
        <f>IF(Tb.Financiering[[#This Row],[Pnr.]]=BK$7,Tb.Financiering[[#This Row],[Te financieren]]-Tb.Financiering[[#This Row],[Eigen
bijdrage]]-Tb.Financiering[[#This Row],[Andere
subsidie(s)]]-Tb.Financiering[[#This Row],[Anders]],0)</f>
        <v>0</v>
      </c>
      <c r="BL67" s="154">
        <f>IF(Tb.Financiering[[#This Row],[Pnr.]]=BL$7,Tb.Financiering[[#This Row],[Te financieren]]-Tb.Financiering[[#This Row],[Eigen
bijdrage]]-Tb.Financiering[[#This Row],[Andere
subsidie(s)]]-Tb.Financiering[[#This Row],[Anders]],0)</f>
        <v>0</v>
      </c>
      <c r="BM67" s="154">
        <f>IF(Tb.Financiering[[#This Row],[Pnr.]]=BM$7,Tb.Financiering[[#This Row],[Te financieren]]-Tb.Financiering[[#This Row],[Eigen
bijdrage]]-Tb.Financiering[[#This Row],[Andere
subsidie(s)]]-Tb.Financiering[[#This Row],[Anders]],0)</f>
        <v>0</v>
      </c>
      <c r="BN67" s="259">
        <f>IF(Tb.Financiering[[#This Row],[Pnr.]]=BN$7,Tb.Financiering[[#This Row],[Eigen
bijdrage]]+Tb.Financiering[[#This Row],[Andere
subsidie(s)]]+Tb.Financiering[[#This Row],[Anders]],0)</f>
        <v>0</v>
      </c>
      <c r="BO67" s="259">
        <f>IF(Tb.Financiering[[#This Row],[Pnr.]]=BO$7,Tb.Financiering[[#This Row],[Eigen
bijdrage]]+Tb.Financiering[[#This Row],[Andere
subsidie(s)]]+Tb.Financiering[[#This Row],[Anders]],0)</f>
        <v>0</v>
      </c>
      <c r="BP67" s="259">
        <f>IF(Tb.Financiering[[#This Row],[Pnr.]]=BP$7,Tb.Financiering[[#This Row],[Eigen
bijdrage]]+Tb.Financiering[[#This Row],[Andere
subsidie(s)]]+Tb.Financiering[[#This Row],[Anders]],0)</f>
        <v>0</v>
      </c>
      <c r="BQ67" s="259">
        <f>IF(Tb.Financiering[[#This Row],[Pnr.]]=BQ$7,Tb.Financiering[[#This Row],[Eigen
bijdrage]]+Tb.Financiering[[#This Row],[Andere
subsidie(s)]]+Tb.Financiering[[#This Row],[Anders]],0)</f>
        <v>0</v>
      </c>
      <c r="BR67" s="259">
        <f>IF(Tb.Financiering[[#This Row],[Pnr.]]=BR$7,Tb.Financiering[[#This Row],[Eigen
bijdrage]]+Tb.Financiering[[#This Row],[Andere
subsidie(s)]]+Tb.Financiering[[#This Row],[Anders]],0)</f>
        <v>0</v>
      </c>
      <c r="BS67" s="259">
        <f>IF(Tb.Financiering[[#This Row],[Pnr.]]=BS$7,Tb.Financiering[[#This Row],[Eigen
bijdrage]]+Tb.Financiering[[#This Row],[Andere
subsidie(s)]]+Tb.Financiering[[#This Row],[Anders]],0)</f>
        <v>0</v>
      </c>
      <c r="BT67" s="259">
        <f>IF(Tb.Financiering[[#This Row],[Pnr.]]=BT$7,Tb.Financiering[[#This Row],[Eigen
bijdrage]]+Tb.Financiering[[#This Row],[Andere
subsidie(s)]]+Tb.Financiering[[#This Row],[Anders]],0)</f>
        <v>0</v>
      </c>
      <c r="BU67" s="259">
        <f>IF(Tb.Financiering[[#This Row],[Pnr.]]=BU$7,Tb.Financiering[[#This Row],[Eigen
bijdrage]]+Tb.Financiering[[#This Row],[Andere
subsidie(s)]]+Tb.Financiering[[#This Row],[Anders]],0)</f>
        <v>0</v>
      </c>
      <c r="BV67" s="259">
        <f>IF(Tb.Financiering[[#This Row],[Pnr.]]=BV$7,Tb.Financiering[[#This Row],[Eigen
bijdrage]]+Tb.Financiering[[#This Row],[Andere
subsidie(s)]]+Tb.Financiering[[#This Row],[Anders]],0)</f>
        <v>0</v>
      </c>
      <c r="BW67" s="259">
        <f>IF(Tb.Financiering[[#This Row],[Pnr.]]=BW$7,Tb.Financiering[[#This Row],[Eigen
bijdrage]]+Tb.Financiering[[#This Row],[Andere
subsidie(s)]]+Tb.Financiering[[#This Row],[Anders]],0)</f>
        <v>0</v>
      </c>
      <c r="BX67" s="259">
        <f>IF(Tb.Financiering[[#This Row],[Pnr.]]=BX$7,Tb.Financiering[[#This Row],[Eigen
bijdrage]]+Tb.Financiering[[#This Row],[Andere
subsidie(s)]]+Tb.Financiering[[#This Row],[Anders]],0)</f>
        <v>0</v>
      </c>
      <c r="BY67" s="259">
        <f>IF(Tb.Financiering[[#This Row],[Pnr.]]=BY$7,Tb.Financiering[[#This Row],[Eigen
bijdrage]]+Tb.Financiering[[#This Row],[Andere
subsidie(s)]]+Tb.Financiering[[#This Row],[Anders]],0)</f>
        <v>0</v>
      </c>
      <c r="BZ67" s="259">
        <f>IF(Tb.Financiering[[#This Row],[Pnr.]]=BZ$7,Tb.Financiering[[#This Row],[Eigen
bijdrage]]+Tb.Financiering[[#This Row],[Andere
subsidie(s)]]+Tb.Financiering[[#This Row],[Anders]],0)</f>
        <v>0</v>
      </c>
      <c r="CA67" s="259">
        <f>IF(Tb.Financiering[[#This Row],[Pnr.]]=CA$7,Tb.Financiering[[#This Row],[Eigen
bijdrage]]+Tb.Financiering[[#This Row],[Andere
subsidie(s)]]+Tb.Financiering[[#This Row],[Anders]],0)</f>
        <v>0</v>
      </c>
      <c r="CB67" s="259">
        <f>IF(Tb.Financiering[[#This Row],[Pnr.]]=CB$7,Tb.Financiering[[#This Row],[Eigen
bijdrage]]+Tb.Financiering[[#This Row],[Andere
subsidie(s)]]+Tb.Financiering[[#This Row],[Anders]],0)</f>
        <v>0</v>
      </c>
      <c r="CC67" s="259">
        <f>IF(Tb.Financiering[[#This Row],[Pnr.]]=CC$7,Tb.Financiering[[#This Row],[Eigen
bijdrage]]+Tb.Financiering[[#This Row],[Andere
subsidie(s)]]+Tb.Financiering[[#This Row],[Anders]],0)</f>
        <v>0</v>
      </c>
      <c r="CD67" s="259">
        <f>IF(Tb.Financiering[[#This Row],[Pnr.]]=CD$7,Tb.Financiering[[#This Row],[Eigen
bijdrage]]+Tb.Financiering[[#This Row],[Andere
subsidie(s)]]+Tb.Financiering[[#This Row],[Anders]],0)</f>
        <v>0</v>
      </c>
      <c r="CE67" s="259">
        <f>IF(Tb.Financiering[[#This Row],[Pnr.]]=CE$7,Tb.Financiering[[#This Row],[Eigen
bijdrage]]+Tb.Financiering[[#This Row],[Andere
subsidie(s)]]+Tb.Financiering[[#This Row],[Anders]],0)</f>
        <v>0</v>
      </c>
      <c r="CF67" s="259">
        <f>IF(Tb.Financiering[[#This Row],[Pnr.]]=CF$7,Tb.Financiering[[#This Row],[Eigen
bijdrage]]+Tb.Financiering[[#This Row],[Andere
subsidie(s)]]+Tb.Financiering[[#This Row],[Anders]],0)</f>
        <v>0</v>
      </c>
      <c r="CG67" s="259">
        <f>IF(Tb.Financiering[[#This Row],[Pnr.]]=CG$7,Tb.Financiering[[#This Row],[Eigen
bijdrage]]+Tb.Financiering[[#This Row],[Andere
subsidie(s)]]+Tb.Financiering[[#This Row],[Anders]],0)</f>
        <v>0</v>
      </c>
      <c r="CH67" s="259">
        <f>IF(Tb.Financiering[[#This Row],[Pnr.]]=CH$7,Tb.Financiering[[#This Row],[Eigen
bijdrage]]+Tb.Financiering[[#This Row],[Andere
subsidie(s)]]+Tb.Financiering[[#This Row],[Anders]],0)</f>
        <v>0</v>
      </c>
      <c r="CI67" s="259">
        <f>IF(Tb.Financiering[[#This Row],[Pnr.]]=CI$7,Tb.Financiering[[#This Row],[Eigen
bijdrage]]+Tb.Financiering[[#This Row],[Andere
subsidie(s)]]+Tb.Financiering[[#This Row],[Anders]],0)</f>
        <v>0</v>
      </c>
      <c r="CJ67" s="259">
        <f>IF(Tb.Financiering[[#This Row],[Pnr.]]=CJ$7,Tb.Financiering[[#This Row],[Eigen
bijdrage]]+Tb.Financiering[[#This Row],[Andere
subsidie(s)]]+Tb.Financiering[[#This Row],[Anders]],0)</f>
        <v>0</v>
      </c>
      <c r="CK67" s="259">
        <f>IF(Tb.Financiering[[#This Row],[Pnr.]]=CK$7,Tb.Financiering[[#This Row],[Eigen
bijdrage]]+Tb.Financiering[[#This Row],[Andere
subsidie(s)]]+Tb.Financiering[[#This Row],[Anders]],0)</f>
        <v>0</v>
      </c>
      <c r="CL67" s="259">
        <f>IF(Tb.Financiering[[#This Row],[Pnr.]]=CL$7,Tb.Financiering[[#This Row],[Eigen
bijdrage]]+Tb.Financiering[[#This Row],[Andere
subsidie(s)]]+Tb.Financiering[[#This Row],[Anders]],0)</f>
        <v>0</v>
      </c>
      <c r="CM67" s="259">
        <f>IF(Tb.Financiering[[#This Row],[Pnr.]]=CM$7,Tb.Financiering[[#This Row],[Eigen
bijdrage]]+Tb.Financiering[[#This Row],[Andere
subsidie(s)]]+Tb.Financiering[[#This Row],[Anders]],0)</f>
        <v>0</v>
      </c>
      <c r="CN67" s="259">
        <f>IF(Tb.Financiering[[#This Row],[Pnr.]]=CN$7,Tb.Financiering[[#This Row],[Eigen
bijdrage]]+Tb.Financiering[[#This Row],[Andere
subsidie(s)]]+Tb.Financiering[[#This Row],[Anders]],0)</f>
        <v>0</v>
      </c>
      <c r="CO67" s="259">
        <f>IF(Tb.Financiering[[#This Row],[Pnr.]]=CO$7,Tb.Financiering[[#This Row],[Eigen
bijdrage]]+Tb.Financiering[[#This Row],[Andere
subsidie(s)]]+Tb.Financiering[[#This Row],[Anders]],0)</f>
        <v>0</v>
      </c>
      <c r="CP67" s="259">
        <f>IF(Tb.Financiering[[#This Row],[Pnr.]]=CP$7,Tb.Financiering[[#This Row],[Eigen
bijdrage]]+Tb.Financiering[[#This Row],[Andere
subsidie(s)]]+Tb.Financiering[[#This Row],[Anders]],0)</f>
        <v>0</v>
      </c>
      <c r="CQ67" s="259">
        <f>IF(Tb.Financiering[[#This Row],[Pnr.]]=CQ$7,Tb.Financiering[[#This Row],[Eigen
bijdrage]]+Tb.Financiering[[#This Row],[Andere
subsidie(s)]]+Tb.Financiering[[#This Row],[Anders]],0)</f>
        <v>0</v>
      </c>
      <c r="CR67" s="259">
        <f>IF(Tb.Financiering[[#This Row],[Pnr.]]=CR$7,Tb.Financiering[[#This Row],[Eigen
bijdrage]]+Tb.Financiering[[#This Row],[Andere
subsidie(s)]]+Tb.Financiering[[#This Row],[Anders]],0)</f>
        <v>0</v>
      </c>
      <c r="CS67" s="259">
        <f>IF(Tb.Financiering[[#This Row],[Pnr.]]=CS$7,Tb.Financiering[[#This Row],[Eigen
bijdrage]]+Tb.Financiering[[#This Row],[Andere
subsidie(s)]]+Tb.Financiering[[#This Row],[Anders]],0)</f>
        <v>0</v>
      </c>
      <c r="CT67" s="259">
        <f>IF(Tb.Financiering[[#This Row],[Pnr.]]=CT$7,Tb.Financiering[[#This Row],[Eigen
bijdrage]]+Tb.Financiering[[#This Row],[Andere
subsidie(s)]]+Tb.Financiering[[#This Row],[Anders]],0)</f>
        <v>0</v>
      </c>
      <c r="CU67" s="259">
        <f>IF(Tb.Financiering[[#This Row],[Pnr.]]=CU$7,Tb.Financiering[[#This Row],[Eigen
bijdrage]]+Tb.Financiering[[#This Row],[Andere
subsidie(s)]]+Tb.Financiering[[#This Row],[Anders]],0)</f>
        <v>0</v>
      </c>
      <c r="CV67" s="259">
        <f>IF(Tb.Financiering[[#This Row],[Pnr.]]=CV$7,Tb.Financiering[[#This Row],[Eigen
bijdrage]]+Tb.Financiering[[#This Row],[Andere
subsidie(s)]]+Tb.Financiering[[#This Row],[Anders]],0)</f>
        <v>0</v>
      </c>
      <c r="CW67" s="259">
        <f>IF(Tb.Financiering[[#This Row],[Pnr.]]=CW$7,Tb.Financiering[[#This Row],[Eigen
bijdrage]]+Tb.Financiering[[#This Row],[Andere
subsidie(s)]]+Tb.Financiering[[#This Row],[Anders]],0)</f>
        <v>0</v>
      </c>
      <c r="CX67" s="259">
        <f>IF(Tb.Financiering[[#This Row],[Pnr.]]=CX$7,Tb.Financiering[[#This Row],[Eigen
bijdrage]]+Tb.Financiering[[#This Row],[Andere
subsidie(s)]]+Tb.Financiering[[#This Row],[Anders]],0)</f>
        <v>0</v>
      </c>
      <c r="CY67" s="259">
        <f>IF(Tb.Financiering[[#This Row],[Pnr.]]=CY$7,Tb.Financiering[[#This Row],[Eigen
bijdrage]]+Tb.Financiering[[#This Row],[Andere
subsidie(s)]]+Tb.Financiering[[#This Row],[Anders]],0)</f>
        <v>0</v>
      </c>
      <c r="CZ67" s="259">
        <f>IF(Tb.Financiering[[#This Row],[Pnr.]]=CZ$7,Tb.Financiering[[#This Row],[Eigen
bijdrage]]+Tb.Financiering[[#This Row],[Andere
subsidie(s)]]+Tb.Financiering[[#This Row],[Anders]],0)</f>
        <v>0</v>
      </c>
      <c r="DA67" s="259">
        <f>IF(Tb.Financiering[[#This Row],[Pnr.]]=DA$7,Tb.Financiering[[#This Row],[Eigen
bijdrage]]+Tb.Financiering[[#This Row],[Andere
subsidie(s)]]+Tb.Financiering[[#This Row],[Anders]],0)</f>
        <v>0</v>
      </c>
      <c r="DB67" s="259">
        <f>IF(Tb.Financiering[[#This Row],[Pnr.]]=DB$7,Tb.Financiering[[#This Row],[Eigen
bijdrage]]+Tb.Financiering[[#This Row],[Andere
subsidie(s)]]+Tb.Financiering[[#This Row],[Anders]],0)</f>
        <v>0</v>
      </c>
      <c r="DC67" s="259">
        <f>IF(Tb.Financiering[[#This Row],[Pnr.]]=DC$7,Tb.Financiering[[#This Row],[Eigen
bijdrage]]+Tb.Financiering[[#This Row],[Andere
subsidie(s)]]+Tb.Financiering[[#This Row],[Anders]],0)</f>
        <v>0</v>
      </c>
      <c r="DD67" s="259">
        <f>IF(Tb.Financiering[[#This Row],[Pnr.]]=DD$7,Tb.Financiering[[#This Row],[Eigen
bijdrage]]+Tb.Financiering[[#This Row],[Andere
subsidie(s)]]+Tb.Financiering[[#This Row],[Anders]],0)</f>
        <v>0</v>
      </c>
      <c r="DE67" s="259">
        <f>IF(Tb.Financiering[[#This Row],[Pnr.]]=DE$7,Tb.Financiering[[#This Row],[Eigen
bijdrage]]+Tb.Financiering[[#This Row],[Andere
subsidie(s)]]+Tb.Financiering[[#This Row],[Anders]],0)</f>
        <v>0</v>
      </c>
      <c r="DF67" s="259">
        <f>IF(Tb.Financiering[[#This Row],[Pnr.]]=DF$7,Tb.Financiering[[#This Row],[Eigen
bijdrage]]+Tb.Financiering[[#This Row],[Andere
subsidie(s)]]+Tb.Financiering[[#This Row],[Anders]],0)</f>
        <v>0</v>
      </c>
      <c r="DG67" s="259">
        <f>IF(Tb.Financiering[[#This Row],[Pnr.]]=DG$7,Tb.Financiering[[#This Row],[Eigen
bijdrage]]+Tb.Financiering[[#This Row],[Andere
subsidie(s)]]+Tb.Financiering[[#This Row],[Anders]],0)</f>
        <v>0</v>
      </c>
      <c r="DH67" s="259">
        <f>IF(Tb.Financiering[[#This Row],[Pnr.]]=DH$7,Tb.Financiering[[#This Row],[Eigen
bijdrage]]+Tb.Financiering[[#This Row],[Andere
subsidie(s)]]+Tb.Financiering[[#This Row],[Anders]],0)</f>
        <v>0</v>
      </c>
      <c r="DI67" s="259">
        <f>IF(Tb.Financiering[[#This Row],[Pnr.]]=DI$7,Tb.Financiering[[#This Row],[Eigen
bijdrage]]+Tb.Financiering[[#This Row],[Andere
subsidie(s)]]+Tb.Financiering[[#This Row],[Anders]],0)</f>
        <v>0</v>
      </c>
      <c r="DJ67" s="259">
        <f>IF(Tb.Financiering[[#This Row],[Pnr.]]=DJ$7,Tb.Financiering[[#This Row],[Eigen
bijdrage]]+Tb.Financiering[[#This Row],[Andere
subsidie(s)]]+Tb.Financiering[[#This Row],[Anders]],0)</f>
        <v>0</v>
      </c>
      <c r="DK67" s="259">
        <f>IF(Tb.Financiering[[#This Row],[Pnr.]]=DK$7,Tb.Financiering[[#This Row],[Eigen
bijdrage]]+Tb.Financiering[[#This Row],[Andere
subsidie(s)]]+Tb.Financiering[[#This Row],[Anders]],0)</f>
        <v>0</v>
      </c>
      <c r="XEZ67" s="267"/>
      <c r="XFA67" s="267"/>
      <c r="XFB67" s="267"/>
      <c r="XFC67" s="267"/>
      <c r="XFD67" s="31"/>
    </row>
    <row r="68" spans="1:115 16380:16384" s="4" customFormat="1" x14ac:dyDescent="0.3">
      <c r="A68" s="31"/>
      <c r="B68" s="147"/>
      <c r="C68" s="147"/>
      <c r="D68" s="11">
        <f>SUMIF(Tbl.Kosten[PSAnr.],Tb.Financiering[[#This Row],[PSAnr.]],Tbl.Kosten[Totaal kosten])</f>
        <v>0</v>
      </c>
      <c r="E68" s="164">
        <f>SUMIF(Tbl.Kosten[PSAnr.],Tb.Financiering[[#This Row],[PSAnr.]],Tbl.Kosten[Subsidie])</f>
        <v>0</v>
      </c>
      <c r="F68" s="165"/>
      <c r="G68" s="164">
        <f>Tb.Financiering[[#This Row],[Begrote kosten]]-Tb.Financiering[[#This Row],[Berekende GLB subsidie]]-Tb.Financiering[[#This Row],[Correctie GLB subsidie]]</f>
        <v>0</v>
      </c>
      <c r="H68" s="166"/>
      <c r="I68" s="166"/>
      <c r="J68" s="166"/>
      <c r="K68" s="162"/>
      <c r="L68" s="97">
        <f>Tb.Financiering[[#This Row],[Te financieren]]-SUM(Tb.Financiering[[#This Row],[Eigen
bijdrage]:[Anders]])</f>
        <v>0</v>
      </c>
      <c r="M68" s="170" t="str">
        <f>IFERROR(VLOOKUP(Tb.Financiering[[#This Row],[Partnernaam]],Tbl.Projectpartners[[Naam]:[PNr.]],9,FALSE),"")</f>
        <v/>
      </c>
      <c r="N68" s="152" t="str">
        <f>IFERROR(VLOOKUP(Tb.Financiering[[#This Row],[Subsidiabele activiteit]],Tbl.Subsidiehoogte[[Subsidieactiviteit]:[SAnr.]],3,FALSE),"")</f>
        <v/>
      </c>
      <c r="O68" s="152" t="str">
        <f>_xlfn.CONCAT(Tb.Financiering[[#This Row],[Pnr.]],Tb.Financiering[[#This Row],[SAnr.]])</f>
        <v/>
      </c>
      <c r="P68" s="154">
        <f>IF(Tb.Financiering[[#This Row],[Pnr.]]=P$7,Tb.Financiering[[#This Row],[Te financieren]]-Tb.Financiering[[#This Row],[Eigen
bijdrage]]-Tb.Financiering[[#This Row],[Andere
subsidie(s)]]-Tb.Financiering[[#This Row],[Anders]],0)</f>
        <v>0</v>
      </c>
      <c r="Q68" s="154">
        <f>IF(Tb.Financiering[[#This Row],[Pnr.]]=Q$7,Tb.Financiering[[#This Row],[Te financieren]]-Tb.Financiering[[#This Row],[Eigen
bijdrage]]-Tb.Financiering[[#This Row],[Andere
subsidie(s)]]-Tb.Financiering[[#This Row],[Anders]],0)</f>
        <v>0</v>
      </c>
      <c r="R68" s="154">
        <f>IF(Tb.Financiering[[#This Row],[Pnr.]]=R$7,Tb.Financiering[[#This Row],[Te financieren]]-Tb.Financiering[[#This Row],[Eigen
bijdrage]]-Tb.Financiering[[#This Row],[Andere
subsidie(s)]]-Tb.Financiering[[#This Row],[Anders]],0)</f>
        <v>0</v>
      </c>
      <c r="S68" s="154">
        <f>IF(Tb.Financiering[[#This Row],[Pnr.]]=S$7,Tb.Financiering[[#This Row],[Te financieren]]-Tb.Financiering[[#This Row],[Eigen
bijdrage]]-Tb.Financiering[[#This Row],[Andere
subsidie(s)]]-Tb.Financiering[[#This Row],[Anders]],0)</f>
        <v>0</v>
      </c>
      <c r="T68" s="154">
        <f>IF(Tb.Financiering[[#This Row],[Pnr.]]=T$7,Tb.Financiering[[#This Row],[Te financieren]]-Tb.Financiering[[#This Row],[Eigen
bijdrage]]-Tb.Financiering[[#This Row],[Andere
subsidie(s)]]-Tb.Financiering[[#This Row],[Anders]],0)</f>
        <v>0</v>
      </c>
      <c r="U68" s="154">
        <f>IF(Tb.Financiering[[#This Row],[Pnr.]]=U$7,Tb.Financiering[[#This Row],[Te financieren]]-Tb.Financiering[[#This Row],[Eigen
bijdrage]]-Tb.Financiering[[#This Row],[Andere
subsidie(s)]]-Tb.Financiering[[#This Row],[Anders]],0)</f>
        <v>0</v>
      </c>
      <c r="V68" s="154">
        <f>IF(Tb.Financiering[[#This Row],[Pnr.]]=V$7,Tb.Financiering[[#This Row],[Te financieren]]-Tb.Financiering[[#This Row],[Eigen
bijdrage]]-Tb.Financiering[[#This Row],[Andere
subsidie(s)]]-Tb.Financiering[[#This Row],[Anders]],0)</f>
        <v>0</v>
      </c>
      <c r="W68" s="154">
        <f>IF(Tb.Financiering[[#This Row],[Pnr.]]=W$7,Tb.Financiering[[#This Row],[Te financieren]]-Tb.Financiering[[#This Row],[Eigen
bijdrage]]-Tb.Financiering[[#This Row],[Andere
subsidie(s)]]-Tb.Financiering[[#This Row],[Anders]],0)</f>
        <v>0</v>
      </c>
      <c r="X68" s="154">
        <f>IF(Tb.Financiering[[#This Row],[Pnr.]]=X$7,Tb.Financiering[[#This Row],[Te financieren]]-Tb.Financiering[[#This Row],[Eigen
bijdrage]]-Tb.Financiering[[#This Row],[Andere
subsidie(s)]]-Tb.Financiering[[#This Row],[Anders]],0)</f>
        <v>0</v>
      </c>
      <c r="Y68" s="154">
        <f>IF(Tb.Financiering[[#This Row],[Pnr.]]=Y$7,Tb.Financiering[[#This Row],[Te financieren]]-Tb.Financiering[[#This Row],[Eigen
bijdrage]]-Tb.Financiering[[#This Row],[Andere
subsidie(s)]]-Tb.Financiering[[#This Row],[Anders]],0)</f>
        <v>0</v>
      </c>
      <c r="Z68" s="154">
        <f>IF(Tb.Financiering[[#This Row],[Pnr.]]=Z$7,Tb.Financiering[[#This Row],[Te financieren]]-Tb.Financiering[[#This Row],[Eigen
bijdrage]]-Tb.Financiering[[#This Row],[Andere
subsidie(s)]]-Tb.Financiering[[#This Row],[Anders]],0)</f>
        <v>0</v>
      </c>
      <c r="AA68" s="154">
        <f>IF(Tb.Financiering[[#This Row],[Pnr.]]=AA$7,Tb.Financiering[[#This Row],[Te financieren]]-Tb.Financiering[[#This Row],[Eigen
bijdrage]]-Tb.Financiering[[#This Row],[Andere
subsidie(s)]]-Tb.Financiering[[#This Row],[Anders]],0)</f>
        <v>0</v>
      </c>
      <c r="AB68" s="154">
        <f>IF(Tb.Financiering[[#This Row],[Pnr.]]=AB$7,Tb.Financiering[[#This Row],[Te financieren]]-Tb.Financiering[[#This Row],[Eigen
bijdrage]]-Tb.Financiering[[#This Row],[Andere
subsidie(s)]]-Tb.Financiering[[#This Row],[Anders]],0)</f>
        <v>0</v>
      </c>
      <c r="AC68" s="154">
        <f>IF(Tb.Financiering[[#This Row],[Pnr.]]=AC$7,Tb.Financiering[[#This Row],[Te financieren]]-Tb.Financiering[[#This Row],[Eigen
bijdrage]]-Tb.Financiering[[#This Row],[Andere
subsidie(s)]]-Tb.Financiering[[#This Row],[Anders]],0)</f>
        <v>0</v>
      </c>
      <c r="AD68" s="154">
        <f>IF(Tb.Financiering[[#This Row],[Pnr.]]=AD$7,Tb.Financiering[[#This Row],[Te financieren]]-Tb.Financiering[[#This Row],[Eigen
bijdrage]]-Tb.Financiering[[#This Row],[Andere
subsidie(s)]]-Tb.Financiering[[#This Row],[Anders]],0)</f>
        <v>0</v>
      </c>
      <c r="AE68" s="154">
        <f>IF(Tb.Financiering[[#This Row],[Pnr.]]=AE$7,Tb.Financiering[[#This Row],[Te financieren]]-Tb.Financiering[[#This Row],[Eigen
bijdrage]]-Tb.Financiering[[#This Row],[Andere
subsidie(s)]]-Tb.Financiering[[#This Row],[Anders]],0)</f>
        <v>0</v>
      </c>
      <c r="AF68" s="154">
        <f>IF(Tb.Financiering[[#This Row],[Pnr.]]=AF$7,Tb.Financiering[[#This Row],[Te financieren]]-Tb.Financiering[[#This Row],[Eigen
bijdrage]]-Tb.Financiering[[#This Row],[Andere
subsidie(s)]]-Tb.Financiering[[#This Row],[Anders]],0)</f>
        <v>0</v>
      </c>
      <c r="AG68" s="154">
        <f>IF(Tb.Financiering[[#This Row],[Pnr.]]=AG$7,Tb.Financiering[[#This Row],[Te financieren]]-Tb.Financiering[[#This Row],[Eigen
bijdrage]]-Tb.Financiering[[#This Row],[Andere
subsidie(s)]]-Tb.Financiering[[#This Row],[Anders]],0)</f>
        <v>0</v>
      </c>
      <c r="AH68" s="154">
        <f>IF(Tb.Financiering[[#This Row],[Pnr.]]=AH$7,Tb.Financiering[[#This Row],[Te financieren]]-Tb.Financiering[[#This Row],[Eigen
bijdrage]]-Tb.Financiering[[#This Row],[Andere
subsidie(s)]]-Tb.Financiering[[#This Row],[Anders]],0)</f>
        <v>0</v>
      </c>
      <c r="AI68" s="154">
        <f>IF(Tb.Financiering[[#This Row],[Pnr.]]=AI$7,Tb.Financiering[[#This Row],[Te financieren]]-Tb.Financiering[[#This Row],[Eigen
bijdrage]]-Tb.Financiering[[#This Row],[Andere
subsidie(s)]]-Tb.Financiering[[#This Row],[Anders]],0)</f>
        <v>0</v>
      </c>
      <c r="AJ68" s="154">
        <f>IF(Tb.Financiering[[#This Row],[Pnr.]]=AJ$7,Tb.Financiering[[#This Row],[Te financieren]]-Tb.Financiering[[#This Row],[Eigen
bijdrage]]-Tb.Financiering[[#This Row],[Andere
subsidie(s)]]-Tb.Financiering[[#This Row],[Anders]],0)</f>
        <v>0</v>
      </c>
      <c r="AK68" s="154">
        <f>IF(Tb.Financiering[[#This Row],[Pnr.]]=AK$7,Tb.Financiering[[#This Row],[Te financieren]]-Tb.Financiering[[#This Row],[Eigen
bijdrage]]-Tb.Financiering[[#This Row],[Andere
subsidie(s)]]-Tb.Financiering[[#This Row],[Anders]],0)</f>
        <v>0</v>
      </c>
      <c r="AL68" s="154">
        <f>IF(Tb.Financiering[[#This Row],[Pnr.]]=AL$7,Tb.Financiering[[#This Row],[Te financieren]]-Tb.Financiering[[#This Row],[Eigen
bijdrage]]-Tb.Financiering[[#This Row],[Andere
subsidie(s)]]-Tb.Financiering[[#This Row],[Anders]],0)</f>
        <v>0</v>
      </c>
      <c r="AM68" s="154">
        <f>IF(Tb.Financiering[[#This Row],[Pnr.]]=AM$7,Tb.Financiering[[#This Row],[Te financieren]]-Tb.Financiering[[#This Row],[Eigen
bijdrage]]-Tb.Financiering[[#This Row],[Andere
subsidie(s)]]-Tb.Financiering[[#This Row],[Anders]],0)</f>
        <v>0</v>
      </c>
      <c r="AN68" s="154">
        <f>IF(Tb.Financiering[[#This Row],[Pnr.]]=AN$7,Tb.Financiering[[#This Row],[Te financieren]]-Tb.Financiering[[#This Row],[Eigen
bijdrage]]-Tb.Financiering[[#This Row],[Andere
subsidie(s)]]-Tb.Financiering[[#This Row],[Anders]],0)</f>
        <v>0</v>
      </c>
      <c r="AO68" s="154">
        <f>IF(Tb.Financiering[[#This Row],[Pnr.]]=AO$7,Tb.Financiering[[#This Row],[Te financieren]]-Tb.Financiering[[#This Row],[Eigen
bijdrage]]-Tb.Financiering[[#This Row],[Andere
subsidie(s)]]-Tb.Financiering[[#This Row],[Anders]],0)</f>
        <v>0</v>
      </c>
      <c r="AP68" s="154">
        <f>IF(Tb.Financiering[[#This Row],[Pnr.]]=AP$7,Tb.Financiering[[#This Row],[Te financieren]]-Tb.Financiering[[#This Row],[Eigen
bijdrage]]-Tb.Financiering[[#This Row],[Andere
subsidie(s)]]-Tb.Financiering[[#This Row],[Anders]],0)</f>
        <v>0</v>
      </c>
      <c r="AQ68" s="154">
        <f>IF(Tb.Financiering[[#This Row],[Pnr.]]=AQ$7,Tb.Financiering[[#This Row],[Te financieren]]-Tb.Financiering[[#This Row],[Eigen
bijdrage]]-Tb.Financiering[[#This Row],[Andere
subsidie(s)]]-Tb.Financiering[[#This Row],[Anders]],0)</f>
        <v>0</v>
      </c>
      <c r="AR68" s="154">
        <f>IF(Tb.Financiering[[#This Row],[Pnr.]]=AR$7,Tb.Financiering[[#This Row],[Te financieren]]-Tb.Financiering[[#This Row],[Eigen
bijdrage]]-Tb.Financiering[[#This Row],[Andere
subsidie(s)]]-Tb.Financiering[[#This Row],[Anders]],0)</f>
        <v>0</v>
      </c>
      <c r="AS68" s="154">
        <f>IF(Tb.Financiering[[#This Row],[Pnr.]]=AS$7,Tb.Financiering[[#This Row],[Te financieren]]-Tb.Financiering[[#This Row],[Eigen
bijdrage]]-Tb.Financiering[[#This Row],[Andere
subsidie(s)]]-Tb.Financiering[[#This Row],[Anders]],0)</f>
        <v>0</v>
      </c>
      <c r="AT68" s="154">
        <f>IF(Tb.Financiering[[#This Row],[Pnr.]]=AT$7,Tb.Financiering[[#This Row],[Te financieren]]-Tb.Financiering[[#This Row],[Eigen
bijdrage]]-Tb.Financiering[[#This Row],[Andere
subsidie(s)]]-Tb.Financiering[[#This Row],[Anders]],0)</f>
        <v>0</v>
      </c>
      <c r="AU68" s="154">
        <f>IF(Tb.Financiering[[#This Row],[Pnr.]]=AU$7,Tb.Financiering[[#This Row],[Te financieren]]-Tb.Financiering[[#This Row],[Eigen
bijdrage]]-Tb.Financiering[[#This Row],[Andere
subsidie(s)]]-Tb.Financiering[[#This Row],[Anders]],0)</f>
        <v>0</v>
      </c>
      <c r="AV68" s="154">
        <f>IF(Tb.Financiering[[#This Row],[Pnr.]]=AV$7,Tb.Financiering[[#This Row],[Te financieren]]-Tb.Financiering[[#This Row],[Eigen
bijdrage]]-Tb.Financiering[[#This Row],[Andere
subsidie(s)]]-Tb.Financiering[[#This Row],[Anders]],0)</f>
        <v>0</v>
      </c>
      <c r="AW68" s="154">
        <f>IF(Tb.Financiering[[#This Row],[Pnr.]]=AW$7,Tb.Financiering[[#This Row],[Te financieren]]-Tb.Financiering[[#This Row],[Eigen
bijdrage]]-Tb.Financiering[[#This Row],[Andere
subsidie(s)]]-Tb.Financiering[[#This Row],[Anders]],0)</f>
        <v>0</v>
      </c>
      <c r="AX68" s="154">
        <f>IF(Tb.Financiering[[#This Row],[Pnr.]]=AX$7,Tb.Financiering[[#This Row],[Te financieren]]-Tb.Financiering[[#This Row],[Eigen
bijdrage]]-Tb.Financiering[[#This Row],[Andere
subsidie(s)]]-Tb.Financiering[[#This Row],[Anders]],0)</f>
        <v>0</v>
      </c>
      <c r="AY68" s="154">
        <f>IF(Tb.Financiering[[#This Row],[Pnr.]]=AY$7,Tb.Financiering[[#This Row],[Te financieren]]-Tb.Financiering[[#This Row],[Eigen
bijdrage]]-Tb.Financiering[[#This Row],[Andere
subsidie(s)]]-Tb.Financiering[[#This Row],[Anders]],0)</f>
        <v>0</v>
      </c>
      <c r="AZ68" s="154">
        <f>IF(Tb.Financiering[[#This Row],[Pnr.]]=AZ$7,Tb.Financiering[[#This Row],[Te financieren]]-Tb.Financiering[[#This Row],[Eigen
bijdrage]]-Tb.Financiering[[#This Row],[Andere
subsidie(s)]]-Tb.Financiering[[#This Row],[Anders]],0)</f>
        <v>0</v>
      </c>
      <c r="BA68" s="154">
        <f>IF(Tb.Financiering[[#This Row],[Pnr.]]=BA$7,Tb.Financiering[[#This Row],[Te financieren]]-Tb.Financiering[[#This Row],[Eigen
bijdrage]]-Tb.Financiering[[#This Row],[Andere
subsidie(s)]]-Tb.Financiering[[#This Row],[Anders]],0)</f>
        <v>0</v>
      </c>
      <c r="BB68" s="154">
        <f>IF(Tb.Financiering[[#This Row],[Pnr.]]=BB$7,Tb.Financiering[[#This Row],[Te financieren]]-Tb.Financiering[[#This Row],[Eigen
bijdrage]]-Tb.Financiering[[#This Row],[Andere
subsidie(s)]]-Tb.Financiering[[#This Row],[Anders]],0)</f>
        <v>0</v>
      </c>
      <c r="BC68" s="154">
        <f>IF(Tb.Financiering[[#This Row],[Pnr.]]=BC$7,Tb.Financiering[[#This Row],[Te financieren]]-Tb.Financiering[[#This Row],[Eigen
bijdrage]]-Tb.Financiering[[#This Row],[Andere
subsidie(s)]]-Tb.Financiering[[#This Row],[Anders]],0)</f>
        <v>0</v>
      </c>
      <c r="BD68" s="154">
        <f>IF(Tb.Financiering[[#This Row],[Pnr.]]=BD$7,Tb.Financiering[[#This Row],[Te financieren]]-Tb.Financiering[[#This Row],[Eigen
bijdrage]]-Tb.Financiering[[#This Row],[Andere
subsidie(s)]]-Tb.Financiering[[#This Row],[Anders]],0)</f>
        <v>0</v>
      </c>
      <c r="BE68" s="154">
        <f>IF(Tb.Financiering[[#This Row],[Pnr.]]=BE$7,Tb.Financiering[[#This Row],[Te financieren]]-Tb.Financiering[[#This Row],[Eigen
bijdrage]]-Tb.Financiering[[#This Row],[Andere
subsidie(s)]]-Tb.Financiering[[#This Row],[Anders]],0)</f>
        <v>0</v>
      </c>
      <c r="BF68" s="154">
        <f>IF(Tb.Financiering[[#This Row],[Pnr.]]=BF$7,Tb.Financiering[[#This Row],[Te financieren]]-Tb.Financiering[[#This Row],[Eigen
bijdrage]]-Tb.Financiering[[#This Row],[Andere
subsidie(s)]]-Tb.Financiering[[#This Row],[Anders]],0)</f>
        <v>0</v>
      </c>
      <c r="BG68" s="154">
        <f>IF(Tb.Financiering[[#This Row],[Pnr.]]=BG$7,Tb.Financiering[[#This Row],[Te financieren]]-Tb.Financiering[[#This Row],[Eigen
bijdrage]]-Tb.Financiering[[#This Row],[Andere
subsidie(s)]]-Tb.Financiering[[#This Row],[Anders]],0)</f>
        <v>0</v>
      </c>
      <c r="BH68" s="154">
        <f>IF(Tb.Financiering[[#This Row],[Pnr.]]=BH$7,Tb.Financiering[[#This Row],[Te financieren]]-Tb.Financiering[[#This Row],[Eigen
bijdrage]]-Tb.Financiering[[#This Row],[Andere
subsidie(s)]]-Tb.Financiering[[#This Row],[Anders]],0)</f>
        <v>0</v>
      </c>
      <c r="BI68" s="154">
        <f>IF(Tb.Financiering[[#This Row],[Pnr.]]=BI$7,Tb.Financiering[[#This Row],[Te financieren]]-Tb.Financiering[[#This Row],[Eigen
bijdrage]]-Tb.Financiering[[#This Row],[Andere
subsidie(s)]]-Tb.Financiering[[#This Row],[Anders]],0)</f>
        <v>0</v>
      </c>
      <c r="BJ68" s="154">
        <f>IF(Tb.Financiering[[#This Row],[Pnr.]]=BJ$7,Tb.Financiering[[#This Row],[Te financieren]]-Tb.Financiering[[#This Row],[Eigen
bijdrage]]-Tb.Financiering[[#This Row],[Andere
subsidie(s)]]-Tb.Financiering[[#This Row],[Anders]],0)</f>
        <v>0</v>
      </c>
      <c r="BK68" s="154">
        <f>IF(Tb.Financiering[[#This Row],[Pnr.]]=BK$7,Tb.Financiering[[#This Row],[Te financieren]]-Tb.Financiering[[#This Row],[Eigen
bijdrage]]-Tb.Financiering[[#This Row],[Andere
subsidie(s)]]-Tb.Financiering[[#This Row],[Anders]],0)</f>
        <v>0</v>
      </c>
      <c r="BL68" s="154">
        <f>IF(Tb.Financiering[[#This Row],[Pnr.]]=BL$7,Tb.Financiering[[#This Row],[Te financieren]]-Tb.Financiering[[#This Row],[Eigen
bijdrage]]-Tb.Financiering[[#This Row],[Andere
subsidie(s)]]-Tb.Financiering[[#This Row],[Anders]],0)</f>
        <v>0</v>
      </c>
      <c r="BM68" s="154">
        <f>IF(Tb.Financiering[[#This Row],[Pnr.]]=BM$7,Tb.Financiering[[#This Row],[Te financieren]]-Tb.Financiering[[#This Row],[Eigen
bijdrage]]-Tb.Financiering[[#This Row],[Andere
subsidie(s)]]-Tb.Financiering[[#This Row],[Anders]],0)</f>
        <v>0</v>
      </c>
      <c r="BN68" s="259">
        <f>IF(Tb.Financiering[[#This Row],[Pnr.]]=BN$7,Tb.Financiering[[#This Row],[Eigen
bijdrage]]+Tb.Financiering[[#This Row],[Andere
subsidie(s)]]+Tb.Financiering[[#This Row],[Anders]],0)</f>
        <v>0</v>
      </c>
      <c r="BO68" s="259">
        <f>IF(Tb.Financiering[[#This Row],[Pnr.]]=BO$7,Tb.Financiering[[#This Row],[Eigen
bijdrage]]+Tb.Financiering[[#This Row],[Andere
subsidie(s)]]+Tb.Financiering[[#This Row],[Anders]],0)</f>
        <v>0</v>
      </c>
      <c r="BP68" s="259">
        <f>IF(Tb.Financiering[[#This Row],[Pnr.]]=BP$7,Tb.Financiering[[#This Row],[Eigen
bijdrage]]+Tb.Financiering[[#This Row],[Andere
subsidie(s)]]+Tb.Financiering[[#This Row],[Anders]],0)</f>
        <v>0</v>
      </c>
      <c r="BQ68" s="259">
        <f>IF(Tb.Financiering[[#This Row],[Pnr.]]=BQ$7,Tb.Financiering[[#This Row],[Eigen
bijdrage]]+Tb.Financiering[[#This Row],[Andere
subsidie(s)]]+Tb.Financiering[[#This Row],[Anders]],0)</f>
        <v>0</v>
      </c>
      <c r="BR68" s="259">
        <f>IF(Tb.Financiering[[#This Row],[Pnr.]]=BR$7,Tb.Financiering[[#This Row],[Eigen
bijdrage]]+Tb.Financiering[[#This Row],[Andere
subsidie(s)]]+Tb.Financiering[[#This Row],[Anders]],0)</f>
        <v>0</v>
      </c>
      <c r="BS68" s="259">
        <f>IF(Tb.Financiering[[#This Row],[Pnr.]]=BS$7,Tb.Financiering[[#This Row],[Eigen
bijdrage]]+Tb.Financiering[[#This Row],[Andere
subsidie(s)]]+Tb.Financiering[[#This Row],[Anders]],0)</f>
        <v>0</v>
      </c>
      <c r="BT68" s="259">
        <f>IF(Tb.Financiering[[#This Row],[Pnr.]]=BT$7,Tb.Financiering[[#This Row],[Eigen
bijdrage]]+Tb.Financiering[[#This Row],[Andere
subsidie(s)]]+Tb.Financiering[[#This Row],[Anders]],0)</f>
        <v>0</v>
      </c>
      <c r="BU68" s="259">
        <f>IF(Tb.Financiering[[#This Row],[Pnr.]]=BU$7,Tb.Financiering[[#This Row],[Eigen
bijdrage]]+Tb.Financiering[[#This Row],[Andere
subsidie(s)]]+Tb.Financiering[[#This Row],[Anders]],0)</f>
        <v>0</v>
      </c>
      <c r="BV68" s="259">
        <f>IF(Tb.Financiering[[#This Row],[Pnr.]]=BV$7,Tb.Financiering[[#This Row],[Eigen
bijdrage]]+Tb.Financiering[[#This Row],[Andere
subsidie(s)]]+Tb.Financiering[[#This Row],[Anders]],0)</f>
        <v>0</v>
      </c>
      <c r="BW68" s="259">
        <f>IF(Tb.Financiering[[#This Row],[Pnr.]]=BW$7,Tb.Financiering[[#This Row],[Eigen
bijdrage]]+Tb.Financiering[[#This Row],[Andere
subsidie(s)]]+Tb.Financiering[[#This Row],[Anders]],0)</f>
        <v>0</v>
      </c>
      <c r="BX68" s="259">
        <f>IF(Tb.Financiering[[#This Row],[Pnr.]]=BX$7,Tb.Financiering[[#This Row],[Eigen
bijdrage]]+Tb.Financiering[[#This Row],[Andere
subsidie(s)]]+Tb.Financiering[[#This Row],[Anders]],0)</f>
        <v>0</v>
      </c>
      <c r="BY68" s="259">
        <f>IF(Tb.Financiering[[#This Row],[Pnr.]]=BY$7,Tb.Financiering[[#This Row],[Eigen
bijdrage]]+Tb.Financiering[[#This Row],[Andere
subsidie(s)]]+Tb.Financiering[[#This Row],[Anders]],0)</f>
        <v>0</v>
      </c>
      <c r="BZ68" s="259">
        <f>IF(Tb.Financiering[[#This Row],[Pnr.]]=BZ$7,Tb.Financiering[[#This Row],[Eigen
bijdrage]]+Tb.Financiering[[#This Row],[Andere
subsidie(s)]]+Tb.Financiering[[#This Row],[Anders]],0)</f>
        <v>0</v>
      </c>
      <c r="CA68" s="259">
        <f>IF(Tb.Financiering[[#This Row],[Pnr.]]=CA$7,Tb.Financiering[[#This Row],[Eigen
bijdrage]]+Tb.Financiering[[#This Row],[Andere
subsidie(s)]]+Tb.Financiering[[#This Row],[Anders]],0)</f>
        <v>0</v>
      </c>
      <c r="CB68" s="259">
        <f>IF(Tb.Financiering[[#This Row],[Pnr.]]=CB$7,Tb.Financiering[[#This Row],[Eigen
bijdrage]]+Tb.Financiering[[#This Row],[Andere
subsidie(s)]]+Tb.Financiering[[#This Row],[Anders]],0)</f>
        <v>0</v>
      </c>
      <c r="CC68" s="259">
        <f>IF(Tb.Financiering[[#This Row],[Pnr.]]=CC$7,Tb.Financiering[[#This Row],[Eigen
bijdrage]]+Tb.Financiering[[#This Row],[Andere
subsidie(s)]]+Tb.Financiering[[#This Row],[Anders]],0)</f>
        <v>0</v>
      </c>
      <c r="CD68" s="259">
        <f>IF(Tb.Financiering[[#This Row],[Pnr.]]=CD$7,Tb.Financiering[[#This Row],[Eigen
bijdrage]]+Tb.Financiering[[#This Row],[Andere
subsidie(s)]]+Tb.Financiering[[#This Row],[Anders]],0)</f>
        <v>0</v>
      </c>
      <c r="CE68" s="259">
        <f>IF(Tb.Financiering[[#This Row],[Pnr.]]=CE$7,Tb.Financiering[[#This Row],[Eigen
bijdrage]]+Tb.Financiering[[#This Row],[Andere
subsidie(s)]]+Tb.Financiering[[#This Row],[Anders]],0)</f>
        <v>0</v>
      </c>
      <c r="CF68" s="259">
        <f>IF(Tb.Financiering[[#This Row],[Pnr.]]=CF$7,Tb.Financiering[[#This Row],[Eigen
bijdrage]]+Tb.Financiering[[#This Row],[Andere
subsidie(s)]]+Tb.Financiering[[#This Row],[Anders]],0)</f>
        <v>0</v>
      </c>
      <c r="CG68" s="259">
        <f>IF(Tb.Financiering[[#This Row],[Pnr.]]=CG$7,Tb.Financiering[[#This Row],[Eigen
bijdrage]]+Tb.Financiering[[#This Row],[Andere
subsidie(s)]]+Tb.Financiering[[#This Row],[Anders]],0)</f>
        <v>0</v>
      </c>
      <c r="CH68" s="259">
        <f>IF(Tb.Financiering[[#This Row],[Pnr.]]=CH$7,Tb.Financiering[[#This Row],[Eigen
bijdrage]]+Tb.Financiering[[#This Row],[Andere
subsidie(s)]]+Tb.Financiering[[#This Row],[Anders]],0)</f>
        <v>0</v>
      </c>
      <c r="CI68" s="259">
        <f>IF(Tb.Financiering[[#This Row],[Pnr.]]=CI$7,Tb.Financiering[[#This Row],[Eigen
bijdrage]]+Tb.Financiering[[#This Row],[Andere
subsidie(s)]]+Tb.Financiering[[#This Row],[Anders]],0)</f>
        <v>0</v>
      </c>
      <c r="CJ68" s="259">
        <f>IF(Tb.Financiering[[#This Row],[Pnr.]]=CJ$7,Tb.Financiering[[#This Row],[Eigen
bijdrage]]+Tb.Financiering[[#This Row],[Andere
subsidie(s)]]+Tb.Financiering[[#This Row],[Anders]],0)</f>
        <v>0</v>
      </c>
      <c r="CK68" s="259">
        <f>IF(Tb.Financiering[[#This Row],[Pnr.]]=CK$7,Tb.Financiering[[#This Row],[Eigen
bijdrage]]+Tb.Financiering[[#This Row],[Andere
subsidie(s)]]+Tb.Financiering[[#This Row],[Anders]],0)</f>
        <v>0</v>
      </c>
      <c r="CL68" s="259">
        <f>IF(Tb.Financiering[[#This Row],[Pnr.]]=CL$7,Tb.Financiering[[#This Row],[Eigen
bijdrage]]+Tb.Financiering[[#This Row],[Andere
subsidie(s)]]+Tb.Financiering[[#This Row],[Anders]],0)</f>
        <v>0</v>
      </c>
      <c r="CM68" s="259">
        <f>IF(Tb.Financiering[[#This Row],[Pnr.]]=CM$7,Tb.Financiering[[#This Row],[Eigen
bijdrage]]+Tb.Financiering[[#This Row],[Andere
subsidie(s)]]+Tb.Financiering[[#This Row],[Anders]],0)</f>
        <v>0</v>
      </c>
      <c r="CN68" s="259">
        <f>IF(Tb.Financiering[[#This Row],[Pnr.]]=CN$7,Tb.Financiering[[#This Row],[Eigen
bijdrage]]+Tb.Financiering[[#This Row],[Andere
subsidie(s)]]+Tb.Financiering[[#This Row],[Anders]],0)</f>
        <v>0</v>
      </c>
      <c r="CO68" s="259">
        <f>IF(Tb.Financiering[[#This Row],[Pnr.]]=CO$7,Tb.Financiering[[#This Row],[Eigen
bijdrage]]+Tb.Financiering[[#This Row],[Andere
subsidie(s)]]+Tb.Financiering[[#This Row],[Anders]],0)</f>
        <v>0</v>
      </c>
      <c r="CP68" s="259">
        <f>IF(Tb.Financiering[[#This Row],[Pnr.]]=CP$7,Tb.Financiering[[#This Row],[Eigen
bijdrage]]+Tb.Financiering[[#This Row],[Andere
subsidie(s)]]+Tb.Financiering[[#This Row],[Anders]],0)</f>
        <v>0</v>
      </c>
      <c r="CQ68" s="259">
        <f>IF(Tb.Financiering[[#This Row],[Pnr.]]=CQ$7,Tb.Financiering[[#This Row],[Eigen
bijdrage]]+Tb.Financiering[[#This Row],[Andere
subsidie(s)]]+Tb.Financiering[[#This Row],[Anders]],0)</f>
        <v>0</v>
      </c>
      <c r="CR68" s="259">
        <f>IF(Tb.Financiering[[#This Row],[Pnr.]]=CR$7,Tb.Financiering[[#This Row],[Eigen
bijdrage]]+Tb.Financiering[[#This Row],[Andere
subsidie(s)]]+Tb.Financiering[[#This Row],[Anders]],0)</f>
        <v>0</v>
      </c>
      <c r="CS68" s="259">
        <f>IF(Tb.Financiering[[#This Row],[Pnr.]]=CS$7,Tb.Financiering[[#This Row],[Eigen
bijdrage]]+Tb.Financiering[[#This Row],[Andere
subsidie(s)]]+Tb.Financiering[[#This Row],[Anders]],0)</f>
        <v>0</v>
      </c>
      <c r="CT68" s="259">
        <f>IF(Tb.Financiering[[#This Row],[Pnr.]]=CT$7,Tb.Financiering[[#This Row],[Eigen
bijdrage]]+Tb.Financiering[[#This Row],[Andere
subsidie(s)]]+Tb.Financiering[[#This Row],[Anders]],0)</f>
        <v>0</v>
      </c>
      <c r="CU68" s="259">
        <f>IF(Tb.Financiering[[#This Row],[Pnr.]]=CU$7,Tb.Financiering[[#This Row],[Eigen
bijdrage]]+Tb.Financiering[[#This Row],[Andere
subsidie(s)]]+Tb.Financiering[[#This Row],[Anders]],0)</f>
        <v>0</v>
      </c>
      <c r="CV68" s="259">
        <f>IF(Tb.Financiering[[#This Row],[Pnr.]]=CV$7,Tb.Financiering[[#This Row],[Eigen
bijdrage]]+Tb.Financiering[[#This Row],[Andere
subsidie(s)]]+Tb.Financiering[[#This Row],[Anders]],0)</f>
        <v>0</v>
      </c>
      <c r="CW68" s="259">
        <f>IF(Tb.Financiering[[#This Row],[Pnr.]]=CW$7,Tb.Financiering[[#This Row],[Eigen
bijdrage]]+Tb.Financiering[[#This Row],[Andere
subsidie(s)]]+Tb.Financiering[[#This Row],[Anders]],0)</f>
        <v>0</v>
      </c>
      <c r="CX68" s="259">
        <f>IF(Tb.Financiering[[#This Row],[Pnr.]]=CX$7,Tb.Financiering[[#This Row],[Eigen
bijdrage]]+Tb.Financiering[[#This Row],[Andere
subsidie(s)]]+Tb.Financiering[[#This Row],[Anders]],0)</f>
        <v>0</v>
      </c>
      <c r="CY68" s="259">
        <f>IF(Tb.Financiering[[#This Row],[Pnr.]]=CY$7,Tb.Financiering[[#This Row],[Eigen
bijdrage]]+Tb.Financiering[[#This Row],[Andere
subsidie(s)]]+Tb.Financiering[[#This Row],[Anders]],0)</f>
        <v>0</v>
      </c>
      <c r="CZ68" s="259">
        <f>IF(Tb.Financiering[[#This Row],[Pnr.]]=CZ$7,Tb.Financiering[[#This Row],[Eigen
bijdrage]]+Tb.Financiering[[#This Row],[Andere
subsidie(s)]]+Tb.Financiering[[#This Row],[Anders]],0)</f>
        <v>0</v>
      </c>
      <c r="DA68" s="259">
        <f>IF(Tb.Financiering[[#This Row],[Pnr.]]=DA$7,Tb.Financiering[[#This Row],[Eigen
bijdrage]]+Tb.Financiering[[#This Row],[Andere
subsidie(s)]]+Tb.Financiering[[#This Row],[Anders]],0)</f>
        <v>0</v>
      </c>
      <c r="DB68" s="259">
        <f>IF(Tb.Financiering[[#This Row],[Pnr.]]=DB$7,Tb.Financiering[[#This Row],[Eigen
bijdrage]]+Tb.Financiering[[#This Row],[Andere
subsidie(s)]]+Tb.Financiering[[#This Row],[Anders]],0)</f>
        <v>0</v>
      </c>
      <c r="DC68" s="259">
        <f>IF(Tb.Financiering[[#This Row],[Pnr.]]=DC$7,Tb.Financiering[[#This Row],[Eigen
bijdrage]]+Tb.Financiering[[#This Row],[Andere
subsidie(s)]]+Tb.Financiering[[#This Row],[Anders]],0)</f>
        <v>0</v>
      </c>
      <c r="DD68" s="259">
        <f>IF(Tb.Financiering[[#This Row],[Pnr.]]=DD$7,Tb.Financiering[[#This Row],[Eigen
bijdrage]]+Tb.Financiering[[#This Row],[Andere
subsidie(s)]]+Tb.Financiering[[#This Row],[Anders]],0)</f>
        <v>0</v>
      </c>
      <c r="DE68" s="259">
        <f>IF(Tb.Financiering[[#This Row],[Pnr.]]=DE$7,Tb.Financiering[[#This Row],[Eigen
bijdrage]]+Tb.Financiering[[#This Row],[Andere
subsidie(s)]]+Tb.Financiering[[#This Row],[Anders]],0)</f>
        <v>0</v>
      </c>
      <c r="DF68" s="259">
        <f>IF(Tb.Financiering[[#This Row],[Pnr.]]=DF$7,Tb.Financiering[[#This Row],[Eigen
bijdrage]]+Tb.Financiering[[#This Row],[Andere
subsidie(s)]]+Tb.Financiering[[#This Row],[Anders]],0)</f>
        <v>0</v>
      </c>
      <c r="DG68" s="259">
        <f>IF(Tb.Financiering[[#This Row],[Pnr.]]=DG$7,Tb.Financiering[[#This Row],[Eigen
bijdrage]]+Tb.Financiering[[#This Row],[Andere
subsidie(s)]]+Tb.Financiering[[#This Row],[Anders]],0)</f>
        <v>0</v>
      </c>
      <c r="DH68" s="259">
        <f>IF(Tb.Financiering[[#This Row],[Pnr.]]=DH$7,Tb.Financiering[[#This Row],[Eigen
bijdrage]]+Tb.Financiering[[#This Row],[Andere
subsidie(s)]]+Tb.Financiering[[#This Row],[Anders]],0)</f>
        <v>0</v>
      </c>
      <c r="DI68" s="259">
        <f>IF(Tb.Financiering[[#This Row],[Pnr.]]=DI$7,Tb.Financiering[[#This Row],[Eigen
bijdrage]]+Tb.Financiering[[#This Row],[Andere
subsidie(s)]]+Tb.Financiering[[#This Row],[Anders]],0)</f>
        <v>0</v>
      </c>
      <c r="DJ68" s="259">
        <f>IF(Tb.Financiering[[#This Row],[Pnr.]]=DJ$7,Tb.Financiering[[#This Row],[Eigen
bijdrage]]+Tb.Financiering[[#This Row],[Andere
subsidie(s)]]+Tb.Financiering[[#This Row],[Anders]],0)</f>
        <v>0</v>
      </c>
      <c r="DK68" s="259">
        <f>IF(Tb.Financiering[[#This Row],[Pnr.]]=DK$7,Tb.Financiering[[#This Row],[Eigen
bijdrage]]+Tb.Financiering[[#This Row],[Andere
subsidie(s)]]+Tb.Financiering[[#This Row],[Anders]],0)</f>
        <v>0</v>
      </c>
      <c r="XEZ68" s="267"/>
      <c r="XFA68" s="267"/>
      <c r="XFB68" s="267"/>
      <c r="XFC68" s="267"/>
      <c r="XFD68" s="31"/>
    </row>
    <row r="69" spans="1:115 16380:16384" s="4" customFormat="1" x14ac:dyDescent="0.3">
      <c r="A69" s="31"/>
      <c r="B69" s="147"/>
      <c r="C69" s="147"/>
      <c r="D69" s="11">
        <f>SUMIF(Tbl.Kosten[PSAnr.],Tb.Financiering[[#This Row],[PSAnr.]],Tbl.Kosten[Totaal kosten])</f>
        <v>0</v>
      </c>
      <c r="E69" s="164">
        <f>SUMIF(Tbl.Kosten[PSAnr.],Tb.Financiering[[#This Row],[PSAnr.]],Tbl.Kosten[Subsidie])</f>
        <v>0</v>
      </c>
      <c r="F69" s="165"/>
      <c r="G69" s="164">
        <f>Tb.Financiering[[#This Row],[Begrote kosten]]-Tb.Financiering[[#This Row],[Berekende GLB subsidie]]-Tb.Financiering[[#This Row],[Correctie GLB subsidie]]</f>
        <v>0</v>
      </c>
      <c r="H69" s="166"/>
      <c r="I69" s="166"/>
      <c r="J69" s="166"/>
      <c r="K69" s="162"/>
      <c r="L69" s="97">
        <f>Tb.Financiering[[#This Row],[Te financieren]]-SUM(Tb.Financiering[[#This Row],[Eigen
bijdrage]:[Anders]])</f>
        <v>0</v>
      </c>
      <c r="M69" s="170" t="str">
        <f>IFERROR(VLOOKUP(Tb.Financiering[[#This Row],[Partnernaam]],Tbl.Projectpartners[[Naam]:[PNr.]],9,FALSE),"")</f>
        <v/>
      </c>
      <c r="N69" s="152" t="str">
        <f>IFERROR(VLOOKUP(Tb.Financiering[[#This Row],[Subsidiabele activiteit]],Tbl.Subsidiehoogte[[Subsidieactiviteit]:[SAnr.]],3,FALSE),"")</f>
        <v/>
      </c>
      <c r="O69" s="152" t="str">
        <f>_xlfn.CONCAT(Tb.Financiering[[#This Row],[Pnr.]],Tb.Financiering[[#This Row],[SAnr.]])</f>
        <v/>
      </c>
      <c r="P69" s="154">
        <f>IF(Tb.Financiering[[#This Row],[Pnr.]]=P$7,Tb.Financiering[[#This Row],[Te financieren]]-Tb.Financiering[[#This Row],[Eigen
bijdrage]]-Tb.Financiering[[#This Row],[Andere
subsidie(s)]]-Tb.Financiering[[#This Row],[Anders]],0)</f>
        <v>0</v>
      </c>
      <c r="Q69" s="154">
        <f>IF(Tb.Financiering[[#This Row],[Pnr.]]=Q$7,Tb.Financiering[[#This Row],[Te financieren]]-Tb.Financiering[[#This Row],[Eigen
bijdrage]]-Tb.Financiering[[#This Row],[Andere
subsidie(s)]]-Tb.Financiering[[#This Row],[Anders]],0)</f>
        <v>0</v>
      </c>
      <c r="R69" s="154">
        <f>IF(Tb.Financiering[[#This Row],[Pnr.]]=R$7,Tb.Financiering[[#This Row],[Te financieren]]-Tb.Financiering[[#This Row],[Eigen
bijdrage]]-Tb.Financiering[[#This Row],[Andere
subsidie(s)]]-Tb.Financiering[[#This Row],[Anders]],0)</f>
        <v>0</v>
      </c>
      <c r="S69" s="154">
        <f>IF(Tb.Financiering[[#This Row],[Pnr.]]=S$7,Tb.Financiering[[#This Row],[Te financieren]]-Tb.Financiering[[#This Row],[Eigen
bijdrage]]-Tb.Financiering[[#This Row],[Andere
subsidie(s)]]-Tb.Financiering[[#This Row],[Anders]],0)</f>
        <v>0</v>
      </c>
      <c r="T69" s="154">
        <f>IF(Tb.Financiering[[#This Row],[Pnr.]]=T$7,Tb.Financiering[[#This Row],[Te financieren]]-Tb.Financiering[[#This Row],[Eigen
bijdrage]]-Tb.Financiering[[#This Row],[Andere
subsidie(s)]]-Tb.Financiering[[#This Row],[Anders]],0)</f>
        <v>0</v>
      </c>
      <c r="U69" s="154">
        <f>IF(Tb.Financiering[[#This Row],[Pnr.]]=U$7,Tb.Financiering[[#This Row],[Te financieren]]-Tb.Financiering[[#This Row],[Eigen
bijdrage]]-Tb.Financiering[[#This Row],[Andere
subsidie(s)]]-Tb.Financiering[[#This Row],[Anders]],0)</f>
        <v>0</v>
      </c>
      <c r="V69" s="154">
        <f>IF(Tb.Financiering[[#This Row],[Pnr.]]=V$7,Tb.Financiering[[#This Row],[Te financieren]]-Tb.Financiering[[#This Row],[Eigen
bijdrage]]-Tb.Financiering[[#This Row],[Andere
subsidie(s)]]-Tb.Financiering[[#This Row],[Anders]],0)</f>
        <v>0</v>
      </c>
      <c r="W69" s="154">
        <f>IF(Tb.Financiering[[#This Row],[Pnr.]]=W$7,Tb.Financiering[[#This Row],[Te financieren]]-Tb.Financiering[[#This Row],[Eigen
bijdrage]]-Tb.Financiering[[#This Row],[Andere
subsidie(s)]]-Tb.Financiering[[#This Row],[Anders]],0)</f>
        <v>0</v>
      </c>
      <c r="X69" s="154">
        <f>IF(Tb.Financiering[[#This Row],[Pnr.]]=X$7,Tb.Financiering[[#This Row],[Te financieren]]-Tb.Financiering[[#This Row],[Eigen
bijdrage]]-Tb.Financiering[[#This Row],[Andere
subsidie(s)]]-Tb.Financiering[[#This Row],[Anders]],0)</f>
        <v>0</v>
      </c>
      <c r="Y69" s="154">
        <f>IF(Tb.Financiering[[#This Row],[Pnr.]]=Y$7,Tb.Financiering[[#This Row],[Te financieren]]-Tb.Financiering[[#This Row],[Eigen
bijdrage]]-Tb.Financiering[[#This Row],[Andere
subsidie(s)]]-Tb.Financiering[[#This Row],[Anders]],0)</f>
        <v>0</v>
      </c>
      <c r="Z69" s="154">
        <f>IF(Tb.Financiering[[#This Row],[Pnr.]]=Z$7,Tb.Financiering[[#This Row],[Te financieren]]-Tb.Financiering[[#This Row],[Eigen
bijdrage]]-Tb.Financiering[[#This Row],[Andere
subsidie(s)]]-Tb.Financiering[[#This Row],[Anders]],0)</f>
        <v>0</v>
      </c>
      <c r="AA69" s="154">
        <f>IF(Tb.Financiering[[#This Row],[Pnr.]]=AA$7,Tb.Financiering[[#This Row],[Te financieren]]-Tb.Financiering[[#This Row],[Eigen
bijdrage]]-Tb.Financiering[[#This Row],[Andere
subsidie(s)]]-Tb.Financiering[[#This Row],[Anders]],0)</f>
        <v>0</v>
      </c>
      <c r="AB69" s="154">
        <f>IF(Tb.Financiering[[#This Row],[Pnr.]]=AB$7,Tb.Financiering[[#This Row],[Te financieren]]-Tb.Financiering[[#This Row],[Eigen
bijdrage]]-Tb.Financiering[[#This Row],[Andere
subsidie(s)]]-Tb.Financiering[[#This Row],[Anders]],0)</f>
        <v>0</v>
      </c>
      <c r="AC69" s="154">
        <f>IF(Tb.Financiering[[#This Row],[Pnr.]]=AC$7,Tb.Financiering[[#This Row],[Te financieren]]-Tb.Financiering[[#This Row],[Eigen
bijdrage]]-Tb.Financiering[[#This Row],[Andere
subsidie(s)]]-Tb.Financiering[[#This Row],[Anders]],0)</f>
        <v>0</v>
      </c>
      <c r="AD69" s="154">
        <f>IF(Tb.Financiering[[#This Row],[Pnr.]]=AD$7,Tb.Financiering[[#This Row],[Te financieren]]-Tb.Financiering[[#This Row],[Eigen
bijdrage]]-Tb.Financiering[[#This Row],[Andere
subsidie(s)]]-Tb.Financiering[[#This Row],[Anders]],0)</f>
        <v>0</v>
      </c>
      <c r="AE69" s="154">
        <f>IF(Tb.Financiering[[#This Row],[Pnr.]]=AE$7,Tb.Financiering[[#This Row],[Te financieren]]-Tb.Financiering[[#This Row],[Eigen
bijdrage]]-Tb.Financiering[[#This Row],[Andere
subsidie(s)]]-Tb.Financiering[[#This Row],[Anders]],0)</f>
        <v>0</v>
      </c>
      <c r="AF69" s="154">
        <f>IF(Tb.Financiering[[#This Row],[Pnr.]]=AF$7,Tb.Financiering[[#This Row],[Te financieren]]-Tb.Financiering[[#This Row],[Eigen
bijdrage]]-Tb.Financiering[[#This Row],[Andere
subsidie(s)]]-Tb.Financiering[[#This Row],[Anders]],0)</f>
        <v>0</v>
      </c>
      <c r="AG69" s="154">
        <f>IF(Tb.Financiering[[#This Row],[Pnr.]]=AG$7,Tb.Financiering[[#This Row],[Te financieren]]-Tb.Financiering[[#This Row],[Eigen
bijdrage]]-Tb.Financiering[[#This Row],[Andere
subsidie(s)]]-Tb.Financiering[[#This Row],[Anders]],0)</f>
        <v>0</v>
      </c>
      <c r="AH69" s="154">
        <f>IF(Tb.Financiering[[#This Row],[Pnr.]]=AH$7,Tb.Financiering[[#This Row],[Te financieren]]-Tb.Financiering[[#This Row],[Eigen
bijdrage]]-Tb.Financiering[[#This Row],[Andere
subsidie(s)]]-Tb.Financiering[[#This Row],[Anders]],0)</f>
        <v>0</v>
      </c>
      <c r="AI69" s="154">
        <f>IF(Tb.Financiering[[#This Row],[Pnr.]]=AI$7,Tb.Financiering[[#This Row],[Te financieren]]-Tb.Financiering[[#This Row],[Eigen
bijdrage]]-Tb.Financiering[[#This Row],[Andere
subsidie(s)]]-Tb.Financiering[[#This Row],[Anders]],0)</f>
        <v>0</v>
      </c>
      <c r="AJ69" s="154">
        <f>IF(Tb.Financiering[[#This Row],[Pnr.]]=AJ$7,Tb.Financiering[[#This Row],[Te financieren]]-Tb.Financiering[[#This Row],[Eigen
bijdrage]]-Tb.Financiering[[#This Row],[Andere
subsidie(s)]]-Tb.Financiering[[#This Row],[Anders]],0)</f>
        <v>0</v>
      </c>
      <c r="AK69" s="154">
        <f>IF(Tb.Financiering[[#This Row],[Pnr.]]=AK$7,Tb.Financiering[[#This Row],[Te financieren]]-Tb.Financiering[[#This Row],[Eigen
bijdrage]]-Tb.Financiering[[#This Row],[Andere
subsidie(s)]]-Tb.Financiering[[#This Row],[Anders]],0)</f>
        <v>0</v>
      </c>
      <c r="AL69" s="154">
        <f>IF(Tb.Financiering[[#This Row],[Pnr.]]=AL$7,Tb.Financiering[[#This Row],[Te financieren]]-Tb.Financiering[[#This Row],[Eigen
bijdrage]]-Tb.Financiering[[#This Row],[Andere
subsidie(s)]]-Tb.Financiering[[#This Row],[Anders]],0)</f>
        <v>0</v>
      </c>
      <c r="AM69" s="154">
        <f>IF(Tb.Financiering[[#This Row],[Pnr.]]=AM$7,Tb.Financiering[[#This Row],[Te financieren]]-Tb.Financiering[[#This Row],[Eigen
bijdrage]]-Tb.Financiering[[#This Row],[Andere
subsidie(s)]]-Tb.Financiering[[#This Row],[Anders]],0)</f>
        <v>0</v>
      </c>
      <c r="AN69" s="154">
        <f>IF(Tb.Financiering[[#This Row],[Pnr.]]=AN$7,Tb.Financiering[[#This Row],[Te financieren]]-Tb.Financiering[[#This Row],[Eigen
bijdrage]]-Tb.Financiering[[#This Row],[Andere
subsidie(s)]]-Tb.Financiering[[#This Row],[Anders]],0)</f>
        <v>0</v>
      </c>
      <c r="AO69" s="154">
        <f>IF(Tb.Financiering[[#This Row],[Pnr.]]=AO$7,Tb.Financiering[[#This Row],[Te financieren]]-Tb.Financiering[[#This Row],[Eigen
bijdrage]]-Tb.Financiering[[#This Row],[Andere
subsidie(s)]]-Tb.Financiering[[#This Row],[Anders]],0)</f>
        <v>0</v>
      </c>
      <c r="AP69" s="154">
        <f>IF(Tb.Financiering[[#This Row],[Pnr.]]=AP$7,Tb.Financiering[[#This Row],[Te financieren]]-Tb.Financiering[[#This Row],[Eigen
bijdrage]]-Tb.Financiering[[#This Row],[Andere
subsidie(s)]]-Tb.Financiering[[#This Row],[Anders]],0)</f>
        <v>0</v>
      </c>
      <c r="AQ69" s="154">
        <f>IF(Tb.Financiering[[#This Row],[Pnr.]]=AQ$7,Tb.Financiering[[#This Row],[Te financieren]]-Tb.Financiering[[#This Row],[Eigen
bijdrage]]-Tb.Financiering[[#This Row],[Andere
subsidie(s)]]-Tb.Financiering[[#This Row],[Anders]],0)</f>
        <v>0</v>
      </c>
      <c r="AR69" s="154">
        <f>IF(Tb.Financiering[[#This Row],[Pnr.]]=AR$7,Tb.Financiering[[#This Row],[Te financieren]]-Tb.Financiering[[#This Row],[Eigen
bijdrage]]-Tb.Financiering[[#This Row],[Andere
subsidie(s)]]-Tb.Financiering[[#This Row],[Anders]],0)</f>
        <v>0</v>
      </c>
      <c r="AS69" s="154">
        <f>IF(Tb.Financiering[[#This Row],[Pnr.]]=AS$7,Tb.Financiering[[#This Row],[Te financieren]]-Tb.Financiering[[#This Row],[Eigen
bijdrage]]-Tb.Financiering[[#This Row],[Andere
subsidie(s)]]-Tb.Financiering[[#This Row],[Anders]],0)</f>
        <v>0</v>
      </c>
      <c r="AT69" s="154">
        <f>IF(Tb.Financiering[[#This Row],[Pnr.]]=AT$7,Tb.Financiering[[#This Row],[Te financieren]]-Tb.Financiering[[#This Row],[Eigen
bijdrage]]-Tb.Financiering[[#This Row],[Andere
subsidie(s)]]-Tb.Financiering[[#This Row],[Anders]],0)</f>
        <v>0</v>
      </c>
      <c r="AU69" s="154">
        <f>IF(Tb.Financiering[[#This Row],[Pnr.]]=AU$7,Tb.Financiering[[#This Row],[Te financieren]]-Tb.Financiering[[#This Row],[Eigen
bijdrage]]-Tb.Financiering[[#This Row],[Andere
subsidie(s)]]-Tb.Financiering[[#This Row],[Anders]],0)</f>
        <v>0</v>
      </c>
      <c r="AV69" s="154">
        <f>IF(Tb.Financiering[[#This Row],[Pnr.]]=AV$7,Tb.Financiering[[#This Row],[Te financieren]]-Tb.Financiering[[#This Row],[Eigen
bijdrage]]-Tb.Financiering[[#This Row],[Andere
subsidie(s)]]-Tb.Financiering[[#This Row],[Anders]],0)</f>
        <v>0</v>
      </c>
      <c r="AW69" s="154">
        <f>IF(Tb.Financiering[[#This Row],[Pnr.]]=AW$7,Tb.Financiering[[#This Row],[Te financieren]]-Tb.Financiering[[#This Row],[Eigen
bijdrage]]-Tb.Financiering[[#This Row],[Andere
subsidie(s)]]-Tb.Financiering[[#This Row],[Anders]],0)</f>
        <v>0</v>
      </c>
      <c r="AX69" s="154">
        <f>IF(Tb.Financiering[[#This Row],[Pnr.]]=AX$7,Tb.Financiering[[#This Row],[Te financieren]]-Tb.Financiering[[#This Row],[Eigen
bijdrage]]-Tb.Financiering[[#This Row],[Andere
subsidie(s)]]-Tb.Financiering[[#This Row],[Anders]],0)</f>
        <v>0</v>
      </c>
      <c r="AY69" s="154">
        <f>IF(Tb.Financiering[[#This Row],[Pnr.]]=AY$7,Tb.Financiering[[#This Row],[Te financieren]]-Tb.Financiering[[#This Row],[Eigen
bijdrage]]-Tb.Financiering[[#This Row],[Andere
subsidie(s)]]-Tb.Financiering[[#This Row],[Anders]],0)</f>
        <v>0</v>
      </c>
      <c r="AZ69" s="154">
        <f>IF(Tb.Financiering[[#This Row],[Pnr.]]=AZ$7,Tb.Financiering[[#This Row],[Te financieren]]-Tb.Financiering[[#This Row],[Eigen
bijdrage]]-Tb.Financiering[[#This Row],[Andere
subsidie(s)]]-Tb.Financiering[[#This Row],[Anders]],0)</f>
        <v>0</v>
      </c>
      <c r="BA69" s="154">
        <f>IF(Tb.Financiering[[#This Row],[Pnr.]]=BA$7,Tb.Financiering[[#This Row],[Te financieren]]-Tb.Financiering[[#This Row],[Eigen
bijdrage]]-Tb.Financiering[[#This Row],[Andere
subsidie(s)]]-Tb.Financiering[[#This Row],[Anders]],0)</f>
        <v>0</v>
      </c>
      <c r="BB69" s="154">
        <f>IF(Tb.Financiering[[#This Row],[Pnr.]]=BB$7,Tb.Financiering[[#This Row],[Te financieren]]-Tb.Financiering[[#This Row],[Eigen
bijdrage]]-Tb.Financiering[[#This Row],[Andere
subsidie(s)]]-Tb.Financiering[[#This Row],[Anders]],0)</f>
        <v>0</v>
      </c>
      <c r="BC69" s="154">
        <f>IF(Tb.Financiering[[#This Row],[Pnr.]]=BC$7,Tb.Financiering[[#This Row],[Te financieren]]-Tb.Financiering[[#This Row],[Eigen
bijdrage]]-Tb.Financiering[[#This Row],[Andere
subsidie(s)]]-Tb.Financiering[[#This Row],[Anders]],0)</f>
        <v>0</v>
      </c>
      <c r="BD69" s="154">
        <f>IF(Tb.Financiering[[#This Row],[Pnr.]]=BD$7,Tb.Financiering[[#This Row],[Te financieren]]-Tb.Financiering[[#This Row],[Eigen
bijdrage]]-Tb.Financiering[[#This Row],[Andere
subsidie(s)]]-Tb.Financiering[[#This Row],[Anders]],0)</f>
        <v>0</v>
      </c>
      <c r="BE69" s="154">
        <f>IF(Tb.Financiering[[#This Row],[Pnr.]]=BE$7,Tb.Financiering[[#This Row],[Te financieren]]-Tb.Financiering[[#This Row],[Eigen
bijdrage]]-Tb.Financiering[[#This Row],[Andere
subsidie(s)]]-Tb.Financiering[[#This Row],[Anders]],0)</f>
        <v>0</v>
      </c>
      <c r="BF69" s="154">
        <f>IF(Tb.Financiering[[#This Row],[Pnr.]]=BF$7,Tb.Financiering[[#This Row],[Te financieren]]-Tb.Financiering[[#This Row],[Eigen
bijdrage]]-Tb.Financiering[[#This Row],[Andere
subsidie(s)]]-Tb.Financiering[[#This Row],[Anders]],0)</f>
        <v>0</v>
      </c>
      <c r="BG69" s="154">
        <f>IF(Tb.Financiering[[#This Row],[Pnr.]]=BG$7,Tb.Financiering[[#This Row],[Te financieren]]-Tb.Financiering[[#This Row],[Eigen
bijdrage]]-Tb.Financiering[[#This Row],[Andere
subsidie(s)]]-Tb.Financiering[[#This Row],[Anders]],0)</f>
        <v>0</v>
      </c>
      <c r="BH69" s="154">
        <f>IF(Tb.Financiering[[#This Row],[Pnr.]]=BH$7,Tb.Financiering[[#This Row],[Te financieren]]-Tb.Financiering[[#This Row],[Eigen
bijdrage]]-Tb.Financiering[[#This Row],[Andere
subsidie(s)]]-Tb.Financiering[[#This Row],[Anders]],0)</f>
        <v>0</v>
      </c>
      <c r="BI69" s="154">
        <f>IF(Tb.Financiering[[#This Row],[Pnr.]]=BI$7,Tb.Financiering[[#This Row],[Te financieren]]-Tb.Financiering[[#This Row],[Eigen
bijdrage]]-Tb.Financiering[[#This Row],[Andere
subsidie(s)]]-Tb.Financiering[[#This Row],[Anders]],0)</f>
        <v>0</v>
      </c>
      <c r="BJ69" s="154">
        <f>IF(Tb.Financiering[[#This Row],[Pnr.]]=BJ$7,Tb.Financiering[[#This Row],[Te financieren]]-Tb.Financiering[[#This Row],[Eigen
bijdrage]]-Tb.Financiering[[#This Row],[Andere
subsidie(s)]]-Tb.Financiering[[#This Row],[Anders]],0)</f>
        <v>0</v>
      </c>
      <c r="BK69" s="154">
        <f>IF(Tb.Financiering[[#This Row],[Pnr.]]=BK$7,Tb.Financiering[[#This Row],[Te financieren]]-Tb.Financiering[[#This Row],[Eigen
bijdrage]]-Tb.Financiering[[#This Row],[Andere
subsidie(s)]]-Tb.Financiering[[#This Row],[Anders]],0)</f>
        <v>0</v>
      </c>
      <c r="BL69" s="154">
        <f>IF(Tb.Financiering[[#This Row],[Pnr.]]=BL$7,Tb.Financiering[[#This Row],[Te financieren]]-Tb.Financiering[[#This Row],[Eigen
bijdrage]]-Tb.Financiering[[#This Row],[Andere
subsidie(s)]]-Tb.Financiering[[#This Row],[Anders]],0)</f>
        <v>0</v>
      </c>
      <c r="BM69" s="154">
        <f>IF(Tb.Financiering[[#This Row],[Pnr.]]=BM$7,Tb.Financiering[[#This Row],[Te financieren]]-Tb.Financiering[[#This Row],[Eigen
bijdrage]]-Tb.Financiering[[#This Row],[Andere
subsidie(s)]]-Tb.Financiering[[#This Row],[Anders]],0)</f>
        <v>0</v>
      </c>
      <c r="BN69" s="259">
        <f>IF(Tb.Financiering[[#This Row],[Pnr.]]=BN$7,Tb.Financiering[[#This Row],[Eigen
bijdrage]]+Tb.Financiering[[#This Row],[Andere
subsidie(s)]]+Tb.Financiering[[#This Row],[Anders]],0)</f>
        <v>0</v>
      </c>
      <c r="BO69" s="259">
        <f>IF(Tb.Financiering[[#This Row],[Pnr.]]=BO$7,Tb.Financiering[[#This Row],[Eigen
bijdrage]]+Tb.Financiering[[#This Row],[Andere
subsidie(s)]]+Tb.Financiering[[#This Row],[Anders]],0)</f>
        <v>0</v>
      </c>
      <c r="BP69" s="259">
        <f>IF(Tb.Financiering[[#This Row],[Pnr.]]=BP$7,Tb.Financiering[[#This Row],[Eigen
bijdrage]]+Tb.Financiering[[#This Row],[Andere
subsidie(s)]]+Tb.Financiering[[#This Row],[Anders]],0)</f>
        <v>0</v>
      </c>
      <c r="BQ69" s="259">
        <f>IF(Tb.Financiering[[#This Row],[Pnr.]]=BQ$7,Tb.Financiering[[#This Row],[Eigen
bijdrage]]+Tb.Financiering[[#This Row],[Andere
subsidie(s)]]+Tb.Financiering[[#This Row],[Anders]],0)</f>
        <v>0</v>
      </c>
      <c r="BR69" s="259">
        <f>IF(Tb.Financiering[[#This Row],[Pnr.]]=BR$7,Tb.Financiering[[#This Row],[Eigen
bijdrage]]+Tb.Financiering[[#This Row],[Andere
subsidie(s)]]+Tb.Financiering[[#This Row],[Anders]],0)</f>
        <v>0</v>
      </c>
      <c r="BS69" s="259">
        <f>IF(Tb.Financiering[[#This Row],[Pnr.]]=BS$7,Tb.Financiering[[#This Row],[Eigen
bijdrage]]+Tb.Financiering[[#This Row],[Andere
subsidie(s)]]+Tb.Financiering[[#This Row],[Anders]],0)</f>
        <v>0</v>
      </c>
      <c r="BT69" s="259">
        <f>IF(Tb.Financiering[[#This Row],[Pnr.]]=BT$7,Tb.Financiering[[#This Row],[Eigen
bijdrage]]+Tb.Financiering[[#This Row],[Andere
subsidie(s)]]+Tb.Financiering[[#This Row],[Anders]],0)</f>
        <v>0</v>
      </c>
      <c r="BU69" s="259">
        <f>IF(Tb.Financiering[[#This Row],[Pnr.]]=BU$7,Tb.Financiering[[#This Row],[Eigen
bijdrage]]+Tb.Financiering[[#This Row],[Andere
subsidie(s)]]+Tb.Financiering[[#This Row],[Anders]],0)</f>
        <v>0</v>
      </c>
      <c r="BV69" s="259">
        <f>IF(Tb.Financiering[[#This Row],[Pnr.]]=BV$7,Tb.Financiering[[#This Row],[Eigen
bijdrage]]+Tb.Financiering[[#This Row],[Andere
subsidie(s)]]+Tb.Financiering[[#This Row],[Anders]],0)</f>
        <v>0</v>
      </c>
      <c r="BW69" s="259">
        <f>IF(Tb.Financiering[[#This Row],[Pnr.]]=BW$7,Tb.Financiering[[#This Row],[Eigen
bijdrage]]+Tb.Financiering[[#This Row],[Andere
subsidie(s)]]+Tb.Financiering[[#This Row],[Anders]],0)</f>
        <v>0</v>
      </c>
      <c r="BX69" s="259">
        <f>IF(Tb.Financiering[[#This Row],[Pnr.]]=BX$7,Tb.Financiering[[#This Row],[Eigen
bijdrage]]+Tb.Financiering[[#This Row],[Andere
subsidie(s)]]+Tb.Financiering[[#This Row],[Anders]],0)</f>
        <v>0</v>
      </c>
      <c r="BY69" s="259">
        <f>IF(Tb.Financiering[[#This Row],[Pnr.]]=BY$7,Tb.Financiering[[#This Row],[Eigen
bijdrage]]+Tb.Financiering[[#This Row],[Andere
subsidie(s)]]+Tb.Financiering[[#This Row],[Anders]],0)</f>
        <v>0</v>
      </c>
      <c r="BZ69" s="259">
        <f>IF(Tb.Financiering[[#This Row],[Pnr.]]=BZ$7,Tb.Financiering[[#This Row],[Eigen
bijdrage]]+Tb.Financiering[[#This Row],[Andere
subsidie(s)]]+Tb.Financiering[[#This Row],[Anders]],0)</f>
        <v>0</v>
      </c>
      <c r="CA69" s="259">
        <f>IF(Tb.Financiering[[#This Row],[Pnr.]]=CA$7,Tb.Financiering[[#This Row],[Eigen
bijdrage]]+Tb.Financiering[[#This Row],[Andere
subsidie(s)]]+Tb.Financiering[[#This Row],[Anders]],0)</f>
        <v>0</v>
      </c>
      <c r="CB69" s="259">
        <f>IF(Tb.Financiering[[#This Row],[Pnr.]]=CB$7,Tb.Financiering[[#This Row],[Eigen
bijdrage]]+Tb.Financiering[[#This Row],[Andere
subsidie(s)]]+Tb.Financiering[[#This Row],[Anders]],0)</f>
        <v>0</v>
      </c>
      <c r="CC69" s="259">
        <f>IF(Tb.Financiering[[#This Row],[Pnr.]]=CC$7,Tb.Financiering[[#This Row],[Eigen
bijdrage]]+Tb.Financiering[[#This Row],[Andere
subsidie(s)]]+Tb.Financiering[[#This Row],[Anders]],0)</f>
        <v>0</v>
      </c>
      <c r="CD69" s="259">
        <f>IF(Tb.Financiering[[#This Row],[Pnr.]]=CD$7,Tb.Financiering[[#This Row],[Eigen
bijdrage]]+Tb.Financiering[[#This Row],[Andere
subsidie(s)]]+Tb.Financiering[[#This Row],[Anders]],0)</f>
        <v>0</v>
      </c>
      <c r="CE69" s="259">
        <f>IF(Tb.Financiering[[#This Row],[Pnr.]]=CE$7,Tb.Financiering[[#This Row],[Eigen
bijdrage]]+Tb.Financiering[[#This Row],[Andere
subsidie(s)]]+Tb.Financiering[[#This Row],[Anders]],0)</f>
        <v>0</v>
      </c>
      <c r="CF69" s="259">
        <f>IF(Tb.Financiering[[#This Row],[Pnr.]]=CF$7,Tb.Financiering[[#This Row],[Eigen
bijdrage]]+Tb.Financiering[[#This Row],[Andere
subsidie(s)]]+Tb.Financiering[[#This Row],[Anders]],0)</f>
        <v>0</v>
      </c>
      <c r="CG69" s="259">
        <f>IF(Tb.Financiering[[#This Row],[Pnr.]]=CG$7,Tb.Financiering[[#This Row],[Eigen
bijdrage]]+Tb.Financiering[[#This Row],[Andere
subsidie(s)]]+Tb.Financiering[[#This Row],[Anders]],0)</f>
        <v>0</v>
      </c>
      <c r="CH69" s="259">
        <f>IF(Tb.Financiering[[#This Row],[Pnr.]]=CH$7,Tb.Financiering[[#This Row],[Eigen
bijdrage]]+Tb.Financiering[[#This Row],[Andere
subsidie(s)]]+Tb.Financiering[[#This Row],[Anders]],0)</f>
        <v>0</v>
      </c>
      <c r="CI69" s="259">
        <f>IF(Tb.Financiering[[#This Row],[Pnr.]]=CI$7,Tb.Financiering[[#This Row],[Eigen
bijdrage]]+Tb.Financiering[[#This Row],[Andere
subsidie(s)]]+Tb.Financiering[[#This Row],[Anders]],0)</f>
        <v>0</v>
      </c>
      <c r="CJ69" s="259">
        <f>IF(Tb.Financiering[[#This Row],[Pnr.]]=CJ$7,Tb.Financiering[[#This Row],[Eigen
bijdrage]]+Tb.Financiering[[#This Row],[Andere
subsidie(s)]]+Tb.Financiering[[#This Row],[Anders]],0)</f>
        <v>0</v>
      </c>
      <c r="CK69" s="259">
        <f>IF(Tb.Financiering[[#This Row],[Pnr.]]=CK$7,Tb.Financiering[[#This Row],[Eigen
bijdrage]]+Tb.Financiering[[#This Row],[Andere
subsidie(s)]]+Tb.Financiering[[#This Row],[Anders]],0)</f>
        <v>0</v>
      </c>
      <c r="CL69" s="259">
        <f>IF(Tb.Financiering[[#This Row],[Pnr.]]=CL$7,Tb.Financiering[[#This Row],[Eigen
bijdrage]]+Tb.Financiering[[#This Row],[Andere
subsidie(s)]]+Tb.Financiering[[#This Row],[Anders]],0)</f>
        <v>0</v>
      </c>
      <c r="CM69" s="259">
        <f>IF(Tb.Financiering[[#This Row],[Pnr.]]=CM$7,Tb.Financiering[[#This Row],[Eigen
bijdrage]]+Tb.Financiering[[#This Row],[Andere
subsidie(s)]]+Tb.Financiering[[#This Row],[Anders]],0)</f>
        <v>0</v>
      </c>
      <c r="CN69" s="259">
        <f>IF(Tb.Financiering[[#This Row],[Pnr.]]=CN$7,Tb.Financiering[[#This Row],[Eigen
bijdrage]]+Tb.Financiering[[#This Row],[Andere
subsidie(s)]]+Tb.Financiering[[#This Row],[Anders]],0)</f>
        <v>0</v>
      </c>
      <c r="CO69" s="259">
        <f>IF(Tb.Financiering[[#This Row],[Pnr.]]=CO$7,Tb.Financiering[[#This Row],[Eigen
bijdrage]]+Tb.Financiering[[#This Row],[Andere
subsidie(s)]]+Tb.Financiering[[#This Row],[Anders]],0)</f>
        <v>0</v>
      </c>
      <c r="CP69" s="259">
        <f>IF(Tb.Financiering[[#This Row],[Pnr.]]=CP$7,Tb.Financiering[[#This Row],[Eigen
bijdrage]]+Tb.Financiering[[#This Row],[Andere
subsidie(s)]]+Tb.Financiering[[#This Row],[Anders]],0)</f>
        <v>0</v>
      </c>
      <c r="CQ69" s="259">
        <f>IF(Tb.Financiering[[#This Row],[Pnr.]]=CQ$7,Tb.Financiering[[#This Row],[Eigen
bijdrage]]+Tb.Financiering[[#This Row],[Andere
subsidie(s)]]+Tb.Financiering[[#This Row],[Anders]],0)</f>
        <v>0</v>
      </c>
      <c r="CR69" s="259">
        <f>IF(Tb.Financiering[[#This Row],[Pnr.]]=CR$7,Tb.Financiering[[#This Row],[Eigen
bijdrage]]+Tb.Financiering[[#This Row],[Andere
subsidie(s)]]+Tb.Financiering[[#This Row],[Anders]],0)</f>
        <v>0</v>
      </c>
      <c r="CS69" s="259">
        <f>IF(Tb.Financiering[[#This Row],[Pnr.]]=CS$7,Tb.Financiering[[#This Row],[Eigen
bijdrage]]+Tb.Financiering[[#This Row],[Andere
subsidie(s)]]+Tb.Financiering[[#This Row],[Anders]],0)</f>
        <v>0</v>
      </c>
      <c r="CT69" s="259">
        <f>IF(Tb.Financiering[[#This Row],[Pnr.]]=CT$7,Tb.Financiering[[#This Row],[Eigen
bijdrage]]+Tb.Financiering[[#This Row],[Andere
subsidie(s)]]+Tb.Financiering[[#This Row],[Anders]],0)</f>
        <v>0</v>
      </c>
      <c r="CU69" s="259">
        <f>IF(Tb.Financiering[[#This Row],[Pnr.]]=CU$7,Tb.Financiering[[#This Row],[Eigen
bijdrage]]+Tb.Financiering[[#This Row],[Andere
subsidie(s)]]+Tb.Financiering[[#This Row],[Anders]],0)</f>
        <v>0</v>
      </c>
      <c r="CV69" s="259">
        <f>IF(Tb.Financiering[[#This Row],[Pnr.]]=CV$7,Tb.Financiering[[#This Row],[Eigen
bijdrage]]+Tb.Financiering[[#This Row],[Andere
subsidie(s)]]+Tb.Financiering[[#This Row],[Anders]],0)</f>
        <v>0</v>
      </c>
      <c r="CW69" s="259">
        <f>IF(Tb.Financiering[[#This Row],[Pnr.]]=CW$7,Tb.Financiering[[#This Row],[Eigen
bijdrage]]+Tb.Financiering[[#This Row],[Andere
subsidie(s)]]+Tb.Financiering[[#This Row],[Anders]],0)</f>
        <v>0</v>
      </c>
      <c r="CX69" s="259">
        <f>IF(Tb.Financiering[[#This Row],[Pnr.]]=CX$7,Tb.Financiering[[#This Row],[Eigen
bijdrage]]+Tb.Financiering[[#This Row],[Andere
subsidie(s)]]+Tb.Financiering[[#This Row],[Anders]],0)</f>
        <v>0</v>
      </c>
      <c r="CY69" s="259">
        <f>IF(Tb.Financiering[[#This Row],[Pnr.]]=CY$7,Tb.Financiering[[#This Row],[Eigen
bijdrage]]+Tb.Financiering[[#This Row],[Andere
subsidie(s)]]+Tb.Financiering[[#This Row],[Anders]],0)</f>
        <v>0</v>
      </c>
      <c r="CZ69" s="259">
        <f>IF(Tb.Financiering[[#This Row],[Pnr.]]=CZ$7,Tb.Financiering[[#This Row],[Eigen
bijdrage]]+Tb.Financiering[[#This Row],[Andere
subsidie(s)]]+Tb.Financiering[[#This Row],[Anders]],0)</f>
        <v>0</v>
      </c>
      <c r="DA69" s="259">
        <f>IF(Tb.Financiering[[#This Row],[Pnr.]]=DA$7,Tb.Financiering[[#This Row],[Eigen
bijdrage]]+Tb.Financiering[[#This Row],[Andere
subsidie(s)]]+Tb.Financiering[[#This Row],[Anders]],0)</f>
        <v>0</v>
      </c>
      <c r="DB69" s="259">
        <f>IF(Tb.Financiering[[#This Row],[Pnr.]]=DB$7,Tb.Financiering[[#This Row],[Eigen
bijdrage]]+Tb.Financiering[[#This Row],[Andere
subsidie(s)]]+Tb.Financiering[[#This Row],[Anders]],0)</f>
        <v>0</v>
      </c>
      <c r="DC69" s="259">
        <f>IF(Tb.Financiering[[#This Row],[Pnr.]]=DC$7,Tb.Financiering[[#This Row],[Eigen
bijdrage]]+Tb.Financiering[[#This Row],[Andere
subsidie(s)]]+Tb.Financiering[[#This Row],[Anders]],0)</f>
        <v>0</v>
      </c>
      <c r="DD69" s="259">
        <f>IF(Tb.Financiering[[#This Row],[Pnr.]]=DD$7,Tb.Financiering[[#This Row],[Eigen
bijdrage]]+Tb.Financiering[[#This Row],[Andere
subsidie(s)]]+Tb.Financiering[[#This Row],[Anders]],0)</f>
        <v>0</v>
      </c>
      <c r="DE69" s="259">
        <f>IF(Tb.Financiering[[#This Row],[Pnr.]]=DE$7,Tb.Financiering[[#This Row],[Eigen
bijdrage]]+Tb.Financiering[[#This Row],[Andere
subsidie(s)]]+Tb.Financiering[[#This Row],[Anders]],0)</f>
        <v>0</v>
      </c>
      <c r="DF69" s="259">
        <f>IF(Tb.Financiering[[#This Row],[Pnr.]]=DF$7,Tb.Financiering[[#This Row],[Eigen
bijdrage]]+Tb.Financiering[[#This Row],[Andere
subsidie(s)]]+Tb.Financiering[[#This Row],[Anders]],0)</f>
        <v>0</v>
      </c>
      <c r="DG69" s="259">
        <f>IF(Tb.Financiering[[#This Row],[Pnr.]]=DG$7,Tb.Financiering[[#This Row],[Eigen
bijdrage]]+Tb.Financiering[[#This Row],[Andere
subsidie(s)]]+Tb.Financiering[[#This Row],[Anders]],0)</f>
        <v>0</v>
      </c>
      <c r="DH69" s="259">
        <f>IF(Tb.Financiering[[#This Row],[Pnr.]]=DH$7,Tb.Financiering[[#This Row],[Eigen
bijdrage]]+Tb.Financiering[[#This Row],[Andere
subsidie(s)]]+Tb.Financiering[[#This Row],[Anders]],0)</f>
        <v>0</v>
      </c>
      <c r="DI69" s="259">
        <f>IF(Tb.Financiering[[#This Row],[Pnr.]]=DI$7,Tb.Financiering[[#This Row],[Eigen
bijdrage]]+Tb.Financiering[[#This Row],[Andere
subsidie(s)]]+Tb.Financiering[[#This Row],[Anders]],0)</f>
        <v>0</v>
      </c>
      <c r="DJ69" s="259">
        <f>IF(Tb.Financiering[[#This Row],[Pnr.]]=DJ$7,Tb.Financiering[[#This Row],[Eigen
bijdrage]]+Tb.Financiering[[#This Row],[Andere
subsidie(s)]]+Tb.Financiering[[#This Row],[Anders]],0)</f>
        <v>0</v>
      </c>
      <c r="DK69" s="259">
        <f>IF(Tb.Financiering[[#This Row],[Pnr.]]=DK$7,Tb.Financiering[[#This Row],[Eigen
bijdrage]]+Tb.Financiering[[#This Row],[Andere
subsidie(s)]]+Tb.Financiering[[#This Row],[Anders]],0)</f>
        <v>0</v>
      </c>
      <c r="XEZ69" s="267"/>
      <c r="XFA69" s="267"/>
      <c r="XFB69" s="267"/>
      <c r="XFC69" s="267"/>
      <c r="XFD69" s="31"/>
    </row>
    <row r="70" spans="1:115 16380:16384" s="4" customFormat="1" x14ac:dyDescent="0.3">
      <c r="A70" s="31"/>
      <c r="B70" s="147"/>
      <c r="C70" s="147"/>
      <c r="D70" s="11">
        <f>SUMIF(Tbl.Kosten[PSAnr.],Tb.Financiering[[#This Row],[PSAnr.]],Tbl.Kosten[Totaal kosten])</f>
        <v>0</v>
      </c>
      <c r="E70" s="164">
        <f>SUMIF(Tbl.Kosten[PSAnr.],Tb.Financiering[[#This Row],[PSAnr.]],Tbl.Kosten[Subsidie])</f>
        <v>0</v>
      </c>
      <c r="F70" s="165"/>
      <c r="G70" s="164">
        <f>Tb.Financiering[[#This Row],[Begrote kosten]]-Tb.Financiering[[#This Row],[Berekende GLB subsidie]]-Tb.Financiering[[#This Row],[Correctie GLB subsidie]]</f>
        <v>0</v>
      </c>
      <c r="H70" s="166"/>
      <c r="I70" s="166"/>
      <c r="J70" s="166"/>
      <c r="K70" s="162"/>
      <c r="L70" s="97">
        <f>Tb.Financiering[[#This Row],[Te financieren]]-SUM(Tb.Financiering[[#This Row],[Eigen
bijdrage]:[Anders]])</f>
        <v>0</v>
      </c>
      <c r="M70" s="170" t="str">
        <f>IFERROR(VLOOKUP(Tb.Financiering[[#This Row],[Partnernaam]],Tbl.Projectpartners[[Naam]:[PNr.]],9,FALSE),"")</f>
        <v/>
      </c>
      <c r="N70" s="152" t="str">
        <f>IFERROR(VLOOKUP(Tb.Financiering[[#This Row],[Subsidiabele activiteit]],Tbl.Subsidiehoogte[[Subsidieactiviteit]:[SAnr.]],3,FALSE),"")</f>
        <v/>
      </c>
      <c r="O70" s="152" t="str">
        <f>_xlfn.CONCAT(Tb.Financiering[[#This Row],[Pnr.]],Tb.Financiering[[#This Row],[SAnr.]])</f>
        <v/>
      </c>
      <c r="P70" s="154">
        <f>IF(Tb.Financiering[[#This Row],[Pnr.]]=P$7,Tb.Financiering[[#This Row],[Te financieren]]-Tb.Financiering[[#This Row],[Eigen
bijdrage]]-Tb.Financiering[[#This Row],[Andere
subsidie(s)]]-Tb.Financiering[[#This Row],[Anders]],0)</f>
        <v>0</v>
      </c>
      <c r="Q70" s="154">
        <f>IF(Tb.Financiering[[#This Row],[Pnr.]]=Q$7,Tb.Financiering[[#This Row],[Te financieren]]-Tb.Financiering[[#This Row],[Eigen
bijdrage]]-Tb.Financiering[[#This Row],[Andere
subsidie(s)]]-Tb.Financiering[[#This Row],[Anders]],0)</f>
        <v>0</v>
      </c>
      <c r="R70" s="154">
        <f>IF(Tb.Financiering[[#This Row],[Pnr.]]=R$7,Tb.Financiering[[#This Row],[Te financieren]]-Tb.Financiering[[#This Row],[Eigen
bijdrage]]-Tb.Financiering[[#This Row],[Andere
subsidie(s)]]-Tb.Financiering[[#This Row],[Anders]],0)</f>
        <v>0</v>
      </c>
      <c r="S70" s="154">
        <f>IF(Tb.Financiering[[#This Row],[Pnr.]]=S$7,Tb.Financiering[[#This Row],[Te financieren]]-Tb.Financiering[[#This Row],[Eigen
bijdrage]]-Tb.Financiering[[#This Row],[Andere
subsidie(s)]]-Tb.Financiering[[#This Row],[Anders]],0)</f>
        <v>0</v>
      </c>
      <c r="T70" s="154">
        <f>IF(Tb.Financiering[[#This Row],[Pnr.]]=T$7,Tb.Financiering[[#This Row],[Te financieren]]-Tb.Financiering[[#This Row],[Eigen
bijdrage]]-Tb.Financiering[[#This Row],[Andere
subsidie(s)]]-Tb.Financiering[[#This Row],[Anders]],0)</f>
        <v>0</v>
      </c>
      <c r="U70" s="154">
        <f>IF(Tb.Financiering[[#This Row],[Pnr.]]=U$7,Tb.Financiering[[#This Row],[Te financieren]]-Tb.Financiering[[#This Row],[Eigen
bijdrage]]-Tb.Financiering[[#This Row],[Andere
subsidie(s)]]-Tb.Financiering[[#This Row],[Anders]],0)</f>
        <v>0</v>
      </c>
      <c r="V70" s="154">
        <f>IF(Tb.Financiering[[#This Row],[Pnr.]]=V$7,Tb.Financiering[[#This Row],[Te financieren]]-Tb.Financiering[[#This Row],[Eigen
bijdrage]]-Tb.Financiering[[#This Row],[Andere
subsidie(s)]]-Tb.Financiering[[#This Row],[Anders]],0)</f>
        <v>0</v>
      </c>
      <c r="W70" s="154">
        <f>IF(Tb.Financiering[[#This Row],[Pnr.]]=W$7,Tb.Financiering[[#This Row],[Te financieren]]-Tb.Financiering[[#This Row],[Eigen
bijdrage]]-Tb.Financiering[[#This Row],[Andere
subsidie(s)]]-Tb.Financiering[[#This Row],[Anders]],0)</f>
        <v>0</v>
      </c>
      <c r="X70" s="154">
        <f>IF(Tb.Financiering[[#This Row],[Pnr.]]=X$7,Tb.Financiering[[#This Row],[Te financieren]]-Tb.Financiering[[#This Row],[Eigen
bijdrage]]-Tb.Financiering[[#This Row],[Andere
subsidie(s)]]-Tb.Financiering[[#This Row],[Anders]],0)</f>
        <v>0</v>
      </c>
      <c r="Y70" s="154">
        <f>IF(Tb.Financiering[[#This Row],[Pnr.]]=Y$7,Tb.Financiering[[#This Row],[Te financieren]]-Tb.Financiering[[#This Row],[Eigen
bijdrage]]-Tb.Financiering[[#This Row],[Andere
subsidie(s)]]-Tb.Financiering[[#This Row],[Anders]],0)</f>
        <v>0</v>
      </c>
      <c r="Z70" s="154">
        <f>IF(Tb.Financiering[[#This Row],[Pnr.]]=Z$7,Tb.Financiering[[#This Row],[Te financieren]]-Tb.Financiering[[#This Row],[Eigen
bijdrage]]-Tb.Financiering[[#This Row],[Andere
subsidie(s)]]-Tb.Financiering[[#This Row],[Anders]],0)</f>
        <v>0</v>
      </c>
      <c r="AA70" s="154">
        <f>IF(Tb.Financiering[[#This Row],[Pnr.]]=AA$7,Tb.Financiering[[#This Row],[Te financieren]]-Tb.Financiering[[#This Row],[Eigen
bijdrage]]-Tb.Financiering[[#This Row],[Andere
subsidie(s)]]-Tb.Financiering[[#This Row],[Anders]],0)</f>
        <v>0</v>
      </c>
      <c r="AB70" s="154">
        <f>IF(Tb.Financiering[[#This Row],[Pnr.]]=AB$7,Tb.Financiering[[#This Row],[Te financieren]]-Tb.Financiering[[#This Row],[Eigen
bijdrage]]-Tb.Financiering[[#This Row],[Andere
subsidie(s)]]-Tb.Financiering[[#This Row],[Anders]],0)</f>
        <v>0</v>
      </c>
      <c r="AC70" s="154">
        <f>IF(Tb.Financiering[[#This Row],[Pnr.]]=AC$7,Tb.Financiering[[#This Row],[Te financieren]]-Tb.Financiering[[#This Row],[Eigen
bijdrage]]-Tb.Financiering[[#This Row],[Andere
subsidie(s)]]-Tb.Financiering[[#This Row],[Anders]],0)</f>
        <v>0</v>
      </c>
      <c r="AD70" s="154">
        <f>IF(Tb.Financiering[[#This Row],[Pnr.]]=AD$7,Tb.Financiering[[#This Row],[Te financieren]]-Tb.Financiering[[#This Row],[Eigen
bijdrage]]-Tb.Financiering[[#This Row],[Andere
subsidie(s)]]-Tb.Financiering[[#This Row],[Anders]],0)</f>
        <v>0</v>
      </c>
      <c r="AE70" s="154">
        <f>IF(Tb.Financiering[[#This Row],[Pnr.]]=AE$7,Tb.Financiering[[#This Row],[Te financieren]]-Tb.Financiering[[#This Row],[Eigen
bijdrage]]-Tb.Financiering[[#This Row],[Andere
subsidie(s)]]-Tb.Financiering[[#This Row],[Anders]],0)</f>
        <v>0</v>
      </c>
      <c r="AF70" s="154">
        <f>IF(Tb.Financiering[[#This Row],[Pnr.]]=AF$7,Tb.Financiering[[#This Row],[Te financieren]]-Tb.Financiering[[#This Row],[Eigen
bijdrage]]-Tb.Financiering[[#This Row],[Andere
subsidie(s)]]-Tb.Financiering[[#This Row],[Anders]],0)</f>
        <v>0</v>
      </c>
      <c r="AG70" s="154">
        <f>IF(Tb.Financiering[[#This Row],[Pnr.]]=AG$7,Tb.Financiering[[#This Row],[Te financieren]]-Tb.Financiering[[#This Row],[Eigen
bijdrage]]-Tb.Financiering[[#This Row],[Andere
subsidie(s)]]-Tb.Financiering[[#This Row],[Anders]],0)</f>
        <v>0</v>
      </c>
      <c r="AH70" s="154">
        <f>IF(Tb.Financiering[[#This Row],[Pnr.]]=AH$7,Tb.Financiering[[#This Row],[Te financieren]]-Tb.Financiering[[#This Row],[Eigen
bijdrage]]-Tb.Financiering[[#This Row],[Andere
subsidie(s)]]-Tb.Financiering[[#This Row],[Anders]],0)</f>
        <v>0</v>
      </c>
      <c r="AI70" s="154">
        <f>IF(Tb.Financiering[[#This Row],[Pnr.]]=AI$7,Tb.Financiering[[#This Row],[Te financieren]]-Tb.Financiering[[#This Row],[Eigen
bijdrage]]-Tb.Financiering[[#This Row],[Andere
subsidie(s)]]-Tb.Financiering[[#This Row],[Anders]],0)</f>
        <v>0</v>
      </c>
      <c r="AJ70" s="154">
        <f>IF(Tb.Financiering[[#This Row],[Pnr.]]=AJ$7,Tb.Financiering[[#This Row],[Te financieren]]-Tb.Financiering[[#This Row],[Eigen
bijdrage]]-Tb.Financiering[[#This Row],[Andere
subsidie(s)]]-Tb.Financiering[[#This Row],[Anders]],0)</f>
        <v>0</v>
      </c>
      <c r="AK70" s="154">
        <f>IF(Tb.Financiering[[#This Row],[Pnr.]]=AK$7,Tb.Financiering[[#This Row],[Te financieren]]-Tb.Financiering[[#This Row],[Eigen
bijdrage]]-Tb.Financiering[[#This Row],[Andere
subsidie(s)]]-Tb.Financiering[[#This Row],[Anders]],0)</f>
        <v>0</v>
      </c>
      <c r="AL70" s="154">
        <f>IF(Tb.Financiering[[#This Row],[Pnr.]]=AL$7,Tb.Financiering[[#This Row],[Te financieren]]-Tb.Financiering[[#This Row],[Eigen
bijdrage]]-Tb.Financiering[[#This Row],[Andere
subsidie(s)]]-Tb.Financiering[[#This Row],[Anders]],0)</f>
        <v>0</v>
      </c>
      <c r="AM70" s="154">
        <f>IF(Tb.Financiering[[#This Row],[Pnr.]]=AM$7,Tb.Financiering[[#This Row],[Te financieren]]-Tb.Financiering[[#This Row],[Eigen
bijdrage]]-Tb.Financiering[[#This Row],[Andere
subsidie(s)]]-Tb.Financiering[[#This Row],[Anders]],0)</f>
        <v>0</v>
      </c>
      <c r="AN70" s="154">
        <f>IF(Tb.Financiering[[#This Row],[Pnr.]]=AN$7,Tb.Financiering[[#This Row],[Te financieren]]-Tb.Financiering[[#This Row],[Eigen
bijdrage]]-Tb.Financiering[[#This Row],[Andere
subsidie(s)]]-Tb.Financiering[[#This Row],[Anders]],0)</f>
        <v>0</v>
      </c>
      <c r="AO70" s="154">
        <f>IF(Tb.Financiering[[#This Row],[Pnr.]]=AO$7,Tb.Financiering[[#This Row],[Te financieren]]-Tb.Financiering[[#This Row],[Eigen
bijdrage]]-Tb.Financiering[[#This Row],[Andere
subsidie(s)]]-Tb.Financiering[[#This Row],[Anders]],0)</f>
        <v>0</v>
      </c>
      <c r="AP70" s="154">
        <f>IF(Tb.Financiering[[#This Row],[Pnr.]]=AP$7,Tb.Financiering[[#This Row],[Te financieren]]-Tb.Financiering[[#This Row],[Eigen
bijdrage]]-Tb.Financiering[[#This Row],[Andere
subsidie(s)]]-Tb.Financiering[[#This Row],[Anders]],0)</f>
        <v>0</v>
      </c>
      <c r="AQ70" s="154">
        <f>IF(Tb.Financiering[[#This Row],[Pnr.]]=AQ$7,Tb.Financiering[[#This Row],[Te financieren]]-Tb.Financiering[[#This Row],[Eigen
bijdrage]]-Tb.Financiering[[#This Row],[Andere
subsidie(s)]]-Tb.Financiering[[#This Row],[Anders]],0)</f>
        <v>0</v>
      </c>
      <c r="AR70" s="154">
        <f>IF(Tb.Financiering[[#This Row],[Pnr.]]=AR$7,Tb.Financiering[[#This Row],[Te financieren]]-Tb.Financiering[[#This Row],[Eigen
bijdrage]]-Tb.Financiering[[#This Row],[Andere
subsidie(s)]]-Tb.Financiering[[#This Row],[Anders]],0)</f>
        <v>0</v>
      </c>
      <c r="AS70" s="154">
        <f>IF(Tb.Financiering[[#This Row],[Pnr.]]=AS$7,Tb.Financiering[[#This Row],[Te financieren]]-Tb.Financiering[[#This Row],[Eigen
bijdrage]]-Tb.Financiering[[#This Row],[Andere
subsidie(s)]]-Tb.Financiering[[#This Row],[Anders]],0)</f>
        <v>0</v>
      </c>
      <c r="AT70" s="154">
        <f>IF(Tb.Financiering[[#This Row],[Pnr.]]=AT$7,Tb.Financiering[[#This Row],[Te financieren]]-Tb.Financiering[[#This Row],[Eigen
bijdrage]]-Tb.Financiering[[#This Row],[Andere
subsidie(s)]]-Tb.Financiering[[#This Row],[Anders]],0)</f>
        <v>0</v>
      </c>
      <c r="AU70" s="154">
        <f>IF(Tb.Financiering[[#This Row],[Pnr.]]=AU$7,Tb.Financiering[[#This Row],[Te financieren]]-Tb.Financiering[[#This Row],[Eigen
bijdrage]]-Tb.Financiering[[#This Row],[Andere
subsidie(s)]]-Tb.Financiering[[#This Row],[Anders]],0)</f>
        <v>0</v>
      </c>
      <c r="AV70" s="154">
        <f>IF(Tb.Financiering[[#This Row],[Pnr.]]=AV$7,Tb.Financiering[[#This Row],[Te financieren]]-Tb.Financiering[[#This Row],[Eigen
bijdrage]]-Tb.Financiering[[#This Row],[Andere
subsidie(s)]]-Tb.Financiering[[#This Row],[Anders]],0)</f>
        <v>0</v>
      </c>
      <c r="AW70" s="154">
        <f>IF(Tb.Financiering[[#This Row],[Pnr.]]=AW$7,Tb.Financiering[[#This Row],[Te financieren]]-Tb.Financiering[[#This Row],[Eigen
bijdrage]]-Tb.Financiering[[#This Row],[Andere
subsidie(s)]]-Tb.Financiering[[#This Row],[Anders]],0)</f>
        <v>0</v>
      </c>
      <c r="AX70" s="154">
        <f>IF(Tb.Financiering[[#This Row],[Pnr.]]=AX$7,Tb.Financiering[[#This Row],[Te financieren]]-Tb.Financiering[[#This Row],[Eigen
bijdrage]]-Tb.Financiering[[#This Row],[Andere
subsidie(s)]]-Tb.Financiering[[#This Row],[Anders]],0)</f>
        <v>0</v>
      </c>
      <c r="AY70" s="154">
        <f>IF(Tb.Financiering[[#This Row],[Pnr.]]=AY$7,Tb.Financiering[[#This Row],[Te financieren]]-Tb.Financiering[[#This Row],[Eigen
bijdrage]]-Tb.Financiering[[#This Row],[Andere
subsidie(s)]]-Tb.Financiering[[#This Row],[Anders]],0)</f>
        <v>0</v>
      </c>
      <c r="AZ70" s="154">
        <f>IF(Tb.Financiering[[#This Row],[Pnr.]]=AZ$7,Tb.Financiering[[#This Row],[Te financieren]]-Tb.Financiering[[#This Row],[Eigen
bijdrage]]-Tb.Financiering[[#This Row],[Andere
subsidie(s)]]-Tb.Financiering[[#This Row],[Anders]],0)</f>
        <v>0</v>
      </c>
      <c r="BA70" s="154">
        <f>IF(Tb.Financiering[[#This Row],[Pnr.]]=BA$7,Tb.Financiering[[#This Row],[Te financieren]]-Tb.Financiering[[#This Row],[Eigen
bijdrage]]-Tb.Financiering[[#This Row],[Andere
subsidie(s)]]-Tb.Financiering[[#This Row],[Anders]],0)</f>
        <v>0</v>
      </c>
      <c r="BB70" s="154">
        <f>IF(Tb.Financiering[[#This Row],[Pnr.]]=BB$7,Tb.Financiering[[#This Row],[Te financieren]]-Tb.Financiering[[#This Row],[Eigen
bijdrage]]-Tb.Financiering[[#This Row],[Andere
subsidie(s)]]-Tb.Financiering[[#This Row],[Anders]],0)</f>
        <v>0</v>
      </c>
      <c r="BC70" s="154">
        <f>IF(Tb.Financiering[[#This Row],[Pnr.]]=BC$7,Tb.Financiering[[#This Row],[Te financieren]]-Tb.Financiering[[#This Row],[Eigen
bijdrage]]-Tb.Financiering[[#This Row],[Andere
subsidie(s)]]-Tb.Financiering[[#This Row],[Anders]],0)</f>
        <v>0</v>
      </c>
      <c r="BD70" s="154">
        <f>IF(Tb.Financiering[[#This Row],[Pnr.]]=BD$7,Tb.Financiering[[#This Row],[Te financieren]]-Tb.Financiering[[#This Row],[Eigen
bijdrage]]-Tb.Financiering[[#This Row],[Andere
subsidie(s)]]-Tb.Financiering[[#This Row],[Anders]],0)</f>
        <v>0</v>
      </c>
      <c r="BE70" s="154">
        <f>IF(Tb.Financiering[[#This Row],[Pnr.]]=BE$7,Tb.Financiering[[#This Row],[Te financieren]]-Tb.Financiering[[#This Row],[Eigen
bijdrage]]-Tb.Financiering[[#This Row],[Andere
subsidie(s)]]-Tb.Financiering[[#This Row],[Anders]],0)</f>
        <v>0</v>
      </c>
      <c r="BF70" s="154">
        <f>IF(Tb.Financiering[[#This Row],[Pnr.]]=BF$7,Tb.Financiering[[#This Row],[Te financieren]]-Tb.Financiering[[#This Row],[Eigen
bijdrage]]-Tb.Financiering[[#This Row],[Andere
subsidie(s)]]-Tb.Financiering[[#This Row],[Anders]],0)</f>
        <v>0</v>
      </c>
      <c r="BG70" s="154">
        <f>IF(Tb.Financiering[[#This Row],[Pnr.]]=BG$7,Tb.Financiering[[#This Row],[Te financieren]]-Tb.Financiering[[#This Row],[Eigen
bijdrage]]-Tb.Financiering[[#This Row],[Andere
subsidie(s)]]-Tb.Financiering[[#This Row],[Anders]],0)</f>
        <v>0</v>
      </c>
      <c r="BH70" s="154">
        <f>IF(Tb.Financiering[[#This Row],[Pnr.]]=BH$7,Tb.Financiering[[#This Row],[Te financieren]]-Tb.Financiering[[#This Row],[Eigen
bijdrage]]-Tb.Financiering[[#This Row],[Andere
subsidie(s)]]-Tb.Financiering[[#This Row],[Anders]],0)</f>
        <v>0</v>
      </c>
      <c r="BI70" s="154">
        <f>IF(Tb.Financiering[[#This Row],[Pnr.]]=BI$7,Tb.Financiering[[#This Row],[Te financieren]]-Tb.Financiering[[#This Row],[Eigen
bijdrage]]-Tb.Financiering[[#This Row],[Andere
subsidie(s)]]-Tb.Financiering[[#This Row],[Anders]],0)</f>
        <v>0</v>
      </c>
      <c r="BJ70" s="154">
        <f>IF(Tb.Financiering[[#This Row],[Pnr.]]=BJ$7,Tb.Financiering[[#This Row],[Te financieren]]-Tb.Financiering[[#This Row],[Eigen
bijdrage]]-Tb.Financiering[[#This Row],[Andere
subsidie(s)]]-Tb.Financiering[[#This Row],[Anders]],0)</f>
        <v>0</v>
      </c>
      <c r="BK70" s="154">
        <f>IF(Tb.Financiering[[#This Row],[Pnr.]]=BK$7,Tb.Financiering[[#This Row],[Te financieren]]-Tb.Financiering[[#This Row],[Eigen
bijdrage]]-Tb.Financiering[[#This Row],[Andere
subsidie(s)]]-Tb.Financiering[[#This Row],[Anders]],0)</f>
        <v>0</v>
      </c>
      <c r="BL70" s="154">
        <f>IF(Tb.Financiering[[#This Row],[Pnr.]]=BL$7,Tb.Financiering[[#This Row],[Te financieren]]-Tb.Financiering[[#This Row],[Eigen
bijdrage]]-Tb.Financiering[[#This Row],[Andere
subsidie(s)]]-Tb.Financiering[[#This Row],[Anders]],0)</f>
        <v>0</v>
      </c>
      <c r="BM70" s="154">
        <f>IF(Tb.Financiering[[#This Row],[Pnr.]]=BM$7,Tb.Financiering[[#This Row],[Te financieren]]-Tb.Financiering[[#This Row],[Eigen
bijdrage]]-Tb.Financiering[[#This Row],[Andere
subsidie(s)]]-Tb.Financiering[[#This Row],[Anders]],0)</f>
        <v>0</v>
      </c>
      <c r="BN70" s="259">
        <f>IF(Tb.Financiering[[#This Row],[Pnr.]]=BN$7,Tb.Financiering[[#This Row],[Eigen
bijdrage]]+Tb.Financiering[[#This Row],[Andere
subsidie(s)]]+Tb.Financiering[[#This Row],[Anders]],0)</f>
        <v>0</v>
      </c>
      <c r="BO70" s="259">
        <f>IF(Tb.Financiering[[#This Row],[Pnr.]]=BO$7,Tb.Financiering[[#This Row],[Eigen
bijdrage]]+Tb.Financiering[[#This Row],[Andere
subsidie(s)]]+Tb.Financiering[[#This Row],[Anders]],0)</f>
        <v>0</v>
      </c>
      <c r="BP70" s="259">
        <f>IF(Tb.Financiering[[#This Row],[Pnr.]]=BP$7,Tb.Financiering[[#This Row],[Eigen
bijdrage]]+Tb.Financiering[[#This Row],[Andere
subsidie(s)]]+Tb.Financiering[[#This Row],[Anders]],0)</f>
        <v>0</v>
      </c>
      <c r="BQ70" s="259">
        <f>IF(Tb.Financiering[[#This Row],[Pnr.]]=BQ$7,Tb.Financiering[[#This Row],[Eigen
bijdrage]]+Tb.Financiering[[#This Row],[Andere
subsidie(s)]]+Tb.Financiering[[#This Row],[Anders]],0)</f>
        <v>0</v>
      </c>
      <c r="BR70" s="259">
        <f>IF(Tb.Financiering[[#This Row],[Pnr.]]=BR$7,Tb.Financiering[[#This Row],[Eigen
bijdrage]]+Tb.Financiering[[#This Row],[Andere
subsidie(s)]]+Tb.Financiering[[#This Row],[Anders]],0)</f>
        <v>0</v>
      </c>
      <c r="BS70" s="259">
        <f>IF(Tb.Financiering[[#This Row],[Pnr.]]=BS$7,Tb.Financiering[[#This Row],[Eigen
bijdrage]]+Tb.Financiering[[#This Row],[Andere
subsidie(s)]]+Tb.Financiering[[#This Row],[Anders]],0)</f>
        <v>0</v>
      </c>
      <c r="BT70" s="259">
        <f>IF(Tb.Financiering[[#This Row],[Pnr.]]=BT$7,Tb.Financiering[[#This Row],[Eigen
bijdrage]]+Tb.Financiering[[#This Row],[Andere
subsidie(s)]]+Tb.Financiering[[#This Row],[Anders]],0)</f>
        <v>0</v>
      </c>
      <c r="BU70" s="259">
        <f>IF(Tb.Financiering[[#This Row],[Pnr.]]=BU$7,Tb.Financiering[[#This Row],[Eigen
bijdrage]]+Tb.Financiering[[#This Row],[Andere
subsidie(s)]]+Tb.Financiering[[#This Row],[Anders]],0)</f>
        <v>0</v>
      </c>
      <c r="BV70" s="259">
        <f>IF(Tb.Financiering[[#This Row],[Pnr.]]=BV$7,Tb.Financiering[[#This Row],[Eigen
bijdrage]]+Tb.Financiering[[#This Row],[Andere
subsidie(s)]]+Tb.Financiering[[#This Row],[Anders]],0)</f>
        <v>0</v>
      </c>
      <c r="BW70" s="259">
        <f>IF(Tb.Financiering[[#This Row],[Pnr.]]=BW$7,Tb.Financiering[[#This Row],[Eigen
bijdrage]]+Tb.Financiering[[#This Row],[Andere
subsidie(s)]]+Tb.Financiering[[#This Row],[Anders]],0)</f>
        <v>0</v>
      </c>
      <c r="BX70" s="259">
        <f>IF(Tb.Financiering[[#This Row],[Pnr.]]=BX$7,Tb.Financiering[[#This Row],[Eigen
bijdrage]]+Tb.Financiering[[#This Row],[Andere
subsidie(s)]]+Tb.Financiering[[#This Row],[Anders]],0)</f>
        <v>0</v>
      </c>
      <c r="BY70" s="259">
        <f>IF(Tb.Financiering[[#This Row],[Pnr.]]=BY$7,Tb.Financiering[[#This Row],[Eigen
bijdrage]]+Tb.Financiering[[#This Row],[Andere
subsidie(s)]]+Tb.Financiering[[#This Row],[Anders]],0)</f>
        <v>0</v>
      </c>
      <c r="BZ70" s="259">
        <f>IF(Tb.Financiering[[#This Row],[Pnr.]]=BZ$7,Tb.Financiering[[#This Row],[Eigen
bijdrage]]+Tb.Financiering[[#This Row],[Andere
subsidie(s)]]+Tb.Financiering[[#This Row],[Anders]],0)</f>
        <v>0</v>
      </c>
      <c r="CA70" s="259">
        <f>IF(Tb.Financiering[[#This Row],[Pnr.]]=CA$7,Tb.Financiering[[#This Row],[Eigen
bijdrage]]+Tb.Financiering[[#This Row],[Andere
subsidie(s)]]+Tb.Financiering[[#This Row],[Anders]],0)</f>
        <v>0</v>
      </c>
      <c r="CB70" s="259">
        <f>IF(Tb.Financiering[[#This Row],[Pnr.]]=CB$7,Tb.Financiering[[#This Row],[Eigen
bijdrage]]+Tb.Financiering[[#This Row],[Andere
subsidie(s)]]+Tb.Financiering[[#This Row],[Anders]],0)</f>
        <v>0</v>
      </c>
      <c r="CC70" s="259">
        <f>IF(Tb.Financiering[[#This Row],[Pnr.]]=CC$7,Tb.Financiering[[#This Row],[Eigen
bijdrage]]+Tb.Financiering[[#This Row],[Andere
subsidie(s)]]+Tb.Financiering[[#This Row],[Anders]],0)</f>
        <v>0</v>
      </c>
      <c r="CD70" s="259">
        <f>IF(Tb.Financiering[[#This Row],[Pnr.]]=CD$7,Tb.Financiering[[#This Row],[Eigen
bijdrage]]+Tb.Financiering[[#This Row],[Andere
subsidie(s)]]+Tb.Financiering[[#This Row],[Anders]],0)</f>
        <v>0</v>
      </c>
      <c r="CE70" s="259">
        <f>IF(Tb.Financiering[[#This Row],[Pnr.]]=CE$7,Tb.Financiering[[#This Row],[Eigen
bijdrage]]+Tb.Financiering[[#This Row],[Andere
subsidie(s)]]+Tb.Financiering[[#This Row],[Anders]],0)</f>
        <v>0</v>
      </c>
      <c r="CF70" s="259">
        <f>IF(Tb.Financiering[[#This Row],[Pnr.]]=CF$7,Tb.Financiering[[#This Row],[Eigen
bijdrage]]+Tb.Financiering[[#This Row],[Andere
subsidie(s)]]+Tb.Financiering[[#This Row],[Anders]],0)</f>
        <v>0</v>
      </c>
      <c r="CG70" s="259">
        <f>IF(Tb.Financiering[[#This Row],[Pnr.]]=CG$7,Tb.Financiering[[#This Row],[Eigen
bijdrage]]+Tb.Financiering[[#This Row],[Andere
subsidie(s)]]+Tb.Financiering[[#This Row],[Anders]],0)</f>
        <v>0</v>
      </c>
      <c r="CH70" s="259">
        <f>IF(Tb.Financiering[[#This Row],[Pnr.]]=CH$7,Tb.Financiering[[#This Row],[Eigen
bijdrage]]+Tb.Financiering[[#This Row],[Andere
subsidie(s)]]+Tb.Financiering[[#This Row],[Anders]],0)</f>
        <v>0</v>
      </c>
      <c r="CI70" s="259">
        <f>IF(Tb.Financiering[[#This Row],[Pnr.]]=CI$7,Tb.Financiering[[#This Row],[Eigen
bijdrage]]+Tb.Financiering[[#This Row],[Andere
subsidie(s)]]+Tb.Financiering[[#This Row],[Anders]],0)</f>
        <v>0</v>
      </c>
      <c r="CJ70" s="259">
        <f>IF(Tb.Financiering[[#This Row],[Pnr.]]=CJ$7,Tb.Financiering[[#This Row],[Eigen
bijdrage]]+Tb.Financiering[[#This Row],[Andere
subsidie(s)]]+Tb.Financiering[[#This Row],[Anders]],0)</f>
        <v>0</v>
      </c>
      <c r="CK70" s="259">
        <f>IF(Tb.Financiering[[#This Row],[Pnr.]]=CK$7,Tb.Financiering[[#This Row],[Eigen
bijdrage]]+Tb.Financiering[[#This Row],[Andere
subsidie(s)]]+Tb.Financiering[[#This Row],[Anders]],0)</f>
        <v>0</v>
      </c>
      <c r="CL70" s="259">
        <f>IF(Tb.Financiering[[#This Row],[Pnr.]]=CL$7,Tb.Financiering[[#This Row],[Eigen
bijdrage]]+Tb.Financiering[[#This Row],[Andere
subsidie(s)]]+Tb.Financiering[[#This Row],[Anders]],0)</f>
        <v>0</v>
      </c>
      <c r="CM70" s="259">
        <f>IF(Tb.Financiering[[#This Row],[Pnr.]]=CM$7,Tb.Financiering[[#This Row],[Eigen
bijdrage]]+Tb.Financiering[[#This Row],[Andere
subsidie(s)]]+Tb.Financiering[[#This Row],[Anders]],0)</f>
        <v>0</v>
      </c>
      <c r="CN70" s="259">
        <f>IF(Tb.Financiering[[#This Row],[Pnr.]]=CN$7,Tb.Financiering[[#This Row],[Eigen
bijdrage]]+Tb.Financiering[[#This Row],[Andere
subsidie(s)]]+Tb.Financiering[[#This Row],[Anders]],0)</f>
        <v>0</v>
      </c>
      <c r="CO70" s="259">
        <f>IF(Tb.Financiering[[#This Row],[Pnr.]]=CO$7,Tb.Financiering[[#This Row],[Eigen
bijdrage]]+Tb.Financiering[[#This Row],[Andere
subsidie(s)]]+Tb.Financiering[[#This Row],[Anders]],0)</f>
        <v>0</v>
      </c>
      <c r="CP70" s="259">
        <f>IF(Tb.Financiering[[#This Row],[Pnr.]]=CP$7,Tb.Financiering[[#This Row],[Eigen
bijdrage]]+Tb.Financiering[[#This Row],[Andere
subsidie(s)]]+Tb.Financiering[[#This Row],[Anders]],0)</f>
        <v>0</v>
      </c>
      <c r="CQ70" s="259">
        <f>IF(Tb.Financiering[[#This Row],[Pnr.]]=CQ$7,Tb.Financiering[[#This Row],[Eigen
bijdrage]]+Tb.Financiering[[#This Row],[Andere
subsidie(s)]]+Tb.Financiering[[#This Row],[Anders]],0)</f>
        <v>0</v>
      </c>
      <c r="CR70" s="259">
        <f>IF(Tb.Financiering[[#This Row],[Pnr.]]=CR$7,Tb.Financiering[[#This Row],[Eigen
bijdrage]]+Tb.Financiering[[#This Row],[Andere
subsidie(s)]]+Tb.Financiering[[#This Row],[Anders]],0)</f>
        <v>0</v>
      </c>
      <c r="CS70" s="259">
        <f>IF(Tb.Financiering[[#This Row],[Pnr.]]=CS$7,Tb.Financiering[[#This Row],[Eigen
bijdrage]]+Tb.Financiering[[#This Row],[Andere
subsidie(s)]]+Tb.Financiering[[#This Row],[Anders]],0)</f>
        <v>0</v>
      </c>
      <c r="CT70" s="259">
        <f>IF(Tb.Financiering[[#This Row],[Pnr.]]=CT$7,Tb.Financiering[[#This Row],[Eigen
bijdrage]]+Tb.Financiering[[#This Row],[Andere
subsidie(s)]]+Tb.Financiering[[#This Row],[Anders]],0)</f>
        <v>0</v>
      </c>
      <c r="CU70" s="259">
        <f>IF(Tb.Financiering[[#This Row],[Pnr.]]=CU$7,Tb.Financiering[[#This Row],[Eigen
bijdrage]]+Tb.Financiering[[#This Row],[Andere
subsidie(s)]]+Tb.Financiering[[#This Row],[Anders]],0)</f>
        <v>0</v>
      </c>
      <c r="CV70" s="259">
        <f>IF(Tb.Financiering[[#This Row],[Pnr.]]=CV$7,Tb.Financiering[[#This Row],[Eigen
bijdrage]]+Tb.Financiering[[#This Row],[Andere
subsidie(s)]]+Tb.Financiering[[#This Row],[Anders]],0)</f>
        <v>0</v>
      </c>
      <c r="CW70" s="259">
        <f>IF(Tb.Financiering[[#This Row],[Pnr.]]=CW$7,Tb.Financiering[[#This Row],[Eigen
bijdrage]]+Tb.Financiering[[#This Row],[Andere
subsidie(s)]]+Tb.Financiering[[#This Row],[Anders]],0)</f>
        <v>0</v>
      </c>
      <c r="CX70" s="259">
        <f>IF(Tb.Financiering[[#This Row],[Pnr.]]=CX$7,Tb.Financiering[[#This Row],[Eigen
bijdrage]]+Tb.Financiering[[#This Row],[Andere
subsidie(s)]]+Tb.Financiering[[#This Row],[Anders]],0)</f>
        <v>0</v>
      </c>
      <c r="CY70" s="259">
        <f>IF(Tb.Financiering[[#This Row],[Pnr.]]=CY$7,Tb.Financiering[[#This Row],[Eigen
bijdrage]]+Tb.Financiering[[#This Row],[Andere
subsidie(s)]]+Tb.Financiering[[#This Row],[Anders]],0)</f>
        <v>0</v>
      </c>
      <c r="CZ70" s="259">
        <f>IF(Tb.Financiering[[#This Row],[Pnr.]]=CZ$7,Tb.Financiering[[#This Row],[Eigen
bijdrage]]+Tb.Financiering[[#This Row],[Andere
subsidie(s)]]+Tb.Financiering[[#This Row],[Anders]],0)</f>
        <v>0</v>
      </c>
      <c r="DA70" s="259">
        <f>IF(Tb.Financiering[[#This Row],[Pnr.]]=DA$7,Tb.Financiering[[#This Row],[Eigen
bijdrage]]+Tb.Financiering[[#This Row],[Andere
subsidie(s)]]+Tb.Financiering[[#This Row],[Anders]],0)</f>
        <v>0</v>
      </c>
      <c r="DB70" s="259">
        <f>IF(Tb.Financiering[[#This Row],[Pnr.]]=DB$7,Tb.Financiering[[#This Row],[Eigen
bijdrage]]+Tb.Financiering[[#This Row],[Andere
subsidie(s)]]+Tb.Financiering[[#This Row],[Anders]],0)</f>
        <v>0</v>
      </c>
      <c r="DC70" s="259">
        <f>IF(Tb.Financiering[[#This Row],[Pnr.]]=DC$7,Tb.Financiering[[#This Row],[Eigen
bijdrage]]+Tb.Financiering[[#This Row],[Andere
subsidie(s)]]+Tb.Financiering[[#This Row],[Anders]],0)</f>
        <v>0</v>
      </c>
      <c r="DD70" s="259">
        <f>IF(Tb.Financiering[[#This Row],[Pnr.]]=DD$7,Tb.Financiering[[#This Row],[Eigen
bijdrage]]+Tb.Financiering[[#This Row],[Andere
subsidie(s)]]+Tb.Financiering[[#This Row],[Anders]],0)</f>
        <v>0</v>
      </c>
      <c r="DE70" s="259">
        <f>IF(Tb.Financiering[[#This Row],[Pnr.]]=DE$7,Tb.Financiering[[#This Row],[Eigen
bijdrage]]+Tb.Financiering[[#This Row],[Andere
subsidie(s)]]+Tb.Financiering[[#This Row],[Anders]],0)</f>
        <v>0</v>
      </c>
      <c r="DF70" s="259">
        <f>IF(Tb.Financiering[[#This Row],[Pnr.]]=DF$7,Tb.Financiering[[#This Row],[Eigen
bijdrage]]+Tb.Financiering[[#This Row],[Andere
subsidie(s)]]+Tb.Financiering[[#This Row],[Anders]],0)</f>
        <v>0</v>
      </c>
      <c r="DG70" s="259">
        <f>IF(Tb.Financiering[[#This Row],[Pnr.]]=DG$7,Tb.Financiering[[#This Row],[Eigen
bijdrage]]+Tb.Financiering[[#This Row],[Andere
subsidie(s)]]+Tb.Financiering[[#This Row],[Anders]],0)</f>
        <v>0</v>
      </c>
      <c r="DH70" s="259">
        <f>IF(Tb.Financiering[[#This Row],[Pnr.]]=DH$7,Tb.Financiering[[#This Row],[Eigen
bijdrage]]+Tb.Financiering[[#This Row],[Andere
subsidie(s)]]+Tb.Financiering[[#This Row],[Anders]],0)</f>
        <v>0</v>
      </c>
      <c r="DI70" s="259">
        <f>IF(Tb.Financiering[[#This Row],[Pnr.]]=DI$7,Tb.Financiering[[#This Row],[Eigen
bijdrage]]+Tb.Financiering[[#This Row],[Andere
subsidie(s)]]+Tb.Financiering[[#This Row],[Anders]],0)</f>
        <v>0</v>
      </c>
      <c r="DJ70" s="259">
        <f>IF(Tb.Financiering[[#This Row],[Pnr.]]=DJ$7,Tb.Financiering[[#This Row],[Eigen
bijdrage]]+Tb.Financiering[[#This Row],[Andere
subsidie(s)]]+Tb.Financiering[[#This Row],[Anders]],0)</f>
        <v>0</v>
      </c>
      <c r="DK70" s="259">
        <f>IF(Tb.Financiering[[#This Row],[Pnr.]]=DK$7,Tb.Financiering[[#This Row],[Eigen
bijdrage]]+Tb.Financiering[[#This Row],[Andere
subsidie(s)]]+Tb.Financiering[[#This Row],[Anders]],0)</f>
        <v>0</v>
      </c>
      <c r="XEZ70" s="267"/>
      <c r="XFA70" s="267"/>
      <c r="XFB70" s="267"/>
      <c r="XFC70" s="267"/>
      <c r="XFD70" s="31"/>
    </row>
    <row r="71" spans="1:115 16380:16384" s="4" customFormat="1" x14ac:dyDescent="0.3">
      <c r="A71" s="31"/>
      <c r="B71" s="147"/>
      <c r="C71" s="147"/>
      <c r="D71" s="11">
        <f>SUMIF(Tbl.Kosten[PSAnr.],Tb.Financiering[[#This Row],[PSAnr.]],Tbl.Kosten[Totaal kosten])</f>
        <v>0</v>
      </c>
      <c r="E71" s="164">
        <f>SUMIF(Tbl.Kosten[PSAnr.],Tb.Financiering[[#This Row],[PSAnr.]],Tbl.Kosten[Subsidie])</f>
        <v>0</v>
      </c>
      <c r="F71" s="165"/>
      <c r="G71" s="164">
        <f>Tb.Financiering[[#This Row],[Begrote kosten]]-Tb.Financiering[[#This Row],[Berekende GLB subsidie]]-Tb.Financiering[[#This Row],[Correctie GLB subsidie]]</f>
        <v>0</v>
      </c>
      <c r="H71" s="166"/>
      <c r="I71" s="166"/>
      <c r="J71" s="166"/>
      <c r="K71" s="162"/>
      <c r="L71" s="97">
        <f>Tb.Financiering[[#This Row],[Te financieren]]-SUM(Tb.Financiering[[#This Row],[Eigen
bijdrage]:[Anders]])</f>
        <v>0</v>
      </c>
      <c r="M71" s="170" t="str">
        <f>IFERROR(VLOOKUP(Tb.Financiering[[#This Row],[Partnernaam]],Tbl.Projectpartners[[Naam]:[PNr.]],9,FALSE),"")</f>
        <v/>
      </c>
      <c r="N71" s="152" t="str">
        <f>IFERROR(VLOOKUP(Tb.Financiering[[#This Row],[Subsidiabele activiteit]],Tbl.Subsidiehoogte[[Subsidieactiviteit]:[SAnr.]],3,FALSE),"")</f>
        <v/>
      </c>
      <c r="O71" s="152" t="str">
        <f>_xlfn.CONCAT(Tb.Financiering[[#This Row],[Pnr.]],Tb.Financiering[[#This Row],[SAnr.]])</f>
        <v/>
      </c>
      <c r="P71" s="154">
        <f>IF(Tb.Financiering[[#This Row],[Pnr.]]=P$7,Tb.Financiering[[#This Row],[Te financieren]]-Tb.Financiering[[#This Row],[Eigen
bijdrage]]-Tb.Financiering[[#This Row],[Andere
subsidie(s)]]-Tb.Financiering[[#This Row],[Anders]],0)</f>
        <v>0</v>
      </c>
      <c r="Q71" s="154">
        <f>IF(Tb.Financiering[[#This Row],[Pnr.]]=Q$7,Tb.Financiering[[#This Row],[Te financieren]]-Tb.Financiering[[#This Row],[Eigen
bijdrage]]-Tb.Financiering[[#This Row],[Andere
subsidie(s)]]-Tb.Financiering[[#This Row],[Anders]],0)</f>
        <v>0</v>
      </c>
      <c r="R71" s="154">
        <f>IF(Tb.Financiering[[#This Row],[Pnr.]]=R$7,Tb.Financiering[[#This Row],[Te financieren]]-Tb.Financiering[[#This Row],[Eigen
bijdrage]]-Tb.Financiering[[#This Row],[Andere
subsidie(s)]]-Tb.Financiering[[#This Row],[Anders]],0)</f>
        <v>0</v>
      </c>
      <c r="S71" s="154">
        <f>IF(Tb.Financiering[[#This Row],[Pnr.]]=S$7,Tb.Financiering[[#This Row],[Te financieren]]-Tb.Financiering[[#This Row],[Eigen
bijdrage]]-Tb.Financiering[[#This Row],[Andere
subsidie(s)]]-Tb.Financiering[[#This Row],[Anders]],0)</f>
        <v>0</v>
      </c>
      <c r="T71" s="154">
        <f>IF(Tb.Financiering[[#This Row],[Pnr.]]=T$7,Tb.Financiering[[#This Row],[Te financieren]]-Tb.Financiering[[#This Row],[Eigen
bijdrage]]-Tb.Financiering[[#This Row],[Andere
subsidie(s)]]-Tb.Financiering[[#This Row],[Anders]],0)</f>
        <v>0</v>
      </c>
      <c r="U71" s="154">
        <f>IF(Tb.Financiering[[#This Row],[Pnr.]]=U$7,Tb.Financiering[[#This Row],[Te financieren]]-Tb.Financiering[[#This Row],[Eigen
bijdrage]]-Tb.Financiering[[#This Row],[Andere
subsidie(s)]]-Tb.Financiering[[#This Row],[Anders]],0)</f>
        <v>0</v>
      </c>
      <c r="V71" s="154">
        <f>IF(Tb.Financiering[[#This Row],[Pnr.]]=V$7,Tb.Financiering[[#This Row],[Te financieren]]-Tb.Financiering[[#This Row],[Eigen
bijdrage]]-Tb.Financiering[[#This Row],[Andere
subsidie(s)]]-Tb.Financiering[[#This Row],[Anders]],0)</f>
        <v>0</v>
      </c>
      <c r="W71" s="154">
        <f>IF(Tb.Financiering[[#This Row],[Pnr.]]=W$7,Tb.Financiering[[#This Row],[Te financieren]]-Tb.Financiering[[#This Row],[Eigen
bijdrage]]-Tb.Financiering[[#This Row],[Andere
subsidie(s)]]-Tb.Financiering[[#This Row],[Anders]],0)</f>
        <v>0</v>
      </c>
      <c r="X71" s="154">
        <f>IF(Tb.Financiering[[#This Row],[Pnr.]]=X$7,Tb.Financiering[[#This Row],[Te financieren]]-Tb.Financiering[[#This Row],[Eigen
bijdrage]]-Tb.Financiering[[#This Row],[Andere
subsidie(s)]]-Tb.Financiering[[#This Row],[Anders]],0)</f>
        <v>0</v>
      </c>
      <c r="Y71" s="154">
        <f>IF(Tb.Financiering[[#This Row],[Pnr.]]=Y$7,Tb.Financiering[[#This Row],[Te financieren]]-Tb.Financiering[[#This Row],[Eigen
bijdrage]]-Tb.Financiering[[#This Row],[Andere
subsidie(s)]]-Tb.Financiering[[#This Row],[Anders]],0)</f>
        <v>0</v>
      </c>
      <c r="Z71" s="154">
        <f>IF(Tb.Financiering[[#This Row],[Pnr.]]=Z$7,Tb.Financiering[[#This Row],[Te financieren]]-Tb.Financiering[[#This Row],[Eigen
bijdrage]]-Tb.Financiering[[#This Row],[Andere
subsidie(s)]]-Tb.Financiering[[#This Row],[Anders]],0)</f>
        <v>0</v>
      </c>
      <c r="AA71" s="154">
        <f>IF(Tb.Financiering[[#This Row],[Pnr.]]=AA$7,Tb.Financiering[[#This Row],[Te financieren]]-Tb.Financiering[[#This Row],[Eigen
bijdrage]]-Tb.Financiering[[#This Row],[Andere
subsidie(s)]]-Tb.Financiering[[#This Row],[Anders]],0)</f>
        <v>0</v>
      </c>
      <c r="AB71" s="154">
        <f>IF(Tb.Financiering[[#This Row],[Pnr.]]=AB$7,Tb.Financiering[[#This Row],[Te financieren]]-Tb.Financiering[[#This Row],[Eigen
bijdrage]]-Tb.Financiering[[#This Row],[Andere
subsidie(s)]]-Tb.Financiering[[#This Row],[Anders]],0)</f>
        <v>0</v>
      </c>
      <c r="AC71" s="154">
        <f>IF(Tb.Financiering[[#This Row],[Pnr.]]=AC$7,Tb.Financiering[[#This Row],[Te financieren]]-Tb.Financiering[[#This Row],[Eigen
bijdrage]]-Tb.Financiering[[#This Row],[Andere
subsidie(s)]]-Tb.Financiering[[#This Row],[Anders]],0)</f>
        <v>0</v>
      </c>
      <c r="AD71" s="154">
        <f>IF(Tb.Financiering[[#This Row],[Pnr.]]=AD$7,Tb.Financiering[[#This Row],[Te financieren]]-Tb.Financiering[[#This Row],[Eigen
bijdrage]]-Tb.Financiering[[#This Row],[Andere
subsidie(s)]]-Tb.Financiering[[#This Row],[Anders]],0)</f>
        <v>0</v>
      </c>
      <c r="AE71" s="154">
        <f>IF(Tb.Financiering[[#This Row],[Pnr.]]=AE$7,Tb.Financiering[[#This Row],[Te financieren]]-Tb.Financiering[[#This Row],[Eigen
bijdrage]]-Tb.Financiering[[#This Row],[Andere
subsidie(s)]]-Tb.Financiering[[#This Row],[Anders]],0)</f>
        <v>0</v>
      </c>
      <c r="AF71" s="154">
        <f>IF(Tb.Financiering[[#This Row],[Pnr.]]=AF$7,Tb.Financiering[[#This Row],[Te financieren]]-Tb.Financiering[[#This Row],[Eigen
bijdrage]]-Tb.Financiering[[#This Row],[Andere
subsidie(s)]]-Tb.Financiering[[#This Row],[Anders]],0)</f>
        <v>0</v>
      </c>
      <c r="AG71" s="154">
        <f>IF(Tb.Financiering[[#This Row],[Pnr.]]=AG$7,Tb.Financiering[[#This Row],[Te financieren]]-Tb.Financiering[[#This Row],[Eigen
bijdrage]]-Tb.Financiering[[#This Row],[Andere
subsidie(s)]]-Tb.Financiering[[#This Row],[Anders]],0)</f>
        <v>0</v>
      </c>
      <c r="AH71" s="154">
        <f>IF(Tb.Financiering[[#This Row],[Pnr.]]=AH$7,Tb.Financiering[[#This Row],[Te financieren]]-Tb.Financiering[[#This Row],[Eigen
bijdrage]]-Tb.Financiering[[#This Row],[Andere
subsidie(s)]]-Tb.Financiering[[#This Row],[Anders]],0)</f>
        <v>0</v>
      </c>
      <c r="AI71" s="154">
        <f>IF(Tb.Financiering[[#This Row],[Pnr.]]=AI$7,Tb.Financiering[[#This Row],[Te financieren]]-Tb.Financiering[[#This Row],[Eigen
bijdrage]]-Tb.Financiering[[#This Row],[Andere
subsidie(s)]]-Tb.Financiering[[#This Row],[Anders]],0)</f>
        <v>0</v>
      </c>
      <c r="AJ71" s="154">
        <f>IF(Tb.Financiering[[#This Row],[Pnr.]]=AJ$7,Tb.Financiering[[#This Row],[Te financieren]]-Tb.Financiering[[#This Row],[Eigen
bijdrage]]-Tb.Financiering[[#This Row],[Andere
subsidie(s)]]-Tb.Financiering[[#This Row],[Anders]],0)</f>
        <v>0</v>
      </c>
      <c r="AK71" s="154">
        <f>IF(Tb.Financiering[[#This Row],[Pnr.]]=AK$7,Tb.Financiering[[#This Row],[Te financieren]]-Tb.Financiering[[#This Row],[Eigen
bijdrage]]-Tb.Financiering[[#This Row],[Andere
subsidie(s)]]-Tb.Financiering[[#This Row],[Anders]],0)</f>
        <v>0</v>
      </c>
      <c r="AL71" s="154">
        <f>IF(Tb.Financiering[[#This Row],[Pnr.]]=AL$7,Tb.Financiering[[#This Row],[Te financieren]]-Tb.Financiering[[#This Row],[Eigen
bijdrage]]-Tb.Financiering[[#This Row],[Andere
subsidie(s)]]-Tb.Financiering[[#This Row],[Anders]],0)</f>
        <v>0</v>
      </c>
      <c r="AM71" s="154">
        <f>IF(Tb.Financiering[[#This Row],[Pnr.]]=AM$7,Tb.Financiering[[#This Row],[Te financieren]]-Tb.Financiering[[#This Row],[Eigen
bijdrage]]-Tb.Financiering[[#This Row],[Andere
subsidie(s)]]-Tb.Financiering[[#This Row],[Anders]],0)</f>
        <v>0</v>
      </c>
      <c r="AN71" s="154">
        <f>IF(Tb.Financiering[[#This Row],[Pnr.]]=AN$7,Tb.Financiering[[#This Row],[Te financieren]]-Tb.Financiering[[#This Row],[Eigen
bijdrage]]-Tb.Financiering[[#This Row],[Andere
subsidie(s)]]-Tb.Financiering[[#This Row],[Anders]],0)</f>
        <v>0</v>
      </c>
      <c r="AO71" s="154">
        <f>IF(Tb.Financiering[[#This Row],[Pnr.]]=AO$7,Tb.Financiering[[#This Row],[Te financieren]]-Tb.Financiering[[#This Row],[Eigen
bijdrage]]-Tb.Financiering[[#This Row],[Andere
subsidie(s)]]-Tb.Financiering[[#This Row],[Anders]],0)</f>
        <v>0</v>
      </c>
      <c r="AP71" s="154">
        <f>IF(Tb.Financiering[[#This Row],[Pnr.]]=AP$7,Tb.Financiering[[#This Row],[Te financieren]]-Tb.Financiering[[#This Row],[Eigen
bijdrage]]-Tb.Financiering[[#This Row],[Andere
subsidie(s)]]-Tb.Financiering[[#This Row],[Anders]],0)</f>
        <v>0</v>
      </c>
      <c r="AQ71" s="154">
        <f>IF(Tb.Financiering[[#This Row],[Pnr.]]=AQ$7,Tb.Financiering[[#This Row],[Te financieren]]-Tb.Financiering[[#This Row],[Eigen
bijdrage]]-Tb.Financiering[[#This Row],[Andere
subsidie(s)]]-Tb.Financiering[[#This Row],[Anders]],0)</f>
        <v>0</v>
      </c>
      <c r="AR71" s="154">
        <f>IF(Tb.Financiering[[#This Row],[Pnr.]]=AR$7,Tb.Financiering[[#This Row],[Te financieren]]-Tb.Financiering[[#This Row],[Eigen
bijdrage]]-Tb.Financiering[[#This Row],[Andere
subsidie(s)]]-Tb.Financiering[[#This Row],[Anders]],0)</f>
        <v>0</v>
      </c>
      <c r="AS71" s="154">
        <f>IF(Tb.Financiering[[#This Row],[Pnr.]]=AS$7,Tb.Financiering[[#This Row],[Te financieren]]-Tb.Financiering[[#This Row],[Eigen
bijdrage]]-Tb.Financiering[[#This Row],[Andere
subsidie(s)]]-Tb.Financiering[[#This Row],[Anders]],0)</f>
        <v>0</v>
      </c>
      <c r="AT71" s="154">
        <f>IF(Tb.Financiering[[#This Row],[Pnr.]]=AT$7,Tb.Financiering[[#This Row],[Te financieren]]-Tb.Financiering[[#This Row],[Eigen
bijdrage]]-Tb.Financiering[[#This Row],[Andere
subsidie(s)]]-Tb.Financiering[[#This Row],[Anders]],0)</f>
        <v>0</v>
      </c>
      <c r="AU71" s="154">
        <f>IF(Tb.Financiering[[#This Row],[Pnr.]]=AU$7,Tb.Financiering[[#This Row],[Te financieren]]-Tb.Financiering[[#This Row],[Eigen
bijdrage]]-Tb.Financiering[[#This Row],[Andere
subsidie(s)]]-Tb.Financiering[[#This Row],[Anders]],0)</f>
        <v>0</v>
      </c>
      <c r="AV71" s="154">
        <f>IF(Tb.Financiering[[#This Row],[Pnr.]]=AV$7,Tb.Financiering[[#This Row],[Te financieren]]-Tb.Financiering[[#This Row],[Eigen
bijdrage]]-Tb.Financiering[[#This Row],[Andere
subsidie(s)]]-Tb.Financiering[[#This Row],[Anders]],0)</f>
        <v>0</v>
      </c>
      <c r="AW71" s="154">
        <f>IF(Tb.Financiering[[#This Row],[Pnr.]]=AW$7,Tb.Financiering[[#This Row],[Te financieren]]-Tb.Financiering[[#This Row],[Eigen
bijdrage]]-Tb.Financiering[[#This Row],[Andere
subsidie(s)]]-Tb.Financiering[[#This Row],[Anders]],0)</f>
        <v>0</v>
      </c>
      <c r="AX71" s="154">
        <f>IF(Tb.Financiering[[#This Row],[Pnr.]]=AX$7,Tb.Financiering[[#This Row],[Te financieren]]-Tb.Financiering[[#This Row],[Eigen
bijdrage]]-Tb.Financiering[[#This Row],[Andere
subsidie(s)]]-Tb.Financiering[[#This Row],[Anders]],0)</f>
        <v>0</v>
      </c>
      <c r="AY71" s="154">
        <f>IF(Tb.Financiering[[#This Row],[Pnr.]]=AY$7,Tb.Financiering[[#This Row],[Te financieren]]-Tb.Financiering[[#This Row],[Eigen
bijdrage]]-Tb.Financiering[[#This Row],[Andere
subsidie(s)]]-Tb.Financiering[[#This Row],[Anders]],0)</f>
        <v>0</v>
      </c>
      <c r="AZ71" s="154">
        <f>IF(Tb.Financiering[[#This Row],[Pnr.]]=AZ$7,Tb.Financiering[[#This Row],[Te financieren]]-Tb.Financiering[[#This Row],[Eigen
bijdrage]]-Tb.Financiering[[#This Row],[Andere
subsidie(s)]]-Tb.Financiering[[#This Row],[Anders]],0)</f>
        <v>0</v>
      </c>
      <c r="BA71" s="154">
        <f>IF(Tb.Financiering[[#This Row],[Pnr.]]=BA$7,Tb.Financiering[[#This Row],[Te financieren]]-Tb.Financiering[[#This Row],[Eigen
bijdrage]]-Tb.Financiering[[#This Row],[Andere
subsidie(s)]]-Tb.Financiering[[#This Row],[Anders]],0)</f>
        <v>0</v>
      </c>
      <c r="BB71" s="154">
        <f>IF(Tb.Financiering[[#This Row],[Pnr.]]=BB$7,Tb.Financiering[[#This Row],[Te financieren]]-Tb.Financiering[[#This Row],[Eigen
bijdrage]]-Tb.Financiering[[#This Row],[Andere
subsidie(s)]]-Tb.Financiering[[#This Row],[Anders]],0)</f>
        <v>0</v>
      </c>
      <c r="BC71" s="154">
        <f>IF(Tb.Financiering[[#This Row],[Pnr.]]=BC$7,Tb.Financiering[[#This Row],[Te financieren]]-Tb.Financiering[[#This Row],[Eigen
bijdrage]]-Tb.Financiering[[#This Row],[Andere
subsidie(s)]]-Tb.Financiering[[#This Row],[Anders]],0)</f>
        <v>0</v>
      </c>
      <c r="BD71" s="154">
        <f>IF(Tb.Financiering[[#This Row],[Pnr.]]=BD$7,Tb.Financiering[[#This Row],[Te financieren]]-Tb.Financiering[[#This Row],[Eigen
bijdrage]]-Tb.Financiering[[#This Row],[Andere
subsidie(s)]]-Tb.Financiering[[#This Row],[Anders]],0)</f>
        <v>0</v>
      </c>
      <c r="BE71" s="154">
        <f>IF(Tb.Financiering[[#This Row],[Pnr.]]=BE$7,Tb.Financiering[[#This Row],[Te financieren]]-Tb.Financiering[[#This Row],[Eigen
bijdrage]]-Tb.Financiering[[#This Row],[Andere
subsidie(s)]]-Tb.Financiering[[#This Row],[Anders]],0)</f>
        <v>0</v>
      </c>
      <c r="BF71" s="154">
        <f>IF(Tb.Financiering[[#This Row],[Pnr.]]=BF$7,Tb.Financiering[[#This Row],[Te financieren]]-Tb.Financiering[[#This Row],[Eigen
bijdrage]]-Tb.Financiering[[#This Row],[Andere
subsidie(s)]]-Tb.Financiering[[#This Row],[Anders]],0)</f>
        <v>0</v>
      </c>
      <c r="BG71" s="154">
        <f>IF(Tb.Financiering[[#This Row],[Pnr.]]=BG$7,Tb.Financiering[[#This Row],[Te financieren]]-Tb.Financiering[[#This Row],[Eigen
bijdrage]]-Tb.Financiering[[#This Row],[Andere
subsidie(s)]]-Tb.Financiering[[#This Row],[Anders]],0)</f>
        <v>0</v>
      </c>
      <c r="BH71" s="154">
        <f>IF(Tb.Financiering[[#This Row],[Pnr.]]=BH$7,Tb.Financiering[[#This Row],[Te financieren]]-Tb.Financiering[[#This Row],[Eigen
bijdrage]]-Tb.Financiering[[#This Row],[Andere
subsidie(s)]]-Tb.Financiering[[#This Row],[Anders]],0)</f>
        <v>0</v>
      </c>
      <c r="BI71" s="154">
        <f>IF(Tb.Financiering[[#This Row],[Pnr.]]=BI$7,Tb.Financiering[[#This Row],[Te financieren]]-Tb.Financiering[[#This Row],[Eigen
bijdrage]]-Tb.Financiering[[#This Row],[Andere
subsidie(s)]]-Tb.Financiering[[#This Row],[Anders]],0)</f>
        <v>0</v>
      </c>
      <c r="BJ71" s="154">
        <f>IF(Tb.Financiering[[#This Row],[Pnr.]]=BJ$7,Tb.Financiering[[#This Row],[Te financieren]]-Tb.Financiering[[#This Row],[Eigen
bijdrage]]-Tb.Financiering[[#This Row],[Andere
subsidie(s)]]-Tb.Financiering[[#This Row],[Anders]],0)</f>
        <v>0</v>
      </c>
      <c r="BK71" s="154">
        <f>IF(Tb.Financiering[[#This Row],[Pnr.]]=BK$7,Tb.Financiering[[#This Row],[Te financieren]]-Tb.Financiering[[#This Row],[Eigen
bijdrage]]-Tb.Financiering[[#This Row],[Andere
subsidie(s)]]-Tb.Financiering[[#This Row],[Anders]],0)</f>
        <v>0</v>
      </c>
      <c r="BL71" s="154">
        <f>IF(Tb.Financiering[[#This Row],[Pnr.]]=BL$7,Tb.Financiering[[#This Row],[Te financieren]]-Tb.Financiering[[#This Row],[Eigen
bijdrage]]-Tb.Financiering[[#This Row],[Andere
subsidie(s)]]-Tb.Financiering[[#This Row],[Anders]],0)</f>
        <v>0</v>
      </c>
      <c r="BM71" s="154">
        <f>IF(Tb.Financiering[[#This Row],[Pnr.]]=BM$7,Tb.Financiering[[#This Row],[Te financieren]]-Tb.Financiering[[#This Row],[Eigen
bijdrage]]-Tb.Financiering[[#This Row],[Andere
subsidie(s)]]-Tb.Financiering[[#This Row],[Anders]],0)</f>
        <v>0</v>
      </c>
      <c r="BN71" s="259">
        <f>IF(Tb.Financiering[[#This Row],[Pnr.]]=BN$7,Tb.Financiering[[#This Row],[Eigen
bijdrage]]+Tb.Financiering[[#This Row],[Andere
subsidie(s)]]+Tb.Financiering[[#This Row],[Anders]],0)</f>
        <v>0</v>
      </c>
      <c r="BO71" s="259">
        <f>IF(Tb.Financiering[[#This Row],[Pnr.]]=BO$7,Tb.Financiering[[#This Row],[Eigen
bijdrage]]+Tb.Financiering[[#This Row],[Andere
subsidie(s)]]+Tb.Financiering[[#This Row],[Anders]],0)</f>
        <v>0</v>
      </c>
      <c r="BP71" s="259">
        <f>IF(Tb.Financiering[[#This Row],[Pnr.]]=BP$7,Tb.Financiering[[#This Row],[Eigen
bijdrage]]+Tb.Financiering[[#This Row],[Andere
subsidie(s)]]+Tb.Financiering[[#This Row],[Anders]],0)</f>
        <v>0</v>
      </c>
      <c r="BQ71" s="259">
        <f>IF(Tb.Financiering[[#This Row],[Pnr.]]=BQ$7,Tb.Financiering[[#This Row],[Eigen
bijdrage]]+Tb.Financiering[[#This Row],[Andere
subsidie(s)]]+Tb.Financiering[[#This Row],[Anders]],0)</f>
        <v>0</v>
      </c>
      <c r="BR71" s="259">
        <f>IF(Tb.Financiering[[#This Row],[Pnr.]]=BR$7,Tb.Financiering[[#This Row],[Eigen
bijdrage]]+Tb.Financiering[[#This Row],[Andere
subsidie(s)]]+Tb.Financiering[[#This Row],[Anders]],0)</f>
        <v>0</v>
      </c>
      <c r="BS71" s="259">
        <f>IF(Tb.Financiering[[#This Row],[Pnr.]]=BS$7,Tb.Financiering[[#This Row],[Eigen
bijdrage]]+Tb.Financiering[[#This Row],[Andere
subsidie(s)]]+Tb.Financiering[[#This Row],[Anders]],0)</f>
        <v>0</v>
      </c>
      <c r="BT71" s="259">
        <f>IF(Tb.Financiering[[#This Row],[Pnr.]]=BT$7,Tb.Financiering[[#This Row],[Eigen
bijdrage]]+Tb.Financiering[[#This Row],[Andere
subsidie(s)]]+Tb.Financiering[[#This Row],[Anders]],0)</f>
        <v>0</v>
      </c>
      <c r="BU71" s="259">
        <f>IF(Tb.Financiering[[#This Row],[Pnr.]]=BU$7,Tb.Financiering[[#This Row],[Eigen
bijdrage]]+Tb.Financiering[[#This Row],[Andere
subsidie(s)]]+Tb.Financiering[[#This Row],[Anders]],0)</f>
        <v>0</v>
      </c>
      <c r="BV71" s="259">
        <f>IF(Tb.Financiering[[#This Row],[Pnr.]]=BV$7,Tb.Financiering[[#This Row],[Eigen
bijdrage]]+Tb.Financiering[[#This Row],[Andere
subsidie(s)]]+Tb.Financiering[[#This Row],[Anders]],0)</f>
        <v>0</v>
      </c>
      <c r="BW71" s="259">
        <f>IF(Tb.Financiering[[#This Row],[Pnr.]]=BW$7,Tb.Financiering[[#This Row],[Eigen
bijdrage]]+Tb.Financiering[[#This Row],[Andere
subsidie(s)]]+Tb.Financiering[[#This Row],[Anders]],0)</f>
        <v>0</v>
      </c>
      <c r="BX71" s="259">
        <f>IF(Tb.Financiering[[#This Row],[Pnr.]]=BX$7,Tb.Financiering[[#This Row],[Eigen
bijdrage]]+Tb.Financiering[[#This Row],[Andere
subsidie(s)]]+Tb.Financiering[[#This Row],[Anders]],0)</f>
        <v>0</v>
      </c>
      <c r="BY71" s="259">
        <f>IF(Tb.Financiering[[#This Row],[Pnr.]]=BY$7,Tb.Financiering[[#This Row],[Eigen
bijdrage]]+Tb.Financiering[[#This Row],[Andere
subsidie(s)]]+Tb.Financiering[[#This Row],[Anders]],0)</f>
        <v>0</v>
      </c>
      <c r="BZ71" s="259">
        <f>IF(Tb.Financiering[[#This Row],[Pnr.]]=BZ$7,Tb.Financiering[[#This Row],[Eigen
bijdrage]]+Tb.Financiering[[#This Row],[Andere
subsidie(s)]]+Tb.Financiering[[#This Row],[Anders]],0)</f>
        <v>0</v>
      </c>
      <c r="CA71" s="259">
        <f>IF(Tb.Financiering[[#This Row],[Pnr.]]=CA$7,Tb.Financiering[[#This Row],[Eigen
bijdrage]]+Tb.Financiering[[#This Row],[Andere
subsidie(s)]]+Tb.Financiering[[#This Row],[Anders]],0)</f>
        <v>0</v>
      </c>
      <c r="CB71" s="259">
        <f>IF(Tb.Financiering[[#This Row],[Pnr.]]=CB$7,Tb.Financiering[[#This Row],[Eigen
bijdrage]]+Tb.Financiering[[#This Row],[Andere
subsidie(s)]]+Tb.Financiering[[#This Row],[Anders]],0)</f>
        <v>0</v>
      </c>
      <c r="CC71" s="259">
        <f>IF(Tb.Financiering[[#This Row],[Pnr.]]=CC$7,Tb.Financiering[[#This Row],[Eigen
bijdrage]]+Tb.Financiering[[#This Row],[Andere
subsidie(s)]]+Tb.Financiering[[#This Row],[Anders]],0)</f>
        <v>0</v>
      </c>
      <c r="CD71" s="259">
        <f>IF(Tb.Financiering[[#This Row],[Pnr.]]=CD$7,Tb.Financiering[[#This Row],[Eigen
bijdrage]]+Tb.Financiering[[#This Row],[Andere
subsidie(s)]]+Tb.Financiering[[#This Row],[Anders]],0)</f>
        <v>0</v>
      </c>
      <c r="CE71" s="259">
        <f>IF(Tb.Financiering[[#This Row],[Pnr.]]=CE$7,Tb.Financiering[[#This Row],[Eigen
bijdrage]]+Tb.Financiering[[#This Row],[Andere
subsidie(s)]]+Tb.Financiering[[#This Row],[Anders]],0)</f>
        <v>0</v>
      </c>
      <c r="CF71" s="259">
        <f>IF(Tb.Financiering[[#This Row],[Pnr.]]=CF$7,Tb.Financiering[[#This Row],[Eigen
bijdrage]]+Tb.Financiering[[#This Row],[Andere
subsidie(s)]]+Tb.Financiering[[#This Row],[Anders]],0)</f>
        <v>0</v>
      </c>
      <c r="CG71" s="259">
        <f>IF(Tb.Financiering[[#This Row],[Pnr.]]=CG$7,Tb.Financiering[[#This Row],[Eigen
bijdrage]]+Tb.Financiering[[#This Row],[Andere
subsidie(s)]]+Tb.Financiering[[#This Row],[Anders]],0)</f>
        <v>0</v>
      </c>
      <c r="CH71" s="259">
        <f>IF(Tb.Financiering[[#This Row],[Pnr.]]=CH$7,Tb.Financiering[[#This Row],[Eigen
bijdrage]]+Tb.Financiering[[#This Row],[Andere
subsidie(s)]]+Tb.Financiering[[#This Row],[Anders]],0)</f>
        <v>0</v>
      </c>
      <c r="CI71" s="259">
        <f>IF(Tb.Financiering[[#This Row],[Pnr.]]=CI$7,Tb.Financiering[[#This Row],[Eigen
bijdrage]]+Tb.Financiering[[#This Row],[Andere
subsidie(s)]]+Tb.Financiering[[#This Row],[Anders]],0)</f>
        <v>0</v>
      </c>
      <c r="CJ71" s="259">
        <f>IF(Tb.Financiering[[#This Row],[Pnr.]]=CJ$7,Tb.Financiering[[#This Row],[Eigen
bijdrage]]+Tb.Financiering[[#This Row],[Andere
subsidie(s)]]+Tb.Financiering[[#This Row],[Anders]],0)</f>
        <v>0</v>
      </c>
      <c r="CK71" s="259">
        <f>IF(Tb.Financiering[[#This Row],[Pnr.]]=CK$7,Tb.Financiering[[#This Row],[Eigen
bijdrage]]+Tb.Financiering[[#This Row],[Andere
subsidie(s)]]+Tb.Financiering[[#This Row],[Anders]],0)</f>
        <v>0</v>
      </c>
      <c r="CL71" s="259">
        <f>IF(Tb.Financiering[[#This Row],[Pnr.]]=CL$7,Tb.Financiering[[#This Row],[Eigen
bijdrage]]+Tb.Financiering[[#This Row],[Andere
subsidie(s)]]+Tb.Financiering[[#This Row],[Anders]],0)</f>
        <v>0</v>
      </c>
      <c r="CM71" s="259">
        <f>IF(Tb.Financiering[[#This Row],[Pnr.]]=CM$7,Tb.Financiering[[#This Row],[Eigen
bijdrage]]+Tb.Financiering[[#This Row],[Andere
subsidie(s)]]+Tb.Financiering[[#This Row],[Anders]],0)</f>
        <v>0</v>
      </c>
      <c r="CN71" s="259">
        <f>IF(Tb.Financiering[[#This Row],[Pnr.]]=CN$7,Tb.Financiering[[#This Row],[Eigen
bijdrage]]+Tb.Financiering[[#This Row],[Andere
subsidie(s)]]+Tb.Financiering[[#This Row],[Anders]],0)</f>
        <v>0</v>
      </c>
      <c r="CO71" s="259">
        <f>IF(Tb.Financiering[[#This Row],[Pnr.]]=CO$7,Tb.Financiering[[#This Row],[Eigen
bijdrage]]+Tb.Financiering[[#This Row],[Andere
subsidie(s)]]+Tb.Financiering[[#This Row],[Anders]],0)</f>
        <v>0</v>
      </c>
      <c r="CP71" s="259">
        <f>IF(Tb.Financiering[[#This Row],[Pnr.]]=CP$7,Tb.Financiering[[#This Row],[Eigen
bijdrage]]+Tb.Financiering[[#This Row],[Andere
subsidie(s)]]+Tb.Financiering[[#This Row],[Anders]],0)</f>
        <v>0</v>
      </c>
      <c r="CQ71" s="259">
        <f>IF(Tb.Financiering[[#This Row],[Pnr.]]=CQ$7,Tb.Financiering[[#This Row],[Eigen
bijdrage]]+Tb.Financiering[[#This Row],[Andere
subsidie(s)]]+Tb.Financiering[[#This Row],[Anders]],0)</f>
        <v>0</v>
      </c>
      <c r="CR71" s="259">
        <f>IF(Tb.Financiering[[#This Row],[Pnr.]]=CR$7,Tb.Financiering[[#This Row],[Eigen
bijdrage]]+Tb.Financiering[[#This Row],[Andere
subsidie(s)]]+Tb.Financiering[[#This Row],[Anders]],0)</f>
        <v>0</v>
      </c>
      <c r="CS71" s="259">
        <f>IF(Tb.Financiering[[#This Row],[Pnr.]]=CS$7,Tb.Financiering[[#This Row],[Eigen
bijdrage]]+Tb.Financiering[[#This Row],[Andere
subsidie(s)]]+Tb.Financiering[[#This Row],[Anders]],0)</f>
        <v>0</v>
      </c>
      <c r="CT71" s="259">
        <f>IF(Tb.Financiering[[#This Row],[Pnr.]]=CT$7,Tb.Financiering[[#This Row],[Eigen
bijdrage]]+Tb.Financiering[[#This Row],[Andere
subsidie(s)]]+Tb.Financiering[[#This Row],[Anders]],0)</f>
        <v>0</v>
      </c>
      <c r="CU71" s="259">
        <f>IF(Tb.Financiering[[#This Row],[Pnr.]]=CU$7,Tb.Financiering[[#This Row],[Eigen
bijdrage]]+Tb.Financiering[[#This Row],[Andere
subsidie(s)]]+Tb.Financiering[[#This Row],[Anders]],0)</f>
        <v>0</v>
      </c>
      <c r="CV71" s="259">
        <f>IF(Tb.Financiering[[#This Row],[Pnr.]]=CV$7,Tb.Financiering[[#This Row],[Eigen
bijdrage]]+Tb.Financiering[[#This Row],[Andere
subsidie(s)]]+Tb.Financiering[[#This Row],[Anders]],0)</f>
        <v>0</v>
      </c>
      <c r="CW71" s="259">
        <f>IF(Tb.Financiering[[#This Row],[Pnr.]]=CW$7,Tb.Financiering[[#This Row],[Eigen
bijdrage]]+Tb.Financiering[[#This Row],[Andere
subsidie(s)]]+Tb.Financiering[[#This Row],[Anders]],0)</f>
        <v>0</v>
      </c>
      <c r="CX71" s="259">
        <f>IF(Tb.Financiering[[#This Row],[Pnr.]]=CX$7,Tb.Financiering[[#This Row],[Eigen
bijdrage]]+Tb.Financiering[[#This Row],[Andere
subsidie(s)]]+Tb.Financiering[[#This Row],[Anders]],0)</f>
        <v>0</v>
      </c>
      <c r="CY71" s="259">
        <f>IF(Tb.Financiering[[#This Row],[Pnr.]]=CY$7,Tb.Financiering[[#This Row],[Eigen
bijdrage]]+Tb.Financiering[[#This Row],[Andere
subsidie(s)]]+Tb.Financiering[[#This Row],[Anders]],0)</f>
        <v>0</v>
      </c>
      <c r="CZ71" s="259">
        <f>IF(Tb.Financiering[[#This Row],[Pnr.]]=CZ$7,Tb.Financiering[[#This Row],[Eigen
bijdrage]]+Tb.Financiering[[#This Row],[Andere
subsidie(s)]]+Tb.Financiering[[#This Row],[Anders]],0)</f>
        <v>0</v>
      </c>
      <c r="DA71" s="259">
        <f>IF(Tb.Financiering[[#This Row],[Pnr.]]=DA$7,Tb.Financiering[[#This Row],[Eigen
bijdrage]]+Tb.Financiering[[#This Row],[Andere
subsidie(s)]]+Tb.Financiering[[#This Row],[Anders]],0)</f>
        <v>0</v>
      </c>
      <c r="DB71" s="259">
        <f>IF(Tb.Financiering[[#This Row],[Pnr.]]=DB$7,Tb.Financiering[[#This Row],[Eigen
bijdrage]]+Tb.Financiering[[#This Row],[Andere
subsidie(s)]]+Tb.Financiering[[#This Row],[Anders]],0)</f>
        <v>0</v>
      </c>
      <c r="DC71" s="259">
        <f>IF(Tb.Financiering[[#This Row],[Pnr.]]=DC$7,Tb.Financiering[[#This Row],[Eigen
bijdrage]]+Tb.Financiering[[#This Row],[Andere
subsidie(s)]]+Tb.Financiering[[#This Row],[Anders]],0)</f>
        <v>0</v>
      </c>
      <c r="DD71" s="259">
        <f>IF(Tb.Financiering[[#This Row],[Pnr.]]=DD$7,Tb.Financiering[[#This Row],[Eigen
bijdrage]]+Tb.Financiering[[#This Row],[Andere
subsidie(s)]]+Tb.Financiering[[#This Row],[Anders]],0)</f>
        <v>0</v>
      </c>
      <c r="DE71" s="259">
        <f>IF(Tb.Financiering[[#This Row],[Pnr.]]=DE$7,Tb.Financiering[[#This Row],[Eigen
bijdrage]]+Tb.Financiering[[#This Row],[Andere
subsidie(s)]]+Tb.Financiering[[#This Row],[Anders]],0)</f>
        <v>0</v>
      </c>
      <c r="DF71" s="259">
        <f>IF(Tb.Financiering[[#This Row],[Pnr.]]=DF$7,Tb.Financiering[[#This Row],[Eigen
bijdrage]]+Tb.Financiering[[#This Row],[Andere
subsidie(s)]]+Tb.Financiering[[#This Row],[Anders]],0)</f>
        <v>0</v>
      </c>
      <c r="DG71" s="259">
        <f>IF(Tb.Financiering[[#This Row],[Pnr.]]=DG$7,Tb.Financiering[[#This Row],[Eigen
bijdrage]]+Tb.Financiering[[#This Row],[Andere
subsidie(s)]]+Tb.Financiering[[#This Row],[Anders]],0)</f>
        <v>0</v>
      </c>
      <c r="DH71" s="259">
        <f>IF(Tb.Financiering[[#This Row],[Pnr.]]=DH$7,Tb.Financiering[[#This Row],[Eigen
bijdrage]]+Tb.Financiering[[#This Row],[Andere
subsidie(s)]]+Tb.Financiering[[#This Row],[Anders]],0)</f>
        <v>0</v>
      </c>
      <c r="DI71" s="259">
        <f>IF(Tb.Financiering[[#This Row],[Pnr.]]=DI$7,Tb.Financiering[[#This Row],[Eigen
bijdrage]]+Tb.Financiering[[#This Row],[Andere
subsidie(s)]]+Tb.Financiering[[#This Row],[Anders]],0)</f>
        <v>0</v>
      </c>
      <c r="DJ71" s="259">
        <f>IF(Tb.Financiering[[#This Row],[Pnr.]]=DJ$7,Tb.Financiering[[#This Row],[Eigen
bijdrage]]+Tb.Financiering[[#This Row],[Andere
subsidie(s)]]+Tb.Financiering[[#This Row],[Anders]],0)</f>
        <v>0</v>
      </c>
      <c r="DK71" s="259">
        <f>IF(Tb.Financiering[[#This Row],[Pnr.]]=DK$7,Tb.Financiering[[#This Row],[Eigen
bijdrage]]+Tb.Financiering[[#This Row],[Andere
subsidie(s)]]+Tb.Financiering[[#This Row],[Anders]],0)</f>
        <v>0</v>
      </c>
      <c r="XEZ71" s="267"/>
      <c r="XFA71" s="267"/>
      <c r="XFB71" s="267"/>
      <c r="XFC71" s="267"/>
      <c r="XFD71" s="31"/>
    </row>
    <row r="72" spans="1:115 16380:16384" s="4" customFormat="1" x14ac:dyDescent="0.3">
      <c r="A72" s="31"/>
      <c r="B72" s="147"/>
      <c r="C72" s="147"/>
      <c r="D72" s="11">
        <f>SUMIF(Tbl.Kosten[PSAnr.],Tb.Financiering[[#This Row],[PSAnr.]],Tbl.Kosten[Totaal kosten])</f>
        <v>0</v>
      </c>
      <c r="E72" s="164">
        <f>SUMIF(Tbl.Kosten[PSAnr.],Tb.Financiering[[#This Row],[PSAnr.]],Tbl.Kosten[Subsidie])</f>
        <v>0</v>
      </c>
      <c r="F72" s="165"/>
      <c r="G72" s="164">
        <f>Tb.Financiering[[#This Row],[Begrote kosten]]-Tb.Financiering[[#This Row],[Berekende GLB subsidie]]-Tb.Financiering[[#This Row],[Correctie GLB subsidie]]</f>
        <v>0</v>
      </c>
      <c r="H72" s="166"/>
      <c r="I72" s="166"/>
      <c r="J72" s="166"/>
      <c r="K72" s="162"/>
      <c r="L72" s="97">
        <f>Tb.Financiering[[#This Row],[Te financieren]]-SUM(Tb.Financiering[[#This Row],[Eigen
bijdrage]:[Anders]])</f>
        <v>0</v>
      </c>
      <c r="M72" s="170" t="str">
        <f>IFERROR(VLOOKUP(Tb.Financiering[[#This Row],[Partnernaam]],Tbl.Projectpartners[[Naam]:[PNr.]],9,FALSE),"")</f>
        <v/>
      </c>
      <c r="N72" s="152" t="str">
        <f>IFERROR(VLOOKUP(Tb.Financiering[[#This Row],[Subsidiabele activiteit]],Tbl.Subsidiehoogte[[Subsidieactiviteit]:[SAnr.]],3,FALSE),"")</f>
        <v/>
      </c>
      <c r="O72" s="152" t="str">
        <f>_xlfn.CONCAT(Tb.Financiering[[#This Row],[Pnr.]],Tb.Financiering[[#This Row],[SAnr.]])</f>
        <v/>
      </c>
      <c r="P72" s="154">
        <f>IF(Tb.Financiering[[#This Row],[Pnr.]]=P$7,Tb.Financiering[[#This Row],[Te financieren]]-Tb.Financiering[[#This Row],[Eigen
bijdrage]]-Tb.Financiering[[#This Row],[Andere
subsidie(s)]]-Tb.Financiering[[#This Row],[Anders]],0)</f>
        <v>0</v>
      </c>
      <c r="Q72" s="154">
        <f>IF(Tb.Financiering[[#This Row],[Pnr.]]=Q$7,Tb.Financiering[[#This Row],[Te financieren]]-Tb.Financiering[[#This Row],[Eigen
bijdrage]]-Tb.Financiering[[#This Row],[Andere
subsidie(s)]]-Tb.Financiering[[#This Row],[Anders]],0)</f>
        <v>0</v>
      </c>
      <c r="R72" s="154">
        <f>IF(Tb.Financiering[[#This Row],[Pnr.]]=R$7,Tb.Financiering[[#This Row],[Te financieren]]-Tb.Financiering[[#This Row],[Eigen
bijdrage]]-Tb.Financiering[[#This Row],[Andere
subsidie(s)]]-Tb.Financiering[[#This Row],[Anders]],0)</f>
        <v>0</v>
      </c>
      <c r="S72" s="154">
        <f>IF(Tb.Financiering[[#This Row],[Pnr.]]=S$7,Tb.Financiering[[#This Row],[Te financieren]]-Tb.Financiering[[#This Row],[Eigen
bijdrage]]-Tb.Financiering[[#This Row],[Andere
subsidie(s)]]-Tb.Financiering[[#This Row],[Anders]],0)</f>
        <v>0</v>
      </c>
      <c r="T72" s="154">
        <f>IF(Tb.Financiering[[#This Row],[Pnr.]]=T$7,Tb.Financiering[[#This Row],[Te financieren]]-Tb.Financiering[[#This Row],[Eigen
bijdrage]]-Tb.Financiering[[#This Row],[Andere
subsidie(s)]]-Tb.Financiering[[#This Row],[Anders]],0)</f>
        <v>0</v>
      </c>
      <c r="U72" s="154">
        <f>IF(Tb.Financiering[[#This Row],[Pnr.]]=U$7,Tb.Financiering[[#This Row],[Te financieren]]-Tb.Financiering[[#This Row],[Eigen
bijdrage]]-Tb.Financiering[[#This Row],[Andere
subsidie(s)]]-Tb.Financiering[[#This Row],[Anders]],0)</f>
        <v>0</v>
      </c>
      <c r="V72" s="154">
        <f>IF(Tb.Financiering[[#This Row],[Pnr.]]=V$7,Tb.Financiering[[#This Row],[Te financieren]]-Tb.Financiering[[#This Row],[Eigen
bijdrage]]-Tb.Financiering[[#This Row],[Andere
subsidie(s)]]-Tb.Financiering[[#This Row],[Anders]],0)</f>
        <v>0</v>
      </c>
      <c r="W72" s="154">
        <f>IF(Tb.Financiering[[#This Row],[Pnr.]]=W$7,Tb.Financiering[[#This Row],[Te financieren]]-Tb.Financiering[[#This Row],[Eigen
bijdrage]]-Tb.Financiering[[#This Row],[Andere
subsidie(s)]]-Tb.Financiering[[#This Row],[Anders]],0)</f>
        <v>0</v>
      </c>
      <c r="X72" s="154">
        <f>IF(Tb.Financiering[[#This Row],[Pnr.]]=X$7,Tb.Financiering[[#This Row],[Te financieren]]-Tb.Financiering[[#This Row],[Eigen
bijdrage]]-Tb.Financiering[[#This Row],[Andere
subsidie(s)]]-Tb.Financiering[[#This Row],[Anders]],0)</f>
        <v>0</v>
      </c>
      <c r="Y72" s="154">
        <f>IF(Tb.Financiering[[#This Row],[Pnr.]]=Y$7,Tb.Financiering[[#This Row],[Te financieren]]-Tb.Financiering[[#This Row],[Eigen
bijdrage]]-Tb.Financiering[[#This Row],[Andere
subsidie(s)]]-Tb.Financiering[[#This Row],[Anders]],0)</f>
        <v>0</v>
      </c>
      <c r="Z72" s="154">
        <f>IF(Tb.Financiering[[#This Row],[Pnr.]]=Z$7,Tb.Financiering[[#This Row],[Te financieren]]-Tb.Financiering[[#This Row],[Eigen
bijdrage]]-Tb.Financiering[[#This Row],[Andere
subsidie(s)]]-Tb.Financiering[[#This Row],[Anders]],0)</f>
        <v>0</v>
      </c>
      <c r="AA72" s="154">
        <f>IF(Tb.Financiering[[#This Row],[Pnr.]]=AA$7,Tb.Financiering[[#This Row],[Te financieren]]-Tb.Financiering[[#This Row],[Eigen
bijdrage]]-Tb.Financiering[[#This Row],[Andere
subsidie(s)]]-Tb.Financiering[[#This Row],[Anders]],0)</f>
        <v>0</v>
      </c>
      <c r="AB72" s="154">
        <f>IF(Tb.Financiering[[#This Row],[Pnr.]]=AB$7,Tb.Financiering[[#This Row],[Te financieren]]-Tb.Financiering[[#This Row],[Eigen
bijdrage]]-Tb.Financiering[[#This Row],[Andere
subsidie(s)]]-Tb.Financiering[[#This Row],[Anders]],0)</f>
        <v>0</v>
      </c>
      <c r="AC72" s="154">
        <f>IF(Tb.Financiering[[#This Row],[Pnr.]]=AC$7,Tb.Financiering[[#This Row],[Te financieren]]-Tb.Financiering[[#This Row],[Eigen
bijdrage]]-Tb.Financiering[[#This Row],[Andere
subsidie(s)]]-Tb.Financiering[[#This Row],[Anders]],0)</f>
        <v>0</v>
      </c>
      <c r="AD72" s="154">
        <f>IF(Tb.Financiering[[#This Row],[Pnr.]]=AD$7,Tb.Financiering[[#This Row],[Te financieren]]-Tb.Financiering[[#This Row],[Eigen
bijdrage]]-Tb.Financiering[[#This Row],[Andere
subsidie(s)]]-Tb.Financiering[[#This Row],[Anders]],0)</f>
        <v>0</v>
      </c>
      <c r="AE72" s="154">
        <f>IF(Tb.Financiering[[#This Row],[Pnr.]]=AE$7,Tb.Financiering[[#This Row],[Te financieren]]-Tb.Financiering[[#This Row],[Eigen
bijdrage]]-Tb.Financiering[[#This Row],[Andere
subsidie(s)]]-Tb.Financiering[[#This Row],[Anders]],0)</f>
        <v>0</v>
      </c>
      <c r="AF72" s="154">
        <f>IF(Tb.Financiering[[#This Row],[Pnr.]]=AF$7,Tb.Financiering[[#This Row],[Te financieren]]-Tb.Financiering[[#This Row],[Eigen
bijdrage]]-Tb.Financiering[[#This Row],[Andere
subsidie(s)]]-Tb.Financiering[[#This Row],[Anders]],0)</f>
        <v>0</v>
      </c>
      <c r="AG72" s="154">
        <f>IF(Tb.Financiering[[#This Row],[Pnr.]]=AG$7,Tb.Financiering[[#This Row],[Te financieren]]-Tb.Financiering[[#This Row],[Eigen
bijdrage]]-Tb.Financiering[[#This Row],[Andere
subsidie(s)]]-Tb.Financiering[[#This Row],[Anders]],0)</f>
        <v>0</v>
      </c>
      <c r="AH72" s="154">
        <f>IF(Tb.Financiering[[#This Row],[Pnr.]]=AH$7,Tb.Financiering[[#This Row],[Te financieren]]-Tb.Financiering[[#This Row],[Eigen
bijdrage]]-Tb.Financiering[[#This Row],[Andere
subsidie(s)]]-Tb.Financiering[[#This Row],[Anders]],0)</f>
        <v>0</v>
      </c>
      <c r="AI72" s="154">
        <f>IF(Tb.Financiering[[#This Row],[Pnr.]]=AI$7,Tb.Financiering[[#This Row],[Te financieren]]-Tb.Financiering[[#This Row],[Eigen
bijdrage]]-Tb.Financiering[[#This Row],[Andere
subsidie(s)]]-Tb.Financiering[[#This Row],[Anders]],0)</f>
        <v>0</v>
      </c>
      <c r="AJ72" s="154">
        <f>IF(Tb.Financiering[[#This Row],[Pnr.]]=AJ$7,Tb.Financiering[[#This Row],[Te financieren]]-Tb.Financiering[[#This Row],[Eigen
bijdrage]]-Tb.Financiering[[#This Row],[Andere
subsidie(s)]]-Tb.Financiering[[#This Row],[Anders]],0)</f>
        <v>0</v>
      </c>
      <c r="AK72" s="154">
        <f>IF(Tb.Financiering[[#This Row],[Pnr.]]=AK$7,Tb.Financiering[[#This Row],[Te financieren]]-Tb.Financiering[[#This Row],[Eigen
bijdrage]]-Tb.Financiering[[#This Row],[Andere
subsidie(s)]]-Tb.Financiering[[#This Row],[Anders]],0)</f>
        <v>0</v>
      </c>
      <c r="AL72" s="154">
        <f>IF(Tb.Financiering[[#This Row],[Pnr.]]=AL$7,Tb.Financiering[[#This Row],[Te financieren]]-Tb.Financiering[[#This Row],[Eigen
bijdrage]]-Tb.Financiering[[#This Row],[Andere
subsidie(s)]]-Tb.Financiering[[#This Row],[Anders]],0)</f>
        <v>0</v>
      </c>
      <c r="AM72" s="154">
        <f>IF(Tb.Financiering[[#This Row],[Pnr.]]=AM$7,Tb.Financiering[[#This Row],[Te financieren]]-Tb.Financiering[[#This Row],[Eigen
bijdrage]]-Tb.Financiering[[#This Row],[Andere
subsidie(s)]]-Tb.Financiering[[#This Row],[Anders]],0)</f>
        <v>0</v>
      </c>
      <c r="AN72" s="154">
        <f>IF(Tb.Financiering[[#This Row],[Pnr.]]=AN$7,Tb.Financiering[[#This Row],[Te financieren]]-Tb.Financiering[[#This Row],[Eigen
bijdrage]]-Tb.Financiering[[#This Row],[Andere
subsidie(s)]]-Tb.Financiering[[#This Row],[Anders]],0)</f>
        <v>0</v>
      </c>
      <c r="AO72" s="154">
        <f>IF(Tb.Financiering[[#This Row],[Pnr.]]=AO$7,Tb.Financiering[[#This Row],[Te financieren]]-Tb.Financiering[[#This Row],[Eigen
bijdrage]]-Tb.Financiering[[#This Row],[Andere
subsidie(s)]]-Tb.Financiering[[#This Row],[Anders]],0)</f>
        <v>0</v>
      </c>
      <c r="AP72" s="154">
        <f>IF(Tb.Financiering[[#This Row],[Pnr.]]=AP$7,Tb.Financiering[[#This Row],[Te financieren]]-Tb.Financiering[[#This Row],[Eigen
bijdrage]]-Tb.Financiering[[#This Row],[Andere
subsidie(s)]]-Tb.Financiering[[#This Row],[Anders]],0)</f>
        <v>0</v>
      </c>
      <c r="AQ72" s="154">
        <f>IF(Tb.Financiering[[#This Row],[Pnr.]]=AQ$7,Tb.Financiering[[#This Row],[Te financieren]]-Tb.Financiering[[#This Row],[Eigen
bijdrage]]-Tb.Financiering[[#This Row],[Andere
subsidie(s)]]-Tb.Financiering[[#This Row],[Anders]],0)</f>
        <v>0</v>
      </c>
      <c r="AR72" s="154">
        <f>IF(Tb.Financiering[[#This Row],[Pnr.]]=AR$7,Tb.Financiering[[#This Row],[Te financieren]]-Tb.Financiering[[#This Row],[Eigen
bijdrage]]-Tb.Financiering[[#This Row],[Andere
subsidie(s)]]-Tb.Financiering[[#This Row],[Anders]],0)</f>
        <v>0</v>
      </c>
      <c r="AS72" s="154">
        <f>IF(Tb.Financiering[[#This Row],[Pnr.]]=AS$7,Tb.Financiering[[#This Row],[Te financieren]]-Tb.Financiering[[#This Row],[Eigen
bijdrage]]-Tb.Financiering[[#This Row],[Andere
subsidie(s)]]-Tb.Financiering[[#This Row],[Anders]],0)</f>
        <v>0</v>
      </c>
      <c r="AT72" s="154">
        <f>IF(Tb.Financiering[[#This Row],[Pnr.]]=AT$7,Tb.Financiering[[#This Row],[Te financieren]]-Tb.Financiering[[#This Row],[Eigen
bijdrage]]-Tb.Financiering[[#This Row],[Andere
subsidie(s)]]-Tb.Financiering[[#This Row],[Anders]],0)</f>
        <v>0</v>
      </c>
      <c r="AU72" s="154">
        <f>IF(Tb.Financiering[[#This Row],[Pnr.]]=AU$7,Tb.Financiering[[#This Row],[Te financieren]]-Tb.Financiering[[#This Row],[Eigen
bijdrage]]-Tb.Financiering[[#This Row],[Andere
subsidie(s)]]-Tb.Financiering[[#This Row],[Anders]],0)</f>
        <v>0</v>
      </c>
      <c r="AV72" s="154">
        <f>IF(Tb.Financiering[[#This Row],[Pnr.]]=AV$7,Tb.Financiering[[#This Row],[Te financieren]]-Tb.Financiering[[#This Row],[Eigen
bijdrage]]-Tb.Financiering[[#This Row],[Andere
subsidie(s)]]-Tb.Financiering[[#This Row],[Anders]],0)</f>
        <v>0</v>
      </c>
      <c r="AW72" s="154">
        <f>IF(Tb.Financiering[[#This Row],[Pnr.]]=AW$7,Tb.Financiering[[#This Row],[Te financieren]]-Tb.Financiering[[#This Row],[Eigen
bijdrage]]-Tb.Financiering[[#This Row],[Andere
subsidie(s)]]-Tb.Financiering[[#This Row],[Anders]],0)</f>
        <v>0</v>
      </c>
      <c r="AX72" s="154">
        <f>IF(Tb.Financiering[[#This Row],[Pnr.]]=AX$7,Tb.Financiering[[#This Row],[Te financieren]]-Tb.Financiering[[#This Row],[Eigen
bijdrage]]-Tb.Financiering[[#This Row],[Andere
subsidie(s)]]-Tb.Financiering[[#This Row],[Anders]],0)</f>
        <v>0</v>
      </c>
      <c r="AY72" s="154">
        <f>IF(Tb.Financiering[[#This Row],[Pnr.]]=AY$7,Tb.Financiering[[#This Row],[Te financieren]]-Tb.Financiering[[#This Row],[Eigen
bijdrage]]-Tb.Financiering[[#This Row],[Andere
subsidie(s)]]-Tb.Financiering[[#This Row],[Anders]],0)</f>
        <v>0</v>
      </c>
      <c r="AZ72" s="154">
        <f>IF(Tb.Financiering[[#This Row],[Pnr.]]=AZ$7,Tb.Financiering[[#This Row],[Te financieren]]-Tb.Financiering[[#This Row],[Eigen
bijdrage]]-Tb.Financiering[[#This Row],[Andere
subsidie(s)]]-Tb.Financiering[[#This Row],[Anders]],0)</f>
        <v>0</v>
      </c>
      <c r="BA72" s="154">
        <f>IF(Tb.Financiering[[#This Row],[Pnr.]]=BA$7,Tb.Financiering[[#This Row],[Te financieren]]-Tb.Financiering[[#This Row],[Eigen
bijdrage]]-Tb.Financiering[[#This Row],[Andere
subsidie(s)]]-Tb.Financiering[[#This Row],[Anders]],0)</f>
        <v>0</v>
      </c>
      <c r="BB72" s="154">
        <f>IF(Tb.Financiering[[#This Row],[Pnr.]]=BB$7,Tb.Financiering[[#This Row],[Te financieren]]-Tb.Financiering[[#This Row],[Eigen
bijdrage]]-Tb.Financiering[[#This Row],[Andere
subsidie(s)]]-Tb.Financiering[[#This Row],[Anders]],0)</f>
        <v>0</v>
      </c>
      <c r="BC72" s="154">
        <f>IF(Tb.Financiering[[#This Row],[Pnr.]]=BC$7,Tb.Financiering[[#This Row],[Te financieren]]-Tb.Financiering[[#This Row],[Eigen
bijdrage]]-Tb.Financiering[[#This Row],[Andere
subsidie(s)]]-Tb.Financiering[[#This Row],[Anders]],0)</f>
        <v>0</v>
      </c>
      <c r="BD72" s="154">
        <f>IF(Tb.Financiering[[#This Row],[Pnr.]]=BD$7,Tb.Financiering[[#This Row],[Te financieren]]-Tb.Financiering[[#This Row],[Eigen
bijdrage]]-Tb.Financiering[[#This Row],[Andere
subsidie(s)]]-Tb.Financiering[[#This Row],[Anders]],0)</f>
        <v>0</v>
      </c>
      <c r="BE72" s="154">
        <f>IF(Tb.Financiering[[#This Row],[Pnr.]]=BE$7,Tb.Financiering[[#This Row],[Te financieren]]-Tb.Financiering[[#This Row],[Eigen
bijdrage]]-Tb.Financiering[[#This Row],[Andere
subsidie(s)]]-Tb.Financiering[[#This Row],[Anders]],0)</f>
        <v>0</v>
      </c>
      <c r="BF72" s="154">
        <f>IF(Tb.Financiering[[#This Row],[Pnr.]]=BF$7,Tb.Financiering[[#This Row],[Te financieren]]-Tb.Financiering[[#This Row],[Eigen
bijdrage]]-Tb.Financiering[[#This Row],[Andere
subsidie(s)]]-Tb.Financiering[[#This Row],[Anders]],0)</f>
        <v>0</v>
      </c>
      <c r="BG72" s="154">
        <f>IF(Tb.Financiering[[#This Row],[Pnr.]]=BG$7,Tb.Financiering[[#This Row],[Te financieren]]-Tb.Financiering[[#This Row],[Eigen
bijdrage]]-Tb.Financiering[[#This Row],[Andere
subsidie(s)]]-Tb.Financiering[[#This Row],[Anders]],0)</f>
        <v>0</v>
      </c>
      <c r="BH72" s="154">
        <f>IF(Tb.Financiering[[#This Row],[Pnr.]]=BH$7,Tb.Financiering[[#This Row],[Te financieren]]-Tb.Financiering[[#This Row],[Eigen
bijdrage]]-Tb.Financiering[[#This Row],[Andere
subsidie(s)]]-Tb.Financiering[[#This Row],[Anders]],0)</f>
        <v>0</v>
      </c>
      <c r="BI72" s="154">
        <f>IF(Tb.Financiering[[#This Row],[Pnr.]]=BI$7,Tb.Financiering[[#This Row],[Te financieren]]-Tb.Financiering[[#This Row],[Eigen
bijdrage]]-Tb.Financiering[[#This Row],[Andere
subsidie(s)]]-Tb.Financiering[[#This Row],[Anders]],0)</f>
        <v>0</v>
      </c>
      <c r="BJ72" s="154">
        <f>IF(Tb.Financiering[[#This Row],[Pnr.]]=BJ$7,Tb.Financiering[[#This Row],[Te financieren]]-Tb.Financiering[[#This Row],[Eigen
bijdrage]]-Tb.Financiering[[#This Row],[Andere
subsidie(s)]]-Tb.Financiering[[#This Row],[Anders]],0)</f>
        <v>0</v>
      </c>
      <c r="BK72" s="154">
        <f>IF(Tb.Financiering[[#This Row],[Pnr.]]=BK$7,Tb.Financiering[[#This Row],[Te financieren]]-Tb.Financiering[[#This Row],[Eigen
bijdrage]]-Tb.Financiering[[#This Row],[Andere
subsidie(s)]]-Tb.Financiering[[#This Row],[Anders]],0)</f>
        <v>0</v>
      </c>
      <c r="BL72" s="154">
        <f>IF(Tb.Financiering[[#This Row],[Pnr.]]=BL$7,Tb.Financiering[[#This Row],[Te financieren]]-Tb.Financiering[[#This Row],[Eigen
bijdrage]]-Tb.Financiering[[#This Row],[Andere
subsidie(s)]]-Tb.Financiering[[#This Row],[Anders]],0)</f>
        <v>0</v>
      </c>
      <c r="BM72" s="154">
        <f>IF(Tb.Financiering[[#This Row],[Pnr.]]=BM$7,Tb.Financiering[[#This Row],[Te financieren]]-Tb.Financiering[[#This Row],[Eigen
bijdrage]]-Tb.Financiering[[#This Row],[Andere
subsidie(s)]]-Tb.Financiering[[#This Row],[Anders]],0)</f>
        <v>0</v>
      </c>
      <c r="BN72" s="259">
        <f>IF(Tb.Financiering[[#This Row],[Pnr.]]=BN$7,Tb.Financiering[[#This Row],[Eigen
bijdrage]]+Tb.Financiering[[#This Row],[Andere
subsidie(s)]]+Tb.Financiering[[#This Row],[Anders]],0)</f>
        <v>0</v>
      </c>
      <c r="BO72" s="259">
        <f>IF(Tb.Financiering[[#This Row],[Pnr.]]=BO$7,Tb.Financiering[[#This Row],[Eigen
bijdrage]]+Tb.Financiering[[#This Row],[Andere
subsidie(s)]]+Tb.Financiering[[#This Row],[Anders]],0)</f>
        <v>0</v>
      </c>
      <c r="BP72" s="259">
        <f>IF(Tb.Financiering[[#This Row],[Pnr.]]=BP$7,Tb.Financiering[[#This Row],[Eigen
bijdrage]]+Tb.Financiering[[#This Row],[Andere
subsidie(s)]]+Tb.Financiering[[#This Row],[Anders]],0)</f>
        <v>0</v>
      </c>
      <c r="BQ72" s="259">
        <f>IF(Tb.Financiering[[#This Row],[Pnr.]]=BQ$7,Tb.Financiering[[#This Row],[Eigen
bijdrage]]+Tb.Financiering[[#This Row],[Andere
subsidie(s)]]+Tb.Financiering[[#This Row],[Anders]],0)</f>
        <v>0</v>
      </c>
      <c r="BR72" s="259">
        <f>IF(Tb.Financiering[[#This Row],[Pnr.]]=BR$7,Tb.Financiering[[#This Row],[Eigen
bijdrage]]+Tb.Financiering[[#This Row],[Andere
subsidie(s)]]+Tb.Financiering[[#This Row],[Anders]],0)</f>
        <v>0</v>
      </c>
      <c r="BS72" s="259">
        <f>IF(Tb.Financiering[[#This Row],[Pnr.]]=BS$7,Tb.Financiering[[#This Row],[Eigen
bijdrage]]+Tb.Financiering[[#This Row],[Andere
subsidie(s)]]+Tb.Financiering[[#This Row],[Anders]],0)</f>
        <v>0</v>
      </c>
      <c r="BT72" s="259">
        <f>IF(Tb.Financiering[[#This Row],[Pnr.]]=BT$7,Tb.Financiering[[#This Row],[Eigen
bijdrage]]+Tb.Financiering[[#This Row],[Andere
subsidie(s)]]+Tb.Financiering[[#This Row],[Anders]],0)</f>
        <v>0</v>
      </c>
      <c r="BU72" s="259">
        <f>IF(Tb.Financiering[[#This Row],[Pnr.]]=BU$7,Tb.Financiering[[#This Row],[Eigen
bijdrage]]+Tb.Financiering[[#This Row],[Andere
subsidie(s)]]+Tb.Financiering[[#This Row],[Anders]],0)</f>
        <v>0</v>
      </c>
      <c r="BV72" s="259">
        <f>IF(Tb.Financiering[[#This Row],[Pnr.]]=BV$7,Tb.Financiering[[#This Row],[Eigen
bijdrage]]+Tb.Financiering[[#This Row],[Andere
subsidie(s)]]+Tb.Financiering[[#This Row],[Anders]],0)</f>
        <v>0</v>
      </c>
      <c r="BW72" s="259">
        <f>IF(Tb.Financiering[[#This Row],[Pnr.]]=BW$7,Tb.Financiering[[#This Row],[Eigen
bijdrage]]+Tb.Financiering[[#This Row],[Andere
subsidie(s)]]+Tb.Financiering[[#This Row],[Anders]],0)</f>
        <v>0</v>
      </c>
      <c r="BX72" s="259">
        <f>IF(Tb.Financiering[[#This Row],[Pnr.]]=BX$7,Tb.Financiering[[#This Row],[Eigen
bijdrage]]+Tb.Financiering[[#This Row],[Andere
subsidie(s)]]+Tb.Financiering[[#This Row],[Anders]],0)</f>
        <v>0</v>
      </c>
      <c r="BY72" s="259">
        <f>IF(Tb.Financiering[[#This Row],[Pnr.]]=BY$7,Tb.Financiering[[#This Row],[Eigen
bijdrage]]+Tb.Financiering[[#This Row],[Andere
subsidie(s)]]+Tb.Financiering[[#This Row],[Anders]],0)</f>
        <v>0</v>
      </c>
      <c r="BZ72" s="259">
        <f>IF(Tb.Financiering[[#This Row],[Pnr.]]=BZ$7,Tb.Financiering[[#This Row],[Eigen
bijdrage]]+Tb.Financiering[[#This Row],[Andere
subsidie(s)]]+Tb.Financiering[[#This Row],[Anders]],0)</f>
        <v>0</v>
      </c>
      <c r="CA72" s="259">
        <f>IF(Tb.Financiering[[#This Row],[Pnr.]]=CA$7,Tb.Financiering[[#This Row],[Eigen
bijdrage]]+Tb.Financiering[[#This Row],[Andere
subsidie(s)]]+Tb.Financiering[[#This Row],[Anders]],0)</f>
        <v>0</v>
      </c>
      <c r="CB72" s="259">
        <f>IF(Tb.Financiering[[#This Row],[Pnr.]]=CB$7,Tb.Financiering[[#This Row],[Eigen
bijdrage]]+Tb.Financiering[[#This Row],[Andere
subsidie(s)]]+Tb.Financiering[[#This Row],[Anders]],0)</f>
        <v>0</v>
      </c>
      <c r="CC72" s="259">
        <f>IF(Tb.Financiering[[#This Row],[Pnr.]]=CC$7,Tb.Financiering[[#This Row],[Eigen
bijdrage]]+Tb.Financiering[[#This Row],[Andere
subsidie(s)]]+Tb.Financiering[[#This Row],[Anders]],0)</f>
        <v>0</v>
      </c>
      <c r="CD72" s="259">
        <f>IF(Tb.Financiering[[#This Row],[Pnr.]]=CD$7,Tb.Financiering[[#This Row],[Eigen
bijdrage]]+Tb.Financiering[[#This Row],[Andere
subsidie(s)]]+Tb.Financiering[[#This Row],[Anders]],0)</f>
        <v>0</v>
      </c>
      <c r="CE72" s="259">
        <f>IF(Tb.Financiering[[#This Row],[Pnr.]]=CE$7,Tb.Financiering[[#This Row],[Eigen
bijdrage]]+Tb.Financiering[[#This Row],[Andere
subsidie(s)]]+Tb.Financiering[[#This Row],[Anders]],0)</f>
        <v>0</v>
      </c>
      <c r="CF72" s="259">
        <f>IF(Tb.Financiering[[#This Row],[Pnr.]]=CF$7,Tb.Financiering[[#This Row],[Eigen
bijdrage]]+Tb.Financiering[[#This Row],[Andere
subsidie(s)]]+Tb.Financiering[[#This Row],[Anders]],0)</f>
        <v>0</v>
      </c>
      <c r="CG72" s="259">
        <f>IF(Tb.Financiering[[#This Row],[Pnr.]]=CG$7,Tb.Financiering[[#This Row],[Eigen
bijdrage]]+Tb.Financiering[[#This Row],[Andere
subsidie(s)]]+Tb.Financiering[[#This Row],[Anders]],0)</f>
        <v>0</v>
      </c>
      <c r="CH72" s="259">
        <f>IF(Tb.Financiering[[#This Row],[Pnr.]]=CH$7,Tb.Financiering[[#This Row],[Eigen
bijdrage]]+Tb.Financiering[[#This Row],[Andere
subsidie(s)]]+Tb.Financiering[[#This Row],[Anders]],0)</f>
        <v>0</v>
      </c>
      <c r="CI72" s="259">
        <f>IF(Tb.Financiering[[#This Row],[Pnr.]]=CI$7,Tb.Financiering[[#This Row],[Eigen
bijdrage]]+Tb.Financiering[[#This Row],[Andere
subsidie(s)]]+Tb.Financiering[[#This Row],[Anders]],0)</f>
        <v>0</v>
      </c>
      <c r="CJ72" s="259">
        <f>IF(Tb.Financiering[[#This Row],[Pnr.]]=CJ$7,Tb.Financiering[[#This Row],[Eigen
bijdrage]]+Tb.Financiering[[#This Row],[Andere
subsidie(s)]]+Tb.Financiering[[#This Row],[Anders]],0)</f>
        <v>0</v>
      </c>
      <c r="CK72" s="259">
        <f>IF(Tb.Financiering[[#This Row],[Pnr.]]=CK$7,Tb.Financiering[[#This Row],[Eigen
bijdrage]]+Tb.Financiering[[#This Row],[Andere
subsidie(s)]]+Tb.Financiering[[#This Row],[Anders]],0)</f>
        <v>0</v>
      </c>
      <c r="CL72" s="259">
        <f>IF(Tb.Financiering[[#This Row],[Pnr.]]=CL$7,Tb.Financiering[[#This Row],[Eigen
bijdrage]]+Tb.Financiering[[#This Row],[Andere
subsidie(s)]]+Tb.Financiering[[#This Row],[Anders]],0)</f>
        <v>0</v>
      </c>
      <c r="CM72" s="259">
        <f>IF(Tb.Financiering[[#This Row],[Pnr.]]=CM$7,Tb.Financiering[[#This Row],[Eigen
bijdrage]]+Tb.Financiering[[#This Row],[Andere
subsidie(s)]]+Tb.Financiering[[#This Row],[Anders]],0)</f>
        <v>0</v>
      </c>
      <c r="CN72" s="259">
        <f>IF(Tb.Financiering[[#This Row],[Pnr.]]=CN$7,Tb.Financiering[[#This Row],[Eigen
bijdrage]]+Tb.Financiering[[#This Row],[Andere
subsidie(s)]]+Tb.Financiering[[#This Row],[Anders]],0)</f>
        <v>0</v>
      </c>
      <c r="CO72" s="259">
        <f>IF(Tb.Financiering[[#This Row],[Pnr.]]=CO$7,Tb.Financiering[[#This Row],[Eigen
bijdrage]]+Tb.Financiering[[#This Row],[Andere
subsidie(s)]]+Tb.Financiering[[#This Row],[Anders]],0)</f>
        <v>0</v>
      </c>
      <c r="CP72" s="259">
        <f>IF(Tb.Financiering[[#This Row],[Pnr.]]=CP$7,Tb.Financiering[[#This Row],[Eigen
bijdrage]]+Tb.Financiering[[#This Row],[Andere
subsidie(s)]]+Tb.Financiering[[#This Row],[Anders]],0)</f>
        <v>0</v>
      </c>
      <c r="CQ72" s="259">
        <f>IF(Tb.Financiering[[#This Row],[Pnr.]]=CQ$7,Tb.Financiering[[#This Row],[Eigen
bijdrage]]+Tb.Financiering[[#This Row],[Andere
subsidie(s)]]+Tb.Financiering[[#This Row],[Anders]],0)</f>
        <v>0</v>
      </c>
      <c r="CR72" s="259">
        <f>IF(Tb.Financiering[[#This Row],[Pnr.]]=CR$7,Tb.Financiering[[#This Row],[Eigen
bijdrage]]+Tb.Financiering[[#This Row],[Andere
subsidie(s)]]+Tb.Financiering[[#This Row],[Anders]],0)</f>
        <v>0</v>
      </c>
      <c r="CS72" s="259">
        <f>IF(Tb.Financiering[[#This Row],[Pnr.]]=CS$7,Tb.Financiering[[#This Row],[Eigen
bijdrage]]+Tb.Financiering[[#This Row],[Andere
subsidie(s)]]+Tb.Financiering[[#This Row],[Anders]],0)</f>
        <v>0</v>
      </c>
      <c r="CT72" s="259">
        <f>IF(Tb.Financiering[[#This Row],[Pnr.]]=CT$7,Tb.Financiering[[#This Row],[Eigen
bijdrage]]+Tb.Financiering[[#This Row],[Andere
subsidie(s)]]+Tb.Financiering[[#This Row],[Anders]],0)</f>
        <v>0</v>
      </c>
      <c r="CU72" s="259">
        <f>IF(Tb.Financiering[[#This Row],[Pnr.]]=CU$7,Tb.Financiering[[#This Row],[Eigen
bijdrage]]+Tb.Financiering[[#This Row],[Andere
subsidie(s)]]+Tb.Financiering[[#This Row],[Anders]],0)</f>
        <v>0</v>
      </c>
      <c r="CV72" s="259">
        <f>IF(Tb.Financiering[[#This Row],[Pnr.]]=CV$7,Tb.Financiering[[#This Row],[Eigen
bijdrage]]+Tb.Financiering[[#This Row],[Andere
subsidie(s)]]+Tb.Financiering[[#This Row],[Anders]],0)</f>
        <v>0</v>
      </c>
      <c r="CW72" s="259">
        <f>IF(Tb.Financiering[[#This Row],[Pnr.]]=CW$7,Tb.Financiering[[#This Row],[Eigen
bijdrage]]+Tb.Financiering[[#This Row],[Andere
subsidie(s)]]+Tb.Financiering[[#This Row],[Anders]],0)</f>
        <v>0</v>
      </c>
      <c r="CX72" s="259">
        <f>IF(Tb.Financiering[[#This Row],[Pnr.]]=CX$7,Tb.Financiering[[#This Row],[Eigen
bijdrage]]+Tb.Financiering[[#This Row],[Andere
subsidie(s)]]+Tb.Financiering[[#This Row],[Anders]],0)</f>
        <v>0</v>
      </c>
      <c r="CY72" s="259">
        <f>IF(Tb.Financiering[[#This Row],[Pnr.]]=CY$7,Tb.Financiering[[#This Row],[Eigen
bijdrage]]+Tb.Financiering[[#This Row],[Andere
subsidie(s)]]+Tb.Financiering[[#This Row],[Anders]],0)</f>
        <v>0</v>
      </c>
      <c r="CZ72" s="259">
        <f>IF(Tb.Financiering[[#This Row],[Pnr.]]=CZ$7,Tb.Financiering[[#This Row],[Eigen
bijdrage]]+Tb.Financiering[[#This Row],[Andere
subsidie(s)]]+Tb.Financiering[[#This Row],[Anders]],0)</f>
        <v>0</v>
      </c>
      <c r="DA72" s="259">
        <f>IF(Tb.Financiering[[#This Row],[Pnr.]]=DA$7,Tb.Financiering[[#This Row],[Eigen
bijdrage]]+Tb.Financiering[[#This Row],[Andere
subsidie(s)]]+Tb.Financiering[[#This Row],[Anders]],0)</f>
        <v>0</v>
      </c>
      <c r="DB72" s="259">
        <f>IF(Tb.Financiering[[#This Row],[Pnr.]]=DB$7,Tb.Financiering[[#This Row],[Eigen
bijdrage]]+Tb.Financiering[[#This Row],[Andere
subsidie(s)]]+Tb.Financiering[[#This Row],[Anders]],0)</f>
        <v>0</v>
      </c>
      <c r="DC72" s="259">
        <f>IF(Tb.Financiering[[#This Row],[Pnr.]]=DC$7,Tb.Financiering[[#This Row],[Eigen
bijdrage]]+Tb.Financiering[[#This Row],[Andere
subsidie(s)]]+Tb.Financiering[[#This Row],[Anders]],0)</f>
        <v>0</v>
      </c>
      <c r="DD72" s="259">
        <f>IF(Tb.Financiering[[#This Row],[Pnr.]]=DD$7,Tb.Financiering[[#This Row],[Eigen
bijdrage]]+Tb.Financiering[[#This Row],[Andere
subsidie(s)]]+Tb.Financiering[[#This Row],[Anders]],0)</f>
        <v>0</v>
      </c>
      <c r="DE72" s="259">
        <f>IF(Tb.Financiering[[#This Row],[Pnr.]]=DE$7,Tb.Financiering[[#This Row],[Eigen
bijdrage]]+Tb.Financiering[[#This Row],[Andere
subsidie(s)]]+Tb.Financiering[[#This Row],[Anders]],0)</f>
        <v>0</v>
      </c>
      <c r="DF72" s="259">
        <f>IF(Tb.Financiering[[#This Row],[Pnr.]]=DF$7,Tb.Financiering[[#This Row],[Eigen
bijdrage]]+Tb.Financiering[[#This Row],[Andere
subsidie(s)]]+Tb.Financiering[[#This Row],[Anders]],0)</f>
        <v>0</v>
      </c>
      <c r="DG72" s="259">
        <f>IF(Tb.Financiering[[#This Row],[Pnr.]]=DG$7,Tb.Financiering[[#This Row],[Eigen
bijdrage]]+Tb.Financiering[[#This Row],[Andere
subsidie(s)]]+Tb.Financiering[[#This Row],[Anders]],0)</f>
        <v>0</v>
      </c>
      <c r="DH72" s="259">
        <f>IF(Tb.Financiering[[#This Row],[Pnr.]]=DH$7,Tb.Financiering[[#This Row],[Eigen
bijdrage]]+Tb.Financiering[[#This Row],[Andere
subsidie(s)]]+Tb.Financiering[[#This Row],[Anders]],0)</f>
        <v>0</v>
      </c>
      <c r="DI72" s="259">
        <f>IF(Tb.Financiering[[#This Row],[Pnr.]]=DI$7,Tb.Financiering[[#This Row],[Eigen
bijdrage]]+Tb.Financiering[[#This Row],[Andere
subsidie(s)]]+Tb.Financiering[[#This Row],[Anders]],0)</f>
        <v>0</v>
      </c>
      <c r="DJ72" s="259">
        <f>IF(Tb.Financiering[[#This Row],[Pnr.]]=DJ$7,Tb.Financiering[[#This Row],[Eigen
bijdrage]]+Tb.Financiering[[#This Row],[Andere
subsidie(s)]]+Tb.Financiering[[#This Row],[Anders]],0)</f>
        <v>0</v>
      </c>
      <c r="DK72" s="259">
        <f>IF(Tb.Financiering[[#This Row],[Pnr.]]=DK$7,Tb.Financiering[[#This Row],[Eigen
bijdrage]]+Tb.Financiering[[#This Row],[Andere
subsidie(s)]]+Tb.Financiering[[#This Row],[Anders]],0)</f>
        <v>0</v>
      </c>
      <c r="XEZ72" s="267"/>
      <c r="XFA72" s="267"/>
      <c r="XFB72" s="267"/>
      <c r="XFC72" s="267"/>
      <c r="XFD72" s="31"/>
    </row>
    <row r="73" spans="1:115 16380:16384" s="4" customFormat="1" x14ac:dyDescent="0.3">
      <c r="A73" s="31"/>
      <c r="B73" s="147"/>
      <c r="C73" s="147"/>
      <c r="D73" s="11">
        <f>SUMIF(Tbl.Kosten[PSAnr.],Tb.Financiering[[#This Row],[PSAnr.]],Tbl.Kosten[Totaal kosten])</f>
        <v>0</v>
      </c>
      <c r="E73" s="164">
        <f>SUMIF(Tbl.Kosten[PSAnr.],Tb.Financiering[[#This Row],[PSAnr.]],Tbl.Kosten[Subsidie])</f>
        <v>0</v>
      </c>
      <c r="F73" s="165"/>
      <c r="G73" s="164">
        <f>Tb.Financiering[[#This Row],[Begrote kosten]]-Tb.Financiering[[#This Row],[Berekende GLB subsidie]]-Tb.Financiering[[#This Row],[Correctie GLB subsidie]]</f>
        <v>0</v>
      </c>
      <c r="H73" s="166"/>
      <c r="I73" s="166"/>
      <c r="J73" s="166"/>
      <c r="K73" s="162"/>
      <c r="L73" s="97">
        <f>Tb.Financiering[[#This Row],[Te financieren]]-SUM(Tb.Financiering[[#This Row],[Eigen
bijdrage]:[Anders]])</f>
        <v>0</v>
      </c>
      <c r="M73" s="170" t="str">
        <f>IFERROR(VLOOKUP(Tb.Financiering[[#This Row],[Partnernaam]],Tbl.Projectpartners[[Naam]:[PNr.]],9,FALSE),"")</f>
        <v/>
      </c>
      <c r="N73" s="152" t="str">
        <f>IFERROR(VLOOKUP(Tb.Financiering[[#This Row],[Subsidiabele activiteit]],Tbl.Subsidiehoogte[[Subsidieactiviteit]:[SAnr.]],3,FALSE),"")</f>
        <v/>
      </c>
      <c r="O73" s="152" t="str">
        <f>_xlfn.CONCAT(Tb.Financiering[[#This Row],[Pnr.]],Tb.Financiering[[#This Row],[SAnr.]])</f>
        <v/>
      </c>
      <c r="P73" s="154">
        <f>IF(Tb.Financiering[[#This Row],[Pnr.]]=P$7,Tb.Financiering[[#This Row],[Te financieren]]-Tb.Financiering[[#This Row],[Eigen
bijdrage]]-Tb.Financiering[[#This Row],[Andere
subsidie(s)]]-Tb.Financiering[[#This Row],[Anders]],0)</f>
        <v>0</v>
      </c>
      <c r="Q73" s="154">
        <f>IF(Tb.Financiering[[#This Row],[Pnr.]]=Q$7,Tb.Financiering[[#This Row],[Te financieren]]-Tb.Financiering[[#This Row],[Eigen
bijdrage]]-Tb.Financiering[[#This Row],[Andere
subsidie(s)]]-Tb.Financiering[[#This Row],[Anders]],0)</f>
        <v>0</v>
      </c>
      <c r="R73" s="154">
        <f>IF(Tb.Financiering[[#This Row],[Pnr.]]=R$7,Tb.Financiering[[#This Row],[Te financieren]]-Tb.Financiering[[#This Row],[Eigen
bijdrage]]-Tb.Financiering[[#This Row],[Andere
subsidie(s)]]-Tb.Financiering[[#This Row],[Anders]],0)</f>
        <v>0</v>
      </c>
      <c r="S73" s="154">
        <f>IF(Tb.Financiering[[#This Row],[Pnr.]]=S$7,Tb.Financiering[[#This Row],[Te financieren]]-Tb.Financiering[[#This Row],[Eigen
bijdrage]]-Tb.Financiering[[#This Row],[Andere
subsidie(s)]]-Tb.Financiering[[#This Row],[Anders]],0)</f>
        <v>0</v>
      </c>
      <c r="T73" s="154">
        <f>IF(Tb.Financiering[[#This Row],[Pnr.]]=T$7,Tb.Financiering[[#This Row],[Te financieren]]-Tb.Financiering[[#This Row],[Eigen
bijdrage]]-Tb.Financiering[[#This Row],[Andere
subsidie(s)]]-Tb.Financiering[[#This Row],[Anders]],0)</f>
        <v>0</v>
      </c>
      <c r="U73" s="154">
        <f>IF(Tb.Financiering[[#This Row],[Pnr.]]=U$7,Tb.Financiering[[#This Row],[Te financieren]]-Tb.Financiering[[#This Row],[Eigen
bijdrage]]-Tb.Financiering[[#This Row],[Andere
subsidie(s)]]-Tb.Financiering[[#This Row],[Anders]],0)</f>
        <v>0</v>
      </c>
      <c r="V73" s="154">
        <f>IF(Tb.Financiering[[#This Row],[Pnr.]]=V$7,Tb.Financiering[[#This Row],[Te financieren]]-Tb.Financiering[[#This Row],[Eigen
bijdrage]]-Tb.Financiering[[#This Row],[Andere
subsidie(s)]]-Tb.Financiering[[#This Row],[Anders]],0)</f>
        <v>0</v>
      </c>
      <c r="W73" s="154">
        <f>IF(Tb.Financiering[[#This Row],[Pnr.]]=W$7,Tb.Financiering[[#This Row],[Te financieren]]-Tb.Financiering[[#This Row],[Eigen
bijdrage]]-Tb.Financiering[[#This Row],[Andere
subsidie(s)]]-Tb.Financiering[[#This Row],[Anders]],0)</f>
        <v>0</v>
      </c>
      <c r="X73" s="154">
        <f>IF(Tb.Financiering[[#This Row],[Pnr.]]=X$7,Tb.Financiering[[#This Row],[Te financieren]]-Tb.Financiering[[#This Row],[Eigen
bijdrage]]-Tb.Financiering[[#This Row],[Andere
subsidie(s)]]-Tb.Financiering[[#This Row],[Anders]],0)</f>
        <v>0</v>
      </c>
      <c r="Y73" s="154">
        <f>IF(Tb.Financiering[[#This Row],[Pnr.]]=Y$7,Tb.Financiering[[#This Row],[Te financieren]]-Tb.Financiering[[#This Row],[Eigen
bijdrage]]-Tb.Financiering[[#This Row],[Andere
subsidie(s)]]-Tb.Financiering[[#This Row],[Anders]],0)</f>
        <v>0</v>
      </c>
      <c r="Z73" s="154">
        <f>IF(Tb.Financiering[[#This Row],[Pnr.]]=Z$7,Tb.Financiering[[#This Row],[Te financieren]]-Tb.Financiering[[#This Row],[Eigen
bijdrage]]-Tb.Financiering[[#This Row],[Andere
subsidie(s)]]-Tb.Financiering[[#This Row],[Anders]],0)</f>
        <v>0</v>
      </c>
      <c r="AA73" s="154">
        <f>IF(Tb.Financiering[[#This Row],[Pnr.]]=AA$7,Tb.Financiering[[#This Row],[Te financieren]]-Tb.Financiering[[#This Row],[Eigen
bijdrage]]-Tb.Financiering[[#This Row],[Andere
subsidie(s)]]-Tb.Financiering[[#This Row],[Anders]],0)</f>
        <v>0</v>
      </c>
      <c r="AB73" s="154">
        <f>IF(Tb.Financiering[[#This Row],[Pnr.]]=AB$7,Tb.Financiering[[#This Row],[Te financieren]]-Tb.Financiering[[#This Row],[Eigen
bijdrage]]-Tb.Financiering[[#This Row],[Andere
subsidie(s)]]-Tb.Financiering[[#This Row],[Anders]],0)</f>
        <v>0</v>
      </c>
      <c r="AC73" s="154">
        <f>IF(Tb.Financiering[[#This Row],[Pnr.]]=AC$7,Tb.Financiering[[#This Row],[Te financieren]]-Tb.Financiering[[#This Row],[Eigen
bijdrage]]-Tb.Financiering[[#This Row],[Andere
subsidie(s)]]-Tb.Financiering[[#This Row],[Anders]],0)</f>
        <v>0</v>
      </c>
      <c r="AD73" s="154">
        <f>IF(Tb.Financiering[[#This Row],[Pnr.]]=AD$7,Tb.Financiering[[#This Row],[Te financieren]]-Tb.Financiering[[#This Row],[Eigen
bijdrage]]-Tb.Financiering[[#This Row],[Andere
subsidie(s)]]-Tb.Financiering[[#This Row],[Anders]],0)</f>
        <v>0</v>
      </c>
      <c r="AE73" s="154">
        <f>IF(Tb.Financiering[[#This Row],[Pnr.]]=AE$7,Tb.Financiering[[#This Row],[Te financieren]]-Tb.Financiering[[#This Row],[Eigen
bijdrage]]-Tb.Financiering[[#This Row],[Andere
subsidie(s)]]-Tb.Financiering[[#This Row],[Anders]],0)</f>
        <v>0</v>
      </c>
      <c r="AF73" s="154">
        <f>IF(Tb.Financiering[[#This Row],[Pnr.]]=AF$7,Tb.Financiering[[#This Row],[Te financieren]]-Tb.Financiering[[#This Row],[Eigen
bijdrage]]-Tb.Financiering[[#This Row],[Andere
subsidie(s)]]-Tb.Financiering[[#This Row],[Anders]],0)</f>
        <v>0</v>
      </c>
      <c r="AG73" s="154">
        <f>IF(Tb.Financiering[[#This Row],[Pnr.]]=AG$7,Tb.Financiering[[#This Row],[Te financieren]]-Tb.Financiering[[#This Row],[Eigen
bijdrage]]-Tb.Financiering[[#This Row],[Andere
subsidie(s)]]-Tb.Financiering[[#This Row],[Anders]],0)</f>
        <v>0</v>
      </c>
      <c r="AH73" s="154">
        <f>IF(Tb.Financiering[[#This Row],[Pnr.]]=AH$7,Tb.Financiering[[#This Row],[Te financieren]]-Tb.Financiering[[#This Row],[Eigen
bijdrage]]-Tb.Financiering[[#This Row],[Andere
subsidie(s)]]-Tb.Financiering[[#This Row],[Anders]],0)</f>
        <v>0</v>
      </c>
      <c r="AI73" s="154">
        <f>IF(Tb.Financiering[[#This Row],[Pnr.]]=AI$7,Tb.Financiering[[#This Row],[Te financieren]]-Tb.Financiering[[#This Row],[Eigen
bijdrage]]-Tb.Financiering[[#This Row],[Andere
subsidie(s)]]-Tb.Financiering[[#This Row],[Anders]],0)</f>
        <v>0</v>
      </c>
      <c r="AJ73" s="154">
        <f>IF(Tb.Financiering[[#This Row],[Pnr.]]=AJ$7,Tb.Financiering[[#This Row],[Te financieren]]-Tb.Financiering[[#This Row],[Eigen
bijdrage]]-Tb.Financiering[[#This Row],[Andere
subsidie(s)]]-Tb.Financiering[[#This Row],[Anders]],0)</f>
        <v>0</v>
      </c>
      <c r="AK73" s="154">
        <f>IF(Tb.Financiering[[#This Row],[Pnr.]]=AK$7,Tb.Financiering[[#This Row],[Te financieren]]-Tb.Financiering[[#This Row],[Eigen
bijdrage]]-Tb.Financiering[[#This Row],[Andere
subsidie(s)]]-Tb.Financiering[[#This Row],[Anders]],0)</f>
        <v>0</v>
      </c>
      <c r="AL73" s="154">
        <f>IF(Tb.Financiering[[#This Row],[Pnr.]]=AL$7,Tb.Financiering[[#This Row],[Te financieren]]-Tb.Financiering[[#This Row],[Eigen
bijdrage]]-Tb.Financiering[[#This Row],[Andere
subsidie(s)]]-Tb.Financiering[[#This Row],[Anders]],0)</f>
        <v>0</v>
      </c>
      <c r="AM73" s="154">
        <f>IF(Tb.Financiering[[#This Row],[Pnr.]]=AM$7,Tb.Financiering[[#This Row],[Te financieren]]-Tb.Financiering[[#This Row],[Eigen
bijdrage]]-Tb.Financiering[[#This Row],[Andere
subsidie(s)]]-Tb.Financiering[[#This Row],[Anders]],0)</f>
        <v>0</v>
      </c>
      <c r="AN73" s="154">
        <f>IF(Tb.Financiering[[#This Row],[Pnr.]]=AN$7,Tb.Financiering[[#This Row],[Te financieren]]-Tb.Financiering[[#This Row],[Eigen
bijdrage]]-Tb.Financiering[[#This Row],[Andere
subsidie(s)]]-Tb.Financiering[[#This Row],[Anders]],0)</f>
        <v>0</v>
      </c>
      <c r="AO73" s="154">
        <f>IF(Tb.Financiering[[#This Row],[Pnr.]]=AO$7,Tb.Financiering[[#This Row],[Te financieren]]-Tb.Financiering[[#This Row],[Eigen
bijdrage]]-Tb.Financiering[[#This Row],[Andere
subsidie(s)]]-Tb.Financiering[[#This Row],[Anders]],0)</f>
        <v>0</v>
      </c>
      <c r="AP73" s="154">
        <f>IF(Tb.Financiering[[#This Row],[Pnr.]]=AP$7,Tb.Financiering[[#This Row],[Te financieren]]-Tb.Financiering[[#This Row],[Eigen
bijdrage]]-Tb.Financiering[[#This Row],[Andere
subsidie(s)]]-Tb.Financiering[[#This Row],[Anders]],0)</f>
        <v>0</v>
      </c>
      <c r="AQ73" s="154">
        <f>IF(Tb.Financiering[[#This Row],[Pnr.]]=AQ$7,Tb.Financiering[[#This Row],[Te financieren]]-Tb.Financiering[[#This Row],[Eigen
bijdrage]]-Tb.Financiering[[#This Row],[Andere
subsidie(s)]]-Tb.Financiering[[#This Row],[Anders]],0)</f>
        <v>0</v>
      </c>
      <c r="AR73" s="154">
        <f>IF(Tb.Financiering[[#This Row],[Pnr.]]=AR$7,Tb.Financiering[[#This Row],[Te financieren]]-Tb.Financiering[[#This Row],[Eigen
bijdrage]]-Tb.Financiering[[#This Row],[Andere
subsidie(s)]]-Tb.Financiering[[#This Row],[Anders]],0)</f>
        <v>0</v>
      </c>
      <c r="AS73" s="154">
        <f>IF(Tb.Financiering[[#This Row],[Pnr.]]=AS$7,Tb.Financiering[[#This Row],[Te financieren]]-Tb.Financiering[[#This Row],[Eigen
bijdrage]]-Tb.Financiering[[#This Row],[Andere
subsidie(s)]]-Tb.Financiering[[#This Row],[Anders]],0)</f>
        <v>0</v>
      </c>
      <c r="AT73" s="154">
        <f>IF(Tb.Financiering[[#This Row],[Pnr.]]=AT$7,Tb.Financiering[[#This Row],[Te financieren]]-Tb.Financiering[[#This Row],[Eigen
bijdrage]]-Tb.Financiering[[#This Row],[Andere
subsidie(s)]]-Tb.Financiering[[#This Row],[Anders]],0)</f>
        <v>0</v>
      </c>
      <c r="AU73" s="154">
        <f>IF(Tb.Financiering[[#This Row],[Pnr.]]=AU$7,Tb.Financiering[[#This Row],[Te financieren]]-Tb.Financiering[[#This Row],[Eigen
bijdrage]]-Tb.Financiering[[#This Row],[Andere
subsidie(s)]]-Tb.Financiering[[#This Row],[Anders]],0)</f>
        <v>0</v>
      </c>
      <c r="AV73" s="154">
        <f>IF(Tb.Financiering[[#This Row],[Pnr.]]=AV$7,Tb.Financiering[[#This Row],[Te financieren]]-Tb.Financiering[[#This Row],[Eigen
bijdrage]]-Tb.Financiering[[#This Row],[Andere
subsidie(s)]]-Tb.Financiering[[#This Row],[Anders]],0)</f>
        <v>0</v>
      </c>
      <c r="AW73" s="154">
        <f>IF(Tb.Financiering[[#This Row],[Pnr.]]=AW$7,Tb.Financiering[[#This Row],[Te financieren]]-Tb.Financiering[[#This Row],[Eigen
bijdrage]]-Tb.Financiering[[#This Row],[Andere
subsidie(s)]]-Tb.Financiering[[#This Row],[Anders]],0)</f>
        <v>0</v>
      </c>
      <c r="AX73" s="154">
        <f>IF(Tb.Financiering[[#This Row],[Pnr.]]=AX$7,Tb.Financiering[[#This Row],[Te financieren]]-Tb.Financiering[[#This Row],[Eigen
bijdrage]]-Tb.Financiering[[#This Row],[Andere
subsidie(s)]]-Tb.Financiering[[#This Row],[Anders]],0)</f>
        <v>0</v>
      </c>
      <c r="AY73" s="154">
        <f>IF(Tb.Financiering[[#This Row],[Pnr.]]=AY$7,Tb.Financiering[[#This Row],[Te financieren]]-Tb.Financiering[[#This Row],[Eigen
bijdrage]]-Tb.Financiering[[#This Row],[Andere
subsidie(s)]]-Tb.Financiering[[#This Row],[Anders]],0)</f>
        <v>0</v>
      </c>
      <c r="AZ73" s="154">
        <f>IF(Tb.Financiering[[#This Row],[Pnr.]]=AZ$7,Tb.Financiering[[#This Row],[Te financieren]]-Tb.Financiering[[#This Row],[Eigen
bijdrage]]-Tb.Financiering[[#This Row],[Andere
subsidie(s)]]-Tb.Financiering[[#This Row],[Anders]],0)</f>
        <v>0</v>
      </c>
      <c r="BA73" s="154">
        <f>IF(Tb.Financiering[[#This Row],[Pnr.]]=BA$7,Tb.Financiering[[#This Row],[Te financieren]]-Tb.Financiering[[#This Row],[Eigen
bijdrage]]-Tb.Financiering[[#This Row],[Andere
subsidie(s)]]-Tb.Financiering[[#This Row],[Anders]],0)</f>
        <v>0</v>
      </c>
      <c r="BB73" s="154">
        <f>IF(Tb.Financiering[[#This Row],[Pnr.]]=BB$7,Tb.Financiering[[#This Row],[Te financieren]]-Tb.Financiering[[#This Row],[Eigen
bijdrage]]-Tb.Financiering[[#This Row],[Andere
subsidie(s)]]-Tb.Financiering[[#This Row],[Anders]],0)</f>
        <v>0</v>
      </c>
      <c r="BC73" s="154">
        <f>IF(Tb.Financiering[[#This Row],[Pnr.]]=BC$7,Tb.Financiering[[#This Row],[Te financieren]]-Tb.Financiering[[#This Row],[Eigen
bijdrage]]-Tb.Financiering[[#This Row],[Andere
subsidie(s)]]-Tb.Financiering[[#This Row],[Anders]],0)</f>
        <v>0</v>
      </c>
      <c r="BD73" s="154">
        <f>IF(Tb.Financiering[[#This Row],[Pnr.]]=BD$7,Tb.Financiering[[#This Row],[Te financieren]]-Tb.Financiering[[#This Row],[Eigen
bijdrage]]-Tb.Financiering[[#This Row],[Andere
subsidie(s)]]-Tb.Financiering[[#This Row],[Anders]],0)</f>
        <v>0</v>
      </c>
      <c r="BE73" s="154">
        <f>IF(Tb.Financiering[[#This Row],[Pnr.]]=BE$7,Tb.Financiering[[#This Row],[Te financieren]]-Tb.Financiering[[#This Row],[Eigen
bijdrage]]-Tb.Financiering[[#This Row],[Andere
subsidie(s)]]-Tb.Financiering[[#This Row],[Anders]],0)</f>
        <v>0</v>
      </c>
      <c r="BF73" s="154">
        <f>IF(Tb.Financiering[[#This Row],[Pnr.]]=BF$7,Tb.Financiering[[#This Row],[Te financieren]]-Tb.Financiering[[#This Row],[Eigen
bijdrage]]-Tb.Financiering[[#This Row],[Andere
subsidie(s)]]-Tb.Financiering[[#This Row],[Anders]],0)</f>
        <v>0</v>
      </c>
      <c r="BG73" s="154">
        <f>IF(Tb.Financiering[[#This Row],[Pnr.]]=BG$7,Tb.Financiering[[#This Row],[Te financieren]]-Tb.Financiering[[#This Row],[Eigen
bijdrage]]-Tb.Financiering[[#This Row],[Andere
subsidie(s)]]-Tb.Financiering[[#This Row],[Anders]],0)</f>
        <v>0</v>
      </c>
      <c r="BH73" s="154">
        <f>IF(Tb.Financiering[[#This Row],[Pnr.]]=BH$7,Tb.Financiering[[#This Row],[Te financieren]]-Tb.Financiering[[#This Row],[Eigen
bijdrage]]-Tb.Financiering[[#This Row],[Andere
subsidie(s)]]-Tb.Financiering[[#This Row],[Anders]],0)</f>
        <v>0</v>
      </c>
      <c r="BI73" s="154">
        <f>IF(Tb.Financiering[[#This Row],[Pnr.]]=BI$7,Tb.Financiering[[#This Row],[Te financieren]]-Tb.Financiering[[#This Row],[Eigen
bijdrage]]-Tb.Financiering[[#This Row],[Andere
subsidie(s)]]-Tb.Financiering[[#This Row],[Anders]],0)</f>
        <v>0</v>
      </c>
      <c r="BJ73" s="154">
        <f>IF(Tb.Financiering[[#This Row],[Pnr.]]=BJ$7,Tb.Financiering[[#This Row],[Te financieren]]-Tb.Financiering[[#This Row],[Eigen
bijdrage]]-Tb.Financiering[[#This Row],[Andere
subsidie(s)]]-Tb.Financiering[[#This Row],[Anders]],0)</f>
        <v>0</v>
      </c>
      <c r="BK73" s="154">
        <f>IF(Tb.Financiering[[#This Row],[Pnr.]]=BK$7,Tb.Financiering[[#This Row],[Te financieren]]-Tb.Financiering[[#This Row],[Eigen
bijdrage]]-Tb.Financiering[[#This Row],[Andere
subsidie(s)]]-Tb.Financiering[[#This Row],[Anders]],0)</f>
        <v>0</v>
      </c>
      <c r="BL73" s="154">
        <f>IF(Tb.Financiering[[#This Row],[Pnr.]]=BL$7,Tb.Financiering[[#This Row],[Te financieren]]-Tb.Financiering[[#This Row],[Eigen
bijdrage]]-Tb.Financiering[[#This Row],[Andere
subsidie(s)]]-Tb.Financiering[[#This Row],[Anders]],0)</f>
        <v>0</v>
      </c>
      <c r="BM73" s="154">
        <f>IF(Tb.Financiering[[#This Row],[Pnr.]]=BM$7,Tb.Financiering[[#This Row],[Te financieren]]-Tb.Financiering[[#This Row],[Eigen
bijdrage]]-Tb.Financiering[[#This Row],[Andere
subsidie(s)]]-Tb.Financiering[[#This Row],[Anders]],0)</f>
        <v>0</v>
      </c>
      <c r="BN73" s="259">
        <f>IF(Tb.Financiering[[#This Row],[Pnr.]]=BN$7,Tb.Financiering[[#This Row],[Eigen
bijdrage]]+Tb.Financiering[[#This Row],[Andere
subsidie(s)]]+Tb.Financiering[[#This Row],[Anders]],0)</f>
        <v>0</v>
      </c>
      <c r="BO73" s="259">
        <f>IF(Tb.Financiering[[#This Row],[Pnr.]]=BO$7,Tb.Financiering[[#This Row],[Eigen
bijdrage]]+Tb.Financiering[[#This Row],[Andere
subsidie(s)]]+Tb.Financiering[[#This Row],[Anders]],0)</f>
        <v>0</v>
      </c>
      <c r="BP73" s="259">
        <f>IF(Tb.Financiering[[#This Row],[Pnr.]]=BP$7,Tb.Financiering[[#This Row],[Eigen
bijdrage]]+Tb.Financiering[[#This Row],[Andere
subsidie(s)]]+Tb.Financiering[[#This Row],[Anders]],0)</f>
        <v>0</v>
      </c>
      <c r="BQ73" s="259">
        <f>IF(Tb.Financiering[[#This Row],[Pnr.]]=BQ$7,Tb.Financiering[[#This Row],[Eigen
bijdrage]]+Tb.Financiering[[#This Row],[Andere
subsidie(s)]]+Tb.Financiering[[#This Row],[Anders]],0)</f>
        <v>0</v>
      </c>
      <c r="BR73" s="259">
        <f>IF(Tb.Financiering[[#This Row],[Pnr.]]=BR$7,Tb.Financiering[[#This Row],[Eigen
bijdrage]]+Tb.Financiering[[#This Row],[Andere
subsidie(s)]]+Tb.Financiering[[#This Row],[Anders]],0)</f>
        <v>0</v>
      </c>
      <c r="BS73" s="259">
        <f>IF(Tb.Financiering[[#This Row],[Pnr.]]=BS$7,Tb.Financiering[[#This Row],[Eigen
bijdrage]]+Tb.Financiering[[#This Row],[Andere
subsidie(s)]]+Tb.Financiering[[#This Row],[Anders]],0)</f>
        <v>0</v>
      </c>
      <c r="BT73" s="259">
        <f>IF(Tb.Financiering[[#This Row],[Pnr.]]=BT$7,Tb.Financiering[[#This Row],[Eigen
bijdrage]]+Tb.Financiering[[#This Row],[Andere
subsidie(s)]]+Tb.Financiering[[#This Row],[Anders]],0)</f>
        <v>0</v>
      </c>
      <c r="BU73" s="259">
        <f>IF(Tb.Financiering[[#This Row],[Pnr.]]=BU$7,Tb.Financiering[[#This Row],[Eigen
bijdrage]]+Tb.Financiering[[#This Row],[Andere
subsidie(s)]]+Tb.Financiering[[#This Row],[Anders]],0)</f>
        <v>0</v>
      </c>
      <c r="BV73" s="259">
        <f>IF(Tb.Financiering[[#This Row],[Pnr.]]=BV$7,Tb.Financiering[[#This Row],[Eigen
bijdrage]]+Tb.Financiering[[#This Row],[Andere
subsidie(s)]]+Tb.Financiering[[#This Row],[Anders]],0)</f>
        <v>0</v>
      </c>
      <c r="BW73" s="259">
        <f>IF(Tb.Financiering[[#This Row],[Pnr.]]=BW$7,Tb.Financiering[[#This Row],[Eigen
bijdrage]]+Tb.Financiering[[#This Row],[Andere
subsidie(s)]]+Tb.Financiering[[#This Row],[Anders]],0)</f>
        <v>0</v>
      </c>
      <c r="BX73" s="259">
        <f>IF(Tb.Financiering[[#This Row],[Pnr.]]=BX$7,Tb.Financiering[[#This Row],[Eigen
bijdrage]]+Tb.Financiering[[#This Row],[Andere
subsidie(s)]]+Tb.Financiering[[#This Row],[Anders]],0)</f>
        <v>0</v>
      </c>
      <c r="BY73" s="259">
        <f>IF(Tb.Financiering[[#This Row],[Pnr.]]=BY$7,Tb.Financiering[[#This Row],[Eigen
bijdrage]]+Tb.Financiering[[#This Row],[Andere
subsidie(s)]]+Tb.Financiering[[#This Row],[Anders]],0)</f>
        <v>0</v>
      </c>
      <c r="BZ73" s="259">
        <f>IF(Tb.Financiering[[#This Row],[Pnr.]]=BZ$7,Tb.Financiering[[#This Row],[Eigen
bijdrage]]+Tb.Financiering[[#This Row],[Andere
subsidie(s)]]+Tb.Financiering[[#This Row],[Anders]],0)</f>
        <v>0</v>
      </c>
      <c r="CA73" s="259">
        <f>IF(Tb.Financiering[[#This Row],[Pnr.]]=CA$7,Tb.Financiering[[#This Row],[Eigen
bijdrage]]+Tb.Financiering[[#This Row],[Andere
subsidie(s)]]+Tb.Financiering[[#This Row],[Anders]],0)</f>
        <v>0</v>
      </c>
      <c r="CB73" s="259">
        <f>IF(Tb.Financiering[[#This Row],[Pnr.]]=CB$7,Tb.Financiering[[#This Row],[Eigen
bijdrage]]+Tb.Financiering[[#This Row],[Andere
subsidie(s)]]+Tb.Financiering[[#This Row],[Anders]],0)</f>
        <v>0</v>
      </c>
      <c r="CC73" s="259">
        <f>IF(Tb.Financiering[[#This Row],[Pnr.]]=CC$7,Tb.Financiering[[#This Row],[Eigen
bijdrage]]+Tb.Financiering[[#This Row],[Andere
subsidie(s)]]+Tb.Financiering[[#This Row],[Anders]],0)</f>
        <v>0</v>
      </c>
      <c r="CD73" s="259">
        <f>IF(Tb.Financiering[[#This Row],[Pnr.]]=CD$7,Tb.Financiering[[#This Row],[Eigen
bijdrage]]+Tb.Financiering[[#This Row],[Andere
subsidie(s)]]+Tb.Financiering[[#This Row],[Anders]],0)</f>
        <v>0</v>
      </c>
      <c r="CE73" s="259">
        <f>IF(Tb.Financiering[[#This Row],[Pnr.]]=CE$7,Tb.Financiering[[#This Row],[Eigen
bijdrage]]+Tb.Financiering[[#This Row],[Andere
subsidie(s)]]+Tb.Financiering[[#This Row],[Anders]],0)</f>
        <v>0</v>
      </c>
      <c r="CF73" s="259">
        <f>IF(Tb.Financiering[[#This Row],[Pnr.]]=CF$7,Tb.Financiering[[#This Row],[Eigen
bijdrage]]+Tb.Financiering[[#This Row],[Andere
subsidie(s)]]+Tb.Financiering[[#This Row],[Anders]],0)</f>
        <v>0</v>
      </c>
      <c r="CG73" s="259">
        <f>IF(Tb.Financiering[[#This Row],[Pnr.]]=CG$7,Tb.Financiering[[#This Row],[Eigen
bijdrage]]+Tb.Financiering[[#This Row],[Andere
subsidie(s)]]+Tb.Financiering[[#This Row],[Anders]],0)</f>
        <v>0</v>
      </c>
      <c r="CH73" s="259">
        <f>IF(Tb.Financiering[[#This Row],[Pnr.]]=CH$7,Tb.Financiering[[#This Row],[Eigen
bijdrage]]+Tb.Financiering[[#This Row],[Andere
subsidie(s)]]+Tb.Financiering[[#This Row],[Anders]],0)</f>
        <v>0</v>
      </c>
      <c r="CI73" s="259">
        <f>IF(Tb.Financiering[[#This Row],[Pnr.]]=CI$7,Tb.Financiering[[#This Row],[Eigen
bijdrage]]+Tb.Financiering[[#This Row],[Andere
subsidie(s)]]+Tb.Financiering[[#This Row],[Anders]],0)</f>
        <v>0</v>
      </c>
      <c r="CJ73" s="259">
        <f>IF(Tb.Financiering[[#This Row],[Pnr.]]=CJ$7,Tb.Financiering[[#This Row],[Eigen
bijdrage]]+Tb.Financiering[[#This Row],[Andere
subsidie(s)]]+Tb.Financiering[[#This Row],[Anders]],0)</f>
        <v>0</v>
      </c>
      <c r="CK73" s="259">
        <f>IF(Tb.Financiering[[#This Row],[Pnr.]]=CK$7,Tb.Financiering[[#This Row],[Eigen
bijdrage]]+Tb.Financiering[[#This Row],[Andere
subsidie(s)]]+Tb.Financiering[[#This Row],[Anders]],0)</f>
        <v>0</v>
      </c>
      <c r="CL73" s="259">
        <f>IF(Tb.Financiering[[#This Row],[Pnr.]]=CL$7,Tb.Financiering[[#This Row],[Eigen
bijdrage]]+Tb.Financiering[[#This Row],[Andere
subsidie(s)]]+Tb.Financiering[[#This Row],[Anders]],0)</f>
        <v>0</v>
      </c>
      <c r="CM73" s="259">
        <f>IF(Tb.Financiering[[#This Row],[Pnr.]]=CM$7,Tb.Financiering[[#This Row],[Eigen
bijdrage]]+Tb.Financiering[[#This Row],[Andere
subsidie(s)]]+Tb.Financiering[[#This Row],[Anders]],0)</f>
        <v>0</v>
      </c>
      <c r="CN73" s="259">
        <f>IF(Tb.Financiering[[#This Row],[Pnr.]]=CN$7,Tb.Financiering[[#This Row],[Eigen
bijdrage]]+Tb.Financiering[[#This Row],[Andere
subsidie(s)]]+Tb.Financiering[[#This Row],[Anders]],0)</f>
        <v>0</v>
      </c>
      <c r="CO73" s="259">
        <f>IF(Tb.Financiering[[#This Row],[Pnr.]]=CO$7,Tb.Financiering[[#This Row],[Eigen
bijdrage]]+Tb.Financiering[[#This Row],[Andere
subsidie(s)]]+Tb.Financiering[[#This Row],[Anders]],0)</f>
        <v>0</v>
      </c>
      <c r="CP73" s="259">
        <f>IF(Tb.Financiering[[#This Row],[Pnr.]]=CP$7,Tb.Financiering[[#This Row],[Eigen
bijdrage]]+Tb.Financiering[[#This Row],[Andere
subsidie(s)]]+Tb.Financiering[[#This Row],[Anders]],0)</f>
        <v>0</v>
      </c>
      <c r="CQ73" s="259">
        <f>IF(Tb.Financiering[[#This Row],[Pnr.]]=CQ$7,Tb.Financiering[[#This Row],[Eigen
bijdrage]]+Tb.Financiering[[#This Row],[Andere
subsidie(s)]]+Tb.Financiering[[#This Row],[Anders]],0)</f>
        <v>0</v>
      </c>
      <c r="CR73" s="259">
        <f>IF(Tb.Financiering[[#This Row],[Pnr.]]=CR$7,Tb.Financiering[[#This Row],[Eigen
bijdrage]]+Tb.Financiering[[#This Row],[Andere
subsidie(s)]]+Tb.Financiering[[#This Row],[Anders]],0)</f>
        <v>0</v>
      </c>
      <c r="CS73" s="259">
        <f>IF(Tb.Financiering[[#This Row],[Pnr.]]=CS$7,Tb.Financiering[[#This Row],[Eigen
bijdrage]]+Tb.Financiering[[#This Row],[Andere
subsidie(s)]]+Tb.Financiering[[#This Row],[Anders]],0)</f>
        <v>0</v>
      </c>
      <c r="CT73" s="259">
        <f>IF(Tb.Financiering[[#This Row],[Pnr.]]=CT$7,Tb.Financiering[[#This Row],[Eigen
bijdrage]]+Tb.Financiering[[#This Row],[Andere
subsidie(s)]]+Tb.Financiering[[#This Row],[Anders]],0)</f>
        <v>0</v>
      </c>
      <c r="CU73" s="259">
        <f>IF(Tb.Financiering[[#This Row],[Pnr.]]=CU$7,Tb.Financiering[[#This Row],[Eigen
bijdrage]]+Tb.Financiering[[#This Row],[Andere
subsidie(s)]]+Tb.Financiering[[#This Row],[Anders]],0)</f>
        <v>0</v>
      </c>
      <c r="CV73" s="259">
        <f>IF(Tb.Financiering[[#This Row],[Pnr.]]=CV$7,Tb.Financiering[[#This Row],[Eigen
bijdrage]]+Tb.Financiering[[#This Row],[Andere
subsidie(s)]]+Tb.Financiering[[#This Row],[Anders]],0)</f>
        <v>0</v>
      </c>
      <c r="CW73" s="259">
        <f>IF(Tb.Financiering[[#This Row],[Pnr.]]=CW$7,Tb.Financiering[[#This Row],[Eigen
bijdrage]]+Tb.Financiering[[#This Row],[Andere
subsidie(s)]]+Tb.Financiering[[#This Row],[Anders]],0)</f>
        <v>0</v>
      </c>
      <c r="CX73" s="259">
        <f>IF(Tb.Financiering[[#This Row],[Pnr.]]=CX$7,Tb.Financiering[[#This Row],[Eigen
bijdrage]]+Tb.Financiering[[#This Row],[Andere
subsidie(s)]]+Tb.Financiering[[#This Row],[Anders]],0)</f>
        <v>0</v>
      </c>
      <c r="CY73" s="259">
        <f>IF(Tb.Financiering[[#This Row],[Pnr.]]=CY$7,Tb.Financiering[[#This Row],[Eigen
bijdrage]]+Tb.Financiering[[#This Row],[Andere
subsidie(s)]]+Tb.Financiering[[#This Row],[Anders]],0)</f>
        <v>0</v>
      </c>
      <c r="CZ73" s="259">
        <f>IF(Tb.Financiering[[#This Row],[Pnr.]]=CZ$7,Tb.Financiering[[#This Row],[Eigen
bijdrage]]+Tb.Financiering[[#This Row],[Andere
subsidie(s)]]+Tb.Financiering[[#This Row],[Anders]],0)</f>
        <v>0</v>
      </c>
      <c r="DA73" s="259">
        <f>IF(Tb.Financiering[[#This Row],[Pnr.]]=DA$7,Tb.Financiering[[#This Row],[Eigen
bijdrage]]+Tb.Financiering[[#This Row],[Andere
subsidie(s)]]+Tb.Financiering[[#This Row],[Anders]],0)</f>
        <v>0</v>
      </c>
      <c r="DB73" s="259">
        <f>IF(Tb.Financiering[[#This Row],[Pnr.]]=DB$7,Tb.Financiering[[#This Row],[Eigen
bijdrage]]+Tb.Financiering[[#This Row],[Andere
subsidie(s)]]+Tb.Financiering[[#This Row],[Anders]],0)</f>
        <v>0</v>
      </c>
      <c r="DC73" s="259">
        <f>IF(Tb.Financiering[[#This Row],[Pnr.]]=DC$7,Tb.Financiering[[#This Row],[Eigen
bijdrage]]+Tb.Financiering[[#This Row],[Andere
subsidie(s)]]+Tb.Financiering[[#This Row],[Anders]],0)</f>
        <v>0</v>
      </c>
      <c r="DD73" s="259">
        <f>IF(Tb.Financiering[[#This Row],[Pnr.]]=DD$7,Tb.Financiering[[#This Row],[Eigen
bijdrage]]+Tb.Financiering[[#This Row],[Andere
subsidie(s)]]+Tb.Financiering[[#This Row],[Anders]],0)</f>
        <v>0</v>
      </c>
      <c r="DE73" s="259">
        <f>IF(Tb.Financiering[[#This Row],[Pnr.]]=DE$7,Tb.Financiering[[#This Row],[Eigen
bijdrage]]+Tb.Financiering[[#This Row],[Andere
subsidie(s)]]+Tb.Financiering[[#This Row],[Anders]],0)</f>
        <v>0</v>
      </c>
      <c r="DF73" s="259">
        <f>IF(Tb.Financiering[[#This Row],[Pnr.]]=DF$7,Tb.Financiering[[#This Row],[Eigen
bijdrage]]+Tb.Financiering[[#This Row],[Andere
subsidie(s)]]+Tb.Financiering[[#This Row],[Anders]],0)</f>
        <v>0</v>
      </c>
      <c r="DG73" s="259">
        <f>IF(Tb.Financiering[[#This Row],[Pnr.]]=DG$7,Tb.Financiering[[#This Row],[Eigen
bijdrage]]+Tb.Financiering[[#This Row],[Andere
subsidie(s)]]+Tb.Financiering[[#This Row],[Anders]],0)</f>
        <v>0</v>
      </c>
      <c r="DH73" s="259">
        <f>IF(Tb.Financiering[[#This Row],[Pnr.]]=DH$7,Tb.Financiering[[#This Row],[Eigen
bijdrage]]+Tb.Financiering[[#This Row],[Andere
subsidie(s)]]+Tb.Financiering[[#This Row],[Anders]],0)</f>
        <v>0</v>
      </c>
      <c r="DI73" s="259">
        <f>IF(Tb.Financiering[[#This Row],[Pnr.]]=DI$7,Tb.Financiering[[#This Row],[Eigen
bijdrage]]+Tb.Financiering[[#This Row],[Andere
subsidie(s)]]+Tb.Financiering[[#This Row],[Anders]],0)</f>
        <v>0</v>
      </c>
      <c r="DJ73" s="259">
        <f>IF(Tb.Financiering[[#This Row],[Pnr.]]=DJ$7,Tb.Financiering[[#This Row],[Eigen
bijdrage]]+Tb.Financiering[[#This Row],[Andere
subsidie(s)]]+Tb.Financiering[[#This Row],[Anders]],0)</f>
        <v>0</v>
      </c>
      <c r="DK73" s="259">
        <f>IF(Tb.Financiering[[#This Row],[Pnr.]]=DK$7,Tb.Financiering[[#This Row],[Eigen
bijdrage]]+Tb.Financiering[[#This Row],[Andere
subsidie(s)]]+Tb.Financiering[[#This Row],[Anders]],0)</f>
        <v>0</v>
      </c>
      <c r="XEZ73" s="267"/>
      <c r="XFA73" s="267"/>
      <c r="XFB73" s="267"/>
      <c r="XFC73" s="267"/>
      <c r="XFD73" s="31"/>
    </row>
    <row r="74" spans="1:115 16380:16384" s="4" customFormat="1" x14ac:dyDescent="0.3">
      <c r="A74" s="31"/>
      <c r="B74" s="147"/>
      <c r="C74" s="147"/>
      <c r="D74" s="11">
        <f>SUMIF(Tbl.Kosten[PSAnr.],Tb.Financiering[[#This Row],[PSAnr.]],Tbl.Kosten[Totaal kosten])</f>
        <v>0</v>
      </c>
      <c r="E74" s="164">
        <f>SUMIF(Tbl.Kosten[PSAnr.],Tb.Financiering[[#This Row],[PSAnr.]],Tbl.Kosten[Subsidie])</f>
        <v>0</v>
      </c>
      <c r="F74" s="165"/>
      <c r="G74" s="164">
        <f>Tb.Financiering[[#This Row],[Begrote kosten]]-Tb.Financiering[[#This Row],[Berekende GLB subsidie]]-Tb.Financiering[[#This Row],[Correctie GLB subsidie]]</f>
        <v>0</v>
      </c>
      <c r="H74" s="166"/>
      <c r="I74" s="166"/>
      <c r="J74" s="166"/>
      <c r="K74" s="162"/>
      <c r="L74" s="97">
        <f>Tb.Financiering[[#This Row],[Te financieren]]-SUM(Tb.Financiering[[#This Row],[Eigen
bijdrage]:[Anders]])</f>
        <v>0</v>
      </c>
      <c r="M74" s="170" t="str">
        <f>IFERROR(VLOOKUP(Tb.Financiering[[#This Row],[Partnernaam]],Tbl.Projectpartners[[Naam]:[PNr.]],9,FALSE),"")</f>
        <v/>
      </c>
      <c r="N74" s="152" t="str">
        <f>IFERROR(VLOOKUP(Tb.Financiering[[#This Row],[Subsidiabele activiteit]],Tbl.Subsidiehoogte[[Subsidieactiviteit]:[SAnr.]],3,FALSE),"")</f>
        <v/>
      </c>
      <c r="O74" s="152" t="str">
        <f>_xlfn.CONCAT(Tb.Financiering[[#This Row],[Pnr.]],Tb.Financiering[[#This Row],[SAnr.]])</f>
        <v/>
      </c>
      <c r="P74" s="154">
        <f>IF(Tb.Financiering[[#This Row],[Pnr.]]=P$7,Tb.Financiering[[#This Row],[Te financieren]]-Tb.Financiering[[#This Row],[Eigen
bijdrage]]-Tb.Financiering[[#This Row],[Andere
subsidie(s)]]-Tb.Financiering[[#This Row],[Anders]],0)</f>
        <v>0</v>
      </c>
      <c r="Q74" s="154">
        <f>IF(Tb.Financiering[[#This Row],[Pnr.]]=Q$7,Tb.Financiering[[#This Row],[Te financieren]]-Tb.Financiering[[#This Row],[Eigen
bijdrage]]-Tb.Financiering[[#This Row],[Andere
subsidie(s)]]-Tb.Financiering[[#This Row],[Anders]],0)</f>
        <v>0</v>
      </c>
      <c r="R74" s="154">
        <f>IF(Tb.Financiering[[#This Row],[Pnr.]]=R$7,Tb.Financiering[[#This Row],[Te financieren]]-Tb.Financiering[[#This Row],[Eigen
bijdrage]]-Tb.Financiering[[#This Row],[Andere
subsidie(s)]]-Tb.Financiering[[#This Row],[Anders]],0)</f>
        <v>0</v>
      </c>
      <c r="S74" s="154">
        <f>IF(Tb.Financiering[[#This Row],[Pnr.]]=S$7,Tb.Financiering[[#This Row],[Te financieren]]-Tb.Financiering[[#This Row],[Eigen
bijdrage]]-Tb.Financiering[[#This Row],[Andere
subsidie(s)]]-Tb.Financiering[[#This Row],[Anders]],0)</f>
        <v>0</v>
      </c>
      <c r="T74" s="154">
        <f>IF(Tb.Financiering[[#This Row],[Pnr.]]=T$7,Tb.Financiering[[#This Row],[Te financieren]]-Tb.Financiering[[#This Row],[Eigen
bijdrage]]-Tb.Financiering[[#This Row],[Andere
subsidie(s)]]-Tb.Financiering[[#This Row],[Anders]],0)</f>
        <v>0</v>
      </c>
      <c r="U74" s="154">
        <f>IF(Tb.Financiering[[#This Row],[Pnr.]]=U$7,Tb.Financiering[[#This Row],[Te financieren]]-Tb.Financiering[[#This Row],[Eigen
bijdrage]]-Tb.Financiering[[#This Row],[Andere
subsidie(s)]]-Tb.Financiering[[#This Row],[Anders]],0)</f>
        <v>0</v>
      </c>
      <c r="V74" s="154">
        <f>IF(Tb.Financiering[[#This Row],[Pnr.]]=V$7,Tb.Financiering[[#This Row],[Te financieren]]-Tb.Financiering[[#This Row],[Eigen
bijdrage]]-Tb.Financiering[[#This Row],[Andere
subsidie(s)]]-Tb.Financiering[[#This Row],[Anders]],0)</f>
        <v>0</v>
      </c>
      <c r="W74" s="154">
        <f>IF(Tb.Financiering[[#This Row],[Pnr.]]=W$7,Tb.Financiering[[#This Row],[Te financieren]]-Tb.Financiering[[#This Row],[Eigen
bijdrage]]-Tb.Financiering[[#This Row],[Andere
subsidie(s)]]-Tb.Financiering[[#This Row],[Anders]],0)</f>
        <v>0</v>
      </c>
      <c r="X74" s="154">
        <f>IF(Tb.Financiering[[#This Row],[Pnr.]]=X$7,Tb.Financiering[[#This Row],[Te financieren]]-Tb.Financiering[[#This Row],[Eigen
bijdrage]]-Tb.Financiering[[#This Row],[Andere
subsidie(s)]]-Tb.Financiering[[#This Row],[Anders]],0)</f>
        <v>0</v>
      </c>
      <c r="Y74" s="154">
        <f>IF(Tb.Financiering[[#This Row],[Pnr.]]=Y$7,Tb.Financiering[[#This Row],[Te financieren]]-Tb.Financiering[[#This Row],[Eigen
bijdrage]]-Tb.Financiering[[#This Row],[Andere
subsidie(s)]]-Tb.Financiering[[#This Row],[Anders]],0)</f>
        <v>0</v>
      </c>
      <c r="Z74" s="154">
        <f>IF(Tb.Financiering[[#This Row],[Pnr.]]=Z$7,Tb.Financiering[[#This Row],[Te financieren]]-Tb.Financiering[[#This Row],[Eigen
bijdrage]]-Tb.Financiering[[#This Row],[Andere
subsidie(s)]]-Tb.Financiering[[#This Row],[Anders]],0)</f>
        <v>0</v>
      </c>
      <c r="AA74" s="154">
        <f>IF(Tb.Financiering[[#This Row],[Pnr.]]=AA$7,Tb.Financiering[[#This Row],[Te financieren]]-Tb.Financiering[[#This Row],[Eigen
bijdrage]]-Tb.Financiering[[#This Row],[Andere
subsidie(s)]]-Tb.Financiering[[#This Row],[Anders]],0)</f>
        <v>0</v>
      </c>
      <c r="AB74" s="154">
        <f>IF(Tb.Financiering[[#This Row],[Pnr.]]=AB$7,Tb.Financiering[[#This Row],[Te financieren]]-Tb.Financiering[[#This Row],[Eigen
bijdrage]]-Tb.Financiering[[#This Row],[Andere
subsidie(s)]]-Tb.Financiering[[#This Row],[Anders]],0)</f>
        <v>0</v>
      </c>
      <c r="AC74" s="154">
        <f>IF(Tb.Financiering[[#This Row],[Pnr.]]=AC$7,Tb.Financiering[[#This Row],[Te financieren]]-Tb.Financiering[[#This Row],[Eigen
bijdrage]]-Tb.Financiering[[#This Row],[Andere
subsidie(s)]]-Tb.Financiering[[#This Row],[Anders]],0)</f>
        <v>0</v>
      </c>
      <c r="AD74" s="154">
        <f>IF(Tb.Financiering[[#This Row],[Pnr.]]=AD$7,Tb.Financiering[[#This Row],[Te financieren]]-Tb.Financiering[[#This Row],[Eigen
bijdrage]]-Tb.Financiering[[#This Row],[Andere
subsidie(s)]]-Tb.Financiering[[#This Row],[Anders]],0)</f>
        <v>0</v>
      </c>
      <c r="AE74" s="154">
        <f>IF(Tb.Financiering[[#This Row],[Pnr.]]=AE$7,Tb.Financiering[[#This Row],[Te financieren]]-Tb.Financiering[[#This Row],[Eigen
bijdrage]]-Tb.Financiering[[#This Row],[Andere
subsidie(s)]]-Tb.Financiering[[#This Row],[Anders]],0)</f>
        <v>0</v>
      </c>
      <c r="AF74" s="154">
        <f>IF(Tb.Financiering[[#This Row],[Pnr.]]=AF$7,Tb.Financiering[[#This Row],[Te financieren]]-Tb.Financiering[[#This Row],[Eigen
bijdrage]]-Tb.Financiering[[#This Row],[Andere
subsidie(s)]]-Tb.Financiering[[#This Row],[Anders]],0)</f>
        <v>0</v>
      </c>
      <c r="AG74" s="154">
        <f>IF(Tb.Financiering[[#This Row],[Pnr.]]=AG$7,Tb.Financiering[[#This Row],[Te financieren]]-Tb.Financiering[[#This Row],[Eigen
bijdrage]]-Tb.Financiering[[#This Row],[Andere
subsidie(s)]]-Tb.Financiering[[#This Row],[Anders]],0)</f>
        <v>0</v>
      </c>
      <c r="AH74" s="154">
        <f>IF(Tb.Financiering[[#This Row],[Pnr.]]=AH$7,Tb.Financiering[[#This Row],[Te financieren]]-Tb.Financiering[[#This Row],[Eigen
bijdrage]]-Tb.Financiering[[#This Row],[Andere
subsidie(s)]]-Tb.Financiering[[#This Row],[Anders]],0)</f>
        <v>0</v>
      </c>
      <c r="AI74" s="154">
        <f>IF(Tb.Financiering[[#This Row],[Pnr.]]=AI$7,Tb.Financiering[[#This Row],[Te financieren]]-Tb.Financiering[[#This Row],[Eigen
bijdrage]]-Tb.Financiering[[#This Row],[Andere
subsidie(s)]]-Tb.Financiering[[#This Row],[Anders]],0)</f>
        <v>0</v>
      </c>
      <c r="AJ74" s="154">
        <f>IF(Tb.Financiering[[#This Row],[Pnr.]]=AJ$7,Tb.Financiering[[#This Row],[Te financieren]]-Tb.Financiering[[#This Row],[Eigen
bijdrage]]-Tb.Financiering[[#This Row],[Andere
subsidie(s)]]-Tb.Financiering[[#This Row],[Anders]],0)</f>
        <v>0</v>
      </c>
      <c r="AK74" s="154">
        <f>IF(Tb.Financiering[[#This Row],[Pnr.]]=AK$7,Tb.Financiering[[#This Row],[Te financieren]]-Tb.Financiering[[#This Row],[Eigen
bijdrage]]-Tb.Financiering[[#This Row],[Andere
subsidie(s)]]-Tb.Financiering[[#This Row],[Anders]],0)</f>
        <v>0</v>
      </c>
      <c r="AL74" s="154">
        <f>IF(Tb.Financiering[[#This Row],[Pnr.]]=AL$7,Tb.Financiering[[#This Row],[Te financieren]]-Tb.Financiering[[#This Row],[Eigen
bijdrage]]-Tb.Financiering[[#This Row],[Andere
subsidie(s)]]-Tb.Financiering[[#This Row],[Anders]],0)</f>
        <v>0</v>
      </c>
      <c r="AM74" s="154">
        <f>IF(Tb.Financiering[[#This Row],[Pnr.]]=AM$7,Tb.Financiering[[#This Row],[Te financieren]]-Tb.Financiering[[#This Row],[Eigen
bijdrage]]-Tb.Financiering[[#This Row],[Andere
subsidie(s)]]-Tb.Financiering[[#This Row],[Anders]],0)</f>
        <v>0</v>
      </c>
      <c r="AN74" s="154">
        <f>IF(Tb.Financiering[[#This Row],[Pnr.]]=AN$7,Tb.Financiering[[#This Row],[Te financieren]]-Tb.Financiering[[#This Row],[Eigen
bijdrage]]-Tb.Financiering[[#This Row],[Andere
subsidie(s)]]-Tb.Financiering[[#This Row],[Anders]],0)</f>
        <v>0</v>
      </c>
      <c r="AO74" s="154">
        <f>IF(Tb.Financiering[[#This Row],[Pnr.]]=AO$7,Tb.Financiering[[#This Row],[Te financieren]]-Tb.Financiering[[#This Row],[Eigen
bijdrage]]-Tb.Financiering[[#This Row],[Andere
subsidie(s)]]-Tb.Financiering[[#This Row],[Anders]],0)</f>
        <v>0</v>
      </c>
      <c r="AP74" s="154">
        <f>IF(Tb.Financiering[[#This Row],[Pnr.]]=AP$7,Tb.Financiering[[#This Row],[Te financieren]]-Tb.Financiering[[#This Row],[Eigen
bijdrage]]-Tb.Financiering[[#This Row],[Andere
subsidie(s)]]-Tb.Financiering[[#This Row],[Anders]],0)</f>
        <v>0</v>
      </c>
      <c r="AQ74" s="154">
        <f>IF(Tb.Financiering[[#This Row],[Pnr.]]=AQ$7,Tb.Financiering[[#This Row],[Te financieren]]-Tb.Financiering[[#This Row],[Eigen
bijdrage]]-Tb.Financiering[[#This Row],[Andere
subsidie(s)]]-Tb.Financiering[[#This Row],[Anders]],0)</f>
        <v>0</v>
      </c>
      <c r="AR74" s="154">
        <f>IF(Tb.Financiering[[#This Row],[Pnr.]]=AR$7,Tb.Financiering[[#This Row],[Te financieren]]-Tb.Financiering[[#This Row],[Eigen
bijdrage]]-Tb.Financiering[[#This Row],[Andere
subsidie(s)]]-Tb.Financiering[[#This Row],[Anders]],0)</f>
        <v>0</v>
      </c>
      <c r="AS74" s="154">
        <f>IF(Tb.Financiering[[#This Row],[Pnr.]]=AS$7,Tb.Financiering[[#This Row],[Te financieren]]-Tb.Financiering[[#This Row],[Eigen
bijdrage]]-Tb.Financiering[[#This Row],[Andere
subsidie(s)]]-Tb.Financiering[[#This Row],[Anders]],0)</f>
        <v>0</v>
      </c>
      <c r="AT74" s="154">
        <f>IF(Tb.Financiering[[#This Row],[Pnr.]]=AT$7,Tb.Financiering[[#This Row],[Te financieren]]-Tb.Financiering[[#This Row],[Eigen
bijdrage]]-Tb.Financiering[[#This Row],[Andere
subsidie(s)]]-Tb.Financiering[[#This Row],[Anders]],0)</f>
        <v>0</v>
      </c>
      <c r="AU74" s="154">
        <f>IF(Tb.Financiering[[#This Row],[Pnr.]]=AU$7,Tb.Financiering[[#This Row],[Te financieren]]-Tb.Financiering[[#This Row],[Eigen
bijdrage]]-Tb.Financiering[[#This Row],[Andere
subsidie(s)]]-Tb.Financiering[[#This Row],[Anders]],0)</f>
        <v>0</v>
      </c>
      <c r="AV74" s="154">
        <f>IF(Tb.Financiering[[#This Row],[Pnr.]]=AV$7,Tb.Financiering[[#This Row],[Te financieren]]-Tb.Financiering[[#This Row],[Eigen
bijdrage]]-Tb.Financiering[[#This Row],[Andere
subsidie(s)]]-Tb.Financiering[[#This Row],[Anders]],0)</f>
        <v>0</v>
      </c>
      <c r="AW74" s="154">
        <f>IF(Tb.Financiering[[#This Row],[Pnr.]]=AW$7,Tb.Financiering[[#This Row],[Te financieren]]-Tb.Financiering[[#This Row],[Eigen
bijdrage]]-Tb.Financiering[[#This Row],[Andere
subsidie(s)]]-Tb.Financiering[[#This Row],[Anders]],0)</f>
        <v>0</v>
      </c>
      <c r="AX74" s="154">
        <f>IF(Tb.Financiering[[#This Row],[Pnr.]]=AX$7,Tb.Financiering[[#This Row],[Te financieren]]-Tb.Financiering[[#This Row],[Eigen
bijdrage]]-Tb.Financiering[[#This Row],[Andere
subsidie(s)]]-Tb.Financiering[[#This Row],[Anders]],0)</f>
        <v>0</v>
      </c>
      <c r="AY74" s="154">
        <f>IF(Tb.Financiering[[#This Row],[Pnr.]]=AY$7,Tb.Financiering[[#This Row],[Te financieren]]-Tb.Financiering[[#This Row],[Eigen
bijdrage]]-Tb.Financiering[[#This Row],[Andere
subsidie(s)]]-Tb.Financiering[[#This Row],[Anders]],0)</f>
        <v>0</v>
      </c>
      <c r="AZ74" s="154">
        <f>IF(Tb.Financiering[[#This Row],[Pnr.]]=AZ$7,Tb.Financiering[[#This Row],[Te financieren]]-Tb.Financiering[[#This Row],[Eigen
bijdrage]]-Tb.Financiering[[#This Row],[Andere
subsidie(s)]]-Tb.Financiering[[#This Row],[Anders]],0)</f>
        <v>0</v>
      </c>
      <c r="BA74" s="154">
        <f>IF(Tb.Financiering[[#This Row],[Pnr.]]=BA$7,Tb.Financiering[[#This Row],[Te financieren]]-Tb.Financiering[[#This Row],[Eigen
bijdrage]]-Tb.Financiering[[#This Row],[Andere
subsidie(s)]]-Tb.Financiering[[#This Row],[Anders]],0)</f>
        <v>0</v>
      </c>
      <c r="BB74" s="154">
        <f>IF(Tb.Financiering[[#This Row],[Pnr.]]=BB$7,Tb.Financiering[[#This Row],[Te financieren]]-Tb.Financiering[[#This Row],[Eigen
bijdrage]]-Tb.Financiering[[#This Row],[Andere
subsidie(s)]]-Tb.Financiering[[#This Row],[Anders]],0)</f>
        <v>0</v>
      </c>
      <c r="BC74" s="154">
        <f>IF(Tb.Financiering[[#This Row],[Pnr.]]=BC$7,Tb.Financiering[[#This Row],[Te financieren]]-Tb.Financiering[[#This Row],[Eigen
bijdrage]]-Tb.Financiering[[#This Row],[Andere
subsidie(s)]]-Tb.Financiering[[#This Row],[Anders]],0)</f>
        <v>0</v>
      </c>
      <c r="BD74" s="154">
        <f>IF(Tb.Financiering[[#This Row],[Pnr.]]=BD$7,Tb.Financiering[[#This Row],[Te financieren]]-Tb.Financiering[[#This Row],[Eigen
bijdrage]]-Tb.Financiering[[#This Row],[Andere
subsidie(s)]]-Tb.Financiering[[#This Row],[Anders]],0)</f>
        <v>0</v>
      </c>
      <c r="BE74" s="154">
        <f>IF(Tb.Financiering[[#This Row],[Pnr.]]=BE$7,Tb.Financiering[[#This Row],[Te financieren]]-Tb.Financiering[[#This Row],[Eigen
bijdrage]]-Tb.Financiering[[#This Row],[Andere
subsidie(s)]]-Tb.Financiering[[#This Row],[Anders]],0)</f>
        <v>0</v>
      </c>
      <c r="BF74" s="154">
        <f>IF(Tb.Financiering[[#This Row],[Pnr.]]=BF$7,Tb.Financiering[[#This Row],[Te financieren]]-Tb.Financiering[[#This Row],[Eigen
bijdrage]]-Tb.Financiering[[#This Row],[Andere
subsidie(s)]]-Tb.Financiering[[#This Row],[Anders]],0)</f>
        <v>0</v>
      </c>
      <c r="BG74" s="154">
        <f>IF(Tb.Financiering[[#This Row],[Pnr.]]=BG$7,Tb.Financiering[[#This Row],[Te financieren]]-Tb.Financiering[[#This Row],[Eigen
bijdrage]]-Tb.Financiering[[#This Row],[Andere
subsidie(s)]]-Tb.Financiering[[#This Row],[Anders]],0)</f>
        <v>0</v>
      </c>
      <c r="BH74" s="154">
        <f>IF(Tb.Financiering[[#This Row],[Pnr.]]=BH$7,Tb.Financiering[[#This Row],[Te financieren]]-Tb.Financiering[[#This Row],[Eigen
bijdrage]]-Tb.Financiering[[#This Row],[Andere
subsidie(s)]]-Tb.Financiering[[#This Row],[Anders]],0)</f>
        <v>0</v>
      </c>
      <c r="BI74" s="154">
        <f>IF(Tb.Financiering[[#This Row],[Pnr.]]=BI$7,Tb.Financiering[[#This Row],[Te financieren]]-Tb.Financiering[[#This Row],[Eigen
bijdrage]]-Tb.Financiering[[#This Row],[Andere
subsidie(s)]]-Tb.Financiering[[#This Row],[Anders]],0)</f>
        <v>0</v>
      </c>
      <c r="BJ74" s="154">
        <f>IF(Tb.Financiering[[#This Row],[Pnr.]]=BJ$7,Tb.Financiering[[#This Row],[Te financieren]]-Tb.Financiering[[#This Row],[Eigen
bijdrage]]-Tb.Financiering[[#This Row],[Andere
subsidie(s)]]-Tb.Financiering[[#This Row],[Anders]],0)</f>
        <v>0</v>
      </c>
      <c r="BK74" s="154">
        <f>IF(Tb.Financiering[[#This Row],[Pnr.]]=BK$7,Tb.Financiering[[#This Row],[Te financieren]]-Tb.Financiering[[#This Row],[Eigen
bijdrage]]-Tb.Financiering[[#This Row],[Andere
subsidie(s)]]-Tb.Financiering[[#This Row],[Anders]],0)</f>
        <v>0</v>
      </c>
      <c r="BL74" s="154">
        <f>IF(Tb.Financiering[[#This Row],[Pnr.]]=BL$7,Tb.Financiering[[#This Row],[Te financieren]]-Tb.Financiering[[#This Row],[Eigen
bijdrage]]-Tb.Financiering[[#This Row],[Andere
subsidie(s)]]-Tb.Financiering[[#This Row],[Anders]],0)</f>
        <v>0</v>
      </c>
      <c r="BM74" s="154">
        <f>IF(Tb.Financiering[[#This Row],[Pnr.]]=BM$7,Tb.Financiering[[#This Row],[Te financieren]]-Tb.Financiering[[#This Row],[Eigen
bijdrage]]-Tb.Financiering[[#This Row],[Andere
subsidie(s)]]-Tb.Financiering[[#This Row],[Anders]],0)</f>
        <v>0</v>
      </c>
      <c r="BN74" s="259">
        <f>IF(Tb.Financiering[[#This Row],[Pnr.]]=BN$7,Tb.Financiering[[#This Row],[Eigen
bijdrage]]+Tb.Financiering[[#This Row],[Andere
subsidie(s)]]+Tb.Financiering[[#This Row],[Anders]],0)</f>
        <v>0</v>
      </c>
      <c r="BO74" s="259">
        <f>IF(Tb.Financiering[[#This Row],[Pnr.]]=BO$7,Tb.Financiering[[#This Row],[Eigen
bijdrage]]+Tb.Financiering[[#This Row],[Andere
subsidie(s)]]+Tb.Financiering[[#This Row],[Anders]],0)</f>
        <v>0</v>
      </c>
      <c r="BP74" s="259">
        <f>IF(Tb.Financiering[[#This Row],[Pnr.]]=BP$7,Tb.Financiering[[#This Row],[Eigen
bijdrage]]+Tb.Financiering[[#This Row],[Andere
subsidie(s)]]+Tb.Financiering[[#This Row],[Anders]],0)</f>
        <v>0</v>
      </c>
      <c r="BQ74" s="259">
        <f>IF(Tb.Financiering[[#This Row],[Pnr.]]=BQ$7,Tb.Financiering[[#This Row],[Eigen
bijdrage]]+Tb.Financiering[[#This Row],[Andere
subsidie(s)]]+Tb.Financiering[[#This Row],[Anders]],0)</f>
        <v>0</v>
      </c>
      <c r="BR74" s="259">
        <f>IF(Tb.Financiering[[#This Row],[Pnr.]]=BR$7,Tb.Financiering[[#This Row],[Eigen
bijdrage]]+Tb.Financiering[[#This Row],[Andere
subsidie(s)]]+Tb.Financiering[[#This Row],[Anders]],0)</f>
        <v>0</v>
      </c>
      <c r="BS74" s="259">
        <f>IF(Tb.Financiering[[#This Row],[Pnr.]]=BS$7,Tb.Financiering[[#This Row],[Eigen
bijdrage]]+Tb.Financiering[[#This Row],[Andere
subsidie(s)]]+Tb.Financiering[[#This Row],[Anders]],0)</f>
        <v>0</v>
      </c>
      <c r="BT74" s="259">
        <f>IF(Tb.Financiering[[#This Row],[Pnr.]]=BT$7,Tb.Financiering[[#This Row],[Eigen
bijdrage]]+Tb.Financiering[[#This Row],[Andere
subsidie(s)]]+Tb.Financiering[[#This Row],[Anders]],0)</f>
        <v>0</v>
      </c>
      <c r="BU74" s="259">
        <f>IF(Tb.Financiering[[#This Row],[Pnr.]]=BU$7,Tb.Financiering[[#This Row],[Eigen
bijdrage]]+Tb.Financiering[[#This Row],[Andere
subsidie(s)]]+Tb.Financiering[[#This Row],[Anders]],0)</f>
        <v>0</v>
      </c>
      <c r="BV74" s="259">
        <f>IF(Tb.Financiering[[#This Row],[Pnr.]]=BV$7,Tb.Financiering[[#This Row],[Eigen
bijdrage]]+Tb.Financiering[[#This Row],[Andere
subsidie(s)]]+Tb.Financiering[[#This Row],[Anders]],0)</f>
        <v>0</v>
      </c>
      <c r="BW74" s="259">
        <f>IF(Tb.Financiering[[#This Row],[Pnr.]]=BW$7,Tb.Financiering[[#This Row],[Eigen
bijdrage]]+Tb.Financiering[[#This Row],[Andere
subsidie(s)]]+Tb.Financiering[[#This Row],[Anders]],0)</f>
        <v>0</v>
      </c>
      <c r="BX74" s="259">
        <f>IF(Tb.Financiering[[#This Row],[Pnr.]]=BX$7,Tb.Financiering[[#This Row],[Eigen
bijdrage]]+Tb.Financiering[[#This Row],[Andere
subsidie(s)]]+Tb.Financiering[[#This Row],[Anders]],0)</f>
        <v>0</v>
      </c>
      <c r="BY74" s="259">
        <f>IF(Tb.Financiering[[#This Row],[Pnr.]]=BY$7,Tb.Financiering[[#This Row],[Eigen
bijdrage]]+Tb.Financiering[[#This Row],[Andere
subsidie(s)]]+Tb.Financiering[[#This Row],[Anders]],0)</f>
        <v>0</v>
      </c>
      <c r="BZ74" s="259">
        <f>IF(Tb.Financiering[[#This Row],[Pnr.]]=BZ$7,Tb.Financiering[[#This Row],[Eigen
bijdrage]]+Tb.Financiering[[#This Row],[Andere
subsidie(s)]]+Tb.Financiering[[#This Row],[Anders]],0)</f>
        <v>0</v>
      </c>
      <c r="CA74" s="259">
        <f>IF(Tb.Financiering[[#This Row],[Pnr.]]=CA$7,Tb.Financiering[[#This Row],[Eigen
bijdrage]]+Tb.Financiering[[#This Row],[Andere
subsidie(s)]]+Tb.Financiering[[#This Row],[Anders]],0)</f>
        <v>0</v>
      </c>
      <c r="CB74" s="259">
        <f>IF(Tb.Financiering[[#This Row],[Pnr.]]=CB$7,Tb.Financiering[[#This Row],[Eigen
bijdrage]]+Tb.Financiering[[#This Row],[Andere
subsidie(s)]]+Tb.Financiering[[#This Row],[Anders]],0)</f>
        <v>0</v>
      </c>
      <c r="CC74" s="259">
        <f>IF(Tb.Financiering[[#This Row],[Pnr.]]=CC$7,Tb.Financiering[[#This Row],[Eigen
bijdrage]]+Tb.Financiering[[#This Row],[Andere
subsidie(s)]]+Tb.Financiering[[#This Row],[Anders]],0)</f>
        <v>0</v>
      </c>
      <c r="CD74" s="259">
        <f>IF(Tb.Financiering[[#This Row],[Pnr.]]=CD$7,Tb.Financiering[[#This Row],[Eigen
bijdrage]]+Tb.Financiering[[#This Row],[Andere
subsidie(s)]]+Tb.Financiering[[#This Row],[Anders]],0)</f>
        <v>0</v>
      </c>
      <c r="CE74" s="259">
        <f>IF(Tb.Financiering[[#This Row],[Pnr.]]=CE$7,Tb.Financiering[[#This Row],[Eigen
bijdrage]]+Tb.Financiering[[#This Row],[Andere
subsidie(s)]]+Tb.Financiering[[#This Row],[Anders]],0)</f>
        <v>0</v>
      </c>
      <c r="CF74" s="259">
        <f>IF(Tb.Financiering[[#This Row],[Pnr.]]=CF$7,Tb.Financiering[[#This Row],[Eigen
bijdrage]]+Tb.Financiering[[#This Row],[Andere
subsidie(s)]]+Tb.Financiering[[#This Row],[Anders]],0)</f>
        <v>0</v>
      </c>
      <c r="CG74" s="259">
        <f>IF(Tb.Financiering[[#This Row],[Pnr.]]=CG$7,Tb.Financiering[[#This Row],[Eigen
bijdrage]]+Tb.Financiering[[#This Row],[Andere
subsidie(s)]]+Tb.Financiering[[#This Row],[Anders]],0)</f>
        <v>0</v>
      </c>
      <c r="CH74" s="259">
        <f>IF(Tb.Financiering[[#This Row],[Pnr.]]=CH$7,Tb.Financiering[[#This Row],[Eigen
bijdrage]]+Tb.Financiering[[#This Row],[Andere
subsidie(s)]]+Tb.Financiering[[#This Row],[Anders]],0)</f>
        <v>0</v>
      </c>
      <c r="CI74" s="259">
        <f>IF(Tb.Financiering[[#This Row],[Pnr.]]=CI$7,Tb.Financiering[[#This Row],[Eigen
bijdrage]]+Tb.Financiering[[#This Row],[Andere
subsidie(s)]]+Tb.Financiering[[#This Row],[Anders]],0)</f>
        <v>0</v>
      </c>
      <c r="CJ74" s="259">
        <f>IF(Tb.Financiering[[#This Row],[Pnr.]]=CJ$7,Tb.Financiering[[#This Row],[Eigen
bijdrage]]+Tb.Financiering[[#This Row],[Andere
subsidie(s)]]+Tb.Financiering[[#This Row],[Anders]],0)</f>
        <v>0</v>
      </c>
      <c r="CK74" s="259">
        <f>IF(Tb.Financiering[[#This Row],[Pnr.]]=CK$7,Tb.Financiering[[#This Row],[Eigen
bijdrage]]+Tb.Financiering[[#This Row],[Andere
subsidie(s)]]+Tb.Financiering[[#This Row],[Anders]],0)</f>
        <v>0</v>
      </c>
      <c r="CL74" s="259">
        <f>IF(Tb.Financiering[[#This Row],[Pnr.]]=CL$7,Tb.Financiering[[#This Row],[Eigen
bijdrage]]+Tb.Financiering[[#This Row],[Andere
subsidie(s)]]+Tb.Financiering[[#This Row],[Anders]],0)</f>
        <v>0</v>
      </c>
      <c r="CM74" s="259">
        <f>IF(Tb.Financiering[[#This Row],[Pnr.]]=CM$7,Tb.Financiering[[#This Row],[Eigen
bijdrage]]+Tb.Financiering[[#This Row],[Andere
subsidie(s)]]+Tb.Financiering[[#This Row],[Anders]],0)</f>
        <v>0</v>
      </c>
      <c r="CN74" s="259">
        <f>IF(Tb.Financiering[[#This Row],[Pnr.]]=CN$7,Tb.Financiering[[#This Row],[Eigen
bijdrage]]+Tb.Financiering[[#This Row],[Andere
subsidie(s)]]+Tb.Financiering[[#This Row],[Anders]],0)</f>
        <v>0</v>
      </c>
      <c r="CO74" s="259">
        <f>IF(Tb.Financiering[[#This Row],[Pnr.]]=CO$7,Tb.Financiering[[#This Row],[Eigen
bijdrage]]+Tb.Financiering[[#This Row],[Andere
subsidie(s)]]+Tb.Financiering[[#This Row],[Anders]],0)</f>
        <v>0</v>
      </c>
      <c r="CP74" s="259">
        <f>IF(Tb.Financiering[[#This Row],[Pnr.]]=CP$7,Tb.Financiering[[#This Row],[Eigen
bijdrage]]+Tb.Financiering[[#This Row],[Andere
subsidie(s)]]+Tb.Financiering[[#This Row],[Anders]],0)</f>
        <v>0</v>
      </c>
      <c r="CQ74" s="259">
        <f>IF(Tb.Financiering[[#This Row],[Pnr.]]=CQ$7,Tb.Financiering[[#This Row],[Eigen
bijdrage]]+Tb.Financiering[[#This Row],[Andere
subsidie(s)]]+Tb.Financiering[[#This Row],[Anders]],0)</f>
        <v>0</v>
      </c>
      <c r="CR74" s="259">
        <f>IF(Tb.Financiering[[#This Row],[Pnr.]]=CR$7,Tb.Financiering[[#This Row],[Eigen
bijdrage]]+Tb.Financiering[[#This Row],[Andere
subsidie(s)]]+Tb.Financiering[[#This Row],[Anders]],0)</f>
        <v>0</v>
      </c>
      <c r="CS74" s="259">
        <f>IF(Tb.Financiering[[#This Row],[Pnr.]]=CS$7,Tb.Financiering[[#This Row],[Eigen
bijdrage]]+Tb.Financiering[[#This Row],[Andere
subsidie(s)]]+Tb.Financiering[[#This Row],[Anders]],0)</f>
        <v>0</v>
      </c>
      <c r="CT74" s="259">
        <f>IF(Tb.Financiering[[#This Row],[Pnr.]]=CT$7,Tb.Financiering[[#This Row],[Eigen
bijdrage]]+Tb.Financiering[[#This Row],[Andere
subsidie(s)]]+Tb.Financiering[[#This Row],[Anders]],0)</f>
        <v>0</v>
      </c>
      <c r="CU74" s="259">
        <f>IF(Tb.Financiering[[#This Row],[Pnr.]]=CU$7,Tb.Financiering[[#This Row],[Eigen
bijdrage]]+Tb.Financiering[[#This Row],[Andere
subsidie(s)]]+Tb.Financiering[[#This Row],[Anders]],0)</f>
        <v>0</v>
      </c>
      <c r="CV74" s="259">
        <f>IF(Tb.Financiering[[#This Row],[Pnr.]]=CV$7,Tb.Financiering[[#This Row],[Eigen
bijdrage]]+Tb.Financiering[[#This Row],[Andere
subsidie(s)]]+Tb.Financiering[[#This Row],[Anders]],0)</f>
        <v>0</v>
      </c>
      <c r="CW74" s="259">
        <f>IF(Tb.Financiering[[#This Row],[Pnr.]]=CW$7,Tb.Financiering[[#This Row],[Eigen
bijdrage]]+Tb.Financiering[[#This Row],[Andere
subsidie(s)]]+Tb.Financiering[[#This Row],[Anders]],0)</f>
        <v>0</v>
      </c>
      <c r="CX74" s="259">
        <f>IF(Tb.Financiering[[#This Row],[Pnr.]]=CX$7,Tb.Financiering[[#This Row],[Eigen
bijdrage]]+Tb.Financiering[[#This Row],[Andere
subsidie(s)]]+Tb.Financiering[[#This Row],[Anders]],0)</f>
        <v>0</v>
      </c>
      <c r="CY74" s="259">
        <f>IF(Tb.Financiering[[#This Row],[Pnr.]]=CY$7,Tb.Financiering[[#This Row],[Eigen
bijdrage]]+Tb.Financiering[[#This Row],[Andere
subsidie(s)]]+Tb.Financiering[[#This Row],[Anders]],0)</f>
        <v>0</v>
      </c>
      <c r="CZ74" s="259">
        <f>IF(Tb.Financiering[[#This Row],[Pnr.]]=CZ$7,Tb.Financiering[[#This Row],[Eigen
bijdrage]]+Tb.Financiering[[#This Row],[Andere
subsidie(s)]]+Tb.Financiering[[#This Row],[Anders]],0)</f>
        <v>0</v>
      </c>
      <c r="DA74" s="259">
        <f>IF(Tb.Financiering[[#This Row],[Pnr.]]=DA$7,Tb.Financiering[[#This Row],[Eigen
bijdrage]]+Tb.Financiering[[#This Row],[Andere
subsidie(s)]]+Tb.Financiering[[#This Row],[Anders]],0)</f>
        <v>0</v>
      </c>
      <c r="DB74" s="259">
        <f>IF(Tb.Financiering[[#This Row],[Pnr.]]=DB$7,Tb.Financiering[[#This Row],[Eigen
bijdrage]]+Tb.Financiering[[#This Row],[Andere
subsidie(s)]]+Tb.Financiering[[#This Row],[Anders]],0)</f>
        <v>0</v>
      </c>
      <c r="DC74" s="259">
        <f>IF(Tb.Financiering[[#This Row],[Pnr.]]=DC$7,Tb.Financiering[[#This Row],[Eigen
bijdrage]]+Tb.Financiering[[#This Row],[Andere
subsidie(s)]]+Tb.Financiering[[#This Row],[Anders]],0)</f>
        <v>0</v>
      </c>
      <c r="DD74" s="259">
        <f>IF(Tb.Financiering[[#This Row],[Pnr.]]=DD$7,Tb.Financiering[[#This Row],[Eigen
bijdrage]]+Tb.Financiering[[#This Row],[Andere
subsidie(s)]]+Tb.Financiering[[#This Row],[Anders]],0)</f>
        <v>0</v>
      </c>
      <c r="DE74" s="259">
        <f>IF(Tb.Financiering[[#This Row],[Pnr.]]=DE$7,Tb.Financiering[[#This Row],[Eigen
bijdrage]]+Tb.Financiering[[#This Row],[Andere
subsidie(s)]]+Tb.Financiering[[#This Row],[Anders]],0)</f>
        <v>0</v>
      </c>
      <c r="DF74" s="259">
        <f>IF(Tb.Financiering[[#This Row],[Pnr.]]=DF$7,Tb.Financiering[[#This Row],[Eigen
bijdrage]]+Tb.Financiering[[#This Row],[Andere
subsidie(s)]]+Tb.Financiering[[#This Row],[Anders]],0)</f>
        <v>0</v>
      </c>
      <c r="DG74" s="259">
        <f>IF(Tb.Financiering[[#This Row],[Pnr.]]=DG$7,Tb.Financiering[[#This Row],[Eigen
bijdrage]]+Tb.Financiering[[#This Row],[Andere
subsidie(s)]]+Tb.Financiering[[#This Row],[Anders]],0)</f>
        <v>0</v>
      </c>
      <c r="DH74" s="259">
        <f>IF(Tb.Financiering[[#This Row],[Pnr.]]=DH$7,Tb.Financiering[[#This Row],[Eigen
bijdrage]]+Tb.Financiering[[#This Row],[Andere
subsidie(s)]]+Tb.Financiering[[#This Row],[Anders]],0)</f>
        <v>0</v>
      </c>
      <c r="DI74" s="259">
        <f>IF(Tb.Financiering[[#This Row],[Pnr.]]=DI$7,Tb.Financiering[[#This Row],[Eigen
bijdrage]]+Tb.Financiering[[#This Row],[Andere
subsidie(s)]]+Tb.Financiering[[#This Row],[Anders]],0)</f>
        <v>0</v>
      </c>
      <c r="DJ74" s="259">
        <f>IF(Tb.Financiering[[#This Row],[Pnr.]]=DJ$7,Tb.Financiering[[#This Row],[Eigen
bijdrage]]+Tb.Financiering[[#This Row],[Andere
subsidie(s)]]+Tb.Financiering[[#This Row],[Anders]],0)</f>
        <v>0</v>
      </c>
      <c r="DK74" s="259">
        <f>IF(Tb.Financiering[[#This Row],[Pnr.]]=DK$7,Tb.Financiering[[#This Row],[Eigen
bijdrage]]+Tb.Financiering[[#This Row],[Andere
subsidie(s)]]+Tb.Financiering[[#This Row],[Anders]],0)</f>
        <v>0</v>
      </c>
      <c r="XEZ74" s="267"/>
      <c r="XFA74" s="267"/>
      <c r="XFB74" s="267"/>
      <c r="XFC74" s="267"/>
      <c r="XFD74" s="31"/>
    </row>
    <row r="75" spans="1:115 16380:16384" s="4" customFormat="1" x14ac:dyDescent="0.3">
      <c r="A75" s="31"/>
      <c r="B75" s="147"/>
      <c r="C75" s="147"/>
      <c r="D75" s="11">
        <f>SUMIF(Tbl.Kosten[PSAnr.],Tb.Financiering[[#This Row],[PSAnr.]],Tbl.Kosten[Totaal kosten])</f>
        <v>0</v>
      </c>
      <c r="E75" s="164">
        <f>SUMIF(Tbl.Kosten[PSAnr.],Tb.Financiering[[#This Row],[PSAnr.]],Tbl.Kosten[Subsidie])</f>
        <v>0</v>
      </c>
      <c r="F75" s="165"/>
      <c r="G75" s="164">
        <f>Tb.Financiering[[#This Row],[Begrote kosten]]-Tb.Financiering[[#This Row],[Berekende GLB subsidie]]-Tb.Financiering[[#This Row],[Correctie GLB subsidie]]</f>
        <v>0</v>
      </c>
      <c r="H75" s="166"/>
      <c r="I75" s="166"/>
      <c r="J75" s="166"/>
      <c r="K75" s="162"/>
      <c r="L75" s="97">
        <f>Tb.Financiering[[#This Row],[Te financieren]]-SUM(Tb.Financiering[[#This Row],[Eigen
bijdrage]:[Anders]])</f>
        <v>0</v>
      </c>
      <c r="M75" s="170" t="str">
        <f>IFERROR(VLOOKUP(Tb.Financiering[[#This Row],[Partnernaam]],Tbl.Projectpartners[[Naam]:[PNr.]],9,FALSE),"")</f>
        <v/>
      </c>
      <c r="N75" s="152" t="str">
        <f>IFERROR(VLOOKUP(Tb.Financiering[[#This Row],[Subsidiabele activiteit]],Tbl.Subsidiehoogte[[Subsidieactiviteit]:[SAnr.]],3,FALSE),"")</f>
        <v/>
      </c>
      <c r="O75" s="152" t="str">
        <f>_xlfn.CONCAT(Tb.Financiering[[#This Row],[Pnr.]],Tb.Financiering[[#This Row],[SAnr.]])</f>
        <v/>
      </c>
      <c r="P75" s="154">
        <f>IF(Tb.Financiering[[#This Row],[Pnr.]]=P$7,Tb.Financiering[[#This Row],[Te financieren]]-Tb.Financiering[[#This Row],[Eigen
bijdrage]]-Tb.Financiering[[#This Row],[Andere
subsidie(s)]]-Tb.Financiering[[#This Row],[Anders]],0)</f>
        <v>0</v>
      </c>
      <c r="Q75" s="154">
        <f>IF(Tb.Financiering[[#This Row],[Pnr.]]=Q$7,Tb.Financiering[[#This Row],[Te financieren]]-Tb.Financiering[[#This Row],[Eigen
bijdrage]]-Tb.Financiering[[#This Row],[Andere
subsidie(s)]]-Tb.Financiering[[#This Row],[Anders]],0)</f>
        <v>0</v>
      </c>
      <c r="R75" s="154">
        <f>IF(Tb.Financiering[[#This Row],[Pnr.]]=R$7,Tb.Financiering[[#This Row],[Te financieren]]-Tb.Financiering[[#This Row],[Eigen
bijdrage]]-Tb.Financiering[[#This Row],[Andere
subsidie(s)]]-Tb.Financiering[[#This Row],[Anders]],0)</f>
        <v>0</v>
      </c>
      <c r="S75" s="154">
        <f>IF(Tb.Financiering[[#This Row],[Pnr.]]=S$7,Tb.Financiering[[#This Row],[Te financieren]]-Tb.Financiering[[#This Row],[Eigen
bijdrage]]-Tb.Financiering[[#This Row],[Andere
subsidie(s)]]-Tb.Financiering[[#This Row],[Anders]],0)</f>
        <v>0</v>
      </c>
      <c r="T75" s="154">
        <f>IF(Tb.Financiering[[#This Row],[Pnr.]]=T$7,Tb.Financiering[[#This Row],[Te financieren]]-Tb.Financiering[[#This Row],[Eigen
bijdrage]]-Tb.Financiering[[#This Row],[Andere
subsidie(s)]]-Tb.Financiering[[#This Row],[Anders]],0)</f>
        <v>0</v>
      </c>
      <c r="U75" s="154">
        <f>IF(Tb.Financiering[[#This Row],[Pnr.]]=U$7,Tb.Financiering[[#This Row],[Te financieren]]-Tb.Financiering[[#This Row],[Eigen
bijdrage]]-Tb.Financiering[[#This Row],[Andere
subsidie(s)]]-Tb.Financiering[[#This Row],[Anders]],0)</f>
        <v>0</v>
      </c>
      <c r="V75" s="154">
        <f>IF(Tb.Financiering[[#This Row],[Pnr.]]=V$7,Tb.Financiering[[#This Row],[Te financieren]]-Tb.Financiering[[#This Row],[Eigen
bijdrage]]-Tb.Financiering[[#This Row],[Andere
subsidie(s)]]-Tb.Financiering[[#This Row],[Anders]],0)</f>
        <v>0</v>
      </c>
      <c r="W75" s="154">
        <f>IF(Tb.Financiering[[#This Row],[Pnr.]]=W$7,Tb.Financiering[[#This Row],[Te financieren]]-Tb.Financiering[[#This Row],[Eigen
bijdrage]]-Tb.Financiering[[#This Row],[Andere
subsidie(s)]]-Tb.Financiering[[#This Row],[Anders]],0)</f>
        <v>0</v>
      </c>
      <c r="X75" s="154">
        <f>IF(Tb.Financiering[[#This Row],[Pnr.]]=X$7,Tb.Financiering[[#This Row],[Te financieren]]-Tb.Financiering[[#This Row],[Eigen
bijdrage]]-Tb.Financiering[[#This Row],[Andere
subsidie(s)]]-Tb.Financiering[[#This Row],[Anders]],0)</f>
        <v>0</v>
      </c>
      <c r="Y75" s="154">
        <f>IF(Tb.Financiering[[#This Row],[Pnr.]]=Y$7,Tb.Financiering[[#This Row],[Te financieren]]-Tb.Financiering[[#This Row],[Eigen
bijdrage]]-Tb.Financiering[[#This Row],[Andere
subsidie(s)]]-Tb.Financiering[[#This Row],[Anders]],0)</f>
        <v>0</v>
      </c>
      <c r="Z75" s="154">
        <f>IF(Tb.Financiering[[#This Row],[Pnr.]]=Z$7,Tb.Financiering[[#This Row],[Te financieren]]-Tb.Financiering[[#This Row],[Eigen
bijdrage]]-Tb.Financiering[[#This Row],[Andere
subsidie(s)]]-Tb.Financiering[[#This Row],[Anders]],0)</f>
        <v>0</v>
      </c>
      <c r="AA75" s="154">
        <f>IF(Tb.Financiering[[#This Row],[Pnr.]]=AA$7,Tb.Financiering[[#This Row],[Te financieren]]-Tb.Financiering[[#This Row],[Eigen
bijdrage]]-Tb.Financiering[[#This Row],[Andere
subsidie(s)]]-Tb.Financiering[[#This Row],[Anders]],0)</f>
        <v>0</v>
      </c>
      <c r="AB75" s="154">
        <f>IF(Tb.Financiering[[#This Row],[Pnr.]]=AB$7,Tb.Financiering[[#This Row],[Te financieren]]-Tb.Financiering[[#This Row],[Eigen
bijdrage]]-Tb.Financiering[[#This Row],[Andere
subsidie(s)]]-Tb.Financiering[[#This Row],[Anders]],0)</f>
        <v>0</v>
      </c>
      <c r="AC75" s="154">
        <f>IF(Tb.Financiering[[#This Row],[Pnr.]]=AC$7,Tb.Financiering[[#This Row],[Te financieren]]-Tb.Financiering[[#This Row],[Eigen
bijdrage]]-Tb.Financiering[[#This Row],[Andere
subsidie(s)]]-Tb.Financiering[[#This Row],[Anders]],0)</f>
        <v>0</v>
      </c>
      <c r="AD75" s="154">
        <f>IF(Tb.Financiering[[#This Row],[Pnr.]]=AD$7,Tb.Financiering[[#This Row],[Te financieren]]-Tb.Financiering[[#This Row],[Eigen
bijdrage]]-Tb.Financiering[[#This Row],[Andere
subsidie(s)]]-Tb.Financiering[[#This Row],[Anders]],0)</f>
        <v>0</v>
      </c>
      <c r="AE75" s="154">
        <f>IF(Tb.Financiering[[#This Row],[Pnr.]]=AE$7,Tb.Financiering[[#This Row],[Te financieren]]-Tb.Financiering[[#This Row],[Eigen
bijdrage]]-Tb.Financiering[[#This Row],[Andere
subsidie(s)]]-Tb.Financiering[[#This Row],[Anders]],0)</f>
        <v>0</v>
      </c>
      <c r="AF75" s="154">
        <f>IF(Tb.Financiering[[#This Row],[Pnr.]]=AF$7,Tb.Financiering[[#This Row],[Te financieren]]-Tb.Financiering[[#This Row],[Eigen
bijdrage]]-Tb.Financiering[[#This Row],[Andere
subsidie(s)]]-Tb.Financiering[[#This Row],[Anders]],0)</f>
        <v>0</v>
      </c>
      <c r="AG75" s="154">
        <f>IF(Tb.Financiering[[#This Row],[Pnr.]]=AG$7,Tb.Financiering[[#This Row],[Te financieren]]-Tb.Financiering[[#This Row],[Eigen
bijdrage]]-Tb.Financiering[[#This Row],[Andere
subsidie(s)]]-Tb.Financiering[[#This Row],[Anders]],0)</f>
        <v>0</v>
      </c>
      <c r="AH75" s="154">
        <f>IF(Tb.Financiering[[#This Row],[Pnr.]]=AH$7,Tb.Financiering[[#This Row],[Te financieren]]-Tb.Financiering[[#This Row],[Eigen
bijdrage]]-Tb.Financiering[[#This Row],[Andere
subsidie(s)]]-Tb.Financiering[[#This Row],[Anders]],0)</f>
        <v>0</v>
      </c>
      <c r="AI75" s="154">
        <f>IF(Tb.Financiering[[#This Row],[Pnr.]]=AI$7,Tb.Financiering[[#This Row],[Te financieren]]-Tb.Financiering[[#This Row],[Eigen
bijdrage]]-Tb.Financiering[[#This Row],[Andere
subsidie(s)]]-Tb.Financiering[[#This Row],[Anders]],0)</f>
        <v>0</v>
      </c>
      <c r="AJ75" s="154">
        <f>IF(Tb.Financiering[[#This Row],[Pnr.]]=AJ$7,Tb.Financiering[[#This Row],[Te financieren]]-Tb.Financiering[[#This Row],[Eigen
bijdrage]]-Tb.Financiering[[#This Row],[Andere
subsidie(s)]]-Tb.Financiering[[#This Row],[Anders]],0)</f>
        <v>0</v>
      </c>
      <c r="AK75" s="154">
        <f>IF(Tb.Financiering[[#This Row],[Pnr.]]=AK$7,Tb.Financiering[[#This Row],[Te financieren]]-Tb.Financiering[[#This Row],[Eigen
bijdrage]]-Tb.Financiering[[#This Row],[Andere
subsidie(s)]]-Tb.Financiering[[#This Row],[Anders]],0)</f>
        <v>0</v>
      </c>
      <c r="AL75" s="154">
        <f>IF(Tb.Financiering[[#This Row],[Pnr.]]=AL$7,Tb.Financiering[[#This Row],[Te financieren]]-Tb.Financiering[[#This Row],[Eigen
bijdrage]]-Tb.Financiering[[#This Row],[Andere
subsidie(s)]]-Tb.Financiering[[#This Row],[Anders]],0)</f>
        <v>0</v>
      </c>
      <c r="AM75" s="154">
        <f>IF(Tb.Financiering[[#This Row],[Pnr.]]=AM$7,Tb.Financiering[[#This Row],[Te financieren]]-Tb.Financiering[[#This Row],[Eigen
bijdrage]]-Tb.Financiering[[#This Row],[Andere
subsidie(s)]]-Tb.Financiering[[#This Row],[Anders]],0)</f>
        <v>0</v>
      </c>
      <c r="AN75" s="154">
        <f>IF(Tb.Financiering[[#This Row],[Pnr.]]=AN$7,Tb.Financiering[[#This Row],[Te financieren]]-Tb.Financiering[[#This Row],[Eigen
bijdrage]]-Tb.Financiering[[#This Row],[Andere
subsidie(s)]]-Tb.Financiering[[#This Row],[Anders]],0)</f>
        <v>0</v>
      </c>
      <c r="AO75" s="154">
        <f>IF(Tb.Financiering[[#This Row],[Pnr.]]=AO$7,Tb.Financiering[[#This Row],[Te financieren]]-Tb.Financiering[[#This Row],[Eigen
bijdrage]]-Tb.Financiering[[#This Row],[Andere
subsidie(s)]]-Tb.Financiering[[#This Row],[Anders]],0)</f>
        <v>0</v>
      </c>
      <c r="AP75" s="154">
        <f>IF(Tb.Financiering[[#This Row],[Pnr.]]=AP$7,Tb.Financiering[[#This Row],[Te financieren]]-Tb.Financiering[[#This Row],[Eigen
bijdrage]]-Tb.Financiering[[#This Row],[Andere
subsidie(s)]]-Tb.Financiering[[#This Row],[Anders]],0)</f>
        <v>0</v>
      </c>
      <c r="AQ75" s="154">
        <f>IF(Tb.Financiering[[#This Row],[Pnr.]]=AQ$7,Tb.Financiering[[#This Row],[Te financieren]]-Tb.Financiering[[#This Row],[Eigen
bijdrage]]-Tb.Financiering[[#This Row],[Andere
subsidie(s)]]-Tb.Financiering[[#This Row],[Anders]],0)</f>
        <v>0</v>
      </c>
      <c r="AR75" s="154">
        <f>IF(Tb.Financiering[[#This Row],[Pnr.]]=AR$7,Tb.Financiering[[#This Row],[Te financieren]]-Tb.Financiering[[#This Row],[Eigen
bijdrage]]-Tb.Financiering[[#This Row],[Andere
subsidie(s)]]-Tb.Financiering[[#This Row],[Anders]],0)</f>
        <v>0</v>
      </c>
      <c r="AS75" s="154">
        <f>IF(Tb.Financiering[[#This Row],[Pnr.]]=AS$7,Tb.Financiering[[#This Row],[Te financieren]]-Tb.Financiering[[#This Row],[Eigen
bijdrage]]-Tb.Financiering[[#This Row],[Andere
subsidie(s)]]-Tb.Financiering[[#This Row],[Anders]],0)</f>
        <v>0</v>
      </c>
      <c r="AT75" s="154">
        <f>IF(Tb.Financiering[[#This Row],[Pnr.]]=AT$7,Tb.Financiering[[#This Row],[Te financieren]]-Tb.Financiering[[#This Row],[Eigen
bijdrage]]-Tb.Financiering[[#This Row],[Andere
subsidie(s)]]-Tb.Financiering[[#This Row],[Anders]],0)</f>
        <v>0</v>
      </c>
      <c r="AU75" s="154">
        <f>IF(Tb.Financiering[[#This Row],[Pnr.]]=AU$7,Tb.Financiering[[#This Row],[Te financieren]]-Tb.Financiering[[#This Row],[Eigen
bijdrage]]-Tb.Financiering[[#This Row],[Andere
subsidie(s)]]-Tb.Financiering[[#This Row],[Anders]],0)</f>
        <v>0</v>
      </c>
      <c r="AV75" s="154">
        <f>IF(Tb.Financiering[[#This Row],[Pnr.]]=AV$7,Tb.Financiering[[#This Row],[Te financieren]]-Tb.Financiering[[#This Row],[Eigen
bijdrage]]-Tb.Financiering[[#This Row],[Andere
subsidie(s)]]-Tb.Financiering[[#This Row],[Anders]],0)</f>
        <v>0</v>
      </c>
      <c r="AW75" s="154">
        <f>IF(Tb.Financiering[[#This Row],[Pnr.]]=AW$7,Tb.Financiering[[#This Row],[Te financieren]]-Tb.Financiering[[#This Row],[Eigen
bijdrage]]-Tb.Financiering[[#This Row],[Andere
subsidie(s)]]-Tb.Financiering[[#This Row],[Anders]],0)</f>
        <v>0</v>
      </c>
      <c r="AX75" s="154">
        <f>IF(Tb.Financiering[[#This Row],[Pnr.]]=AX$7,Tb.Financiering[[#This Row],[Te financieren]]-Tb.Financiering[[#This Row],[Eigen
bijdrage]]-Tb.Financiering[[#This Row],[Andere
subsidie(s)]]-Tb.Financiering[[#This Row],[Anders]],0)</f>
        <v>0</v>
      </c>
      <c r="AY75" s="154">
        <f>IF(Tb.Financiering[[#This Row],[Pnr.]]=AY$7,Tb.Financiering[[#This Row],[Te financieren]]-Tb.Financiering[[#This Row],[Eigen
bijdrage]]-Tb.Financiering[[#This Row],[Andere
subsidie(s)]]-Tb.Financiering[[#This Row],[Anders]],0)</f>
        <v>0</v>
      </c>
      <c r="AZ75" s="154">
        <f>IF(Tb.Financiering[[#This Row],[Pnr.]]=AZ$7,Tb.Financiering[[#This Row],[Te financieren]]-Tb.Financiering[[#This Row],[Eigen
bijdrage]]-Tb.Financiering[[#This Row],[Andere
subsidie(s)]]-Tb.Financiering[[#This Row],[Anders]],0)</f>
        <v>0</v>
      </c>
      <c r="BA75" s="154">
        <f>IF(Tb.Financiering[[#This Row],[Pnr.]]=BA$7,Tb.Financiering[[#This Row],[Te financieren]]-Tb.Financiering[[#This Row],[Eigen
bijdrage]]-Tb.Financiering[[#This Row],[Andere
subsidie(s)]]-Tb.Financiering[[#This Row],[Anders]],0)</f>
        <v>0</v>
      </c>
      <c r="BB75" s="154">
        <f>IF(Tb.Financiering[[#This Row],[Pnr.]]=BB$7,Tb.Financiering[[#This Row],[Te financieren]]-Tb.Financiering[[#This Row],[Eigen
bijdrage]]-Tb.Financiering[[#This Row],[Andere
subsidie(s)]]-Tb.Financiering[[#This Row],[Anders]],0)</f>
        <v>0</v>
      </c>
      <c r="BC75" s="154">
        <f>IF(Tb.Financiering[[#This Row],[Pnr.]]=BC$7,Tb.Financiering[[#This Row],[Te financieren]]-Tb.Financiering[[#This Row],[Eigen
bijdrage]]-Tb.Financiering[[#This Row],[Andere
subsidie(s)]]-Tb.Financiering[[#This Row],[Anders]],0)</f>
        <v>0</v>
      </c>
      <c r="BD75" s="154">
        <f>IF(Tb.Financiering[[#This Row],[Pnr.]]=BD$7,Tb.Financiering[[#This Row],[Te financieren]]-Tb.Financiering[[#This Row],[Eigen
bijdrage]]-Tb.Financiering[[#This Row],[Andere
subsidie(s)]]-Tb.Financiering[[#This Row],[Anders]],0)</f>
        <v>0</v>
      </c>
      <c r="BE75" s="154">
        <f>IF(Tb.Financiering[[#This Row],[Pnr.]]=BE$7,Tb.Financiering[[#This Row],[Te financieren]]-Tb.Financiering[[#This Row],[Eigen
bijdrage]]-Tb.Financiering[[#This Row],[Andere
subsidie(s)]]-Tb.Financiering[[#This Row],[Anders]],0)</f>
        <v>0</v>
      </c>
      <c r="BF75" s="154">
        <f>IF(Tb.Financiering[[#This Row],[Pnr.]]=BF$7,Tb.Financiering[[#This Row],[Te financieren]]-Tb.Financiering[[#This Row],[Eigen
bijdrage]]-Tb.Financiering[[#This Row],[Andere
subsidie(s)]]-Tb.Financiering[[#This Row],[Anders]],0)</f>
        <v>0</v>
      </c>
      <c r="BG75" s="154">
        <f>IF(Tb.Financiering[[#This Row],[Pnr.]]=BG$7,Tb.Financiering[[#This Row],[Te financieren]]-Tb.Financiering[[#This Row],[Eigen
bijdrage]]-Tb.Financiering[[#This Row],[Andere
subsidie(s)]]-Tb.Financiering[[#This Row],[Anders]],0)</f>
        <v>0</v>
      </c>
      <c r="BH75" s="154">
        <f>IF(Tb.Financiering[[#This Row],[Pnr.]]=BH$7,Tb.Financiering[[#This Row],[Te financieren]]-Tb.Financiering[[#This Row],[Eigen
bijdrage]]-Tb.Financiering[[#This Row],[Andere
subsidie(s)]]-Tb.Financiering[[#This Row],[Anders]],0)</f>
        <v>0</v>
      </c>
      <c r="BI75" s="154">
        <f>IF(Tb.Financiering[[#This Row],[Pnr.]]=BI$7,Tb.Financiering[[#This Row],[Te financieren]]-Tb.Financiering[[#This Row],[Eigen
bijdrage]]-Tb.Financiering[[#This Row],[Andere
subsidie(s)]]-Tb.Financiering[[#This Row],[Anders]],0)</f>
        <v>0</v>
      </c>
      <c r="BJ75" s="154">
        <f>IF(Tb.Financiering[[#This Row],[Pnr.]]=BJ$7,Tb.Financiering[[#This Row],[Te financieren]]-Tb.Financiering[[#This Row],[Eigen
bijdrage]]-Tb.Financiering[[#This Row],[Andere
subsidie(s)]]-Tb.Financiering[[#This Row],[Anders]],0)</f>
        <v>0</v>
      </c>
      <c r="BK75" s="154">
        <f>IF(Tb.Financiering[[#This Row],[Pnr.]]=BK$7,Tb.Financiering[[#This Row],[Te financieren]]-Tb.Financiering[[#This Row],[Eigen
bijdrage]]-Tb.Financiering[[#This Row],[Andere
subsidie(s)]]-Tb.Financiering[[#This Row],[Anders]],0)</f>
        <v>0</v>
      </c>
      <c r="BL75" s="154">
        <f>IF(Tb.Financiering[[#This Row],[Pnr.]]=BL$7,Tb.Financiering[[#This Row],[Te financieren]]-Tb.Financiering[[#This Row],[Eigen
bijdrage]]-Tb.Financiering[[#This Row],[Andere
subsidie(s)]]-Tb.Financiering[[#This Row],[Anders]],0)</f>
        <v>0</v>
      </c>
      <c r="BM75" s="154">
        <f>IF(Tb.Financiering[[#This Row],[Pnr.]]=BM$7,Tb.Financiering[[#This Row],[Te financieren]]-Tb.Financiering[[#This Row],[Eigen
bijdrage]]-Tb.Financiering[[#This Row],[Andere
subsidie(s)]]-Tb.Financiering[[#This Row],[Anders]],0)</f>
        <v>0</v>
      </c>
      <c r="BN75" s="259">
        <f>IF(Tb.Financiering[[#This Row],[Pnr.]]=BN$7,Tb.Financiering[[#This Row],[Eigen
bijdrage]]+Tb.Financiering[[#This Row],[Andere
subsidie(s)]]+Tb.Financiering[[#This Row],[Anders]],0)</f>
        <v>0</v>
      </c>
      <c r="BO75" s="259">
        <f>IF(Tb.Financiering[[#This Row],[Pnr.]]=BO$7,Tb.Financiering[[#This Row],[Eigen
bijdrage]]+Tb.Financiering[[#This Row],[Andere
subsidie(s)]]+Tb.Financiering[[#This Row],[Anders]],0)</f>
        <v>0</v>
      </c>
      <c r="BP75" s="259">
        <f>IF(Tb.Financiering[[#This Row],[Pnr.]]=BP$7,Tb.Financiering[[#This Row],[Eigen
bijdrage]]+Tb.Financiering[[#This Row],[Andere
subsidie(s)]]+Tb.Financiering[[#This Row],[Anders]],0)</f>
        <v>0</v>
      </c>
      <c r="BQ75" s="259">
        <f>IF(Tb.Financiering[[#This Row],[Pnr.]]=BQ$7,Tb.Financiering[[#This Row],[Eigen
bijdrage]]+Tb.Financiering[[#This Row],[Andere
subsidie(s)]]+Tb.Financiering[[#This Row],[Anders]],0)</f>
        <v>0</v>
      </c>
      <c r="BR75" s="259">
        <f>IF(Tb.Financiering[[#This Row],[Pnr.]]=BR$7,Tb.Financiering[[#This Row],[Eigen
bijdrage]]+Tb.Financiering[[#This Row],[Andere
subsidie(s)]]+Tb.Financiering[[#This Row],[Anders]],0)</f>
        <v>0</v>
      </c>
      <c r="BS75" s="259">
        <f>IF(Tb.Financiering[[#This Row],[Pnr.]]=BS$7,Tb.Financiering[[#This Row],[Eigen
bijdrage]]+Tb.Financiering[[#This Row],[Andere
subsidie(s)]]+Tb.Financiering[[#This Row],[Anders]],0)</f>
        <v>0</v>
      </c>
      <c r="BT75" s="259">
        <f>IF(Tb.Financiering[[#This Row],[Pnr.]]=BT$7,Tb.Financiering[[#This Row],[Eigen
bijdrage]]+Tb.Financiering[[#This Row],[Andere
subsidie(s)]]+Tb.Financiering[[#This Row],[Anders]],0)</f>
        <v>0</v>
      </c>
      <c r="BU75" s="259">
        <f>IF(Tb.Financiering[[#This Row],[Pnr.]]=BU$7,Tb.Financiering[[#This Row],[Eigen
bijdrage]]+Tb.Financiering[[#This Row],[Andere
subsidie(s)]]+Tb.Financiering[[#This Row],[Anders]],0)</f>
        <v>0</v>
      </c>
      <c r="BV75" s="259">
        <f>IF(Tb.Financiering[[#This Row],[Pnr.]]=BV$7,Tb.Financiering[[#This Row],[Eigen
bijdrage]]+Tb.Financiering[[#This Row],[Andere
subsidie(s)]]+Tb.Financiering[[#This Row],[Anders]],0)</f>
        <v>0</v>
      </c>
      <c r="BW75" s="259">
        <f>IF(Tb.Financiering[[#This Row],[Pnr.]]=BW$7,Tb.Financiering[[#This Row],[Eigen
bijdrage]]+Tb.Financiering[[#This Row],[Andere
subsidie(s)]]+Tb.Financiering[[#This Row],[Anders]],0)</f>
        <v>0</v>
      </c>
      <c r="BX75" s="259">
        <f>IF(Tb.Financiering[[#This Row],[Pnr.]]=BX$7,Tb.Financiering[[#This Row],[Eigen
bijdrage]]+Tb.Financiering[[#This Row],[Andere
subsidie(s)]]+Tb.Financiering[[#This Row],[Anders]],0)</f>
        <v>0</v>
      </c>
      <c r="BY75" s="259">
        <f>IF(Tb.Financiering[[#This Row],[Pnr.]]=BY$7,Tb.Financiering[[#This Row],[Eigen
bijdrage]]+Tb.Financiering[[#This Row],[Andere
subsidie(s)]]+Tb.Financiering[[#This Row],[Anders]],0)</f>
        <v>0</v>
      </c>
      <c r="BZ75" s="259">
        <f>IF(Tb.Financiering[[#This Row],[Pnr.]]=BZ$7,Tb.Financiering[[#This Row],[Eigen
bijdrage]]+Tb.Financiering[[#This Row],[Andere
subsidie(s)]]+Tb.Financiering[[#This Row],[Anders]],0)</f>
        <v>0</v>
      </c>
      <c r="CA75" s="259">
        <f>IF(Tb.Financiering[[#This Row],[Pnr.]]=CA$7,Tb.Financiering[[#This Row],[Eigen
bijdrage]]+Tb.Financiering[[#This Row],[Andere
subsidie(s)]]+Tb.Financiering[[#This Row],[Anders]],0)</f>
        <v>0</v>
      </c>
      <c r="CB75" s="259">
        <f>IF(Tb.Financiering[[#This Row],[Pnr.]]=CB$7,Tb.Financiering[[#This Row],[Eigen
bijdrage]]+Tb.Financiering[[#This Row],[Andere
subsidie(s)]]+Tb.Financiering[[#This Row],[Anders]],0)</f>
        <v>0</v>
      </c>
      <c r="CC75" s="259">
        <f>IF(Tb.Financiering[[#This Row],[Pnr.]]=CC$7,Tb.Financiering[[#This Row],[Eigen
bijdrage]]+Tb.Financiering[[#This Row],[Andere
subsidie(s)]]+Tb.Financiering[[#This Row],[Anders]],0)</f>
        <v>0</v>
      </c>
      <c r="CD75" s="259">
        <f>IF(Tb.Financiering[[#This Row],[Pnr.]]=CD$7,Tb.Financiering[[#This Row],[Eigen
bijdrage]]+Tb.Financiering[[#This Row],[Andere
subsidie(s)]]+Tb.Financiering[[#This Row],[Anders]],0)</f>
        <v>0</v>
      </c>
      <c r="CE75" s="259">
        <f>IF(Tb.Financiering[[#This Row],[Pnr.]]=CE$7,Tb.Financiering[[#This Row],[Eigen
bijdrage]]+Tb.Financiering[[#This Row],[Andere
subsidie(s)]]+Tb.Financiering[[#This Row],[Anders]],0)</f>
        <v>0</v>
      </c>
      <c r="CF75" s="259">
        <f>IF(Tb.Financiering[[#This Row],[Pnr.]]=CF$7,Tb.Financiering[[#This Row],[Eigen
bijdrage]]+Tb.Financiering[[#This Row],[Andere
subsidie(s)]]+Tb.Financiering[[#This Row],[Anders]],0)</f>
        <v>0</v>
      </c>
      <c r="CG75" s="259">
        <f>IF(Tb.Financiering[[#This Row],[Pnr.]]=CG$7,Tb.Financiering[[#This Row],[Eigen
bijdrage]]+Tb.Financiering[[#This Row],[Andere
subsidie(s)]]+Tb.Financiering[[#This Row],[Anders]],0)</f>
        <v>0</v>
      </c>
      <c r="CH75" s="259">
        <f>IF(Tb.Financiering[[#This Row],[Pnr.]]=CH$7,Tb.Financiering[[#This Row],[Eigen
bijdrage]]+Tb.Financiering[[#This Row],[Andere
subsidie(s)]]+Tb.Financiering[[#This Row],[Anders]],0)</f>
        <v>0</v>
      </c>
      <c r="CI75" s="259">
        <f>IF(Tb.Financiering[[#This Row],[Pnr.]]=CI$7,Tb.Financiering[[#This Row],[Eigen
bijdrage]]+Tb.Financiering[[#This Row],[Andere
subsidie(s)]]+Tb.Financiering[[#This Row],[Anders]],0)</f>
        <v>0</v>
      </c>
      <c r="CJ75" s="259">
        <f>IF(Tb.Financiering[[#This Row],[Pnr.]]=CJ$7,Tb.Financiering[[#This Row],[Eigen
bijdrage]]+Tb.Financiering[[#This Row],[Andere
subsidie(s)]]+Tb.Financiering[[#This Row],[Anders]],0)</f>
        <v>0</v>
      </c>
      <c r="CK75" s="259">
        <f>IF(Tb.Financiering[[#This Row],[Pnr.]]=CK$7,Tb.Financiering[[#This Row],[Eigen
bijdrage]]+Tb.Financiering[[#This Row],[Andere
subsidie(s)]]+Tb.Financiering[[#This Row],[Anders]],0)</f>
        <v>0</v>
      </c>
      <c r="CL75" s="259">
        <f>IF(Tb.Financiering[[#This Row],[Pnr.]]=CL$7,Tb.Financiering[[#This Row],[Eigen
bijdrage]]+Tb.Financiering[[#This Row],[Andere
subsidie(s)]]+Tb.Financiering[[#This Row],[Anders]],0)</f>
        <v>0</v>
      </c>
      <c r="CM75" s="259">
        <f>IF(Tb.Financiering[[#This Row],[Pnr.]]=CM$7,Tb.Financiering[[#This Row],[Eigen
bijdrage]]+Tb.Financiering[[#This Row],[Andere
subsidie(s)]]+Tb.Financiering[[#This Row],[Anders]],0)</f>
        <v>0</v>
      </c>
      <c r="CN75" s="259">
        <f>IF(Tb.Financiering[[#This Row],[Pnr.]]=CN$7,Tb.Financiering[[#This Row],[Eigen
bijdrage]]+Tb.Financiering[[#This Row],[Andere
subsidie(s)]]+Tb.Financiering[[#This Row],[Anders]],0)</f>
        <v>0</v>
      </c>
      <c r="CO75" s="259">
        <f>IF(Tb.Financiering[[#This Row],[Pnr.]]=CO$7,Tb.Financiering[[#This Row],[Eigen
bijdrage]]+Tb.Financiering[[#This Row],[Andere
subsidie(s)]]+Tb.Financiering[[#This Row],[Anders]],0)</f>
        <v>0</v>
      </c>
      <c r="CP75" s="259">
        <f>IF(Tb.Financiering[[#This Row],[Pnr.]]=CP$7,Tb.Financiering[[#This Row],[Eigen
bijdrage]]+Tb.Financiering[[#This Row],[Andere
subsidie(s)]]+Tb.Financiering[[#This Row],[Anders]],0)</f>
        <v>0</v>
      </c>
      <c r="CQ75" s="259">
        <f>IF(Tb.Financiering[[#This Row],[Pnr.]]=CQ$7,Tb.Financiering[[#This Row],[Eigen
bijdrage]]+Tb.Financiering[[#This Row],[Andere
subsidie(s)]]+Tb.Financiering[[#This Row],[Anders]],0)</f>
        <v>0</v>
      </c>
      <c r="CR75" s="259">
        <f>IF(Tb.Financiering[[#This Row],[Pnr.]]=CR$7,Tb.Financiering[[#This Row],[Eigen
bijdrage]]+Tb.Financiering[[#This Row],[Andere
subsidie(s)]]+Tb.Financiering[[#This Row],[Anders]],0)</f>
        <v>0</v>
      </c>
      <c r="CS75" s="259">
        <f>IF(Tb.Financiering[[#This Row],[Pnr.]]=CS$7,Tb.Financiering[[#This Row],[Eigen
bijdrage]]+Tb.Financiering[[#This Row],[Andere
subsidie(s)]]+Tb.Financiering[[#This Row],[Anders]],0)</f>
        <v>0</v>
      </c>
      <c r="CT75" s="259">
        <f>IF(Tb.Financiering[[#This Row],[Pnr.]]=CT$7,Tb.Financiering[[#This Row],[Eigen
bijdrage]]+Tb.Financiering[[#This Row],[Andere
subsidie(s)]]+Tb.Financiering[[#This Row],[Anders]],0)</f>
        <v>0</v>
      </c>
      <c r="CU75" s="259">
        <f>IF(Tb.Financiering[[#This Row],[Pnr.]]=CU$7,Tb.Financiering[[#This Row],[Eigen
bijdrage]]+Tb.Financiering[[#This Row],[Andere
subsidie(s)]]+Tb.Financiering[[#This Row],[Anders]],0)</f>
        <v>0</v>
      </c>
      <c r="CV75" s="259">
        <f>IF(Tb.Financiering[[#This Row],[Pnr.]]=CV$7,Tb.Financiering[[#This Row],[Eigen
bijdrage]]+Tb.Financiering[[#This Row],[Andere
subsidie(s)]]+Tb.Financiering[[#This Row],[Anders]],0)</f>
        <v>0</v>
      </c>
      <c r="CW75" s="259">
        <f>IF(Tb.Financiering[[#This Row],[Pnr.]]=CW$7,Tb.Financiering[[#This Row],[Eigen
bijdrage]]+Tb.Financiering[[#This Row],[Andere
subsidie(s)]]+Tb.Financiering[[#This Row],[Anders]],0)</f>
        <v>0</v>
      </c>
      <c r="CX75" s="259">
        <f>IF(Tb.Financiering[[#This Row],[Pnr.]]=CX$7,Tb.Financiering[[#This Row],[Eigen
bijdrage]]+Tb.Financiering[[#This Row],[Andere
subsidie(s)]]+Tb.Financiering[[#This Row],[Anders]],0)</f>
        <v>0</v>
      </c>
      <c r="CY75" s="259">
        <f>IF(Tb.Financiering[[#This Row],[Pnr.]]=CY$7,Tb.Financiering[[#This Row],[Eigen
bijdrage]]+Tb.Financiering[[#This Row],[Andere
subsidie(s)]]+Tb.Financiering[[#This Row],[Anders]],0)</f>
        <v>0</v>
      </c>
      <c r="CZ75" s="259">
        <f>IF(Tb.Financiering[[#This Row],[Pnr.]]=CZ$7,Tb.Financiering[[#This Row],[Eigen
bijdrage]]+Tb.Financiering[[#This Row],[Andere
subsidie(s)]]+Tb.Financiering[[#This Row],[Anders]],0)</f>
        <v>0</v>
      </c>
      <c r="DA75" s="259">
        <f>IF(Tb.Financiering[[#This Row],[Pnr.]]=DA$7,Tb.Financiering[[#This Row],[Eigen
bijdrage]]+Tb.Financiering[[#This Row],[Andere
subsidie(s)]]+Tb.Financiering[[#This Row],[Anders]],0)</f>
        <v>0</v>
      </c>
      <c r="DB75" s="259">
        <f>IF(Tb.Financiering[[#This Row],[Pnr.]]=DB$7,Tb.Financiering[[#This Row],[Eigen
bijdrage]]+Tb.Financiering[[#This Row],[Andere
subsidie(s)]]+Tb.Financiering[[#This Row],[Anders]],0)</f>
        <v>0</v>
      </c>
      <c r="DC75" s="259">
        <f>IF(Tb.Financiering[[#This Row],[Pnr.]]=DC$7,Tb.Financiering[[#This Row],[Eigen
bijdrage]]+Tb.Financiering[[#This Row],[Andere
subsidie(s)]]+Tb.Financiering[[#This Row],[Anders]],0)</f>
        <v>0</v>
      </c>
      <c r="DD75" s="259">
        <f>IF(Tb.Financiering[[#This Row],[Pnr.]]=DD$7,Tb.Financiering[[#This Row],[Eigen
bijdrage]]+Tb.Financiering[[#This Row],[Andere
subsidie(s)]]+Tb.Financiering[[#This Row],[Anders]],0)</f>
        <v>0</v>
      </c>
      <c r="DE75" s="259">
        <f>IF(Tb.Financiering[[#This Row],[Pnr.]]=DE$7,Tb.Financiering[[#This Row],[Eigen
bijdrage]]+Tb.Financiering[[#This Row],[Andere
subsidie(s)]]+Tb.Financiering[[#This Row],[Anders]],0)</f>
        <v>0</v>
      </c>
      <c r="DF75" s="259">
        <f>IF(Tb.Financiering[[#This Row],[Pnr.]]=DF$7,Tb.Financiering[[#This Row],[Eigen
bijdrage]]+Tb.Financiering[[#This Row],[Andere
subsidie(s)]]+Tb.Financiering[[#This Row],[Anders]],0)</f>
        <v>0</v>
      </c>
      <c r="DG75" s="259">
        <f>IF(Tb.Financiering[[#This Row],[Pnr.]]=DG$7,Tb.Financiering[[#This Row],[Eigen
bijdrage]]+Tb.Financiering[[#This Row],[Andere
subsidie(s)]]+Tb.Financiering[[#This Row],[Anders]],0)</f>
        <v>0</v>
      </c>
      <c r="DH75" s="259">
        <f>IF(Tb.Financiering[[#This Row],[Pnr.]]=DH$7,Tb.Financiering[[#This Row],[Eigen
bijdrage]]+Tb.Financiering[[#This Row],[Andere
subsidie(s)]]+Tb.Financiering[[#This Row],[Anders]],0)</f>
        <v>0</v>
      </c>
      <c r="DI75" s="259">
        <f>IF(Tb.Financiering[[#This Row],[Pnr.]]=DI$7,Tb.Financiering[[#This Row],[Eigen
bijdrage]]+Tb.Financiering[[#This Row],[Andere
subsidie(s)]]+Tb.Financiering[[#This Row],[Anders]],0)</f>
        <v>0</v>
      </c>
      <c r="DJ75" s="259">
        <f>IF(Tb.Financiering[[#This Row],[Pnr.]]=DJ$7,Tb.Financiering[[#This Row],[Eigen
bijdrage]]+Tb.Financiering[[#This Row],[Andere
subsidie(s)]]+Tb.Financiering[[#This Row],[Anders]],0)</f>
        <v>0</v>
      </c>
      <c r="DK75" s="259">
        <f>IF(Tb.Financiering[[#This Row],[Pnr.]]=DK$7,Tb.Financiering[[#This Row],[Eigen
bijdrage]]+Tb.Financiering[[#This Row],[Andere
subsidie(s)]]+Tb.Financiering[[#This Row],[Anders]],0)</f>
        <v>0</v>
      </c>
      <c r="XEZ75" s="267"/>
      <c r="XFA75" s="267"/>
      <c r="XFB75" s="267"/>
      <c r="XFC75" s="267"/>
      <c r="XFD75" s="31"/>
    </row>
    <row r="76" spans="1:115 16380:16384" s="4" customFormat="1" x14ac:dyDescent="0.3">
      <c r="A76" s="31"/>
      <c r="B76" s="147"/>
      <c r="C76" s="147"/>
      <c r="D76" s="11">
        <f>SUMIF(Tbl.Kosten[PSAnr.],Tb.Financiering[[#This Row],[PSAnr.]],Tbl.Kosten[Totaal kosten])</f>
        <v>0</v>
      </c>
      <c r="E76" s="164">
        <f>SUMIF(Tbl.Kosten[PSAnr.],Tb.Financiering[[#This Row],[PSAnr.]],Tbl.Kosten[Subsidie])</f>
        <v>0</v>
      </c>
      <c r="F76" s="165"/>
      <c r="G76" s="164">
        <f>Tb.Financiering[[#This Row],[Begrote kosten]]-Tb.Financiering[[#This Row],[Berekende GLB subsidie]]-Tb.Financiering[[#This Row],[Correctie GLB subsidie]]</f>
        <v>0</v>
      </c>
      <c r="H76" s="166"/>
      <c r="I76" s="166"/>
      <c r="J76" s="166"/>
      <c r="K76" s="162"/>
      <c r="L76" s="97">
        <f>Tb.Financiering[[#This Row],[Te financieren]]-SUM(Tb.Financiering[[#This Row],[Eigen
bijdrage]:[Anders]])</f>
        <v>0</v>
      </c>
      <c r="M76" s="170" t="str">
        <f>IFERROR(VLOOKUP(Tb.Financiering[[#This Row],[Partnernaam]],Tbl.Projectpartners[[Naam]:[PNr.]],9,FALSE),"")</f>
        <v/>
      </c>
      <c r="N76" s="152" t="str">
        <f>IFERROR(VLOOKUP(Tb.Financiering[[#This Row],[Subsidiabele activiteit]],Tbl.Subsidiehoogte[[Subsidieactiviteit]:[SAnr.]],3,FALSE),"")</f>
        <v/>
      </c>
      <c r="O76" s="152" t="str">
        <f>_xlfn.CONCAT(Tb.Financiering[[#This Row],[Pnr.]],Tb.Financiering[[#This Row],[SAnr.]])</f>
        <v/>
      </c>
      <c r="P76" s="154">
        <f>IF(Tb.Financiering[[#This Row],[Pnr.]]=P$7,Tb.Financiering[[#This Row],[Te financieren]]-Tb.Financiering[[#This Row],[Eigen
bijdrage]]-Tb.Financiering[[#This Row],[Andere
subsidie(s)]]-Tb.Financiering[[#This Row],[Anders]],0)</f>
        <v>0</v>
      </c>
      <c r="Q76" s="154">
        <f>IF(Tb.Financiering[[#This Row],[Pnr.]]=Q$7,Tb.Financiering[[#This Row],[Te financieren]]-Tb.Financiering[[#This Row],[Eigen
bijdrage]]-Tb.Financiering[[#This Row],[Andere
subsidie(s)]]-Tb.Financiering[[#This Row],[Anders]],0)</f>
        <v>0</v>
      </c>
      <c r="R76" s="154">
        <f>IF(Tb.Financiering[[#This Row],[Pnr.]]=R$7,Tb.Financiering[[#This Row],[Te financieren]]-Tb.Financiering[[#This Row],[Eigen
bijdrage]]-Tb.Financiering[[#This Row],[Andere
subsidie(s)]]-Tb.Financiering[[#This Row],[Anders]],0)</f>
        <v>0</v>
      </c>
      <c r="S76" s="154">
        <f>IF(Tb.Financiering[[#This Row],[Pnr.]]=S$7,Tb.Financiering[[#This Row],[Te financieren]]-Tb.Financiering[[#This Row],[Eigen
bijdrage]]-Tb.Financiering[[#This Row],[Andere
subsidie(s)]]-Tb.Financiering[[#This Row],[Anders]],0)</f>
        <v>0</v>
      </c>
      <c r="T76" s="154">
        <f>IF(Tb.Financiering[[#This Row],[Pnr.]]=T$7,Tb.Financiering[[#This Row],[Te financieren]]-Tb.Financiering[[#This Row],[Eigen
bijdrage]]-Tb.Financiering[[#This Row],[Andere
subsidie(s)]]-Tb.Financiering[[#This Row],[Anders]],0)</f>
        <v>0</v>
      </c>
      <c r="U76" s="154">
        <f>IF(Tb.Financiering[[#This Row],[Pnr.]]=U$7,Tb.Financiering[[#This Row],[Te financieren]]-Tb.Financiering[[#This Row],[Eigen
bijdrage]]-Tb.Financiering[[#This Row],[Andere
subsidie(s)]]-Tb.Financiering[[#This Row],[Anders]],0)</f>
        <v>0</v>
      </c>
      <c r="V76" s="154">
        <f>IF(Tb.Financiering[[#This Row],[Pnr.]]=V$7,Tb.Financiering[[#This Row],[Te financieren]]-Tb.Financiering[[#This Row],[Eigen
bijdrage]]-Tb.Financiering[[#This Row],[Andere
subsidie(s)]]-Tb.Financiering[[#This Row],[Anders]],0)</f>
        <v>0</v>
      </c>
      <c r="W76" s="154">
        <f>IF(Tb.Financiering[[#This Row],[Pnr.]]=W$7,Tb.Financiering[[#This Row],[Te financieren]]-Tb.Financiering[[#This Row],[Eigen
bijdrage]]-Tb.Financiering[[#This Row],[Andere
subsidie(s)]]-Tb.Financiering[[#This Row],[Anders]],0)</f>
        <v>0</v>
      </c>
      <c r="X76" s="154">
        <f>IF(Tb.Financiering[[#This Row],[Pnr.]]=X$7,Tb.Financiering[[#This Row],[Te financieren]]-Tb.Financiering[[#This Row],[Eigen
bijdrage]]-Tb.Financiering[[#This Row],[Andere
subsidie(s)]]-Tb.Financiering[[#This Row],[Anders]],0)</f>
        <v>0</v>
      </c>
      <c r="Y76" s="154">
        <f>IF(Tb.Financiering[[#This Row],[Pnr.]]=Y$7,Tb.Financiering[[#This Row],[Te financieren]]-Tb.Financiering[[#This Row],[Eigen
bijdrage]]-Tb.Financiering[[#This Row],[Andere
subsidie(s)]]-Tb.Financiering[[#This Row],[Anders]],0)</f>
        <v>0</v>
      </c>
      <c r="Z76" s="154">
        <f>IF(Tb.Financiering[[#This Row],[Pnr.]]=Z$7,Tb.Financiering[[#This Row],[Te financieren]]-Tb.Financiering[[#This Row],[Eigen
bijdrage]]-Tb.Financiering[[#This Row],[Andere
subsidie(s)]]-Tb.Financiering[[#This Row],[Anders]],0)</f>
        <v>0</v>
      </c>
      <c r="AA76" s="154">
        <f>IF(Tb.Financiering[[#This Row],[Pnr.]]=AA$7,Tb.Financiering[[#This Row],[Te financieren]]-Tb.Financiering[[#This Row],[Eigen
bijdrage]]-Tb.Financiering[[#This Row],[Andere
subsidie(s)]]-Tb.Financiering[[#This Row],[Anders]],0)</f>
        <v>0</v>
      </c>
      <c r="AB76" s="154">
        <f>IF(Tb.Financiering[[#This Row],[Pnr.]]=AB$7,Tb.Financiering[[#This Row],[Te financieren]]-Tb.Financiering[[#This Row],[Eigen
bijdrage]]-Tb.Financiering[[#This Row],[Andere
subsidie(s)]]-Tb.Financiering[[#This Row],[Anders]],0)</f>
        <v>0</v>
      </c>
      <c r="AC76" s="154">
        <f>IF(Tb.Financiering[[#This Row],[Pnr.]]=AC$7,Tb.Financiering[[#This Row],[Te financieren]]-Tb.Financiering[[#This Row],[Eigen
bijdrage]]-Tb.Financiering[[#This Row],[Andere
subsidie(s)]]-Tb.Financiering[[#This Row],[Anders]],0)</f>
        <v>0</v>
      </c>
      <c r="AD76" s="154">
        <f>IF(Tb.Financiering[[#This Row],[Pnr.]]=AD$7,Tb.Financiering[[#This Row],[Te financieren]]-Tb.Financiering[[#This Row],[Eigen
bijdrage]]-Tb.Financiering[[#This Row],[Andere
subsidie(s)]]-Tb.Financiering[[#This Row],[Anders]],0)</f>
        <v>0</v>
      </c>
      <c r="AE76" s="154">
        <f>IF(Tb.Financiering[[#This Row],[Pnr.]]=AE$7,Tb.Financiering[[#This Row],[Te financieren]]-Tb.Financiering[[#This Row],[Eigen
bijdrage]]-Tb.Financiering[[#This Row],[Andere
subsidie(s)]]-Tb.Financiering[[#This Row],[Anders]],0)</f>
        <v>0</v>
      </c>
      <c r="AF76" s="154">
        <f>IF(Tb.Financiering[[#This Row],[Pnr.]]=AF$7,Tb.Financiering[[#This Row],[Te financieren]]-Tb.Financiering[[#This Row],[Eigen
bijdrage]]-Tb.Financiering[[#This Row],[Andere
subsidie(s)]]-Tb.Financiering[[#This Row],[Anders]],0)</f>
        <v>0</v>
      </c>
      <c r="AG76" s="154">
        <f>IF(Tb.Financiering[[#This Row],[Pnr.]]=AG$7,Tb.Financiering[[#This Row],[Te financieren]]-Tb.Financiering[[#This Row],[Eigen
bijdrage]]-Tb.Financiering[[#This Row],[Andere
subsidie(s)]]-Tb.Financiering[[#This Row],[Anders]],0)</f>
        <v>0</v>
      </c>
      <c r="AH76" s="154">
        <f>IF(Tb.Financiering[[#This Row],[Pnr.]]=AH$7,Tb.Financiering[[#This Row],[Te financieren]]-Tb.Financiering[[#This Row],[Eigen
bijdrage]]-Tb.Financiering[[#This Row],[Andere
subsidie(s)]]-Tb.Financiering[[#This Row],[Anders]],0)</f>
        <v>0</v>
      </c>
      <c r="AI76" s="154">
        <f>IF(Tb.Financiering[[#This Row],[Pnr.]]=AI$7,Tb.Financiering[[#This Row],[Te financieren]]-Tb.Financiering[[#This Row],[Eigen
bijdrage]]-Tb.Financiering[[#This Row],[Andere
subsidie(s)]]-Tb.Financiering[[#This Row],[Anders]],0)</f>
        <v>0</v>
      </c>
      <c r="AJ76" s="154">
        <f>IF(Tb.Financiering[[#This Row],[Pnr.]]=AJ$7,Tb.Financiering[[#This Row],[Te financieren]]-Tb.Financiering[[#This Row],[Eigen
bijdrage]]-Tb.Financiering[[#This Row],[Andere
subsidie(s)]]-Tb.Financiering[[#This Row],[Anders]],0)</f>
        <v>0</v>
      </c>
      <c r="AK76" s="154">
        <f>IF(Tb.Financiering[[#This Row],[Pnr.]]=AK$7,Tb.Financiering[[#This Row],[Te financieren]]-Tb.Financiering[[#This Row],[Eigen
bijdrage]]-Tb.Financiering[[#This Row],[Andere
subsidie(s)]]-Tb.Financiering[[#This Row],[Anders]],0)</f>
        <v>0</v>
      </c>
      <c r="AL76" s="154">
        <f>IF(Tb.Financiering[[#This Row],[Pnr.]]=AL$7,Tb.Financiering[[#This Row],[Te financieren]]-Tb.Financiering[[#This Row],[Eigen
bijdrage]]-Tb.Financiering[[#This Row],[Andere
subsidie(s)]]-Tb.Financiering[[#This Row],[Anders]],0)</f>
        <v>0</v>
      </c>
      <c r="AM76" s="154">
        <f>IF(Tb.Financiering[[#This Row],[Pnr.]]=AM$7,Tb.Financiering[[#This Row],[Te financieren]]-Tb.Financiering[[#This Row],[Eigen
bijdrage]]-Tb.Financiering[[#This Row],[Andere
subsidie(s)]]-Tb.Financiering[[#This Row],[Anders]],0)</f>
        <v>0</v>
      </c>
      <c r="AN76" s="154">
        <f>IF(Tb.Financiering[[#This Row],[Pnr.]]=AN$7,Tb.Financiering[[#This Row],[Te financieren]]-Tb.Financiering[[#This Row],[Eigen
bijdrage]]-Tb.Financiering[[#This Row],[Andere
subsidie(s)]]-Tb.Financiering[[#This Row],[Anders]],0)</f>
        <v>0</v>
      </c>
      <c r="AO76" s="154">
        <f>IF(Tb.Financiering[[#This Row],[Pnr.]]=AO$7,Tb.Financiering[[#This Row],[Te financieren]]-Tb.Financiering[[#This Row],[Eigen
bijdrage]]-Tb.Financiering[[#This Row],[Andere
subsidie(s)]]-Tb.Financiering[[#This Row],[Anders]],0)</f>
        <v>0</v>
      </c>
      <c r="AP76" s="154">
        <f>IF(Tb.Financiering[[#This Row],[Pnr.]]=AP$7,Tb.Financiering[[#This Row],[Te financieren]]-Tb.Financiering[[#This Row],[Eigen
bijdrage]]-Tb.Financiering[[#This Row],[Andere
subsidie(s)]]-Tb.Financiering[[#This Row],[Anders]],0)</f>
        <v>0</v>
      </c>
      <c r="AQ76" s="154">
        <f>IF(Tb.Financiering[[#This Row],[Pnr.]]=AQ$7,Tb.Financiering[[#This Row],[Te financieren]]-Tb.Financiering[[#This Row],[Eigen
bijdrage]]-Tb.Financiering[[#This Row],[Andere
subsidie(s)]]-Tb.Financiering[[#This Row],[Anders]],0)</f>
        <v>0</v>
      </c>
      <c r="AR76" s="154">
        <f>IF(Tb.Financiering[[#This Row],[Pnr.]]=AR$7,Tb.Financiering[[#This Row],[Te financieren]]-Tb.Financiering[[#This Row],[Eigen
bijdrage]]-Tb.Financiering[[#This Row],[Andere
subsidie(s)]]-Tb.Financiering[[#This Row],[Anders]],0)</f>
        <v>0</v>
      </c>
      <c r="AS76" s="154">
        <f>IF(Tb.Financiering[[#This Row],[Pnr.]]=AS$7,Tb.Financiering[[#This Row],[Te financieren]]-Tb.Financiering[[#This Row],[Eigen
bijdrage]]-Tb.Financiering[[#This Row],[Andere
subsidie(s)]]-Tb.Financiering[[#This Row],[Anders]],0)</f>
        <v>0</v>
      </c>
      <c r="AT76" s="154">
        <f>IF(Tb.Financiering[[#This Row],[Pnr.]]=AT$7,Tb.Financiering[[#This Row],[Te financieren]]-Tb.Financiering[[#This Row],[Eigen
bijdrage]]-Tb.Financiering[[#This Row],[Andere
subsidie(s)]]-Tb.Financiering[[#This Row],[Anders]],0)</f>
        <v>0</v>
      </c>
      <c r="AU76" s="154">
        <f>IF(Tb.Financiering[[#This Row],[Pnr.]]=AU$7,Tb.Financiering[[#This Row],[Te financieren]]-Tb.Financiering[[#This Row],[Eigen
bijdrage]]-Tb.Financiering[[#This Row],[Andere
subsidie(s)]]-Tb.Financiering[[#This Row],[Anders]],0)</f>
        <v>0</v>
      </c>
      <c r="AV76" s="154">
        <f>IF(Tb.Financiering[[#This Row],[Pnr.]]=AV$7,Tb.Financiering[[#This Row],[Te financieren]]-Tb.Financiering[[#This Row],[Eigen
bijdrage]]-Tb.Financiering[[#This Row],[Andere
subsidie(s)]]-Tb.Financiering[[#This Row],[Anders]],0)</f>
        <v>0</v>
      </c>
      <c r="AW76" s="154">
        <f>IF(Tb.Financiering[[#This Row],[Pnr.]]=AW$7,Tb.Financiering[[#This Row],[Te financieren]]-Tb.Financiering[[#This Row],[Eigen
bijdrage]]-Tb.Financiering[[#This Row],[Andere
subsidie(s)]]-Tb.Financiering[[#This Row],[Anders]],0)</f>
        <v>0</v>
      </c>
      <c r="AX76" s="154">
        <f>IF(Tb.Financiering[[#This Row],[Pnr.]]=AX$7,Tb.Financiering[[#This Row],[Te financieren]]-Tb.Financiering[[#This Row],[Eigen
bijdrage]]-Tb.Financiering[[#This Row],[Andere
subsidie(s)]]-Tb.Financiering[[#This Row],[Anders]],0)</f>
        <v>0</v>
      </c>
      <c r="AY76" s="154">
        <f>IF(Tb.Financiering[[#This Row],[Pnr.]]=AY$7,Tb.Financiering[[#This Row],[Te financieren]]-Tb.Financiering[[#This Row],[Eigen
bijdrage]]-Tb.Financiering[[#This Row],[Andere
subsidie(s)]]-Tb.Financiering[[#This Row],[Anders]],0)</f>
        <v>0</v>
      </c>
      <c r="AZ76" s="154">
        <f>IF(Tb.Financiering[[#This Row],[Pnr.]]=AZ$7,Tb.Financiering[[#This Row],[Te financieren]]-Tb.Financiering[[#This Row],[Eigen
bijdrage]]-Tb.Financiering[[#This Row],[Andere
subsidie(s)]]-Tb.Financiering[[#This Row],[Anders]],0)</f>
        <v>0</v>
      </c>
      <c r="BA76" s="154">
        <f>IF(Tb.Financiering[[#This Row],[Pnr.]]=BA$7,Tb.Financiering[[#This Row],[Te financieren]]-Tb.Financiering[[#This Row],[Eigen
bijdrage]]-Tb.Financiering[[#This Row],[Andere
subsidie(s)]]-Tb.Financiering[[#This Row],[Anders]],0)</f>
        <v>0</v>
      </c>
      <c r="BB76" s="154">
        <f>IF(Tb.Financiering[[#This Row],[Pnr.]]=BB$7,Tb.Financiering[[#This Row],[Te financieren]]-Tb.Financiering[[#This Row],[Eigen
bijdrage]]-Tb.Financiering[[#This Row],[Andere
subsidie(s)]]-Tb.Financiering[[#This Row],[Anders]],0)</f>
        <v>0</v>
      </c>
      <c r="BC76" s="154">
        <f>IF(Tb.Financiering[[#This Row],[Pnr.]]=BC$7,Tb.Financiering[[#This Row],[Te financieren]]-Tb.Financiering[[#This Row],[Eigen
bijdrage]]-Tb.Financiering[[#This Row],[Andere
subsidie(s)]]-Tb.Financiering[[#This Row],[Anders]],0)</f>
        <v>0</v>
      </c>
      <c r="BD76" s="154">
        <f>IF(Tb.Financiering[[#This Row],[Pnr.]]=BD$7,Tb.Financiering[[#This Row],[Te financieren]]-Tb.Financiering[[#This Row],[Eigen
bijdrage]]-Tb.Financiering[[#This Row],[Andere
subsidie(s)]]-Tb.Financiering[[#This Row],[Anders]],0)</f>
        <v>0</v>
      </c>
      <c r="BE76" s="154">
        <f>IF(Tb.Financiering[[#This Row],[Pnr.]]=BE$7,Tb.Financiering[[#This Row],[Te financieren]]-Tb.Financiering[[#This Row],[Eigen
bijdrage]]-Tb.Financiering[[#This Row],[Andere
subsidie(s)]]-Tb.Financiering[[#This Row],[Anders]],0)</f>
        <v>0</v>
      </c>
      <c r="BF76" s="154">
        <f>IF(Tb.Financiering[[#This Row],[Pnr.]]=BF$7,Tb.Financiering[[#This Row],[Te financieren]]-Tb.Financiering[[#This Row],[Eigen
bijdrage]]-Tb.Financiering[[#This Row],[Andere
subsidie(s)]]-Tb.Financiering[[#This Row],[Anders]],0)</f>
        <v>0</v>
      </c>
      <c r="BG76" s="154">
        <f>IF(Tb.Financiering[[#This Row],[Pnr.]]=BG$7,Tb.Financiering[[#This Row],[Te financieren]]-Tb.Financiering[[#This Row],[Eigen
bijdrage]]-Tb.Financiering[[#This Row],[Andere
subsidie(s)]]-Tb.Financiering[[#This Row],[Anders]],0)</f>
        <v>0</v>
      </c>
      <c r="BH76" s="154">
        <f>IF(Tb.Financiering[[#This Row],[Pnr.]]=BH$7,Tb.Financiering[[#This Row],[Te financieren]]-Tb.Financiering[[#This Row],[Eigen
bijdrage]]-Tb.Financiering[[#This Row],[Andere
subsidie(s)]]-Tb.Financiering[[#This Row],[Anders]],0)</f>
        <v>0</v>
      </c>
      <c r="BI76" s="154">
        <f>IF(Tb.Financiering[[#This Row],[Pnr.]]=BI$7,Tb.Financiering[[#This Row],[Te financieren]]-Tb.Financiering[[#This Row],[Eigen
bijdrage]]-Tb.Financiering[[#This Row],[Andere
subsidie(s)]]-Tb.Financiering[[#This Row],[Anders]],0)</f>
        <v>0</v>
      </c>
      <c r="BJ76" s="154">
        <f>IF(Tb.Financiering[[#This Row],[Pnr.]]=BJ$7,Tb.Financiering[[#This Row],[Te financieren]]-Tb.Financiering[[#This Row],[Eigen
bijdrage]]-Tb.Financiering[[#This Row],[Andere
subsidie(s)]]-Tb.Financiering[[#This Row],[Anders]],0)</f>
        <v>0</v>
      </c>
      <c r="BK76" s="154">
        <f>IF(Tb.Financiering[[#This Row],[Pnr.]]=BK$7,Tb.Financiering[[#This Row],[Te financieren]]-Tb.Financiering[[#This Row],[Eigen
bijdrage]]-Tb.Financiering[[#This Row],[Andere
subsidie(s)]]-Tb.Financiering[[#This Row],[Anders]],0)</f>
        <v>0</v>
      </c>
      <c r="BL76" s="154">
        <f>IF(Tb.Financiering[[#This Row],[Pnr.]]=BL$7,Tb.Financiering[[#This Row],[Te financieren]]-Tb.Financiering[[#This Row],[Eigen
bijdrage]]-Tb.Financiering[[#This Row],[Andere
subsidie(s)]]-Tb.Financiering[[#This Row],[Anders]],0)</f>
        <v>0</v>
      </c>
      <c r="BM76" s="154">
        <f>IF(Tb.Financiering[[#This Row],[Pnr.]]=BM$7,Tb.Financiering[[#This Row],[Te financieren]]-Tb.Financiering[[#This Row],[Eigen
bijdrage]]-Tb.Financiering[[#This Row],[Andere
subsidie(s)]]-Tb.Financiering[[#This Row],[Anders]],0)</f>
        <v>0</v>
      </c>
      <c r="BN76" s="259">
        <f>IF(Tb.Financiering[[#This Row],[Pnr.]]=BN$7,Tb.Financiering[[#This Row],[Eigen
bijdrage]]+Tb.Financiering[[#This Row],[Andere
subsidie(s)]]+Tb.Financiering[[#This Row],[Anders]],0)</f>
        <v>0</v>
      </c>
      <c r="BO76" s="259">
        <f>IF(Tb.Financiering[[#This Row],[Pnr.]]=BO$7,Tb.Financiering[[#This Row],[Eigen
bijdrage]]+Tb.Financiering[[#This Row],[Andere
subsidie(s)]]+Tb.Financiering[[#This Row],[Anders]],0)</f>
        <v>0</v>
      </c>
      <c r="BP76" s="259">
        <f>IF(Tb.Financiering[[#This Row],[Pnr.]]=BP$7,Tb.Financiering[[#This Row],[Eigen
bijdrage]]+Tb.Financiering[[#This Row],[Andere
subsidie(s)]]+Tb.Financiering[[#This Row],[Anders]],0)</f>
        <v>0</v>
      </c>
      <c r="BQ76" s="259">
        <f>IF(Tb.Financiering[[#This Row],[Pnr.]]=BQ$7,Tb.Financiering[[#This Row],[Eigen
bijdrage]]+Tb.Financiering[[#This Row],[Andere
subsidie(s)]]+Tb.Financiering[[#This Row],[Anders]],0)</f>
        <v>0</v>
      </c>
      <c r="BR76" s="259">
        <f>IF(Tb.Financiering[[#This Row],[Pnr.]]=BR$7,Tb.Financiering[[#This Row],[Eigen
bijdrage]]+Tb.Financiering[[#This Row],[Andere
subsidie(s)]]+Tb.Financiering[[#This Row],[Anders]],0)</f>
        <v>0</v>
      </c>
      <c r="BS76" s="259">
        <f>IF(Tb.Financiering[[#This Row],[Pnr.]]=BS$7,Tb.Financiering[[#This Row],[Eigen
bijdrage]]+Tb.Financiering[[#This Row],[Andere
subsidie(s)]]+Tb.Financiering[[#This Row],[Anders]],0)</f>
        <v>0</v>
      </c>
      <c r="BT76" s="259">
        <f>IF(Tb.Financiering[[#This Row],[Pnr.]]=BT$7,Tb.Financiering[[#This Row],[Eigen
bijdrage]]+Tb.Financiering[[#This Row],[Andere
subsidie(s)]]+Tb.Financiering[[#This Row],[Anders]],0)</f>
        <v>0</v>
      </c>
      <c r="BU76" s="259">
        <f>IF(Tb.Financiering[[#This Row],[Pnr.]]=BU$7,Tb.Financiering[[#This Row],[Eigen
bijdrage]]+Tb.Financiering[[#This Row],[Andere
subsidie(s)]]+Tb.Financiering[[#This Row],[Anders]],0)</f>
        <v>0</v>
      </c>
      <c r="BV76" s="259">
        <f>IF(Tb.Financiering[[#This Row],[Pnr.]]=BV$7,Tb.Financiering[[#This Row],[Eigen
bijdrage]]+Tb.Financiering[[#This Row],[Andere
subsidie(s)]]+Tb.Financiering[[#This Row],[Anders]],0)</f>
        <v>0</v>
      </c>
      <c r="BW76" s="259">
        <f>IF(Tb.Financiering[[#This Row],[Pnr.]]=BW$7,Tb.Financiering[[#This Row],[Eigen
bijdrage]]+Tb.Financiering[[#This Row],[Andere
subsidie(s)]]+Tb.Financiering[[#This Row],[Anders]],0)</f>
        <v>0</v>
      </c>
      <c r="BX76" s="259">
        <f>IF(Tb.Financiering[[#This Row],[Pnr.]]=BX$7,Tb.Financiering[[#This Row],[Eigen
bijdrage]]+Tb.Financiering[[#This Row],[Andere
subsidie(s)]]+Tb.Financiering[[#This Row],[Anders]],0)</f>
        <v>0</v>
      </c>
      <c r="BY76" s="259">
        <f>IF(Tb.Financiering[[#This Row],[Pnr.]]=BY$7,Tb.Financiering[[#This Row],[Eigen
bijdrage]]+Tb.Financiering[[#This Row],[Andere
subsidie(s)]]+Tb.Financiering[[#This Row],[Anders]],0)</f>
        <v>0</v>
      </c>
      <c r="BZ76" s="259">
        <f>IF(Tb.Financiering[[#This Row],[Pnr.]]=BZ$7,Tb.Financiering[[#This Row],[Eigen
bijdrage]]+Tb.Financiering[[#This Row],[Andere
subsidie(s)]]+Tb.Financiering[[#This Row],[Anders]],0)</f>
        <v>0</v>
      </c>
      <c r="CA76" s="259">
        <f>IF(Tb.Financiering[[#This Row],[Pnr.]]=CA$7,Tb.Financiering[[#This Row],[Eigen
bijdrage]]+Tb.Financiering[[#This Row],[Andere
subsidie(s)]]+Tb.Financiering[[#This Row],[Anders]],0)</f>
        <v>0</v>
      </c>
      <c r="CB76" s="259">
        <f>IF(Tb.Financiering[[#This Row],[Pnr.]]=CB$7,Tb.Financiering[[#This Row],[Eigen
bijdrage]]+Tb.Financiering[[#This Row],[Andere
subsidie(s)]]+Tb.Financiering[[#This Row],[Anders]],0)</f>
        <v>0</v>
      </c>
      <c r="CC76" s="259">
        <f>IF(Tb.Financiering[[#This Row],[Pnr.]]=CC$7,Tb.Financiering[[#This Row],[Eigen
bijdrage]]+Tb.Financiering[[#This Row],[Andere
subsidie(s)]]+Tb.Financiering[[#This Row],[Anders]],0)</f>
        <v>0</v>
      </c>
      <c r="CD76" s="259">
        <f>IF(Tb.Financiering[[#This Row],[Pnr.]]=CD$7,Tb.Financiering[[#This Row],[Eigen
bijdrage]]+Tb.Financiering[[#This Row],[Andere
subsidie(s)]]+Tb.Financiering[[#This Row],[Anders]],0)</f>
        <v>0</v>
      </c>
      <c r="CE76" s="259">
        <f>IF(Tb.Financiering[[#This Row],[Pnr.]]=CE$7,Tb.Financiering[[#This Row],[Eigen
bijdrage]]+Tb.Financiering[[#This Row],[Andere
subsidie(s)]]+Tb.Financiering[[#This Row],[Anders]],0)</f>
        <v>0</v>
      </c>
      <c r="CF76" s="259">
        <f>IF(Tb.Financiering[[#This Row],[Pnr.]]=CF$7,Tb.Financiering[[#This Row],[Eigen
bijdrage]]+Tb.Financiering[[#This Row],[Andere
subsidie(s)]]+Tb.Financiering[[#This Row],[Anders]],0)</f>
        <v>0</v>
      </c>
      <c r="CG76" s="259">
        <f>IF(Tb.Financiering[[#This Row],[Pnr.]]=CG$7,Tb.Financiering[[#This Row],[Eigen
bijdrage]]+Tb.Financiering[[#This Row],[Andere
subsidie(s)]]+Tb.Financiering[[#This Row],[Anders]],0)</f>
        <v>0</v>
      </c>
      <c r="CH76" s="259">
        <f>IF(Tb.Financiering[[#This Row],[Pnr.]]=CH$7,Tb.Financiering[[#This Row],[Eigen
bijdrage]]+Tb.Financiering[[#This Row],[Andere
subsidie(s)]]+Tb.Financiering[[#This Row],[Anders]],0)</f>
        <v>0</v>
      </c>
      <c r="CI76" s="259">
        <f>IF(Tb.Financiering[[#This Row],[Pnr.]]=CI$7,Tb.Financiering[[#This Row],[Eigen
bijdrage]]+Tb.Financiering[[#This Row],[Andere
subsidie(s)]]+Tb.Financiering[[#This Row],[Anders]],0)</f>
        <v>0</v>
      </c>
      <c r="CJ76" s="259">
        <f>IF(Tb.Financiering[[#This Row],[Pnr.]]=CJ$7,Tb.Financiering[[#This Row],[Eigen
bijdrage]]+Tb.Financiering[[#This Row],[Andere
subsidie(s)]]+Tb.Financiering[[#This Row],[Anders]],0)</f>
        <v>0</v>
      </c>
      <c r="CK76" s="259">
        <f>IF(Tb.Financiering[[#This Row],[Pnr.]]=CK$7,Tb.Financiering[[#This Row],[Eigen
bijdrage]]+Tb.Financiering[[#This Row],[Andere
subsidie(s)]]+Tb.Financiering[[#This Row],[Anders]],0)</f>
        <v>0</v>
      </c>
      <c r="CL76" s="259">
        <f>IF(Tb.Financiering[[#This Row],[Pnr.]]=CL$7,Tb.Financiering[[#This Row],[Eigen
bijdrage]]+Tb.Financiering[[#This Row],[Andere
subsidie(s)]]+Tb.Financiering[[#This Row],[Anders]],0)</f>
        <v>0</v>
      </c>
      <c r="CM76" s="259">
        <f>IF(Tb.Financiering[[#This Row],[Pnr.]]=CM$7,Tb.Financiering[[#This Row],[Eigen
bijdrage]]+Tb.Financiering[[#This Row],[Andere
subsidie(s)]]+Tb.Financiering[[#This Row],[Anders]],0)</f>
        <v>0</v>
      </c>
      <c r="CN76" s="259">
        <f>IF(Tb.Financiering[[#This Row],[Pnr.]]=CN$7,Tb.Financiering[[#This Row],[Eigen
bijdrage]]+Tb.Financiering[[#This Row],[Andere
subsidie(s)]]+Tb.Financiering[[#This Row],[Anders]],0)</f>
        <v>0</v>
      </c>
      <c r="CO76" s="259">
        <f>IF(Tb.Financiering[[#This Row],[Pnr.]]=CO$7,Tb.Financiering[[#This Row],[Eigen
bijdrage]]+Tb.Financiering[[#This Row],[Andere
subsidie(s)]]+Tb.Financiering[[#This Row],[Anders]],0)</f>
        <v>0</v>
      </c>
      <c r="CP76" s="259">
        <f>IF(Tb.Financiering[[#This Row],[Pnr.]]=CP$7,Tb.Financiering[[#This Row],[Eigen
bijdrage]]+Tb.Financiering[[#This Row],[Andere
subsidie(s)]]+Tb.Financiering[[#This Row],[Anders]],0)</f>
        <v>0</v>
      </c>
      <c r="CQ76" s="259">
        <f>IF(Tb.Financiering[[#This Row],[Pnr.]]=CQ$7,Tb.Financiering[[#This Row],[Eigen
bijdrage]]+Tb.Financiering[[#This Row],[Andere
subsidie(s)]]+Tb.Financiering[[#This Row],[Anders]],0)</f>
        <v>0</v>
      </c>
      <c r="CR76" s="259">
        <f>IF(Tb.Financiering[[#This Row],[Pnr.]]=CR$7,Tb.Financiering[[#This Row],[Eigen
bijdrage]]+Tb.Financiering[[#This Row],[Andere
subsidie(s)]]+Tb.Financiering[[#This Row],[Anders]],0)</f>
        <v>0</v>
      </c>
      <c r="CS76" s="259">
        <f>IF(Tb.Financiering[[#This Row],[Pnr.]]=CS$7,Tb.Financiering[[#This Row],[Eigen
bijdrage]]+Tb.Financiering[[#This Row],[Andere
subsidie(s)]]+Tb.Financiering[[#This Row],[Anders]],0)</f>
        <v>0</v>
      </c>
      <c r="CT76" s="259">
        <f>IF(Tb.Financiering[[#This Row],[Pnr.]]=CT$7,Tb.Financiering[[#This Row],[Eigen
bijdrage]]+Tb.Financiering[[#This Row],[Andere
subsidie(s)]]+Tb.Financiering[[#This Row],[Anders]],0)</f>
        <v>0</v>
      </c>
      <c r="CU76" s="259">
        <f>IF(Tb.Financiering[[#This Row],[Pnr.]]=CU$7,Tb.Financiering[[#This Row],[Eigen
bijdrage]]+Tb.Financiering[[#This Row],[Andere
subsidie(s)]]+Tb.Financiering[[#This Row],[Anders]],0)</f>
        <v>0</v>
      </c>
      <c r="CV76" s="259">
        <f>IF(Tb.Financiering[[#This Row],[Pnr.]]=CV$7,Tb.Financiering[[#This Row],[Eigen
bijdrage]]+Tb.Financiering[[#This Row],[Andere
subsidie(s)]]+Tb.Financiering[[#This Row],[Anders]],0)</f>
        <v>0</v>
      </c>
      <c r="CW76" s="259">
        <f>IF(Tb.Financiering[[#This Row],[Pnr.]]=CW$7,Tb.Financiering[[#This Row],[Eigen
bijdrage]]+Tb.Financiering[[#This Row],[Andere
subsidie(s)]]+Tb.Financiering[[#This Row],[Anders]],0)</f>
        <v>0</v>
      </c>
      <c r="CX76" s="259">
        <f>IF(Tb.Financiering[[#This Row],[Pnr.]]=CX$7,Tb.Financiering[[#This Row],[Eigen
bijdrage]]+Tb.Financiering[[#This Row],[Andere
subsidie(s)]]+Tb.Financiering[[#This Row],[Anders]],0)</f>
        <v>0</v>
      </c>
      <c r="CY76" s="259">
        <f>IF(Tb.Financiering[[#This Row],[Pnr.]]=CY$7,Tb.Financiering[[#This Row],[Eigen
bijdrage]]+Tb.Financiering[[#This Row],[Andere
subsidie(s)]]+Tb.Financiering[[#This Row],[Anders]],0)</f>
        <v>0</v>
      </c>
      <c r="CZ76" s="259">
        <f>IF(Tb.Financiering[[#This Row],[Pnr.]]=CZ$7,Tb.Financiering[[#This Row],[Eigen
bijdrage]]+Tb.Financiering[[#This Row],[Andere
subsidie(s)]]+Tb.Financiering[[#This Row],[Anders]],0)</f>
        <v>0</v>
      </c>
      <c r="DA76" s="259">
        <f>IF(Tb.Financiering[[#This Row],[Pnr.]]=DA$7,Tb.Financiering[[#This Row],[Eigen
bijdrage]]+Tb.Financiering[[#This Row],[Andere
subsidie(s)]]+Tb.Financiering[[#This Row],[Anders]],0)</f>
        <v>0</v>
      </c>
      <c r="DB76" s="259">
        <f>IF(Tb.Financiering[[#This Row],[Pnr.]]=DB$7,Tb.Financiering[[#This Row],[Eigen
bijdrage]]+Tb.Financiering[[#This Row],[Andere
subsidie(s)]]+Tb.Financiering[[#This Row],[Anders]],0)</f>
        <v>0</v>
      </c>
      <c r="DC76" s="259">
        <f>IF(Tb.Financiering[[#This Row],[Pnr.]]=DC$7,Tb.Financiering[[#This Row],[Eigen
bijdrage]]+Tb.Financiering[[#This Row],[Andere
subsidie(s)]]+Tb.Financiering[[#This Row],[Anders]],0)</f>
        <v>0</v>
      </c>
      <c r="DD76" s="259">
        <f>IF(Tb.Financiering[[#This Row],[Pnr.]]=DD$7,Tb.Financiering[[#This Row],[Eigen
bijdrage]]+Tb.Financiering[[#This Row],[Andere
subsidie(s)]]+Tb.Financiering[[#This Row],[Anders]],0)</f>
        <v>0</v>
      </c>
      <c r="DE76" s="259">
        <f>IF(Tb.Financiering[[#This Row],[Pnr.]]=DE$7,Tb.Financiering[[#This Row],[Eigen
bijdrage]]+Tb.Financiering[[#This Row],[Andere
subsidie(s)]]+Tb.Financiering[[#This Row],[Anders]],0)</f>
        <v>0</v>
      </c>
      <c r="DF76" s="259">
        <f>IF(Tb.Financiering[[#This Row],[Pnr.]]=DF$7,Tb.Financiering[[#This Row],[Eigen
bijdrage]]+Tb.Financiering[[#This Row],[Andere
subsidie(s)]]+Tb.Financiering[[#This Row],[Anders]],0)</f>
        <v>0</v>
      </c>
      <c r="DG76" s="259">
        <f>IF(Tb.Financiering[[#This Row],[Pnr.]]=DG$7,Tb.Financiering[[#This Row],[Eigen
bijdrage]]+Tb.Financiering[[#This Row],[Andere
subsidie(s)]]+Tb.Financiering[[#This Row],[Anders]],0)</f>
        <v>0</v>
      </c>
      <c r="DH76" s="259">
        <f>IF(Tb.Financiering[[#This Row],[Pnr.]]=DH$7,Tb.Financiering[[#This Row],[Eigen
bijdrage]]+Tb.Financiering[[#This Row],[Andere
subsidie(s)]]+Tb.Financiering[[#This Row],[Anders]],0)</f>
        <v>0</v>
      </c>
      <c r="DI76" s="259">
        <f>IF(Tb.Financiering[[#This Row],[Pnr.]]=DI$7,Tb.Financiering[[#This Row],[Eigen
bijdrage]]+Tb.Financiering[[#This Row],[Andere
subsidie(s)]]+Tb.Financiering[[#This Row],[Anders]],0)</f>
        <v>0</v>
      </c>
      <c r="DJ76" s="259">
        <f>IF(Tb.Financiering[[#This Row],[Pnr.]]=DJ$7,Tb.Financiering[[#This Row],[Eigen
bijdrage]]+Tb.Financiering[[#This Row],[Andere
subsidie(s)]]+Tb.Financiering[[#This Row],[Anders]],0)</f>
        <v>0</v>
      </c>
      <c r="DK76" s="259">
        <f>IF(Tb.Financiering[[#This Row],[Pnr.]]=DK$7,Tb.Financiering[[#This Row],[Eigen
bijdrage]]+Tb.Financiering[[#This Row],[Andere
subsidie(s)]]+Tb.Financiering[[#This Row],[Anders]],0)</f>
        <v>0</v>
      </c>
      <c r="XEZ76" s="267"/>
      <c r="XFA76" s="267"/>
      <c r="XFB76" s="267"/>
      <c r="XFC76" s="267"/>
      <c r="XFD76" s="31"/>
    </row>
    <row r="77" spans="1:115 16380:16384" s="4" customFormat="1" x14ac:dyDescent="0.3">
      <c r="A77" s="31"/>
      <c r="B77" s="147"/>
      <c r="C77" s="147"/>
      <c r="D77" s="11">
        <f>SUMIF(Tbl.Kosten[PSAnr.],Tb.Financiering[[#This Row],[PSAnr.]],Tbl.Kosten[Totaal kosten])</f>
        <v>0</v>
      </c>
      <c r="E77" s="164">
        <f>SUMIF(Tbl.Kosten[PSAnr.],Tb.Financiering[[#This Row],[PSAnr.]],Tbl.Kosten[Subsidie])</f>
        <v>0</v>
      </c>
      <c r="F77" s="165"/>
      <c r="G77" s="164">
        <f>Tb.Financiering[[#This Row],[Begrote kosten]]-Tb.Financiering[[#This Row],[Berekende GLB subsidie]]-Tb.Financiering[[#This Row],[Correctie GLB subsidie]]</f>
        <v>0</v>
      </c>
      <c r="H77" s="166"/>
      <c r="I77" s="166"/>
      <c r="J77" s="166"/>
      <c r="K77" s="162"/>
      <c r="L77" s="97">
        <f>Tb.Financiering[[#This Row],[Te financieren]]-SUM(Tb.Financiering[[#This Row],[Eigen
bijdrage]:[Anders]])</f>
        <v>0</v>
      </c>
      <c r="M77" s="170" t="str">
        <f>IFERROR(VLOOKUP(Tb.Financiering[[#This Row],[Partnernaam]],Tbl.Projectpartners[[Naam]:[PNr.]],9,FALSE),"")</f>
        <v/>
      </c>
      <c r="N77" s="152" t="str">
        <f>IFERROR(VLOOKUP(Tb.Financiering[[#This Row],[Subsidiabele activiteit]],Tbl.Subsidiehoogte[[Subsidieactiviteit]:[SAnr.]],3,FALSE),"")</f>
        <v/>
      </c>
      <c r="O77" s="152" t="str">
        <f>_xlfn.CONCAT(Tb.Financiering[[#This Row],[Pnr.]],Tb.Financiering[[#This Row],[SAnr.]])</f>
        <v/>
      </c>
      <c r="P77" s="154">
        <f>IF(Tb.Financiering[[#This Row],[Pnr.]]=P$7,Tb.Financiering[[#This Row],[Te financieren]]-Tb.Financiering[[#This Row],[Eigen
bijdrage]]-Tb.Financiering[[#This Row],[Andere
subsidie(s)]]-Tb.Financiering[[#This Row],[Anders]],0)</f>
        <v>0</v>
      </c>
      <c r="Q77" s="154">
        <f>IF(Tb.Financiering[[#This Row],[Pnr.]]=Q$7,Tb.Financiering[[#This Row],[Te financieren]]-Tb.Financiering[[#This Row],[Eigen
bijdrage]]-Tb.Financiering[[#This Row],[Andere
subsidie(s)]]-Tb.Financiering[[#This Row],[Anders]],0)</f>
        <v>0</v>
      </c>
      <c r="R77" s="154">
        <f>IF(Tb.Financiering[[#This Row],[Pnr.]]=R$7,Tb.Financiering[[#This Row],[Te financieren]]-Tb.Financiering[[#This Row],[Eigen
bijdrage]]-Tb.Financiering[[#This Row],[Andere
subsidie(s)]]-Tb.Financiering[[#This Row],[Anders]],0)</f>
        <v>0</v>
      </c>
      <c r="S77" s="154">
        <f>IF(Tb.Financiering[[#This Row],[Pnr.]]=S$7,Tb.Financiering[[#This Row],[Te financieren]]-Tb.Financiering[[#This Row],[Eigen
bijdrage]]-Tb.Financiering[[#This Row],[Andere
subsidie(s)]]-Tb.Financiering[[#This Row],[Anders]],0)</f>
        <v>0</v>
      </c>
      <c r="T77" s="154">
        <f>IF(Tb.Financiering[[#This Row],[Pnr.]]=T$7,Tb.Financiering[[#This Row],[Te financieren]]-Tb.Financiering[[#This Row],[Eigen
bijdrage]]-Tb.Financiering[[#This Row],[Andere
subsidie(s)]]-Tb.Financiering[[#This Row],[Anders]],0)</f>
        <v>0</v>
      </c>
      <c r="U77" s="154">
        <f>IF(Tb.Financiering[[#This Row],[Pnr.]]=U$7,Tb.Financiering[[#This Row],[Te financieren]]-Tb.Financiering[[#This Row],[Eigen
bijdrage]]-Tb.Financiering[[#This Row],[Andere
subsidie(s)]]-Tb.Financiering[[#This Row],[Anders]],0)</f>
        <v>0</v>
      </c>
      <c r="V77" s="154">
        <f>IF(Tb.Financiering[[#This Row],[Pnr.]]=V$7,Tb.Financiering[[#This Row],[Te financieren]]-Tb.Financiering[[#This Row],[Eigen
bijdrage]]-Tb.Financiering[[#This Row],[Andere
subsidie(s)]]-Tb.Financiering[[#This Row],[Anders]],0)</f>
        <v>0</v>
      </c>
      <c r="W77" s="154">
        <f>IF(Tb.Financiering[[#This Row],[Pnr.]]=W$7,Tb.Financiering[[#This Row],[Te financieren]]-Tb.Financiering[[#This Row],[Eigen
bijdrage]]-Tb.Financiering[[#This Row],[Andere
subsidie(s)]]-Tb.Financiering[[#This Row],[Anders]],0)</f>
        <v>0</v>
      </c>
      <c r="X77" s="154">
        <f>IF(Tb.Financiering[[#This Row],[Pnr.]]=X$7,Tb.Financiering[[#This Row],[Te financieren]]-Tb.Financiering[[#This Row],[Eigen
bijdrage]]-Tb.Financiering[[#This Row],[Andere
subsidie(s)]]-Tb.Financiering[[#This Row],[Anders]],0)</f>
        <v>0</v>
      </c>
      <c r="Y77" s="154">
        <f>IF(Tb.Financiering[[#This Row],[Pnr.]]=Y$7,Tb.Financiering[[#This Row],[Te financieren]]-Tb.Financiering[[#This Row],[Eigen
bijdrage]]-Tb.Financiering[[#This Row],[Andere
subsidie(s)]]-Tb.Financiering[[#This Row],[Anders]],0)</f>
        <v>0</v>
      </c>
      <c r="Z77" s="154">
        <f>IF(Tb.Financiering[[#This Row],[Pnr.]]=Z$7,Tb.Financiering[[#This Row],[Te financieren]]-Tb.Financiering[[#This Row],[Eigen
bijdrage]]-Tb.Financiering[[#This Row],[Andere
subsidie(s)]]-Tb.Financiering[[#This Row],[Anders]],0)</f>
        <v>0</v>
      </c>
      <c r="AA77" s="154">
        <f>IF(Tb.Financiering[[#This Row],[Pnr.]]=AA$7,Tb.Financiering[[#This Row],[Te financieren]]-Tb.Financiering[[#This Row],[Eigen
bijdrage]]-Tb.Financiering[[#This Row],[Andere
subsidie(s)]]-Tb.Financiering[[#This Row],[Anders]],0)</f>
        <v>0</v>
      </c>
      <c r="AB77" s="154">
        <f>IF(Tb.Financiering[[#This Row],[Pnr.]]=AB$7,Tb.Financiering[[#This Row],[Te financieren]]-Tb.Financiering[[#This Row],[Eigen
bijdrage]]-Tb.Financiering[[#This Row],[Andere
subsidie(s)]]-Tb.Financiering[[#This Row],[Anders]],0)</f>
        <v>0</v>
      </c>
      <c r="AC77" s="154">
        <f>IF(Tb.Financiering[[#This Row],[Pnr.]]=AC$7,Tb.Financiering[[#This Row],[Te financieren]]-Tb.Financiering[[#This Row],[Eigen
bijdrage]]-Tb.Financiering[[#This Row],[Andere
subsidie(s)]]-Tb.Financiering[[#This Row],[Anders]],0)</f>
        <v>0</v>
      </c>
      <c r="AD77" s="154">
        <f>IF(Tb.Financiering[[#This Row],[Pnr.]]=AD$7,Tb.Financiering[[#This Row],[Te financieren]]-Tb.Financiering[[#This Row],[Eigen
bijdrage]]-Tb.Financiering[[#This Row],[Andere
subsidie(s)]]-Tb.Financiering[[#This Row],[Anders]],0)</f>
        <v>0</v>
      </c>
      <c r="AE77" s="154">
        <f>IF(Tb.Financiering[[#This Row],[Pnr.]]=AE$7,Tb.Financiering[[#This Row],[Te financieren]]-Tb.Financiering[[#This Row],[Eigen
bijdrage]]-Tb.Financiering[[#This Row],[Andere
subsidie(s)]]-Tb.Financiering[[#This Row],[Anders]],0)</f>
        <v>0</v>
      </c>
      <c r="AF77" s="154">
        <f>IF(Tb.Financiering[[#This Row],[Pnr.]]=AF$7,Tb.Financiering[[#This Row],[Te financieren]]-Tb.Financiering[[#This Row],[Eigen
bijdrage]]-Tb.Financiering[[#This Row],[Andere
subsidie(s)]]-Tb.Financiering[[#This Row],[Anders]],0)</f>
        <v>0</v>
      </c>
      <c r="AG77" s="154">
        <f>IF(Tb.Financiering[[#This Row],[Pnr.]]=AG$7,Tb.Financiering[[#This Row],[Te financieren]]-Tb.Financiering[[#This Row],[Eigen
bijdrage]]-Tb.Financiering[[#This Row],[Andere
subsidie(s)]]-Tb.Financiering[[#This Row],[Anders]],0)</f>
        <v>0</v>
      </c>
      <c r="AH77" s="154">
        <f>IF(Tb.Financiering[[#This Row],[Pnr.]]=AH$7,Tb.Financiering[[#This Row],[Te financieren]]-Tb.Financiering[[#This Row],[Eigen
bijdrage]]-Tb.Financiering[[#This Row],[Andere
subsidie(s)]]-Tb.Financiering[[#This Row],[Anders]],0)</f>
        <v>0</v>
      </c>
      <c r="AI77" s="154">
        <f>IF(Tb.Financiering[[#This Row],[Pnr.]]=AI$7,Tb.Financiering[[#This Row],[Te financieren]]-Tb.Financiering[[#This Row],[Eigen
bijdrage]]-Tb.Financiering[[#This Row],[Andere
subsidie(s)]]-Tb.Financiering[[#This Row],[Anders]],0)</f>
        <v>0</v>
      </c>
      <c r="AJ77" s="154">
        <f>IF(Tb.Financiering[[#This Row],[Pnr.]]=AJ$7,Tb.Financiering[[#This Row],[Te financieren]]-Tb.Financiering[[#This Row],[Eigen
bijdrage]]-Tb.Financiering[[#This Row],[Andere
subsidie(s)]]-Tb.Financiering[[#This Row],[Anders]],0)</f>
        <v>0</v>
      </c>
      <c r="AK77" s="154">
        <f>IF(Tb.Financiering[[#This Row],[Pnr.]]=AK$7,Tb.Financiering[[#This Row],[Te financieren]]-Tb.Financiering[[#This Row],[Eigen
bijdrage]]-Tb.Financiering[[#This Row],[Andere
subsidie(s)]]-Tb.Financiering[[#This Row],[Anders]],0)</f>
        <v>0</v>
      </c>
      <c r="AL77" s="154">
        <f>IF(Tb.Financiering[[#This Row],[Pnr.]]=AL$7,Tb.Financiering[[#This Row],[Te financieren]]-Tb.Financiering[[#This Row],[Eigen
bijdrage]]-Tb.Financiering[[#This Row],[Andere
subsidie(s)]]-Tb.Financiering[[#This Row],[Anders]],0)</f>
        <v>0</v>
      </c>
      <c r="AM77" s="154">
        <f>IF(Tb.Financiering[[#This Row],[Pnr.]]=AM$7,Tb.Financiering[[#This Row],[Te financieren]]-Tb.Financiering[[#This Row],[Eigen
bijdrage]]-Tb.Financiering[[#This Row],[Andere
subsidie(s)]]-Tb.Financiering[[#This Row],[Anders]],0)</f>
        <v>0</v>
      </c>
      <c r="AN77" s="154">
        <f>IF(Tb.Financiering[[#This Row],[Pnr.]]=AN$7,Tb.Financiering[[#This Row],[Te financieren]]-Tb.Financiering[[#This Row],[Eigen
bijdrage]]-Tb.Financiering[[#This Row],[Andere
subsidie(s)]]-Tb.Financiering[[#This Row],[Anders]],0)</f>
        <v>0</v>
      </c>
      <c r="AO77" s="154">
        <f>IF(Tb.Financiering[[#This Row],[Pnr.]]=AO$7,Tb.Financiering[[#This Row],[Te financieren]]-Tb.Financiering[[#This Row],[Eigen
bijdrage]]-Tb.Financiering[[#This Row],[Andere
subsidie(s)]]-Tb.Financiering[[#This Row],[Anders]],0)</f>
        <v>0</v>
      </c>
      <c r="AP77" s="154">
        <f>IF(Tb.Financiering[[#This Row],[Pnr.]]=AP$7,Tb.Financiering[[#This Row],[Te financieren]]-Tb.Financiering[[#This Row],[Eigen
bijdrage]]-Tb.Financiering[[#This Row],[Andere
subsidie(s)]]-Tb.Financiering[[#This Row],[Anders]],0)</f>
        <v>0</v>
      </c>
      <c r="AQ77" s="154">
        <f>IF(Tb.Financiering[[#This Row],[Pnr.]]=AQ$7,Tb.Financiering[[#This Row],[Te financieren]]-Tb.Financiering[[#This Row],[Eigen
bijdrage]]-Tb.Financiering[[#This Row],[Andere
subsidie(s)]]-Tb.Financiering[[#This Row],[Anders]],0)</f>
        <v>0</v>
      </c>
      <c r="AR77" s="154">
        <f>IF(Tb.Financiering[[#This Row],[Pnr.]]=AR$7,Tb.Financiering[[#This Row],[Te financieren]]-Tb.Financiering[[#This Row],[Eigen
bijdrage]]-Tb.Financiering[[#This Row],[Andere
subsidie(s)]]-Tb.Financiering[[#This Row],[Anders]],0)</f>
        <v>0</v>
      </c>
      <c r="AS77" s="154">
        <f>IF(Tb.Financiering[[#This Row],[Pnr.]]=AS$7,Tb.Financiering[[#This Row],[Te financieren]]-Tb.Financiering[[#This Row],[Eigen
bijdrage]]-Tb.Financiering[[#This Row],[Andere
subsidie(s)]]-Tb.Financiering[[#This Row],[Anders]],0)</f>
        <v>0</v>
      </c>
      <c r="AT77" s="154">
        <f>IF(Tb.Financiering[[#This Row],[Pnr.]]=AT$7,Tb.Financiering[[#This Row],[Te financieren]]-Tb.Financiering[[#This Row],[Eigen
bijdrage]]-Tb.Financiering[[#This Row],[Andere
subsidie(s)]]-Tb.Financiering[[#This Row],[Anders]],0)</f>
        <v>0</v>
      </c>
      <c r="AU77" s="154">
        <f>IF(Tb.Financiering[[#This Row],[Pnr.]]=AU$7,Tb.Financiering[[#This Row],[Te financieren]]-Tb.Financiering[[#This Row],[Eigen
bijdrage]]-Tb.Financiering[[#This Row],[Andere
subsidie(s)]]-Tb.Financiering[[#This Row],[Anders]],0)</f>
        <v>0</v>
      </c>
      <c r="AV77" s="154">
        <f>IF(Tb.Financiering[[#This Row],[Pnr.]]=AV$7,Tb.Financiering[[#This Row],[Te financieren]]-Tb.Financiering[[#This Row],[Eigen
bijdrage]]-Tb.Financiering[[#This Row],[Andere
subsidie(s)]]-Tb.Financiering[[#This Row],[Anders]],0)</f>
        <v>0</v>
      </c>
      <c r="AW77" s="154">
        <f>IF(Tb.Financiering[[#This Row],[Pnr.]]=AW$7,Tb.Financiering[[#This Row],[Te financieren]]-Tb.Financiering[[#This Row],[Eigen
bijdrage]]-Tb.Financiering[[#This Row],[Andere
subsidie(s)]]-Tb.Financiering[[#This Row],[Anders]],0)</f>
        <v>0</v>
      </c>
      <c r="AX77" s="154">
        <f>IF(Tb.Financiering[[#This Row],[Pnr.]]=AX$7,Tb.Financiering[[#This Row],[Te financieren]]-Tb.Financiering[[#This Row],[Eigen
bijdrage]]-Tb.Financiering[[#This Row],[Andere
subsidie(s)]]-Tb.Financiering[[#This Row],[Anders]],0)</f>
        <v>0</v>
      </c>
      <c r="AY77" s="154">
        <f>IF(Tb.Financiering[[#This Row],[Pnr.]]=AY$7,Tb.Financiering[[#This Row],[Te financieren]]-Tb.Financiering[[#This Row],[Eigen
bijdrage]]-Tb.Financiering[[#This Row],[Andere
subsidie(s)]]-Tb.Financiering[[#This Row],[Anders]],0)</f>
        <v>0</v>
      </c>
      <c r="AZ77" s="154">
        <f>IF(Tb.Financiering[[#This Row],[Pnr.]]=AZ$7,Tb.Financiering[[#This Row],[Te financieren]]-Tb.Financiering[[#This Row],[Eigen
bijdrage]]-Tb.Financiering[[#This Row],[Andere
subsidie(s)]]-Tb.Financiering[[#This Row],[Anders]],0)</f>
        <v>0</v>
      </c>
      <c r="BA77" s="154">
        <f>IF(Tb.Financiering[[#This Row],[Pnr.]]=BA$7,Tb.Financiering[[#This Row],[Te financieren]]-Tb.Financiering[[#This Row],[Eigen
bijdrage]]-Tb.Financiering[[#This Row],[Andere
subsidie(s)]]-Tb.Financiering[[#This Row],[Anders]],0)</f>
        <v>0</v>
      </c>
      <c r="BB77" s="154">
        <f>IF(Tb.Financiering[[#This Row],[Pnr.]]=BB$7,Tb.Financiering[[#This Row],[Te financieren]]-Tb.Financiering[[#This Row],[Eigen
bijdrage]]-Tb.Financiering[[#This Row],[Andere
subsidie(s)]]-Tb.Financiering[[#This Row],[Anders]],0)</f>
        <v>0</v>
      </c>
      <c r="BC77" s="154">
        <f>IF(Tb.Financiering[[#This Row],[Pnr.]]=BC$7,Tb.Financiering[[#This Row],[Te financieren]]-Tb.Financiering[[#This Row],[Eigen
bijdrage]]-Tb.Financiering[[#This Row],[Andere
subsidie(s)]]-Tb.Financiering[[#This Row],[Anders]],0)</f>
        <v>0</v>
      </c>
      <c r="BD77" s="154">
        <f>IF(Tb.Financiering[[#This Row],[Pnr.]]=BD$7,Tb.Financiering[[#This Row],[Te financieren]]-Tb.Financiering[[#This Row],[Eigen
bijdrage]]-Tb.Financiering[[#This Row],[Andere
subsidie(s)]]-Tb.Financiering[[#This Row],[Anders]],0)</f>
        <v>0</v>
      </c>
      <c r="BE77" s="154">
        <f>IF(Tb.Financiering[[#This Row],[Pnr.]]=BE$7,Tb.Financiering[[#This Row],[Te financieren]]-Tb.Financiering[[#This Row],[Eigen
bijdrage]]-Tb.Financiering[[#This Row],[Andere
subsidie(s)]]-Tb.Financiering[[#This Row],[Anders]],0)</f>
        <v>0</v>
      </c>
      <c r="BF77" s="154">
        <f>IF(Tb.Financiering[[#This Row],[Pnr.]]=BF$7,Tb.Financiering[[#This Row],[Te financieren]]-Tb.Financiering[[#This Row],[Eigen
bijdrage]]-Tb.Financiering[[#This Row],[Andere
subsidie(s)]]-Tb.Financiering[[#This Row],[Anders]],0)</f>
        <v>0</v>
      </c>
      <c r="BG77" s="154">
        <f>IF(Tb.Financiering[[#This Row],[Pnr.]]=BG$7,Tb.Financiering[[#This Row],[Te financieren]]-Tb.Financiering[[#This Row],[Eigen
bijdrage]]-Tb.Financiering[[#This Row],[Andere
subsidie(s)]]-Tb.Financiering[[#This Row],[Anders]],0)</f>
        <v>0</v>
      </c>
      <c r="BH77" s="154">
        <f>IF(Tb.Financiering[[#This Row],[Pnr.]]=BH$7,Tb.Financiering[[#This Row],[Te financieren]]-Tb.Financiering[[#This Row],[Eigen
bijdrage]]-Tb.Financiering[[#This Row],[Andere
subsidie(s)]]-Tb.Financiering[[#This Row],[Anders]],0)</f>
        <v>0</v>
      </c>
      <c r="BI77" s="154">
        <f>IF(Tb.Financiering[[#This Row],[Pnr.]]=BI$7,Tb.Financiering[[#This Row],[Te financieren]]-Tb.Financiering[[#This Row],[Eigen
bijdrage]]-Tb.Financiering[[#This Row],[Andere
subsidie(s)]]-Tb.Financiering[[#This Row],[Anders]],0)</f>
        <v>0</v>
      </c>
      <c r="BJ77" s="154">
        <f>IF(Tb.Financiering[[#This Row],[Pnr.]]=BJ$7,Tb.Financiering[[#This Row],[Te financieren]]-Tb.Financiering[[#This Row],[Eigen
bijdrage]]-Tb.Financiering[[#This Row],[Andere
subsidie(s)]]-Tb.Financiering[[#This Row],[Anders]],0)</f>
        <v>0</v>
      </c>
      <c r="BK77" s="154">
        <f>IF(Tb.Financiering[[#This Row],[Pnr.]]=BK$7,Tb.Financiering[[#This Row],[Te financieren]]-Tb.Financiering[[#This Row],[Eigen
bijdrage]]-Tb.Financiering[[#This Row],[Andere
subsidie(s)]]-Tb.Financiering[[#This Row],[Anders]],0)</f>
        <v>0</v>
      </c>
      <c r="BL77" s="154">
        <f>IF(Tb.Financiering[[#This Row],[Pnr.]]=BL$7,Tb.Financiering[[#This Row],[Te financieren]]-Tb.Financiering[[#This Row],[Eigen
bijdrage]]-Tb.Financiering[[#This Row],[Andere
subsidie(s)]]-Tb.Financiering[[#This Row],[Anders]],0)</f>
        <v>0</v>
      </c>
      <c r="BM77" s="154">
        <f>IF(Tb.Financiering[[#This Row],[Pnr.]]=BM$7,Tb.Financiering[[#This Row],[Te financieren]]-Tb.Financiering[[#This Row],[Eigen
bijdrage]]-Tb.Financiering[[#This Row],[Andere
subsidie(s)]]-Tb.Financiering[[#This Row],[Anders]],0)</f>
        <v>0</v>
      </c>
      <c r="BN77" s="259">
        <f>IF(Tb.Financiering[[#This Row],[Pnr.]]=BN$7,Tb.Financiering[[#This Row],[Eigen
bijdrage]]+Tb.Financiering[[#This Row],[Andere
subsidie(s)]]+Tb.Financiering[[#This Row],[Anders]],0)</f>
        <v>0</v>
      </c>
      <c r="BO77" s="259">
        <f>IF(Tb.Financiering[[#This Row],[Pnr.]]=BO$7,Tb.Financiering[[#This Row],[Eigen
bijdrage]]+Tb.Financiering[[#This Row],[Andere
subsidie(s)]]+Tb.Financiering[[#This Row],[Anders]],0)</f>
        <v>0</v>
      </c>
      <c r="BP77" s="259">
        <f>IF(Tb.Financiering[[#This Row],[Pnr.]]=BP$7,Tb.Financiering[[#This Row],[Eigen
bijdrage]]+Tb.Financiering[[#This Row],[Andere
subsidie(s)]]+Tb.Financiering[[#This Row],[Anders]],0)</f>
        <v>0</v>
      </c>
      <c r="BQ77" s="259">
        <f>IF(Tb.Financiering[[#This Row],[Pnr.]]=BQ$7,Tb.Financiering[[#This Row],[Eigen
bijdrage]]+Tb.Financiering[[#This Row],[Andere
subsidie(s)]]+Tb.Financiering[[#This Row],[Anders]],0)</f>
        <v>0</v>
      </c>
      <c r="BR77" s="259">
        <f>IF(Tb.Financiering[[#This Row],[Pnr.]]=BR$7,Tb.Financiering[[#This Row],[Eigen
bijdrage]]+Tb.Financiering[[#This Row],[Andere
subsidie(s)]]+Tb.Financiering[[#This Row],[Anders]],0)</f>
        <v>0</v>
      </c>
      <c r="BS77" s="259">
        <f>IF(Tb.Financiering[[#This Row],[Pnr.]]=BS$7,Tb.Financiering[[#This Row],[Eigen
bijdrage]]+Tb.Financiering[[#This Row],[Andere
subsidie(s)]]+Tb.Financiering[[#This Row],[Anders]],0)</f>
        <v>0</v>
      </c>
      <c r="BT77" s="259">
        <f>IF(Tb.Financiering[[#This Row],[Pnr.]]=BT$7,Tb.Financiering[[#This Row],[Eigen
bijdrage]]+Tb.Financiering[[#This Row],[Andere
subsidie(s)]]+Tb.Financiering[[#This Row],[Anders]],0)</f>
        <v>0</v>
      </c>
      <c r="BU77" s="259">
        <f>IF(Tb.Financiering[[#This Row],[Pnr.]]=BU$7,Tb.Financiering[[#This Row],[Eigen
bijdrage]]+Tb.Financiering[[#This Row],[Andere
subsidie(s)]]+Tb.Financiering[[#This Row],[Anders]],0)</f>
        <v>0</v>
      </c>
      <c r="BV77" s="259">
        <f>IF(Tb.Financiering[[#This Row],[Pnr.]]=BV$7,Tb.Financiering[[#This Row],[Eigen
bijdrage]]+Tb.Financiering[[#This Row],[Andere
subsidie(s)]]+Tb.Financiering[[#This Row],[Anders]],0)</f>
        <v>0</v>
      </c>
      <c r="BW77" s="259">
        <f>IF(Tb.Financiering[[#This Row],[Pnr.]]=BW$7,Tb.Financiering[[#This Row],[Eigen
bijdrage]]+Tb.Financiering[[#This Row],[Andere
subsidie(s)]]+Tb.Financiering[[#This Row],[Anders]],0)</f>
        <v>0</v>
      </c>
      <c r="BX77" s="259">
        <f>IF(Tb.Financiering[[#This Row],[Pnr.]]=BX$7,Tb.Financiering[[#This Row],[Eigen
bijdrage]]+Tb.Financiering[[#This Row],[Andere
subsidie(s)]]+Tb.Financiering[[#This Row],[Anders]],0)</f>
        <v>0</v>
      </c>
      <c r="BY77" s="259">
        <f>IF(Tb.Financiering[[#This Row],[Pnr.]]=BY$7,Tb.Financiering[[#This Row],[Eigen
bijdrage]]+Tb.Financiering[[#This Row],[Andere
subsidie(s)]]+Tb.Financiering[[#This Row],[Anders]],0)</f>
        <v>0</v>
      </c>
      <c r="BZ77" s="259">
        <f>IF(Tb.Financiering[[#This Row],[Pnr.]]=BZ$7,Tb.Financiering[[#This Row],[Eigen
bijdrage]]+Tb.Financiering[[#This Row],[Andere
subsidie(s)]]+Tb.Financiering[[#This Row],[Anders]],0)</f>
        <v>0</v>
      </c>
      <c r="CA77" s="259">
        <f>IF(Tb.Financiering[[#This Row],[Pnr.]]=CA$7,Tb.Financiering[[#This Row],[Eigen
bijdrage]]+Tb.Financiering[[#This Row],[Andere
subsidie(s)]]+Tb.Financiering[[#This Row],[Anders]],0)</f>
        <v>0</v>
      </c>
      <c r="CB77" s="259">
        <f>IF(Tb.Financiering[[#This Row],[Pnr.]]=CB$7,Tb.Financiering[[#This Row],[Eigen
bijdrage]]+Tb.Financiering[[#This Row],[Andere
subsidie(s)]]+Tb.Financiering[[#This Row],[Anders]],0)</f>
        <v>0</v>
      </c>
      <c r="CC77" s="259">
        <f>IF(Tb.Financiering[[#This Row],[Pnr.]]=CC$7,Tb.Financiering[[#This Row],[Eigen
bijdrage]]+Tb.Financiering[[#This Row],[Andere
subsidie(s)]]+Tb.Financiering[[#This Row],[Anders]],0)</f>
        <v>0</v>
      </c>
      <c r="CD77" s="259">
        <f>IF(Tb.Financiering[[#This Row],[Pnr.]]=CD$7,Tb.Financiering[[#This Row],[Eigen
bijdrage]]+Tb.Financiering[[#This Row],[Andere
subsidie(s)]]+Tb.Financiering[[#This Row],[Anders]],0)</f>
        <v>0</v>
      </c>
      <c r="CE77" s="259">
        <f>IF(Tb.Financiering[[#This Row],[Pnr.]]=CE$7,Tb.Financiering[[#This Row],[Eigen
bijdrage]]+Tb.Financiering[[#This Row],[Andere
subsidie(s)]]+Tb.Financiering[[#This Row],[Anders]],0)</f>
        <v>0</v>
      </c>
      <c r="CF77" s="259">
        <f>IF(Tb.Financiering[[#This Row],[Pnr.]]=CF$7,Tb.Financiering[[#This Row],[Eigen
bijdrage]]+Tb.Financiering[[#This Row],[Andere
subsidie(s)]]+Tb.Financiering[[#This Row],[Anders]],0)</f>
        <v>0</v>
      </c>
      <c r="CG77" s="259">
        <f>IF(Tb.Financiering[[#This Row],[Pnr.]]=CG$7,Tb.Financiering[[#This Row],[Eigen
bijdrage]]+Tb.Financiering[[#This Row],[Andere
subsidie(s)]]+Tb.Financiering[[#This Row],[Anders]],0)</f>
        <v>0</v>
      </c>
      <c r="CH77" s="259">
        <f>IF(Tb.Financiering[[#This Row],[Pnr.]]=CH$7,Tb.Financiering[[#This Row],[Eigen
bijdrage]]+Tb.Financiering[[#This Row],[Andere
subsidie(s)]]+Tb.Financiering[[#This Row],[Anders]],0)</f>
        <v>0</v>
      </c>
      <c r="CI77" s="259">
        <f>IF(Tb.Financiering[[#This Row],[Pnr.]]=CI$7,Tb.Financiering[[#This Row],[Eigen
bijdrage]]+Tb.Financiering[[#This Row],[Andere
subsidie(s)]]+Tb.Financiering[[#This Row],[Anders]],0)</f>
        <v>0</v>
      </c>
      <c r="CJ77" s="259">
        <f>IF(Tb.Financiering[[#This Row],[Pnr.]]=CJ$7,Tb.Financiering[[#This Row],[Eigen
bijdrage]]+Tb.Financiering[[#This Row],[Andere
subsidie(s)]]+Tb.Financiering[[#This Row],[Anders]],0)</f>
        <v>0</v>
      </c>
      <c r="CK77" s="259">
        <f>IF(Tb.Financiering[[#This Row],[Pnr.]]=CK$7,Tb.Financiering[[#This Row],[Eigen
bijdrage]]+Tb.Financiering[[#This Row],[Andere
subsidie(s)]]+Tb.Financiering[[#This Row],[Anders]],0)</f>
        <v>0</v>
      </c>
      <c r="CL77" s="259">
        <f>IF(Tb.Financiering[[#This Row],[Pnr.]]=CL$7,Tb.Financiering[[#This Row],[Eigen
bijdrage]]+Tb.Financiering[[#This Row],[Andere
subsidie(s)]]+Tb.Financiering[[#This Row],[Anders]],0)</f>
        <v>0</v>
      </c>
      <c r="CM77" s="259">
        <f>IF(Tb.Financiering[[#This Row],[Pnr.]]=CM$7,Tb.Financiering[[#This Row],[Eigen
bijdrage]]+Tb.Financiering[[#This Row],[Andere
subsidie(s)]]+Tb.Financiering[[#This Row],[Anders]],0)</f>
        <v>0</v>
      </c>
      <c r="CN77" s="259">
        <f>IF(Tb.Financiering[[#This Row],[Pnr.]]=CN$7,Tb.Financiering[[#This Row],[Eigen
bijdrage]]+Tb.Financiering[[#This Row],[Andere
subsidie(s)]]+Tb.Financiering[[#This Row],[Anders]],0)</f>
        <v>0</v>
      </c>
      <c r="CO77" s="259">
        <f>IF(Tb.Financiering[[#This Row],[Pnr.]]=CO$7,Tb.Financiering[[#This Row],[Eigen
bijdrage]]+Tb.Financiering[[#This Row],[Andere
subsidie(s)]]+Tb.Financiering[[#This Row],[Anders]],0)</f>
        <v>0</v>
      </c>
      <c r="CP77" s="259">
        <f>IF(Tb.Financiering[[#This Row],[Pnr.]]=CP$7,Tb.Financiering[[#This Row],[Eigen
bijdrage]]+Tb.Financiering[[#This Row],[Andere
subsidie(s)]]+Tb.Financiering[[#This Row],[Anders]],0)</f>
        <v>0</v>
      </c>
      <c r="CQ77" s="259">
        <f>IF(Tb.Financiering[[#This Row],[Pnr.]]=CQ$7,Tb.Financiering[[#This Row],[Eigen
bijdrage]]+Tb.Financiering[[#This Row],[Andere
subsidie(s)]]+Tb.Financiering[[#This Row],[Anders]],0)</f>
        <v>0</v>
      </c>
      <c r="CR77" s="259">
        <f>IF(Tb.Financiering[[#This Row],[Pnr.]]=CR$7,Tb.Financiering[[#This Row],[Eigen
bijdrage]]+Tb.Financiering[[#This Row],[Andere
subsidie(s)]]+Tb.Financiering[[#This Row],[Anders]],0)</f>
        <v>0</v>
      </c>
      <c r="CS77" s="259">
        <f>IF(Tb.Financiering[[#This Row],[Pnr.]]=CS$7,Tb.Financiering[[#This Row],[Eigen
bijdrage]]+Tb.Financiering[[#This Row],[Andere
subsidie(s)]]+Tb.Financiering[[#This Row],[Anders]],0)</f>
        <v>0</v>
      </c>
      <c r="CT77" s="259">
        <f>IF(Tb.Financiering[[#This Row],[Pnr.]]=CT$7,Tb.Financiering[[#This Row],[Eigen
bijdrage]]+Tb.Financiering[[#This Row],[Andere
subsidie(s)]]+Tb.Financiering[[#This Row],[Anders]],0)</f>
        <v>0</v>
      </c>
      <c r="CU77" s="259">
        <f>IF(Tb.Financiering[[#This Row],[Pnr.]]=CU$7,Tb.Financiering[[#This Row],[Eigen
bijdrage]]+Tb.Financiering[[#This Row],[Andere
subsidie(s)]]+Tb.Financiering[[#This Row],[Anders]],0)</f>
        <v>0</v>
      </c>
      <c r="CV77" s="259">
        <f>IF(Tb.Financiering[[#This Row],[Pnr.]]=CV$7,Tb.Financiering[[#This Row],[Eigen
bijdrage]]+Tb.Financiering[[#This Row],[Andere
subsidie(s)]]+Tb.Financiering[[#This Row],[Anders]],0)</f>
        <v>0</v>
      </c>
      <c r="CW77" s="259">
        <f>IF(Tb.Financiering[[#This Row],[Pnr.]]=CW$7,Tb.Financiering[[#This Row],[Eigen
bijdrage]]+Tb.Financiering[[#This Row],[Andere
subsidie(s)]]+Tb.Financiering[[#This Row],[Anders]],0)</f>
        <v>0</v>
      </c>
      <c r="CX77" s="259">
        <f>IF(Tb.Financiering[[#This Row],[Pnr.]]=CX$7,Tb.Financiering[[#This Row],[Eigen
bijdrage]]+Tb.Financiering[[#This Row],[Andere
subsidie(s)]]+Tb.Financiering[[#This Row],[Anders]],0)</f>
        <v>0</v>
      </c>
      <c r="CY77" s="259">
        <f>IF(Tb.Financiering[[#This Row],[Pnr.]]=CY$7,Tb.Financiering[[#This Row],[Eigen
bijdrage]]+Tb.Financiering[[#This Row],[Andere
subsidie(s)]]+Tb.Financiering[[#This Row],[Anders]],0)</f>
        <v>0</v>
      </c>
      <c r="CZ77" s="259">
        <f>IF(Tb.Financiering[[#This Row],[Pnr.]]=CZ$7,Tb.Financiering[[#This Row],[Eigen
bijdrage]]+Tb.Financiering[[#This Row],[Andere
subsidie(s)]]+Tb.Financiering[[#This Row],[Anders]],0)</f>
        <v>0</v>
      </c>
      <c r="DA77" s="259">
        <f>IF(Tb.Financiering[[#This Row],[Pnr.]]=DA$7,Tb.Financiering[[#This Row],[Eigen
bijdrage]]+Tb.Financiering[[#This Row],[Andere
subsidie(s)]]+Tb.Financiering[[#This Row],[Anders]],0)</f>
        <v>0</v>
      </c>
      <c r="DB77" s="259">
        <f>IF(Tb.Financiering[[#This Row],[Pnr.]]=DB$7,Tb.Financiering[[#This Row],[Eigen
bijdrage]]+Tb.Financiering[[#This Row],[Andere
subsidie(s)]]+Tb.Financiering[[#This Row],[Anders]],0)</f>
        <v>0</v>
      </c>
      <c r="DC77" s="259">
        <f>IF(Tb.Financiering[[#This Row],[Pnr.]]=DC$7,Tb.Financiering[[#This Row],[Eigen
bijdrage]]+Tb.Financiering[[#This Row],[Andere
subsidie(s)]]+Tb.Financiering[[#This Row],[Anders]],0)</f>
        <v>0</v>
      </c>
      <c r="DD77" s="259">
        <f>IF(Tb.Financiering[[#This Row],[Pnr.]]=DD$7,Tb.Financiering[[#This Row],[Eigen
bijdrage]]+Tb.Financiering[[#This Row],[Andere
subsidie(s)]]+Tb.Financiering[[#This Row],[Anders]],0)</f>
        <v>0</v>
      </c>
      <c r="DE77" s="259">
        <f>IF(Tb.Financiering[[#This Row],[Pnr.]]=DE$7,Tb.Financiering[[#This Row],[Eigen
bijdrage]]+Tb.Financiering[[#This Row],[Andere
subsidie(s)]]+Tb.Financiering[[#This Row],[Anders]],0)</f>
        <v>0</v>
      </c>
      <c r="DF77" s="259">
        <f>IF(Tb.Financiering[[#This Row],[Pnr.]]=DF$7,Tb.Financiering[[#This Row],[Eigen
bijdrage]]+Tb.Financiering[[#This Row],[Andere
subsidie(s)]]+Tb.Financiering[[#This Row],[Anders]],0)</f>
        <v>0</v>
      </c>
      <c r="DG77" s="259">
        <f>IF(Tb.Financiering[[#This Row],[Pnr.]]=DG$7,Tb.Financiering[[#This Row],[Eigen
bijdrage]]+Tb.Financiering[[#This Row],[Andere
subsidie(s)]]+Tb.Financiering[[#This Row],[Anders]],0)</f>
        <v>0</v>
      </c>
      <c r="DH77" s="259">
        <f>IF(Tb.Financiering[[#This Row],[Pnr.]]=DH$7,Tb.Financiering[[#This Row],[Eigen
bijdrage]]+Tb.Financiering[[#This Row],[Andere
subsidie(s)]]+Tb.Financiering[[#This Row],[Anders]],0)</f>
        <v>0</v>
      </c>
      <c r="DI77" s="259">
        <f>IF(Tb.Financiering[[#This Row],[Pnr.]]=DI$7,Tb.Financiering[[#This Row],[Eigen
bijdrage]]+Tb.Financiering[[#This Row],[Andere
subsidie(s)]]+Tb.Financiering[[#This Row],[Anders]],0)</f>
        <v>0</v>
      </c>
      <c r="DJ77" s="259">
        <f>IF(Tb.Financiering[[#This Row],[Pnr.]]=DJ$7,Tb.Financiering[[#This Row],[Eigen
bijdrage]]+Tb.Financiering[[#This Row],[Andere
subsidie(s)]]+Tb.Financiering[[#This Row],[Anders]],0)</f>
        <v>0</v>
      </c>
      <c r="DK77" s="259">
        <f>IF(Tb.Financiering[[#This Row],[Pnr.]]=DK$7,Tb.Financiering[[#This Row],[Eigen
bijdrage]]+Tb.Financiering[[#This Row],[Andere
subsidie(s)]]+Tb.Financiering[[#This Row],[Anders]],0)</f>
        <v>0</v>
      </c>
      <c r="XEZ77" s="267"/>
      <c r="XFA77" s="267"/>
      <c r="XFB77" s="267"/>
      <c r="XFC77" s="267"/>
      <c r="XFD77" s="31"/>
    </row>
    <row r="78" spans="1:115 16380:16384" s="4" customFormat="1" x14ac:dyDescent="0.3">
      <c r="A78" s="31"/>
      <c r="B78" s="147"/>
      <c r="C78" s="147"/>
      <c r="D78" s="11">
        <f>SUMIF(Tbl.Kosten[PSAnr.],Tb.Financiering[[#This Row],[PSAnr.]],Tbl.Kosten[Totaal kosten])</f>
        <v>0</v>
      </c>
      <c r="E78" s="164">
        <f>SUMIF(Tbl.Kosten[PSAnr.],Tb.Financiering[[#This Row],[PSAnr.]],Tbl.Kosten[Subsidie])</f>
        <v>0</v>
      </c>
      <c r="F78" s="165"/>
      <c r="G78" s="164">
        <f>Tb.Financiering[[#This Row],[Begrote kosten]]-Tb.Financiering[[#This Row],[Berekende GLB subsidie]]-Tb.Financiering[[#This Row],[Correctie GLB subsidie]]</f>
        <v>0</v>
      </c>
      <c r="H78" s="166"/>
      <c r="I78" s="166"/>
      <c r="J78" s="166"/>
      <c r="K78" s="162"/>
      <c r="L78" s="97">
        <f>Tb.Financiering[[#This Row],[Te financieren]]-SUM(Tb.Financiering[[#This Row],[Eigen
bijdrage]:[Anders]])</f>
        <v>0</v>
      </c>
      <c r="M78" s="170" t="str">
        <f>IFERROR(VLOOKUP(Tb.Financiering[[#This Row],[Partnernaam]],Tbl.Projectpartners[[Naam]:[PNr.]],9,FALSE),"")</f>
        <v/>
      </c>
      <c r="N78" s="152" t="str">
        <f>IFERROR(VLOOKUP(Tb.Financiering[[#This Row],[Subsidiabele activiteit]],Tbl.Subsidiehoogte[[Subsidieactiviteit]:[SAnr.]],3,FALSE),"")</f>
        <v/>
      </c>
      <c r="O78" s="152" t="str">
        <f>_xlfn.CONCAT(Tb.Financiering[[#This Row],[Pnr.]],Tb.Financiering[[#This Row],[SAnr.]])</f>
        <v/>
      </c>
      <c r="P78" s="154">
        <f>IF(Tb.Financiering[[#This Row],[Pnr.]]=P$7,Tb.Financiering[[#This Row],[Te financieren]]-Tb.Financiering[[#This Row],[Eigen
bijdrage]]-Tb.Financiering[[#This Row],[Andere
subsidie(s)]]-Tb.Financiering[[#This Row],[Anders]],0)</f>
        <v>0</v>
      </c>
      <c r="Q78" s="154">
        <f>IF(Tb.Financiering[[#This Row],[Pnr.]]=Q$7,Tb.Financiering[[#This Row],[Te financieren]]-Tb.Financiering[[#This Row],[Eigen
bijdrage]]-Tb.Financiering[[#This Row],[Andere
subsidie(s)]]-Tb.Financiering[[#This Row],[Anders]],0)</f>
        <v>0</v>
      </c>
      <c r="R78" s="154">
        <f>IF(Tb.Financiering[[#This Row],[Pnr.]]=R$7,Tb.Financiering[[#This Row],[Te financieren]]-Tb.Financiering[[#This Row],[Eigen
bijdrage]]-Tb.Financiering[[#This Row],[Andere
subsidie(s)]]-Tb.Financiering[[#This Row],[Anders]],0)</f>
        <v>0</v>
      </c>
      <c r="S78" s="154">
        <f>IF(Tb.Financiering[[#This Row],[Pnr.]]=S$7,Tb.Financiering[[#This Row],[Te financieren]]-Tb.Financiering[[#This Row],[Eigen
bijdrage]]-Tb.Financiering[[#This Row],[Andere
subsidie(s)]]-Tb.Financiering[[#This Row],[Anders]],0)</f>
        <v>0</v>
      </c>
      <c r="T78" s="154">
        <f>IF(Tb.Financiering[[#This Row],[Pnr.]]=T$7,Tb.Financiering[[#This Row],[Te financieren]]-Tb.Financiering[[#This Row],[Eigen
bijdrage]]-Tb.Financiering[[#This Row],[Andere
subsidie(s)]]-Tb.Financiering[[#This Row],[Anders]],0)</f>
        <v>0</v>
      </c>
      <c r="U78" s="154">
        <f>IF(Tb.Financiering[[#This Row],[Pnr.]]=U$7,Tb.Financiering[[#This Row],[Te financieren]]-Tb.Financiering[[#This Row],[Eigen
bijdrage]]-Tb.Financiering[[#This Row],[Andere
subsidie(s)]]-Tb.Financiering[[#This Row],[Anders]],0)</f>
        <v>0</v>
      </c>
      <c r="V78" s="154">
        <f>IF(Tb.Financiering[[#This Row],[Pnr.]]=V$7,Tb.Financiering[[#This Row],[Te financieren]]-Tb.Financiering[[#This Row],[Eigen
bijdrage]]-Tb.Financiering[[#This Row],[Andere
subsidie(s)]]-Tb.Financiering[[#This Row],[Anders]],0)</f>
        <v>0</v>
      </c>
      <c r="W78" s="154">
        <f>IF(Tb.Financiering[[#This Row],[Pnr.]]=W$7,Tb.Financiering[[#This Row],[Te financieren]]-Tb.Financiering[[#This Row],[Eigen
bijdrage]]-Tb.Financiering[[#This Row],[Andere
subsidie(s)]]-Tb.Financiering[[#This Row],[Anders]],0)</f>
        <v>0</v>
      </c>
      <c r="X78" s="154">
        <f>IF(Tb.Financiering[[#This Row],[Pnr.]]=X$7,Tb.Financiering[[#This Row],[Te financieren]]-Tb.Financiering[[#This Row],[Eigen
bijdrage]]-Tb.Financiering[[#This Row],[Andere
subsidie(s)]]-Tb.Financiering[[#This Row],[Anders]],0)</f>
        <v>0</v>
      </c>
      <c r="Y78" s="154">
        <f>IF(Tb.Financiering[[#This Row],[Pnr.]]=Y$7,Tb.Financiering[[#This Row],[Te financieren]]-Tb.Financiering[[#This Row],[Eigen
bijdrage]]-Tb.Financiering[[#This Row],[Andere
subsidie(s)]]-Tb.Financiering[[#This Row],[Anders]],0)</f>
        <v>0</v>
      </c>
      <c r="Z78" s="154">
        <f>IF(Tb.Financiering[[#This Row],[Pnr.]]=Z$7,Tb.Financiering[[#This Row],[Te financieren]]-Tb.Financiering[[#This Row],[Eigen
bijdrage]]-Tb.Financiering[[#This Row],[Andere
subsidie(s)]]-Tb.Financiering[[#This Row],[Anders]],0)</f>
        <v>0</v>
      </c>
      <c r="AA78" s="154">
        <f>IF(Tb.Financiering[[#This Row],[Pnr.]]=AA$7,Tb.Financiering[[#This Row],[Te financieren]]-Tb.Financiering[[#This Row],[Eigen
bijdrage]]-Tb.Financiering[[#This Row],[Andere
subsidie(s)]]-Tb.Financiering[[#This Row],[Anders]],0)</f>
        <v>0</v>
      </c>
      <c r="AB78" s="154">
        <f>IF(Tb.Financiering[[#This Row],[Pnr.]]=AB$7,Tb.Financiering[[#This Row],[Te financieren]]-Tb.Financiering[[#This Row],[Eigen
bijdrage]]-Tb.Financiering[[#This Row],[Andere
subsidie(s)]]-Tb.Financiering[[#This Row],[Anders]],0)</f>
        <v>0</v>
      </c>
      <c r="AC78" s="154">
        <f>IF(Tb.Financiering[[#This Row],[Pnr.]]=AC$7,Tb.Financiering[[#This Row],[Te financieren]]-Tb.Financiering[[#This Row],[Eigen
bijdrage]]-Tb.Financiering[[#This Row],[Andere
subsidie(s)]]-Tb.Financiering[[#This Row],[Anders]],0)</f>
        <v>0</v>
      </c>
      <c r="AD78" s="154">
        <f>IF(Tb.Financiering[[#This Row],[Pnr.]]=AD$7,Tb.Financiering[[#This Row],[Te financieren]]-Tb.Financiering[[#This Row],[Eigen
bijdrage]]-Tb.Financiering[[#This Row],[Andere
subsidie(s)]]-Tb.Financiering[[#This Row],[Anders]],0)</f>
        <v>0</v>
      </c>
      <c r="AE78" s="154">
        <f>IF(Tb.Financiering[[#This Row],[Pnr.]]=AE$7,Tb.Financiering[[#This Row],[Te financieren]]-Tb.Financiering[[#This Row],[Eigen
bijdrage]]-Tb.Financiering[[#This Row],[Andere
subsidie(s)]]-Tb.Financiering[[#This Row],[Anders]],0)</f>
        <v>0</v>
      </c>
      <c r="AF78" s="154">
        <f>IF(Tb.Financiering[[#This Row],[Pnr.]]=AF$7,Tb.Financiering[[#This Row],[Te financieren]]-Tb.Financiering[[#This Row],[Eigen
bijdrage]]-Tb.Financiering[[#This Row],[Andere
subsidie(s)]]-Tb.Financiering[[#This Row],[Anders]],0)</f>
        <v>0</v>
      </c>
      <c r="AG78" s="154">
        <f>IF(Tb.Financiering[[#This Row],[Pnr.]]=AG$7,Tb.Financiering[[#This Row],[Te financieren]]-Tb.Financiering[[#This Row],[Eigen
bijdrage]]-Tb.Financiering[[#This Row],[Andere
subsidie(s)]]-Tb.Financiering[[#This Row],[Anders]],0)</f>
        <v>0</v>
      </c>
      <c r="AH78" s="154">
        <f>IF(Tb.Financiering[[#This Row],[Pnr.]]=AH$7,Tb.Financiering[[#This Row],[Te financieren]]-Tb.Financiering[[#This Row],[Eigen
bijdrage]]-Tb.Financiering[[#This Row],[Andere
subsidie(s)]]-Tb.Financiering[[#This Row],[Anders]],0)</f>
        <v>0</v>
      </c>
      <c r="AI78" s="154">
        <f>IF(Tb.Financiering[[#This Row],[Pnr.]]=AI$7,Tb.Financiering[[#This Row],[Te financieren]]-Tb.Financiering[[#This Row],[Eigen
bijdrage]]-Tb.Financiering[[#This Row],[Andere
subsidie(s)]]-Tb.Financiering[[#This Row],[Anders]],0)</f>
        <v>0</v>
      </c>
      <c r="AJ78" s="154">
        <f>IF(Tb.Financiering[[#This Row],[Pnr.]]=AJ$7,Tb.Financiering[[#This Row],[Te financieren]]-Tb.Financiering[[#This Row],[Eigen
bijdrage]]-Tb.Financiering[[#This Row],[Andere
subsidie(s)]]-Tb.Financiering[[#This Row],[Anders]],0)</f>
        <v>0</v>
      </c>
      <c r="AK78" s="154">
        <f>IF(Tb.Financiering[[#This Row],[Pnr.]]=AK$7,Tb.Financiering[[#This Row],[Te financieren]]-Tb.Financiering[[#This Row],[Eigen
bijdrage]]-Tb.Financiering[[#This Row],[Andere
subsidie(s)]]-Tb.Financiering[[#This Row],[Anders]],0)</f>
        <v>0</v>
      </c>
      <c r="AL78" s="154">
        <f>IF(Tb.Financiering[[#This Row],[Pnr.]]=AL$7,Tb.Financiering[[#This Row],[Te financieren]]-Tb.Financiering[[#This Row],[Eigen
bijdrage]]-Tb.Financiering[[#This Row],[Andere
subsidie(s)]]-Tb.Financiering[[#This Row],[Anders]],0)</f>
        <v>0</v>
      </c>
      <c r="AM78" s="154">
        <f>IF(Tb.Financiering[[#This Row],[Pnr.]]=AM$7,Tb.Financiering[[#This Row],[Te financieren]]-Tb.Financiering[[#This Row],[Eigen
bijdrage]]-Tb.Financiering[[#This Row],[Andere
subsidie(s)]]-Tb.Financiering[[#This Row],[Anders]],0)</f>
        <v>0</v>
      </c>
      <c r="AN78" s="154">
        <f>IF(Tb.Financiering[[#This Row],[Pnr.]]=AN$7,Tb.Financiering[[#This Row],[Te financieren]]-Tb.Financiering[[#This Row],[Eigen
bijdrage]]-Tb.Financiering[[#This Row],[Andere
subsidie(s)]]-Tb.Financiering[[#This Row],[Anders]],0)</f>
        <v>0</v>
      </c>
      <c r="AO78" s="154">
        <f>IF(Tb.Financiering[[#This Row],[Pnr.]]=AO$7,Tb.Financiering[[#This Row],[Te financieren]]-Tb.Financiering[[#This Row],[Eigen
bijdrage]]-Tb.Financiering[[#This Row],[Andere
subsidie(s)]]-Tb.Financiering[[#This Row],[Anders]],0)</f>
        <v>0</v>
      </c>
      <c r="AP78" s="154">
        <f>IF(Tb.Financiering[[#This Row],[Pnr.]]=AP$7,Tb.Financiering[[#This Row],[Te financieren]]-Tb.Financiering[[#This Row],[Eigen
bijdrage]]-Tb.Financiering[[#This Row],[Andere
subsidie(s)]]-Tb.Financiering[[#This Row],[Anders]],0)</f>
        <v>0</v>
      </c>
      <c r="AQ78" s="154">
        <f>IF(Tb.Financiering[[#This Row],[Pnr.]]=AQ$7,Tb.Financiering[[#This Row],[Te financieren]]-Tb.Financiering[[#This Row],[Eigen
bijdrage]]-Tb.Financiering[[#This Row],[Andere
subsidie(s)]]-Tb.Financiering[[#This Row],[Anders]],0)</f>
        <v>0</v>
      </c>
      <c r="AR78" s="154">
        <f>IF(Tb.Financiering[[#This Row],[Pnr.]]=AR$7,Tb.Financiering[[#This Row],[Te financieren]]-Tb.Financiering[[#This Row],[Eigen
bijdrage]]-Tb.Financiering[[#This Row],[Andere
subsidie(s)]]-Tb.Financiering[[#This Row],[Anders]],0)</f>
        <v>0</v>
      </c>
      <c r="AS78" s="154">
        <f>IF(Tb.Financiering[[#This Row],[Pnr.]]=AS$7,Tb.Financiering[[#This Row],[Te financieren]]-Tb.Financiering[[#This Row],[Eigen
bijdrage]]-Tb.Financiering[[#This Row],[Andere
subsidie(s)]]-Tb.Financiering[[#This Row],[Anders]],0)</f>
        <v>0</v>
      </c>
      <c r="AT78" s="154">
        <f>IF(Tb.Financiering[[#This Row],[Pnr.]]=AT$7,Tb.Financiering[[#This Row],[Te financieren]]-Tb.Financiering[[#This Row],[Eigen
bijdrage]]-Tb.Financiering[[#This Row],[Andere
subsidie(s)]]-Tb.Financiering[[#This Row],[Anders]],0)</f>
        <v>0</v>
      </c>
      <c r="AU78" s="154">
        <f>IF(Tb.Financiering[[#This Row],[Pnr.]]=AU$7,Tb.Financiering[[#This Row],[Te financieren]]-Tb.Financiering[[#This Row],[Eigen
bijdrage]]-Tb.Financiering[[#This Row],[Andere
subsidie(s)]]-Tb.Financiering[[#This Row],[Anders]],0)</f>
        <v>0</v>
      </c>
      <c r="AV78" s="154">
        <f>IF(Tb.Financiering[[#This Row],[Pnr.]]=AV$7,Tb.Financiering[[#This Row],[Te financieren]]-Tb.Financiering[[#This Row],[Eigen
bijdrage]]-Tb.Financiering[[#This Row],[Andere
subsidie(s)]]-Tb.Financiering[[#This Row],[Anders]],0)</f>
        <v>0</v>
      </c>
      <c r="AW78" s="154">
        <f>IF(Tb.Financiering[[#This Row],[Pnr.]]=AW$7,Tb.Financiering[[#This Row],[Te financieren]]-Tb.Financiering[[#This Row],[Eigen
bijdrage]]-Tb.Financiering[[#This Row],[Andere
subsidie(s)]]-Tb.Financiering[[#This Row],[Anders]],0)</f>
        <v>0</v>
      </c>
      <c r="AX78" s="154">
        <f>IF(Tb.Financiering[[#This Row],[Pnr.]]=AX$7,Tb.Financiering[[#This Row],[Te financieren]]-Tb.Financiering[[#This Row],[Eigen
bijdrage]]-Tb.Financiering[[#This Row],[Andere
subsidie(s)]]-Tb.Financiering[[#This Row],[Anders]],0)</f>
        <v>0</v>
      </c>
      <c r="AY78" s="154">
        <f>IF(Tb.Financiering[[#This Row],[Pnr.]]=AY$7,Tb.Financiering[[#This Row],[Te financieren]]-Tb.Financiering[[#This Row],[Eigen
bijdrage]]-Tb.Financiering[[#This Row],[Andere
subsidie(s)]]-Tb.Financiering[[#This Row],[Anders]],0)</f>
        <v>0</v>
      </c>
      <c r="AZ78" s="154">
        <f>IF(Tb.Financiering[[#This Row],[Pnr.]]=AZ$7,Tb.Financiering[[#This Row],[Te financieren]]-Tb.Financiering[[#This Row],[Eigen
bijdrage]]-Tb.Financiering[[#This Row],[Andere
subsidie(s)]]-Tb.Financiering[[#This Row],[Anders]],0)</f>
        <v>0</v>
      </c>
      <c r="BA78" s="154">
        <f>IF(Tb.Financiering[[#This Row],[Pnr.]]=BA$7,Tb.Financiering[[#This Row],[Te financieren]]-Tb.Financiering[[#This Row],[Eigen
bijdrage]]-Tb.Financiering[[#This Row],[Andere
subsidie(s)]]-Tb.Financiering[[#This Row],[Anders]],0)</f>
        <v>0</v>
      </c>
      <c r="BB78" s="154">
        <f>IF(Tb.Financiering[[#This Row],[Pnr.]]=BB$7,Tb.Financiering[[#This Row],[Te financieren]]-Tb.Financiering[[#This Row],[Eigen
bijdrage]]-Tb.Financiering[[#This Row],[Andere
subsidie(s)]]-Tb.Financiering[[#This Row],[Anders]],0)</f>
        <v>0</v>
      </c>
      <c r="BC78" s="154">
        <f>IF(Tb.Financiering[[#This Row],[Pnr.]]=BC$7,Tb.Financiering[[#This Row],[Te financieren]]-Tb.Financiering[[#This Row],[Eigen
bijdrage]]-Tb.Financiering[[#This Row],[Andere
subsidie(s)]]-Tb.Financiering[[#This Row],[Anders]],0)</f>
        <v>0</v>
      </c>
      <c r="BD78" s="154">
        <f>IF(Tb.Financiering[[#This Row],[Pnr.]]=BD$7,Tb.Financiering[[#This Row],[Te financieren]]-Tb.Financiering[[#This Row],[Eigen
bijdrage]]-Tb.Financiering[[#This Row],[Andere
subsidie(s)]]-Tb.Financiering[[#This Row],[Anders]],0)</f>
        <v>0</v>
      </c>
      <c r="BE78" s="154">
        <f>IF(Tb.Financiering[[#This Row],[Pnr.]]=BE$7,Tb.Financiering[[#This Row],[Te financieren]]-Tb.Financiering[[#This Row],[Eigen
bijdrage]]-Tb.Financiering[[#This Row],[Andere
subsidie(s)]]-Tb.Financiering[[#This Row],[Anders]],0)</f>
        <v>0</v>
      </c>
      <c r="BF78" s="154">
        <f>IF(Tb.Financiering[[#This Row],[Pnr.]]=BF$7,Tb.Financiering[[#This Row],[Te financieren]]-Tb.Financiering[[#This Row],[Eigen
bijdrage]]-Tb.Financiering[[#This Row],[Andere
subsidie(s)]]-Tb.Financiering[[#This Row],[Anders]],0)</f>
        <v>0</v>
      </c>
      <c r="BG78" s="154">
        <f>IF(Tb.Financiering[[#This Row],[Pnr.]]=BG$7,Tb.Financiering[[#This Row],[Te financieren]]-Tb.Financiering[[#This Row],[Eigen
bijdrage]]-Tb.Financiering[[#This Row],[Andere
subsidie(s)]]-Tb.Financiering[[#This Row],[Anders]],0)</f>
        <v>0</v>
      </c>
      <c r="BH78" s="154">
        <f>IF(Tb.Financiering[[#This Row],[Pnr.]]=BH$7,Tb.Financiering[[#This Row],[Te financieren]]-Tb.Financiering[[#This Row],[Eigen
bijdrage]]-Tb.Financiering[[#This Row],[Andere
subsidie(s)]]-Tb.Financiering[[#This Row],[Anders]],0)</f>
        <v>0</v>
      </c>
      <c r="BI78" s="154">
        <f>IF(Tb.Financiering[[#This Row],[Pnr.]]=BI$7,Tb.Financiering[[#This Row],[Te financieren]]-Tb.Financiering[[#This Row],[Eigen
bijdrage]]-Tb.Financiering[[#This Row],[Andere
subsidie(s)]]-Tb.Financiering[[#This Row],[Anders]],0)</f>
        <v>0</v>
      </c>
      <c r="BJ78" s="154">
        <f>IF(Tb.Financiering[[#This Row],[Pnr.]]=BJ$7,Tb.Financiering[[#This Row],[Te financieren]]-Tb.Financiering[[#This Row],[Eigen
bijdrage]]-Tb.Financiering[[#This Row],[Andere
subsidie(s)]]-Tb.Financiering[[#This Row],[Anders]],0)</f>
        <v>0</v>
      </c>
      <c r="BK78" s="154">
        <f>IF(Tb.Financiering[[#This Row],[Pnr.]]=BK$7,Tb.Financiering[[#This Row],[Te financieren]]-Tb.Financiering[[#This Row],[Eigen
bijdrage]]-Tb.Financiering[[#This Row],[Andere
subsidie(s)]]-Tb.Financiering[[#This Row],[Anders]],0)</f>
        <v>0</v>
      </c>
      <c r="BL78" s="154">
        <f>IF(Tb.Financiering[[#This Row],[Pnr.]]=BL$7,Tb.Financiering[[#This Row],[Te financieren]]-Tb.Financiering[[#This Row],[Eigen
bijdrage]]-Tb.Financiering[[#This Row],[Andere
subsidie(s)]]-Tb.Financiering[[#This Row],[Anders]],0)</f>
        <v>0</v>
      </c>
      <c r="BM78" s="154">
        <f>IF(Tb.Financiering[[#This Row],[Pnr.]]=BM$7,Tb.Financiering[[#This Row],[Te financieren]]-Tb.Financiering[[#This Row],[Eigen
bijdrage]]-Tb.Financiering[[#This Row],[Andere
subsidie(s)]]-Tb.Financiering[[#This Row],[Anders]],0)</f>
        <v>0</v>
      </c>
      <c r="BN78" s="259">
        <f>IF(Tb.Financiering[[#This Row],[Pnr.]]=BN$7,Tb.Financiering[[#This Row],[Eigen
bijdrage]]+Tb.Financiering[[#This Row],[Andere
subsidie(s)]]+Tb.Financiering[[#This Row],[Anders]],0)</f>
        <v>0</v>
      </c>
      <c r="BO78" s="259">
        <f>IF(Tb.Financiering[[#This Row],[Pnr.]]=BO$7,Tb.Financiering[[#This Row],[Eigen
bijdrage]]+Tb.Financiering[[#This Row],[Andere
subsidie(s)]]+Tb.Financiering[[#This Row],[Anders]],0)</f>
        <v>0</v>
      </c>
      <c r="BP78" s="259">
        <f>IF(Tb.Financiering[[#This Row],[Pnr.]]=BP$7,Tb.Financiering[[#This Row],[Eigen
bijdrage]]+Tb.Financiering[[#This Row],[Andere
subsidie(s)]]+Tb.Financiering[[#This Row],[Anders]],0)</f>
        <v>0</v>
      </c>
      <c r="BQ78" s="259">
        <f>IF(Tb.Financiering[[#This Row],[Pnr.]]=BQ$7,Tb.Financiering[[#This Row],[Eigen
bijdrage]]+Tb.Financiering[[#This Row],[Andere
subsidie(s)]]+Tb.Financiering[[#This Row],[Anders]],0)</f>
        <v>0</v>
      </c>
      <c r="BR78" s="259">
        <f>IF(Tb.Financiering[[#This Row],[Pnr.]]=BR$7,Tb.Financiering[[#This Row],[Eigen
bijdrage]]+Tb.Financiering[[#This Row],[Andere
subsidie(s)]]+Tb.Financiering[[#This Row],[Anders]],0)</f>
        <v>0</v>
      </c>
      <c r="BS78" s="259">
        <f>IF(Tb.Financiering[[#This Row],[Pnr.]]=BS$7,Tb.Financiering[[#This Row],[Eigen
bijdrage]]+Tb.Financiering[[#This Row],[Andere
subsidie(s)]]+Tb.Financiering[[#This Row],[Anders]],0)</f>
        <v>0</v>
      </c>
      <c r="BT78" s="259">
        <f>IF(Tb.Financiering[[#This Row],[Pnr.]]=BT$7,Tb.Financiering[[#This Row],[Eigen
bijdrage]]+Tb.Financiering[[#This Row],[Andere
subsidie(s)]]+Tb.Financiering[[#This Row],[Anders]],0)</f>
        <v>0</v>
      </c>
      <c r="BU78" s="259">
        <f>IF(Tb.Financiering[[#This Row],[Pnr.]]=BU$7,Tb.Financiering[[#This Row],[Eigen
bijdrage]]+Tb.Financiering[[#This Row],[Andere
subsidie(s)]]+Tb.Financiering[[#This Row],[Anders]],0)</f>
        <v>0</v>
      </c>
      <c r="BV78" s="259">
        <f>IF(Tb.Financiering[[#This Row],[Pnr.]]=BV$7,Tb.Financiering[[#This Row],[Eigen
bijdrage]]+Tb.Financiering[[#This Row],[Andere
subsidie(s)]]+Tb.Financiering[[#This Row],[Anders]],0)</f>
        <v>0</v>
      </c>
      <c r="BW78" s="259">
        <f>IF(Tb.Financiering[[#This Row],[Pnr.]]=BW$7,Tb.Financiering[[#This Row],[Eigen
bijdrage]]+Tb.Financiering[[#This Row],[Andere
subsidie(s)]]+Tb.Financiering[[#This Row],[Anders]],0)</f>
        <v>0</v>
      </c>
      <c r="BX78" s="259">
        <f>IF(Tb.Financiering[[#This Row],[Pnr.]]=BX$7,Tb.Financiering[[#This Row],[Eigen
bijdrage]]+Tb.Financiering[[#This Row],[Andere
subsidie(s)]]+Tb.Financiering[[#This Row],[Anders]],0)</f>
        <v>0</v>
      </c>
      <c r="BY78" s="259">
        <f>IF(Tb.Financiering[[#This Row],[Pnr.]]=BY$7,Tb.Financiering[[#This Row],[Eigen
bijdrage]]+Tb.Financiering[[#This Row],[Andere
subsidie(s)]]+Tb.Financiering[[#This Row],[Anders]],0)</f>
        <v>0</v>
      </c>
      <c r="BZ78" s="259">
        <f>IF(Tb.Financiering[[#This Row],[Pnr.]]=BZ$7,Tb.Financiering[[#This Row],[Eigen
bijdrage]]+Tb.Financiering[[#This Row],[Andere
subsidie(s)]]+Tb.Financiering[[#This Row],[Anders]],0)</f>
        <v>0</v>
      </c>
      <c r="CA78" s="259">
        <f>IF(Tb.Financiering[[#This Row],[Pnr.]]=CA$7,Tb.Financiering[[#This Row],[Eigen
bijdrage]]+Tb.Financiering[[#This Row],[Andere
subsidie(s)]]+Tb.Financiering[[#This Row],[Anders]],0)</f>
        <v>0</v>
      </c>
      <c r="CB78" s="259">
        <f>IF(Tb.Financiering[[#This Row],[Pnr.]]=CB$7,Tb.Financiering[[#This Row],[Eigen
bijdrage]]+Tb.Financiering[[#This Row],[Andere
subsidie(s)]]+Tb.Financiering[[#This Row],[Anders]],0)</f>
        <v>0</v>
      </c>
      <c r="CC78" s="259">
        <f>IF(Tb.Financiering[[#This Row],[Pnr.]]=CC$7,Tb.Financiering[[#This Row],[Eigen
bijdrage]]+Tb.Financiering[[#This Row],[Andere
subsidie(s)]]+Tb.Financiering[[#This Row],[Anders]],0)</f>
        <v>0</v>
      </c>
      <c r="CD78" s="259">
        <f>IF(Tb.Financiering[[#This Row],[Pnr.]]=CD$7,Tb.Financiering[[#This Row],[Eigen
bijdrage]]+Tb.Financiering[[#This Row],[Andere
subsidie(s)]]+Tb.Financiering[[#This Row],[Anders]],0)</f>
        <v>0</v>
      </c>
      <c r="CE78" s="259">
        <f>IF(Tb.Financiering[[#This Row],[Pnr.]]=CE$7,Tb.Financiering[[#This Row],[Eigen
bijdrage]]+Tb.Financiering[[#This Row],[Andere
subsidie(s)]]+Tb.Financiering[[#This Row],[Anders]],0)</f>
        <v>0</v>
      </c>
      <c r="CF78" s="259">
        <f>IF(Tb.Financiering[[#This Row],[Pnr.]]=CF$7,Tb.Financiering[[#This Row],[Eigen
bijdrage]]+Tb.Financiering[[#This Row],[Andere
subsidie(s)]]+Tb.Financiering[[#This Row],[Anders]],0)</f>
        <v>0</v>
      </c>
      <c r="CG78" s="259">
        <f>IF(Tb.Financiering[[#This Row],[Pnr.]]=CG$7,Tb.Financiering[[#This Row],[Eigen
bijdrage]]+Tb.Financiering[[#This Row],[Andere
subsidie(s)]]+Tb.Financiering[[#This Row],[Anders]],0)</f>
        <v>0</v>
      </c>
      <c r="CH78" s="259">
        <f>IF(Tb.Financiering[[#This Row],[Pnr.]]=CH$7,Tb.Financiering[[#This Row],[Eigen
bijdrage]]+Tb.Financiering[[#This Row],[Andere
subsidie(s)]]+Tb.Financiering[[#This Row],[Anders]],0)</f>
        <v>0</v>
      </c>
      <c r="CI78" s="259">
        <f>IF(Tb.Financiering[[#This Row],[Pnr.]]=CI$7,Tb.Financiering[[#This Row],[Eigen
bijdrage]]+Tb.Financiering[[#This Row],[Andere
subsidie(s)]]+Tb.Financiering[[#This Row],[Anders]],0)</f>
        <v>0</v>
      </c>
      <c r="CJ78" s="259">
        <f>IF(Tb.Financiering[[#This Row],[Pnr.]]=CJ$7,Tb.Financiering[[#This Row],[Eigen
bijdrage]]+Tb.Financiering[[#This Row],[Andere
subsidie(s)]]+Tb.Financiering[[#This Row],[Anders]],0)</f>
        <v>0</v>
      </c>
      <c r="CK78" s="259">
        <f>IF(Tb.Financiering[[#This Row],[Pnr.]]=CK$7,Tb.Financiering[[#This Row],[Eigen
bijdrage]]+Tb.Financiering[[#This Row],[Andere
subsidie(s)]]+Tb.Financiering[[#This Row],[Anders]],0)</f>
        <v>0</v>
      </c>
      <c r="CL78" s="259">
        <f>IF(Tb.Financiering[[#This Row],[Pnr.]]=CL$7,Tb.Financiering[[#This Row],[Eigen
bijdrage]]+Tb.Financiering[[#This Row],[Andere
subsidie(s)]]+Tb.Financiering[[#This Row],[Anders]],0)</f>
        <v>0</v>
      </c>
      <c r="CM78" s="259">
        <f>IF(Tb.Financiering[[#This Row],[Pnr.]]=CM$7,Tb.Financiering[[#This Row],[Eigen
bijdrage]]+Tb.Financiering[[#This Row],[Andere
subsidie(s)]]+Tb.Financiering[[#This Row],[Anders]],0)</f>
        <v>0</v>
      </c>
      <c r="CN78" s="259">
        <f>IF(Tb.Financiering[[#This Row],[Pnr.]]=CN$7,Tb.Financiering[[#This Row],[Eigen
bijdrage]]+Tb.Financiering[[#This Row],[Andere
subsidie(s)]]+Tb.Financiering[[#This Row],[Anders]],0)</f>
        <v>0</v>
      </c>
      <c r="CO78" s="259">
        <f>IF(Tb.Financiering[[#This Row],[Pnr.]]=CO$7,Tb.Financiering[[#This Row],[Eigen
bijdrage]]+Tb.Financiering[[#This Row],[Andere
subsidie(s)]]+Tb.Financiering[[#This Row],[Anders]],0)</f>
        <v>0</v>
      </c>
      <c r="CP78" s="259">
        <f>IF(Tb.Financiering[[#This Row],[Pnr.]]=CP$7,Tb.Financiering[[#This Row],[Eigen
bijdrage]]+Tb.Financiering[[#This Row],[Andere
subsidie(s)]]+Tb.Financiering[[#This Row],[Anders]],0)</f>
        <v>0</v>
      </c>
      <c r="CQ78" s="259">
        <f>IF(Tb.Financiering[[#This Row],[Pnr.]]=CQ$7,Tb.Financiering[[#This Row],[Eigen
bijdrage]]+Tb.Financiering[[#This Row],[Andere
subsidie(s)]]+Tb.Financiering[[#This Row],[Anders]],0)</f>
        <v>0</v>
      </c>
      <c r="CR78" s="259">
        <f>IF(Tb.Financiering[[#This Row],[Pnr.]]=CR$7,Tb.Financiering[[#This Row],[Eigen
bijdrage]]+Tb.Financiering[[#This Row],[Andere
subsidie(s)]]+Tb.Financiering[[#This Row],[Anders]],0)</f>
        <v>0</v>
      </c>
      <c r="CS78" s="259">
        <f>IF(Tb.Financiering[[#This Row],[Pnr.]]=CS$7,Tb.Financiering[[#This Row],[Eigen
bijdrage]]+Tb.Financiering[[#This Row],[Andere
subsidie(s)]]+Tb.Financiering[[#This Row],[Anders]],0)</f>
        <v>0</v>
      </c>
      <c r="CT78" s="259">
        <f>IF(Tb.Financiering[[#This Row],[Pnr.]]=CT$7,Tb.Financiering[[#This Row],[Eigen
bijdrage]]+Tb.Financiering[[#This Row],[Andere
subsidie(s)]]+Tb.Financiering[[#This Row],[Anders]],0)</f>
        <v>0</v>
      </c>
      <c r="CU78" s="259">
        <f>IF(Tb.Financiering[[#This Row],[Pnr.]]=CU$7,Tb.Financiering[[#This Row],[Eigen
bijdrage]]+Tb.Financiering[[#This Row],[Andere
subsidie(s)]]+Tb.Financiering[[#This Row],[Anders]],0)</f>
        <v>0</v>
      </c>
      <c r="CV78" s="259">
        <f>IF(Tb.Financiering[[#This Row],[Pnr.]]=CV$7,Tb.Financiering[[#This Row],[Eigen
bijdrage]]+Tb.Financiering[[#This Row],[Andere
subsidie(s)]]+Tb.Financiering[[#This Row],[Anders]],0)</f>
        <v>0</v>
      </c>
      <c r="CW78" s="259">
        <f>IF(Tb.Financiering[[#This Row],[Pnr.]]=CW$7,Tb.Financiering[[#This Row],[Eigen
bijdrage]]+Tb.Financiering[[#This Row],[Andere
subsidie(s)]]+Tb.Financiering[[#This Row],[Anders]],0)</f>
        <v>0</v>
      </c>
      <c r="CX78" s="259">
        <f>IF(Tb.Financiering[[#This Row],[Pnr.]]=CX$7,Tb.Financiering[[#This Row],[Eigen
bijdrage]]+Tb.Financiering[[#This Row],[Andere
subsidie(s)]]+Tb.Financiering[[#This Row],[Anders]],0)</f>
        <v>0</v>
      </c>
      <c r="CY78" s="259">
        <f>IF(Tb.Financiering[[#This Row],[Pnr.]]=CY$7,Tb.Financiering[[#This Row],[Eigen
bijdrage]]+Tb.Financiering[[#This Row],[Andere
subsidie(s)]]+Tb.Financiering[[#This Row],[Anders]],0)</f>
        <v>0</v>
      </c>
      <c r="CZ78" s="259">
        <f>IF(Tb.Financiering[[#This Row],[Pnr.]]=CZ$7,Tb.Financiering[[#This Row],[Eigen
bijdrage]]+Tb.Financiering[[#This Row],[Andere
subsidie(s)]]+Tb.Financiering[[#This Row],[Anders]],0)</f>
        <v>0</v>
      </c>
      <c r="DA78" s="259">
        <f>IF(Tb.Financiering[[#This Row],[Pnr.]]=DA$7,Tb.Financiering[[#This Row],[Eigen
bijdrage]]+Tb.Financiering[[#This Row],[Andere
subsidie(s)]]+Tb.Financiering[[#This Row],[Anders]],0)</f>
        <v>0</v>
      </c>
      <c r="DB78" s="259">
        <f>IF(Tb.Financiering[[#This Row],[Pnr.]]=DB$7,Tb.Financiering[[#This Row],[Eigen
bijdrage]]+Tb.Financiering[[#This Row],[Andere
subsidie(s)]]+Tb.Financiering[[#This Row],[Anders]],0)</f>
        <v>0</v>
      </c>
      <c r="DC78" s="259">
        <f>IF(Tb.Financiering[[#This Row],[Pnr.]]=DC$7,Tb.Financiering[[#This Row],[Eigen
bijdrage]]+Tb.Financiering[[#This Row],[Andere
subsidie(s)]]+Tb.Financiering[[#This Row],[Anders]],0)</f>
        <v>0</v>
      </c>
      <c r="DD78" s="259">
        <f>IF(Tb.Financiering[[#This Row],[Pnr.]]=DD$7,Tb.Financiering[[#This Row],[Eigen
bijdrage]]+Tb.Financiering[[#This Row],[Andere
subsidie(s)]]+Tb.Financiering[[#This Row],[Anders]],0)</f>
        <v>0</v>
      </c>
      <c r="DE78" s="259">
        <f>IF(Tb.Financiering[[#This Row],[Pnr.]]=DE$7,Tb.Financiering[[#This Row],[Eigen
bijdrage]]+Tb.Financiering[[#This Row],[Andere
subsidie(s)]]+Tb.Financiering[[#This Row],[Anders]],0)</f>
        <v>0</v>
      </c>
      <c r="DF78" s="259">
        <f>IF(Tb.Financiering[[#This Row],[Pnr.]]=DF$7,Tb.Financiering[[#This Row],[Eigen
bijdrage]]+Tb.Financiering[[#This Row],[Andere
subsidie(s)]]+Tb.Financiering[[#This Row],[Anders]],0)</f>
        <v>0</v>
      </c>
      <c r="DG78" s="259">
        <f>IF(Tb.Financiering[[#This Row],[Pnr.]]=DG$7,Tb.Financiering[[#This Row],[Eigen
bijdrage]]+Tb.Financiering[[#This Row],[Andere
subsidie(s)]]+Tb.Financiering[[#This Row],[Anders]],0)</f>
        <v>0</v>
      </c>
      <c r="DH78" s="259">
        <f>IF(Tb.Financiering[[#This Row],[Pnr.]]=DH$7,Tb.Financiering[[#This Row],[Eigen
bijdrage]]+Tb.Financiering[[#This Row],[Andere
subsidie(s)]]+Tb.Financiering[[#This Row],[Anders]],0)</f>
        <v>0</v>
      </c>
      <c r="DI78" s="259">
        <f>IF(Tb.Financiering[[#This Row],[Pnr.]]=DI$7,Tb.Financiering[[#This Row],[Eigen
bijdrage]]+Tb.Financiering[[#This Row],[Andere
subsidie(s)]]+Tb.Financiering[[#This Row],[Anders]],0)</f>
        <v>0</v>
      </c>
      <c r="DJ78" s="259">
        <f>IF(Tb.Financiering[[#This Row],[Pnr.]]=DJ$7,Tb.Financiering[[#This Row],[Eigen
bijdrage]]+Tb.Financiering[[#This Row],[Andere
subsidie(s)]]+Tb.Financiering[[#This Row],[Anders]],0)</f>
        <v>0</v>
      </c>
      <c r="DK78" s="259">
        <f>IF(Tb.Financiering[[#This Row],[Pnr.]]=DK$7,Tb.Financiering[[#This Row],[Eigen
bijdrage]]+Tb.Financiering[[#This Row],[Andere
subsidie(s)]]+Tb.Financiering[[#This Row],[Anders]],0)</f>
        <v>0</v>
      </c>
      <c r="XEZ78" s="267"/>
      <c r="XFA78" s="267"/>
      <c r="XFB78" s="267"/>
      <c r="XFC78" s="267"/>
      <c r="XFD78" s="31"/>
    </row>
    <row r="79" spans="1:115 16380:16384" s="4" customFormat="1" x14ac:dyDescent="0.3">
      <c r="A79" s="31"/>
      <c r="B79" s="147"/>
      <c r="C79" s="147"/>
      <c r="D79" s="11">
        <f>SUMIF(Tbl.Kosten[PSAnr.],Tb.Financiering[[#This Row],[PSAnr.]],Tbl.Kosten[Totaal kosten])</f>
        <v>0</v>
      </c>
      <c r="E79" s="164">
        <f>SUMIF(Tbl.Kosten[PSAnr.],Tb.Financiering[[#This Row],[PSAnr.]],Tbl.Kosten[Subsidie])</f>
        <v>0</v>
      </c>
      <c r="F79" s="165"/>
      <c r="G79" s="164">
        <f>Tb.Financiering[[#This Row],[Begrote kosten]]-Tb.Financiering[[#This Row],[Berekende GLB subsidie]]-Tb.Financiering[[#This Row],[Correctie GLB subsidie]]</f>
        <v>0</v>
      </c>
      <c r="H79" s="166"/>
      <c r="I79" s="166"/>
      <c r="J79" s="166"/>
      <c r="K79" s="162"/>
      <c r="L79" s="97">
        <f>Tb.Financiering[[#This Row],[Te financieren]]-SUM(Tb.Financiering[[#This Row],[Eigen
bijdrage]:[Anders]])</f>
        <v>0</v>
      </c>
      <c r="M79" s="170" t="str">
        <f>IFERROR(VLOOKUP(Tb.Financiering[[#This Row],[Partnernaam]],Tbl.Projectpartners[[Naam]:[PNr.]],9,FALSE),"")</f>
        <v/>
      </c>
      <c r="N79" s="152" t="str">
        <f>IFERROR(VLOOKUP(Tb.Financiering[[#This Row],[Subsidiabele activiteit]],Tbl.Subsidiehoogte[[Subsidieactiviteit]:[SAnr.]],3,FALSE),"")</f>
        <v/>
      </c>
      <c r="O79" s="152" t="str">
        <f>_xlfn.CONCAT(Tb.Financiering[[#This Row],[Pnr.]],Tb.Financiering[[#This Row],[SAnr.]])</f>
        <v/>
      </c>
      <c r="P79" s="154">
        <f>IF(Tb.Financiering[[#This Row],[Pnr.]]=P$7,Tb.Financiering[[#This Row],[Te financieren]]-Tb.Financiering[[#This Row],[Eigen
bijdrage]]-Tb.Financiering[[#This Row],[Andere
subsidie(s)]]-Tb.Financiering[[#This Row],[Anders]],0)</f>
        <v>0</v>
      </c>
      <c r="Q79" s="154">
        <f>IF(Tb.Financiering[[#This Row],[Pnr.]]=Q$7,Tb.Financiering[[#This Row],[Te financieren]]-Tb.Financiering[[#This Row],[Eigen
bijdrage]]-Tb.Financiering[[#This Row],[Andere
subsidie(s)]]-Tb.Financiering[[#This Row],[Anders]],0)</f>
        <v>0</v>
      </c>
      <c r="R79" s="154">
        <f>IF(Tb.Financiering[[#This Row],[Pnr.]]=R$7,Tb.Financiering[[#This Row],[Te financieren]]-Tb.Financiering[[#This Row],[Eigen
bijdrage]]-Tb.Financiering[[#This Row],[Andere
subsidie(s)]]-Tb.Financiering[[#This Row],[Anders]],0)</f>
        <v>0</v>
      </c>
      <c r="S79" s="154">
        <f>IF(Tb.Financiering[[#This Row],[Pnr.]]=S$7,Tb.Financiering[[#This Row],[Te financieren]]-Tb.Financiering[[#This Row],[Eigen
bijdrage]]-Tb.Financiering[[#This Row],[Andere
subsidie(s)]]-Tb.Financiering[[#This Row],[Anders]],0)</f>
        <v>0</v>
      </c>
      <c r="T79" s="154">
        <f>IF(Tb.Financiering[[#This Row],[Pnr.]]=T$7,Tb.Financiering[[#This Row],[Te financieren]]-Tb.Financiering[[#This Row],[Eigen
bijdrage]]-Tb.Financiering[[#This Row],[Andere
subsidie(s)]]-Tb.Financiering[[#This Row],[Anders]],0)</f>
        <v>0</v>
      </c>
      <c r="U79" s="154">
        <f>IF(Tb.Financiering[[#This Row],[Pnr.]]=U$7,Tb.Financiering[[#This Row],[Te financieren]]-Tb.Financiering[[#This Row],[Eigen
bijdrage]]-Tb.Financiering[[#This Row],[Andere
subsidie(s)]]-Tb.Financiering[[#This Row],[Anders]],0)</f>
        <v>0</v>
      </c>
      <c r="V79" s="154">
        <f>IF(Tb.Financiering[[#This Row],[Pnr.]]=V$7,Tb.Financiering[[#This Row],[Te financieren]]-Tb.Financiering[[#This Row],[Eigen
bijdrage]]-Tb.Financiering[[#This Row],[Andere
subsidie(s)]]-Tb.Financiering[[#This Row],[Anders]],0)</f>
        <v>0</v>
      </c>
      <c r="W79" s="154">
        <f>IF(Tb.Financiering[[#This Row],[Pnr.]]=W$7,Tb.Financiering[[#This Row],[Te financieren]]-Tb.Financiering[[#This Row],[Eigen
bijdrage]]-Tb.Financiering[[#This Row],[Andere
subsidie(s)]]-Tb.Financiering[[#This Row],[Anders]],0)</f>
        <v>0</v>
      </c>
      <c r="X79" s="154">
        <f>IF(Tb.Financiering[[#This Row],[Pnr.]]=X$7,Tb.Financiering[[#This Row],[Te financieren]]-Tb.Financiering[[#This Row],[Eigen
bijdrage]]-Tb.Financiering[[#This Row],[Andere
subsidie(s)]]-Tb.Financiering[[#This Row],[Anders]],0)</f>
        <v>0</v>
      </c>
      <c r="Y79" s="154">
        <f>IF(Tb.Financiering[[#This Row],[Pnr.]]=Y$7,Tb.Financiering[[#This Row],[Te financieren]]-Tb.Financiering[[#This Row],[Eigen
bijdrage]]-Tb.Financiering[[#This Row],[Andere
subsidie(s)]]-Tb.Financiering[[#This Row],[Anders]],0)</f>
        <v>0</v>
      </c>
      <c r="Z79" s="154">
        <f>IF(Tb.Financiering[[#This Row],[Pnr.]]=Z$7,Tb.Financiering[[#This Row],[Te financieren]]-Tb.Financiering[[#This Row],[Eigen
bijdrage]]-Tb.Financiering[[#This Row],[Andere
subsidie(s)]]-Tb.Financiering[[#This Row],[Anders]],0)</f>
        <v>0</v>
      </c>
      <c r="AA79" s="154">
        <f>IF(Tb.Financiering[[#This Row],[Pnr.]]=AA$7,Tb.Financiering[[#This Row],[Te financieren]]-Tb.Financiering[[#This Row],[Eigen
bijdrage]]-Tb.Financiering[[#This Row],[Andere
subsidie(s)]]-Tb.Financiering[[#This Row],[Anders]],0)</f>
        <v>0</v>
      </c>
      <c r="AB79" s="154">
        <f>IF(Tb.Financiering[[#This Row],[Pnr.]]=AB$7,Tb.Financiering[[#This Row],[Te financieren]]-Tb.Financiering[[#This Row],[Eigen
bijdrage]]-Tb.Financiering[[#This Row],[Andere
subsidie(s)]]-Tb.Financiering[[#This Row],[Anders]],0)</f>
        <v>0</v>
      </c>
      <c r="AC79" s="154">
        <f>IF(Tb.Financiering[[#This Row],[Pnr.]]=AC$7,Tb.Financiering[[#This Row],[Te financieren]]-Tb.Financiering[[#This Row],[Eigen
bijdrage]]-Tb.Financiering[[#This Row],[Andere
subsidie(s)]]-Tb.Financiering[[#This Row],[Anders]],0)</f>
        <v>0</v>
      </c>
      <c r="AD79" s="154">
        <f>IF(Tb.Financiering[[#This Row],[Pnr.]]=AD$7,Tb.Financiering[[#This Row],[Te financieren]]-Tb.Financiering[[#This Row],[Eigen
bijdrage]]-Tb.Financiering[[#This Row],[Andere
subsidie(s)]]-Tb.Financiering[[#This Row],[Anders]],0)</f>
        <v>0</v>
      </c>
      <c r="AE79" s="154">
        <f>IF(Tb.Financiering[[#This Row],[Pnr.]]=AE$7,Tb.Financiering[[#This Row],[Te financieren]]-Tb.Financiering[[#This Row],[Eigen
bijdrage]]-Tb.Financiering[[#This Row],[Andere
subsidie(s)]]-Tb.Financiering[[#This Row],[Anders]],0)</f>
        <v>0</v>
      </c>
      <c r="AF79" s="154">
        <f>IF(Tb.Financiering[[#This Row],[Pnr.]]=AF$7,Tb.Financiering[[#This Row],[Te financieren]]-Tb.Financiering[[#This Row],[Eigen
bijdrage]]-Tb.Financiering[[#This Row],[Andere
subsidie(s)]]-Tb.Financiering[[#This Row],[Anders]],0)</f>
        <v>0</v>
      </c>
      <c r="AG79" s="154">
        <f>IF(Tb.Financiering[[#This Row],[Pnr.]]=AG$7,Tb.Financiering[[#This Row],[Te financieren]]-Tb.Financiering[[#This Row],[Eigen
bijdrage]]-Tb.Financiering[[#This Row],[Andere
subsidie(s)]]-Tb.Financiering[[#This Row],[Anders]],0)</f>
        <v>0</v>
      </c>
      <c r="AH79" s="154">
        <f>IF(Tb.Financiering[[#This Row],[Pnr.]]=AH$7,Tb.Financiering[[#This Row],[Te financieren]]-Tb.Financiering[[#This Row],[Eigen
bijdrage]]-Tb.Financiering[[#This Row],[Andere
subsidie(s)]]-Tb.Financiering[[#This Row],[Anders]],0)</f>
        <v>0</v>
      </c>
      <c r="AI79" s="154">
        <f>IF(Tb.Financiering[[#This Row],[Pnr.]]=AI$7,Tb.Financiering[[#This Row],[Te financieren]]-Tb.Financiering[[#This Row],[Eigen
bijdrage]]-Tb.Financiering[[#This Row],[Andere
subsidie(s)]]-Tb.Financiering[[#This Row],[Anders]],0)</f>
        <v>0</v>
      </c>
      <c r="AJ79" s="154">
        <f>IF(Tb.Financiering[[#This Row],[Pnr.]]=AJ$7,Tb.Financiering[[#This Row],[Te financieren]]-Tb.Financiering[[#This Row],[Eigen
bijdrage]]-Tb.Financiering[[#This Row],[Andere
subsidie(s)]]-Tb.Financiering[[#This Row],[Anders]],0)</f>
        <v>0</v>
      </c>
      <c r="AK79" s="154">
        <f>IF(Tb.Financiering[[#This Row],[Pnr.]]=AK$7,Tb.Financiering[[#This Row],[Te financieren]]-Tb.Financiering[[#This Row],[Eigen
bijdrage]]-Tb.Financiering[[#This Row],[Andere
subsidie(s)]]-Tb.Financiering[[#This Row],[Anders]],0)</f>
        <v>0</v>
      </c>
      <c r="AL79" s="154">
        <f>IF(Tb.Financiering[[#This Row],[Pnr.]]=AL$7,Tb.Financiering[[#This Row],[Te financieren]]-Tb.Financiering[[#This Row],[Eigen
bijdrage]]-Tb.Financiering[[#This Row],[Andere
subsidie(s)]]-Tb.Financiering[[#This Row],[Anders]],0)</f>
        <v>0</v>
      </c>
      <c r="AM79" s="154">
        <f>IF(Tb.Financiering[[#This Row],[Pnr.]]=AM$7,Tb.Financiering[[#This Row],[Te financieren]]-Tb.Financiering[[#This Row],[Eigen
bijdrage]]-Tb.Financiering[[#This Row],[Andere
subsidie(s)]]-Tb.Financiering[[#This Row],[Anders]],0)</f>
        <v>0</v>
      </c>
      <c r="AN79" s="154">
        <f>IF(Tb.Financiering[[#This Row],[Pnr.]]=AN$7,Tb.Financiering[[#This Row],[Te financieren]]-Tb.Financiering[[#This Row],[Eigen
bijdrage]]-Tb.Financiering[[#This Row],[Andere
subsidie(s)]]-Tb.Financiering[[#This Row],[Anders]],0)</f>
        <v>0</v>
      </c>
      <c r="AO79" s="154">
        <f>IF(Tb.Financiering[[#This Row],[Pnr.]]=AO$7,Tb.Financiering[[#This Row],[Te financieren]]-Tb.Financiering[[#This Row],[Eigen
bijdrage]]-Tb.Financiering[[#This Row],[Andere
subsidie(s)]]-Tb.Financiering[[#This Row],[Anders]],0)</f>
        <v>0</v>
      </c>
      <c r="AP79" s="154">
        <f>IF(Tb.Financiering[[#This Row],[Pnr.]]=AP$7,Tb.Financiering[[#This Row],[Te financieren]]-Tb.Financiering[[#This Row],[Eigen
bijdrage]]-Tb.Financiering[[#This Row],[Andere
subsidie(s)]]-Tb.Financiering[[#This Row],[Anders]],0)</f>
        <v>0</v>
      </c>
      <c r="AQ79" s="154">
        <f>IF(Tb.Financiering[[#This Row],[Pnr.]]=AQ$7,Tb.Financiering[[#This Row],[Te financieren]]-Tb.Financiering[[#This Row],[Eigen
bijdrage]]-Tb.Financiering[[#This Row],[Andere
subsidie(s)]]-Tb.Financiering[[#This Row],[Anders]],0)</f>
        <v>0</v>
      </c>
      <c r="AR79" s="154">
        <f>IF(Tb.Financiering[[#This Row],[Pnr.]]=AR$7,Tb.Financiering[[#This Row],[Te financieren]]-Tb.Financiering[[#This Row],[Eigen
bijdrage]]-Tb.Financiering[[#This Row],[Andere
subsidie(s)]]-Tb.Financiering[[#This Row],[Anders]],0)</f>
        <v>0</v>
      </c>
      <c r="AS79" s="154">
        <f>IF(Tb.Financiering[[#This Row],[Pnr.]]=AS$7,Tb.Financiering[[#This Row],[Te financieren]]-Tb.Financiering[[#This Row],[Eigen
bijdrage]]-Tb.Financiering[[#This Row],[Andere
subsidie(s)]]-Tb.Financiering[[#This Row],[Anders]],0)</f>
        <v>0</v>
      </c>
      <c r="AT79" s="154">
        <f>IF(Tb.Financiering[[#This Row],[Pnr.]]=AT$7,Tb.Financiering[[#This Row],[Te financieren]]-Tb.Financiering[[#This Row],[Eigen
bijdrage]]-Tb.Financiering[[#This Row],[Andere
subsidie(s)]]-Tb.Financiering[[#This Row],[Anders]],0)</f>
        <v>0</v>
      </c>
      <c r="AU79" s="154">
        <f>IF(Tb.Financiering[[#This Row],[Pnr.]]=AU$7,Tb.Financiering[[#This Row],[Te financieren]]-Tb.Financiering[[#This Row],[Eigen
bijdrage]]-Tb.Financiering[[#This Row],[Andere
subsidie(s)]]-Tb.Financiering[[#This Row],[Anders]],0)</f>
        <v>0</v>
      </c>
      <c r="AV79" s="154">
        <f>IF(Tb.Financiering[[#This Row],[Pnr.]]=AV$7,Tb.Financiering[[#This Row],[Te financieren]]-Tb.Financiering[[#This Row],[Eigen
bijdrage]]-Tb.Financiering[[#This Row],[Andere
subsidie(s)]]-Tb.Financiering[[#This Row],[Anders]],0)</f>
        <v>0</v>
      </c>
      <c r="AW79" s="154">
        <f>IF(Tb.Financiering[[#This Row],[Pnr.]]=AW$7,Tb.Financiering[[#This Row],[Te financieren]]-Tb.Financiering[[#This Row],[Eigen
bijdrage]]-Tb.Financiering[[#This Row],[Andere
subsidie(s)]]-Tb.Financiering[[#This Row],[Anders]],0)</f>
        <v>0</v>
      </c>
      <c r="AX79" s="154">
        <f>IF(Tb.Financiering[[#This Row],[Pnr.]]=AX$7,Tb.Financiering[[#This Row],[Te financieren]]-Tb.Financiering[[#This Row],[Eigen
bijdrage]]-Tb.Financiering[[#This Row],[Andere
subsidie(s)]]-Tb.Financiering[[#This Row],[Anders]],0)</f>
        <v>0</v>
      </c>
      <c r="AY79" s="154">
        <f>IF(Tb.Financiering[[#This Row],[Pnr.]]=AY$7,Tb.Financiering[[#This Row],[Te financieren]]-Tb.Financiering[[#This Row],[Eigen
bijdrage]]-Tb.Financiering[[#This Row],[Andere
subsidie(s)]]-Tb.Financiering[[#This Row],[Anders]],0)</f>
        <v>0</v>
      </c>
      <c r="AZ79" s="154">
        <f>IF(Tb.Financiering[[#This Row],[Pnr.]]=AZ$7,Tb.Financiering[[#This Row],[Te financieren]]-Tb.Financiering[[#This Row],[Eigen
bijdrage]]-Tb.Financiering[[#This Row],[Andere
subsidie(s)]]-Tb.Financiering[[#This Row],[Anders]],0)</f>
        <v>0</v>
      </c>
      <c r="BA79" s="154">
        <f>IF(Tb.Financiering[[#This Row],[Pnr.]]=BA$7,Tb.Financiering[[#This Row],[Te financieren]]-Tb.Financiering[[#This Row],[Eigen
bijdrage]]-Tb.Financiering[[#This Row],[Andere
subsidie(s)]]-Tb.Financiering[[#This Row],[Anders]],0)</f>
        <v>0</v>
      </c>
      <c r="BB79" s="154">
        <f>IF(Tb.Financiering[[#This Row],[Pnr.]]=BB$7,Tb.Financiering[[#This Row],[Te financieren]]-Tb.Financiering[[#This Row],[Eigen
bijdrage]]-Tb.Financiering[[#This Row],[Andere
subsidie(s)]]-Tb.Financiering[[#This Row],[Anders]],0)</f>
        <v>0</v>
      </c>
      <c r="BC79" s="154">
        <f>IF(Tb.Financiering[[#This Row],[Pnr.]]=BC$7,Tb.Financiering[[#This Row],[Te financieren]]-Tb.Financiering[[#This Row],[Eigen
bijdrage]]-Tb.Financiering[[#This Row],[Andere
subsidie(s)]]-Tb.Financiering[[#This Row],[Anders]],0)</f>
        <v>0</v>
      </c>
      <c r="BD79" s="154">
        <f>IF(Tb.Financiering[[#This Row],[Pnr.]]=BD$7,Tb.Financiering[[#This Row],[Te financieren]]-Tb.Financiering[[#This Row],[Eigen
bijdrage]]-Tb.Financiering[[#This Row],[Andere
subsidie(s)]]-Tb.Financiering[[#This Row],[Anders]],0)</f>
        <v>0</v>
      </c>
      <c r="BE79" s="154">
        <f>IF(Tb.Financiering[[#This Row],[Pnr.]]=BE$7,Tb.Financiering[[#This Row],[Te financieren]]-Tb.Financiering[[#This Row],[Eigen
bijdrage]]-Tb.Financiering[[#This Row],[Andere
subsidie(s)]]-Tb.Financiering[[#This Row],[Anders]],0)</f>
        <v>0</v>
      </c>
      <c r="BF79" s="154">
        <f>IF(Tb.Financiering[[#This Row],[Pnr.]]=BF$7,Tb.Financiering[[#This Row],[Te financieren]]-Tb.Financiering[[#This Row],[Eigen
bijdrage]]-Tb.Financiering[[#This Row],[Andere
subsidie(s)]]-Tb.Financiering[[#This Row],[Anders]],0)</f>
        <v>0</v>
      </c>
      <c r="BG79" s="154">
        <f>IF(Tb.Financiering[[#This Row],[Pnr.]]=BG$7,Tb.Financiering[[#This Row],[Te financieren]]-Tb.Financiering[[#This Row],[Eigen
bijdrage]]-Tb.Financiering[[#This Row],[Andere
subsidie(s)]]-Tb.Financiering[[#This Row],[Anders]],0)</f>
        <v>0</v>
      </c>
      <c r="BH79" s="154">
        <f>IF(Tb.Financiering[[#This Row],[Pnr.]]=BH$7,Tb.Financiering[[#This Row],[Te financieren]]-Tb.Financiering[[#This Row],[Eigen
bijdrage]]-Tb.Financiering[[#This Row],[Andere
subsidie(s)]]-Tb.Financiering[[#This Row],[Anders]],0)</f>
        <v>0</v>
      </c>
      <c r="BI79" s="154">
        <f>IF(Tb.Financiering[[#This Row],[Pnr.]]=BI$7,Tb.Financiering[[#This Row],[Te financieren]]-Tb.Financiering[[#This Row],[Eigen
bijdrage]]-Tb.Financiering[[#This Row],[Andere
subsidie(s)]]-Tb.Financiering[[#This Row],[Anders]],0)</f>
        <v>0</v>
      </c>
      <c r="BJ79" s="154">
        <f>IF(Tb.Financiering[[#This Row],[Pnr.]]=BJ$7,Tb.Financiering[[#This Row],[Te financieren]]-Tb.Financiering[[#This Row],[Eigen
bijdrage]]-Tb.Financiering[[#This Row],[Andere
subsidie(s)]]-Tb.Financiering[[#This Row],[Anders]],0)</f>
        <v>0</v>
      </c>
      <c r="BK79" s="154">
        <f>IF(Tb.Financiering[[#This Row],[Pnr.]]=BK$7,Tb.Financiering[[#This Row],[Te financieren]]-Tb.Financiering[[#This Row],[Eigen
bijdrage]]-Tb.Financiering[[#This Row],[Andere
subsidie(s)]]-Tb.Financiering[[#This Row],[Anders]],0)</f>
        <v>0</v>
      </c>
      <c r="BL79" s="154">
        <f>IF(Tb.Financiering[[#This Row],[Pnr.]]=BL$7,Tb.Financiering[[#This Row],[Te financieren]]-Tb.Financiering[[#This Row],[Eigen
bijdrage]]-Tb.Financiering[[#This Row],[Andere
subsidie(s)]]-Tb.Financiering[[#This Row],[Anders]],0)</f>
        <v>0</v>
      </c>
      <c r="BM79" s="154">
        <f>IF(Tb.Financiering[[#This Row],[Pnr.]]=BM$7,Tb.Financiering[[#This Row],[Te financieren]]-Tb.Financiering[[#This Row],[Eigen
bijdrage]]-Tb.Financiering[[#This Row],[Andere
subsidie(s)]]-Tb.Financiering[[#This Row],[Anders]],0)</f>
        <v>0</v>
      </c>
      <c r="BN79" s="259">
        <f>IF(Tb.Financiering[[#This Row],[Pnr.]]=BN$7,Tb.Financiering[[#This Row],[Eigen
bijdrage]]+Tb.Financiering[[#This Row],[Andere
subsidie(s)]]+Tb.Financiering[[#This Row],[Anders]],0)</f>
        <v>0</v>
      </c>
      <c r="BO79" s="259">
        <f>IF(Tb.Financiering[[#This Row],[Pnr.]]=BO$7,Tb.Financiering[[#This Row],[Eigen
bijdrage]]+Tb.Financiering[[#This Row],[Andere
subsidie(s)]]+Tb.Financiering[[#This Row],[Anders]],0)</f>
        <v>0</v>
      </c>
      <c r="BP79" s="259">
        <f>IF(Tb.Financiering[[#This Row],[Pnr.]]=BP$7,Tb.Financiering[[#This Row],[Eigen
bijdrage]]+Tb.Financiering[[#This Row],[Andere
subsidie(s)]]+Tb.Financiering[[#This Row],[Anders]],0)</f>
        <v>0</v>
      </c>
      <c r="BQ79" s="259">
        <f>IF(Tb.Financiering[[#This Row],[Pnr.]]=BQ$7,Tb.Financiering[[#This Row],[Eigen
bijdrage]]+Tb.Financiering[[#This Row],[Andere
subsidie(s)]]+Tb.Financiering[[#This Row],[Anders]],0)</f>
        <v>0</v>
      </c>
      <c r="BR79" s="259">
        <f>IF(Tb.Financiering[[#This Row],[Pnr.]]=BR$7,Tb.Financiering[[#This Row],[Eigen
bijdrage]]+Tb.Financiering[[#This Row],[Andere
subsidie(s)]]+Tb.Financiering[[#This Row],[Anders]],0)</f>
        <v>0</v>
      </c>
      <c r="BS79" s="259">
        <f>IF(Tb.Financiering[[#This Row],[Pnr.]]=BS$7,Tb.Financiering[[#This Row],[Eigen
bijdrage]]+Tb.Financiering[[#This Row],[Andere
subsidie(s)]]+Tb.Financiering[[#This Row],[Anders]],0)</f>
        <v>0</v>
      </c>
      <c r="BT79" s="259">
        <f>IF(Tb.Financiering[[#This Row],[Pnr.]]=BT$7,Tb.Financiering[[#This Row],[Eigen
bijdrage]]+Tb.Financiering[[#This Row],[Andere
subsidie(s)]]+Tb.Financiering[[#This Row],[Anders]],0)</f>
        <v>0</v>
      </c>
      <c r="BU79" s="259">
        <f>IF(Tb.Financiering[[#This Row],[Pnr.]]=BU$7,Tb.Financiering[[#This Row],[Eigen
bijdrage]]+Tb.Financiering[[#This Row],[Andere
subsidie(s)]]+Tb.Financiering[[#This Row],[Anders]],0)</f>
        <v>0</v>
      </c>
      <c r="BV79" s="259">
        <f>IF(Tb.Financiering[[#This Row],[Pnr.]]=BV$7,Tb.Financiering[[#This Row],[Eigen
bijdrage]]+Tb.Financiering[[#This Row],[Andere
subsidie(s)]]+Tb.Financiering[[#This Row],[Anders]],0)</f>
        <v>0</v>
      </c>
      <c r="BW79" s="259">
        <f>IF(Tb.Financiering[[#This Row],[Pnr.]]=BW$7,Tb.Financiering[[#This Row],[Eigen
bijdrage]]+Tb.Financiering[[#This Row],[Andere
subsidie(s)]]+Tb.Financiering[[#This Row],[Anders]],0)</f>
        <v>0</v>
      </c>
      <c r="BX79" s="259">
        <f>IF(Tb.Financiering[[#This Row],[Pnr.]]=BX$7,Tb.Financiering[[#This Row],[Eigen
bijdrage]]+Tb.Financiering[[#This Row],[Andere
subsidie(s)]]+Tb.Financiering[[#This Row],[Anders]],0)</f>
        <v>0</v>
      </c>
      <c r="BY79" s="259">
        <f>IF(Tb.Financiering[[#This Row],[Pnr.]]=BY$7,Tb.Financiering[[#This Row],[Eigen
bijdrage]]+Tb.Financiering[[#This Row],[Andere
subsidie(s)]]+Tb.Financiering[[#This Row],[Anders]],0)</f>
        <v>0</v>
      </c>
      <c r="BZ79" s="259">
        <f>IF(Tb.Financiering[[#This Row],[Pnr.]]=BZ$7,Tb.Financiering[[#This Row],[Eigen
bijdrage]]+Tb.Financiering[[#This Row],[Andere
subsidie(s)]]+Tb.Financiering[[#This Row],[Anders]],0)</f>
        <v>0</v>
      </c>
      <c r="CA79" s="259">
        <f>IF(Tb.Financiering[[#This Row],[Pnr.]]=CA$7,Tb.Financiering[[#This Row],[Eigen
bijdrage]]+Tb.Financiering[[#This Row],[Andere
subsidie(s)]]+Tb.Financiering[[#This Row],[Anders]],0)</f>
        <v>0</v>
      </c>
      <c r="CB79" s="259">
        <f>IF(Tb.Financiering[[#This Row],[Pnr.]]=CB$7,Tb.Financiering[[#This Row],[Eigen
bijdrage]]+Tb.Financiering[[#This Row],[Andere
subsidie(s)]]+Tb.Financiering[[#This Row],[Anders]],0)</f>
        <v>0</v>
      </c>
      <c r="CC79" s="259">
        <f>IF(Tb.Financiering[[#This Row],[Pnr.]]=CC$7,Tb.Financiering[[#This Row],[Eigen
bijdrage]]+Tb.Financiering[[#This Row],[Andere
subsidie(s)]]+Tb.Financiering[[#This Row],[Anders]],0)</f>
        <v>0</v>
      </c>
      <c r="CD79" s="259">
        <f>IF(Tb.Financiering[[#This Row],[Pnr.]]=CD$7,Tb.Financiering[[#This Row],[Eigen
bijdrage]]+Tb.Financiering[[#This Row],[Andere
subsidie(s)]]+Tb.Financiering[[#This Row],[Anders]],0)</f>
        <v>0</v>
      </c>
      <c r="CE79" s="259">
        <f>IF(Tb.Financiering[[#This Row],[Pnr.]]=CE$7,Tb.Financiering[[#This Row],[Eigen
bijdrage]]+Tb.Financiering[[#This Row],[Andere
subsidie(s)]]+Tb.Financiering[[#This Row],[Anders]],0)</f>
        <v>0</v>
      </c>
      <c r="CF79" s="259">
        <f>IF(Tb.Financiering[[#This Row],[Pnr.]]=CF$7,Tb.Financiering[[#This Row],[Eigen
bijdrage]]+Tb.Financiering[[#This Row],[Andere
subsidie(s)]]+Tb.Financiering[[#This Row],[Anders]],0)</f>
        <v>0</v>
      </c>
      <c r="CG79" s="259">
        <f>IF(Tb.Financiering[[#This Row],[Pnr.]]=CG$7,Tb.Financiering[[#This Row],[Eigen
bijdrage]]+Tb.Financiering[[#This Row],[Andere
subsidie(s)]]+Tb.Financiering[[#This Row],[Anders]],0)</f>
        <v>0</v>
      </c>
      <c r="CH79" s="259">
        <f>IF(Tb.Financiering[[#This Row],[Pnr.]]=CH$7,Tb.Financiering[[#This Row],[Eigen
bijdrage]]+Tb.Financiering[[#This Row],[Andere
subsidie(s)]]+Tb.Financiering[[#This Row],[Anders]],0)</f>
        <v>0</v>
      </c>
      <c r="CI79" s="259">
        <f>IF(Tb.Financiering[[#This Row],[Pnr.]]=CI$7,Tb.Financiering[[#This Row],[Eigen
bijdrage]]+Tb.Financiering[[#This Row],[Andere
subsidie(s)]]+Tb.Financiering[[#This Row],[Anders]],0)</f>
        <v>0</v>
      </c>
      <c r="CJ79" s="259">
        <f>IF(Tb.Financiering[[#This Row],[Pnr.]]=CJ$7,Tb.Financiering[[#This Row],[Eigen
bijdrage]]+Tb.Financiering[[#This Row],[Andere
subsidie(s)]]+Tb.Financiering[[#This Row],[Anders]],0)</f>
        <v>0</v>
      </c>
      <c r="CK79" s="259">
        <f>IF(Tb.Financiering[[#This Row],[Pnr.]]=CK$7,Tb.Financiering[[#This Row],[Eigen
bijdrage]]+Tb.Financiering[[#This Row],[Andere
subsidie(s)]]+Tb.Financiering[[#This Row],[Anders]],0)</f>
        <v>0</v>
      </c>
      <c r="CL79" s="259">
        <f>IF(Tb.Financiering[[#This Row],[Pnr.]]=CL$7,Tb.Financiering[[#This Row],[Eigen
bijdrage]]+Tb.Financiering[[#This Row],[Andere
subsidie(s)]]+Tb.Financiering[[#This Row],[Anders]],0)</f>
        <v>0</v>
      </c>
      <c r="CM79" s="259">
        <f>IF(Tb.Financiering[[#This Row],[Pnr.]]=CM$7,Tb.Financiering[[#This Row],[Eigen
bijdrage]]+Tb.Financiering[[#This Row],[Andere
subsidie(s)]]+Tb.Financiering[[#This Row],[Anders]],0)</f>
        <v>0</v>
      </c>
      <c r="CN79" s="259">
        <f>IF(Tb.Financiering[[#This Row],[Pnr.]]=CN$7,Tb.Financiering[[#This Row],[Eigen
bijdrage]]+Tb.Financiering[[#This Row],[Andere
subsidie(s)]]+Tb.Financiering[[#This Row],[Anders]],0)</f>
        <v>0</v>
      </c>
      <c r="CO79" s="259">
        <f>IF(Tb.Financiering[[#This Row],[Pnr.]]=CO$7,Tb.Financiering[[#This Row],[Eigen
bijdrage]]+Tb.Financiering[[#This Row],[Andere
subsidie(s)]]+Tb.Financiering[[#This Row],[Anders]],0)</f>
        <v>0</v>
      </c>
      <c r="CP79" s="259">
        <f>IF(Tb.Financiering[[#This Row],[Pnr.]]=CP$7,Tb.Financiering[[#This Row],[Eigen
bijdrage]]+Tb.Financiering[[#This Row],[Andere
subsidie(s)]]+Tb.Financiering[[#This Row],[Anders]],0)</f>
        <v>0</v>
      </c>
      <c r="CQ79" s="259">
        <f>IF(Tb.Financiering[[#This Row],[Pnr.]]=CQ$7,Tb.Financiering[[#This Row],[Eigen
bijdrage]]+Tb.Financiering[[#This Row],[Andere
subsidie(s)]]+Tb.Financiering[[#This Row],[Anders]],0)</f>
        <v>0</v>
      </c>
      <c r="CR79" s="259">
        <f>IF(Tb.Financiering[[#This Row],[Pnr.]]=CR$7,Tb.Financiering[[#This Row],[Eigen
bijdrage]]+Tb.Financiering[[#This Row],[Andere
subsidie(s)]]+Tb.Financiering[[#This Row],[Anders]],0)</f>
        <v>0</v>
      </c>
      <c r="CS79" s="259">
        <f>IF(Tb.Financiering[[#This Row],[Pnr.]]=CS$7,Tb.Financiering[[#This Row],[Eigen
bijdrage]]+Tb.Financiering[[#This Row],[Andere
subsidie(s)]]+Tb.Financiering[[#This Row],[Anders]],0)</f>
        <v>0</v>
      </c>
      <c r="CT79" s="259">
        <f>IF(Tb.Financiering[[#This Row],[Pnr.]]=CT$7,Tb.Financiering[[#This Row],[Eigen
bijdrage]]+Tb.Financiering[[#This Row],[Andere
subsidie(s)]]+Tb.Financiering[[#This Row],[Anders]],0)</f>
        <v>0</v>
      </c>
      <c r="CU79" s="259">
        <f>IF(Tb.Financiering[[#This Row],[Pnr.]]=CU$7,Tb.Financiering[[#This Row],[Eigen
bijdrage]]+Tb.Financiering[[#This Row],[Andere
subsidie(s)]]+Tb.Financiering[[#This Row],[Anders]],0)</f>
        <v>0</v>
      </c>
      <c r="CV79" s="259">
        <f>IF(Tb.Financiering[[#This Row],[Pnr.]]=CV$7,Tb.Financiering[[#This Row],[Eigen
bijdrage]]+Tb.Financiering[[#This Row],[Andere
subsidie(s)]]+Tb.Financiering[[#This Row],[Anders]],0)</f>
        <v>0</v>
      </c>
      <c r="CW79" s="259">
        <f>IF(Tb.Financiering[[#This Row],[Pnr.]]=CW$7,Tb.Financiering[[#This Row],[Eigen
bijdrage]]+Tb.Financiering[[#This Row],[Andere
subsidie(s)]]+Tb.Financiering[[#This Row],[Anders]],0)</f>
        <v>0</v>
      </c>
      <c r="CX79" s="259">
        <f>IF(Tb.Financiering[[#This Row],[Pnr.]]=CX$7,Tb.Financiering[[#This Row],[Eigen
bijdrage]]+Tb.Financiering[[#This Row],[Andere
subsidie(s)]]+Tb.Financiering[[#This Row],[Anders]],0)</f>
        <v>0</v>
      </c>
      <c r="CY79" s="259">
        <f>IF(Tb.Financiering[[#This Row],[Pnr.]]=CY$7,Tb.Financiering[[#This Row],[Eigen
bijdrage]]+Tb.Financiering[[#This Row],[Andere
subsidie(s)]]+Tb.Financiering[[#This Row],[Anders]],0)</f>
        <v>0</v>
      </c>
      <c r="CZ79" s="259">
        <f>IF(Tb.Financiering[[#This Row],[Pnr.]]=CZ$7,Tb.Financiering[[#This Row],[Eigen
bijdrage]]+Tb.Financiering[[#This Row],[Andere
subsidie(s)]]+Tb.Financiering[[#This Row],[Anders]],0)</f>
        <v>0</v>
      </c>
      <c r="DA79" s="259">
        <f>IF(Tb.Financiering[[#This Row],[Pnr.]]=DA$7,Tb.Financiering[[#This Row],[Eigen
bijdrage]]+Tb.Financiering[[#This Row],[Andere
subsidie(s)]]+Tb.Financiering[[#This Row],[Anders]],0)</f>
        <v>0</v>
      </c>
      <c r="DB79" s="259">
        <f>IF(Tb.Financiering[[#This Row],[Pnr.]]=DB$7,Tb.Financiering[[#This Row],[Eigen
bijdrage]]+Tb.Financiering[[#This Row],[Andere
subsidie(s)]]+Tb.Financiering[[#This Row],[Anders]],0)</f>
        <v>0</v>
      </c>
      <c r="DC79" s="259">
        <f>IF(Tb.Financiering[[#This Row],[Pnr.]]=DC$7,Tb.Financiering[[#This Row],[Eigen
bijdrage]]+Tb.Financiering[[#This Row],[Andere
subsidie(s)]]+Tb.Financiering[[#This Row],[Anders]],0)</f>
        <v>0</v>
      </c>
      <c r="DD79" s="259">
        <f>IF(Tb.Financiering[[#This Row],[Pnr.]]=DD$7,Tb.Financiering[[#This Row],[Eigen
bijdrage]]+Tb.Financiering[[#This Row],[Andere
subsidie(s)]]+Tb.Financiering[[#This Row],[Anders]],0)</f>
        <v>0</v>
      </c>
      <c r="DE79" s="259">
        <f>IF(Tb.Financiering[[#This Row],[Pnr.]]=DE$7,Tb.Financiering[[#This Row],[Eigen
bijdrage]]+Tb.Financiering[[#This Row],[Andere
subsidie(s)]]+Tb.Financiering[[#This Row],[Anders]],0)</f>
        <v>0</v>
      </c>
      <c r="DF79" s="259">
        <f>IF(Tb.Financiering[[#This Row],[Pnr.]]=DF$7,Tb.Financiering[[#This Row],[Eigen
bijdrage]]+Tb.Financiering[[#This Row],[Andere
subsidie(s)]]+Tb.Financiering[[#This Row],[Anders]],0)</f>
        <v>0</v>
      </c>
      <c r="DG79" s="259">
        <f>IF(Tb.Financiering[[#This Row],[Pnr.]]=DG$7,Tb.Financiering[[#This Row],[Eigen
bijdrage]]+Tb.Financiering[[#This Row],[Andere
subsidie(s)]]+Tb.Financiering[[#This Row],[Anders]],0)</f>
        <v>0</v>
      </c>
      <c r="DH79" s="259">
        <f>IF(Tb.Financiering[[#This Row],[Pnr.]]=DH$7,Tb.Financiering[[#This Row],[Eigen
bijdrage]]+Tb.Financiering[[#This Row],[Andere
subsidie(s)]]+Tb.Financiering[[#This Row],[Anders]],0)</f>
        <v>0</v>
      </c>
      <c r="DI79" s="259">
        <f>IF(Tb.Financiering[[#This Row],[Pnr.]]=DI$7,Tb.Financiering[[#This Row],[Eigen
bijdrage]]+Tb.Financiering[[#This Row],[Andere
subsidie(s)]]+Tb.Financiering[[#This Row],[Anders]],0)</f>
        <v>0</v>
      </c>
      <c r="DJ79" s="259">
        <f>IF(Tb.Financiering[[#This Row],[Pnr.]]=DJ$7,Tb.Financiering[[#This Row],[Eigen
bijdrage]]+Tb.Financiering[[#This Row],[Andere
subsidie(s)]]+Tb.Financiering[[#This Row],[Anders]],0)</f>
        <v>0</v>
      </c>
      <c r="DK79" s="259">
        <f>IF(Tb.Financiering[[#This Row],[Pnr.]]=DK$7,Tb.Financiering[[#This Row],[Eigen
bijdrage]]+Tb.Financiering[[#This Row],[Andere
subsidie(s)]]+Tb.Financiering[[#This Row],[Anders]],0)</f>
        <v>0</v>
      </c>
      <c r="XEZ79" s="267"/>
      <c r="XFA79" s="267"/>
      <c r="XFB79" s="267"/>
      <c r="XFC79" s="267"/>
      <c r="XFD79" s="31"/>
    </row>
    <row r="80" spans="1:115 16380:16384" s="4" customFormat="1" x14ac:dyDescent="0.3">
      <c r="A80" s="31"/>
      <c r="B80" s="147"/>
      <c r="C80" s="147"/>
      <c r="D80" s="11">
        <f>SUMIF(Tbl.Kosten[PSAnr.],Tb.Financiering[[#This Row],[PSAnr.]],Tbl.Kosten[Totaal kosten])</f>
        <v>0</v>
      </c>
      <c r="E80" s="164">
        <f>SUMIF(Tbl.Kosten[PSAnr.],Tb.Financiering[[#This Row],[PSAnr.]],Tbl.Kosten[Subsidie])</f>
        <v>0</v>
      </c>
      <c r="F80" s="165"/>
      <c r="G80" s="164">
        <f>Tb.Financiering[[#This Row],[Begrote kosten]]-Tb.Financiering[[#This Row],[Berekende GLB subsidie]]-Tb.Financiering[[#This Row],[Correctie GLB subsidie]]</f>
        <v>0</v>
      </c>
      <c r="H80" s="166"/>
      <c r="I80" s="166"/>
      <c r="J80" s="166"/>
      <c r="K80" s="162"/>
      <c r="L80" s="97">
        <f>Tb.Financiering[[#This Row],[Te financieren]]-SUM(Tb.Financiering[[#This Row],[Eigen
bijdrage]:[Anders]])</f>
        <v>0</v>
      </c>
      <c r="M80" s="170" t="str">
        <f>IFERROR(VLOOKUP(Tb.Financiering[[#This Row],[Partnernaam]],Tbl.Projectpartners[[Naam]:[PNr.]],9,FALSE),"")</f>
        <v/>
      </c>
      <c r="N80" s="152" t="str">
        <f>IFERROR(VLOOKUP(Tb.Financiering[[#This Row],[Subsidiabele activiteit]],Tbl.Subsidiehoogte[[Subsidieactiviteit]:[SAnr.]],3,FALSE),"")</f>
        <v/>
      </c>
      <c r="O80" s="152" t="str">
        <f>_xlfn.CONCAT(Tb.Financiering[[#This Row],[Pnr.]],Tb.Financiering[[#This Row],[SAnr.]])</f>
        <v/>
      </c>
      <c r="P80" s="154">
        <f>IF(Tb.Financiering[[#This Row],[Pnr.]]=P$7,Tb.Financiering[[#This Row],[Te financieren]]-Tb.Financiering[[#This Row],[Eigen
bijdrage]]-Tb.Financiering[[#This Row],[Andere
subsidie(s)]]-Tb.Financiering[[#This Row],[Anders]],0)</f>
        <v>0</v>
      </c>
      <c r="Q80" s="154">
        <f>IF(Tb.Financiering[[#This Row],[Pnr.]]=Q$7,Tb.Financiering[[#This Row],[Te financieren]]-Tb.Financiering[[#This Row],[Eigen
bijdrage]]-Tb.Financiering[[#This Row],[Andere
subsidie(s)]]-Tb.Financiering[[#This Row],[Anders]],0)</f>
        <v>0</v>
      </c>
      <c r="R80" s="154">
        <f>IF(Tb.Financiering[[#This Row],[Pnr.]]=R$7,Tb.Financiering[[#This Row],[Te financieren]]-Tb.Financiering[[#This Row],[Eigen
bijdrage]]-Tb.Financiering[[#This Row],[Andere
subsidie(s)]]-Tb.Financiering[[#This Row],[Anders]],0)</f>
        <v>0</v>
      </c>
      <c r="S80" s="154">
        <f>IF(Tb.Financiering[[#This Row],[Pnr.]]=S$7,Tb.Financiering[[#This Row],[Te financieren]]-Tb.Financiering[[#This Row],[Eigen
bijdrage]]-Tb.Financiering[[#This Row],[Andere
subsidie(s)]]-Tb.Financiering[[#This Row],[Anders]],0)</f>
        <v>0</v>
      </c>
      <c r="T80" s="154">
        <f>IF(Tb.Financiering[[#This Row],[Pnr.]]=T$7,Tb.Financiering[[#This Row],[Te financieren]]-Tb.Financiering[[#This Row],[Eigen
bijdrage]]-Tb.Financiering[[#This Row],[Andere
subsidie(s)]]-Tb.Financiering[[#This Row],[Anders]],0)</f>
        <v>0</v>
      </c>
      <c r="U80" s="154">
        <f>IF(Tb.Financiering[[#This Row],[Pnr.]]=U$7,Tb.Financiering[[#This Row],[Te financieren]]-Tb.Financiering[[#This Row],[Eigen
bijdrage]]-Tb.Financiering[[#This Row],[Andere
subsidie(s)]]-Tb.Financiering[[#This Row],[Anders]],0)</f>
        <v>0</v>
      </c>
      <c r="V80" s="154">
        <f>IF(Tb.Financiering[[#This Row],[Pnr.]]=V$7,Tb.Financiering[[#This Row],[Te financieren]]-Tb.Financiering[[#This Row],[Eigen
bijdrage]]-Tb.Financiering[[#This Row],[Andere
subsidie(s)]]-Tb.Financiering[[#This Row],[Anders]],0)</f>
        <v>0</v>
      </c>
      <c r="W80" s="154">
        <f>IF(Tb.Financiering[[#This Row],[Pnr.]]=W$7,Tb.Financiering[[#This Row],[Te financieren]]-Tb.Financiering[[#This Row],[Eigen
bijdrage]]-Tb.Financiering[[#This Row],[Andere
subsidie(s)]]-Tb.Financiering[[#This Row],[Anders]],0)</f>
        <v>0</v>
      </c>
      <c r="X80" s="154">
        <f>IF(Tb.Financiering[[#This Row],[Pnr.]]=X$7,Tb.Financiering[[#This Row],[Te financieren]]-Tb.Financiering[[#This Row],[Eigen
bijdrage]]-Tb.Financiering[[#This Row],[Andere
subsidie(s)]]-Tb.Financiering[[#This Row],[Anders]],0)</f>
        <v>0</v>
      </c>
      <c r="Y80" s="154">
        <f>IF(Tb.Financiering[[#This Row],[Pnr.]]=Y$7,Tb.Financiering[[#This Row],[Te financieren]]-Tb.Financiering[[#This Row],[Eigen
bijdrage]]-Tb.Financiering[[#This Row],[Andere
subsidie(s)]]-Tb.Financiering[[#This Row],[Anders]],0)</f>
        <v>0</v>
      </c>
      <c r="Z80" s="154">
        <f>IF(Tb.Financiering[[#This Row],[Pnr.]]=Z$7,Tb.Financiering[[#This Row],[Te financieren]]-Tb.Financiering[[#This Row],[Eigen
bijdrage]]-Tb.Financiering[[#This Row],[Andere
subsidie(s)]]-Tb.Financiering[[#This Row],[Anders]],0)</f>
        <v>0</v>
      </c>
      <c r="AA80" s="154">
        <f>IF(Tb.Financiering[[#This Row],[Pnr.]]=AA$7,Tb.Financiering[[#This Row],[Te financieren]]-Tb.Financiering[[#This Row],[Eigen
bijdrage]]-Tb.Financiering[[#This Row],[Andere
subsidie(s)]]-Tb.Financiering[[#This Row],[Anders]],0)</f>
        <v>0</v>
      </c>
      <c r="AB80" s="154">
        <f>IF(Tb.Financiering[[#This Row],[Pnr.]]=AB$7,Tb.Financiering[[#This Row],[Te financieren]]-Tb.Financiering[[#This Row],[Eigen
bijdrage]]-Tb.Financiering[[#This Row],[Andere
subsidie(s)]]-Tb.Financiering[[#This Row],[Anders]],0)</f>
        <v>0</v>
      </c>
      <c r="AC80" s="154">
        <f>IF(Tb.Financiering[[#This Row],[Pnr.]]=AC$7,Tb.Financiering[[#This Row],[Te financieren]]-Tb.Financiering[[#This Row],[Eigen
bijdrage]]-Tb.Financiering[[#This Row],[Andere
subsidie(s)]]-Tb.Financiering[[#This Row],[Anders]],0)</f>
        <v>0</v>
      </c>
      <c r="AD80" s="154">
        <f>IF(Tb.Financiering[[#This Row],[Pnr.]]=AD$7,Tb.Financiering[[#This Row],[Te financieren]]-Tb.Financiering[[#This Row],[Eigen
bijdrage]]-Tb.Financiering[[#This Row],[Andere
subsidie(s)]]-Tb.Financiering[[#This Row],[Anders]],0)</f>
        <v>0</v>
      </c>
      <c r="AE80" s="154">
        <f>IF(Tb.Financiering[[#This Row],[Pnr.]]=AE$7,Tb.Financiering[[#This Row],[Te financieren]]-Tb.Financiering[[#This Row],[Eigen
bijdrage]]-Tb.Financiering[[#This Row],[Andere
subsidie(s)]]-Tb.Financiering[[#This Row],[Anders]],0)</f>
        <v>0</v>
      </c>
      <c r="AF80" s="154">
        <f>IF(Tb.Financiering[[#This Row],[Pnr.]]=AF$7,Tb.Financiering[[#This Row],[Te financieren]]-Tb.Financiering[[#This Row],[Eigen
bijdrage]]-Tb.Financiering[[#This Row],[Andere
subsidie(s)]]-Tb.Financiering[[#This Row],[Anders]],0)</f>
        <v>0</v>
      </c>
      <c r="AG80" s="154">
        <f>IF(Tb.Financiering[[#This Row],[Pnr.]]=AG$7,Tb.Financiering[[#This Row],[Te financieren]]-Tb.Financiering[[#This Row],[Eigen
bijdrage]]-Tb.Financiering[[#This Row],[Andere
subsidie(s)]]-Tb.Financiering[[#This Row],[Anders]],0)</f>
        <v>0</v>
      </c>
      <c r="AH80" s="154">
        <f>IF(Tb.Financiering[[#This Row],[Pnr.]]=AH$7,Tb.Financiering[[#This Row],[Te financieren]]-Tb.Financiering[[#This Row],[Eigen
bijdrage]]-Tb.Financiering[[#This Row],[Andere
subsidie(s)]]-Tb.Financiering[[#This Row],[Anders]],0)</f>
        <v>0</v>
      </c>
      <c r="AI80" s="154">
        <f>IF(Tb.Financiering[[#This Row],[Pnr.]]=AI$7,Tb.Financiering[[#This Row],[Te financieren]]-Tb.Financiering[[#This Row],[Eigen
bijdrage]]-Tb.Financiering[[#This Row],[Andere
subsidie(s)]]-Tb.Financiering[[#This Row],[Anders]],0)</f>
        <v>0</v>
      </c>
      <c r="AJ80" s="154">
        <f>IF(Tb.Financiering[[#This Row],[Pnr.]]=AJ$7,Tb.Financiering[[#This Row],[Te financieren]]-Tb.Financiering[[#This Row],[Eigen
bijdrage]]-Tb.Financiering[[#This Row],[Andere
subsidie(s)]]-Tb.Financiering[[#This Row],[Anders]],0)</f>
        <v>0</v>
      </c>
      <c r="AK80" s="154">
        <f>IF(Tb.Financiering[[#This Row],[Pnr.]]=AK$7,Tb.Financiering[[#This Row],[Te financieren]]-Tb.Financiering[[#This Row],[Eigen
bijdrage]]-Tb.Financiering[[#This Row],[Andere
subsidie(s)]]-Tb.Financiering[[#This Row],[Anders]],0)</f>
        <v>0</v>
      </c>
      <c r="AL80" s="154">
        <f>IF(Tb.Financiering[[#This Row],[Pnr.]]=AL$7,Tb.Financiering[[#This Row],[Te financieren]]-Tb.Financiering[[#This Row],[Eigen
bijdrage]]-Tb.Financiering[[#This Row],[Andere
subsidie(s)]]-Tb.Financiering[[#This Row],[Anders]],0)</f>
        <v>0</v>
      </c>
      <c r="AM80" s="154">
        <f>IF(Tb.Financiering[[#This Row],[Pnr.]]=AM$7,Tb.Financiering[[#This Row],[Te financieren]]-Tb.Financiering[[#This Row],[Eigen
bijdrage]]-Tb.Financiering[[#This Row],[Andere
subsidie(s)]]-Tb.Financiering[[#This Row],[Anders]],0)</f>
        <v>0</v>
      </c>
      <c r="AN80" s="154">
        <f>IF(Tb.Financiering[[#This Row],[Pnr.]]=AN$7,Tb.Financiering[[#This Row],[Te financieren]]-Tb.Financiering[[#This Row],[Eigen
bijdrage]]-Tb.Financiering[[#This Row],[Andere
subsidie(s)]]-Tb.Financiering[[#This Row],[Anders]],0)</f>
        <v>0</v>
      </c>
      <c r="AO80" s="154">
        <f>IF(Tb.Financiering[[#This Row],[Pnr.]]=AO$7,Tb.Financiering[[#This Row],[Te financieren]]-Tb.Financiering[[#This Row],[Eigen
bijdrage]]-Tb.Financiering[[#This Row],[Andere
subsidie(s)]]-Tb.Financiering[[#This Row],[Anders]],0)</f>
        <v>0</v>
      </c>
      <c r="AP80" s="154">
        <f>IF(Tb.Financiering[[#This Row],[Pnr.]]=AP$7,Tb.Financiering[[#This Row],[Te financieren]]-Tb.Financiering[[#This Row],[Eigen
bijdrage]]-Tb.Financiering[[#This Row],[Andere
subsidie(s)]]-Tb.Financiering[[#This Row],[Anders]],0)</f>
        <v>0</v>
      </c>
      <c r="AQ80" s="154">
        <f>IF(Tb.Financiering[[#This Row],[Pnr.]]=AQ$7,Tb.Financiering[[#This Row],[Te financieren]]-Tb.Financiering[[#This Row],[Eigen
bijdrage]]-Tb.Financiering[[#This Row],[Andere
subsidie(s)]]-Tb.Financiering[[#This Row],[Anders]],0)</f>
        <v>0</v>
      </c>
      <c r="AR80" s="154">
        <f>IF(Tb.Financiering[[#This Row],[Pnr.]]=AR$7,Tb.Financiering[[#This Row],[Te financieren]]-Tb.Financiering[[#This Row],[Eigen
bijdrage]]-Tb.Financiering[[#This Row],[Andere
subsidie(s)]]-Tb.Financiering[[#This Row],[Anders]],0)</f>
        <v>0</v>
      </c>
      <c r="AS80" s="154">
        <f>IF(Tb.Financiering[[#This Row],[Pnr.]]=AS$7,Tb.Financiering[[#This Row],[Te financieren]]-Tb.Financiering[[#This Row],[Eigen
bijdrage]]-Tb.Financiering[[#This Row],[Andere
subsidie(s)]]-Tb.Financiering[[#This Row],[Anders]],0)</f>
        <v>0</v>
      </c>
      <c r="AT80" s="154">
        <f>IF(Tb.Financiering[[#This Row],[Pnr.]]=AT$7,Tb.Financiering[[#This Row],[Te financieren]]-Tb.Financiering[[#This Row],[Eigen
bijdrage]]-Tb.Financiering[[#This Row],[Andere
subsidie(s)]]-Tb.Financiering[[#This Row],[Anders]],0)</f>
        <v>0</v>
      </c>
      <c r="AU80" s="154">
        <f>IF(Tb.Financiering[[#This Row],[Pnr.]]=AU$7,Tb.Financiering[[#This Row],[Te financieren]]-Tb.Financiering[[#This Row],[Eigen
bijdrage]]-Tb.Financiering[[#This Row],[Andere
subsidie(s)]]-Tb.Financiering[[#This Row],[Anders]],0)</f>
        <v>0</v>
      </c>
      <c r="AV80" s="154">
        <f>IF(Tb.Financiering[[#This Row],[Pnr.]]=AV$7,Tb.Financiering[[#This Row],[Te financieren]]-Tb.Financiering[[#This Row],[Eigen
bijdrage]]-Tb.Financiering[[#This Row],[Andere
subsidie(s)]]-Tb.Financiering[[#This Row],[Anders]],0)</f>
        <v>0</v>
      </c>
      <c r="AW80" s="154">
        <f>IF(Tb.Financiering[[#This Row],[Pnr.]]=AW$7,Tb.Financiering[[#This Row],[Te financieren]]-Tb.Financiering[[#This Row],[Eigen
bijdrage]]-Tb.Financiering[[#This Row],[Andere
subsidie(s)]]-Tb.Financiering[[#This Row],[Anders]],0)</f>
        <v>0</v>
      </c>
      <c r="AX80" s="154">
        <f>IF(Tb.Financiering[[#This Row],[Pnr.]]=AX$7,Tb.Financiering[[#This Row],[Te financieren]]-Tb.Financiering[[#This Row],[Eigen
bijdrage]]-Tb.Financiering[[#This Row],[Andere
subsidie(s)]]-Tb.Financiering[[#This Row],[Anders]],0)</f>
        <v>0</v>
      </c>
      <c r="AY80" s="154">
        <f>IF(Tb.Financiering[[#This Row],[Pnr.]]=AY$7,Tb.Financiering[[#This Row],[Te financieren]]-Tb.Financiering[[#This Row],[Eigen
bijdrage]]-Tb.Financiering[[#This Row],[Andere
subsidie(s)]]-Tb.Financiering[[#This Row],[Anders]],0)</f>
        <v>0</v>
      </c>
      <c r="AZ80" s="154">
        <f>IF(Tb.Financiering[[#This Row],[Pnr.]]=AZ$7,Tb.Financiering[[#This Row],[Te financieren]]-Tb.Financiering[[#This Row],[Eigen
bijdrage]]-Tb.Financiering[[#This Row],[Andere
subsidie(s)]]-Tb.Financiering[[#This Row],[Anders]],0)</f>
        <v>0</v>
      </c>
      <c r="BA80" s="154">
        <f>IF(Tb.Financiering[[#This Row],[Pnr.]]=BA$7,Tb.Financiering[[#This Row],[Te financieren]]-Tb.Financiering[[#This Row],[Eigen
bijdrage]]-Tb.Financiering[[#This Row],[Andere
subsidie(s)]]-Tb.Financiering[[#This Row],[Anders]],0)</f>
        <v>0</v>
      </c>
      <c r="BB80" s="154">
        <f>IF(Tb.Financiering[[#This Row],[Pnr.]]=BB$7,Tb.Financiering[[#This Row],[Te financieren]]-Tb.Financiering[[#This Row],[Eigen
bijdrage]]-Tb.Financiering[[#This Row],[Andere
subsidie(s)]]-Tb.Financiering[[#This Row],[Anders]],0)</f>
        <v>0</v>
      </c>
      <c r="BC80" s="154">
        <f>IF(Tb.Financiering[[#This Row],[Pnr.]]=BC$7,Tb.Financiering[[#This Row],[Te financieren]]-Tb.Financiering[[#This Row],[Eigen
bijdrage]]-Tb.Financiering[[#This Row],[Andere
subsidie(s)]]-Tb.Financiering[[#This Row],[Anders]],0)</f>
        <v>0</v>
      </c>
      <c r="BD80" s="154">
        <f>IF(Tb.Financiering[[#This Row],[Pnr.]]=BD$7,Tb.Financiering[[#This Row],[Te financieren]]-Tb.Financiering[[#This Row],[Eigen
bijdrage]]-Tb.Financiering[[#This Row],[Andere
subsidie(s)]]-Tb.Financiering[[#This Row],[Anders]],0)</f>
        <v>0</v>
      </c>
      <c r="BE80" s="154">
        <f>IF(Tb.Financiering[[#This Row],[Pnr.]]=BE$7,Tb.Financiering[[#This Row],[Te financieren]]-Tb.Financiering[[#This Row],[Eigen
bijdrage]]-Tb.Financiering[[#This Row],[Andere
subsidie(s)]]-Tb.Financiering[[#This Row],[Anders]],0)</f>
        <v>0</v>
      </c>
      <c r="BF80" s="154">
        <f>IF(Tb.Financiering[[#This Row],[Pnr.]]=BF$7,Tb.Financiering[[#This Row],[Te financieren]]-Tb.Financiering[[#This Row],[Eigen
bijdrage]]-Tb.Financiering[[#This Row],[Andere
subsidie(s)]]-Tb.Financiering[[#This Row],[Anders]],0)</f>
        <v>0</v>
      </c>
      <c r="BG80" s="154">
        <f>IF(Tb.Financiering[[#This Row],[Pnr.]]=BG$7,Tb.Financiering[[#This Row],[Te financieren]]-Tb.Financiering[[#This Row],[Eigen
bijdrage]]-Tb.Financiering[[#This Row],[Andere
subsidie(s)]]-Tb.Financiering[[#This Row],[Anders]],0)</f>
        <v>0</v>
      </c>
      <c r="BH80" s="154">
        <f>IF(Tb.Financiering[[#This Row],[Pnr.]]=BH$7,Tb.Financiering[[#This Row],[Te financieren]]-Tb.Financiering[[#This Row],[Eigen
bijdrage]]-Tb.Financiering[[#This Row],[Andere
subsidie(s)]]-Tb.Financiering[[#This Row],[Anders]],0)</f>
        <v>0</v>
      </c>
      <c r="BI80" s="154">
        <f>IF(Tb.Financiering[[#This Row],[Pnr.]]=BI$7,Tb.Financiering[[#This Row],[Te financieren]]-Tb.Financiering[[#This Row],[Eigen
bijdrage]]-Tb.Financiering[[#This Row],[Andere
subsidie(s)]]-Tb.Financiering[[#This Row],[Anders]],0)</f>
        <v>0</v>
      </c>
      <c r="BJ80" s="154">
        <f>IF(Tb.Financiering[[#This Row],[Pnr.]]=BJ$7,Tb.Financiering[[#This Row],[Te financieren]]-Tb.Financiering[[#This Row],[Eigen
bijdrage]]-Tb.Financiering[[#This Row],[Andere
subsidie(s)]]-Tb.Financiering[[#This Row],[Anders]],0)</f>
        <v>0</v>
      </c>
      <c r="BK80" s="154">
        <f>IF(Tb.Financiering[[#This Row],[Pnr.]]=BK$7,Tb.Financiering[[#This Row],[Te financieren]]-Tb.Financiering[[#This Row],[Eigen
bijdrage]]-Tb.Financiering[[#This Row],[Andere
subsidie(s)]]-Tb.Financiering[[#This Row],[Anders]],0)</f>
        <v>0</v>
      </c>
      <c r="BL80" s="154">
        <f>IF(Tb.Financiering[[#This Row],[Pnr.]]=BL$7,Tb.Financiering[[#This Row],[Te financieren]]-Tb.Financiering[[#This Row],[Eigen
bijdrage]]-Tb.Financiering[[#This Row],[Andere
subsidie(s)]]-Tb.Financiering[[#This Row],[Anders]],0)</f>
        <v>0</v>
      </c>
      <c r="BM80" s="154">
        <f>IF(Tb.Financiering[[#This Row],[Pnr.]]=BM$7,Tb.Financiering[[#This Row],[Te financieren]]-Tb.Financiering[[#This Row],[Eigen
bijdrage]]-Tb.Financiering[[#This Row],[Andere
subsidie(s)]]-Tb.Financiering[[#This Row],[Anders]],0)</f>
        <v>0</v>
      </c>
      <c r="BN80" s="259">
        <f>IF(Tb.Financiering[[#This Row],[Pnr.]]=BN$7,Tb.Financiering[[#This Row],[Eigen
bijdrage]]+Tb.Financiering[[#This Row],[Andere
subsidie(s)]]+Tb.Financiering[[#This Row],[Anders]],0)</f>
        <v>0</v>
      </c>
      <c r="BO80" s="259">
        <f>IF(Tb.Financiering[[#This Row],[Pnr.]]=BO$7,Tb.Financiering[[#This Row],[Eigen
bijdrage]]+Tb.Financiering[[#This Row],[Andere
subsidie(s)]]+Tb.Financiering[[#This Row],[Anders]],0)</f>
        <v>0</v>
      </c>
      <c r="BP80" s="259">
        <f>IF(Tb.Financiering[[#This Row],[Pnr.]]=BP$7,Tb.Financiering[[#This Row],[Eigen
bijdrage]]+Tb.Financiering[[#This Row],[Andere
subsidie(s)]]+Tb.Financiering[[#This Row],[Anders]],0)</f>
        <v>0</v>
      </c>
      <c r="BQ80" s="259">
        <f>IF(Tb.Financiering[[#This Row],[Pnr.]]=BQ$7,Tb.Financiering[[#This Row],[Eigen
bijdrage]]+Tb.Financiering[[#This Row],[Andere
subsidie(s)]]+Tb.Financiering[[#This Row],[Anders]],0)</f>
        <v>0</v>
      </c>
      <c r="BR80" s="259">
        <f>IF(Tb.Financiering[[#This Row],[Pnr.]]=BR$7,Tb.Financiering[[#This Row],[Eigen
bijdrage]]+Tb.Financiering[[#This Row],[Andere
subsidie(s)]]+Tb.Financiering[[#This Row],[Anders]],0)</f>
        <v>0</v>
      </c>
      <c r="BS80" s="259">
        <f>IF(Tb.Financiering[[#This Row],[Pnr.]]=BS$7,Tb.Financiering[[#This Row],[Eigen
bijdrage]]+Tb.Financiering[[#This Row],[Andere
subsidie(s)]]+Tb.Financiering[[#This Row],[Anders]],0)</f>
        <v>0</v>
      </c>
      <c r="BT80" s="259">
        <f>IF(Tb.Financiering[[#This Row],[Pnr.]]=BT$7,Tb.Financiering[[#This Row],[Eigen
bijdrage]]+Tb.Financiering[[#This Row],[Andere
subsidie(s)]]+Tb.Financiering[[#This Row],[Anders]],0)</f>
        <v>0</v>
      </c>
      <c r="BU80" s="259">
        <f>IF(Tb.Financiering[[#This Row],[Pnr.]]=BU$7,Tb.Financiering[[#This Row],[Eigen
bijdrage]]+Tb.Financiering[[#This Row],[Andere
subsidie(s)]]+Tb.Financiering[[#This Row],[Anders]],0)</f>
        <v>0</v>
      </c>
      <c r="BV80" s="259">
        <f>IF(Tb.Financiering[[#This Row],[Pnr.]]=BV$7,Tb.Financiering[[#This Row],[Eigen
bijdrage]]+Tb.Financiering[[#This Row],[Andere
subsidie(s)]]+Tb.Financiering[[#This Row],[Anders]],0)</f>
        <v>0</v>
      </c>
      <c r="BW80" s="259">
        <f>IF(Tb.Financiering[[#This Row],[Pnr.]]=BW$7,Tb.Financiering[[#This Row],[Eigen
bijdrage]]+Tb.Financiering[[#This Row],[Andere
subsidie(s)]]+Tb.Financiering[[#This Row],[Anders]],0)</f>
        <v>0</v>
      </c>
      <c r="BX80" s="259">
        <f>IF(Tb.Financiering[[#This Row],[Pnr.]]=BX$7,Tb.Financiering[[#This Row],[Eigen
bijdrage]]+Tb.Financiering[[#This Row],[Andere
subsidie(s)]]+Tb.Financiering[[#This Row],[Anders]],0)</f>
        <v>0</v>
      </c>
      <c r="BY80" s="259">
        <f>IF(Tb.Financiering[[#This Row],[Pnr.]]=BY$7,Tb.Financiering[[#This Row],[Eigen
bijdrage]]+Tb.Financiering[[#This Row],[Andere
subsidie(s)]]+Tb.Financiering[[#This Row],[Anders]],0)</f>
        <v>0</v>
      </c>
      <c r="BZ80" s="259">
        <f>IF(Tb.Financiering[[#This Row],[Pnr.]]=BZ$7,Tb.Financiering[[#This Row],[Eigen
bijdrage]]+Tb.Financiering[[#This Row],[Andere
subsidie(s)]]+Tb.Financiering[[#This Row],[Anders]],0)</f>
        <v>0</v>
      </c>
      <c r="CA80" s="259">
        <f>IF(Tb.Financiering[[#This Row],[Pnr.]]=CA$7,Tb.Financiering[[#This Row],[Eigen
bijdrage]]+Tb.Financiering[[#This Row],[Andere
subsidie(s)]]+Tb.Financiering[[#This Row],[Anders]],0)</f>
        <v>0</v>
      </c>
      <c r="CB80" s="259">
        <f>IF(Tb.Financiering[[#This Row],[Pnr.]]=CB$7,Tb.Financiering[[#This Row],[Eigen
bijdrage]]+Tb.Financiering[[#This Row],[Andere
subsidie(s)]]+Tb.Financiering[[#This Row],[Anders]],0)</f>
        <v>0</v>
      </c>
      <c r="CC80" s="259">
        <f>IF(Tb.Financiering[[#This Row],[Pnr.]]=CC$7,Tb.Financiering[[#This Row],[Eigen
bijdrage]]+Tb.Financiering[[#This Row],[Andere
subsidie(s)]]+Tb.Financiering[[#This Row],[Anders]],0)</f>
        <v>0</v>
      </c>
      <c r="CD80" s="259">
        <f>IF(Tb.Financiering[[#This Row],[Pnr.]]=CD$7,Tb.Financiering[[#This Row],[Eigen
bijdrage]]+Tb.Financiering[[#This Row],[Andere
subsidie(s)]]+Tb.Financiering[[#This Row],[Anders]],0)</f>
        <v>0</v>
      </c>
      <c r="CE80" s="259">
        <f>IF(Tb.Financiering[[#This Row],[Pnr.]]=CE$7,Tb.Financiering[[#This Row],[Eigen
bijdrage]]+Tb.Financiering[[#This Row],[Andere
subsidie(s)]]+Tb.Financiering[[#This Row],[Anders]],0)</f>
        <v>0</v>
      </c>
      <c r="CF80" s="259">
        <f>IF(Tb.Financiering[[#This Row],[Pnr.]]=CF$7,Tb.Financiering[[#This Row],[Eigen
bijdrage]]+Tb.Financiering[[#This Row],[Andere
subsidie(s)]]+Tb.Financiering[[#This Row],[Anders]],0)</f>
        <v>0</v>
      </c>
      <c r="CG80" s="259">
        <f>IF(Tb.Financiering[[#This Row],[Pnr.]]=CG$7,Tb.Financiering[[#This Row],[Eigen
bijdrage]]+Tb.Financiering[[#This Row],[Andere
subsidie(s)]]+Tb.Financiering[[#This Row],[Anders]],0)</f>
        <v>0</v>
      </c>
      <c r="CH80" s="259">
        <f>IF(Tb.Financiering[[#This Row],[Pnr.]]=CH$7,Tb.Financiering[[#This Row],[Eigen
bijdrage]]+Tb.Financiering[[#This Row],[Andere
subsidie(s)]]+Tb.Financiering[[#This Row],[Anders]],0)</f>
        <v>0</v>
      </c>
      <c r="CI80" s="259">
        <f>IF(Tb.Financiering[[#This Row],[Pnr.]]=CI$7,Tb.Financiering[[#This Row],[Eigen
bijdrage]]+Tb.Financiering[[#This Row],[Andere
subsidie(s)]]+Tb.Financiering[[#This Row],[Anders]],0)</f>
        <v>0</v>
      </c>
      <c r="CJ80" s="259">
        <f>IF(Tb.Financiering[[#This Row],[Pnr.]]=CJ$7,Tb.Financiering[[#This Row],[Eigen
bijdrage]]+Tb.Financiering[[#This Row],[Andere
subsidie(s)]]+Tb.Financiering[[#This Row],[Anders]],0)</f>
        <v>0</v>
      </c>
      <c r="CK80" s="259">
        <f>IF(Tb.Financiering[[#This Row],[Pnr.]]=CK$7,Tb.Financiering[[#This Row],[Eigen
bijdrage]]+Tb.Financiering[[#This Row],[Andere
subsidie(s)]]+Tb.Financiering[[#This Row],[Anders]],0)</f>
        <v>0</v>
      </c>
      <c r="CL80" s="259">
        <f>IF(Tb.Financiering[[#This Row],[Pnr.]]=CL$7,Tb.Financiering[[#This Row],[Eigen
bijdrage]]+Tb.Financiering[[#This Row],[Andere
subsidie(s)]]+Tb.Financiering[[#This Row],[Anders]],0)</f>
        <v>0</v>
      </c>
      <c r="CM80" s="259">
        <f>IF(Tb.Financiering[[#This Row],[Pnr.]]=CM$7,Tb.Financiering[[#This Row],[Eigen
bijdrage]]+Tb.Financiering[[#This Row],[Andere
subsidie(s)]]+Tb.Financiering[[#This Row],[Anders]],0)</f>
        <v>0</v>
      </c>
      <c r="CN80" s="259">
        <f>IF(Tb.Financiering[[#This Row],[Pnr.]]=CN$7,Tb.Financiering[[#This Row],[Eigen
bijdrage]]+Tb.Financiering[[#This Row],[Andere
subsidie(s)]]+Tb.Financiering[[#This Row],[Anders]],0)</f>
        <v>0</v>
      </c>
      <c r="CO80" s="259">
        <f>IF(Tb.Financiering[[#This Row],[Pnr.]]=CO$7,Tb.Financiering[[#This Row],[Eigen
bijdrage]]+Tb.Financiering[[#This Row],[Andere
subsidie(s)]]+Tb.Financiering[[#This Row],[Anders]],0)</f>
        <v>0</v>
      </c>
      <c r="CP80" s="259">
        <f>IF(Tb.Financiering[[#This Row],[Pnr.]]=CP$7,Tb.Financiering[[#This Row],[Eigen
bijdrage]]+Tb.Financiering[[#This Row],[Andere
subsidie(s)]]+Tb.Financiering[[#This Row],[Anders]],0)</f>
        <v>0</v>
      </c>
      <c r="CQ80" s="259">
        <f>IF(Tb.Financiering[[#This Row],[Pnr.]]=CQ$7,Tb.Financiering[[#This Row],[Eigen
bijdrage]]+Tb.Financiering[[#This Row],[Andere
subsidie(s)]]+Tb.Financiering[[#This Row],[Anders]],0)</f>
        <v>0</v>
      </c>
      <c r="CR80" s="259">
        <f>IF(Tb.Financiering[[#This Row],[Pnr.]]=CR$7,Tb.Financiering[[#This Row],[Eigen
bijdrage]]+Tb.Financiering[[#This Row],[Andere
subsidie(s)]]+Tb.Financiering[[#This Row],[Anders]],0)</f>
        <v>0</v>
      </c>
      <c r="CS80" s="259">
        <f>IF(Tb.Financiering[[#This Row],[Pnr.]]=CS$7,Tb.Financiering[[#This Row],[Eigen
bijdrage]]+Tb.Financiering[[#This Row],[Andere
subsidie(s)]]+Tb.Financiering[[#This Row],[Anders]],0)</f>
        <v>0</v>
      </c>
      <c r="CT80" s="259">
        <f>IF(Tb.Financiering[[#This Row],[Pnr.]]=CT$7,Tb.Financiering[[#This Row],[Eigen
bijdrage]]+Tb.Financiering[[#This Row],[Andere
subsidie(s)]]+Tb.Financiering[[#This Row],[Anders]],0)</f>
        <v>0</v>
      </c>
      <c r="CU80" s="259">
        <f>IF(Tb.Financiering[[#This Row],[Pnr.]]=CU$7,Tb.Financiering[[#This Row],[Eigen
bijdrage]]+Tb.Financiering[[#This Row],[Andere
subsidie(s)]]+Tb.Financiering[[#This Row],[Anders]],0)</f>
        <v>0</v>
      </c>
      <c r="CV80" s="259">
        <f>IF(Tb.Financiering[[#This Row],[Pnr.]]=CV$7,Tb.Financiering[[#This Row],[Eigen
bijdrage]]+Tb.Financiering[[#This Row],[Andere
subsidie(s)]]+Tb.Financiering[[#This Row],[Anders]],0)</f>
        <v>0</v>
      </c>
      <c r="CW80" s="259">
        <f>IF(Tb.Financiering[[#This Row],[Pnr.]]=CW$7,Tb.Financiering[[#This Row],[Eigen
bijdrage]]+Tb.Financiering[[#This Row],[Andere
subsidie(s)]]+Tb.Financiering[[#This Row],[Anders]],0)</f>
        <v>0</v>
      </c>
      <c r="CX80" s="259">
        <f>IF(Tb.Financiering[[#This Row],[Pnr.]]=CX$7,Tb.Financiering[[#This Row],[Eigen
bijdrage]]+Tb.Financiering[[#This Row],[Andere
subsidie(s)]]+Tb.Financiering[[#This Row],[Anders]],0)</f>
        <v>0</v>
      </c>
      <c r="CY80" s="259">
        <f>IF(Tb.Financiering[[#This Row],[Pnr.]]=CY$7,Tb.Financiering[[#This Row],[Eigen
bijdrage]]+Tb.Financiering[[#This Row],[Andere
subsidie(s)]]+Tb.Financiering[[#This Row],[Anders]],0)</f>
        <v>0</v>
      </c>
      <c r="CZ80" s="259">
        <f>IF(Tb.Financiering[[#This Row],[Pnr.]]=CZ$7,Tb.Financiering[[#This Row],[Eigen
bijdrage]]+Tb.Financiering[[#This Row],[Andere
subsidie(s)]]+Tb.Financiering[[#This Row],[Anders]],0)</f>
        <v>0</v>
      </c>
      <c r="DA80" s="259">
        <f>IF(Tb.Financiering[[#This Row],[Pnr.]]=DA$7,Tb.Financiering[[#This Row],[Eigen
bijdrage]]+Tb.Financiering[[#This Row],[Andere
subsidie(s)]]+Tb.Financiering[[#This Row],[Anders]],0)</f>
        <v>0</v>
      </c>
      <c r="DB80" s="259">
        <f>IF(Tb.Financiering[[#This Row],[Pnr.]]=DB$7,Tb.Financiering[[#This Row],[Eigen
bijdrage]]+Tb.Financiering[[#This Row],[Andere
subsidie(s)]]+Tb.Financiering[[#This Row],[Anders]],0)</f>
        <v>0</v>
      </c>
      <c r="DC80" s="259">
        <f>IF(Tb.Financiering[[#This Row],[Pnr.]]=DC$7,Tb.Financiering[[#This Row],[Eigen
bijdrage]]+Tb.Financiering[[#This Row],[Andere
subsidie(s)]]+Tb.Financiering[[#This Row],[Anders]],0)</f>
        <v>0</v>
      </c>
      <c r="DD80" s="259">
        <f>IF(Tb.Financiering[[#This Row],[Pnr.]]=DD$7,Tb.Financiering[[#This Row],[Eigen
bijdrage]]+Tb.Financiering[[#This Row],[Andere
subsidie(s)]]+Tb.Financiering[[#This Row],[Anders]],0)</f>
        <v>0</v>
      </c>
      <c r="DE80" s="259">
        <f>IF(Tb.Financiering[[#This Row],[Pnr.]]=DE$7,Tb.Financiering[[#This Row],[Eigen
bijdrage]]+Tb.Financiering[[#This Row],[Andere
subsidie(s)]]+Tb.Financiering[[#This Row],[Anders]],0)</f>
        <v>0</v>
      </c>
      <c r="DF80" s="259">
        <f>IF(Tb.Financiering[[#This Row],[Pnr.]]=DF$7,Tb.Financiering[[#This Row],[Eigen
bijdrage]]+Tb.Financiering[[#This Row],[Andere
subsidie(s)]]+Tb.Financiering[[#This Row],[Anders]],0)</f>
        <v>0</v>
      </c>
      <c r="DG80" s="259">
        <f>IF(Tb.Financiering[[#This Row],[Pnr.]]=DG$7,Tb.Financiering[[#This Row],[Eigen
bijdrage]]+Tb.Financiering[[#This Row],[Andere
subsidie(s)]]+Tb.Financiering[[#This Row],[Anders]],0)</f>
        <v>0</v>
      </c>
      <c r="DH80" s="259">
        <f>IF(Tb.Financiering[[#This Row],[Pnr.]]=DH$7,Tb.Financiering[[#This Row],[Eigen
bijdrage]]+Tb.Financiering[[#This Row],[Andere
subsidie(s)]]+Tb.Financiering[[#This Row],[Anders]],0)</f>
        <v>0</v>
      </c>
      <c r="DI80" s="259">
        <f>IF(Tb.Financiering[[#This Row],[Pnr.]]=DI$7,Tb.Financiering[[#This Row],[Eigen
bijdrage]]+Tb.Financiering[[#This Row],[Andere
subsidie(s)]]+Tb.Financiering[[#This Row],[Anders]],0)</f>
        <v>0</v>
      </c>
      <c r="DJ80" s="259">
        <f>IF(Tb.Financiering[[#This Row],[Pnr.]]=DJ$7,Tb.Financiering[[#This Row],[Eigen
bijdrage]]+Tb.Financiering[[#This Row],[Andere
subsidie(s)]]+Tb.Financiering[[#This Row],[Anders]],0)</f>
        <v>0</v>
      </c>
      <c r="DK80" s="259">
        <f>IF(Tb.Financiering[[#This Row],[Pnr.]]=DK$7,Tb.Financiering[[#This Row],[Eigen
bijdrage]]+Tb.Financiering[[#This Row],[Andere
subsidie(s)]]+Tb.Financiering[[#This Row],[Anders]],0)</f>
        <v>0</v>
      </c>
      <c r="XEZ80" s="267"/>
      <c r="XFA80" s="267"/>
      <c r="XFB80" s="267"/>
      <c r="XFC80" s="267"/>
      <c r="XFD80" s="31"/>
    </row>
    <row r="81" spans="1:115 16380:16384" s="4" customFormat="1" x14ac:dyDescent="0.3">
      <c r="A81" s="31"/>
      <c r="B81" s="147"/>
      <c r="C81" s="147"/>
      <c r="D81" s="11">
        <f>SUMIF(Tbl.Kosten[PSAnr.],Tb.Financiering[[#This Row],[PSAnr.]],Tbl.Kosten[Totaal kosten])</f>
        <v>0</v>
      </c>
      <c r="E81" s="164">
        <f>SUMIF(Tbl.Kosten[PSAnr.],Tb.Financiering[[#This Row],[PSAnr.]],Tbl.Kosten[Subsidie])</f>
        <v>0</v>
      </c>
      <c r="F81" s="165"/>
      <c r="G81" s="164">
        <f>Tb.Financiering[[#This Row],[Begrote kosten]]-Tb.Financiering[[#This Row],[Berekende GLB subsidie]]-Tb.Financiering[[#This Row],[Correctie GLB subsidie]]</f>
        <v>0</v>
      </c>
      <c r="H81" s="166"/>
      <c r="I81" s="166"/>
      <c r="J81" s="166"/>
      <c r="K81" s="162"/>
      <c r="L81" s="97">
        <f>Tb.Financiering[[#This Row],[Te financieren]]-SUM(Tb.Financiering[[#This Row],[Eigen
bijdrage]:[Anders]])</f>
        <v>0</v>
      </c>
      <c r="M81" s="170" t="str">
        <f>IFERROR(VLOOKUP(Tb.Financiering[[#This Row],[Partnernaam]],Tbl.Projectpartners[[Naam]:[PNr.]],9,FALSE),"")</f>
        <v/>
      </c>
      <c r="N81" s="152" t="str">
        <f>IFERROR(VLOOKUP(Tb.Financiering[[#This Row],[Subsidiabele activiteit]],Tbl.Subsidiehoogte[[Subsidieactiviteit]:[SAnr.]],3,FALSE),"")</f>
        <v/>
      </c>
      <c r="O81" s="152" t="str">
        <f>_xlfn.CONCAT(Tb.Financiering[[#This Row],[Pnr.]],Tb.Financiering[[#This Row],[SAnr.]])</f>
        <v/>
      </c>
      <c r="P81" s="154">
        <f>IF(Tb.Financiering[[#This Row],[Pnr.]]=P$7,Tb.Financiering[[#This Row],[Te financieren]]-Tb.Financiering[[#This Row],[Eigen
bijdrage]]-Tb.Financiering[[#This Row],[Andere
subsidie(s)]]-Tb.Financiering[[#This Row],[Anders]],0)</f>
        <v>0</v>
      </c>
      <c r="Q81" s="154">
        <f>IF(Tb.Financiering[[#This Row],[Pnr.]]=Q$7,Tb.Financiering[[#This Row],[Te financieren]]-Tb.Financiering[[#This Row],[Eigen
bijdrage]]-Tb.Financiering[[#This Row],[Andere
subsidie(s)]]-Tb.Financiering[[#This Row],[Anders]],0)</f>
        <v>0</v>
      </c>
      <c r="R81" s="154">
        <f>IF(Tb.Financiering[[#This Row],[Pnr.]]=R$7,Tb.Financiering[[#This Row],[Te financieren]]-Tb.Financiering[[#This Row],[Eigen
bijdrage]]-Tb.Financiering[[#This Row],[Andere
subsidie(s)]]-Tb.Financiering[[#This Row],[Anders]],0)</f>
        <v>0</v>
      </c>
      <c r="S81" s="154">
        <f>IF(Tb.Financiering[[#This Row],[Pnr.]]=S$7,Tb.Financiering[[#This Row],[Te financieren]]-Tb.Financiering[[#This Row],[Eigen
bijdrage]]-Tb.Financiering[[#This Row],[Andere
subsidie(s)]]-Tb.Financiering[[#This Row],[Anders]],0)</f>
        <v>0</v>
      </c>
      <c r="T81" s="154">
        <f>IF(Tb.Financiering[[#This Row],[Pnr.]]=T$7,Tb.Financiering[[#This Row],[Te financieren]]-Tb.Financiering[[#This Row],[Eigen
bijdrage]]-Tb.Financiering[[#This Row],[Andere
subsidie(s)]]-Tb.Financiering[[#This Row],[Anders]],0)</f>
        <v>0</v>
      </c>
      <c r="U81" s="154">
        <f>IF(Tb.Financiering[[#This Row],[Pnr.]]=U$7,Tb.Financiering[[#This Row],[Te financieren]]-Tb.Financiering[[#This Row],[Eigen
bijdrage]]-Tb.Financiering[[#This Row],[Andere
subsidie(s)]]-Tb.Financiering[[#This Row],[Anders]],0)</f>
        <v>0</v>
      </c>
      <c r="V81" s="154">
        <f>IF(Tb.Financiering[[#This Row],[Pnr.]]=V$7,Tb.Financiering[[#This Row],[Te financieren]]-Tb.Financiering[[#This Row],[Eigen
bijdrage]]-Tb.Financiering[[#This Row],[Andere
subsidie(s)]]-Tb.Financiering[[#This Row],[Anders]],0)</f>
        <v>0</v>
      </c>
      <c r="W81" s="154">
        <f>IF(Tb.Financiering[[#This Row],[Pnr.]]=W$7,Tb.Financiering[[#This Row],[Te financieren]]-Tb.Financiering[[#This Row],[Eigen
bijdrage]]-Tb.Financiering[[#This Row],[Andere
subsidie(s)]]-Tb.Financiering[[#This Row],[Anders]],0)</f>
        <v>0</v>
      </c>
      <c r="X81" s="154">
        <f>IF(Tb.Financiering[[#This Row],[Pnr.]]=X$7,Tb.Financiering[[#This Row],[Te financieren]]-Tb.Financiering[[#This Row],[Eigen
bijdrage]]-Tb.Financiering[[#This Row],[Andere
subsidie(s)]]-Tb.Financiering[[#This Row],[Anders]],0)</f>
        <v>0</v>
      </c>
      <c r="Y81" s="154">
        <f>IF(Tb.Financiering[[#This Row],[Pnr.]]=Y$7,Tb.Financiering[[#This Row],[Te financieren]]-Tb.Financiering[[#This Row],[Eigen
bijdrage]]-Tb.Financiering[[#This Row],[Andere
subsidie(s)]]-Tb.Financiering[[#This Row],[Anders]],0)</f>
        <v>0</v>
      </c>
      <c r="Z81" s="154">
        <f>IF(Tb.Financiering[[#This Row],[Pnr.]]=Z$7,Tb.Financiering[[#This Row],[Te financieren]]-Tb.Financiering[[#This Row],[Eigen
bijdrage]]-Tb.Financiering[[#This Row],[Andere
subsidie(s)]]-Tb.Financiering[[#This Row],[Anders]],0)</f>
        <v>0</v>
      </c>
      <c r="AA81" s="154">
        <f>IF(Tb.Financiering[[#This Row],[Pnr.]]=AA$7,Tb.Financiering[[#This Row],[Te financieren]]-Tb.Financiering[[#This Row],[Eigen
bijdrage]]-Tb.Financiering[[#This Row],[Andere
subsidie(s)]]-Tb.Financiering[[#This Row],[Anders]],0)</f>
        <v>0</v>
      </c>
      <c r="AB81" s="154">
        <f>IF(Tb.Financiering[[#This Row],[Pnr.]]=AB$7,Tb.Financiering[[#This Row],[Te financieren]]-Tb.Financiering[[#This Row],[Eigen
bijdrage]]-Tb.Financiering[[#This Row],[Andere
subsidie(s)]]-Tb.Financiering[[#This Row],[Anders]],0)</f>
        <v>0</v>
      </c>
      <c r="AC81" s="154">
        <f>IF(Tb.Financiering[[#This Row],[Pnr.]]=AC$7,Tb.Financiering[[#This Row],[Te financieren]]-Tb.Financiering[[#This Row],[Eigen
bijdrage]]-Tb.Financiering[[#This Row],[Andere
subsidie(s)]]-Tb.Financiering[[#This Row],[Anders]],0)</f>
        <v>0</v>
      </c>
      <c r="AD81" s="154">
        <f>IF(Tb.Financiering[[#This Row],[Pnr.]]=AD$7,Tb.Financiering[[#This Row],[Te financieren]]-Tb.Financiering[[#This Row],[Eigen
bijdrage]]-Tb.Financiering[[#This Row],[Andere
subsidie(s)]]-Tb.Financiering[[#This Row],[Anders]],0)</f>
        <v>0</v>
      </c>
      <c r="AE81" s="154">
        <f>IF(Tb.Financiering[[#This Row],[Pnr.]]=AE$7,Tb.Financiering[[#This Row],[Te financieren]]-Tb.Financiering[[#This Row],[Eigen
bijdrage]]-Tb.Financiering[[#This Row],[Andere
subsidie(s)]]-Tb.Financiering[[#This Row],[Anders]],0)</f>
        <v>0</v>
      </c>
      <c r="AF81" s="154">
        <f>IF(Tb.Financiering[[#This Row],[Pnr.]]=AF$7,Tb.Financiering[[#This Row],[Te financieren]]-Tb.Financiering[[#This Row],[Eigen
bijdrage]]-Tb.Financiering[[#This Row],[Andere
subsidie(s)]]-Tb.Financiering[[#This Row],[Anders]],0)</f>
        <v>0</v>
      </c>
      <c r="AG81" s="154">
        <f>IF(Tb.Financiering[[#This Row],[Pnr.]]=AG$7,Tb.Financiering[[#This Row],[Te financieren]]-Tb.Financiering[[#This Row],[Eigen
bijdrage]]-Tb.Financiering[[#This Row],[Andere
subsidie(s)]]-Tb.Financiering[[#This Row],[Anders]],0)</f>
        <v>0</v>
      </c>
      <c r="AH81" s="154">
        <f>IF(Tb.Financiering[[#This Row],[Pnr.]]=AH$7,Tb.Financiering[[#This Row],[Te financieren]]-Tb.Financiering[[#This Row],[Eigen
bijdrage]]-Tb.Financiering[[#This Row],[Andere
subsidie(s)]]-Tb.Financiering[[#This Row],[Anders]],0)</f>
        <v>0</v>
      </c>
      <c r="AI81" s="154">
        <f>IF(Tb.Financiering[[#This Row],[Pnr.]]=AI$7,Tb.Financiering[[#This Row],[Te financieren]]-Tb.Financiering[[#This Row],[Eigen
bijdrage]]-Tb.Financiering[[#This Row],[Andere
subsidie(s)]]-Tb.Financiering[[#This Row],[Anders]],0)</f>
        <v>0</v>
      </c>
      <c r="AJ81" s="154">
        <f>IF(Tb.Financiering[[#This Row],[Pnr.]]=AJ$7,Tb.Financiering[[#This Row],[Te financieren]]-Tb.Financiering[[#This Row],[Eigen
bijdrage]]-Tb.Financiering[[#This Row],[Andere
subsidie(s)]]-Tb.Financiering[[#This Row],[Anders]],0)</f>
        <v>0</v>
      </c>
      <c r="AK81" s="154">
        <f>IF(Tb.Financiering[[#This Row],[Pnr.]]=AK$7,Tb.Financiering[[#This Row],[Te financieren]]-Tb.Financiering[[#This Row],[Eigen
bijdrage]]-Tb.Financiering[[#This Row],[Andere
subsidie(s)]]-Tb.Financiering[[#This Row],[Anders]],0)</f>
        <v>0</v>
      </c>
      <c r="AL81" s="154">
        <f>IF(Tb.Financiering[[#This Row],[Pnr.]]=AL$7,Tb.Financiering[[#This Row],[Te financieren]]-Tb.Financiering[[#This Row],[Eigen
bijdrage]]-Tb.Financiering[[#This Row],[Andere
subsidie(s)]]-Tb.Financiering[[#This Row],[Anders]],0)</f>
        <v>0</v>
      </c>
      <c r="AM81" s="154">
        <f>IF(Tb.Financiering[[#This Row],[Pnr.]]=AM$7,Tb.Financiering[[#This Row],[Te financieren]]-Tb.Financiering[[#This Row],[Eigen
bijdrage]]-Tb.Financiering[[#This Row],[Andere
subsidie(s)]]-Tb.Financiering[[#This Row],[Anders]],0)</f>
        <v>0</v>
      </c>
      <c r="AN81" s="154">
        <f>IF(Tb.Financiering[[#This Row],[Pnr.]]=AN$7,Tb.Financiering[[#This Row],[Te financieren]]-Tb.Financiering[[#This Row],[Eigen
bijdrage]]-Tb.Financiering[[#This Row],[Andere
subsidie(s)]]-Tb.Financiering[[#This Row],[Anders]],0)</f>
        <v>0</v>
      </c>
      <c r="AO81" s="154">
        <f>IF(Tb.Financiering[[#This Row],[Pnr.]]=AO$7,Tb.Financiering[[#This Row],[Te financieren]]-Tb.Financiering[[#This Row],[Eigen
bijdrage]]-Tb.Financiering[[#This Row],[Andere
subsidie(s)]]-Tb.Financiering[[#This Row],[Anders]],0)</f>
        <v>0</v>
      </c>
      <c r="AP81" s="154">
        <f>IF(Tb.Financiering[[#This Row],[Pnr.]]=AP$7,Tb.Financiering[[#This Row],[Te financieren]]-Tb.Financiering[[#This Row],[Eigen
bijdrage]]-Tb.Financiering[[#This Row],[Andere
subsidie(s)]]-Tb.Financiering[[#This Row],[Anders]],0)</f>
        <v>0</v>
      </c>
      <c r="AQ81" s="154">
        <f>IF(Tb.Financiering[[#This Row],[Pnr.]]=AQ$7,Tb.Financiering[[#This Row],[Te financieren]]-Tb.Financiering[[#This Row],[Eigen
bijdrage]]-Tb.Financiering[[#This Row],[Andere
subsidie(s)]]-Tb.Financiering[[#This Row],[Anders]],0)</f>
        <v>0</v>
      </c>
      <c r="AR81" s="154">
        <f>IF(Tb.Financiering[[#This Row],[Pnr.]]=AR$7,Tb.Financiering[[#This Row],[Te financieren]]-Tb.Financiering[[#This Row],[Eigen
bijdrage]]-Tb.Financiering[[#This Row],[Andere
subsidie(s)]]-Tb.Financiering[[#This Row],[Anders]],0)</f>
        <v>0</v>
      </c>
      <c r="AS81" s="154">
        <f>IF(Tb.Financiering[[#This Row],[Pnr.]]=AS$7,Tb.Financiering[[#This Row],[Te financieren]]-Tb.Financiering[[#This Row],[Eigen
bijdrage]]-Tb.Financiering[[#This Row],[Andere
subsidie(s)]]-Tb.Financiering[[#This Row],[Anders]],0)</f>
        <v>0</v>
      </c>
      <c r="AT81" s="154">
        <f>IF(Tb.Financiering[[#This Row],[Pnr.]]=AT$7,Tb.Financiering[[#This Row],[Te financieren]]-Tb.Financiering[[#This Row],[Eigen
bijdrage]]-Tb.Financiering[[#This Row],[Andere
subsidie(s)]]-Tb.Financiering[[#This Row],[Anders]],0)</f>
        <v>0</v>
      </c>
      <c r="AU81" s="154">
        <f>IF(Tb.Financiering[[#This Row],[Pnr.]]=AU$7,Tb.Financiering[[#This Row],[Te financieren]]-Tb.Financiering[[#This Row],[Eigen
bijdrage]]-Tb.Financiering[[#This Row],[Andere
subsidie(s)]]-Tb.Financiering[[#This Row],[Anders]],0)</f>
        <v>0</v>
      </c>
      <c r="AV81" s="154">
        <f>IF(Tb.Financiering[[#This Row],[Pnr.]]=AV$7,Tb.Financiering[[#This Row],[Te financieren]]-Tb.Financiering[[#This Row],[Eigen
bijdrage]]-Tb.Financiering[[#This Row],[Andere
subsidie(s)]]-Tb.Financiering[[#This Row],[Anders]],0)</f>
        <v>0</v>
      </c>
      <c r="AW81" s="154">
        <f>IF(Tb.Financiering[[#This Row],[Pnr.]]=AW$7,Tb.Financiering[[#This Row],[Te financieren]]-Tb.Financiering[[#This Row],[Eigen
bijdrage]]-Tb.Financiering[[#This Row],[Andere
subsidie(s)]]-Tb.Financiering[[#This Row],[Anders]],0)</f>
        <v>0</v>
      </c>
      <c r="AX81" s="154">
        <f>IF(Tb.Financiering[[#This Row],[Pnr.]]=AX$7,Tb.Financiering[[#This Row],[Te financieren]]-Tb.Financiering[[#This Row],[Eigen
bijdrage]]-Tb.Financiering[[#This Row],[Andere
subsidie(s)]]-Tb.Financiering[[#This Row],[Anders]],0)</f>
        <v>0</v>
      </c>
      <c r="AY81" s="154">
        <f>IF(Tb.Financiering[[#This Row],[Pnr.]]=AY$7,Tb.Financiering[[#This Row],[Te financieren]]-Tb.Financiering[[#This Row],[Eigen
bijdrage]]-Tb.Financiering[[#This Row],[Andere
subsidie(s)]]-Tb.Financiering[[#This Row],[Anders]],0)</f>
        <v>0</v>
      </c>
      <c r="AZ81" s="154">
        <f>IF(Tb.Financiering[[#This Row],[Pnr.]]=AZ$7,Tb.Financiering[[#This Row],[Te financieren]]-Tb.Financiering[[#This Row],[Eigen
bijdrage]]-Tb.Financiering[[#This Row],[Andere
subsidie(s)]]-Tb.Financiering[[#This Row],[Anders]],0)</f>
        <v>0</v>
      </c>
      <c r="BA81" s="154">
        <f>IF(Tb.Financiering[[#This Row],[Pnr.]]=BA$7,Tb.Financiering[[#This Row],[Te financieren]]-Tb.Financiering[[#This Row],[Eigen
bijdrage]]-Tb.Financiering[[#This Row],[Andere
subsidie(s)]]-Tb.Financiering[[#This Row],[Anders]],0)</f>
        <v>0</v>
      </c>
      <c r="BB81" s="154">
        <f>IF(Tb.Financiering[[#This Row],[Pnr.]]=BB$7,Tb.Financiering[[#This Row],[Te financieren]]-Tb.Financiering[[#This Row],[Eigen
bijdrage]]-Tb.Financiering[[#This Row],[Andere
subsidie(s)]]-Tb.Financiering[[#This Row],[Anders]],0)</f>
        <v>0</v>
      </c>
      <c r="BC81" s="154">
        <f>IF(Tb.Financiering[[#This Row],[Pnr.]]=BC$7,Tb.Financiering[[#This Row],[Te financieren]]-Tb.Financiering[[#This Row],[Eigen
bijdrage]]-Tb.Financiering[[#This Row],[Andere
subsidie(s)]]-Tb.Financiering[[#This Row],[Anders]],0)</f>
        <v>0</v>
      </c>
      <c r="BD81" s="154">
        <f>IF(Tb.Financiering[[#This Row],[Pnr.]]=BD$7,Tb.Financiering[[#This Row],[Te financieren]]-Tb.Financiering[[#This Row],[Eigen
bijdrage]]-Tb.Financiering[[#This Row],[Andere
subsidie(s)]]-Tb.Financiering[[#This Row],[Anders]],0)</f>
        <v>0</v>
      </c>
      <c r="BE81" s="154">
        <f>IF(Tb.Financiering[[#This Row],[Pnr.]]=BE$7,Tb.Financiering[[#This Row],[Te financieren]]-Tb.Financiering[[#This Row],[Eigen
bijdrage]]-Tb.Financiering[[#This Row],[Andere
subsidie(s)]]-Tb.Financiering[[#This Row],[Anders]],0)</f>
        <v>0</v>
      </c>
      <c r="BF81" s="154">
        <f>IF(Tb.Financiering[[#This Row],[Pnr.]]=BF$7,Tb.Financiering[[#This Row],[Te financieren]]-Tb.Financiering[[#This Row],[Eigen
bijdrage]]-Tb.Financiering[[#This Row],[Andere
subsidie(s)]]-Tb.Financiering[[#This Row],[Anders]],0)</f>
        <v>0</v>
      </c>
      <c r="BG81" s="154">
        <f>IF(Tb.Financiering[[#This Row],[Pnr.]]=BG$7,Tb.Financiering[[#This Row],[Te financieren]]-Tb.Financiering[[#This Row],[Eigen
bijdrage]]-Tb.Financiering[[#This Row],[Andere
subsidie(s)]]-Tb.Financiering[[#This Row],[Anders]],0)</f>
        <v>0</v>
      </c>
      <c r="BH81" s="154">
        <f>IF(Tb.Financiering[[#This Row],[Pnr.]]=BH$7,Tb.Financiering[[#This Row],[Te financieren]]-Tb.Financiering[[#This Row],[Eigen
bijdrage]]-Tb.Financiering[[#This Row],[Andere
subsidie(s)]]-Tb.Financiering[[#This Row],[Anders]],0)</f>
        <v>0</v>
      </c>
      <c r="BI81" s="154">
        <f>IF(Tb.Financiering[[#This Row],[Pnr.]]=BI$7,Tb.Financiering[[#This Row],[Te financieren]]-Tb.Financiering[[#This Row],[Eigen
bijdrage]]-Tb.Financiering[[#This Row],[Andere
subsidie(s)]]-Tb.Financiering[[#This Row],[Anders]],0)</f>
        <v>0</v>
      </c>
      <c r="BJ81" s="154">
        <f>IF(Tb.Financiering[[#This Row],[Pnr.]]=BJ$7,Tb.Financiering[[#This Row],[Te financieren]]-Tb.Financiering[[#This Row],[Eigen
bijdrage]]-Tb.Financiering[[#This Row],[Andere
subsidie(s)]]-Tb.Financiering[[#This Row],[Anders]],0)</f>
        <v>0</v>
      </c>
      <c r="BK81" s="154">
        <f>IF(Tb.Financiering[[#This Row],[Pnr.]]=BK$7,Tb.Financiering[[#This Row],[Te financieren]]-Tb.Financiering[[#This Row],[Eigen
bijdrage]]-Tb.Financiering[[#This Row],[Andere
subsidie(s)]]-Tb.Financiering[[#This Row],[Anders]],0)</f>
        <v>0</v>
      </c>
      <c r="BL81" s="154">
        <f>IF(Tb.Financiering[[#This Row],[Pnr.]]=BL$7,Tb.Financiering[[#This Row],[Te financieren]]-Tb.Financiering[[#This Row],[Eigen
bijdrage]]-Tb.Financiering[[#This Row],[Andere
subsidie(s)]]-Tb.Financiering[[#This Row],[Anders]],0)</f>
        <v>0</v>
      </c>
      <c r="BM81" s="154">
        <f>IF(Tb.Financiering[[#This Row],[Pnr.]]=BM$7,Tb.Financiering[[#This Row],[Te financieren]]-Tb.Financiering[[#This Row],[Eigen
bijdrage]]-Tb.Financiering[[#This Row],[Andere
subsidie(s)]]-Tb.Financiering[[#This Row],[Anders]],0)</f>
        <v>0</v>
      </c>
      <c r="BN81" s="259">
        <f>IF(Tb.Financiering[[#This Row],[Pnr.]]=BN$7,Tb.Financiering[[#This Row],[Eigen
bijdrage]]+Tb.Financiering[[#This Row],[Andere
subsidie(s)]]+Tb.Financiering[[#This Row],[Anders]],0)</f>
        <v>0</v>
      </c>
      <c r="BO81" s="259">
        <f>IF(Tb.Financiering[[#This Row],[Pnr.]]=BO$7,Tb.Financiering[[#This Row],[Eigen
bijdrage]]+Tb.Financiering[[#This Row],[Andere
subsidie(s)]]+Tb.Financiering[[#This Row],[Anders]],0)</f>
        <v>0</v>
      </c>
      <c r="BP81" s="259">
        <f>IF(Tb.Financiering[[#This Row],[Pnr.]]=BP$7,Tb.Financiering[[#This Row],[Eigen
bijdrage]]+Tb.Financiering[[#This Row],[Andere
subsidie(s)]]+Tb.Financiering[[#This Row],[Anders]],0)</f>
        <v>0</v>
      </c>
      <c r="BQ81" s="259">
        <f>IF(Tb.Financiering[[#This Row],[Pnr.]]=BQ$7,Tb.Financiering[[#This Row],[Eigen
bijdrage]]+Tb.Financiering[[#This Row],[Andere
subsidie(s)]]+Tb.Financiering[[#This Row],[Anders]],0)</f>
        <v>0</v>
      </c>
      <c r="BR81" s="259">
        <f>IF(Tb.Financiering[[#This Row],[Pnr.]]=BR$7,Tb.Financiering[[#This Row],[Eigen
bijdrage]]+Tb.Financiering[[#This Row],[Andere
subsidie(s)]]+Tb.Financiering[[#This Row],[Anders]],0)</f>
        <v>0</v>
      </c>
      <c r="BS81" s="259">
        <f>IF(Tb.Financiering[[#This Row],[Pnr.]]=BS$7,Tb.Financiering[[#This Row],[Eigen
bijdrage]]+Tb.Financiering[[#This Row],[Andere
subsidie(s)]]+Tb.Financiering[[#This Row],[Anders]],0)</f>
        <v>0</v>
      </c>
      <c r="BT81" s="259">
        <f>IF(Tb.Financiering[[#This Row],[Pnr.]]=BT$7,Tb.Financiering[[#This Row],[Eigen
bijdrage]]+Tb.Financiering[[#This Row],[Andere
subsidie(s)]]+Tb.Financiering[[#This Row],[Anders]],0)</f>
        <v>0</v>
      </c>
      <c r="BU81" s="259">
        <f>IF(Tb.Financiering[[#This Row],[Pnr.]]=BU$7,Tb.Financiering[[#This Row],[Eigen
bijdrage]]+Tb.Financiering[[#This Row],[Andere
subsidie(s)]]+Tb.Financiering[[#This Row],[Anders]],0)</f>
        <v>0</v>
      </c>
      <c r="BV81" s="259">
        <f>IF(Tb.Financiering[[#This Row],[Pnr.]]=BV$7,Tb.Financiering[[#This Row],[Eigen
bijdrage]]+Tb.Financiering[[#This Row],[Andere
subsidie(s)]]+Tb.Financiering[[#This Row],[Anders]],0)</f>
        <v>0</v>
      </c>
      <c r="BW81" s="259">
        <f>IF(Tb.Financiering[[#This Row],[Pnr.]]=BW$7,Tb.Financiering[[#This Row],[Eigen
bijdrage]]+Tb.Financiering[[#This Row],[Andere
subsidie(s)]]+Tb.Financiering[[#This Row],[Anders]],0)</f>
        <v>0</v>
      </c>
      <c r="BX81" s="259">
        <f>IF(Tb.Financiering[[#This Row],[Pnr.]]=BX$7,Tb.Financiering[[#This Row],[Eigen
bijdrage]]+Tb.Financiering[[#This Row],[Andere
subsidie(s)]]+Tb.Financiering[[#This Row],[Anders]],0)</f>
        <v>0</v>
      </c>
      <c r="BY81" s="259">
        <f>IF(Tb.Financiering[[#This Row],[Pnr.]]=BY$7,Tb.Financiering[[#This Row],[Eigen
bijdrage]]+Tb.Financiering[[#This Row],[Andere
subsidie(s)]]+Tb.Financiering[[#This Row],[Anders]],0)</f>
        <v>0</v>
      </c>
      <c r="BZ81" s="259">
        <f>IF(Tb.Financiering[[#This Row],[Pnr.]]=BZ$7,Tb.Financiering[[#This Row],[Eigen
bijdrage]]+Tb.Financiering[[#This Row],[Andere
subsidie(s)]]+Tb.Financiering[[#This Row],[Anders]],0)</f>
        <v>0</v>
      </c>
      <c r="CA81" s="259">
        <f>IF(Tb.Financiering[[#This Row],[Pnr.]]=CA$7,Tb.Financiering[[#This Row],[Eigen
bijdrage]]+Tb.Financiering[[#This Row],[Andere
subsidie(s)]]+Tb.Financiering[[#This Row],[Anders]],0)</f>
        <v>0</v>
      </c>
      <c r="CB81" s="259">
        <f>IF(Tb.Financiering[[#This Row],[Pnr.]]=CB$7,Tb.Financiering[[#This Row],[Eigen
bijdrage]]+Tb.Financiering[[#This Row],[Andere
subsidie(s)]]+Tb.Financiering[[#This Row],[Anders]],0)</f>
        <v>0</v>
      </c>
      <c r="CC81" s="259">
        <f>IF(Tb.Financiering[[#This Row],[Pnr.]]=CC$7,Tb.Financiering[[#This Row],[Eigen
bijdrage]]+Tb.Financiering[[#This Row],[Andere
subsidie(s)]]+Tb.Financiering[[#This Row],[Anders]],0)</f>
        <v>0</v>
      </c>
      <c r="CD81" s="259">
        <f>IF(Tb.Financiering[[#This Row],[Pnr.]]=CD$7,Tb.Financiering[[#This Row],[Eigen
bijdrage]]+Tb.Financiering[[#This Row],[Andere
subsidie(s)]]+Tb.Financiering[[#This Row],[Anders]],0)</f>
        <v>0</v>
      </c>
      <c r="CE81" s="259">
        <f>IF(Tb.Financiering[[#This Row],[Pnr.]]=CE$7,Tb.Financiering[[#This Row],[Eigen
bijdrage]]+Tb.Financiering[[#This Row],[Andere
subsidie(s)]]+Tb.Financiering[[#This Row],[Anders]],0)</f>
        <v>0</v>
      </c>
      <c r="CF81" s="259">
        <f>IF(Tb.Financiering[[#This Row],[Pnr.]]=CF$7,Tb.Financiering[[#This Row],[Eigen
bijdrage]]+Tb.Financiering[[#This Row],[Andere
subsidie(s)]]+Tb.Financiering[[#This Row],[Anders]],0)</f>
        <v>0</v>
      </c>
      <c r="CG81" s="259">
        <f>IF(Tb.Financiering[[#This Row],[Pnr.]]=CG$7,Tb.Financiering[[#This Row],[Eigen
bijdrage]]+Tb.Financiering[[#This Row],[Andere
subsidie(s)]]+Tb.Financiering[[#This Row],[Anders]],0)</f>
        <v>0</v>
      </c>
      <c r="CH81" s="259">
        <f>IF(Tb.Financiering[[#This Row],[Pnr.]]=CH$7,Tb.Financiering[[#This Row],[Eigen
bijdrage]]+Tb.Financiering[[#This Row],[Andere
subsidie(s)]]+Tb.Financiering[[#This Row],[Anders]],0)</f>
        <v>0</v>
      </c>
      <c r="CI81" s="259">
        <f>IF(Tb.Financiering[[#This Row],[Pnr.]]=CI$7,Tb.Financiering[[#This Row],[Eigen
bijdrage]]+Tb.Financiering[[#This Row],[Andere
subsidie(s)]]+Tb.Financiering[[#This Row],[Anders]],0)</f>
        <v>0</v>
      </c>
      <c r="CJ81" s="259">
        <f>IF(Tb.Financiering[[#This Row],[Pnr.]]=CJ$7,Tb.Financiering[[#This Row],[Eigen
bijdrage]]+Tb.Financiering[[#This Row],[Andere
subsidie(s)]]+Tb.Financiering[[#This Row],[Anders]],0)</f>
        <v>0</v>
      </c>
      <c r="CK81" s="259">
        <f>IF(Tb.Financiering[[#This Row],[Pnr.]]=CK$7,Tb.Financiering[[#This Row],[Eigen
bijdrage]]+Tb.Financiering[[#This Row],[Andere
subsidie(s)]]+Tb.Financiering[[#This Row],[Anders]],0)</f>
        <v>0</v>
      </c>
      <c r="CL81" s="259">
        <f>IF(Tb.Financiering[[#This Row],[Pnr.]]=CL$7,Tb.Financiering[[#This Row],[Eigen
bijdrage]]+Tb.Financiering[[#This Row],[Andere
subsidie(s)]]+Tb.Financiering[[#This Row],[Anders]],0)</f>
        <v>0</v>
      </c>
      <c r="CM81" s="259">
        <f>IF(Tb.Financiering[[#This Row],[Pnr.]]=CM$7,Tb.Financiering[[#This Row],[Eigen
bijdrage]]+Tb.Financiering[[#This Row],[Andere
subsidie(s)]]+Tb.Financiering[[#This Row],[Anders]],0)</f>
        <v>0</v>
      </c>
      <c r="CN81" s="259">
        <f>IF(Tb.Financiering[[#This Row],[Pnr.]]=CN$7,Tb.Financiering[[#This Row],[Eigen
bijdrage]]+Tb.Financiering[[#This Row],[Andere
subsidie(s)]]+Tb.Financiering[[#This Row],[Anders]],0)</f>
        <v>0</v>
      </c>
      <c r="CO81" s="259">
        <f>IF(Tb.Financiering[[#This Row],[Pnr.]]=CO$7,Tb.Financiering[[#This Row],[Eigen
bijdrage]]+Tb.Financiering[[#This Row],[Andere
subsidie(s)]]+Tb.Financiering[[#This Row],[Anders]],0)</f>
        <v>0</v>
      </c>
      <c r="CP81" s="259">
        <f>IF(Tb.Financiering[[#This Row],[Pnr.]]=CP$7,Tb.Financiering[[#This Row],[Eigen
bijdrage]]+Tb.Financiering[[#This Row],[Andere
subsidie(s)]]+Tb.Financiering[[#This Row],[Anders]],0)</f>
        <v>0</v>
      </c>
      <c r="CQ81" s="259">
        <f>IF(Tb.Financiering[[#This Row],[Pnr.]]=CQ$7,Tb.Financiering[[#This Row],[Eigen
bijdrage]]+Tb.Financiering[[#This Row],[Andere
subsidie(s)]]+Tb.Financiering[[#This Row],[Anders]],0)</f>
        <v>0</v>
      </c>
      <c r="CR81" s="259">
        <f>IF(Tb.Financiering[[#This Row],[Pnr.]]=CR$7,Tb.Financiering[[#This Row],[Eigen
bijdrage]]+Tb.Financiering[[#This Row],[Andere
subsidie(s)]]+Tb.Financiering[[#This Row],[Anders]],0)</f>
        <v>0</v>
      </c>
      <c r="CS81" s="259">
        <f>IF(Tb.Financiering[[#This Row],[Pnr.]]=CS$7,Tb.Financiering[[#This Row],[Eigen
bijdrage]]+Tb.Financiering[[#This Row],[Andere
subsidie(s)]]+Tb.Financiering[[#This Row],[Anders]],0)</f>
        <v>0</v>
      </c>
      <c r="CT81" s="259">
        <f>IF(Tb.Financiering[[#This Row],[Pnr.]]=CT$7,Tb.Financiering[[#This Row],[Eigen
bijdrage]]+Tb.Financiering[[#This Row],[Andere
subsidie(s)]]+Tb.Financiering[[#This Row],[Anders]],0)</f>
        <v>0</v>
      </c>
      <c r="CU81" s="259">
        <f>IF(Tb.Financiering[[#This Row],[Pnr.]]=CU$7,Tb.Financiering[[#This Row],[Eigen
bijdrage]]+Tb.Financiering[[#This Row],[Andere
subsidie(s)]]+Tb.Financiering[[#This Row],[Anders]],0)</f>
        <v>0</v>
      </c>
      <c r="CV81" s="259">
        <f>IF(Tb.Financiering[[#This Row],[Pnr.]]=CV$7,Tb.Financiering[[#This Row],[Eigen
bijdrage]]+Tb.Financiering[[#This Row],[Andere
subsidie(s)]]+Tb.Financiering[[#This Row],[Anders]],0)</f>
        <v>0</v>
      </c>
      <c r="CW81" s="259">
        <f>IF(Tb.Financiering[[#This Row],[Pnr.]]=CW$7,Tb.Financiering[[#This Row],[Eigen
bijdrage]]+Tb.Financiering[[#This Row],[Andere
subsidie(s)]]+Tb.Financiering[[#This Row],[Anders]],0)</f>
        <v>0</v>
      </c>
      <c r="CX81" s="259">
        <f>IF(Tb.Financiering[[#This Row],[Pnr.]]=CX$7,Tb.Financiering[[#This Row],[Eigen
bijdrage]]+Tb.Financiering[[#This Row],[Andere
subsidie(s)]]+Tb.Financiering[[#This Row],[Anders]],0)</f>
        <v>0</v>
      </c>
      <c r="CY81" s="259">
        <f>IF(Tb.Financiering[[#This Row],[Pnr.]]=CY$7,Tb.Financiering[[#This Row],[Eigen
bijdrage]]+Tb.Financiering[[#This Row],[Andere
subsidie(s)]]+Tb.Financiering[[#This Row],[Anders]],0)</f>
        <v>0</v>
      </c>
      <c r="CZ81" s="259">
        <f>IF(Tb.Financiering[[#This Row],[Pnr.]]=CZ$7,Tb.Financiering[[#This Row],[Eigen
bijdrage]]+Tb.Financiering[[#This Row],[Andere
subsidie(s)]]+Tb.Financiering[[#This Row],[Anders]],0)</f>
        <v>0</v>
      </c>
      <c r="DA81" s="259">
        <f>IF(Tb.Financiering[[#This Row],[Pnr.]]=DA$7,Tb.Financiering[[#This Row],[Eigen
bijdrage]]+Tb.Financiering[[#This Row],[Andere
subsidie(s)]]+Tb.Financiering[[#This Row],[Anders]],0)</f>
        <v>0</v>
      </c>
      <c r="DB81" s="259">
        <f>IF(Tb.Financiering[[#This Row],[Pnr.]]=DB$7,Tb.Financiering[[#This Row],[Eigen
bijdrage]]+Tb.Financiering[[#This Row],[Andere
subsidie(s)]]+Tb.Financiering[[#This Row],[Anders]],0)</f>
        <v>0</v>
      </c>
      <c r="DC81" s="259">
        <f>IF(Tb.Financiering[[#This Row],[Pnr.]]=DC$7,Tb.Financiering[[#This Row],[Eigen
bijdrage]]+Tb.Financiering[[#This Row],[Andere
subsidie(s)]]+Tb.Financiering[[#This Row],[Anders]],0)</f>
        <v>0</v>
      </c>
      <c r="DD81" s="259">
        <f>IF(Tb.Financiering[[#This Row],[Pnr.]]=DD$7,Tb.Financiering[[#This Row],[Eigen
bijdrage]]+Tb.Financiering[[#This Row],[Andere
subsidie(s)]]+Tb.Financiering[[#This Row],[Anders]],0)</f>
        <v>0</v>
      </c>
      <c r="DE81" s="259">
        <f>IF(Tb.Financiering[[#This Row],[Pnr.]]=DE$7,Tb.Financiering[[#This Row],[Eigen
bijdrage]]+Tb.Financiering[[#This Row],[Andere
subsidie(s)]]+Tb.Financiering[[#This Row],[Anders]],0)</f>
        <v>0</v>
      </c>
      <c r="DF81" s="259">
        <f>IF(Tb.Financiering[[#This Row],[Pnr.]]=DF$7,Tb.Financiering[[#This Row],[Eigen
bijdrage]]+Tb.Financiering[[#This Row],[Andere
subsidie(s)]]+Tb.Financiering[[#This Row],[Anders]],0)</f>
        <v>0</v>
      </c>
      <c r="DG81" s="259">
        <f>IF(Tb.Financiering[[#This Row],[Pnr.]]=DG$7,Tb.Financiering[[#This Row],[Eigen
bijdrage]]+Tb.Financiering[[#This Row],[Andere
subsidie(s)]]+Tb.Financiering[[#This Row],[Anders]],0)</f>
        <v>0</v>
      </c>
      <c r="DH81" s="259">
        <f>IF(Tb.Financiering[[#This Row],[Pnr.]]=DH$7,Tb.Financiering[[#This Row],[Eigen
bijdrage]]+Tb.Financiering[[#This Row],[Andere
subsidie(s)]]+Tb.Financiering[[#This Row],[Anders]],0)</f>
        <v>0</v>
      </c>
      <c r="DI81" s="259">
        <f>IF(Tb.Financiering[[#This Row],[Pnr.]]=DI$7,Tb.Financiering[[#This Row],[Eigen
bijdrage]]+Tb.Financiering[[#This Row],[Andere
subsidie(s)]]+Tb.Financiering[[#This Row],[Anders]],0)</f>
        <v>0</v>
      </c>
      <c r="DJ81" s="259">
        <f>IF(Tb.Financiering[[#This Row],[Pnr.]]=DJ$7,Tb.Financiering[[#This Row],[Eigen
bijdrage]]+Tb.Financiering[[#This Row],[Andere
subsidie(s)]]+Tb.Financiering[[#This Row],[Anders]],0)</f>
        <v>0</v>
      </c>
      <c r="DK81" s="259">
        <f>IF(Tb.Financiering[[#This Row],[Pnr.]]=DK$7,Tb.Financiering[[#This Row],[Eigen
bijdrage]]+Tb.Financiering[[#This Row],[Andere
subsidie(s)]]+Tb.Financiering[[#This Row],[Anders]],0)</f>
        <v>0</v>
      </c>
      <c r="XEZ81" s="267"/>
      <c r="XFA81" s="267"/>
      <c r="XFB81" s="267"/>
      <c r="XFC81" s="267"/>
      <c r="XFD81" s="31"/>
    </row>
    <row r="82" spans="1:115 16380:16384" s="4" customFormat="1" x14ac:dyDescent="0.3">
      <c r="A82" s="31"/>
      <c r="B82" s="147"/>
      <c r="C82" s="147"/>
      <c r="D82" s="11">
        <f>SUMIF(Tbl.Kosten[PSAnr.],Tb.Financiering[[#This Row],[PSAnr.]],Tbl.Kosten[Totaal kosten])</f>
        <v>0</v>
      </c>
      <c r="E82" s="164">
        <f>SUMIF(Tbl.Kosten[PSAnr.],Tb.Financiering[[#This Row],[PSAnr.]],Tbl.Kosten[Subsidie])</f>
        <v>0</v>
      </c>
      <c r="F82" s="165"/>
      <c r="G82" s="164">
        <f>Tb.Financiering[[#This Row],[Begrote kosten]]-Tb.Financiering[[#This Row],[Berekende GLB subsidie]]-Tb.Financiering[[#This Row],[Correctie GLB subsidie]]</f>
        <v>0</v>
      </c>
      <c r="H82" s="166"/>
      <c r="I82" s="166"/>
      <c r="J82" s="166"/>
      <c r="K82" s="162"/>
      <c r="L82" s="97">
        <f>Tb.Financiering[[#This Row],[Te financieren]]-SUM(Tb.Financiering[[#This Row],[Eigen
bijdrage]:[Anders]])</f>
        <v>0</v>
      </c>
      <c r="M82" s="170" t="str">
        <f>IFERROR(VLOOKUP(Tb.Financiering[[#This Row],[Partnernaam]],Tbl.Projectpartners[[Naam]:[PNr.]],9,FALSE),"")</f>
        <v/>
      </c>
      <c r="N82" s="152" t="str">
        <f>IFERROR(VLOOKUP(Tb.Financiering[[#This Row],[Subsidiabele activiteit]],Tbl.Subsidiehoogte[[Subsidieactiviteit]:[SAnr.]],3,FALSE),"")</f>
        <v/>
      </c>
      <c r="O82" s="152" t="str">
        <f>_xlfn.CONCAT(Tb.Financiering[[#This Row],[Pnr.]],Tb.Financiering[[#This Row],[SAnr.]])</f>
        <v/>
      </c>
      <c r="P82" s="154">
        <f>IF(Tb.Financiering[[#This Row],[Pnr.]]=P$7,Tb.Financiering[[#This Row],[Te financieren]]-Tb.Financiering[[#This Row],[Eigen
bijdrage]]-Tb.Financiering[[#This Row],[Andere
subsidie(s)]]-Tb.Financiering[[#This Row],[Anders]],0)</f>
        <v>0</v>
      </c>
      <c r="Q82" s="154">
        <f>IF(Tb.Financiering[[#This Row],[Pnr.]]=Q$7,Tb.Financiering[[#This Row],[Te financieren]]-Tb.Financiering[[#This Row],[Eigen
bijdrage]]-Tb.Financiering[[#This Row],[Andere
subsidie(s)]]-Tb.Financiering[[#This Row],[Anders]],0)</f>
        <v>0</v>
      </c>
      <c r="R82" s="154">
        <f>IF(Tb.Financiering[[#This Row],[Pnr.]]=R$7,Tb.Financiering[[#This Row],[Te financieren]]-Tb.Financiering[[#This Row],[Eigen
bijdrage]]-Tb.Financiering[[#This Row],[Andere
subsidie(s)]]-Tb.Financiering[[#This Row],[Anders]],0)</f>
        <v>0</v>
      </c>
      <c r="S82" s="154">
        <f>IF(Tb.Financiering[[#This Row],[Pnr.]]=S$7,Tb.Financiering[[#This Row],[Te financieren]]-Tb.Financiering[[#This Row],[Eigen
bijdrage]]-Tb.Financiering[[#This Row],[Andere
subsidie(s)]]-Tb.Financiering[[#This Row],[Anders]],0)</f>
        <v>0</v>
      </c>
      <c r="T82" s="154">
        <f>IF(Tb.Financiering[[#This Row],[Pnr.]]=T$7,Tb.Financiering[[#This Row],[Te financieren]]-Tb.Financiering[[#This Row],[Eigen
bijdrage]]-Tb.Financiering[[#This Row],[Andere
subsidie(s)]]-Tb.Financiering[[#This Row],[Anders]],0)</f>
        <v>0</v>
      </c>
      <c r="U82" s="154">
        <f>IF(Tb.Financiering[[#This Row],[Pnr.]]=U$7,Tb.Financiering[[#This Row],[Te financieren]]-Tb.Financiering[[#This Row],[Eigen
bijdrage]]-Tb.Financiering[[#This Row],[Andere
subsidie(s)]]-Tb.Financiering[[#This Row],[Anders]],0)</f>
        <v>0</v>
      </c>
      <c r="V82" s="154">
        <f>IF(Tb.Financiering[[#This Row],[Pnr.]]=V$7,Tb.Financiering[[#This Row],[Te financieren]]-Tb.Financiering[[#This Row],[Eigen
bijdrage]]-Tb.Financiering[[#This Row],[Andere
subsidie(s)]]-Tb.Financiering[[#This Row],[Anders]],0)</f>
        <v>0</v>
      </c>
      <c r="W82" s="154">
        <f>IF(Tb.Financiering[[#This Row],[Pnr.]]=W$7,Tb.Financiering[[#This Row],[Te financieren]]-Tb.Financiering[[#This Row],[Eigen
bijdrage]]-Tb.Financiering[[#This Row],[Andere
subsidie(s)]]-Tb.Financiering[[#This Row],[Anders]],0)</f>
        <v>0</v>
      </c>
      <c r="X82" s="154">
        <f>IF(Tb.Financiering[[#This Row],[Pnr.]]=X$7,Tb.Financiering[[#This Row],[Te financieren]]-Tb.Financiering[[#This Row],[Eigen
bijdrage]]-Tb.Financiering[[#This Row],[Andere
subsidie(s)]]-Tb.Financiering[[#This Row],[Anders]],0)</f>
        <v>0</v>
      </c>
      <c r="Y82" s="154">
        <f>IF(Tb.Financiering[[#This Row],[Pnr.]]=Y$7,Tb.Financiering[[#This Row],[Te financieren]]-Tb.Financiering[[#This Row],[Eigen
bijdrage]]-Tb.Financiering[[#This Row],[Andere
subsidie(s)]]-Tb.Financiering[[#This Row],[Anders]],0)</f>
        <v>0</v>
      </c>
      <c r="Z82" s="154">
        <f>IF(Tb.Financiering[[#This Row],[Pnr.]]=Z$7,Tb.Financiering[[#This Row],[Te financieren]]-Tb.Financiering[[#This Row],[Eigen
bijdrage]]-Tb.Financiering[[#This Row],[Andere
subsidie(s)]]-Tb.Financiering[[#This Row],[Anders]],0)</f>
        <v>0</v>
      </c>
      <c r="AA82" s="154">
        <f>IF(Tb.Financiering[[#This Row],[Pnr.]]=AA$7,Tb.Financiering[[#This Row],[Te financieren]]-Tb.Financiering[[#This Row],[Eigen
bijdrage]]-Tb.Financiering[[#This Row],[Andere
subsidie(s)]]-Tb.Financiering[[#This Row],[Anders]],0)</f>
        <v>0</v>
      </c>
      <c r="AB82" s="154">
        <f>IF(Tb.Financiering[[#This Row],[Pnr.]]=AB$7,Tb.Financiering[[#This Row],[Te financieren]]-Tb.Financiering[[#This Row],[Eigen
bijdrage]]-Tb.Financiering[[#This Row],[Andere
subsidie(s)]]-Tb.Financiering[[#This Row],[Anders]],0)</f>
        <v>0</v>
      </c>
      <c r="AC82" s="154">
        <f>IF(Tb.Financiering[[#This Row],[Pnr.]]=AC$7,Tb.Financiering[[#This Row],[Te financieren]]-Tb.Financiering[[#This Row],[Eigen
bijdrage]]-Tb.Financiering[[#This Row],[Andere
subsidie(s)]]-Tb.Financiering[[#This Row],[Anders]],0)</f>
        <v>0</v>
      </c>
      <c r="AD82" s="154">
        <f>IF(Tb.Financiering[[#This Row],[Pnr.]]=AD$7,Tb.Financiering[[#This Row],[Te financieren]]-Tb.Financiering[[#This Row],[Eigen
bijdrage]]-Tb.Financiering[[#This Row],[Andere
subsidie(s)]]-Tb.Financiering[[#This Row],[Anders]],0)</f>
        <v>0</v>
      </c>
      <c r="AE82" s="154">
        <f>IF(Tb.Financiering[[#This Row],[Pnr.]]=AE$7,Tb.Financiering[[#This Row],[Te financieren]]-Tb.Financiering[[#This Row],[Eigen
bijdrage]]-Tb.Financiering[[#This Row],[Andere
subsidie(s)]]-Tb.Financiering[[#This Row],[Anders]],0)</f>
        <v>0</v>
      </c>
      <c r="AF82" s="154">
        <f>IF(Tb.Financiering[[#This Row],[Pnr.]]=AF$7,Tb.Financiering[[#This Row],[Te financieren]]-Tb.Financiering[[#This Row],[Eigen
bijdrage]]-Tb.Financiering[[#This Row],[Andere
subsidie(s)]]-Tb.Financiering[[#This Row],[Anders]],0)</f>
        <v>0</v>
      </c>
      <c r="AG82" s="154">
        <f>IF(Tb.Financiering[[#This Row],[Pnr.]]=AG$7,Tb.Financiering[[#This Row],[Te financieren]]-Tb.Financiering[[#This Row],[Eigen
bijdrage]]-Tb.Financiering[[#This Row],[Andere
subsidie(s)]]-Tb.Financiering[[#This Row],[Anders]],0)</f>
        <v>0</v>
      </c>
      <c r="AH82" s="154">
        <f>IF(Tb.Financiering[[#This Row],[Pnr.]]=AH$7,Tb.Financiering[[#This Row],[Te financieren]]-Tb.Financiering[[#This Row],[Eigen
bijdrage]]-Tb.Financiering[[#This Row],[Andere
subsidie(s)]]-Tb.Financiering[[#This Row],[Anders]],0)</f>
        <v>0</v>
      </c>
      <c r="AI82" s="154">
        <f>IF(Tb.Financiering[[#This Row],[Pnr.]]=AI$7,Tb.Financiering[[#This Row],[Te financieren]]-Tb.Financiering[[#This Row],[Eigen
bijdrage]]-Tb.Financiering[[#This Row],[Andere
subsidie(s)]]-Tb.Financiering[[#This Row],[Anders]],0)</f>
        <v>0</v>
      </c>
      <c r="AJ82" s="154">
        <f>IF(Tb.Financiering[[#This Row],[Pnr.]]=AJ$7,Tb.Financiering[[#This Row],[Te financieren]]-Tb.Financiering[[#This Row],[Eigen
bijdrage]]-Tb.Financiering[[#This Row],[Andere
subsidie(s)]]-Tb.Financiering[[#This Row],[Anders]],0)</f>
        <v>0</v>
      </c>
      <c r="AK82" s="154">
        <f>IF(Tb.Financiering[[#This Row],[Pnr.]]=AK$7,Tb.Financiering[[#This Row],[Te financieren]]-Tb.Financiering[[#This Row],[Eigen
bijdrage]]-Tb.Financiering[[#This Row],[Andere
subsidie(s)]]-Tb.Financiering[[#This Row],[Anders]],0)</f>
        <v>0</v>
      </c>
      <c r="AL82" s="154">
        <f>IF(Tb.Financiering[[#This Row],[Pnr.]]=AL$7,Tb.Financiering[[#This Row],[Te financieren]]-Tb.Financiering[[#This Row],[Eigen
bijdrage]]-Tb.Financiering[[#This Row],[Andere
subsidie(s)]]-Tb.Financiering[[#This Row],[Anders]],0)</f>
        <v>0</v>
      </c>
      <c r="AM82" s="154">
        <f>IF(Tb.Financiering[[#This Row],[Pnr.]]=AM$7,Tb.Financiering[[#This Row],[Te financieren]]-Tb.Financiering[[#This Row],[Eigen
bijdrage]]-Tb.Financiering[[#This Row],[Andere
subsidie(s)]]-Tb.Financiering[[#This Row],[Anders]],0)</f>
        <v>0</v>
      </c>
      <c r="AN82" s="154">
        <f>IF(Tb.Financiering[[#This Row],[Pnr.]]=AN$7,Tb.Financiering[[#This Row],[Te financieren]]-Tb.Financiering[[#This Row],[Eigen
bijdrage]]-Tb.Financiering[[#This Row],[Andere
subsidie(s)]]-Tb.Financiering[[#This Row],[Anders]],0)</f>
        <v>0</v>
      </c>
      <c r="AO82" s="154">
        <f>IF(Tb.Financiering[[#This Row],[Pnr.]]=AO$7,Tb.Financiering[[#This Row],[Te financieren]]-Tb.Financiering[[#This Row],[Eigen
bijdrage]]-Tb.Financiering[[#This Row],[Andere
subsidie(s)]]-Tb.Financiering[[#This Row],[Anders]],0)</f>
        <v>0</v>
      </c>
      <c r="AP82" s="154">
        <f>IF(Tb.Financiering[[#This Row],[Pnr.]]=AP$7,Tb.Financiering[[#This Row],[Te financieren]]-Tb.Financiering[[#This Row],[Eigen
bijdrage]]-Tb.Financiering[[#This Row],[Andere
subsidie(s)]]-Tb.Financiering[[#This Row],[Anders]],0)</f>
        <v>0</v>
      </c>
      <c r="AQ82" s="154">
        <f>IF(Tb.Financiering[[#This Row],[Pnr.]]=AQ$7,Tb.Financiering[[#This Row],[Te financieren]]-Tb.Financiering[[#This Row],[Eigen
bijdrage]]-Tb.Financiering[[#This Row],[Andere
subsidie(s)]]-Tb.Financiering[[#This Row],[Anders]],0)</f>
        <v>0</v>
      </c>
      <c r="AR82" s="154">
        <f>IF(Tb.Financiering[[#This Row],[Pnr.]]=AR$7,Tb.Financiering[[#This Row],[Te financieren]]-Tb.Financiering[[#This Row],[Eigen
bijdrage]]-Tb.Financiering[[#This Row],[Andere
subsidie(s)]]-Tb.Financiering[[#This Row],[Anders]],0)</f>
        <v>0</v>
      </c>
      <c r="AS82" s="154">
        <f>IF(Tb.Financiering[[#This Row],[Pnr.]]=AS$7,Tb.Financiering[[#This Row],[Te financieren]]-Tb.Financiering[[#This Row],[Eigen
bijdrage]]-Tb.Financiering[[#This Row],[Andere
subsidie(s)]]-Tb.Financiering[[#This Row],[Anders]],0)</f>
        <v>0</v>
      </c>
      <c r="AT82" s="154">
        <f>IF(Tb.Financiering[[#This Row],[Pnr.]]=AT$7,Tb.Financiering[[#This Row],[Te financieren]]-Tb.Financiering[[#This Row],[Eigen
bijdrage]]-Tb.Financiering[[#This Row],[Andere
subsidie(s)]]-Tb.Financiering[[#This Row],[Anders]],0)</f>
        <v>0</v>
      </c>
      <c r="AU82" s="154">
        <f>IF(Tb.Financiering[[#This Row],[Pnr.]]=AU$7,Tb.Financiering[[#This Row],[Te financieren]]-Tb.Financiering[[#This Row],[Eigen
bijdrage]]-Tb.Financiering[[#This Row],[Andere
subsidie(s)]]-Tb.Financiering[[#This Row],[Anders]],0)</f>
        <v>0</v>
      </c>
      <c r="AV82" s="154">
        <f>IF(Tb.Financiering[[#This Row],[Pnr.]]=AV$7,Tb.Financiering[[#This Row],[Te financieren]]-Tb.Financiering[[#This Row],[Eigen
bijdrage]]-Tb.Financiering[[#This Row],[Andere
subsidie(s)]]-Tb.Financiering[[#This Row],[Anders]],0)</f>
        <v>0</v>
      </c>
      <c r="AW82" s="154">
        <f>IF(Tb.Financiering[[#This Row],[Pnr.]]=AW$7,Tb.Financiering[[#This Row],[Te financieren]]-Tb.Financiering[[#This Row],[Eigen
bijdrage]]-Tb.Financiering[[#This Row],[Andere
subsidie(s)]]-Tb.Financiering[[#This Row],[Anders]],0)</f>
        <v>0</v>
      </c>
      <c r="AX82" s="154">
        <f>IF(Tb.Financiering[[#This Row],[Pnr.]]=AX$7,Tb.Financiering[[#This Row],[Te financieren]]-Tb.Financiering[[#This Row],[Eigen
bijdrage]]-Tb.Financiering[[#This Row],[Andere
subsidie(s)]]-Tb.Financiering[[#This Row],[Anders]],0)</f>
        <v>0</v>
      </c>
      <c r="AY82" s="154">
        <f>IF(Tb.Financiering[[#This Row],[Pnr.]]=AY$7,Tb.Financiering[[#This Row],[Te financieren]]-Tb.Financiering[[#This Row],[Eigen
bijdrage]]-Tb.Financiering[[#This Row],[Andere
subsidie(s)]]-Tb.Financiering[[#This Row],[Anders]],0)</f>
        <v>0</v>
      </c>
      <c r="AZ82" s="154">
        <f>IF(Tb.Financiering[[#This Row],[Pnr.]]=AZ$7,Tb.Financiering[[#This Row],[Te financieren]]-Tb.Financiering[[#This Row],[Eigen
bijdrage]]-Tb.Financiering[[#This Row],[Andere
subsidie(s)]]-Tb.Financiering[[#This Row],[Anders]],0)</f>
        <v>0</v>
      </c>
      <c r="BA82" s="154">
        <f>IF(Tb.Financiering[[#This Row],[Pnr.]]=BA$7,Tb.Financiering[[#This Row],[Te financieren]]-Tb.Financiering[[#This Row],[Eigen
bijdrage]]-Tb.Financiering[[#This Row],[Andere
subsidie(s)]]-Tb.Financiering[[#This Row],[Anders]],0)</f>
        <v>0</v>
      </c>
      <c r="BB82" s="154">
        <f>IF(Tb.Financiering[[#This Row],[Pnr.]]=BB$7,Tb.Financiering[[#This Row],[Te financieren]]-Tb.Financiering[[#This Row],[Eigen
bijdrage]]-Tb.Financiering[[#This Row],[Andere
subsidie(s)]]-Tb.Financiering[[#This Row],[Anders]],0)</f>
        <v>0</v>
      </c>
      <c r="BC82" s="154">
        <f>IF(Tb.Financiering[[#This Row],[Pnr.]]=BC$7,Tb.Financiering[[#This Row],[Te financieren]]-Tb.Financiering[[#This Row],[Eigen
bijdrage]]-Tb.Financiering[[#This Row],[Andere
subsidie(s)]]-Tb.Financiering[[#This Row],[Anders]],0)</f>
        <v>0</v>
      </c>
      <c r="BD82" s="154">
        <f>IF(Tb.Financiering[[#This Row],[Pnr.]]=BD$7,Tb.Financiering[[#This Row],[Te financieren]]-Tb.Financiering[[#This Row],[Eigen
bijdrage]]-Tb.Financiering[[#This Row],[Andere
subsidie(s)]]-Tb.Financiering[[#This Row],[Anders]],0)</f>
        <v>0</v>
      </c>
      <c r="BE82" s="154">
        <f>IF(Tb.Financiering[[#This Row],[Pnr.]]=BE$7,Tb.Financiering[[#This Row],[Te financieren]]-Tb.Financiering[[#This Row],[Eigen
bijdrage]]-Tb.Financiering[[#This Row],[Andere
subsidie(s)]]-Tb.Financiering[[#This Row],[Anders]],0)</f>
        <v>0</v>
      </c>
      <c r="BF82" s="154">
        <f>IF(Tb.Financiering[[#This Row],[Pnr.]]=BF$7,Tb.Financiering[[#This Row],[Te financieren]]-Tb.Financiering[[#This Row],[Eigen
bijdrage]]-Tb.Financiering[[#This Row],[Andere
subsidie(s)]]-Tb.Financiering[[#This Row],[Anders]],0)</f>
        <v>0</v>
      </c>
      <c r="BG82" s="154">
        <f>IF(Tb.Financiering[[#This Row],[Pnr.]]=BG$7,Tb.Financiering[[#This Row],[Te financieren]]-Tb.Financiering[[#This Row],[Eigen
bijdrage]]-Tb.Financiering[[#This Row],[Andere
subsidie(s)]]-Tb.Financiering[[#This Row],[Anders]],0)</f>
        <v>0</v>
      </c>
      <c r="BH82" s="154">
        <f>IF(Tb.Financiering[[#This Row],[Pnr.]]=BH$7,Tb.Financiering[[#This Row],[Te financieren]]-Tb.Financiering[[#This Row],[Eigen
bijdrage]]-Tb.Financiering[[#This Row],[Andere
subsidie(s)]]-Tb.Financiering[[#This Row],[Anders]],0)</f>
        <v>0</v>
      </c>
      <c r="BI82" s="154">
        <f>IF(Tb.Financiering[[#This Row],[Pnr.]]=BI$7,Tb.Financiering[[#This Row],[Te financieren]]-Tb.Financiering[[#This Row],[Eigen
bijdrage]]-Tb.Financiering[[#This Row],[Andere
subsidie(s)]]-Tb.Financiering[[#This Row],[Anders]],0)</f>
        <v>0</v>
      </c>
      <c r="BJ82" s="154">
        <f>IF(Tb.Financiering[[#This Row],[Pnr.]]=BJ$7,Tb.Financiering[[#This Row],[Te financieren]]-Tb.Financiering[[#This Row],[Eigen
bijdrage]]-Tb.Financiering[[#This Row],[Andere
subsidie(s)]]-Tb.Financiering[[#This Row],[Anders]],0)</f>
        <v>0</v>
      </c>
      <c r="BK82" s="154">
        <f>IF(Tb.Financiering[[#This Row],[Pnr.]]=BK$7,Tb.Financiering[[#This Row],[Te financieren]]-Tb.Financiering[[#This Row],[Eigen
bijdrage]]-Tb.Financiering[[#This Row],[Andere
subsidie(s)]]-Tb.Financiering[[#This Row],[Anders]],0)</f>
        <v>0</v>
      </c>
      <c r="BL82" s="154">
        <f>IF(Tb.Financiering[[#This Row],[Pnr.]]=BL$7,Tb.Financiering[[#This Row],[Te financieren]]-Tb.Financiering[[#This Row],[Eigen
bijdrage]]-Tb.Financiering[[#This Row],[Andere
subsidie(s)]]-Tb.Financiering[[#This Row],[Anders]],0)</f>
        <v>0</v>
      </c>
      <c r="BM82" s="154">
        <f>IF(Tb.Financiering[[#This Row],[Pnr.]]=BM$7,Tb.Financiering[[#This Row],[Te financieren]]-Tb.Financiering[[#This Row],[Eigen
bijdrage]]-Tb.Financiering[[#This Row],[Andere
subsidie(s)]]-Tb.Financiering[[#This Row],[Anders]],0)</f>
        <v>0</v>
      </c>
      <c r="BN82" s="259">
        <f>IF(Tb.Financiering[[#This Row],[Pnr.]]=BN$7,Tb.Financiering[[#This Row],[Eigen
bijdrage]]+Tb.Financiering[[#This Row],[Andere
subsidie(s)]]+Tb.Financiering[[#This Row],[Anders]],0)</f>
        <v>0</v>
      </c>
      <c r="BO82" s="259">
        <f>IF(Tb.Financiering[[#This Row],[Pnr.]]=BO$7,Tb.Financiering[[#This Row],[Eigen
bijdrage]]+Tb.Financiering[[#This Row],[Andere
subsidie(s)]]+Tb.Financiering[[#This Row],[Anders]],0)</f>
        <v>0</v>
      </c>
      <c r="BP82" s="259">
        <f>IF(Tb.Financiering[[#This Row],[Pnr.]]=BP$7,Tb.Financiering[[#This Row],[Eigen
bijdrage]]+Tb.Financiering[[#This Row],[Andere
subsidie(s)]]+Tb.Financiering[[#This Row],[Anders]],0)</f>
        <v>0</v>
      </c>
      <c r="BQ82" s="259">
        <f>IF(Tb.Financiering[[#This Row],[Pnr.]]=BQ$7,Tb.Financiering[[#This Row],[Eigen
bijdrage]]+Tb.Financiering[[#This Row],[Andere
subsidie(s)]]+Tb.Financiering[[#This Row],[Anders]],0)</f>
        <v>0</v>
      </c>
      <c r="BR82" s="259">
        <f>IF(Tb.Financiering[[#This Row],[Pnr.]]=BR$7,Tb.Financiering[[#This Row],[Eigen
bijdrage]]+Tb.Financiering[[#This Row],[Andere
subsidie(s)]]+Tb.Financiering[[#This Row],[Anders]],0)</f>
        <v>0</v>
      </c>
      <c r="BS82" s="259">
        <f>IF(Tb.Financiering[[#This Row],[Pnr.]]=BS$7,Tb.Financiering[[#This Row],[Eigen
bijdrage]]+Tb.Financiering[[#This Row],[Andere
subsidie(s)]]+Tb.Financiering[[#This Row],[Anders]],0)</f>
        <v>0</v>
      </c>
      <c r="BT82" s="259">
        <f>IF(Tb.Financiering[[#This Row],[Pnr.]]=BT$7,Tb.Financiering[[#This Row],[Eigen
bijdrage]]+Tb.Financiering[[#This Row],[Andere
subsidie(s)]]+Tb.Financiering[[#This Row],[Anders]],0)</f>
        <v>0</v>
      </c>
      <c r="BU82" s="259">
        <f>IF(Tb.Financiering[[#This Row],[Pnr.]]=BU$7,Tb.Financiering[[#This Row],[Eigen
bijdrage]]+Tb.Financiering[[#This Row],[Andere
subsidie(s)]]+Tb.Financiering[[#This Row],[Anders]],0)</f>
        <v>0</v>
      </c>
      <c r="BV82" s="259">
        <f>IF(Tb.Financiering[[#This Row],[Pnr.]]=BV$7,Tb.Financiering[[#This Row],[Eigen
bijdrage]]+Tb.Financiering[[#This Row],[Andere
subsidie(s)]]+Tb.Financiering[[#This Row],[Anders]],0)</f>
        <v>0</v>
      </c>
      <c r="BW82" s="259">
        <f>IF(Tb.Financiering[[#This Row],[Pnr.]]=BW$7,Tb.Financiering[[#This Row],[Eigen
bijdrage]]+Tb.Financiering[[#This Row],[Andere
subsidie(s)]]+Tb.Financiering[[#This Row],[Anders]],0)</f>
        <v>0</v>
      </c>
      <c r="BX82" s="259">
        <f>IF(Tb.Financiering[[#This Row],[Pnr.]]=BX$7,Tb.Financiering[[#This Row],[Eigen
bijdrage]]+Tb.Financiering[[#This Row],[Andere
subsidie(s)]]+Tb.Financiering[[#This Row],[Anders]],0)</f>
        <v>0</v>
      </c>
      <c r="BY82" s="259">
        <f>IF(Tb.Financiering[[#This Row],[Pnr.]]=BY$7,Tb.Financiering[[#This Row],[Eigen
bijdrage]]+Tb.Financiering[[#This Row],[Andere
subsidie(s)]]+Tb.Financiering[[#This Row],[Anders]],0)</f>
        <v>0</v>
      </c>
      <c r="BZ82" s="259">
        <f>IF(Tb.Financiering[[#This Row],[Pnr.]]=BZ$7,Tb.Financiering[[#This Row],[Eigen
bijdrage]]+Tb.Financiering[[#This Row],[Andere
subsidie(s)]]+Tb.Financiering[[#This Row],[Anders]],0)</f>
        <v>0</v>
      </c>
      <c r="CA82" s="259">
        <f>IF(Tb.Financiering[[#This Row],[Pnr.]]=CA$7,Tb.Financiering[[#This Row],[Eigen
bijdrage]]+Tb.Financiering[[#This Row],[Andere
subsidie(s)]]+Tb.Financiering[[#This Row],[Anders]],0)</f>
        <v>0</v>
      </c>
      <c r="CB82" s="259">
        <f>IF(Tb.Financiering[[#This Row],[Pnr.]]=CB$7,Tb.Financiering[[#This Row],[Eigen
bijdrage]]+Tb.Financiering[[#This Row],[Andere
subsidie(s)]]+Tb.Financiering[[#This Row],[Anders]],0)</f>
        <v>0</v>
      </c>
      <c r="CC82" s="259">
        <f>IF(Tb.Financiering[[#This Row],[Pnr.]]=CC$7,Tb.Financiering[[#This Row],[Eigen
bijdrage]]+Tb.Financiering[[#This Row],[Andere
subsidie(s)]]+Tb.Financiering[[#This Row],[Anders]],0)</f>
        <v>0</v>
      </c>
      <c r="CD82" s="259">
        <f>IF(Tb.Financiering[[#This Row],[Pnr.]]=CD$7,Tb.Financiering[[#This Row],[Eigen
bijdrage]]+Tb.Financiering[[#This Row],[Andere
subsidie(s)]]+Tb.Financiering[[#This Row],[Anders]],0)</f>
        <v>0</v>
      </c>
      <c r="CE82" s="259">
        <f>IF(Tb.Financiering[[#This Row],[Pnr.]]=CE$7,Tb.Financiering[[#This Row],[Eigen
bijdrage]]+Tb.Financiering[[#This Row],[Andere
subsidie(s)]]+Tb.Financiering[[#This Row],[Anders]],0)</f>
        <v>0</v>
      </c>
      <c r="CF82" s="259">
        <f>IF(Tb.Financiering[[#This Row],[Pnr.]]=CF$7,Tb.Financiering[[#This Row],[Eigen
bijdrage]]+Tb.Financiering[[#This Row],[Andere
subsidie(s)]]+Tb.Financiering[[#This Row],[Anders]],0)</f>
        <v>0</v>
      </c>
      <c r="CG82" s="259">
        <f>IF(Tb.Financiering[[#This Row],[Pnr.]]=CG$7,Tb.Financiering[[#This Row],[Eigen
bijdrage]]+Tb.Financiering[[#This Row],[Andere
subsidie(s)]]+Tb.Financiering[[#This Row],[Anders]],0)</f>
        <v>0</v>
      </c>
      <c r="CH82" s="259">
        <f>IF(Tb.Financiering[[#This Row],[Pnr.]]=CH$7,Tb.Financiering[[#This Row],[Eigen
bijdrage]]+Tb.Financiering[[#This Row],[Andere
subsidie(s)]]+Tb.Financiering[[#This Row],[Anders]],0)</f>
        <v>0</v>
      </c>
      <c r="CI82" s="259">
        <f>IF(Tb.Financiering[[#This Row],[Pnr.]]=CI$7,Tb.Financiering[[#This Row],[Eigen
bijdrage]]+Tb.Financiering[[#This Row],[Andere
subsidie(s)]]+Tb.Financiering[[#This Row],[Anders]],0)</f>
        <v>0</v>
      </c>
      <c r="CJ82" s="259">
        <f>IF(Tb.Financiering[[#This Row],[Pnr.]]=CJ$7,Tb.Financiering[[#This Row],[Eigen
bijdrage]]+Tb.Financiering[[#This Row],[Andere
subsidie(s)]]+Tb.Financiering[[#This Row],[Anders]],0)</f>
        <v>0</v>
      </c>
      <c r="CK82" s="259">
        <f>IF(Tb.Financiering[[#This Row],[Pnr.]]=CK$7,Tb.Financiering[[#This Row],[Eigen
bijdrage]]+Tb.Financiering[[#This Row],[Andere
subsidie(s)]]+Tb.Financiering[[#This Row],[Anders]],0)</f>
        <v>0</v>
      </c>
      <c r="CL82" s="259">
        <f>IF(Tb.Financiering[[#This Row],[Pnr.]]=CL$7,Tb.Financiering[[#This Row],[Eigen
bijdrage]]+Tb.Financiering[[#This Row],[Andere
subsidie(s)]]+Tb.Financiering[[#This Row],[Anders]],0)</f>
        <v>0</v>
      </c>
      <c r="CM82" s="259">
        <f>IF(Tb.Financiering[[#This Row],[Pnr.]]=CM$7,Tb.Financiering[[#This Row],[Eigen
bijdrage]]+Tb.Financiering[[#This Row],[Andere
subsidie(s)]]+Tb.Financiering[[#This Row],[Anders]],0)</f>
        <v>0</v>
      </c>
      <c r="CN82" s="259">
        <f>IF(Tb.Financiering[[#This Row],[Pnr.]]=CN$7,Tb.Financiering[[#This Row],[Eigen
bijdrage]]+Tb.Financiering[[#This Row],[Andere
subsidie(s)]]+Tb.Financiering[[#This Row],[Anders]],0)</f>
        <v>0</v>
      </c>
      <c r="CO82" s="259">
        <f>IF(Tb.Financiering[[#This Row],[Pnr.]]=CO$7,Tb.Financiering[[#This Row],[Eigen
bijdrage]]+Tb.Financiering[[#This Row],[Andere
subsidie(s)]]+Tb.Financiering[[#This Row],[Anders]],0)</f>
        <v>0</v>
      </c>
      <c r="CP82" s="259">
        <f>IF(Tb.Financiering[[#This Row],[Pnr.]]=CP$7,Tb.Financiering[[#This Row],[Eigen
bijdrage]]+Tb.Financiering[[#This Row],[Andere
subsidie(s)]]+Tb.Financiering[[#This Row],[Anders]],0)</f>
        <v>0</v>
      </c>
      <c r="CQ82" s="259">
        <f>IF(Tb.Financiering[[#This Row],[Pnr.]]=CQ$7,Tb.Financiering[[#This Row],[Eigen
bijdrage]]+Tb.Financiering[[#This Row],[Andere
subsidie(s)]]+Tb.Financiering[[#This Row],[Anders]],0)</f>
        <v>0</v>
      </c>
      <c r="CR82" s="259">
        <f>IF(Tb.Financiering[[#This Row],[Pnr.]]=CR$7,Tb.Financiering[[#This Row],[Eigen
bijdrage]]+Tb.Financiering[[#This Row],[Andere
subsidie(s)]]+Tb.Financiering[[#This Row],[Anders]],0)</f>
        <v>0</v>
      </c>
      <c r="CS82" s="259">
        <f>IF(Tb.Financiering[[#This Row],[Pnr.]]=CS$7,Tb.Financiering[[#This Row],[Eigen
bijdrage]]+Tb.Financiering[[#This Row],[Andere
subsidie(s)]]+Tb.Financiering[[#This Row],[Anders]],0)</f>
        <v>0</v>
      </c>
      <c r="CT82" s="259">
        <f>IF(Tb.Financiering[[#This Row],[Pnr.]]=CT$7,Tb.Financiering[[#This Row],[Eigen
bijdrage]]+Tb.Financiering[[#This Row],[Andere
subsidie(s)]]+Tb.Financiering[[#This Row],[Anders]],0)</f>
        <v>0</v>
      </c>
      <c r="CU82" s="259">
        <f>IF(Tb.Financiering[[#This Row],[Pnr.]]=CU$7,Tb.Financiering[[#This Row],[Eigen
bijdrage]]+Tb.Financiering[[#This Row],[Andere
subsidie(s)]]+Tb.Financiering[[#This Row],[Anders]],0)</f>
        <v>0</v>
      </c>
      <c r="CV82" s="259">
        <f>IF(Tb.Financiering[[#This Row],[Pnr.]]=CV$7,Tb.Financiering[[#This Row],[Eigen
bijdrage]]+Tb.Financiering[[#This Row],[Andere
subsidie(s)]]+Tb.Financiering[[#This Row],[Anders]],0)</f>
        <v>0</v>
      </c>
      <c r="CW82" s="259">
        <f>IF(Tb.Financiering[[#This Row],[Pnr.]]=CW$7,Tb.Financiering[[#This Row],[Eigen
bijdrage]]+Tb.Financiering[[#This Row],[Andere
subsidie(s)]]+Tb.Financiering[[#This Row],[Anders]],0)</f>
        <v>0</v>
      </c>
      <c r="CX82" s="259">
        <f>IF(Tb.Financiering[[#This Row],[Pnr.]]=CX$7,Tb.Financiering[[#This Row],[Eigen
bijdrage]]+Tb.Financiering[[#This Row],[Andere
subsidie(s)]]+Tb.Financiering[[#This Row],[Anders]],0)</f>
        <v>0</v>
      </c>
      <c r="CY82" s="259">
        <f>IF(Tb.Financiering[[#This Row],[Pnr.]]=CY$7,Tb.Financiering[[#This Row],[Eigen
bijdrage]]+Tb.Financiering[[#This Row],[Andere
subsidie(s)]]+Tb.Financiering[[#This Row],[Anders]],0)</f>
        <v>0</v>
      </c>
      <c r="CZ82" s="259">
        <f>IF(Tb.Financiering[[#This Row],[Pnr.]]=CZ$7,Tb.Financiering[[#This Row],[Eigen
bijdrage]]+Tb.Financiering[[#This Row],[Andere
subsidie(s)]]+Tb.Financiering[[#This Row],[Anders]],0)</f>
        <v>0</v>
      </c>
      <c r="DA82" s="259">
        <f>IF(Tb.Financiering[[#This Row],[Pnr.]]=DA$7,Tb.Financiering[[#This Row],[Eigen
bijdrage]]+Tb.Financiering[[#This Row],[Andere
subsidie(s)]]+Tb.Financiering[[#This Row],[Anders]],0)</f>
        <v>0</v>
      </c>
      <c r="DB82" s="259">
        <f>IF(Tb.Financiering[[#This Row],[Pnr.]]=DB$7,Tb.Financiering[[#This Row],[Eigen
bijdrage]]+Tb.Financiering[[#This Row],[Andere
subsidie(s)]]+Tb.Financiering[[#This Row],[Anders]],0)</f>
        <v>0</v>
      </c>
      <c r="DC82" s="259">
        <f>IF(Tb.Financiering[[#This Row],[Pnr.]]=DC$7,Tb.Financiering[[#This Row],[Eigen
bijdrage]]+Tb.Financiering[[#This Row],[Andere
subsidie(s)]]+Tb.Financiering[[#This Row],[Anders]],0)</f>
        <v>0</v>
      </c>
      <c r="DD82" s="259">
        <f>IF(Tb.Financiering[[#This Row],[Pnr.]]=DD$7,Tb.Financiering[[#This Row],[Eigen
bijdrage]]+Tb.Financiering[[#This Row],[Andere
subsidie(s)]]+Tb.Financiering[[#This Row],[Anders]],0)</f>
        <v>0</v>
      </c>
      <c r="DE82" s="259">
        <f>IF(Tb.Financiering[[#This Row],[Pnr.]]=DE$7,Tb.Financiering[[#This Row],[Eigen
bijdrage]]+Tb.Financiering[[#This Row],[Andere
subsidie(s)]]+Tb.Financiering[[#This Row],[Anders]],0)</f>
        <v>0</v>
      </c>
      <c r="DF82" s="259">
        <f>IF(Tb.Financiering[[#This Row],[Pnr.]]=DF$7,Tb.Financiering[[#This Row],[Eigen
bijdrage]]+Tb.Financiering[[#This Row],[Andere
subsidie(s)]]+Tb.Financiering[[#This Row],[Anders]],0)</f>
        <v>0</v>
      </c>
      <c r="DG82" s="259">
        <f>IF(Tb.Financiering[[#This Row],[Pnr.]]=DG$7,Tb.Financiering[[#This Row],[Eigen
bijdrage]]+Tb.Financiering[[#This Row],[Andere
subsidie(s)]]+Tb.Financiering[[#This Row],[Anders]],0)</f>
        <v>0</v>
      </c>
      <c r="DH82" s="259">
        <f>IF(Tb.Financiering[[#This Row],[Pnr.]]=DH$7,Tb.Financiering[[#This Row],[Eigen
bijdrage]]+Tb.Financiering[[#This Row],[Andere
subsidie(s)]]+Tb.Financiering[[#This Row],[Anders]],0)</f>
        <v>0</v>
      </c>
      <c r="DI82" s="259">
        <f>IF(Tb.Financiering[[#This Row],[Pnr.]]=DI$7,Tb.Financiering[[#This Row],[Eigen
bijdrage]]+Tb.Financiering[[#This Row],[Andere
subsidie(s)]]+Tb.Financiering[[#This Row],[Anders]],0)</f>
        <v>0</v>
      </c>
      <c r="DJ82" s="259">
        <f>IF(Tb.Financiering[[#This Row],[Pnr.]]=DJ$7,Tb.Financiering[[#This Row],[Eigen
bijdrage]]+Tb.Financiering[[#This Row],[Andere
subsidie(s)]]+Tb.Financiering[[#This Row],[Anders]],0)</f>
        <v>0</v>
      </c>
      <c r="DK82" s="259">
        <f>IF(Tb.Financiering[[#This Row],[Pnr.]]=DK$7,Tb.Financiering[[#This Row],[Eigen
bijdrage]]+Tb.Financiering[[#This Row],[Andere
subsidie(s)]]+Tb.Financiering[[#This Row],[Anders]],0)</f>
        <v>0</v>
      </c>
      <c r="XEZ82" s="267"/>
      <c r="XFA82" s="267"/>
      <c r="XFB82" s="267"/>
      <c r="XFC82" s="267"/>
      <c r="XFD82" s="31"/>
    </row>
    <row r="83" spans="1:115 16380:16384" s="4" customFormat="1" x14ac:dyDescent="0.3">
      <c r="A83" s="31"/>
      <c r="B83" s="147"/>
      <c r="C83" s="147"/>
      <c r="D83" s="11">
        <f>SUMIF(Tbl.Kosten[PSAnr.],Tb.Financiering[[#This Row],[PSAnr.]],Tbl.Kosten[Totaal kosten])</f>
        <v>0</v>
      </c>
      <c r="E83" s="164">
        <f>SUMIF(Tbl.Kosten[PSAnr.],Tb.Financiering[[#This Row],[PSAnr.]],Tbl.Kosten[Subsidie])</f>
        <v>0</v>
      </c>
      <c r="F83" s="165"/>
      <c r="G83" s="164">
        <f>Tb.Financiering[[#This Row],[Begrote kosten]]-Tb.Financiering[[#This Row],[Berekende GLB subsidie]]-Tb.Financiering[[#This Row],[Correctie GLB subsidie]]</f>
        <v>0</v>
      </c>
      <c r="H83" s="166"/>
      <c r="I83" s="166"/>
      <c r="J83" s="166"/>
      <c r="K83" s="162"/>
      <c r="L83" s="97">
        <f>Tb.Financiering[[#This Row],[Te financieren]]-SUM(Tb.Financiering[[#This Row],[Eigen
bijdrage]:[Anders]])</f>
        <v>0</v>
      </c>
      <c r="M83" s="170" t="str">
        <f>IFERROR(VLOOKUP(Tb.Financiering[[#This Row],[Partnernaam]],Tbl.Projectpartners[[Naam]:[PNr.]],9,FALSE),"")</f>
        <v/>
      </c>
      <c r="N83" s="152" t="str">
        <f>IFERROR(VLOOKUP(Tb.Financiering[[#This Row],[Subsidiabele activiteit]],Tbl.Subsidiehoogte[[Subsidieactiviteit]:[SAnr.]],3,FALSE),"")</f>
        <v/>
      </c>
      <c r="O83" s="152" t="str">
        <f>_xlfn.CONCAT(Tb.Financiering[[#This Row],[Pnr.]],Tb.Financiering[[#This Row],[SAnr.]])</f>
        <v/>
      </c>
      <c r="P83" s="154">
        <f>IF(Tb.Financiering[[#This Row],[Pnr.]]=P$7,Tb.Financiering[[#This Row],[Te financieren]]-Tb.Financiering[[#This Row],[Eigen
bijdrage]]-Tb.Financiering[[#This Row],[Andere
subsidie(s)]]-Tb.Financiering[[#This Row],[Anders]],0)</f>
        <v>0</v>
      </c>
      <c r="Q83" s="154">
        <f>IF(Tb.Financiering[[#This Row],[Pnr.]]=Q$7,Tb.Financiering[[#This Row],[Te financieren]]-Tb.Financiering[[#This Row],[Eigen
bijdrage]]-Tb.Financiering[[#This Row],[Andere
subsidie(s)]]-Tb.Financiering[[#This Row],[Anders]],0)</f>
        <v>0</v>
      </c>
      <c r="R83" s="154">
        <f>IF(Tb.Financiering[[#This Row],[Pnr.]]=R$7,Tb.Financiering[[#This Row],[Te financieren]]-Tb.Financiering[[#This Row],[Eigen
bijdrage]]-Tb.Financiering[[#This Row],[Andere
subsidie(s)]]-Tb.Financiering[[#This Row],[Anders]],0)</f>
        <v>0</v>
      </c>
      <c r="S83" s="154">
        <f>IF(Tb.Financiering[[#This Row],[Pnr.]]=S$7,Tb.Financiering[[#This Row],[Te financieren]]-Tb.Financiering[[#This Row],[Eigen
bijdrage]]-Tb.Financiering[[#This Row],[Andere
subsidie(s)]]-Tb.Financiering[[#This Row],[Anders]],0)</f>
        <v>0</v>
      </c>
      <c r="T83" s="154">
        <f>IF(Tb.Financiering[[#This Row],[Pnr.]]=T$7,Tb.Financiering[[#This Row],[Te financieren]]-Tb.Financiering[[#This Row],[Eigen
bijdrage]]-Tb.Financiering[[#This Row],[Andere
subsidie(s)]]-Tb.Financiering[[#This Row],[Anders]],0)</f>
        <v>0</v>
      </c>
      <c r="U83" s="154">
        <f>IF(Tb.Financiering[[#This Row],[Pnr.]]=U$7,Tb.Financiering[[#This Row],[Te financieren]]-Tb.Financiering[[#This Row],[Eigen
bijdrage]]-Tb.Financiering[[#This Row],[Andere
subsidie(s)]]-Tb.Financiering[[#This Row],[Anders]],0)</f>
        <v>0</v>
      </c>
      <c r="V83" s="154">
        <f>IF(Tb.Financiering[[#This Row],[Pnr.]]=V$7,Tb.Financiering[[#This Row],[Te financieren]]-Tb.Financiering[[#This Row],[Eigen
bijdrage]]-Tb.Financiering[[#This Row],[Andere
subsidie(s)]]-Tb.Financiering[[#This Row],[Anders]],0)</f>
        <v>0</v>
      </c>
      <c r="W83" s="154">
        <f>IF(Tb.Financiering[[#This Row],[Pnr.]]=W$7,Tb.Financiering[[#This Row],[Te financieren]]-Tb.Financiering[[#This Row],[Eigen
bijdrage]]-Tb.Financiering[[#This Row],[Andere
subsidie(s)]]-Tb.Financiering[[#This Row],[Anders]],0)</f>
        <v>0</v>
      </c>
      <c r="X83" s="154">
        <f>IF(Tb.Financiering[[#This Row],[Pnr.]]=X$7,Tb.Financiering[[#This Row],[Te financieren]]-Tb.Financiering[[#This Row],[Eigen
bijdrage]]-Tb.Financiering[[#This Row],[Andere
subsidie(s)]]-Tb.Financiering[[#This Row],[Anders]],0)</f>
        <v>0</v>
      </c>
      <c r="Y83" s="154">
        <f>IF(Tb.Financiering[[#This Row],[Pnr.]]=Y$7,Tb.Financiering[[#This Row],[Te financieren]]-Tb.Financiering[[#This Row],[Eigen
bijdrage]]-Tb.Financiering[[#This Row],[Andere
subsidie(s)]]-Tb.Financiering[[#This Row],[Anders]],0)</f>
        <v>0</v>
      </c>
      <c r="Z83" s="154">
        <f>IF(Tb.Financiering[[#This Row],[Pnr.]]=Z$7,Tb.Financiering[[#This Row],[Te financieren]]-Tb.Financiering[[#This Row],[Eigen
bijdrage]]-Tb.Financiering[[#This Row],[Andere
subsidie(s)]]-Tb.Financiering[[#This Row],[Anders]],0)</f>
        <v>0</v>
      </c>
      <c r="AA83" s="154">
        <f>IF(Tb.Financiering[[#This Row],[Pnr.]]=AA$7,Tb.Financiering[[#This Row],[Te financieren]]-Tb.Financiering[[#This Row],[Eigen
bijdrage]]-Tb.Financiering[[#This Row],[Andere
subsidie(s)]]-Tb.Financiering[[#This Row],[Anders]],0)</f>
        <v>0</v>
      </c>
      <c r="AB83" s="154">
        <f>IF(Tb.Financiering[[#This Row],[Pnr.]]=AB$7,Tb.Financiering[[#This Row],[Te financieren]]-Tb.Financiering[[#This Row],[Eigen
bijdrage]]-Tb.Financiering[[#This Row],[Andere
subsidie(s)]]-Tb.Financiering[[#This Row],[Anders]],0)</f>
        <v>0</v>
      </c>
      <c r="AC83" s="154">
        <f>IF(Tb.Financiering[[#This Row],[Pnr.]]=AC$7,Tb.Financiering[[#This Row],[Te financieren]]-Tb.Financiering[[#This Row],[Eigen
bijdrage]]-Tb.Financiering[[#This Row],[Andere
subsidie(s)]]-Tb.Financiering[[#This Row],[Anders]],0)</f>
        <v>0</v>
      </c>
      <c r="AD83" s="154">
        <f>IF(Tb.Financiering[[#This Row],[Pnr.]]=AD$7,Tb.Financiering[[#This Row],[Te financieren]]-Tb.Financiering[[#This Row],[Eigen
bijdrage]]-Tb.Financiering[[#This Row],[Andere
subsidie(s)]]-Tb.Financiering[[#This Row],[Anders]],0)</f>
        <v>0</v>
      </c>
      <c r="AE83" s="154">
        <f>IF(Tb.Financiering[[#This Row],[Pnr.]]=AE$7,Tb.Financiering[[#This Row],[Te financieren]]-Tb.Financiering[[#This Row],[Eigen
bijdrage]]-Tb.Financiering[[#This Row],[Andere
subsidie(s)]]-Tb.Financiering[[#This Row],[Anders]],0)</f>
        <v>0</v>
      </c>
      <c r="AF83" s="154">
        <f>IF(Tb.Financiering[[#This Row],[Pnr.]]=AF$7,Tb.Financiering[[#This Row],[Te financieren]]-Tb.Financiering[[#This Row],[Eigen
bijdrage]]-Tb.Financiering[[#This Row],[Andere
subsidie(s)]]-Tb.Financiering[[#This Row],[Anders]],0)</f>
        <v>0</v>
      </c>
      <c r="AG83" s="154">
        <f>IF(Tb.Financiering[[#This Row],[Pnr.]]=AG$7,Tb.Financiering[[#This Row],[Te financieren]]-Tb.Financiering[[#This Row],[Eigen
bijdrage]]-Tb.Financiering[[#This Row],[Andere
subsidie(s)]]-Tb.Financiering[[#This Row],[Anders]],0)</f>
        <v>0</v>
      </c>
      <c r="AH83" s="154">
        <f>IF(Tb.Financiering[[#This Row],[Pnr.]]=AH$7,Tb.Financiering[[#This Row],[Te financieren]]-Tb.Financiering[[#This Row],[Eigen
bijdrage]]-Tb.Financiering[[#This Row],[Andere
subsidie(s)]]-Tb.Financiering[[#This Row],[Anders]],0)</f>
        <v>0</v>
      </c>
      <c r="AI83" s="154">
        <f>IF(Tb.Financiering[[#This Row],[Pnr.]]=AI$7,Tb.Financiering[[#This Row],[Te financieren]]-Tb.Financiering[[#This Row],[Eigen
bijdrage]]-Tb.Financiering[[#This Row],[Andere
subsidie(s)]]-Tb.Financiering[[#This Row],[Anders]],0)</f>
        <v>0</v>
      </c>
      <c r="AJ83" s="154">
        <f>IF(Tb.Financiering[[#This Row],[Pnr.]]=AJ$7,Tb.Financiering[[#This Row],[Te financieren]]-Tb.Financiering[[#This Row],[Eigen
bijdrage]]-Tb.Financiering[[#This Row],[Andere
subsidie(s)]]-Tb.Financiering[[#This Row],[Anders]],0)</f>
        <v>0</v>
      </c>
      <c r="AK83" s="154">
        <f>IF(Tb.Financiering[[#This Row],[Pnr.]]=AK$7,Tb.Financiering[[#This Row],[Te financieren]]-Tb.Financiering[[#This Row],[Eigen
bijdrage]]-Tb.Financiering[[#This Row],[Andere
subsidie(s)]]-Tb.Financiering[[#This Row],[Anders]],0)</f>
        <v>0</v>
      </c>
      <c r="AL83" s="154">
        <f>IF(Tb.Financiering[[#This Row],[Pnr.]]=AL$7,Tb.Financiering[[#This Row],[Te financieren]]-Tb.Financiering[[#This Row],[Eigen
bijdrage]]-Tb.Financiering[[#This Row],[Andere
subsidie(s)]]-Tb.Financiering[[#This Row],[Anders]],0)</f>
        <v>0</v>
      </c>
      <c r="AM83" s="154">
        <f>IF(Tb.Financiering[[#This Row],[Pnr.]]=AM$7,Tb.Financiering[[#This Row],[Te financieren]]-Tb.Financiering[[#This Row],[Eigen
bijdrage]]-Tb.Financiering[[#This Row],[Andere
subsidie(s)]]-Tb.Financiering[[#This Row],[Anders]],0)</f>
        <v>0</v>
      </c>
      <c r="AN83" s="154">
        <f>IF(Tb.Financiering[[#This Row],[Pnr.]]=AN$7,Tb.Financiering[[#This Row],[Te financieren]]-Tb.Financiering[[#This Row],[Eigen
bijdrage]]-Tb.Financiering[[#This Row],[Andere
subsidie(s)]]-Tb.Financiering[[#This Row],[Anders]],0)</f>
        <v>0</v>
      </c>
      <c r="AO83" s="154">
        <f>IF(Tb.Financiering[[#This Row],[Pnr.]]=AO$7,Tb.Financiering[[#This Row],[Te financieren]]-Tb.Financiering[[#This Row],[Eigen
bijdrage]]-Tb.Financiering[[#This Row],[Andere
subsidie(s)]]-Tb.Financiering[[#This Row],[Anders]],0)</f>
        <v>0</v>
      </c>
      <c r="AP83" s="154">
        <f>IF(Tb.Financiering[[#This Row],[Pnr.]]=AP$7,Tb.Financiering[[#This Row],[Te financieren]]-Tb.Financiering[[#This Row],[Eigen
bijdrage]]-Tb.Financiering[[#This Row],[Andere
subsidie(s)]]-Tb.Financiering[[#This Row],[Anders]],0)</f>
        <v>0</v>
      </c>
      <c r="AQ83" s="154">
        <f>IF(Tb.Financiering[[#This Row],[Pnr.]]=AQ$7,Tb.Financiering[[#This Row],[Te financieren]]-Tb.Financiering[[#This Row],[Eigen
bijdrage]]-Tb.Financiering[[#This Row],[Andere
subsidie(s)]]-Tb.Financiering[[#This Row],[Anders]],0)</f>
        <v>0</v>
      </c>
      <c r="AR83" s="154">
        <f>IF(Tb.Financiering[[#This Row],[Pnr.]]=AR$7,Tb.Financiering[[#This Row],[Te financieren]]-Tb.Financiering[[#This Row],[Eigen
bijdrage]]-Tb.Financiering[[#This Row],[Andere
subsidie(s)]]-Tb.Financiering[[#This Row],[Anders]],0)</f>
        <v>0</v>
      </c>
      <c r="AS83" s="154">
        <f>IF(Tb.Financiering[[#This Row],[Pnr.]]=AS$7,Tb.Financiering[[#This Row],[Te financieren]]-Tb.Financiering[[#This Row],[Eigen
bijdrage]]-Tb.Financiering[[#This Row],[Andere
subsidie(s)]]-Tb.Financiering[[#This Row],[Anders]],0)</f>
        <v>0</v>
      </c>
      <c r="AT83" s="154">
        <f>IF(Tb.Financiering[[#This Row],[Pnr.]]=AT$7,Tb.Financiering[[#This Row],[Te financieren]]-Tb.Financiering[[#This Row],[Eigen
bijdrage]]-Tb.Financiering[[#This Row],[Andere
subsidie(s)]]-Tb.Financiering[[#This Row],[Anders]],0)</f>
        <v>0</v>
      </c>
      <c r="AU83" s="154">
        <f>IF(Tb.Financiering[[#This Row],[Pnr.]]=AU$7,Tb.Financiering[[#This Row],[Te financieren]]-Tb.Financiering[[#This Row],[Eigen
bijdrage]]-Tb.Financiering[[#This Row],[Andere
subsidie(s)]]-Tb.Financiering[[#This Row],[Anders]],0)</f>
        <v>0</v>
      </c>
      <c r="AV83" s="154">
        <f>IF(Tb.Financiering[[#This Row],[Pnr.]]=AV$7,Tb.Financiering[[#This Row],[Te financieren]]-Tb.Financiering[[#This Row],[Eigen
bijdrage]]-Tb.Financiering[[#This Row],[Andere
subsidie(s)]]-Tb.Financiering[[#This Row],[Anders]],0)</f>
        <v>0</v>
      </c>
      <c r="AW83" s="154">
        <f>IF(Tb.Financiering[[#This Row],[Pnr.]]=AW$7,Tb.Financiering[[#This Row],[Te financieren]]-Tb.Financiering[[#This Row],[Eigen
bijdrage]]-Tb.Financiering[[#This Row],[Andere
subsidie(s)]]-Tb.Financiering[[#This Row],[Anders]],0)</f>
        <v>0</v>
      </c>
      <c r="AX83" s="154">
        <f>IF(Tb.Financiering[[#This Row],[Pnr.]]=AX$7,Tb.Financiering[[#This Row],[Te financieren]]-Tb.Financiering[[#This Row],[Eigen
bijdrage]]-Tb.Financiering[[#This Row],[Andere
subsidie(s)]]-Tb.Financiering[[#This Row],[Anders]],0)</f>
        <v>0</v>
      </c>
      <c r="AY83" s="154">
        <f>IF(Tb.Financiering[[#This Row],[Pnr.]]=AY$7,Tb.Financiering[[#This Row],[Te financieren]]-Tb.Financiering[[#This Row],[Eigen
bijdrage]]-Tb.Financiering[[#This Row],[Andere
subsidie(s)]]-Tb.Financiering[[#This Row],[Anders]],0)</f>
        <v>0</v>
      </c>
      <c r="AZ83" s="154">
        <f>IF(Tb.Financiering[[#This Row],[Pnr.]]=AZ$7,Tb.Financiering[[#This Row],[Te financieren]]-Tb.Financiering[[#This Row],[Eigen
bijdrage]]-Tb.Financiering[[#This Row],[Andere
subsidie(s)]]-Tb.Financiering[[#This Row],[Anders]],0)</f>
        <v>0</v>
      </c>
      <c r="BA83" s="154">
        <f>IF(Tb.Financiering[[#This Row],[Pnr.]]=BA$7,Tb.Financiering[[#This Row],[Te financieren]]-Tb.Financiering[[#This Row],[Eigen
bijdrage]]-Tb.Financiering[[#This Row],[Andere
subsidie(s)]]-Tb.Financiering[[#This Row],[Anders]],0)</f>
        <v>0</v>
      </c>
      <c r="BB83" s="154">
        <f>IF(Tb.Financiering[[#This Row],[Pnr.]]=BB$7,Tb.Financiering[[#This Row],[Te financieren]]-Tb.Financiering[[#This Row],[Eigen
bijdrage]]-Tb.Financiering[[#This Row],[Andere
subsidie(s)]]-Tb.Financiering[[#This Row],[Anders]],0)</f>
        <v>0</v>
      </c>
      <c r="BC83" s="154">
        <f>IF(Tb.Financiering[[#This Row],[Pnr.]]=BC$7,Tb.Financiering[[#This Row],[Te financieren]]-Tb.Financiering[[#This Row],[Eigen
bijdrage]]-Tb.Financiering[[#This Row],[Andere
subsidie(s)]]-Tb.Financiering[[#This Row],[Anders]],0)</f>
        <v>0</v>
      </c>
      <c r="BD83" s="154">
        <f>IF(Tb.Financiering[[#This Row],[Pnr.]]=BD$7,Tb.Financiering[[#This Row],[Te financieren]]-Tb.Financiering[[#This Row],[Eigen
bijdrage]]-Tb.Financiering[[#This Row],[Andere
subsidie(s)]]-Tb.Financiering[[#This Row],[Anders]],0)</f>
        <v>0</v>
      </c>
      <c r="BE83" s="154">
        <f>IF(Tb.Financiering[[#This Row],[Pnr.]]=BE$7,Tb.Financiering[[#This Row],[Te financieren]]-Tb.Financiering[[#This Row],[Eigen
bijdrage]]-Tb.Financiering[[#This Row],[Andere
subsidie(s)]]-Tb.Financiering[[#This Row],[Anders]],0)</f>
        <v>0</v>
      </c>
      <c r="BF83" s="154">
        <f>IF(Tb.Financiering[[#This Row],[Pnr.]]=BF$7,Tb.Financiering[[#This Row],[Te financieren]]-Tb.Financiering[[#This Row],[Eigen
bijdrage]]-Tb.Financiering[[#This Row],[Andere
subsidie(s)]]-Tb.Financiering[[#This Row],[Anders]],0)</f>
        <v>0</v>
      </c>
      <c r="BG83" s="154">
        <f>IF(Tb.Financiering[[#This Row],[Pnr.]]=BG$7,Tb.Financiering[[#This Row],[Te financieren]]-Tb.Financiering[[#This Row],[Eigen
bijdrage]]-Tb.Financiering[[#This Row],[Andere
subsidie(s)]]-Tb.Financiering[[#This Row],[Anders]],0)</f>
        <v>0</v>
      </c>
      <c r="BH83" s="154">
        <f>IF(Tb.Financiering[[#This Row],[Pnr.]]=BH$7,Tb.Financiering[[#This Row],[Te financieren]]-Tb.Financiering[[#This Row],[Eigen
bijdrage]]-Tb.Financiering[[#This Row],[Andere
subsidie(s)]]-Tb.Financiering[[#This Row],[Anders]],0)</f>
        <v>0</v>
      </c>
      <c r="BI83" s="154">
        <f>IF(Tb.Financiering[[#This Row],[Pnr.]]=BI$7,Tb.Financiering[[#This Row],[Te financieren]]-Tb.Financiering[[#This Row],[Eigen
bijdrage]]-Tb.Financiering[[#This Row],[Andere
subsidie(s)]]-Tb.Financiering[[#This Row],[Anders]],0)</f>
        <v>0</v>
      </c>
      <c r="BJ83" s="154">
        <f>IF(Tb.Financiering[[#This Row],[Pnr.]]=BJ$7,Tb.Financiering[[#This Row],[Te financieren]]-Tb.Financiering[[#This Row],[Eigen
bijdrage]]-Tb.Financiering[[#This Row],[Andere
subsidie(s)]]-Tb.Financiering[[#This Row],[Anders]],0)</f>
        <v>0</v>
      </c>
      <c r="BK83" s="154">
        <f>IF(Tb.Financiering[[#This Row],[Pnr.]]=BK$7,Tb.Financiering[[#This Row],[Te financieren]]-Tb.Financiering[[#This Row],[Eigen
bijdrage]]-Tb.Financiering[[#This Row],[Andere
subsidie(s)]]-Tb.Financiering[[#This Row],[Anders]],0)</f>
        <v>0</v>
      </c>
      <c r="BL83" s="154">
        <f>IF(Tb.Financiering[[#This Row],[Pnr.]]=BL$7,Tb.Financiering[[#This Row],[Te financieren]]-Tb.Financiering[[#This Row],[Eigen
bijdrage]]-Tb.Financiering[[#This Row],[Andere
subsidie(s)]]-Tb.Financiering[[#This Row],[Anders]],0)</f>
        <v>0</v>
      </c>
      <c r="BM83" s="154">
        <f>IF(Tb.Financiering[[#This Row],[Pnr.]]=BM$7,Tb.Financiering[[#This Row],[Te financieren]]-Tb.Financiering[[#This Row],[Eigen
bijdrage]]-Tb.Financiering[[#This Row],[Andere
subsidie(s)]]-Tb.Financiering[[#This Row],[Anders]],0)</f>
        <v>0</v>
      </c>
      <c r="BN83" s="259">
        <f>IF(Tb.Financiering[[#This Row],[Pnr.]]=BN$7,Tb.Financiering[[#This Row],[Eigen
bijdrage]]+Tb.Financiering[[#This Row],[Andere
subsidie(s)]]+Tb.Financiering[[#This Row],[Anders]],0)</f>
        <v>0</v>
      </c>
      <c r="BO83" s="259">
        <f>IF(Tb.Financiering[[#This Row],[Pnr.]]=BO$7,Tb.Financiering[[#This Row],[Eigen
bijdrage]]+Tb.Financiering[[#This Row],[Andere
subsidie(s)]]+Tb.Financiering[[#This Row],[Anders]],0)</f>
        <v>0</v>
      </c>
      <c r="BP83" s="259">
        <f>IF(Tb.Financiering[[#This Row],[Pnr.]]=BP$7,Tb.Financiering[[#This Row],[Eigen
bijdrage]]+Tb.Financiering[[#This Row],[Andere
subsidie(s)]]+Tb.Financiering[[#This Row],[Anders]],0)</f>
        <v>0</v>
      </c>
      <c r="BQ83" s="259">
        <f>IF(Tb.Financiering[[#This Row],[Pnr.]]=BQ$7,Tb.Financiering[[#This Row],[Eigen
bijdrage]]+Tb.Financiering[[#This Row],[Andere
subsidie(s)]]+Tb.Financiering[[#This Row],[Anders]],0)</f>
        <v>0</v>
      </c>
      <c r="BR83" s="259">
        <f>IF(Tb.Financiering[[#This Row],[Pnr.]]=BR$7,Tb.Financiering[[#This Row],[Eigen
bijdrage]]+Tb.Financiering[[#This Row],[Andere
subsidie(s)]]+Tb.Financiering[[#This Row],[Anders]],0)</f>
        <v>0</v>
      </c>
      <c r="BS83" s="259">
        <f>IF(Tb.Financiering[[#This Row],[Pnr.]]=BS$7,Tb.Financiering[[#This Row],[Eigen
bijdrage]]+Tb.Financiering[[#This Row],[Andere
subsidie(s)]]+Tb.Financiering[[#This Row],[Anders]],0)</f>
        <v>0</v>
      </c>
      <c r="BT83" s="259">
        <f>IF(Tb.Financiering[[#This Row],[Pnr.]]=BT$7,Tb.Financiering[[#This Row],[Eigen
bijdrage]]+Tb.Financiering[[#This Row],[Andere
subsidie(s)]]+Tb.Financiering[[#This Row],[Anders]],0)</f>
        <v>0</v>
      </c>
      <c r="BU83" s="259">
        <f>IF(Tb.Financiering[[#This Row],[Pnr.]]=BU$7,Tb.Financiering[[#This Row],[Eigen
bijdrage]]+Tb.Financiering[[#This Row],[Andere
subsidie(s)]]+Tb.Financiering[[#This Row],[Anders]],0)</f>
        <v>0</v>
      </c>
      <c r="BV83" s="259">
        <f>IF(Tb.Financiering[[#This Row],[Pnr.]]=BV$7,Tb.Financiering[[#This Row],[Eigen
bijdrage]]+Tb.Financiering[[#This Row],[Andere
subsidie(s)]]+Tb.Financiering[[#This Row],[Anders]],0)</f>
        <v>0</v>
      </c>
      <c r="BW83" s="259">
        <f>IF(Tb.Financiering[[#This Row],[Pnr.]]=BW$7,Tb.Financiering[[#This Row],[Eigen
bijdrage]]+Tb.Financiering[[#This Row],[Andere
subsidie(s)]]+Tb.Financiering[[#This Row],[Anders]],0)</f>
        <v>0</v>
      </c>
      <c r="BX83" s="259">
        <f>IF(Tb.Financiering[[#This Row],[Pnr.]]=BX$7,Tb.Financiering[[#This Row],[Eigen
bijdrage]]+Tb.Financiering[[#This Row],[Andere
subsidie(s)]]+Tb.Financiering[[#This Row],[Anders]],0)</f>
        <v>0</v>
      </c>
      <c r="BY83" s="259">
        <f>IF(Tb.Financiering[[#This Row],[Pnr.]]=BY$7,Tb.Financiering[[#This Row],[Eigen
bijdrage]]+Tb.Financiering[[#This Row],[Andere
subsidie(s)]]+Tb.Financiering[[#This Row],[Anders]],0)</f>
        <v>0</v>
      </c>
      <c r="BZ83" s="259">
        <f>IF(Tb.Financiering[[#This Row],[Pnr.]]=BZ$7,Tb.Financiering[[#This Row],[Eigen
bijdrage]]+Tb.Financiering[[#This Row],[Andere
subsidie(s)]]+Tb.Financiering[[#This Row],[Anders]],0)</f>
        <v>0</v>
      </c>
      <c r="CA83" s="259">
        <f>IF(Tb.Financiering[[#This Row],[Pnr.]]=CA$7,Tb.Financiering[[#This Row],[Eigen
bijdrage]]+Tb.Financiering[[#This Row],[Andere
subsidie(s)]]+Tb.Financiering[[#This Row],[Anders]],0)</f>
        <v>0</v>
      </c>
      <c r="CB83" s="259">
        <f>IF(Tb.Financiering[[#This Row],[Pnr.]]=CB$7,Tb.Financiering[[#This Row],[Eigen
bijdrage]]+Tb.Financiering[[#This Row],[Andere
subsidie(s)]]+Tb.Financiering[[#This Row],[Anders]],0)</f>
        <v>0</v>
      </c>
      <c r="CC83" s="259">
        <f>IF(Tb.Financiering[[#This Row],[Pnr.]]=CC$7,Tb.Financiering[[#This Row],[Eigen
bijdrage]]+Tb.Financiering[[#This Row],[Andere
subsidie(s)]]+Tb.Financiering[[#This Row],[Anders]],0)</f>
        <v>0</v>
      </c>
      <c r="CD83" s="259">
        <f>IF(Tb.Financiering[[#This Row],[Pnr.]]=CD$7,Tb.Financiering[[#This Row],[Eigen
bijdrage]]+Tb.Financiering[[#This Row],[Andere
subsidie(s)]]+Tb.Financiering[[#This Row],[Anders]],0)</f>
        <v>0</v>
      </c>
      <c r="CE83" s="259">
        <f>IF(Tb.Financiering[[#This Row],[Pnr.]]=CE$7,Tb.Financiering[[#This Row],[Eigen
bijdrage]]+Tb.Financiering[[#This Row],[Andere
subsidie(s)]]+Tb.Financiering[[#This Row],[Anders]],0)</f>
        <v>0</v>
      </c>
      <c r="CF83" s="259">
        <f>IF(Tb.Financiering[[#This Row],[Pnr.]]=CF$7,Tb.Financiering[[#This Row],[Eigen
bijdrage]]+Tb.Financiering[[#This Row],[Andere
subsidie(s)]]+Tb.Financiering[[#This Row],[Anders]],0)</f>
        <v>0</v>
      </c>
      <c r="CG83" s="259">
        <f>IF(Tb.Financiering[[#This Row],[Pnr.]]=CG$7,Tb.Financiering[[#This Row],[Eigen
bijdrage]]+Tb.Financiering[[#This Row],[Andere
subsidie(s)]]+Tb.Financiering[[#This Row],[Anders]],0)</f>
        <v>0</v>
      </c>
      <c r="CH83" s="259">
        <f>IF(Tb.Financiering[[#This Row],[Pnr.]]=CH$7,Tb.Financiering[[#This Row],[Eigen
bijdrage]]+Tb.Financiering[[#This Row],[Andere
subsidie(s)]]+Tb.Financiering[[#This Row],[Anders]],0)</f>
        <v>0</v>
      </c>
      <c r="CI83" s="259">
        <f>IF(Tb.Financiering[[#This Row],[Pnr.]]=CI$7,Tb.Financiering[[#This Row],[Eigen
bijdrage]]+Tb.Financiering[[#This Row],[Andere
subsidie(s)]]+Tb.Financiering[[#This Row],[Anders]],0)</f>
        <v>0</v>
      </c>
      <c r="CJ83" s="259">
        <f>IF(Tb.Financiering[[#This Row],[Pnr.]]=CJ$7,Tb.Financiering[[#This Row],[Eigen
bijdrage]]+Tb.Financiering[[#This Row],[Andere
subsidie(s)]]+Tb.Financiering[[#This Row],[Anders]],0)</f>
        <v>0</v>
      </c>
      <c r="CK83" s="259">
        <f>IF(Tb.Financiering[[#This Row],[Pnr.]]=CK$7,Tb.Financiering[[#This Row],[Eigen
bijdrage]]+Tb.Financiering[[#This Row],[Andere
subsidie(s)]]+Tb.Financiering[[#This Row],[Anders]],0)</f>
        <v>0</v>
      </c>
      <c r="CL83" s="259">
        <f>IF(Tb.Financiering[[#This Row],[Pnr.]]=CL$7,Tb.Financiering[[#This Row],[Eigen
bijdrage]]+Tb.Financiering[[#This Row],[Andere
subsidie(s)]]+Tb.Financiering[[#This Row],[Anders]],0)</f>
        <v>0</v>
      </c>
      <c r="CM83" s="259">
        <f>IF(Tb.Financiering[[#This Row],[Pnr.]]=CM$7,Tb.Financiering[[#This Row],[Eigen
bijdrage]]+Tb.Financiering[[#This Row],[Andere
subsidie(s)]]+Tb.Financiering[[#This Row],[Anders]],0)</f>
        <v>0</v>
      </c>
      <c r="CN83" s="259">
        <f>IF(Tb.Financiering[[#This Row],[Pnr.]]=CN$7,Tb.Financiering[[#This Row],[Eigen
bijdrage]]+Tb.Financiering[[#This Row],[Andere
subsidie(s)]]+Tb.Financiering[[#This Row],[Anders]],0)</f>
        <v>0</v>
      </c>
      <c r="CO83" s="259">
        <f>IF(Tb.Financiering[[#This Row],[Pnr.]]=CO$7,Tb.Financiering[[#This Row],[Eigen
bijdrage]]+Tb.Financiering[[#This Row],[Andere
subsidie(s)]]+Tb.Financiering[[#This Row],[Anders]],0)</f>
        <v>0</v>
      </c>
      <c r="CP83" s="259">
        <f>IF(Tb.Financiering[[#This Row],[Pnr.]]=CP$7,Tb.Financiering[[#This Row],[Eigen
bijdrage]]+Tb.Financiering[[#This Row],[Andere
subsidie(s)]]+Tb.Financiering[[#This Row],[Anders]],0)</f>
        <v>0</v>
      </c>
      <c r="CQ83" s="259">
        <f>IF(Tb.Financiering[[#This Row],[Pnr.]]=CQ$7,Tb.Financiering[[#This Row],[Eigen
bijdrage]]+Tb.Financiering[[#This Row],[Andere
subsidie(s)]]+Tb.Financiering[[#This Row],[Anders]],0)</f>
        <v>0</v>
      </c>
      <c r="CR83" s="259">
        <f>IF(Tb.Financiering[[#This Row],[Pnr.]]=CR$7,Tb.Financiering[[#This Row],[Eigen
bijdrage]]+Tb.Financiering[[#This Row],[Andere
subsidie(s)]]+Tb.Financiering[[#This Row],[Anders]],0)</f>
        <v>0</v>
      </c>
      <c r="CS83" s="259">
        <f>IF(Tb.Financiering[[#This Row],[Pnr.]]=CS$7,Tb.Financiering[[#This Row],[Eigen
bijdrage]]+Tb.Financiering[[#This Row],[Andere
subsidie(s)]]+Tb.Financiering[[#This Row],[Anders]],0)</f>
        <v>0</v>
      </c>
      <c r="CT83" s="259">
        <f>IF(Tb.Financiering[[#This Row],[Pnr.]]=CT$7,Tb.Financiering[[#This Row],[Eigen
bijdrage]]+Tb.Financiering[[#This Row],[Andere
subsidie(s)]]+Tb.Financiering[[#This Row],[Anders]],0)</f>
        <v>0</v>
      </c>
      <c r="CU83" s="259">
        <f>IF(Tb.Financiering[[#This Row],[Pnr.]]=CU$7,Tb.Financiering[[#This Row],[Eigen
bijdrage]]+Tb.Financiering[[#This Row],[Andere
subsidie(s)]]+Tb.Financiering[[#This Row],[Anders]],0)</f>
        <v>0</v>
      </c>
      <c r="CV83" s="259">
        <f>IF(Tb.Financiering[[#This Row],[Pnr.]]=CV$7,Tb.Financiering[[#This Row],[Eigen
bijdrage]]+Tb.Financiering[[#This Row],[Andere
subsidie(s)]]+Tb.Financiering[[#This Row],[Anders]],0)</f>
        <v>0</v>
      </c>
      <c r="CW83" s="259">
        <f>IF(Tb.Financiering[[#This Row],[Pnr.]]=CW$7,Tb.Financiering[[#This Row],[Eigen
bijdrage]]+Tb.Financiering[[#This Row],[Andere
subsidie(s)]]+Tb.Financiering[[#This Row],[Anders]],0)</f>
        <v>0</v>
      </c>
      <c r="CX83" s="259">
        <f>IF(Tb.Financiering[[#This Row],[Pnr.]]=CX$7,Tb.Financiering[[#This Row],[Eigen
bijdrage]]+Tb.Financiering[[#This Row],[Andere
subsidie(s)]]+Tb.Financiering[[#This Row],[Anders]],0)</f>
        <v>0</v>
      </c>
      <c r="CY83" s="259">
        <f>IF(Tb.Financiering[[#This Row],[Pnr.]]=CY$7,Tb.Financiering[[#This Row],[Eigen
bijdrage]]+Tb.Financiering[[#This Row],[Andere
subsidie(s)]]+Tb.Financiering[[#This Row],[Anders]],0)</f>
        <v>0</v>
      </c>
      <c r="CZ83" s="259">
        <f>IF(Tb.Financiering[[#This Row],[Pnr.]]=CZ$7,Tb.Financiering[[#This Row],[Eigen
bijdrage]]+Tb.Financiering[[#This Row],[Andere
subsidie(s)]]+Tb.Financiering[[#This Row],[Anders]],0)</f>
        <v>0</v>
      </c>
      <c r="DA83" s="259">
        <f>IF(Tb.Financiering[[#This Row],[Pnr.]]=DA$7,Tb.Financiering[[#This Row],[Eigen
bijdrage]]+Tb.Financiering[[#This Row],[Andere
subsidie(s)]]+Tb.Financiering[[#This Row],[Anders]],0)</f>
        <v>0</v>
      </c>
      <c r="DB83" s="259">
        <f>IF(Tb.Financiering[[#This Row],[Pnr.]]=DB$7,Tb.Financiering[[#This Row],[Eigen
bijdrage]]+Tb.Financiering[[#This Row],[Andere
subsidie(s)]]+Tb.Financiering[[#This Row],[Anders]],0)</f>
        <v>0</v>
      </c>
      <c r="DC83" s="259">
        <f>IF(Tb.Financiering[[#This Row],[Pnr.]]=DC$7,Tb.Financiering[[#This Row],[Eigen
bijdrage]]+Tb.Financiering[[#This Row],[Andere
subsidie(s)]]+Tb.Financiering[[#This Row],[Anders]],0)</f>
        <v>0</v>
      </c>
      <c r="DD83" s="259">
        <f>IF(Tb.Financiering[[#This Row],[Pnr.]]=DD$7,Tb.Financiering[[#This Row],[Eigen
bijdrage]]+Tb.Financiering[[#This Row],[Andere
subsidie(s)]]+Tb.Financiering[[#This Row],[Anders]],0)</f>
        <v>0</v>
      </c>
      <c r="DE83" s="259">
        <f>IF(Tb.Financiering[[#This Row],[Pnr.]]=DE$7,Tb.Financiering[[#This Row],[Eigen
bijdrage]]+Tb.Financiering[[#This Row],[Andere
subsidie(s)]]+Tb.Financiering[[#This Row],[Anders]],0)</f>
        <v>0</v>
      </c>
      <c r="DF83" s="259">
        <f>IF(Tb.Financiering[[#This Row],[Pnr.]]=DF$7,Tb.Financiering[[#This Row],[Eigen
bijdrage]]+Tb.Financiering[[#This Row],[Andere
subsidie(s)]]+Tb.Financiering[[#This Row],[Anders]],0)</f>
        <v>0</v>
      </c>
      <c r="DG83" s="259">
        <f>IF(Tb.Financiering[[#This Row],[Pnr.]]=DG$7,Tb.Financiering[[#This Row],[Eigen
bijdrage]]+Tb.Financiering[[#This Row],[Andere
subsidie(s)]]+Tb.Financiering[[#This Row],[Anders]],0)</f>
        <v>0</v>
      </c>
      <c r="DH83" s="259">
        <f>IF(Tb.Financiering[[#This Row],[Pnr.]]=DH$7,Tb.Financiering[[#This Row],[Eigen
bijdrage]]+Tb.Financiering[[#This Row],[Andere
subsidie(s)]]+Tb.Financiering[[#This Row],[Anders]],0)</f>
        <v>0</v>
      </c>
      <c r="DI83" s="259">
        <f>IF(Tb.Financiering[[#This Row],[Pnr.]]=DI$7,Tb.Financiering[[#This Row],[Eigen
bijdrage]]+Tb.Financiering[[#This Row],[Andere
subsidie(s)]]+Tb.Financiering[[#This Row],[Anders]],0)</f>
        <v>0</v>
      </c>
      <c r="DJ83" s="259">
        <f>IF(Tb.Financiering[[#This Row],[Pnr.]]=DJ$7,Tb.Financiering[[#This Row],[Eigen
bijdrage]]+Tb.Financiering[[#This Row],[Andere
subsidie(s)]]+Tb.Financiering[[#This Row],[Anders]],0)</f>
        <v>0</v>
      </c>
      <c r="DK83" s="259">
        <f>IF(Tb.Financiering[[#This Row],[Pnr.]]=DK$7,Tb.Financiering[[#This Row],[Eigen
bijdrage]]+Tb.Financiering[[#This Row],[Andere
subsidie(s)]]+Tb.Financiering[[#This Row],[Anders]],0)</f>
        <v>0</v>
      </c>
      <c r="XEZ83" s="267"/>
      <c r="XFA83" s="267"/>
      <c r="XFB83" s="267"/>
      <c r="XFC83" s="267"/>
      <c r="XFD83" s="31"/>
    </row>
    <row r="84" spans="1:115 16380:16384" s="4" customFormat="1" x14ac:dyDescent="0.3">
      <c r="A84" s="31"/>
      <c r="B84" s="147"/>
      <c r="C84" s="147"/>
      <c r="D84" s="11">
        <f>SUMIF(Tbl.Kosten[PSAnr.],Tb.Financiering[[#This Row],[PSAnr.]],Tbl.Kosten[Totaal kosten])</f>
        <v>0</v>
      </c>
      <c r="E84" s="164">
        <f>SUMIF(Tbl.Kosten[PSAnr.],Tb.Financiering[[#This Row],[PSAnr.]],Tbl.Kosten[Subsidie])</f>
        <v>0</v>
      </c>
      <c r="F84" s="165"/>
      <c r="G84" s="164">
        <f>Tb.Financiering[[#This Row],[Begrote kosten]]-Tb.Financiering[[#This Row],[Berekende GLB subsidie]]-Tb.Financiering[[#This Row],[Correctie GLB subsidie]]</f>
        <v>0</v>
      </c>
      <c r="H84" s="166"/>
      <c r="I84" s="166"/>
      <c r="J84" s="166"/>
      <c r="K84" s="162"/>
      <c r="L84" s="97">
        <f>Tb.Financiering[[#This Row],[Te financieren]]-SUM(Tb.Financiering[[#This Row],[Eigen
bijdrage]:[Anders]])</f>
        <v>0</v>
      </c>
      <c r="M84" s="170" t="str">
        <f>IFERROR(VLOOKUP(Tb.Financiering[[#This Row],[Partnernaam]],Tbl.Projectpartners[[Naam]:[PNr.]],9,FALSE),"")</f>
        <v/>
      </c>
      <c r="N84" s="152" t="str">
        <f>IFERROR(VLOOKUP(Tb.Financiering[[#This Row],[Subsidiabele activiteit]],Tbl.Subsidiehoogte[[Subsidieactiviteit]:[SAnr.]],3,FALSE),"")</f>
        <v/>
      </c>
      <c r="O84" s="152" t="str">
        <f>_xlfn.CONCAT(Tb.Financiering[[#This Row],[Pnr.]],Tb.Financiering[[#This Row],[SAnr.]])</f>
        <v/>
      </c>
      <c r="P84" s="154">
        <f>IF(Tb.Financiering[[#This Row],[Pnr.]]=P$7,Tb.Financiering[[#This Row],[Te financieren]]-Tb.Financiering[[#This Row],[Eigen
bijdrage]]-Tb.Financiering[[#This Row],[Andere
subsidie(s)]]-Tb.Financiering[[#This Row],[Anders]],0)</f>
        <v>0</v>
      </c>
      <c r="Q84" s="154">
        <f>IF(Tb.Financiering[[#This Row],[Pnr.]]=Q$7,Tb.Financiering[[#This Row],[Te financieren]]-Tb.Financiering[[#This Row],[Eigen
bijdrage]]-Tb.Financiering[[#This Row],[Andere
subsidie(s)]]-Tb.Financiering[[#This Row],[Anders]],0)</f>
        <v>0</v>
      </c>
      <c r="R84" s="154">
        <f>IF(Tb.Financiering[[#This Row],[Pnr.]]=R$7,Tb.Financiering[[#This Row],[Te financieren]]-Tb.Financiering[[#This Row],[Eigen
bijdrage]]-Tb.Financiering[[#This Row],[Andere
subsidie(s)]]-Tb.Financiering[[#This Row],[Anders]],0)</f>
        <v>0</v>
      </c>
      <c r="S84" s="154">
        <f>IF(Tb.Financiering[[#This Row],[Pnr.]]=S$7,Tb.Financiering[[#This Row],[Te financieren]]-Tb.Financiering[[#This Row],[Eigen
bijdrage]]-Tb.Financiering[[#This Row],[Andere
subsidie(s)]]-Tb.Financiering[[#This Row],[Anders]],0)</f>
        <v>0</v>
      </c>
      <c r="T84" s="154">
        <f>IF(Tb.Financiering[[#This Row],[Pnr.]]=T$7,Tb.Financiering[[#This Row],[Te financieren]]-Tb.Financiering[[#This Row],[Eigen
bijdrage]]-Tb.Financiering[[#This Row],[Andere
subsidie(s)]]-Tb.Financiering[[#This Row],[Anders]],0)</f>
        <v>0</v>
      </c>
      <c r="U84" s="154">
        <f>IF(Tb.Financiering[[#This Row],[Pnr.]]=U$7,Tb.Financiering[[#This Row],[Te financieren]]-Tb.Financiering[[#This Row],[Eigen
bijdrage]]-Tb.Financiering[[#This Row],[Andere
subsidie(s)]]-Tb.Financiering[[#This Row],[Anders]],0)</f>
        <v>0</v>
      </c>
      <c r="V84" s="154">
        <f>IF(Tb.Financiering[[#This Row],[Pnr.]]=V$7,Tb.Financiering[[#This Row],[Te financieren]]-Tb.Financiering[[#This Row],[Eigen
bijdrage]]-Tb.Financiering[[#This Row],[Andere
subsidie(s)]]-Tb.Financiering[[#This Row],[Anders]],0)</f>
        <v>0</v>
      </c>
      <c r="W84" s="154">
        <f>IF(Tb.Financiering[[#This Row],[Pnr.]]=W$7,Tb.Financiering[[#This Row],[Te financieren]]-Tb.Financiering[[#This Row],[Eigen
bijdrage]]-Tb.Financiering[[#This Row],[Andere
subsidie(s)]]-Tb.Financiering[[#This Row],[Anders]],0)</f>
        <v>0</v>
      </c>
      <c r="X84" s="154">
        <f>IF(Tb.Financiering[[#This Row],[Pnr.]]=X$7,Tb.Financiering[[#This Row],[Te financieren]]-Tb.Financiering[[#This Row],[Eigen
bijdrage]]-Tb.Financiering[[#This Row],[Andere
subsidie(s)]]-Tb.Financiering[[#This Row],[Anders]],0)</f>
        <v>0</v>
      </c>
      <c r="Y84" s="154">
        <f>IF(Tb.Financiering[[#This Row],[Pnr.]]=Y$7,Tb.Financiering[[#This Row],[Te financieren]]-Tb.Financiering[[#This Row],[Eigen
bijdrage]]-Tb.Financiering[[#This Row],[Andere
subsidie(s)]]-Tb.Financiering[[#This Row],[Anders]],0)</f>
        <v>0</v>
      </c>
      <c r="Z84" s="154">
        <f>IF(Tb.Financiering[[#This Row],[Pnr.]]=Z$7,Tb.Financiering[[#This Row],[Te financieren]]-Tb.Financiering[[#This Row],[Eigen
bijdrage]]-Tb.Financiering[[#This Row],[Andere
subsidie(s)]]-Tb.Financiering[[#This Row],[Anders]],0)</f>
        <v>0</v>
      </c>
      <c r="AA84" s="154">
        <f>IF(Tb.Financiering[[#This Row],[Pnr.]]=AA$7,Tb.Financiering[[#This Row],[Te financieren]]-Tb.Financiering[[#This Row],[Eigen
bijdrage]]-Tb.Financiering[[#This Row],[Andere
subsidie(s)]]-Tb.Financiering[[#This Row],[Anders]],0)</f>
        <v>0</v>
      </c>
      <c r="AB84" s="154">
        <f>IF(Tb.Financiering[[#This Row],[Pnr.]]=AB$7,Tb.Financiering[[#This Row],[Te financieren]]-Tb.Financiering[[#This Row],[Eigen
bijdrage]]-Tb.Financiering[[#This Row],[Andere
subsidie(s)]]-Tb.Financiering[[#This Row],[Anders]],0)</f>
        <v>0</v>
      </c>
      <c r="AC84" s="154">
        <f>IF(Tb.Financiering[[#This Row],[Pnr.]]=AC$7,Tb.Financiering[[#This Row],[Te financieren]]-Tb.Financiering[[#This Row],[Eigen
bijdrage]]-Tb.Financiering[[#This Row],[Andere
subsidie(s)]]-Tb.Financiering[[#This Row],[Anders]],0)</f>
        <v>0</v>
      </c>
      <c r="AD84" s="154">
        <f>IF(Tb.Financiering[[#This Row],[Pnr.]]=AD$7,Tb.Financiering[[#This Row],[Te financieren]]-Tb.Financiering[[#This Row],[Eigen
bijdrage]]-Tb.Financiering[[#This Row],[Andere
subsidie(s)]]-Tb.Financiering[[#This Row],[Anders]],0)</f>
        <v>0</v>
      </c>
      <c r="AE84" s="154">
        <f>IF(Tb.Financiering[[#This Row],[Pnr.]]=AE$7,Tb.Financiering[[#This Row],[Te financieren]]-Tb.Financiering[[#This Row],[Eigen
bijdrage]]-Tb.Financiering[[#This Row],[Andere
subsidie(s)]]-Tb.Financiering[[#This Row],[Anders]],0)</f>
        <v>0</v>
      </c>
      <c r="AF84" s="154">
        <f>IF(Tb.Financiering[[#This Row],[Pnr.]]=AF$7,Tb.Financiering[[#This Row],[Te financieren]]-Tb.Financiering[[#This Row],[Eigen
bijdrage]]-Tb.Financiering[[#This Row],[Andere
subsidie(s)]]-Tb.Financiering[[#This Row],[Anders]],0)</f>
        <v>0</v>
      </c>
      <c r="AG84" s="154">
        <f>IF(Tb.Financiering[[#This Row],[Pnr.]]=AG$7,Tb.Financiering[[#This Row],[Te financieren]]-Tb.Financiering[[#This Row],[Eigen
bijdrage]]-Tb.Financiering[[#This Row],[Andere
subsidie(s)]]-Tb.Financiering[[#This Row],[Anders]],0)</f>
        <v>0</v>
      </c>
      <c r="AH84" s="154">
        <f>IF(Tb.Financiering[[#This Row],[Pnr.]]=AH$7,Tb.Financiering[[#This Row],[Te financieren]]-Tb.Financiering[[#This Row],[Eigen
bijdrage]]-Tb.Financiering[[#This Row],[Andere
subsidie(s)]]-Tb.Financiering[[#This Row],[Anders]],0)</f>
        <v>0</v>
      </c>
      <c r="AI84" s="154">
        <f>IF(Tb.Financiering[[#This Row],[Pnr.]]=AI$7,Tb.Financiering[[#This Row],[Te financieren]]-Tb.Financiering[[#This Row],[Eigen
bijdrage]]-Tb.Financiering[[#This Row],[Andere
subsidie(s)]]-Tb.Financiering[[#This Row],[Anders]],0)</f>
        <v>0</v>
      </c>
      <c r="AJ84" s="154">
        <f>IF(Tb.Financiering[[#This Row],[Pnr.]]=AJ$7,Tb.Financiering[[#This Row],[Te financieren]]-Tb.Financiering[[#This Row],[Eigen
bijdrage]]-Tb.Financiering[[#This Row],[Andere
subsidie(s)]]-Tb.Financiering[[#This Row],[Anders]],0)</f>
        <v>0</v>
      </c>
      <c r="AK84" s="154">
        <f>IF(Tb.Financiering[[#This Row],[Pnr.]]=AK$7,Tb.Financiering[[#This Row],[Te financieren]]-Tb.Financiering[[#This Row],[Eigen
bijdrage]]-Tb.Financiering[[#This Row],[Andere
subsidie(s)]]-Tb.Financiering[[#This Row],[Anders]],0)</f>
        <v>0</v>
      </c>
      <c r="AL84" s="154">
        <f>IF(Tb.Financiering[[#This Row],[Pnr.]]=AL$7,Tb.Financiering[[#This Row],[Te financieren]]-Tb.Financiering[[#This Row],[Eigen
bijdrage]]-Tb.Financiering[[#This Row],[Andere
subsidie(s)]]-Tb.Financiering[[#This Row],[Anders]],0)</f>
        <v>0</v>
      </c>
      <c r="AM84" s="154">
        <f>IF(Tb.Financiering[[#This Row],[Pnr.]]=AM$7,Tb.Financiering[[#This Row],[Te financieren]]-Tb.Financiering[[#This Row],[Eigen
bijdrage]]-Tb.Financiering[[#This Row],[Andere
subsidie(s)]]-Tb.Financiering[[#This Row],[Anders]],0)</f>
        <v>0</v>
      </c>
      <c r="AN84" s="154">
        <f>IF(Tb.Financiering[[#This Row],[Pnr.]]=AN$7,Tb.Financiering[[#This Row],[Te financieren]]-Tb.Financiering[[#This Row],[Eigen
bijdrage]]-Tb.Financiering[[#This Row],[Andere
subsidie(s)]]-Tb.Financiering[[#This Row],[Anders]],0)</f>
        <v>0</v>
      </c>
      <c r="AO84" s="154">
        <f>IF(Tb.Financiering[[#This Row],[Pnr.]]=AO$7,Tb.Financiering[[#This Row],[Te financieren]]-Tb.Financiering[[#This Row],[Eigen
bijdrage]]-Tb.Financiering[[#This Row],[Andere
subsidie(s)]]-Tb.Financiering[[#This Row],[Anders]],0)</f>
        <v>0</v>
      </c>
      <c r="AP84" s="154">
        <f>IF(Tb.Financiering[[#This Row],[Pnr.]]=AP$7,Tb.Financiering[[#This Row],[Te financieren]]-Tb.Financiering[[#This Row],[Eigen
bijdrage]]-Tb.Financiering[[#This Row],[Andere
subsidie(s)]]-Tb.Financiering[[#This Row],[Anders]],0)</f>
        <v>0</v>
      </c>
      <c r="AQ84" s="154">
        <f>IF(Tb.Financiering[[#This Row],[Pnr.]]=AQ$7,Tb.Financiering[[#This Row],[Te financieren]]-Tb.Financiering[[#This Row],[Eigen
bijdrage]]-Tb.Financiering[[#This Row],[Andere
subsidie(s)]]-Tb.Financiering[[#This Row],[Anders]],0)</f>
        <v>0</v>
      </c>
      <c r="AR84" s="154">
        <f>IF(Tb.Financiering[[#This Row],[Pnr.]]=AR$7,Tb.Financiering[[#This Row],[Te financieren]]-Tb.Financiering[[#This Row],[Eigen
bijdrage]]-Tb.Financiering[[#This Row],[Andere
subsidie(s)]]-Tb.Financiering[[#This Row],[Anders]],0)</f>
        <v>0</v>
      </c>
      <c r="AS84" s="154">
        <f>IF(Tb.Financiering[[#This Row],[Pnr.]]=AS$7,Tb.Financiering[[#This Row],[Te financieren]]-Tb.Financiering[[#This Row],[Eigen
bijdrage]]-Tb.Financiering[[#This Row],[Andere
subsidie(s)]]-Tb.Financiering[[#This Row],[Anders]],0)</f>
        <v>0</v>
      </c>
      <c r="AT84" s="154">
        <f>IF(Tb.Financiering[[#This Row],[Pnr.]]=AT$7,Tb.Financiering[[#This Row],[Te financieren]]-Tb.Financiering[[#This Row],[Eigen
bijdrage]]-Tb.Financiering[[#This Row],[Andere
subsidie(s)]]-Tb.Financiering[[#This Row],[Anders]],0)</f>
        <v>0</v>
      </c>
      <c r="AU84" s="154">
        <f>IF(Tb.Financiering[[#This Row],[Pnr.]]=AU$7,Tb.Financiering[[#This Row],[Te financieren]]-Tb.Financiering[[#This Row],[Eigen
bijdrage]]-Tb.Financiering[[#This Row],[Andere
subsidie(s)]]-Tb.Financiering[[#This Row],[Anders]],0)</f>
        <v>0</v>
      </c>
      <c r="AV84" s="154">
        <f>IF(Tb.Financiering[[#This Row],[Pnr.]]=AV$7,Tb.Financiering[[#This Row],[Te financieren]]-Tb.Financiering[[#This Row],[Eigen
bijdrage]]-Tb.Financiering[[#This Row],[Andere
subsidie(s)]]-Tb.Financiering[[#This Row],[Anders]],0)</f>
        <v>0</v>
      </c>
      <c r="AW84" s="154">
        <f>IF(Tb.Financiering[[#This Row],[Pnr.]]=AW$7,Tb.Financiering[[#This Row],[Te financieren]]-Tb.Financiering[[#This Row],[Eigen
bijdrage]]-Tb.Financiering[[#This Row],[Andere
subsidie(s)]]-Tb.Financiering[[#This Row],[Anders]],0)</f>
        <v>0</v>
      </c>
      <c r="AX84" s="154">
        <f>IF(Tb.Financiering[[#This Row],[Pnr.]]=AX$7,Tb.Financiering[[#This Row],[Te financieren]]-Tb.Financiering[[#This Row],[Eigen
bijdrage]]-Tb.Financiering[[#This Row],[Andere
subsidie(s)]]-Tb.Financiering[[#This Row],[Anders]],0)</f>
        <v>0</v>
      </c>
      <c r="AY84" s="154">
        <f>IF(Tb.Financiering[[#This Row],[Pnr.]]=AY$7,Tb.Financiering[[#This Row],[Te financieren]]-Tb.Financiering[[#This Row],[Eigen
bijdrage]]-Tb.Financiering[[#This Row],[Andere
subsidie(s)]]-Tb.Financiering[[#This Row],[Anders]],0)</f>
        <v>0</v>
      </c>
      <c r="AZ84" s="154">
        <f>IF(Tb.Financiering[[#This Row],[Pnr.]]=AZ$7,Tb.Financiering[[#This Row],[Te financieren]]-Tb.Financiering[[#This Row],[Eigen
bijdrage]]-Tb.Financiering[[#This Row],[Andere
subsidie(s)]]-Tb.Financiering[[#This Row],[Anders]],0)</f>
        <v>0</v>
      </c>
      <c r="BA84" s="154">
        <f>IF(Tb.Financiering[[#This Row],[Pnr.]]=BA$7,Tb.Financiering[[#This Row],[Te financieren]]-Tb.Financiering[[#This Row],[Eigen
bijdrage]]-Tb.Financiering[[#This Row],[Andere
subsidie(s)]]-Tb.Financiering[[#This Row],[Anders]],0)</f>
        <v>0</v>
      </c>
      <c r="BB84" s="154">
        <f>IF(Tb.Financiering[[#This Row],[Pnr.]]=BB$7,Tb.Financiering[[#This Row],[Te financieren]]-Tb.Financiering[[#This Row],[Eigen
bijdrage]]-Tb.Financiering[[#This Row],[Andere
subsidie(s)]]-Tb.Financiering[[#This Row],[Anders]],0)</f>
        <v>0</v>
      </c>
      <c r="BC84" s="154">
        <f>IF(Tb.Financiering[[#This Row],[Pnr.]]=BC$7,Tb.Financiering[[#This Row],[Te financieren]]-Tb.Financiering[[#This Row],[Eigen
bijdrage]]-Tb.Financiering[[#This Row],[Andere
subsidie(s)]]-Tb.Financiering[[#This Row],[Anders]],0)</f>
        <v>0</v>
      </c>
      <c r="BD84" s="154">
        <f>IF(Tb.Financiering[[#This Row],[Pnr.]]=BD$7,Tb.Financiering[[#This Row],[Te financieren]]-Tb.Financiering[[#This Row],[Eigen
bijdrage]]-Tb.Financiering[[#This Row],[Andere
subsidie(s)]]-Tb.Financiering[[#This Row],[Anders]],0)</f>
        <v>0</v>
      </c>
      <c r="BE84" s="154">
        <f>IF(Tb.Financiering[[#This Row],[Pnr.]]=BE$7,Tb.Financiering[[#This Row],[Te financieren]]-Tb.Financiering[[#This Row],[Eigen
bijdrage]]-Tb.Financiering[[#This Row],[Andere
subsidie(s)]]-Tb.Financiering[[#This Row],[Anders]],0)</f>
        <v>0</v>
      </c>
      <c r="BF84" s="154">
        <f>IF(Tb.Financiering[[#This Row],[Pnr.]]=BF$7,Tb.Financiering[[#This Row],[Te financieren]]-Tb.Financiering[[#This Row],[Eigen
bijdrage]]-Tb.Financiering[[#This Row],[Andere
subsidie(s)]]-Tb.Financiering[[#This Row],[Anders]],0)</f>
        <v>0</v>
      </c>
      <c r="BG84" s="154">
        <f>IF(Tb.Financiering[[#This Row],[Pnr.]]=BG$7,Tb.Financiering[[#This Row],[Te financieren]]-Tb.Financiering[[#This Row],[Eigen
bijdrage]]-Tb.Financiering[[#This Row],[Andere
subsidie(s)]]-Tb.Financiering[[#This Row],[Anders]],0)</f>
        <v>0</v>
      </c>
      <c r="BH84" s="154">
        <f>IF(Tb.Financiering[[#This Row],[Pnr.]]=BH$7,Tb.Financiering[[#This Row],[Te financieren]]-Tb.Financiering[[#This Row],[Eigen
bijdrage]]-Tb.Financiering[[#This Row],[Andere
subsidie(s)]]-Tb.Financiering[[#This Row],[Anders]],0)</f>
        <v>0</v>
      </c>
      <c r="BI84" s="154">
        <f>IF(Tb.Financiering[[#This Row],[Pnr.]]=BI$7,Tb.Financiering[[#This Row],[Te financieren]]-Tb.Financiering[[#This Row],[Eigen
bijdrage]]-Tb.Financiering[[#This Row],[Andere
subsidie(s)]]-Tb.Financiering[[#This Row],[Anders]],0)</f>
        <v>0</v>
      </c>
      <c r="BJ84" s="154">
        <f>IF(Tb.Financiering[[#This Row],[Pnr.]]=BJ$7,Tb.Financiering[[#This Row],[Te financieren]]-Tb.Financiering[[#This Row],[Eigen
bijdrage]]-Tb.Financiering[[#This Row],[Andere
subsidie(s)]]-Tb.Financiering[[#This Row],[Anders]],0)</f>
        <v>0</v>
      </c>
      <c r="BK84" s="154">
        <f>IF(Tb.Financiering[[#This Row],[Pnr.]]=BK$7,Tb.Financiering[[#This Row],[Te financieren]]-Tb.Financiering[[#This Row],[Eigen
bijdrage]]-Tb.Financiering[[#This Row],[Andere
subsidie(s)]]-Tb.Financiering[[#This Row],[Anders]],0)</f>
        <v>0</v>
      </c>
      <c r="BL84" s="154">
        <f>IF(Tb.Financiering[[#This Row],[Pnr.]]=BL$7,Tb.Financiering[[#This Row],[Te financieren]]-Tb.Financiering[[#This Row],[Eigen
bijdrage]]-Tb.Financiering[[#This Row],[Andere
subsidie(s)]]-Tb.Financiering[[#This Row],[Anders]],0)</f>
        <v>0</v>
      </c>
      <c r="BM84" s="154">
        <f>IF(Tb.Financiering[[#This Row],[Pnr.]]=BM$7,Tb.Financiering[[#This Row],[Te financieren]]-Tb.Financiering[[#This Row],[Eigen
bijdrage]]-Tb.Financiering[[#This Row],[Andere
subsidie(s)]]-Tb.Financiering[[#This Row],[Anders]],0)</f>
        <v>0</v>
      </c>
      <c r="BN84" s="259">
        <f>IF(Tb.Financiering[[#This Row],[Pnr.]]=BN$7,Tb.Financiering[[#This Row],[Eigen
bijdrage]]+Tb.Financiering[[#This Row],[Andere
subsidie(s)]]+Tb.Financiering[[#This Row],[Anders]],0)</f>
        <v>0</v>
      </c>
      <c r="BO84" s="259">
        <f>IF(Tb.Financiering[[#This Row],[Pnr.]]=BO$7,Tb.Financiering[[#This Row],[Eigen
bijdrage]]+Tb.Financiering[[#This Row],[Andere
subsidie(s)]]+Tb.Financiering[[#This Row],[Anders]],0)</f>
        <v>0</v>
      </c>
      <c r="BP84" s="259">
        <f>IF(Tb.Financiering[[#This Row],[Pnr.]]=BP$7,Tb.Financiering[[#This Row],[Eigen
bijdrage]]+Tb.Financiering[[#This Row],[Andere
subsidie(s)]]+Tb.Financiering[[#This Row],[Anders]],0)</f>
        <v>0</v>
      </c>
      <c r="BQ84" s="259">
        <f>IF(Tb.Financiering[[#This Row],[Pnr.]]=BQ$7,Tb.Financiering[[#This Row],[Eigen
bijdrage]]+Tb.Financiering[[#This Row],[Andere
subsidie(s)]]+Tb.Financiering[[#This Row],[Anders]],0)</f>
        <v>0</v>
      </c>
      <c r="BR84" s="259">
        <f>IF(Tb.Financiering[[#This Row],[Pnr.]]=BR$7,Tb.Financiering[[#This Row],[Eigen
bijdrage]]+Tb.Financiering[[#This Row],[Andere
subsidie(s)]]+Tb.Financiering[[#This Row],[Anders]],0)</f>
        <v>0</v>
      </c>
      <c r="BS84" s="259">
        <f>IF(Tb.Financiering[[#This Row],[Pnr.]]=BS$7,Tb.Financiering[[#This Row],[Eigen
bijdrage]]+Tb.Financiering[[#This Row],[Andere
subsidie(s)]]+Tb.Financiering[[#This Row],[Anders]],0)</f>
        <v>0</v>
      </c>
      <c r="BT84" s="259">
        <f>IF(Tb.Financiering[[#This Row],[Pnr.]]=BT$7,Tb.Financiering[[#This Row],[Eigen
bijdrage]]+Tb.Financiering[[#This Row],[Andere
subsidie(s)]]+Tb.Financiering[[#This Row],[Anders]],0)</f>
        <v>0</v>
      </c>
      <c r="BU84" s="259">
        <f>IF(Tb.Financiering[[#This Row],[Pnr.]]=BU$7,Tb.Financiering[[#This Row],[Eigen
bijdrage]]+Tb.Financiering[[#This Row],[Andere
subsidie(s)]]+Tb.Financiering[[#This Row],[Anders]],0)</f>
        <v>0</v>
      </c>
      <c r="BV84" s="259">
        <f>IF(Tb.Financiering[[#This Row],[Pnr.]]=BV$7,Tb.Financiering[[#This Row],[Eigen
bijdrage]]+Tb.Financiering[[#This Row],[Andere
subsidie(s)]]+Tb.Financiering[[#This Row],[Anders]],0)</f>
        <v>0</v>
      </c>
      <c r="BW84" s="259">
        <f>IF(Tb.Financiering[[#This Row],[Pnr.]]=BW$7,Tb.Financiering[[#This Row],[Eigen
bijdrage]]+Tb.Financiering[[#This Row],[Andere
subsidie(s)]]+Tb.Financiering[[#This Row],[Anders]],0)</f>
        <v>0</v>
      </c>
      <c r="BX84" s="259">
        <f>IF(Tb.Financiering[[#This Row],[Pnr.]]=BX$7,Tb.Financiering[[#This Row],[Eigen
bijdrage]]+Tb.Financiering[[#This Row],[Andere
subsidie(s)]]+Tb.Financiering[[#This Row],[Anders]],0)</f>
        <v>0</v>
      </c>
      <c r="BY84" s="259">
        <f>IF(Tb.Financiering[[#This Row],[Pnr.]]=BY$7,Tb.Financiering[[#This Row],[Eigen
bijdrage]]+Tb.Financiering[[#This Row],[Andere
subsidie(s)]]+Tb.Financiering[[#This Row],[Anders]],0)</f>
        <v>0</v>
      </c>
      <c r="BZ84" s="259">
        <f>IF(Tb.Financiering[[#This Row],[Pnr.]]=BZ$7,Tb.Financiering[[#This Row],[Eigen
bijdrage]]+Tb.Financiering[[#This Row],[Andere
subsidie(s)]]+Tb.Financiering[[#This Row],[Anders]],0)</f>
        <v>0</v>
      </c>
      <c r="CA84" s="259">
        <f>IF(Tb.Financiering[[#This Row],[Pnr.]]=CA$7,Tb.Financiering[[#This Row],[Eigen
bijdrage]]+Tb.Financiering[[#This Row],[Andere
subsidie(s)]]+Tb.Financiering[[#This Row],[Anders]],0)</f>
        <v>0</v>
      </c>
      <c r="CB84" s="259">
        <f>IF(Tb.Financiering[[#This Row],[Pnr.]]=CB$7,Tb.Financiering[[#This Row],[Eigen
bijdrage]]+Tb.Financiering[[#This Row],[Andere
subsidie(s)]]+Tb.Financiering[[#This Row],[Anders]],0)</f>
        <v>0</v>
      </c>
      <c r="CC84" s="259">
        <f>IF(Tb.Financiering[[#This Row],[Pnr.]]=CC$7,Tb.Financiering[[#This Row],[Eigen
bijdrage]]+Tb.Financiering[[#This Row],[Andere
subsidie(s)]]+Tb.Financiering[[#This Row],[Anders]],0)</f>
        <v>0</v>
      </c>
      <c r="CD84" s="259">
        <f>IF(Tb.Financiering[[#This Row],[Pnr.]]=CD$7,Tb.Financiering[[#This Row],[Eigen
bijdrage]]+Tb.Financiering[[#This Row],[Andere
subsidie(s)]]+Tb.Financiering[[#This Row],[Anders]],0)</f>
        <v>0</v>
      </c>
      <c r="CE84" s="259">
        <f>IF(Tb.Financiering[[#This Row],[Pnr.]]=CE$7,Tb.Financiering[[#This Row],[Eigen
bijdrage]]+Tb.Financiering[[#This Row],[Andere
subsidie(s)]]+Tb.Financiering[[#This Row],[Anders]],0)</f>
        <v>0</v>
      </c>
      <c r="CF84" s="259">
        <f>IF(Tb.Financiering[[#This Row],[Pnr.]]=CF$7,Tb.Financiering[[#This Row],[Eigen
bijdrage]]+Tb.Financiering[[#This Row],[Andere
subsidie(s)]]+Tb.Financiering[[#This Row],[Anders]],0)</f>
        <v>0</v>
      </c>
      <c r="CG84" s="259">
        <f>IF(Tb.Financiering[[#This Row],[Pnr.]]=CG$7,Tb.Financiering[[#This Row],[Eigen
bijdrage]]+Tb.Financiering[[#This Row],[Andere
subsidie(s)]]+Tb.Financiering[[#This Row],[Anders]],0)</f>
        <v>0</v>
      </c>
      <c r="CH84" s="259">
        <f>IF(Tb.Financiering[[#This Row],[Pnr.]]=CH$7,Tb.Financiering[[#This Row],[Eigen
bijdrage]]+Tb.Financiering[[#This Row],[Andere
subsidie(s)]]+Tb.Financiering[[#This Row],[Anders]],0)</f>
        <v>0</v>
      </c>
      <c r="CI84" s="259">
        <f>IF(Tb.Financiering[[#This Row],[Pnr.]]=CI$7,Tb.Financiering[[#This Row],[Eigen
bijdrage]]+Tb.Financiering[[#This Row],[Andere
subsidie(s)]]+Tb.Financiering[[#This Row],[Anders]],0)</f>
        <v>0</v>
      </c>
      <c r="CJ84" s="259">
        <f>IF(Tb.Financiering[[#This Row],[Pnr.]]=CJ$7,Tb.Financiering[[#This Row],[Eigen
bijdrage]]+Tb.Financiering[[#This Row],[Andere
subsidie(s)]]+Tb.Financiering[[#This Row],[Anders]],0)</f>
        <v>0</v>
      </c>
      <c r="CK84" s="259">
        <f>IF(Tb.Financiering[[#This Row],[Pnr.]]=CK$7,Tb.Financiering[[#This Row],[Eigen
bijdrage]]+Tb.Financiering[[#This Row],[Andere
subsidie(s)]]+Tb.Financiering[[#This Row],[Anders]],0)</f>
        <v>0</v>
      </c>
      <c r="CL84" s="259">
        <f>IF(Tb.Financiering[[#This Row],[Pnr.]]=CL$7,Tb.Financiering[[#This Row],[Eigen
bijdrage]]+Tb.Financiering[[#This Row],[Andere
subsidie(s)]]+Tb.Financiering[[#This Row],[Anders]],0)</f>
        <v>0</v>
      </c>
      <c r="CM84" s="259">
        <f>IF(Tb.Financiering[[#This Row],[Pnr.]]=CM$7,Tb.Financiering[[#This Row],[Eigen
bijdrage]]+Tb.Financiering[[#This Row],[Andere
subsidie(s)]]+Tb.Financiering[[#This Row],[Anders]],0)</f>
        <v>0</v>
      </c>
      <c r="CN84" s="259">
        <f>IF(Tb.Financiering[[#This Row],[Pnr.]]=CN$7,Tb.Financiering[[#This Row],[Eigen
bijdrage]]+Tb.Financiering[[#This Row],[Andere
subsidie(s)]]+Tb.Financiering[[#This Row],[Anders]],0)</f>
        <v>0</v>
      </c>
      <c r="CO84" s="259">
        <f>IF(Tb.Financiering[[#This Row],[Pnr.]]=CO$7,Tb.Financiering[[#This Row],[Eigen
bijdrage]]+Tb.Financiering[[#This Row],[Andere
subsidie(s)]]+Tb.Financiering[[#This Row],[Anders]],0)</f>
        <v>0</v>
      </c>
      <c r="CP84" s="259">
        <f>IF(Tb.Financiering[[#This Row],[Pnr.]]=CP$7,Tb.Financiering[[#This Row],[Eigen
bijdrage]]+Tb.Financiering[[#This Row],[Andere
subsidie(s)]]+Tb.Financiering[[#This Row],[Anders]],0)</f>
        <v>0</v>
      </c>
      <c r="CQ84" s="259">
        <f>IF(Tb.Financiering[[#This Row],[Pnr.]]=CQ$7,Tb.Financiering[[#This Row],[Eigen
bijdrage]]+Tb.Financiering[[#This Row],[Andere
subsidie(s)]]+Tb.Financiering[[#This Row],[Anders]],0)</f>
        <v>0</v>
      </c>
      <c r="CR84" s="259">
        <f>IF(Tb.Financiering[[#This Row],[Pnr.]]=CR$7,Tb.Financiering[[#This Row],[Eigen
bijdrage]]+Tb.Financiering[[#This Row],[Andere
subsidie(s)]]+Tb.Financiering[[#This Row],[Anders]],0)</f>
        <v>0</v>
      </c>
      <c r="CS84" s="259">
        <f>IF(Tb.Financiering[[#This Row],[Pnr.]]=CS$7,Tb.Financiering[[#This Row],[Eigen
bijdrage]]+Tb.Financiering[[#This Row],[Andere
subsidie(s)]]+Tb.Financiering[[#This Row],[Anders]],0)</f>
        <v>0</v>
      </c>
      <c r="CT84" s="259">
        <f>IF(Tb.Financiering[[#This Row],[Pnr.]]=CT$7,Tb.Financiering[[#This Row],[Eigen
bijdrage]]+Tb.Financiering[[#This Row],[Andere
subsidie(s)]]+Tb.Financiering[[#This Row],[Anders]],0)</f>
        <v>0</v>
      </c>
      <c r="CU84" s="259">
        <f>IF(Tb.Financiering[[#This Row],[Pnr.]]=CU$7,Tb.Financiering[[#This Row],[Eigen
bijdrage]]+Tb.Financiering[[#This Row],[Andere
subsidie(s)]]+Tb.Financiering[[#This Row],[Anders]],0)</f>
        <v>0</v>
      </c>
      <c r="CV84" s="259">
        <f>IF(Tb.Financiering[[#This Row],[Pnr.]]=CV$7,Tb.Financiering[[#This Row],[Eigen
bijdrage]]+Tb.Financiering[[#This Row],[Andere
subsidie(s)]]+Tb.Financiering[[#This Row],[Anders]],0)</f>
        <v>0</v>
      </c>
      <c r="CW84" s="259">
        <f>IF(Tb.Financiering[[#This Row],[Pnr.]]=CW$7,Tb.Financiering[[#This Row],[Eigen
bijdrage]]+Tb.Financiering[[#This Row],[Andere
subsidie(s)]]+Tb.Financiering[[#This Row],[Anders]],0)</f>
        <v>0</v>
      </c>
      <c r="CX84" s="259">
        <f>IF(Tb.Financiering[[#This Row],[Pnr.]]=CX$7,Tb.Financiering[[#This Row],[Eigen
bijdrage]]+Tb.Financiering[[#This Row],[Andere
subsidie(s)]]+Tb.Financiering[[#This Row],[Anders]],0)</f>
        <v>0</v>
      </c>
      <c r="CY84" s="259">
        <f>IF(Tb.Financiering[[#This Row],[Pnr.]]=CY$7,Tb.Financiering[[#This Row],[Eigen
bijdrage]]+Tb.Financiering[[#This Row],[Andere
subsidie(s)]]+Tb.Financiering[[#This Row],[Anders]],0)</f>
        <v>0</v>
      </c>
      <c r="CZ84" s="259">
        <f>IF(Tb.Financiering[[#This Row],[Pnr.]]=CZ$7,Tb.Financiering[[#This Row],[Eigen
bijdrage]]+Tb.Financiering[[#This Row],[Andere
subsidie(s)]]+Tb.Financiering[[#This Row],[Anders]],0)</f>
        <v>0</v>
      </c>
      <c r="DA84" s="259">
        <f>IF(Tb.Financiering[[#This Row],[Pnr.]]=DA$7,Tb.Financiering[[#This Row],[Eigen
bijdrage]]+Tb.Financiering[[#This Row],[Andere
subsidie(s)]]+Tb.Financiering[[#This Row],[Anders]],0)</f>
        <v>0</v>
      </c>
      <c r="DB84" s="259">
        <f>IF(Tb.Financiering[[#This Row],[Pnr.]]=DB$7,Tb.Financiering[[#This Row],[Eigen
bijdrage]]+Tb.Financiering[[#This Row],[Andere
subsidie(s)]]+Tb.Financiering[[#This Row],[Anders]],0)</f>
        <v>0</v>
      </c>
      <c r="DC84" s="259">
        <f>IF(Tb.Financiering[[#This Row],[Pnr.]]=DC$7,Tb.Financiering[[#This Row],[Eigen
bijdrage]]+Tb.Financiering[[#This Row],[Andere
subsidie(s)]]+Tb.Financiering[[#This Row],[Anders]],0)</f>
        <v>0</v>
      </c>
      <c r="DD84" s="259">
        <f>IF(Tb.Financiering[[#This Row],[Pnr.]]=DD$7,Tb.Financiering[[#This Row],[Eigen
bijdrage]]+Tb.Financiering[[#This Row],[Andere
subsidie(s)]]+Tb.Financiering[[#This Row],[Anders]],0)</f>
        <v>0</v>
      </c>
      <c r="DE84" s="259">
        <f>IF(Tb.Financiering[[#This Row],[Pnr.]]=DE$7,Tb.Financiering[[#This Row],[Eigen
bijdrage]]+Tb.Financiering[[#This Row],[Andere
subsidie(s)]]+Tb.Financiering[[#This Row],[Anders]],0)</f>
        <v>0</v>
      </c>
      <c r="DF84" s="259">
        <f>IF(Tb.Financiering[[#This Row],[Pnr.]]=DF$7,Tb.Financiering[[#This Row],[Eigen
bijdrage]]+Tb.Financiering[[#This Row],[Andere
subsidie(s)]]+Tb.Financiering[[#This Row],[Anders]],0)</f>
        <v>0</v>
      </c>
      <c r="DG84" s="259">
        <f>IF(Tb.Financiering[[#This Row],[Pnr.]]=DG$7,Tb.Financiering[[#This Row],[Eigen
bijdrage]]+Tb.Financiering[[#This Row],[Andere
subsidie(s)]]+Tb.Financiering[[#This Row],[Anders]],0)</f>
        <v>0</v>
      </c>
      <c r="DH84" s="259">
        <f>IF(Tb.Financiering[[#This Row],[Pnr.]]=DH$7,Tb.Financiering[[#This Row],[Eigen
bijdrage]]+Tb.Financiering[[#This Row],[Andere
subsidie(s)]]+Tb.Financiering[[#This Row],[Anders]],0)</f>
        <v>0</v>
      </c>
      <c r="DI84" s="259">
        <f>IF(Tb.Financiering[[#This Row],[Pnr.]]=DI$7,Tb.Financiering[[#This Row],[Eigen
bijdrage]]+Tb.Financiering[[#This Row],[Andere
subsidie(s)]]+Tb.Financiering[[#This Row],[Anders]],0)</f>
        <v>0</v>
      </c>
      <c r="DJ84" s="259">
        <f>IF(Tb.Financiering[[#This Row],[Pnr.]]=DJ$7,Tb.Financiering[[#This Row],[Eigen
bijdrage]]+Tb.Financiering[[#This Row],[Andere
subsidie(s)]]+Tb.Financiering[[#This Row],[Anders]],0)</f>
        <v>0</v>
      </c>
      <c r="DK84" s="259">
        <f>IF(Tb.Financiering[[#This Row],[Pnr.]]=DK$7,Tb.Financiering[[#This Row],[Eigen
bijdrage]]+Tb.Financiering[[#This Row],[Andere
subsidie(s)]]+Tb.Financiering[[#This Row],[Anders]],0)</f>
        <v>0</v>
      </c>
      <c r="XEZ84" s="267"/>
      <c r="XFA84" s="267"/>
      <c r="XFB84" s="267"/>
      <c r="XFC84" s="267"/>
      <c r="XFD84" s="31"/>
    </row>
    <row r="85" spans="1:115 16380:16384" s="4" customFormat="1" x14ac:dyDescent="0.3">
      <c r="A85" s="31"/>
      <c r="B85" s="147"/>
      <c r="C85" s="147"/>
      <c r="D85" s="11">
        <f>SUMIF(Tbl.Kosten[PSAnr.],Tb.Financiering[[#This Row],[PSAnr.]],Tbl.Kosten[Totaal kosten])</f>
        <v>0</v>
      </c>
      <c r="E85" s="164">
        <f>SUMIF(Tbl.Kosten[PSAnr.],Tb.Financiering[[#This Row],[PSAnr.]],Tbl.Kosten[Subsidie])</f>
        <v>0</v>
      </c>
      <c r="F85" s="165"/>
      <c r="G85" s="164">
        <f>Tb.Financiering[[#This Row],[Begrote kosten]]-Tb.Financiering[[#This Row],[Berekende GLB subsidie]]-Tb.Financiering[[#This Row],[Correctie GLB subsidie]]</f>
        <v>0</v>
      </c>
      <c r="H85" s="166"/>
      <c r="I85" s="166"/>
      <c r="J85" s="166"/>
      <c r="K85" s="162"/>
      <c r="L85" s="97">
        <f>Tb.Financiering[[#This Row],[Te financieren]]-SUM(Tb.Financiering[[#This Row],[Eigen
bijdrage]:[Anders]])</f>
        <v>0</v>
      </c>
      <c r="M85" s="170" t="str">
        <f>IFERROR(VLOOKUP(Tb.Financiering[[#This Row],[Partnernaam]],Tbl.Projectpartners[[Naam]:[PNr.]],9,FALSE),"")</f>
        <v/>
      </c>
      <c r="N85" s="152" t="str">
        <f>IFERROR(VLOOKUP(Tb.Financiering[[#This Row],[Subsidiabele activiteit]],Tbl.Subsidiehoogte[[Subsidieactiviteit]:[SAnr.]],3,FALSE),"")</f>
        <v/>
      </c>
      <c r="O85" s="152" t="str">
        <f>_xlfn.CONCAT(Tb.Financiering[[#This Row],[Pnr.]],Tb.Financiering[[#This Row],[SAnr.]])</f>
        <v/>
      </c>
      <c r="P85" s="154">
        <f>IF(Tb.Financiering[[#This Row],[Pnr.]]=P$7,Tb.Financiering[[#This Row],[Te financieren]]-Tb.Financiering[[#This Row],[Eigen
bijdrage]]-Tb.Financiering[[#This Row],[Andere
subsidie(s)]]-Tb.Financiering[[#This Row],[Anders]],0)</f>
        <v>0</v>
      </c>
      <c r="Q85" s="154">
        <f>IF(Tb.Financiering[[#This Row],[Pnr.]]=Q$7,Tb.Financiering[[#This Row],[Te financieren]]-Tb.Financiering[[#This Row],[Eigen
bijdrage]]-Tb.Financiering[[#This Row],[Andere
subsidie(s)]]-Tb.Financiering[[#This Row],[Anders]],0)</f>
        <v>0</v>
      </c>
      <c r="R85" s="154">
        <f>IF(Tb.Financiering[[#This Row],[Pnr.]]=R$7,Tb.Financiering[[#This Row],[Te financieren]]-Tb.Financiering[[#This Row],[Eigen
bijdrage]]-Tb.Financiering[[#This Row],[Andere
subsidie(s)]]-Tb.Financiering[[#This Row],[Anders]],0)</f>
        <v>0</v>
      </c>
      <c r="S85" s="154">
        <f>IF(Tb.Financiering[[#This Row],[Pnr.]]=S$7,Tb.Financiering[[#This Row],[Te financieren]]-Tb.Financiering[[#This Row],[Eigen
bijdrage]]-Tb.Financiering[[#This Row],[Andere
subsidie(s)]]-Tb.Financiering[[#This Row],[Anders]],0)</f>
        <v>0</v>
      </c>
      <c r="T85" s="154">
        <f>IF(Tb.Financiering[[#This Row],[Pnr.]]=T$7,Tb.Financiering[[#This Row],[Te financieren]]-Tb.Financiering[[#This Row],[Eigen
bijdrage]]-Tb.Financiering[[#This Row],[Andere
subsidie(s)]]-Tb.Financiering[[#This Row],[Anders]],0)</f>
        <v>0</v>
      </c>
      <c r="U85" s="154">
        <f>IF(Tb.Financiering[[#This Row],[Pnr.]]=U$7,Tb.Financiering[[#This Row],[Te financieren]]-Tb.Financiering[[#This Row],[Eigen
bijdrage]]-Tb.Financiering[[#This Row],[Andere
subsidie(s)]]-Tb.Financiering[[#This Row],[Anders]],0)</f>
        <v>0</v>
      </c>
      <c r="V85" s="154">
        <f>IF(Tb.Financiering[[#This Row],[Pnr.]]=V$7,Tb.Financiering[[#This Row],[Te financieren]]-Tb.Financiering[[#This Row],[Eigen
bijdrage]]-Tb.Financiering[[#This Row],[Andere
subsidie(s)]]-Tb.Financiering[[#This Row],[Anders]],0)</f>
        <v>0</v>
      </c>
      <c r="W85" s="154">
        <f>IF(Tb.Financiering[[#This Row],[Pnr.]]=W$7,Tb.Financiering[[#This Row],[Te financieren]]-Tb.Financiering[[#This Row],[Eigen
bijdrage]]-Tb.Financiering[[#This Row],[Andere
subsidie(s)]]-Tb.Financiering[[#This Row],[Anders]],0)</f>
        <v>0</v>
      </c>
      <c r="X85" s="154">
        <f>IF(Tb.Financiering[[#This Row],[Pnr.]]=X$7,Tb.Financiering[[#This Row],[Te financieren]]-Tb.Financiering[[#This Row],[Eigen
bijdrage]]-Tb.Financiering[[#This Row],[Andere
subsidie(s)]]-Tb.Financiering[[#This Row],[Anders]],0)</f>
        <v>0</v>
      </c>
      <c r="Y85" s="154">
        <f>IF(Tb.Financiering[[#This Row],[Pnr.]]=Y$7,Tb.Financiering[[#This Row],[Te financieren]]-Tb.Financiering[[#This Row],[Eigen
bijdrage]]-Tb.Financiering[[#This Row],[Andere
subsidie(s)]]-Tb.Financiering[[#This Row],[Anders]],0)</f>
        <v>0</v>
      </c>
      <c r="Z85" s="154">
        <f>IF(Tb.Financiering[[#This Row],[Pnr.]]=Z$7,Tb.Financiering[[#This Row],[Te financieren]]-Tb.Financiering[[#This Row],[Eigen
bijdrage]]-Tb.Financiering[[#This Row],[Andere
subsidie(s)]]-Tb.Financiering[[#This Row],[Anders]],0)</f>
        <v>0</v>
      </c>
      <c r="AA85" s="154">
        <f>IF(Tb.Financiering[[#This Row],[Pnr.]]=AA$7,Tb.Financiering[[#This Row],[Te financieren]]-Tb.Financiering[[#This Row],[Eigen
bijdrage]]-Tb.Financiering[[#This Row],[Andere
subsidie(s)]]-Tb.Financiering[[#This Row],[Anders]],0)</f>
        <v>0</v>
      </c>
      <c r="AB85" s="154">
        <f>IF(Tb.Financiering[[#This Row],[Pnr.]]=AB$7,Tb.Financiering[[#This Row],[Te financieren]]-Tb.Financiering[[#This Row],[Eigen
bijdrage]]-Tb.Financiering[[#This Row],[Andere
subsidie(s)]]-Tb.Financiering[[#This Row],[Anders]],0)</f>
        <v>0</v>
      </c>
      <c r="AC85" s="154">
        <f>IF(Tb.Financiering[[#This Row],[Pnr.]]=AC$7,Tb.Financiering[[#This Row],[Te financieren]]-Tb.Financiering[[#This Row],[Eigen
bijdrage]]-Tb.Financiering[[#This Row],[Andere
subsidie(s)]]-Tb.Financiering[[#This Row],[Anders]],0)</f>
        <v>0</v>
      </c>
      <c r="AD85" s="154">
        <f>IF(Tb.Financiering[[#This Row],[Pnr.]]=AD$7,Tb.Financiering[[#This Row],[Te financieren]]-Tb.Financiering[[#This Row],[Eigen
bijdrage]]-Tb.Financiering[[#This Row],[Andere
subsidie(s)]]-Tb.Financiering[[#This Row],[Anders]],0)</f>
        <v>0</v>
      </c>
      <c r="AE85" s="154">
        <f>IF(Tb.Financiering[[#This Row],[Pnr.]]=AE$7,Tb.Financiering[[#This Row],[Te financieren]]-Tb.Financiering[[#This Row],[Eigen
bijdrage]]-Tb.Financiering[[#This Row],[Andere
subsidie(s)]]-Tb.Financiering[[#This Row],[Anders]],0)</f>
        <v>0</v>
      </c>
      <c r="AF85" s="154">
        <f>IF(Tb.Financiering[[#This Row],[Pnr.]]=AF$7,Tb.Financiering[[#This Row],[Te financieren]]-Tb.Financiering[[#This Row],[Eigen
bijdrage]]-Tb.Financiering[[#This Row],[Andere
subsidie(s)]]-Tb.Financiering[[#This Row],[Anders]],0)</f>
        <v>0</v>
      </c>
      <c r="AG85" s="154">
        <f>IF(Tb.Financiering[[#This Row],[Pnr.]]=AG$7,Tb.Financiering[[#This Row],[Te financieren]]-Tb.Financiering[[#This Row],[Eigen
bijdrage]]-Tb.Financiering[[#This Row],[Andere
subsidie(s)]]-Tb.Financiering[[#This Row],[Anders]],0)</f>
        <v>0</v>
      </c>
      <c r="AH85" s="154">
        <f>IF(Tb.Financiering[[#This Row],[Pnr.]]=AH$7,Tb.Financiering[[#This Row],[Te financieren]]-Tb.Financiering[[#This Row],[Eigen
bijdrage]]-Tb.Financiering[[#This Row],[Andere
subsidie(s)]]-Tb.Financiering[[#This Row],[Anders]],0)</f>
        <v>0</v>
      </c>
      <c r="AI85" s="154">
        <f>IF(Tb.Financiering[[#This Row],[Pnr.]]=AI$7,Tb.Financiering[[#This Row],[Te financieren]]-Tb.Financiering[[#This Row],[Eigen
bijdrage]]-Tb.Financiering[[#This Row],[Andere
subsidie(s)]]-Tb.Financiering[[#This Row],[Anders]],0)</f>
        <v>0</v>
      </c>
      <c r="AJ85" s="154">
        <f>IF(Tb.Financiering[[#This Row],[Pnr.]]=AJ$7,Tb.Financiering[[#This Row],[Te financieren]]-Tb.Financiering[[#This Row],[Eigen
bijdrage]]-Tb.Financiering[[#This Row],[Andere
subsidie(s)]]-Tb.Financiering[[#This Row],[Anders]],0)</f>
        <v>0</v>
      </c>
      <c r="AK85" s="154">
        <f>IF(Tb.Financiering[[#This Row],[Pnr.]]=AK$7,Tb.Financiering[[#This Row],[Te financieren]]-Tb.Financiering[[#This Row],[Eigen
bijdrage]]-Tb.Financiering[[#This Row],[Andere
subsidie(s)]]-Tb.Financiering[[#This Row],[Anders]],0)</f>
        <v>0</v>
      </c>
      <c r="AL85" s="154">
        <f>IF(Tb.Financiering[[#This Row],[Pnr.]]=AL$7,Tb.Financiering[[#This Row],[Te financieren]]-Tb.Financiering[[#This Row],[Eigen
bijdrage]]-Tb.Financiering[[#This Row],[Andere
subsidie(s)]]-Tb.Financiering[[#This Row],[Anders]],0)</f>
        <v>0</v>
      </c>
      <c r="AM85" s="154">
        <f>IF(Tb.Financiering[[#This Row],[Pnr.]]=AM$7,Tb.Financiering[[#This Row],[Te financieren]]-Tb.Financiering[[#This Row],[Eigen
bijdrage]]-Tb.Financiering[[#This Row],[Andere
subsidie(s)]]-Tb.Financiering[[#This Row],[Anders]],0)</f>
        <v>0</v>
      </c>
      <c r="AN85" s="154">
        <f>IF(Tb.Financiering[[#This Row],[Pnr.]]=AN$7,Tb.Financiering[[#This Row],[Te financieren]]-Tb.Financiering[[#This Row],[Eigen
bijdrage]]-Tb.Financiering[[#This Row],[Andere
subsidie(s)]]-Tb.Financiering[[#This Row],[Anders]],0)</f>
        <v>0</v>
      </c>
      <c r="AO85" s="154">
        <f>IF(Tb.Financiering[[#This Row],[Pnr.]]=AO$7,Tb.Financiering[[#This Row],[Te financieren]]-Tb.Financiering[[#This Row],[Eigen
bijdrage]]-Tb.Financiering[[#This Row],[Andere
subsidie(s)]]-Tb.Financiering[[#This Row],[Anders]],0)</f>
        <v>0</v>
      </c>
      <c r="AP85" s="154">
        <f>IF(Tb.Financiering[[#This Row],[Pnr.]]=AP$7,Tb.Financiering[[#This Row],[Te financieren]]-Tb.Financiering[[#This Row],[Eigen
bijdrage]]-Tb.Financiering[[#This Row],[Andere
subsidie(s)]]-Tb.Financiering[[#This Row],[Anders]],0)</f>
        <v>0</v>
      </c>
      <c r="AQ85" s="154">
        <f>IF(Tb.Financiering[[#This Row],[Pnr.]]=AQ$7,Tb.Financiering[[#This Row],[Te financieren]]-Tb.Financiering[[#This Row],[Eigen
bijdrage]]-Tb.Financiering[[#This Row],[Andere
subsidie(s)]]-Tb.Financiering[[#This Row],[Anders]],0)</f>
        <v>0</v>
      </c>
      <c r="AR85" s="154">
        <f>IF(Tb.Financiering[[#This Row],[Pnr.]]=AR$7,Tb.Financiering[[#This Row],[Te financieren]]-Tb.Financiering[[#This Row],[Eigen
bijdrage]]-Tb.Financiering[[#This Row],[Andere
subsidie(s)]]-Tb.Financiering[[#This Row],[Anders]],0)</f>
        <v>0</v>
      </c>
      <c r="AS85" s="154">
        <f>IF(Tb.Financiering[[#This Row],[Pnr.]]=AS$7,Tb.Financiering[[#This Row],[Te financieren]]-Tb.Financiering[[#This Row],[Eigen
bijdrage]]-Tb.Financiering[[#This Row],[Andere
subsidie(s)]]-Tb.Financiering[[#This Row],[Anders]],0)</f>
        <v>0</v>
      </c>
      <c r="AT85" s="154">
        <f>IF(Tb.Financiering[[#This Row],[Pnr.]]=AT$7,Tb.Financiering[[#This Row],[Te financieren]]-Tb.Financiering[[#This Row],[Eigen
bijdrage]]-Tb.Financiering[[#This Row],[Andere
subsidie(s)]]-Tb.Financiering[[#This Row],[Anders]],0)</f>
        <v>0</v>
      </c>
      <c r="AU85" s="154">
        <f>IF(Tb.Financiering[[#This Row],[Pnr.]]=AU$7,Tb.Financiering[[#This Row],[Te financieren]]-Tb.Financiering[[#This Row],[Eigen
bijdrage]]-Tb.Financiering[[#This Row],[Andere
subsidie(s)]]-Tb.Financiering[[#This Row],[Anders]],0)</f>
        <v>0</v>
      </c>
      <c r="AV85" s="154">
        <f>IF(Tb.Financiering[[#This Row],[Pnr.]]=AV$7,Tb.Financiering[[#This Row],[Te financieren]]-Tb.Financiering[[#This Row],[Eigen
bijdrage]]-Tb.Financiering[[#This Row],[Andere
subsidie(s)]]-Tb.Financiering[[#This Row],[Anders]],0)</f>
        <v>0</v>
      </c>
      <c r="AW85" s="154">
        <f>IF(Tb.Financiering[[#This Row],[Pnr.]]=AW$7,Tb.Financiering[[#This Row],[Te financieren]]-Tb.Financiering[[#This Row],[Eigen
bijdrage]]-Tb.Financiering[[#This Row],[Andere
subsidie(s)]]-Tb.Financiering[[#This Row],[Anders]],0)</f>
        <v>0</v>
      </c>
      <c r="AX85" s="154">
        <f>IF(Tb.Financiering[[#This Row],[Pnr.]]=AX$7,Tb.Financiering[[#This Row],[Te financieren]]-Tb.Financiering[[#This Row],[Eigen
bijdrage]]-Tb.Financiering[[#This Row],[Andere
subsidie(s)]]-Tb.Financiering[[#This Row],[Anders]],0)</f>
        <v>0</v>
      </c>
      <c r="AY85" s="154">
        <f>IF(Tb.Financiering[[#This Row],[Pnr.]]=AY$7,Tb.Financiering[[#This Row],[Te financieren]]-Tb.Financiering[[#This Row],[Eigen
bijdrage]]-Tb.Financiering[[#This Row],[Andere
subsidie(s)]]-Tb.Financiering[[#This Row],[Anders]],0)</f>
        <v>0</v>
      </c>
      <c r="AZ85" s="154">
        <f>IF(Tb.Financiering[[#This Row],[Pnr.]]=AZ$7,Tb.Financiering[[#This Row],[Te financieren]]-Tb.Financiering[[#This Row],[Eigen
bijdrage]]-Tb.Financiering[[#This Row],[Andere
subsidie(s)]]-Tb.Financiering[[#This Row],[Anders]],0)</f>
        <v>0</v>
      </c>
      <c r="BA85" s="154">
        <f>IF(Tb.Financiering[[#This Row],[Pnr.]]=BA$7,Tb.Financiering[[#This Row],[Te financieren]]-Tb.Financiering[[#This Row],[Eigen
bijdrage]]-Tb.Financiering[[#This Row],[Andere
subsidie(s)]]-Tb.Financiering[[#This Row],[Anders]],0)</f>
        <v>0</v>
      </c>
      <c r="BB85" s="154">
        <f>IF(Tb.Financiering[[#This Row],[Pnr.]]=BB$7,Tb.Financiering[[#This Row],[Te financieren]]-Tb.Financiering[[#This Row],[Eigen
bijdrage]]-Tb.Financiering[[#This Row],[Andere
subsidie(s)]]-Tb.Financiering[[#This Row],[Anders]],0)</f>
        <v>0</v>
      </c>
      <c r="BC85" s="154">
        <f>IF(Tb.Financiering[[#This Row],[Pnr.]]=BC$7,Tb.Financiering[[#This Row],[Te financieren]]-Tb.Financiering[[#This Row],[Eigen
bijdrage]]-Tb.Financiering[[#This Row],[Andere
subsidie(s)]]-Tb.Financiering[[#This Row],[Anders]],0)</f>
        <v>0</v>
      </c>
      <c r="BD85" s="154">
        <f>IF(Tb.Financiering[[#This Row],[Pnr.]]=BD$7,Tb.Financiering[[#This Row],[Te financieren]]-Tb.Financiering[[#This Row],[Eigen
bijdrage]]-Tb.Financiering[[#This Row],[Andere
subsidie(s)]]-Tb.Financiering[[#This Row],[Anders]],0)</f>
        <v>0</v>
      </c>
      <c r="BE85" s="154">
        <f>IF(Tb.Financiering[[#This Row],[Pnr.]]=BE$7,Tb.Financiering[[#This Row],[Te financieren]]-Tb.Financiering[[#This Row],[Eigen
bijdrage]]-Tb.Financiering[[#This Row],[Andere
subsidie(s)]]-Tb.Financiering[[#This Row],[Anders]],0)</f>
        <v>0</v>
      </c>
      <c r="BF85" s="154">
        <f>IF(Tb.Financiering[[#This Row],[Pnr.]]=BF$7,Tb.Financiering[[#This Row],[Te financieren]]-Tb.Financiering[[#This Row],[Eigen
bijdrage]]-Tb.Financiering[[#This Row],[Andere
subsidie(s)]]-Tb.Financiering[[#This Row],[Anders]],0)</f>
        <v>0</v>
      </c>
      <c r="BG85" s="154">
        <f>IF(Tb.Financiering[[#This Row],[Pnr.]]=BG$7,Tb.Financiering[[#This Row],[Te financieren]]-Tb.Financiering[[#This Row],[Eigen
bijdrage]]-Tb.Financiering[[#This Row],[Andere
subsidie(s)]]-Tb.Financiering[[#This Row],[Anders]],0)</f>
        <v>0</v>
      </c>
      <c r="BH85" s="154">
        <f>IF(Tb.Financiering[[#This Row],[Pnr.]]=BH$7,Tb.Financiering[[#This Row],[Te financieren]]-Tb.Financiering[[#This Row],[Eigen
bijdrage]]-Tb.Financiering[[#This Row],[Andere
subsidie(s)]]-Tb.Financiering[[#This Row],[Anders]],0)</f>
        <v>0</v>
      </c>
      <c r="BI85" s="154">
        <f>IF(Tb.Financiering[[#This Row],[Pnr.]]=BI$7,Tb.Financiering[[#This Row],[Te financieren]]-Tb.Financiering[[#This Row],[Eigen
bijdrage]]-Tb.Financiering[[#This Row],[Andere
subsidie(s)]]-Tb.Financiering[[#This Row],[Anders]],0)</f>
        <v>0</v>
      </c>
      <c r="BJ85" s="154">
        <f>IF(Tb.Financiering[[#This Row],[Pnr.]]=BJ$7,Tb.Financiering[[#This Row],[Te financieren]]-Tb.Financiering[[#This Row],[Eigen
bijdrage]]-Tb.Financiering[[#This Row],[Andere
subsidie(s)]]-Tb.Financiering[[#This Row],[Anders]],0)</f>
        <v>0</v>
      </c>
      <c r="BK85" s="154">
        <f>IF(Tb.Financiering[[#This Row],[Pnr.]]=BK$7,Tb.Financiering[[#This Row],[Te financieren]]-Tb.Financiering[[#This Row],[Eigen
bijdrage]]-Tb.Financiering[[#This Row],[Andere
subsidie(s)]]-Tb.Financiering[[#This Row],[Anders]],0)</f>
        <v>0</v>
      </c>
      <c r="BL85" s="154">
        <f>IF(Tb.Financiering[[#This Row],[Pnr.]]=BL$7,Tb.Financiering[[#This Row],[Te financieren]]-Tb.Financiering[[#This Row],[Eigen
bijdrage]]-Tb.Financiering[[#This Row],[Andere
subsidie(s)]]-Tb.Financiering[[#This Row],[Anders]],0)</f>
        <v>0</v>
      </c>
      <c r="BM85" s="154">
        <f>IF(Tb.Financiering[[#This Row],[Pnr.]]=BM$7,Tb.Financiering[[#This Row],[Te financieren]]-Tb.Financiering[[#This Row],[Eigen
bijdrage]]-Tb.Financiering[[#This Row],[Andere
subsidie(s)]]-Tb.Financiering[[#This Row],[Anders]],0)</f>
        <v>0</v>
      </c>
      <c r="BN85" s="259">
        <f>IF(Tb.Financiering[[#This Row],[Pnr.]]=BN$7,Tb.Financiering[[#This Row],[Eigen
bijdrage]]+Tb.Financiering[[#This Row],[Andere
subsidie(s)]]+Tb.Financiering[[#This Row],[Anders]],0)</f>
        <v>0</v>
      </c>
      <c r="BO85" s="259">
        <f>IF(Tb.Financiering[[#This Row],[Pnr.]]=BO$7,Tb.Financiering[[#This Row],[Eigen
bijdrage]]+Tb.Financiering[[#This Row],[Andere
subsidie(s)]]+Tb.Financiering[[#This Row],[Anders]],0)</f>
        <v>0</v>
      </c>
      <c r="BP85" s="259">
        <f>IF(Tb.Financiering[[#This Row],[Pnr.]]=BP$7,Tb.Financiering[[#This Row],[Eigen
bijdrage]]+Tb.Financiering[[#This Row],[Andere
subsidie(s)]]+Tb.Financiering[[#This Row],[Anders]],0)</f>
        <v>0</v>
      </c>
      <c r="BQ85" s="259">
        <f>IF(Tb.Financiering[[#This Row],[Pnr.]]=BQ$7,Tb.Financiering[[#This Row],[Eigen
bijdrage]]+Tb.Financiering[[#This Row],[Andere
subsidie(s)]]+Tb.Financiering[[#This Row],[Anders]],0)</f>
        <v>0</v>
      </c>
      <c r="BR85" s="259">
        <f>IF(Tb.Financiering[[#This Row],[Pnr.]]=BR$7,Tb.Financiering[[#This Row],[Eigen
bijdrage]]+Tb.Financiering[[#This Row],[Andere
subsidie(s)]]+Tb.Financiering[[#This Row],[Anders]],0)</f>
        <v>0</v>
      </c>
      <c r="BS85" s="259">
        <f>IF(Tb.Financiering[[#This Row],[Pnr.]]=BS$7,Tb.Financiering[[#This Row],[Eigen
bijdrage]]+Tb.Financiering[[#This Row],[Andere
subsidie(s)]]+Tb.Financiering[[#This Row],[Anders]],0)</f>
        <v>0</v>
      </c>
      <c r="BT85" s="259">
        <f>IF(Tb.Financiering[[#This Row],[Pnr.]]=BT$7,Tb.Financiering[[#This Row],[Eigen
bijdrage]]+Tb.Financiering[[#This Row],[Andere
subsidie(s)]]+Tb.Financiering[[#This Row],[Anders]],0)</f>
        <v>0</v>
      </c>
      <c r="BU85" s="259">
        <f>IF(Tb.Financiering[[#This Row],[Pnr.]]=BU$7,Tb.Financiering[[#This Row],[Eigen
bijdrage]]+Tb.Financiering[[#This Row],[Andere
subsidie(s)]]+Tb.Financiering[[#This Row],[Anders]],0)</f>
        <v>0</v>
      </c>
      <c r="BV85" s="259">
        <f>IF(Tb.Financiering[[#This Row],[Pnr.]]=BV$7,Tb.Financiering[[#This Row],[Eigen
bijdrage]]+Tb.Financiering[[#This Row],[Andere
subsidie(s)]]+Tb.Financiering[[#This Row],[Anders]],0)</f>
        <v>0</v>
      </c>
      <c r="BW85" s="259">
        <f>IF(Tb.Financiering[[#This Row],[Pnr.]]=BW$7,Tb.Financiering[[#This Row],[Eigen
bijdrage]]+Tb.Financiering[[#This Row],[Andere
subsidie(s)]]+Tb.Financiering[[#This Row],[Anders]],0)</f>
        <v>0</v>
      </c>
      <c r="BX85" s="259">
        <f>IF(Tb.Financiering[[#This Row],[Pnr.]]=BX$7,Tb.Financiering[[#This Row],[Eigen
bijdrage]]+Tb.Financiering[[#This Row],[Andere
subsidie(s)]]+Tb.Financiering[[#This Row],[Anders]],0)</f>
        <v>0</v>
      </c>
      <c r="BY85" s="259">
        <f>IF(Tb.Financiering[[#This Row],[Pnr.]]=BY$7,Tb.Financiering[[#This Row],[Eigen
bijdrage]]+Tb.Financiering[[#This Row],[Andere
subsidie(s)]]+Tb.Financiering[[#This Row],[Anders]],0)</f>
        <v>0</v>
      </c>
      <c r="BZ85" s="259">
        <f>IF(Tb.Financiering[[#This Row],[Pnr.]]=BZ$7,Tb.Financiering[[#This Row],[Eigen
bijdrage]]+Tb.Financiering[[#This Row],[Andere
subsidie(s)]]+Tb.Financiering[[#This Row],[Anders]],0)</f>
        <v>0</v>
      </c>
      <c r="CA85" s="259">
        <f>IF(Tb.Financiering[[#This Row],[Pnr.]]=CA$7,Tb.Financiering[[#This Row],[Eigen
bijdrage]]+Tb.Financiering[[#This Row],[Andere
subsidie(s)]]+Tb.Financiering[[#This Row],[Anders]],0)</f>
        <v>0</v>
      </c>
      <c r="CB85" s="259">
        <f>IF(Tb.Financiering[[#This Row],[Pnr.]]=CB$7,Tb.Financiering[[#This Row],[Eigen
bijdrage]]+Tb.Financiering[[#This Row],[Andere
subsidie(s)]]+Tb.Financiering[[#This Row],[Anders]],0)</f>
        <v>0</v>
      </c>
      <c r="CC85" s="259">
        <f>IF(Tb.Financiering[[#This Row],[Pnr.]]=CC$7,Tb.Financiering[[#This Row],[Eigen
bijdrage]]+Tb.Financiering[[#This Row],[Andere
subsidie(s)]]+Tb.Financiering[[#This Row],[Anders]],0)</f>
        <v>0</v>
      </c>
      <c r="CD85" s="259">
        <f>IF(Tb.Financiering[[#This Row],[Pnr.]]=CD$7,Tb.Financiering[[#This Row],[Eigen
bijdrage]]+Tb.Financiering[[#This Row],[Andere
subsidie(s)]]+Tb.Financiering[[#This Row],[Anders]],0)</f>
        <v>0</v>
      </c>
      <c r="CE85" s="259">
        <f>IF(Tb.Financiering[[#This Row],[Pnr.]]=CE$7,Tb.Financiering[[#This Row],[Eigen
bijdrage]]+Tb.Financiering[[#This Row],[Andere
subsidie(s)]]+Tb.Financiering[[#This Row],[Anders]],0)</f>
        <v>0</v>
      </c>
      <c r="CF85" s="259">
        <f>IF(Tb.Financiering[[#This Row],[Pnr.]]=CF$7,Tb.Financiering[[#This Row],[Eigen
bijdrage]]+Tb.Financiering[[#This Row],[Andere
subsidie(s)]]+Tb.Financiering[[#This Row],[Anders]],0)</f>
        <v>0</v>
      </c>
      <c r="CG85" s="259">
        <f>IF(Tb.Financiering[[#This Row],[Pnr.]]=CG$7,Tb.Financiering[[#This Row],[Eigen
bijdrage]]+Tb.Financiering[[#This Row],[Andere
subsidie(s)]]+Tb.Financiering[[#This Row],[Anders]],0)</f>
        <v>0</v>
      </c>
      <c r="CH85" s="259">
        <f>IF(Tb.Financiering[[#This Row],[Pnr.]]=CH$7,Tb.Financiering[[#This Row],[Eigen
bijdrage]]+Tb.Financiering[[#This Row],[Andere
subsidie(s)]]+Tb.Financiering[[#This Row],[Anders]],0)</f>
        <v>0</v>
      </c>
      <c r="CI85" s="259">
        <f>IF(Tb.Financiering[[#This Row],[Pnr.]]=CI$7,Tb.Financiering[[#This Row],[Eigen
bijdrage]]+Tb.Financiering[[#This Row],[Andere
subsidie(s)]]+Tb.Financiering[[#This Row],[Anders]],0)</f>
        <v>0</v>
      </c>
      <c r="CJ85" s="259">
        <f>IF(Tb.Financiering[[#This Row],[Pnr.]]=CJ$7,Tb.Financiering[[#This Row],[Eigen
bijdrage]]+Tb.Financiering[[#This Row],[Andere
subsidie(s)]]+Tb.Financiering[[#This Row],[Anders]],0)</f>
        <v>0</v>
      </c>
      <c r="CK85" s="259">
        <f>IF(Tb.Financiering[[#This Row],[Pnr.]]=CK$7,Tb.Financiering[[#This Row],[Eigen
bijdrage]]+Tb.Financiering[[#This Row],[Andere
subsidie(s)]]+Tb.Financiering[[#This Row],[Anders]],0)</f>
        <v>0</v>
      </c>
      <c r="CL85" s="259">
        <f>IF(Tb.Financiering[[#This Row],[Pnr.]]=CL$7,Tb.Financiering[[#This Row],[Eigen
bijdrage]]+Tb.Financiering[[#This Row],[Andere
subsidie(s)]]+Tb.Financiering[[#This Row],[Anders]],0)</f>
        <v>0</v>
      </c>
      <c r="CM85" s="259">
        <f>IF(Tb.Financiering[[#This Row],[Pnr.]]=CM$7,Tb.Financiering[[#This Row],[Eigen
bijdrage]]+Tb.Financiering[[#This Row],[Andere
subsidie(s)]]+Tb.Financiering[[#This Row],[Anders]],0)</f>
        <v>0</v>
      </c>
      <c r="CN85" s="259">
        <f>IF(Tb.Financiering[[#This Row],[Pnr.]]=CN$7,Tb.Financiering[[#This Row],[Eigen
bijdrage]]+Tb.Financiering[[#This Row],[Andere
subsidie(s)]]+Tb.Financiering[[#This Row],[Anders]],0)</f>
        <v>0</v>
      </c>
      <c r="CO85" s="259">
        <f>IF(Tb.Financiering[[#This Row],[Pnr.]]=CO$7,Tb.Financiering[[#This Row],[Eigen
bijdrage]]+Tb.Financiering[[#This Row],[Andere
subsidie(s)]]+Tb.Financiering[[#This Row],[Anders]],0)</f>
        <v>0</v>
      </c>
      <c r="CP85" s="259">
        <f>IF(Tb.Financiering[[#This Row],[Pnr.]]=CP$7,Tb.Financiering[[#This Row],[Eigen
bijdrage]]+Tb.Financiering[[#This Row],[Andere
subsidie(s)]]+Tb.Financiering[[#This Row],[Anders]],0)</f>
        <v>0</v>
      </c>
      <c r="CQ85" s="259">
        <f>IF(Tb.Financiering[[#This Row],[Pnr.]]=CQ$7,Tb.Financiering[[#This Row],[Eigen
bijdrage]]+Tb.Financiering[[#This Row],[Andere
subsidie(s)]]+Tb.Financiering[[#This Row],[Anders]],0)</f>
        <v>0</v>
      </c>
      <c r="CR85" s="259">
        <f>IF(Tb.Financiering[[#This Row],[Pnr.]]=CR$7,Tb.Financiering[[#This Row],[Eigen
bijdrage]]+Tb.Financiering[[#This Row],[Andere
subsidie(s)]]+Tb.Financiering[[#This Row],[Anders]],0)</f>
        <v>0</v>
      </c>
      <c r="CS85" s="259">
        <f>IF(Tb.Financiering[[#This Row],[Pnr.]]=CS$7,Tb.Financiering[[#This Row],[Eigen
bijdrage]]+Tb.Financiering[[#This Row],[Andere
subsidie(s)]]+Tb.Financiering[[#This Row],[Anders]],0)</f>
        <v>0</v>
      </c>
      <c r="CT85" s="259">
        <f>IF(Tb.Financiering[[#This Row],[Pnr.]]=CT$7,Tb.Financiering[[#This Row],[Eigen
bijdrage]]+Tb.Financiering[[#This Row],[Andere
subsidie(s)]]+Tb.Financiering[[#This Row],[Anders]],0)</f>
        <v>0</v>
      </c>
      <c r="CU85" s="259">
        <f>IF(Tb.Financiering[[#This Row],[Pnr.]]=CU$7,Tb.Financiering[[#This Row],[Eigen
bijdrage]]+Tb.Financiering[[#This Row],[Andere
subsidie(s)]]+Tb.Financiering[[#This Row],[Anders]],0)</f>
        <v>0</v>
      </c>
      <c r="CV85" s="259">
        <f>IF(Tb.Financiering[[#This Row],[Pnr.]]=CV$7,Tb.Financiering[[#This Row],[Eigen
bijdrage]]+Tb.Financiering[[#This Row],[Andere
subsidie(s)]]+Tb.Financiering[[#This Row],[Anders]],0)</f>
        <v>0</v>
      </c>
      <c r="CW85" s="259">
        <f>IF(Tb.Financiering[[#This Row],[Pnr.]]=CW$7,Tb.Financiering[[#This Row],[Eigen
bijdrage]]+Tb.Financiering[[#This Row],[Andere
subsidie(s)]]+Tb.Financiering[[#This Row],[Anders]],0)</f>
        <v>0</v>
      </c>
      <c r="CX85" s="259">
        <f>IF(Tb.Financiering[[#This Row],[Pnr.]]=CX$7,Tb.Financiering[[#This Row],[Eigen
bijdrage]]+Tb.Financiering[[#This Row],[Andere
subsidie(s)]]+Tb.Financiering[[#This Row],[Anders]],0)</f>
        <v>0</v>
      </c>
      <c r="CY85" s="259">
        <f>IF(Tb.Financiering[[#This Row],[Pnr.]]=CY$7,Tb.Financiering[[#This Row],[Eigen
bijdrage]]+Tb.Financiering[[#This Row],[Andere
subsidie(s)]]+Tb.Financiering[[#This Row],[Anders]],0)</f>
        <v>0</v>
      </c>
      <c r="CZ85" s="259">
        <f>IF(Tb.Financiering[[#This Row],[Pnr.]]=CZ$7,Tb.Financiering[[#This Row],[Eigen
bijdrage]]+Tb.Financiering[[#This Row],[Andere
subsidie(s)]]+Tb.Financiering[[#This Row],[Anders]],0)</f>
        <v>0</v>
      </c>
      <c r="DA85" s="259">
        <f>IF(Tb.Financiering[[#This Row],[Pnr.]]=DA$7,Tb.Financiering[[#This Row],[Eigen
bijdrage]]+Tb.Financiering[[#This Row],[Andere
subsidie(s)]]+Tb.Financiering[[#This Row],[Anders]],0)</f>
        <v>0</v>
      </c>
      <c r="DB85" s="259">
        <f>IF(Tb.Financiering[[#This Row],[Pnr.]]=DB$7,Tb.Financiering[[#This Row],[Eigen
bijdrage]]+Tb.Financiering[[#This Row],[Andere
subsidie(s)]]+Tb.Financiering[[#This Row],[Anders]],0)</f>
        <v>0</v>
      </c>
      <c r="DC85" s="259">
        <f>IF(Tb.Financiering[[#This Row],[Pnr.]]=DC$7,Tb.Financiering[[#This Row],[Eigen
bijdrage]]+Tb.Financiering[[#This Row],[Andere
subsidie(s)]]+Tb.Financiering[[#This Row],[Anders]],0)</f>
        <v>0</v>
      </c>
      <c r="DD85" s="259">
        <f>IF(Tb.Financiering[[#This Row],[Pnr.]]=DD$7,Tb.Financiering[[#This Row],[Eigen
bijdrage]]+Tb.Financiering[[#This Row],[Andere
subsidie(s)]]+Tb.Financiering[[#This Row],[Anders]],0)</f>
        <v>0</v>
      </c>
      <c r="DE85" s="259">
        <f>IF(Tb.Financiering[[#This Row],[Pnr.]]=DE$7,Tb.Financiering[[#This Row],[Eigen
bijdrage]]+Tb.Financiering[[#This Row],[Andere
subsidie(s)]]+Tb.Financiering[[#This Row],[Anders]],0)</f>
        <v>0</v>
      </c>
      <c r="DF85" s="259">
        <f>IF(Tb.Financiering[[#This Row],[Pnr.]]=DF$7,Tb.Financiering[[#This Row],[Eigen
bijdrage]]+Tb.Financiering[[#This Row],[Andere
subsidie(s)]]+Tb.Financiering[[#This Row],[Anders]],0)</f>
        <v>0</v>
      </c>
      <c r="DG85" s="259">
        <f>IF(Tb.Financiering[[#This Row],[Pnr.]]=DG$7,Tb.Financiering[[#This Row],[Eigen
bijdrage]]+Tb.Financiering[[#This Row],[Andere
subsidie(s)]]+Tb.Financiering[[#This Row],[Anders]],0)</f>
        <v>0</v>
      </c>
      <c r="DH85" s="259">
        <f>IF(Tb.Financiering[[#This Row],[Pnr.]]=DH$7,Tb.Financiering[[#This Row],[Eigen
bijdrage]]+Tb.Financiering[[#This Row],[Andere
subsidie(s)]]+Tb.Financiering[[#This Row],[Anders]],0)</f>
        <v>0</v>
      </c>
      <c r="DI85" s="259">
        <f>IF(Tb.Financiering[[#This Row],[Pnr.]]=DI$7,Tb.Financiering[[#This Row],[Eigen
bijdrage]]+Tb.Financiering[[#This Row],[Andere
subsidie(s)]]+Tb.Financiering[[#This Row],[Anders]],0)</f>
        <v>0</v>
      </c>
      <c r="DJ85" s="259">
        <f>IF(Tb.Financiering[[#This Row],[Pnr.]]=DJ$7,Tb.Financiering[[#This Row],[Eigen
bijdrage]]+Tb.Financiering[[#This Row],[Andere
subsidie(s)]]+Tb.Financiering[[#This Row],[Anders]],0)</f>
        <v>0</v>
      </c>
      <c r="DK85" s="259">
        <f>IF(Tb.Financiering[[#This Row],[Pnr.]]=DK$7,Tb.Financiering[[#This Row],[Eigen
bijdrage]]+Tb.Financiering[[#This Row],[Andere
subsidie(s)]]+Tb.Financiering[[#This Row],[Anders]],0)</f>
        <v>0</v>
      </c>
      <c r="XEZ85" s="267"/>
      <c r="XFA85" s="267"/>
      <c r="XFB85" s="267"/>
      <c r="XFC85" s="267"/>
      <c r="XFD85" s="31"/>
    </row>
    <row r="86" spans="1:115 16380:16384" s="4" customFormat="1" x14ac:dyDescent="0.3">
      <c r="A86" s="31"/>
      <c r="B86" s="147"/>
      <c r="C86" s="147"/>
      <c r="D86" s="11">
        <f>SUMIF(Tbl.Kosten[PSAnr.],Tb.Financiering[[#This Row],[PSAnr.]],Tbl.Kosten[Totaal kosten])</f>
        <v>0</v>
      </c>
      <c r="E86" s="164">
        <f>SUMIF(Tbl.Kosten[PSAnr.],Tb.Financiering[[#This Row],[PSAnr.]],Tbl.Kosten[Subsidie])</f>
        <v>0</v>
      </c>
      <c r="F86" s="165"/>
      <c r="G86" s="164">
        <f>Tb.Financiering[[#This Row],[Begrote kosten]]-Tb.Financiering[[#This Row],[Berekende GLB subsidie]]-Tb.Financiering[[#This Row],[Correctie GLB subsidie]]</f>
        <v>0</v>
      </c>
      <c r="H86" s="166"/>
      <c r="I86" s="166"/>
      <c r="J86" s="166"/>
      <c r="K86" s="162"/>
      <c r="L86" s="97">
        <f>Tb.Financiering[[#This Row],[Te financieren]]-SUM(Tb.Financiering[[#This Row],[Eigen
bijdrage]:[Anders]])</f>
        <v>0</v>
      </c>
      <c r="M86" s="170" t="str">
        <f>IFERROR(VLOOKUP(Tb.Financiering[[#This Row],[Partnernaam]],Tbl.Projectpartners[[Naam]:[PNr.]],9,FALSE),"")</f>
        <v/>
      </c>
      <c r="N86" s="152" t="str">
        <f>IFERROR(VLOOKUP(Tb.Financiering[[#This Row],[Subsidiabele activiteit]],Tbl.Subsidiehoogte[[Subsidieactiviteit]:[SAnr.]],3,FALSE),"")</f>
        <v/>
      </c>
      <c r="O86" s="152" t="str">
        <f>_xlfn.CONCAT(Tb.Financiering[[#This Row],[Pnr.]],Tb.Financiering[[#This Row],[SAnr.]])</f>
        <v/>
      </c>
      <c r="P86" s="154">
        <f>IF(Tb.Financiering[[#This Row],[Pnr.]]=P$7,Tb.Financiering[[#This Row],[Te financieren]]-Tb.Financiering[[#This Row],[Eigen
bijdrage]]-Tb.Financiering[[#This Row],[Andere
subsidie(s)]]-Tb.Financiering[[#This Row],[Anders]],0)</f>
        <v>0</v>
      </c>
      <c r="Q86" s="154">
        <f>IF(Tb.Financiering[[#This Row],[Pnr.]]=Q$7,Tb.Financiering[[#This Row],[Te financieren]]-Tb.Financiering[[#This Row],[Eigen
bijdrage]]-Tb.Financiering[[#This Row],[Andere
subsidie(s)]]-Tb.Financiering[[#This Row],[Anders]],0)</f>
        <v>0</v>
      </c>
      <c r="R86" s="154">
        <f>IF(Tb.Financiering[[#This Row],[Pnr.]]=R$7,Tb.Financiering[[#This Row],[Te financieren]]-Tb.Financiering[[#This Row],[Eigen
bijdrage]]-Tb.Financiering[[#This Row],[Andere
subsidie(s)]]-Tb.Financiering[[#This Row],[Anders]],0)</f>
        <v>0</v>
      </c>
      <c r="S86" s="154">
        <f>IF(Tb.Financiering[[#This Row],[Pnr.]]=S$7,Tb.Financiering[[#This Row],[Te financieren]]-Tb.Financiering[[#This Row],[Eigen
bijdrage]]-Tb.Financiering[[#This Row],[Andere
subsidie(s)]]-Tb.Financiering[[#This Row],[Anders]],0)</f>
        <v>0</v>
      </c>
      <c r="T86" s="154">
        <f>IF(Tb.Financiering[[#This Row],[Pnr.]]=T$7,Tb.Financiering[[#This Row],[Te financieren]]-Tb.Financiering[[#This Row],[Eigen
bijdrage]]-Tb.Financiering[[#This Row],[Andere
subsidie(s)]]-Tb.Financiering[[#This Row],[Anders]],0)</f>
        <v>0</v>
      </c>
      <c r="U86" s="154">
        <f>IF(Tb.Financiering[[#This Row],[Pnr.]]=U$7,Tb.Financiering[[#This Row],[Te financieren]]-Tb.Financiering[[#This Row],[Eigen
bijdrage]]-Tb.Financiering[[#This Row],[Andere
subsidie(s)]]-Tb.Financiering[[#This Row],[Anders]],0)</f>
        <v>0</v>
      </c>
      <c r="V86" s="154">
        <f>IF(Tb.Financiering[[#This Row],[Pnr.]]=V$7,Tb.Financiering[[#This Row],[Te financieren]]-Tb.Financiering[[#This Row],[Eigen
bijdrage]]-Tb.Financiering[[#This Row],[Andere
subsidie(s)]]-Tb.Financiering[[#This Row],[Anders]],0)</f>
        <v>0</v>
      </c>
      <c r="W86" s="154">
        <f>IF(Tb.Financiering[[#This Row],[Pnr.]]=W$7,Tb.Financiering[[#This Row],[Te financieren]]-Tb.Financiering[[#This Row],[Eigen
bijdrage]]-Tb.Financiering[[#This Row],[Andere
subsidie(s)]]-Tb.Financiering[[#This Row],[Anders]],0)</f>
        <v>0</v>
      </c>
      <c r="X86" s="154">
        <f>IF(Tb.Financiering[[#This Row],[Pnr.]]=X$7,Tb.Financiering[[#This Row],[Te financieren]]-Tb.Financiering[[#This Row],[Eigen
bijdrage]]-Tb.Financiering[[#This Row],[Andere
subsidie(s)]]-Tb.Financiering[[#This Row],[Anders]],0)</f>
        <v>0</v>
      </c>
      <c r="Y86" s="154">
        <f>IF(Tb.Financiering[[#This Row],[Pnr.]]=Y$7,Tb.Financiering[[#This Row],[Te financieren]]-Tb.Financiering[[#This Row],[Eigen
bijdrage]]-Tb.Financiering[[#This Row],[Andere
subsidie(s)]]-Tb.Financiering[[#This Row],[Anders]],0)</f>
        <v>0</v>
      </c>
      <c r="Z86" s="154">
        <f>IF(Tb.Financiering[[#This Row],[Pnr.]]=Z$7,Tb.Financiering[[#This Row],[Te financieren]]-Tb.Financiering[[#This Row],[Eigen
bijdrage]]-Tb.Financiering[[#This Row],[Andere
subsidie(s)]]-Tb.Financiering[[#This Row],[Anders]],0)</f>
        <v>0</v>
      </c>
      <c r="AA86" s="154">
        <f>IF(Tb.Financiering[[#This Row],[Pnr.]]=AA$7,Tb.Financiering[[#This Row],[Te financieren]]-Tb.Financiering[[#This Row],[Eigen
bijdrage]]-Tb.Financiering[[#This Row],[Andere
subsidie(s)]]-Tb.Financiering[[#This Row],[Anders]],0)</f>
        <v>0</v>
      </c>
      <c r="AB86" s="154">
        <f>IF(Tb.Financiering[[#This Row],[Pnr.]]=AB$7,Tb.Financiering[[#This Row],[Te financieren]]-Tb.Financiering[[#This Row],[Eigen
bijdrage]]-Tb.Financiering[[#This Row],[Andere
subsidie(s)]]-Tb.Financiering[[#This Row],[Anders]],0)</f>
        <v>0</v>
      </c>
      <c r="AC86" s="154">
        <f>IF(Tb.Financiering[[#This Row],[Pnr.]]=AC$7,Tb.Financiering[[#This Row],[Te financieren]]-Tb.Financiering[[#This Row],[Eigen
bijdrage]]-Tb.Financiering[[#This Row],[Andere
subsidie(s)]]-Tb.Financiering[[#This Row],[Anders]],0)</f>
        <v>0</v>
      </c>
      <c r="AD86" s="154">
        <f>IF(Tb.Financiering[[#This Row],[Pnr.]]=AD$7,Tb.Financiering[[#This Row],[Te financieren]]-Tb.Financiering[[#This Row],[Eigen
bijdrage]]-Tb.Financiering[[#This Row],[Andere
subsidie(s)]]-Tb.Financiering[[#This Row],[Anders]],0)</f>
        <v>0</v>
      </c>
      <c r="AE86" s="154">
        <f>IF(Tb.Financiering[[#This Row],[Pnr.]]=AE$7,Tb.Financiering[[#This Row],[Te financieren]]-Tb.Financiering[[#This Row],[Eigen
bijdrage]]-Tb.Financiering[[#This Row],[Andere
subsidie(s)]]-Tb.Financiering[[#This Row],[Anders]],0)</f>
        <v>0</v>
      </c>
      <c r="AF86" s="154">
        <f>IF(Tb.Financiering[[#This Row],[Pnr.]]=AF$7,Tb.Financiering[[#This Row],[Te financieren]]-Tb.Financiering[[#This Row],[Eigen
bijdrage]]-Tb.Financiering[[#This Row],[Andere
subsidie(s)]]-Tb.Financiering[[#This Row],[Anders]],0)</f>
        <v>0</v>
      </c>
      <c r="AG86" s="154">
        <f>IF(Tb.Financiering[[#This Row],[Pnr.]]=AG$7,Tb.Financiering[[#This Row],[Te financieren]]-Tb.Financiering[[#This Row],[Eigen
bijdrage]]-Tb.Financiering[[#This Row],[Andere
subsidie(s)]]-Tb.Financiering[[#This Row],[Anders]],0)</f>
        <v>0</v>
      </c>
      <c r="AH86" s="154">
        <f>IF(Tb.Financiering[[#This Row],[Pnr.]]=AH$7,Tb.Financiering[[#This Row],[Te financieren]]-Tb.Financiering[[#This Row],[Eigen
bijdrage]]-Tb.Financiering[[#This Row],[Andere
subsidie(s)]]-Tb.Financiering[[#This Row],[Anders]],0)</f>
        <v>0</v>
      </c>
      <c r="AI86" s="154">
        <f>IF(Tb.Financiering[[#This Row],[Pnr.]]=AI$7,Tb.Financiering[[#This Row],[Te financieren]]-Tb.Financiering[[#This Row],[Eigen
bijdrage]]-Tb.Financiering[[#This Row],[Andere
subsidie(s)]]-Tb.Financiering[[#This Row],[Anders]],0)</f>
        <v>0</v>
      </c>
      <c r="AJ86" s="154">
        <f>IF(Tb.Financiering[[#This Row],[Pnr.]]=AJ$7,Tb.Financiering[[#This Row],[Te financieren]]-Tb.Financiering[[#This Row],[Eigen
bijdrage]]-Tb.Financiering[[#This Row],[Andere
subsidie(s)]]-Tb.Financiering[[#This Row],[Anders]],0)</f>
        <v>0</v>
      </c>
      <c r="AK86" s="154">
        <f>IF(Tb.Financiering[[#This Row],[Pnr.]]=AK$7,Tb.Financiering[[#This Row],[Te financieren]]-Tb.Financiering[[#This Row],[Eigen
bijdrage]]-Tb.Financiering[[#This Row],[Andere
subsidie(s)]]-Tb.Financiering[[#This Row],[Anders]],0)</f>
        <v>0</v>
      </c>
      <c r="AL86" s="154">
        <f>IF(Tb.Financiering[[#This Row],[Pnr.]]=AL$7,Tb.Financiering[[#This Row],[Te financieren]]-Tb.Financiering[[#This Row],[Eigen
bijdrage]]-Tb.Financiering[[#This Row],[Andere
subsidie(s)]]-Tb.Financiering[[#This Row],[Anders]],0)</f>
        <v>0</v>
      </c>
      <c r="AM86" s="154">
        <f>IF(Tb.Financiering[[#This Row],[Pnr.]]=AM$7,Tb.Financiering[[#This Row],[Te financieren]]-Tb.Financiering[[#This Row],[Eigen
bijdrage]]-Tb.Financiering[[#This Row],[Andere
subsidie(s)]]-Tb.Financiering[[#This Row],[Anders]],0)</f>
        <v>0</v>
      </c>
      <c r="AN86" s="154">
        <f>IF(Tb.Financiering[[#This Row],[Pnr.]]=AN$7,Tb.Financiering[[#This Row],[Te financieren]]-Tb.Financiering[[#This Row],[Eigen
bijdrage]]-Tb.Financiering[[#This Row],[Andere
subsidie(s)]]-Tb.Financiering[[#This Row],[Anders]],0)</f>
        <v>0</v>
      </c>
      <c r="AO86" s="154">
        <f>IF(Tb.Financiering[[#This Row],[Pnr.]]=AO$7,Tb.Financiering[[#This Row],[Te financieren]]-Tb.Financiering[[#This Row],[Eigen
bijdrage]]-Tb.Financiering[[#This Row],[Andere
subsidie(s)]]-Tb.Financiering[[#This Row],[Anders]],0)</f>
        <v>0</v>
      </c>
      <c r="AP86" s="154">
        <f>IF(Tb.Financiering[[#This Row],[Pnr.]]=AP$7,Tb.Financiering[[#This Row],[Te financieren]]-Tb.Financiering[[#This Row],[Eigen
bijdrage]]-Tb.Financiering[[#This Row],[Andere
subsidie(s)]]-Tb.Financiering[[#This Row],[Anders]],0)</f>
        <v>0</v>
      </c>
      <c r="AQ86" s="154">
        <f>IF(Tb.Financiering[[#This Row],[Pnr.]]=AQ$7,Tb.Financiering[[#This Row],[Te financieren]]-Tb.Financiering[[#This Row],[Eigen
bijdrage]]-Tb.Financiering[[#This Row],[Andere
subsidie(s)]]-Tb.Financiering[[#This Row],[Anders]],0)</f>
        <v>0</v>
      </c>
      <c r="AR86" s="154">
        <f>IF(Tb.Financiering[[#This Row],[Pnr.]]=AR$7,Tb.Financiering[[#This Row],[Te financieren]]-Tb.Financiering[[#This Row],[Eigen
bijdrage]]-Tb.Financiering[[#This Row],[Andere
subsidie(s)]]-Tb.Financiering[[#This Row],[Anders]],0)</f>
        <v>0</v>
      </c>
      <c r="AS86" s="154">
        <f>IF(Tb.Financiering[[#This Row],[Pnr.]]=AS$7,Tb.Financiering[[#This Row],[Te financieren]]-Tb.Financiering[[#This Row],[Eigen
bijdrage]]-Tb.Financiering[[#This Row],[Andere
subsidie(s)]]-Tb.Financiering[[#This Row],[Anders]],0)</f>
        <v>0</v>
      </c>
      <c r="AT86" s="154">
        <f>IF(Tb.Financiering[[#This Row],[Pnr.]]=AT$7,Tb.Financiering[[#This Row],[Te financieren]]-Tb.Financiering[[#This Row],[Eigen
bijdrage]]-Tb.Financiering[[#This Row],[Andere
subsidie(s)]]-Tb.Financiering[[#This Row],[Anders]],0)</f>
        <v>0</v>
      </c>
      <c r="AU86" s="154">
        <f>IF(Tb.Financiering[[#This Row],[Pnr.]]=AU$7,Tb.Financiering[[#This Row],[Te financieren]]-Tb.Financiering[[#This Row],[Eigen
bijdrage]]-Tb.Financiering[[#This Row],[Andere
subsidie(s)]]-Tb.Financiering[[#This Row],[Anders]],0)</f>
        <v>0</v>
      </c>
      <c r="AV86" s="154">
        <f>IF(Tb.Financiering[[#This Row],[Pnr.]]=AV$7,Tb.Financiering[[#This Row],[Te financieren]]-Tb.Financiering[[#This Row],[Eigen
bijdrage]]-Tb.Financiering[[#This Row],[Andere
subsidie(s)]]-Tb.Financiering[[#This Row],[Anders]],0)</f>
        <v>0</v>
      </c>
      <c r="AW86" s="154">
        <f>IF(Tb.Financiering[[#This Row],[Pnr.]]=AW$7,Tb.Financiering[[#This Row],[Te financieren]]-Tb.Financiering[[#This Row],[Eigen
bijdrage]]-Tb.Financiering[[#This Row],[Andere
subsidie(s)]]-Tb.Financiering[[#This Row],[Anders]],0)</f>
        <v>0</v>
      </c>
      <c r="AX86" s="154">
        <f>IF(Tb.Financiering[[#This Row],[Pnr.]]=AX$7,Tb.Financiering[[#This Row],[Te financieren]]-Tb.Financiering[[#This Row],[Eigen
bijdrage]]-Tb.Financiering[[#This Row],[Andere
subsidie(s)]]-Tb.Financiering[[#This Row],[Anders]],0)</f>
        <v>0</v>
      </c>
      <c r="AY86" s="154">
        <f>IF(Tb.Financiering[[#This Row],[Pnr.]]=AY$7,Tb.Financiering[[#This Row],[Te financieren]]-Tb.Financiering[[#This Row],[Eigen
bijdrage]]-Tb.Financiering[[#This Row],[Andere
subsidie(s)]]-Tb.Financiering[[#This Row],[Anders]],0)</f>
        <v>0</v>
      </c>
      <c r="AZ86" s="154">
        <f>IF(Tb.Financiering[[#This Row],[Pnr.]]=AZ$7,Tb.Financiering[[#This Row],[Te financieren]]-Tb.Financiering[[#This Row],[Eigen
bijdrage]]-Tb.Financiering[[#This Row],[Andere
subsidie(s)]]-Tb.Financiering[[#This Row],[Anders]],0)</f>
        <v>0</v>
      </c>
      <c r="BA86" s="154">
        <f>IF(Tb.Financiering[[#This Row],[Pnr.]]=BA$7,Tb.Financiering[[#This Row],[Te financieren]]-Tb.Financiering[[#This Row],[Eigen
bijdrage]]-Tb.Financiering[[#This Row],[Andere
subsidie(s)]]-Tb.Financiering[[#This Row],[Anders]],0)</f>
        <v>0</v>
      </c>
      <c r="BB86" s="154">
        <f>IF(Tb.Financiering[[#This Row],[Pnr.]]=BB$7,Tb.Financiering[[#This Row],[Te financieren]]-Tb.Financiering[[#This Row],[Eigen
bijdrage]]-Tb.Financiering[[#This Row],[Andere
subsidie(s)]]-Tb.Financiering[[#This Row],[Anders]],0)</f>
        <v>0</v>
      </c>
      <c r="BC86" s="154">
        <f>IF(Tb.Financiering[[#This Row],[Pnr.]]=BC$7,Tb.Financiering[[#This Row],[Te financieren]]-Tb.Financiering[[#This Row],[Eigen
bijdrage]]-Tb.Financiering[[#This Row],[Andere
subsidie(s)]]-Tb.Financiering[[#This Row],[Anders]],0)</f>
        <v>0</v>
      </c>
      <c r="BD86" s="154">
        <f>IF(Tb.Financiering[[#This Row],[Pnr.]]=BD$7,Tb.Financiering[[#This Row],[Te financieren]]-Tb.Financiering[[#This Row],[Eigen
bijdrage]]-Tb.Financiering[[#This Row],[Andere
subsidie(s)]]-Tb.Financiering[[#This Row],[Anders]],0)</f>
        <v>0</v>
      </c>
      <c r="BE86" s="154">
        <f>IF(Tb.Financiering[[#This Row],[Pnr.]]=BE$7,Tb.Financiering[[#This Row],[Te financieren]]-Tb.Financiering[[#This Row],[Eigen
bijdrage]]-Tb.Financiering[[#This Row],[Andere
subsidie(s)]]-Tb.Financiering[[#This Row],[Anders]],0)</f>
        <v>0</v>
      </c>
      <c r="BF86" s="154">
        <f>IF(Tb.Financiering[[#This Row],[Pnr.]]=BF$7,Tb.Financiering[[#This Row],[Te financieren]]-Tb.Financiering[[#This Row],[Eigen
bijdrage]]-Tb.Financiering[[#This Row],[Andere
subsidie(s)]]-Tb.Financiering[[#This Row],[Anders]],0)</f>
        <v>0</v>
      </c>
      <c r="BG86" s="154">
        <f>IF(Tb.Financiering[[#This Row],[Pnr.]]=BG$7,Tb.Financiering[[#This Row],[Te financieren]]-Tb.Financiering[[#This Row],[Eigen
bijdrage]]-Tb.Financiering[[#This Row],[Andere
subsidie(s)]]-Tb.Financiering[[#This Row],[Anders]],0)</f>
        <v>0</v>
      </c>
      <c r="BH86" s="154">
        <f>IF(Tb.Financiering[[#This Row],[Pnr.]]=BH$7,Tb.Financiering[[#This Row],[Te financieren]]-Tb.Financiering[[#This Row],[Eigen
bijdrage]]-Tb.Financiering[[#This Row],[Andere
subsidie(s)]]-Tb.Financiering[[#This Row],[Anders]],0)</f>
        <v>0</v>
      </c>
      <c r="BI86" s="154">
        <f>IF(Tb.Financiering[[#This Row],[Pnr.]]=BI$7,Tb.Financiering[[#This Row],[Te financieren]]-Tb.Financiering[[#This Row],[Eigen
bijdrage]]-Tb.Financiering[[#This Row],[Andere
subsidie(s)]]-Tb.Financiering[[#This Row],[Anders]],0)</f>
        <v>0</v>
      </c>
      <c r="BJ86" s="154">
        <f>IF(Tb.Financiering[[#This Row],[Pnr.]]=BJ$7,Tb.Financiering[[#This Row],[Te financieren]]-Tb.Financiering[[#This Row],[Eigen
bijdrage]]-Tb.Financiering[[#This Row],[Andere
subsidie(s)]]-Tb.Financiering[[#This Row],[Anders]],0)</f>
        <v>0</v>
      </c>
      <c r="BK86" s="154">
        <f>IF(Tb.Financiering[[#This Row],[Pnr.]]=BK$7,Tb.Financiering[[#This Row],[Te financieren]]-Tb.Financiering[[#This Row],[Eigen
bijdrage]]-Tb.Financiering[[#This Row],[Andere
subsidie(s)]]-Tb.Financiering[[#This Row],[Anders]],0)</f>
        <v>0</v>
      </c>
      <c r="BL86" s="154">
        <f>IF(Tb.Financiering[[#This Row],[Pnr.]]=BL$7,Tb.Financiering[[#This Row],[Te financieren]]-Tb.Financiering[[#This Row],[Eigen
bijdrage]]-Tb.Financiering[[#This Row],[Andere
subsidie(s)]]-Tb.Financiering[[#This Row],[Anders]],0)</f>
        <v>0</v>
      </c>
      <c r="BM86" s="154">
        <f>IF(Tb.Financiering[[#This Row],[Pnr.]]=BM$7,Tb.Financiering[[#This Row],[Te financieren]]-Tb.Financiering[[#This Row],[Eigen
bijdrage]]-Tb.Financiering[[#This Row],[Andere
subsidie(s)]]-Tb.Financiering[[#This Row],[Anders]],0)</f>
        <v>0</v>
      </c>
      <c r="BN86" s="259">
        <f>IF(Tb.Financiering[[#This Row],[Pnr.]]=BN$7,Tb.Financiering[[#This Row],[Eigen
bijdrage]]+Tb.Financiering[[#This Row],[Andere
subsidie(s)]]+Tb.Financiering[[#This Row],[Anders]],0)</f>
        <v>0</v>
      </c>
      <c r="BO86" s="259">
        <f>IF(Tb.Financiering[[#This Row],[Pnr.]]=BO$7,Tb.Financiering[[#This Row],[Eigen
bijdrage]]+Tb.Financiering[[#This Row],[Andere
subsidie(s)]]+Tb.Financiering[[#This Row],[Anders]],0)</f>
        <v>0</v>
      </c>
      <c r="BP86" s="259">
        <f>IF(Tb.Financiering[[#This Row],[Pnr.]]=BP$7,Tb.Financiering[[#This Row],[Eigen
bijdrage]]+Tb.Financiering[[#This Row],[Andere
subsidie(s)]]+Tb.Financiering[[#This Row],[Anders]],0)</f>
        <v>0</v>
      </c>
      <c r="BQ86" s="259">
        <f>IF(Tb.Financiering[[#This Row],[Pnr.]]=BQ$7,Tb.Financiering[[#This Row],[Eigen
bijdrage]]+Tb.Financiering[[#This Row],[Andere
subsidie(s)]]+Tb.Financiering[[#This Row],[Anders]],0)</f>
        <v>0</v>
      </c>
      <c r="BR86" s="259">
        <f>IF(Tb.Financiering[[#This Row],[Pnr.]]=BR$7,Tb.Financiering[[#This Row],[Eigen
bijdrage]]+Tb.Financiering[[#This Row],[Andere
subsidie(s)]]+Tb.Financiering[[#This Row],[Anders]],0)</f>
        <v>0</v>
      </c>
      <c r="BS86" s="259">
        <f>IF(Tb.Financiering[[#This Row],[Pnr.]]=BS$7,Tb.Financiering[[#This Row],[Eigen
bijdrage]]+Tb.Financiering[[#This Row],[Andere
subsidie(s)]]+Tb.Financiering[[#This Row],[Anders]],0)</f>
        <v>0</v>
      </c>
      <c r="BT86" s="259">
        <f>IF(Tb.Financiering[[#This Row],[Pnr.]]=BT$7,Tb.Financiering[[#This Row],[Eigen
bijdrage]]+Tb.Financiering[[#This Row],[Andere
subsidie(s)]]+Tb.Financiering[[#This Row],[Anders]],0)</f>
        <v>0</v>
      </c>
      <c r="BU86" s="259">
        <f>IF(Tb.Financiering[[#This Row],[Pnr.]]=BU$7,Tb.Financiering[[#This Row],[Eigen
bijdrage]]+Tb.Financiering[[#This Row],[Andere
subsidie(s)]]+Tb.Financiering[[#This Row],[Anders]],0)</f>
        <v>0</v>
      </c>
      <c r="BV86" s="259">
        <f>IF(Tb.Financiering[[#This Row],[Pnr.]]=BV$7,Tb.Financiering[[#This Row],[Eigen
bijdrage]]+Tb.Financiering[[#This Row],[Andere
subsidie(s)]]+Tb.Financiering[[#This Row],[Anders]],0)</f>
        <v>0</v>
      </c>
      <c r="BW86" s="259">
        <f>IF(Tb.Financiering[[#This Row],[Pnr.]]=BW$7,Tb.Financiering[[#This Row],[Eigen
bijdrage]]+Tb.Financiering[[#This Row],[Andere
subsidie(s)]]+Tb.Financiering[[#This Row],[Anders]],0)</f>
        <v>0</v>
      </c>
      <c r="BX86" s="259">
        <f>IF(Tb.Financiering[[#This Row],[Pnr.]]=BX$7,Tb.Financiering[[#This Row],[Eigen
bijdrage]]+Tb.Financiering[[#This Row],[Andere
subsidie(s)]]+Tb.Financiering[[#This Row],[Anders]],0)</f>
        <v>0</v>
      </c>
      <c r="BY86" s="259">
        <f>IF(Tb.Financiering[[#This Row],[Pnr.]]=BY$7,Tb.Financiering[[#This Row],[Eigen
bijdrage]]+Tb.Financiering[[#This Row],[Andere
subsidie(s)]]+Tb.Financiering[[#This Row],[Anders]],0)</f>
        <v>0</v>
      </c>
      <c r="BZ86" s="259">
        <f>IF(Tb.Financiering[[#This Row],[Pnr.]]=BZ$7,Tb.Financiering[[#This Row],[Eigen
bijdrage]]+Tb.Financiering[[#This Row],[Andere
subsidie(s)]]+Tb.Financiering[[#This Row],[Anders]],0)</f>
        <v>0</v>
      </c>
      <c r="CA86" s="259">
        <f>IF(Tb.Financiering[[#This Row],[Pnr.]]=CA$7,Tb.Financiering[[#This Row],[Eigen
bijdrage]]+Tb.Financiering[[#This Row],[Andere
subsidie(s)]]+Tb.Financiering[[#This Row],[Anders]],0)</f>
        <v>0</v>
      </c>
      <c r="CB86" s="259">
        <f>IF(Tb.Financiering[[#This Row],[Pnr.]]=CB$7,Tb.Financiering[[#This Row],[Eigen
bijdrage]]+Tb.Financiering[[#This Row],[Andere
subsidie(s)]]+Tb.Financiering[[#This Row],[Anders]],0)</f>
        <v>0</v>
      </c>
      <c r="CC86" s="259">
        <f>IF(Tb.Financiering[[#This Row],[Pnr.]]=CC$7,Tb.Financiering[[#This Row],[Eigen
bijdrage]]+Tb.Financiering[[#This Row],[Andere
subsidie(s)]]+Tb.Financiering[[#This Row],[Anders]],0)</f>
        <v>0</v>
      </c>
      <c r="CD86" s="259">
        <f>IF(Tb.Financiering[[#This Row],[Pnr.]]=CD$7,Tb.Financiering[[#This Row],[Eigen
bijdrage]]+Tb.Financiering[[#This Row],[Andere
subsidie(s)]]+Tb.Financiering[[#This Row],[Anders]],0)</f>
        <v>0</v>
      </c>
      <c r="CE86" s="259">
        <f>IF(Tb.Financiering[[#This Row],[Pnr.]]=CE$7,Tb.Financiering[[#This Row],[Eigen
bijdrage]]+Tb.Financiering[[#This Row],[Andere
subsidie(s)]]+Tb.Financiering[[#This Row],[Anders]],0)</f>
        <v>0</v>
      </c>
      <c r="CF86" s="259">
        <f>IF(Tb.Financiering[[#This Row],[Pnr.]]=CF$7,Tb.Financiering[[#This Row],[Eigen
bijdrage]]+Tb.Financiering[[#This Row],[Andere
subsidie(s)]]+Tb.Financiering[[#This Row],[Anders]],0)</f>
        <v>0</v>
      </c>
      <c r="CG86" s="259">
        <f>IF(Tb.Financiering[[#This Row],[Pnr.]]=CG$7,Tb.Financiering[[#This Row],[Eigen
bijdrage]]+Tb.Financiering[[#This Row],[Andere
subsidie(s)]]+Tb.Financiering[[#This Row],[Anders]],0)</f>
        <v>0</v>
      </c>
      <c r="CH86" s="259">
        <f>IF(Tb.Financiering[[#This Row],[Pnr.]]=CH$7,Tb.Financiering[[#This Row],[Eigen
bijdrage]]+Tb.Financiering[[#This Row],[Andere
subsidie(s)]]+Tb.Financiering[[#This Row],[Anders]],0)</f>
        <v>0</v>
      </c>
      <c r="CI86" s="259">
        <f>IF(Tb.Financiering[[#This Row],[Pnr.]]=CI$7,Tb.Financiering[[#This Row],[Eigen
bijdrage]]+Tb.Financiering[[#This Row],[Andere
subsidie(s)]]+Tb.Financiering[[#This Row],[Anders]],0)</f>
        <v>0</v>
      </c>
      <c r="CJ86" s="259">
        <f>IF(Tb.Financiering[[#This Row],[Pnr.]]=CJ$7,Tb.Financiering[[#This Row],[Eigen
bijdrage]]+Tb.Financiering[[#This Row],[Andere
subsidie(s)]]+Tb.Financiering[[#This Row],[Anders]],0)</f>
        <v>0</v>
      </c>
      <c r="CK86" s="259">
        <f>IF(Tb.Financiering[[#This Row],[Pnr.]]=CK$7,Tb.Financiering[[#This Row],[Eigen
bijdrage]]+Tb.Financiering[[#This Row],[Andere
subsidie(s)]]+Tb.Financiering[[#This Row],[Anders]],0)</f>
        <v>0</v>
      </c>
      <c r="CL86" s="259">
        <f>IF(Tb.Financiering[[#This Row],[Pnr.]]=CL$7,Tb.Financiering[[#This Row],[Eigen
bijdrage]]+Tb.Financiering[[#This Row],[Andere
subsidie(s)]]+Tb.Financiering[[#This Row],[Anders]],0)</f>
        <v>0</v>
      </c>
      <c r="CM86" s="259">
        <f>IF(Tb.Financiering[[#This Row],[Pnr.]]=CM$7,Tb.Financiering[[#This Row],[Eigen
bijdrage]]+Tb.Financiering[[#This Row],[Andere
subsidie(s)]]+Tb.Financiering[[#This Row],[Anders]],0)</f>
        <v>0</v>
      </c>
      <c r="CN86" s="259">
        <f>IF(Tb.Financiering[[#This Row],[Pnr.]]=CN$7,Tb.Financiering[[#This Row],[Eigen
bijdrage]]+Tb.Financiering[[#This Row],[Andere
subsidie(s)]]+Tb.Financiering[[#This Row],[Anders]],0)</f>
        <v>0</v>
      </c>
      <c r="CO86" s="259">
        <f>IF(Tb.Financiering[[#This Row],[Pnr.]]=CO$7,Tb.Financiering[[#This Row],[Eigen
bijdrage]]+Tb.Financiering[[#This Row],[Andere
subsidie(s)]]+Tb.Financiering[[#This Row],[Anders]],0)</f>
        <v>0</v>
      </c>
      <c r="CP86" s="259">
        <f>IF(Tb.Financiering[[#This Row],[Pnr.]]=CP$7,Tb.Financiering[[#This Row],[Eigen
bijdrage]]+Tb.Financiering[[#This Row],[Andere
subsidie(s)]]+Tb.Financiering[[#This Row],[Anders]],0)</f>
        <v>0</v>
      </c>
      <c r="CQ86" s="259">
        <f>IF(Tb.Financiering[[#This Row],[Pnr.]]=CQ$7,Tb.Financiering[[#This Row],[Eigen
bijdrage]]+Tb.Financiering[[#This Row],[Andere
subsidie(s)]]+Tb.Financiering[[#This Row],[Anders]],0)</f>
        <v>0</v>
      </c>
      <c r="CR86" s="259">
        <f>IF(Tb.Financiering[[#This Row],[Pnr.]]=CR$7,Tb.Financiering[[#This Row],[Eigen
bijdrage]]+Tb.Financiering[[#This Row],[Andere
subsidie(s)]]+Tb.Financiering[[#This Row],[Anders]],0)</f>
        <v>0</v>
      </c>
      <c r="CS86" s="259">
        <f>IF(Tb.Financiering[[#This Row],[Pnr.]]=CS$7,Tb.Financiering[[#This Row],[Eigen
bijdrage]]+Tb.Financiering[[#This Row],[Andere
subsidie(s)]]+Tb.Financiering[[#This Row],[Anders]],0)</f>
        <v>0</v>
      </c>
      <c r="CT86" s="259">
        <f>IF(Tb.Financiering[[#This Row],[Pnr.]]=CT$7,Tb.Financiering[[#This Row],[Eigen
bijdrage]]+Tb.Financiering[[#This Row],[Andere
subsidie(s)]]+Tb.Financiering[[#This Row],[Anders]],0)</f>
        <v>0</v>
      </c>
      <c r="CU86" s="259">
        <f>IF(Tb.Financiering[[#This Row],[Pnr.]]=CU$7,Tb.Financiering[[#This Row],[Eigen
bijdrage]]+Tb.Financiering[[#This Row],[Andere
subsidie(s)]]+Tb.Financiering[[#This Row],[Anders]],0)</f>
        <v>0</v>
      </c>
      <c r="CV86" s="259">
        <f>IF(Tb.Financiering[[#This Row],[Pnr.]]=CV$7,Tb.Financiering[[#This Row],[Eigen
bijdrage]]+Tb.Financiering[[#This Row],[Andere
subsidie(s)]]+Tb.Financiering[[#This Row],[Anders]],0)</f>
        <v>0</v>
      </c>
      <c r="CW86" s="259">
        <f>IF(Tb.Financiering[[#This Row],[Pnr.]]=CW$7,Tb.Financiering[[#This Row],[Eigen
bijdrage]]+Tb.Financiering[[#This Row],[Andere
subsidie(s)]]+Tb.Financiering[[#This Row],[Anders]],0)</f>
        <v>0</v>
      </c>
      <c r="CX86" s="259">
        <f>IF(Tb.Financiering[[#This Row],[Pnr.]]=CX$7,Tb.Financiering[[#This Row],[Eigen
bijdrage]]+Tb.Financiering[[#This Row],[Andere
subsidie(s)]]+Tb.Financiering[[#This Row],[Anders]],0)</f>
        <v>0</v>
      </c>
      <c r="CY86" s="259">
        <f>IF(Tb.Financiering[[#This Row],[Pnr.]]=CY$7,Tb.Financiering[[#This Row],[Eigen
bijdrage]]+Tb.Financiering[[#This Row],[Andere
subsidie(s)]]+Tb.Financiering[[#This Row],[Anders]],0)</f>
        <v>0</v>
      </c>
      <c r="CZ86" s="259">
        <f>IF(Tb.Financiering[[#This Row],[Pnr.]]=CZ$7,Tb.Financiering[[#This Row],[Eigen
bijdrage]]+Tb.Financiering[[#This Row],[Andere
subsidie(s)]]+Tb.Financiering[[#This Row],[Anders]],0)</f>
        <v>0</v>
      </c>
      <c r="DA86" s="259">
        <f>IF(Tb.Financiering[[#This Row],[Pnr.]]=DA$7,Tb.Financiering[[#This Row],[Eigen
bijdrage]]+Tb.Financiering[[#This Row],[Andere
subsidie(s)]]+Tb.Financiering[[#This Row],[Anders]],0)</f>
        <v>0</v>
      </c>
      <c r="DB86" s="259">
        <f>IF(Tb.Financiering[[#This Row],[Pnr.]]=DB$7,Tb.Financiering[[#This Row],[Eigen
bijdrage]]+Tb.Financiering[[#This Row],[Andere
subsidie(s)]]+Tb.Financiering[[#This Row],[Anders]],0)</f>
        <v>0</v>
      </c>
      <c r="DC86" s="259">
        <f>IF(Tb.Financiering[[#This Row],[Pnr.]]=DC$7,Tb.Financiering[[#This Row],[Eigen
bijdrage]]+Tb.Financiering[[#This Row],[Andere
subsidie(s)]]+Tb.Financiering[[#This Row],[Anders]],0)</f>
        <v>0</v>
      </c>
      <c r="DD86" s="259">
        <f>IF(Tb.Financiering[[#This Row],[Pnr.]]=DD$7,Tb.Financiering[[#This Row],[Eigen
bijdrage]]+Tb.Financiering[[#This Row],[Andere
subsidie(s)]]+Tb.Financiering[[#This Row],[Anders]],0)</f>
        <v>0</v>
      </c>
      <c r="DE86" s="259">
        <f>IF(Tb.Financiering[[#This Row],[Pnr.]]=DE$7,Tb.Financiering[[#This Row],[Eigen
bijdrage]]+Tb.Financiering[[#This Row],[Andere
subsidie(s)]]+Tb.Financiering[[#This Row],[Anders]],0)</f>
        <v>0</v>
      </c>
      <c r="DF86" s="259">
        <f>IF(Tb.Financiering[[#This Row],[Pnr.]]=DF$7,Tb.Financiering[[#This Row],[Eigen
bijdrage]]+Tb.Financiering[[#This Row],[Andere
subsidie(s)]]+Tb.Financiering[[#This Row],[Anders]],0)</f>
        <v>0</v>
      </c>
      <c r="DG86" s="259">
        <f>IF(Tb.Financiering[[#This Row],[Pnr.]]=DG$7,Tb.Financiering[[#This Row],[Eigen
bijdrage]]+Tb.Financiering[[#This Row],[Andere
subsidie(s)]]+Tb.Financiering[[#This Row],[Anders]],0)</f>
        <v>0</v>
      </c>
      <c r="DH86" s="259">
        <f>IF(Tb.Financiering[[#This Row],[Pnr.]]=DH$7,Tb.Financiering[[#This Row],[Eigen
bijdrage]]+Tb.Financiering[[#This Row],[Andere
subsidie(s)]]+Tb.Financiering[[#This Row],[Anders]],0)</f>
        <v>0</v>
      </c>
      <c r="DI86" s="259">
        <f>IF(Tb.Financiering[[#This Row],[Pnr.]]=DI$7,Tb.Financiering[[#This Row],[Eigen
bijdrage]]+Tb.Financiering[[#This Row],[Andere
subsidie(s)]]+Tb.Financiering[[#This Row],[Anders]],0)</f>
        <v>0</v>
      </c>
      <c r="DJ86" s="259">
        <f>IF(Tb.Financiering[[#This Row],[Pnr.]]=DJ$7,Tb.Financiering[[#This Row],[Eigen
bijdrage]]+Tb.Financiering[[#This Row],[Andere
subsidie(s)]]+Tb.Financiering[[#This Row],[Anders]],0)</f>
        <v>0</v>
      </c>
      <c r="DK86" s="259">
        <f>IF(Tb.Financiering[[#This Row],[Pnr.]]=DK$7,Tb.Financiering[[#This Row],[Eigen
bijdrage]]+Tb.Financiering[[#This Row],[Andere
subsidie(s)]]+Tb.Financiering[[#This Row],[Anders]],0)</f>
        <v>0</v>
      </c>
      <c r="XEZ86" s="267"/>
      <c r="XFA86" s="267"/>
      <c r="XFB86" s="267"/>
      <c r="XFC86" s="267"/>
      <c r="XFD86" s="31"/>
    </row>
    <row r="87" spans="1:115 16380:16384" s="4" customFormat="1" x14ac:dyDescent="0.3">
      <c r="A87" s="31"/>
      <c r="B87" s="147"/>
      <c r="C87" s="147"/>
      <c r="D87" s="11">
        <f>SUMIF(Tbl.Kosten[PSAnr.],Tb.Financiering[[#This Row],[PSAnr.]],Tbl.Kosten[Totaal kosten])</f>
        <v>0</v>
      </c>
      <c r="E87" s="164">
        <f>SUMIF(Tbl.Kosten[PSAnr.],Tb.Financiering[[#This Row],[PSAnr.]],Tbl.Kosten[Subsidie])</f>
        <v>0</v>
      </c>
      <c r="F87" s="165"/>
      <c r="G87" s="164">
        <f>Tb.Financiering[[#This Row],[Begrote kosten]]-Tb.Financiering[[#This Row],[Berekende GLB subsidie]]-Tb.Financiering[[#This Row],[Correctie GLB subsidie]]</f>
        <v>0</v>
      </c>
      <c r="H87" s="166"/>
      <c r="I87" s="166"/>
      <c r="J87" s="166"/>
      <c r="K87" s="162"/>
      <c r="L87" s="97">
        <f>Tb.Financiering[[#This Row],[Te financieren]]-SUM(Tb.Financiering[[#This Row],[Eigen
bijdrage]:[Anders]])</f>
        <v>0</v>
      </c>
      <c r="M87" s="170" t="str">
        <f>IFERROR(VLOOKUP(Tb.Financiering[[#This Row],[Partnernaam]],Tbl.Projectpartners[[Naam]:[PNr.]],9,FALSE),"")</f>
        <v/>
      </c>
      <c r="N87" s="152" t="str">
        <f>IFERROR(VLOOKUP(Tb.Financiering[[#This Row],[Subsidiabele activiteit]],Tbl.Subsidiehoogte[[Subsidieactiviteit]:[SAnr.]],3,FALSE),"")</f>
        <v/>
      </c>
      <c r="O87" s="152" t="str">
        <f>_xlfn.CONCAT(Tb.Financiering[[#This Row],[Pnr.]],Tb.Financiering[[#This Row],[SAnr.]])</f>
        <v/>
      </c>
      <c r="P87" s="154">
        <f>IF(Tb.Financiering[[#This Row],[Pnr.]]=P$7,Tb.Financiering[[#This Row],[Te financieren]]-Tb.Financiering[[#This Row],[Eigen
bijdrage]]-Tb.Financiering[[#This Row],[Andere
subsidie(s)]]-Tb.Financiering[[#This Row],[Anders]],0)</f>
        <v>0</v>
      </c>
      <c r="Q87" s="154">
        <f>IF(Tb.Financiering[[#This Row],[Pnr.]]=Q$7,Tb.Financiering[[#This Row],[Te financieren]]-Tb.Financiering[[#This Row],[Eigen
bijdrage]]-Tb.Financiering[[#This Row],[Andere
subsidie(s)]]-Tb.Financiering[[#This Row],[Anders]],0)</f>
        <v>0</v>
      </c>
      <c r="R87" s="154">
        <f>IF(Tb.Financiering[[#This Row],[Pnr.]]=R$7,Tb.Financiering[[#This Row],[Te financieren]]-Tb.Financiering[[#This Row],[Eigen
bijdrage]]-Tb.Financiering[[#This Row],[Andere
subsidie(s)]]-Tb.Financiering[[#This Row],[Anders]],0)</f>
        <v>0</v>
      </c>
      <c r="S87" s="154">
        <f>IF(Tb.Financiering[[#This Row],[Pnr.]]=S$7,Tb.Financiering[[#This Row],[Te financieren]]-Tb.Financiering[[#This Row],[Eigen
bijdrage]]-Tb.Financiering[[#This Row],[Andere
subsidie(s)]]-Tb.Financiering[[#This Row],[Anders]],0)</f>
        <v>0</v>
      </c>
      <c r="T87" s="154">
        <f>IF(Tb.Financiering[[#This Row],[Pnr.]]=T$7,Tb.Financiering[[#This Row],[Te financieren]]-Tb.Financiering[[#This Row],[Eigen
bijdrage]]-Tb.Financiering[[#This Row],[Andere
subsidie(s)]]-Tb.Financiering[[#This Row],[Anders]],0)</f>
        <v>0</v>
      </c>
      <c r="U87" s="154">
        <f>IF(Tb.Financiering[[#This Row],[Pnr.]]=U$7,Tb.Financiering[[#This Row],[Te financieren]]-Tb.Financiering[[#This Row],[Eigen
bijdrage]]-Tb.Financiering[[#This Row],[Andere
subsidie(s)]]-Tb.Financiering[[#This Row],[Anders]],0)</f>
        <v>0</v>
      </c>
      <c r="V87" s="154">
        <f>IF(Tb.Financiering[[#This Row],[Pnr.]]=V$7,Tb.Financiering[[#This Row],[Te financieren]]-Tb.Financiering[[#This Row],[Eigen
bijdrage]]-Tb.Financiering[[#This Row],[Andere
subsidie(s)]]-Tb.Financiering[[#This Row],[Anders]],0)</f>
        <v>0</v>
      </c>
      <c r="W87" s="154">
        <f>IF(Tb.Financiering[[#This Row],[Pnr.]]=W$7,Tb.Financiering[[#This Row],[Te financieren]]-Tb.Financiering[[#This Row],[Eigen
bijdrage]]-Tb.Financiering[[#This Row],[Andere
subsidie(s)]]-Tb.Financiering[[#This Row],[Anders]],0)</f>
        <v>0</v>
      </c>
      <c r="X87" s="154">
        <f>IF(Tb.Financiering[[#This Row],[Pnr.]]=X$7,Tb.Financiering[[#This Row],[Te financieren]]-Tb.Financiering[[#This Row],[Eigen
bijdrage]]-Tb.Financiering[[#This Row],[Andere
subsidie(s)]]-Tb.Financiering[[#This Row],[Anders]],0)</f>
        <v>0</v>
      </c>
      <c r="Y87" s="154">
        <f>IF(Tb.Financiering[[#This Row],[Pnr.]]=Y$7,Tb.Financiering[[#This Row],[Te financieren]]-Tb.Financiering[[#This Row],[Eigen
bijdrage]]-Tb.Financiering[[#This Row],[Andere
subsidie(s)]]-Tb.Financiering[[#This Row],[Anders]],0)</f>
        <v>0</v>
      </c>
      <c r="Z87" s="154">
        <f>IF(Tb.Financiering[[#This Row],[Pnr.]]=Z$7,Tb.Financiering[[#This Row],[Te financieren]]-Tb.Financiering[[#This Row],[Eigen
bijdrage]]-Tb.Financiering[[#This Row],[Andere
subsidie(s)]]-Tb.Financiering[[#This Row],[Anders]],0)</f>
        <v>0</v>
      </c>
      <c r="AA87" s="154">
        <f>IF(Tb.Financiering[[#This Row],[Pnr.]]=AA$7,Tb.Financiering[[#This Row],[Te financieren]]-Tb.Financiering[[#This Row],[Eigen
bijdrage]]-Tb.Financiering[[#This Row],[Andere
subsidie(s)]]-Tb.Financiering[[#This Row],[Anders]],0)</f>
        <v>0</v>
      </c>
      <c r="AB87" s="154">
        <f>IF(Tb.Financiering[[#This Row],[Pnr.]]=AB$7,Tb.Financiering[[#This Row],[Te financieren]]-Tb.Financiering[[#This Row],[Eigen
bijdrage]]-Tb.Financiering[[#This Row],[Andere
subsidie(s)]]-Tb.Financiering[[#This Row],[Anders]],0)</f>
        <v>0</v>
      </c>
      <c r="AC87" s="154">
        <f>IF(Tb.Financiering[[#This Row],[Pnr.]]=AC$7,Tb.Financiering[[#This Row],[Te financieren]]-Tb.Financiering[[#This Row],[Eigen
bijdrage]]-Tb.Financiering[[#This Row],[Andere
subsidie(s)]]-Tb.Financiering[[#This Row],[Anders]],0)</f>
        <v>0</v>
      </c>
      <c r="AD87" s="154">
        <f>IF(Tb.Financiering[[#This Row],[Pnr.]]=AD$7,Tb.Financiering[[#This Row],[Te financieren]]-Tb.Financiering[[#This Row],[Eigen
bijdrage]]-Tb.Financiering[[#This Row],[Andere
subsidie(s)]]-Tb.Financiering[[#This Row],[Anders]],0)</f>
        <v>0</v>
      </c>
      <c r="AE87" s="154">
        <f>IF(Tb.Financiering[[#This Row],[Pnr.]]=AE$7,Tb.Financiering[[#This Row],[Te financieren]]-Tb.Financiering[[#This Row],[Eigen
bijdrage]]-Tb.Financiering[[#This Row],[Andere
subsidie(s)]]-Tb.Financiering[[#This Row],[Anders]],0)</f>
        <v>0</v>
      </c>
      <c r="AF87" s="154">
        <f>IF(Tb.Financiering[[#This Row],[Pnr.]]=AF$7,Tb.Financiering[[#This Row],[Te financieren]]-Tb.Financiering[[#This Row],[Eigen
bijdrage]]-Tb.Financiering[[#This Row],[Andere
subsidie(s)]]-Tb.Financiering[[#This Row],[Anders]],0)</f>
        <v>0</v>
      </c>
      <c r="AG87" s="154">
        <f>IF(Tb.Financiering[[#This Row],[Pnr.]]=AG$7,Tb.Financiering[[#This Row],[Te financieren]]-Tb.Financiering[[#This Row],[Eigen
bijdrage]]-Tb.Financiering[[#This Row],[Andere
subsidie(s)]]-Tb.Financiering[[#This Row],[Anders]],0)</f>
        <v>0</v>
      </c>
      <c r="AH87" s="154">
        <f>IF(Tb.Financiering[[#This Row],[Pnr.]]=AH$7,Tb.Financiering[[#This Row],[Te financieren]]-Tb.Financiering[[#This Row],[Eigen
bijdrage]]-Tb.Financiering[[#This Row],[Andere
subsidie(s)]]-Tb.Financiering[[#This Row],[Anders]],0)</f>
        <v>0</v>
      </c>
      <c r="AI87" s="154">
        <f>IF(Tb.Financiering[[#This Row],[Pnr.]]=AI$7,Tb.Financiering[[#This Row],[Te financieren]]-Tb.Financiering[[#This Row],[Eigen
bijdrage]]-Tb.Financiering[[#This Row],[Andere
subsidie(s)]]-Tb.Financiering[[#This Row],[Anders]],0)</f>
        <v>0</v>
      </c>
      <c r="AJ87" s="154">
        <f>IF(Tb.Financiering[[#This Row],[Pnr.]]=AJ$7,Tb.Financiering[[#This Row],[Te financieren]]-Tb.Financiering[[#This Row],[Eigen
bijdrage]]-Tb.Financiering[[#This Row],[Andere
subsidie(s)]]-Tb.Financiering[[#This Row],[Anders]],0)</f>
        <v>0</v>
      </c>
      <c r="AK87" s="154">
        <f>IF(Tb.Financiering[[#This Row],[Pnr.]]=AK$7,Tb.Financiering[[#This Row],[Te financieren]]-Tb.Financiering[[#This Row],[Eigen
bijdrage]]-Tb.Financiering[[#This Row],[Andere
subsidie(s)]]-Tb.Financiering[[#This Row],[Anders]],0)</f>
        <v>0</v>
      </c>
      <c r="AL87" s="154">
        <f>IF(Tb.Financiering[[#This Row],[Pnr.]]=AL$7,Tb.Financiering[[#This Row],[Te financieren]]-Tb.Financiering[[#This Row],[Eigen
bijdrage]]-Tb.Financiering[[#This Row],[Andere
subsidie(s)]]-Tb.Financiering[[#This Row],[Anders]],0)</f>
        <v>0</v>
      </c>
      <c r="AM87" s="154">
        <f>IF(Tb.Financiering[[#This Row],[Pnr.]]=AM$7,Tb.Financiering[[#This Row],[Te financieren]]-Tb.Financiering[[#This Row],[Eigen
bijdrage]]-Tb.Financiering[[#This Row],[Andere
subsidie(s)]]-Tb.Financiering[[#This Row],[Anders]],0)</f>
        <v>0</v>
      </c>
      <c r="AN87" s="154">
        <f>IF(Tb.Financiering[[#This Row],[Pnr.]]=AN$7,Tb.Financiering[[#This Row],[Te financieren]]-Tb.Financiering[[#This Row],[Eigen
bijdrage]]-Tb.Financiering[[#This Row],[Andere
subsidie(s)]]-Tb.Financiering[[#This Row],[Anders]],0)</f>
        <v>0</v>
      </c>
      <c r="AO87" s="154">
        <f>IF(Tb.Financiering[[#This Row],[Pnr.]]=AO$7,Tb.Financiering[[#This Row],[Te financieren]]-Tb.Financiering[[#This Row],[Eigen
bijdrage]]-Tb.Financiering[[#This Row],[Andere
subsidie(s)]]-Tb.Financiering[[#This Row],[Anders]],0)</f>
        <v>0</v>
      </c>
      <c r="AP87" s="154">
        <f>IF(Tb.Financiering[[#This Row],[Pnr.]]=AP$7,Tb.Financiering[[#This Row],[Te financieren]]-Tb.Financiering[[#This Row],[Eigen
bijdrage]]-Tb.Financiering[[#This Row],[Andere
subsidie(s)]]-Tb.Financiering[[#This Row],[Anders]],0)</f>
        <v>0</v>
      </c>
      <c r="AQ87" s="154">
        <f>IF(Tb.Financiering[[#This Row],[Pnr.]]=AQ$7,Tb.Financiering[[#This Row],[Te financieren]]-Tb.Financiering[[#This Row],[Eigen
bijdrage]]-Tb.Financiering[[#This Row],[Andere
subsidie(s)]]-Tb.Financiering[[#This Row],[Anders]],0)</f>
        <v>0</v>
      </c>
      <c r="AR87" s="154">
        <f>IF(Tb.Financiering[[#This Row],[Pnr.]]=AR$7,Tb.Financiering[[#This Row],[Te financieren]]-Tb.Financiering[[#This Row],[Eigen
bijdrage]]-Tb.Financiering[[#This Row],[Andere
subsidie(s)]]-Tb.Financiering[[#This Row],[Anders]],0)</f>
        <v>0</v>
      </c>
      <c r="AS87" s="154">
        <f>IF(Tb.Financiering[[#This Row],[Pnr.]]=AS$7,Tb.Financiering[[#This Row],[Te financieren]]-Tb.Financiering[[#This Row],[Eigen
bijdrage]]-Tb.Financiering[[#This Row],[Andere
subsidie(s)]]-Tb.Financiering[[#This Row],[Anders]],0)</f>
        <v>0</v>
      </c>
      <c r="AT87" s="154">
        <f>IF(Tb.Financiering[[#This Row],[Pnr.]]=AT$7,Tb.Financiering[[#This Row],[Te financieren]]-Tb.Financiering[[#This Row],[Eigen
bijdrage]]-Tb.Financiering[[#This Row],[Andere
subsidie(s)]]-Tb.Financiering[[#This Row],[Anders]],0)</f>
        <v>0</v>
      </c>
      <c r="AU87" s="154">
        <f>IF(Tb.Financiering[[#This Row],[Pnr.]]=AU$7,Tb.Financiering[[#This Row],[Te financieren]]-Tb.Financiering[[#This Row],[Eigen
bijdrage]]-Tb.Financiering[[#This Row],[Andere
subsidie(s)]]-Tb.Financiering[[#This Row],[Anders]],0)</f>
        <v>0</v>
      </c>
      <c r="AV87" s="154">
        <f>IF(Tb.Financiering[[#This Row],[Pnr.]]=AV$7,Tb.Financiering[[#This Row],[Te financieren]]-Tb.Financiering[[#This Row],[Eigen
bijdrage]]-Tb.Financiering[[#This Row],[Andere
subsidie(s)]]-Tb.Financiering[[#This Row],[Anders]],0)</f>
        <v>0</v>
      </c>
      <c r="AW87" s="154">
        <f>IF(Tb.Financiering[[#This Row],[Pnr.]]=AW$7,Tb.Financiering[[#This Row],[Te financieren]]-Tb.Financiering[[#This Row],[Eigen
bijdrage]]-Tb.Financiering[[#This Row],[Andere
subsidie(s)]]-Tb.Financiering[[#This Row],[Anders]],0)</f>
        <v>0</v>
      </c>
      <c r="AX87" s="154">
        <f>IF(Tb.Financiering[[#This Row],[Pnr.]]=AX$7,Tb.Financiering[[#This Row],[Te financieren]]-Tb.Financiering[[#This Row],[Eigen
bijdrage]]-Tb.Financiering[[#This Row],[Andere
subsidie(s)]]-Tb.Financiering[[#This Row],[Anders]],0)</f>
        <v>0</v>
      </c>
      <c r="AY87" s="154">
        <f>IF(Tb.Financiering[[#This Row],[Pnr.]]=AY$7,Tb.Financiering[[#This Row],[Te financieren]]-Tb.Financiering[[#This Row],[Eigen
bijdrage]]-Tb.Financiering[[#This Row],[Andere
subsidie(s)]]-Tb.Financiering[[#This Row],[Anders]],0)</f>
        <v>0</v>
      </c>
      <c r="AZ87" s="154">
        <f>IF(Tb.Financiering[[#This Row],[Pnr.]]=AZ$7,Tb.Financiering[[#This Row],[Te financieren]]-Tb.Financiering[[#This Row],[Eigen
bijdrage]]-Tb.Financiering[[#This Row],[Andere
subsidie(s)]]-Tb.Financiering[[#This Row],[Anders]],0)</f>
        <v>0</v>
      </c>
      <c r="BA87" s="154">
        <f>IF(Tb.Financiering[[#This Row],[Pnr.]]=BA$7,Tb.Financiering[[#This Row],[Te financieren]]-Tb.Financiering[[#This Row],[Eigen
bijdrage]]-Tb.Financiering[[#This Row],[Andere
subsidie(s)]]-Tb.Financiering[[#This Row],[Anders]],0)</f>
        <v>0</v>
      </c>
      <c r="BB87" s="154">
        <f>IF(Tb.Financiering[[#This Row],[Pnr.]]=BB$7,Tb.Financiering[[#This Row],[Te financieren]]-Tb.Financiering[[#This Row],[Eigen
bijdrage]]-Tb.Financiering[[#This Row],[Andere
subsidie(s)]]-Tb.Financiering[[#This Row],[Anders]],0)</f>
        <v>0</v>
      </c>
      <c r="BC87" s="154">
        <f>IF(Tb.Financiering[[#This Row],[Pnr.]]=BC$7,Tb.Financiering[[#This Row],[Te financieren]]-Tb.Financiering[[#This Row],[Eigen
bijdrage]]-Tb.Financiering[[#This Row],[Andere
subsidie(s)]]-Tb.Financiering[[#This Row],[Anders]],0)</f>
        <v>0</v>
      </c>
      <c r="BD87" s="154">
        <f>IF(Tb.Financiering[[#This Row],[Pnr.]]=BD$7,Tb.Financiering[[#This Row],[Te financieren]]-Tb.Financiering[[#This Row],[Eigen
bijdrage]]-Tb.Financiering[[#This Row],[Andere
subsidie(s)]]-Tb.Financiering[[#This Row],[Anders]],0)</f>
        <v>0</v>
      </c>
      <c r="BE87" s="154">
        <f>IF(Tb.Financiering[[#This Row],[Pnr.]]=BE$7,Tb.Financiering[[#This Row],[Te financieren]]-Tb.Financiering[[#This Row],[Eigen
bijdrage]]-Tb.Financiering[[#This Row],[Andere
subsidie(s)]]-Tb.Financiering[[#This Row],[Anders]],0)</f>
        <v>0</v>
      </c>
      <c r="BF87" s="154">
        <f>IF(Tb.Financiering[[#This Row],[Pnr.]]=BF$7,Tb.Financiering[[#This Row],[Te financieren]]-Tb.Financiering[[#This Row],[Eigen
bijdrage]]-Tb.Financiering[[#This Row],[Andere
subsidie(s)]]-Tb.Financiering[[#This Row],[Anders]],0)</f>
        <v>0</v>
      </c>
      <c r="BG87" s="154">
        <f>IF(Tb.Financiering[[#This Row],[Pnr.]]=BG$7,Tb.Financiering[[#This Row],[Te financieren]]-Tb.Financiering[[#This Row],[Eigen
bijdrage]]-Tb.Financiering[[#This Row],[Andere
subsidie(s)]]-Tb.Financiering[[#This Row],[Anders]],0)</f>
        <v>0</v>
      </c>
      <c r="BH87" s="154">
        <f>IF(Tb.Financiering[[#This Row],[Pnr.]]=BH$7,Tb.Financiering[[#This Row],[Te financieren]]-Tb.Financiering[[#This Row],[Eigen
bijdrage]]-Tb.Financiering[[#This Row],[Andere
subsidie(s)]]-Tb.Financiering[[#This Row],[Anders]],0)</f>
        <v>0</v>
      </c>
      <c r="BI87" s="154">
        <f>IF(Tb.Financiering[[#This Row],[Pnr.]]=BI$7,Tb.Financiering[[#This Row],[Te financieren]]-Tb.Financiering[[#This Row],[Eigen
bijdrage]]-Tb.Financiering[[#This Row],[Andere
subsidie(s)]]-Tb.Financiering[[#This Row],[Anders]],0)</f>
        <v>0</v>
      </c>
      <c r="BJ87" s="154">
        <f>IF(Tb.Financiering[[#This Row],[Pnr.]]=BJ$7,Tb.Financiering[[#This Row],[Te financieren]]-Tb.Financiering[[#This Row],[Eigen
bijdrage]]-Tb.Financiering[[#This Row],[Andere
subsidie(s)]]-Tb.Financiering[[#This Row],[Anders]],0)</f>
        <v>0</v>
      </c>
      <c r="BK87" s="154">
        <f>IF(Tb.Financiering[[#This Row],[Pnr.]]=BK$7,Tb.Financiering[[#This Row],[Te financieren]]-Tb.Financiering[[#This Row],[Eigen
bijdrage]]-Tb.Financiering[[#This Row],[Andere
subsidie(s)]]-Tb.Financiering[[#This Row],[Anders]],0)</f>
        <v>0</v>
      </c>
      <c r="BL87" s="154">
        <f>IF(Tb.Financiering[[#This Row],[Pnr.]]=BL$7,Tb.Financiering[[#This Row],[Te financieren]]-Tb.Financiering[[#This Row],[Eigen
bijdrage]]-Tb.Financiering[[#This Row],[Andere
subsidie(s)]]-Tb.Financiering[[#This Row],[Anders]],0)</f>
        <v>0</v>
      </c>
      <c r="BM87" s="154">
        <f>IF(Tb.Financiering[[#This Row],[Pnr.]]=BM$7,Tb.Financiering[[#This Row],[Te financieren]]-Tb.Financiering[[#This Row],[Eigen
bijdrage]]-Tb.Financiering[[#This Row],[Andere
subsidie(s)]]-Tb.Financiering[[#This Row],[Anders]],0)</f>
        <v>0</v>
      </c>
      <c r="BN87" s="259">
        <f>IF(Tb.Financiering[[#This Row],[Pnr.]]=BN$7,Tb.Financiering[[#This Row],[Eigen
bijdrage]]+Tb.Financiering[[#This Row],[Andere
subsidie(s)]]+Tb.Financiering[[#This Row],[Anders]],0)</f>
        <v>0</v>
      </c>
      <c r="BO87" s="259">
        <f>IF(Tb.Financiering[[#This Row],[Pnr.]]=BO$7,Tb.Financiering[[#This Row],[Eigen
bijdrage]]+Tb.Financiering[[#This Row],[Andere
subsidie(s)]]+Tb.Financiering[[#This Row],[Anders]],0)</f>
        <v>0</v>
      </c>
      <c r="BP87" s="259">
        <f>IF(Tb.Financiering[[#This Row],[Pnr.]]=BP$7,Tb.Financiering[[#This Row],[Eigen
bijdrage]]+Tb.Financiering[[#This Row],[Andere
subsidie(s)]]+Tb.Financiering[[#This Row],[Anders]],0)</f>
        <v>0</v>
      </c>
      <c r="BQ87" s="259">
        <f>IF(Tb.Financiering[[#This Row],[Pnr.]]=BQ$7,Tb.Financiering[[#This Row],[Eigen
bijdrage]]+Tb.Financiering[[#This Row],[Andere
subsidie(s)]]+Tb.Financiering[[#This Row],[Anders]],0)</f>
        <v>0</v>
      </c>
      <c r="BR87" s="259">
        <f>IF(Tb.Financiering[[#This Row],[Pnr.]]=BR$7,Tb.Financiering[[#This Row],[Eigen
bijdrage]]+Tb.Financiering[[#This Row],[Andere
subsidie(s)]]+Tb.Financiering[[#This Row],[Anders]],0)</f>
        <v>0</v>
      </c>
      <c r="BS87" s="259">
        <f>IF(Tb.Financiering[[#This Row],[Pnr.]]=BS$7,Tb.Financiering[[#This Row],[Eigen
bijdrage]]+Tb.Financiering[[#This Row],[Andere
subsidie(s)]]+Tb.Financiering[[#This Row],[Anders]],0)</f>
        <v>0</v>
      </c>
      <c r="BT87" s="259">
        <f>IF(Tb.Financiering[[#This Row],[Pnr.]]=BT$7,Tb.Financiering[[#This Row],[Eigen
bijdrage]]+Tb.Financiering[[#This Row],[Andere
subsidie(s)]]+Tb.Financiering[[#This Row],[Anders]],0)</f>
        <v>0</v>
      </c>
      <c r="BU87" s="259">
        <f>IF(Tb.Financiering[[#This Row],[Pnr.]]=BU$7,Tb.Financiering[[#This Row],[Eigen
bijdrage]]+Tb.Financiering[[#This Row],[Andere
subsidie(s)]]+Tb.Financiering[[#This Row],[Anders]],0)</f>
        <v>0</v>
      </c>
      <c r="BV87" s="259">
        <f>IF(Tb.Financiering[[#This Row],[Pnr.]]=BV$7,Tb.Financiering[[#This Row],[Eigen
bijdrage]]+Tb.Financiering[[#This Row],[Andere
subsidie(s)]]+Tb.Financiering[[#This Row],[Anders]],0)</f>
        <v>0</v>
      </c>
      <c r="BW87" s="259">
        <f>IF(Tb.Financiering[[#This Row],[Pnr.]]=BW$7,Tb.Financiering[[#This Row],[Eigen
bijdrage]]+Tb.Financiering[[#This Row],[Andere
subsidie(s)]]+Tb.Financiering[[#This Row],[Anders]],0)</f>
        <v>0</v>
      </c>
      <c r="BX87" s="259">
        <f>IF(Tb.Financiering[[#This Row],[Pnr.]]=BX$7,Tb.Financiering[[#This Row],[Eigen
bijdrage]]+Tb.Financiering[[#This Row],[Andere
subsidie(s)]]+Tb.Financiering[[#This Row],[Anders]],0)</f>
        <v>0</v>
      </c>
      <c r="BY87" s="259">
        <f>IF(Tb.Financiering[[#This Row],[Pnr.]]=BY$7,Tb.Financiering[[#This Row],[Eigen
bijdrage]]+Tb.Financiering[[#This Row],[Andere
subsidie(s)]]+Tb.Financiering[[#This Row],[Anders]],0)</f>
        <v>0</v>
      </c>
      <c r="BZ87" s="259">
        <f>IF(Tb.Financiering[[#This Row],[Pnr.]]=BZ$7,Tb.Financiering[[#This Row],[Eigen
bijdrage]]+Tb.Financiering[[#This Row],[Andere
subsidie(s)]]+Tb.Financiering[[#This Row],[Anders]],0)</f>
        <v>0</v>
      </c>
      <c r="CA87" s="259">
        <f>IF(Tb.Financiering[[#This Row],[Pnr.]]=CA$7,Tb.Financiering[[#This Row],[Eigen
bijdrage]]+Tb.Financiering[[#This Row],[Andere
subsidie(s)]]+Tb.Financiering[[#This Row],[Anders]],0)</f>
        <v>0</v>
      </c>
      <c r="CB87" s="259">
        <f>IF(Tb.Financiering[[#This Row],[Pnr.]]=CB$7,Tb.Financiering[[#This Row],[Eigen
bijdrage]]+Tb.Financiering[[#This Row],[Andere
subsidie(s)]]+Tb.Financiering[[#This Row],[Anders]],0)</f>
        <v>0</v>
      </c>
      <c r="CC87" s="259">
        <f>IF(Tb.Financiering[[#This Row],[Pnr.]]=CC$7,Tb.Financiering[[#This Row],[Eigen
bijdrage]]+Tb.Financiering[[#This Row],[Andere
subsidie(s)]]+Tb.Financiering[[#This Row],[Anders]],0)</f>
        <v>0</v>
      </c>
      <c r="CD87" s="259">
        <f>IF(Tb.Financiering[[#This Row],[Pnr.]]=CD$7,Tb.Financiering[[#This Row],[Eigen
bijdrage]]+Tb.Financiering[[#This Row],[Andere
subsidie(s)]]+Tb.Financiering[[#This Row],[Anders]],0)</f>
        <v>0</v>
      </c>
      <c r="CE87" s="259">
        <f>IF(Tb.Financiering[[#This Row],[Pnr.]]=CE$7,Tb.Financiering[[#This Row],[Eigen
bijdrage]]+Tb.Financiering[[#This Row],[Andere
subsidie(s)]]+Tb.Financiering[[#This Row],[Anders]],0)</f>
        <v>0</v>
      </c>
      <c r="CF87" s="259">
        <f>IF(Tb.Financiering[[#This Row],[Pnr.]]=CF$7,Tb.Financiering[[#This Row],[Eigen
bijdrage]]+Tb.Financiering[[#This Row],[Andere
subsidie(s)]]+Tb.Financiering[[#This Row],[Anders]],0)</f>
        <v>0</v>
      </c>
      <c r="CG87" s="259">
        <f>IF(Tb.Financiering[[#This Row],[Pnr.]]=CG$7,Tb.Financiering[[#This Row],[Eigen
bijdrage]]+Tb.Financiering[[#This Row],[Andere
subsidie(s)]]+Tb.Financiering[[#This Row],[Anders]],0)</f>
        <v>0</v>
      </c>
      <c r="CH87" s="259">
        <f>IF(Tb.Financiering[[#This Row],[Pnr.]]=CH$7,Tb.Financiering[[#This Row],[Eigen
bijdrage]]+Tb.Financiering[[#This Row],[Andere
subsidie(s)]]+Tb.Financiering[[#This Row],[Anders]],0)</f>
        <v>0</v>
      </c>
      <c r="CI87" s="259">
        <f>IF(Tb.Financiering[[#This Row],[Pnr.]]=CI$7,Tb.Financiering[[#This Row],[Eigen
bijdrage]]+Tb.Financiering[[#This Row],[Andere
subsidie(s)]]+Tb.Financiering[[#This Row],[Anders]],0)</f>
        <v>0</v>
      </c>
      <c r="CJ87" s="259">
        <f>IF(Tb.Financiering[[#This Row],[Pnr.]]=CJ$7,Tb.Financiering[[#This Row],[Eigen
bijdrage]]+Tb.Financiering[[#This Row],[Andere
subsidie(s)]]+Tb.Financiering[[#This Row],[Anders]],0)</f>
        <v>0</v>
      </c>
      <c r="CK87" s="259">
        <f>IF(Tb.Financiering[[#This Row],[Pnr.]]=CK$7,Tb.Financiering[[#This Row],[Eigen
bijdrage]]+Tb.Financiering[[#This Row],[Andere
subsidie(s)]]+Tb.Financiering[[#This Row],[Anders]],0)</f>
        <v>0</v>
      </c>
      <c r="CL87" s="259">
        <f>IF(Tb.Financiering[[#This Row],[Pnr.]]=CL$7,Tb.Financiering[[#This Row],[Eigen
bijdrage]]+Tb.Financiering[[#This Row],[Andere
subsidie(s)]]+Tb.Financiering[[#This Row],[Anders]],0)</f>
        <v>0</v>
      </c>
      <c r="CM87" s="259">
        <f>IF(Tb.Financiering[[#This Row],[Pnr.]]=CM$7,Tb.Financiering[[#This Row],[Eigen
bijdrage]]+Tb.Financiering[[#This Row],[Andere
subsidie(s)]]+Tb.Financiering[[#This Row],[Anders]],0)</f>
        <v>0</v>
      </c>
      <c r="CN87" s="259">
        <f>IF(Tb.Financiering[[#This Row],[Pnr.]]=CN$7,Tb.Financiering[[#This Row],[Eigen
bijdrage]]+Tb.Financiering[[#This Row],[Andere
subsidie(s)]]+Tb.Financiering[[#This Row],[Anders]],0)</f>
        <v>0</v>
      </c>
      <c r="CO87" s="259">
        <f>IF(Tb.Financiering[[#This Row],[Pnr.]]=CO$7,Tb.Financiering[[#This Row],[Eigen
bijdrage]]+Tb.Financiering[[#This Row],[Andere
subsidie(s)]]+Tb.Financiering[[#This Row],[Anders]],0)</f>
        <v>0</v>
      </c>
      <c r="CP87" s="259">
        <f>IF(Tb.Financiering[[#This Row],[Pnr.]]=CP$7,Tb.Financiering[[#This Row],[Eigen
bijdrage]]+Tb.Financiering[[#This Row],[Andere
subsidie(s)]]+Tb.Financiering[[#This Row],[Anders]],0)</f>
        <v>0</v>
      </c>
      <c r="CQ87" s="259">
        <f>IF(Tb.Financiering[[#This Row],[Pnr.]]=CQ$7,Tb.Financiering[[#This Row],[Eigen
bijdrage]]+Tb.Financiering[[#This Row],[Andere
subsidie(s)]]+Tb.Financiering[[#This Row],[Anders]],0)</f>
        <v>0</v>
      </c>
      <c r="CR87" s="259">
        <f>IF(Tb.Financiering[[#This Row],[Pnr.]]=CR$7,Tb.Financiering[[#This Row],[Eigen
bijdrage]]+Tb.Financiering[[#This Row],[Andere
subsidie(s)]]+Tb.Financiering[[#This Row],[Anders]],0)</f>
        <v>0</v>
      </c>
      <c r="CS87" s="259">
        <f>IF(Tb.Financiering[[#This Row],[Pnr.]]=CS$7,Tb.Financiering[[#This Row],[Eigen
bijdrage]]+Tb.Financiering[[#This Row],[Andere
subsidie(s)]]+Tb.Financiering[[#This Row],[Anders]],0)</f>
        <v>0</v>
      </c>
      <c r="CT87" s="259">
        <f>IF(Tb.Financiering[[#This Row],[Pnr.]]=CT$7,Tb.Financiering[[#This Row],[Eigen
bijdrage]]+Tb.Financiering[[#This Row],[Andere
subsidie(s)]]+Tb.Financiering[[#This Row],[Anders]],0)</f>
        <v>0</v>
      </c>
      <c r="CU87" s="259">
        <f>IF(Tb.Financiering[[#This Row],[Pnr.]]=CU$7,Tb.Financiering[[#This Row],[Eigen
bijdrage]]+Tb.Financiering[[#This Row],[Andere
subsidie(s)]]+Tb.Financiering[[#This Row],[Anders]],0)</f>
        <v>0</v>
      </c>
      <c r="CV87" s="259">
        <f>IF(Tb.Financiering[[#This Row],[Pnr.]]=CV$7,Tb.Financiering[[#This Row],[Eigen
bijdrage]]+Tb.Financiering[[#This Row],[Andere
subsidie(s)]]+Tb.Financiering[[#This Row],[Anders]],0)</f>
        <v>0</v>
      </c>
      <c r="CW87" s="259">
        <f>IF(Tb.Financiering[[#This Row],[Pnr.]]=CW$7,Tb.Financiering[[#This Row],[Eigen
bijdrage]]+Tb.Financiering[[#This Row],[Andere
subsidie(s)]]+Tb.Financiering[[#This Row],[Anders]],0)</f>
        <v>0</v>
      </c>
      <c r="CX87" s="259">
        <f>IF(Tb.Financiering[[#This Row],[Pnr.]]=CX$7,Tb.Financiering[[#This Row],[Eigen
bijdrage]]+Tb.Financiering[[#This Row],[Andere
subsidie(s)]]+Tb.Financiering[[#This Row],[Anders]],0)</f>
        <v>0</v>
      </c>
      <c r="CY87" s="259">
        <f>IF(Tb.Financiering[[#This Row],[Pnr.]]=CY$7,Tb.Financiering[[#This Row],[Eigen
bijdrage]]+Tb.Financiering[[#This Row],[Andere
subsidie(s)]]+Tb.Financiering[[#This Row],[Anders]],0)</f>
        <v>0</v>
      </c>
      <c r="CZ87" s="259">
        <f>IF(Tb.Financiering[[#This Row],[Pnr.]]=CZ$7,Tb.Financiering[[#This Row],[Eigen
bijdrage]]+Tb.Financiering[[#This Row],[Andere
subsidie(s)]]+Tb.Financiering[[#This Row],[Anders]],0)</f>
        <v>0</v>
      </c>
      <c r="DA87" s="259">
        <f>IF(Tb.Financiering[[#This Row],[Pnr.]]=DA$7,Tb.Financiering[[#This Row],[Eigen
bijdrage]]+Tb.Financiering[[#This Row],[Andere
subsidie(s)]]+Tb.Financiering[[#This Row],[Anders]],0)</f>
        <v>0</v>
      </c>
      <c r="DB87" s="259">
        <f>IF(Tb.Financiering[[#This Row],[Pnr.]]=DB$7,Tb.Financiering[[#This Row],[Eigen
bijdrage]]+Tb.Financiering[[#This Row],[Andere
subsidie(s)]]+Tb.Financiering[[#This Row],[Anders]],0)</f>
        <v>0</v>
      </c>
      <c r="DC87" s="259">
        <f>IF(Tb.Financiering[[#This Row],[Pnr.]]=DC$7,Tb.Financiering[[#This Row],[Eigen
bijdrage]]+Tb.Financiering[[#This Row],[Andere
subsidie(s)]]+Tb.Financiering[[#This Row],[Anders]],0)</f>
        <v>0</v>
      </c>
      <c r="DD87" s="259">
        <f>IF(Tb.Financiering[[#This Row],[Pnr.]]=DD$7,Tb.Financiering[[#This Row],[Eigen
bijdrage]]+Tb.Financiering[[#This Row],[Andere
subsidie(s)]]+Tb.Financiering[[#This Row],[Anders]],0)</f>
        <v>0</v>
      </c>
      <c r="DE87" s="259">
        <f>IF(Tb.Financiering[[#This Row],[Pnr.]]=DE$7,Tb.Financiering[[#This Row],[Eigen
bijdrage]]+Tb.Financiering[[#This Row],[Andere
subsidie(s)]]+Tb.Financiering[[#This Row],[Anders]],0)</f>
        <v>0</v>
      </c>
      <c r="DF87" s="259">
        <f>IF(Tb.Financiering[[#This Row],[Pnr.]]=DF$7,Tb.Financiering[[#This Row],[Eigen
bijdrage]]+Tb.Financiering[[#This Row],[Andere
subsidie(s)]]+Tb.Financiering[[#This Row],[Anders]],0)</f>
        <v>0</v>
      </c>
      <c r="DG87" s="259">
        <f>IF(Tb.Financiering[[#This Row],[Pnr.]]=DG$7,Tb.Financiering[[#This Row],[Eigen
bijdrage]]+Tb.Financiering[[#This Row],[Andere
subsidie(s)]]+Tb.Financiering[[#This Row],[Anders]],0)</f>
        <v>0</v>
      </c>
      <c r="DH87" s="259">
        <f>IF(Tb.Financiering[[#This Row],[Pnr.]]=DH$7,Tb.Financiering[[#This Row],[Eigen
bijdrage]]+Tb.Financiering[[#This Row],[Andere
subsidie(s)]]+Tb.Financiering[[#This Row],[Anders]],0)</f>
        <v>0</v>
      </c>
      <c r="DI87" s="259">
        <f>IF(Tb.Financiering[[#This Row],[Pnr.]]=DI$7,Tb.Financiering[[#This Row],[Eigen
bijdrage]]+Tb.Financiering[[#This Row],[Andere
subsidie(s)]]+Tb.Financiering[[#This Row],[Anders]],0)</f>
        <v>0</v>
      </c>
      <c r="DJ87" s="259">
        <f>IF(Tb.Financiering[[#This Row],[Pnr.]]=DJ$7,Tb.Financiering[[#This Row],[Eigen
bijdrage]]+Tb.Financiering[[#This Row],[Andere
subsidie(s)]]+Tb.Financiering[[#This Row],[Anders]],0)</f>
        <v>0</v>
      </c>
      <c r="DK87" s="259">
        <f>IF(Tb.Financiering[[#This Row],[Pnr.]]=DK$7,Tb.Financiering[[#This Row],[Eigen
bijdrage]]+Tb.Financiering[[#This Row],[Andere
subsidie(s)]]+Tb.Financiering[[#This Row],[Anders]],0)</f>
        <v>0</v>
      </c>
      <c r="XEZ87" s="267"/>
      <c r="XFA87" s="267"/>
      <c r="XFB87" s="267"/>
      <c r="XFC87" s="267"/>
      <c r="XFD87" s="31"/>
    </row>
    <row r="88" spans="1:115 16380:16384" s="4" customFormat="1" x14ac:dyDescent="0.3">
      <c r="A88" s="31"/>
      <c r="B88" s="147"/>
      <c r="C88" s="147"/>
      <c r="D88" s="11">
        <f>SUMIF(Tbl.Kosten[PSAnr.],Tb.Financiering[[#This Row],[PSAnr.]],Tbl.Kosten[Totaal kosten])</f>
        <v>0</v>
      </c>
      <c r="E88" s="164">
        <f>SUMIF(Tbl.Kosten[PSAnr.],Tb.Financiering[[#This Row],[PSAnr.]],Tbl.Kosten[Subsidie])</f>
        <v>0</v>
      </c>
      <c r="F88" s="165"/>
      <c r="G88" s="164">
        <f>Tb.Financiering[[#This Row],[Begrote kosten]]-Tb.Financiering[[#This Row],[Berekende GLB subsidie]]-Tb.Financiering[[#This Row],[Correctie GLB subsidie]]</f>
        <v>0</v>
      </c>
      <c r="H88" s="166"/>
      <c r="I88" s="166"/>
      <c r="J88" s="166"/>
      <c r="K88" s="162"/>
      <c r="L88" s="97">
        <f>Tb.Financiering[[#This Row],[Te financieren]]-SUM(Tb.Financiering[[#This Row],[Eigen
bijdrage]:[Anders]])</f>
        <v>0</v>
      </c>
      <c r="M88" s="170" t="str">
        <f>IFERROR(VLOOKUP(Tb.Financiering[[#This Row],[Partnernaam]],Tbl.Projectpartners[[Naam]:[PNr.]],9,FALSE),"")</f>
        <v/>
      </c>
      <c r="N88" s="152" t="str">
        <f>IFERROR(VLOOKUP(Tb.Financiering[[#This Row],[Subsidiabele activiteit]],Tbl.Subsidiehoogte[[Subsidieactiviteit]:[SAnr.]],3,FALSE),"")</f>
        <v/>
      </c>
      <c r="O88" s="152" t="str">
        <f>_xlfn.CONCAT(Tb.Financiering[[#This Row],[Pnr.]],Tb.Financiering[[#This Row],[SAnr.]])</f>
        <v/>
      </c>
      <c r="P88" s="154">
        <f>IF(Tb.Financiering[[#This Row],[Pnr.]]=P$7,Tb.Financiering[[#This Row],[Te financieren]]-Tb.Financiering[[#This Row],[Eigen
bijdrage]]-Tb.Financiering[[#This Row],[Andere
subsidie(s)]]-Tb.Financiering[[#This Row],[Anders]],0)</f>
        <v>0</v>
      </c>
      <c r="Q88" s="154">
        <f>IF(Tb.Financiering[[#This Row],[Pnr.]]=Q$7,Tb.Financiering[[#This Row],[Te financieren]]-Tb.Financiering[[#This Row],[Eigen
bijdrage]]-Tb.Financiering[[#This Row],[Andere
subsidie(s)]]-Tb.Financiering[[#This Row],[Anders]],0)</f>
        <v>0</v>
      </c>
      <c r="R88" s="154">
        <f>IF(Tb.Financiering[[#This Row],[Pnr.]]=R$7,Tb.Financiering[[#This Row],[Te financieren]]-Tb.Financiering[[#This Row],[Eigen
bijdrage]]-Tb.Financiering[[#This Row],[Andere
subsidie(s)]]-Tb.Financiering[[#This Row],[Anders]],0)</f>
        <v>0</v>
      </c>
      <c r="S88" s="154">
        <f>IF(Tb.Financiering[[#This Row],[Pnr.]]=S$7,Tb.Financiering[[#This Row],[Te financieren]]-Tb.Financiering[[#This Row],[Eigen
bijdrage]]-Tb.Financiering[[#This Row],[Andere
subsidie(s)]]-Tb.Financiering[[#This Row],[Anders]],0)</f>
        <v>0</v>
      </c>
      <c r="T88" s="154">
        <f>IF(Tb.Financiering[[#This Row],[Pnr.]]=T$7,Tb.Financiering[[#This Row],[Te financieren]]-Tb.Financiering[[#This Row],[Eigen
bijdrage]]-Tb.Financiering[[#This Row],[Andere
subsidie(s)]]-Tb.Financiering[[#This Row],[Anders]],0)</f>
        <v>0</v>
      </c>
      <c r="U88" s="154">
        <f>IF(Tb.Financiering[[#This Row],[Pnr.]]=U$7,Tb.Financiering[[#This Row],[Te financieren]]-Tb.Financiering[[#This Row],[Eigen
bijdrage]]-Tb.Financiering[[#This Row],[Andere
subsidie(s)]]-Tb.Financiering[[#This Row],[Anders]],0)</f>
        <v>0</v>
      </c>
      <c r="V88" s="154">
        <f>IF(Tb.Financiering[[#This Row],[Pnr.]]=V$7,Tb.Financiering[[#This Row],[Te financieren]]-Tb.Financiering[[#This Row],[Eigen
bijdrage]]-Tb.Financiering[[#This Row],[Andere
subsidie(s)]]-Tb.Financiering[[#This Row],[Anders]],0)</f>
        <v>0</v>
      </c>
      <c r="W88" s="154">
        <f>IF(Tb.Financiering[[#This Row],[Pnr.]]=W$7,Tb.Financiering[[#This Row],[Te financieren]]-Tb.Financiering[[#This Row],[Eigen
bijdrage]]-Tb.Financiering[[#This Row],[Andere
subsidie(s)]]-Tb.Financiering[[#This Row],[Anders]],0)</f>
        <v>0</v>
      </c>
      <c r="X88" s="154">
        <f>IF(Tb.Financiering[[#This Row],[Pnr.]]=X$7,Tb.Financiering[[#This Row],[Te financieren]]-Tb.Financiering[[#This Row],[Eigen
bijdrage]]-Tb.Financiering[[#This Row],[Andere
subsidie(s)]]-Tb.Financiering[[#This Row],[Anders]],0)</f>
        <v>0</v>
      </c>
      <c r="Y88" s="154">
        <f>IF(Tb.Financiering[[#This Row],[Pnr.]]=Y$7,Tb.Financiering[[#This Row],[Te financieren]]-Tb.Financiering[[#This Row],[Eigen
bijdrage]]-Tb.Financiering[[#This Row],[Andere
subsidie(s)]]-Tb.Financiering[[#This Row],[Anders]],0)</f>
        <v>0</v>
      </c>
      <c r="Z88" s="154">
        <f>IF(Tb.Financiering[[#This Row],[Pnr.]]=Z$7,Tb.Financiering[[#This Row],[Te financieren]]-Tb.Financiering[[#This Row],[Eigen
bijdrage]]-Tb.Financiering[[#This Row],[Andere
subsidie(s)]]-Tb.Financiering[[#This Row],[Anders]],0)</f>
        <v>0</v>
      </c>
      <c r="AA88" s="154">
        <f>IF(Tb.Financiering[[#This Row],[Pnr.]]=AA$7,Tb.Financiering[[#This Row],[Te financieren]]-Tb.Financiering[[#This Row],[Eigen
bijdrage]]-Tb.Financiering[[#This Row],[Andere
subsidie(s)]]-Tb.Financiering[[#This Row],[Anders]],0)</f>
        <v>0</v>
      </c>
      <c r="AB88" s="154">
        <f>IF(Tb.Financiering[[#This Row],[Pnr.]]=AB$7,Tb.Financiering[[#This Row],[Te financieren]]-Tb.Financiering[[#This Row],[Eigen
bijdrage]]-Tb.Financiering[[#This Row],[Andere
subsidie(s)]]-Tb.Financiering[[#This Row],[Anders]],0)</f>
        <v>0</v>
      </c>
      <c r="AC88" s="154">
        <f>IF(Tb.Financiering[[#This Row],[Pnr.]]=AC$7,Tb.Financiering[[#This Row],[Te financieren]]-Tb.Financiering[[#This Row],[Eigen
bijdrage]]-Tb.Financiering[[#This Row],[Andere
subsidie(s)]]-Tb.Financiering[[#This Row],[Anders]],0)</f>
        <v>0</v>
      </c>
      <c r="AD88" s="154">
        <f>IF(Tb.Financiering[[#This Row],[Pnr.]]=AD$7,Tb.Financiering[[#This Row],[Te financieren]]-Tb.Financiering[[#This Row],[Eigen
bijdrage]]-Tb.Financiering[[#This Row],[Andere
subsidie(s)]]-Tb.Financiering[[#This Row],[Anders]],0)</f>
        <v>0</v>
      </c>
      <c r="AE88" s="154">
        <f>IF(Tb.Financiering[[#This Row],[Pnr.]]=AE$7,Tb.Financiering[[#This Row],[Te financieren]]-Tb.Financiering[[#This Row],[Eigen
bijdrage]]-Tb.Financiering[[#This Row],[Andere
subsidie(s)]]-Tb.Financiering[[#This Row],[Anders]],0)</f>
        <v>0</v>
      </c>
      <c r="AF88" s="154">
        <f>IF(Tb.Financiering[[#This Row],[Pnr.]]=AF$7,Tb.Financiering[[#This Row],[Te financieren]]-Tb.Financiering[[#This Row],[Eigen
bijdrage]]-Tb.Financiering[[#This Row],[Andere
subsidie(s)]]-Tb.Financiering[[#This Row],[Anders]],0)</f>
        <v>0</v>
      </c>
      <c r="AG88" s="154">
        <f>IF(Tb.Financiering[[#This Row],[Pnr.]]=AG$7,Tb.Financiering[[#This Row],[Te financieren]]-Tb.Financiering[[#This Row],[Eigen
bijdrage]]-Tb.Financiering[[#This Row],[Andere
subsidie(s)]]-Tb.Financiering[[#This Row],[Anders]],0)</f>
        <v>0</v>
      </c>
      <c r="AH88" s="154">
        <f>IF(Tb.Financiering[[#This Row],[Pnr.]]=AH$7,Tb.Financiering[[#This Row],[Te financieren]]-Tb.Financiering[[#This Row],[Eigen
bijdrage]]-Tb.Financiering[[#This Row],[Andere
subsidie(s)]]-Tb.Financiering[[#This Row],[Anders]],0)</f>
        <v>0</v>
      </c>
      <c r="AI88" s="154">
        <f>IF(Tb.Financiering[[#This Row],[Pnr.]]=AI$7,Tb.Financiering[[#This Row],[Te financieren]]-Tb.Financiering[[#This Row],[Eigen
bijdrage]]-Tb.Financiering[[#This Row],[Andere
subsidie(s)]]-Tb.Financiering[[#This Row],[Anders]],0)</f>
        <v>0</v>
      </c>
      <c r="AJ88" s="154">
        <f>IF(Tb.Financiering[[#This Row],[Pnr.]]=AJ$7,Tb.Financiering[[#This Row],[Te financieren]]-Tb.Financiering[[#This Row],[Eigen
bijdrage]]-Tb.Financiering[[#This Row],[Andere
subsidie(s)]]-Tb.Financiering[[#This Row],[Anders]],0)</f>
        <v>0</v>
      </c>
      <c r="AK88" s="154">
        <f>IF(Tb.Financiering[[#This Row],[Pnr.]]=AK$7,Tb.Financiering[[#This Row],[Te financieren]]-Tb.Financiering[[#This Row],[Eigen
bijdrage]]-Tb.Financiering[[#This Row],[Andere
subsidie(s)]]-Tb.Financiering[[#This Row],[Anders]],0)</f>
        <v>0</v>
      </c>
      <c r="AL88" s="154">
        <f>IF(Tb.Financiering[[#This Row],[Pnr.]]=AL$7,Tb.Financiering[[#This Row],[Te financieren]]-Tb.Financiering[[#This Row],[Eigen
bijdrage]]-Tb.Financiering[[#This Row],[Andere
subsidie(s)]]-Tb.Financiering[[#This Row],[Anders]],0)</f>
        <v>0</v>
      </c>
      <c r="AM88" s="154">
        <f>IF(Tb.Financiering[[#This Row],[Pnr.]]=AM$7,Tb.Financiering[[#This Row],[Te financieren]]-Tb.Financiering[[#This Row],[Eigen
bijdrage]]-Tb.Financiering[[#This Row],[Andere
subsidie(s)]]-Tb.Financiering[[#This Row],[Anders]],0)</f>
        <v>0</v>
      </c>
      <c r="AN88" s="154">
        <f>IF(Tb.Financiering[[#This Row],[Pnr.]]=AN$7,Tb.Financiering[[#This Row],[Te financieren]]-Tb.Financiering[[#This Row],[Eigen
bijdrage]]-Tb.Financiering[[#This Row],[Andere
subsidie(s)]]-Tb.Financiering[[#This Row],[Anders]],0)</f>
        <v>0</v>
      </c>
      <c r="AO88" s="154">
        <f>IF(Tb.Financiering[[#This Row],[Pnr.]]=AO$7,Tb.Financiering[[#This Row],[Te financieren]]-Tb.Financiering[[#This Row],[Eigen
bijdrage]]-Tb.Financiering[[#This Row],[Andere
subsidie(s)]]-Tb.Financiering[[#This Row],[Anders]],0)</f>
        <v>0</v>
      </c>
      <c r="AP88" s="154">
        <f>IF(Tb.Financiering[[#This Row],[Pnr.]]=AP$7,Tb.Financiering[[#This Row],[Te financieren]]-Tb.Financiering[[#This Row],[Eigen
bijdrage]]-Tb.Financiering[[#This Row],[Andere
subsidie(s)]]-Tb.Financiering[[#This Row],[Anders]],0)</f>
        <v>0</v>
      </c>
      <c r="AQ88" s="154">
        <f>IF(Tb.Financiering[[#This Row],[Pnr.]]=AQ$7,Tb.Financiering[[#This Row],[Te financieren]]-Tb.Financiering[[#This Row],[Eigen
bijdrage]]-Tb.Financiering[[#This Row],[Andere
subsidie(s)]]-Tb.Financiering[[#This Row],[Anders]],0)</f>
        <v>0</v>
      </c>
      <c r="AR88" s="154">
        <f>IF(Tb.Financiering[[#This Row],[Pnr.]]=AR$7,Tb.Financiering[[#This Row],[Te financieren]]-Tb.Financiering[[#This Row],[Eigen
bijdrage]]-Tb.Financiering[[#This Row],[Andere
subsidie(s)]]-Tb.Financiering[[#This Row],[Anders]],0)</f>
        <v>0</v>
      </c>
      <c r="AS88" s="154">
        <f>IF(Tb.Financiering[[#This Row],[Pnr.]]=AS$7,Tb.Financiering[[#This Row],[Te financieren]]-Tb.Financiering[[#This Row],[Eigen
bijdrage]]-Tb.Financiering[[#This Row],[Andere
subsidie(s)]]-Tb.Financiering[[#This Row],[Anders]],0)</f>
        <v>0</v>
      </c>
      <c r="AT88" s="154">
        <f>IF(Tb.Financiering[[#This Row],[Pnr.]]=AT$7,Tb.Financiering[[#This Row],[Te financieren]]-Tb.Financiering[[#This Row],[Eigen
bijdrage]]-Tb.Financiering[[#This Row],[Andere
subsidie(s)]]-Tb.Financiering[[#This Row],[Anders]],0)</f>
        <v>0</v>
      </c>
      <c r="AU88" s="154">
        <f>IF(Tb.Financiering[[#This Row],[Pnr.]]=AU$7,Tb.Financiering[[#This Row],[Te financieren]]-Tb.Financiering[[#This Row],[Eigen
bijdrage]]-Tb.Financiering[[#This Row],[Andere
subsidie(s)]]-Tb.Financiering[[#This Row],[Anders]],0)</f>
        <v>0</v>
      </c>
      <c r="AV88" s="154">
        <f>IF(Tb.Financiering[[#This Row],[Pnr.]]=AV$7,Tb.Financiering[[#This Row],[Te financieren]]-Tb.Financiering[[#This Row],[Eigen
bijdrage]]-Tb.Financiering[[#This Row],[Andere
subsidie(s)]]-Tb.Financiering[[#This Row],[Anders]],0)</f>
        <v>0</v>
      </c>
      <c r="AW88" s="154">
        <f>IF(Tb.Financiering[[#This Row],[Pnr.]]=AW$7,Tb.Financiering[[#This Row],[Te financieren]]-Tb.Financiering[[#This Row],[Eigen
bijdrage]]-Tb.Financiering[[#This Row],[Andere
subsidie(s)]]-Tb.Financiering[[#This Row],[Anders]],0)</f>
        <v>0</v>
      </c>
      <c r="AX88" s="154">
        <f>IF(Tb.Financiering[[#This Row],[Pnr.]]=AX$7,Tb.Financiering[[#This Row],[Te financieren]]-Tb.Financiering[[#This Row],[Eigen
bijdrage]]-Tb.Financiering[[#This Row],[Andere
subsidie(s)]]-Tb.Financiering[[#This Row],[Anders]],0)</f>
        <v>0</v>
      </c>
      <c r="AY88" s="154">
        <f>IF(Tb.Financiering[[#This Row],[Pnr.]]=AY$7,Tb.Financiering[[#This Row],[Te financieren]]-Tb.Financiering[[#This Row],[Eigen
bijdrage]]-Tb.Financiering[[#This Row],[Andere
subsidie(s)]]-Tb.Financiering[[#This Row],[Anders]],0)</f>
        <v>0</v>
      </c>
      <c r="AZ88" s="154">
        <f>IF(Tb.Financiering[[#This Row],[Pnr.]]=AZ$7,Tb.Financiering[[#This Row],[Te financieren]]-Tb.Financiering[[#This Row],[Eigen
bijdrage]]-Tb.Financiering[[#This Row],[Andere
subsidie(s)]]-Tb.Financiering[[#This Row],[Anders]],0)</f>
        <v>0</v>
      </c>
      <c r="BA88" s="154">
        <f>IF(Tb.Financiering[[#This Row],[Pnr.]]=BA$7,Tb.Financiering[[#This Row],[Te financieren]]-Tb.Financiering[[#This Row],[Eigen
bijdrage]]-Tb.Financiering[[#This Row],[Andere
subsidie(s)]]-Tb.Financiering[[#This Row],[Anders]],0)</f>
        <v>0</v>
      </c>
      <c r="BB88" s="154">
        <f>IF(Tb.Financiering[[#This Row],[Pnr.]]=BB$7,Tb.Financiering[[#This Row],[Te financieren]]-Tb.Financiering[[#This Row],[Eigen
bijdrage]]-Tb.Financiering[[#This Row],[Andere
subsidie(s)]]-Tb.Financiering[[#This Row],[Anders]],0)</f>
        <v>0</v>
      </c>
      <c r="BC88" s="154">
        <f>IF(Tb.Financiering[[#This Row],[Pnr.]]=BC$7,Tb.Financiering[[#This Row],[Te financieren]]-Tb.Financiering[[#This Row],[Eigen
bijdrage]]-Tb.Financiering[[#This Row],[Andere
subsidie(s)]]-Tb.Financiering[[#This Row],[Anders]],0)</f>
        <v>0</v>
      </c>
      <c r="BD88" s="154">
        <f>IF(Tb.Financiering[[#This Row],[Pnr.]]=BD$7,Tb.Financiering[[#This Row],[Te financieren]]-Tb.Financiering[[#This Row],[Eigen
bijdrage]]-Tb.Financiering[[#This Row],[Andere
subsidie(s)]]-Tb.Financiering[[#This Row],[Anders]],0)</f>
        <v>0</v>
      </c>
      <c r="BE88" s="154">
        <f>IF(Tb.Financiering[[#This Row],[Pnr.]]=BE$7,Tb.Financiering[[#This Row],[Te financieren]]-Tb.Financiering[[#This Row],[Eigen
bijdrage]]-Tb.Financiering[[#This Row],[Andere
subsidie(s)]]-Tb.Financiering[[#This Row],[Anders]],0)</f>
        <v>0</v>
      </c>
      <c r="BF88" s="154">
        <f>IF(Tb.Financiering[[#This Row],[Pnr.]]=BF$7,Tb.Financiering[[#This Row],[Te financieren]]-Tb.Financiering[[#This Row],[Eigen
bijdrage]]-Tb.Financiering[[#This Row],[Andere
subsidie(s)]]-Tb.Financiering[[#This Row],[Anders]],0)</f>
        <v>0</v>
      </c>
      <c r="BG88" s="154">
        <f>IF(Tb.Financiering[[#This Row],[Pnr.]]=BG$7,Tb.Financiering[[#This Row],[Te financieren]]-Tb.Financiering[[#This Row],[Eigen
bijdrage]]-Tb.Financiering[[#This Row],[Andere
subsidie(s)]]-Tb.Financiering[[#This Row],[Anders]],0)</f>
        <v>0</v>
      </c>
      <c r="BH88" s="154">
        <f>IF(Tb.Financiering[[#This Row],[Pnr.]]=BH$7,Tb.Financiering[[#This Row],[Te financieren]]-Tb.Financiering[[#This Row],[Eigen
bijdrage]]-Tb.Financiering[[#This Row],[Andere
subsidie(s)]]-Tb.Financiering[[#This Row],[Anders]],0)</f>
        <v>0</v>
      </c>
      <c r="BI88" s="154">
        <f>IF(Tb.Financiering[[#This Row],[Pnr.]]=BI$7,Tb.Financiering[[#This Row],[Te financieren]]-Tb.Financiering[[#This Row],[Eigen
bijdrage]]-Tb.Financiering[[#This Row],[Andere
subsidie(s)]]-Tb.Financiering[[#This Row],[Anders]],0)</f>
        <v>0</v>
      </c>
      <c r="BJ88" s="154">
        <f>IF(Tb.Financiering[[#This Row],[Pnr.]]=BJ$7,Tb.Financiering[[#This Row],[Te financieren]]-Tb.Financiering[[#This Row],[Eigen
bijdrage]]-Tb.Financiering[[#This Row],[Andere
subsidie(s)]]-Tb.Financiering[[#This Row],[Anders]],0)</f>
        <v>0</v>
      </c>
      <c r="BK88" s="154">
        <f>IF(Tb.Financiering[[#This Row],[Pnr.]]=BK$7,Tb.Financiering[[#This Row],[Te financieren]]-Tb.Financiering[[#This Row],[Eigen
bijdrage]]-Tb.Financiering[[#This Row],[Andere
subsidie(s)]]-Tb.Financiering[[#This Row],[Anders]],0)</f>
        <v>0</v>
      </c>
      <c r="BL88" s="154">
        <f>IF(Tb.Financiering[[#This Row],[Pnr.]]=BL$7,Tb.Financiering[[#This Row],[Te financieren]]-Tb.Financiering[[#This Row],[Eigen
bijdrage]]-Tb.Financiering[[#This Row],[Andere
subsidie(s)]]-Tb.Financiering[[#This Row],[Anders]],0)</f>
        <v>0</v>
      </c>
      <c r="BM88" s="154">
        <f>IF(Tb.Financiering[[#This Row],[Pnr.]]=BM$7,Tb.Financiering[[#This Row],[Te financieren]]-Tb.Financiering[[#This Row],[Eigen
bijdrage]]-Tb.Financiering[[#This Row],[Andere
subsidie(s)]]-Tb.Financiering[[#This Row],[Anders]],0)</f>
        <v>0</v>
      </c>
      <c r="BN88" s="259">
        <f>IF(Tb.Financiering[[#This Row],[Pnr.]]=BN$7,Tb.Financiering[[#This Row],[Eigen
bijdrage]]+Tb.Financiering[[#This Row],[Andere
subsidie(s)]]+Tb.Financiering[[#This Row],[Anders]],0)</f>
        <v>0</v>
      </c>
      <c r="BO88" s="259">
        <f>IF(Tb.Financiering[[#This Row],[Pnr.]]=BO$7,Tb.Financiering[[#This Row],[Eigen
bijdrage]]+Tb.Financiering[[#This Row],[Andere
subsidie(s)]]+Tb.Financiering[[#This Row],[Anders]],0)</f>
        <v>0</v>
      </c>
      <c r="BP88" s="259">
        <f>IF(Tb.Financiering[[#This Row],[Pnr.]]=BP$7,Tb.Financiering[[#This Row],[Eigen
bijdrage]]+Tb.Financiering[[#This Row],[Andere
subsidie(s)]]+Tb.Financiering[[#This Row],[Anders]],0)</f>
        <v>0</v>
      </c>
      <c r="BQ88" s="259">
        <f>IF(Tb.Financiering[[#This Row],[Pnr.]]=BQ$7,Tb.Financiering[[#This Row],[Eigen
bijdrage]]+Tb.Financiering[[#This Row],[Andere
subsidie(s)]]+Tb.Financiering[[#This Row],[Anders]],0)</f>
        <v>0</v>
      </c>
      <c r="BR88" s="259">
        <f>IF(Tb.Financiering[[#This Row],[Pnr.]]=BR$7,Tb.Financiering[[#This Row],[Eigen
bijdrage]]+Tb.Financiering[[#This Row],[Andere
subsidie(s)]]+Tb.Financiering[[#This Row],[Anders]],0)</f>
        <v>0</v>
      </c>
      <c r="BS88" s="259">
        <f>IF(Tb.Financiering[[#This Row],[Pnr.]]=BS$7,Tb.Financiering[[#This Row],[Eigen
bijdrage]]+Tb.Financiering[[#This Row],[Andere
subsidie(s)]]+Tb.Financiering[[#This Row],[Anders]],0)</f>
        <v>0</v>
      </c>
      <c r="BT88" s="259">
        <f>IF(Tb.Financiering[[#This Row],[Pnr.]]=BT$7,Tb.Financiering[[#This Row],[Eigen
bijdrage]]+Tb.Financiering[[#This Row],[Andere
subsidie(s)]]+Tb.Financiering[[#This Row],[Anders]],0)</f>
        <v>0</v>
      </c>
      <c r="BU88" s="259">
        <f>IF(Tb.Financiering[[#This Row],[Pnr.]]=BU$7,Tb.Financiering[[#This Row],[Eigen
bijdrage]]+Tb.Financiering[[#This Row],[Andere
subsidie(s)]]+Tb.Financiering[[#This Row],[Anders]],0)</f>
        <v>0</v>
      </c>
      <c r="BV88" s="259">
        <f>IF(Tb.Financiering[[#This Row],[Pnr.]]=BV$7,Tb.Financiering[[#This Row],[Eigen
bijdrage]]+Tb.Financiering[[#This Row],[Andere
subsidie(s)]]+Tb.Financiering[[#This Row],[Anders]],0)</f>
        <v>0</v>
      </c>
      <c r="BW88" s="259">
        <f>IF(Tb.Financiering[[#This Row],[Pnr.]]=BW$7,Tb.Financiering[[#This Row],[Eigen
bijdrage]]+Tb.Financiering[[#This Row],[Andere
subsidie(s)]]+Tb.Financiering[[#This Row],[Anders]],0)</f>
        <v>0</v>
      </c>
      <c r="BX88" s="259">
        <f>IF(Tb.Financiering[[#This Row],[Pnr.]]=BX$7,Tb.Financiering[[#This Row],[Eigen
bijdrage]]+Tb.Financiering[[#This Row],[Andere
subsidie(s)]]+Tb.Financiering[[#This Row],[Anders]],0)</f>
        <v>0</v>
      </c>
      <c r="BY88" s="259">
        <f>IF(Tb.Financiering[[#This Row],[Pnr.]]=BY$7,Tb.Financiering[[#This Row],[Eigen
bijdrage]]+Tb.Financiering[[#This Row],[Andere
subsidie(s)]]+Tb.Financiering[[#This Row],[Anders]],0)</f>
        <v>0</v>
      </c>
      <c r="BZ88" s="259">
        <f>IF(Tb.Financiering[[#This Row],[Pnr.]]=BZ$7,Tb.Financiering[[#This Row],[Eigen
bijdrage]]+Tb.Financiering[[#This Row],[Andere
subsidie(s)]]+Tb.Financiering[[#This Row],[Anders]],0)</f>
        <v>0</v>
      </c>
      <c r="CA88" s="259">
        <f>IF(Tb.Financiering[[#This Row],[Pnr.]]=CA$7,Tb.Financiering[[#This Row],[Eigen
bijdrage]]+Tb.Financiering[[#This Row],[Andere
subsidie(s)]]+Tb.Financiering[[#This Row],[Anders]],0)</f>
        <v>0</v>
      </c>
      <c r="CB88" s="259">
        <f>IF(Tb.Financiering[[#This Row],[Pnr.]]=CB$7,Tb.Financiering[[#This Row],[Eigen
bijdrage]]+Tb.Financiering[[#This Row],[Andere
subsidie(s)]]+Tb.Financiering[[#This Row],[Anders]],0)</f>
        <v>0</v>
      </c>
      <c r="CC88" s="259">
        <f>IF(Tb.Financiering[[#This Row],[Pnr.]]=CC$7,Tb.Financiering[[#This Row],[Eigen
bijdrage]]+Tb.Financiering[[#This Row],[Andere
subsidie(s)]]+Tb.Financiering[[#This Row],[Anders]],0)</f>
        <v>0</v>
      </c>
      <c r="CD88" s="259">
        <f>IF(Tb.Financiering[[#This Row],[Pnr.]]=CD$7,Tb.Financiering[[#This Row],[Eigen
bijdrage]]+Tb.Financiering[[#This Row],[Andere
subsidie(s)]]+Tb.Financiering[[#This Row],[Anders]],0)</f>
        <v>0</v>
      </c>
      <c r="CE88" s="259">
        <f>IF(Tb.Financiering[[#This Row],[Pnr.]]=CE$7,Tb.Financiering[[#This Row],[Eigen
bijdrage]]+Tb.Financiering[[#This Row],[Andere
subsidie(s)]]+Tb.Financiering[[#This Row],[Anders]],0)</f>
        <v>0</v>
      </c>
      <c r="CF88" s="259">
        <f>IF(Tb.Financiering[[#This Row],[Pnr.]]=CF$7,Tb.Financiering[[#This Row],[Eigen
bijdrage]]+Tb.Financiering[[#This Row],[Andere
subsidie(s)]]+Tb.Financiering[[#This Row],[Anders]],0)</f>
        <v>0</v>
      </c>
      <c r="CG88" s="259">
        <f>IF(Tb.Financiering[[#This Row],[Pnr.]]=CG$7,Tb.Financiering[[#This Row],[Eigen
bijdrage]]+Tb.Financiering[[#This Row],[Andere
subsidie(s)]]+Tb.Financiering[[#This Row],[Anders]],0)</f>
        <v>0</v>
      </c>
      <c r="CH88" s="259">
        <f>IF(Tb.Financiering[[#This Row],[Pnr.]]=CH$7,Tb.Financiering[[#This Row],[Eigen
bijdrage]]+Tb.Financiering[[#This Row],[Andere
subsidie(s)]]+Tb.Financiering[[#This Row],[Anders]],0)</f>
        <v>0</v>
      </c>
      <c r="CI88" s="259">
        <f>IF(Tb.Financiering[[#This Row],[Pnr.]]=CI$7,Tb.Financiering[[#This Row],[Eigen
bijdrage]]+Tb.Financiering[[#This Row],[Andere
subsidie(s)]]+Tb.Financiering[[#This Row],[Anders]],0)</f>
        <v>0</v>
      </c>
      <c r="CJ88" s="259">
        <f>IF(Tb.Financiering[[#This Row],[Pnr.]]=CJ$7,Tb.Financiering[[#This Row],[Eigen
bijdrage]]+Tb.Financiering[[#This Row],[Andere
subsidie(s)]]+Tb.Financiering[[#This Row],[Anders]],0)</f>
        <v>0</v>
      </c>
      <c r="CK88" s="259">
        <f>IF(Tb.Financiering[[#This Row],[Pnr.]]=CK$7,Tb.Financiering[[#This Row],[Eigen
bijdrage]]+Tb.Financiering[[#This Row],[Andere
subsidie(s)]]+Tb.Financiering[[#This Row],[Anders]],0)</f>
        <v>0</v>
      </c>
      <c r="CL88" s="259">
        <f>IF(Tb.Financiering[[#This Row],[Pnr.]]=CL$7,Tb.Financiering[[#This Row],[Eigen
bijdrage]]+Tb.Financiering[[#This Row],[Andere
subsidie(s)]]+Tb.Financiering[[#This Row],[Anders]],0)</f>
        <v>0</v>
      </c>
      <c r="CM88" s="259">
        <f>IF(Tb.Financiering[[#This Row],[Pnr.]]=CM$7,Tb.Financiering[[#This Row],[Eigen
bijdrage]]+Tb.Financiering[[#This Row],[Andere
subsidie(s)]]+Tb.Financiering[[#This Row],[Anders]],0)</f>
        <v>0</v>
      </c>
      <c r="CN88" s="259">
        <f>IF(Tb.Financiering[[#This Row],[Pnr.]]=CN$7,Tb.Financiering[[#This Row],[Eigen
bijdrage]]+Tb.Financiering[[#This Row],[Andere
subsidie(s)]]+Tb.Financiering[[#This Row],[Anders]],0)</f>
        <v>0</v>
      </c>
      <c r="CO88" s="259">
        <f>IF(Tb.Financiering[[#This Row],[Pnr.]]=CO$7,Tb.Financiering[[#This Row],[Eigen
bijdrage]]+Tb.Financiering[[#This Row],[Andere
subsidie(s)]]+Tb.Financiering[[#This Row],[Anders]],0)</f>
        <v>0</v>
      </c>
      <c r="CP88" s="259">
        <f>IF(Tb.Financiering[[#This Row],[Pnr.]]=CP$7,Tb.Financiering[[#This Row],[Eigen
bijdrage]]+Tb.Financiering[[#This Row],[Andere
subsidie(s)]]+Tb.Financiering[[#This Row],[Anders]],0)</f>
        <v>0</v>
      </c>
      <c r="CQ88" s="259">
        <f>IF(Tb.Financiering[[#This Row],[Pnr.]]=CQ$7,Tb.Financiering[[#This Row],[Eigen
bijdrage]]+Tb.Financiering[[#This Row],[Andere
subsidie(s)]]+Tb.Financiering[[#This Row],[Anders]],0)</f>
        <v>0</v>
      </c>
      <c r="CR88" s="259">
        <f>IF(Tb.Financiering[[#This Row],[Pnr.]]=CR$7,Tb.Financiering[[#This Row],[Eigen
bijdrage]]+Tb.Financiering[[#This Row],[Andere
subsidie(s)]]+Tb.Financiering[[#This Row],[Anders]],0)</f>
        <v>0</v>
      </c>
      <c r="CS88" s="259">
        <f>IF(Tb.Financiering[[#This Row],[Pnr.]]=CS$7,Tb.Financiering[[#This Row],[Eigen
bijdrage]]+Tb.Financiering[[#This Row],[Andere
subsidie(s)]]+Tb.Financiering[[#This Row],[Anders]],0)</f>
        <v>0</v>
      </c>
      <c r="CT88" s="259">
        <f>IF(Tb.Financiering[[#This Row],[Pnr.]]=CT$7,Tb.Financiering[[#This Row],[Eigen
bijdrage]]+Tb.Financiering[[#This Row],[Andere
subsidie(s)]]+Tb.Financiering[[#This Row],[Anders]],0)</f>
        <v>0</v>
      </c>
      <c r="CU88" s="259">
        <f>IF(Tb.Financiering[[#This Row],[Pnr.]]=CU$7,Tb.Financiering[[#This Row],[Eigen
bijdrage]]+Tb.Financiering[[#This Row],[Andere
subsidie(s)]]+Tb.Financiering[[#This Row],[Anders]],0)</f>
        <v>0</v>
      </c>
      <c r="CV88" s="259">
        <f>IF(Tb.Financiering[[#This Row],[Pnr.]]=CV$7,Tb.Financiering[[#This Row],[Eigen
bijdrage]]+Tb.Financiering[[#This Row],[Andere
subsidie(s)]]+Tb.Financiering[[#This Row],[Anders]],0)</f>
        <v>0</v>
      </c>
      <c r="CW88" s="259">
        <f>IF(Tb.Financiering[[#This Row],[Pnr.]]=CW$7,Tb.Financiering[[#This Row],[Eigen
bijdrage]]+Tb.Financiering[[#This Row],[Andere
subsidie(s)]]+Tb.Financiering[[#This Row],[Anders]],0)</f>
        <v>0</v>
      </c>
      <c r="CX88" s="259">
        <f>IF(Tb.Financiering[[#This Row],[Pnr.]]=CX$7,Tb.Financiering[[#This Row],[Eigen
bijdrage]]+Tb.Financiering[[#This Row],[Andere
subsidie(s)]]+Tb.Financiering[[#This Row],[Anders]],0)</f>
        <v>0</v>
      </c>
      <c r="CY88" s="259">
        <f>IF(Tb.Financiering[[#This Row],[Pnr.]]=CY$7,Tb.Financiering[[#This Row],[Eigen
bijdrage]]+Tb.Financiering[[#This Row],[Andere
subsidie(s)]]+Tb.Financiering[[#This Row],[Anders]],0)</f>
        <v>0</v>
      </c>
      <c r="CZ88" s="259">
        <f>IF(Tb.Financiering[[#This Row],[Pnr.]]=CZ$7,Tb.Financiering[[#This Row],[Eigen
bijdrage]]+Tb.Financiering[[#This Row],[Andere
subsidie(s)]]+Tb.Financiering[[#This Row],[Anders]],0)</f>
        <v>0</v>
      </c>
      <c r="DA88" s="259">
        <f>IF(Tb.Financiering[[#This Row],[Pnr.]]=DA$7,Tb.Financiering[[#This Row],[Eigen
bijdrage]]+Tb.Financiering[[#This Row],[Andere
subsidie(s)]]+Tb.Financiering[[#This Row],[Anders]],0)</f>
        <v>0</v>
      </c>
      <c r="DB88" s="259">
        <f>IF(Tb.Financiering[[#This Row],[Pnr.]]=DB$7,Tb.Financiering[[#This Row],[Eigen
bijdrage]]+Tb.Financiering[[#This Row],[Andere
subsidie(s)]]+Tb.Financiering[[#This Row],[Anders]],0)</f>
        <v>0</v>
      </c>
      <c r="DC88" s="259">
        <f>IF(Tb.Financiering[[#This Row],[Pnr.]]=DC$7,Tb.Financiering[[#This Row],[Eigen
bijdrage]]+Tb.Financiering[[#This Row],[Andere
subsidie(s)]]+Tb.Financiering[[#This Row],[Anders]],0)</f>
        <v>0</v>
      </c>
      <c r="DD88" s="259">
        <f>IF(Tb.Financiering[[#This Row],[Pnr.]]=DD$7,Tb.Financiering[[#This Row],[Eigen
bijdrage]]+Tb.Financiering[[#This Row],[Andere
subsidie(s)]]+Tb.Financiering[[#This Row],[Anders]],0)</f>
        <v>0</v>
      </c>
      <c r="DE88" s="259">
        <f>IF(Tb.Financiering[[#This Row],[Pnr.]]=DE$7,Tb.Financiering[[#This Row],[Eigen
bijdrage]]+Tb.Financiering[[#This Row],[Andere
subsidie(s)]]+Tb.Financiering[[#This Row],[Anders]],0)</f>
        <v>0</v>
      </c>
      <c r="DF88" s="259">
        <f>IF(Tb.Financiering[[#This Row],[Pnr.]]=DF$7,Tb.Financiering[[#This Row],[Eigen
bijdrage]]+Tb.Financiering[[#This Row],[Andere
subsidie(s)]]+Tb.Financiering[[#This Row],[Anders]],0)</f>
        <v>0</v>
      </c>
      <c r="DG88" s="259">
        <f>IF(Tb.Financiering[[#This Row],[Pnr.]]=DG$7,Tb.Financiering[[#This Row],[Eigen
bijdrage]]+Tb.Financiering[[#This Row],[Andere
subsidie(s)]]+Tb.Financiering[[#This Row],[Anders]],0)</f>
        <v>0</v>
      </c>
      <c r="DH88" s="259">
        <f>IF(Tb.Financiering[[#This Row],[Pnr.]]=DH$7,Tb.Financiering[[#This Row],[Eigen
bijdrage]]+Tb.Financiering[[#This Row],[Andere
subsidie(s)]]+Tb.Financiering[[#This Row],[Anders]],0)</f>
        <v>0</v>
      </c>
      <c r="DI88" s="259">
        <f>IF(Tb.Financiering[[#This Row],[Pnr.]]=DI$7,Tb.Financiering[[#This Row],[Eigen
bijdrage]]+Tb.Financiering[[#This Row],[Andere
subsidie(s)]]+Tb.Financiering[[#This Row],[Anders]],0)</f>
        <v>0</v>
      </c>
      <c r="DJ88" s="259">
        <f>IF(Tb.Financiering[[#This Row],[Pnr.]]=DJ$7,Tb.Financiering[[#This Row],[Eigen
bijdrage]]+Tb.Financiering[[#This Row],[Andere
subsidie(s)]]+Tb.Financiering[[#This Row],[Anders]],0)</f>
        <v>0</v>
      </c>
      <c r="DK88" s="259">
        <f>IF(Tb.Financiering[[#This Row],[Pnr.]]=DK$7,Tb.Financiering[[#This Row],[Eigen
bijdrage]]+Tb.Financiering[[#This Row],[Andere
subsidie(s)]]+Tb.Financiering[[#This Row],[Anders]],0)</f>
        <v>0</v>
      </c>
      <c r="XEZ88" s="267"/>
      <c r="XFA88" s="267"/>
      <c r="XFB88" s="267"/>
      <c r="XFC88" s="267"/>
      <c r="XFD88" s="31"/>
    </row>
    <row r="89" spans="1:115 16380:16384" s="4" customFormat="1" x14ac:dyDescent="0.3">
      <c r="A89" s="31"/>
      <c r="B89" s="147"/>
      <c r="C89" s="147"/>
      <c r="D89" s="11">
        <f>SUMIF(Tbl.Kosten[PSAnr.],Tb.Financiering[[#This Row],[PSAnr.]],Tbl.Kosten[Totaal kosten])</f>
        <v>0</v>
      </c>
      <c r="E89" s="164">
        <f>SUMIF(Tbl.Kosten[PSAnr.],Tb.Financiering[[#This Row],[PSAnr.]],Tbl.Kosten[Subsidie])</f>
        <v>0</v>
      </c>
      <c r="F89" s="165"/>
      <c r="G89" s="164">
        <f>Tb.Financiering[[#This Row],[Begrote kosten]]-Tb.Financiering[[#This Row],[Berekende GLB subsidie]]-Tb.Financiering[[#This Row],[Correctie GLB subsidie]]</f>
        <v>0</v>
      </c>
      <c r="H89" s="166"/>
      <c r="I89" s="166"/>
      <c r="J89" s="166"/>
      <c r="K89" s="162"/>
      <c r="L89" s="97">
        <f>Tb.Financiering[[#This Row],[Te financieren]]-SUM(Tb.Financiering[[#This Row],[Eigen
bijdrage]:[Anders]])</f>
        <v>0</v>
      </c>
      <c r="M89" s="170" t="str">
        <f>IFERROR(VLOOKUP(Tb.Financiering[[#This Row],[Partnernaam]],Tbl.Projectpartners[[Naam]:[PNr.]],9,FALSE),"")</f>
        <v/>
      </c>
      <c r="N89" s="152" t="str">
        <f>IFERROR(VLOOKUP(Tb.Financiering[[#This Row],[Subsidiabele activiteit]],Tbl.Subsidiehoogte[[Subsidieactiviteit]:[SAnr.]],3,FALSE),"")</f>
        <v/>
      </c>
      <c r="O89" s="152" t="str">
        <f>_xlfn.CONCAT(Tb.Financiering[[#This Row],[Pnr.]],Tb.Financiering[[#This Row],[SAnr.]])</f>
        <v/>
      </c>
      <c r="P89" s="154">
        <f>IF(Tb.Financiering[[#This Row],[Pnr.]]=P$7,Tb.Financiering[[#This Row],[Te financieren]]-Tb.Financiering[[#This Row],[Eigen
bijdrage]]-Tb.Financiering[[#This Row],[Andere
subsidie(s)]]-Tb.Financiering[[#This Row],[Anders]],0)</f>
        <v>0</v>
      </c>
      <c r="Q89" s="154">
        <f>IF(Tb.Financiering[[#This Row],[Pnr.]]=Q$7,Tb.Financiering[[#This Row],[Te financieren]]-Tb.Financiering[[#This Row],[Eigen
bijdrage]]-Tb.Financiering[[#This Row],[Andere
subsidie(s)]]-Tb.Financiering[[#This Row],[Anders]],0)</f>
        <v>0</v>
      </c>
      <c r="R89" s="154">
        <f>IF(Tb.Financiering[[#This Row],[Pnr.]]=R$7,Tb.Financiering[[#This Row],[Te financieren]]-Tb.Financiering[[#This Row],[Eigen
bijdrage]]-Tb.Financiering[[#This Row],[Andere
subsidie(s)]]-Tb.Financiering[[#This Row],[Anders]],0)</f>
        <v>0</v>
      </c>
      <c r="S89" s="154">
        <f>IF(Tb.Financiering[[#This Row],[Pnr.]]=S$7,Tb.Financiering[[#This Row],[Te financieren]]-Tb.Financiering[[#This Row],[Eigen
bijdrage]]-Tb.Financiering[[#This Row],[Andere
subsidie(s)]]-Tb.Financiering[[#This Row],[Anders]],0)</f>
        <v>0</v>
      </c>
      <c r="T89" s="154">
        <f>IF(Tb.Financiering[[#This Row],[Pnr.]]=T$7,Tb.Financiering[[#This Row],[Te financieren]]-Tb.Financiering[[#This Row],[Eigen
bijdrage]]-Tb.Financiering[[#This Row],[Andere
subsidie(s)]]-Tb.Financiering[[#This Row],[Anders]],0)</f>
        <v>0</v>
      </c>
      <c r="U89" s="154">
        <f>IF(Tb.Financiering[[#This Row],[Pnr.]]=U$7,Tb.Financiering[[#This Row],[Te financieren]]-Tb.Financiering[[#This Row],[Eigen
bijdrage]]-Tb.Financiering[[#This Row],[Andere
subsidie(s)]]-Tb.Financiering[[#This Row],[Anders]],0)</f>
        <v>0</v>
      </c>
      <c r="V89" s="154">
        <f>IF(Tb.Financiering[[#This Row],[Pnr.]]=V$7,Tb.Financiering[[#This Row],[Te financieren]]-Tb.Financiering[[#This Row],[Eigen
bijdrage]]-Tb.Financiering[[#This Row],[Andere
subsidie(s)]]-Tb.Financiering[[#This Row],[Anders]],0)</f>
        <v>0</v>
      </c>
      <c r="W89" s="154">
        <f>IF(Tb.Financiering[[#This Row],[Pnr.]]=W$7,Tb.Financiering[[#This Row],[Te financieren]]-Tb.Financiering[[#This Row],[Eigen
bijdrage]]-Tb.Financiering[[#This Row],[Andere
subsidie(s)]]-Tb.Financiering[[#This Row],[Anders]],0)</f>
        <v>0</v>
      </c>
      <c r="X89" s="154">
        <f>IF(Tb.Financiering[[#This Row],[Pnr.]]=X$7,Tb.Financiering[[#This Row],[Te financieren]]-Tb.Financiering[[#This Row],[Eigen
bijdrage]]-Tb.Financiering[[#This Row],[Andere
subsidie(s)]]-Tb.Financiering[[#This Row],[Anders]],0)</f>
        <v>0</v>
      </c>
      <c r="Y89" s="154">
        <f>IF(Tb.Financiering[[#This Row],[Pnr.]]=Y$7,Tb.Financiering[[#This Row],[Te financieren]]-Tb.Financiering[[#This Row],[Eigen
bijdrage]]-Tb.Financiering[[#This Row],[Andere
subsidie(s)]]-Tb.Financiering[[#This Row],[Anders]],0)</f>
        <v>0</v>
      </c>
      <c r="Z89" s="154">
        <f>IF(Tb.Financiering[[#This Row],[Pnr.]]=Z$7,Tb.Financiering[[#This Row],[Te financieren]]-Tb.Financiering[[#This Row],[Eigen
bijdrage]]-Tb.Financiering[[#This Row],[Andere
subsidie(s)]]-Tb.Financiering[[#This Row],[Anders]],0)</f>
        <v>0</v>
      </c>
      <c r="AA89" s="154">
        <f>IF(Tb.Financiering[[#This Row],[Pnr.]]=AA$7,Tb.Financiering[[#This Row],[Te financieren]]-Tb.Financiering[[#This Row],[Eigen
bijdrage]]-Tb.Financiering[[#This Row],[Andere
subsidie(s)]]-Tb.Financiering[[#This Row],[Anders]],0)</f>
        <v>0</v>
      </c>
      <c r="AB89" s="154">
        <f>IF(Tb.Financiering[[#This Row],[Pnr.]]=AB$7,Tb.Financiering[[#This Row],[Te financieren]]-Tb.Financiering[[#This Row],[Eigen
bijdrage]]-Tb.Financiering[[#This Row],[Andere
subsidie(s)]]-Tb.Financiering[[#This Row],[Anders]],0)</f>
        <v>0</v>
      </c>
      <c r="AC89" s="154">
        <f>IF(Tb.Financiering[[#This Row],[Pnr.]]=AC$7,Tb.Financiering[[#This Row],[Te financieren]]-Tb.Financiering[[#This Row],[Eigen
bijdrage]]-Tb.Financiering[[#This Row],[Andere
subsidie(s)]]-Tb.Financiering[[#This Row],[Anders]],0)</f>
        <v>0</v>
      </c>
      <c r="AD89" s="154">
        <f>IF(Tb.Financiering[[#This Row],[Pnr.]]=AD$7,Tb.Financiering[[#This Row],[Te financieren]]-Tb.Financiering[[#This Row],[Eigen
bijdrage]]-Tb.Financiering[[#This Row],[Andere
subsidie(s)]]-Tb.Financiering[[#This Row],[Anders]],0)</f>
        <v>0</v>
      </c>
      <c r="AE89" s="154">
        <f>IF(Tb.Financiering[[#This Row],[Pnr.]]=AE$7,Tb.Financiering[[#This Row],[Te financieren]]-Tb.Financiering[[#This Row],[Eigen
bijdrage]]-Tb.Financiering[[#This Row],[Andere
subsidie(s)]]-Tb.Financiering[[#This Row],[Anders]],0)</f>
        <v>0</v>
      </c>
      <c r="AF89" s="154">
        <f>IF(Tb.Financiering[[#This Row],[Pnr.]]=AF$7,Tb.Financiering[[#This Row],[Te financieren]]-Tb.Financiering[[#This Row],[Eigen
bijdrage]]-Tb.Financiering[[#This Row],[Andere
subsidie(s)]]-Tb.Financiering[[#This Row],[Anders]],0)</f>
        <v>0</v>
      </c>
      <c r="AG89" s="154">
        <f>IF(Tb.Financiering[[#This Row],[Pnr.]]=AG$7,Tb.Financiering[[#This Row],[Te financieren]]-Tb.Financiering[[#This Row],[Eigen
bijdrage]]-Tb.Financiering[[#This Row],[Andere
subsidie(s)]]-Tb.Financiering[[#This Row],[Anders]],0)</f>
        <v>0</v>
      </c>
      <c r="AH89" s="154">
        <f>IF(Tb.Financiering[[#This Row],[Pnr.]]=AH$7,Tb.Financiering[[#This Row],[Te financieren]]-Tb.Financiering[[#This Row],[Eigen
bijdrage]]-Tb.Financiering[[#This Row],[Andere
subsidie(s)]]-Tb.Financiering[[#This Row],[Anders]],0)</f>
        <v>0</v>
      </c>
      <c r="AI89" s="154">
        <f>IF(Tb.Financiering[[#This Row],[Pnr.]]=AI$7,Tb.Financiering[[#This Row],[Te financieren]]-Tb.Financiering[[#This Row],[Eigen
bijdrage]]-Tb.Financiering[[#This Row],[Andere
subsidie(s)]]-Tb.Financiering[[#This Row],[Anders]],0)</f>
        <v>0</v>
      </c>
      <c r="AJ89" s="154">
        <f>IF(Tb.Financiering[[#This Row],[Pnr.]]=AJ$7,Tb.Financiering[[#This Row],[Te financieren]]-Tb.Financiering[[#This Row],[Eigen
bijdrage]]-Tb.Financiering[[#This Row],[Andere
subsidie(s)]]-Tb.Financiering[[#This Row],[Anders]],0)</f>
        <v>0</v>
      </c>
      <c r="AK89" s="154">
        <f>IF(Tb.Financiering[[#This Row],[Pnr.]]=AK$7,Tb.Financiering[[#This Row],[Te financieren]]-Tb.Financiering[[#This Row],[Eigen
bijdrage]]-Tb.Financiering[[#This Row],[Andere
subsidie(s)]]-Tb.Financiering[[#This Row],[Anders]],0)</f>
        <v>0</v>
      </c>
      <c r="AL89" s="154">
        <f>IF(Tb.Financiering[[#This Row],[Pnr.]]=AL$7,Tb.Financiering[[#This Row],[Te financieren]]-Tb.Financiering[[#This Row],[Eigen
bijdrage]]-Tb.Financiering[[#This Row],[Andere
subsidie(s)]]-Tb.Financiering[[#This Row],[Anders]],0)</f>
        <v>0</v>
      </c>
      <c r="AM89" s="154">
        <f>IF(Tb.Financiering[[#This Row],[Pnr.]]=AM$7,Tb.Financiering[[#This Row],[Te financieren]]-Tb.Financiering[[#This Row],[Eigen
bijdrage]]-Tb.Financiering[[#This Row],[Andere
subsidie(s)]]-Tb.Financiering[[#This Row],[Anders]],0)</f>
        <v>0</v>
      </c>
      <c r="AN89" s="154">
        <f>IF(Tb.Financiering[[#This Row],[Pnr.]]=AN$7,Tb.Financiering[[#This Row],[Te financieren]]-Tb.Financiering[[#This Row],[Eigen
bijdrage]]-Tb.Financiering[[#This Row],[Andere
subsidie(s)]]-Tb.Financiering[[#This Row],[Anders]],0)</f>
        <v>0</v>
      </c>
      <c r="AO89" s="154">
        <f>IF(Tb.Financiering[[#This Row],[Pnr.]]=AO$7,Tb.Financiering[[#This Row],[Te financieren]]-Tb.Financiering[[#This Row],[Eigen
bijdrage]]-Tb.Financiering[[#This Row],[Andere
subsidie(s)]]-Tb.Financiering[[#This Row],[Anders]],0)</f>
        <v>0</v>
      </c>
      <c r="AP89" s="154">
        <f>IF(Tb.Financiering[[#This Row],[Pnr.]]=AP$7,Tb.Financiering[[#This Row],[Te financieren]]-Tb.Financiering[[#This Row],[Eigen
bijdrage]]-Tb.Financiering[[#This Row],[Andere
subsidie(s)]]-Tb.Financiering[[#This Row],[Anders]],0)</f>
        <v>0</v>
      </c>
      <c r="AQ89" s="154">
        <f>IF(Tb.Financiering[[#This Row],[Pnr.]]=AQ$7,Tb.Financiering[[#This Row],[Te financieren]]-Tb.Financiering[[#This Row],[Eigen
bijdrage]]-Tb.Financiering[[#This Row],[Andere
subsidie(s)]]-Tb.Financiering[[#This Row],[Anders]],0)</f>
        <v>0</v>
      </c>
      <c r="AR89" s="154">
        <f>IF(Tb.Financiering[[#This Row],[Pnr.]]=AR$7,Tb.Financiering[[#This Row],[Te financieren]]-Tb.Financiering[[#This Row],[Eigen
bijdrage]]-Tb.Financiering[[#This Row],[Andere
subsidie(s)]]-Tb.Financiering[[#This Row],[Anders]],0)</f>
        <v>0</v>
      </c>
      <c r="AS89" s="154">
        <f>IF(Tb.Financiering[[#This Row],[Pnr.]]=AS$7,Tb.Financiering[[#This Row],[Te financieren]]-Tb.Financiering[[#This Row],[Eigen
bijdrage]]-Tb.Financiering[[#This Row],[Andere
subsidie(s)]]-Tb.Financiering[[#This Row],[Anders]],0)</f>
        <v>0</v>
      </c>
      <c r="AT89" s="154">
        <f>IF(Tb.Financiering[[#This Row],[Pnr.]]=AT$7,Tb.Financiering[[#This Row],[Te financieren]]-Tb.Financiering[[#This Row],[Eigen
bijdrage]]-Tb.Financiering[[#This Row],[Andere
subsidie(s)]]-Tb.Financiering[[#This Row],[Anders]],0)</f>
        <v>0</v>
      </c>
      <c r="AU89" s="154">
        <f>IF(Tb.Financiering[[#This Row],[Pnr.]]=AU$7,Tb.Financiering[[#This Row],[Te financieren]]-Tb.Financiering[[#This Row],[Eigen
bijdrage]]-Tb.Financiering[[#This Row],[Andere
subsidie(s)]]-Tb.Financiering[[#This Row],[Anders]],0)</f>
        <v>0</v>
      </c>
      <c r="AV89" s="154">
        <f>IF(Tb.Financiering[[#This Row],[Pnr.]]=AV$7,Tb.Financiering[[#This Row],[Te financieren]]-Tb.Financiering[[#This Row],[Eigen
bijdrage]]-Tb.Financiering[[#This Row],[Andere
subsidie(s)]]-Tb.Financiering[[#This Row],[Anders]],0)</f>
        <v>0</v>
      </c>
      <c r="AW89" s="154">
        <f>IF(Tb.Financiering[[#This Row],[Pnr.]]=AW$7,Tb.Financiering[[#This Row],[Te financieren]]-Tb.Financiering[[#This Row],[Eigen
bijdrage]]-Tb.Financiering[[#This Row],[Andere
subsidie(s)]]-Tb.Financiering[[#This Row],[Anders]],0)</f>
        <v>0</v>
      </c>
      <c r="AX89" s="154">
        <f>IF(Tb.Financiering[[#This Row],[Pnr.]]=AX$7,Tb.Financiering[[#This Row],[Te financieren]]-Tb.Financiering[[#This Row],[Eigen
bijdrage]]-Tb.Financiering[[#This Row],[Andere
subsidie(s)]]-Tb.Financiering[[#This Row],[Anders]],0)</f>
        <v>0</v>
      </c>
      <c r="AY89" s="154">
        <f>IF(Tb.Financiering[[#This Row],[Pnr.]]=AY$7,Tb.Financiering[[#This Row],[Te financieren]]-Tb.Financiering[[#This Row],[Eigen
bijdrage]]-Tb.Financiering[[#This Row],[Andere
subsidie(s)]]-Tb.Financiering[[#This Row],[Anders]],0)</f>
        <v>0</v>
      </c>
      <c r="AZ89" s="154">
        <f>IF(Tb.Financiering[[#This Row],[Pnr.]]=AZ$7,Tb.Financiering[[#This Row],[Te financieren]]-Tb.Financiering[[#This Row],[Eigen
bijdrage]]-Tb.Financiering[[#This Row],[Andere
subsidie(s)]]-Tb.Financiering[[#This Row],[Anders]],0)</f>
        <v>0</v>
      </c>
      <c r="BA89" s="154">
        <f>IF(Tb.Financiering[[#This Row],[Pnr.]]=BA$7,Tb.Financiering[[#This Row],[Te financieren]]-Tb.Financiering[[#This Row],[Eigen
bijdrage]]-Tb.Financiering[[#This Row],[Andere
subsidie(s)]]-Tb.Financiering[[#This Row],[Anders]],0)</f>
        <v>0</v>
      </c>
      <c r="BB89" s="154">
        <f>IF(Tb.Financiering[[#This Row],[Pnr.]]=BB$7,Tb.Financiering[[#This Row],[Te financieren]]-Tb.Financiering[[#This Row],[Eigen
bijdrage]]-Tb.Financiering[[#This Row],[Andere
subsidie(s)]]-Tb.Financiering[[#This Row],[Anders]],0)</f>
        <v>0</v>
      </c>
      <c r="BC89" s="154">
        <f>IF(Tb.Financiering[[#This Row],[Pnr.]]=BC$7,Tb.Financiering[[#This Row],[Te financieren]]-Tb.Financiering[[#This Row],[Eigen
bijdrage]]-Tb.Financiering[[#This Row],[Andere
subsidie(s)]]-Tb.Financiering[[#This Row],[Anders]],0)</f>
        <v>0</v>
      </c>
      <c r="BD89" s="154">
        <f>IF(Tb.Financiering[[#This Row],[Pnr.]]=BD$7,Tb.Financiering[[#This Row],[Te financieren]]-Tb.Financiering[[#This Row],[Eigen
bijdrage]]-Tb.Financiering[[#This Row],[Andere
subsidie(s)]]-Tb.Financiering[[#This Row],[Anders]],0)</f>
        <v>0</v>
      </c>
      <c r="BE89" s="154">
        <f>IF(Tb.Financiering[[#This Row],[Pnr.]]=BE$7,Tb.Financiering[[#This Row],[Te financieren]]-Tb.Financiering[[#This Row],[Eigen
bijdrage]]-Tb.Financiering[[#This Row],[Andere
subsidie(s)]]-Tb.Financiering[[#This Row],[Anders]],0)</f>
        <v>0</v>
      </c>
      <c r="BF89" s="154">
        <f>IF(Tb.Financiering[[#This Row],[Pnr.]]=BF$7,Tb.Financiering[[#This Row],[Te financieren]]-Tb.Financiering[[#This Row],[Eigen
bijdrage]]-Tb.Financiering[[#This Row],[Andere
subsidie(s)]]-Tb.Financiering[[#This Row],[Anders]],0)</f>
        <v>0</v>
      </c>
      <c r="BG89" s="154">
        <f>IF(Tb.Financiering[[#This Row],[Pnr.]]=BG$7,Tb.Financiering[[#This Row],[Te financieren]]-Tb.Financiering[[#This Row],[Eigen
bijdrage]]-Tb.Financiering[[#This Row],[Andere
subsidie(s)]]-Tb.Financiering[[#This Row],[Anders]],0)</f>
        <v>0</v>
      </c>
      <c r="BH89" s="154">
        <f>IF(Tb.Financiering[[#This Row],[Pnr.]]=BH$7,Tb.Financiering[[#This Row],[Te financieren]]-Tb.Financiering[[#This Row],[Eigen
bijdrage]]-Tb.Financiering[[#This Row],[Andere
subsidie(s)]]-Tb.Financiering[[#This Row],[Anders]],0)</f>
        <v>0</v>
      </c>
      <c r="BI89" s="154">
        <f>IF(Tb.Financiering[[#This Row],[Pnr.]]=BI$7,Tb.Financiering[[#This Row],[Te financieren]]-Tb.Financiering[[#This Row],[Eigen
bijdrage]]-Tb.Financiering[[#This Row],[Andere
subsidie(s)]]-Tb.Financiering[[#This Row],[Anders]],0)</f>
        <v>0</v>
      </c>
      <c r="BJ89" s="154">
        <f>IF(Tb.Financiering[[#This Row],[Pnr.]]=BJ$7,Tb.Financiering[[#This Row],[Te financieren]]-Tb.Financiering[[#This Row],[Eigen
bijdrage]]-Tb.Financiering[[#This Row],[Andere
subsidie(s)]]-Tb.Financiering[[#This Row],[Anders]],0)</f>
        <v>0</v>
      </c>
      <c r="BK89" s="154">
        <f>IF(Tb.Financiering[[#This Row],[Pnr.]]=BK$7,Tb.Financiering[[#This Row],[Te financieren]]-Tb.Financiering[[#This Row],[Eigen
bijdrage]]-Tb.Financiering[[#This Row],[Andere
subsidie(s)]]-Tb.Financiering[[#This Row],[Anders]],0)</f>
        <v>0</v>
      </c>
      <c r="BL89" s="154">
        <f>IF(Tb.Financiering[[#This Row],[Pnr.]]=BL$7,Tb.Financiering[[#This Row],[Te financieren]]-Tb.Financiering[[#This Row],[Eigen
bijdrage]]-Tb.Financiering[[#This Row],[Andere
subsidie(s)]]-Tb.Financiering[[#This Row],[Anders]],0)</f>
        <v>0</v>
      </c>
      <c r="BM89" s="154">
        <f>IF(Tb.Financiering[[#This Row],[Pnr.]]=BM$7,Tb.Financiering[[#This Row],[Te financieren]]-Tb.Financiering[[#This Row],[Eigen
bijdrage]]-Tb.Financiering[[#This Row],[Andere
subsidie(s)]]-Tb.Financiering[[#This Row],[Anders]],0)</f>
        <v>0</v>
      </c>
      <c r="BN89" s="259">
        <f>IF(Tb.Financiering[[#This Row],[Pnr.]]=BN$7,Tb.Financiering[[#This Row],[Eigen
bijdrage]]+Tb.Financiering[[#This Row],[Andere
subsidie(s)]]+Tb.Financiering[[#This Row],[Anders]],0)</f>
        <v>0</v>
      </c>
      <c r="BO89" s="259">
        <f>IF(Tb.Financiering[[#This Row],[Pnr.]]=BO$7,Tb.Financiering[[#This Row],[Eigen
bijdrage]]+Tb.Financiering[[#This Row],[Andere
subsidie(s)]]+Tb.Financiering[[#This Row],[Anders]],0)</f>
        <v>0</v>
      </c>
      <c r="BP89" s="259">
        <f>IF(Tb.Financiering[[#This Row],[Pnr.]]=BP$7,Tb.Financiering[[#This Row],[Eigen
bijdrage]]+Tb.Financiering[[#This Row],[Andere
subsidie(s)]]+Tb.Financiering[[#This Row],[Anders]],0)</f>
        <v>0</v>
      </c>
      <c r="BQ89" s="259">
        <f>IF(Tb.Financiering[[#This Row],[Pnr.]]=BQ$7,Tb.Financiering[[#This Row],[Eigen
bijdrage]]+Tb.Financiering[[#This Row],[Andere
subsidie(s)]]+Tb.Financiering[[#This Row],[Anders]],0)</f>
        <v>0</v>
      </c>
      <c r="BR89" s="259">
        <f>IF(Tb.Financiering[[#This Row],[Pnr.]]=BR$7,Tb.Financiering[[#This Row],[Eigen
bijdrage]]+Tb.Financiering[[#This Row],[Andere
subsidie(s)]]+Tb.Financiering[[#This Row],[Anders]],0)</f>
        <v>0</v>
      </c>
      <c r="BS89" s="259">
        <f>IF(Tb.Financiering[[#This Row],[Pnr.]]=BS$7,Tb.Financiering[[#This Row],[Eigen
bijdrage]]+Tb.Financiering[[#This Row],[Andere
subsidie(s)]]+Tb.Financiering[[#This Row],[Anders]],0)</f>
        <v>0</v>
      </c>
      <c r="BT89" s="259">
        <f>IF(Tb.Financiering[[#This Row],[Pnr.]]=BT$7,Tb.Financiering[[#This Row],[Eigen
bijdrage]]+Tb.Financiering[[#This Row],[Andere
subsidie(s)]]+Tb.Financiering[[#This Row],[Anders]],0)</f>
        <v>0</v>
      </c>
      <c r="BU89" s="259">
        <f>IF(Tb.Financiering[[#This Row],[Pnr.]]=BU$7,Tb.Financiering[[#This Row],[Eigen
bijdrage]]+Tb.Financiering[[#This Row],[Andere
subsidie(s)]]+Tb.Financiering[[#This Row],[Anders]],0)</f>
        <v>0</v>
      </c>
      <c r="BV89" s="259">
        <f>IF(Tb.Financiering[[#This Row],[Pnr.]]=BV$7,Tb.Financiering[[#This Row],[Eigen
bijdrage]]+Tb.Financiering[[#This Row],[Andere
subsidie(s)]]+Tb.Financiering[[#This Row],[Anders]],0)</f>
        <v>0</v>
      </c>
      <c r="BW89" s="259">
        <f>IF(Tb.Financiering[[#This Row],[Pnr.]]=BW$7,Tb.Financiering[[#This Row],[Eigen
bijdrage]]+Tb.Financiering[[#This Row],[Andere
subsidie(s)]]+Tb.Financiering[[#This Row],[Anders]],0)</f>
        <v>0</v>
      </c>
      <c r="BX89" s="259">
        <f>IF(Tb.Financiering[[#This Row],[Pnr.]]=BX$7,Tb.Financiering[[#This Row],[Eigen
bijdrage]]+Tb.Financiering[[#This Row],[Andere
subsidie(s)]]+Tb.Financiering[[#This Row],[Anders]],0)</f>
        <v>0</v>
      </c>
      <c r="BY89" s="259">
        <f>IF(Tb.Financiering[[#This Row],[Pnr.]]=BY$7,Tb.Financiering[[#This Row],[Eigen
bijdrage]]+Tb.Financiering[[#This Row],[Andere
subsidie(s)]]+Tb.Financiering[[#This Row],[Anders]],0)</f>
        <v>0</v>
      </c>
      <c r="BZ89" s="259">
        <f>IF(Tb.Financiering[[#This Row],[Pnr.]]=BZ$7,Tb.Financiering[[#This Row],[Eigen
bijdrage]]+Tb.Financiering[[#This Row],[Andere
subsidie(s)]]+Tb.Financiering[[#This Row],[Anders]],0)</f>
        <v>0</v>
      </c>
      <c r="CA89" s="259">
        <f>IF(Tb.Financiering[[#This Row],[Pnr.]]=CA$7,Tb.Financiering[[#This Row],[Eigen
bijdrage]]+Tb.Financiering[[#This Row],[Andere
subsidie(s)]]+Tb.Financiering[[#This Row],[Anders]],0)</f>
        <v>0</v>
      </c>
      <c r="CB89" s="259">
        <f>IF(Tb.Financiering[[#This Row],[Pnr.]]=CB$7,Tb.Financiering[[#This Row],[Eigen
bijdrage]]+Tb.Financiering[[#This Row],[Andere
subsidie(s)]]+Tb.Financiering[[#This Row],[Anders]],0)</f>
        <v>0</v>
      </c>
      <c r="CC89" s="259">
        <f>IF(Tb.Financiering[[#This Row],[Pnr.]]=CC$7,Tb.Financiering[[#This Row],[Eigen
bijdrage]]+Tb.Financiering[[#This Row],[Andere
subsidie(s)]]+Tb.Financiering[[#This Row],[Anders]],0)</f>
        <v>0</v>
      </c>
      <c r="CD89" s="259">
        <f>IF(Tb.Financiering[[#This Row],[Pnr.]]=CD$7,Tb.Financiering[[#This Row],[Eigen
bijdrage]]+Tb.Financiering[[#This Row],[Andere
subsidie(s)]]+Tb.Financiering[[#This Row],[Anders]],0)</f>
        <v>0</v>
      </c>
      <c r="CE89" s="259">
        <f>IF(Tb.Financiering[[#This Row],[Pnr.]]=CE$7,Tb.Financiering[[#This Row],[Eigen
bijdrage]]+Tb.Financiering[[#This Row],[Andere
subsidie(s)]]+Tb.Financiering[[#This Row],[Anders]],0)</f>
        <v>0</v>
      </c>
      <c r="CF89" s="259">
        <f>IF(Tb.Financiering[[#This Row],[Pnr.]]=CF$7,Tb.Financiering[[#This Row],[Eigen
bijdrage]]+Tb.Financiering[[#This Row],[Andere
subsidie(s)]]+Tb.Financiering[[#This Row],[Anders]],0)</f>
        <v>0</v>
      </c>
      <c r="CG89" s="259">
        <f>IF(Tb.Financiering[[#This Row],[Pnr.]]=CG$7,Tb.Financiering[[#This Row],[Eigen
bijdrage]]+Tb.Financiering[[#This Row],[Andere
subsidie(s)]]+Tb.Financiering[[#This Row],[Anders]],0)</f>
        <v>0</v>
      </c>
      <c r="CH89" s="259">
        <f>IF(Tb.Financiering[[#This Row],[Pnr.]]=CH$7,Tb.Financiering[[#This Row],[Eigen
bijdrage]]+Tb.Financiering[[#This Row],[Andere
subsidie(s)]]+Tb.Financiering[[#This Row],[Anders]],0)</f>
        <v>0</v>
      </c>
      <c r="CI89" s="259">
        <f>IF(Tb.Financiering[[#This Row],[Pnr.]]=CI$7,Tb.Financiering[[#This Row],[Eigen
bijdrage]]+Tb.Financiering[[#This Row],[Andere
subsidie(s)]]+Tb.Financiering[[#This Row],[Anders]],0)</f>
        <v>0</v>
      </c>
      <c r="CJ89" s="259">
        <f>IF(Tb.Financiering[[#This Row],[Pnr.]]=CJ$7,Tb.Financiering[[#This Row],[Eigen
bijdrage]]+Tb.Financiering[[#This Row],[Andere
subsidie(s)]]+Tb.Financiering[[#This Row],[Anders]],0)</f>
        <v>0</v>
      </c>
      <c r="CK89" s="259">
        <f>IF(Tb.Financiering[[#This Row],[Pnr.]]=CK$7,Tb.Financiering[[#This Row],[Eigen
bijdrage]]+Tb.Financiering[[#This Row],[Andere
subsidie(s)]]+Tb.Financiering[[#This Row],[Anders]],0)</f>
        <v>0</v>
      </c>
      <c r="CL89" s="259">
        <f>IF(Tb.Financiering[[#This Row],[Pnr.]]=CL$7,Tb.Financiering[[#This Row],[Eigen
bijdrage]]+Tb.Financiering[[#This Row],[Andere
subsidie(s)]]+Tb.Financiering[[#This Row],[Anders]],0)</f>
        <v>0</v>
      </c>
      <c r="CM89" s="259">
        <f>IF(Tb.Financiering[[#This Row],[Pnr.]]=CM$7,Tb.Financiering[[#This Row],[Eigen
bijdrage]]+Tb.Financiering[[#This Row],[Andere
subsidie(s)]]+Tb.Financiering[[#This Row],[Anders]],0)</f>
        <v>0</v>
      </c>
      <c r="CN89" s="259">
        <f>IF(Tb.Financiering[[#This Row],[Pnr.]]=CN$7,Tb.Financiering[[#This Row],[Eigen
bijdrage]]+Tb.Financiering[[#This Row],[Andere
subsidie(s)]]+Tb.Financiering[[#This Row],[Anders]],0)</f>
        <v>0</v>
      </c>
      <c r="CO89" s="259">
        <f>IF(Tb.Financiering[[#This Row],[Pnr.]]=CO$7,Tb.Financiering[[#This Row],[Eigen
bijdrage]]+Tb.Financiering[[#This Row],[Andere
subsidie(s)]]+Tb.Financiering[[#This Row],[Anders]],0)</f>
        <v>0</v>
      </c>
      <c r="CP89" s="259">
        <f>IF(Tb.Financiering[[#This Row],[Pnr.]]=CP$7,Tb.Financiering[[#This Row],[Eigen
bijdrage]]+Tb.Financiering[[#This Row],[Andere
subsidie(s)]]+Tb.Financiering[[#This Row],[Anders]],0)</f>
        <v>0</v>
      </c>
      <c r="CQ89" s="259">
        <f>IF(Tb.Financiering[[#This Row],[Pnr.]]=CQ$7,Tb.Financiering[[#This Row],[Eigen
bijdrage]]+Tb.Financiering[[#This Row],[Andere
subsidie(s)]]+Tb.Financiering[[#This Row],[Anders]],0)</f>
        <v>0</v>
      </c>
      <c r="CR89" s="259">
        <f>IF(Tb.Financiering[[#This Row],[Pnr.]]=CR$7,Tb.Financiering[[#This Row],[Eigen
bijdrage]]+Tb.Financiering[[#This Row],[Andere
subsidie(s)]]+Tb.Financiering[[#This Row],[Anders]],0)</f>
        <v>0</v>
      </c>
      <c r="CS89" s="259">
        <f>IF(Tb.Financiering[[#This Row],[Pnr.]]=CS$7,Tb.Financiering[[#This Row],[Eigen
bijdrage]]+Tb.Financiering[[#This Row],[Andere
subsidie(s)]]+Tb.Financiering[[#This Row],[Anders]],0)</f>
        <v>0</v>
      </c>
      <c r="CT89" s="259">
        <f>IF(Tb.Financiering[[#This Row],[Pnr.]]=CT$7,Tb.Financiering[[#This Row],[Eigen
bijdrage]]+Tb.Financiering[[#This Row],[Andere
subsidie(s)]]+Tb.Financiering[[#This Row],[Anders]],0)</f>
        <v>0</v>
      </c>
      <c r="CU89" s="259">
        <f>IF(Tb.Financiering[[#This Row],[Pnr.]]=CU$7,Tb.Financiering[[#This Row],[Eigen
bijdrage]]+Tb.Financiering[[#This Row],[Andere
subsidie(s)]]+Tb.Financiering[[#This Row],[Anders]],0)</f>
        <v>0</v>
      </c>
      <c r="CV89" s="259">
        <f>IF(Tb.Financiering[[#This Row],[Pnr.]]=CV$7,Tb.Financiering[[#This Row],[Eigen
bijdrage]]+Tb.Financiering[[#This Row],[Andere
subsidie(s)]]+Tb.Financiering[[#This Row],[Anders]],0)</f>
        <v>0</v>
      </c>
      <c r="CW89" s="259">
        <f>IF(Tb.Financiering[[#This Row],[Pnr.]]=CW$7,Tb.Financiering[[#This Row],[Eigen
bijdrage]]+Tb.Financiering[[#This Row],[Andere
subsidie(s)]]+Tb.Financiering[[#This Row],[Anders]],0)</f>
        <v>0</v>
      </c>
      <c r="CX89" s="259">
        <f>IF(Tb.Financiering[[#This Row],[Pnr.]]=CX$7,Tb.Financiering[[#This Row],[Eigen
bijdrage]]+Tb.Financiering[[#This Row],[Andere
subsidie(s)]]+Tb.Financiering[[#This Row],[Anders]],0)</f>
        <v>0</v>
      </c>
      <c r="CY89" s="259">
        <f>IF(Tb.Financiering[[#This Row],[Pnr.]]=CY$7,Tb.Financiering[[#This Row],[Eigen
bijdrage]]+Tb.Financiering[[#This Row],[Andere
subsidie(s)]]+Tb.Financiering[[#This Row],[Anders]],0)</f>
        <v>0</v>
      </c>
      <c r="CZ89" s="259">
        <f>IF(Tb.Financiering[[#This Row],[Pnr.]]=CZ$7,Tb.Financiering[[#This Row],[Eigen
bijdrage]]+Tb.Financiering[[#This Row],[Andere
subsidie(s)]]+Tb.Financiering[[#This Row],[Anders]],0)</f>
        <v>0</v>
      </c>
      <c r="DA89" s="259">
        <f>IF(Tb.Financiering[[#This Row],[Pnr.]]=DA$7,Tb.Financiering[[#This Row],[Eigen
bijdrage]]+Tb.Financiering[[#This Row],[Andere
subsidie(s)]]+Tb.Financiering[[#This Row],[Anders]],0)</f>
        <v>0</v>
      </c>
      <c r="DB89" s="259">
        <f>IF(Tb.Financiering[[#This Row],[Pnr.]]=DB$7,Tb.Financiering[[#This Row],[Eigen
bijdrage]]+Tb.Financiering[[#This Row],[Andere
subsidie(s)]]+Tb.Financiering[[#This Row],[Anders]],0)</f>
        <v>0</v>
      </c>
      <c r="DC89" s="259">
        <f>IF(Tb.Financiering[[#This Row],[Pnr.]]=DC$7,Tb.Financiering[[#This Row],[Eigen
bijdrage]]+Tb.Financiering[[#This Row],[Andere
subsidie(s)]]+Tb.Financiering[[#This Row],[Anders]],0)</f>
        <v>0</v>
      </c>
      <c r="DD89" s="259">
        <f>IF(Tb.Financiering[[#This Row],[Pnr.]]=DD$7,Tb.Financiering[[#This Row],[Eigen
bijdrage]]+Tb.Financiering[[#This Row],[Andere
subsidie(s)]]+Tb.Financiering[[#This Row],[Anders]],0)</f>
        <v>0</v>
      </c>
      <c r="DE89" s="259">
        <f>IF(Tb.Financiering[[#This Row],[Pnr.]]=DE$7,Tb.Financiering[[#This Row],[Eigen
bijdrage]]+Tb.Financiering[[#This Row],[Andere
subsidie(s)]]+Tb.Financiering[[#This Row],[Anders]],0)</f>
        <v>0</v>
      </c>
      <c r="DF89" s="259">
        <f>IF(Tb.Financiering[[#This Row],[Pnr.]]=DF$7,Tb.Financiering[[#This Row],[Eigen
bijdrage]]+Tb.Financiering[[#This Row],[Andere
subsidie(s)]]+Tb.Financiering[[#This Row],[Anders]],0)</f>
        <v>0</v>
      </c>
      <c r="DG89" s="259">
        <f>IF(Tb.Financiering[[#This Row],[Pnr.]]=DG$7,Tb.Financiering[[#This Row],[Eigen
bijdrage]]+Tb.Financiering[[#This Row],[Andere
subsidie(s)]]+Tb.Financiering[[#This Row],[Anders]],0)</f>
        <v>0</v>
      </c>
      <c r="DH89" s="259">
        <f>IF(Tb.Financiering[[#This Row],[Pnr.]]=DH$7,Tb.Financiering[[#This Row],[Eigen
bijdrage]]+Tb.Financiering[[#This Row],[Andere
subsidie(s)]]+Tb.Financiering[[#This Row],[Anders]],0)</f>
        <v>0</v>
      </c>
      <c r="DI89" s="259">
        <f>IF(Tb.Financiering[[#This Row],[Pnr.]]=DI$7,Tb.Financiering[[#This Row],[Eigen
bijdrage]]+Tb.Financiering[[#This Row],[Andere
subsidie(s)]]+Tb.Financiering[[#This Row],[Anders]],0)</f>
        <v>0</v>
      </c>
      <c r="DJ89" s="259">
        <f>IF(Tb.Financiering[[#This Row],[Pnr.]]=DJ$7,Tb.Financiering[[#This Row],[Eigen
bijdrage]]+Tb.Financiering[[#This Row],[Andere
subsidie(s)]]+Tb.Financiering[[#This Row],[Anders]],0)</f>
        <v>0</v>
      </c>
      <c r="DK89" s="259">
        <f>IF(Tb.Financiering[[#This Row],[Pnr.]]=DK$7,Tb.Financiering[[#This Row],[Eigen
bijdrage]]+Tb.Financiering[[#This Row],[Andere
subsidie(s)]]+Tb.Financiering[[#This Row],[Anders]],0)</f>
        <v>0</v>
      </c>
      <c r="XEZ89" s="267"/>
      <c r="XFA89" s="267"/>
      <c r="XFB89" s="267"/>
      <c r="XFC89" s="267"/>
      <c r="XFD89" s="31"/>
    </row>
    <row r="90" spans="1:115 16380:16384" s="4" customFormat="1" x14ac:dyDescent="0.3">
      <c r="A90" s="31"/>
      <c r="B90" s="147"/>
      <c r="C90" s="147"/>
      <c r="D90" s="11">
        <f>SUMIF(Tbl.Kosten[PSAnr.],Tb.Financiering[[#This Row],[PSAnr.]],Tbl.Kosten[Totaal kosten])</f>
        <v>0</v>
      </c>
      <c r="E90" s="164">
        <f>SUMIF(Tbl.Kosten[PSAnr.],Tb.Financiering[[#This Row],[PSAnr.]],Tbl.Kosten[Subsidie])</f>
        <v>0</v>
      </c>
      <c r="F90" s="165"/>
      <c r="G90" s="164">
        <f>Tb.Financiering[[#This Row],[Begrote kosten]]-Tb.Financiering[[#This Row],[Berekende GLB subsidie]]-Tb.Financiering[[#This Row],[Correctie GLB subsidie]]</f>
        <v>0</v>
      </c>
      <c r="H90" s="166"/>
      <c r="I90" s="166"/>
      <c r="J90" s="166"/>
      <c r="K90" s="162"/>
      <c r="L90" s="97">
        <f>Tb.Financiering[[#This Row],[Te financieren]]-SUM(Tb.Financiering[[#This Row],[Eigen
bijdrage]:[Anders]])</f>
        <v>0</v>
      </c>
      <c r="M90" s="170" t="str">
        <f>IFERROR(VLOOKUP(Tb.Financiering[[#This Row],[Partnernaam]],Tbl.Projectpartners[[Naam]:[PNr.]],9,FALSE),"")</f>
        <v/>
      </c>
      <c r="N90" s="152" t="str">
        <f>IFERROR(VLOOKUP(Tb.Financiering[[#This Row],[Subsidiabele activiteit]],Tbl.Subsidiehoogte[[Subsidieactiviteit]:[SAnr.]],3,FALSE),"")</f>
        <v/>
      </c>
      <c r="O90" s="152" t="str">
        <f>_xlfn.CONCAT(Tb.Financiering[[#This Row],[Pnr.]],Tb.Financiering[[#This Row],[SAnr.]])</f>
        <v/>
      </c>
      <c r="P90" s="154">
        <f>IF(Tb.Financiering[[#This Row],[Pnr.]]=P$7,Tb.Financiering[[#This Row],[Te financieren]]-Tb.Financiering[[#This Row],[Eigen
bijdrage]]-Tb.Financiering[[#This Row],[Andere
subsidie(s)]]-Tb.Financiering[[#This Row],[Anders]],0)</f>
        <v>0</v>
      </c>
      <c r="Q90" s="154">
        <f>IF(Tb.Financiering[[#This Row],[Pnr.]]=Q$7,Tb.Financiering[[#This Row],[Te financieren]]-Tb.Financiering[[#This Row],[Eigen
bijdrage]]-Tb.Financiering[[#This Row],[Andere
subsidie(s)]]-Tb.Financiering[[#This Row],[Anders]],0)</f>
        <v>0</v>
      </c>
      <c r="R90" s="154">
        <f>IF(Tb.Financiering[[#This Row],[Pnr.]]=R$7,Tb.Financiering[[#This Row],[Te financieren]]-Tb.Financiering[[#This Row],[Eigen
bijdrage]]-Tb.Financiering[[#This Row],[Andere
subsidie(s)]]-Tb.Financiering[[#This Row],[Anders]],0)</f>
        <v>0</v>
      </c>
      <c r="S90" s="154">
        <f>IF(Tb.Financiering[[#This Row],[Pnr.]]=S$7,Tb.Financiering[[#This Row],[Te financieren]]-Tb.Financiering[[#This Row],[Eigen
bijdrage]]-Tb.Financiering[[#This Row],[Andere
subsidie(s)]]-Tb.Financiering[[#This Row],[Anders]],0)</f>
        <v>0</v>
      </c>
      <c r="T90" s="154">
        <f>IF(Tb.Financiering[[#This Row],[Pnr.]]=T$7,Tb.Financiering[[#This Row],[Te financieren]]-Tb.Financiering[[#This Row],[Eigen
bijdrage]]-Tb.Financiering[[#This Row],[Andere
subsidie(s)]]-Tb.Financiering[[#This Row],[Anders]],0)</f>
        <v>0</v>
      </c>
      <c r="U90" s="154">
        <f>IF(Tb.Financiering[[#This Row],[Pnr.]]=U$7,Tb.Financiering[[#This Row],[Te financieren]]-Tb.Financiering[[#This Row],[Eigen
bijdrage]]-Tb.Financiering[[#This Row],[Andere
subsidie(s)]]-Tb.Financiering[[#This Row],[Anders]],0)</f>
        <v>0</v>
      </c>
      <c r="V90" s="154">
        <f>IF(Tb.Financiering[[#This Row],[Pnr.]]=V$7,Tb.Financiering[[#This Row],[Te financieren]]-Tb.Financiering[[#This Row],[Eigen
bijdrage]]-Tb.Financiering[[#This Row],[Andere
subsidie(s)]]-Tb.Financiering[[#This Row],[Anders]],0)</f>
        <v>0</v>
      </c>
      <c r="W90" s="154">
        <f>IF(Tb.Financiering[[#This Row],[Pnr.]]=W$7,Tb.Financiering[[#This Row],[Te financieren]]-Tb.Financiering[[#This Row],[Eigen
bijdrage]]-Tb.Financiering[[#This Row],[Andere
subsidie(s)]]-Tb.Financiering[[#This Row],[Anders]],0)</f>
        <v>0</v>
      </c>
      <c r="X90" s="154">
        <f>IF(Tb.Financiering[[#This Row],[Pnr.]]=X$7,Tb.Financiering[[#This Row],[Te financieren]]-Tb.Financiering[[#This Row],[Eigen
bijdrage]]-Tb.Financiering[[#This Row],[Andere
subsidie(s)]]-Tb.Financiering[[#This Row],[Anders]],0)</f>
        <v>0</v>
      </c>
      <c r="Y90" s="154">
        <f>IF(Tb.Financiering[[#This Row],[Pnr.]]=Y$7,Tb.Financiering[[#This Row],[Te financieren]]-Tb.Financiering[[#This Row],[Eigen
bijdrage]]-Tb.Financiering[[#This Row],[Andere
subsidie(s)]]-Tb.Financiering[[#This Row],[Anders]],0)</f>
        <v>0</v>
      </c>
      <c r="Z90" s="154">
        <f>IF(Tb.Financiering[[#This Row],[Pnr.]]=Z$7,Tb.Financiering[[#This Row],[Te financieren]]-Tb.Financiering[[#This Row],[Eigen
bijdrage]]-Tb.Financiering[[#This Row],[Andere
subsidie(s)]]-Tb.Financiering[[#This Row],[Anders]],0)</f>
        <v>0</v>
      </c>
      <c r="AA90" s="154">
        <f>IF(Tb.Financiering[[#This Row],[Pnr.]]=AA$7,Tb.Financiering[[#This Row],[Te financieren]]-Tb.Financiering[[#This Row],[Eigen
bijdrage]]-Tb.Financiering[[#This Row],[Andere
subsidie(s)]]-Tb.Financiering[[#This Row],[Anders]],0)</f>
        <v>0</v>
      </c>
      <c r="AB90" s="154">
        <f>IF(Tb.Financiering[[#This Row],[Pnr.]]=AB$7,Tb.Financiering[[#This Row],[Te financieren]]-Tb.Financiering[[#This Row],[Eigen
bijdrage]]-Tb.Financiering[[#This Row],[Andere
subsidie(s)]]-Tb.Financiering[[#This Row],[Anders]],0)</f>
        <v>0</v>
      </c>
      <c r="AC90" s="154">
        <f>IF(Tb.Financiering[[#This Row],[Pnr.]]=AC$7,Tb.Financiering[[#This Row],[Te financieren]]-Tb.Financiering[[#This Row],[Eigen
bijdrage]]-Tb.Financiering[[#This Row],[Andere
subsidie(s)]]-Tb.Financiering[[#This Row],[Anders]],0)</f>
        <v>0</v>
      </c>
      <c r="AD90" s="154">
        <f>IF(Tb.Financiering[[#This Row],[Pnr.]]=AD$7,Tb.Financiering[[#This Row],[Te financieren]]-Tb.Financiering[[#This Row],[Eigen
bijdrage]]-Tb.Financiering[[#This Row],[Andere
subsidie(s)]]-Tb.Financiering[[#This Row],[Anders]],0)</f>
        <v>0</v>
      </c>
      <c r="AE90" s="154">
        <f>IF(Tb.Financiering[[#This Row],[Pnr.]]=AE$7,Tb.Financiering[[#This Row],[Te financieren]]-Tb.Financiering[[#This Row],[Eigen
bijdrage]]-Tb.Financiering[[#This Row],[Andere
subsidie(s)]]-Tb.Financiering[[#This Row],[Anders]],0)</f>
        <v>0</v>
      </c>
      <c r="AF90" s="154">
        <f>IF(Tb.Financiering[[#This Row],[Pnr.]]=AF$7,Tb.Financiering[[#This Row],[Te financieren]]-Tb.Financiering[[#This Row],[Eigen
bijdrage]]-Tb.Financiering[[#This Row],[Andere
subsidie(s)]]-Tb.Financiering[[#This Row],[Anders]],0)</f>
        <v>0</v>
      </c>
      <c r="AG90" s="154">
        <f>IF(Tb.Financiering[[#This Row],[Pnr.]]=AG$7,Tb.Financiering[[#This Row],[Te financieren]]-Tb.Financiering[[#This Row],[Eigen
bijdrage]]-Tb.Financiering[[#This Row],[Andere
subsidie(s)]]-Tb.Financiering[[#This Row],[Anders]],0)</f>
        <v>0</v>
      </c>
      <c r="AH90" s="154">
        <f>IF(Tb.Financiering[[#This Row],[Pnr.]]=AH$7,Tb.Financiering[[#This Row],[Te financieren]]-Tb.Financiering[[#This Row],[Eigen
bijdrage]]-Tb.Financiering[[#This Row],[Andere
subsidie(s)]]-Tb.Financiering[[#This Row],[Anders]],0)</f>
        <v>0</v>
      </c>
      <c r="AI90" s="154">
        <f>IF(Tb.Financiering[[#This Row],[Pnr.]]=AI$7,Tb.Financiering[[#This Row],[Te financieren]]-Tb.Financiering[[#This Row],[Eigen
bijdrage]]-Tb.Financiering[[#This Row],[Andere
subsidie(s)]]-Tb.Financiering[[#This Row],[Anders]],0)</f>
        <v>0</v>
      </c>
      <c r="AJ90" s="154">
        <f>IF(Tb.Financiering[[#This Row],[Pnr.]]=AJ$7,Tb.Financiering[[#This Row],[Te financieren]]-Tb.Financiering[[#This Row],[Eigen
bijdrage]]-Tb.Financiering[[#This Row],[Andere
subsidie(s)]]-Tb.Financiering[[#This Row],[Anders]],0)</f>
        <v>0</v>
      </c>
      <c r="AK90" s="154">
        <f>IF(Tb.Financiering[[#This Row],[Pnr.]]=AK$7,Tb.Financiering[[#This Row],[Te financieren]]-Tb.Financiering[[#This Row],[Eigen
bijdrage]]-Tb.Financiering[[#This Row],[Andere
subsidie(s)]]-Tb.Financiering[[#This Row],[Anders]],0)</f>
        <v>0</v>
      </c>
      <c r="AL90" s="154">
        <f>IF(Tb.Financiering[[#This Row],[Pnr.]]=AL$7,Tb.Financiering[[#This Row],[Te financieren]]-Tb.Financiering[[#This Row],[Eigen
bijdrage]]-Tb.Financiering[[#This Row],[Andere
subsidie(s)]]-Tb.Financiering[[#This Row],[Anders]],0)</f>
        <v>0</v>
      </c>
      <c r="AM90" s="154">
        <f>IF(Tb.Financiering[[#This Row],[Pnr.]]=AM$7,Tb.Financiering[[#This Row],[Te financieren]]-Tb.Financiering[[#This Row],[Eigen
bijdrage]]-Tb.Financiering[[#This Row],[Andere
subsidie(s)]]-Tb.Financiering[[#This Row],[Anders]],0)</f>
        <v>0</v>
      </c>
      <c r="AN90" s="154">
        <f>IF(Tb.Financiering[[#This Row],[Pnr.]]=AN$7,Tb.Financiering[[#This Row],[Te financieren]]-Tb.Financiering[[#This Row],[Eigen
bijdrage]]-Tb.Financiering[[#This Row],[Andere
subsidie(s)]]-Tb.Financiering[[#This Row],[Anders]],0)</f>
        <v>0</v>
      </c>
      <c r="AO90" s="154">
        <f>IF(Tb.Financiering[[#This Row],[Pnr.]]=AO$7,Tb.Financiering[[#This Row],[Te financieren]]-Tb.Financiering[[#This Row],[Eigen
bijdrage]]-Tb.Financiering[[#This Row],[Andere
subsidie(s)]]-Tb.Financiering[[#This Row],[Anders]],0)</f>
        <v>0</v>
      </c>
      <c r="AP90" s="154">
        <f>IF(Tb.Financiering[[#This Row],[Pnr.]]=AP$7,Tb.Financiering[[#This Row],[Te financieren]]-Tb.Financiering[[#This Row],[Eigen
bijdrage]]-Tb.Financiering[[#This Row],[Andere
subsidie(s)]]-Tb.Financiering[[#This Row],[Anders]],0)</f>
        <v>0</v>
      </c>
      <c r="AQ90" s="154">
        <f>IF(Tb.Financiering[[#This Row],[Pnr.]]=AQ$7,Tb.Financiering[[#This Row],[Te financieren]]-Tb.Financiering[[#This Row],[Eigen
bijdrage]]-Tb.Financiering[[#This Row],[Andere
subsidie(s)]]-Tb.Financiering[[#This Row],[Anders]],0)</f>
        <v>0</v>
      </c>
      <c r="AR90" s="154">
        <f>IF(Tb.Financiering[[#This Row],[Pnr.]]=AR$7,Tb.Financiering[[#This Row],[Te financieren]]-Tb.Financiering[[#This Row],[Eigen
bijdrage]]-Tb.Financiering[[#This Row],[Andere
subsidie(s)]]-Tb.Financiering[[#This Row],[Anders]],0)</f>
        <v>0</v>
      </c>
      <c r="AS90" s="154">
        <f>IF(Tb.Financiering[[#This Row],[Pnr.]]=AS$7,Tb.Financiering[[#This Row],[Te financieren]]-Tb.Financiering[[#This Row],[Eigen
bijdrage]]-Tb.Financiering[[#This Row],[Andere
subsidie(s)]]-Tb.Financiering[[#This Row],[Anders]],0)</f>
        <v>0</v>
      </c>
      <c r="AT90" s="154">
        <f>IF(Tb.Financiering[[#This Row],[Pnr.]]=AT$7,Tb.Financiering[[#This Row],[Te financieren]]-Tb.Financiering[[#This Row],[Eigen
bijdrage]]-Tb.Financiering[[#This Row],[Andere
subsidie(s)]]-Tb.Financiering[[#This Row],[Anders]],0)</f>
        <v>0</v>
      </c>
      <c r="AU90" s="154">
        <f>IF(Tb.Financiering[[#This Row],[Pnr.]]=AU$7,Tb.Financiering[[#This Row],[Te financieren]]-Tb.Financiering[[#This Row],[Eigen
bijdrage]]-Tb.Financiering[[#This Row],[Andere
subsidie(s)]]-Tb.Financiering[[#This Row],[Anders]],0)</f>
        <v>0</v>
      </c>
      <c r="AV90" s="154">
        <f>IF(Tb.Financiering[[#This Row],[Pnr.]]=AV$7,Tb.Financiering[[#This Row],[Te financieren]]-Tb.Financiering[[#This Row],[Eigen
bijdrage]]-Tb.Financiering[[#This Row],[Andere
subsidie(s)]]-Tb.Financiering[[#This Row],[Anders]],0)</f>
        <v>0</v>
      </c>
      <c r="AW90" s="154">
        <f>IF(Tb.Financiering[[#This Row],[Pnr.]]=AW$7,Tb.Financiering[[#This Row],[Te financieren]]-Tb.Financiering[[#This Row],[Eigen
bijdrage]]-Tb.Financiering[[#This Row],[Andere
subsidie(s)]]-Tb.Financiering[[#This Row],[Anders]],0)</f>
        <v>0</v>
      </c>
      <c r="AX90" s="154">
        <f>IF(Tb.Financiering[[#This Row],[Pnr.]]=AX$7,Tb.Financiering[[#This Row],[Te financieren]]-Tb.Financiering[[#This Row],[Eigen
bijdrage]]-Tb.Financiering[[#This Row],[Andere
subsidie(s)]]-Tb.Financiering[[#This Row],[Anders]],0)</f>
        <v>0</v>
      </c>
      <c r="AY90" s="154">
        <f>IF(Tb.Financiering[[#This Row],[Pnr.]]=AY$7,Tb.Financiering[[#This Row],[Te financieren]]-Tb.Financiering[[#This Row],[Eigen
bijdrage]]-Tb.Financiering[[#This Row],[Andere
subsidie(s)]]-Tb.Financiering[[#This Row],[Anders]],0)</f>
        <v>0</v>
      </c>
      <c r="AZ90" s="154">
        <f>IF(Tb.Financiering[[#This Row],[Pnr.]]=AZ$7,Tb.Financiering[[#This Row],[Te financieren]]-Tb.Financiering[[#This Row],[Eigen
bijdrage]]-Tb.Financiering[[#This Row],[Andere
subsidie(s)]]-Tb.Financiering[[#This Row],[Anders]],0)</f>
        <v>0</v>
      </c>
      <c r="BA90" s="154">
        <f>IF(Tb.Financiering[[#This Row],[Pnr.]]=BA$7,Tb.Financiering[[#This Row],[Te financieren]]-Tb.Financiering[[#This Row],[Eigen
bijdrage]]-Tb.Financiering[[#This Row],[Andere
subsidie(s)]]-Tb.Financiering[[#This Row],[Anders]],0)</f>
        <v>0</v>
      </c>
      <c r="BB90" s="154">
        <f>IF(Tb.Financiering[[#This Row],[Pnr.]]=BB$7,Tb.Financiering[[#This Row],[Te financieren]]-Tb.Financiering[[#This Row],[Eigen
bijdrage]]-Tb.Financiering[[#This Row],[Andere
subsidie(s)]]-Tb.Financiering[[#This Row],[Anders]],0)</f>
        <v>0</v>
      </c>
      <c r="BC90" s="154">
        <f>IF(Tb.Financiering[[#This Row],[Pnr.]]=BC$7,Tb.Financiering[[#This Row],[Te financieren]]-Tb.Financiering[[#This Row],[Eigen
bijdrage]]-Tb.Financiering[[#This Row],[Andere
subsidie(s)]]-Tb.Financiering[[#This Row],[Anders]],0)</f>
        <v>0</v>
      </c>
      <c r="BD90" s="154">
        <f>IF(Tb.Financiering[[#This Row],[Pnr.]]=BD$7,Tb.Financiering[[#This Row],[Te financieren]]-Tb.Financiering[[#This Row],[Eigen
bijdrage]]-Tb.Financiering[[#This Row],[Andere
subsidie(s)]]-Tb.Financiering[[#This Row],[Anders]],0)</f>
        <v>0</v>
      </c>
      <c r="BE90" s="154">
        <f>IF(Tb.Financiering[[#This Row],[Pnr.]]=BE$7,Tb.Financiering[[#This Row],[Te financieren]]-Tb.Financiering[[#This Row],[Eigen
bijdrage]]-Tb.Financiering[[#This Row],[Andere
subsidie(s)]]-Tb.Financiering[[#This Row],[Anders]],0)</f>
        <v>0</v>
      </c>
      <c r="BF90" s="154">
        <f>IF(Tb.Financiering[[#This Row],[Pnr.]]=BF$7,Tb.Financiering[[#This Row],[Te financieren]]-Tb.Financiering[[#This Row],[Eigen
bijdrage]]-Tb.Financiering[[#This Row],[Andere
subsidie(s)]]-Tb.Financiering[[#This Row],[Anders]],0)</f>
        <v>0</v>
      </c>
      <c r="BG90" s="154">
        <f>IF(Tb.Financiering[[#This Row],[Pnr.]]=BG$7,Tb.Financiering[[#This Row],[Te financieren]]-Tb.Financiering[[#This Row],[Eigen
bijdrage]]-Tb.Financiering[[#This Row],[Andere
subsidie(s)]]-Tb.Financiering[[#This Row],[Anders]],0)</f>
        <v>0</v>
      </c>
      <c r="BH90" s="154">
        <f>IF(Tb.Financiering[[#This Row],[Pnr.]]=BH$7,Tb.Financiering[[#This Row],[Te financieren]]-Tb.Financiering[[#This Row],[Eigen
bijdrage]]-Tb.Financiering[[#This Row],[Andere
subsidie(s)]]-Tb.Financiering[[#This Row],[Anders]],0)</f>
        <v>0</v>
      </c>
      <c r="BI90" s="154">
        <f>IF(Tb.Financiering[[#This Row],[Pnr.]]=BI$7,Tb.Financiering[[#This Row],[Te financieren]]-Tb.Financiering[[#This Row],[Eigen
bijdrage]]-Tb.Financiering[[#This Row],[Andere
subsidie(s)]]-Tb.Financiering[[#This Row],[Anders]],0)</f>
        <v>0</v>
      </c>
      <c r="BJ90" s="154">
        <f>IF(Tb.Financiering[[#This Row],[Pnr.]]=BJ$7,Tb.Financiering[[#This Row],[Te financieren]]-Tb.Financiering[[#This Row],[Eigen
bijdrage]]-Tb.Financiering[[#This Row],[Andere
subsidie(s)]]-Tb.Financiering[[#This Row],[Anders]],0)</f>
        <v>0</v>
      </c>
      <c r="BK90" s="154">
        <f>IF(Tb.Financiering[[#This Row],[Pnr.]]=BK$7,Tb.Financiering[[#This Row],[Te financieren]]-Tb.Financiering[[#This Row],[Eigen
bijdrage]]-Tb.Financiering[[#This Row],[Andere
subsidie(s)]]-Tb.Financiering[[#This Row],[Anders]],0)</f>
        <v>0</v>
      </c>
      <c r="BL90" s="154">
        <f>IF(Tb.Financiering[[#This Row],[Pnr.]]=BL$7,Tb.Financiering[[#This Row],[Te financieren]]-Tb.Financiering[[#This Row],[Eigen
bijdrage]]-Tb.Financiering[[#This Row],[Andere
subsidie(s)]]-Tb.Financiering[[#This Row],[Anders]],0)</f>
        <v>0</v>
      </c>
      <c r="BM90" s="154">
        <f>IF(Tb.Financiering[[#This Row],[Pnr.]]=BM$7,Tb.Financiering[[#This Row],[Te financieren]]-Tb.Financiering[[#This Row],[Eigen
bijdrage]]-Tb.Financiering[[#This Row],[Andere
subsidie(s)]]-Tb.Financiering[[#This Row],[Anders]],0)</f>
        <v>0</v>
      </c>
      <c r="BN90" s="259">
        <f>IF(Tb.Financiering[[#This Row],[Pnr.]]=BN$7,Tb.Financiering[[#This Row],[Eigen
bijdrage]]+Tb.Financiering[[#This Row],[Andere
subsidie(s)]]+Tb.Financiering[[#This Row],[Anders]],0)</f>
        <v>0</v>
      </c>
      <c r="BO90" s="259">
        <f>IF(Tb.Financiering[[#This Row],[Pnr.]]=BO$7,Tb.Financiering[[#This Row],[Eigen
bijdrage]]+Tb.Financiering[[#This Row],[Andere
subsidie(s)]]+Tb.Financiering[[#This Row],[Anders]],0)</f>
        <v>0</v>
      </c>
      <c r="BP90" s="259">
        <f>IF(Tb.Financiering[[#This Row],[Pnr.]]=BP$7,Tb.Financiering[[#This Row],[Eigen
bijdrage]]+Tb.Financiering[[#This Row],[Andere
subsidie(s)]]+Tb.Financiering[[#This Row],[Anders]],0)</f>
        <v>0</v>
      </c>
      <c r="BQ90" s="259">
        <f>IF(Tb.Financiering[[#This Row],[Pnr.]]=BQ$7,Tb.Financiering[[#This Row],[Eigen
bijdrage]]+Tb.Financiering[[#This Row],[Andere
subsidie(s)]]+Tb.Financiering[[#This Row],[Anders]],0)</f>
        <v>0</v>
      </c>
      <c r="BR90" s="259">
        <f>IF(Tb.Financiering[[#This Row],[Pnr.]]=BR$7,Tb.Financiering[[#This Row],[Eigen
bijdrage]]+Tb.Financiering[[#This Row],[Andere
subsidie(s)]]+Tb.Financiering[[#This Row],[Anders]],0)</f>
        <v>0</v>
      </c>
      <c r="BS90" s="259">
        <f>IF(Tb.Financiering[[#This Row],[Pnr.]]=BS$7,Tb.Financiering[[#This Row],[Eigen
bijdrage]]+Tb.Financiering[[#This Row],[Andere
subsidie(s)]]+Tb.Financiering[[#This Row],[Anders]],0)</f>
        <v>0</v>
      </c>
      <c r="BT90" s="259">
        <f>IF(Tb.Financiering[[#This Row],[Pnr.]]=BT$7,Tb.Financiering[[#This Row],[Eigen
bijdrage]]+Tb.Financiering[[#This Row],[Andere
subsidie(s)]]+Tb.Financiering[[#This Row],[Anders]],0)</f>
        <v>0</v>
      </c>
      <c r="BU90" s="259">
        <f>IF(Tb.Financiering[[#This Row],[Pnr.]]=BU$7,Tb.Financiering[[#This Row],[Eigen
bijdrage]]+Tb.Financiering[[#This Row],[Andere
subsidie(s)]]+Tb.Financiering[[#This Row],[Anders]],0)</f>
        <v>0</v>
      </c>
      <c r="BV90" s="259">
        <f>IF(Tb.Financiering[[#This Row],[Pnr.]]=BV$7,Tb.Financiering[[#This Row],[Eigen
bijdrage]]+Tb.Financiering[[#This Row],[Andere
subsidie(s)]]+Tb.Financiering[[#This Row],[Anders]],0)</f>
        <v>0</v>
      </c>
      <c r="BW90" s="259">
        <f>IF(Tb.Financiering[[#This Row],[Pnr.]]=BW$7,Tb.Financiering[[#This Row],[Eigen
bijdrage]]+Tb.Financiering[[#This Row],[Andere
subsidie(s)]]+Tb.Financiering[[#This Row],[Anders]],0)</f>
        <v>0</v>
      </c>
      <c r="BX90" s="259">
        <f>IF(Tb.Financiering[[#This Row],[Pnr.]]=BX$7,Tb.Financiering[[#This Row],[Eigen
bijdrage]]+Tb.Financiering[[#This Row],[Andere
subsidie(s)]]+Tb.Financiering[[#This Row],[Anders]],0)</f>
        <v>0</v>
      </c>
      <c r="BY90" s="259">
        <f>IF(Tb.Financiering[[#This Row],[Pnr.]]=BY$7,Tb.Financiering[[#This Row],[Eigen
bijdrage]]+Tb.Financiering[[#This Row],[Andere
subsidie(s)]]+Tb.Financiering[[#This Row],[Anders]],0)</f>
        <v>0</v>
      </c>
      <c r="BZ90" s="259">
        <f>IF(Tb.Financiering[[#This Row],[Pnr.]]=BZ$7,Tb.Financiering[[#This Row],[Eigen
bijdrage]]+Tb.Financiering[[#This Row],[Andere
subsidie(s)]]+Tb.Financiering[[#This Row],[Anders]],0)</f>
        <v>0</v>
      </c>
      <c r="CA90" s="259">
        <f>IF(Tb.Financiering[[#This Row],[Pnr.]]=CA$7,Tb.Financiering[[#This Row],[Eigen
bijdrage]]+Tb.Financiering[[#This Row],[Andere
subsidie(s)]]+Tb.Financiering[[#This Row],[Anders]],0)</f>
        <v>0</v>
      </c>
      <c r="CB90" s="259">
        <f>IF(Tb.Financiering[[#This Row],[Pnr.]]=CB$7,Tb.Financiering[[#This Row],[Eigen
bijdrage]]+Tb.Financiering[[#This Row],[Andere
subsidie(s)]]+Tb.Financiering[[#This Row],[Anders]],0)</f>
        <v>0</v>
      </c>
      <c r="CC90" s="259">
        <f>IF(Tb.Financiering[[#This Row],[Pnr.]]=CC$7,Tb.Financiering[[#This Row],[Eigen
bijdrage]]+Tb.Financiering[[#This Row],[Andere
subsidie(s)]]+Tb.Financiering[[#This Row],[Anders]],0)</f>
        <v>0</v>
      </c>
      <c r="CD90" s="259">
        <f>IF(Tb.Financiering[[#This Row],[Pnr.]]=CD$7,Tb.Financiering[[#This Row],[Eigen
bijdrage]]+Tb.Financiering[[#This Row],[Andere
subsidie(s)]]+Tb.Financiering[[#This Row],[Anders]],0)</f>
        <v>0</v>
      </c>
      <c r="CE90" s="259">
        <f>IF(Tb.Financiering[[#This Row],[Pnr.]]=CE$7,Tb.Financiering[[#This Row],[Eigen
bijdrage]]+Tb.Financiering[[#This Row],[Andere
subsidie(s)]]+Tb.Financiering[[#This Row],[Anders]],0)</f>
        <v>0</v>
      </c>
      <c r="CF90" s="259">
        <f>IF(Tb.Financiering[[#This Row],[Pnr.]]=CF$7,Tb.Financiering[[#This Row],[Eigen
bijdrage]]+Tb.Financiering[[#This Row],[Andere
subsidie(s)]]+Tb.Financiering[[#This Row],[Anders]],0)</f>
        <v>0</v>
      </c>
      <c r="CG90" s="259">
        <f>IF(Tb.Financiering[[#This Row],[Pnr.]]=CG$7,Tb.Financiering[[#This Row],[Eigen
bijdrage]]+Tb.Financiering[[#This Row],[Andere
subsidie(s)]]+Tb.Financiering[[#This Row],[Anders]],0)</f>
        <v>0</v>
      </c>
      <c r="CH90" s="259">
        <f>IF(Tb.Financiering[[#This Row],[Pnr.]]=CH$7,Tb.Financiering[[#This Row],[Eigen
bijdrage]]+Tb.Financiering[[#This Row],[Andere
subsidie(s)]]+Tb.Financiering[[#This Row],[Anders]],0)</f>
        <v>0</v>
      </c>
      <c r="CI90" s="259">
        <f>IF(Tb.Financiering[[#This Row],[Pnr.]]=CI$7,Tb.Financiering[[#This Row],[Eigen
bijdrage]]+Tb.Financiering[[#This Row],[Andere
subsidie(s)]]+Tb.Financiering[[#This Row],[Anders]],0)</f>
        <v>0</v>
      </c>
      <c r="CJ90" s="259">
        <f>IF(Tb.Financiering[[#This Row],[Pnr.]]=CJ$7,Tb.Financiering[[#This Row],[Eigen
bijdrage]]+Tb.Financiering[[#This Row],[Andere
subsidie(s)]]+Tb.Financiering[[#This Row],[Anders]],0)</f>
        <v>0</v>
      </c>
      <c r="CK90" s="259">
        <f>IF(Tb.Financiering[[#This Row],[Pnr.]]=CK$7,Tb.Financiering[[#This Row],[Eigen
bijdrage]]+Tb.Financiering[[#This Row],[Andere
subsidie(s)]]+Tb.Financiering[[#This Row],[Anders]],0)</f>
        <v>0</v>
      </c>
      <c r="CL90" s="259">
        <f>IF(Tb.Financiering[[#This Row],[Pnr.]]=CL$7,Tb.Financiering[[#This Row],[Eigen
bijdrage]]+Tb.Financiering[[#This Row],[Andere
subsidie(s)]]+Tb.Financiering[[#This Row],[Anders]],0)</f>
        <v>0</v>
      </c>
      <c r="CM90" s="259">
        <f>IF(Tb.Financiering[[#This Row],[Pnr.]]=CM$7,Tb.Financiering[[#This Row],[Eigen
bijdrage]]+Tb.Financiering[[#This Row],[Andere
subsidie(s)]]+Tb.Financiering[[#This Row],[Anders]],0)</f>
        <v>0</v>
      </c>
      <c r="CN90" s="259">
        <f>IF(Tb.Financiering[[#This Row],[Pnr.]]=CN$7,Tb.Financiering[[#This Row],[Eigen
bijdrage]]+Tb.Financiering[[#This Row],[Andere
subsidie(s)]]+Tb.Financiering[[#This Row],[Anders]],0)</f>
        <v>0</v>
      </c>
      <c r="CO90" s="259">
        <f>IF(Tb.Financiering[[#This Row],[Pnr.]]=CO$7,Tb.Financiering[[#This Row],[Eigen
bijdrage]]+Tb.Financiering[[#This Row],[Andere
subsidie(s)]]+Tb.Financiering[[#This Row],[Anders]],0)</f>
        <v>0</v>
      </c>
      <c r="CP90" s="259">
        <f>IF(Tb.Financiering[[#This Row],[Pnr.]]=CP$7,Tb.Financiering[[#This Row],[Eigen
bijdrage]]+Tb.Financiering[[#This Row],[Andere
subsidie(s)]]+Tb.Financiering[[#This Row],[Anders]],0)</f>
        <v>0</v>
      </c>
      <c r="CQ90" s="259">
        <f>IF(Tb.Financiering[[#This Row],[Pnr.]]=CQ$7,Tb.Financiering[[#This Row],[Eigen
bijdrage]]+Tb.Financiering[[#This Row],[Andere
subsidie(s)]]+Tb.Financiering[[#This Row],[Anders]],0)</f>
        <v>0</v>
      </c>
      <c r="CR90" s="259">
        <f>IF(Tb.Financiering[[#This Row],[Pnr.]]=CR$7,Tb.Financiering[[#This Row],[Eigen
bijdrage]]+Tb.Financiering[[#This Row],[Andere
subsidie(s)]]+Tb.Financiering[[#This Row],[Anders]],0)</f>
        <v>0</v>
      </c>
      <c r="CS90" s="259">
        <f>IF(Tb.Financiering[[#This Row],[Pnr.]]=CS$7,Tb.Financiering[[#This Row],[Eigen
bijdrage]]+Tb.Financiering[[#This Row],[Andere
subsidie(s)]]+Tb.Financiering[[#This Row],[Anders]],0)</f>
        <v>0</v>
      </c>
      <c r="CT90" s="259">
        <f>IF(Tb.Financiering[[#This Row],[Pnr.]]=CT$7,Tb.Financiering[[#This Row],[Eigen
bijdrage]]+Tb.Financiering[[#This Row],[Andere
subsidie(s)]]+Tb.Financiering[[#This Row],[Anders]],0)</f>
        <v>0</v>
      </c>
      <c r="CU90" s="259">
        <f>IF(Tb.Financiering[[#This Row],[Pnr.]]=CU$7,Tb.Financiering[[#This Row],[Eigen
bijdrage]]+Tb.Financiering[[#This Row],[Andere
subsidie(s)]]+Tb.Financiering[[#This Row],[Anders]],0)</f>
        <v>0</v>
      </c>
      <c r="CV90" s="259">
        <f>IF(Tb.Financiering[[#This Row],[Pnr.]]=CV$7,Tb.Financiering[[#This Row],[Eigen
bijdrage]]+Tb.Financiering[[#This Row],[Andere
subsidie(s)]]+Tb.Financiering[[#This Row],[Anders]],0)</f>
        <v>0</v>
      </c>
      <c r="CW90" s="259">
        <f>IF(Tb.Financiering[[#This Row],[Pnr.]]=CW$7,Tb.Financiering[[#This Row],[Eigen
bijdrage]]+Tb.Financiering[[#This Row],[Andere
subsidie(s)]]+Tb.Financiering[[#This Row],[Anders]],0)</f>
        <v>0</v>
      </c>
      <c r="CX90" s="259">
        <f>IF(Tb.Financiering[[#This Row],[Pnr.]]=CX$7,Tb.Financiering[[#This Row],[Eigen
bijdrage]]+Tb.Financiering[[#This Row],[Andere
subsidie(s)]]+Tb.Financiering[[#This Row],[Anders]],0)</f>
        <v>0</v>
      </c>
      <c r="CY90" s="259">
        <f>IF(Tb.Financiering[[#This Row],[Pnr.]]=CY$7,Tb.Financiering[[#This Row],[Eigen
bijdrage]]+Tb.Financiering[[#This Row],[Andere
subsidie(s)]]+Tb.Financiering[[#This Row],[Anders]],0)</f>
        <v>0</v>
      </c>
      <c r="CZ90" s="259">
        <f>IF(Tb.Financiering[[#This Row],[Pnr.]]=CZ$7,Tb.Financiering[[#This Row],[Eigen
bijdrage]]+Tb.Financiering[[#This Row],[Andere
subsidie(s)]]+Tb.Financiering[[#This Row],[Anders]],0)</f>
        <v>0</v>
      </c>
      <c r="DA90" s="259">
        <f>IF(Tb.Financiering[[#This Row],[Pnr.]]=DA$7,Tb.Financiering[[#This Row],[Eigen
bijdrage]]+Tb.Financiering[[#This Row],[Andere
subsidie(s)]]+Tb.Financiering[[#This Row],[Anders]],0)</f>
        <v>0</v>
      </c>
      <c r="DB90" s="259">
        <f>IF(Tb.Financiering[[#This Row],[Pnr.]]=DB$7,Tb.Financiering[[#This Row],[Eigen
bijdrage]]+Tb.Financiering[[#This Row],[Andere
subsidie(s)]]+Tb.Financiering[[#This Row],[Anders]],0)</f>
        <v>0</v>
      </c>
      <c r="DC90" s="259">
        <f>IF(Tb.Financiering[[#This Row],[Pnr.]]=DC$7,Tb.Financiering[[#This Row],[Eigen
bijdrage]]+Tb.Financiering[[#This Row],[Andere
subsidie(s)]]+Tb.Financiering[[#This Row],[Anders]],0)</f>
        <v>0</v>
      </c>
      <c r="DD90" s="259">
        <f>IF(Tb.Financiering[[#This Row],[Pnr.]]=DD$7,Tb.Financiering[[#This Row],[Eigen
bijdrage]]+Tb.Financiering[[#This Row],[Andere
subsidie(s)]]+Tb.Financiering[[#This Row],[Anders]],0)</f>
        <v>0</v>
      </c>
      <c r="DE90" s="259">
        <f>IF(Tb.Financiering[[#This Row],[Pnr.]]=DE$7,Tb.Financiering[[#This Row],[Eigen
bijdrage]]+Tb.Financiering[[#This Row],[Andere
subsidie(s)]]+Tb.Financiering[[#This Row],[Anders]],0)</f>
        <v>0</v>
      </c>
      <c r="DF90" s="259">
        <f>IF(Tb.Financiering[[#This Row],[Pnr.]]=DF$7,Tb.Financiering[[#This Row],[Eigen
bijdrage]]+Tb.Financiering[[#This Row],[Andere
subsidie(s)]]+Tb.Financiering[[#This Row],[Anders]],0)</f>
        <v>0</v>
      </c>
      <c r="DG90" s="259">
        <f>IF(Tb.Financiering[[#This Row],[Pnr.]]=DG$7,Tb.Financiering[[#This Row],[Eigen
bijdrage]]+Tb.Financiering[[#This Row],[Andere
subsidie(s)]]+Tb.Financiering[[#This Row],[Anders]],0)</f>
        <v>0</v>
      </c>
      <c r="DH90" s="259">
        <f>IF(Tb.Financiering[[#This Row],[Pnr.]]=DH$7,Tb.Financiering[[#This Row],[Eigen
bijdrage]]+Tb.Financiering[[#This Row],[Andere
subsidie(s)]]+Tb.Financiering[[#This Row],[Anders]],0)</f>
        <v>0</v>
      </c>
      <c r="DI90" s="259">
        <f>IF(Tb.Financiering[[#This Row],[Pnr.]]=DI$7,Tb.Financiering[[#This Row],[Eigen
bijdrage]]+Tb.Financiering[[#This Row],[Andere
subsidie(s)]]+Tb.Financiering[[#This Row],[Anders]],0)</f>
        <v>0</v>
      </c>
      <c r="DJ90" s="259">
        <f>IF(Tb.Financiering[[#This Row],[Pnr.]]=DJ$7,Tb.Financiering[[#This Row],[Eigen
bijdrage]]+Tb.Financiering[[#This Row],[Andere
subsidie(s)]]+Tb.Financiering[[#This Row],[Anders]],0)</f>
        <v>0</v>
      </c>
      <c r="DK90" s="259">
        <f>IF(Tb.Financiering[[#This Row],[Pnr.]]=DK$7,Tb.Financiering[[#This Row],[Eigen
bijdrage]]+Tb.Financiering[[#This Row],[Andere
subsidie(s)]]+Tb.Financiering[[#This Row],[Anders]],0)</f>
        <v>0</v>
      </c>
      <c r="XEZ90" s="267"/>
      <c r="XFA90" s="267"/>
      <c r="XFB90" s="267"/>
      <c r="XFC90" s="267"/>
      <c r="XFD90" s="31"/>
    </row>
    <row r="91" spans="1:115 16380:16384" s="4" customFormat="1" x14ac:dyDescent="0.3">
      <c r="A91" s="31"/>
      <c r="B91" s="147"/>
      <c r="C91" s="147"/>
      <c r="D91" s="11">
        <f>SUMIF(Tbl.Kosten[PSAnr.],Tb.Financiering[[#This Row],[PSAnr.]],Tbl.Kosten[Totaal kosten])</f>
        <v>0</v>
      </c>
      <c r="E91" s="164">
        <f>SUMIF(Tbl.Kosten[PSAnr.],Tb.Financiering[[#This Row],[PSAnr.]],Tbl.Kosten[Subsidie])</f>
        <v>0</v>
      </c>
      <c r="F91" s="165"/>
      <c r="G91" s="164">
        <f>Tb.Financiering[[#This Row],[Begrote kosten]]-Tb.Financiering[[#This Row],[Berekende GLB subsidie]]-Tb.Financiering[[#This Row],[Correctie GLB subsidie]]</f>
        <v>0</v>
      </c>
      <c r="H91" s="166"/>
      <c r="I91" s="166"/>
      <c r="J91" s="166"/>
      <c r="K91" s="162"/>
      <c r="L91" s="97">
        <f>Tb.Financiering[[#This Row],[Te financieren]]-SUM(Tb.Financiering[[#This Row],[Eigen
bijdrage]:[Anders]])</f>
        <v>0</v>
      </c>
      <c r="M91" s="170" t="str">
        <f>IFERROR(VLOOKUP(Tb.Financiering[[#This Row],[Partnernaam]],Tbl.Projectpartners[[Naam]:[PNr.]],9,FALSE),"")</f>
        <v/>
      </c>
      <c r="N91" s="152" t="str">
        <f>IFERROR(VLOOKUP(Tb.Financiering[[#This Row],[Subsidiabele activiteit]],Tbl.Subsidiehoogte[[Subsidieactiviteit]:[SAnr.]],3,FALSE),"")</f>
        <v/>
      </c>
      <c r="O91" s="152" t="str">
        <f>_xlfn.CONCAT(Tb.Financiering[[#This Row],[Pnr.]],Tb.Financiering[[#This Row],[SAnr.]])</f>
        <v/>
      </c>
      <c r="P91" s="154">
        <f>IF(Tb.Financiering[[#This Row],[Pnr.]]=P$7,Tb.Financiering[[#This Row],[Te financieren]]-Tb.Financiering[[#This Row],[Eigen
bijdrage]]-Tb.Financiering[[#This Row],[Andere
subsidie(s)]]-Tb.Financiering[[#This Row],[Anders]],0)</f>
        <v>0</v>
      </c>
      <c r="Q91" s="154">
        <f>IF(Tb.Financiering[[#This Row],[Pnr.]]=Q$7,Tb.Financiering[[#This Row],[Te financieren]]-Tb.Financiering[[#This Row],[Eigen
bijdrage]]-Tb.Financiering[[#This Row],[Andere
subsidie(s)]]-Tb.Financiering[[#This Row],[Anders]],0)</f>
        <v>0</v>
      </c>
      <c r="R91" s="154">
        <f>IF(Tb.Financiering[[#This Row],[Pnr.]]=R$7,Tb.Financiering[[#This Row],[Te financieren]]-Tb.Financiering[[#This Row],[Eigen
bijdrage]]-Tb.Financiering[[#This Row],[Andere
subsidie(s)]]-Tb.Financiering[[#This Row],[Anders]],0)</f>
        <v>0</v>
      </c>
      <c r="S91" s="154">
        <f>IF(Tb.Financiering[[#This Row],[Pnr.]]=S$7,Tb.Financiering[[#This Row],[Te financieren]]-Tb.Financiering[[#This Row],[Eigen
bijdrage]]-Tb.Financiering[[#This Row],[Andere
subsidie(s)]]-Tb.Financiering[[#This Row],[Anders]],0)</f>
        <v>0</v>
      </c>
      <c r="T91" s="154">
        <f>IF(Tb.Financiering[[#This Row],[Pnr.]]=T$7,Tb.Financiering[[#This Row],[Te financieren]]-Tb.Financiering[[#This Row],[Eigen
bijdrage]]-Tb.Financiering[[#This Row],[Andere
subsidie(s)]]-Tb.Financiering[[#This Row],[Anders]],0)</f>
        <v>0</v>
      </c>
      <c r="U91" s="154">
        <f>IF(Tb.Financiering[[#This Row],[Pnr.]]=U$7,Tb.Financiering[[#This Row],[Te financieren]]-Tb.Financiering[[#This Row],[Eigen
bijdrage]]-Tb.Financiering[[#This Row],[Andere
subsidie(s)]]-Tb.Financiering[[#This Row],[Anders]],0)</f>
        <v>0</v>
      </c>
      <c r="V91" s="154">
        <f>IF(Tb.Financiering[[#This Row],[Pnr.]]=V$7,Tb.Financiering[[#This Row],[Te financieren]]-Tb.Financiering[[#This Row],[Eigen
bijdrage]]-Tb.Financiering[[#This Row],[Andere
subsidie(s)]]-Tb.Financiering[[#This Row],[Anders]],0)</f>
        <v>0</v>
      </c>
      <c r="W91" s="154">
        <f>IF(Tb.Financiering[[#This Row],[Pnr.]]=W$7,Tb.Financiering[[#This Row],[Te financieren]]-Tb.Financiering[[#This Row],[Eigen
bijdrage]]-Tb.Financiering[[#This Row],[Andere
subsidie(s)]]-Tb.Financiering[[#This Row],[Anders]],0)</f>
        <v>0</v>
      </c>
      <c r="X91" s="154">
        <f>IF(Tb.Financiering[[#This Row],[Pnr.]]=X$7,Tb.Financiering[[#This Row],[Te financieren]]-Tb.Financiering[[#This Row],[Eigen
bijdrage]]-Tb.Financiering[[#This Row],[Andere
subsidie(s)]]-Tb.Financiering[[#This Row],[Anders]],0)</f>
        <v>0</v>
      </c>
      <c r="Y91" s="154">
        <f>IF(Tb.Financiering[[#This Row],[Pnr.]]=Y$7,Tb.Financiering[[#This Row],[Te financieren]]-Tb.Financiering[[#This Row],[Eigen
bijdrage]]-Tb.Financiering[[#This Row],[Andere
subsidie(s)]]-Tb.Financiering[[#This Row],[Anders]],0)</f>
        <v>0</v>
      </c>
      <c r="Z91" s="154">
        <f>IF(Tb.Financiering[[#This Row],[Pnr.]]=Z$7,Tb.Financiering[[#This Row],[Te financieren]]-Tb.Financiering[[#This Row],[Eigen
bijdrage]]-Tb.Financiering[[#This Row],[Andere
subsidie(s)]]-Tb.Financiering[[#This Row],[Anders]],0)</f>
        <v>0</v>
      </c>
      <c r="AA91" s="154">
        <f>IF(Tb.Financiering[[#This Row],[Pnr.]]=AA$7,Tb.Financiering[[#This Row],[Te financieren]]-Tb.Financiering[[#This Row],[Eigen
bijdrage]]-Tb.Financiering[[#This Row],[Andere
subsidie(s)]]-Tb.Financiering[[#This Row],[Anders]],0)</f>
        <v>0</v>
      </c>
      <c r="AB91" s="154">
        <f>IF(Tb.Financiering[[#This Row],[Pnr.]]=AB$7,Tb.Financiering[[#This Row],[Te financieren]]-Tb.Financiering[[#This Row],[Eigen
bijdrage]]-Tb.Financiering[[#This Row],[Andere
subsidie(s)]]-Tb.Financiering[[#This Row],[Anders]],0)</f>
        <v>0</v>
      </c>
      <c r="AC91" s="154">
        <f>IF(Tb.Financiering[[#This Row],[Pnr.]]=AC$7,Tb.Financiering[[#This Row],[Te financieren]]-Tb.Financiering[[#This Row],[Eigen
bijdrage]]-Tb.Financiering[[#This Row],[Andere
subsidie(s)]]-Tb.Financiering[[#This Row],[Anders]],0)</f>
        <v>0</v>
      </c>
      <c r="AD91" s="154">
        <f>IF(Tb.Financiering[[#This Row],[Pnr.]]=AD$7,Tb.Financiering[[#This Row],[Te financieren]]-Tb.Financiering[[#This Row],[Eigen
bijdrage]]-Tb.Financiering[[#This Row],[Andere
subsidie(s)]]-Tb.Financiering[[#This Row],[Anders]],0)</f>
        <v>0</v>
      </c>
      <c r="AE91" s="154">
        <f>IF(Tb.Financiering[[#This Row],[Pnr.]]=AE$7,Tb.Financiering[[#This Row],[Te financieren]]-Tb.Financiering[[#This Row],[Eigen
bijdrage]]-Tb.Financiering[[#This Row],[Andere
subsidie(s)]]-Tb.Financiering[[#This Row],[Anders]],0)</f>
        <v>0</v>
      </c>
      <c r="AF91" s="154">
        <f>IF(Tb.Financiering[[#This Row],[Pnr.]]=AF$7,Tb.Financiering[[#This Row],[Te financieren]]-Tb.Financiering[[#This Row],[Eigen
bijdrage]]-Tb.Financiering[[#This Row],[Andere
subsidie(s)]]-Tb.Financiering[[#This Row],[Anders]],0)</f>
        <v>0</v>
      </c>
      <c r="AG91" s="154">
        <f>IF(Tb.Financiering[[#This Row],[Pnr.]]=AG$7,Tb.Financiering[[#This Row],[Te financieren]]-Tb.Financiering[[#This Row],[Eigen
bijdrage]]-Tb.Financiering[[#This Row],[Andere
subsidie(s)]]-Tb.Financiering[[#This Row],[Anders]],0)</f>
        <v>0</v>
      </c>
      <c r="AH91" s="154">
        <f>IF(Tb.Financiering[[#This Row],[Pnr.]]=AH$7,Tb.Financiering[[#This Row],[Te financieren]]-Tb.Financiering[[#This Row],[Eigen
bijdrage]]-Tb.Financiering[[#This Row],[Andere
subsidie(s)]]-Tb.Financiering[[#This Row],[Anders]],0)</f>
        <v>0</v>
      </c>
      <c r="AI91" s="154">
        <f>IF(Tb.Financiering[[#This Row],[Pnr.]]=AI$7,Tb.Financiering[[#This Row],[Te financieren]]-Tb.Financiering[[#This Row],[Eigen
bijdrage]]-Tb.Financiering[[#This Row],[Andere
subsidie(s)]]-Tb.Financiering[[#This Row],[Anders]],0)</f>
        <v>0</v>
      </c>
      <c r="AJ91" s="154">
        <f>IF(Tb.Financiering[[#This Row],[Pnr.]]=AJ$7,Tb.Financiering[[#This Row],[Te financieren]]-Tb.Financiering[[#This Row],[Eigen
bijdrage]]-Tb.Financiering[[#This Row],[Andere
subsidie(s)]]-Tb.Financiering[[#This Row],[Anders]],0)</f>
        <v>0</v>
      </c>
      <c r="AK91" s="154">
        <f>IF(Tb.Financiering[[#This Row],[Pnr.]]=AK$7,Tb.Financiering[[#This Row],[Te financieren]]-Tb.Financiering[[#This Row],[Eigen
bijdrage]]-Tb.Financiering[[#This Row],[Andere
subsidie(s)]]-Tb.Financiering[[#This Row],[Anders]],0)</f>
        <v>0</v>
      </c>
      <c r="AL91" s="154">
        <f>IF(Tb.Financiering[[#This Row],[Pnr.]]=AL$7,Tb.Financiering[[#This Row],[Te financieren]]-Tb.Financiering[[#This Row],[Eigen
bijdrage]]-Tb.Financiering[[#This Row],[Andere
subsidie(s)]]-Tb.Financiering[[#This Row],[Anders]],0)</f>
        <v>0</v>
      </c>
      <c r="AM91" s="154">
        <f>IF(Tb.Financiering[[#This Row],[Pnr.]]=AM$7,Tb.Financiering[[#This Row],[Te financieren]]-Tb.Financiering[[#This Row],[Eigen
bijdrage]]-Tb.Financiering[[#This Row],[Andere
subsidie(s)]]-Tb.Financiering[[#This Row],[Anders]],0)</f>
        <v>0</v>
      </c>
      <c r="AN91" s="154">
        <f>IF(Tb.Financiering[[#This Row],[Pnr.]]=AN$7,Tb.Financiering[[#This Row],[Te financieren]]-Tb.Financiering[[#This Row],[Eigen
bijdrage]]-Tb.Financiering[[#This Row],[Andere
subsidie(s)]]-Tb.Financiering[[#This Row],[Anders]],0)</f>
        <v>0</v>
      </c>
      <c r="AO91" s="154">
        <f>IF(Tb.Financiering[[#This Row],[Pnr.]]=AO$7,Tb.Financiering[[#This Row],[Te financieren]]-Tb.Financiering[[#This Row],[Eigen
bijdrage]]-Tb.Financiering[[#This Row],[Andere
subsidie(s)]]-Tb.Financiering[[#This Row],[Anders]],0)</f>
        <v>0</v>
      </c>
      <c r="AP91" s="154">
        <f>IF(Tb.Financiering[[#This Row],[Pnr.]]=AP$7,Tb.Financiering[[#This Row],[Te financieren]]-Tb.Financiering[[#This Row],[Eigen
bijdrage]]-Tb.Financiering[[#This Row],[Andere
subsidie(s)]]-Tb.Financiering[[#This Row],[Anders]],0)</f>
        <v>0</v>
      </c>
      <c r="AQ91" s="154">
        <f>IF(Tb.Financiering[[#This Row],[Pnr.]]=AQ$7,Tb.Financiering[[#This Row],[Te financieren]]-Tb.Financiering[[#This Row],[Eigen
bijdrage]]-Tb.Financiering[[#This Row],[Andere
subsidie(s)]]-Tb.Financiering[[#This Row],[Anders]],0)</f>
        <v>0</v>
      </c>
      <c r="AR91" s="154">
        <f>IF(Tb.Financiering[[#This Row],[Pnr.]]=AR$7,Tb.Financiering[[#This Row],[Te financieren]]-Tb.Financiering[[#This Row],[Eigen
bijdrage]]-Tb.Financiering[[#This Row],[Andere
subsidie(s)]]-Tb.Financiering[[#This Row],[Anders]],0)</f>
        <v>0</v>
      </c>
      <c r="AS91" s="154">
        <f>IF(Tb.Financiering[[#This Row],[Pnr.]]=AS$7,Tb.Financiering[[#This Row],[Te financieren]]-Tb.Financiering[[#This Row],[Eigen
bijdrage]]-Tb.Financiering[[#This Row],[Andere
subsidie(s)]]-Tb.Financiering[[#This Row],[Anders]],0)</f>
        <v>0</v>
      </c>
      <c r="AT91" s="154">
        <f>IF(Tb.Financiering[[#This Row],[Pnr.]]=AT$7,Tb.Financiering[[#This Row],[Te financieren]]-Tb.Financiering[[#This Row],[Eigen
bijdrage]]-Tb.Financiering[[#This Row],[Andere
subsidie(s)]]-Tb.Financiering[[#This Row],[Anders]],0)</f>
        <v>0</v>
      </c>
      <c r="AU91" s="154">
        <f>IF(Tb.Financiering[[#This Row],[Pnr.]]=AU$7,Tb.Financiering[[#This Row],[Te financieren]]-Tb.Financiering[[#This Row],[Eigen
bijdrage]]-Tb.Financiering[[#This Row],[Andere
subsidie(s)]]-Tb.Financiering[[#This Row],[Anders]],0)</f>
        <v>0</v>
      </c>
      <c r="AV91" s="154">
        <f>IF(Tb.Financiering[[#This Row],[Pnr.]]=AV$7,Tb.Financiering[[#This Row],[Te financieren]]-Tb.Financiering[[#This Row],[Eigen
bijdrage]]-Tb.Financiering[[#This Row],[Andere
subsidie(s)]]-Tb.Financiering[[#This Row],[Anders]],0)</f>
        <v>0</v>
      </c>
      <c r="AW91" s="154">
        <f>IF(Tb.Financiering[[#This Row],[Pnr.]]=AW$7,Tb.Financiering[[#This Row],[Te financieren]]-Tb.Financiering[[#This Row],[Eigen
bijdrage]]-Tb.Financiering[[#This Row],[Andere
subsidie(s)]]-Tb.Financiering[[#This Row],[Anders]],0)</f>
        <v>0</v>
      </c>
      <c r="AX91" s="154">
        <f>IF(Tb.Financiering[[#This Row],[Pnr.]]=AX$7,Tb.Financiering[[#This Row],[Te financieren]]-Tb.Financiering[[#This Row],[Eigen
bijdrage]]-Tb.Financiering[[#This Row],[Andere
subsidie(s)]]-Tb.Financiering[[#This Row],[Anders]],0)</f>
        <v>0</v>
      </c>
      <c r="AY91" s="154">
        <f>IF(Tb.Financiering[[#This Row],[Pnr.]]=AY$7,Tb.Financiering[[#This Row],[Te financieren]]-Tb.Financiering[[#This Row],[Eigen
bijdrage]]-Tb.Financiering[[#This Row],[Andere
subsidie(s)]]-Tb.Financiering[[#This Row],[Anders]],0)</f>
        <v>0</v>
      </c>
      <c r="AZ91" s="154">
        <f>IF(Tb.Financiering[[#This Row],[Pnr.]]=AZ$7,Tb.Financiering[[#This Row],[Te financieren]]-Tb.Financiering[[#This Row],[Eigen
bijdrage]]-Tb.Financiering[[#This Row],[Andere
subsidie(s)]]-Tb.Financiering[[#This Row],[Anders]],0)</f>
        <v>0</v>
      </c>
      <c r="BA91" s="154">
        <f>IF(Tb.Financiering[[#This Row],[Pnr.]]=BA$7,Tb.Financiering[[#This Row],[Te financieren]]-Tb.Financiering[[#This Row],[Eigen
bijdrage]]-Tb.Financiering[[#This Row],[Andere
subsidie(s)]]-Tb.Financiering[[#This Row],[Anders]],0)</f>
        <v>0</v>
      </c>
      <c r="BB91" s="154">
        <f>IF(Tb.Financiering[[#This Row],[Pnr.]]=BB$7,Tb.Financiering[[#This Row],[Te financieren]]-Tb.Financiering[[#This Row],[Eigen
bijdrage]]-Tb.Financiering[[#This Row],[Andere
subsidie(s)]]-Tb.Financiering[[#This Row],[Anders]],0)</f>
        <v>0</v>
      </c>
      <c r="BC91" s="154">
        <f>IF(Tb.Financiering[[#This Row],[Pnr.]]=BC$7,Tb.Financiering[[#This Row],[Te financieren]]-Tb.Financiering[[#This Row],[Eigen
bijdrage]]-Tb.Financiering[[#This Row],[Andere
subsidie(s)]]-Tb.Financiering[[#This Row],[Anders]],0)</f>
        <v>0</v>
      </c>
      <c r="BD91" s="154">
        <f>IF(Tb.Financiering[[#This Row],[Pnr.]]=BD$7,Tb.Financiering[[#This Row],[Te financieren]]-Tb.Financiering[[#This Row],[Eigen
bijdrage]]-Tb.Financiering[[#This Row],[Andere
subsidie(s)]]-Tb.Financiering[[#This Row],[Anders]],0)</f>
        <v>0</v>
      </c>
      <c r="BE91" s="154">
        <f>IF(Tb.Financiering[[#This Row],[Pnr.]]=BE$7,Tb.Financiering[[#This Row],[Te financieren]]-Tb.Financiering[[#This Row],[Eigen
bijdrage]]-Tb.Financiering[[#This Row],[Andere
subsidie(s)]]-Tb.Financiering[[#This Row],[Anders]],0)</f>
        <v>0</v>
      </c>
      <c r="BF91" s="154">
        <f>IF(Tb.Financiering[[#This Row],[Pnr.]]=BF$7,Tb.Financiering[[#This Row],[Te financieren]]-Tb.Financiering[[#This Row],[Eigen
bijdrage]]-Tb.Financiering[[#This Row],[Andere
subsidie(s)]]-Tb.Financiering[[#This Row],[Anders]],0)</f>
        <v>0</v>
      </c>
      <c r="BG91" s="154">
        <f>IF(Tb.Financiering[[#This Row],[Pnr.]]=BG$7,Tb.Financiering[[#This Row],[Te financieren]]-Tb.Financiering[[#This Row],[Eigen
bijdrage]]-Tb.Financiering[[#This Row],[Andere
subsidie(s)]]-Tb.Financiering[[#This Row],[Anders]],0)</f>
        <v>0</v>
      </c>
      <c r="BH91" s="154">
        <f>IF(Tb.Financiering[[#This Row],[Pnr.]]=BH$7,Tb.Financiering[[#This Row],[Te financieren]]-Tb.Financiering[[#This Row],[Eigen
bijdrage]]-Tb.Financiering[[#This Row],[Andere
subsidie(s)]]-Tb.Financiering[[#This Row],[Anders]],0)</f>
        <v>0</v>
      </c>
      <c r="BI91" s="154">
        <f>IF(Tb.Financiering[[#This Row],[Pnr.]]=BI$7,Tb.Financiering[[#This Row],[Te financieren]]-Tb.Financiering[[#This Row],[Eigen
bijdrage]]-Tb.Financiering[[#This Row],[Andere
subsidie(s)]]-Tb.Financiering[[#This Row],[Anders]],0)</f>
        <v>0</v>
      </c>
      <c r="BJ91" s="154">
        <f>IF(Tb.Financiering[[#This Row],[Pnr.]]=BJ$7,Tb.Financiering[[#This Row],[Te financieren]]-Tb.Financiering[[#This Row],[Eigen
bijdrage]]-Tb.Financiering[[#This Row],[Andere
subsidie(s)]]-Tb.Financiering[[#This Row],[Anders]],0)</f>
        <v>0</v>
      </c>
      <c r="BK91" s="154">
        <f>IF(Tb.Financiering[[#This Row],[Pnr.]]=BK$7,Tb.Financiering[[#This Row],[Te financieren]]-Tb.Financiering[[#This Row],[Eigen
bijdrage]]-Tb.Financiering[[#This Row],[Andere
subsidie(s)]]-Tb.Financiering[[#This Row],[Anders]],0)</f>
        <v>0</v>
      </c>
      <c r="BL91" s="154">
        <f>IF(Tb.Financiering[[#This Row],[Pnr.]]=BL$7,Tb.Financiering[[#This Row],[Te financieren]]-Tb.Financiering[[#This Row],[Eigen
bijdrage]]-Tb.Financiering[[#This Row],[Andere
subsidie(s)]]-Tb.Financiering[[#This Row],[Anders]],0)</f>
        <v>0</v>
      </c>
      <c r="BM91" s="154">
        <f>IF(Tb.Financiering[[#This Row],[Pnr.]]=BM$7,Tb.Financiering[[#This Row],[Te financieren]]-Tb.Financiering[[#This Row],[Eigen
bijdrage]]-Tb.Financiering[[#This Row],[Andere
subsidie(s)]]-Tb.Financiering[[#This Row],[Anders]],0)</f>
        <v>0</v>
      </c>
      <c r="BN91" s="259">
        <f>IF(Tb.Financiering[[#This Row],[Pnr.]]=BN$7,Tb.Financiering[[#This Row],[Eigen
bijdrage]]+Tb.Financiering[[#This Row],[Andere
subsidie(s)]]+Tb.Financiering[[#This Row],[Anders]],0)</f>
        <v>0</v>
      </c>
      <c r="BO91" s="259">
        <f>IF(Tb.Financiering[[#This Row],[Pnr.]]=BO$7,Tb.Financiering[[#This Row],[Eigen
bijdrage]]+Tb.Financiering[[#This Row],[Andere
subsidie(s)]]+Tb.Financiering[[#This Row],[Anders]],0)</f>
        <v>0</v>
      </c>
      <c r="BP91" s="259">
        <f>IF(Tb.Financiering[[#This Row],[Pnr.]]=BP$7,Tb.Financiering[[#This Row],[Eigen
bijdrage]]+Tb.Financiering[[#This Row],[Andere
subsidie(s)]]+Tb.Financiering[[#This Row],[Anders]],0)</f>
        <v>0</v>
      </c>
      <c r="BQ91" s="259">
        <f>IF(Tb.Financiering[[#This Row],[Pnr.]]=BQ$7,Tb.Financiering[[#This Row],[Eigen
bijdrage]]+Tb.Financiering[[#This Row],[Andere
subsidie(s)]]+Tb.Financiering[[#This Row],[Anders]],0)</f>
        <v>0</v>
      </c>
      <c r="BR91" s="259">
        <f>IF(Tb.Financiering[[#This Row],[Pnr.]]=BR$7,Tb.Financiering[[#This Row],[Eigen
bijdrage]]+Tb.Financiering[[#This Row],[Andere
subsidie(s)]]+Tb.Financiering[[#This Row],[Anders]],0)</f>
        <v>0</v>
      </c>
      <c r="BS91" s="259">
        <f>IF(Tb.Financiering[[#This Row],[Pnr.]]=BS$7,Tb.Financiering[[#This Row],[Eigen
bijdrage]]+Tb.Financiering[[#This Row],[Andere
subsidie(s)]]+Tb.Financiering[[#This Row],[Anders]],0)</f>
        <v>0</v>
      </c>
      <c r="BT91" s="259">
        <f>IF(Tb.Financiering[[#This Row],[Pnr.]]=BT$7,Tb.Financiering[[#This Row],[Eigen
bijdrage]]+Tb.Financiering[[#This Row],[Andere
subsidie(s)]]+Tb.Financiering[[#This Row],[Anders]],0)</f>
        <v>0</v>
      </c>
      <c r="BU91" s="259">
        <f>IF(Tb.Financiering[[#This Row],[Pnr.]]=BU$7,Tb.Financiering[[#This Row],[Eigen
bijdrage]]+Tb.Financiering[[#This Row],[Andere
subsidie(s)]]+Tb.Financiering[[#This Row],[Anders]],0)</f>
        <v>0</v>
      </c>
      <c r="BV91" s="259">
        <f>IF(Tb.Financiering[[#This Row],[Pnr.]]=BV$7,Tb.Financiering[[#This Row],[Eigen
bijdrage]]+Tb.Financiering[[#This Row],[Andere
subsidie(s)]]+Tb.Financiering[[#This Row],[Anders]],0)</f>
        <v>0</v>
      </c>
      <c r="BW91" s="259">
        <f>IF(Tb.Financiering[[#This Row],[Pnr.]]=BW$7,Tb.Financiering[[#This Row],[Eigen
bijdrage]]+Tb.Financiering[[#This Row],[Andere
subsidie(s)]]+Tb.Financiering[[#This Row],[Anders]],0)</f>
        <v>0</v>
      </c>
      <c r="BX91" s="259">
        <f>IF(Tb.Financiering[[#This Row],[Pnr.]]=BX$7,Tb.Financiering[[#This Row],[Eigen
bijdrage]]+Tb.Financiering[[#This Row],[Andere
subsidie(s)]]+Tb.Financiering[[#This Row],[Anders]],0)</f>
        <v>0</v>
      </c>
      <c r="BY91" s="259">
        <f>IF(Tb.Financiering[[#This Row],[Pnr.]]=BY$7,Tb.Financiering[[#This Row],[Eigen
bijdrage]]+Tb.Financiering[[#This Row],[Andere
subsidie(s)]]+Tb.Financiering[[#This Row],[Anders]],0)</f>
        <v>0</v>
      </c>
      <c r="BZ91" s="259">
        <f>IF(Tb.Financiering[[#This Row],[Pnr.]]=BZ$7,Tb.Financiering[[#This Row],[Eigen
bijdrage]]+Tb.Financiering[[#This Row],[Andere
subsidie(s)]]+Tb.Financiering[[#This Row],[Anders]],0)</f>
        <v>0</v>
      </c>
      <c r="CA91" s="259">
        <f>IF(Tb.Financiering[[#This Row],[Pnr.]]=CA$7,Tb.Financiering[[#This Row],[Eigen
bijdrage]]+Tb.Financiering[[#This Row],[Andere
subsidie(s)]]+Tb.Financiering[[#This Row],[Anders]],0)</f>
        <v>0</v>
      </c>
      <c r="CB91" s="259">
        <f>IF(Tb.Financiering[[#This Row],[Pnr.]]=CB$7,Tb.Financiering[[#This Row],[Eigen
bijdrage]]+Tb.Financiering[[#This Row],[Andere
subsidie(s)]]+Tb.Financiering[[#This Row],[Anders]],0)</f>
        <v>0</v>
      </c>
      <c r="CC91" s="259">
        <f>IF(Tb.Financiering[[#This Row],[Pnr.]]=CC$7,Tb.Financiering[[#This Row],[Eigen
bijdrage]]+Tb.Financiering[[#This Row],[Andere
subsidie(s)]]+Tb.Financiering[[#This Row],[Anders]],0)</f>
        <v>0</v>
      </c>
      <c r="CD91" s="259">
        <f>IF(Tb.Financiering[[#This Row],[Pnr.]]=CD$7,Tb.Financiering[[#This Row],[Eigen
bijdrage]]+Tb.Financiering[[#This Row],[Andere
subsidie(s)]]+Tb.Financiering[[#This Row],[Anders]],0)</f>
        <v>0</v>
      </c>
      <c r="CE91" s="259">
        <f>IF(Tb.Financiering[[#This Row],[Pnr.]]=CE$7,Tb.Financiering[[#This Row],[Eigen
bijdrage]]+Tb.Financiering[[#This Row],[Andere
subsidie(s)]]+Tb.Financiering[[#This Row],[Anders]],0)</f>
        <v>0</v>
      </c>
      <c r="CF91" s="259">
        <f>IF(Tb.Financiering[[#This Row],[Pnr.]]=CF$7,Tb.Financiering[[#This Row],[Eigen
bijdrage]]+Tb.Financiering[[#This Row],[Andere
subsidie(s)]]+Tb.Financiering[[#This Row],[Anders]],0)</f>
        <v>0</v>
      </c>
      <c r="CG91" s="259">
        <f>IF(Tb.Financiering[[#This Row],[Pnr.]]=CG$7,Tb.Financiering[[#This Row],[Eigen
bijdrage]]+Tb.Financiering[[#This Row],[Andere
subsidie(s)]]+Tb.Financiering[[#This Row],[Anders]],0)</f>
        <v>0</v>
      </c>
      <c r="CH91" s="259">
        <f>IF(Tb.Financiering[[#This Row],[Pnr.]]=CH$7,Tb.Financiering[[#This Row],[Eigen
bijdrage]]+Tb.Financiering[[#This Row],[Andere
subsidie(s)]]+Tb.Financiering[[#This Row],[Anders]],0)</f>
        <v>0</v>
      </c>
      <c r="CI91" s="259">
        <f>IF(Tb.Financiering[[#This Row],[Pnr.]]=CI$7,Tb.Financiering[[#This Row],[Eigen
bijdrage]]+Tb.Financiering[[#This Row],[Andere
subsidie(s)]]+Tb.Financiering[[#This Row],[Anders]],0)</f>
        <v>0</v>
      </c>
      <c r="CJ91" s="259">
        <f>IF(Tb.Financiering[[#This Row],[Pnr.]]=CJ$7,Tb.Financiering[[#This Row],[Eigen
bijdrage]]+Tb.Financiering[[#This Row],[Andere
subsidie(s)]]+Tb.Financiering[[#This Row],[Anders]],0)</f>
        <v>0</v>
      </c>
      <c r="CK91" s="259">
        <f>IF(Tb.Financiering[[#This Row],[Pnr.]]=CK$7,Tb.Financiering[[#This Row],[Eigen
bijdrage]]+Tb.Financiering[[#This Row],[Andere
subsidie(s)]]+Tb.Financiering[[#This Row],[Anders]],0)</f>
        <v>0</v>
      </c>
      <c r="CL91" s="259">
        <f>IF(Tb.Financiering[[#This Row],[Pnr.]]=CL$7,Tb.Financiering[[#This Row],[Eigen
bijdrage]]+Tb.Financiering[[#This Row],[Andere
subsidie(s)]]+Tb.Financiering[[#This Row],[Anders]],0)</f>
        <v>0</v>
      </c>
      <c r="CM91" s="259">
        <f>IF(Tb.Financiering[[#This Row],[Pnr.]]=CM$7,Tb.Financiering[[#This Row],[Eigen
bijdrage]]+Tb.Financiering[[#This Row],[Andere
subsidie(s)]]+Tb.Financiering[[#This Row],[Anders]],0)</f>
        <v>0</v>
      </c>
      <c r="CN91" s="259">
        <f>IF(Tb.Financiering[[#This Row],[Pnr.]]=CN$7,Tb.Financiering[[#This Row],[Eigen
bijdrage]]+Tb.Financiering[[#This Row],[Andere
subsidie(s)]]+Tb.Financiering[[#This Row],[Anders]],0)</f>
        <v>0</v>
      </c>
      <c r="CO91" s="259">
        <f>IF(Tb.Financiering[[#This Row],[Pnr.]]=CO$7,Tb.Financiering[[#This Row],[Eigen
bijdrage]]+Tb.Financiering[[#This Row],[Andere
subsidie(s)]]+Tb.Financiering[[#This Row],[Anders]],0)</f>
        <v>0</v>
      </c>
      <c r="CP91" s="259">
        <f>IF(Tb.Financiering[[#This Row],[Pnr.]]=CP$7,Tb.Financiering[[#This Row],[Eigen
bijdrage]]+Tb.Financiering[[#This Row],[Andere
subsidie(s)]]+Tb.Financiering[[#This Row],[Anders]],0)</f>
        <v>0</v>
      </c>
      <c r="CQ91" s="259">
        <f>IF(Tb.Financiering[[#This Row],[Pnr.]]=CQ$7,Tb.Financiering[[#This Row],[Eigen
bijdrage]]+Tb.Financiering[[#This Row],[Andere
subsidie(s)]]+Tb.Financiering[[#This Row],[Anders]],0)</f>
        <v>0</v>
      </c>
      <c r="CR91" s="259">
        <f>IF(Tb.Financiering[[#This Row],[Pnr.]]=CR$7,Tb.Financiering[[#This Row],[Eigen
bijdrage]]+Tb.Financiering[[#This Row],[Andere
subsidie(s)]]+Tb.Financiering[[#This Row],[Anders]],0)</f>
        <v>0</v>
      </c>
      <c r="CS91" s="259">
        <f>IF(Tb.Financiering[[#This Row],[Pnr.]]=CS$7,Tb.Financiering[[#This Row],[Eigen
bijdrage]]+Tb.Financiering[[#This Row],[Andere
subsidie(s)]]+Tb.Financiering[[#This Row],[Anders]],0)</f>
        <v>0</v>
      </c>
      <c r="CT91" s="259">
        <f>IF(Tb.Financiering[[#This Row],[Pnr.]]=CT$7,Tb.Financiering[[#This Row],[Eigen
bijdrage]]+Tb.Financiering[[#This Row],[Andere
subsidie(s)]]+Tb.Financiering[[#This Row],[Anders]],0)</f>
        <v>0</v>
      </c>
      <c r="CU91" s="259">
        <f>IF(Tb.Financiering[[#This Row],[Pnr.]]=CU$7,Tb.Financiering[[#This Row],[Eigen
bijdrage]]+Tb.Financiering[[#This Row],[Andere
subsidie(s)]]+Tb.Financiering[[#This Row],[Anders]],0)</f>
        <v>0</v>
      </c>
      <c r="CV91" s="259">
        <f>IF(Tb.Financiering[[#This Row],[Pnr.]]=CV$7,Tb.Financiering[[#This Row],[Eigen
bijdrage]]+Tb.Financiering[[#This Row],[Andere
subsidie(s)]]+Tb.Financiering[[#This Row],[Anders]],0)</f>
        <v>0</v>
      </c>
      <c r="CW91" s="259">
        <f>IF(Tb.Financiering[[#This Row],[Pnr.]]=CW$7,Tb.Financiering[[#This Row],[Eigen
bijdrage]]+Tb.Financiering[[#This Row],[Andere
subsidie(s)]]+Tb.Financiering[[#This Row],[Anders]],0)</f>
        <v>0</v>
      </c>
      <c r="CX91" s="259">
        <f>IF(Tb.Financiering[[#This Row],[Pnr.]]=CX$7,Tb.Financiering[[#This Row],[Eigen
bijdrage]]+Tb.Financiering[[#This Row],[Andere
subsidie(s)]]+Tb.Financiering[[#This Row],[Anders]],0)</f>
        <v>0</v>
      </c>
      <c r="CY91" s="259">
        <f>IF(Tb.Financiering[[#This Row],[Pnr.]]=CY$7,Tb.Financiering[[#This Row],[Eigen
bijdrage]]+Tb.Financiering[[#This Row],[Andere
subsidie(s)]]+Tb.Financiering[[#This Row],[Anders]],0)</f>
        <v>0</v>
      </c>
      <c r="CZ91" s="259">
        <f>IF(Tb.Financiering[[#This Row],[Pnr.]]=CZ$7,Tb.Financiering[[#This Row],[Eigen
bijdrage]]+Tb.Financiering[[#This Row],[Andere
subsidie(s)]]+Tb.Financiering[[#This Row],[Anders]],0)</f>
        <v>0</v>
      </c>
      <c r="DA91" s="259">
        <f>IF(Tb.Financiering[[#This Row],[Pnr.]]=DA$7,Tb.Financiering[[#This Row],[Eigen
bijdrage]]+Tb.Financiering[[#This Row],[Andere
subsidie(s)]]+Tb.Financiering[[#This Row],[Anders]],0)</f>
        <v>0</v>
      </c>
      <c r="DB91" s="259">
        <f>IF(Tb.Financiering[[#This Row],[Pnr.]]=DB$7,Tb.Financiering[[#This Row],[Eigen
bijdrage]]+Tb.Financiering[[#This Row],[Andere
subsidie(s)]]+Tb.Financiering[[#This Row],[Anders]],0)</f>
        <v>0</v>
      </c>
      <c r="DC91" s="259">
        <f>IF(Tb.Financiering[[#This Row],[Pnr.]]=DC$7,Tb.Financiering[[#This Row],[Eigen
bijdrage]]+Tb.Financiering[[#This Row],[Andere
subsidie(s)]]+Tb.Financiering[[#This Row],[Anders]],0)</f>
        <v>0</v>
      </c>
      <c r="DD91" s="259">
        <f>IF(Tb.Financiering[[#This Row],[Pnr.]]=DD$7,Tb.Financiering[[#This Row],[Eigen
bijdrage]]+Tb.Financiering[[#This Row],[Andere
subsidie(s)]]+Tb.Financiering[[#This Row],[Anders]],0)</f>
        <v>0</v>
      </c>
      <c r="DE91" s="259">
        <f>IF(Tb.Financiering[[#This Row],[Pnr.]]=DE$7,Tb.Financiering[[#This Row],[Eigen
bijdrage]]+Tb.Financiering[[#This Row],[Andere
subsidie(s)]]+Tb.Financiering[[#This Row],[Anders]],0)</f>
        <v>0</v>
      </c>
      <c r="DF91" s="259">
        <f>IF(Tb.Financiering[[#This Row],[Pnr.]]=DF$7,Tb.Financiering[[#This Row],[Eigen
bijdrage]]+Tb.Financiering[[#This Row],[Andere
subsidie(s)]]+Tb.Financiering[[#This Row],[Anders]],0)</f>
        <v>0</v>
      </c>
      <c r="DG91" s="259">
        <f>IF(Tb.Financiering[[#This Row],[Pnr.]]=DG$7,Tb.Financiering[[#This Row],[Eigen
bijdrage]]+Tb.Financiering[[#This Row],[Andere
subsidie(s)]]+Tb.Financiering[[#This Row],[Anders]],0)</f>
        <v>0</v>
      </c>
      <c r="DH91" s="259">
        <f>IF(Tb.Financiering[[#This Row],[Pnr.]]=DH$7,Tb.Financiering[[#This Row],[Eigen
bijdrage]]+Tb.Financiering[[#This Row],[Andere
subsidie(s)]]+Tb.Financiering[[#This Row],[Anders]],0)</f>
        <v>0</v>
      </c>
      <c r="DI91" s="259">
        <f>IF(Tb.Financiering[[#This Row],[Pnr.]]=DI$7,Tb.Financiering[[#This Row],[Eigen
bijdrage]]+Tb.Financiering[[#This Row],[Andere
subsidie(s)]]+Tb.Financiering[[#This Row],[Anders]],0)</f>
        <v>0</v>
      </c>
      <c r="DJ91" s="259">
        <f>IF(Tb.Financiering[[#This Row],[Pnr.]]=DJ$7,Tb.Financiering[[#This Row],[Eigen
bijdrage]]+Tb.Financiering[[#This Row],[Andere
subsidie(s)]]+Tb.Financiering[[#This Row],[Anders]],0)</f>
        <v>0</v>
      </c>
      <c r="DK91" s="259">
        <f>IF(Tb.Financiering[[#This Row],[Pnr.]]=DK$7,Tb.Financiering[[#This Row],[Eigen
bijdrage]]+Tb.Financiering[[#This Row],[Andere
subsidie(s)]]+Tb.Financiering[[#This Row],[Anders]],0)</f>
        <v>0</v>
      </c>
      <c r="XEZ91" s="267"/>
      <c r="XFA91" s="267"/>
      <c r="XFB91" s="267"/>
      <c r="XFC91" s="267"/>
      <c r="XFD91" s="31"/>
    </row>
    <row r="92" spans="1:115 16380:16384" s="4" customFormat="1" x14ac:dyDescent="0.3">
      <c r="A92" s="31"/>
      <c r="B92" s="147"/>
      <c r="C92" s="147"/>
      <c r="D92" s="11">
        <f>SUMIF(Tbl.Kosten[PSAnr.],Tb.Financiering[[#This Row],[PSAnr.]],Tbl.Kosten[Totaal kosten])</f>
        <v>0</v>
      </c>
      <c r="E92" s="164">
        <f>SUMIF(Tbl.Kosten[PSAnr.],Tb.Financiering[[#This Row],[PSAnr.]],Tbl.Kosten[Subsidie])</f>
        <v>0</v>
      </c>
      <c r="F92" s="165"/>
      <c r="G92" s="164">
        <f>Tb.Financiering[[#This Row],[Begrote kosten]]-Tb.Financiering[[#This Row],[Berekende GLB subsidie]]-Tb.Financiering[[#This Row],[Correctie GLB subsidie]]</f>
        <v>0</v>
      </c>
      <c r="H92" s="166"/>
      <c r="I92" s="166"/>
      <c r="J92" s="166"/>
      <c r="K92" s="162"/>
      <c r="L92" s="97">
        <f>Tb.Financiering[[#This Row],[Te financieren]]-SUM(Tb.Financiering[[#This Row],[Eigen
bijdrage]:[Anders]])</f>
        <v>0</v>
      </c>
      <c r="M92" s="170" t="str">
        <f>IFERROR(VLOOKUP(Tb.Financiering[[#This Row],[Partnernaam]],Tbl.Projectpartners[[Naam]:[PNr.]],9,FALSE),"")</f>
        <v/>
      </c>
      <c r="N92" s="152" t="str">
        <f>IFERROR(VLOOKUP(Tb.Financiering[[#This Row],[Subsidiabele activiteit]],Tbl.Subsidiehoogte[[Subsidieactiviteit]:[SAnr.]],3,FALSE),"")</f>
        <v/>
      </c>
      <c r="O92" s="152" t="str">
        <f>_xlfn.CONCAT(Tb.Financiering[[#This Row],[Pnr.]],Tb.Financiering[[#This Row],[SAnr.]])</f>
        <v/>
      </c>
      <c r="P92" s="154">
        <f>IF(Tb.Financiering[[#This Row],[Pnr.]]=P$7,Tb.Financiering[[#This Row],[Te financieren]]-Tb.Financiering[[#This Row],[Eigen
bijdrage]]-Tb.Financiering[[#This Row],[Andere
subsidie(s)]]-Tb.Financiering[[#This Row],[Anders]],0)</f>
        <v>0</v>
      </c>
      <c r="Q92" s="154">
        <f>IF(Tb.Financiering[[#This Row],[Pnr.]]=Q$7,Tb.Financiering[[#This Row],[Te financieren]]-Tb.Financiering[[#This Row],[Eigen
bijdrage]]-Tb.Financiering[[#This Row],[Andere
subsidie(s)]]-Tb.Financiering[[#This Row],[Anders]],0)</f>
        <v>0</v>
      </c>
      <c r="R92" s="154">
        <f>IF(Tb.Financiering[[#This Row],[Pnr.]]=R$7,Tb.Financiering[[#This Row],[Te financieren]]-Tb.Financiering[[#This Row],[Eigen
bijdrage]]-Tb.Financiering[[#This Row],[Andere
subsidie(s)]]-Tb.Financiering[[#This Row],[Anders]],0)</f>
        <v>0</v>
      </c>
      <c r="S92" s="154">
        <f>IF(Tb.Financiering[[#This Row],[Pnr.]]=S$7,Tb.Financiering[[#This Row],[Te financieren]]-Tb.Financiering[[#This Row],[Eigen
bijdrage]]-Tb.Financiering[[#This Row],[Andere
subsidie(s)]]-Tb.Financiering[[#This Row],[Anders]],0)</f>
        <v>0</v>
      </c>
      <c r="T92" s="154">
        <f>IF(Tb.Financiering[[#This Row],[Pnr.]]=T$7,Tb.Financiering[[#This Row],[Te financieren]]-Tb.Financiering[[#This Row],[Eigen
bijdrage]]-Tb.Financiering[[#This Row],[Andere
subsidie(s)]]-Tb.Financiering[[#This Row],[Anders]],0)</f>
        <v>0</v>
      </c>
      <c r="U92" s="154">
        <f>IF(Tb.Financiering[[#This Row],[Pnr.]]=U$7,Tb.Financiering[[#This Row],[Te financieren]]-Tb.Financiering[[#This Row],[Eigen
bijdrage]]-Tb.Financiering[[#This Row],[Andere
subsidie(s)]]-Tb.Financiering[[#This Row],[Anders]],0)</f>
        <v>0</v>
      </c>
      <c r="V92" s="154">
        <f>IF(Tb.Financiering[[#This Row],[Pnr.]]=V$7,Tb.Financiering[[#This Row],[Te financieren]]-Tb.Financiering[[#This Row],[Eigen
bijdrage]]-Tb.Financiering[[#This Row],[Andere
subsidie(s)]]-Tb.Financiering[[#This Row],[Anders]],0)</f>
        <v>0</v>
      </c>
      <c r="W92" s="154">
        <f>IF(Tb.Financiering[[#This Row],[Pnr.]]=W$7,Tb.Financiering[[#This Row],[Te financieren]]-Tb.Financiering[[#This Row],[Eigen
bijdrage]]-Tb.Financiering[[#This Row],[Andere
subsidie(s)]]-Tb.Financiering[[#This Row],[Anders]],0)</f>
        <v>0</v>
      </c>
      <c r="X92" s="154">
        <f>IF(Tb.Financiering[[#This Row],[Pnr.]]=X$7,Tb.Financiering[[#This Row],[Te financieren]]-Tb.Financiering[[#This Row],[Eigen
bijdrage]]-Tb.Financiering[[#This Row],[Andere
subsidie(s)]]-Tb.Financiering[[#This Row],[Anders]],0)</f>
        <v>0</v>
      </c>
      <c r="Y92" s="154">
        <f>IF(Tb.Financiering[[#This Row],[Pnr.]]=Y$7,Tb.Financiering[[#This Row],[Te financieren]]-Tb.Financiering[[#This Row],[Eigen
bijdrage]]-Tb.Financiering[[#This Row],[Andere
subsidie(s)]]-Tb.Financiering[[#This Row],[Anders]],0)</f>
        <v>0</v>
      </c>
      <c r="Z92" s="154">
        <f>IF(Tb.Financiering[[#This Row],[Pnr.]]=Z$7,Tb.Financiering[[#This Row],[Te financieren]]-Tb.Financiering[[#This Row],[Eigen
bijdrage]]-Tb.Financiering[[#This Row],[Andere
subsidie(s)]]-Tb.Financiering[[#This Row],[Anders]],0)</f>
        <v>0</v>
      </c>
      <c r="AA92" s="154">
        <f>IF(Tb.Financiering[[#This Row],[Pnr.]]=AA$7,Tb.Financiering[[#This Row],[Te financieren]]-Tb.Financiering[[#This Row],[Eigen
bijdrage]]-Tb.Financiering[[#This Row],[Andere
subsidie(s)]]-Tb.Financiering[[#This Row],[Anders]],0)</f>
        <v>0</v>
      </c>
      <c r="AB92" s="154">
        <f>IF(Tb.Financiering[[#This Row],[Pnr.]]=AB$7,Tb.Financiering[[#This Row],[Te financieren]]-Tb.Financiering[[#This Row],[Eigen
bijdrage]]-Tb.Financiering[[#This Row],[Andere
subsidie(s)]]-Tb.Financiering[[#This Row],[Anders]],0)</f>
        <v>0</v>
      </c>
      <c r="AC92" s="154">
        <f>IF(Tb.Financiering[[#This Row],[Pnr.]]=AC$7,Tb.Financiering[[#This Row],[Te financieren]]-Tb.Financiering[[#This Row],[Eigen
bijdrage]]-Tb.Financiering[[#This Row],[Andere
subsidie(s)]]-Tb.Financiering[[#This Row],[Anders]],0)</f>
        <v>0</v>
      </c>
      <c r="AD92" s="154">
        <f>IF(Tb.Financiering[[#This Row],[Pnr.]]=AD$7,Tb.Financiering[[#This Row],[Te financieren]]-Tb.Financiering[[#This Row],[Eigen
bijdrage]]-Tb.Financiering[[#This Row],[Andere
subsidie(s)]]-Tb.Financiering[[#This Row],[Anders]],0)</f>
        <v>0</v>
      </c>
      <c r="AE92" s="154">
        <f>IF(Tb.Financiering[[#This Row],[Pnr.]]=AE$7,Tb.Financiering[[#This Row],[Te financieren]]-Tb.Financiering[[#This Row],[Eigen
bijdrage]]-Tb.Financiering[[#This Row],[Andere
subsidie(s)]]-Tb.Financiering[[#This Row],[Anders]],0)</f>
        <v>0</v>
      </c>
      <c r="AF92" s="154">
        <f>IF(Tb.Financiering[[#This Row],[Pnr.]]=AF$7,Tb.Financiering[[#This Row],[Te financieren]]-Tb.Financiering[[#This Row],[Eigen
bijdrage]]-Tb.Financiering[[#This Row],[Andere
subsidie(s)]]-Tb.Financiering[[#This Row],[Anders]],0)</f>
        <v>0</v>
      </c>
      <c r="AG92" s="154">
        <f>IF(Tb.Financiering[[#This Row],[Pnr.]]=AG$7,Tb.Financiering[[#This Row],[Te financieren]]-Tb.Financiering[[#This Row],[Eigen
bijdrage]]-Tb.Financiering[[#This Row],[Andere
subsidie(s)]]-Tb.Financiering[[#This Row],[Anders]],0)</f>
        <v>0</v>
      </c>
      <c r="AH92" s="154">
        <f>IF(Tb.Financiering[[#This Row],[Pnr.]]=AH$7,Tb.Financiering[[#This Row],[Te financieren]]-Tb.Financiering[[#This Row],[Eigen
bijdrage]]-Tb.Financiering[[#This Row],[Andere
subsidie(s)]]-Tb.Financiering[[#This Row],[Anders]],0)</f>
        <v>0</v>
      </c>
      <c r="AI92" s="154">
        <f>IF(Tb.Financiering[[#This Row],[Pnr.]]=AI$7,Tb.Financiering[[#This Row],[Te financieren]]-Tb.Financiering[[#This Row],[Eigen
bijdrage]]-Tb.Financiering[[#This Row],[Andere
subsidie(s)]]-Tb.Financiering[[#This Row],[Anders]],0)</f>
        <v>0</v>
      </c>
      <c r="AJ92" s="154">
        <f>IF(Tb.Financiering[[#This Row],[Pnr.]]=AJ$7,Tb.Financiering[[#This Row],[Te financieren]]-Tb.Financiering[[#This Row],[Eigen
bijdrage]]-Tb.Financiering[[#This Row],[Andere
subsidie(s)]]-Tb.Financiering[[#This Row],[Anders]],0)</f>
        <v>0</v>
      </c>
      <c r="AK92" s="154">
        <f>IF(Tb.Financiering[[#This Row],[Pnr.]]=AK$7,Tb.Financiering[[#This Row],[Te financieren]]-Tb.Financiering[[#This Row],[Eigen
bijdrage]]-Tb.Financiering[[#This Row],[Andere
subsidie(s)]]-Tb.Financiering[[#This Row],[Anders]],0)</f>
        <v>0</v>
      </c>
      <c r="AL92" s="154">
        <f>IF(Tb.Financiering[[#This Row],[Pnr.]]=AL$7,Tb.Financiering[[#This Row],[Te financieren]]-Tb.Financiering[[#This Row],[Eigen
bijdrage]]-Tb.Financiering[[#This Row],[Andere
subsidie(s)]]-Tb.Financiering[[#This Row],[Anders]],0)</f>
        <v>0</v>
      </c>
      <c r="AM92" s="154">
        <f>IF(Tb.Financiering[[#This Row],[Pnr.]]=AM$7,Tb.Financiering[[#This Row],[Te financieren]]-Tb.Financiering[[#This Row],[Eigen
bijdrage]]-Tb.Financiering[[#This Row],[Andere
subsidie(s)]]-Tb.Financiering[[#This Row],[Anders]],0)</f>
        <v>0</v>
      </c>
      <c r="AN92" s="154">
        <f>IF(Tb.Financiering[[#This Row],[Pnr.]]=AN$7,Tb.Financiering[[#This Row],[Te financieren]]-Tb.Financiering[[#This Row],[Eigen
bijdrage]]-Tb.Financiering[[#This Row],[Andere
subsidie(s)]]-Tb.Financiering[[#This Row],[Anders]],0)</f>
        <v>0</v>
      </c>
      <c r="AO92" s="154">
        <f>IF(Tb.Financiering[[#This Row],[Pnr.]]=AO$7,Tb.Financiering[[#This Row],[Te financieren]]-Tb.Financiering[[#This Row],[Eigen
bijdrage]]-Tb.Financiering[[#This Row],[Andere
subsidie(s)]]-Tb.Financiering[[#This Row],[Anders]],0)</f>
        <v>0</v>
      </c>
      <c r="AP92" s="154">
        <f>IF(Tb.Financiering[[#This Row],[Pnr.]]=AP$7,Tb.Financiering[[#This Row],[Te financieren]]-Tb.Financiering[[#This Row],[Eigen
bijdrage]]-Tb.Financiering[[#This Row],[Andere
subsidie(s)]]-Tb.Financiering[[#This Row],[Anders]],0)</f>
        <v>0</v>
      </c>
      <c r="AQ92" s="154">
        <f>IF(Tb.Financiering[[#This Row],[Pnr.]]=AQ$7,Tb.Financiering[[#This Row],[Te financieren]]-Tb.Financiering[[#This Row],[Eigen
bijdrage]]-Tb.Financiering[[#This Row],[Andere
subsidie(s)]]-Tb.Financiering[[#This Row],[Anders]],0)</f>
        <v>0</v>
      </c>
      <c r="AR92" s="154">
        <f>IF(Tb.Financiering[[#This Row],[Pnr.]]=AR$7,Tb.Financiering[[#This Row],[Te financieren]]-Tb.Financiering[[#This Row],[Eigen
bijdrage]]-Tb.Financiering[[#This Row],[Andere
subsidie(s)]]-Tb.Financiering[[#This Row],[Anders]],0)</f>
        <v>0</v>
      </c>
      <c r="AS92" s="154">
        <f>IF(Tb.Financiering[[#This Row],[Pnr.]]=AS$7,Tb.Financiering[[#This Row],[Te financieren]]-Tb.Financiering[[#This Row],[Eigen
bijdrage]]-Tb.Financiering[[#This Row],[Andere
subsidie(s)]]-Tb.Financiering[[#This Row],[Anders]],0)</f>
        <v>0</v>
      </c>
      <c r="AT92" s="154">
        <f>IF(Tb.Financiering[[#This Row],[Pnr.]]=AT$7,Tb.Financiering[[#This Row],[Te financieren]]-Tb.Financiering[[#This Row],[Eigen
bijdrage]]-Tb.Financiering[[#This Row],[Andere
subsidie(s)]]-Tb.Financiering[[#This Row],[Anders]],0)</f>
        <v>0</v>
      </c>
      <c r="AU92" s="154">
        <f>IF(Tb.Financiering[[#This Row],[Pnr.]]=AU$7,Tb.Financiering[[#This Row],[Te financieren]]-Tb.Financiering[[#This Row],[Eigen
bijdrage]]-Tb.Financiering[[#This Row],[Andere
subsidie(s)]]-Tb.Financiering[[#This Row],[Anders]],0)</f>
        <v>0</v>
      </c>
      <c r="AV92" s="154">
        <f>IF(Tb.Financiering[[#This Row],[Pnr.]]=AV$7,Tb.Financiering[[#This Row],[Te financieren]]-Tb.Financiering[[#This Row],[Eigen
bijdrage]]-Tb.Financiering[[#This Row],[Andere
subsidie(s)]]-Tb.Financiering[[#This Row],[Anders]],0)</f>
        <v>0</v>
      </c>
      <c r="AW92" s="154">
        <f>IF(Tb.Financiering[[#This Row],[Pnr.]]=AW$7,Tb.Financiering[[#This Row],[Te financieren]]-Tb.Financiering[[#This Row],[Eigen
bijdrage]]-Tb.Financiering[[#This Row],[Andere
subsidie(s)]]-Tb.Financiering[[#This Row],[Anders]],0)</f>
        <v>0</v>
      </c>
      <c r="AX92" s="154">
        <f>IF(Tb.Financiering[[#This Row],[Pnr.]]=AX$7,Tb.Financiering[[#This Row],[Te financieren]]-Tb.Financiering[[#This Row],[Eigen
bijdrage]]-Tb.Financiering[[#This Row],[Andere
subsidie(s)]]-Tb.Financiering[[#This Row],[Anders]],0)</f>
        <v>0</v>
      </c>
      <c r="AY92" s="154">
        <f>IF(Tb.Financiering[[#This Row],[Pnr.]]=AY$7,Tb.Financiering[[#This Row],[Te financieren]]-Tb.Financiering[[#This Row],[Eigen
bijdrage]]-Tb.Financiering[[#This Row],[Andere
subsidie(s)]]-Tb.Financiering[[#This Row],[Anders]],0)</f>
        <v>0</v>
      </c>
      <c r="AZ92" s="154">
        <f>IF(Tb.Financiering[[#This Row],[Pnr.]]=AZ$7,Tb.Financiering[[#This Row],[Te financieren]]-Tb.Financiering[[#This Row],[Eigen
bijdrage]]-Tb.Financiering[[#This Row],[Andere
subsidie(s)]]-Tb.Financiering[[#This Row],[Anders]],0)</f>
        <v>0</v>
      </c>
      <c r="BA92" s="154">
        <f>IF(Tb.Financiering[[#This Row],[Pnr.]]=BA$7,Tb.Financiering[[#This Row],[Te financieren]]-Tb.Financiering[[#This Row],[Eigen
bijdrage]]-Tb.Financiering[[#This Row],[Andere
subsidie(s)]]-Tb.Financiering[[#This Row],[Anders]],0)</f>
        <v>0</v>
      </c>
      <c r="BB92" s="154">
        <f>IF(Tb.Financiering[[#This Row],[Pnr.]]=BB$7,Tb.Financiering[[#This Row],[Te financieren]]-Tb.Financiering[[#This Row],[Eigen
bijdrage]]-Tb.Financiering[[#This Row],[Andere
subsidie(s)]]-Tb.Financiering[[#This Row],[Anders]],0)</f>
        <v>0</v>
      </c>
      <c r="BC92" s="154">
        <f>IF(Tb.Financiering[[#This Row],[Pnr.]]=BC$7,Tb.Financiering[[#This Row],[Te financieren]]-Tb.Financiering[[#This Row],[Eigen
bijdrage]]-Tb.Financiering[[#This Row],[Andere
subsidie(s)]]-Tb.Financiering[[#This Row],[Anders]],0)</f>
        <v>0</v>
      </c>
      <c r="BD92" s="154">
        <f>IF(Tb.Financiering[[#This Row],[Pnr.]]=BD$7,Tb.Financiering[[#This Row],[Te financieren]]-Tb.Financiering[[#This Row],[Eigen
bijdrage]]-Tb.Financiering[[#This Row],[Andere
subsidie(s)]]-Tb.Financiering[[#This Row],[Anders]],0)</f>
        <v>0</v>
      </c>
      <c r="BE92" s="154">
        <f>IF(Tb.Financiering[[#This Row],[Pnr.]]=BE$7,Tb.Financiering[[#This Row],[Te financieren]]-Tb.Financiering[[#This Row],[Eigen
bijdrage]]-Tb.Financiering[[#This Row],[Andere
subsidie(s)]]-Tb.Financiering[[#This Row],[Anders]],0)</f>
        <v>0</v>
      </c>
      <c r="BF92" s="154">
        <f>IF(Tb.Financiering[[#This Row],[Pnr.]]=BF$7,Tb.Financiering[[#This Row],[Te financieren]]-Tb.Financiering[[#This Row],[Eigen
bijdrage]]-Tb.Financiering[[#This Row],[Andere
subsidie(s)]]-Tb.Financiering[[#This Row],[Anders]],0)</f>
        <v>0</v>
      </c>
      <c r="BG92" s="154">
        <f>IF(Tb.Financiering[[#This Row],[Pnr.]]=BG$7,Tb.Financiering[[#This Row],[Te financieren]]-Tb.Financiering[[#This Row],[Eigen
bijdrage]]-Tb.Financiering[[#This Row],[Andere
subsidie(s)]]-Tb.Financiering[[#This Row],[Anders]],0)</f>
        <v>0</v>
      </c>
      <c r="BH92" s="154">
        <f>IF(Tb.Financiering[[#This Row],[Pnr.]]=BH$7,Tb.Financiering[[#This Row],[Te financieren]]-Tb.Financiering[[#This Row],[Eigen
bijdrage]]-Tb.Financiering[[#This Row],[Andere
subsidie(s)]]-Tb.Financiering[[#This Row],[Anders]],0)</f>
        <v>0</v>
      </c>
      <c r="BI92" s="154">
        <f>IF(Tb.Financiering[[#This Row],[Pnr.]]=BI$7,Tb.Financiering[[#This Row],[Te financieren]]-Tb.Financiering[[#This Row],[Eigen
bijdrage]]-Tb.Financiering[[#This Row],[Andere
subsidie(s)]]-Tb.Financiering[[#This Row],[Anders]],0)</f>
        <v>0</v>
      </c>
      <c r="BJ92" s="154">
        <f>IF(Tb.Financiering[[#This Row],[Pnr.]]=BJ$7,Tb.Financiering[[#This Row],[Te financieren]]-Tb.Financiering[[#This Row],[Eigen
bijdrage]]-Tb.Financiering[[#This Row],[Andere
subsidie(s)]]-Tb.Financiering[[#This Row],[Anders]],0)</f>
        <v>0</v>
      </c>
      <c r="BK92" s="154">
        <f>IF(Tb.Financiering[[#This Row],[Pnr.]]=BK$7,Tb.Financiering[[#This Row],[Te financieren]]-Tb.Financiering[[#This Row],[Eigen
bijdrage]]-Tb.Financiering[[#This Row],[Andere
subsidie(s)]]-Tb.Financiering[[#This Row],[Anders]],0)</f>
        <v>0</v>
      </c>
      <c r="BL92" s="154">
        <f>IF(Tb.Financiering[[#This Row],[Pnr.]]=BL$7,Tb.Financiering[[#This Row],[Te financieren]]-Tb.Financiering[[#This Row],[Eigen
bijdrage]]-Tb.Financiering[[#This Row],[Andere
subsidie(s)]]-Tb.Financiering[[#This Row],[Anders]],0)</f>
        <v>0</v>
      </c>
      <c r="BM92" s="154">
        <f>IF(Tb.Financiering[[#This Row],[Pnr.]]=BM$7,Tb.Financiering[[#This Row],[Te financieren]]-Tb.Financiering[[#This Row],[Eigen
bijdrage]]-Tb.Financiering[[#This Row],[Andere
subsidie(s)]]-Tb.Financiering[[#This Row],[Anders]],0)</f>
        <v>0</v>
      </c>
      <c r="BN92" s="259">
        <f>IF(Tb.Financiering[[#This Row],[Pnr.]]=BN$7,Tb.Financiering[[#This Row],[Eigen
bijdrage]]+Tb.Financiering[[#This Row],[Andere
subsidie(s)]]+Tb.Financiering[[#This Row],[Anders]],0)</f>
        <v>0</v>
      </c>
      <c r="BO92" s="259">
        <f>IF(Tb.Financiering[[#This Row],[Pnr.]]=BO$7,Tb.Financiering[[#This Row],[Eigen
bijdrage]]+Tb.Financiering[[#This Row],[Andere
subsidie(s)]]+Tb.Financiering[[#This Row],[Anders]],0)</f>
        <v>0</v>
      </c>
      <c r="BP92" s="259">
        <f>IF(Tb.Financiering[[#This Row],[Pnr.]]=BP$7,Tb.Financiering[[#This Row],[Eigen
bijdrage]]+Tb.Financiering[[#This Row],[Andere
subsidie(s)]]+Tb.Financiering[[#This Row],[Anders]],0)</f>
        <v>0</v>
      </c>
      <c r="BQ92" s="259">
        <f>IF(Tb.Financiering[[#This Row],[Pnr.]]=BQ$7,Tb.Financiering[[#This Row],[Eigen
bijdrage]]+Tb.Financiering[[#This Row],[Andere
subsidie(s)]]+Tb.Financiering[[#This Row],[Anders]],0)</f>
        <v>0</v>
      </c>
      <c r="BR92" s="259">
        <f>IF(Tb.Financiering[[#This Row],[Pnr.]]=BR$7,Tb.Financiering[[#This Row],[Eigen
bijdrage]]+Tb.Financiering[[#This Row],[Andere
subsidie(s)]]+Tb.Financiering[[#This Row],[Anders]],0)</f>
        <v>0</v>
      </c>
      <c r="BS92" s="259">
        <f>IF(Tb.Financiering[[#This Row],[Pnr.]]=BS$7,Tb.Financiering[[#This Row],[Eigen
bijdrage]]+Tb.Financiering[[#This Row],[Andere
subsidie(s)]]+Tb.Financiering[[#This Row],[Anders]],0)</f>
        <v>0</v>
      </c>
      <c r="BT92" s="259">
        <f>IF(Tb.Financiering[[#This Row],[Pnr.]]=BT$7,Tb.Financiering[[#This Row],[Eigen
bijdrage]]+Tb.Financiering[[#This Row],[Andere
subsidie(s)]]+Tb.Financiering[[#This Row],[Anders]],0)</f>
        <v>0</v>
      </c>
      <c r="BU92" s="259">
        <f>IF(Tb.Financiering[[#This Row],[Pnr.]]=BU$7,Tb.Financiering[[#This Row],[Eigen
bijdrage]]+Tb.Financiering[[#This Row],[Andere
subsidie(s)]]+Tb.Financiering[[#This Row],[Anders]],0)</f>
        <v>0</v>
      </c>
      <c r="BV92" s="259">
        <f>IF(Tb.Financiering[[#This Row],[Pnr.]]=BV$7,Tb.Financiering[[#This Row],[Eigen
bijdrage]]+Tb.Financiering[[#This Row],[Andere
subsidie(s)]]+Tb.Financiering[[#This Row],[Anders]],0)</f>
        <v>0</v>
      </c>
      <c r="BW92" s="259">
        <f>IF(Tb.Financiering[[#This Row],[Pnr.]]=BW$7,Tb.Financiering[[#This Row],[Eigen
bijdrage]]+Tb.Financiering[[#This Row],[Andere
subsidie(s)]]+Tb.Financiering[[#This Row],[Anders]],0)</f>
        <v>0</v>
      </c>
      <c r="BX92" s="259">
        <f>IF(Tb.Financiering[[#This Row],[Pnr.]]=BX$7,Tb.Financiering[[#This Row],[Eigen
bijdrage]]+Tb.Financiering[[#This Row],[Andere
subsidie(s)]]+Tb.Financiering[[#This Row],[Anders]],0)</f>
        <v>0</v>
      </c>
      <c r="BY92" s="259">
        <f>IF(Tb.Financiering[[#This Row],[Pnr.]]=BY$7,Tb.Financiering[[#This Row],[Eigen
bijdrage]]+Tb.Financiering[[#This Row],[Andere
subsidie(s)]]+Tb.Financiering[[#This Row],[Anders]],0)</f>
        <v>0</v>
      </c>
      <c r="BZ92" s="259">
        <f>IF(Tb.Financiering[[#This Row],[Pnr.]]=BZ$7,Tb.Financiering[[#This Row],[Eigen
bijdrage]]+Tb.Financiering[[#This Row],[Andere
subsidie(s)]]+Tb.Financiering[[#This Row],[Anders]],0)</f>
        <v>0</v>
      </c>
      <c r="CA92" s="259">
        <f>IF(Tb.Financiering[[#This Row],[Pnr.]]=CA$7,Tb.Financiering[[#This Row],[Eigen
bijdrage]]+Tb.Financiering[[#This Row],[Andere
subsidie(s)]]+Tb.Financiering[[#This Row],[Anders]],0)</f>
        <v>0</v>
      </c>
      <c r="CB92" s="259">
        <f>IF(Tb.Financiering[[#This Row],[Pnr.]]=CB$7,Tb.Financiering[[#This Row],[Eigen
bijdrage]]+Tb.Financiering[[#This Row],[Andere
subsidie(s)]]+Tb.Financiering[[#This Row],[Anders]],0)</f>
        <v>0</v>
      </c>
      <c r="CC92" s="259">
        <f>IF(Tb.Financiering[[#This Row],[Pnr.]]=CC$7,Tb.Financiering[[#This Row],[Eigen
bijdrage]]+Tb.Financiering[[#This Row],[Andere
subsidie(s)]]+Tb.Financiering[[#This Row],[Anders]],0)</f>
        <v>0</v>
      </c>
      <c r="CD92" s="259">
        <f>IF(Tb.Financiering[[#This Row],[Pnr.]]=CD$7,Tb.Financiering[[#This Row],[Eigen
bijdrage]]+Tb.Financiering[[#This Row],[Andere
subsidie(s)]]+Tb.Financiering[[#This Row],[Anders]],0)</f>
        <v>0</v>
      </c>
      <c r="CE92" s="259">
        <f>IF(Tb.Financiering[[#This Row],[Pnr.]]=CE$7,Tb.Financiering[[#This Row],[Eigen
bijdrage]]+Tb.Financiering[[#This Row],[Andere
subsidie(s)]]+Tb.Financiering[[#This Row],[Anders]],0)</f>
        <v>0</v>
      </c>
      <c r="CF92" s="259">
        <f>IF(Tb.Financiering[[#This Row],[Pnr.]]=CF$7,Tb.Financiering[[#This Row],[Eigen
bijdrage]]+Tb.Financiering[[#This Row],[Andere
subsidie(s)]]+Tb.Financiering[[#This Row],[Anders]],0)</f>
        <v>0</v>
      </c>
      <c r="CG92" s="259">
        <f>IF(Tb.Financiering[[#This Row],[Pnr.]]=CG$7,Tb.Financiering[[#This Row],[Eigen
bijdrage]]+Tb.Financiering[[#This Row],[Andere
subsidie(s)]]+Tb.Financiering[[#This Row],[Anders]],0)</f>
        <v>0</v>
      </c>
      <c r="CH92" s="259">
        <f>IF(Tb.Financiering[[#This Row],[Pnr.]]=CH$7,Tb.Financiering[[#This Row],[Eigen
bijdrage]]+Tb.Financiering[[#This Row],[Andere
subsidie(s)]]+Tb.Financiering[[#This Row],[Anders]],0)</f>
        <v>0</v>
      </c>
      <c r="CI92" s="259">
        <f>IF(Tb.Financiering[[#This Row],[Pnr.]]=CI$7,Tb.Financiering[[#This Row],[Eigen
bijdrage]]+Tb.Financiering[[#This Row],[Andere
subsidie(s)]]+Tb.Financiering[[#This Row],[Anders]],0)</f>
        <v>0</v>
      </c>
      <c r="CJ92" s="259">
        <f>IF(Tb.Financiering[[#This Row],[Pnr.]]=CJ$7,Tb.Financiering[[#This Row],[Eigen
bijdrage]]+Tb.Financiering[[#This Row],[Andere
subsidie(s)]]+Tb.Financiering[[#This Row],[Anders]],0)</f>
        <v>0</v>
      </c>
      <c r="CK92" s="259">
        <f>IF(Tb.Financiering[[#This Row],[Pnr.]]=CK$7,Tb.Financiering[[#This Row],[Eigen
bijdrage]]+Tb.Financiering[[#This Row],[Andere
subsidie(s)]]+Tb.Financiering[[#This Row],[Anders]],0)</f>
        <v>0</v>
      </c>
      <c r="CL92" s="259">
        <f>IF(Tb.Financiering[[#This Row],[Pnr.]]=CL$7,Tb.Financiering[[#This Row],[Eigen
bijdrage]]+Tb.Financiering[[#This Row],[Andere
subsidie(s)]]+Tb.Financiering[[#This Row],[Anders]],0)</f>
        <v>0</v>
      </c>
      <c r="CM92" s="259">
        <f>IF(Tb.Financiering[[#This Row],[Pnr.]]=CM$7,Tb.Financiering[[#This Row],[Eigen
bijdrage]]+Tb.Financiering[[#This Row],[Andere
subsidie(s)]]+Tb.Financiering[[#This Row],[Anders]],0)</f>
        <v>0</v>
      </c>
      <c r="CN92" s="259">
        <f>IF(Tb.Financiering[[#This Row],[Pnr.]]=CN$7,Tb.Financiering[[#This Row],[Eigen
bijdrage]]+Tb.Financiering[[#This Row],[Andere
subsidie(s)]]+Tb.Financiering[[#This Row],[Anders]],0)</f>
        <v>0</v>
      </c>
      <c r="CO92" s="259">
        <f>IF(Tb.Financiering[[#This Row],[Pnr.]]=CO$7,Tb.Financiering[[#This Row],[Eigen
bijdrage]]+Tb.Financiering[[#This Row],[Andere
subsidie(s)]]+Tb.Financiering[[#This Row],[Anders]],0)</f>
        <v>0</v>
      </c>
      <c r="CP92" s="259">
        <f>IF(Tb.Financiering[[#This Row],[Pnr.]]=CP$7,Tb.Financiering[[#This Row],[Eigen
bijdrage]]+Tb.Financiering[[#This Row],[Andere
subsidie(s)]]+Tb.Financiering[[#This Row],[Anders]],0)</f>
        <v>0</v>
      </c>
      <c r="CQ92" s="259">
        <f>IF(Tb.Financiering[[#This Row],[Pnr.]]=CQ$7,Tb.Financiering[[#This Row],[Eigen
bijdrage]]+Tb.Financiering[[#This Row],[Andere
subsidie(s)]]+Tb.Financiering[[#This Row],[Anders]],0)</f>
        <v>0</v>
      </c>
      <c r="CR92" s="259">
        <f>IF(Tb.Financiering[[#This Row],[Pnr.]]=CR$7,Tb.Financiering[[#This Row],[Eigen
bijdrage]]+Tb.Financiering[[#This Row],[Andere
subsidie(s)]]+Tb.Financiering[[#This Row],[Anders]],0)</f>
        <v>0</v>
      </c>
      <c r="CS92" s="259">
        <f>IF(Tb.Financiering[[#This Row],[Pnr.]]=CS$7,Tb.Financiering[[#This Row],[Eigen
bijdrage]]+Tb.Financiering[[#This Row],[Andere
subsidie(s)]]+Tb.Financiering[[#This Row],[Anders]],0)</f>
        <v>0</v>
      </c>
      <c r="CT92" s="259">
        <f>IF(Tb.Financiering[[#This Row],[Pnr.]]=CT$7,Tb.Financiering[[#This Row],[Eigen
bijdrage]]+Tb.Financiering[[#This Row],[Andere
subsidie(s)]]+Tb.Financiering[[#This Row],[Anders]],0)</f>
        <v>0</v>
      </c>
      <c r="CU92" s="259">
        <f>IF(Tb.Financiering[[#This Row],[Pnr.]]=CU$7,Tb.Financiering[[#This Row],[Eigen
bijdrage]]+Tb.Financiering[[#This Row],[Andere
subsidie(s)]]+Tb.Financiering[[#This Row],[Anders]],0)</f>
        <v>0</v>
      </c>
      <c r="CV92" s="259">
        <f>IF(Tb.Financiering[[#This Row],[Pnr.]]=CV$7,Tb.Financiering[[#This Row],[Eigen
bijdrage]]+Tb.Financiering[[#This Row],[Andere
subsidie(s)]]+Tb.Financiering[[#This Row],[Anders]],0)</f>
        <v>0</v>
      </c>
      <c r="CW92" s="259">
        <f>IF(Tb.Financiering[[#This Row],[Pnr.]]=CW$7,Tb.Financiering[[#This Row],[Eigen
bijdrage]]+Tb.Financiering[[#This Row],[Andere
subsidie(s)]]+Tb.Financiering[[#This Row],[Anders]],0)</f>
        <v>0</v>
      </c>
      <c r="CX92" s="259">
        <f>IF(Tb.Financiering[[#This Row],[Pnr.]]=CX$7,Tb.Financiering[[#This Row],[Eigen
bijdrage]]+Tb.Financiering[[#This Row],[Andere
subsidie(s)]]+Tb.Financiering[[#This Row],[Anders]],0)</f>
        <v>0</v>
      </c>
      <c r="CY92" s="259">
        <f>IF(Tb.Financiering[[#This Row],[Pnr.]]=CY$7,Tb.Financiering[[#This Row],[Eigen
bijdrage]]+Tb.Financiering[[#This Row],[Andere
subsidie(s)]]+Tb.Financiering[[#This Row],[Anders]],0)</f>
        <v>0</v>
      </c>
      <c r="CZ92" s="259">
        <f>IF(Tb.Financiering[[#This Row],[Pnr.]]=CZ$7,Tb.Financiering[[#This Row],[Eigen
bijdrage]]+Tb.Financiering[[#This Row],[Andere
subsidie(s)]]+Tb.Financiering[[#This Row],[Anders]],0)</f>
        <v>0</v>
      </c>
      <c r="DA92" s="259">
        <f>IF(Tb.Financiering[[#This Row],[Pnr.]]=DA$7,Tb.Financiering[[#This Row],[Eigen
bijdrage]]+Tb.Financiering[[#This Row],[Andere
subsidie(s)]]+Tb.Financiering[[#This Row],[Anders]],0)</f>
        <v>0</v>
      </c>
      <c r="DB92" s="259">
        <f>IF(Tb.Financiering[[#This Row],[Pnr.]]=DB$7,Tb.Financiering[[#This Row],[Eigen
bijdrage]]+Tb.Financiering[[#This Row],[Andere
subsidie(s)]]+Tb.Financiering[[#This Row],[Anders]],0)</f>
        <v>0</v>
      </c>
      <c r="DC92" s="259">
        <f>IF(Tb.Financiering[[#This Row],[Pnr.]]=DC$7,Tb.Financiering[[#This Row],[Eigen
bijdrage]]+Tb.Financiering[[#This Row],[Andere
subsidie(s)]]+Tb.Financiering[[#This Row],[Anders]],0)</f>
        <v>0</v>
      </c>
      <c r="DD92" s="259">
        <f>IF(Tb.Financiering[[#This Row],[Pnr.]]=DD$7,Tb.Financiering[[#This Row],[Eigen
bijdrage]]+Tb.Financiering[[#This Row],[Andere
subsidie(s)]]+Tb.Financiering[[#This Row],[Anders]],0)</f>
        <v>0</v>
      </c>
      <c r="DE92" s="259">
        <f>IF(Tb.Financiering[[#This Row],[Pnr.]]=DE$7,Tb.Financiering[[#This Row],[Eigen
bijdrage]]+Tb.Financiering[[#This Row],[Andere
subsidie(s)]]+Tb.Financiering[[#This Row],[Anders]],0)</f>
        <v>0</v>
      </c>
      <c r="DF92" s="259">
        <f>IF(Tb.Financiering[[#This Row],[Pnr.]]=DF$7,Tb.Financiering[[#This Row],[Eigen
bijdrage]]+Tb.Financiering[[#This Row],[Andere
subsidie(s)]]+Tb.Financiering[[#This Row],[Anders]],0)</f>
        <v>0</v>
      </c>
      <c r="DG92" s="259">
        <f>IF(Tb.Financiering[[#This Row],[Pnr.]]=DG$7,Tb.Financiering[[#This Row],[Eigen
bijdrage]]+Tb.Financiering[[#This Row],[Andere
subsidie(s)]]+Tb.Financiering[[#This Row],[Anders]],0)</f>
        <v>0</v>
      </c>
      <c r="DH92" s="259">
        <f>IF(Tb.Financiering[[#This Row],[Pnr.]]=DH$7,Tb.Financiering[[#This Row],[Eigen
bijdrage]]+Tb.Financiering[[#This Row],[Andere
subsidie(s)]]+Tb.Financiering[[#This Row],[Anders]],0)</f>
        <v>0</v>
      </c>
      <c r="DI92" s="259">
        <f>IF(Tb.Financiering[[#This Row],[Pnr.]]=DI$7,Tb.Financiering[[#This Row],[Eigen
bijdrage]]+Tb.Financiering[[#This Row],[Andere
subsidie(s)]]+Tb.Financiering[[#This Row],[Anders]],0)</f>
        <v>0</v>
      </c>
      <c r="DJ92" s="259">
        <f>IF(Tb.Financiering[[#This Row],[Pnr.]]=DJ$7,Tb.Financiering[[#This Row],[Eigen
bijdrage]]+Tb.Financiering[[#This Row],[Andere
subsidie(s)]]+Tb.Financiering[[#This Row],[Anders]],0)</f>
        <v>0</v>
      </c>
      <c r="DK92" s="259">
        <f>IF(Tb.Financiering[[#This Row],[Pnr.]]=DK$7,Tb.Financiering[[#This Row],[Eigen
bijdrage]]+Tb.Financiering[[#This Row],[Andere
subsidie(s)]]+Tb.Financiering[[#This Row],[Anders]],0)</f>
        <v>0</v>
      </c>
      <c r="XEZ92" s="267"/>
      <c r="XFA92" s="267"/>
      <c r="XFB92" s="267"/>
      <c r="XFC92" s="267"/>
      <c r="XFD92" s="31"/>
    </row>
    <row r="93" spans="1:115 16380:16384" s="4" customFormat="1" x14ac:dyDescent="0.3">
      <c r="A93" s="31"/>
      <c r="B93" s="147"/>
      <c r="C93" s="147"/>
      <c r="D93" s="11">
        <f>SUMIF(Tbl.Kosten[PSAnr.],Tb.Financiering[[#This Row],[PSAnr.]],Tbl.Kosten[Totaal kosten])</f>
        <v>0</v>
      </c>
      <c r="E93" s="164">
        <f>SUMIF(Tbl.Kosten[PSAnr.],Tb.Financiering[[#This Row],[PSAnr.]],Tbl.Kosten[Subsidie])</f>
        <v>0</v>
      </c>
      <c r="F93" s="165"/>
      <c r="G93" s="164">
        <f>Tb.Financiering[[#This Row],[Begrote kosten]]-Tb.Financiering[[#This Row],[Berekende GLB subsidie]]-Tb.Financiering[[#This Row],[Correctie GLB subsidie]]</f>
        <v>0</v>
      </c>
      <c r="H93" s="166"/>
      <c r="I93" s="166"/>
      <c r="J93" s="166"/>
      <c r="K93" s="162"/>
      <c r="L93" s="97">
        <f>Tb.Financiering[[#This Row],[Te financieren]]-SUM(Tb.Financiering[[#This Row],[Eigen
bijdrage]:[Anders]])</f>
        <v>0</v>
      </c>
      <c r="M93" s="170" t="str">
        <f>IFERROR(VLOOKUP(Tb.Financiering[[#This Row],[Partnernaam]],Tbl.Projectpartners[[Naam]:[PNr.]],9,FALSE),"")</f>
        <v/>
      </c>
      <c r="N93" s="152" t="str">
        <f>IFERROR(VLOOKUP(Tb.Financiering[[#This Row],[Subsidiabele activiteit]],Tbl.Subsidiehoogte[[Subsidieactiviteit]:[SAnr.]],3,FALSE),"")</f>
        <v/>
      </c>
      <c r="O93" s="152" t="str">
        <f>_xlfn.CONCAT(Tb.Financiering[[#This Row],[Pnr.]],Tb.Financiering[[#This Row],[SAnr.]])</f>
        <v/>
      </c>
      <c r="P93" s="154">
        <f>IF(Tb.Financiering[[#This Row],[Pnr.]]=P$7,Tb.Financiering[[#This Row],[Te financieren]]-Tb.Financiering[[#This Row],[Eigen
bijdrage]]-Tb.Financiering[[#This Row],[Andere
subsidie(s)]]-Tb.Financiering[[#This Row],[Anders]],0)</f>
        <v>0</v>
      </c>
      <c r="Q93" s="154">
        <f>IF(Tb.Financiering[[#This Row],[Pnr.]]=Q$7,Tb.Financiering[[#This Row],[Te financieren]]-Tb.Financiering[[#This Row],[Eigen
bijdrage]]-Tb.Financiering[[#This Row],[Andere
subsidie(s)]]-Tb.Financiering[[#This Row],[Anders]],0)</f>
        <v>0</v>
      </c>
      <c r="R93" s="154">
        <f>IF(Tb.Financiering[[#This Row],[Pnr.]]=R$7,Tb.Financiering[[#This Row],[Te financieren]]-Tb.Financiering[[#This Row],[Eigen
bijdrage]]-Tb.Financiering[[#This Row],[Andere
subsidie(s)]]-Tb.Financiering[[#This Row],[Anders]],0)</f>
        <v>0</v>
      </c>
      <c r="S93" s="154">
        <f>IF(Tb.Financiering[[#This Row],[Pnr.]]=S$7,Tb.Financiering[[#This Row],[Te financieren]]-Tb.Financiering[[#This Row],[Eigen
bijdrage]]-Tb.Financiering[[#This Row],[Andere
subsidie(s)]]-Tb.Financiering[[#This Row],[Anders]],0)</f>
        <v>0</v>
      </c>
      <c r="T93" s="154">
        <f>IF(Tb.Financiering[[#This Row],[Pnr.]]=T$7,Tb.Financiering[[#This Row],[Te financieren]]-Tb.Financiering[[#This Row],[Eigen
bijdrage]]-Tb.Financiering[[#This Row],[Andere
subsidie(s)]]-Tb.Financiering[[#This Row],[Anders]],0)</f>
        <v>0</v>
      </c>
      <c r="U93" s="154">
        <f>IF(Tb.Financiering[[#This Row],[Pnr.]]=U$7,Tb.Financiering[[#This Row],[Te financieren]]-Tb.Financiering[[#This Row],[Eigen
bijdrage]]-Tb.Financiering[[#This Row],[Andere
subsidie(s)]]-Tb.Financiering[[#This Row],[Anders]],0)</f>
        <v>0</v>
      </c>
      <c r="V93" s="154">
        <f>IF(Tb.Financiering[[#This Row],[Pnr.]]=V$7,Tb.Financiering[[#This Row],[Te financieren]]-Tb.Financiering[[#This Row],[Eigen
bijdrage]]-Tb.Financiering[[#This Row],[Andere
subsidie(s)]]-Tb.Financiering[[#This Row],[Anders]],0)</f>
        <v>0</v>
      </c>
      <c r="W93" s="154">
        <f>IF(Tb.Financiering[[#This Row],[Pnr.]]=W$7,Tb.Financiering[[#This Row],[Te financieren]]-Tb.Financiering[[#This Row],[Eigen
bijdrage]]-Tb.Financiering[[#This Row],[Andere
subsidie(s)]]-Tb.Financiering[[#This Row],[Anders]],0)</f>
        <v>0</v>
      </c>
      <c r="X93" s="154">
        <f>IF(Tb.Financiering[[#This Row],[Pnr.]]=X$7,Tb.Financiering[[#This Row],[Te financieren]]-Tb.Financiering[[#This Row],[Eigen
bijdrage]]-Tb.Financiering[[#This Row],[Andere
subsidie(s)]]-Tb.Financiering[[#This Row],[Anders]],0)</f>
        <v>0</v>
      </c>
      <c r="Y93" s="154">
        <f>IF(Tb.Financiering[[#This Row],[Pnr.]]=Y$7,Tb.Financiering[[#This Row],[Te financieren]]-Tb.Financiering[[#This Row],[Eigen
bijdrage]]-Tb.Financiering[[#This Row],[Andere
subsidie(s)]]-Tb.Financiering[[#This Row],[Anders]],0)</f>
        <v>0</v>
      </c>
      <c r="Z93" s="154">
        <f>IF(Tb.Financiering[[#This Row],[Pnr.]]=Z$7,Tb.Financiering[[#This Row],[Te financieren]]-Tb.Financiering[[#This Row],[Eigen
bijdrage]]-Tb.Financiering[[#This Row],[Andere
subsidie(s)]]-Tb.Financiering[[#This Row],[Anders]],0)</f>
        <v>0</v>
      </c>
      <c r="AA93" s="154">
        <f>IF(Tb.Financiering[[#This Row],[Pnr.]]=AA$7,Tb.Financiering[[#This Row],[Te financieren]]-Tb.Financiering[[#This Row],[Eigen
bijdrage]]-Tb.Financiering[[#This Row],[Andere
subsidie(s)]]-Tb.Financiering[[#This Row],[Anders]],0)</f>
        <v>0</v>
      </c>
      <c r="AB93" s="154">
        <f>IF(Tb.Financiering[[#This Row],[Pnr.]]=AB$7,Tb.Financiering[[#This Row],[Te financieren]]-Tb.Financiering[[#This Row],[Eigen
bijdrage]]-Tb.Financiering[[#This Row],[Andere
subsidie(s)]]-Tb.Financiering[[#This Row],[Anders]],0)</f>
        <v>0</v>
      </c>
      <c r="AC93" s="154">
        <f>IF(Tb.Financiering[[#This Row],[Pnr.]]=AC$7,Tb.Financiering[[#This Row],[Te financieren]]-Tb.Financiering[[#This Row],[Eigen
bijdrage]]-Tb.Financiering[[#This Row],[Andere
subsidie(s)]]-Tb.Financiering[[#This Row],[Anders]],0)</f>
        <v>0</v>
      </c>
      <c r="AD93" s="154">
        <f>IF(Tb.Financiering[[#This Row],[Pnr.]]=AD$7,Tb.Financiering[[#This Row],[Te financieren]]-Tb.Financiering[[#This Row],[Eigen
bijdrage]]-Tb.Financiering[[#This Row],[Andere
subsidie(s)]]-Tb.Financiering[[#This Row],[Anders]],0)</f>
        <v>0</v>
      </c>
      <c r="AE93" s="154">
        <f>IF(Tb.Financiering[[#This Row],[Pnr.]]=AE$7,Tb.Financiering[[#This Row],[Te financieren]]-Tb.Financiering[[#This Row],[Eigen
bijdrage]]-Tb.Financiering[[#This Row],[Andere
subsidie(s)]]-Tb.Financiering[[#This Row],[Anders]],0)</f>
        <v>0</v>
      </c>
      <c r="AF93" s="154">
        <f>IF(Tb.Financiering[[#This Row],[Pnr.]]=AF$7,Tb.Financiering[[#This Row],[Te financieren]]-Tb.Financiering[[#This Row],[Eigen
bijdrage]]-Tb.Financiering[[#This Row],[Andere
subsidie(s)]]-Tb.Financiering[[#This Row],[Anders]],0)</f>
        <v>0</v>
      </c>
      <c r="AG93" s="154">
        <f>IF(Tb.Financiering[[#This Row],[Pnr.]]=AG$7,Tb.Financiering[[#This Row],[Te financieren]]-Tb.Financiering[[#This Row],[Eigen
bijdrage]]-Tb.Financiering[[#This Row],[Andere
subsidie(s)]]-Tb.Financiering[[#This Row],[Anders]],0)</f>
        <v>0</v>
      </c>
      <c r="AH93" s="154">
        <f>IF(Tb.Financiering[[#This Row],[Pnr.]]=AH$7,Tb.Financiering[[#This Row],[Te financieren]]-Tb.Financiering[[#This Row],[Eigen
bijdrage]]-Tb.Financiering[[#This Row],[Andere
subsidie(s)]]-Tb.Financiering[[#This Row],[Anders]],0)</f>
        <v>0</v>
      </c>
      <c r="AI93" s="154">
        <f>IF(Tb.Financiering[[#This Row],[Pnr.]]=AI$7,Tb.Financiering[[#This Row],[Te financieren]]-Tb.Financiering[[#This Row],[Eigen
bijdrage]]-Tb.Financiering[[#This Row],[Andere
subsidie(s)]]-Tb.Financiering[[#This Row],[Anders]],0)</f>
        <v>0</v>
      </c>
      <c r="AJ93" s="154">
        <f>IF(Tb.Financiering[[#This Row],[Pnr.]]=AJ$7,Tb.Financiering[[#This Row],[Te financieren]]-Tb.Financiering[[#This Row],[Eigen
bijdrage]]-Tb.Financiering[[#This Row],[Andere
subsidie(s)]]-Tb.Financiering[[#This Row],[Anders]],0)</f>
        <v>0</v>
      </c>
      <c r="AK93" s="154">
        <f>IF(Tb.Financiering[[#This Row],[Pnr.]]=AK$7,Tb.Financiering[[#This Row],[Te financieren]]-Tb.Financiering[[#This Row],[Eigen
bijdrage]]-Tb.Financiering[[#This Row],[Andere
subsidie(s)]]-Tb.Financiering[[#This Row],[Anders]],0)</f>
        <v>0</v>
      </c>
      <c r="AL93" s="154">
        <f>IF(Tb.Financiering[[#This Row],[Pnr.]]=AL$7,Tb.Financiering[[#This Row],[Te financieren]]-Tb.Financiering[[#This Row],[Eigen
bijdrage]]-Tb.Financiering[[#This Row],[Andere
subsidie(s)]]-Tb.Financiering[[#This Row],[Anders]],0)</f>
        <v>0</v>
      </c>
      <c r="AM93" s="154">
        <f>IF(Tb.Financiering[[#This Row],[Pnr.]]=AM$7,Tb.Financiering[[#This Row],[Te financieren]]-Tb.Financiering[[#This Row],[Eigen
bijdrage]]-Tb.Financiering[[#This Row],[Andere
subsidie(s)]]-Tb.Financiering[[#This Row],[Anders]],0)</f>
        <v>0</v>
      </c>
      <c r="AN93" s="154">
        <f>IF(Tb.Financiering[[#This Row],[Pnr.]]=AN$7,Tb.Financiering[[#This Row],[Te financieren]]-Tb.Financiering[[#This Row],[Eigen
bijdrage]]-Tb.Financiering[[#This Row],[Andere
subsidie(s)]]-Tb.Financiering[[#This Row],[Anders]],0)</f>
        <v>0</v>
      </c>
      <c r="AO93" s="154">
        <f>IF(Tb.Financiering[[#This Row],[Pnr.]]=AO$7,Tb.Financiering[[#This Row],[Te financieren]]-Tb.Financiering[[#This Row],[Eigen
bijdrage]]-Tb.Financiering[[#This Row],[Andere
subsidie(s)]]-Tb.Financiering[[#This Row],[Anders]],0)</f>
        <v>0</v>
      </c>
      <c r="AP93" s="154">
        <f>IF(Tb.Financiering[[#This Row],[Pnr.]]=AP$7,Tb.Financiering[[#This Row],[Te financieren]]-Tb.Financiering[[#This Row],[Eigen
bijdrage]]-Tb.Financiering[[#This Row],[Andere
subsidie(s)]]-Tb.Financiering[[#This Row],[Anders]],0)</f>
        <v>0</v>
      </c>
      <c r="AQ93" s="154">
        <f>IF(Tb.Financiering[[#This Row],[Pnr.]]=AQ$7,Tb.Financiering[[#This Row],[Te financieren]]-Tb.Financiering[[#This Row],[Eigen
bijdrage]]-Tb.Financiering[[#This Row],[Andere
subsidie(s)]]-Tb.Financiering[[#This Row],[Anders]],0)</f>
        <v>0</v>
      </c>
      <c r="AR93" s="154">
        <f>IF(Tb.Financiering[[#This Row],[Pnr.]]=AR$7,Tb.Financiering[[#This Row],[Te financieren]]-Tb.Financiering[[#This Row],[Eigen
bijdrage]]-Tb.Financiering[[#This Row],[Andere
subsidie(s)]]-Tb.Financiering[[#This Row],[Anders]],0)</f>
        <v>0</v>
      </c>
      <c r="AS93" s="154">
        <f>IF(Tb.Financiering[[#This Row],[Pnr.]]=AS$7,Tb.Financiering[[#This Row],[Te financieren]]-Tb.Financiering[[#This Row],[Eigen
bijdrage]]-Tb.Financiering[[#This Row],[Andere
subsidie(s)]]-Tb.Financiering[[#This Row],[Anders]],0)</f>
        <v>0</v>
      </c>
      <c r="AT93" s="154">
        <f>IF(Tb.Financiering[[#This Row],[Pnr.]]=AT$7,Tb.Financiering[[#This Row],[Te financieren]]-Tb.Financiering[[#This Row],[Eigen
bijdrage]]-Tb.Financiering[[#This Row],[Andere
subsidie(s)]]-Tb.Financiering[[#This Row],[Anders]],0)</f>
        <v>0</v>
      </c>
      <c r="AU93" s="154">
        <f>IF(Tb.Financiering[[#This Row],[Pnr.]]=AU$7,Tb.Financiering[[#This Row],[Te financieren]]-Tb.Financiering[[#This Row],[Eigen
bijdrage]]-Tb.Financiering[[#This Row],[Andere
subsidie(s)]]-Tb.Financiering[[#This Row],[Anders]],0)</f>
        <v>0</v>
      </c>
      <c r="AV93" s="154">
        <f>IF(Tb.Financiering[[#This Row],[Pnr.]]=AV$7,Tb.Financiering[[#This Row],[Te financieren]]-Tb.Financiering[[#This Row],[Eigen
bijdrage]]-Tb.Financiering[[#This Row],[Andere
subsidie(s)]]-Tb.Financiering[[#This Row],[Anders]],0)</f>
        <v>0</v>
      </c>
      <c r="AW93" s="154">
        <f>IF(Tb.Financiering[[#This Row],[Pnr.]]=AW$7,Tb.Financiering[[#This Row],[Te financieren]]-Tb.Financiering[[#This Row],[Eigen
bijdrage]]-Tb.Financiering[[#This Row],[Andere
subsidie(s)]]-Tb.Financiering[[#This Row],[Anders]],0)</f>
        <v>0</v>
      </c>
      <c r="AX93" s="154">
        <f>IF(Tb.Financiering[[#This Row],[Pnr.]]=AX$7,Tb.Financiering[[#This Row],[Te financieren]]-Tb.Financiering[[#This Row],[Eigen
bijdrage]]-Tb.Financiering[[#This Row],[Andere
subsidie(s)]]-Tb.Financiering[[#This Row],[Anders]],0)</f>
        <v>0</v>
      </c>
      <c r="AY93" s="154">
        <f>IF(Tb.Financiering[[#This Row],[Pnr.]]=AY$7,Tb.Financiering[[#This Row],[Te financieren]]-Tb.Financiering[[#This Row],[Eigen
bijdrage]]-Tb.Financiering[[#This Row],[Andere
subsidie(s)]]-Tb.Financiering[[#This Row],[Anders]],0)</f>
        <v>0</v>
      </c>
      <c r="AZ93" s="154">
        <f>IF(Tb.Financiering[[#This Row],[Pnr.]]=AZ$7,Tb.Financiering[[#This Row],[Te financieren]]-Tb.Financiering[[#This Row],[Eigen
bijdrage]]-Tb.Financiering[[#This Row],[Andere
subsidie(s)]]-Tb.Financiering[[#This Row],[Anders]],0)</f>
        <v>0</v>
      </c>
      <c r="BA93" s="154">
        <f>IF(Tb.Financiering[[#This Row],[Pnr.]]=BA$7,Tb.Financiering[[#This Row],[Te financieren]]-Tb.Financiering[[#This Row],[Eigen
bijdrage]]-Tb.Financiering[[#This Row],[Andere
subsidie(s)]]-Tb.Financiering[[#This Row],[Anders]],0)</f>
        <v>0</v>
      </c>
      <c r="BB93" s="154">
        <f>IF(Tb.Financiering[[#This Row],[Pnr.]]=BB$7,Tb.Financiering[[#This Row],[Te financieren]]-Tb.Financiering[[#This Row],[Eigen
bijdrage]]-Tb.Financiering[[#This Row],[Andere
subsidie(s)]]-Tb.Financiering[[#This Row],[Anders]],0)</f>
        <v>0</v>
      </c>
      <c r="BC93" s="154">
        <f>IF(Tb.Financiering[[#This Row],[Pnr.]]=BC$7,Tb.Financiering[[#This Row],[Te financieren]]-Tb.Financiering[[#This Row],[Eigen
bijdrage]]-Tb.Financiering[[#This Row],[Andere
subsidie(s)]]-Tb.Financiering[[#This Row],[Anders]],0)</f>
        <v>0</v>
      </c>
      <c r="BD93" s="154">
        <f>IF(Tb.Financiering[[#This Row],[Pnr.]]=BD$7,Tb.Financiering[[#This Row],[Te financieren]]-Tb.Financiering[[#This Row],[Eigen
bijdrage]]-Tb.Financiering[[#This Row],[Andere
subsidie(s)]]-Tb.Financiering[[#This Row],[Anders]],0)</f>
        <v>0</v>
      </c>
      <c r="BE93" s="154">
        <f>IF(Tb.Financiering[[#This Row],[Pnr.]]=BE$7,Tb.Financiering[[#This Row],[Te financieren]]-Tb.Financiering[[#This Row],[Eigen
bijdrage]]-Tb.Financiering[[#This Row],[Andere
subsidie(s)]]-Tb.Financiering[[#This Row],[Anders]],0)</f>
        <v>0</v>
      </c>
      <c r="BF93" s="154">
        <f>IF(Tb.Financiering[[#This Row],[Pnr.]]=BF$7,Tb.Financiering[[#This Row],[Te financieren]]-Tb.Financiering[[#This Row],[Eigen
bijdrage]]-Tb.Financiering[[#This Row],[Andere
subsidie(s)]]-Tb.Financiering[[#This Row],[Anders]],0)</f>
        <v>0</v>
      </c>
      <c r="BG93" s="154">
        <f>IF(Tb.Financiering[[#This Row],[Pnr.]]=BG$7,Tb.Financiering[[#This Row],[Te financieren]]-Tb.Financiering[[#This Row],[Eigen
bijdrage]]-Tb.Financiering[[#This Row],[Andere
subsidie(s)]]-Tb.Financiering[[#This Row],[Anders]],0)</f>
        <v>0</v>
      </c>
      <c r="BH93" s="154">
        <f>IF(Tb.Financiering[[#This Row],[Pnr.]]=BH$7,Tb.Financiering[[#This Row],[Te financieren]]-Tb.Financiering[[#This Row],[Eigen
bijdrage]]-Tb.Financiering[[#This Row],[Andere
subsidie(s)]]-Tb.Financiering[[#This Row],[Anders]],0)</f>
        <v>0</v>
      </c>
      <c r="BI93" s="154">
        <f>IF(Tb.Financiering[[#This Row],[Pnr.]]=BI$7,Tb.Financiering[[#This Row],[Te financieren]]-Tb.Financiering[[#This Row],[Eigen
bijdrage]]-Tb.Financiering[[#This Row],[Andere
subsidie(s)]]-Tb.Financiering[[#This Row],[Anders]],0)</f>
        <v>0</v>
      </c>
      <c r="BJ93" s="154">
        <f>IF(Tb.Financiering[[#This Row],[Pnr.]]=BJ$7,Tb.Financiering[[#This Row],[Te financieren]]-Tb.Financiering[[#This Row],[Eigen
bijdrage]]-Tb.Financiering[[#This Row],[Andere
subsidie(s)]]-Tb.Financiering[[#This Row],[Anders]],0)</f>
        <v>0</v>
      </c>
      <c r="BK93" s="154">
        <f>IF(Tb.Financiering[[#This Row],[Pnr.]]=BK$7,Tb.Financiering[[#This Row],[Te financieren]]-Tb.Financiering[[#This Row],[Eigen
bijdrage]]-Tb.Financiering[[#This Row],[Andere
subsidie(s)]]-Tb.Financiering[[#This Row],[Anders]],0)</f>
        <v>0</v>
      </c>
      <c r="BL93" s="154">
        <f>IF(Tb.Financiering[[#This Row],[Pnr.]]=BL$7,Tb.Financiering[[#This Row],[Te financieren]]-Tb.Financiering[[#This Row],[Eigen
bijdrage]]-Tb.Financiering[[#This Row],[Andere
subsidie(s)]]-Tb.Financiering[[#This Row],[Anders]],0)</f>
        <v>0</v>
      </c>
      <c r="BM93" s="154">
        <f>IF(Tb.Financiering[[#This Row],[Pnr.]]=BM$7,Tb.Financiering[[#This Row],[Te financieren]]-Tb.Financiering[[#This Row],[Eigen
bijdrage]]-Tb.Financiering[[#This Row],[Andere
subsidie(s)]]-Tb.Financiering[[#This Row],[Anders]],0)</f>
        <v>0</v>
      </c>
      <c r="BN93" s="259">
        <f>IF(Tb.Financiering[[#This Row],[Pnr.]]=BN$7,Tb.Financiering[[#This Row],[Eigen
bijdrage]]+Tb.Financiering[[#This Row],[Andere
subsidie(s)]]+Tb.Financiering[[#This Row],[Anders]],0)</f>
        <v>0</v>
      </c>
      <c r="BO93" s="259">
        <f>IF(Tb.Financiering[[#This Row],[Pnr.]]=BO$7,Tb.Financiering[[#This Row],[Eigen
bijdrage]]+Tb.Financiering[[#This Row],[Andere
subsidie(s)]]+Tb.Financiering[[#This Row],[Anders]],0)</f>
        <v>0</v>
      </c>
      <c r="BP93" s="259">
        <f>IF(Tb.Financiering[[#This Row],[Pnr.]]=BP$7,Tb.Financiering[[#This Row],[Eigen
bijdrage]]+Tb.Financiering[[#This Row],[Andere
subsidie(s)]]+Tb.Financiering[[#This Row],[Anders]],0)</f>
        <v>0</v>
      </c>
      <c r="BQ93" s="259">
        <f>IF(Tb.Financiering[[#This Row],[Pnr.]]=BQ$7,Tb.Financiering[[#This Row],[Eigen
bijdrage]]+Tb.Financiering[[#This Row],[Andere
subsidie(s)]]+Tb.Financiering[[#This Row],[Anders]],0)</f>
        <v>0</v>
      </c>
      <c r="BR93" s="259">
        <f>IF(Tb.Financiering[[#This Row],[Pnr.]]=BR$7,Tb.Financiering[[#This Row],[Eigen
bijdrage]]+Tb.Financiering[[#This Row],[Andere
subsidie(s)]]+Tb.Financiering[[#This Row],[Anders]],0)</f>
        <v>0</v>
      </c>
      <c r="BS93" s="259">
        <f>IF(Tb.Financiering[[#This Row],[Pnr.]]=BS$7,Tb.Financiering[[#This Row],[Eigen
bijdrage]]+Tb.Financiering[[#This Row],[Andere
subsidie(s)]]+Tb.Financiering[[#This Row],[Anders]],0)</f>
        <v>0</v>
      </c>
      <c r="BT93" s="259">
        <f>IF(Tb.Financiering[[#This Row],[Pnr.]]=BT$7,Tb.Financiering[[#This Row],[Eigen
bijdrage]]+Tb.Financiering[[#This Row],[Andere
subsidie(s)]]+Tb.Financiering[[#This Row],[Anders]],0)</f>
        <v>0</v>
      </c>
      <c r="BU93" s="259">
        <f>IF(Tb.Financiering[[#This Row],[Pnr.]]=BU$7,Tb.Financiering[[#This Row],[Eigen
bijdrage]]+Tb.Financiering[[#This Row],[Andere
subsidie(s)]]+Tb.Financiering[[#This Row],[Anders]],0)</f>
        <v>0</v>
      </c>
      <c r="BV93" s="259">
        <f>IF(Tb.Financiering[[#This Row],[Pnr.]]=BV$7,Tb.Financiering[[#This Row],[Eigen
bijdrage]]+Tb.Financiering[[#This Row],[Andere
subsidie(s)]]+Tb.Financiering[[#This Row],[Anders]],0)</f>
        <v>0</v>
      </c>
      <c r="BW93" s="259">
        <f>IF(Tb.Financiering[[#This Row],[Pnr.]]=BW$7,Tb.Financiering[[#This Row],[Eigen
bijdrage]]+Tb.Financiering[[#This Row],[Andere
subsidie(s)]]+Tb.Financiering[[#This Row],[Anders]],0)</f>
        <v>0</v>
      </c>
      <c r="BX93" s="259">
        <f>IF(Tb.Financiering[[#This Row],[Pnr.]]=BX$7,Tb.Financiering[[#This Row],[Eigen
bijdrage]]+Tb.Financiering[[#This Row],[Andere
subsidie(s)]]+Tb.Financiering[[#This Row],[Anders]],0)</f>
        <v>0</v>
      </c>
      <c r="BY93" s="259">
        <f>IF(Tb.Financiering[[#This Row],[Pnr.]]=BY$7,Tb.Financiering[[#This Row],[Eigen
bijdrage]]+Tb.Financiering[[#This Row],[Andere
subsidie(s)]]+Tb.Financiering[[#This Row],[Anders]],0)</f>
        <v>0</v>
      </c>
      <c r="BZ93" s="259">
        <f>IF(Tb.Financiering[[#This Row],[Pnr.]]=BZ$7,Tb.Financiering[[#This Row],[Eigen
bijdrage]]+Tb.Financiering[[#This Row],[Andere
subsidie(s)]]+Tb.Financiering[[#This Row],[Anders]],0)</f>
        <v>0</v>
      </c>
      <c r="CA93" s="259">
        <f>IF(Tb.Financiering[[#This Row],[Pnr.]]=CA$7,Tb.Financiering[[#This Row],[Eigen
bijdrage]]+Tb.Financiering[[#This Row],[Andere
subsidie(s)]]+Tb.Financiering[[#This Row],[Anders]],0)</f>
        <v>0</v>
      </c>
      <c r="CB93" s="259">
        <f>IF(Tb.Financiering[[#This Row],[Pnr.]]=CB$7,Tb.Financiering[[#This Row],[Eigen
bijdrage]]+Tb.Financiering[[#This Row],[Andere
subsidie(s)]]+Tb.Financiering[[#This Row],[Anders]],0)</f>
        <v>0</v>
      </c>
      <c r="CC93" s="259">
        <f>IF(Tb.Financiering[[#This Row],[Pnr.]]=CC$7,Tb.Financiering[[#This Row],[Eigen
bijdrage]]+Tb.Financiering[[#This Row],[Andere
subsidie(s)]]+Tb.Financiering[[#This Row],[Anders]],0)</f>
        <v>0</v>
      </c>
      <c r="CD93" s="259">
        <f>IF(Tb.Financiering[[#This Row],[Pnr.]]=CD$7,Tb.Financiering[[#This Row],[Eigen
bijdrage]]+Tb.Financiering[[#This Row],[Andere
subsidie(s)]]+Tb.Financiering[[#This Row],[Anders]],0)</f>
        <v>0</v>
      </c>
      <c r="CE93" s="259">
        <f>IF(Tb.Financiering[[#This Row],[Pnr.]]=CE$7,Tb.Financiering[[#This Row],[Eigen
bijdrage]]+Tb.Financiering[[#This Row],[Andere
subsidie(s)]]+Tb.Financiering[[#This Row],[Anders]],0)</f>
        <v>0</v>
      </c>
      <c r="CF93" s="259">
        <f>IF(Tb.Financiering[[#This Row],[Pnr.]]=CF$7,Tb.Financiering[[#This Row],[Eigen
bijdrage]]+Tb.Financiering[[#This Row],[Andere
subsidie(s)]]+Tb.Financiering[[#This Row],[Anders]],0)</f>
        <v>0</v>
      </c>
      <c r="CG93" s="259">
        <f>IF(Tb.Financiering[[#This Row],[Pnr.]]=CG$7,Tb.Financiering[[#This Row],[Eigen
bijdrage]]+Tb.Financiering[[#This Row],[Andere
subsidie(s)]]+Tb.Financiering[[#This Row],[Anders]],0)</f>
        <v>0</v>
      </c>
      <c r="CH93" s="259">
        <f>IF(Tb.Financiering[[#This Row],[Pnr.]]=CH$7,Tb.Financiering[[#This Row],[Eigen
bijdrage]]+Tb.Financiering[[#This Row],[Andere
subsidie(s)]]+Tb.Financiering[[#This Row],[Anders]],0)</f>
        <v>0</v>
      </c>
      <c r="CI93" s="259">
        <f>IF(Tb.Financiering[[#This Row],[Pnr.]]=CI$7,Tb.Financiering[[#This Row],[Eigen
bijdrage]]+Tb.Financiering[[#This Row],[Andere
subsidie(s)]]+Tb.Financiering[[#This Row],[Anders]],0)</f>
        <v>0</v>
      </c>
      <c r="CJ93" s="259">
        <f>IF(Tb.Financiering[[#This Row],[Pnr.]]=CJ$7,Tb.Financiering[[#This Row],[Eigen
bijdrage]]+Tb.Financiering[[#This Row],[Andere
subsidie(s)]]+Tb.Financiering[[#This Row],[Anders]],0)</f>
        <v>0</v>
      </c>
      <c r="CK93" s="259">
        <f>IF(Tb.Financiering[[#This Row],[Pnr.]]=CK$7,Tb.Financiering[[#This Row],[Eigen
bijdrage]]+Tb.Financiering[[#This Row],[Andere
subsidie(s)]]+Tb.Financiering[[#This Row],[Anders]],0)</f>
        <v>0</v>
      </c>
      <c r="CL93" s="259">
        <f>IF(Tb.Financiering[[#This Row],[Pnr.]]=CL$7,Tb.Financiering[[#This Row],[Eigen
bijdrage]]+Tb.Financiering[[#This Row],[Andere
subsidie(s)]]+Tb.Financiering[[#This Row],[Anders]],0)</f>
        <v>0</v>
      </c>
      <c r="CM93" s="259">
        <f>IF(Tb.Financiering[[#This Row],[Pnr.]]=CM$7,Tb.Financiering[[#This Row],[Eigen
bijdrage]]+Tb.Financiering[[#This Row],[Andere
subsidie(s)]]+Tb.Financiering[[#This Row],[Anders]],0)</f>
        <v>0</v>
      </c>
      <c r="CN93" s="259">
        <f>IF(Tb.Financiering[[#This Row],[Pnr.]]=CN$7,Tb.Financiering[[#This Row],[Eigen
bijdrage]]+Tb.Financiering[[#This Row],[Andere
subsidie(s)]]+Tb.Financiering[[#This Row],[Anders]],0)</f>
        <v>0</v>
      </c>
      <c r="CO93" s="259">
        <f>IF(Tb.Financiering[[#This Row],[Pnr.]]=CO$7,Tb.Financiering[[#This Row],[Eigen
bijdrage]]+Tb.Financiering[[#This Row],[Andere
subsidie(s)]]+Tb.Financiering[[#This Row],[Anders]],0)</f>
        <v>0</v>
      </c>
      <c r="CP93" s="259">
        <f>IF(Tb.Financiering[[#This Row],[Pnr.]]=CP$7,Tb.Financiering[[#This Row],[Eigen
bijdrage]]+Tb.Financiering[[#This Row],[Andere
subsidie(s)]]+Tb.Financiering[[#This Row],[Anders]],0)</f>
        <v>0</v>
      </c>
      <c r="CQ93" s="259">
        <f>IF(Tb.Financiering[[#This Row],[Pnr.]]=CQ$7,Tb.Financiering[[#This Row],[Eigen
bijdrage]]+Tb.Financiering[[#This Row],[Andere
subsidie(s)]]+Tb.Financiering[[#This Row],[Anders]],0)</f>
        <v>0</v>
      </c>
      <c r="CR93" s="259">
        <f>IF(Tb.Financiering[[#This Row],[Pnr.]]=CR$7,Tb.Financiering[[#This Row],[Eigen
bijdrage]]+Tb.Financiering[[#This Row],[Andere
subsidie(s)]]+Tb.Financiering[[#This Row],[Anders]],0)</f>
        <v>0</v>
      </c>
      <c r="CS93" s="259">
        <f>IF(Tb.Financiering[[#This Row],[Pnr.]]=CS$7,Tb.Financiering[[#This Row],[Eigen
bijdrage]]+Tb.Financiering[[#This Row],[Andere
subsidie(s)]]+Tb.Financiering[[#This Row],[Anders]],0)</f>
        <v>0</v>
      </c>
      <c r="CT93" s="259">
        <f>IF(Tb.Financiering[[#This Row],[Pnr.]]=CT$7,Tb.Financiering[[#This Row],[Eigen
bijdrage]]+Tb.Financiering[[#This Row],[Andere
subsidie(s)]]+Tb.Financiering[[#This Row],[Anders]],0)</f>
        <v>0</v>
      </c>
      <c r="CU93" s="259">
        <f>IF(Tb.Financiering[[#This Row],[Pnr.]]=CU$7,Tb.Financiering[[#This Row],[Eigen
bijdrage]]+Tb.Financiering[[#This Row],[Andere
subsidie(s)]]+Tb.Financiering[[#This Row],[Anders]],0)</f>
        <v>0</v>
      </c>
      <c r="CV93" s="259">
        <f>IF(Tb.Financiering[[#This Row],[Pnr.]]=CV$7,Tb.Financiering[[#This Row],[Eigen
bijdrage]]+Tb.Financiering[[#This Row],[Andere
subsidie(s)]]+Tb.Financiering[[#This Row],[Anders]],0)</f>
        <v>0</v>
      </c>
      <c r="CW93" s="259">
        <f>IF(Tb.Financiering[[#This Row],[Pnr.]]=CW$7,Tb.Financiering[[#This Row],[Eigen
bijdrage]]+Tb.Financiering[[#This Row],[Andere
subsidie(s)]]+Tb.Financiering[[#This Row],[Anders]],0)</f>
        <v>0</v>
      </c>
      <c r="CX93" s="259">
        <f>IF(Tb.Financiering[[#This Row],[Pnr.]]=CX$7,Tb.Financiering[[#This Row],[Eigen
bijdrage]]+Tb.Financiering[[#This Row],[Andere
subsidie(s)]]+Tb.Financiering[[#This Row],[Anders]],0)</f>
        <v>0</v>
      </c>
      <c r="CY93" s="259">
        <f>IF(Tb.Financiering[[#This Row],[Pnr.]]=CY$7,Tb.Financiering[[#This Row],[Eigen
bijdrage]]+Tb.Financiering[[#This Row],[Andere
subsidie(s)]]+Tb.Financiering[[#This Row],[Anders]],0)</f>
        <v>0</v>
      </c>
      <c r="CZ93" s="259">
        <f>IF(Tb.Financiering[[#This Row],[Pnr.]]=CZ$7,Tb.Financiering[[#This Row],[Eigen
bijdrage]]+Tb.Financiering[[#This Row],[Andere
subsidie(s)]]+Tb.Financiering[[#This Row],[Anders]],0)</f>
        <v>0</v>
      </c>
      <c r="DA93" s="259">
        <f>IF(Tb.Financiering[[#This Row],[Pnr.]]=DA$7,Tb.Financiering[[#This Row],[Eigen
bijdrage]]+Tb.Financiering[[#This Row],[Andere
subsidie(s)]]+Tb.Financiering[[#This Row],[Anders]],0)</f>
        <v>0</v>
      </c>
      <c r="DB93" s="259">
        <f>IF(Tb.Financiering[[#This Row],[Pnr.]]=DB$7,Tb.Financiering[[#This Row],[Eigen
bijdrage]]+Tb.Financiering[[#This Row],[Andere
subsidie(s)]]+Tb.Financiering[[#This Row],[Anders]],0)</f>
        <v>0</v>
      </c>
      <c r="DC93" s="259">
        <f>IF(Tb.Financiering[[#This Row],[Pnr.]]=DC$7,Tb.Financiering[[#This Row],[Eigen
bijdrage]]+Tb.Financiering[[#This Row],[Andere
subsidie(s)]]+Tb.Financiering[[#This Row],[Anders]],0)</f>
        <v>0</v>
      </c>
      <c r="DD93" s="259">
        <f>IF(Tb.Financiering[[#This Row],[Pnr.]]=DD$7,Tb.Financiering[[#This Row],[Eigen
bijdrage]]+Tb.Financiering[[#This Row],[Andere
subsidie(s)]]+Tb.Financiering[[#This Row],[Anders]],0)</f>
        <v>0</v>
      </c>
      <c r="DE93" s="259">
        <f>IF(Tb.Financiering[[#This Row],[Pnr.]]=DE$7,Tb.Financiering[[#This Row],[Eigen
bijdrage]]+Tb.Financiering[[#This Row],[Andere
subsidie(s)]]+Tb.Financiering[[#This Row],[Anders]],0)</f>
        <v>0</v>
      </c>
      <c r="DF93" s="259">
        <f>IF(Tb.Financiering[[#This Row],[Pnr.]]=DF$7,Tb.Financiering[[#This Row],[Eigen
bijdrage]]+Tb.Financiering[[#This Row],[Andere
subsidie(s)]]+Tb.Financiering[[#This Row],[Anders]],0)</f>
        <v>0</v>
      </c>
      <c r="DG93" s="259">
        <f>IF(Tb.Financiering[[#This Row],[Pnr.]]=DG$7,Tb.Financiering[[#This Row],[Eigen
bijdrage]]+Tb.Financiering[[#This Row],[Andere
subsidie(s)]]+Tb.Financiering[[#This Row],[Anders]],0)</f>
        <v>0</v>
      </c>
      <c r="DH93" s="259">
        <f>IF(Tb.Financiering[[#This Row],[Pnr.]]=DH$7,Tb.Financiering[[#This Row],[Eigen
bijdrage]]+Tb.Financiering[[#This Row],[Andere
subsidie(s)]]+Tb.Financiering[[#This Row],[Anders]],0)</f>
        <v>0</v>
      </c>
      <c r="DI93" s="259">
        <f>IF(Tb.Financiering[[#This Row],[Pnr.]]=DI$7,Tb.Financiering[[#This Row],[Eigen
bijdrage]]+Tb.Financiering[[#This Row],[Andere
subsidie(s)]]+Tb.Financiering[[#This Row],[Anders]],0)</f>
        <v>0</v>
      </c>
      <c r="DJ93" s="259">
        <f>IF(Tb.Financiering[[#This Row],[Pnr.]]=DJ$7,Tb.Financiering[[#This Row],[Eigen
bijdrage]]+Tb.Financiering[[#This Row],[Andere
subsidie(s)]]+Tb.Financiering[[#This Row],[Anders]],0)</f>
        <v>0</v>
      </c>
      <c r="DK93" s="259">
        <f>IF(Tb.Financiering[[#This Row],[Pnr.]]=DK$7,Tb.Financiering[[#This Row],[Eigen
bijdrage]]+Tb.Financiering[[#This Row],[Andere
subsidie(s)]]+Tb.Financiering[[#This Row],[Anders]],0)</f>
        <v>0</v>
      </c>
      <c r="XEZ93" s="267"/>
      <c r="XFA93" s="267"/>
      <c r="XFB93" s="267"/>
      <c r="XFC93" s="267"/>
      <c r="XFD93" s="31"/>
    </row>
    <row r="94" spans="1:115 16380:16384" s="4" customFormat="1" x14ac:dyDescent="0.3">
      <c r="A94" s="31"/>
      <c r="B94" s="147"/>
      <c r="C94" s="147"/>
      <c r="D94" s="11">
        <f>SUMIF(Tbl.Kosten[PSAnr.],Tb.Financiering[[#This Row],[PSAnr.]],Tbl.Kosten[Totaal kosten])</f>
        <v>0</v>
      </c>
      <c r="E94" s="164">
        <f>SUMIF(Tbl.Kosten[PSAnr.],Tb.Financiering[[#This Row],[PSAnr.]],Tbl.Kosten[Subsidie])</f>
        <v>0</v>
      </c>
      <c r="F94" s="165"/>
      <c r="G94" s="164">
        <f>Tb.Financiering[[#This Row],[Begrote kosten]]-Tb.Financiering[[#This Row],[Berekende GLB subsidie]]-Tb.Financiering[[#This Row],[Correctie GLB subsidie]]</f>
        <v>0</v>
      </c>
      <c r="H94" s="166"/>
      <c r="I94" s="166"/>
      <c r="J94" s="166"/>
      <c r="K94" s="162"/>
      <c r="L94" s="97">
        <f>Tb.Financiering[[#This Row],[Te financieren]]-SUM(Tb.Financiering[[#This Row],[Eigen
bijdrage]:[Anders]])</f>
        <v>0</v>
      </c>
      <c r="M94" s="170" t="str">
        <f>IFERROR(VLOOKUP(Tb.Financiering[[#This Row],[Partnernaam]],Tbl.Projectpartners[[Naam]:[PNr.]],9,FALSE),"")</f>
        <v/>
      </c>
      <c r="N94" s="152" t="str">
        <f>IFERROR(VLOOKUP(Tb.Financiering[[#This Row],[Subsidiabele activiteit]],Tbl.Subsidiehoogte[[Subsidieactiviteit]:[SAnr.]],3,FALSE),"")</f>
        <v/>
      </c>
      <c r="O94" s="152" t="str">
        <f>_xlfn.CONCAT(Tb.Financiering[[#This Row],[Pnr.]],Tb.Financiering[[#This Row],[SAnr.]])</f>
        <v/>
      </c>
      <c r="P94" s="154">
        <f>IF(Tb.Financiering[[#This Row],[Pnr.]]=P$7,Tb.Financiering[[#This Row],[Te financieren]]-Tb.Financiering[[#This Row],[Eigen
bijdrage]]-Tb.Financiering[[#This Row],[Andere
subsidie(s)]]-Tb.Financiering[[#This Row],[Anders]],0)</f>
        <v>0</v>
      </c>
      <c r="Q94" s="154">
        <f>IF(Tb.Financiering[[#This Row],[Pnr.]]=Q$7,Tb.Financiering[[#This Row],[Te financieren]]-Tb.Financiering[[#This Row],[Eigen
bijdrage]]-Tb.Financiering[[#This Row],[Andere
subsidie(s)]]-Tb.Financiering[[#This Row],[Anders]],0)</f>
        <v>0</v>
      </c>
      <c r="R94" s="154">
        <f>IF(Tb.Financiering[[#This Row],[Pnr.]]=R$7,Tb.Financiering[[#This Row],[Te financieren]]-Tb.Financiering[[#This Row],[Eigen
bijdrage]]-Tb.Financiering[[#This Row],[Andere
subsidie(s)]]-Tb.Financiering[[#This Row],[Anders]],0)</f>
        <v>0</v>
      </c>
      <c r="S94" s="154">
        <f>IF(Tb.Financiering[[#This Row],[Pnr.]]=S$7,Tb.Financiering[[#This Row],[Te financieren]]-Tb.Financiering[[#This Row],[Eigen
bijdrage]]-Tb.Financiering[[#This Row],[Andere
subsidie(s)]]-Tb.Financiering[[#This Row],[Anders]],0)</f>
        <v>0</v>
      </c>
      <c r="T94" s="154">
        <f>IF(Tb.Financiering[[#This Row],[Pnr.]]=T$7,Tb.Financiering[[#This Row],[Te financieren]]-Tb.Financiering[[#This Row],[Eigen
bijdrage]]-Tb.Financiering[[#This Row],[Andere
subsidie(s)]]-Tb.Financiering[[#This Row],[Anders]],0)</f>
        <v>0</v>
      </c>
      <c r="U94" s="154">
        <f>IF(Tb.Financiering[[#This Row],[Pnr.]]=U$7,Tb.Financiering[[#This Row],[Te financieren]]-Tb.Financiering[[#This Row],[Eigen
bijdrage]]-Tb.Financiering[[#This Row],[Andere
subsidie(s)]]-Tb.Financiering[[#This Row],[Anders]],0)</f>
        <v>0</v>
      </c>
      <c r="V94" s="154">
        <f>IF(Tb.Financiering[[#This Row],[Pnr.]]=V$7,Tb.Financiering[[#This Row],[Te financieren]]-Tb.Financiering[[#This Row],[Eigen
bijdrage]]-Tb.Financiering[[#This Row],[Andere
subsidie(s)]]-Tb.Financiering[[#This Row],[Anders]],0)</f>
        <v>0</v>
      </c>
      <c r="W94" s="154">
        <f>IF(Tb.Financiering[[#This Row],[Pnr.]]=W$7,Tb.Financiering[[#This Row],[Te financieren]]-Tb.Financiering[[#This Row],[Eigen
bijdrage]]-Tb.Financiering[[#This Row],[Andere
subsidie(s)]]-Tb.Financiering[[#This Row],[Anders]],0)</f>
        <v>0</v>
      </c>
      <c r="X94" s="154">
        <f>IF(Tb.Financiering[[#This Row],[Pnr.]]=X$7,Tb.Financiering[[#This Row],[Te financieren]]-Tb.Financiering[[#This Row],[Eigen
bijdrage]]-Tb.Financiering[[#This Row],[Andere
subsidie(s)]]-Tb.Financiering[[#This Row],[Anders]],0)</f>
        <v>0</v>
      </c>
      <c r="Y94" s="154">
        <f>IF(Tb.Financiering[[#This Row],[Pnr.]]=Y$7,Tb.Financiering[[#This Row],[Te financieren]]-Tb.Financiering[[#This Row],[Eigen
bijdrage]]-Tb.Financiering[[#This Row],[Andere
subsidie(s)]]-Tb.Financiering[[#This Row],[Anders]],0)</f>
        <v>0</v>
      </c>
      <c r="Z94" s="154">
        <f>IF(Tb.Financiering[[#This Row],[Pnr.]]=Z$7,Tb.Financiering[[#This Row],[Te financieren]]-Tb.Financiering[[#This Row],[Eigen
bijdrage]]-Tb.Financiering[[#This Row],[Andere
subsidie(s)]]-Tb.Financiering[[#This Row],[Anders]],0)</f>
        <v>0</v>
      </c>
      <c r="AA94" s="154">
        <f>IF(Tb.Financiering[[#This Row],[Pnr.]]=AA$7,Tb.Financiering[[#This Row],[Te financieren]]-Tb.Financiering[[#This Row],[Eigen
bijdrage]]-Tb.Financiering[[#This Row],[Andere
subsidie(s)]]-Tb.Financiering[[#This Row],[Anders]],0)</f>
        <v>0</v>
      </c>
      <c r="AB94" s="154">
        <f>IF(Tb.Financiering[[#This Row],[Pnr.]]=AB$7,Tb.Financiering[[#This Row],[Te financieren]]-Tb.Financiering[[#This Row],[Eigen
bijdrage]]-Tb.Financiering[[#This Row],[Andere
subsidie(s)]]-Tb.Financiering[[#This Row],[Anders]],0)</f>
        <v>0</v>
      </c>
      <c r="AC94" s="154">
        <f>IF(Tb.Financiering[[#This Row],[Pnr.]]=AC$7,Tb.Financiering[[#This Row],[Te financieren]]-Tb.Financiering[[#This Row],[Eigen
bijdrage]]-Tb.Financiering[[#This Row],[Andere
subsidie(s)]]-Tb.Financiering[[#This Row],[Anders]],0)</f>
        <v>0</v>
      </c>
      <c r="AD94" s="154">
        <f>IF(Tb.Financiering[[#This Row],[Pnr.]]=AD$7,Tb.Financiering[[#This Row],[Te financieren]]-Tb.Financiering[[#This Row],[Eigen
bijdrage]]-Tb.Financiering[[#This Row],[Andere
subsidie(s)]]-Tb.Financiering[[#This Row],[Anders]],0)</f>
        <v>0</v>
      </c>
      <c r="AE94" s="154">
        <f>IF(Tb.Financiering[[#This Row],[Pnr.]]=AE$7,Tb.Financiering[[#This Row],[Te financieren]]-Tb.Financiering[[#This Row],[Eigen
bijdrage]]-Tb.Financiering[[#This Row],[Andere
subsidie(s)]]-Tb.Financiering[[#This Row],[Anders]],0)</f>
        <v>0</v>
      </c>
      <c r="AF94" s="154">
        <f>IF(Tb.Financiering[[#This Row],[Pnr.]]=AF$7,Tb.Financiering[[#This Row],[Te financieren]]-Tb.Financiering[[#This Row],[Eigen
bijdrage]]-Tb.Financiering[[#This Row],[Andere
subsidie(s)]]-Tb.Financiering[[#This Row],[Anders]],0)</f>
        <v>0</v>
      </c>
      <c r="AG94" s="154">
        <f>IF(Tb.Financiering[[#This Row],[Pnr.]]=AG$7,Tb.Financiering[[#This Row],[Te financieren]]-Tb.Financiering[[#This Row],[Eigen
bijdrage]]-Tb.Financiering[[#This Row],[Andere
subsidie(s)]]-Tb.Financiering[[#This Row],[Anders]],0)</f>
        <v>0</v>
      </c>
      <c r="AH94" s="154">
        <f>IF(Tb.Financiering[[#This Row],[Pnr.]]=AH$7,Tb.Financiering[[#This Row],[Te financieren]]-Tb.Financiering[[#This Row],[Eigen
bijdrage]]-Tb.Financiering[[#This Row],[Andere
subsidie(s)]]-Tb.Financiering[[#This Row],[Anders]],0)</f>
        <v>0</v>
      </c>
      <c r="AI94" s="154">
        <f>IF(Tb.Financiering[[#This Row],[Pnr.]]=AI$7,Tb.Financiering[[#This Row],[Te financieren]]-Tb.Financiering[[#This Row],[Eigen
bijdrage]]-Tb.Financiering[[#This Row],[Andere
subsidie(s)]]-Tb.Financiering[[#This Row],[Anders]],0)</f>
        <v>0</v>
      </c>
      <c r="AJ94" s="154">
        <f>IF(Tb.Financiering[[#This Row],[Pnr.]]=AJ$7,Tb.Financiering[[#This Row],[Te financieren]]-Tb.Financiering[[#This Row],[Eigen
bijdrage]]-Tb.Financiering[[#This Row],[Andere
subsidie(s)]]-Tb.Financiering[[#This Row],[Anders]],0)</f>
        <v>0</v>
      </c>
      <c r="AK94" s="154">
        <f>IF(Tb.Financiering[[#This Row],[Pnr.]]=AK$7,Tb.Financiering[[#This Row],[Te financieren]]-Tb.Financiering[[#This Row],[Eigen
bijdrage]]-Tb.Financiering[[#This Row],[Andere
subsidie(s)]]-Tb.Financiering[[#This Row],[Anders]],0)</f>
        <v>0</v>
      </c>
      <c r="AL94" s="154">
        <f>IF(Tb.Financiering[[#This Row],[Pnr.]]=AL$7,Tb.Financiering[[#This Row],[Te financieren]]-Tb.Financiering[[#This Row],[Eigen
bijdrage]]-Tb.Financiering[[#This Row],[Andere
subsidie(s)]]-Tb.Financiering[[#This Row],[Anders]],0)</f>
        <v>0</v>
      </c>
      <c r="AM94" s="154">
        <f>IF(Tb.Financiering[[#This Row],[Pnr.]]=AM$7,Tb.Financiering[[#This Row],[Te financieren]]-Tb.Financiering[[#This Row],[Eigen
bijdrage]]-Tb.Financiering[[#This Row],[Andere
subsidie(s)]]-Tb.Financiering[[#This Row],[Anders]],0)</f>
        <v>0</v>
      </c>
      <c r="AN94" s="154">
        <f>IF(Tb.Financiering[[#This Row],[Pnr.]]=AN$7,Tb.Financiering[[#This Row],[Te financieren]]-Tb.Financiering[[#This Row],[Eigen
bijdrage]]-Tb.Financiering[[#This Row],[Andere
subsidie(s)]]-Tb.Financiering[[#This Row],[Anders]],0)</f>
        <v>0</v>
      </c>
      <c r="AO94" s="154">
        <f>IF(Tb.Financiering[[#This Row],[Pnr.]]=AO$7,Tb.Financiering[[#This Row],[Te financieren]]-Tb.Financiering[[#This Row],[Eigen
bijdrage]]-Tb.Financiering[[#This Row],[Andere
subsidie(s)]]-Tb.Financiering[[#This Row],[Anders]],0)</f>
        <v>0</v>
      </c>
      <c r="AP94" s="154">
        <f>IF(Tb.Financiering[[#This Row],[Pnr.]]=AP$7,Tb.Financiering[[#This Row],[Te financieren]]-Tb.Financiering[[#This Row],[Eigen
bijdrage]]-Tb.Financiering[[#This Row],[Andere
subsidie(s)]]-Tb.Financiering[[#This Row],[Anders]],0)</f>
        <v>0</v>
      </c>
      <c r="AQ94" s="154">
        <f>IF(Tb.Financiering[[#This Row],[Pnr.]]=AQ$7,Tb.Financiering[[#This Row],[Te financieren]]-Tb.Financiering[[#This Row],[Eigen
bijdrage]]-Tb.Financiering[[#This Row],[Andere
subsidie(s)]]-Tb.Financiering[[#This Row],[Anders]],0)</f>
        <v>0</v>
      </c>
      <c r="AR94" s="154">
        <f>IF(Tb.Financiering[[#This Row],[Pnr.]]=AR$7,Tb.Financiering[[#This Row],[Te financieren]]-Tb.Financiering[[#This Row],[Eigen
bijdrage]]-Tb.Financiering[[#This Row],[Andere
subsidie(s)]]-Tb.Financiering[[#This Row],[Anders]],0)</f>
        <v>0</v>
      </c>
      <c r="AS94" s="154">
        <f>IF(Tb.Financiering[[#This Row],[Pnr.]]=AS$7,Tb.Financiering[[#This Row],[Te financieren]]-Tb.Financiering[[#This Row],[Eigen
bijdrage]]-Tb.Financiering[[#This Row],[Andere
subsidie(s)]]-Tb.Financiering[[#This Row],[Anders]],0)</f>
        <v>0</v>
      </c>
      <c r="AT94" s="154">
        <f>IF(Tb.Financiering[[#This Row],[Pnr.]]=AT$7,Tb.Financiering[[#This Row],[Te financieren]]-Tb.Financiering[[#This Row],[Eigen
bijdrage]]-Tb.Financiering[[#This Row],[Andere
subsidie(s)]]-Tb.Financiering[[#This Row],[Anders]],0)</f>
        <v>0</v>
      </c>
      <c r="AU94" s="154">
        <f>IF(Tb.Financiering[[#This Row],[Pnr.]]=AU$7,Tb.Financiering[[#This Row],[Te financieren]]-Tb.Financiering[[#This Row],[Eigen
bijdrage]]-Tb.Financiering[[#This Row],[Andere
subsidie(s)]]-Tb.Financiering[[#This Row],[Anders]],0)</f>
        <v>0</v>
      </c>
      <c r="AV94" s="154">
        <f>IF(Tb.Financiering[[#This Row],[Pnr.]]=AV$7,Tb.Financiering[[#This Row],[Te financieren]]-Tb.Financiering[[#This Row],[Eigen
bijdrage]]-Tb.Financiering[[#This Row],[Andere
subsidie(s)]]-Tb.Financiering[[#This Row],[Anders]],0)</f>
        <v>0</v>
      </c>
      <c r="AW94" s="154">
        <f>IF(Tb.Financiering[[#This Row],[Pnr.]]=AW$7,Tb.Financiering[[#This Row],[Te financieren]]-Tb.Financiering[[#This Row],[Eigen
bijdrage]]-Tb.Financiering[[#This Row],[Andere
subsidie(s)]]-Tb.Financiering[[#This Row],[Anders]],0)</f>
        <v>0</v>
      </c>
      <c r="AX94" s="154">
        <f>IF(Tb.Financiering[[#This Row],[Pnr.]]=AX$7,Tb.Financiering[[#This Row],[Te financieren]]-Tb.Financiering[[#This Row],[Eigen
bijdrage]]-Tb.Financiering[[#This Row],[Andere
subsidie(s)]]-Tb.Financiering[[#This Row],[Anders]],0)</f>
        <v>0</v>
      </c>
      <c r="AY94" s="154">
        <f>IF(Tb.Financiering[[#This Row],[Pnr.]]=AY$7,Tb.Financiering[[#This Row],[Te financieren]]-Tb.Financiering[[#This Row],[Eigen
bijdrage]]-Tb.Financiering[[#This Row],[Andere
subsidie(s)]]-Tb.Financiering[[#This Row],[Anders]],0)</f>
        <v>0</v>
      </c>
      <c r="AZ94" s="154">
        <f>IF(Tb.Financiering[[#This Row],[Pnr.]]=AZ$7,Tb.Financiering[[#This Row],[Te financieren]]-Tb.Financiering[[#This Row],[Eigen
bijdrage]]-Tb.Financiering[[#This Row],[Andere
subsidie(s)]]-Tb.Financiering[[#This Row],[Anders]],0)</f>
        <v>0</v>
      </c>
      <c r="BA94" s="154">
        <f>IF(Tb.Financiering[[#This Row],[Pnr.]]=BA$7,Tb.Financiering[[#This Row],[Te financieren]]-Tb.Financiering[[#This Row],[Eigen
bijdrage]]-Tb.Financiering[[#This Row],[Andere
subsidie(s)]]-Tb.Financiering[[#This Row],[Anders]],0)</f>
        <v>0</v>
      </c>
      <c r="BB94" s="154">
        <f>IF(Tb.Financiering[[#This Row],[Pnr.]]=BB$7,Tb.Financiering[[#This Row],[Te financieren]]-Tb.Financiering[[#This Row],[Eigen
bijdrage]]-Tb.Financiering[[#This Row],[Andere
subsidie(s)]]-Tb.Financiering[[#This Row],[Anders]],0)</f>
        <v>0</v>
      </c>
      <c r="BC94" s="154">
        <f>IF(Tb.Financiering[[#This Row],[Pnr.]]=BC$7,Tb.Financiering[[#This Row],[Te financieren]]-Tb.Financiering[[#This Row],[Eigen
bijdrage]]-Tb.Financiering[[#This Row],[Andere
subsidie(s)]]-Tb.Financiering[[#This Row],[Anders]],0)</f>
        <v>0</v>
      </c>
      <c r="BD94" s="154">
        <f>IF(Tb.Financiering[[#This Row],[Pnr.]]=BD$7,Tb.Financiering[[#This Row],[Te financieren]]-Tb.Financiering[[#This Row],[Eigen
bijdrage]]-Tb.Financiering[[#This Row],[Andere
subsidie(s)]]-Tb.Financiering[[#This Row],[Anders]],0)</f>
        <v>0</v>
      </c>
      <c r="BE94" s="154">
        <f>IF(Tb.Financiering[[#This Row],[Pnr.]]=BE$7,Tb.Financiering[[#This Row],[Te financieren]]-Tb.Financiering[[#This Row],[Eigen
bijdrage]]-Tb.Financiering[[#This Row],[Andere
subsidie(s)]]-Tb.Financiering[[#This Row],[Anders]],0)</f>
        <v>0</v>
      </c>
      <c r="BF94" s="154">
        <f>IF(Tb.Financiering[[#This Row],[Pnr.]]=BF$7,Tb.Financiering[[#This Row],[Te financieren]]-Tb.Financiering[[#This Row],[Eigen
bijdrage]]-Tb.Financiering[[#This Row],[Andere
subsidie(s)]]-Tb.Financiering[[#This Row],[Anders]],0)</f>
        <v>0</v>
      </c>
      <c r="BG94" s="154">
        <f>IF(Tb.Financiering[[#This Row],[Pnr.]]=BG$7,Tb.Financiering[[#This Row],[Te financieren]]-Tb.Financiering[[#This Row],[Eigen
bijdrage]]-Tb.Financiering[[#This Row],[Andere
subsidie(s)]]-Tb.Financiering[[#This Row],[Anders]],0)</f>
        <v>0</v>
      </c>
      <c r="BH94" s="154">
        <f>IF(Tb.Financiering[[#This Row],[Pnr.]]=BH$7,Tb.Financiering[[#This Row],[Te financieren]]-Tb.Financiering[[#This Row],[Eigen
bijdrage]]-Tb.Financiering[[#This Row],[Andere
subsidie(s)]]-Tb.Financiering[[#This Row],[Anders]],0)</f>
        <v>0</v>
      </c>
      <c r="BI94" s="154">
        <f>IF(Tb.Financiering[[#This Row],[Pnr.]]=BI$7,Tb.Financiering[[#This Row],[Te financieren]]-Tb.Financiering[[#This Row],[Eigen
bijdrage]]-Tb.Financiering[[#This Row],[Andere
subsidie(s)]]-Tb.Financiering[[#This Row],[Anders]],0)</f>
        <v>0</v>
      </c>
      <c r="BJ94" s="154">
        <f>IF(Tb.Financiering[[#This Row],[Pnr.]]=BJ$7,Tb.Financiering[[#This Row],[Te financieren]]-Tb.Financiering[[#This Row],[Eigen
bijdrage]]-Tb.Financiering[[#This Row],[Andere
subsidie(s)]]-Tb.Financiering[[#This Row],[Anders]],0)</f>
        <v>0</v>
      </c>
      <c r="BK94" s="154">
        <f>IF(Tb.Financiering[[#This Row],[Pnr.]]=BK$7,Tb.Financiering[[#This Row],[Te financieren]]-Tb.Financiering[[#This Row],[Eigen
bijdrage]]-Tb.Financiering[[#This Row],[Andere
subsidie(s)]]-Tb.Financiering[[#This Row],[Anders]],0)</f>
        <v>0</v>
      </c>
      <c r="BL94" s="154">
        <f>IF(Tb.Financiering[[#This Row],[Pnr.]]=BL$7,Tb.Financiering[[#This Row],[Te financieren]]-Tb.Financiering[[#This Row],[Eigen
bijdrage]]-Tb.Financiering[[#This Row],[Andere
subsidie(s)]]-Tb.Financiering[[#This Row],[Anders]],0)</f>
        <v>0</v>
      </c>
      <c r="BM94" s="154">
        <f>IF(Tb.Financiering[[#This Row],[Pnr.]]=BM$7,Tb.Financiering[[#This Row],[Te financieren]]-Tb.Financiering[[#This Row],[Eigen
bijdrage]]-Tb.Financiering[[#This Row],[Andere
subsidie(s)]]-Tb.Financiering[[#This Row],[Anders]],0)</f>
        <v>0</v>
      </c>
      <c r="BN94" s="259">
        <f>IF(Tb.Financiering[[#This Row],[Pnr.]]=BN$7,Tb.Financiering[[#This Row],[Eigen
bijdrage]]+Tb.Financiering[[#This Row],[Andere
subsidie(s)]]+Tb.Financiering[[#This Row],[Anders]],0)</f>
        <v>0</v>
      </c>
      <c r="BO94" s="259">
        <f>IF(Tb.Financiering[[#This Row],[Pnr.]]=BO$7,Tb.Financiering[[#This Row],[Eigen
bijdrage]]+Tb.Financiering[[#This Row],[Andere
subsidie(s)]]+Tb.Financiering[[#This Row],[Anders]],0)</f>
        <v>0</v>
      </c>
      <c r="BP94" s="259">
        <f>IF(Tb.Financiering[[#This Row],[Pnr.]]=BP$7,Tb.Financiering[[#This Row],[Eigen
bijdrage]]+Tb.Financiering[[#This Row],[Andere
subsidie(s)]]+Tb.Financiering[[#This Row],[Anders]],0)</f>
        <v>0</v>
      </c>
      <c r="BQ94" s="259">
        <f>IF(Tb.Financiering[[#This Row],[Pnr.]]=BQ$7,Tb.Financiering[[#This Row],[Eigen
bijdrage]]+Tb.Financiering[[#This Row],[Andere
subsidie(s)]]+Tb.Financiering[[#This Row],[Anders]],0)</f>
        <v>0</v>
      </c>
      <c r="BR94" s="259">
        <f>IF(Tb.Financiering[[#This Row],[Pnr.]]=BR$7,Tb.Financiering[[#This Row],[Eigen
bijdrage]]+Tb.Financiering[[#This Row],[Andere
subsidie(s)]]+Tb.Financiering[[#This Row],[Anders]],0)</f>
        <v>0</v>
      </c>
      <c r="BS94" s="259">
        <f>IF(Tb.Financiering[[#This Row],[Pnr.]]=BS$7,Tb.Financiering[[#This Row],[Eigen
bijdrage]]+Tb.Financiering[[#This Row],[Andere
subsidie(s)]]+Tb.Financiering[[#This Row],[Anders]],0)</f>
        <v>0</v>
      </c>
      <c r="BT94" s="259">
        <f>IF(Tb.Financiering[[#This Row],[Pnr.]]=BT$7,Tb.Financiering[[#This Row],[Eigen
bijdrage]]+Tb.Financiering[[#This Row],[Andere
subsidie(s)]]+Tb.Financiering[[#This Row],[Anders]],0)</f>
        <v>0</v>
      </c>
      <c r="BU94" s="259">
        <f>IF(Tb.Financiering[[#This Row],[Pnr.]]=BU$7,Tb.Financiering[[#This Row],[Eigen
bijdrage]]+Tb.Financiering[[#This Row],[Andere
subsidie(s)]]+Tb.Financiering[[#This Row],[Anders]],0)</f>
        <v>0</v>
      </c>
      <c r="BV94" s="259">
        <f>IF(Tb.Financiering[[#This Row],[Pnr.]]=BV$7,Tb.Financiering[[#This Row],[Eigen
bijdrage]]+Tb.Financiering[[#This Row],[Andere
subsidie(s)]]+Tb.Financiering[[#This Row],[Anders]],0)</f>
        <v>0</v>
      </c>
      <c r="BW94" s="259">
        <f>IF(Tb.Financiering[[#This Row],[Pnr.]]=BW$7,Tb.Financiering[[#This Row],[Eigen
bijdrage]]+Tb.Financiering[[#This Row],[Andere
subsidie(s)]]+Tb.Financiering[[#This Row],[Anders]],0)</f>
        <v>0</v>
      </c>
      <c r="BX94" s="259">
        <f>IF(Tb.Financiering[[#This Row],[Pnr.]]=BX$7,Tb.Financiering[[#This Row],[Eigen
bijdrage]]+Tb.Financiering[[#This Row],[Andere
subsidie(s)]]+Tb.Financiering[[#This Row],[Anders]],0)</f>
        <v>0</v>
      </c>
      <c r="BY94" s="259">
        <f>IF(Tb.Financiering[[#This Row],[Pnr.]]=BY$7,Tb.Financiering[[#This Row],[Eigen
bijdrage]]+Tb.Financiering[[#This Row],[Andere
subsidie(s)]]+Tb.Financiering[[#This Row],[Anders]],0)</f>
        <v>0</v>
      </c>
      <c r="BZ94" s="259">
        <f>IF(Tb.Financiering[[#This Row],[Pnr.]]=BZ$7,Tb.Financiering[[#This Row],[Eigen
bijdrage]]+Tb.Financiering[[#This Row],[Andere
subsidie(s)]]+Tb.Financiering[[#This Row],[Anders]],0)</f>
        <v>0</v>
      </c>
      <c r="CA94" s="259">
        <f>IF(Tb.Financiering[[#This Row],[Pnr.]]=CA$7,Tb.Financiering[[#This Row],[Eigen
bijdrage]]+Tb.Financiering[[#This Row],[Andere
subsidie(s)]]+Tb.Financiering[[#This Row],[Anders]],0)</f>
        <v>0</v>
      </c>
      <c r="CB94" s="259">
        <f>IF(Tb.Financiering[[#This Row],[Pnr.]]=CB$7,Tb.Financiering[[#This Row],[Eigen
bijdrage]]+Tb.Financiering[[#This Row],[Andere
subsidie(s)]]+Tb.Financiering[[#This Row],[Anders]],0)</f>
        <v>0</v>
      </c>
      <c r="CC94" s="259">
        <f>IF(Tb.Financiering[[#This Row],[Pnr.]]=CC$7,Tb.Financiering[[#This Row],[Eigen
bijdrage]]+Tb.Financiering[[#This Row],[Andere
subsidie(s)]]+Tb.Financiering[[#This Row],[Anders]],0)</f>
        <v>0</v>
      </c>
      <c r="CD94" s="259">
        <f>IF(Tb.Financiering[[#This Row],[Pnr.]]=CD$7,Tb.Financiering[[#This Row],[Eigen
bijdrage]]+Tb.Financiering[[#This Row],[Andere
subsidie(s)]]+Tb.Financiering[[#This Row],[Anders]],0)</f>
        <v>0</v>
      </c>
      <c r="CE94" s="259">
        <f>IF(Tb.Financiering[[#This Row],[Pnr.]]=CE$7,Tb.Financiering[[#This Row],[Eigen
bijdrage]]+Tb.Financiering[[#This Row],[Andere
subsidie(s)]]+Tb.Financiering[[#This Row],[Anders]],0)</f>
        <v>0</v>
      </c>
      <c r="CF94" s="259">
        <f>IF(Tb.Financiering[[#This Row],[Pnr.]]=CF$7,Tb.Financiering[[#This Row],[Eigen
bijdrage]]+Tb.Financiering[[#This Row],[Andere
subsidie(s)]]+Tb.Financiering[[#This Row],[Anders]],0)</f>
        <v>0</v>
      </c>
      <c r="CG94" s="259">
        <f>IF(Tb.Financiering[[#This Row],[Pnr.]]=CG$7,Tb.Financiering[[#This Row],[Eigen
bijdrage]]+Tb.Financiering[[#This Row],[Andere
subsidie(s)]]+Tb.Financiering[[#This Row],[Anders]],0)</f>
        <v>0</v>
      </c>
      <c r="CH94" s="259">
        <f>IF(Tb.Financiering[[#This Row],[Pnr.]]=CH$7,Tb.Financiering[[#This Row],[Eigen
bijdrage]]+Tb.Financiering[[#This Row],[Andere
subsidie(s)]]+Tb.Financiering[[#This Row],[Anders]],0)</f>
        <v>0</v>
      </c>
      <c r="CI94" s="259">
        <f>IF(Tb.Financiering[[#This Row],[Pnr.]]=CI$7,Tb.Financiering[[#This Row],[Eigen
bijdrage]]+Tb.Financiering[[#This Row],[Andere
subsidie(s)]]+Tb.Financiering[[#This Row],[Anders]],0)</f>
        <v>0</v>
      </c>
      <c r="CJ94" s="259">
        <f>IF(Tb.Financiering[[#This Row],[Pnr.]]=CJ$7,Tb.Financiering[[#This Row],[Eigen
bijdrage]]+Tb.Financiering[[#This Row],[Andere
subsidie(s)]]+Tb.Financiering[[#This Row],[Anders]],0)</f>
        <v>0</v>
      </c>
      <c r="CK94" s="259">
        <f>IF(Tb.Financiering[[#This Row],[Pnr.]]=CK$7,Tb.Financiering[[#This Row],[Eigen
bijdrage]]+Tb.Financiering[[#This Row],[Andere
subsidie(s)]]+Tb.Financiering[[#This Row],[Anders]],0)</f>
        <v>0</v>
      </c>
      <c r="CL94" s="259">
        <f>IF(Tb.Financiering[[#This Row],[Pnr.]]=CL$7,Tb.Financiering[[#This Row],[Eigen
bijdrage]]+Tb.Financiering[[#This Row],[Andere
subsidie(s)]]+Tb.Financiering[[#This Row],[Anders]],0)</f>
        <v>0</v>
      </c>
      <c r="CM94" s="259">
        <f>IF(Tb.Financiering[[#This Row],[Pnr.]]=CM$7,Tb.Financiering[[#This Row],[Eigen
bijdrage]]+Tb.Financiering[[#This Row],[Andere
subsidie(s)]]+Tb.Financiering[[#This Row],[Anders]],0)</f>
        <v>0</v>
      </c>
      <c r="CN94" s="259">
        <f>IF(Tb.Financiering[[#This Row],[Pnr.]]=CN$7,Tb.Financiering[[#This Row],[Eigen
bijdrage]]+Tb.Financiering[[#This Row],[Andere
subsidie(s)]]+Tb.Financiering[[#This Row],[Anders]],0)</f>
        <v>0</v>
      </c>
      <c r="CO94" s="259">
        <f>IF(Tb.Financiering[[#This Row],[Pnr.]]=CO$7,Tb.Financiering[[#This Row],[Eigen
bijdrage]]+Tb.Financiering[[#This Row],[Andere
subsidie(s)]]+Tb.Financiering[[#This Row],[Anders]],0)</f>
        <v>0</v>
      </c>
      <c r="CP94" s="259">
        <f>IF(Tb.Financiering[[#This Row],[Pnr.]]=CP$7,Tb.Financiering[[#This Row],[Eigen
bijdrage]]+Tb.Financiering[[#This Row],[Andere
subsidie(s)]]+Tb.Financiering[[#This Row],[Anders]],0)</f>
        <v>0</v>
      </c>
      <c r="CQ94" s="259">
        <f>IF(Tb.Financiering[[#This Row],[Pnr.]]=CQ$7,Tb.Financiering[[#This Row],[Eigen
bijdrage]]+Tb.Financiering[[#This Row],[Andere
subsidie(s)]]+Tb.Financiering[[#This Row],[Anders]],0)</f>
        <v>0</v>
      </c>
      <c r="CR94" s="259">
        <f>IF(Tb.Financiering[[#This Row],[Pnr.]]=CR$7,Tb.Financiering[[#This Row],[Eigen
bijdrage]]+Tb.Financiering[[#This Row],[Andere
subsidie(s)]]+Tb.Financiering[[#This Row],[Anders]],0)</f>
        <v>0</v>
      </c>
      <c r="CS94" s="259">
        <f>IF(Tb.Financiering[[#This Row],[Pnr.]]=CS$7,Tb.Financiering[[#This Row],[Eigen
bijdrage]]+Tb.Financiering[[#This Row],[Andere
subsidie(s)]]+Tb.Financiering[[#This Row],[Anders]],0)</f>
        <v>0</v>
      </c>
      <c r="CT94" s="259">
        <f>IF(Tb.Financiering[[#This Row],[Pnr.]]=CT$7,Tb.Financiering[[#This Row],[Eigen
bijdrage]]+Tb.Financiering[[#This Row],[Andere
subsidie(s)]]+Tb.Financiering[[#This Row],[Anders]],0)</f>
        <v>0</v>
      </c>
      <c r="CU94" s="259">
        <f>IF(Tb.Financiering[[#This Row],[Pnr.]]=CU$7,Tb.Financiering[[#This Row],[Eigen
bijdrage]]+Tb.Financiering[[#This Row],[Andere
subsidie(s)]]+Tb.Financiering[[#This Row],[Anders]],0)</f>
        <v>0</v>
      </c>
      <c r="CV94" s="259">
        <f>IF(Tb.Financiering[[#This Row],[Pnr.]]=CV$7,Tb.Financiering[[#This Row],[Eigen
bijdrage]]+Tb.Financiering[[#This Row],[Andere
subsidie(s)]]+Tb.Financiering[[#This Row],[Anders]],0)</f>
        <v>0</v>
      </c>
      <c r="CW94" s="259">
        <f>IF(Tb.Financiering[[#This Row],[Pnr.]]=CW$7,Tb.Financiering[[#This Row],[Eigen
bijdrage]]+Tb.Financiering[[#This Row],[Andere
subsidie(s)]]+Tb.Financiering[[#This Row],[Anders]],0)</f>
        <v>0</v>
      </c>
      <c r="CX94" s="259">
        <f>IF(Tb.Financiering[[#This Row],[Pnr.]]=CX$7,Tb.Financiering[[#This Row],[Eigen
bijdrage]]+Tb.Financiering[[#This Row],[Andere
subsidie(s)]]+Tb.Financiering[[#This Row],[Anders]],0)</f>
        <v>0</v>
      </c>
      <c r="CY94" s="259">
        <f>IF(Tb.Financiering[[#This Row],[Pnr.]]=CY$7,Tb.Financiering[[#This Row],[Eigen
bijdrage]]+Tb.Financiering[[#This Row],[Andere
subsidie(s)]]+Tb.Financiering[[#This Row],[Anders]],0)</f>
        <v>0</v>
      </c>
      <c r="CZ94" s="259">
        <f>IF(Tb.Financiering[[#This Row],[Pnr.]]=CZ$7,Tb.Financiering[[#This Row],[Eigen
bijdrage]]+Tb.Financiering[[#This Row],[Andere
subsidie(s)]]+Tb.Financiering[[#This Row],[Anders]],0)</f>
        <v>0</v>
      </c>
      <c r="DA94" s="259">
        <f>IF(Tb.Financiering[[#This Row],[Pnr.]]=DA$7,Tb.Financiering[[#This Row],[Eigen
bijdrage]]+Tb.Financiering[[#This Row],[Andere
subsidie(s)]]+Tb.Financiering[[#This Row],[Anders]],0)</f>
        <v>0</v>
      </c>
      <c r="DB94" s="259">
        <f>IF(Tb.Financiering[[#This Row],[Pnr.]]=DB$7,Tb.Financiering[[#This Row],[Eigen
bijdrage]]+Tb.Financiering[[#This Row],[Andere
subsidie(s)]]+Tb.Financiering[[#This Row],[Anders]],0)</f>
        <v>0</v>
      </c>
      <c r="DC94" s="259">
        <f>IF(Tb.Financiering[[#This Row],[Pnr.]]=DC$7,Tb.Financiering[[#This Row],[Eigen
bijdrage]]+Tb.Financiering[[#This Row],[Andere
subsidie(s)]]+Tb.Financiering[[#This Row],[Anders]],0)</f>
        <v>0</v>
      </c>
      <c r="DD94" s="259">
        <f>IF(Tb.Financiering[[#This Row],[Pnr.]]=DD$7,Tb.Financiering[[#This Row],[Eigen
bijdrage]]+Tb.Financiering[[#This Row],[Andere
subsidie(s)]]+Tb.Financiering[[#This Row],[Anders]],0)</f>
        <v>0</v>
      </c>
      <c r="DE94" s="259">
        <f>IF(Tb.Financiering[[#This Row],[Pnr.]]=DE$7,Tb.Financiering[[#This Row],[Eigen
bijdrage]]+Tb.Financiering[[#This Row],[Andere
subsidie(s)]]+Tb.Financiering[[#This Row],[Anders]],0)</f>
        <v>0</v>
      </c>
      <c r="DF94" s="259">
        <f>IF(Tb.Financiering[[#This Row],[Pnr.]]=DF$7,Tb.Financiering[[#This Row],[Eigen
bijdrage]]+Tb.Financiering[[#This Row],[Andere
subsidie(s)]]+Tb.Financiering[[#This Row],[Anders]],0)</f>
        <v>0</v>
      </c>
      <c r="DG94" s="259">
        <f>IF(Tb.Financiering[[#This Row],[Pnr.]]=DG$7,Tb.Financiering[[#This Row],[Eigen
bijdrage]]+Tb.Financiering[[#This Row],[Andere
subsidie(s)]]+Tb.Financiering[[#This Row],[Anders]],0)</f>
        <v>0</v>
      </c>
      <c r="DH94" s="259">
        <f>IF(Tb.Financiering[[#This Row],[Pnr.]]=DH$7,Tb.Financiering[[#This Row],[Eigen
bijdrage]]+Tb.Financiering[[#This Row],[Andere
subsidie(s)]]+Tb.Financiering[[#This Row],[Anders]],0)</f>
        <v>0</v>
      </c>
      <c r="DI94" s="259">
        <f>IF(Tb.Financiering[[#This Row],[Pnr.]]=DI$7,Tb.Financiering[[#This Row],[Eigen
bijdrage]]+Tb.Financiering[[#This Row],[Andere
subsidie(s)]]+Tb.Financiering[[#This Row],[Anders]],0)</f>
        <v>0</v>
      </c>
      <c r="DJ94" s="259">
        <f>IF(Tb.Financiering[[#This Row],[Pnr.]]=DJ$7,Tb.Financiering[[#This Row],[Eigen
bijdrage]]+Tb.Financiering[[#This Row],[Andere
subsidie(s)]]+Tb.Financiering[[#This Row],[Anders]],0)</f>
        <v>0</v>
      </c>
      <c r="DK94" s="259">
        <f>IF(Tb.Financiering[[#This Row],[Pnr.]]=DK$7,Tb.Financiering[[#This Row],[Eigen
bijdrage]]+Tb.Financiering[[#This Row],[Andere
subsidie(s)]]+Tb.Financiering[[#This Row],[Anders]],0)</f>
        <v>0</v>
      </c>
      <c r="XEZ94" s="267"/>
      <c r="XFA94" s="267"/>
      <c r="XFB94" s="267"/>
      <c r="XFC94" s="267"/>
      <c r="XFD94" s="31"/>
    </row>
    <row r="95" spans="1:115 16380:16384" s="4" customFormat="1" x14ac:dyDescent="0.3">
      <c r="A95" s="31"/>
      <c r="B95" s="147"/>
      <c r="C95" s="147"/>
      <c r="D95" s="11">
        <f>SUMIF(Tbl.Kosten[PSAnr.],Tb.Financiering[[#This Row],[PSAnr.]],Tbl.Kosten[Totaal kosten])</f>
        <v>0</v>
      </c>
      <c r="E95" s="164">
        <f>SUMIF(Tbl.Kosten[PSAnr.],Tb.Financiering[[#This Row],[PSAnr.]],Tbl.Kosten[Subsidie])</f>
        <v>0</v>
      </c>
      <c r="F95" s="165"/>
      <c r="G95" s="164">
        <f>Tb.Financiering[[#This Row],[Begrote kosten]]-Tb.Financiering[[#This Row],[Berekende GLB subsidie]]-Tb.Financiering[[#This Row],[Correctie GLB subsidie]]</f>
        <v>0</v>
      </c>
      <c r="H95" s="166"/>
      <c r="I95" s="166"/>
      <c r="J95" s="166"/>
      <c r="K95" s="162"/>
      <c r="L95" s="97">
        <f>Tb.Financiering[[#This Row],[Te financieren]]-SUM(Tb.Financiering[[#This Row],[Eigen
bijdrage]:[Anders]])</f>
        <v>0</v>
      </c>
      <c r="M95" s="170" t="str">
        <f>IFERROR(VLOOKUP(Tb.Financiering[[#This Row],[Partnernaam]],Tbl.Projectpartners[[Naam]:[PNr.]],9,FALSE),"")</f>
        <v/>
      </c>
      <c r="N95" s="152" t="str">
        <f>IFERROR(VLOOKUP(Tb.Financiering[[#This Row],[Subsidiabele activiteit]],Tbl.Subsidiehoogte[[Subsidieactiviteit]:[SAnr.]],3,FALSE),"")</f>
        <v/>
      </c>
      <c r="O95" s="152" t="str">
        <f>_xlfn.CONCAT(Tb.Financiering[[#This Row],[Pnr.]],Tb.Financiering[[#This Row],[SAnr.]])</f>
        <v/>
      </c>
      <c r="P95" s="154">
        <f>IF(Tb.Financiering[[#This Row],[Pnr.]]=P$7,Tb.Financiering[[#This Row],[Te financieren]]-Tb.Financiering[[#This Row],[Eigen
bijdrage]]-Tb.Financiering[[#This Row],[Andere
subsidie(s)]]-Tb.Financiering[[#This Row],[Anders]],0)</f>
        <v>0</v>
      </c>
      <c r="Q95" s="154">
        <f>IF(Tb.Financiering[[#This Row],[Pnr.]]=Q$7,Tb.Financiering[[#This Row],[Te financieren]]-Tb.Financiering[[#This Row],[Eigen
bijdrage]]-Tb.Financiering[[#This Row],[Andere
subsidie(s)]]-Tb.Financiering[[#This Row],[Anders]],0)</f>
        <v>0</v>
      </c>
      <c r="R95" s="154">
        <f>IF(Tb.Financiering[[#This Row],[Pnr.]]=R$7,Tb.Financiering[[#This Row],[Te financieren]]-Tb.Financiering[[#This Row],[Eigen
bijdrage]]-Tb.Financiering[[#This Row],[Andere
subsidie(s)]]-Tb.Financiering[[#This Row],[Anders]],0)</f>
        <v>0</v>
      </c>
      <c r="S95" s="154">
        <f>IF(Tb.Financiering[[#This Row],[Pnr.]]=S$7,Tb.Financiering[[#This Row],[Te financieren]]-Tb.Financiering[[#This Row],[Eigen
bijdrage]]-Tb.Financiering[[#This Row],[Andere
subsidie(s)]]-Tb.Financiering[[#This Row],[Anders]],0)</f>
        <v>0</v>
      </c>
      <c r="T95" s="154">
        <f>IF(Tb.Financiering[[#This Row],[Pnr.]]=T$7,Tb.Financiering[[#This Row],[Te financieren]]-Tb.Financiering[[#This Row],[Eigen
bijdrage]]-Tb.Financiering[[#This Row],[Andere
subsidie(s)]]-Tb.Financiering[[#This Row],[Anders]],0)</f>
        <v>0</v>
      </c>
      <c r="U95" s="154">
        <f>IF(Tb.Financiering[[#This Row],[Pnr.]]=U$7,Tb.Financiering[[#This Row],[Te financieren]]-Tb.Financiering[[#This Row],[Eigen
bijdrage]]-Tb.Financiering[[#This Row],[Andere
subsidie(s)]]-Tb.Financiering[[#This Row],[Anders]],0)</f>
        <v>0</v>
      </c>
      <c r="V95" s="154">
        <f>IF(Tb.Financiering[[#This Row],[Pnr.]]=V$7,Tb.Financiering[[#This Row],[Te financieren]]-Tb.Financiering[[#This Row],[Eigen
bijdrage]]-Tb.Financiering[[#This Row],[Andere
subsidie(s)]]-Tb.Financiering[[#This Row],[Anders]],0)</f>
        <v>0</v>
      </c>
      <c r="W95" s="154">
        <f>IF(Tb.Financiering[[#This Row],[Pnr.]]=W$7,Tb.Financiering[[#This Row],[Te financieren]]-Tb.Financiering[[#This Row],[Eigen
bijdrage]]-Tb.Financiering[[#This Row],[Andere
subsidie(s)]]-Tb.Financiering[[#This Row],[Anders]],0)</f>
        <v>0</v>
      </c>
      <c r="X95" s="154">
        <f>IF(Tb.Financiering[[#This Row],[Pnr.]]=X$7,Tb.Financiering[[#This Row],[Te financieren]]-Tb.Financiering[[#This Row],[Eigen
bijdrage]]-Tb.Financiering[[#This Row],[Andere
subsidie(s)]]-Tb.Financiering[[#This Row],[Anders]],0)</f>
        <v>0</v>
      </c>
      <c r="Y95" s="154">
        <f>IF(Tb.Financiering[[#This Row],[Pnr.]]=Y$7,Tb.Financiering[[#This Row],[Te financieren]]-Tb.Financiering[[#This Row],[Eigen
bijdrage]]-Tb.Financiering[[#This Row],[Andere
subsidie(s)]]-Tb.Financiering[[#This Row],[Anders]],0)</f>
        <v>0</v>
      </c>
      <c r="Z95" s="154">
        <f>IF(Tb.Financiering[[#This Row],[Pnr.]]=Z$7,Tb.Financiering[[#This Row],[Te financieren]]-Tb.Financiering[[#This Row],[Eigen
bijdrage]]-Tb.Financiering[[#This Row],[Andere
subsidie(s)]]-Tb.Financiering[[#This Row],[Anders]],0)</f>
        <v>0</v>
      </c>
      <c r="AA95" s="154">
        <f>IF(Tb.Financiering[[#This Row],[Pnr.]]=AA$7,Tb.Financiering[[#This Row],[Te financieren]]-Tb.Financiering[[#This Row],[Eigen
bijdrage]]-Tb.Financiering[[#This Row],[Andere
subsidie(s)]]-Tb.Financiering[[#This Row],[Anders]],0)</f>
        <v>0</v>
      </c>
      <c r="AB95" s="154">
        <f>IF(Tb.Financiering[[#This Row],[Pnr.]]=AB$7,Tb.Financiering[[#This Row],[Te financieren]]-Tb.Financiering[[#This Row],[Eigen
bijdrage]]-Tb.Financiering[[#This Row],[Andere
subsidie(s)]]-Tb.Financiering[[#This Row],[Anders]],0)</f>
        <v>0</v>
      </c>
      <c r="AC95" s="154">
        <f>IF(Tb.Financiering[[#This Row],[Pnr.]]=AC$7,Tb.Financiering[[#This Row],[Te financieren]]-Tb.Financiering[[#This Row],[Eigen
bijdrage]]-Tb.Financiering[[#This Row],[Andere
subsidie(s)]]-Tb.Financiering[[#This Row],[Anders]],0)</f>
        <v>0</v>
      </c>
      <c r="AD95" s="154">
        <f>IF(Tb.Financiering[[#This Row],[Pnr.]]=AD$7,Tb.Financiering[[#This Row],[Te financieren]]-Tb.Financiering[[#This Row],[Eigen
bijdrage]]-Tb.Financiering[[#This Row],[Andere
subsidie(s)]]-Tb.Financiering[[#This Row],[Anders]],0)</f>
        <v>0</v>
      </c>
      <c r="AE95" s="154">
        <f>IF(Tb.Financiering[[#This Row],[Pnr.]]=AE$7,Tb.Financiering[[#This Row],[Te financieren]]-Tb.Financiering[[#This Row],[Eigen
bijdrage]]-Tb.Financiering[[#This Row],[Andere
subsidie(s)]]-Tb.Financiering[[#This Row],[Anders]],0)</f>
        <v>0</v>
      </c>
      <c r="AF95" s="154">
        <f>IF(Tb.Financiering[[#This Row],[Pnr.]]=AF$7,Tb.Financiering[[#This Row],[Te financieren]]-Tb.Financiering[[#This Row],[Eigen
bijdrage]]-Tb.Financiering[[#This Row],[Andere
subsidie(s)]]-Tb.Financiering[[#This Row],[Anders]],0)</f>
        <v>0</v>
      </c>
      <c r="AG95" s="154">
        <f>IF(Tb.Financiering[[#This Row],[Pnr.]]=AG$7,Tb.Financiering[[#This Row],[Te financieren]]-Tb.Financiering[[#This Row],[Eigen
bijdrage]]-Tb.Financiering[[#This Row],[Andere
subsidie(s)]]-Tb.Financiering[[#This Row],[Anders]],0)</f>
        <v>0</v>
      </c>
      <c r="AH95" s="154">
        <f>IF(Tb.Financiering[[#This Row],[Pnr.]]=AH$7,Tb.Financiering[[#This Row],[Te financieren]]-Tb.Financiering[[#This Row],[Eigen
bijdrage]]-Tb.Financiering[[#This Row],[Andere
subsidie(s)]]-Tb.Financiering[[#This Row],[Anders]],0)</f>
        <v>0</v>
      </c>
      <c r="AI95" s="154">
        <f>IF(Tb.Financiering[[#This Row],[Pnr.]]=AI$7,Tb.Financiering[[#This Row],[Te financieren]]-Tb.Financiering[[#This Row],[Eigen
bijdrage]]-Tb.Financiering[[#This Row],[Andere
subsidie(s)]]-Tb.Financiering[[#This Row],[Anders]],0)</f>
        <v>0</v>
      </c>
      <c r="AJ95" s="154">
        <f>IF(Tb.Financiering[[#This Row],[Pnr.]]=AJ$7,Tb.Financiering[[#This Row],[Te financieren]]-Tb.Financiering[[#This Row],[Eigen
bijdrage]]-Tb.Financiering[[#This Row],[Andere
subsidie(s)]]-Tb.Financiering[[#This Row],[Anders]],0)</f>
        <v>0</v>
      </c>
      <c r="AK95" s="154">
        <f>IF(Tb.Financiering[[#This Row],[Pnr.]]=AK$7,Tb.Financiering[[#This Row],[Te financieren]]-Tb.Financiering[[#This Row],[Eigen
bijdrage]]-Tb.Financiering[[#This Row],[Andere
subsidie(s)]]-Tb.Financiering[[#This Row],[Anders]],0)</f>
        <v>0</v>
      </c>
      <c r="AL95" s="154">
        <f>IF(Tb.Financiering[[#This Row],[Pnr.]]=AL$7,Tb.Financiering[[#This Row],[Te financieren]]-Tb.Financiering[[#This Row],[Eigen
bijdrage]]-Tb.Financiering[[#This Row],[Andere
subsidie(s)]]-Tb.Financiering[[#This Row],[Anders]],0)</f>
        <v>0</v>
      </c>
      <c r="AM95" s="154">
        <f>IF(Tb.Financiering[[#This Row],[Pnr.]]=AM$7,Tb.Financiering[[#This Row],[Te financieren]]-Tb.Financiering[[#This Row],[Eigen
bijdrage]]-Tb.Financiering[[#This Row],[Andere
subsidie(s)]]-Tb.Financiering[[#This Row],[Anders]],0)</f>
        <v>0</v>
      </c>
      <c r="AN95" s="154">
        <f>IF(Tb.Financiering[[#This Row],[Pnr.]]=AN$7,Tb.Financiering[[#This Row],[Te financieren]]-Tb.Financiering[[#This Row],[Eigen
bijdrage]]-Tb.Financiering[[#This Row],[Andere
subsidie(s)]]-Tb.Financiering[[#This Row],[Anders]],0)</f>
        <v>0</v>
      </c>
      <c r="AO95" s="154">
        <f>IF(Tb.Financiering[[#This Row],[Pnr.]]=AO$7,Tb.Financiering[[#This Row],[Te financieren]]-Tb.Financiering[[#This Row],[Eigen
bijdrage]]-Tb.Financiering[[#This Row],[Andere
subsidie(s)]]-Tb.Financiering[[#This Row],[Anders]],0)</f>
        <v>0</v>
      </c>
      <c r="AP95" s="154">
        <f>IF(Tb.Financiering[[#This Row],[Pnr.]]=AP$7,Tb.Financiering[[#This Row],[Te financieren]]-Tb.Financiering[[#This Row],[Eigen
bijdrage]]-Tb.Financiering[[#This Row],[Andere
subsidie(s)]]-Tb.Financiering[[#This Row],[Anders]],0)</f>
        <v>0</v>
      </c>
      <c r="AQ95" s="154">
        <f>IF(Tb.Financiering[[#This Row],[Pnr.]]=AQ$7,Tb.Financiering[[#This Row],[Te financieren]]-Tb.Financiering[[#This Row],[Eigen
bijdrage]]-Tb.Financiering[[#This Row],[Andere
subsidie(s)]]-Tb.Financiering[[#This Row],[Anders]],0)</f>
        <v>0</v>
      </c>
      <c r="AR95" s="154">
        <f>IF(Tb.Financiering[[#This Row],[Pnr.]]=AR$7,Tb.Financiering[[#This Row],[Te financieren]]-Tb.Financiering[[#This Row],[Eigen
bijdrage]]-Tb.Financiering[[#This Row],[Andere
subsidie(s)]]-Tb.Financiering[[#This Row],[Anders]],0)</f>
        <v>0</v>
      </c>
      <c r="AS95" s="154">
        <f>IF(Tb.Financiering[[#This Row],[Pnr.]]=AS$7,Tb.Financiering[[#This Row],[Te financieren]]-Tb.Financiering[[#This Row],[Eigen
bijdrage]]-Tb.Financiering[[#This Row],[Andere
subsidie(s)]]-Tb.Financiering[[#This Row],[Anders]],0)</f>
        <v>0</v>
      </c>
      <c r="AT95" s="154">
        <f>IF(Tb.Financiering[[#This Row],[Pnr.]]=AT$7,Tb.Financiering[[#This Row],[Te financieren]]-Tb.Financiering[[#This Row],[Eigen
bijdrage]]-Tb.Financiering[[#This Row],[Andere
subsidie(s)]]-Tb.Financiering[[#This Row],[Anders]],0)</f>
        <v>0</v>
      </c>
      <c r="AU95" s="154">
        <f>IF(Tb.Financiering[[#This Row],[Pnr.]]=AU$7,Tb.Financiering[[#This Row],[Te financieren]]-Tb.Financiering[[#This Row],[Eigen
bijdrage]]-Tb.Financiering[[#This Row],[Andere
subsidie(s)]]-Tb.Financiering[[#This Row],[Anders]],0)</f>
        <v>0</v>
      </c>
      <c r="AV95" s="154">
        <f>IF(Tb.Financiering[[#This Row],[Pnr.]]=AV$7,Tb.Financiering[[#This Row],[Te financieren]]-Tb.Financiering[[#This Row],[Eigen
bijdrage]]-Tb.Financiering[[#This Row],[Andere
subsidie(s)]]-Tb.Financiering[[#This Row],[Anders]],0)</f>
        <v>0</v>
      </c>
      <c r="AW95" s="154">
        <f>IF(Tb.Financiering[[#This Row],[Pnr.]]=AW$7,Tb.Financiering[[#This Row],[Te financieren]]-Tb.Financiering[[#This Row],[Eigen
bijdrage]]-Tb.Financiering[[#This Row],[Andere
subsidie(s)]]-Tb.Financiering[[#This Row],[Anders]],0)</f>
        <v>0</v>
      </c>
      <c r="AX95" s="154">
        <f>IF(Tb.Financiering[[#This Row],[Pnr.]]=AX$7,Tb.Financiering[[#This Row],[Te financieren]]-Tb.Financiering[[#This Row],[Eigen
bijdrage]]-Tb.Financiering[[#This Row],[Andere
subsidie(s)]]-Tb.Financiering[[#This Row],[Anders]],0)</f>
        <v>0</v>
      </c>
      <c r="AY95" s="154">
        <f>IF(Tb.Financiering[[#This Row],[Pnr.]]=AY$7,Tb.Financiering[[#This Row],[Te financieren]]-Tb.Financiering[[#This Row],[Eigen
bijdrage]]-Tb.Financiering[[#This Row],[Andere
subsidie(s)]]-Tb.Financiering[[#This Row],[Anders]],0)</f>
        <v>0</v>
      </c>
      <c r="AZ95" s="154">
        <f>IF(Tb.Financiering[[#This Row],[Pnr.]]=AZ$7,Tb.Financiering[[#This Row],[Te financieren]]-Tb.Financiering[[#This Row],[Eigen
bijdrage]]-Tb.Financiering[[#This Row],[Andere
subsidie(s)]]-Tb.Financiering[[#This Row],[Anders]],0)</f>
        <v>0</v>
      </c>
      <c r="BA95" s="154">
        <f>IF(Tb.Financiering[[#This Row],[Pnr.]]=BA$7,Tb.Financiering[[#This Row],[Te financieren]]-Tb.Financiering[[#This Row],[Eigen
bijdrage]]-Tb.Financiering[[#This Row],[Andere
subsidie(s)]]-Tb.Financiering[[#This Row],[Anders]],0)</f>
        <v>0</v>
      </c>
      <c r="BB95" s="154">
        <f>IF(Tb.Financiering[[#This Row],[Pnr.]]=BB$7,Tb.Financiering[[#This Row],[Te financieren]]-Tb.Financiering[[#This Row],[Eigen
bijdrage]]-Tb.Financiering[[#This Row],[Andere
subsidie(s)]]-Tb.Financiering[[#This Row],[Anders]],0)</f>
        <v>0</v>
      </c>
      <c r="BC95" s="154">
        <f>IF(Tb.Financiering[[#This Row],[Pnr.]]=BC$7,Tb.Financiering[[#This Row],[Te financieren]]-Tb.Financiering[[#This Row],[Eigen
bijdrage]]-Tb.Financiering[[#This Row],[Andere
subsidie(s)]]-Tb.Financiering[[#This Row],[Anders]],0)</f>
        <v>0</v>
      </c>
      <c r="BD95" s="154">
        <f>IF(Tb.Financiering[[#This Row],[Pnr.]]=BD$7,Tb.Financiering[[#This Row],[Te financieren]]-Tb.Financiering[[#This Row],[Eigen
bijdrage]]-Tb.Financiering[[#This Row],[Andere
subsidie(s)]]-Tb.Financiering[[#This Row],[Anders]],0)</f>
        <v>0</v>
      </c>
      <c r="BE95" s="154">
        <f>IF(Tb.Financiering[[#This Row],[Pnr.]]=BE$7,Tb.Financiering[[#This Row],[Te financieren]]-Tb.Financiering[[#This Row],[Eigen
bijdrage]]-Tb.Financiering[[#This Row],[Andere
subsidie(s)]]-Tb.Financiering[[#This Row],[Anders]],0)</f>
        <v>0</v>
      </c>
      <c r="BF95" s="154">
        <f>IF(Tb.Financiering[[#This Row],[Pnr.]]=BF$7,Tb.Financiering[[#This Row],[Te financieren]]-Tb.Financiering[[#This Row],[Eigen
bijdrage]]-Tb.Financiering[[#This Row],[Andere
subsidie(s)]]-Tb.Financiering[[#This Row],[Anders]],0)</f>
        <v>0</v>
      </c>
      <c r="BG95" s="154">
        <f>IF(Tb.Financiering[[#This Row],[Pnr.]]=BG$7,Tb.Financiering[[#This Row],[Te financieren]]-Tb.Financiering[[#This Row],[Eigen
bijdrage]]-Tb.Financiering[[#This Row],[Andere
subsidie(s)]]-Tb.Financiering[[#This Row],[Anders]],0)</f>
        <v>0</v>
      </c>
      <c r="BH95" s="154">
        <f>IF(Tb.Financiering[[#This Row],[Pnr.]]=BH$7,Tb.Financiering[[#This Row],[Te financieren]]-Tb.Financiering[[#This Row],[Eigen
bijdrage]]-Tb.Financiering[[#This Row],[Andere
subsidie(s)]]-Tb.Financiering[[#This Row],[Anders]],0)</f>
        <v>0</v>
      </c>
      <c r="BI95" s="154">
        <f>IF(Tb.Financiering[[#This Row],[Pnr.]]=BI$7,Tb.Financiering[[#This Row],[Te financieren]]-Tb.Financiering[[#This Row],[Eigen
bijdrage]]-Tb.Financiering[[#This Row],[Andere
subsidie(s)]]-Tb.Financiering[[#This Row],[Anders]],0)</f>
        <v>0</v>
      </c>
      <c r="BJ95" s="154">
        <f>IF(Tb.Financiering[[#This Row],[Pnr.]]=BJ$7,Tb.Financiering[[#This Row],[Te financieren]]-Tb.Financiering[[#This Row],[Eigen
bijdrage]]-Tb.Financiering[[#This Row],[Andere
subsidie(s)]]-Tb.Financiering[[#This Row],[Anders]],0)</f>
        <v>0</v>
      </c>
      <c r="BK95" s="154">
        <f>IF(Tb.Financiering[[#This Row],[Pnr.]]=BK$7,Tb.Financiering[[#This Row],[Te financieren]]-Tb.Financiering[[#This Row],[Eigen
bijdrage]]-Tb.Financiering[[#This Row],[Andere
subsidie(s)]]-Tb.Financiering[[#This Row],[Anders]],0)</f>
        <v>0</v>
      </c>
      <c r="BL95" s="154">
        <f>IF(Tb.Financiering[[#This Row],[Pnr.]]=BL$7,Tb.Financiering[[#This Row],[Te financieren]]-Tb.Financiering[[#This Row],[Eigen
bijdrage]]-Tb.Financiering[[#This Row],[Andere
subsidie(s)]]-Tb.Financiering[[#This Row],[Anders]],0)</f>
        <v>0</v>
      </c>
      <c r="BM95" s="154">
        <f>IF(Tb.Financiering[[#This Row],[Pnr.]]=BM$7,Tb.Financiering[[#This Row],[Te financieren]]-Tb.Financiering[[#This Row],[Eigen
bijdrage]]-Tb.Financiering[[#This Row],[Andere
subsidie(s)]]-Tb.Financiering[[#This Row],[Anders]],0)</f>
        <v>0</v>
      </c>
      <c r="BN95" s="259">
        <f>IF(Tb.Financiering[[#This Row],[Pnr.]]=BN$7,Tb.Financiering[[#This Row],[Eigen
bijdrage]]+Tb.Financiering[[#This Row],[Andere
subsidie(s)]]+Tb.Financiering[[#This Row],[Anders]],0)</f>
        <v>0</v>
      </c>
      <c r="BO95" s="259">
        <f>IF(Tb.Financiering[[#This Row],[Pnr.]]=BO$7,Tb.Financiering[[#This Row],[Eigen
bijdrage]]+Tb.Financiering[[#This Row],[Andere
subsidie(s)]]+Tb.Financiering[[#This Row],[Anders]],0)</f>
        <v>0</v>
      </c>
      <c r="BP95" s="259">
        <f>IF(Tb.Financiering[[#This Row],[Pnr.]]=BP$7,Tb.Financiering[[#This Row],[Eigen
bijdrage]]+Tb.Financiering[[#This Row],[Andere
subsidie(s)]]+Tb.Financiering[[#This Row],[Anders]],0)</f>
        <v>0</v>
      </c>
      <c r="BQ95" s="259">
        <f>IF(Tb.Financiering[[#This Row],[Pnr.]]=BQ$7,Tb.Financiering[[#This Row],[Eigen
bijdrage]]+Tb.Financiering[[#This Row],[Andere
subsidie(s)]]+Tb.Financiering[[#This Row],[Anders]],0)</f>
        <v>0</v>
      </c>
      <c r="BR95" s="259">
        <f>IF(Tb.Financiering[[#This Row],[Pnr.]]=BR$7,Tb.Financiering[[#This Row],[Eigen
bijdrage]]+Tb.Financiering[[#This Row],[Andere
subsidie(s)]]+Tb.Financiering[[#This Row],[Anders]],0)</f>
        <v>0</v>
      </c>
      <c r="BS95" s="259">
        <f>IF(Tb.Financiering[[#This Row],[Pnr.]]=BS$7,Tb.Financiering[[#This Row],[Eigen
bijdrage]]+Tb.Financiering[[#This Row],[Andere
subsidie(s)]]+Tb.Financiering[[#This Row],[Anders]],0)</f>
        <v>0</v>
      </c>
      <c r="BT95" s="259">
        <f>IF(Tb.Financiering[[#This Row],[Pnr.]]=BT$7,Tb.Financiering[[#This Row],[Eigen
bijdrage]]+Tb.Financiering[[#This Row],[Andere
subsidie(s)]]+Tb.Financiering[[#This Row],[Anders]],0)</f>
        <v>0</v>
      </c>
      <c r="BU95" s="259">
        <f>IF(Tb.Financiering[[#This Row],[Pnr.]]=BU$7,Tb.Financiering[[#This Row],[Eigen
bijdrage]]+Tb.Financiering[[#This Row],[Andere
subsidie(s)]]+Tb.Financiering[[#This Row],[Anders]],0)</f>
        <v>0</v>
      </c>
      <c r="BV95" s="259">
        <f>IF(Tb.Financiering[[#This Row],[Pnr.]]=BV$7,Tb.Financiering[[#This Row],[Eigen
bijdrage]]+Tb.Financiering[[#This Row],[Andere
subsidie(s)]]+Tb.Financiering[[#This Row],[Anders]],0)</f>
        <v>0</v>
      </c>
      <c r="BW95" s="259">
        <f>IF(Tb.Financiering[[#This Row],[Pnr.]]=BW$7,Tb.Financiering[[#This Row],[Eigen
bijdrage]]+Tb.Financiering[[#This Row],[Andere
subsidie(s)]]+Tb.Financiering[[#This Row],[Anders]],0)</f>
        <v>0</v>
      </c>
      <c r="BX95" s="259">
        <f>IF(Tb.Financiering[[#This Row],[Pnr.]]=BX$7,Tb.Financiering[[#This Row],[Eigen
bijdrage]]+Tb.Financiering[[#This Row],[Andere
subsidie(s)]]+Tb.Financiering[[#This Row],[Anders]],0)</f>
        <v>0</v>
      </c>
      <c r="BY95" s="259">
        <f>IF(Tb.Financiering[[#This Row],[Pnr.]]=BY$7,Tb.Financiering[[#This Row],[Eigen
bijdrage]]+Tb.Financiering[[#This Row],[Andere
subsidie(s)]]+Tb.Financiering[[#This Row],[Anders]],0)</f>
        <v>0</v>
      </c>
      <c r="BZ95" s="259">
        <f>IF(Tb.Financiering[[#This Row],[Pnr.]]=BZ$7,Tb.Financiering[[#This Row],[Eigen
bijdrage]]+Tb.Financiering[[#This Row],[Andere
subsidie(s)]]+Tb.Financiering[[#This Row],[Anders]],0)</f>
        <v>0</v>
      </c>
      <c r="CA95" s="259">
        <f>IF(Tb.Financiering[[#This Row],[Pnr.]]=CA$7,Tb.Financiering[[#This Row],[Eigen
bijdrage]]+Tb.Financiering[[#This Row],[Andere
subsidie(s)]]+Tb.Financiering[[#This Row],[Anders]],0)</f>
        <v>0</v>
      </c>
      <c r="CB95" s="259">
        <f>IF(Tb.Financiering[[#This Row],[Pnr.]]=CB$7,Tb.Financiering[[#This Row],[Eigen
bijdrage]]+Tb.Financiering[[#This Row],[Andere
subsidie(s)]]+Tb.Financiering[[#This Row],[Anders]],0)</f>
        <v>0</v>
      </c>
      <c r="CC95" s="259">
        <f>IF(Tb.Financiering[[#This Row],[Pnr.]]=CC$7,Tb.Financiering[[#This Row],[Eigen
bijdrage]]+Tb.Financiering[[#This Row],[Andere
subsidie(s)]]+Tb.Financiering[[#This Row],[Anders]],0)</f>
        <v>0</v>
      </c>
      <c r="CD95" s="259">
        <f>IF(Tb.Financiering[[#This Row],[Pnr.]]=CD$7,Tb.Financiering[[#This Row],[Eigen
bijdrage]]+Tb.Financiering[[#This Row],[Andere
subsidie(s)]]+Tb.Financiering[[#This Row],[Anders]],0)</f>
        <v>0</v>
      </c>
      <c r="CE95" s="259">
        <f>IF(Tb.Financiering[[#This Row],[Pnr.]]=CE$7,Tb.Financiering[[#This Row],[Eigen
bijdrage]]+Tb.Financiering[[#This Row],[Andere
subsidie(s)]]+Tb.Financiering[[#This Row],[Anders]],0)</f>
        <v>0</v>
      </c>
      <c r="CF95" s="259">
        <f>IF(Tb.Financiering[[#This Row],[Pnr.]]=CF$7,Tb.Financiering[[#This Row],[Eigen
bijdrage]]+Tb.Financiering[[#This Row],[Andere
subsidie(s)]]+Tb.Financiering[[#This Row],[Anders]],0)</f>
        <v>0</v>
      </c>
      <c r="CG95" s="259">
        <f>IF(Tb.Financiering[[#This Row],[Pnr.]]=CG$7,Tb.Financiering[[#This Row],[Eigen
bijdrage]]+Tb.Financiering[[#This Row],[Andere
subsidie(s)]]+Tb.Financiering[[#This Row],[Anders]],0)</f>
        <v>0</v>
      </c>
      <c r="CH95" s="259">
        <f>IF(Tb.Financiering[[#This Row],[Pnr.]]=CH$7,Tb.Financiering[[#This Row],[Eigen
bijdrage]]+Tb.Financiering[[#This Row],[Andere
subsidie(s)]]+Tb.Financiering[[#This Row],[Anders]],0)</f>
        <v>0</v>
      </c>
      <c r="CI95" s="259">
        <f>IF(Tb.Financiering[[#This Row],[Pnr.]]=CI$7,Tb.Financiering[[#This Row],[Eigen
bijdrage]]+Tb.Financiering[[#This Row],[Andere
subsidie(s)]]+Tb.Financiering[[#This Row],[Anders]],0)</f>
        <v>0</v>
      </c>
      <c r="CJ95" s="259">
        <f>IF(Tb.Financiering[[#This Row],[Pnr.]]=CJ$7,Tb.Financiering[[#This Row],[Eigen
bijdrage]]+Tb.Financiering[[#This Row],[Andere
subsidie(s)]]+Tb.Financiering[[#This Row],[Anders]],0)</f>
        <v>0</v>
      </c>
      <c r="CK95" s="259">
        <f>IF(Tb.Financiering[[#This Row],[Pnr.]]=CK$7,Tb.Financiering[[#This Row],[Eigen
bijdrage]]+Tb.Financiering[[#This Row],[Andere
subsidie(s)]]+Tb.Financiering[[#This Row],[Anders]],0)</f>
        <v>0</v>
      </c>
      <c r="CL95" s="259">
        <f>IF(Tb.Financiering[[#This Row],[Pnr.]]=CL$7,Tb.Financiering[[#This Row],[Eigen
bijdrage]]+Tb.Financiering[[#This Row],[Andere
subsidie(s)]]+Tb.Financiering[[#This Row],[Anders]],0)</f>
        <v>0</v>
      </c>
      <c r="CM95" s="259">
        <f>IF(Tb.Financiering[[#This Row],[Pnr.]]=CM$7,Tb.Financiering[[#This Row],[Eigen
bijdrage]]+Tb.Financiering[[#This Row],[Andere
subsidie(s)]]+Tb.Financiering[[#This Row],[Anders]],0)</f>
        <v>0</v>
      </c>
      <c r="CN95" s="259">
        <f>IF(Tb.Financiering[[#This Row],[Pnr.]]=CN$7,Tb.Financiering[[#This Row],[Eigen
bijdrage]]+Tb.Financiering[[#This Row],[Andere
subsidie(s)]]+Tb.Financiering[[#This Row],[Anders]],0)</f>
        <v>0</v>
      </c>
      <c r="CO95" s="259">
        <f>IF(Tb.Financiering[[#This Row],[Pnr.]]=CO$7,Tb.Financiering[[#This Row],[Eigen
bijdrage]]+Tb.Financiering[[#This Row],[Andere
subsidie(s)]]+Tb.Financiering[[#This Row],[Anders]],0)</f>
        <v>0</v>
      </c>
      <c r="CP95" s="259">
        <f>IF(Tb.Financiering[[#This Row],[Pnr.]]=CP$7,Tb.Financiering[[#This Row],[Eigen
bijdrage]]+Tb.Financiering[[#This Row],[Andere
subsidie(s)]]+Tb.Financiering[[#This Row],[Anders]],0)</f>
        <v>0</v>
      </c>
      <c r="CQ95" s="259">
        <f>IF(Tb.Financiering[[#This Row],[Pnr.]]=CQ$7,Tb.Financiering[[#This Row],[Eigen
bijdrage]]+Tb.Financiering[[#This Row],[Andere
subsidie(s)]]+Tb.Financiering[[#This Row],[Anders]],0)</f>
        <v>0</v>
      </c>
      <c r="CR95" s="259">
        <f>IF(Tb.Financiering[[#This Row],[Pnr.]]=CR$7,Tb.Financiering[[#This Row],[Eigen
bijdrage]]+Tb.Financiering[[#This Row],[Andere
subsidie(s)]]+Tb.Financiering[[#This Row],[Anders]],0)</f>
        <v>0</v>
      </c>
      <c r="CS95" s="259">
        <f>IF(Tb.Financiering[[#This Row],[Pnr.]]=CS$7,Tb.Financiering[[#This Row],[Eigen
bijdrage]]+Tb.Financiering[[#This Row],[Andere
subsidie(s)]]+Tb.Financiering[[#This Row],[Anders]],0)</f>
        <v>0</v>
      </c>
      <c r="CT95" s="259">
        <f>IF(Tb.Financiering[[#This Row],[Pnr.]]=CT$7,Tb.Financiering[[#This Row],[Eigen
bijdrage]]+Tb.Financiering[[#This Row],[Andere
subsidie(s)]]+Tb.Financiering[[#This Row],[Anders]],0)</f>
        <v>0</v>
      </c>
      <c r="CU95" s="259">
        <f>IF(Tb.Financiering[[#This Row],[Pnr.]]=CU$7,Tb.Financiering[[#This Row],[Eigen
bijdrage]]+Tb.Financiering[[#This Row],[Andere
subsidie(s)]]+Tb.Financiering[[#This Row],[Anders]],0)</f>
        <v>0</v>
      </c>
      <c r="CV95" s="259">
        <f>IF(Tb.Financiering[[#This Row],[Pnr.]]=CV$7,Tb.Financiering[[#This Row],[Eigen
bijdrage]]+Tb.Financiering[[#This Row],[Andere
subsidie(s)]]+Tb.Financiering[[#This Row],[Anders]],0)</f>
        <v>0</v>
      </c>
      <c r="CW95" s="259">
        <f>IF(Tb.Financiering[[#This Row],[Pnr.]]=CW$7,Tb.Financiering[[#This Row],[Eigen
bijdrage]]+Tb.Financiering[[#This Row],[Andere
subsidie(s)]]+Tb.Financiering[[#This Row],[Anders]],0)</f>
        <v>0</v>
      </c>
      <c r="CX95" s="259">
        <f>IF(Tb.Financiering[[#This Row],[Pnr.]]=CX$7,Tb.Financiering[[#This Row],[Eigen
bijdrage]]+Tb.Financiering[[#This Row],[Andere
subsidie(s)]]+Tb.Financiering[[#This Row],[Anders]],0)</f>
        <v>0</v>
      </c>
      <c r="CY95" s="259">
        <f>IF(Tb.Financiering[[#This Row],[Pnr.]]=CY$7,Tb.Financiering[[#This Row],[Eigen
bijdrage]]+Tb.Financiering[[#This Row],[Andere
subsidie(s)]]+Tb.Financiering[[#This Row],[Anders]],0)</f>
        <v>0</v>
      </c>
      <c r="CZ95" s="259">
        <f>IF(Tb.Financiering[[#This Row],[Pnr.]]=CZ$7,Tb.Financiering[[#This Row],[Eigen
bijdrage]]+Tb.Financiering[[#This Row],[Andere
subsidie(s)]]+Tb.Financiering[[#This Row],[Anders]],0)</f>
        <v>0</v>
      </c>
      <c r="DA95" s="259">
        <f>IF(Tb.Financiering[[#This Row],[Pnr.]]=DA$7,Tb.Financiering[[#This Row],[Eigen
bijdrage]]+Tb.Financiering[[#This Row],[Andere
subsidie(s)]]+Tb.Financiering[[#This Row],[Anders]],0)</f>
        <v>0</v>
      </c>
      <c r="DB95" s="259">
        <f>IF(Tb.Financiering[[#This Row],[Pnr.]]=DB$7,Tb.Financiering[[#This Row],[Eigen
bijdrage]]+Tb.Financiering[[#This Row],[Andere
subsidie(s)]]+Tb.Financiering[[#This Row],[Anders]],0)</f>
        <v>0</v>
      </c>
      <c r="DC95" s="259">
        <f>IF(Tb.Financiering[[#This Row],[Pnr.]]=DC$7,Tb.Financiering[[#This Row],[Eigen
bijdrage]]+Tb.Financiering[[#This Row],[Andere
subsidie(s)]]+Tb.Financiering[[#This Row],[Anders]],0)</f>
        <v>0</v>
      </c>
      <c r="DD95" s="259">
        <f>IF(Tb.Financiering[[#This Row],[Pnr.]]=DD$7,Tb.Financiering[[#This Row],[Eigen
bijdrage]]+Tb.Financiering[[#This Row],[Andere
subsidie(s)]]+Tb.Financiering[[#This Row],[Anders]],0)</f>
        <v>0</v>
      </c>
      <c r="DE95" s="259">
        <f>IF(Tb.Financiering[[#This Row],[Pnr.]]=DE$7,Tb.Financiering[[#This Row],[Eigen
bijdrage]]+Tb.Financiering[[#This Row],[Andere
subsidie(s)]]+Tb.Financiering[[#This Row],[Anders]],0)</f>
        <v>0</v>
      </c>
      <c r="DF95" s="259">
        <f>IF(Tb.Financiering[[#This Row],[Pnr.]]=DF$7,Tb.Financiering[[#This Row],[Eigen
bijdrage]]+Tb.Financiering[[#This Row],[Andere
subsidie(s)]]+Tb.Financiering[[#This Row],[Anders]],0)</f>
        <v>0</v>
      </c>
      <c r="DG95" s="259">
        <f>IF(Tb.Financiering[[#This Row],[Pnr.]]=DG$7,Tb.Financiering[[#This Row],[Eigen
bijdrage]]+Tb.Financiering[[#This Row],[Andere
subsidie(s)]]+Tb.Financiering[[#This Row],[Anders]],0)</f>
        <v>0</v>
      </c>
      <c r="DH95" s="259">
        <f>IF(Tb.Financiering[[#This Row],[Pnr.]]=DH$7,Tb.Financiering[[#This Row],[Eigen
bijdrage]]+Tb.Financiering[[#This Row],[Andere
subsidie(s)]]+Tb.Financiering[[#This Row],[Anders]],0)</f>
        <v>0</v>
      </c>
      <c r="DI95" s="259">
        <f>IF(Tb.Financiering[[#This Row],[Pnr.]]=DI$7,Tb.Financiering[[#This Row],[Eigen
bijdrage]]+Tb.Financiering[[#This Row],[Andere
subsidie(s)]]+Tb.Financiering[[#This Row],[Anders]],0)</f>
        <v>0</v>
      </c>
      <c r="DJ95" s="259">
        <f>IF(Tb.Financiering[[#This Row],[Pnr.]]=DJ$7,Tb.Financiering[[#This Row],[Eigen
bijdrage]]+Tb.Financiering[[#This Row],[Andere
subsidie(s)]]+Tb.Financiering[[#This Row],[Anders]],0)</f>
        <v>0</v>
      </c>
      <c r="DK95" s="259">
        <f>IF(Tb.Financiering[[#This Row],[Pnr.]]=DK$7,Tb.Financiering[[#This Row],[Eigen
bijdrage]]+Tb.Financiering[[#This Row],[Andere
subsidie(s)]]+Tb.Financiering[[#This Row],[Anders]],0)</f>
        <v>0</v>
      </c>
      <c r="XEZ95" s="267"/>
      <c r="XFA95" s="267"/>
      <c r="XFB95" s="267"/>
      <c r="XFC95" s="267"/>
      <c r="XFD95" s="31"/>
    </row>
    <row r="96" spans="1:115 16380:16384" s="4" customFormat="1" x14ac:dyDescent="0.3">
      <c r="A96" s="31"/>
      <c r="B96" s="147"/>
      <c r="C96" s="147"/>
      <c r="D96" s="11">
        <f>SUMIF(Tbl.Kosten[PSAnr.],Tb.Financiering[[#This Row],[PSAnr.]],Tbl.Kosten[Totaal kosten])</f>
        <v>0</v>
      </c>
      <c r="E96" s="164">
        <f>SUMIF(Tbl.Kosten[PSAnr.],Tb.Financiering[[#This Row],[PSAnr.]],Tbl.Kosten[Subsidie])</f>
        <v>0</v>
      </c>
      <c r="F96" s="165"/>
      <c r="G96" s="164">
        <f>Tb.Financiering[[#This Row],[Begrote kosten]]-Tb.Financiering[[#This Row],[Berekende GLB subsidie]]-Tb.Financiering[[#This Row],[Correctie GLB subsidie]]</f>
        <v>0</v>
      </c>
      <c r="H96" s="166"/>
      <c r="I96" s="166"/>
      <c r="J96" s="166"/>
      <c r="K96" s="162"/>
      <c r="L96" s="97">
        <f>Tb.Financiering[[#This Row],[Te financieren]]-SUM(Tb.Financiering[[#This Row],[Eigen
bijdrage]:[Anders]])</f>
        <v>0</v>
      </c>
      <c r="M96" s="170" t="str">
        <f>IFERROR(VLOOKUP(Tb.Financiering[[#This Row],[Partnernaam]],Tbl.Projectpartners[[Naam]:[PNr.]],9,FALSE),"")</f>
        <v/>
      </c>
      <c r="N96" s="152" t="str">
        <f>IFERROR(VLOOKUP(Tb.Financiering[[#This Row],[Subsidiabele activiteit]],Tbl.Subsidiehoogte[[Subsidieactiviteit]:[SAnr.]],3,FALSE),"")</f>
        <v/>
      </c>
      <c r="O96" s="152" t="str">
        <f>_xlfn.CONCAT(Tb.Financiering[[#This Row],[Pnr.]],Tb.Financiering[[#This Row],[SAnr.]])</f>
        <v/>
      </c>
      <c r="P96" s="154">
        <f>IF(Tb.Financiering[[#This Row],[Pnr.]]=P$7,Tb.Financiering[[#This Row],[Te financieren]]-Tb.Financiering[[#This Row],[Eigen
bijdrage]]-Tb.Financiering[[#This Row],[Andere
subsidie(s)]]-Tb.Financiering[[#This Row],[Anders]],0)</f>
        <v>0</v>
      </c>
      <c r="Q96" s="154">
        <f>IF(Tb.Financiering[[#This Row],[Pnr.]]=Q$7,Tb.Financiering[[#This Row],[Te financieren]]-Tb.Financiering[[#This Row],[Eigen
bijdrage]]-Tb.Financiering[[#This Row],[Andere
subsidie(s)]]-Tb.Financiering[[#This Row],[Anders]],0)</f>
        <v>0</v>
      </c>
      <c r="R96" s="154">
        <f>IF(Tb.Financiering[[#This Row],[Pnr.]]=R$7,Tb.Financiering[[#This Row],[Te financieren]]-Tb.Financiering[[#This Row],[Eigen
bijdrage]]-Tb.Financiering[[#This Row],[Andere
subsidie(s)]]-Tb.Financiering[[#This Row],[Anders]],0)</f>
        <v>0</v>
      </c>
      <c r="S96" s="154">
        <f>IF(Tb.Financiering[[#This Row],[Pnr.]]=S$7,Tb.Financiering[[#This Row],[Te financieren]]-Tb.Financiering[[#This Row],[Eigen
bijdrage]]-Tb.Financiering[[#This Row],[Andere
subsidie(s)]]-Tb.Financiering[[#This Row],[Anders]],0)</f>
        <v>0</v>
      </c>
      <c r="T96" s="154">
        <f>IF(Tb.Financiering[[#This Row],[Pnr.]]=T$7,Tb.Financiering[[#This Row],[Te financieren]]-Tb.Financiering[[#This Row],[Eigen
bijdrage]]-Tb.Financiering[[#This Row],[Andere
subsidie(s)]]-Tb.Financiering[[#This Row],[Anders]],0)</f>
        <v>0</v>
      </c>
      <c r="U96" s="154">
        <f>IF(Tb.Financiering[[#This Row],[Pnr.]]=U$7,Tb.Financiering[[#This Row],[Te financieren]]-Tb.Financiering[[#This Row],[Eigen
bijdrage]]-Tb.Financiering[[#This Row],[Andere
subsidie(s)]]-Tb.Financiering[[#This Row],[Anders]],0)</f>
        <v>0</v>
      </c>
      <c r="V96" s="154">
        <f>IF(Tb.Financiering[[#This Row],[Pnr.]]=V$7,Tb.Financiering[[#This Row],[Te financieren]]-Tb.Financiering[[#This Row],[Eigen
bijdrage]]-Tb.Financiering[[#This Row],[Andere
subsidie(s)]]-Tb.Financiering[[#This Row],[Anders]],0)</f>
        <v>0</v>
      </c>
      <c r="W96" s="154">
        <f>IF(Tb.Financiering[[#This Row],[Pnr.]]=W$7,Tb.Financiering[[#This Row],[Te financieren]]-Tb.Financiering[[#This Row],[Eigen
bijdrage]]-Tb.Financiering[[#This Row],[Andere
subsidie(s)]]-Tb.Financiering[[#This Row],[Anders]],0)</f>
        <v>0</v>
      </c>
      <c r="X96" s="154">
        <f>IF(Tb.Financiering[[#This Row],[Pnr.]]=X$7,Tb.Financiering[[#This Row],[Te financieren]]-Tb.Financiering[[#This Row],[Eigen
bijdrage]]-Tb.Financiering[[#This Row],[Andere
subsidie(s)]]-Tb.Financiering[[#This Row],[Anders]],0)</f>
        <v>0</v>
      </c>
      <c r="Y96" s="154">
        <f>IF(Tb.Financiering[[#This Row],[Pnr.]]=Y$7,Tb.Financiering[[#This Row],[Te financieren]]-Tb.Financiering[[#This Row],[Eigen
bijdrage]]-Tb.Financiering[[#This Row],[Andere
subsidie(s)]]-Tb.Financiering[[#This Row],[Anders]],0)</f>
        <v>0</v>
      </c>
      <c r="Z96" s="154">
        <f>IF(Tb.Financiering[[#This Row],[Pnr.]]=Z$7,Tb.Financiering[[#This Row],[Te financieren]]-Tb.Financiering[[#This Row],[Eigen
bijdrage]]-Tb.Financiering[[#This Row],[Andere
subsidie(s)]]-Tb.Financiering[[#This Row],[Anders]],0)</f>
        <v>0</v>
      </c>
      <c r="AA96" s="154">
        <f>IF(Tb.Financiering[[#This Row],[Pnr.]]=AA$7,Tb.Financiering[[#This Row],[Te financieren]]-Tb.Financiering[[#This Row],[Eigen
bijdrage]]-Tb.Financiering[[#This Row],[Andere
subsidie(s)]]-Tb.Financiering[[#This Row],[Anders]],0)</f>
        <v>0</v>
      </c>
      <c r="AB96" s="154">
        <f>IF(Tb.Financiering[[#This Row],[Pnr.]]=AB$7,Tb.Financiering[[#This Row],[Te financieren]]-Tb.Financiering[[#This Row],[Eigen
bijdrage]]-Tb.Financiering[[#This Row],[Andere
subsidie(s)]]-Tb.Financiering[[#This Row],[Anders]],0)</f>
        <v>0</v>
      </c>
      <c r="AC96" s="154">
        <f>IF(Tb.Financiering[[#This Row],[Pnr.]]=AC$7,Tb.Financiering[[#This Row],[Te financieren]]-Tb.Financiering[[#This Row],[Eigen
bijdrage]]-Tb.Financiering[[#This Row],[Andere
subsidie(s)]]-Tb.Financiering[[#This Row],[Anders]],0)</f>
        <v>0</v>
      </c>
      <c r="AD96" s="154">
        <f>IF(Tb.Financiering[[#This Row],[Pnr.]]=AD$7,Tb.Financiering[[#This Row],[Te financieren]]-Tb.Financiering[[#This Row],[Eigen
bijdrage]]-Tb.Financiering[[#This Row],[Andere
subsidie(s)]]-Tb.Financiering[[#This Row],[Anders]],0)</f>
        <v>0</v>
      </c>
      <c r="AE96" s="154">
        <f>IF(Tb.Financiering[[#This Row],[Pnr.]]=AE$7,Tb.Financiering[[#This Row],[Te financieren]]-Tb.Financiering[[#This Row],[Eigen
bijdrage]]-Tb.Financiering[[#This Row],[Andere
subsidie(s)]]-Tb.Financiering[[#This Row],[Anders]],0)</f>
        <v>0</v>
      </c>
      <c r="AF96" s="154">
        <f>IF(Tb.Financiering[[#This Row],[Pnr.]]=AF$7,Tb.Financiering[[#This Row],[Te financieren]]-Tb.Financiering[[#This Row],[Eigen
bijdrage]]-Tb.Financiering[[#This Row],[Andere
subsidie(s)]]-Tb.Financiering[[#This Row],[Anders]],0)</f>
        <v>0</v>
      </c>
      <c r="AG96" s="154">
        <f>IF(Tb.Financiering[[#This Row],[Pnr.]]=AG$7,Tb.Financiering[[#This Row],[Te financieren]]-Tb.Financiering[[#This Row],[Eigen
bijdrage]]-Tb.Financiering[[#This Row],[Andere
subsidie(s)]]-Tb.Financiering[[#This Row],[Anders]],0)</f>
        <v>0</v>
      </c>
      <c r="AH96" s="154">
        <f>IF(Tb.Financiering[[#This Row],[Pnr.]]=AH$7,Tb.Financiering[[#This Row],[Te financieren]]-Tb.Financiering[[#This Row],[Eigen
bijdrage]]-Tb.Financiering[[#This Row],[Andere
subsidie(s)]]-Tb.Financiering[[#This Row],[Anders]],0)</f>
        <v>0</v>
      </c>
      <c r="AI96" s="154">
        <f>IF(Tb.Financiering[[#This Row],[Pnr.]]=AI$7,Tb.Financiering[[#This Row],[Te financieren]]-Tb.Financiering[[#This Row],[Eigen
bijdrage]]-Tb.Financiering[[#This Row],[Andere
subsidie(s)]]-Tb.Financiering[[#This Row],[Anders]],0)</f>
        <v>0</v>
      </c>
      <c r="AJ96" s="154">
        <f>IF(Tb.Financiering[[#This Row],[Pnr.]]=AJ$7,Tb.Financiering[[#This Row],[Te financieren]]-Tb.Financiering[[#This Row],[Eigen
bijdrage]]-Tb.Financiering[[#This Row],[Andere
subsidie(s)]]-Tb.Financiering[[#This Row],[Anders]],0)</f>
        <v>0</v>
      </c>
      <c r="AK96" s="154">
        <f>IF(Tb.Financiering[[#This Row],[Pnr.]]=AK$7,Tb.Financiering[[#This Row],[Te financieren]]-Tb.Financiering[[#This Row],[Eigen
bijdrage]]-Tb.Financiering[[#This Row],[Andere
subsidie(s)]]-Tb.Financiering[[#This Row],[Anders]],0)</f>
        <v>0</v>
      </c>
      <c r="AL96" s="154">
        <f>IF(Tb.Financiering[[#This Row],[Pnr.]]=AL$7,Tb.Financiering[[#This Row],[Te financieren]]-Tb.Financiering[[#This Row],[Eigen
bijdrage]]-Tb.Financiering[[#This Row],[Andere
subsidie(s)]]-Tb.Financiering[[#This Row],[Anders]],0)</f>
        <v>0</v>
      </c>
      <c r="AM96" s="154">
        <f>IF(Tb.Financiering[[#This Row],[Pnr.]]=AM$7,Tb.Financiering[[#This Row],[Te financieren]]-Tb.Financiering[[#This Row],[Eigen
bijdrage]]-Tb.Financiering[[#This Row],[Andere
subsidie(s)]]-Tb.Financiering[[#This Row],[Anders]],0)</f>
        <v>0</v>
      </c>
      <c r="AN96" s="154">
        <f>IF(Tb.Financiering[[#This Row],[Pnr.]]=AN$7,Tb.Financiering[[#This Row],[Te financieren]]-Tb.Financiering[[#This Row],[Eigen
bijdrage]]-Tb.Financiering[[#This Row],[Andere
subsidie(s)]]-Tb.Financiering[[#This Row],[Anders]],0)</f>
        <v>0</v>
      </c>
      <c r="AO96" s="154">
        <f>IF(Tb.Financiering[[#This Row],[Pnr.]]=AO$7,Tb.Financiering[[#This Row],[Te financieren]]-Tb.Financiering[[#This Row],[Eigen
bijdrage]]-Tb.Financiering[[#This Row],[Andere
subsidie(s)]]-Tb.Financiering[[#This Row],[Anders]],0)</f>
        <v>0</v>
      </c>
      <c r="AP96" s="154">
        <f>IF(Tb.Financiering[[#This Row],[Pnr.]]=AP$7,Tb.Financiering[[#This Row],[Te financieren]]-Tb.Financiering[[#This Row],[Eigen
bijdrage]]-Tb.Financiering[[#This Row],[Andere
subsidie(s)]]-Tb.Financiering[[#This Row],[Anders]],0)</f>
        <v>0</v>
      </c>
      <c r="AQ96" s="154">
        <f>IF(Tb.Financiering[[#This Row],[Pnr.]]=AQ$7,Tb.Financiering[[#This Row],[Te financieren]]-Tb.Financiering[[#This Row],[Eigen
bijdrage]]-Tb.Financiering[[#This Row],[Andere
subsidie(s)]]-Tb.Financiering[[#This Row],[Anders]],0)</f>
        <v>0</v>
      </c>
      <c r="AR96" s="154">
        <f>IF(Tb.Financiering[[#This Row],[Pnr.]]=AR$7,Tb.Financiering[[#This Row],[Te financieren]]-Tb.Financiering[[#This Row],[Eigen
bijdrage]]-Tb.Financiering[[#This Row],[Andere
subsidie(s)]]-Tb.Financiering[[#This Row],[Anders]],0)</f>
        <v>0</v>
      </c>
      <c r="AS96" s="154">
        <f>IF(Tb.Financiering[[#This Row],[Pnr.]]=AS$7,Tb.Financiering[[#This Row],[Te financieren]]-Tb.Financiering[[#This Row],[Eigen
bijdrage]]-Tb.Financiering[[#This Row],[Andere
subsidie(s)]]-Tb.Financiering[[#This Row],[Anders]],0)</f>
        <v>0</v>
      </c>
      <c r="AT96" s="154">
        <f>IF(Tb.Financiering[[#This Row],[Pnr.]]=AT$7,Tb.Financiering[[#This Row],[Te financieren]]-Tb.Financiering[[#This Row],[Eigen
bijdrage]]-Tb.Financiering[[#This Row],[Andere
subsidie(s)]]-Tb.Financiering[[#This Row],[Anders]],0)</f>
        <v>0</v>
      </c>
      <c r="AU96" s="154">
        <f>IF(Tb.Financiering[[#This Row],[Pnr.]]=AU$7,Tb.Financiering[[#This Row],[Te financieren]]-Tb.Financiering[[#This Row],[Eigen
bijdrage]]-Tb.Financiering[[#This Row],[Andere
subsidie(s)]]-Tb.Financiering[[#This Row],[Anders]],0)</f>
        <v>0</v>
      </c>
      <c r="AV96" s="154">
        <f>IF(Tb.Financiering[[#This Row],[Pnr.]]=AV$7,Tb.Financiering[[#This Row],[Te financieren]]-Tb.Financiering[[#This Row],[Eigen
bijdrage]]-Tb.Financiering[[#This Row],[Andere
subsidie(s)]]-Tb.Financiering[[#This Row],[Anders]],0)</f>
        <v>0</v>
      </c>
      <c r="AW96" s="154">
        <f>IF(Tb.Financiering[[#This Row],[Pnr.]]=AW$7,Tb.Financiering[[#This Row],[Te financieren]]-Tb.Financiering[[#This Row],[Eigen
bijdrage]]-Tb.Financiering[[#This Row],[Andere
subsidie(s)]]-Tb.Financiering[[#This Row],[Anders]],0)</f>
        <v>0</v>
      </c>
      <c r="AX96" s="154">
        <f>IF(Tb.Financiering[[#This Row],[Pnr.]]=AX$7,Tb.Financiering[[#This Row],[Te financieren]]-Tb.Financiering[[#This Row],[Eigen
bijdrage]]-Tb.Financiering[[#This Row],[Andere
subsidie(s)]]-Tb.Financiering[[#This Row],[Anders]],0)</f>
        <v>0</v>
      </c>
      <c r="AY96" s="154">
        <f>IF(Tb.Financiering[[#This Row],[Pnr.]]=AY$7,Tb.Financiering[[#This Row],[Te financieren]]-Tb.Financiering[[#This Row],[Eigen
bijdrage]]-Tb.Financiering[[#This Row],[Andere
subsidie(s)]]-Tb.Financiering[[#This Row],[Anders]],0)</f>
        <v>0</v>
      </c>
      <c r="AZ96" s="154">
        <f>IF(Tb.Financiering[[#This Row],[Pnr.]]=AZ$7,Tb.Financiering[[#This Row],[Te financieren]]-Tb.Financiering[[#This Row],[Eigen
bijdrage]]-Tb.Financiering[[#This Row],[Andere
subsidie(s)]]-Tb.Financiering[[#This Row],[Anders]],0)</f>
        <v>0</v>
      </c>
      <c r="BA96" s="154">
        <f>IF(Tb.Financiering[[#This Row],[Pnr.]]=BA$7,Tb.Financiering[[#This Row],[Te financieren]]-Tb.Financiering[[#This Row],[Eigen
bijdrage]]-Tb.Financiering[[#This Row],[Andere
subsidie(s)]]-Tb.Financiering[[#This Row],[Anders]],0)</f>
        <v>0</v>
      </c>
      <c r="BB96" s="154">
        <f>IF(Tb.Financiering[[#This Row],[Pnr.]]=BB$7,Tb.Financiering[[#This Row],[Te financieren]]-Tb.Financiering[[#This Row],[Eigen
bijdrage]]-Tb.Financiering[[#This Row],[Andere
subsidie(s)]]-Tb.Financiering[[#This Row],[Anders]],0)</f>
        <v>0</v>
      </c>
      <c r="BC96" s="154">
        <f>IF(Tb.Financiering[[#This Row],[Pnr.]]=BC$7,Tb.Financiering[[#This Row],[Te financieren]]-Tb.Financiering[[#This Row],[Eigen
bijdrage]]-Tb.Financiering[[#This Row],[Andere
subsidie(s)]]-Tb.Financiering[[#This Row],[Anders]],0)</f>
        <v>0</v>
      </c>
      <c r="BD96" s="154">
        <f>IF(Tb.Financiering[[#This Row],[Pnr.]]=BD$7,Tb.Financiering[[#This Row],[Te financieren]]-Tb.Financiering[[#This Row],[Eigen
bijdrage]]-Tb.Financiering[[#This Row],[Andere
subsidie(s)]]-Tb.Financiering[[#This Row],[Anders]],0)</f>
        <v>0</v>
      </c>
      <c r="BE96" s="154">
        <f>IF(Tb.Financiering[[#This Row],[Pnr.]]=BE$7,Tb.Financiering[[#This Row],[Te financieren]]-Tb.Financiering[[#This Row],[Eigen
bijdrage]]-Tb.Financiering[[#This Row],[Andere
subsidie(s)]]-Tb.Financiering[[#This Row],[Anders]],0)</f>
        <v>0</v>
      </c>
      <c r="BF96" s="154">
        <f>IF(Tb.Financiering[[#This Row],[Pnr.]]=BF$7,Tb.Financiering[[#This Row],[Te financieren]]-Tb.Financiering[[#This Row],[Eigen
bijdrage]]-Tb.Financiering[[#This Row],[Andere
subsidie(s)]]-Tb.Financiering[[#This Row],[Anders]],0)</f>
        <v>0</v>
      </c>
      <c r="BG96" s="154">
        <f>IF(Tb.Financiering[[#This Row],[Pnr.]]=BG$7,Tb.Financiering[[#This Row],[Te financieren]]-Tb.Financiering[[#This Row],[Eigen
bijdrage]]-Tb.Financiering[[#This Row],[Andere
subsidie(s)]]-Tb.Financiering[[#This Row],[Anders]],0)</f>
        <v>0</v>
      </c>
      <c r="BH96" s="154">
        <f>IF(Tb.Financiering[[#This Row],[Pnr.]]=BH$7,Tb.Financiering[[#This Row],[Te financieren]]-Tb.Financiering[[#This Row],[Eigen
bijdrage]]-Tb.Financiering[[#This Row],[Andere
subsidie(s)]]-Tb.Financiering[[#This Row],[Anders]],0)</f>
        <v>0</v>
      </c>
      <c r="BI96" s="154">
        <f>IF(Tb.Financiering[[#This Row],[Pnr.]]=BI$7,Tb.Financiering[[#This Row],[Te financieren]]-Tb.Financiering[[#This Row],[Eigen
bijdrage]]-Tb.Financiering[[#This Row],[Andere
subsidie(s)]]-Tb.Financiering[[#This Row],[Anders]],0)</f>
        <v>0</v>
      </c>
      <c r="BJ96" s="154">
        <f>IF(Tb.Financiering[[#This Row],[Pnr.]]=BJ$7,Tb.Financiering[[#This Row],[Te financieren]]-Tb.Financiering[[#This Row],[Eigen
bijdrage]]-Tb.Financiering[[#This Row],[Andere
subsidie(s)]]-Tb.Financiering[[#This Row],[Anders]],0)</f>
        <v>0</v>
      </c>
      <c r="BK96" s="154">
        <f>IF(Tb.Financiering[[#This Row],[Pnr.]]=BK$7,Tb.Financiering[[#This Row],[Te financieren]]-Tb.Financiering[[#This Row],[Eigen
bijdrage]]-Tb.Financiering[[#This Row],[Andere
subsidie(s)]]-Tb.Financiering[[#This Row],[Anders]],0)</f>
        <v>0</v>
      </c>
      <c r="BL96" s="154">
        <f>IF(Tb.Financiering[[#This Row],[Pnr.]]=BL$7,Tb.Financiering[[#This Row],[Te financieren]]-Tb.Financiering[[#This Row],[Eigen
bijdrage]]-Tb.Financiering[[#This Row],[Andere
subsidie(s)]]-Tb.Financiering[[#This Row],[Anders]],0)</f>
        <v>0</v>
      </c>
      <c r="BM96" s="154">
        <f>IF(Tb.Financiering[[#This Row],[Pnr.]]=BM$7,Tb.Financiering[[#This Row],[Te financieren]]-Tb.Financiering[[#This Row],[Eigen
bijdrage]]-Tb.Financiering[[#This Row],[Andere
subsidie(s)]]-Tb.Financiering[[#This Row],[Anders]],0)</f>
        <v>0</v>
      </c>
      <c r="BN96" s="259">
        <f>IF(Tb.Financiering[[#This Row],[Pnr.]]=BN$7,Tb.Financiering[[#This Row],[Eigen
bijdrage]]+Tb.Financiering[[#This Row],[Andere
subsidie(s)]]+Tb.Financiering[[#This Row],[Anders]],0)</f>
        <v>0</v>
      </c>
      <c r="BO96" s="259">
        <f>IF(Tb.Financiering[[#This Row],[Pnr.]]=BO$7,Tb.Financiering[[#This Row],[Eigen
bijdrage]]+Tb.Financiering[[#This Row],[Andere
subsidie(s)]]+Tb.Financiering[[#This Row],[Anders]],0)</f>
        <v>0</v>
      </c>
      <c r="BP96" s="259">
        <f>IF(Tb.Financiering[[#This Row],[Pnr.]]=BP$7,Tb.Financiering[[#This Row],[Eigen
bijdrage]]+Tb.Financiering[[#This Row],[Andere
subsidie(s)]]+Tb.Financiering[[#This Row],[Anders]],0)</f>
        <v>0</v>
      </c>
      <c r="BQ96" s="259">
        <f>IF(Tb.Financiering[[#This Row],[Pnr.]]=BQ$7,Tb.Financiering[[#This Row],[Eigen
bijdrage]]+Tb.Financiering[[#This Row],[Andere
subsidie(s)]]+Tb.Financiering[[#This Row],[Anders]],0)</f>
        <v>0</v>
      </c>
      <c r="BR96" s="259">
        <f>IF(Tb.Financiering[[#This Row],[Pnr.]]=BR$7,Tb.Financiering[[#This Row],[Eigen
bijdrage]]+Tb.Financiering[[#This Row],[Andere
subsidie(s)]]+Tb.Financiering[[#This Row],[Anders]],0)</f>
        <v>0</v>
      </c>
      <c r="BS96" s="259">
        <f>IF(Tb.Financiering[[#This Row],[Pnr.]]=BS$7,Tb.Financiering[[#This Row],[Eigen
bijdrage]]+Tb.Financiering[[#This Row],[Andere
subsidie(s)]]+Tb.Financiering[[#This Row],[Anders]],0)</f>
        <v>0</v>
      </c>
      <c r="BT96" s="259">
        <f>IF(Tb.Financiering[[#This Row],[Pnr.]]=BT$7,Tb.Financiering[[#This Row],[Eigen
bijdrage]]+Tb.Financiering[[#This Row],[Andere
subsidie(s)]]+Tb.Financiering[[#This Row],[Anders]],0)</f>
        <v>0</v>
      </c>
      <c r="BU96" s="259">
        <f>IF(Tb.Financiering[[#This Row],[Pnr.]]=BU$7,Tb.Financiering[[#This Row],[Eigen
bijdrage]]+Tb.Financiering[[#This Row],[Andere
subsidie(s)]]+Tb.Financiering[[#This Row],[Anders]],0)</f>
        <v>0</v>
      </c>
      <c r="BV96" s="259">
        <f>IF(Tb.Financiering[[#This Row],[Pnr.]]=BV$7,Tb.Financiering[[#This Row],[Eigen
bijdrage]]+Tb.Financiering[[#This Row],[Andere
subsidie(s)]]+Tb.Financiering[[#This Row],[Anders]],0)</f>
        <v>0</v>
      </c>
      <c r="BW96" s="259">
        <f>IF(Tb.Financiering[[#This Row],[Pnr.]]=BW$7,Tb.Financiering[[#This Row],[Eigen
bijdrage]]+Tb.Financiering[[#This Row],[Andere
subsidie(s)]]+Tb.Financiering[[#This Row],[Anders]],0)</f>
        <v>0</v>
      </c>
      <c r="BX96" s="259">
        <f>IF(Tb.Financiering[[#This Row],[Pnr.]]=BX$7,Tb.Financiering[[#This Row],[Eigen
bijdrage]]+Tb.Financiering[[#This Row],[Andere
subsidie(s)]]+Tb.Financiering[[#This Row],[Anders]],0)</f>
        <v>0</v>
      </c>
      <c r="BY96" s="259">
        <f>IF(Tb.Financiering[[#This Row],[Pnr.]]=BY$7,Tb.Financiering[[#This Row],[Eigen
bijdrage]]+Tb.Financiering[[#This Row],[Andere
subsidie(s)]]+Tb.Financiering[[#This Row],[Anders]],0)</f>
        <v>0</v>
      </c>
      <c r="BZ96" s="259">
        <f>IF(Tb.Financiering[[#This Row],[Pnr.]]=BZ$7,Tb.Financiering[[#This Row],[Eigen
bijdrage]]+Tb.Financiering[[#This Row],[Andere
subsidie(s)]]+Tb.Financiering[[#This Row],[Anders]],0)</f>
        <v>0</v>
      </c>
      <c r="CA96" s="259">
        <f>IF(Tb.Financiering[[#This Row],[Pnr.]]=CA$7,Tb.Financiering[[#This Row],[Eigen
bijdrage]]+Tb.Financiering[[#This Row],[Andere
subsidie(s)]]+Tb.Financiering[[#This Row],[Anders]],0)</f>
        <v>0</v>
      </c>
      <c r="CB96" s="259">
        <f>IF(Tb.Financiering[[#This Row],[Pnr.]]=CB$7,Tb.Financiering[[#This Row],[Eigen
bijdrage]]+Tb.Financiering[[#This Row],[Andere
subsidie(s)]]+Tb.Financiering[[#This Row],[Anders]],0)</f>
        <v>0</v>
      </c>
      <c r="CC96" s="259">
        <f>IF(Tb.Financiering[[#This Row],[Pnr.]]=CC$7,Tb.Financiering[[#This Row],[Eigen
bijdrage]]+Tb.Financiering[[#This Row],[Andere
subsidie(s)]]+Tb.Financiering[[#This Row],[Anders]],0)</f>
        <v>0</v>
      </c>
      <c r="CD96" s="259">
        <f>IF(Tb.Financiering[[#This Row],[Pnr.]]=CD$7,Tb.Financiering[[#This Row],[Eigen
bijdrage]]+Tb.Financiering[[#This Row],[Andere
subsidie(s)]]+Tb.Financiering[[#This Row],[Anders]],0)</f>
        <v>0</v>
      </c>
      <c r="CE96" s="259">
        <f>IF(Tb.Financiering[[#This Row],[Pnr.]]=CE$7,Tb.Financiering[[#This Row],[Eigen
bijdrage]]+Tb.Financiering[[#This Row],[Andere
subsidie(s)]]+Tb.Financiering[[#This Row],[Anders]],0)</f>
        <v>0</v>
      </c>
      <c r="CF96" s="259">
        <f>IF(Tb.Financiering[[#This Row],[Pnr.]]=CF$7,Tb.Financiering[[#This Row],[Eigen
bijdrage]]+Tb.Financiering[[#This Row],[Andere
subsidie(s)]]+Tb.Financiering[[#This Row],[Anders]],0)</f>
        <v>0</v>
      </c>
      <c r="CG96" s="259">
        <f>IF(Tb.Financiering[[#This Row],[Pnr.]]=CG$7,Tb.Financiering[[#This Row],[Eigen
bijdrage]]+Tb.Financiering[[#This Row],[Andere
subsidie(s)]]+Tb.Financiering[[#This Row],[Anders]],0)</f>
        <v>0</v>
      </c>
      <c r="CH96" s="259">
        <f>IF(Tb.Financiering[[#This Row],[Pnr.]]=CH$7,Tb.Financiering[[#This Row],[Eigen
bijdrage]]+Tb.Financiering[[#This Row],[Andere
subsidie(s)]]+Tb.Financiering[[#This Row],[Anders]],0)</f>
        <v>0</v>
      </c>
      <c r="CI96" s="259">
        <f>IF(Tb.Financiering[[#This Row],[Pnr.]]=CI$7,Tb.Financiering[[#This Row],[Eigen
bijdrage]]+Tb.Financiering[[#This Row],[Andere
subsidie(s)]]+Tb.Financiering[[#This Row],[Anders]],0)</f>
        <v>0</v>
      </c>
      <c r="CJ96" s="259">
        <f>IF(Tb.Financiering[[#This Row],[Pnr.]]=CJ$7,Tb.Financiering[[#This Row],[Eigen
bijdrage]]+Tb.Financiering[[#This Row],[Andere
subsidie(s)]]+Tb.Financiering[[#This Row],[Anders]],0)</f>
        <v>0</v>
      </c>
      <c r="CK96" s="259">
        <f>IF(Tb.Financiering[[#This Row],[Pnr.]]=CK$7,Tb.Financiering[[#This Row],[Eigen
bijdrage]]+Tb.Financiering[[#This Row],[Andere
subsidie(s)]]+Tb.Financiering[[#This Row],[Anders]],0)</f>
        <v>0</v>
      </c>
      <c r="CL96" s="259">
        <f>IF(Tb.Financiering[[#This Row],[Pnr.]]=CL$7,Tb.Financiering[[#This Row],[Eigen
bijdrage]]+Tb.Financiering[[#This Row],[Andere
subsidie(s)]]+Tb.Financiering[[#This Row],[Anders]],0)</f>
        <v>0</v>
      </c>
      <c r="CM96" s="259">
        <f>IF(Tb.Financiering[[#This Row],[Pnr.]]=CM$7,Tb.Financiering[[#This Row],[Eigen
bijdrage]]+Tb.Financiering[[#This Row],[Andere
subsidie(s)]]+Tb.Financiering[[#This Row],[Anders]],0)</f>
        <v>0</v>
      </c>
      <c r="CN96" s="259">
        <f>IF(Tb.Financiering[[#This Row],[Pnr.]]=CN$7,Tb.Financiering[[#This Row],[Eigen
bijdrage]]+Tb.Financiering[[#This Row],[Andere
subsidie(s)]]+Tb.Financiering[[#This Row],[Anders]],0)</f>
        <v>0</v>
      </c>
      <c r="CO96" s="259">
        <f>IF(Tb.Financiering[[#This Row],[Pnr.]]=CO$7,Tb.Financiering[[#This Row],[Eigen
bijdrage]]+Tb.Financiering[[#This Row],[Andere
subsidie(s)]]+Tb.Financiering[[#This Row],[Anders]],0)</f>
        <v>0</v>
      </c>
      <c r="CP96" s="259">
        <f>IF(Tb.Financiering[[#This Row],[Pnr.]]=CP$7,Tb.Financiering[[#This Row],[Eigen
bijdrage]]+Tb.Financiering[[#This Row],[Andere
subsidie(s)]]+Tb.Financiering[[#This Row],[Anders]],0)</f>
        <v>0</v>
      </c>
      <c r="CQ96" s="259">
        <f>IF(Tb.Financiering[[#This Row],[Pnr.]]=CQ$7,Tb.Financiering[[#This Row],[Eigen
bijdrage]]+Tb.Financiering[[#This Row],[Andere
subsidie(s)]]+Tb.Financiering[[#This Row],[Anders]],0)</f>
        <v>0</v>
      </c>
      <c r="CR96" s="259">
        <f>IF(Tb.Financiering[[#This Row],[Pnr.]]=CR$7,Tb.Financiering[[#This Row],[Eigen
bijdrage]]+Tb.Financiering[[#This Row],[Andere
subsidie(s)]]+Tb.Financiering[[#This Row],[Anders]],0)</f>
        <v>0</v>
      </c>
      <c r="CS96" s="259">
        <f>IF(Tb.Financiering[[#This Row],[Pnr.]]=CS$7,Tb.Financiering[[#This Row],[Eigen
bijdrage]]+Tb.Financiering[[#This Row],[Andere
subsidie(s)]]+Tb.Financiering[[#This Row],[Anders]],0)</f>
        <v>0</v>
      </c>
      <c r="CT96" s="259">
        <f>IF(Tb.Financiering[[#This Row],[Pnr.]]=CT$7,Tb.Financiering[[#This Row],[Eigen
bijdrage]]+Tb.Financiering[[#This Row],[Andere
subsidie(s)]]+Tb.Financiering[[#This Row],[Anders]],0)</f>
        <v>0</v>
      </c>
      <c r="CU96" s="259">
        <f>IF(Tb.Financiering[[#This Row],[Pnr.]]=CU$7,Tb.Financiering[[#This Row],[Eigen
bijdrage]]+Tb.Financiering[[#This Row],[Andere
subsidie(s)]]+Tb.Financiering[[#This Row],[Anders]],0)</f>
        <v>0</v>
      </c>
      <c r="CV96" s="259">
        <f>IF(Tb.Financiering[[#This Row],[Pnr.]]=CV$7,Tb.Financiering[[#This Row],[Eigen
bijdrage]]+Tb.Financiering[[#This Row],[Andere
subsidie(s)]]+Tb.Financiering[[#This Row],[Anders]],0)</f>
        <v>0</v>
      </c>
      <c r="CW96" s="259">
        <f>IF(Tb.Financiering[[#This Row],[Pnr.]]=CW$7,Tb.Financiering[[#This Row],[Eigen
bijdrage]]+Tb.Financiering[[#This Row],[Andere
subsidie(s)]]+Tb.Financiering[[#This Row],[Anders]],0)</f>
        <v>0</v>
      </c>
      <c r="CX96" s="259">
        <f>IF(Tb.Financiering[[#This Row],[Pnr.]]=CX$7,Tb.Financiering[[#This Row],[Eigen
bijdrage]]+Tb.Financiering[[#This Row],[Andere
subsidie(s)]]+Tb.Financiering[[#This Row],[Anders]],0)</f>
        <v>0</v>
      </c>
      <c r="CY96" s="259">
        <f>IF(Tb.Financiering[[#This Row],[Pnr.]]=CY$7,Tb.Financiering[[#This Row],[Eigen
bijdrage]]+Tb.Financiering[[#This Row],[Andere
subsidie(s)]]+Tb.Financiering[[#This Row],[Anders]],0)</f>
        <v>0</v>
      </c>
      <c r="CZ96" s="259">
        <f>IF(Tb.Financiering[[#This Row],[Pnr.]]=CZ$7,Tb.Financiering[[#This Row],[Eigen
bijdrage]]+Tb.Financiering[[#This Row],[Andere
subsidie(s)]]+Tb.Financiering[[#This Row],[Anders]],0)</f>
        <v>0</v>
      </c>
      <c r="DA96" s="259">
        <f>IF(Tb.Financiering[[#This Row],[Pnr.]]=DA$7,Tb.Financiering[[#This Row],[Eigen
bijdrage]]+Tb.Financiering[[#This Row],[Andere
subsidie(s)]]+Tb.Financiering[[#This Row],[Anders]],0)</f>
        <v>0</v>
      </c>
      <c r="DB96" s="259">
        <f>IF(Tb.Financiering[[#This Row],[Pnr.]]=DB$7,Tb.Financiering[[#This Row],[Eigen
bijdrage]]+Tb.Financiering[[#This Row],[Andere
subsidie(s)]]+Tb.Financiering[[#This Row],[Anders]],0)</f>
        <v>0</v>
      </c>
      <c r="DC96" s="259">
        <f>IF(Tb.Financiering[[#This Row],[Pnr.]]=DC$7,Tb.Financiering[[#This Row],[Eigen
bijdrage]]+Tb.Financiering[[#This Row],[Andere
subsidie(s)]]+Tb.Financiering[[#This Row],[Anders]],0)</f>
        <v>0</v>
      </c>
      <c r="DD96" s="259">
        <f>IF(Tb.Financiering[[#This Row],[Pnr.]]=DD$7,Tb.Financiering[[#This Row],[Eigen
bijdrage]]+Tb.Financiering[[#This Row],[Andere
subsidie(s)]]+Tb.Financiering[[#This Row],[Anders]],0)</f>
        <v>0</v>
      </c>
      <c r="DE96" s="259">
        <f>IF(Tb.Financiering[[#This Row],[Pnr.]]=DE$7,Tb.Financiering[[#This Row],[Eigen
bijdrage]]+Tb.Financiering[[#This Row],[Andere
subsidie(s)]]+Tb.Financiering[[#This Row],[Anders]],0)</f>
        <v>0</v>
      </c>
      <c r="DF96" s="259">
        <f>IF(Tb.Financiering[[#This Row],[Pnr.]]=DF$7,Tb.Financiering[[#This Row],[Eigen
bijdrage]]+Tb.Financiering[[#This Row],[Andere
subsidie(s)]]+Tb.Financiering[[#This Row],[Anders]],0)</f>
        <v>0</v>
      </c>
      <c r="DG96" s="259">
        <f>IF(Tb.Financiering[[#This Row],[Pnr.]]=DG$7,Tb.Financiering[[#This Row],[Eigen
bijdrage]]+Tb.Financiering[[#This Row],[Andere
subsidie(s)]]+Tb.Financiering[[#This Row],[Anders]],0)</f>
        <v>0</v>
      </c>
      <c r="DH96" s="259">
        <f>IF(Tb.Financiering[[#This Row],[Pnr.]]=DH$7,Tb.Financiering[[#This Row],[Eigen
bijdrage]]+Tb.Financiering[[#This Row],[Andere
subsidie(s)]]+Tb.Financiering[[#This Row],[Anders]],0)</f>
        <v>0</v>
      </c>
      <c r="DI96" s="259">
        <f>IF(Tb.Financiering[[#This Row],[Pnr.]]=DI$7,Tb.Financiering[[#This Row],[Eigen
bijdrage]]+Tb.Financiering[[#This Row],[Andere
subsidie(s)]]+Tb.Financiering[[#This Row],[Anders]],0)</f>
        <v>0</v>
      </c>
      <c r="DJ96" s="259">
        <f>IF(Tb.Financiering[[#This Row],[Pnr.]]=DJ$7,Tb.Financiering[[#This Row],[Eigen
bijdrage]]+Tb.Financiering[[#This Row],[Andere
subsidie(s)]]+Tb.Financiering[[#This Row],[Anders]],0)</f>
        <v>0</v>
      </c>
      <c r="DK96" s="259">
        <f>IF(Tb.Financiering[[#This Row],[Pnr.]]=DK$7,Tb.Financiering[[#This Row],[Eigen
bijdrage]]+Tb.Financiering[[#This Row],[Andere
subsidie(s)]]+Tb.Financiering[[#This Row],[Anders]],0)</f>
        <v>0</v>
      </c>
      <c r="XEZ96" s="267"/>
      <c r="XFA96" s="267"/>
      <c r="XFB96" s="267"/>
      <c r="XFC96" s="267"/>
      <c r="XFD96" s="31"/>
    </row>
    <row r="97" spans="1:115 16380:16384" s="4" customFormat="1" x14ac:dyDescent="0.3">
      <c r="A97" s="31"/>
      <c r="B97" s="147"/>
      <c r="C97" s="147"/>
      <c r="D97" s="11">
        <f>SUMIF(Tbl.Kosten[PSAnr.],Tb.Financiering[[#This Row],[PSAnr.]],Tbl.Kosten[Totaal kosten])</f>
        <v>0</v>
      </c>
      <c r="E97" s="164">
        <f>SUMIF(Tbl.Kosten[PSAnr.],Tb.Financiering[[#This Row],[PSAnr.]],Tbl.Kosten[Subsidie])</f>
        <v>0</v>
      </c>
      <c r="F97" s="165"/>
      <c r="G97" s="164">
        <f>Tb.Financiering[[#This Row],[Begrote kosten]]-Tb.Financiering[[#This Row],[Berekende GLB subsidie]]-Tb.Financiering[[#This Row],[Correctie GLB subsidie]]</f>
        <v>0</v>
      </c>
      <c r="H97" s="166"/>
      <c r="I97" s="166"/>
      <c r="J97" s="166"/>
      <c r="K97" s="162"/>
      <c r="L97" s="97">
        <f>Tb.Financiering[[#This Row],[Te financieren]]-SUM(Tb.Financiering[[#This Row],[Eigen
bijdrage]:[Anders]])</f>
        <v>0</v>
      </c>
      <c r="M97" s="170" t="str">
        <f>IFERROR(VLOOKUP(Tb.Financiering[[#This Row],[Partnernaam]],Tbl.Projectpartners[[Naam]:[PNr.]],9,FALSE),"")</f>
        <v/>
      </c>
      <c r="N97" s="152" t="str">
        <f>IFERROR(VLOOKUP(Tb.Financiering[[#This Row],[Subsidiabele activiteit]],Tbl.Subsidiehoogte[[Subsidieactiviteit]:[SAnr.]],3,FALSE),"")</f>
        <v/>
      </c>
      <c r="O97" s="152" t="str">
        <f>_xlfn.CONCAT(Tb.Financiering[[#This Row],[Pnr.]],Tb.Financiering[[#This Row],[SAnr.]])</f>
        <v/>
      </c>
      <c r="P97" s="154">
        <f>IF(Tb.Financiering[[#This Row],[Pnr.]]=P$7,Tb.Financiering[[#This Row],[Te financieren]]-Tb.Financiering[[#This Row],[Eigen
bijdrage]]-Tb.Financiering[[#This Row],[Andere
subsidie(s)]]-Tb.Financiering[[#This Row],[Anders]],0)</f>
        <v>0</v>
      </c>
      <c r="Q97" s="154">
        <f>IF(Tb.Financiering[[#This Row],[Pnr.]]=Q$7,Tb.Financiering[[#This Row],[Te financieren]]-Tb.Financiering[[#This Row],[Eigen
bijdrage]]-Tb.Financiering[[#This Row],[Andere
subsidie(s)]]-Tb.Financiering[[#This Row],[Anders]],0)</f>
        <v>0</v>
      </c>
      <c r="R97" s="154">
        <f>IF(Tb.Financiering[[#This Row],[Pnr.]]=R$7,Tb.Financiering[[#This Row],[Te financieren]]-Tb.Financiering[[#This Row],[Eigen
bijdrage]]-Tb.Financiering[[#This Row],[Andere
subsidie(s)]]-Tb.Financiering[[#This Row],[Anders]],0)</f>
        <v>0</v>
      </c>
      <c r="S97" s="154">
        <f>IF(Tb.Financiering[[#This Row],[Pnr.]]=S$7,Tb.Financiering[[#This Row],[Te financieren]]-Tb.Financiering[[#This Row],[Eigen
bijdrage]]-Tb.Financiering[[#This Row],[Andere
subsidie(s)]]-Tb.Financiering[[#This Row],[Anders]],0)</f>
        <v>0</v>
      </c>
      <c r="T97" s="154">
        <f>IF(Tb.Financiering[[#This Row],[Pnr.]]=T$7,Tb.Financiering[[#This Row],[Te financieren]]-Tb.Financiering[[#This Row],[Eigen
bijdrage]]-Tb.Financiering[[#This Row],[Andere
subsidie(s)]]-Tb.Financiering[[#This Row],[Anders]],0)</f>
        <v>0</v>
      </c>
      <c r="U97" s="154">
        <f>IF(Tb.Financiering[[#This Row],[Pnr.]]=U$7,Tb.Financiering[[#This Row],[Te financieren]]-Tb.Financiering[[#This Row],[Eigen
bijdrage]]-Tb.Financiering[[#This Row],[Andere
subsidie(s)]]-Tb.Financiering[[#This Row],[Anders]],0)</f>
        <v>0</v>
      </c>
      <c r="V97" s="154">
        <f>IF(Tb.Financiering[[#This Row],[Pnr.]]=V$7,Tb.Financiering[[#This Row],[Te financieren]]-Tb.Financiering[[#This Row],[Eigen
bijdrage]]-Tb.Financiering[[#This Row],[Andere
subsidie(s)]]-Tb.Financiering[[#This Row],[Anders]],0)</f>
        <v>0</v>
      </c>
      <c r="W97" s="154">
        <f>IF(Tb.Financiering[[#This Row],[Pnr.]]=W$7,Tb.Financiering[[#This Row],[Te financieren]]-Tb.Financiering[[#This Row],[Eigen
bijdrage]]-Tb.Financiering[[#This Row],[Andere
subsidie(s)]]-Tb.Financiering[[#This Row],[Anders]],0)</f>
        <v>0</v>
      </c>
      <c r="X97" s="154">
        <f>IF(Tb.Financiering[[#This Row],[Pnr.]]=X$7,Tb.Financiering[[#This Row],[Te financieren]]-Tb.Financiering[[#This Row],[Eigen
bijdrage]]-Tb.Financiering[[#This Row],[Andere
subsidie(s)]]-Tb.Financiering[[#This Row],[Anders]],0)</f>
        <v>0</v>
      </c>
      <c r="Y97" s="154">
        <f>IF(Tb.Financiering[[#This Row],[Pnr.]]=Y$7,Tb.Financiering[[#This Row],[Te financieren]]-Tb.Financiering[[#This Row],[Eigen
bijdrage]]-Tb.Financiering[[#This Row],[Andere
subsidie(s)]]-Tb.Financiering[[#This Row],[Anders]],0)</f>
        <v>0</v>
      </c>
      <c r="Z97" s="154">
        <f>IF(Tb.Financiering[[#This Row],[Pnr.]]=Z$7,Tb.Financiering[[#This Row],[Te financieren]]-Tb.Financiering[[#This Row],[Eigen
bijdrage]]-Tb.Financiering[[#This Row],[Andere
subsidie(s)]]-Tb.Financiering[[#This Row],[Anders]],0)</f>
        <v>0</v>
      </c>
      <c r="AA97" s="154">
        <f>IF(Tb.Financiering[[#This Row],[Pnr.]]=AA$7,Tb.Financiering[[#This Row],[Te financieren]]-Tb.Financiering[[#This Row],[Eigen
bijdrage]]-Tb.Financiering[[#This Row],[Andere
subsidie(s)]]-Tb.Financiering[[#This Row],[Anders]],0)</f>
        <v>0</v>
      </c>
      <c r="AB97" s="154">
        <f>IF(Tb.Financiering[[#This Row],[Pnr.]]=AB$7,Tb.Financiering[[#This Row],[Te financieren]]-Tb.Financiering[[#This Row],[Eigen
bijdrage]]-Tb.Financiering[[#This Row],[Andere
subsidie(s)]]-Tb.Financiering[[#This Row],[Anders]],0)</f>
        <v>0</v>
      </c>
      <c r="AC97" s="154">
        <f>IF(Tb.Financiering[[#This Row],[Pnr.]]=AC$7,Tb.Financiering[[#This Row],[Te financieren]]-Tb.Financiering[[#This Row],[Eigen
bijdrage]]-Tb.Financiering[[#This Row],[Andere
subsidie(s)]]-Tb.Financiering[[#This Row],[Anders]],0)</f>
        <v>0</v>
      </c>
      <c r="AD97" s="154">
        <f>IF(Tb.Financiering[[#This Row],[Pnr.]]=AD$7,Tb.Financiering[[#This Row],[Te financieren]]-Tb.Financiering[[#This Row],[Eigen
bijdrage]]-Tb.Financiering[[#This Row],[Andere
subsidie(s)]]-Tb.Financiering[[#This Row],[Anders]],0)</f>
        <v>0</v>
      </c>
      <c r="AE97" s="154">
        <f>IF(Tb.Financiering[[#This Row],[Pnr.]]=AE$7,Tb.Financiering[[#This Row],[Te financieren]]-Tb.Financiering[[#This Row],[Eigen
bijdrage]]-Tb.Financiering[[#This Row],[Andere
subsidie(s)]]-Tb.Financiering[[#This Row],[Anders]],0)</f>
        <v>0</v>
      </c>
      <c r="AF97" s="154">
        <f>IF(Tb.Financiering[[#This Row],[Pnr.]]=AF$7,Tb.Financiering[[#This Row],[Te financieren]]-Tb.Financiering[[#This Row],[Eigen
bijdrage]]-Tb.Financiering[[#This Row],[Andere
subsidie(s)]]-Tb.Financiering[[#This Row],[Anders]],0)</f>
        <v>0</v>
      </c>
      <c r="AG97" s="154">
        <f>IF(Tb.Financiering[[#This Row],[Pnr.]]=AG$7,Tb.Financiering[[#This Row],[Te financieren]]-Tb.Financiering[[#This Row],[Eigen
bijdrage]]-Tb.Financiering[[#This Row],[Andere
subsidie(s)]]-Tb.Financiering[[#This Row],[Anders]],0)</f>
        <v>0</v>
      </c>
      <c r="AH97" s="154">
        <f>IF(Tb.Financiering[[#This Row],[Pnr.]]=AH$7,Tb.Financiering[[#This Row],[Te financieren]]-Tb.Financiering[[#This Row],[Eigen
bijdrage]]-Tb.Financiering[[#This Row],[Andere
subsidie(s)]]-Tb.Financiering[[#This Row],[Anders]],0)</f>
        <v>0</v>
      </c>
      <c r="AI97" s="154">
        <f>IF(Tb.Financiering[[#This Row],[Pnr.]]=AI$7,Tb.Financiering[[#This Row],[Te financieren]]-Tb.Financiering[[#This Row],[Eigen
bijdrage]]-Tb.Financiering[[#This Row],[Andere
subsidie(s)]]-Tb.Financiering[[#This Row],[Anders]],0)</f>
        <v>0</v>
      </c>
      <c r="AJ97" s="154">
        <f>IF(Tb.Financiering[[#This Row],[Pnr.]]=AJ$7,Tb.Financiering[[#This Row],[Te financieren]]-Tb.Financiering[[#This Row],[Eigen
bijdrage]]-Tb.Financiering[[#This Row],[Andere
subsidie(s)]]-Tb.Financiering[[#This Row],[Anders]],0)</f>
        <v>0</v>
      </c>
      <c r="AK97" s="154">
        <f>IF(Tb.Financiering[[#This Row],[Pnr.]]=AK$7,Tb.Financiering[[#This Row],[Te financieren]]-Tb.Financiering[[#This Row],[Eigen
bijdrage]]-Tb.Financiering[[#This Row],[Andere
subsidie(s)]]-Tb.Financiering[[#This Row],[Anders]],0)</f>
        <v>0</v>
      </c>
      <c r="AL97" s="154">
        <f>IF(Tb.Financiering[[#This Row],[Pnr.]]=AL$7,Tb.Financiering[[#This Row],[Te financieren]]-Tb.Financiering[[#This Row],[Eigen
bijdrage]]-Tb.Financiering[[#This Row],[Andere
subsidie(s)]]-Tb.Financiering[[#This Row],[Anders]],0)</f>
        <v>0</v>
      </c>
      <c r="AM97" s="154">
        <f>IF(Tb.Financiering[[#This Row],[Pnr.]]=AM$7,Tb.Financiering[[#This Row],[Te financieren]]-Tb.Financiering[[#This Row],[Eigen
bijdrage]]-Tb.Financiering[[#This Row],[Andere
subsidie(s)]]-Tb.Financiering[[#This Row],[Anders]],0)</f>
        <v>0</v>
      </c>
      <c r="AN97" s="154">
        <f>IF(Tb.Financiering[[#This Row],[Pnr.]]=AN$7,Tb.Financiering[[#This Row],[Te financieren]]-Tb.Financiering[[#This Row],[Eigen
bijdrage]]-Tb.Financiering[[#This Row],[Andere
subsidie(s)]]-Tb.Financiering[[#This Row],[Anders]],0)</f>
        <v>0</v>
      </c>
      <c r="AO97" s="154">
        <f>IF(Tb.Financiering[[#This Row],[Pnr.]]=AO$7,Tb.Financiering[[#This Row],[Te financieren]]-Tb.Financiering[[#This Row],[Eigen
bijdrage]]-Tb.Financiering[[#This Row],[Andere
subsidie(s)]]-Tb.Financiering[[#This Row],[Anders]],0)</f>
        <v>0</v>
      </c>
      <c r="AP97" s="154">
        <f>IF(Tb.Financiering[[#This Row],[Pnr.]]=AP$7,Tb.Financiering[[#This Row],[Te financieren]]-Tb.Financiering[[#This Row],[Eigen
bijdrage]]-Tb.Financiering[[#This Row],[Andere
subsidie(s)]]-Tb.Financiering[[#This Row],[Anders]],0)</f>
        <v>0</v>
      </c>
      <c r="AQ97" s="154">
        <f>IF(Tb.Financiering[[#This Row],[Pnr.]]=AQ$7,Tb.Financiering[[#This Row],[Te financieren]]-Tb.Financiering[[#This Row],[Eigen
bijdrage]]-Tb.Financiering[[#This Row],[Andere
subsidie(s)]]-Tb.Financiering[[#This Row],[Anders]],0)</f>
        <v>0</v>
      </c>
      <c r="AR97" s="154">
        <f>IF(Tb.Financiering[[#This Row],[Pnr.]]=AR$7,Tb.Financiering[[#This Row],[Te financieren]]-Tb.Financiering[[#This Row],[Eigen
bijdrage]]-Tb.Financiering[[#This Row],[Andere
subsidie(s)]]-Tb.Financiering[[#This Row],[Anders]],0)</f>
        <v>0</v>
      </c>
      <c r="AS97" s="154">
        <f>IF(Tb.Financiering[[#This Row],[Pnr.]]=AS$7,Tb.Financiering[[#This Row],[Te financieren]]-Tb.Financiering[[#This Row],[Eigen
bijdrage]]-Tb.Financiering[[#This Row],[Andere
subsidie(s)]]-Tb.Financiering[[#This Row],[Anders]],0)</f>
        <v>0</v>
      </c>
      <c r="AT97" s="154">
        <f>IF(Tb.Financiering[[#This Row],[Pnr.]]=AT$7,Tb.Financiering[[#This Row],[Te financieren]]-Tb.Financiering[[#This Row],[Eigen
bijdrage]]-Tb.Financiering[[#This Row],[Andere
subsidie(s)]]-Tb.Financiering[[#This Row],[Anders]],0)</f>
        <v>0</v>
      </c>
      <c r="AU97" s="154">
        <f>IF(Tb.Financiering[[#This Row],[Pnr.]]=AU$7,Tb.Financiering[[#This Row],[Te financieren]]-Tb.Financiering[[#This Row],[Eigen
bijdrage]]-Tb.Financiering[[#This Row],[Andere
subsidie(s)]]-Tb.Financiering[[#This Row],[Anders]],0)</f>
        <v>0</v>
      </c>
      <c r="AV97" s="154">
        <f>IF(Tb.Financiering[[#This Row],[Pnr.]]=AV$7,Tb.Financiering[[#This Row],[Te financieren]]-Tb.Financiering[[#This Row],[Eigen
bijdrage]]-Tb.Financiering[[#This Row],[Andere
subsidie(s)]]-Tb.Financiering[[#This Row],[Anders]],0)</f>
        <v>0</v>
      </c>
      <c r="AW97" s="154">
        <f>IF(Tb.Financiering[[#This Row],[Pnr.]]=AW$7,Tb.Financiering[[#This Row],[Te financieren]]-Tb.Financiering[[#This Row],[Eigen
bijdrage]]-Tb.Financiering[[#This Row],[Andere
subsidie(s)]]-Tb.Financiering[[#This Row],[Anders]],0)</f>
        <v>0</v>
      </c>
      <c r="AX97" s="154">
        <f>IF(Tb.Financiering[[#This Row],[Pnr.]]=AX$7,Tb.Financiering[[#This Row],[Te financieren]]-Tb.Financiering[[#This Row],[Eigen
bijdrage]]-Tb.Financiering[[#This Row],[Andere
subsidie(s)]]-Tb.Financiering[[#This Row],[Anders]],0)</f>
        <v>0</v>
      </c>
      <c r="AY97" s="154">
        <f>IF(Tb.Financiering[[#This Row],[Pnr.]]=AY$7,Tb.Financiering[[#This Row],[Te financieren]]-Tb.Financiering[[#This Row],[Eigen
bijdrage]]-Tb.Financiering[[#This Row],[Andere
subsidie(s)]]-Tb.Financiering[[#This Row],[Anders]],0)</f>
        <v>0</v>
      </c>
      <c r="AZ97" s="154">
        <f>IF(Tb.Financiering[[#This Row],[Pnr.]]=AZ$7,Tb.Financiering[[#This Row],[Te financieren]]-Tb.Financiering[[#This Row],[Eigen
bijdrage]]-Tb.Financiering[[#This Row],[Andere
subsidie(s)]]-Tb.Financiering[[#This Row],[Anders]],0)</f>
        <v>0</v>
      </c>
      <c r="BA97" s="154">
        <f>IF(Tb.Financiering[[#This Row],[Pnr.]]=BA$7,Tb.Financiering[[#This Row],[Te financieren]]-Tb.Financiering[[#This Row],[Eigen
bijdrage]]-Tb.Financiering[[#This Row],[Andere
subsidie(s)]]-Tb.Financiering[[#This Row],[Anders]],0)</f>
        <v>0</v>
      </c>
      <c r="BB97" s="154">
        <f>IF(Tb.Financiering[[#This Row],[Pnr.]]=BB$7,Tb.Financiering[[#This Row],[Te financieren]]-Tb.Financiering[[#This Row],[Eigen
bijdrage]]-Tb.Financiering[[#This Row],[Andere
subsidie(s)]]-Tb.Financiering[[#This Row],[Anders]],0)</f>
        <v>0</v>
      </c>
      <c r="BC97" s="154">
        <f>IF(Tb.Financiering[[#This Row],[Pnr.]]=BC$7,Tb.Financiering[[#This Row],[Te financieren]]-Tb.Financiering[[#This Row],[Eigen
bijdrage]]-Tb.Financiering[[#This Row],[Andere
subsidie(s)]]-Tb.Financiering[[#This Row],[Anders]],0)</f>
        <v>0</v>
      </c>
      <c r="BD97" s="154">
        <f>IF(Tb.Financiering[[#This Row],[Pnr.]]=BD$7,Tb.Financiering[[#This Row],[Te financieren]]-Tb.Financiering[[#This Row],[Eigen
bijdrage]]-Tb.Financiering[[#This Row],[Andere
subsidie(s)]]-Tb.Financiering[[#This Row],[Anders]],0)</f>
        <v>0</v>
      </c>
      <c r="BE97" s="154">
        <f>IF(Tb.Financiering[[#This Row],[Pnr.]]=BE$7,Tb.Financiering[[#This Row],[Te financieren]]-Tb.Financiering[[#This Row],[Eigen
bijdrage]]-Tb.Financiering[[#This Row],[Andere
subsidie(s)]]-Tb.Financiering[[#This Row],[Anders]],0)</f>
        <v>0</v>
      </c>
      <c r="BF97" s="154">
        <f>IF(Tb.Financiering[[#This Row],[Pnr.]]=BF$7,Tb.Financiering[[#This Row],[Te financieren]]-Tb.Financiering[[#This Row],[Eigen
bijdrage]]-Tb.Financiering[[#This Row],[Andere
subsidie(s)]]-Tb.Financiering[[#This Row],[Anders]],0)</f>
        <v>0</v>
      </c>
      <c r="BG97" s="154">
        <f>IF(Tb.Financiering[[#This Row],[Pnr.]]=BG$7,Tb.Financiering[[#This Row],[Te financieren]]-Tb.Financiering[[#This Row],[Eigen
bijdrage]]-Tb.Financiering[[#This Row],[Andere
subsidie(s)]]-Tb.Financiering[[#This Row],[Anders]],0)</f>
        <v>0</v>
      </c>
      <c r="BH97" s="154">
        <f>IF(Tb.Financiering[[#This Row],[Pnr.]]=BH$7,Tb.Financiering[[#This Row],[Te financieren]]-Tb.Financiering[[#This Row],[Eigen
bijdrage]]-Tb.Financiering[[#This Row],[Andere
subsidie(s)]]-Tb.Financiering[[#This Row],[Anders]],0)</f>
        <v>0</v>
      </c>
      <c r="BI97" s="154">
        <f>IF(Tb.Financiering[[#This Row],[Pnr.]]=BI$7,Tb.Financiering[[#This Row],[Te financieren]]-Tb.Financiering[[#This Row],[Eigen
bijdrage]]-Tb.Financiering[[#This Row],[Andere
subsidie(s)]]-Tb.Financiering[[#This Row],[Anders]],0)</f>
        <v>0</v>
      </c>
      <c r="BJ97" s="154">
        <f>IF(Tb.Financiering[[#This Row],[Pnr.]]=BJ$7,Tb.Financiering[[#This Row],[Te financieren]]-Tb.Financiering[[#This Row],[Eigen
bijdrage]]-Tb.Financiering[[#This Row],[Andere
subsidie(s)]]-Tb.Financiering[[#This Row],[Anders]],0)</f>
        <v>0</v>
      </c>
      <c r="BK97" s="154">
        <f>IF(Tb.Financiering[[#This Row],[Pnr.]]=BK$7,Tb.Financiering[[#This Row],[Te financieren]]-Tb.Financiering[[#This Row],[Eigen
bijdrage]]-Tb.Financiering[[#This Row],[Andere
subsidie(s)]]-Tb.Financiering[[#This Row],[Anders]],0)</f>
        <v>0</v>
      </c>
      <c r="BL97" s="154">
        <f>IF(Tb.Financiering[[#This Row],[Pnr.]]=BL$7,Tb.Financiering[[#This Row],[Te financieren]]-Tb.Financiering[[#This Row],[Eigen
bijdrage]]-Tb.Financiering[[#This Row],[Andere
subsidie(s)]]-Tb.Financiering[[#This Row],[Anders]],0)</f>
        <v>0</v>
      </c>
      <c r="BM97" s="154">
        <f>IF(Tb.Financiering[[#This Row],[Pnr.]]=BM$7,Tb.Financiering[[#This Row],[Te financieren]]-Tb.Financiering[[#This Row],[Eigen
bijdrage]]-Tb.Financiering[[#This Row],[Andere
subsidie(s)]]-Tb.Financiering[[#This Row],[Anders]],0)</f>
        <v>0</v>
      </c>
      <c r="BN97" s="259">
        <f>IF(Tb.Financiering[[#This Row],[Pnr.]]=BN$7,Tb.Financiering[[#This Row],[Eigen
bijdrage]]+Tb.Financiering[[#This Row],[Andere
subsidie(s)]]+Tb.Financiering[[#This Row],[Anders]],0)</f>
        <v>0</v>
      </c>
      <c r="BO97" s="259">
        <f>IF(Tb.Financiering[[#This Row],[Pnr.]]=BO$7,Tb.Financiering[[#This Row],[Eigen
bijdrage]]+Tb.Financiering[[#This Row],[Andere
subsidie(s)]]+Tb.Financiering[[#This Row],[Anders]],0)</f>
        <v>0</v>
      </c>
      <c r="BP97" s="259">
        <f>IF(Tb.Financiering[[#This Row],[Pnr.]]=BP$7,Tb.Financiering[[#This Row],[Eigen
bijdrage]]+Tb.Financiering[[#This Row],[Andere
subsidie(s)]]+Tb.Financiering[[#This Row],[Anders]],0)</f>
        <v>0</v>
      </c>
      <c r="BQ97" s="259">
        <f>IF(Tb.Financiering[[#This Row],[Pnr.]]=BQ$7,Tb.Financiering[[#This Row],[Eigen
bijdrage]]+Tb.Financiering[[#This Row],[Andere
subsidie(s)]]+Tb.Financiering[[#This Row],[Anders]],0)</f>
        <v>0</v>
      </c>
      <c r="BR97" s="259">
        <f>IF(Tb.Financiering[[#This Row],[Pnr.]]=BR$7,Tb.Financiering[[#This Row],[Eigen
bijdrage]]+Tb.Financiering[[#This Row],[Andere
subsidie(s)]]+Tb.Financiering[[#This Row],[Anders]],0)</f>
        <v>0</v>
      </c>
      <c r="BS97" s="259">
        <f>IF(Tb.Financiering[[#This Row],[Pnr.]]=BS$7,Tb.Financiering[[#This Row],[Eigen
bijdrage]]+Tb.Financiering[[#This Row],[Andere
subsidie(s)]]+Tb.Financiering[[#This Row],[Anders]],0)</f>
        <v>0</v>
      </c>
      <c r="BT97" s="259">
        <f>IF(Tb.Financiering[[#This Row],[Pnr.]]=BT$7,Tb.Financiering[[#This Row],[Eigen
bijdrage]]+Tb.Financiering[[#This Row],[Andere
subsidie(s)]]+Tb.Financiering[[#This Row],[Anders]],0)</f>
        <v>0</v>
      </c>
      <c r="BU97" s="259">
        <f>IF(Tb.Financiering[[#This Row],[Pnr.]]=BU$7,Tb.Financiering[[#This Row],[Eigen
bijdrage]]+Tb.Financiering[[#This Row],[Andere
subsidie(s)]]+Tb.Financiering[[#This Row],[Anders]],0)</f>
        <v>0</v>
      </c>
      <c r="BV97" s="259">
        <f>IF(Tb.Financiering[[#This Row],[Pnr.]]=BV$7,Tb.Financiering[[#This Row],[Eigen
bijdrage]]+Tb.Financiering[[#This Row],[Andere
subsidie(s)]]+Tb.Financiering[[#This Row],[Anders]],0)</f>
        <v>0</v>
      </c>
      <c r="BW97" s="259">
        <f>IF(Tb.Financiering[[#This Row],[Pnr.]]=BW$7,Tb.Financiering[[#This Row],[Eigen
bijdrage]]+Tb.Financiering[[#This Row],[Andere
subsidie(s)]]+Tb.Financiering[[#This Row],[Anders]],0)</f>
        <v>0</v>
      </c>
      <c r="BX97" s="259">
        <f>IF(Tb.Financiering[[#This Row],[Pnr.]]=BX$7,Tb.Financiering[[#This Row],[Eigen
bijdrage]]+Tb.Financiering[[#This Row],[Andere
subsidie(s)]]+Tb.Financiering[[#This Row],[Anders]],0)</f>
        <v>0</v>
      </c>
      <c r="BY97" s="259">
        <f>IF(Tb.Financiering[[#This Row],[Pnr.]]=BY$7,Tb.Financiering[[#This Row],[Eigen
bijdrage]]+Tb.Financiering[[#This Row],[Andere
subsidie(s)]]+Tb.Financiering[[#This Row],[Anders]],0)</f>
        <v>0</v>
      </c>
      <c r="BZ97" s="259">
        <f>IF(Tb.Financiering[[#This Row],[Pnr.]]=BZ$7,Tb.Financiering[[#This Row],[Eigen
bijdrage]]+Tb.Financiering[[#This Row],[Andere
subsidie(s)]]+Tb.Financiering[[#This Row],[Anders]],0)</f>
        <v>0</v>
      </c>
      <c r="CA97" s="259">
        <f>IF(Tb.Financiering[[#This Row],[Pnr.]]=CA$7,Tb.Financiering[[#This Row],[Eigen
bijdrage]]+Tb.Financiering[[#This Row],[Andere
subsidie(s)]]+Tb.Financiering[[#This Row],[Anders]],0)</f>
        <v>0</v>
      </c>
      <c r="CB97" s="259">
        <f>IF(Tb.Financiering[[#This Row],[Pnr.]]=CB$7,Tb.Financiering[[#This Row],[Eigen
bijdrage]]+Tb.Financiering[[#This Row],[Andere
subsidie(s)]]+Tb.Financiering[[#This Row],[Anders]],0)</f>
        <v>0</v>
      </c>
      <c r="CC97" s="259">
        <f>IF(Tb.Financiering[[#This Row],[Pnr.]]=CC$7,Tb.Financiering[[#This Row],[Eigen
bijdrage]]+Tb.Financiering[[#This Row],[Andere
subsidie(s)]]+Tb.Financiering[[#This Row],[Anders]],0)</f>
        <v>0</v>
      </c>
      <c r="CD97" s="259">
        <f>IF(Tb.Financiering[[#This Row],[Pnr.]]=CD$7,Tb.Financiering[[#This Row],[Eigen
bijdrage]]+Tb.Financiering[[#This Row],[Andere
subsidie(s)]]+Tb.Financiering[[#This Row],[Anders]],0)</f>
        <v>0</v>
      </c>
      <c r="CE97" s="259">
        <f>IF(Tb.Financiering[[#This Row],[Pnr.]]=CE$7,Tb.Financiering[[#This Row],[Eigen
bijdrage]]+Tb.Financiering[[#This Row],[Andere
subsidie(s)]]+Tb.Financiering[[#This Row],[Anders]],0)</f>
        <v>0</v>
      </c>
      <c r="CF97" s="259">
        <f>IF(Tb.Financiering[[#This Row],[Pnr.]]=CF$7,Tb.Financiering[[#This Row],[Eigen
bijdrage]]+Tb.Financiering[[#This Row],[Andere
subsidie(s)]]+Tb.Financiering[[#This Row],[Anders]],0)</f>
        <v>0</v>
      </c>
      <c r="CG97" s="259">
        <f>IF(Tb.Financiering[[#This Row],[Pnr.]]=CG$7,Tb.Financiering[[#This Row],[Eigen
bijdrage]]+Tb.Financiering[[#This Row],[Andere
subsidie(s)]]+Tb.Financiering[[#This Row],[Anders]],0)</f>
        <v>0</v>
      </c>
      <c r="CH97" s="259">
        <f>IF(Tb.Financiering[[#This Row],[Pnr.]]=CH$7,Tb.Financiering[[#This Row],[Eigen
bijdrage]]+Tb.Financiering[[#This Row],[Andere
subsidie(s)]]+Tb.Financiering[[#This Row],[Anders]],0)</f>
        <v>0</v>
      </c>
      <c r="CI97" s="259">
        <f>IF(Tb.Financiering[[#This Row],[Pnr.]]=CI$7,Tb.Financiering[[#This Row],[Eigen
bijdrage]]+Tb.Financiering[[#This Row],[Andere
subsidie(s)]]+Tb.Financiering[[#This Row],[Anders]],0)</f>
        <v>0</v>
      </c>
      <c r="CJ97" s="259">
        <f>IF(Tb.Financiering[[#This Row],[Pnr.]]=CJ$7,Tb.Financiering[[#This Row],[Eigen
bijdrage]]+Tb.Financiering[[#This Row],[Andere
subsidie(s)]]+Tb.Financiering[[#This Row],[Anders]],0)</f>
        <v>0</v>
      </c>
      <c r="CK97" s="259">
        <f>IF(Tb.Financiering[[#This Row],[Pnr.]]=CK$7,Tb.Financiering[[#This Row],[Eigen
bijdrage]]+Tb.Financiering[[#This Row],[Andere
subsidie(s)]]+Tb.Financiering[[#This Row],[Anders]],0)</f>
        <v>0</v>
      </c>
      <c r="CL97" s="259">
        <f>IF(Tb.Financiering[[#This Row],[Pnr.]]=CL$7,Tb.Financiering[[#This Row],[Eigen
bijdrage]]+Tb.Financiering[[#This Row],[Andere
subsidie(s)]]+Tb.Financiering[[#This Row],[Anders]],0)</f>
        <v>0</v>
      </c>
      <c r="CM97" s="259">
        <f>IF(Tb.Financiering[[#This Row],[Pnr.]]=CM$7,Tb.Financiering[[#This Row],[Eigen
bijdrage]]+Tb.Financiering[[#This Row],[Andere
subsidie(s)]]+Tb.Financiering[[#This Row],[Anders]],0)</f>
        <v>0</v>
      </c>
      <c r="CN97" s="259">
        <f>IF(Tb.Financiering[[#This Row],[Pnr.]]=CN$7,Tb.Financiering[[#This Row],[Eigen
bijdrage]]+Tb.Financiering[[#This Row],[Andere
subsidie(s)]]+Tb.Financiering[[#This Row],[Anders]],0)</f>
        <v>0</v>
      </c>
      <c r="CO97" s="259">
        <f>IF(Tb.Financiering[[#This Row],[Pnr.]]=CO$7,Tb.Financiering[[#This Row],[Eigen
bijdrage]]+Tb.Financiering[[#This Row],[Andere
subsidie(s)]]+Tb.Financiering[[#This Row],[Anders]],0)</f>
        <v>0</v>
      </c>
      <c r="CP97" s="259">
        <f>IF(Tb.Financiering[[#This Row],[Pnr.]]=CP$7,Tb.Financiering[[#This Row],[Eigen
bijdrage]]+Tb.Financiering[[#This Row],[Andere
subsidie(s)]]+Tb.Financiering[[#This Row],[Anders]],0)</f>
        <v>0</v>
      </c>
      <c r="CQ97" s="259">
        <f>IF(Tb.Financiering[[#This Row],[Pnr.]]=CQ$7,Tb.Financiering[[#This Row],[Eigen
bijdrage]]+Tb.Financiering[[#This Row],[Andere
subsidie(s)]]+Tb.Financiering[[#This Row],[Anders]],0)</f>
        <v>0</v>
      </c>
      <c r="CR97" s="259">
        <f>IF(Tb.Financiering[[#This Row],[Pnr.]]=CR$7,Tb.Financiering[[#This Row],[Eigen
bijdrage]]+Tb.Financiering[[#This Row],[Andere
subsidie(s)]]+Tb.Financiering[[#This Row],[Anders]],0)</f>
        <v>0</v>
      </c>
      <c r="CS97" s="259">
        <f>IF(Tb.Financiering[[#This Row],[Pnr.]]=CS$7,Tb.Financiering[[#This Row],[Eigen
bijdrage]]+Tb.Financiering[[#This Row],[Andere
subsidie(s)]]+Tb.Financiering[[#This Row],[Anders]],0)</f>
        <v>0</v>
      </c>
      <c r="CT97" s="259">
        <f>IF(Tb.Financiering[[#This Row],[Pnr.]]=CT$7,Tb.Financiering[[#This Row],[Eigen
bijdrage]]+Tb.Financiering[[#This Row],[Andere
subsidie(s)]]+Tb.Financiering[[#This Row],[Anders]],0)</f>
        <v>0</v>
      </c>
      <c r="CU97" s="259">
        <f>IF(Tb.Financiering[[#This Row],[Pnr.]]=CU$7,Tb.Financiering[[#This Row],[Eigen
bijdrage]]+Tb.Financiering[[#This Row],[Andere
subsidie(s)]]+Tb.Financiering[[#This Row],[Anders]],0)</f>
        <v>0</v>
      </c>
      <c r="CV97" s="259">
        <f>IF(Tb.Financiering[[#This Row],[Pnr.]]=CV$7,Tb.Financiering[[#This Row],[Eigen
bijdrage]]+Tb.Financiering[[#This Row],[Andere
subsidie(s)]]+Tb.Financiering[[#This Row],[Anders]],0)</f>
        <v>0</v>
      </c>
      <c r="CW97" s="259">
        <f>IF(Tb.Financiering[[#This Row],[Pnr.]]=CW$7,Tb.Financiering[[#This Row],[Eigen
bijdrage]]+Tb.Financiering[[#This Row],[Andere
subsidie(s)]]+Tb.Financiering[[#This Row],[Anders]],0)</f>
        <v>0</v>
      </c>
      <c r="CX97" s="259">
        <f>IF(Tb.Financiering[[#This Row],[Pnr.]]=CX$7,Tb.Financiering[[#This Row],[Eigen
bijdrage]]+Tb.Financiering[[#This Row],[Andere
subsidie(s)]]+Tb.Financiering[[#This Row],[Anders]],0)</f>
        <v>0</v>
      </c>
      <c r="CY97" s="259">
        <f>IF(Tb.Financiering[[#This Row],[Pnr.]]=CY$7,Tb.Financiering[[#This Row],[Eigen
bijdrage]]+Tb.Financiering[[#This Row],[Andere
subsidie(s)]]+Tb.Financiering[[#This Row],[Anders]],0)</f>
        <v>0</v>
      </c>
      <c r="CZ97" s="259">
        <f>IF(Tb.Financiering[[#This Row],[Pnr.]]=CZ$7,Tb.Financiering[[#This Row],[Eigen
bijdrage]]+Tb.Financiering[[#This Row],[Andere
subsidie(s)]]+Tb.Financiering[[#This Row],[Anders]],0)</f>
        <v>0</v>
      </c>
      <c r="DA97" s="259">
        <f>IF(Tb.Financiering[[#This Row],[Pnr.]]=DA$7,Tb.Financiering[[#This Row],[Eigen
bijdrage]]+Tb.Financiering[[#This Row],[Andere
subsidie(s)]]+Tb.Financiering[[#This Row],[Anders]],0)</f>
        <v>0</v>
      </c>
      <c r="DB97" s="259">
        <f>IF(Tb.Financiering[[#This Row],[Pnr.]]=DB$7,Tb.Financiering[[#This Row],[Eigen
bijdrage]]+Tb.Financiering[[#This Row],[Andere
subsidie(s)]]+Tb.Financiering[[#This Row],[Anders]],0)</f>
        <v>0</v>
      </c>
      <c r="DC97" s="259">
        <f>IF(Tb.Financiering[[#This Row],[Pnr.]]=DC$7,Tb.Financiering[[#This Row],[Eigen
bijdrage]]+Tb.Financiering[[#This Row],[Andere
subsidie(s)]]+Tb.Financiering[[#This Row],[Anders]],0)</f>
        <v>0</v>
      </c>
      <c r="DD97" s="259">
        <f>IF(Tb.Financiering[[#This Row],[Pnr.]]=DD$7,Tb.Financiering[[#This Row],[Eigen
bijdrage]]+Tb.Financiering[[#This Row],[Andere
subsidie(s)]]+Tb.Financiering[[#This Row],[Anders]],0)</f>
        <v>0</v>
      </c>
      <c r="DE97" s="259">
        <f>IF(Tb.Financiering[[#This Row],[Pnr.]]=DE$7,Tb.Financiering[[#This Row],[Eigen
bijdrage]]+Tb.Financiering[[#This Row],[Andere
subsidie(s)]]+Tb.Financiering[[#This Row],[Anders]],0)</f>
        <v>0</v>
      </c>
      <c r="DF97" s="259">
        <f>IF(Tb.Financiering[[#This Row],[Pnr.]]=DF$7,Tb.Financiering[[#This Row],[Eigen
bijdrage]]+Tb.Financiering[[#This Row],[Andere
subsidie(s)]]+Tb.Financiering[[#This Row],[Anders]],0)</f>
        <v>0</v>
      </c>
      <c r="DG97" s="259">
        <f>IF(Tb.Financiering[[#This Row],[Pnr.]]=DG$7,Tb.Financiering[[#This Row],[Eigen
bijdrage]]+Tb.Financiering[[#This Row],[Andere
subsidie(s)]]+Tb.Financiering[[#This Row],[Anders]],0)</f>
        <v>0</v>
      </c>
      <c r="DH97" s="259">
        <f>IF(Tb.Financiering[[#This Row],[Pnr.]]=DH$7,Tb.Financiering[[#This Row],[Eigen
bijdrage]]+Tb.Financiering[[#This Row],[Andere
subsidie(s)]]+Tb.Financiering[[#This Row],[Anders]],0)</f>
        <v>0</v>
      </c>
      <c r="DI97" s="259">
        <f>IF(Tb.Financiering[[#This Row],[Pnr.]]=DI$7,Tb.Financiering[[#This Row],[Eigen
bijdrage]]+Tb.Financiering[[#This Row],[Andere
subsidie(s)]]+Tb.Financiering[[#This Row],[Anders]],0)</f>
        <v>0</v>
      </c>
      <c r="DJ97" s="259">
        <f>IF(Tb.Financiering[[#This Row],[Pnr.]]=DJ$7,Tb.Financiering[[#This Row],[Eigen
bijdrage]]+Tb.Financiering[[#This Row],[Andere
subsidie(s)]]+Tb.Financiering[[#This Row],[Anders]],0)</f>
        <v>0</v>
      </c>
      <c r="DK97" s="259">
        <f>IF(Tb.Financiering[[#This Row],[Pnr.]]=DK$7,Tb.Financiering[[#This Row],[Eigen
bijdrage]]+Tb.Financiering[[#This Row],[Andere
subsidie(s)]]+Tb.Financiering[[#This Row],[Anders]],0)</f>
        <v>0</v>
      </c>
      <c r="XEZ97" s="267"/>
      <c r="XFA97" s="267"/>
      <c r="XFB97" s="267"/>
      <c r="XFC97" s="267"/>
      <c r="XFD97" s="31"/>
    </row>
    <row r="98" spans="1:115 16380:16384" s="4" customFormat="1" x14ac:dyDescent="0.3">
      <c r="A98" s="31"/>
      <c r="B98" s="147"/>
      <c r="C98" s="147"/>
      <c r="D98" s="11">
        <f>SUMIF(Tbl.Kosten[PSAnr.],Tb.Financiering[[#This Row],[PSAnr.]],Tbl.Kosten[Totaal kosten])</f>
        <v>0</v>
      </c>
      <c r="E98" s="164">
        <f>SUMIF(Tbl.Kosten[PSAnr.],Tb.Financiering[[#This Row],[PSAnr.]],Tbl.Kosten[Subsidie])</f>
        <v>0</v>
      </c>
      <c r="F98" s="165"/>
      <c r="G98" s="164">
        <f>Tb.Financiering[[#This Row],[Begrote kosten]]-Tb.Financiering[[#This Row],[Berekende GLB subsidie]]-Tb.Financiering[[#This Row],[Correctie GLB subsidie]]</f>
        <v>0</v>
      </c>
      <c r="H98" s="166"/>
      <c r="I98" s="166"/>
      <c r="J98" s="166"/>
      <c r="K98" s="162"/>
      <c r="L98" s="97">
        <f>Tb.Financiering[[#This Row],[Te financieren]]-SUM(Tb.Financiering[[#This Row],[Eigen
bijdrage]:[Anders]])</f>
        <v>0</v>
      </c>
      <c r="M98" s="170" t="str">
        <f>IFERROR(VLOOKUP(Tb.Financiering[[#This Row],[Partnernaam]],Tbl.Projectpartners[[Naam]:[PNr.]],9,FALSE),"")</f>
        <v/>
      </c>
      <c r="N98" s="152" t="str">
        <f>IFERROR(VLOOKUP(Tb.Financiering[[#This Row],[Subsidiabele activiteit]],Tbl.Subsidiehoogte[[Subsidieactiviteit]:[SAnr.]],3,FALSE),"")</f>
        <v/>
      </c>
      <c r="O98" s="152" t="str">
        <f>_xlfn.CONCAT(Tb.Financiering[[#This Row],[Pnr.]],Tb.Financiering[[#This Row],[SAnr.]])</f>
        <v/>
      </c>
      <c r="P98" s="154">
        <f>IF(Tb.Financiering[[#This Row],[Pnr.]]=P$7,Tb.Financiering[[#This Row],[Te financieren]]-Tb.Financiering[[#This Row],[Eigen
bijdrage]]-Tb.Financiering[[#This Row],[Andere
subsidie(s)]]-Tb.Financiering[[#This Row],[Anders]],0)</f>
        <v>0</v>
      </c>
      <c r="Q98" s="154">
        <f>IF(Tb.Financiering[[#This Row],[Pnr.]]=Q$7,Tb.Financiering[[#This Row],[Te financieren]]-Tb.Financiering[[#This Row],[Eigen
bijdrage]]-Tb.Financiering[[#This Row],[Andere
subsidie(s)]]-Tb.Financiering[[#This Row],[Anders]],0)</f>
        <v>0</v>
      </c>
      <c r="R98" s="154">
        <f>IF(Tb.Financiering[[#This Row],[Pnr.]]=R$7,Tb.Financiering[[#This Row],[Te financieren]]-Tb.Financiering[[#This Row],[Eigen
bijdrage]]-Tb.Financiering[[#This Row],[Andere
subsidie(s)]]-Tb.Financiering[[#This Row],[Anders]],0)</f>
        <v>0</v>
      </c>
      <c r="S98" s="154">
        <f>IF(Tb.Financiering[[#This Row],[Pnr.]]=S$7,Tb.Financiering[[#This Row],[Te financieren]]-Tb.Financiering[[#This Row],[Eigen
bijdrage]]-Tb.Financiering[[#This Row],[Andere
subsidie(s)]]-Tb.Financiering[[#This Row],[Anders]],0)</f>
        <v>0</v>
      </c>
      <c r="T98" s="154">
        <f>IF(Tb.Financiering[[#This Row],[Pnr.]]=T$7,Tb.Financiering[[#This Row],[Te financieren]]-Tb.Financiering[[#This Row],[Eigen
bijdrage]]-Tb.Financiering[[#This Row],[Andere
subsidie(s)]]-Tb.Financiering[[#This Row],[Anders]],0)</f>
        <v>0</v>
      </c>
      <c r="U98" s="154">
        <f>IF(Tb.Financiering[[#This Row],[Pnr.]]=U$7,Tb.Financiering[[#This Row],[Te financieren]]-Tb.Financiering[[#This Row],[Eigen
bijdrage]]-Tb.Financiering[[#This Row],[Andere
subsidie(s)]]-Tb.Financiering[[#This Row],[Anders]],0)</f>
        <v>0</v>
      </c>
      <c r="V98" s="154">
        <f>IF(Tb.Financiering[[#This Row],[Pnr.]]=V$7,Tb.Financiering[[#This Row],[Te financieren]]-Tb.Financiering[[#This Row],[Eigen
bijdrage]]-Tb.Financiering[[#This Row],[Andere
subsidie(s)]]-Tb.Financiering[[#This Row],[Anders]],0)</f>
        <v>0</v>
      </c>
      <c r="W98" s="154">
        <f>IF(Tb.Financiering[[#This Row],[Pnr.]]=W$7,Tb.Financiering[[#This Row],[Te financieren]]-Tb.Financiering[[#This Row],[Eigen
bijdrage]]-Tb.Financiering[[#This Row],[Andere
subsidie(s)]]-Tb.Financiering[[#This Row],[Anders]],0)</f>
        <v>0</v>
      </c>
      <c r="X98" s="154">
        <f>IF(Tb.Financiering[[#This Row],[Pnr.]]=X$7,Tb.Financiering[[#This Row],[Te financieren]]-Tb.Financiering[[#This Row],[Eigen
bijdrage]]-Tb.Financiering[[#This Row],[Andere
subsidie(s)]]-Tb.Financiering[[#This Row],[Anders]],0)</f>
        <v>0</v>
      </c>
      <c r="Y98" s="154">
        <f>IF(Tb.Financiering[[#This Row],[Pnr.]]=Y$7,Tb.Financiering[[#This Row],[Te financieren]]-Tb.Financiering[[#This Row],[Eigen
bijdrage]]-Tb.Financiering[[#This Row],[Andere
subsidie(s)]]-Tb.Financiering[[#This Row],[Anders]],0)</f>
        <v>0</v>
      </c>
      <c r="Z98" s="154">
        <f>IF(Tb.Financiering[[#This Row],[Pnr.]]=Z$7,Tb.Financiering[[#This Row],[Te financieren]]-Tb.Financiering[[#This Row],[Eigen
bijdrage]]-Tb.Financiering[[#This Row],[Andere
subsidie(s)]]-Tb.Financiering[[#This Row],[Anders]],0)</f>
        <v>0</v>
      </c>
      <c r="AA98" s="154">
        <f>IF(Tb.Financiering[[#This Row],[Pnr.]]=AA$7,Tb.Financiering[[#This Row],[Te financieren]]-Tb.Financiering[[#This Row],[Eigen
bijdrage]]-Tb.Financiering[[#This Row],[Andere
subsidie(s)]]-Tb.Financiering[[#This Row],[Anders]],0)</f>
        <v>0</v>
      </c>
      <c r="AB98" s="154">
        <f>IF(Tb.Financiering[[#This Row],[Pnr.]]=AB$7,Tb.Financiering[[#This Row],[Te financieren]]-Tb.Financiering[[#This Row],[Eigen
bijdrage]]-Tb.Financiering[[#This Row],[Andere
subsidie(s)]]-Tb.Financiering[[#This Row],[Anders]],0)</f>
        <v>0</v>
      </c>
      <c r="AC98" s="154">
        <f>IF(Tb.Financiering[[#This Row],[Pnr.]]=AC$7,Tb.Financiering[[#This Row],[Te financieren]]-Tb.Financiering[[#This Row],[Eigen
bijdrage]]-Tb.Financiering[[#This Row],[Andere
subsidie(s)]]-Tb.Financiering[[#This Row],[Anders]],0)</f>
        <v>0</v>
      </c>
      <c r="AD98" s="154">
        <f>IF(Tb.Financiering[[#This Row],[Pnr.]]=AD$7,Tb.Financiering[[#This Row],[Te financieren]]-Tb.Financiering[[#This Row],[Eigen
bijdrage]]-Tb.Financiering[[#This Row],[Andere
subsidie(s)]]-Tb.Financiering[[#This Row],[Anders]],0)</f>
        <v>0</v>
      </c>
      <c r="AE98" s="154">
        <f>IF(Tb.Financiering[[#This Row],[Pnr.]]=AE$7,Tb.Financiering[[#This Row],[Te financieren]]-Tb.Financiering[[#This Row],[Eigen
bijdrage]]-Tb.Financiering[[#This Row],[Andere
subsidie(s)]]-Tb.Financiering[[#This Row],[Anders]],0)</f>
        <v>0</v>
      </c>
      <c r="AF98" s="154">
        <f>IF(Tb.Financiering[[#This Row],[Pnr.]]=AF$7,Tb.Financiering[[#This Row],[Te financieren]]-Tb.Financiering[[#This Row],[Eigen
bijdrage]]-Tb.Financiering[[#This Row],[Andere
subsidie(s)]]-Tb.Financiering[[#This Row],[Anders]],0)</f>
        <v>0</v>
      </c>
      <c r="AG98" s="154">
        <f>IF(Tb.Financiering[[#This Row],[Pnr.]]=AG$7,Tb.Financiering[[#This Row],[Te financieren]]-Tb.Financiering[[#This Row],[Eigen
bijdrage]]-Tb.Financiering[[#This Row],[Andere
subsidie(s)]]-Tb.Financiering[[#This Row],[Anders]],0)</f>
        <v>0</v>
      </c>
      <c r="AH98" s="154">
        <f>IF(Tb.Financiering[[#This Row],[Pnr.]]=AH$7,Tb.Financiering[[#This Row],[Te financieren]]-Tb.Financiering[[#This Row],[Eigen
bijdrage]]-Tb.Financiering[[#This Row],[Andere
subsidie(s)]]-Tb.Financiering[[#This Row],[Anders]],0)</f>
        <v>0</v>
      </c>
      <c r="AI98" s="154">
        <f>IF(Tb.Financiering[[#This Row],[Pnr.]]=AI$7,Tb.Financiering[[#This Row],[Te financieren]]-Tb.Financiering[[#This Row],[Eigen
bijdrage]]-Tb.Financiering[[#This Row],[Andere
subsidie(s)]]-Tb.Financiering[[#This Row],[Anders]],0)</f>
        <v>0</v>
      </c>
      <c r="AJ98" s="154">
        <f>IF(Tb.Financiering[[#This Row],[Pnr.]]=AJ$7,Tb.Financiering[[#This Row],[Te financieren]]-Tb.Financiering[[#This Row],[Eigen
bijdrage]]-Tb.Financiering[[#This Row],[Andere
subsidie(s)]]-Tb.Financiering[[#This Row],[Anders]],0)</f>
        <v>0</v>
      </c>
      <c r="AK98" s="154">
        <f>IF(Tb.Financiering[[#This Row],[Pnr.]]=AK$7,Tb.Financiering[[#This Row],[Te financieren]]-Tb.Financiering[[#This Row],[Eigen
bijdrage]]-Tb.Financiering[[#This Row],[Andere
subsidie(s)]]-Tb.Financiering[[#This Row],[Anders]],0)</f>
        <v>0</v>
      </c>
      <c r="AL98" s="154">
        <f>IF(Tb.Financiering[[#This Row],[Pnr.]]=AL$7,Tb.Financiering[[#This Row],[Te financieren]]-Tb.Financiering[[#This Row],[Eigen
bijdrage]]-Tb.Financiering[[#This Row],[Andere
subsidie(s)]]-Tb.Financiering[[#This Row],[Anders]],0)</f>
        <v>0</v>
      </c>
      <c r="AM98" s="154">
        <f>IF(Tb.Financiering[[#This Row],[Pnr.]]=AM$7,Tb.Financiering[[#This Row],[Te financieren]]-Tb.Financiering[[#This Row],[Eigen
bijdrage]]-Tb.Financiering[[#This Row],[Andere
subsidie(s)]]-Tb.Financiering[[#This Row],[Anders]],0)</f>
        <v>0</v>
      </c>
      <c r="AN98" s="154">
        <f>IF(Tb.Financiering[[#This Row],[Pnr.]]=AN$7,Tb.Financiering[[#This Row],[Te financieren]]-Tb.Financiering[[#This Row],[Eigen
bijdrage]]-Tb.Financiering[[#This Row],[Andere
subsidie(s)]]-Tb.Financiering[[#This Row],[Anders]],0)</f>
        <v>0</v>
      </c>
      <c r="AO98" s="154">
        <f>IF(Tb.Financiering[[#This Row],[Pnr.]]=AO$7,Tb.Financiering[[#This Row],[Te financieren]]-Tb.Financiering[[#This Row],[Eigen
bijdrage]]-Tb.Financiering[[#This Row],[Andere
subsidie(s)]]-Tb.Financiering[[#This Row],[Anders]],0)</f>
        <v>0</v>
      </c>
      <c r="AP98" s="154">
        <f>IF(Tb.Financiering[[#This Row],[Pnr.]]=AP$7,Tb.Financiering[[#This Row],[Te financieren]]-Tb.Financiering[[#This Row],[Eigen
bijdrage]]-Tb.Financiering[[#This Row],[Andere
subsidie(s)]]-Tb.Financiering[[#This Row],[Anders]],0)</f>
        <v>0</v>
      </c>
      <c r="AQ98" s="154">
        <f>IF(Tb.Financiering[[#This Row],[Pnr.]]=AQ$7,Tb.Financiering[[#This Row],[Te financieren]]-Tb.Financiering[[#This Row],[Eigen
bijdrage]]-Tb.Financiering[[#This Row],[Andere
subsidie(s)]]-Tb.Financiering[[#This Row],[Anders]],0)</f>
        <v>0</v>
      </c>
      <c r="AR98" s="154">
        <f>IF(Tb.Financiering[[#This Row],[Pnr.]]=AR$7,Tb.Financiering[[#This Row],[Te financieren]]-Tb.Financiering[[#This Row],[Eigen
bijdrage]]-Tb.Financiering[[#This Row],[Andere
subsidie(s)]]-Tb.Financiering[[#This Row],[Anders]],0)</f>
        <v>0</v>
      </c>
      <c r="AS98" s="154">
        <f>IF(Tb.Financiering[[#This Row],[Pnr.]]=AS$7,Tb.Financiering[[#This Row],[Te financieren]]-Tb.Financiering[[#This Row],[Eigen
bijdrage]]-Tb.Financiering[[#This Row],[Andere
subsidie(s)]]-Tb.Financiering[[#This Row],[Anders]],0)</f>
        <v>0</v>
      </c>
      <c r="AT98" s="154">
        <f>IF(Tb.Financiering[[#This Row],[Pnr.]]=AT$7,Tb.Financiering[[#This Row],[Te financieren]]-Tb.Financiering[[#This Row],[Eigen
bijdrage]]-Tb.Financiering[[#This Row],[Andere
subsidie(s)]]-Tb.Financiering[[#This Row],[Anders]],0)</f>
        <v>0</v>
      </c>
      <c r="AU98" s="154">
        <f>IF(Tb.Financiering[[#This Row],[Pnr.]]=AU$7,Tb.Financiering[[#This Row],[Te financieren]]-Tb.Financiering[[#This Row],[Eigen
bijdrage]]-Tb.Financiering[[#This Row],[Andere
subsidie(s)]]-Tb.Financiering[[#This Row],[Anders]],0)</f>
        <v>0</v>
      </c>
      <c r="AV98" s="154">
        <f>IF(Tb.Financiering[[#This Row],[Pnr.]]=AV$7,Tb.Financiering[[#This Row],[Te financieren]]-Tb.Financiering[[#This Row],[Eigen
bijdrage]]-Tb.Financiering[[#This Row],[Andere
subsidie(s)]]-Tb.Financiering[[#This Row],[Anders]],0)</f>
        <v>0</v>
      </c>
      <c r="AW98" s="154">
        <f>IF(Tb.Financiering[[#This Row],[Pnr.]]=AW$7,Tb.Financiering[[#This Row],[Te financieren]]-Tb.Financiering[[#This Row],[Eigen
bijdrage]]-Tb.Financiering[[#This Row],[Andere
subsidie(s)]]-Tb.Financiering[[#This Row],[Anders]],0)</f>
        <v>0</v>
      </c>
      <c r="AX98" s="154">
        <f>IF(Tb.Financiering[[#This Row],[Pnr.]]=AX$7,Tb.Financiering[[#This Row],[Te financieren]]-Tb.Financiering[[#This Row],[Eigen
bijdrage]]-Tb.Financiering[[#This Row],[Andere
subsidie(s)]]-Tb.Financiering[[#This Row],[Anders]],0)</f>
        <v>0</v>
      </c>
      <c r="AY98" s="154">
        <f>IF(Tb.Financiering[[#This Row],[Pnr.]]=AY$7,Tb.Financiering[[#This Row],[Te financieren]]-Tb.Financiering[[#This Row],[Eigen
bijdrage]]-Tb.Financiering[[#This Row],[Andere
subsidie(s)]]-Tb.Financiering[[#This Row],[Anders]],0)</f>
        <v>0</v>
      </c>
      <c r="AZ98" s="154">
        <f>IF(Tb.Financiering[[#This Row],[Pnr.]]=AZ$7,Tb.Financiering[[#This Row],[Te financieren]]-Tb.Financiering[[#This Row],[Eigen
bijdrage]]-Tb.Financiering[[#This Row],[Andere
subsidie(s)]]-Tb.Financiering[[#This Row],[Anders]],0)</f>
        <v>0</v>
      </c>
      <c r="BA98" s="154">
        <f>IF(Tb.Financiering[[#This Row],[Pnr.]]=BA$7,Tb.Financiering[[#This Row],[Te financieren]]-Tb.Financiering[[#This Row],[Eigen
bijdrage]]-Tb.Financiering[[#This Row],[Andere
subsidie(s)]]-Tb.Financiering[[#This Row],[Anders]],0)</f>
        <v>0</v>
      </c>
      <c r="BB98" s="154">
        <f>IF(Tb.Financiering[[#This Row],[Pnr.]]=BB$7,Tb.Financiering[[#This Row],[Te financieren]]-Tb.Financiering[[#This Row],[Eigen
bijdrage]]-Tb.Financiering[[#This Row],[Andere
subsidie(s)]]-Tb.Financiering[[#This Row],[Anders]],0)</f>
        <v>0</v>
      </c>
      <c r="BC98" s="154">
        <f>IF(Tb.Financiering[[#This Row],[Pnr.]]=BC$7,Tb.Financiering[[#This Row],[Te financieren]]-Tb.Financiering[[#This Row],[Eigen
bijdrage]]-Tb.Financiering[[#This Row],[Andere
subsidie(s)]]-Tb.Financiering[[#This Row],[Anders]],0)</f>
        <v>0</v>
      </c>
      <c r="BD98" s="154">
        <f>IF(Tb.Financiering[[#This Row],[Pnr.]]=BD$7,Tb.Financiering[[#This Row],[Te financieren]]-Tb.Financiering[[#This Row],[Eigen
bijdrage]]-Tb.Financiering[[#This Row],[Andere
subsidie(s)]]-Tb.Financiering[[#This Row],[Anders]],0)</f>
        <v>0</v>
      </c>
      <c r="BE98" s="154">
        <f>IF(Tb.Financiering[[#This Row],[Pnr.]]=BE$7,Tb.Financiering[[#This Row],[Te financieren]]-Tb.Financiering[[#This Row],[Eigen
bijdrage]]-Tb.Financiering[[#This Row],[Andere
subsidie(s)]]-Tb.Financiering[[#This Row],[Anders]],0)</f>
        <v>0</v>
      </c>
      <c r="BF98" s="154">
        <f>IF(Tb.Financiering[[#This Row],[Pnr.]]=BF$7,Tb.Financiering[[#This Row],[Te financieren]]-Tb.Financiering[[#This Row],[Eigen
bijdrage]]-Tb.Financiering[[#This Row],[Andere
subsidie(s)]]-Tb.Financiering[[#This Row],[Anders]],0)</f>
        <v>0</v>
      </c>
      <c r="BG98" s="154">
        <f>IF(Tb.Financiering[[#This Row],[Pnr.]]=BG$7,Tb.Financiering[[#This Row],[Te financieren]]-Tb.Financiering[[#This Row],[Eigen
bijdrage]]-Tb.Financiering[[#This Row],[Andere
subsidie(s)]]-Tb.Financiering[[#This Row],[Anders]],0)</f>
        <v>0</v>
      </c>
      <c r="BH98" s="154">
        <f>IF(Tb.Financiering[[#This Row],[Pnr.]]=BH$7,Tb.Financiering[[#This Row],[Te financieren]]-Tb.Financiering[[#This Row],[Eigen
bijdrage]]-Tb.Financiering[[#This Row],[Andere
subsidie(s)]]-Tb.Financiering[[#This Row],[Anders]],0)</f>
        <v>0</v>
      </c>
      <c r="BI98" s="154">
        <f>IF(Tb.Financiering[[#This Row],[Pnr.]]=BI$7,Tb.Financiering[[#This Row],[Te financieren]]-Tb.Financiering[[#This Row],[Eigen
bijdrage]]-Tb.Financiering[[#This Row],[Andere
subsidie(s)]]-Tb.Financiering[[#This Row],[Anders]],0)</f>
        <v>0</v>
      </c>
      <c r="BJ98" s="154">
        <f>IF(Tb.Financiering[[#This Row],[Pnr.]]=BJ$7,Tb.Financiering[[#This Row],[Te financieren]]-Tb.Financiering[[#This Row],[Eigen
bijdrage]]-Tb.Financiering[[#This Row],[Andere
subsidie(s)]]-Tb.Financiering[[#This Row],[Anders]],0)</f>
        <v>0</v>
      </c>
      <c r="BK98" s="154">
        <f>IF(Tb.Financiering[[#This Row],[Pnr.]]=BK$7,Tb.Financiering[[#This Row],[Te financieren]]-Tb.Financiering[[#This Row],[Eigen
bijdrage]]-Tb.Financiering[[#This Row],[Andere
subsidie(s)]]-Tb.Financiering[[#This Row],[Anders]],0)</f>
        <v>0</v>
      </c>
      <c r="BL98" s="154">
        <f>IF(Tb.Financiering[[#This Row],[Pnr.]]=BL$7,Tb.Financiering[[#This Row],[Te financieren]]-Tb.Financiering[[#This Row],[Eigen
bijdrage]]-Tb.Financiering[[#This Row],[Andere
subsidie(s)]]-Tb.Financiering[[#This Row],[Anders]],0)</f>
        <v>0</v>
      </c>
      <c r="BM98" s="154">
        <f>IF(Tb.Financiering[[#This Row],[Pnr.]]=BM$7,Tb.Financiering[[#This Row],[Te financieren]]-Tb.Financiering[[#This Row],[Eigen
bijdrage]]-Tb.Financiering[[#This Row],[Andere
subsidie(s)]]-Tb.Financiering[[#This Row],[Anders]],0)</f>
        <v>0</v>
      </c>
      <c r="BN98" s="259">
        <f>IF(Tb.Financiering[[#This Row],[Pnr.]]=BN$7,Tb.Financiering[[#This Row],[Eigen
bijdrage]]+Tb.Financiering[[#This Row],[Andere
subsidie(s)]]+Tb.Financiering[[#This Row],[Anders]],0)</f>
        <v>0</v>
      </c>
      <c r="BO98" s="259">
        <f>IF(Tb.Financiering[[#This Row],[Pnr.]]=BO$7,Tb.Financiering[[#This Row],[Eigen
bijdrage]]+Tb.Financiering[[#This Row],[Andere
subsidie(s)]]+Tb.Financiering[[#This Row],[Anders]],0)</f>
        <v>0</v>
      </c>
      <c r="BP98" s="259">
        <f>IF(Tb.Financiering[[#This Row],[Pnr.]]=BP$7,Tb.Financiering[[#This Row],[Eigen
bijdrage]]+Tb.Financiering[[#This Row],[Andere
subsidie(s)]]+Tb.Financiering[[#This Row],[Anders]],0)</f>
        <v>0</v>
      </c>
      <c r="BQ98" s="259">
        <f>IF(Tb.Financiering[[#This Row],[Pnr.]]=BQ$7,Tb.Financiering[[#This Row],[Eigen
bijdrage]]+Tb.Financiering[[#This Row],[Andere
subsidie(s)]]+Tb.Financiering[[#This Row],[Anders]],0)</f>
        <v>0</v>
      </c>
      <c r="BR98" s="259">
        <f>IF(Tb.Financiering[[#This Row],[Pnr.]]=BR$7,Tb.Financiering[[#This Row],[Eigen
bijdrage]]+Tb.Financiering[[#This Row],[Andere
subsidie(s)]]+Tb.Financiering[[#This Row],[Anders]],0)</f>
        <v>0</v>
      </c>
      <c r="BS98" s="259">
        <f>IF(Tb.Financiering[[#This Row],[Pnr.]]=BS$7,Tb.Financiering[[#This Row],[Eigen
bijdrage]]+Tb.Financiering[[#This Row],[Andere
subsidie(s)]]+Tb.Financiering[[#This Row],[Anders]],0)</f>
        <v>0</v>
      </c>
      <c r="BT98" s="259">
        <f>IF(Tb.Financiering[[#This Row],[Pnr.]]=BT$7,Tb.Financiering[[#This Row],[Eigen
bijdrage]]+Tb.Financiering[[#This Row],[Andere
subsidie(s)]]+Tb.Financiering[[#This Row],[Anders]],0)</f>
        <v>0</v>
      </c>
      <c r="BU98" s="259">
        <f>IF(Tb.Financiering[[#This Row],[Pnr.]]=BU$7,Tb.Financiering[[#This Row],[Eigen
bijdrage]]+Tb.Financiering[[#This Row],[Andere
subsidie(s)]]+Tb.Financiering[[#This Row],[Anders]],0)</f>
        <v>0</v>
      </c>
      <c r="BV98" s="259">
        <f>IF(Tb.Financiering[[#This Row],[Pnr.]]=BV$7,Tb.Financiering[[#This Row],[Eigen
bijdrage]]+Tb.Financiering[[#This Row],[Andere
subsidie(s)]]+Tb.Financiering[[#This Row],[Anders]],0)</f>
        <v>0</v>
      </c>
      <c r="BW98" s="259">
        <f>IF(Tb.Financiering[[#This Row],[Pnr.]]=BW$7,Tb.Financiering[[#This Row],[Eigen
bijdrage]]+Tb.Financiering[[#This Row],[Andere
subsidie(s)]]+Tb.Financiering[[#This Row],[Anders]],0)</f>
        <v>0</v>
      </c>
      <c r="BX98" s="259">
        <f>IF(Tb.Financiering[[#This Row],[Pnr.]]=BX$7,Tb.Financiering[[#This Row],[Eigen
bijdrage]]+Tb.Financiering[[#This Row],[Andere
subsidie(s)]]+Tb.Financiering[[#This Row],[Anders]],0)</f>
        <v>0</v>
      </c>
      <c r="BY98" s="259">
        <f>IF(Tb.Financiering[[#This Row],[Pnr.]]=BY$7,Tb.Financiering[[#This Row],[Eigen
bijdrage]]+Tb.Financiering[[#This Row],[Andere
subsidie(s)]]+Tb.Financiering[[#This Row],[Anders]],0)</f>
        <v>0</v>
      </c>
      <c r="BZ98" s="259">
        <f>IF(Tb.Financiering[[#This Row],[Pnr.]]=BZ$7,Tb.Financiering[[#This Row],[Eigen
bijdrage]]+Tb.Financiering[[#This Row],[Andere
subsidie(s)]]+Tb.Financiering[[#This Row],[Anders]],0)</f>
        <v>0</v>
      </c>
      <c r="CA98" s="259">
        <f>IF(Tb.Financiering[[#This Row],[Pnr.]]=CA$7,Tb.Financiering[[#This Row],[Eigen
bijdrage]]+Tb.Financiering[[#This Row],[Andere
subsidie(s)]]+Tb.Financiering[[#This Row],[Anders]],0)</f>
        <v>0</v>
      </c>
      <c r="CB98" s="259">
        <f>IF(Tb.Financiering[[#This Row],[Pnr.]]=CB$7,Tb.Financiering[[#This Row],[Eigen
bijdrage]]+Tb.Financiering[[#This Row],[Andere
subsidie(s)]]+Tb.Financiering[[#This Row],[Anders]],0)</f>
        <v>0</v>
      </c>
      <c r="CC98" s="259">
        <f>IF(Tb.Financiering[[#This Row],[Pnr.]]=CC$7,Tb.Financiering[[#This Row],[Eigen
bijdrage]]+Tb.Financiering[[#This Row],[Andere
subsidie(s)]]+Tb.Financiering[[#This Row],[Anders]],0)</f>
        <v>0</v>
      </c>
      <c r="CD98" s="259">
        <f>IF(Tb.Financiering[[#This Row],[Pnr.]]=CD$7,Tb.Financiering[[#This Row],[Eigen
bijdrage]]+Tb.Financiering[[#This Row],[Andere
subsidie(s)]]+Tb.Financiering[[#This Row],[Anders]],0)</f>
        <v>0</v>
      </c>
      <c r="CE98" s="259">
        <f>IF(Tb.Financiering[[#This Row],[Pnr.]]=CE$7,Tb.Financiering[[#This Row],[Eigen
bijdrage]]+Tb.Financiering[[#This Row],[Andere
subsidie(s)]]+Tb.Financiering[[#This Row],[Anders]],0)</f>
        <v>0</v>
      </c>
      <c r="CF98" s="259">
        <f>IF(Tb.Financiering[[#This Row],[Pnr.]]=CF$7,Tb.Financiering[[#This Row],[Eigen
bijdrage]]+Tb.Financiering[[#This Row],[Andere
subsidie(s)]]+Tb.Financiering[[#This Row],[Anders]],0)</f>
        <v>0</v>
      </c>
      <c r="CG98" s="259">
        <f>IF(Tb.Financiering[[#This Row],[Pnr.]]=CG$7,Tb.Financiering[[#This Row],[Eigen
bijdrage]]+Tb.Financiering[[#This Row],[Andere
subsidie(s)]]+Tb.Financiering[[#This Row],[Anders]],0)</f>
        <v>0</v>
      </c>
      <c r="CH98" s="259">
        <f>IF(Tb.Financiering[[#This Row],[Pnr.]]=CH$7,Tb.Financiering[[#This Row],[Eigen
bijdrage]]+Tb.Financiering[[#This Row],[Andere
subsidie(s)]]+Tb.Financiering[[#This Row],[Anders]],0)</f>
        <v>0</v>
      </c>
      <c r="CI98" s="259">
        <f>IF(Tb.Financiering[[#This Row],[Pnr.]]=CI$7,Tb.Financiering[[#This Row],[Eigen
bijdrage]]+Tb.Financiering[[#This Row],[Andere
subsidie(s)]]+Tb.Financiering[[#This Row],[Anders]],0)</f>
        <v>0</v>
      </c>
      <c r="CJ98" s="259">
        <f>IF(Tb.Financiering[[#This Row],[Pnr.]]=CJ$7,Tb.Financiering[[#This Row],[Eigen
bijdrage]]+Tb.Financiering[[#This Row],[Andere
subsidie(s)]]+Tb.Financiering[[#This Row],[Anders]],0)</f>
        <v>0</v>
      </c>
      <c r="CK98" s="259">
        <f>IF(Tb.Financiering[[#This Row],[Pnr.]]=CK$7,Tb.Financiering[[#This Row],[Eigen
bijdrage]]+Tb.Financiering[[#This Row],[Andere
subsidie(s)]]+Tb.Financiering[[#This Row],[Anders]],0)</f>
        <v>0</v>
      </c>
      <c r="CL98" s="259">
        <f>IF(Tb.Financiering[[#This Row],[Pnr.]]=CL$7,Tb.Financiering[[#This Row],[Eigen
bijdrage]]+Tb.Financiering[[#This Row],[Andere
subsidie(s)]]+Tb.Financiering[[#This Row],[Anders]],0)</f>
        <v>0</v>
      </c>
      <c r="CM98" s="259">
        <f>IF(Tb.Financiering[[#This Row],[Pnr.]]=CM$7,Tb.Financiering[[#This Row],[Eigen
bijdrage]]+Tb.Financiering[[#This Row],[Andere
subsidie(s)]]+Tb.Financiering[[#This Row],[Anders]],0)</f>
        <v>0</v>
      </c>
      <c r="CN98" s="259">
        <f>IF(Tb.Financiering[[#This Row],[Pnr.]]=CN$7,Tb.Financiering[[#This Row],[Eigen
bijdrage]]+Tb.Financiering[[#This Row],[Andere
subsidie(s)]]+Tb.Financiering[[#This Row],[Anders]],0)</f>
        <v>0</v>
      </c>
      <c r="CO98" s="259">
        <f>IF(Tb.Financiering[[#This Row],[Pnr.]]=CO$7,Tb.Financiering[[#This Row],[Eigen
bijdrage]]+Tb.Financiering[[#This Row],[Andere
subsidie(s)]]+Tb.Financiering[[#This Row],[Anders]],0)</f>
        <v>0</v>
      </c>
      <c r="CP98" s="259">
        <f>IF(Tb.Financiering[[#This Row],[Pnr.]]=CP$7,Tb.Financiering[[#This Row],[Eigen
bijdrage]]+Tb.Financiering[[#This Row],[Andere
subsidie(s)]]+Tb.Financiering[[#This Row],[Anders]],0)</f>
        <v>0</v>
      </c>
      <c r="CQ98" s="259">
        <f>IF(Tb.Financiering[[#This Row],[Pnr.]]=CQ$7,Tb.Financiering[[#This Row],[Eigen
bijdrage]]+Tb.Financiering[[#This Row],[Andere
subsidie(s)]]+Tb.Financiering[[#This Row],[Anders]],0)</f>
        <v>0</v>
      </c>
      <c r="CR98" s="259">
        <f>IF(Tb.Financiering[[#This Row],[Pnr.]]=CR$7,Tb.Financiering[[#This Row],[Eigen
bijdrage]]+Tb.Financiering[[#This Row],[Andere
subsidie(s)]]+Tb.Financiering[[#This Row],[Anders]],0)</f>
        <v>0</v>
      </c>
      <c r="CS98" s="259">
        <f>IF(Tb.Financiering[[#This Row],[Pnr.]]=CS$7,Tb.Financiering[[#This Row],[Eigen
bijdrage]]+Tb.Financiering[[#This Row],[Andere
subsidie(s)]]+Tb.Financiering[[#This Row],[Anders]],0)</f>
        <v>0</v>
      </c>
      <c r="CT98" s="259">
        <f>IF(Tb.Financiering[[#This Row],[Pnr.]]=CT$7,Tb.Financiering[[#This Row],[Eigen
bijdrage]]+Tb.Financiering[[#This Row],[Andere
subsidie(s)]]+Tb.Financiering[[#This Row],[Anders]],0)</f>
        <v>0</v>
      </c>
      <c r="CU98" s="259">
        <f>IF(Tb.Financiering[[#This Row],[Pnr.]]=CU$7,Tb.Financiering[[#This Row],[Eigen
bijdrage]]+Tb.Financiering[[#This Row],[Andere
subsidie(s)]]+Tb.Financiering[[#This Row],[Anders]],0)</f>
        <v>0</v>
      </c>
      <c r="CV98" s="259">
        <f>IF(Tb.Financiering[[#This Row],[Pnr.]]=CV$7,Tb.Financiering[[#This Row],[Eigen
bijdrage]]+Tb.Financiering[[#This Row],[Andere
subsidie(s)]]+Tb.Financiering[[#This Row],[Anders]],0)</f>
        <v>0</v>
      </c>
      <c r="CW98" s="259">
        <f>IF(Tb.Financiering[[#This Row],[Pnr.]]=CW$7,Tb.Financiering[[#This Row],[Eigen
bijdrage]]+Tb.Financiering[[#This Row],[Andere
subsidie(s)]]+Tb.Financiering[[#This Row],[Anders]],0)</f>
        <v>0</v>
      </c>
      <c r="CX98" s="259">
        <f>IF(Tb.Financiering[[#This Row],[Pnr.]]=CX$7,Tb.Financiering[[#This Row],[Eigen
bijdrage]]+Tb.Financiering[[#This Row],[Andere
subsidie(s)]]+Tb.Financiering[[#This Row],[Anders]],0)</f>
        <v>0</v>
      </c>
      <c r="CY98" s="259">
        <f>IF(Tb.Financiering[[#This Row],[Pnr.]]=CY$7,Tb.Financiering[[#This Row],[Eigen
bijdrage]]+Tb.Financiering[[#This Row],[Andere
subsidie(s)]]+Tb.Financiering[[#This Row],[Anders]],0)</f>
        <v>0</v>
      </c>
      <c r="CZ98" s="259">
        <f>IF(Tb.Financiering[[#This Row],[Pnr.]]=CZ$7,Tb.Financiering[[#This Row],[Eigen
bijdrage]]+Tb.Financiering[[#This Row],[Andere
subsidie(s)]]+Tb.Financiering[[#This Row],[Anders]],0)</f>
        <v>0</v>
      </c>
      <c r="DA98" s="259">
        <f>IF(Tb.Financiering[[#This Row],[Pnr.]]=DA$7,Tb.Financiering[[#This Row],[Eigen
bijdrage]]+Tb.Financiering[[#This Row],[Andere
subsidie(s)]]+Tb.Financiering[[#This Row],[Anders]],0)</f>
        <v>0</v>
      </c>
      <c r="DB98" s="259">
        <f>IF(Tb.Financiering[[#This Row],[Pnr.]]=DB$7,Tb.Financiering[[#This Row],[Eigen
bijdrage]]+Tb.Financiering[[#This Row],[Andere
subsidie(s)]]+Tb.Financiering[[#This Row],[Anders]],0)</f>
        <v>0</v>
      </c>
      <c r="DC98" s="259">
        <f>IF(Tb.Financiering[[#This Row],[Pnr.]]=DC$7,Tb.Financiering[[#This Row],[Eigen
bijdrage]]+Tb.Financiering[[#This Row],[Andere
subsidie(s)]]+Tb.Financiering[[#This Row],[Anders]],0)</f>
        <v>0</v>
      </c>
      <c r="DD98" s="259">
        <f>IF(Tb.Financiering[[#This Row],[Pnr.]]=DD$7,Tb.Financiering[[#This Row],[Eigen
bijdrage]]+Tb.Financiering[[#This Row],[Andere
subsidie(s)]]+Tb.Financiering[[#This Row],[Anders]],0)</f>
        <v>0</v>
      </c>
      <c r="DE98" s="259">
        <f>IF(Tb.Financiering[[#This Row],[Pnr.]]=DE$7,Tb.Financiering[[#This Row],[Eigen
bijdrage]]+Tb.Financiering[[#This Row],[Andere
subsidie(s)]]+Tb.Financiering[[#This Row],[Anders]],0)</f>
        <v>0</v>
      </c>
      <c r="DF98" s="259">
        <f>IF(Tb.Financiering[[#This Row],[Pnr.]]=DF$7,Tb.Financiering[[#This Row],[Eigen
bijdrage]]+Tb.Financiering[[#This Row],[Andere
subsidie(s)]]+Tb.Financiering[[#This Row],[Anders]],0)</f>
        <v>0</v>
      </c>
      <c r="DG98" s="259">
        <f>IF(Tb.Financiering[[#This Row],[Pnr.]]=DG$7,Tb.Financiering[[#This Row],[Eigen
bijdrage]]+Tb.Financiering[[#This Row],[Andere
subsidie(s)]]+Tb.Financiering[[#This Row],[Anders]],0)</f>
        <v>0</v>
      </c>
      <c r="DH98" s="259">
        <f>IF(Tb.Financiering[[#This Row],[Pnr.]]=DH$7,Tb.Financiering[[#This Row],[Eigen
bijdrage]]+Tb.Financiering[[#This Row],[Andere
subsidie(s)]]+Tb.Financiering[[#This Row],[Anders]],0)</f>
        <v>0</v>
      </c>
      <c r="DI98" s="259">
        <f>IF(Tb.Financiering[[#This Row],[Pnr.]]=DI$7,Tb.Financiering[[#This Row],[Eigen
bijdrage]]+Tb.Financiering[[#This Row],[Andere
subsidie(s)]]+Tb.Financiering[[#This Row],[Anders]],0)</f>
        <v>0</v>
      </c>
      <c r="DJ98" s="259">
        <f>IF(Tb.Financiering[[#This Row],[Pnr.]]=DJ$7,Tb.Financiering[[#This Row],[Eigen
bijdrage]]+Tb.Financiering[[#This Row],[Andere
subsidie(s)]]+Tb.Financiering[[#This Row],[Anders]],0)</f>
        <v>0</v>
      </c>
      <c r="DK98" s="259">
        <f>IF(Tb.Financiering[[#This Row],[Pnr.]]=DK$7,Tb.Financiering[[#This Row],[Eigen
bijdrage]]+Tb.Financiering[[#This Row],[Andere
subsidie(s)]]+Tb.Financiering[[#This Row],[Anders]],0)</f>
        <v>0</v>
      </c>
      <c r="XEZ98" s="267"/>
      <c r="XFA98" s="267"/>
      <c r="XFB98" s="267"/>
      <c r="XFC98" s="267"/>
      <c r="XFD98" s="31"/>
    </row>
    <row r="99" spans="1:115 16380:16384" s="4" customFormat="1" x14ac:dyDescent="0.3">
      <c r="A99" s="31"/>
      <c r="B99" s="147"/>
      <c r="C99" s="147"/>
      <c r="D99" s="11">
        <f>SUMIF(Tbl.Kosten[PSAnr.],Tb.Financiering[[#This Row],[PSAnr.]],Tbl.Kosten[Totaal kosten])</f>
        <v>0</v>
      </c>
      <c r="E99" s="164">
        <f>SUMIF(Tbl.Kosten[PSAnr.],Tb.Financiering[[#This Row],[PSAnr.]],Tbl.Kosten[Subsidie])</f>
        <v>0</v>
      </c>
      <c r="F99" s="165"/>
      <c r="G99" s="164">
        <f>Tb.Financiering[[#This Row],[Begrote kosten]]-Tb.Financiering[[#This Row],[Berekende GLB subsidie]]-Tb.Financiering[[#This Row],[Correctie GLB subsidie]]</f>
        <v>0</v>
      </c>
      <c r="H99" s="166"/>
      <c r="I99" s="166"/>
      <c r="J99" s="166"/>
      <c r="K99" s="162"/>
      <c r="L99" s="97">
        <f>Tb.Financiering[[#This Row],[Te financieren]]-SUM(Tb.Financiering[[#This Row],[Eigen
bijdrage]:[Anders]])</f>
        <v>0</v>
      </c>
      <c r="M99" s="170" t="str">
        <f>IFERROR(VLOOKUP(Tb.Financiering[[#This Row],[Partnernaam]],Tbl.Projectpartners[[Naam]:[PNr.]],9,FALSE),"")</f>
        <v/>
      </c>
      <c r="N99" s="152" t="str">
        <f>IFERROR(VLOOKUP(Tb.Financiering[[#This Row],[Subsidiabele activiteit]],Tbl.Subsidiehoogte[[Subsidieactiviteit]:[SAnr.]],3,FALSE),"")</f>
        <v/>
      </c>
      <c r="O99" s="152" t="str">
        <f>_xlfn.CONCAT(Tb.Financiering[[#This Row],[Pnr.]],Tb.Financiering[[#This Row],[SAnr.]])</f>
        <v/>
      </c>
      <c r="P99" s="154">
        <f>IF(Tb.Financiering[[#This Row],[Pnr.]]=P$7,Tb.Financiering[[#This Row],[Te financieren]]-Tb.Financiering[[#This Row],[Eigen
bijdrage]]-Tb.Financiering[[#This Row],[Andere
subsidie(s)]]-Tb.Financiering[[#This Row],[Anders]],0)</f>
        <v>0</v>
      </c>
      <c r="Q99" s="154">
        <f>IF(Tb.Financiering[[#This Row],[Pnr.]]=Q$7,Tb.Financiering[[#This Row],[Te financieren]]-Tb.Financiering[[#This Row],[Eigen
bijdrage]]-Tb.Financiering[[#This Row],[Andere
subsidie(s)]]-Tb.Financiering[[#This Row],[Anders]],0)</f>
        <v>0</v>
      </c>
      <c r="R99" s="154">
        <f>IF(Tb.Financiering[[#This Row],[Pnr.]]=R$7,Tb.Financiering[[#This Row],[Te financieren]]-Tb.Financiering[[#This Row],[Eigen
bijdrage]]-Tb.Financiering[[#This Row],[Andere
subsidie(s)]]-Tb.Financiering[[#This Row],[Anders]],0)</f>
        <v>0</v>
      </c>
      <c r="S99" s="154">
        <f>IF(Tb.Financiering[[#This Row],[Pnr.]]=S$7,Tb.Financiering[[#This Row],[Te financieren]]-Tb.Financiering[[#This Row],[Eigen
bijdrage]]-Tb.Financiering[[#This Row],[Andere
subsidie(s)]]-Tb.Financiering[[#This Row],[Anders]],0)</f>
        <v>0</v>
      </c>
      <c r="T99" s="154">
        <f>IF(Tb.Financiering[[#This Row],[Pnr.]]=T$7,Tb.Financiering[[#This Row],[Te financieren]]-Tb.Financiering[[#This Row],[Eigen
bijdrage]]-Tb.Financiering[[#This Row],[Andere
subsidie(s)]]-Tb.Financiering[[#This Row],[Anders]],0)</f>
        <v>0</v>
      </c>
      <c r="U99" s="154">
        <f>IF(Tb.Financiering[[#This Row],[Pnr.]]=U$7,Tb.Financiering[[#This Row],[Te financieren]]-Tb.Financiering[[#This Row],[Eigen
bijdrage]]-Tb.Financiering[[#This Row],[Andere
subsidie(s)]]-Tb.Financiering[[#This Row],[Anders]],0)</f>
        <v>0</v>
      </c>
      <c r="V99" s="154">
        <f>IF(Tb.Financiering[[#This Row],[Pnr.]]=V$7,Tb.Financiering[[#This Row],[Te financieren]]-Tb.Financiering[[#This Row],[Eigen
bijdrage]]-Tb.Financiering[[#This Row],[Andere
subsidie(s)]]-Tb.Financiering[[#This Row],[Anders]],0)</f>
        <v>0</v>
      </c>
      <c r="W99" s="154">
        <f>IF(Tb.Financiering[[#This Row],[Pnr.]]=W$7,Tb.Financiering[[#This Row],[Te financieren]]-Tb.Financiering[[#This Row],[Eigen
bijdrage]]-Tb.Financiering[[#This Row],[Andere
subsidie(s)]]-Tb.Financiering[[#This Row],[Anders]],0)</f>
        <v>0</v>
      </c>
      <c r="X99" s="154">
        <f>IF(Tb.Financiering[[#This Row],[Pnr.]]=X$7,Tb.Financiering[[#This Row],[Te financieren]]-Tb.Financiering[[#This Row],[Eigen
bijdrage]]-Tb.Financiering[[#This Row],[Andere
subsidie(s)]]-Tb.Financiering[[#This Row],[Anders]],0)</f>
        <v>0</v>
      </c>
      <c r="Y99" s="154">
        <f>IF(Tb.Financiering[[#This Row],[Pnr.]]=Y$7,Tb.Financiering[[#This Row],[Te financieren]]-Tb.Financiering[[#This Row],[Eigen
bijdrage]]-Tb.Financiering[[#This Row],[Andere
subsidie(s)]]-Tb.Financiering[[#This Row],[Anders]],0)</f>
        <v>0</v>
      </c>
      <c r="Z99" s="154">
        <f>IF(Tb.Financiering[[#This Row],[Pnr.]]=Z$7,Tb.Financiering[[#This Row],[Te financieren]]-Tb.Financiering[[#This Row],[Eigen
bijdrage]]-Tb.Financiering[[#This Row],[Andere
subsidie(s)]]-Tb.Financiering[[#This Row],[Anders]],0)</f>
        <v>0</v>
      </c>
      <c r="AA99" s="154">
        <f>IF(Tb.Financiering[[#This Row],[Pnr.]]=AA$7,Tb.Financiering[[#This Row],[Te financieren]]-Tb.Financiering[[#This Row],[Eigen
bijdrage]]-Tb.Financiering[[#This Row],[Andere
subsidie(s)]]-Tb.Financiering[[#This Row],[Anders]],0)</f>
        <v>0</v>
      </c>
      <c r="AB99" s="154">
        <f>IF(Tb.Financiering[[#This Row],[Pnr.]]=AB$7,Tb.Financiering[[#This Row],[Te financieren]]-Tb.Financiering[[#This Row],[Eigen
bijdrage]]-Tb.Financiering[[#This Row],[Andere
subsidie(s)]]-Tb.Financiering[[#This Row],[Anders]],0)</f>
        <v>0</v>
      </c>
      <c r="AC99" s="154">
        <f>IF(Tb.Financiering[[#This Row],[Pnr.]]=AC$7,Tb.Financiering[[#This Row],[Te financieren]]-Tb.Financiering[[#This Row],[Eigen
bijdrage]]-Tb.Financiering[[#This Row],[Andere
subsidie(s)]]-Tb.Financiering[[#This Row],[Anders]],0)</f>
        <v>0</v>
      </c>
      <c r="AD99" s="154">
        <f>IF(Tb.Financiering[[#This Row],[Pnr.]]=AD$7,Tb.Financiering[[#This Row],[Te financieren]]-Tb.Financiering[[#This Row],[Eigen
bijdrage]]-Tb.Financiering[[#This Row],[Andere
subsidie(s)]]-Tb.Financiering[[#This Row],[Anders]],0)</f>
        <v>0</v>
      </c>
      <c r="AE99" s="154">
        <f>IF(Tb.Financiering[[#This Row],[Pnr.]]=AE$7,Tb.Financiering[[#This Row],[Te financieren]]-Tb.Financiering[[#This Row],[Eigen
bijdrage]]-Tb.Financiering[[#This Row],[Andere
subsidie(s)]]-Tb.Financiering[[#This Row],[Anders]],0)</f>
        <v>0</v>
      </c>
      <c r="AF99" s="154">
        <f>IF(Tb.Financiering[[#This Row],[Pnr.]]=AF$7,Tb.Financiering[[#This Row],[Te financieren]]-Tb.Financiering[[#This Row],[Eigen
bijdrage]]-Tb.Financiering[[#This Row],[Andere
subsidie(s)]]-Tb.Financiering[[#This Row],[Anders]],0)</f>
        <v>0</v>
      </c>
      <c r="AG99" s="154">
        <f>IF(Tb.Financiering[[#This Row],[Pnr.]]=AG$7,Tb.Financiering[[#This Row],[Te financieren]]-Tb.Financiering[[#This Row],[Eigen
bijdrage]]-Tb.Financiering[[#This Row],[Andere
subsidie(s)]]-Tb.Financiering[[#This Row],[Anders]],0)</f>
        <v>0</v>
      </c>
      <c r="AH99" s="154">
        <f>IF(Tb.Financiering[[#This Row],[Pnr.]]=AH$7,Tb.Financiering[[#This Row],[Te financieren]]-Tb.Financiering[[#This Row],[Eigen
bijdrage]]-Tb.Financiering[[#This Row],[Andere
subsidie(s)]]-Tb.Financiering[[#This Row],[Anders]],0)</f>
        <v>0</v>
      </c>
      <c r="AI99" s="154">
        <f>IF(Tb.Financiering[[#This Row],[Pnr.]]=AI$7,Tb.Financiering[[#This Row],[Te financieren]]-Tb.Financiering[[#This Row],[Eigen
bijdrage]]-Tb.Financiering[[#This Row],[Andere
subsidie(s)]]-Tb.Financiering[[#This Row],[Anders]],0)</f>
        <v>0</v>
      </c>
      <c r="AJ99" s="154">
        <f>IF(Tb.Financiering[[#This Row],[Pnr.]]=AJ$7,Tb.Financiering[[#This Row],[Te financieren]]-Tb.Financiering[[#This Row],[Eigen
bijdrage]]-Tb.Financiering[[#This Row],[Andere
subsidie(s)]]-Tb.Financiering[[#This Row],[Anders]],0)</f>
        <v>0</v>
      </c>
      <c r="AK99" s="154">
        <f>IF(Tb.Financiering[[#This Row],[Pnr.]]=AK$7,Tb.Financiering[[#This Row],[Te financieren]]-Tb.Financiering[[#This Row],[Eigen
bijdrage]]-Tb.Financiering[[#This Row],[Andere
subsidie(s)]]-Tb.Financiering[[#This Row],[Anders]],0)</f>
        <v>0</v>
      </c>
      <c r="AL99" s="154">
        <f>IF(Tb.Financiering[[#This Row],[Pnr.]]=AL$7,Tb.Financiering[[#This Row],[Te financieren]]-Tb.Financiering[[#This Row],[Eigen
bijdrage]]-Tb.Financiering[[#This Row],[Andere
subsidie(s)]]-Tb.Financiering[[#This Row],[Anders]],0)</f>
        <v>0</v>
      </c>
      <c r="AM99" s="154">
        <f>IF(Tb.Financiering[[#This Row],[Pnr.]]=AM$7,Tb.Financiering[[#This Row],[Te financieren]]-Tb.Financiering[[#This Row],[Eigen
bijdrage]]-Tb.Financiering[[#This Row],[Andere
subsidie(s)]]-Tb.Financiering[[#This Row],[Anders]],0)</f>
        <v>0</v>
      </c>
      <c r="AN99" s="154">
        <f>IF(Tb.Financiering[[#This Row],[Pnr.]]=AN$7,Tb.Financiering[[#This Row],[Te financieren]]-Tb.Financiering[[#This Row],[Eigen
bijdrage]]-Tb.Financiering[[#This Row],[Andere
subsidie(s)]]-Tb.Financiering[[#This Row],[Anders]],0)</f>
        <v>0</v>
      </c>
      <c r="AO99" s="154">
        <f>IF(Tb.Financiering[[#This Row],[Pnr.]]=AO$7,Tb.Financiering[[#This Row],[Te financieren]]-Tb.Financiering[[#This Row],[Eigen
bijdrage]]-Tb.Financiering[[#This Row],[Andere
subsidie(s)]]-Tb.Financiering[[#This Row],[Anders]],0)</f>
        <v>0</v>
      </c>
      <c r="AP99" s="154">
        <f>IF(Tb.Financiering[[#This Row],[Pnr.]]=AP$7,Tb.Financiering[[#This Row],[Te financieren]]-Tb.Financiering[[#This Row],[Eigen
bijdrage]]-Tb.Financiering[[#This Row],[Andere
subsidie(s)]]-Tb.Financiering[[#This Row],[Anders]],0)</f>
        <v>0</v>
      </c>
      <c r="AQ99" s="154">
        <f>IF(Tb.Financiering[[#This Row],[Pnr.]]=AQ$7,Tb.Financiering[[#This Row],[Te financieren]]-Tb.Financiering[[#This Row],[Eigen
bijdrage]]-Tb.Financiering[[#This Row],[Andere
subsidie(s)]]-Tb.Financiering[[#This Row],[Anders]],0)</f>
        <v>0</v>
      </c>
      <c r="AR99" s="154">
        <f>IF(Tb.Financiering[[#This Row],[Pnr.]]=AR$7,Tb.Financiering[[#This Row],[Te financieren]]-Tb.Financiering[[#This Row],[Eigen
bijdrage]]-Tb.Financiering[[#This Row],[Andere
subsidie(s)]]-Tb.Financiering[[#This Row],[Anders]],0)</f>
        <v>0</v>
      </c>
      <c r="AS99" s="154">
        <f>IF(Tb.Financiering[[#This Row],[Pnr.]]=AS$7,Tb.Financiering[[#This Row],[Te financieren]]-Tb.Financiering[[#This Row],[Eigen
bijdrage]]-Tb.Financiering[[#This Row],[Andere
subsidie(s)]]-Tb.Financiering[[#This Row],[Anders]],0)</f>
        <v>0</v>
      </c>
      <c r="AT99" s="154">
        <f>IF(Tb.Financiering[[#This Row],[Pnr.]]=AT$7,Tb.Financiering[[#This Row],[Te financieren]]-Tb.Financiering[[#This Row],[Eigen
bijdrage]]-Tb.Financiering[[#This Row],[Andere
subsidie(s)]]-Tb.Financiering[[#This Row],[Anders]],0)</f>
        <v>0</v>
      </c>
      <c r="AU99" s="154">
        <f>IF(Tb.Financiering[[#This Row],[Pnr.]]=AU$7,Tb.Financiering[[#This Row],[Te financieren]]-Tb.Financiering[[#This Row],[Eigen
bijdrage]]-Tb.Financiering[[#This Row],[Andere
subsidie(s)]]-Tb.Financiering[[#This Row],[Anders]],0)</f>
        <v>0</v>
      </c>
      <c r="AV99" s="154">
        <f>IF(Tb.Financiering[[#This Row],[Pnr.]]=AV$7,Tb.Financiering[[#This Row],[Te financieren]]-Tb.Financiering[[#This Row],[Eigen
bijdrage]]-Tb.Financiering[[#This Row],[Andere
subsidie(s)]]-Tb.Financiering[[#This Row],[Anders]],0)</f>
        <v>0</v>
      </c>
      <c r="AW99" s="154">
        <f>IF(Tb.Financiering[[#This Row],[Pnr.]]=AW$7,Tb.Financiering[[#This Row],[Te financieren]]-Tb.Financiering[[#This Row],[Eigen
bijdrage]]-Tb.Financiering[[#This Row],[Andere
subsidie(s)]]-Tb.Financiering[[#This Row],[Anders]],0)</f>
        <v>0</v>
      </c>
      <c r="AX99" s="154">
        <f>IF(Tb.Financiering[[#This Row],[Pnr.]]=AX$7,Tb.Financiering[[#This Row],[Te financieren]]-Tb.Financiering[[#This Row],[Eigen
bijdrage]]-Tb.Financiering[[#This Row],[Andere
subsidie(s)]]-Tb.Financiering[[#This Row],[Anders]],0)</f>
        <v>0</v>
      </c>
      <c r="AY99" s="154">
        <f>IF(Tb.Financiering[[#This Row],[Pnr.]]=AY$7,Tb.Financiering[[#This Row],[Te financieren]]-Tb.Financiering[[#This Row],[Eigen
bijdrage]]-Tb.Financiering[[#This Row],[Andere
subsidie(s)]]-Tb.Financiering[[#This Row],[Anders]],0)</f>
        <v>0</v>
      </c>
      <c r="AZ99" s="154">
        <f>IF(Tb.Financiering[[#This Row],[Pnr.]]=AZ$7,Tb.Financiering[[#This Row],[Te financieren]]-Tb.Financiering[[#This Row],[Eigen
bijdrage]]-Tb.Financiering[[#This Row],[Andere
subsidie(s)]]-Tb.Financiering[[#This Row],[Anders]],0)</f>
        <v>0</v>
      </c>
      <c r="BA99" s="154">
        <f>IF(Tb.Financiering[[#This Row],[Pnr.]]=BA$7,Tb.Financiering[[#This Row],[Te financieren]]-Tb.Financiering[[#This Row],[Eigen
bijdrage]]-Tb.Financiering[[#This Row],[Andere
subsidie(s)]]-Tb.Financiering[[#This Row],[Anders]],0)</f>
        <v>0</v>
      </c>
      <c r="BB99" s="154">
        <f>IF(Tb.Financiering[[#This Row],[Pnr.]]=BB$7,Tb.Financiering[[#This Row],[Te financieren]]-Tb.Financiering[[#This Row],[Eigen
bijdrage]]-Tb.Financiering[[#This Row],[Andere
subsidie(s)]]-Tb.Financiering[[#This Row],[Anders]],0)</f>
        <v>0</v>
      </c>
      <c r="BC99" s="154">
        <f>IF(Tb.Financiering[[#This Row],[Pnr.]]=BC$7,Tb.Financiering[[#This Row],[Te financieren]]-Tb.Financiering[[#This Row],[Eigen
bijdrage]]-Tb.Financiering[[#This Row],[Andere
subsidie(s)]]-Tb.Financiering[[#This Row],[Anders]],0)</f>
        <v>0</v>
      </c>
      <c r="BD99" s="154">
        <f>IF(Tb.Financiering[[#This Row],[Pnr.]]=BD$7,Tb.Financiering[[#This Row],[Te financieren]]-Tb.Financiering[[#This Row],[Eigen
bijdrage]]-Tb.Financiering[[#This Row],[Andere
subsidie(s)]]-Tb.Financiering[[#This Row],[Anders]],0)</f>
        <v>0</v>
      </c>
      <c r="BE99" s="154">
        <f>IF(Tb.Financiering[[#This Row],[Pnr.]]=BE$7,Tb.Financiering[[#This Row],[Te financieren]]-Tb.Financiering[[#This Row],[Eigen
bijdrage]]-Tb.Financiering[[#This Row],[Andere
subsidie(s)]]-Tb.Financiering[[#This Row],[Anders]],0)</f>
        <v>0</v>
      </c>
      <c r="BF99" s="154">
        <f>IF(Tb.Financiering[[#This Row],[Pnr.]]=BF$7,Tb.Financiering[[#This Row],[Te financieren]]-Tb.Financiering[[#This Row],[Eigen
bijdrage]]-Tb.Financiering[[#This Row],[Andere
subsidie(s)]]-Tb.Financiering[[#This Row],[Anders]],0)</f>
        <v>0</v>
      </c>
      <c r="BG99" s="154">
        <f>IF(Tb.Financiering[[#This Row],[Pnr.]]=BG$7,Tb.Financiering[[#This Row],[Te financieren]]-Tb.Financiering[[#This Row],[Eigen
bijdrage]]-Tb.Financiering[[#This Row],[Andere
subsidie(s)]]-Tb.Financiering[[#This Row],[Anders]],0)</f>
        <v>0</v>
      </c>
      <c r="BH99" s="154">
        <f>IF(Tb.Financiering[[#This Row],[Pnr.]]=BH$7,Tb.Financiering[[#This Row],[Te financieren]]-Tb.Financiering[[#This Row],[Eigen
bijdrage]]-Tb.Financiering[[#This Row],[Andere
subsidie(s)]]-Tb.Financiering[[#This Row],[Anders]],0)</f>
        <v>0</v>
      </c>
      <c r="BI99" s="154">
        <f>IF(Tb.Financiering[[#This Row],[Pnr.]]=BI$7,Tb.Financiering[[#This Row],[Te financieren]]-Tb.Financiering[[#This Row],[Eigen
bijdrage]]-Tb.Financiering[[#This Row],[Andere
subsidie(s)]]-Tb.Financiering[[#This Row],[Anders]],0)</f>
        <v>0</v>
      </c>
      <c r="BJ99" s="154">
        <f>IF(Tb.Financiering[[#This Row],[Pnr.]]=BJ$7,Tb.Financiering[[#This Row],[Te financieren]]-Tb.Financiering[[#This Row],[Eigen
bijdrage]]-Tb.Financiering[[#This Row],[Andere
subsidie(s)]]-Tb.Financiering[[#This Row],[Anders]],0)</f>
        <v>0</v>
      </c>
      <c r="BK99" s="154">
        <f>IF(Tb.Financiering[[#This Row],[Pnr.]]=BK$7,Tb.Financiering[[#This Row],[Te financieren]]-Tb.Financiering[[#This Row],[Eigen
bijdrage]]-Tb.Financiering[[#This Row],[Andere
subsidie(s)]]-Tb.Financiering[[#This Row],[Anders]],0)</f>
        <v>0</v>
      </c>
      <c r="BL99" s="154">
        <f>IF(Tb.Financiering[[#This Row],[Pnr.]]=BL$7,Tb.Financiering[[#This Row],[Te financieren]]-Tb.Financiering[[#This Row],[Eigen
bijdrage]]-Tb.Financiering[[#This Row],[Andere
subsidie(s)]]-Tb.Financiering[[#This Row],[Anders]],0)</f>
        <v>0</v>
      </c>
      <c r="BM99" s="154">
        <f>IF(Tb.Financiering[[#This Row],[Pnr.]]=BM$7,Tb.Financiering[[#This Row],[Te financieren]]-Tb.Financiering[[#This Row],[Eigen
bijdrage]]-Tb.Financiering[[#This Row],[Andere
subsidie(s)]]-Tb.Financiering[[#This Row],[Anders]],0)</f>
        <v>0</v>
      </c>
      <c r="BN99" s="259">
        <f>IF(Tb.Financiering[[#This Row],[Pnr.]]=BN$7,Tb.Financiering[[#This Row],[Eigen
bijdrage]]+Tb.Financiering[[#This Row],[Andere
subsidie(s)]]+Tb.Financiering[[#This Row],[Anders]],0)</f>
        <v>0</v>
      </c>
      <c r="BO99" s="259">
        <f>IF(Tb.Financiering[[#This Row],[Pnr.]]=BO$7,Tb.Financiering[[#This Row],[Eigen
bijdrage]]+Tb.Financiering[[#This Row],[Andere
subsidie(s)]]+Tb.Financiering[[#This Row],[Anders]],0)</f>
        <v>0</v>
      </c>
      <c r="BP99" s="259">
        <f>IF(Tb.Financiering[[#This Row],[Pnr.]]=BP$7,Tb.Financiering[[#This Row],[Eigen
bijdrage]]+Tb.Financiering[[#This Row],[Andere
subsidie(s)]]+Tb.Financiering[[#This Row],[Anders]],0)</f>
        <v>0</v>
      </c>
      <c r="BQ99" s="259">
        <f>IF(Tb.Financiering[[#This Row],[Pnr.]]=BQ$7,Tb.Financiering[[#This Row],[Eigen
bijdrage]]+Tb.Financiering[[#This Row],[Andere
subsidie(s)]]+Tb.Financiering[[#This Row],[Anders]],0)</f>
        <v>0</v>
      </c>
      <c r="BR99" s="259">
        <f>IF(Tb.Financiering[[#This Row],[Pnr.]]=BR$7,Tb.Financiering[[#This Row],[Eigen
bijdrage]]+Tb.Financiering[[#This Row],[Andere
subsidie(s)]]+Tb.Financiering[[#This Row],[Anders]],0)</f>
        <v>0</v>
      </c>
      <c r="BS99" s="259">
        <f>IF(Tb.Financiering[[#This Row],[Pnr.]]=BS$7,Tb.Financiering[[#This Row],[Eigen
bijdrage]]+Tb.Financiering[[#This Row],[Andere
subsidie(s)]]+Tb.Financiering[[#This Row],[Anders]],0)</f>
        <v>0</v>
      </c>
      <c r="BT99" s="259">
        <f>IF(Tb.Financiering[[#This Row],[Pnr.]]=BT$7,Tb.Financiering[[#This Row],[Eigen
bijdrage]]+Tb.Financiering[[#This Row],[Andere
subsidie(s)]]+Tb.Financiering[[#This Row],[Anders]],0)</f>
        <v>0</v>
      </c>
      <c r="BU99" s="259">
        <f>IF(Tb.Financiering[[#This Row],[Pnr.]]=BU$7,Tb.Financiering[[#This Row],[Eigen
bijdrage]]+Tb.Financiering[[#This Row],[Andere
subsidie(s)]]+Tb.Financiering[[#This Row],[Anders]],0)</f>
        <v>0</v>
      </c>
      <c r="BV99" s="259">
        <f>IF(Tb.Financiering[[#This Row],[Pnr.]]=BV$7,Tb.Financiering[[#This Row],[Eigen
bijdrage]]+Tb.Financiering[[#This Row],[Andere
subsidie(s)]]+Tb.Financiering[[#This Row],[Anders]],0)</f>
        <v>0</v>
      </c>
      <c r="BW99" s="259">
        <f>IF(Tb.Financiering[[#This Row],[Pnr.]]=BW$7,Tb.Financiering[[#This Row],[Eigen
bijdrage]]+Tb.Financiering[[#This Row],[Andere
subsidie(s)]]+Tb.Financiering[[#This Row],[Anders]],0)</f>
        <v>0</v>
      </c>
      <c r="BX99" s="259">
        <f>IF(Tb.Financiering[[#This Row],[Pnr.]]=BX$7,Tb.Financiering[[#This Row],[Eigen
bijdrage]]+Tb.Financiering[[#This Row],[Andere
subsidie(s)]]+Tb.Financiering[[#This Row],[Anders]],0)</f>
        <v>0</v>
      </c>
      <c r="BY99" s="259">
        <f>IF(Tb.Financiering[[#This Row],[Pnr.]]=BY$7,Tb.Financiering[[#This Row],[Eigen
bijdrage]]+Tb.Financiering[[#This Row],[Andere
subsidie(s)]]+Tb.Financiering[[#This Row],[Anders]],0)</f>
        <v>0</v>
      </c>
      <c r="BZ99" s="259">
        <f>IF(Tb.Financiering[[#This Row],[Pnr.]]=BZ$7,Tb.Financiering[[#This Row],[Eigen
bijdrage]]+Tb.Financiering[[#This Row],[Andere
subsidie(s)]]+Tb.Financiering[[#This Row],[Anders]],0)</f>
        <v>0</v>
      </c>
      <c r="CA99" s="259">
        <f>IF(Tb.Financiering[[#This Row],[Pnr.]]=CA$7,Tb.Financiering[[#This Row],[Eigen
bijdrage]]+Tb.Financiering[[#This Row],[Andere
subsidie(s)]]+Tb.Financiering[[#This Row],[Anders]],0)</f>
        <v>0</v>
      </c>
      <c r="CB99" s="259">
        <f>IF(Tb.Financiering[[#This Row],[Pnr.]]=CB$7,Tb.Financiering[[#This Row],[Eigen
bijdrage]]+Tb.Financiering[[#This Row],[Andere
subsidie(s)]]+Tb.Financiering[[#This Row],[Anders]],0)</f>
        <v>0</v>
      </c>
      <c r="CC99" s="259">
        <f>IF(Tb.Financiering[[#This Row],[Pnr.]]=CC$7,Tb.Financiering[[#This Row],[Eigen
bijdrage]]+Tb.Financiering[[#This Row],[Andere
subsidie(s)]]+Tb.Financiering[[#This Row],[Anders]],0)</f>
        <v>0</v>
      </c>
      <c r="CD99" s="259">
        <f>IF(Tb.Financiering[[#This Row],[Pnr.]]=CD$7,Tb.Financiering[[#This Row],[Eigen
bijdrage]]+Tb.Financiering[[#This Row],[Andere
subsidie(s)]]+Tb.Financiering[[#This Row],[Anders]],0)</f>
        <v>0</v>
      </c>
      <c r="CE99" s="259">
        <f>IF(Tb.Financiering[[#This Row],[Pnr.]]=CE$7,Tb.Financiering[[#This Row],[Eigen
bijdrage]]+Tb.Financiering[[#This Row],[Andere
subsidie(s)]]+Tb.Financiering[[#This Row],[Anders]],0)</f>
        <v>0</v>
      </c>
      <c r="CF99" s="259">
        <f>IF(Tb.Financiering[[#This Row],[Pnr.]]=CF$7,Tb.Financiering[[#This Row],[Eigen
bijdrage]]+Tb.Financiering[[#This Row],[Andere
subsidie(s)]]+Tb.Financiering[[#This Row],[Anders]],0)</f>
        <v>0</v>
      </c>
      <c r="CG99" s="259">
        <f>IF(Tb.Financiering[[#This Row],[Pnr.]]=CG$7,Tb.Financiering[[#This Row],[Eigen
bijdrage]]+Tb.Financiering[[#This Row],[Andere
subsidie(s)]]+Tb.Financiering[[#This Row],[Anders]],0)</f>
        <v>0</v>
      </c>
      <c r="CH99" s="259">
        <f>IF(Tb.Financiering[[#This Row],[Pnr.]]=CH$7,Tb.Financiering[[#This Row],[Eigen
bijdrage]]+Tb.Financiering[[#This Row],[Andere
subsidie(s)]]+Tb.Financiering[[#This Row],[Anders]],0)</f>
        <v>0</v>
      </c>
      <c r="CI99" s="259">
        <f>IF(Tb.Financiering[[#This Row],[Pnr.]]=CI$7,Tb.Financiering[[#This Row],[Eigen
bijdrage]]+Tb.Financiering[[#This Row],[Andere
subsidie(s)]]+Tb.Financiering[[#This Row],[Anders]],0)</f>
        <v>0</v>
      </c>
      <c r="CJ99" s="259">
        <f>IF(Tb.Financiering[[#This Row],[Pnr.]]=CJ$7,Tb.Financiering[[#This Row],[Eigen
bijdrage]]+Tb.Financiering[[#This Row],[Andere
subsidie(s)]]+Tb.Financiering[[#This Row],[Anders]],0)</f>
        <v>0</v>
      </c>
      <c r="CK99" s="259">
        <f>IF(Tb.Financiering[[#This Row],[Pnr.]]=CK$7,Tb.Financiering[[#This Row],[Eigen
bijdrage]]+Tb.Financiering[[#This Row],[Andere
subsidie(s)]]+Tb.Financiering[[#This Row],[Anders]],0)</f>
        <v>0</v>
      </c>
      <c r="CL99" s="259">
        <f>IF(Tb.Financiering[[#This Row],[Pnr.]]=CL$7,Tb.Financiering[[#This Row],[Eigen
bijdrage]]+Tb.Financiering[[#This Row],[Andere
subsidie(s)]]+Tb.Financiering[[#This Row],[Anders]],0)</f>
        <v>0</v>
      </c>
      <c r="CM99" s="259">
        <f>IF(Tb.Financiering[[#This Row],[Pnr.]]=CM$7,Tb.Financiering[[#This Row],[Eigen
bijdrage]]+Tb.Financiering[[#This Row],[Andere
subsidie(s)]]+Tb.Financiering[[#This Row],[Anders]],0)</f>
        <v>0</v>
      </c>
      <c r="CN99" s="259">
        <f>IF(Tb.Financiering[[#This Row],[Pnr.]]=CN$7,Tb.Financiering[[#This Row],[Eigen
bijdrage]]+Tb.Financiering[[#This Row],[Andere
subsidie(s)]]+Tb.Financiering[[#This Row],[Anders]],0)</f>
        <v>0</v>
      </c>
      <c r="CO99" s="259">
        <f>IF(Tb.Financiering[[#This Row],[Pnr.]]=CO$7,Tb.Financiering[[#This Row],[Eigen
bijdrage]]+Tb.Financiering[[#This Row],[Andere
subsidie(s)]]+Tb.Financiering[[#This Row],[Anders]],0)</f>
        <v>0</v>
      </c>
      <c r="CP99" s="259">
        <f>IF(Tb.Financiering[[#This Row],[Pnr.]]=CP$7,Tb.Financiering[[#This Row],[Eigen
bijdrage]]+Tb.Financiering[[#This Row],[Andere
subsidie(s)]]+Tb.Financiering[[#This Row],[Anders]],0)</f>
        <v>0</v>
      </c>
      <c r="CQ99" s="259">
        <f>IF(Tb.Financiering[[#This Row],[Pnr.]]=CQ$7,Tb.Financiering[[#This Row],[Eigen
bijdrage]]+Tb.Financiering[[#This Row],[Andere
subsidie(s)]]+Tb.Financiering[[#This Row],[Anders]],0)</f>
        <v>0</v>
      </c>
      <c r="CR99" s="259">
        <f>IF(Tb.Financiering[[#This Row],[Pnr.]]=CR$7,Tb.Financiering[[#This Row],[Eigen
bijdrage]]+Tb.Financiering[[#This Row],[Andere
subsidie(s)]]+Tb.Financiering[[#This Row],[Anders]],0)</f>
        <v>0</v>
      </c>
      <c r="CS99" s="259">
        <f>IF(Tb.Financiering[[#This Row],[Pnr.]]=CS$7,Tb.Financiering[[#This Row],[Eigen
bijdrage]]+Tb.Financiering[[#This Row],[Andere
subsidie(s)]]+Tb.Financiering[[#This Row],[Anders]],0)</f>
        <v>0</v>
      </c>
      <c r="CT99" s="259">
        <f>IF(Tb.Financiering[[#This Row],[Pnr.]]=CT$7,Tb.Financiering[[#This Row],[Eigen
bijdrage]]+Tb.Financiering[[#This Row],[Andere
subsidie(s)]]+Tb.Financiering[[#This Row],[Anders]],0)</f>
        <v>0</v>
      </c>
      <c r="CU99" s="259">
        <f>IF(Tb.Financiering[[#This Row],[Pnr.]]=CU$7,Tb.Financiering[[#This Row],[Eigen
bijdrage]]+Tb.Financiering[[#This Row],[Andere
subsidie(s)]]+Tb.Financiering[[#This Row],[Anders]],0)</f>
        <v>0</v>
      </c>
      <c r="CV99" s="259">
        <f>IF(Tb.Financiering[[#This Row],[Pnr.]]=CV$7,Tb.Financiering[[#This Row],[Eigen
bijdrage]]+Tb.Financiering[[#This Row],[Andere
subsidie(s)]]+Tb.Financiering[[#This Row],[Anders]],0)</f>
        <v>0</v>
      </c>
      <c r="CW99" s="259">
        <f>IF(Tb.Financiering[[#This Row],[Pnr.]]=CW$7,Tb.Financiering[[#This Row],[Eigen
bijdrage]]+Tb.Financiering[[#This Row],[Andere
subsidie(s)]]+Tb.Financiering[[#This Row],[Anders]],0)</f>
        <v>0</v>
      </c>
      <c r="CX99" s="259">
        <f>IF(Tb.Financiering[[#This Row],[Pnr.]]=CX$7,Tb.Financiering[[#This Row],[Eigen
bijdrage]]+Tb.Financiering[[#This Row],[Andere
subsidie(s)]]+Tb.Financiering[[#This Row],[Anders]],0)</f>
        <v>0</v>
      </c>
      <c r="CY99" s="259">
        <f>IF(Tb.Financiering[[#This Row],[Pnr.]]=CY$7,Tb.Financiering[[#This Row],[Eigen
bijdrage]]+Tb.Financiering[[#This Row],[Andere
subsidie(s)]]+Tb.Financiering[[#This Row],[Anders]],0)</f>
        <v>0</v>
      </c>
      <c r="CZ99" s="259">
        <f>IF(Tb.Financiering[[#This Row],[Pnr.]]=CZ$7,Tb.Financiering[[#This Row],[Eigen
bijdrage]]+Tb.Financiering[[#This Row],[Andere
subsidie(s)]]+Tb.Financiering[[#This Row],[Anders]],0)</f>
        <v>0</v>
      </c>
      <c r="DA99" s="259">
        <f>IF(Tb.Financiering[[#This Row],[Pnr.]]=DA$7,Tb.Financiering[[#This Row],[Eigen
bijdrage]]+Tb.Financiering[[#This Row],[Andere
subsidie(s)]]+Tb.Financiering[[#This Row],[Anders]],0)</f>
        <v>0</v>
      </c>
      <c r="DB99" s="259">
        <f>IF(Tb.Financiering[[#This Row],[Pnr.]]=DB$7,Tb.Financiering[[#This Row],[Eigen
bijdrage]]+Tb.Financiering[[#This Row],[Andere
subsidie(s)]]+Tb.Financiering[[#This Row],[Anders]],0)</f>
        <v>0</v>
      </c>
      <c r="DC99" s="259">
        <f>IF(Tb.Financiering[[#This Row],[Pnr.]]=DC$7,Tb.Financiering[[#This Row],[Eigen
bijdrage]]+Tb.Financiering[[#This Row],[Andere
subsidie(s)]]+Tb.Financiering[[#This Row],[Anders]],0)</f>
        <v>0</v>
      </c>
      <c r="DD99" s="259">
        <f>IF(Tb.Financiering[[#This Row],[Pnr.]]=DD$7,Tb.Financiering[[#This Row],[Eigen
bijdrage]]+Tb.Financiering[[#This Row],[Andere
subsidie(s)]]+Tb.Financiering[[#This Row],[Anders]],0)</f>
        <v>0</v>
      </c>
      <c r="DE99" s="259">
        <f>IF(Tb.Financiering[[#This Row],[Pnr.]]=DE$7,Tb.Financiering[[#This Row],[Eigen
bijdrage]]+Tb.Financiering[[#This Row],[Andere
subsidie(s)]]+Tb.Financiering[[#This Row],[Anders]],0)</f>
        <v>0</v>
      </c>
      <c r="DF99" s="259">
        <f>IF(Tb.Financiering[[#This Row],[Pnr.]]=DF$7,Tb.Financiering[[#This Row],[Eigen
bijdrage]]+Tb.Financiering[[#This Row],[Andere
subsidie(s)]]+Tb.Financiering[[#This Row],[Anders]],0)</f>
        <v>0</v>
      </c>
      <c r="DG99" s="259">
        <f>IF(Tb.Financiering[[#This Row],[Pnr.]]=DG$7,Tb.Financiering[[#This Row],[Eigen
bijdrage]]+Tb.Financiering[[#This Row],[Andere
subsidie(s)]]+Tb.Financiering[[#This Row],[Anders]],0)</f>
        <v>0</v>
      </c>
      <c r="DH99" s="259">
        <f>IF(Tb.Financiering[[#This Row],[Pnr.]]=DH$7,Tb.Financiering[[#This Row],[Eigen
bijdrage]]+Tb.Financiering[[#This Row],[Andere
subsidie(s)]]+Tb.Financiering[[#This Row],[Anders]],0)</f>
        <v>0</v>
      </c>
      <c r="DI99" s="259">
        <f>IF(Tb.Financiering[[#This Row],[Pnr.]]=DI$7,Tb.Financiering[[#This Row],[Eigen
bijdrage]]+Tb.Financiering[[#This Row],[Andere
subsidie(s)]]+Tb.Financiering[[#This Row],[Anders]],0)</f>
        <v>0</v>
      </c>
      <c r="DJ99" s="259">
        <f>IF(Tb.Financiering[[#This Row],[Pnr.]]=DJ$7,Tb.Financiering[[#This Row],[Eigen
bijdrage]]+Tb.Financiering[[#This Row],[Andere
subsidie(s)]]+Tb.Financiering[[#This Row],[Anders]],0)</f>
        <v>0</v>
      </c>
      <c r="DK99" s="259">
        <f>IF(Tb.Financiering[[#This Row],[Pnr.]]=DK$7,Tb.Financiering[[#This Row],[Eigen
bijdrage]]+Tb.Financiering[[#This Row],[Andere
subsidie(s)]]+Tb.Financiering[[#This Row],[Anders]],0)</f>
        <v>0</v>
      </c>
      <c r="XEZ99" s="267"/>
      <c r="XFA99" s="267"/>
      <c r="XFB99" s="267"/>
      <c r="XFC99" s="267"/>
      <c r="XFD99" s="31"/>
    </row>
    <row r="100" spans="1:115 16380:16384" s="4" customFormat="1" x14ac:dyDescent="0.3">
      <c r="A100" s="31"/>
      <c r="B100" s="147"/>
      <c r="C100" s="147"/>
      <c r="D100" s="11">
        <f>SUMIF(Tbl.Kosten[PSAnr.],Tb.Financiering[[#This Row],[PSAnr.]],Tbl.Kosten[Totaal kosten])</f>
        <v>0</v>
      </c>
      <c r="E100" s="164">
        <f>SUMIF(Tbl.Kosten[PSAnr.],Tb.Financiering[[#This Row],[PSAnr.]],Tbl.Kosten[Subsidie])</f>
        <v>0</v>
      </c>
      <c r="F100" s="165"/>
      <c r="G100" s="164">
        <f>Tb.Financiering[[#This Row],[Begrote kosten]]-Tb.Financiering[[#This Row],[Berekende GLB subsidie]]-Tb.Financiering[[#This Row],[Correctie GLB subsidie]]</f>
        <v>0</v>
      </c>
      <c r="H100" s="166"/>
      <c r="I100" s="166"/>
      <c r="J100" s="166"/>
      <c r="K100" s="162"/>
      <c r="L100" s="97">
        <f>Tb.Financiering[[#This Row],[Te financieren]]-SUM(Tb.Financiering[[#This Row],[Eigen
bijdrage]:[Anders]])</f>
        <v>0</v>
      </c>
      <c r="M100" s="170" t="str">
        <f>IFERROR(VLOOKUP(Tb.Financiering[[#This Row],[Partnernaam]],Tbl.Projectpartners[[Naam]:[PNr.]],9,FALSE),"")</f>
        <v/>
      </c>
      <c r="N100" s="152" t="str">
        <f>IFERROR(VLOOKUP(Tb.Financiering[[#This Row],[Subsidiabele activiteit]],Tbl.Subsidiehoogte[[Subsidieactiviteit]:[SAnr.]],3,FALSE),"")</f>
        <v/>
      </c>
      <c r="O100" s="152" t="str">
        <f>_xlfn.CONCAT(Tb.Financiering[[#This Row],[Pnr.]],Tb.Financiering[[#This Row],[SAnr.]])</f>
        <v/>
      </c>
      <c r="P100" s="154">
        <f>IF(Tb.Financiering[[#This Row],[Pnr.]]=P$7,Tb.Financiering[[#This Row],[Te financieren]]-Tb.Financiering[[#This Row],[Eigen
bijdrage]]-Tb.Financiering[[#This Row],[Andere
subsidie(s)]]-Tb.Financiering[[#This Row],[Anders]],0)</f>
        <v>0</v>
      </c>
      <c r="Q100" s="154">
        <f>IF(Tb.Financiering[[#This Row],[Pnr.]]=Q$7,Tb.Financiering[[#This Row],[Te financieren]]-Tb.Financiering[[#This Row],[Eigen
bijdrage]]-Tb.Financiering[[#This Row],[Andere
subsidie(s)]]-Tb.Financiering[[#This Row],[Anders]],0)</f>
        <v>0</v>
      </c>
      <c r="R100" s="154">
        <f>IF(Tb.Financiering[[#This Row],[Pnr.]]=R$7,Tb.Financiering[[#This Row],[Te financieren]]-Tb.Financiering[[#This Row],[Eigen
bijdrage]]-Tb.Financiering[[#This Row],[Andere
subsidie(s)]]-Tb.Financiering[[#This Row],[Anders]],0)</f>
        <v>0</v>
      </c>
      <c r="S100" s="154">
        <f>IF(Tb.Financiering[[#This Row],[Pnr.]]=S$7,Tb.Financiering[[#This Row],[Te financieren]]-Tb.Financiering[[#This Row],[Eigen
bijdrage]]-Tb.Financiering[[#This Row],[Andere
subsidie(s)]]-Tb.Financiering[[#This Row],[Anders]],0)</f>
        <v>0</v>
      </c>
      <c r="T100" s="154">
        <f>IF(Tb.Financiering[[#This Row],[Pnr.]]=T$7,Tb.Financiering[[#This Row],[Te financieren]]-Tb.Financiering[[#This Row],[Eigen
bijdrage]]-Tb.Financiering[[#This Row],[Andere
subsidie(s)]]-Tb.Financiering[[#This Row],[Anders]],0)</f>
        <v>0</v>
      </c>
      <c r="U100" s="154">
        <f>IF(Tb.Financiering[[#This Row],[Pnr.]]=U$7,Tb.Financiering[[#This Row],[Te financieren]]-Tb.Financiering[[#This Row],[Eigen
bijdrage]]-Tb.Financiering[[#This Row],[Andere
subsidie(s)]]-Tb.Financiering[[#This Row],[Anders]],0)</f>
        <v>0</v>
      </c>
      <c r="V100" s="154">
        <f>IF(Tb.Financiering[[#This Row],[Pnr.]]=V$7,Tb.Financiering[[#This Row],[Te financieren]]-Tb.Financiering[[#This Row],[Eigen
bijdrage]]-Tb.Financiering[[#This Row],[Andere
subsidie(s)]]-Tb.Financiering[[#This Row],[Anders]],0)</f>
        <v>0</v>
      </c>
      <c r="W100" s="154">
        <f>IF(Tb.Financiering[[#This Row],[Pnr.]]=W$7,Tb.Financiering[[#This Row],[Te financieren]]-Tb.Financiering[[#This Row],[Eigen
bijdrage]]-Tb.Financiering[[#This Row],[Andere
subsidie(s)]]-Tb.Financiering[[#This Row],[Anders]],0)</f>
        <v>0</v>
      </c>
      <c r="X100" s="154">
        <f>IF(Tb.Financiering[[#This Row],[Pnr.]]=X$7,Tb.Financiering[[#This Row],[Te financieren]]-Tb.Financiering[[#This Row],[Eigen
bijdrage]]-Tb.Financiering[[#This Row],[Andere
subsidie(s)]]-Tb.Financiering[[#This Row],[Anders]],0)</f>
        <v>0</v>
      </c>
      <c r="Y100" s="154">
        <f>IF(Tb.Financiering[[#This Row],[Pnr.]]=Y$7,Tb.Financiering[[#This Row],[Te financieren]]-Tb.Financiering[[#This Row],[Eigen
bijdrage]]-Tb.Financiering[[#This Row],[Andere
subsidie(s)]]-Tb.Financiering[[#This Row],[Anders]],0)</f>
        <v>0</v>
      </c>
      <c r="Z100" s="154">
        <f>IF(Tb.Financiering[[#This Row],[Pnr.]]=Z$7,Tb.Financiering[[#This Row],[Te financieren]]-Tb.Financiering[[#This Row],[Eigen
bijdrage]]-Tb.Financiering[[#This Row],[Andere
subsidie(s)]]-Tb.Financiering[[#This Row],[Anders]],0)</f>
        <v>0</v>
      </c>
      <c r="AA100" s="154">
        <f>IF(Tb.Financiering[[#This Row],[Pnr.]]=AA$7,Tb.Financiering[[#This Row],[Te financieren]]-Tb.Financiering[[#This Row],[Eigen
bijdrage]]-Tb.Financiering[[#This Row],[Andere
subsidie(s)]]-Tb.Financiering[[#This Row],[Anders]],0)</f>
        <v>0</v>
      </c>
      <c r="AB100" s="154">
        <f>IF(Tb.Financiering[[#This Row],[Pnr.]]=AB$7,Tb.Financiering[[#This Row],[Te financieren]]-Tb.Financiering[[#This Row],[Eigen
bijdrage]]-Tb.Financiering[[#This Row],[Andere
subsidie(s)]]-Tb.Financiering[[#This Row],[Anders]],0)</f>
        <v>0</v>
      </c>
      <c r="AC100" s="154">
        <f>IF(Tb.Financiering[[#This Row],[Pnr.]]=AC$7,Tb.Financiering[[#This Row],[Te financieren]]-Tb.Financiering[[#This Row],[Eigen
bijdrage]]-Tb.Financiering[[#This Row],[Andere
subsidie(s)]]-Tb.Financiering[[#This Row],[Anders]],0)</f>
        <v>0</v>
      </c>
      <c r="AD100" s="154">
        <f>IF(Tb.Financiering[[#This Row],[Pnr.]]=AD$7,Tb.Financiering[[#This Row],[Te financieren]]-Tb.Financiering[[#This Row],[Eigen
bijdrage]]-Tb.Financiering[[#This Row],[Andere
subsidie(s)]]-Tb.Financiering[[#This Row],[Anders]],0)</f>
        <v>0</v>
      </c>
      <c r="AE100" s="154">
        <f>IF(Tb.Financiering[[#This Row],[Pnr.]]=AE$7,Tb.Financiering[[#This Row],[Te financieren]]-Tb.Financiering[[#This Row],[Eigen
bijdrage]]-Tb.Financiering[[#This Row],[Andere
subsidie(s)]]-Tb.Financiering[[#This Row],[Anders]],0)</f>
        <v>0</v>
      </c>
      <c r="AF100" s="154">
        <f>IF(Tb.Financiering[[#This Row],[Pnr.]]=AF$7,Tb.Financiering[[#This Row],[Te financieren]]-Tb.Financiering[[#This Row],[Eigen
bijdrage]]-Tb.Financiering[[#This Row],[Andere
subsidie(s)]]-Tb.Financiering[[#This Row],[Anders]],0)</f>
        <v>0</v>
      </c>
      <c r="AG100" s="154">
        <f>IF(Tb.Financiering[[#This Row],[Pnr.]]=AG$7,Tb.Financiering[[#This Row],[Te financieren]]-Tb.Financiering[[#This Row],[Eigen
bijdrage]]-Tb.Financiering[[#This Row],[Andere
subsidie(s)]]-Tb.Financiering[[#This Row],[Anders]],0)</f>
        <v>0</v>
      </c>
      <c r="AH100" s="154">
        <f>IF(Tb.Financiering[[#This Row],[Pnr.]]=AH$7,Tb.Financiering[[#This Row],[Te financieren]]-Tb.Financiering[[#This Row],[Eigen
bijdrage]]-Tb.Financiering[[#This Row],[Andere
subsidie(s)]]-Tb.Financiering[[#This Row],[Anders]],0)</f>
        <v>0</v>
      </c>
      <c r="AI100" s="154">
        <f>IF(Tb.Financiering[[#This Row],[Pnr.]]=AI$7,Tb.Financiering[[#This Row],[Te financieren]]-Tb.Financiering[[#This Row],[Eigen
bijdrage]]-Tb.Financiering[[#This Row],[Andere
subsidie(s)]]-Tb.Financiering[[#This Row],[Anders]],0)</f>
        <v>0</v>
      </c>
      <c r="AJ100" s="154">
        <f>IF(Tb.Financiering[[#This Row],[Pnr.]]=AJ$7,Tb.Financiering[[#This Row],[Te financieren]]-Tb.Financiering[[#This Row],[Eigen
bijdrage]]-Tb.Financiering[[#This Row],[Andere
subsidie(s)]]-Tb.Financiering[[#This Row],[Anders]],0)</f>
        <v>0</v>
      </c>
      <c r="AK100" s="154">
        <f>IF(Tb.Financiering[[#This Row],[Pnr.]]=AK$7,Tb.Financiering[[#This Row],[Te financieren]]-Tb.Financiering[[#This Row],[Eigen
bijdrage]]-Tb.Financiering[[#This Row],[Andere
subsidie(s)]]-Tb.Financiering[[#This Row],[Anders]],0)</f>
        <v>0</v>
      </c>
      <c r="AL100" s="154">
        <f>IF(Tb.Financiering[[#This Row],[Pnr.]]=AL$7,Tb.Financiering[[#This Row],[Te financieren]]-Tb.Financiering[[#This Row],[Eigen
bijdrage]]-Tb.Financiering[[#This Row],[Andere
subsidie(s)]]-Tb.Financiering[[#This Row],[Anders]],0)</f>
        <v>0</v>
      </c>
      <c r="AM100" s="154">
        <f>IF(Tb.Financiering[[#This Row],[Pnr.]]=AM$7,Tb.Financiering[[#This Row],[Te financieren]]-Tb.Financiering[[#This Row],[Eigen
bijdrage]]-Tb.Financiering[[#This Row],[Andere
subsidie(s)]]-Tb.Financiering[[#This Row],[Anders]],0)</f>
        <v>0</v>
      </c>
      <c r="AN100" s="154">
        <f>IF(Tb.Financiering[[#This Row],[Pnr.]]=AN$7,Tb.Financiering[[#This Row],[Te financieren]]-Tb.Financiering[[#This Row],[Eigen
bijdrage]]-Tb.Financiering[[#This Row],[Andere
subsidie(s)]]-Tb.Financiering[[#This Row],[Anders]],0)</f>
        <v>0</v>
      </c>
      <c r="AO100" s="154">
        <f>IF(Tb.Financiering[[#This Row],[Pnr.]]=AO$7,Tb.Financiering[[#This Row],[Te financieren]]-Tb.Financiering[[#This Row],[Eigen
bijdrage]]-Tb.Financiering[[#This Row],[Andere
subsidie(s)]]-Tb.Financiering[[#This Row],[Anders]],0)</f>
        <v>0</v>
      </c>
      <c r="AP100" s="154">
        <f>IF(Tb.Financiering[[#This Row],[Pnr.]]=AP$7,Tb.Financiering[[#This Row],[Te financieren]]-Tb.Financiering[[#This Row],[Eigen
bijdrage]]-Tb.Financiering[[#This Row],[Andere
subsidie(s)]]-Tb.Financiering[[#This Row],[Anders]],0)</f>
        <v>0</v>
      </c>
      <c r="AQ100" s="154">
        <f>IF(Tb.Financiering[[#This Row],[Pnr.]]=AQ$7,Tb.Financiering[[#This Row],[Te financieren]]-Tb.Financiering[[#This Row],[Eigen
bijdrage]]-Tb.Financiering[[#This Row],[Andere
subsidie(s)]]-Tb.Financiering[[#This Row],[Anders]],0)</f>
        <v>0</v>
      </c>
      <c r="AR100" s="154">
        <f>IF(Tb.Financiering[[#This Row],[Pnr.]]=AR$7,Tb.Financiering[[#This Row],[Te financieren]]-Tb.Financiering[[#This Row],[Eigen
bijdrage]]-Tb.Financiering[[#This Row],[Andere
subsidie(s)]]-Tb.Financiering[[#This Row],[Anders]],0)</f>
        <v>0</v>
      </c>
      <c r="AS100" s="154">
        <f>IF(Tb.Financiering[[#This Row],[Pnr.]]=AS$7,Tb.Financiering[[#This Row],[Te financieren]]-Tb.Financiering[[#This Row],[Eigen
bijdrage]]-Tb.Financiering[[#This Row],[Andere
subsidie(s)]]-Tb.Financiering[[#This Row],[Anders]],0)</f>
        <v>0</v>
      </c>
      <c r="AT100" s="154">
        <f>IF(Tb.Financiering[[#This Row],[Pnr.]]=AT$7,Tb.Financiering[[#This Row],[Te financieren]]-Tb.Financiering[[#This Row],[Eigen
bijdrage]]-Tb.Financiering[[#This Row],[Andere
subsidie(s)]]-Tb.Financiering[[#This Row],[Anders]],0)</f>
        <v>0</v>
      </c>
      <c r="AU100" s="154">
        <f>IF(Tb.Financiering[[#This Row],[Pnr.]]=AU$7,Tb.Financiering[[#This Row],[Te financieren]]-Tb.Financiering[[#This Row],[Eigen
bijdrage]]-Tb.Financiering[[#This Row],[Andere
subsidie(s)]]-Tb.Financiering[[#This Row],[Anders]],0)</f>
        <v>0</v>
      </c>
      <c r="AV100" s="154">
        <f>IF(Tb.Financiering[[#This Row],[Pnr.]]=AV$7,Tb.Financiering[[#This Row],[Te financieren]]-Tb.Financiering[[#This Row],[Eigen
bijdrage]]-Tb.Financiering[[#This Row],[Andere
subsidie(s)]]-Tb.Financiering[[#This Row],[Anders]],0)</f>
        <v>0</v>
      </c>
      <c r="AW100" s="154">
        <f>IF(Tb.Financiering[[#This Row],[Pnr.]]=AW$7,Tb.Financiering[[#This Row],[Te financieren]]-Tb.Financiering[[#This Row],[Eigen
bijdrage]]-Tb.Financiering[[#This Row],[Andere
subsidie(s)]]-Tb.Financiering[[#This Row],[Anders]],0)</f>
        <v>0</v>
      </c>
      <c r="AX100" s="154">
        <f>IF(Tb.Financiering[[#This Row],[Pnr.]]=AX$7,Tb.Financiering[[#This Row],[Te financieren]]-Tb.Financiering[[#This Row],[Eigen
bijdrage]]-Tb.Financiering[[#This Row],[Andere
subsidie(s)]]-Tb.Financiering[[#This Row],[Anders]],0)</f>
        <v>0</v>
      </c>
      <c r="AY100" s="154">
        <f>IF(Tb.Financiering[[#This Row],[Pnr.]]=AY$7,Tb.Financiering[[#This Row],[Te financieren]]-Tb.Financiering[[#This Row],[Eigen
bijdrage]]-Tb.Financiering[[#This Row],[Andere
subsidie(s)]]-Tb.Financiering[[#This Row],[Anders]],0)</f>
        <v>0</v>
      </c>
      <c r="AZ100" s="154">
        <f>IF(Tb.Financiering[[#This Row],[Pnr.]]=AZ$7,Tb.Financiering[[#This Row],[Te financieren]]-Tb.Financiering[[#This Row],[Eigen
bijdrage]]-Tb.Financiering[[#This Row],[Andere
subsidie(s)]]-Tb.Financiering[[#This Row],[Anders]],0)</f>
        <v>0</v>
      </c>
      <c r="BA100" s="154">
        <f>IF(Tb.Financiering[[#This Row],[Pnr.]]=BA$7,Tb.Financiering[[#This Row],[Te financieren]]-Tb.Financiering[[#This Row],[Eigen
bijdrage]]-Tb.Financiering[[#This Row],[Andere
subsidie(s)]]-Tb.Financiering[[#This Row],[Anders]],0)</f>
        <v>0</v>
      </c>
      <c r="BB100" s="154">
        <f>IF(Tb.Financiering[[#This Row],[Pnr.]]=BB$7,Tb.Financiering[[#This Row],[Te financieren]]-Tb.Financiering[[#This Row],[Eigen
bijdrage]]-Tb.Financiering[[#This Row],[Andere
subsidie(s)]]-Tb.Financiering[[#This Row],[Anders]],0)</f>
        <v>0</v>
      </c>
      <c r="BC100" s="154">
        <f>IF(Tb.Financiering[[#This Row],[Pnr.]]=BC$7,Tb.Financiering[[#This Row],[Te financieren]]-Tb.Financiering[[#This Row],[Eigen
bijdrage]]-Tb.Financiering[[#This Row],[Andere
subsidie(s)]]-Tb.Financiering[[#This Row],[Anders]],0)</f>
        <v>0</v>
      </c>
      <c r="BD100" s="154">
        <f>IF(Tb.Financiering[[#This Row],[Pnr.]]=BD$7,Tb.Financiering[[#This Row],[Te financieren]]-Tb.Financiering[[#This Row],[Eigen
bijdrage]]-Tb.Financiering[[#This Row],[Andere
subsidie(s)]]-Tb.Financiering[[#This Row],[Anders]],0)</f>
        <v>0</v>
      </c>
      <c r="BE100" s="154">
        <f>IF(Tb.Financiering[[#This Row],[Pnr.]]=BE$7,Tb.Financiering[[#This Row],[Te financieren]]-Tb.Financiering[[#This Row],[Eigen
bijdrage]]-Tb.Financiering[[#This Row],[Andere
subsidie(s)]]-Tb.Financiering[[#This Row],[Anders]],0)</f>
        <v>0</v>
      </c>
      <c r="BF100" s="154">
        <f>IF(Tb.Financiering[[#This Row],[Pnr.]]=BF$7,Tb.Financiering[[#This Row],[Te financieren]]-Tb.Financiering[[#This Row],[Eigen
bijdrage]]-Tb.Financiering[[#This Row],[Andere
subsidie(s)]]-Tb.Financiering[[#This Row],[Anders]],0)</f>
        <v>0</v>
      </c>
      <c r="BG100" s="154">
        <f>IF(Tb.Financiering[[#This Row],[Pnr.]]=BG$7,Tb.Financiering[[#This Row],[Te financieren]]-Tb.Financiering[[#This Row],[Eigen
bijdrage]]-Tb.Financiering[[#This Row],[Andere
subsidie(s)]]-Tb.Financiering[[#This Row],[Anders]],0)</f>
        <v>0</v>
      </c>
      <c r="BH100" s="154">
        <f>IF(Tb.Financiering[[#This Row],[Pnr.]]=BH$7,Tb.Financiering[[#This Row],[Te financieren]]-Tb.Financiering[[#This Row],[Eigen
bijdrage]]-Tb.Financiering[[#This Row],[Andere
subsidie(s)]]-Tb.Financiering[[#This Row],[Anders]],0)</f>
        <v>0</v>
      </c>
      <c r="BI100" s="154">
        <f>IF(Tb.Financiering[[#This Row],[Pnr.]]=BI$7,Tb.Financiering[[#This Row],[Te financieren]]-Tb.Financiering[[#This Row],[Eigen
bijdrage]]-Tb.Financiering[[#This Row],[Andere
subsidie(s)]]-Tb.Financiering[[#This Row],[Anders]],0)</f>
        <v>0</v>
      </c>
      <c r="BJ100" s="154">
        <f>IF(Tb.Financiering[[#This Row],[Pnr.]]=BJ$7,Tb.Financiering[[#This Row],[Te financieren]]-Tb.Financiering[[#This Row],[Eigen
bijdrage]]-Tb.Financiering[[#This Row],[Andere
subsidie(s)]]-Tb.Financiering[[#This Row],[Anders]],0)</f>
        <v>0</v>
      </c>
      <c r="BK100" s="154">
        <f>IF(Tb.Financiering[[#This Row],[Pnr.]]=BK$7,Tb.Financiering[[#This Row],[Te financieren]]-Tb.Financiering[[#This Row],[Eigen
bijdrage]]-Tb.Financiering[[#This Row],[Andere
subsidie(s)]]-Tb.Financiering[[#This Row],[Anders]],0)</f>
        <v>0</v>
      </c>
      <c r="BL100" s="154">
        <f>IF(Tb.Financiering[[#This Row],[Pnr.]]=BL$7,Tb.Financiering[[#This Row],[Te financieren]]-Tb.Financiering[[#This Row],[Eigen
bijdrage]]-Tb.Financiering[[#This Row],[Andere
subsidie(s)]]-Tb.Financiering[[#This Row],[Anders]],0)</f>
        <v>0</v>
      </c>
      <c r="BM100" s="154">
        <f>IF(Tb.Financiering[[#This Row],[Pnr.]]=BM$7,Tb.Financiering[[#This Row],[Te financieren]]-Tb.Financiering[[#This Row],[Eigen
bijdrage]]-Tb.Financiering[[#This Row],[Andere
subsidie(s)]]-Tb.Financiering[[#This Row],[Anders]],0)</f>
        <v>0</v>
      </c>
      <c r="BN100" s="259">
        <f>IF(Tb.Financiering[[#This Row],[Pnr.]]=BN$7,Tb.Financiering[[#This Row],[Eigen
bijdrage]]+Tb.Financiering[[#This Row],[Andere
subsidie(s)]]+Tb.Financiering[[#This Row],[Anders]],0)</f>
        <v>0</v>
      </c>
      <c r="BO100" s="259">
        <f>IF(Tb.Financiering[[#This Row],[Pnr.]]=BO$7,Tb.Financiering[[#This Row],[Eigen
bijdrage]]+Tb.Financiering[[#This Row],[Andere
subsidie(s)]]+Tb.Financiering[[#This Row],[Anders]],0)</f>
        <v>0</v>
      </c>
      <c r="BP100" s="259">
        <f>IF(Tb.Financiering[[#This Row],[Pnr.]]=BP$7,Tb.Financiering[[#This Row],[Eigen
bijdrage]]+Tb.Financiering[[#This Row],[Andere
subsidie(s)]]+Tb.Financiering[[#This Row],[Anders]],0)</f>
        <v>0</v>
      </c>
      <c r="BQ100" s="259">
        <f>IF(Tb.Financiering[[#This Row],[Pnr.]]=BQ$7,Tb.Financiering[[#This Row],[Eigen
bijdrage]]+Tb.Financiering[[#This Row],[Andere
subsidie(s)]]+Tb.Financiering[[#This Row],[Anders]],0)</f>
        <v>0</v>
      </c>
      <c r="BR100" s="259">
        <f>IF(Tb.Financiering[[#This Row],[Pnr.]]=BR$7,Tb.Financiering[[#This Row],[Eigen
bijdrage]]+Tb.Financiering[[#This Row],[Andere
subsidie(s)]]+Tb.Financiering[[#This Row],[Anders]],0)</f>
        <v>0</v>
      </c>
      <c r="BS100" s="259">
        <f>IF(Tb.Financiering[[#This Row],[Pnr.]]=BS$7,Tb.Financiering[[#This Row],[Eigen
bijdrage]]+Tb.Financiering[[#This Row],[Andere
subsidie(s)]]+Tb.Financiering[[#This Row],[Anders]],0)</f>
        <v>0</v>
      </c>
      <c r="BT100" s="259">
        <f>IF(Tb.Financiering[[#This Row],[Pnr.]]=BT$7,Tb.Financiering[[#This Row],[Eigen
bijdrage]]+Tb.Financiering[[#This Row],[Andere
subsidie(s)]]+Tb.Financiering[[#This Row],[Anders]],0)</f>
        <v>0</v>
      </c>
      <c r="BU100" s="259">
        <f>IF(Tb.Financiering[[#This Row],[Pnr.]]=BU$7,Tb.Financiering[[#This Row],[Eigen
bijdrage]]+Tb.Financiering[[#This Row],[Andere
subsidie(s)]]+Tb.Financiering[[#This Row],[Anders]],0)</f>
        <v>0</v>
      </c>
      <c r="BV100" s="259">
        <f>IF(Tb.Financiering[[#This Row],[Pnr.]]=BV$7,Tb.Financiering[[#This Row],[Eigen
bijdrage]]+Tb.Financiering[[#This Row],[Andere
subsidie(s)]]+Tb.Financiering[[#This Row],[Anders]],0)</f>
        <v>0</v>
      </c>
      <c r="BW100" s="259">
        <f>IF(Tb.Financiering[[#This Row],[Pnr.]]=BW$7,Tb.Financiering[[#This Row],[Eigen
bijdrage]]+Tb.Financiering[[#This Row],[Andere
subsidie(s)]]+Tb.Financiering[[#This Row],[Anders]],0)</f>
        <v>0</v>
      </c>
      <c r="BX100" s="259">
        <f>IF(Tb.Financiering[[#This Row],[Pnr.]]=BX$7,Tb.Financiering[[#This Row],[Eigen
bijdrage]]+Tb.Financiering[[#This Row],[Andere
subsidie(s)]]+Tb.Financiering[[#This Row],[Anders]],0)</f>
        <v>0</v>
      </c>
      <c r="BY100" s="259">
        <f>IF(Tb.Financiering[[#This Row],[Pnr.]]=BY$7,Tb.Financiering[[#This Row],[Eigen
bijdrage]]+Tb.Financiering[[#This Row],[Andere
subsidie(s)]]+Tb.Financiering[[#This Row],[Anders]],0)</f>
        <v>0</v>
      </c>
      <c r="BZ100" s="259">
        <f>IF(Tb.Financiering[[#This Row],[Pnr.]]=BZ$7,Tb.Financiering[[#This Row],[Eigen
bijdrage]]+Tb.Financiering[[#This Row],[Andere
subsidie(s)]]+Tb.Financiering[[#This Row],[Anders]],0)</f>
        <v>0</v>
      </c>
      <c r="CA100" s="259">
        <f>IF(Tb.Financiering[[#This Row],[Pnr.]]=CA$7,Tb.Financiering[[#This Row],[Eigen
bijdrage]]+Tb.Financiering[[#This Row],[Andere
subsidie(s)]]+Tb.Financiering[[#This Row],[Anders]],0)</f>
        <v>0</v>
      </c>
      <c r="CB100" s="259">
        <f>IF(Tb.Financiering[[#This Row],[Pnr.]]=CB$7,Tb.Financiering[[#This Row],[Eigen
bijdrage]]+Tb.Financiering[[#This Row],[Andere
subsidie(s)]]+Tb.Financiering[[#This Row],[Anders]],0)</f>
        <v>0</v>
      </c>
      <c r="CC100" s="259">
        <f>IF(Tb.Financiering[[#This Row],[Pnr.]]=CC$7,Tb.Financiering[[#This Row],[Eigen
bijdrage]]+Tb.Financiering[[#This Row],[Andere
subsidie(s)]]+Tb.Financiering[[#This Row],[Anders]],0)</f>
        <v>0</v>
      </c>
      <c r="CD100" s="259">
        <f>IF(Tb.Financiering[[#This Row],[Pnr.]]=CD$7,Tb.Financiering[[#This Row],[Eigen
bijdrage]]+Tb.Financiering[[#This Row],[Andere
subsidie(s)]]+Tb.Financiering[[#This Row],[Anders]],0)</f>
        <v>0</v>
      </c>
      <c r="CE100" s="259">
        <f>IF(Tb.Financiering[[#This Row],[Pnr.]]=CE$7,Tb.Financiering[[#This Row],[Eigen
bijdrage]]+Tb.Financiering[[#This Row],[Andere
subsidie(s)]]+Tb.Financiering[[#This Row],[Anders]],0)</f>
        <v>0</v>
      </c>
      <c r="CF100" s="259">
        <f>IF(Tb.Financiering[[#This Row],[Pnr.]]=CF$7,Tb.Financiering[[#This Row],[Eigen
bijdrage]]+Tb.Financiering[[#This Row],[Andere
subsidie(s)]]+Tb.Financiering[[#This Row],[Anders]],0)</f>
        <v>0</v>
      </c>
      <c r="CG100" s="259">
        <f>IF(Tb.Financiering[[#This Row],[Pnr.]]=CG$7,Tb.Financiering[[#This Row],[Eigen
bijdrage]]+Tb.Financiering[[#This Row],[Andere
subsidie(s)]]+Tb.Financiering[[#This Row],[Anders]],0)</f>
        <v>0</v>
      </c>
      <c r="CH100" s="259">
        <f>IF(Tb.Financiering[[#This Row],[Pnr.]]=CH$7,Tb.Financiering[[#This Row],[Eigen
bijdrage]]+Tb.Financiering[[#This Row],[Andere
subsidie(s)]]+Tb.Financiering[[#This Row],[Anders]],0)</f>
        <v>0</v>
      </c>
      <c r="CI100" s="259">
        <f>IF(Tb.Financiering[[#This Row],[Pnr.]]=CI$7,Tb.Financiering[[#This Row],[Eigen
bijdrage]]+Tb.Financiering[[#This Row],[Andere
subsidie(s)]]+Tb.Financiering[[#This Row],[Anders]],0)</f>
        <v>0</v>
      </c>
      <c r="CJ100" s="259">
        <f>IF(Tb.Financiering[[#This Row],[Pnr.]]=CJ$7,Tb.Financiering[[#This Row],[Eigen
bijdrage]]+Tb.Financiering[[#This Row],[Andere
subsidie(s)]]+Tb.Financiering[[#This Row],[Anders]],0)</f>
        <v>0</v>
      </c>
      <c r="CK100" s="259">
        <f>IF(Tb.Financiering[[#This Row],[Pnr.]]=CK$7,Tb.Financiering[[#This Row],[Eigen
bijdrage]]+Tb.Financiering[[#This Row],[Andere
subsidie(s)]]+Tb.Financiering[[#This Row],[Anders]],0)</f>
        <v>0</v>
      </c>
      <c r="CL100" s="259">
        <f>IF(Tb.Financiering[[#This Row],[Pnr.]]=CL$7,Tb.Financiering[[#This Row],[Eigen
bijdrage]]+Tb.Financiering[[#This Row],[Andere
subsidie(s)]]+Tb.Financiering[[#This Row],[Anders]],0)</f>
        <v>0</v>
      </c>
      <c r="CM100" s="259">
        <f>IF(Tb.Financiering[[#This Row],[Pnr.]]=CM$7,Tb.Financiering[[#This Row],[Eigen
bijdrage]]+Tb.Financiering[[#This Row],[Andere
subsidie(s)]]+Tb.Financiering[[#This Row],[Anders]],0)</f>
        <v>0</v>
      </c>
      <c r="CN100" s="259">
        <f>IF(Tb.Financiering[[#This Row],[Pnr.]]=CN$7,Tb.Financiering[[#This Row],[Eigen
bijdrage]]+Tb.Financiering[[#This Row],[Andere
subsidie(s)]]+Tb.Financiering[[#This Row],[Anders]],0)</f>
        <v>0</v>
      </c>
      <c r="CO100" s="259">
        <f>IF(Tb.Financiering[[#This Row],[Pnr.]]=CO$7,Tb.Financiering[[#This Row],[Eigen
bijdrage]]+Tb.Financiering[[#This Row],[Andere
subsidie(s)]]+Tb.Financiering[[#This Row],[Anders]],0)</f>
        <v>0</v>
      </c>
      <c r="CP100" s="259">
        <f>IF(Tb.Financiering[[#This Row],[Pnr.]]=CP$7,Tb.Financiering[[#This Row],[Eigen
bijdrage]]+Tb.Financiering[[#This Row],[Andere
subsidie(s)]]+Tb.Financiering[[#This Row],[Anders]],0)</f>
        <v>0</v>
      </c>
      <c r="CQ100" s="259">
        <f>IF(Tb.Financiering[[#This Row],[Pnr.]]=CQ$7,Tb.Financiering[[#This Row],[Eigen
bijdrage]]+Tb.Financiering[[#This Row],[Andere
subsidie(s)]]+Tb.Financiering[[#This Row],[Anders]],0)</f>
        <v>0</v>
      </c>
      <c r="CR100" s="259">
        <f>IF(Tb.Financiering[[#This Row],[Pnr.]]=CR$7,Tb.Financiering[[#This Row],[Eigen
bijdrage]]+Tb.Financiering[[#This Row],[Andere
subsidie(s)]]+Tb.Financiering[[#This Row],[Anders]],0)</f>
        <v>0</v>
      </c>
      <c r="CS100" s="259">
        <f>IF(Tb.Financiering[[#This Row],[Pnr.]]=CS$7,Tb.Financiering[[#This Row],[Eigen
bijdrage]]+Tb.Financiering[[#This Row],[Andere
subsidie(s)]]+Tb.Financiering[[#This Row],[Anders]],0)</f>
        <v>0</v>
      </c>
      <c r="CT100" s="259">
        <f>IF(Tb.Financiering[[#This Row],[Pnr.]]=CT$7,Tb.Financiering[[#This Row],[Eigen
bijdrage]]+Tb.Financiering[[#This Row],[Andere
subsidie(s)]]+Tb.Financiering[[#This Row],[Anders]],0)</f>
        <v>0</v>
      </c>
      <c r="CU100" s="259">
        <f>IF(Tb.Financiering[[#This Row],[Pnr.]]=CU$7,Tb.Financiering[[#This Row],[Eigen
bijdrage]]+Tb.Financiering[[#This Row],[Andere
subsidie(s)]]+Tb.Financiering[[#This Row],[Anders]],0)</f>
        <v>0</v>
      </c>
      <c r="CV100" s="259">
        <f>IF(Tb.Financiering[[#This Row],[Pnr.]]=CV$7,Tb.Financiering[[#This Row],[Eigen
bijdrage]]+Tb.Financiering[[#This Row],[Andere
subsidie(s)]]+Tb.Financiering[[#This Row],[Anders]],0)</f>
        <v>0</v>
      </c>
      <c r="CW100" s="259">
        <f>IF(Tb.Financiering[[#This Row],[Pnr.]]=CW$7,Tb.Financiering[[#This Row],[Eigen
bijdrage]]+Tb.Financiering[[#This Row],[Andere
subsidie(s)]]+Tb.Financiering[[#This Row],[Anders]],0)</f>
        <v>0</v>
      </c>
      <c r="CX100" s="259">
        <f>IF(Tb.Financiering[[#This Row],[Pnr.]]=CX$7,Tb.Financiering[[#This Row],[Eigen
bijdrage]]+Tb.Financiering[[#This Row],[Andere
subsidie(s)]]+Tb.Financiering[[#This Row],[Anders]],0)</f>
        <v>0</v>
      </c>
      <c r="CY100" s="259">
        <f>IF(Tb.Financiering[[#This Row],[Pnr.]]=CY$7,Tb.Financiering[[#This Row],[Eigen
bijdrage]]+Tb.Financiering[[#This Row],[Andere
subsidie(s)]]+Tb.Financiering[[#This Row],[Anders]],0)</f>
        <v>0</v>
      </c>
      <c r="CZ100" s="259">
        <f>IF(Tb.Financiering[[#This Row],[Pnr.]]=CZ$7,Tb.Financiering[[#This Row],[Eigen
bijdrage]]+Tb.Financiering[[#This Row],[Andere
subsidie(s)]]+Tb.Financiering[[#This Row],[Anders]],0)</f>
        <v>0</v>
      </c>
      <c r="DA100" s="259">
        <f>IF(Tb.Financiering[[#This Row],[Pnr.]]=DA$7,Tb.Financiering[[#This Row],[Eigen
bijdrage]]+Tb.Financiering[[#This Row],[Andere
subsidie(s)]]+Tb.Financiering[[#This Row],[Anders]],0)</f>
        <v>0</v>
      </c>
      <c r="DB100" s="259">
        <f>IF(Tb.Financiering[[#This Row],[Pnr.]]=DB$7,Tb.Financiering[[#This Row],[Eigen
bijdrage]]+Tb.Financiering[[#This Row],[Andere
subsidie(s)]]+Tb.Financiering[[#This Row],[Anders]],0)</f>
        <v>0</v>
      </c>
      <c r="DC100" s="259">
        <f>IF(Tb.Financiering[[#This Row],[Pnr.]]=DC$7,Tb.Financiering[[#This Row],[Eigen
bijdrage]]+Tb.Financiering[[#This Row],[Andere
subsidie(s)]]+Tb.Financiering[[#This Row],[Anders]],0)</f>
        <v>0</v>
      </c>
      <c r="DD100" s="259">
        <f>IF(Tb.Financiering[[#This Row],[Pnr.]]=DD$7,Tb.Financiering[[#This Row],[Eigen
bijdrage]]+Tb.Financiering[[#This Row],[Andere
subsidie(s)]]+Tb.Financiering[[#This Row],[Anders]],0)</f>
        <v>0</v>
      </c>
      <c r="DE100" s="259">
        <f>IF(Tb.Financiering[[#This Row],[Pnr.]]=DE$7,Tb.Financiering[[#This Row],[Eigen
bijdrage]]+Tb.Financiering[[#This Row],[Andere
subsidie(s)]]+Tb.Financiering[[#This Row],[Anders]],0)</f>
        <v>0</v>
      </c>
      <c r="DF100" s="259">
        <f>IF(Tb.Financiering[[#This Row],[Pnr.]]=DF$7,Tb.Financiering[[#This Row],[Eigen
bijdrage]]+Tb.Financiering[[#This Row],[Andere
subsidie(s)]]+Tb.Financiering[[#This Row],[Anders]],0)</f>
        <v>0</v>
      </c>
      <c r="DG100" s="259">
        <f>IF(Tb.Financiering[[#This Row],[Pnr.]]=DG$7,Tb.Financiering[[#This Row],[Eigen
bijdrage]]+Tb.Financiering[[#This Row],[Andere
subsidie(s)]]+Tb.Financiering[[#This Row],[Anders]],0)</f>
        <v>0</v>
      </c>
      <c r="DH100" s="259">
        <f>IF(Tb.Financiering[[#This Row],[Pnr.]]=DH$7,Tb.Financiering[[#This Row],[Eigen
bijdrage]]+Tb.Financiering[[#This Row],[Andere
subsidie(s)]]+Tb.Financiering[[#This Row],[Anders]],0)</f>
        <v>0</v>
      </c>
      <c r="DI100" s="259">
        <f>IF(Tb.Financiering[[#This Row],[Pnr.]]=DI$7,Tb.Financiering[[#This Row],[Eigen
bijdrage]]+Tb.Financiering[[#This Row],[Andere
subsidie(s)]]+Tb.Financiering[[#This Row],[Anders]],0)</f>
        <v>0</v>
      </c>
      <c r="DJ100" s="259">
        <f>IF(Tb.Financiering[[#This Row],[Pnr.]]=DJ$7,Tb.Financiering[[#This Row],[Eigen
bijdrage]]+Tb.Financiering[[#This Row],[Andere
subsidie(s)]]+Tb.Financiering[[#This Row],[Anders]],0)</f>
        <v>0</v>
      </c>
      <c r="DK100" s="259">
        <f>IF(Tb.Financiering[[#This Row],[Pnr.]]=DK$7,Tb.Financiering[[#This Row],[Eigen
bijdrage]]+Tb.Financiering[[#This Row],[Andere
subsidie(s)]]+Tb.Financiering[[#This Row],[Anders]],0)</f>
        <v>0</v>
      </c>
      <c r="XEZ100" s="267"/>
      <c r="XFA100" s="267"/>
      <c r="XFB100" s="267"/>
      <c r="XFC100" s="267"/>
      <c r="XFD100" s="31"/>
    </row>
    <row r="101" spans="1:115 16380:16384" s="4" customFormat="1" x14ac:dyDescent="0.3">
      <c r="A101" s="31"/>
      <c r="B101" s="147"/>
      <c r="C101" s="147"/>
      <c r="D101" s="11">
        <f>SUMIF(Tbl.Kosten[PSAnr.],Tb.Financiering[[#This Row],[PSAnr.]],Tbl.Kosten[Totaal kosten])</f>
        <v>0</v>
      </c>
      <c r="E101" s="164">
        <f>SUMIF(Tbl.Kosten[PSAnr.],Tb.Financiering[[#This Row],[PSAnr.]],Tbl.Kosten[Subsidie])</f>
        <v>0</v>
      </c>
      <c r="F101" s="165"/>
      <c r="G101" s="164">
        <f>Tb.Financiering[[#This Row],[Begrote kosten]]-Tb.Financiering[[#This Row],[Berekende GLB subsidie]]-Tb.Financiering[[#This Row],[Correctie GLB subsidie]]</f>
        <v>0</v>
      </c>
      <c r="H101" s="166"/>
      <c r="I101" s="166"/>
      <c r="J101" s="166"/>
      <c r="K101" s="162"/>
      <c r="L101" s="97">
        <f>Tb.Financiering[[#This Row],[Te financieren]]-SUM(Tb.Financiering[[#This Row],[Eigen
bijdrage]:[Anders]])</f>
        <v>0</v>
      </c>
      <c r="M101" s="170" t="str">
        <f>IFERROR(VLOOKUP(Tb.Financiering[[#This Row],[Partnernaam]],Tbl.Projectpartners[[Naam]:[PNr.]],9,FALSE),"")</f>
        <v/>
      </c>
      <c r="N101" s="152" t="str">
        <f>IFERROR(VLOOKUP(Tb.Financiering[[#This Row],[Subsidiabele activiteit]],Tbl.Subsidiehoogte[[Subsidieactiviteit]:[SAnr.]],3,FALSE),"")</f>
        <v/>
      </c>
      <c r="O101" s="152" t="str">
        <f>_xlfn.CONCAT(Tb.Financiering[[#This Row],[Pnr.]],Tb.Financiering[[#This Row],[SAnr.]])</f>
        <v/>
      </c>
      <c r="P101" s="154">
        <f>IF(Tb.Financiering[[#This Row],[Pnr.]]=P$7,Tb.Financiering[[#This Row],[Te financieren]]-Tb.Financiering[[#This Row],[Eigen
bijdrage]]-Tb.Financiering[[#This Row],[Andere
subsidie(s)]]-Tb.Financiering[[#This Row],[Anders]],0)</f>
        <v>0</v>
      </c>
      <c r="Q101" s="154">
        <f>IF(Tb.Financiering[[#This Row],[Pnr.]]=Q$7,Tb.Financiering[[#This Row],[Te financieren]]-Tb.Financiering[[#This Row],[Eigen
bijdrage]]-Tb.Financiering[[#This Row],[Andere
subsidie(s)]]-Tb.Financiering[[#This Row],[Anders]],0)</f>
        <v>0</v>
      </c>
      <c r="R101" s="154">
        <f>IF(Tb.Financiering[[#This Row],[Pnr.]]=R$7,Tb.Financiering[[#This Row],[Te financieren]]-Tb.Financiering[[#This Row],[Eigen
bijdrage]]-Tb.Financiering[[#This Row],[Andere
subsidie(s)]]-Tb.Financiering[[#This Row],[Anders]],0)</f>
        <v>0</v>
      </c>
      <c r="S101" s="154">
        <f>IF(Tb.Financiering[[#This Row],[Pnr.]]=S$7,Tb.Financiering[[#This Row],[Te financieren]]-Tb.Financiering[[#This Row],[Eigen
bijdrage]]-Tb.Financiering[[#This Row],[Andere
subsidie(s)]]-Tb.Financiering[[#This Row],[Anders]],0)</f>
        <v>0</v>
      </c>
      <c r="T101" s="154">
        <f>IF(Tb.Financiering[[#This Row],[Pnr.]]=T$7,Tb.Financiering[[#This Row],[Te financieren]]-Tb.Financiering[[#This Row],[Eigen
bijdrage]]-Tb.Financiering[[#This Row],[Andere
subsidie(s)]]-Tb.Financiering[[#This Row],[Anders]],0)</f>
        <v>0</v>
      </c>
      <c r="U101" s="154">
        <f>IF(Tb.Financiering[[#This Row],[Pnr.]]=U$7,Tb.Financiering[[#This Row],[Te financieren]]-Tb.Financiering[[#This Row],[Eigen
bijdrage]]-Tb.Financiering[[#This Row],[Andere
subsidie(s)]]-Tb.Financiering[[#This Row],[Anders]],0)</f>
        <v>0</v>
      </c>
      <c r="V101" s="154">
        <f>IF(Tb.Financiering[[#This Row],[Pnr.]]=V$7,Tb.Financiering[[#This Row],[Te financieren]]-Tb.Financiering[[#This Row],[Eigen
bijdrage]]-Tb.Financiering[[#This Row],[Andere
subsidie(s)]]-Tb.Financiering[[#This Row],[Anders]],0)</f>
        <v>0</v>
      </c>
      <c r="W101" s="154">
        <f>IF(Tb.Financiering[[#This Row],[Pnr.]]=W$7,Tb.Financiering[[#This Row],[Te financieren]]-Tb.Financiering[[#This Row],[Eigen
bijdrage]]-Tb.Financiering[[#This Row],[Andere
subsidie(s)]]-Tb.Financiering[[#This Row],[Anders]],0)</f>
        <v>0</v>
      </c>
      <c r="X101" s="154">
        <f>IF(Tb.Financiering[[#This Row],[Pnr.]]=X$7,Tb.Financiering[[#This Row],[Te financieren]]-Tb.Financiering[[#This Row],[Eigen
bijdrage]]-Tb.Financiering[[#This Row],[Andere
subsidie(s)]]-Tb.Financiering[[#This Row],[Anders]],0)</f>
        <v>0</v>
      </c>
      <c r="Y101" s="154">
        <f>IF(Tb.Financiering[[#This Row],[Pnr.]]=Y$7,Tb.Financiering[[#This Row],[Te financieren]]-Tb.Financiering[[#This Row],[Eigen
bijdrage]]-Tb.Financiering[[#This Row],[Andere
subsidie(s)]]-Tb.Financiering[[#This Row],[Anders]],0)</f>
        <v>0</v>
      </c>
      <c r="Z101" s="154">
        <f>IF(Tb.Financiering[[#This Row],[Pnr.]]=Z$7,Tb.Financiering[[#This Row],[Te financieren]]-Tb.Financiering[[#This Row],[Eigen
bijdrage]]-Tb.Financiering[[#This Row],[Andere
subsidie(s)]]-Tb.Financiering[[#This Row],[Anders]],0)</f>
        <v>0</v>
      </c>
      <c r="AA101" s="154">
        <f>IF(Tb.Financiering[[#This Row],[Pnr.]]=AA$7,Tb.Financiering[[#This Row],[Te financieren]]-Tb.Financiering[[#This Row],[Eigen
bijdrage]]-Tb.Financiering[[#This Row],[Andere
subsidie(s)]]-Tb.Financiering[[#This Row],[Anders]],0)</f>
        <v>0</v>
      </c>
      <c r="AB101" s="154">
        <f>IF(Tb.Financiering[[#This Row],[Pnr.]]=AB$7,Tb.Financiering[[#This Row],[Te financieren]]-Tb.Financiering[[#This Row],[Eigen
bijdrage]]-Tb.Financiering[[#This Row],[Andere
subsidie(s)]]-Tb.Financiering[[#This Row],[Anders]],0)</f>
        <v>0</v>
      </c>
      <c r="AC101" s="154">
        <f>IF(Tb.Financiering[[#This Row],[Pnr.]]=AC$7,Tb.Financiering[[#This Row],[Te financieren]]-Tb.Financiering[[#This Row],[Eigen
bijdrage]]-Tb.Financiering[[#This Row],[Andere
subsidie(s)]]-Tb.Financiering[[#This Row],[Anders]],0)</f>
        <v>0</v>
      </c>
      <c r="AD101" s="154">
        <f>IF(Tb.Financiering[[#This Row],[Pnr.]]=AD$7,Tb.Financiering[[#This Row],[Te financieren]]-Tb.Financiering[[#This Row],[Eigen
bijdrage]]-Tb.Financiering[[#This Row],[Andere
subsidie(s)]]-Tb.Financiering[[#This Row],[Anders]],0)</f>
        <v>0</v>
      </c>
      <c r="AE101" s="154">
        <f>IF(Tb.Financiering[[#This Row],[Pnr.]]=AE$7,Tb.Financiering[[#This Row],[Te financieren]]-Tb.Financiering[[#This Row],[Eigen
bijdrage]]-Tb.Financiering[[#This Row],[Andere
subsidie(s)]]-Tb.Financiering[[#This Row],[Anders]],0)</f>
        <v>0</v>
      </c>
      <c r="AF101" s="154">
        <f>IF(Tb.Financiering[[#This Row],[Pnr.]]=AF$7,Tb.Financiering[[#This Row],[Te financieren]]-Tb.Financiering[[#This Row],[Eigen
bijdrage]]-Tb.Financiering[[#This Row],[Andere
subsidie(s)]]-Tb.Financiering[[#This Row],[Anders]],0)</f>
        <v>0</v>
      </c>
      <c r="AG101" s="154">
        <f>IF(Tb.Financiering[[#This Row],[Pnr.]]=AG$7,Tb.Financiering[[#This Row],[Te financieren]]-Tb.Financiering[[#This Row],[Eigen
bijdrage]]-Tb.Financiering[[#This Row],[Andere
subsidie(s)]]-Tb.Financiering[[#This Row],[Anders]],0)</f>
        <v>0</v>
      </c>
      <c r="AH101" s="154">
        <f>IF(Tb.Financiering[[#This Row],[Pnr.]]=AH$7,Tb.Financiering[[#This Row],[Te financieren]]-Tb.Financiering[[#This Row],[Eigen
bijdrage]]-Tb.Financiering[[#This Row],[Andere
subsidie(s)]]-Tb.Financiering[[#This Row],[Anders]],0)</f>
        <v>0</v>
      </c>
      <c r="AI101" s="154">
        <f>IF(Tb.Financiering[[#This Row],[Pnr.]]=AI$7,Tb.Financiering[[#This Row],[Te financieren]]-Tb.Financiering[[#This Row],[Eigen
bijdrage]]-Tb.Financiering[[#This Row],[Andere
subsidie(s)]]-Tb.Financiering[[#This Row],[Anders]],0)</f>
        <v>0</v>
      </c>
      <c r="AJ101" s="154">
        <f>IF(Tb.Financiering[[#This Row],[Pnr.]]=AJ$7,Tb.Financiering[[#This Row],[Te financieren]]-Tb.Financiering[[#This Row],[Eigen
bijdrage]]-Tb.Financiering[[#This Row],[Andere
subsidie(s)]]-Tb.Financiering[[#This Row],[Anders]],0)</f>
        <v>0</v>
      </c>
      <c r="AK101" s="154">
        <f>IF(Tb.Financiering[[#This Row],[Pnr.]]=AK$7,Tb.Financiering[[#This Row],[Te financieren]]-Tb.Financiering[[#This Row],[Eigen
bijdrage]]-Tb.Financiering[[#This Row],[Andere
subsidie(s)]]-Tb.Financiering[[#This Row],[Anders]],0)</f>
        <v>0</v>
      </c>
      <c r="AL101" s="154">
        <f>IF(Tb.Financiering[[#This Row],[Pnr.]]=AL$7,Tb.Financiering[[#This Row],[Te financieren]]-Tb.Financiering[[#This Row],[Eigen
bijdrage]]-Tb.Financiering[[#This Row],[Andere
subsidie(s)]]-Tb.Financiering[[#This Row],[Anders]],0)</f>
        <v>0</v>
      </c>
      <c r="AM101" s="154">
        <f>IF(Tb.Financiering[[#This Row],[Pnr.]]=AM$7,Tb.Financiering[[#This Row],[Te financieren]]-Tb.Financiering[[#This Row],[Eigen
bijdrage]]-Tb.Financiering[[#This Row],[Andere
subsidie(s)]]-Tb.Financiering[[#This Row],[Anders]],0)</f>
        <v>0</v>
      </c>
      <c r="AN101" s="154">
        <f>IF(Tb.Financiering[[#This Row],[Pnr.]]=AN$7,Tb.Financiering[[#This Row],[Te financieren]]-Tb.Financiering[[#This Row],[Eigen
bijdrage]]-Tb.Financiering[[#This Row],[Andere
subsidie(s)]]-Tb.Financiering[[#This Row],[Anders]],0)</f>
        <v>0</v>
      </c>
      <c r="AO101" s="154">
        <f>IF(Tb.Financiering[[#This Row],[Pnr.]]=AO$7,Tb.Financiering[[#This Row],[Te financieren]]-Tb.Financiering[[#This Row],[Eigen
bijdrage]]-Tb.Financiering[[#This Row],[Andere
subsidie(s)]]-Tb.Financiering[[#This Row],[Anders]],0)</f>
        <v>0</v>
      </c>
      <c r="AP101" s="154">
        <f>IF(Tb.Financiering[[#This Row],[Pnr.]]=AP$7,Tb.Financiering[[#This Row],[Te financieren]]-Tb.Financiering[[#This Row],[Eigen
bijdrage]]-Tb.Financiering[[#This Row],[Andere
subsidie(s)]]-Tb.Financiering[[#This Row],[Anders]],0)</f>
        <v>0</v>
      </c>
      <c r="AQ101" s="154">
        <f>IF(Tb.Financiering[[#This Row],[Pnr.]]=AQ$7,Tb.Financiering[[#This Row],[Te financieren]]-Tb.Financiering[[#This Row],[Eigen
bijdrage]]-Tb.Financiering[[#This Row],[Andere
subsidie(s)]]-Tb.Financiering[[#This Row],[Anders]],0)</f>
        <v>0</v>
      </c>
      <c r="AR101" s="154">
        <f>IF(Tb.Financiering[[#This Row],[Pnr.]]=AR$7,Tb.Financiering[[#This Row],[Te financieren]]-Tb.Financiering[[#This Row],[Eigen
bijdrage]]-Tb.Financiering[[#This Row],[Andere
subsidie(s)]]-Tb.Financiering[[#This Row],[Anders]],0)</f>
        <v>0</v>
      </c>
      <c r="AS101" s="154">
        <f>IF(Tb.Financiering[[#This Row],[Pnr.]]=AS$7,Tb.Financiering[[#This Row],[Te financieren]]-Tb.Financiering[[#This Row],[Eigen
bijdrage]]-Tb.Financiering[[#This Row],[Andere
subsidie(s)]]-Tb.Financiering[[#This Row],[Anders]],0)</f>
        <v>0</v>
      </c>
      <c r="AT101" s="154">
        <f>IF(Tb.Financiering[[#This Row],[Pnr.]]=AT$7,Tb.Financiering[[#This Row],[Te financieren]]-Tb.Financiering[[#This Row],[Eigen
bijdrage]]-Tb.Financiering[[#This Row],[Andere
subsidie(s)]]-Tb.Financiering[[#This Row],[Anders]],0)</f>
        <v>0</v>
      </c>
      <c r="AU101" s="154">
        <f>IF(Tb.Financiering[[#This Row],[Pnr.]]=AU$7,Tb.Financiering[[#This Row],[Te financieren]]-Tb.Financiering[[#This Row],[Eigen
bijdrage]]-Tb.Financiering[[#This Row],[Andere
subsidie(s)]]-Tb.Financiering[[#This Row],[Anders]],0)</f>
        <v>0</v>
      </c>
      <c r="AV101" s="154">
        <f>IF(Tb.Financiering[[#This Row],[Pnr.]]=AV$7,Tb.Financiering[[#This Row],[Te financieren]]-Tb.Financiering[[#This Row],[Eigen
bijdrage]]-Tb.Financiering[[#This Row],[Andere
subsidie(s)]]-Tb.Financiering[[#This Row],[Anders]],0)</f>
        <v>0</v>
      </c>
      <c r="AW101" s="154">
        <f>IF(Tb.Financiering[[#This Row],[Pnr.]]=AW$7,Tb.Financiering[[#This Row],[Te financieren]]-Tb.Financiering[[#This Row],[Eigen
bijdrage]]-Tb.Financiering[[#This Row],[Andere
subsidie(s)]]-Tb.Financiering[[#This Row],[Anders]],0)</f>
        <v>0</v>
      </c>
      <c r="AX101" s="154">
        <f>IF(Tb.Financiering[[#This Row],[Pnr.]]=AX$7,Tb.Financiering[[#This Row],[Te financieren]]-Tb.Financiering[[#This Row],[Eigen
bijdrage]]-Tb.Financiering[[#This Row],[Andere
subsidie(s)]]-Tb.Financiering[[#This Row],[Anders]],0)</f>
        <v>0</v>
      </c>
      <c r="AY101" s="154">
        <f>IF(Tb.Financiering[[#This Row],[Pnr.]]=AY$7,Tb.Financiering[[#This Row],[Te financieren]]-Tb.Financiering[[#This Row],[Eigen
bijdrage]]-Tb.Financiering[[#This Row],[Andere
subsidie(s)]]-Tb.Financiering[[#This Row],[Anders]],0)</f>
        <v>0</v>
      </c>
      <c r="AZ101" s="154">
        <f>IF(Tb.Financiering[[#This Row],[Pnr.]]=AZ$7,Tb.Financiering[[#This Row],[Te financieren]]-Tb.Financiering[[#This Row],[Eigen
bijdrage]]-Tb.Financiering[[#This Row],[Andere
subsidie(s)]]-Tb.Financiering[[#This Row],[Anders]],0)</f>
        <v>0</v>
      </c>
      <c r="BA101" s="154">
        <f>IF(Tb.Financiering[[#This Row],[Pnr.]]=BA$7,Tb.Financiering[[#This Row],[Te financieren]]-Tb.Financiering[[#This Row],[Eigen
bijdrage]]-Tb.Financiering[[#This Row],[Andere
subsidie(s)]]-Tb.Financiering[[#This Row],[Anders]],0)</f>
        <v>0</v>
      </c>
      <c r="BB101" s="154">
        <f>IF(Tb.Financiering[[#This Row],[Pnr.]]=BB$7,Tb.Financiering[[#This Row],[Te financieren]]-Tb.Financiering[[#This Row],[Eigen
bijdrage]]-Tb.Financiering[[#This Row],[Andere
subsidie(s)]]-Tb.Financiering[[#This Row],[Anders]],0)</f>
        <v>0</v>
      </c>
      <c r="BC101" s="154">
        <f>IF(Tb.Financiering[[#This Row],[Pnr.]]=BC$7,Tb.Financiering[[#This Row],[Te financieren]]-Tb.Financiering[[#This Row],[Eigen
bijdrage]]-Tb.Financiering[[#This Row],[Andere
subsidie(s)]]-Tb.Financiering[[#This Row],[Anders]],0)</f>
        <v>0</v>
      </c>
      <c r="BD101" s="154">
        <f>IF(Tb.Financiering[[#This Row],[Pnr.]]=BD$7,Tb.Financiering[[#This Row],[Te financieren]]-Tb.Financiering[[#This Row],[Eigen
bijdrage]]-Tb.Financiering[[#This Row],[Andere
subsidie(s)]]-Tb.Financiering[[#This Row],[Anders]],0)</f>
        <v>0</v>
      </c>
      <c r="BE101" s="154">
        <f>IF(Tb.Financiering[[#This Row],[Pnr.]]=BE$7,Tb.Financiering[[#This Row],[Te financieren]]-Tb.Financiering[[#This Row],[Eigen
bijdrage]]-Tb.Financiering[[#This Row],[Andere
subsidie(s)]]-Tb.Financiering[[#This Row],[Anders]],0)</f>
        <v>0</v>
      </c>
      <c r="BF101" s="154">
        <f>IF(Tb.Financiering[[#This Row],[Pnr.]]=BF$7,Tb.Financiering[[#This Row],[Te financieren]]-Tb.Financiering[[#This Row],[Eigen
bijdrage]]-Tb.Financiering[[#This Row],[Andere
subsidie(s)]]-Tb.Financiering[[#This Row],[Anders]],0)</f>
        <v>0</v>
      </c>
      <c r="BG101" s="154">
        <f>IF(Tb.Financiering[[#This Row],[Pnr.]]=BG$7,Tb.Financiering[[#This Row],[Te financieren]]-Tb.Financiering[[#This Row],[Eigen
bijdrage]]-Tb.Financiering[[#This Row],[Andere
subsidie(s)]]-Tb.Financiering[[#This Row],[Anders]],0)</f>
        <v>0</v>
      </c>
      <c r="BH101" s="154">
        <f>IF(Tb.Financiering[[#This Row],[Pnr.]]=BH$7,Tb.Financiering[[#This Row],[Te financieren]]-Tb.Financiering[[#This Row],[Eigen
bijdrage]]-Tb.Financiering[[#This Row],[Andere
subsidie(s)]]-Tb.Financiering[[#This Row],[Anders]],0)</f>
        <v>0</v>
      </c>
      <c r="BI101" s="154">
        <f>IF(Tb.Financiering[[#This Row],[Pnr.]]=BI$7,Tb.Financiering[[#This Row],[Te financieren]]-Tb.Financiering[[#This Row],[Eigen
bijdrage]]-Tb.Financiering[[#This Row],[Andere
subsidie(s)]]-Tb.Financiering[[#This Row],[Anders]],0)</f>
        <v>0</v>
      </c>
      <c r="BJ101" s="154">
        <f>IF(Tb.Financiering[[#This Row],[Pnr.]]=BJ$7,Tb.Financiering[[#This Row],[Te financieren]]-Tb.Financiering[[#This Row],[Eigen
bijdrage]]-Tb.Financiering[[#This Row],[Andere
subsidie(s)]]-Tb.Financiering[[#This Row],[Anders]],0)</f>
        <v>0</v>
      </c>
      <c r="BK101" s="154">
        <f>IF(Tb.Financiering[[#This Row],[Pnr.]]=BK$7,Tb.Financiering[[#This Row],[Te financieren]]-Tb.Financiering[[#This Row],[Eigen
bijdrage]]-Tb.Financiering[[#This Row],[Andere
subsidie(s)]]-Tb.Financiering[[#This Row],[Anders]],0)</f>
        <v>0</v>
      </c>
      <c r="BL101" s="154">
        <f>IF(Tb.Financiering[[#This Row],[Pnr.]]=BL$7,Tb.Financiering[[#This Row],[Te financieren]]-Tb.Financiering[[#This Row],[Eigen
bijdrage]]-Tb.Financiering[[#This Row],[Andere
subsidie(s)]]-Tb.Financiering[[#This Row],[Anders]],0)</f>
        <v>0</v>
      </c>
      <c r="BM101" s="154">
        <f>IF(Tb.Financiering[[#This Row],[Pnr.]]=BM$7,Tb.Financiering[[#This Row],[Te financieren]]-Tb.Financiering[[#This Row],[Eigen
bijdrage]]-Tb.Financiering[[#This Row],[Andere
subsidie(s)]]-Tb.Financiering[[#This Row],[Anders]],0)</f>
        <v>0</v>
      </c>
      <c r="BN101" s="259">
        <f>IF(Tb.Financiering[[#This Row],[Pnr.]]=BN$7,Tb.Financiering[[#This Row],[Eigen
bijdrage]]+Tb.Financiering[[#This Row],[Andere
subsidie(s)]]+Tb.Financiering[[#This Row],[Anders]],0)</f>
        <v>0</v>
      </c>
      <c r="BO101" s="259">
        <f>IF(Tb.Financiering[[#This Row],[Pnr.]]=BO$7,Tb.Financiering[[#This Row],[Eigen
bijdrage]]+Tb.Financiering[[#This Row],[Andere
subsidie(s)]]+Tb.Financiering[[#This Row],[Anders]],0)</f>
        <v>0</v>
      </c>
      <c r="BP101" s="259">
        <f>IF(Tb.Financiering[[#This Row],[Pnr.]]=BP$7,Tb.Financiering[[#This Row],[Eigen
bijdrage]]+Tb.Financiering[[#This Row],[Andere
subsidie(s)]]+Tb.Financiering[[#This Row],[Anders]],0)</f>
        <v>0</v>
      </c>
      <c r="BQ101" s="259">
        <f>IF(Tb.Financiering[[#This Row],[Pnr.]]=BQ$7,Tb.Financiering[[#This Row],[Eigen
bijdrage]]+Tb.Financiering[[#This Row],[Andere
subsidie(s)]]+Tb.Financiering[[#This Row],[Anders]],0)</f>
        <v>0</v>
      </c>
      <c r="BR101" s="259">
        <f>IF(Tb.Financiering[[#This Row],[Pnr.]]=BR$7,Tb.Financiering[[#This Row],[Eigen
bijdrage]]+Tb.Financiering[[#This Row],[Andere
subsidie(s)]]+Tb.Financiering[[#This Row],[Anders]],0)</f>
        <v>0</v>
      </c>
      <c r="BS101" s="259">
        <f>IF(Tb.Financiering[[#This Row],[Pnr.]]=BS$7,Tb.Financiering[[#This Row],[Eigen
bijdrage]]+Tb.Financiering[[#This Row],[Andere
subsidie(s)]]+Tb.Financiering[[#This Row],[Anders]],0)</f>
        <v>0</v>
      </c>
      <c r="BT101" s="259">
        <f>IF(Tb.Financiering[[#This Row],[Pnr.]]=BT$7,Tb.Financiering[[#This Row],[Eigen
bijdrage]]+Tb.Financiering[[#This Row],[Andere
subsidie(s)]]+Tb.Financiering[[#This Row],[Anders]],0)</f>
        <v>0</v>
      </c>
      <c r="BU101" s="259">
        <f>IF(Tb.Financiering[[#This Row],[Pnr.]]=BU$7,Tb.Financiering[[#This Row],[Eigen
bijdrage]]+Tb.Financiering[[#This Row],[Andere
subsidie(s)]]+Tb.Financiering[[#This Row],[Anders]],0)</f>
        <v>0</v>
      </c>
      <c r="BV101" s="259">
        <f>IF(Tb.Financiering[[#This Row],[Pnr.]]=BV$7,Tb.Financiering[[#This Row],[Eigen
bijdrage]]+Tb.Financiering[[#This Row],[Andere
subsidie(s)]]+Tb.Financiering[[#This Row],[Anders]],0)</f>
        <v>0</v>
      </c>
      <c r="BW101" s="259">
        <f>IF(Tb.Financiering[[#This Row],[Pnr.]]=BW$7,Tb.Financiering[[#This Row],[Eigen
bijdrage]]+Tb.Financiering[[#This Row],[Andere
subsidie(s)]]+Tb.Financiering[[#This Row],[Anders]],0)</f>
        <v>0</v>
      </c>
      <c r="BX101" s="259">
        <f>IF(Tb.Financiering[[#This Row],[Pnr.]]=BX$7,Tb.Financiering[[#This Row],[Eigen
bijdrage]]+Tb.Financiering[[#This Row],[Andere
subsidie(s)]]+Tb.Financiering[[#This Row],[Anders]],0)</f>
        <v>0</v>
      </c>
      <c r="BY101" s="259">
        <f>IF(Tb.Financiering[[#This Row],[Pnr.]]=BY$7,Tb.Financiering[[#This Row],[Eigen
bijdrage]]+Tb.Financiering[[#This Row],[Andere
subsidie(s)]]+Tb.Financiering[[#This Row],[Anders]],0)</f>
        <v>0</v>
      </c>
      <c r="BZ101" s="259">
        <f>IF(Tb.Financiering[[#This Row],[Pnr.]]=BZ$7,Tb.Financiering[[#This Row],[Eigen
bijdrage]]+Tb.Financiering[[#This Row],[Andere
subsidie(s)]]+Tb.Financiering[[#This Row],[Anders]],0)</f>
        <v>0</v>
      </c>
      <c r="CA101" s="259">
        <f>IF(Tb.Financiering[[#This Row],[Pnr.]]=CA$7,Tb.Financiering[[#This Row],[Eigen
bijdrage]]+Tb.Financiering[[#This Row],[Andere
subsidie(s)]]+Tb.Financiering[[#This Row],[Anders]],0)</f>
        <v>0</v>
      </c>
      <c r="CB101" s="259">
        <f>IF(Tb.Financiering[[#This Row],[Pnr.]]=CB$7,Tb.Financiering[[#This Row],[Eigen
bijdrage]]+Tb.Financiering[[#This Row],[Andere
subsidie(s)]]+Tb.Financiering[[#This Row],[Anders]],0)</f>
        <v>0</v>
      </c>
      <c r="CC101" s="259">
        <f>IF(Tb.Financiering[[#This Row],[Pnr.]]=CC$7,Tb.Financiering[[#This Row],[Eigen
bijdrage]]+Tb.Financiering[[#This Row],[Andere
subsidie(s)]]+Tb.Financiering[[#This Row],[Anders]],0)</f>
        <v>0</v>
      </c>
      <c r="CD101" s="259">
        <f>IF(Tb.Financiering[[#This Row],[Pnr.]]=CD$7,Tb.Financiering[[#This Row],[Eigen
bijdrage]]+Tb.Financiering[[#This Row],[Andere
subsidie(s)]]+Tb.Financiering[[#This Row],[Anders]],0)</f>
        <v>0</v>
      </c>
      <c r="CE101" s="259">
        <f>IF(Tb.Financiering[[#This Row],[Pnr.]]=CE$7,Tb.Financiering[[#This Row],[Eigen
bijdrage]]+Tb.Financiering[[#This Row],[Andere
subsidie(s)]]+Tb.Financiering[[#This Row],[Anders]],0)</f>
        <v>0</v>
      </c>
      <c r="CF101" s="259">
        <f>IF(Tb.Financiering[[#This Row],[Pnr.]]=CF$7,Tb.Financiering[[#This Row],[Eigen
bijdrage]]+Tb.Financiering[[#This Row],[Andere
subsidie(s)]]+Tb.Financiering[[#This Row],[Anders]],0)</f>
        <v>0</v>
      </c>
      <c r="CG101" s="259">
        <f>IF(Tb.Financiering[[#This Row],[Pnr.]]=CG$7,Tb.Financiering[[#This Row],[Eigen
bijdrage]]+Tb.Financiering[[#This Row],[Andere
subsidie(s)]]+Tb.Financiering[[#This Row],[Anders]],0)</f>
        <v>0</v>
      </c>
      <c r="CH101" s="259">
        <f>IF(Tb.Financiering[[#This Row],[Pnr.]]=CH$7,Tb.Financiering[[#This Row],[Eigen
bijdrage]]+Tb.Financiering[[#This Row],[Andere
subsidie(s)]]+Tb.Financiering[[#This Row],[Anders]],0)</f>
        <v>0</v>
      </c>
      <c r="CI101" s="259">
        <f>IF(Tb.Financiering[[#This Row],[Pnr.]]=CI$7,Tb.Financiering[[#This Row],[Eigen
bijdrage]]+Tb.Financiering[[#This Row],[Andere
subsidie(s)]]+Tb.Financiering[[#This Row],[Anders]],0)</f>
        <v>0</v>
      </c>
      <c r="CJ101" s="259">
        <f>IF(Tb.Financiering[[#This Row],[Pnr.]]=CJ$7,Tb.Financiering[[#This Row],[Eigen
bijdrage]]+Tb.Financiering[[#This Row],[Andere
subsidie(s)]]+Tb.Financiering[[#This Row],[Anders]],0)</f>
        <v>0</v>
      </c>
      <c r="CK101" s="259">
        <f>IF(Tb.Financiering[[#This Row],[Pnr.]]=CK$7,Tb.Financiering[[#This Row],[Eigen
bijdrage]]+Tb.Financiering[[#This Row],[Andere
subsidie(s)]]+Tb.Financiering[[#This Row],[Anders]],0)</f>
        <v>0</v>
      </c>
      <c r="CL101" s="259">
        <f>IF(Tb.Financiering[[#This Row],[Pnr.]]=CL$7,Tb.Financiering[[#This Row],[Eigen
bijdrage]]+Tb.Financiering[[#This Row],[Andere
subsidie(s)]]+Tb.Financiering[[#This Row],[Anders]],0)</f>
        <v>0</v>
      </c>
      <c r="CM101" s="259">
        <f>IF(Tb.Financiering[[#This Row],[Pnr.]]=CM$7,Tb.Financiering[[#This Row],[Eigen
bijdrage]]+Tb.Financiering[[#This Row],[Andere
subsidie(s)]]+Tb.Financiering[[#This Row],[Anders]],0)</f>
        <v>0</v>
      </c>
      <c r="CN101" s="259">
        <f>IF(Tb.Financiering[[#This Row],[Pnr.]]=CN$7,Tb.Financiering[[#This Row],[Eigen
bijdrage]]+Tb.Financiering[[#This Row],[Andere
subsidie(s)]]+Tb.Financiering[[#This Row],[Anders]],0)</f>
        <v>0</v>
      </c>
      <c r="CO101" s="259">
        <f>IF(Tb.Financiering[[#This Row],[Pnr.]]=CO$7,Tb.Financiering[[#This Row],[Eigen
bijdrage]]+Tb.Financiering[[#This Row],[Andere
subsidie(s)]]+Tb.Financiering[[#This Row],[Anders]],0)</f>
        <v>0</v>
      </c>
      <c r="CP101" s="259">
        <f>IF(Tb.Financiering[[#This Row],[Pnr.]]=CP$7,Tb.Financiering[[#This Row],[Eigen
bijdrage]]+Tb.Financiering[[#This Row],[Andere
subsidie(s)]]+Tb.Financiering[[#This Row],[Anders]],0)</f>
        <v>0</v>
      </c>
      <c r="CQ101" s="259">
        <f>IF(Tb.Financiering[[#This Row],[Pnr.]]=CQ$7,Tb.Financiering[[#This Row],[Eigen
bijdrage]]+Tb.Financiering[[#This Row],[Andere
subsidie(s)]]+Tb.Financiering[[#This Row],[Anders]],0)</f>
        <v>0</v>
      </c>
      <c r="CR101" s="259">
        <f>IF(Tb.Financiering[[#This Row],[Pnr.]]=CR$7,Tb.Financiering[[#This Row],[Eigen
bijdrage]]+Tb.Financiering[[#This Row],[Andere
subsidie(s)]]+Tb.Financiering[[#This Row],[Anders]],0)</f>
        <v>0</v>
      </c>
      <c r="CS101" s="259">
        <f>IF(Tb.Financiering[[#This Row],[Pnr.]]=CS$7,Tb.Financiering[[#This Row],[Eigen
bijdrage]]+Tb.Financiering[[#This Row],[Andere
subsidie(s)]]+Tb.Financiering[[#This Row],[Anders]],0)</f>
        <v>0</v>
      </c>
      <c r="CT101" s="259">
        <f>IF(Tb.Financiering[[#This Row],[Pnr.]]=CT$7,Tb.Financiering[[#This Row],[Eigen
bijdrage]]+Tb.Financiering[[#This Row],[Andere
subsidie(s)]]+Tb.Financiering[[#This Row],[Anders]],0)</f>
        <v>0</v>
      </c>
      <c r="CU101" s="259">
        <f>IF(Tb.Financiering[[#This Row],[Pnr.]]=CU$7,Tb.Financiering[[#This Row],[Eigen
bijdrage]]+Tb.Financiering[[#This Row],[Andere
subsidie(s)]]+Tb.Financiering[[#This Row],[Anders]],0)</f>
        <v>0</v>
      </c>
      <c r="CV101" s="259">
        <f>IF(Tb.Financiering[[#This Row],[Pnr.]]=CV$7,Tb.Financiering[[#This Row],[Eigen
bijdrage]]+Tb.Financiering[[#This Row],[Andere
subsidie(s)]]+Tb.Financiering[[#This Row],[Anders]],0)</f>
        <v>0</v>
      </c>
      <c r="CW101" s="259">
        <f>IF(Tb.Financiering[[#This Row],[Pnr.]]=CW$7,Tb.Financiering[[#This Row],[Eigen
bijdrage]]+Tb.Financiering[[#This Row],[Andere
subsidie(s)]]+Tb.Financiering[[#This Row],[Anders]],0)</f>
        <v>0</v>
      </c>
      <c r="CX101" s="259">
        <f>IF(Tb.Financiering[[#This Row],[Pnr.]]=CX$7,Tb.Financiering[[#This Row],[Eigen
bijdrage]]+Tb.Financiering[[#This Row],[Andere
subsidie(s)]]+Tb.Financiering[[#This Row],[Anders]],0)</f>
        <v>0</v>
      </c>
      <c r="CY101" s="259">
        <f>IF(Tb.Financiering[[#This Row],[Pnr.]]=CY$7,Tb.Financiering[[#This Row],[Eigen
bijdrage]]+Tb.Financiering[[#This Row],[Andere
subsidie(s)]]+Tb.Financiering[[#This Row],[Anders]],0)</f>
        <v>0</v>
      </c>
      <c r="CZ101" s="259">
        <f>IF(Tb.Financiering[[#This Row],[Pnr.]]=CZ$7,Tb.Financiering[[#This Row],[Eigen
bijdrage]]+Tb.Financiering[[#This Row],[Andere
subsidie(s)]]+Tb.Financiering[[#This Row],[Anders]],0)</f>
        <v>0</v>
      </c>
      <c r="DA101" s="259">
        <f>IF(Tb.Financiering[[#This Row],[Pnr.]]=DA$7,Tb.Financiering[[#This Row],[Eigen
bijdrage]]+Tb.Financiering[[#This Row],[Andere
subsidie(s)]]+Tb.Financiering[[#This Row],[Anders]],0)</f>
        <v>0</v>
      </c>
      <c r="DB101" s="259">
        <f>IF(Tb.Financiering[[#This Row],[Pnr.]]=DB$7,Tb.Financiering[[#This Row],[Eigen
bijdrage]]+Tb.Financiering[[#This Row],[Andere
subsidie(s)]]+Tb.Financiering[[#This Row],[Anders]],0)</f>
        <v>0</v>
      </c>
      <c r="DC101" s="259">
        <f>IF(Tb.Financiering[[#This Row],[Pnr.]]=DC$7,Tb.Financiering[[#This Row],[Eigen
bijdrage]]+Tb.Financiering[[#This Row],[Andere
subsidie(s)]]+Tb.Financiering[[#This Row],[Anders]],0)</f>
        <v>0</v>
      </c>
      <c r="DD101" s="259">
        <f>IF(Tb.Financiering[[#This Row],[Pnr.]]=DD$7,Tb.Financiering[[#This Row],[Eigen
bijdrage]]+Tb.Financiering[[#This Row],[Andere
subsidie(s)]]+Tb.Financiering[[#This Row],[Anders]],0)</f>
        <v>0</v>
      </c>
      <c r="DE101" s="259">
        <f>IF(Tb.Financiering[[#This Row],[Pnr.]]=DE$7,Tb.Financiering[[#This Row],[Eigen
bijdrage]]+Tb.Financiering[[#This Row],[Andere
subsidie(s)]]+Tb.Financiering[[#This Row],[Anders]],0)</f>
        <v>0</v>
      </c>
      <c r="DF101" s="259">
        <f>IF(Tb.Financiering[[#This Row],[Pnr.]]=DF$7,Tb.Financiering[[#This Row],[Eigen
bijdrage]]+Tb.Financiering[[#This Row],[Andere
subsidie(s)]]+Tb.Financiering[[#This Row],[Anders]],0)</f>
        <v>0</v>
      </c>
      <c r="DG101" s="259">
        <f>IF(Tb.Financiering[[#This Row],[Pnr.]]=DG$7,Tb.Financiering[[#This Row],[Eigen
bijdrage]]+Tb.Financiering[[#This Row],[Andere
subsidie(s)]]+Tb.Financiering[[#This Row],[Anders]],0)</f>
        <v>0</v>
      </c>
      <c r="DH101" s="259">
        <f>IF(Tb.Financiering[[#This Row],[Pnr.]]=DH$7,Tb.Financiering[[#This Row],[Eigen
bijdrage]]+Tb.Financiering[[#This Row],[Andere
subsidie(s)]]+Tb.Financiering[[#This Row],[Anders]],0)</f>
        <v>0</v>
      </c>
      <c r="DI101" s="259">
        <f>IF(Tb.Financiering[[#This Row],[Pnr.]]=DI$7,Tb.Financiering[[#This Row],[Eigen
bijdrage]]+Tb.Financiering[[#This Row],[Andere
subsidie(s)]]+Tb.Financiering[[#This Row],[Anders]],0)</f>
        <v>0</v>
      </c>
      <c r="DJ101" s="259">
        <f>IF(Tb.Financiering[[#This Row],[Pnr.]]=DJ$7,Tb.Financiering[[#This Row],[Eigen
bijdrage]]+Tb.Financiering[[#This Row],[Andere
subsidie(s)]]+Tb.Financiering[[#This Row],[Anders]],0)</f>
        <v>0</v>
      </c>
      <c r="DK101" s="259">
        <f>IF(Tb.Financiering[[#This Row],[Pnr.]]=DK$7,Tb.Financiering[[#This Row],[Eigen
bijdrage]]+Tb.Financiering[[#This Row],[Andere
subsidie(s)]]+Tb.Financiering[[#This Row],[Anders]],0)</f>
        <v>0</v>
      </c>
      <c r="XEZ101" s="267"/>
      <c r="XFA101" s="267"/>
      <c r="XFB101" s="267"/>
      <c r="XFC101" s="267"/>
      <c r="XFD101" s="31"/>
    </row>
    <row r="102" spans="1:115 16380:16384" s="4" customFormat="1" x14ac:dyDescent="0.3">
      <c r="A102" s="31"/>
      <c r="B102" s="147"/>
      <c r="C102" s="147"/>
      <c r="D102" s="11">
        <f>SUMIF(Tbl.Kosten[PSAnr.],Tb.Financiering[[#This Row],[PSAnr.]],Tbl.Kosten[Totaal kosten])</f>
        <v>0</v>
      </c>
      <c r="E102" s="164">
        <f>SUMIF(Tbl.Kosten[PSAnr.],Tb.Financiering[[#This Row],[PSAnr.]],Tbl.Kosten[Subsidie])</f>
        <v>0</v>
      </c>
      <c r="F102" s="165"/>
      <c r="G102" s="164">
        <f>Tb.Financiering[[#This Row],[Begrote kosten]]-Tb.Financiering[[#This Row],[Berekende GLB subsidie]]-Tb.Financiering[[#This Row],[Correctie GLB subsidie]]</f>
        <v>0</v>
      </c>
      <c r="H102" s="166"/>
      <c r="I102" s="166"/>
      <c r="J102" s="166"/>
      <c r="K102" s="162"/>
      <c r="L102" s="97">
        <f>Tb.Financiering[[#This Row],[Te financieren]]-SUM(Tb.Financiering[[#This Row],[Eigen
bijdrage]:[Anders]])</f>
        <v>0</v>
      </c>
      <c r="M102" s="170" t="str">
        <f>IFERROR(VLOOKUP(Tb.Financiering[[#This Row],[Partnernaam]],Tbl.Projectpartners[[Naam]:[PNr.]],9,FALSE),"")</f>
        <v/>
      </c>
      <c r="N102" s="152" t="str">
        <f>IFERROR(VLOOKUP(Tb.Financiering[[#This Row],[Subsidiabele activiteit]],Tbl.Subsidiehoogte[[Subsidieactiviteit]:[SAnr.]],3,FALSE),"")</f>
        <v/>
      </c>
      <c r="O102" s="152" t="str">
        <f>_xlfn.CONCAT(Tb.Financiering[[#This Row],[Pnr.]],Tb.Financiering[[#This Row],[SAnr.]])</f>
        <v/>
      </c>
      <c r="P102" s="154">
        <f>IF(Tb.Financiering[[#This Row],[Pnr.]]=P$7,Tb.Financiering[[#This Row],[Te financieren]]-Tb.Financiering[[#This Row],[Eigen
bijdrage]]-Tb.Financiering[[#This Row],[Andere
subsidie(s)]]-Tb.Financiering[[#This Row],[Anders]],0)</f>
        <v>0</v>
      </c>
      <c r="Q102" s="154">
        <f>IF(Tb.Financiering[[#This Row],[Pnr.]]=Q$7,Tb.Financiering[[#This Row],[Te financieren]]-Tb.Financiering[[#This Row],[Eigen
bijdrage]]-Tb.Financiering[[#This Row],[Andere
subsidie(s)]]-Tb.Financiering[[#This Row],[Anders]],0)</f>
        <v>0</v>
      </c>
      <c r="R102" s="154">
        <f>IF(Tb.Financiering[[#This Row],[Pnr.]]=R$7,Tb.Financiering[[#This Row],[Te financieren]]-Tb.Financiering[[#This Row],[Eigen
bijdrage]]-Tb.Financiering[[#This Row],[Andere
subsidie(s)]]-Tb.Financiering[[#This Row],[Anders]],0)</f>
        <v>0</v>
      </c>
      <c r="S102" s="154">
        <f>IF(Tb.Financiering[[#This Row],[Pnr.]]=S$7,Tb.Financiering[[#This Row],[Te financieren]]-Tb.Financiering[[#This Row],[Eigen
bijdrage]]-Tb.Financiering[[#This Row],[Andere
subsidie(s)]]-Tb.Financiering[[#This Row],[Anders]],0)</f>
        <v>0</v>
      </c>
      <c r="T102" s="154">
        <f>IF(Tb.Financiering[[#This Row],[Pnr.]]=T$7,Tb.Financiering[[#This Row],[Te financieren]]-Tb.Financiering[[#This Row],[Eigen
bijdrage]]-Tb.Financiering[[#This Row],[Andere
subsidie(s)]]-Tb.Financiering[[#This Row],[Anders]],0)</f>
        <v>0</v>
      </c>
      <c r="U102" s="154">
        <f>IF(Tb.Financiering[[#This Row],[Pnr.]]=U$7,Tb.Financiering[[#This Row],[Te financieren]]-Tb.Financiering[[#This Row],[Eigen
bijdrage]]-Tb.Financiering[[#This Row],[Andere
subsidie(s)]]-Tb.Financiering[[#This Row],[Anders]],0)</f>
        <v>0</v>
      </c>
      <c r="V102" s="154">
        <f>IF(Tb.Financiering[[#This Row],[Pnr.]]=V$7,Tb.Financiering[[#This Row],[Te financieren]]-Tb.Financiering[[#This Row],[Eigen
bijdrage]]-Tb.Financiering[[#This Row],[Andere
subsidie(s)]]-Tb.Financiering[[#This Row],[Anders]],0)</f>
        <v>0</v>
      </c>
      <c r="W102" s="154">
        <f>IF(Tb.Financiering[[#This Row],[Pnr.]]=W$7,Tb.Financiering[[#This Row],[Te financieren]]-Tb.Financiering[[#This Row],[Eigen
bijdrage]]-Tb.Financiering[[#This Row],[Andere
subsidie(s)]]-Tb.Financiering[[#This Row],[Anders]],0)</f>
        <v>0</v>
      </c>
      <c r="X102" s="154">
        <f>IF(Tb.Financiering[[#This Row],[Pnr.]]=X$7,Tb.Financiering[[#This Row],[Te financieren]]-Tb.Financiering[[#This Row],[Eigen
bijdrage]]-Tb.Financiering[[#This Row],[Andere
subsidie(s)]]-Tb.Financiering[[#This Row],[Anders]],0)</f>
        <v>0</v>
      </c>
      <c r="Y102" s="154">
        <f>IF(Tb.Financiering[[#This Row],[Pnr.]]=Y$7,Tb.Financiering[[#This Row],[Te financieren]]-Tb.Financiering[[#This Row],[Eigen
bijdrage]]-Tb.Financiering[[#This Row],[Andere
subsidie(s)]]-Tb.Financiering[[#This Row],[Anders]],0)</f>
        <v>0</v>
      </c>
      <c r="Z102" s="154">
        <f>IF(Tb.Financiering[[#This Row],[Pnr.]]=Z$7,Tb.Financiering[[#This Row],[Te financieren]]-Tb.Financiering[[#This Row],[Eigen
bijdrage]]-Tb.Financiering[[#This Row],[Andere
subsidie(s)]]-Tb.Financiering[[#This Row],[Anders]],0)</f>
        <v>0</v>
      </c>
      <c r="AA102" s="154">
        <f>IF(Tb.Financiering[[#This Row],[Pnr.]]=AA$7,Tb.Financiering[[#This Row],[Te financieren]]-Tb.Financiering[[#This Row],[Eigen
bijdrage]]-Tb.Financiering[[#This Row],[Andere
subsidie(s)]]-Tb.Financiering[[#This Row],[Anders]],0)</f>
        <v>0</v>
      </c>
      <c r="AB102" s="154">
        <f>IF(Tb.Financiering[[#This Row],[Pnr.]]=AB$7,Tb.Financiering[[#This Row],[Te financieren]]-Tb.Financiering[[#This Row],[Eigen
bijdrage]]-Tb.Financiering[[#This Row],[Andere
subsidie(s)]]-Tb.Financiering[[#This Row],[Anders]],0)</f>
        <v>0</v>
      </c>
      <c r="AC102" s="154">
        <f>IF(Tb.Financiering[[#This Row],[Pnr.]]=AC$7,Tb.Financiering[[#This Row],[Te financieren]]-Tb.Financiering[[#This Row],[Eigen
bijdrage]]-Tb.Financiering[[#This Row],[Andere
subsidie(s)]]-Tb.Financiering[[#This Row],[Anders]],0)</f>
        <v>0</v>
      </c>
      <c r="AD102" s="154">
        <f>IF(Tb.Financiering[[#This Row],[Pnr.]]=AD$7,Tb.Financiering[[#This Row],[Te financieren]]-Tb.Financiering[[#This Row],[Eigen
bijdrage]]-Tb.Financiering[[#This Row],[Andere
subsidie(s)]]-Tb.Financiering[[#This Row],[Anders]],0)</f>
        <v>0</v>
      </c>
      <c r="AE102" s="154">
        <f>IF(Tb.Financiering[[#This Row],[Pnr.]]=AE$7,Tb.Financiering[[#This Row],[Te financieren]]-Tb.Financiering[[#This Row],[Eigen
bijdrage]]-Tb.Financiering[[#This Row],[Andere
subsidie(s)]]-Tb.Financiering[[#This Row],[Anders]],0)</f>
        <v>0</v>
      </c>
      <c r="AF102" s="154">
        <f>IF(Tb.Financiering[[#This Row],[Pnr.]]=AF$7,Tb.Financiering[[#This Row],[Te financieren]]-Tb.Financiering[[#This Row],[Eigen
bijdrage]]-Tb.Financiering[[#This Row],[Andere
subsidie(s)]]-Tb.Financiering[[#This Row],[Anders]],0)</f>
        <v>0</v>
      </c>
      <c r="AG102" s="154">
        <f>IF(Tb.Financiering[[#This Row],[Pnr.]]=AG$7,Tb.Financiering[[#This Row],[Te financieren]]-Tb.Financiering[[#This Row],[Eigen
bijdrage]]-Tb.Financiering[[#This Row],[Andere
subsidie(s)]]-Tb.Financiering[[#This Row],[Anders]],0)</f>
        <v>0</v>
      </c>
      <c r="AH102" s="154">
        <f>IF(Tb.Financiering[[#This Row],[Pnr.]]=AH$7,Tb.Financiering[[#This Row],[Te financieren]]-Tb.Financiering[[#This Row],[Eigen
bijdrage]]-Tb.Financiering[[#This Row],[Andere
subsidie(s)]]-Tb.Financiering[[#This Row],[Anders]],0)</f>
        <v>0</v>
      </c>
      <c r="AI102" s="154">
        <f>IF(Tb.Financiering[[#This Row],[Pnr.]]=AI$7,Tb.Financiering[[#This Row],[Te financieren]]-Tb.Financiering[[#This Row],[Eigen
bijdrage]]-Tb.Financiering[[#This Row],[Andere
subsidie(s)]]-Tb.Financiering[[#This Row],[Anders]],0)</f>
        <v>0</v>
      </c>
      <c r="AJ102" s="154">
        <f>IF(Tb.Financiering[[#This Row],[Pnr.]]=AJ$7,Tb.Financiering[[#This Row],[Te financieren]]-Tb.Financiering[[#This Row],[Eigen
bijdrage]]-Tb.Financiering[[#This Row],[Andere
subsidie(s)]]-Tb.Financiering[[#This Row],[Anders]],0)</f>
        <v>0</v>
      </c>
      <c r="AK102" s="154">
        <f>IF(Tb.Financiering[[#This Row],[Pnr.]]=AK$7,Tb.Financiering[[#This Row],[Te financieren]]-Tb.Financiering[[#This Row],[Eigen
bijdrage]]-Tb.Financiering[[#This Row],[Andere
subsidie(s)]]-Tb.Financiering[[#This Row],[Anders]],0)</f>
        <v>0</v>
      </c>
      <c r="AL102" s="154">
        <f>IF(Tb.Financiering[[#This Row],[Pnr.]]=AL$7,Tb.Financiering[[#This Row],[Te financieren]]-Tb.Financiering[[#This Row],[Eigen
bijdrage]]-Tb.Financiering[[#This Row],[Andere
subsidie(s)]]-Tb.Financiering[[#This Row],[Anders]],0)</f>
        <v>0</v>
      </c>
      <c r="AM102" s="154">
        <f>IF(Tb.Financiering[[#This Row],[Pnr.]]=AM$7,Tb.Financiering[[#This Row],[Te financieren]]-Tb.Financiering[[#This Row],[Eigen
bijdrage]]-Tb.Financiering[[#This Row],[Andere
subsidie(s)]]-Tb.Financiering[[#This Row],[Anders]],0)</f>
        <v>0</v>
      </c>
      <c r="AN102" s="154">
        <f>IF(Tb.Financiering[[#This Row],[Pnr.]]=AN$7,Tb.Financiering[[#This Row],[Te financieren]]-Tb.Financiering[[#This Row],[Eigen
bijdrage]]-Tb.Financiering[[#This Row],[Andere
subsidie(s)]]-Tb.Financiering[[#This Row],[Anders]],0)</f>
        <v>0</v>
      </c>
      <c r="AO102" s="154">
        <f>IF(Tb.Financiering[[#This Row],[Pnr.]]=AO$7,Tb.Financiering[[#This Row],[Te financieren]]-Tb.Financiering[[#This Row],[Eigen
bijdrage]]-Tb.Financiering[[#This Row],[Andere
subsidie(s)]]-Tb.Financiering[[#This Row],[Anders]],0)</f>
        <v>0</v>
      </c>
      <c r="AP102" s="154">
        <f>IF(Tb.Financiering[[#This Row],[Pnr.]]=AP$7,Tb.Financiering[[#This Row],[Te financieren]]-Tb.Financiering[[#This Row],[Eigen
bijdrage]]-Tb.Financiering[[#This Row],[Andere
subsidie(s)]]-Tb.Financiering[[#This Row],[Anders]],0)</f>
        <v>0</v>
      </c>
      <c r="AQ102" s="154">
        <f>IF(Tb.Financiering[[#This Row],[Pnr.]]=AQ$7,Tb.Financiering[[#This Row],[Te financieren]]-Tb.Financiering[[#This Row],[Eigen
bijdrage]]-Tb.Financiering[[#This Row],[Andere
subsidie(s)]]-Tb.Financiering[[#This Row],[Anders]],0)</f>
        <v>0</v>
      </c>
      <c r="AR102" s="154">
        <f>IF(Tb.Financiering[[#This Row],[Pnr.]]=AR$7,Tb.Financiering[[#This Row],[Te financieren]]-Tb.Financiering[[#This Row],[Eigen
bijdrage]]-Tb.Financiering[[#This Row],[Andere
subsidie(s)]]-Tb.Financiering[[#This Row],[Anders]],0)</f>
        <v>0</v>
      </c>
      <c r="AS102" s="154">
        <f>IF(Tb.Financiering[[#This Row],[Pnr.]]=AS$7,Tb.Financiering[[#This Row],[Te financieren]]-Tb.Financiering[[#This Row],[Eigen
bijdrage]]-Tb.Financiering[[#This Row],[Andere
subsidie(s)]]-Tb.Financiering[[#This Row],[Anders]],0)</f>
        <v>0</v>
      </c>
      <c r="AT102" s="154">
        <f>IF(Tb.Financiering[[#This Row],[Pnr.]]=AT$7,Tb.Financiering[[#This Row],[Te financieren]]-Tb.Financiering[[#This Row],[Eigen
bijdrage]]-Tb.Financiering[[#This Row],[Andere
subsidie(s)]]-Tb.Financiering[[#This Row],[Anders]],0)</f>
        <v>0</v>
      </c>
      <c r="AU102" s="154">
        <f>IF(Tb.Financiering[[#This Row],[Pnr.]]=AU$7,Tb.Financiering[[#This Row],[Te financieren]]-Tb.Financiering[[#This Row],[Eigen
bijdrage]]-Tb.Financiering[[#This Row],[Andere
subsidie(s)]]-Tb.Financiering[[#This Row],[Anders]],0)</f>
        <v>0</v>
      </c>
      <c r="AV102" s="154">
        <f>IF(Tb.Financiering[[#This Row],[Pnr.]]=AV$7,Tb.Financiering[[#This Row],[Te financieren]]-Tb.Financiering[[#This Row],[Eigen
bijdrage]]-Tb.Financiering[[#This Row],[Andere
subsidie(s)]]-Tb.Financiering[[#This Row],[Anders]],0)</f>
        <v>0</v>
      </c>
      <c r="AW102" s="154">
        <f>IF(Tb.Financiering[[#This Row],[Pnr.]]=AW$7,Tb.Financiering[[#This Row],[Te financieren]]-Tb.Financiering[[#This Row],[Eigen
bijdrage]]-Tb.Financiering[[#This Row],[Andere
subsidie(s)]]-Tb.Financiering[[#This Row],[Anders]],0)</f>
        <v>0</v>
      </c>
      <c r="AX102" s="154">
        <f>IF(Tb.Financiering[[#This Row],[Pnr.]]=AX$7,Tb.Financiering[[#This Row],[Te financieren]]-Tb.Financiering[[#This Row],[Eigen
bijdrage]]-Tb.Financiering[[#This Row],[Andere
subsidie(s)]]-Tb.Financiering[[#This Row],[Anders]],0)</f>
        <v>0</v>
      </c>
      <c r="AY102" s="154">
        <f>IF(Tb.Financiering[[#This Row],[Pnr.]]=AY$7,Tb.Financiering[[#This Row],[Te financieren]]-Tb.Financiering[[#This Row],[Eigen
bijdrage]]-Tb.Financiering[[#This Row],[Andere
subsidie(s)]]-Tb.Financiering[[#This Row],[Anders]],0)</f>
        <v>0</v>
      </c>
      <c r="AZ102" s="154">
        <f>IF(Tb.Financiering[[#This Row],[Pnr.]]=AZ$7,Tb.Financiering[[#This Row],[Te financieren]]-Tb.Financiering[[#This Row],[Eigen
bijdrage]]-Tb.Financiering[[#This Row],[Andere
subsidie(s)]]-Tb.Financiering[[#This Row],[Anders]],0)</f>
        <v>0</v>
      </c>
      <c r="BA102" s="154">
        <f>IF(Tb.Financiering[[#This Row],[Pnr.]]=BA$7,Tb.Financiering[[#This Row],[Te financieren]]-Tb.Financiering[[#This Row],[Eigen
bijdrage]]-Tb.Financiering[[#This Row],[Andere
subsidie(s)]]-Tb.Financiering[[#This Row],[Anders]],0)</f>
        <v>0</v>
      </c>
      <c r="BB102" s="154">
        <f>IF(Tb.Financiering[[#This Row],[Pnr.]]=BB$7,Tb.Financiering[[#This Row],[Te financieren]]-Tb.Financiering[[#This Row],[Eigen
bijdrage]]-Tb.Financiering[[#This Row],[Andere
subsidie(s)]]-Tb.Financiering[[#This Row],[Anders]],0)</f>
        <v>0</v>
      </c>
      <c r="BC102" s="154">
        <f>IF(Tb.Financiering[[#This Row],[Pnr.]]=BC$7,Tb.Financiering[[#This Row],[Te financieren]]-Tb.Financiering[[#This Row],[Eigen
bijdrage]]-Tb.Financiering[[#This Row],[Andere
subsidie(s)]]-Tb.Financiering[[#This Row],[Anders]],0)</f>
        <v>0</v>
      </c>
      <c r="BD102" s="154">
        <f>IF(Tb.Financiering[[#This Row],[Pnr.]]=BD$7,Tb.Financiering[[#This Row],[Te financieren]]-Tb.Financiering[[#This Row],[Eigen
bijdrage]]-Tb.Financiering[[#This Row],[Andere
subsidie(s)]]-Tb.Financiering[[#This Row],[Anders]],0)</f>
        <v>0</v>
      </c>
      <c r="BE102" s="154">
        <f>IF(Tb.Financiering[[#This Row],[Pnr.]]=BE$7,Tb.Financiering[[#This Row],[Te financieren]]-Tb.Financiering[[#This Row],[Eigen
bijdrage]]-Tb.Financiering[[#This Row],[Andere
subsidie(s)]]-Tb.Financiering[[#This Row],[Anders]],0)</f>
        <v>0</v>
      </c>
      <c r="BF102" s="154">
        <f>IF(Tb.Financiering[[#This Row],[Pnr.]]=BF$7,Tb.Financiering[[#This Row],[Te financieren]]-Tb.Financiering[[#This Row],[Eigen
bijdrage]]-Tb.Financiering[[#This Row],[Andere
subsidie(s)]]-Tb.Financiering[[#This Row],[Anders]],0)</f>
        <v>0</v>
      </c>
      <c r="BG102" s="154">
        <f>IF(Tb.Financiering[[#This Row],[Pnr.]]=BG$7,Tb.Financiering[[#This Row],[Te financieren]]-Tb.Financiering[[#This Row],[Eigen
bijdrage]]-Tb.Financiering[[#This Row],[Andere
subsidie(s)]]-Tb.Financiering[[#This Row],[Anders]],0)</f>
        <v>0</v>
      </c>
      <c r="BH102" s="154">
        <f>IF(Tb.Financiering[[#This Row],[Pnr.]]=BH$7,Tb.Financiering[[#This Row],[Te financieren]]-Tb.Financiering[[#This Row],[Eigen
bijdrage]]-Tb.Financiering[[#This Row],[Andere
subsidie(s)]]-Tb.Financiering[[#This Row],[Anders]],0)</f>
        <v>0</v>
      </c>
      <c r="BI102" s="154">
        <f>IF(Tb.Financiering[[#This Row],[Pnr.]]=BI$7,Tb.Financiering[[#This Row],[Te financieren]]-Tb.Financiering[[#This Row],[Eigen
bijdrage]]-Tb.Financiering[[#This Row],[Andere
subsidie(s)]]-Tb.Financiering[[#This Row],[Anders]],0)</f>
        <v>0</v>
      </c>
      <c r="BJ102" s="154">
        <f>IF(Tb.Financiering[[#This Row],[Pnr.]]=BJ$7,Tb.Financiering[[#This Row],[Te financieren]]-Tb.Financiering[[#This Row],[Eigen
bijdrage]]-Tb.Financiering[[#This Row],[Andere
subsidie(s)]]-Tb.Financiering[[#This Row],[Anders]],0)</f>
        <v>0</v>
      </c>
      <c r="BK102" s="154">
        <f>IF(Tb.Financiering[[#This Row],[Pnr.]]=BK$7,Tb.Financiering[[#This Row],[Te financieren]]-Tb.Financiering[[#This Row],[Eigen
bijdrage]]-Tb.Financiering[[#This Row],[Andere
subsidie(s)]]-Tb.Financiering[[#This Row],[Anders]],0)</f>
        <v>0</v>
      </c>
      <c r="BL102" s="154">
        <f>IF(Tb.Financiering[[#This Row],[Pnr.]]=BL$7,Tb.Financiering[[#This Row],[Te financieren]]-Tb.Financiering[[#This Row],[Eigen
bijdrage]]-Tb.Financiering[[#This Row],[Andere
subsidie(s)]]-Tb.Financiering[[#This Row],[Anders]],0)</f>
        <v>0</v>
      </c>
      <c r="BM102" s="154">
        <f>IF(Tb.Financiering[[#This Row],[Pnr.]]=BM$7,Tb.Financiering[[#This Row],[Te financieren]]-Tb.Financiering[[#This Row],[Eigen
bijdrage]]-Tb.Financiering[[#This Row],[Andere
subsidie(s)]]-Tb.Financiering[[#This Row],[Anders]],0)</f>
        <v>0</v>
      </c>
      <c r="BN102" s="259">
        <f>IF(Tb.Financiering[[#This Row],[Pnr.]]=BN$7,Tb.Financiering[[#This Row],[Eigen
bijdrage]]+Tb.Financiering[[#This Row],[Andere
subsidie(s)]]+Tb.Financiering[[#This Row],[Anders]],0)</f>
        <v>0</v>
      </c>
      <c r="BO102" s="259">
        <f>IF(Tb.Financiering[[#This Row],[Pnr.]]=BO$7,Tb.Financiering[[#This Row],[Eigen
bijdrage]]+Tb.Financiering[[#This Row],[Andere
subsidie(s)]]+Tb.Financiering[[#This Row],[Anders]],0)</f>
        <v>0</v>
      </c>
      <c r="BP102" s="259">
        <f>IF(Tb.Financiering[[#This Row],[Pnr.]]=BP$7,Tb.Financiering[[#This Row],[Eigen
bijdrage]]+Tb.Financiering[[#This Row],[Andere
subsidie(s)]]+Tb.Financiering[[#This Row],[Anders]],0)</f>
        <v>0</v>
      </c>
      <c r="BQ102" s="259">
        <f>IF(Tb.Financiering[[#This Row],[Pnr.]]=BQ$7,Tb.Financiering[[#This Row],[Eigen
bijdrage]]+Tb.Financiering[[#This Row],[Andere
subsidie(s)]]+Tb.Financiering[[#This Row],[Anders]],0)</f>
        <v>0</v>
      </c>
      <c r="BR102" s="259">
        <f>IF(Tb.Financiering[[#This Row],[Pnr.]]=BR$7,Tb.Financiering[[#This Row],[Eigen
bijdrage]]+Tb.Financiering[[#This Row],[Andere
subsidie(s)]]+Tb.Financiering[[#This Row],[Anders]],0)</f>
        <v>0</v>
      </c>
      <c r="BS102" s="259">
        <f>IF(Tb.Financiering[[#This Row],[Pnr.]]=BS$7,Tb.Financiering[[#This Row],[Eigen
bijdrage]]+Tb.Financiering[[#This Row],[Andere
subsidie(s)]]+Tb.Financiering[[#This Row],[Anders]],0)</f>
        <v>0</v>
      </c>
      <c r="BT102" s="259">
        <f>IF(Tb.Financiering[[#This Row],[Pnr.]]=BT$7,Tb.Financiering[[#This Row],[Eigen
bijdrage]]+Tb.Financiering[[#This Row],[Andere
subsidie(s)]]+Tb.Financiering[[#This Row],[Anders]],0)</f>
        <v>0</v>
      </c>
      <c r="BU102" s="259">
        <f>IF(Tb.Financiering[[#This Row],[Pnr.]]=BU$7,Tb.Financiering[[#This Row],[Eigen
bijdrage]]+Tb.Financiering[[#This Row],[Andere
subsidie(s)]]+Tb.Financiering[[#This Row],[Anders]],0)</f>
        <v>0</v>
      </c>
      <c r="BV102" s="259">
        <f>IF(Tb.Financiering[[#This Row],[Pnr.]]=BV$7,Tb.Financiering[[#This Row],[Eigen
bijdrage]]+Tb.Financiering[[#This Row],[Andere
subsidie(s)]]+Tb.Financiering[[#This Row],[Anders]],0)</f>
        <v>0</v>
      </c>
      <c r="BW102" s="259">
        <f>IF(Tb.Financiering[[#This Row],[Pnr.]]=BW$7,Tb.Financiering[[#This Row],[Eigen
bijdrage]]+Tb.Financiering[[#This Row],[Andere
subsidie(s)]]+Tb.Financiering[[#This Row],[Anders]],0)</f>
        <v>0</v>
      </c>
      <c r="BX102" s="259">
        <f>IF(Tb.Financiering[[#This Row],[Pnr.]]=BX$7,Tb.Financiering[[#This Row],[Eigen
bijdrage]]+Tb.Financiering[[#This Row],[Andere
subsidie(s)]]+Tb.Financiering[[#This Row],[Anders]],0)</f>
        <v>0</v>
      </c>
      <c r="BY102" s="259">
        <f>IF(Tb.Financiering[[#This Row],[Pnr.]]=BY$7,Tb.Financiering[[#This Row],[Eigen
bijdrage]]+Tb.Financiering[[#This Row],[Andere
subsidie(s)]]+Tb.Financiering[[#This Row],[Anders]],0)</f>
        <v>0</v>
      </c>
      <c r="BZ102" s="259">
        <f>IF(Tb.Financiering[[#This Row],[Pnr.]]=BZ$7,Tb.Financiering[[#This Row],[Eigen
bijdrage]]+Tb.Financiering[[#This Row],[Andere
subsidie(s)]]+Tb.Financiering[[#This Row],[Anders]],0)</f>
        <v>0</v>
      </c>
      <c r="CA102" s="259">
        <f>IF(Tb.Financiering[[#This Row],[Pnr.]]=CA$7,Tb.Financiering[[#This Row],[Eigen
bijdrage]]+Tb.Financiering[[#This Row],[Andere
subsidie(s)]]+Tb.Financiering[[#This Row],[Anders]],0)</f>
        <v>0</v>
      </c>
      <c r="CB102" s="259">
        <f>IF(Tb.Financiering[[#This Row],[Pnr.]]=CB$7,Tb.Financiering[[#This Row],[Eigen
bijdrage]]+Tb.Financiering[[#This Row],[Andere
subsidie(s)]]+Tb.Financiering[[#This Row],[Anders]],0)</f>
        <v>0</v>
      </c>
      <c r="CC102" s="259">
        <f>IF(Tb.Financiering[[#This Row],[Pnr.]]=CC$7,Tb.Financiering[[#This Row],[Eigen
bijdrage]]+Tb.Financiering[[#This Row],[Andere
subsidie(s)]]+Tb.Financiering[[#This Row],[Anders]],0)</f>
        <v>0</v>
      </c>
      <c r="CD102" s="259">
        <f>IF(Tb.Financiering[[#This Row],[Pnr.]]=CD$7,Tb.Financiering[[#This Row],[Eigen
bijdrage]]+Tb.Financiering[[#This Row],[Andere
subsidie(s)]]+Tb.Financiering[[#This Row],[Anders]],0)</f>
        <v>0</v>
      </c>
      <c r="CE102" s="259">
        <f>IF(Tb.Financiering[[#This Row],[Pnr.]]=CE$7,Tb.Financiering[[#This Row],[Eigen
bijdrage]]+Tb.Financiering[[#This Row],[Andere
subsidie(s)]]+Tb.Financiering[[#This Row],[Anders]],0)</f>
        <v>0</v>
      </c>
      <c r="CF102" s="259">
        <f>IF(Tb.Financiering[[#This Row],[Pnr.]]=CF$7,Tb.Financiering[[#This Row],[Eigen
bijdrage]]+Tb.Financiering[[#This Row],[Andere
subsidie(s)]]+Tb.Financiering[[#This Row],[Anders]],0)</f>
        <v>0</v>
      </c>
      <c r="CG102" s="259">
        <f>IF(Tb.Financiering[[#This Row],[Pnr.]]=CG$7,Tb.Financiering[[#This Row],[Eigen
bijdrage]]+Tb.Financiering[[#This Row],[Andere
subsidie(s)]]+Tb.Financiering[[#This Row],[Anders]],0)</f>
        <v>0</v>
      </c>
      <c r="CH102" s="259">
        <f>IF(Tb.Financiering[[#This Row],[Pnr.]]=CH$7,Tb.Financiering[[#This Row],[Eigen
bijdrage]]+Tb.Financiering[[#This Row],[Andere
subsidie(s)]]+Tb.Financiering[[#This Row],[Anders]],0)</f>
        <v>0</v>
      </c>
      <c r="CI102" s="259">
        <f>IF(Tb.Financiering[[#This Row],[Pnr.]]=CI$7,Tb.Financiering[[#This Row],[Eigen
bijdrage]]+Tb.Financiering[[#This Row],[Andere
subsidie(s)]]+Tb.Financiering[[#This Row],[Anders]],0)</f>
        <v>0</v>
      </c>
      <c r="CJ102" s="259">
        <f>IF(Tb.Financiering[[#This Row],[Pnr.]]=CJ$7,Tb.Financiering[[#This Row],[Eigen
bijdrage]]+Tb.Financiering[[#This Row],[Andere
subsidie(s)]]+Tb.Financiering[[#This Row],[Anders]],0)</f>
        <v>0</v>
      </c>
      <c r="CK102" s="259">
        <f>IF(Tb.Financiering[[#This Row],[Pnr.]]=CK$7,Tb.Financiering[[#This Row],[Eigen
bijdrage]]+Tb.Financiering[[#This Row],[Andere
subsidie(s)]]+Tb.Financiering[[#This Row],[Anders]],0)</f>
        <v>0</v>
      </c>
      <c r="CL102" s="259">
        <f>IF(Tb.Financiering[[#This Row],[Pnr.]]=CL$7,Tb.Financiering[[#This Row],[Eigen
bijdrage]]+Tb.Financiering[[#This Row],[Andere
subsidie(s)]]+Tb.Financiering[[#This Row],[Anders]],0)</f>
        <v>0</v>
      </c>
      <c r="CM102" s="259">
        <f>IF(Tb.Financiering[[#This Row],[Pnr.]]=CM$7,Tb.Financiering[[#This Row],[Eigen
bijdrage]]+Tb.Financiering[[#This Row],[Andere
subsidie(s)]]+Tb.Financiering[[#This Row],[Anders]],0)</f>
        <v>0</v>
      </c>
      <c r="CN102" s="259">
        <f>IF(Tb.Financiering[[#This Row],[Pnr.]]=CN$7,Tb.Financiering[[#This Row],[Eigen
bijdrage]]+Tb.Financiering[[#This Row],[Andere
subsidie(s)]]+Tb.Financiering[[#This Row],[Anders]],0)</f>
        <v>0</v>
      </c>
      <c r="CO102" s="259">
        <f>IF(Tb.Financiering[[#This Row],[Pnr.]]=CO$7,Tb.Financiering[[#This Row],[Eigen
bijdrage]]+Tb.Financiering[[#This Row],[Andere
subsidie(s)]]+Tb.Financiering[[#This Row],[Anders]],0)</f>
        <v>0</v>
      </c>
      <c r="CP102" s="259">
        <f>IF(Tb.Financiering[[#This Row],[Pnr.]]=CP$7,Tb.Financiering[[#This Row],[Eigen
bijdrage]]+Tb.Financiering[[#This Row],[Andere
subsidie(s)]]+Tb.Financiering[[#This Row],[Anders]],0)</f>
        <v>0</v>
      </c>
      <c r="CQ102" s="259">
        <f>IF(Tb.Financiering[[#This Row],[Pnr.]]=CQ$7,Tb.Financiering[[#This Row],[Eigen
bijdrage]]+Tb.Financiering[[#This Row],[Andere
subsidie(s)]]+Tb.Financiering[[#This Row],[Anders]],0)</f>
        <v>0</v>
      </c>
      <c r="CR102" s="259">
        <f>IF(Tb.Financiering[[#This Row],[Pnr.]]=CR$7,Tb.Financiering[[#This Row],[Eigen
bijdrage]]+Tb.Financiering[[#This Row],[Andere
subsidie(s)]]+Tb.Financiering[[#This Row],[Anders]],0)</f>
        <v>0</v>
      </c>
      <c r="CS102" s="259">
        <f>IF(Tb.Financiering[[#This Row],[Pnr.]]=CS$7,Tb.Financiering[[#This Row],[Eigen
bijdrage]]+Tb.Financiering[[#This Row],[Andere
subsidie(s)]]+Tb.Financiering[[#This Row],[Anders]],0)</f>
        <v>0</v>
      </c>
      <c r="CT102" s="259">
        <f>IF(Tb.Financiering[[#This Row],[Pnr.]]=CT$7,Tb.Financiering[[#This Row],[Eigen
bijdrage]]+Tb.Financiering[[#This Row],[Andere
subsidie(s)]]+Tb.Financiering[[#This Row],[Anders]],0)</f>
        <v>0</v>
      </c>
      <c r="CU102" s="259">
        <f>IF(Tb.Financiering[[#This Row],[Pnr.]]=CU$7,Tb.Financiering[[#This Row],[Eigen
bijdrage]]+Tb.Financiering[[#This Row],[Andere
subsidie(s)]]+Tb.Financiering[[#This Row],[Anders]],0)</f>
        <v>0</v>
      </c>
      <c r="CV102" s="259">
        <f>IF(Tb.Financiering[[#This Row],[Pnr.]]=CV$7,Tb.Financiering[[#This Row],[Eigen
bijdrage]]+Tb.Financiering[[#This Row],[Andere
subsidie(s)]]+Tb.Financiering[[#This Row],[Anders]],0)</f>
        <v>0</v>
      </c>
      <c r="CW102" s="259">
        <f>IF(Tb.Financiering[[#This Row],[Pnr.]]=CW$7,Tb.Financiering[[#This Row],[Eigen
bijdrage]]+Tb.Financiering[[#This Row],[Andere
subsidie(s)]]+Tb.Financiering[[#This Row],[Anders]],0)</f>
        <v>0</v>
      </c>
      <c r="CX102" s="259">
        <f>IF(Tb.Financiering[[#This Row],[Pnr.]]=CX$7,Tb.Financiering[[#This Row],[Eigen
bijdrage]]+Tb.Financiering[[#This Row],[Andere
subsidie(s)]]+Tb.Financiering[[#This Row],[Anders]],0)</f>
        <v>0</v>
      </c>
      <c r="CY102" s="259">
        <f>IF(Tb.Financiering[[#This Row],[Pnr.]]=CY$7,Tb.Financiering[[#This Row],[Eigen
bijdrage]]+Tb.Financiering[[#This Row],[Andere
subsidie(s)]]+Tb.Financiering[[#This Row],[Anders]],0)</f>
        <v>0</v>
      </c>
      <c r="CZ102" s="259">
        <f>IF(Tb.Financiering[[#This Row],[Pnr.]]=CZ$7,Tb.Financiering[[#This Row],[Eigen
bijdrage]]+Tb.Financiering[[#This Row],[Andere
subsidie(s)]]+Tb.Financiering[[#This Row],[Anders]],0)</f>
        <v>0</v>
      </c>
      <c r="DA102" s="259">
        <f>IF(Tb.Financiering[[#This Row],[Pnr.]]=DA$7,Tb.Financiering[[#This Row],[Eigen
bijdrage]]+Tb.Financiering[[#This Row],[Andere
subsidie(s)]]+Tb.Financiering[[#This Row],[Anders]],0)</f>
        <v>0</v>
      </c>
      <c r="DB102" s="259">
        <f>IF(Tb.Financiering[[#This Row],[Pnr.]]=DB$7,Tb.Financiering[[#This Row],[Eigen
bijdrage]]+Tb.Financiering[[#This Row],[Andere
subsidie(s)]]+Tb.Financiering[[#This Row],[Anders]],0)</f>
        <v>0</v>
      </c>
      <c r="DC102" s="259">
        <f>IF(Tb.Financiering[[#This Row],[Pnr.]]=DC$7,Tb.Financiering[[#This Row],[Eigen
bijdrage]]+Tb.Financiering[[#This Row],[Andere
subsidie(s)]]+Tb.Financiering[[#This Row],[Anders]],0)</f>
        <v>0</v>
      </c>
      <c r="DD102" s="259">
        <f>IF(Tb.Financiering[[#This Row],[Pnr.]]=DD$7,Tb.Financiering[[#This Row],[Eigen
bijdrage]]+Tb.Financiering[[#This Row],[Andere
subsidie(s)]]+Tb.Financiering[[#This Row],[Anders]],0)</f>
        <v>0</v>
      </c>
      <c r="DE102" s="259">
        <f>IF(Tb.Financiering[[#This Row],[Pnr.]]=DE$7,Tb.Financiering[[#This Row],[Eigen
bijdrage]]+Tb.Financiering[[#This Row],[Andere
subsidie(s)]]+Tb.Financiering[[#This Row],[Anders]],0)</f>
        <v>0</v>
      </c>
      <c r="DF102" s="259">
        <f>IF(Tb.Financiering[[#This Row],[Pnr.]]=DF$7,Tb.Financiering[[#This Row],[Eigen
bijdrage]]+Tb.Financiering[[#This Row],[Andere
subsidie(s)]]+Tb.Financiering[[#This Row],[Anders]],0)</f>
        <v>0</v>
      </c>
      <c r="DG102" s="259">
        <f>IF(Tb.Financiering[[#This Row],[Pnr.]]=DG$7,Tb.Financiering[[#This Row],[Eigen
bijdrage]]+Tb.Financiering[[#This Row],[Andere
subsidie(s)]]+Tb.Financiering[[#This Row],[Anders]],0)</f>
        <v>0</v>
      </c>
      <c r="DH102" s="259">
        <f>IF(Tb.Financiering[[#This Row],[Pnr.]]=DH$7,Tb.Financiering[[#This Row],[Eigen
bijdrage]]+Tb.Financiering[[#This Row],[Andere
subsidie(s)]]+Tb.Financiering[[#This Row],[Anders]],0)</f>
        <v>0</v>
      </c>
      <c r="DI102" s="259">
        <f>IF(Tb.Financiering[[#This Row],[Pnr.]]=DI$7,Tb.Financiering[[#This Row],[Eigen
bijdrage]]+Tb.Financiering[[#This Row],[Andere
subsidie(s)]]+Tb.Financiering[[#This Row],[Anders]],0)</f>
        <v>0</v>
      </c>
      <c r="DJ102" s="259">
        <f>IF(Tb.Financiering[[#This Row],[Pnr.]]=DJ$7,Tb.Financiering[[#This Row],[Eigen
bijdrage]]+Tb.Financiering[[#This Row],[Andere
subsidie(s)]]+Tb.Financiering[[#This Row],[Anders]],0)</f>
        <v>0</v>
      </c>
      <c r="DK102" s="259">
        <f>IF(Tb.Financiering[[#This Row],[Pnr.]]=DK$7,Tb.Financiering[[#This Row],[Eigen
bijdrage]]+Tb.Financiering[[#This Row],[Andere
subsidie(s)]]+Tb.Financiering[[#This Row],[Anders]],0)</f>
        <v>0</v>
      </c>
      <c r="XEZ102" s="267"/>
      <c r="XFA102" s="267"/>
      <c r="XFB102" s="267"/>
      <c r="XFC102" s="267"/>
      <c r="XFD102" s="31"/>
    </row>
    <row r="103" spans="1:115 16380:16384" s="4" customFormat="1" x14ac:dyDescent="0.3">
      <c r="A103" s="31"/>
      <c r="B103" s="147"/>
      <c r="C103" s="147"/>
      <c r="D103" s="11">
        <f>SUMIF(Tbl.Kosten[PSAnr.],Tb.Financiering[[#This Row],[PSAnr.]],Tbl.Kosten[Totaal kosten])</f>
        <v>0</v>
      </c>
      <c r="E103" s="164">
        <f>SUMIF(Tbl.Kosten[PSAnr.],Tb.Financiering[[#This Row],[PSAnr.]],Tbl.Kosten[Subsidie])</f>
        <v>0</v>
      </c>
      <c r="F103" s="165"/>
      <c r="G103" s="164">
        <f>Tb.Financiering[[#This Row],[Begrote kosten]]-Tb.Financiering[[#This Row],[Berekende GLB subsidie]]-Tb.Financiering[[#This Row],[Correctie GLB subsidie]]</f>
        <v>0</v>
      </c>
      <c r="H103" s="166"/>
      <c r="I103" s="166"/>
      <c r="J103" s="166"/>
      <c r="K103" s="162"/>
      <c r="L103" s="97">
        <f>Tb.Financiering[[#This Row],[Te financieren]]-SUM(Tb.Financiering[[#This Row],[Eigen
bijdrage]:[Anders]])</f>
        <v>0</v>
      </c>
      <c r="M103" s="170" t="str">
        <f>IFERROR(VLOOKUP(Tb.Financiering[[#This Row],[Partnernaam]],Tbl.Projectpartners[[Naam]:[PNr.]],9,FALSE),"")</f>
        <v/>
      </c>
      <c r="N103" s="152" t="str">
        <f>IFERROR(VLOOKUP(Tb.Financiering[[#This Row],[Subsidiabele activiteit]],Tbl.Subsidiehoogte[[Subsidieactiviteit]:[SAnr.]],3,FALSE),"")</f>
        <v/>
      </c>
      <c r="O103" s="152" t="str">
        <f>_xlfn.CONCAT(Tb.Financiering[[#This Row],[Pnr.]],Tb.Financiering[[#This Row],[SAnr.]])</f>
        <v/>
      </c>
      <c r="P103" s="154">
        <f>IF(Tb.Financiering[[#This Row],[Pnr.]]=P$7,Tb.Financiering[[#This Row],[Te financieren]]-Tb.Financiering[[#This Row],[Eigen
bijdrage]]-Tb.Financiering[[#This Row],[Andere
subsidie(s)]]-Tb.Financiering[[#This Row],[Anders]],0)</f>
        <v>0</v>
      </c>
      <c r="Q103" s="154">
        <f>IF(Tb.Financiering[[#This Row],[Pnr.]]=Q$7,Tb.Financiering[[#This Row],[Te financieren]]-Tb.Financiering[[#This Row],[Eigen
bijdrage]]-Tb.Financiering[[#This Row],[Andere
subsidie(s)]]-Tb.Financiering[[#This Row],[Anders]],0)</f>
        <v>0</v>
      </c>
      <c r="R103" s="154">
        <f>IF(Tb.Financiering[[#This Row],[Pnr.]]=R$7,Tb.Financiering[[#This Row],[Te financieren]]-Tb.Financiering[[#This Row],[Eigen
bijdrage]]-Tb.Financiering[[#This Row],[Andere
subsidie(s)]]-Tb.Financiering[[#This Row],[Anders]],0)</f>
        <v>0</v>
      </c>
      <c r="S103" s="154">
        <f>IF(Tb.Financiering[[#This Row],[Pnr.]]=S$7,Tb.Financiering[[#This Row],[Te financieren]]-Tb.Financiering[[#This Row],[Eigen
bijdrage]]-Tb.Financiering[[#This Row],[Andere
subsidie(s)]]-Tb.Financiering[[#This Row],[Anders]],0)</f>
        <v>0</v>
      </c>
      <c r="T103" s="154">
        <f>IF(Tb.Financiering[[#This Row],[Pnr.]]=T$7,Tb.Financiering[[#This Row],[Te financieren]]-Tb.Financiering[[#This Row],[Eigen
bijdrage]]-Tb.Financiering[[#This Row],[Andere
subsidie(s)]]-Tb.Financiering[[#This Row],[Anders]],0)</f>
        <v>0</v>
      </c>
      <c r="U103" s="154">
        <f>IF(Tb.Financiering[[#This Row],[Pnr.]]=U$7,Tb.Financiering[[#This Row],[Te financieren]]-Tb.Financiering[[#This Row],[Eigen
bijdrage]]-Tb.Financiering[[#This Row],[Andere
subsidie(s)]]-Tb.Financiering[[#This Row],[Anders]],0)</f>
        <v>0</v>
      </c>
      <c r="V103" s="154">
        <f>IF(Tb.Financiering[[#This Row],[Pnr.]]=V$7,Tb.Financiering[[#This Row],[Te financieren]]-Tb.Financiering[[#This Row],[Eigen
bijdrage]]-Tb.Financiering[[#This Row],[Andere
subsidie(s)]]-Tb.Financiering[[#This Row],[Anders]],0)</f>
        <v>0</v>
      </c>
      <c r="W103" s="154">
        <f>IF(Tb.Financiering[[#This Row],[Pnr.]]=W$7,Tb.Financiering[[#This Row],[Te financieren]]-Tb.Financiering[[#This Row],[Eigen
bijdrage]]-Tb.Financiering[[#This Row],[Andere
subsidie(s)]]-Tb.Financiering[[#This Row],[Anders]],0)</f>
        <v>0</v>
      </c>
      <c r="X103" s="154">
        <f>IF(Tb.Financiering[[#This Row],[Pnr.]]=X$7,Tb.Financiering[[#This Row],[Te financieren]]-Tb.Financiering[[#This Row],[Eigen
bijdrage]]-Tb.Financiering[[#This Row],[Andere
subsidie(s)]]-Tb.Financiering[[#This Row],[Anders]],0)</f>
        <v>0</v>
      </c>
      <c r="Y103" s="154">
        <f>IF(Tb.Financiering[[#This Row],[Pnr.]]=Y$7,Tb.Financiering[[#This Row],[Te financieren]]-Tb.Financiering[[#This Row],[Eigen
bijdrage]]-Tb.Financiering[[#This Row],[Andere
subsidie(s)]]-Tb.Financiering[[#This Row],[Anders]],0)</f>
        <v>0</v>
      </c>
      <c r="Z103" s="154">
        <f>IF(Tb.Financiering[[#This Row],[Pnr.]]=Z$7,Tb.Financiering[[#This Row],[Te financieren]]-Tb.Financiering[[#This Row],[Eigen
bijdrage]]-Tb.Financiering[[#This Row],[Andere
subsidie(s)]]-Tb.Financiering[[#This Row],[Anders]],0)</f>
        <v>0</v>
      </c>
      <c r="AA103" s="154">
        <f>IF(Tb.Financiering[[#This Row],[Pnr.]]=AA$7,Tb.Financiering[[#This Row],[Te financieren]]-Tb.Financiering[[#This Row],[Eigen
bijdrage]]-Tb.Financiering[[#This Row],[Andere
subsidie(s)]]-Tb.Financiering[[#This Row],[Anders]],0)</f>
        <v>0</v>
      </c>
      <c r="AB103" s="154">
        <f>IF(Tb.Financiering[[#This Row],[Pnr.]]=AB$7,Tb.Financiering[[#This Row],[Te financieren]]-Tb.Financiering[[#This Row],[Eigen
bijdrage]]-Tb.Financiering[[#This Row],[Andere
subsidie(s)]]-Tb.Financiering[[#This Row],[Anders]],0)</f>
        <v>0</v>
      </c>
      <c r="AC103" s="154">
        <f>IF(Tb.Financiering[[#This Row],[Pnr.]]=AC$7,Tb.Financiering[[#This Row],[Te financieren]]-Tb.Financiering[[#This Row],[Eigen
bijdrage]]-Tb.Financiering[[#This Row],[Andere
subsidie(s)]]-Tb.Financiering[[#This Row],[Anders]],0)</f>
        <v>0</v>
      </c>
      <c r="AD103" s="154">
        <f>IF(Tb.Financiering[[#This Row],[Pnr.]]=AD$7,Tb.Financiering[[#This Row],[Te financieren]]-Tb.Financiering[[#This Row],[Eigen
bijdrage]]-Tb.Financiering[[#This Row],[Andere
subsidie(s)]]-Tb.Financiering[[#This Row],[Anders]],0)</f>
        <v>0</v>
      </c>
      <c r="AE103" s="154">
        <f>IF(Tb.Financiering[[#This Row],[Pnr.]]=AE$7,Tb.Financiering[[#This Row],[Te financieren]]-Tb.Financiering[[#This Row],[Eigen
bijdrage]]-Tb.Financiering[[#This Row],[Andere
subsidie(s)]]-Tb.Financiering[[#This Row],[Anders]],0)</f>
        <v>0</v>
      </c>
      <c r="AF103" s="154">
        <f>IF(Tb.Financiering[[#This Row],[Pnr.]]=AF$7,Tb.Financiering[[#This Row],[Te financieren]]-Tb.Financiering[[#This Row],[Eigen
bijdrage]]-Tb.Financiering[[#This Row],[Andere
subsidie(s)]]-Tb.Financiering[[#This Row],[Anders]],0)</f>
        <v>0</v>
      </c>
      <c r="AG103" s="154">
        <f>IF(Tb.Financiering[[#This Row],[Pnr.]]=AG$7,Tb.Financiering[[#This Row],[Te financieren]]-Tb.Financiering[[#This Row],[Eigen
bijdrage]]-Tb.Financiering[[#This Row],[Andere
subsidie(s)]]-Tb.Financiering[[#This Row],[Anders]],0)</f>
        <v>0</v>
      </c>
      <c r="AH103" s="154">
        <f>IF(Tb.Financiering[[#This Row],[Pnr.]]=AH$7,Tb.Financiering[[#This Row],[Te financieren]]-Tb.Financiering[[#This Row],[Eigen
bijdrage]]-Tb.Financiering[[#This Row],[Andere
subsidie(s)]]-Tb.Financiering[[#This Row],[Anders]],0)</f>
        <v>0</v>
      </c>
      <c r="AI103" s="154">
        <f>IF(Tb.Financiering[[#This Row],[Pnr.]]=AI$7,Tb.Financiering[[#This Row],[Te financieren]]-Tb.Financiering[[#This Row],[Eigen
bijdrage]]-Tb.Financiering[[#This Row],[Andere
subsidie(s)]]-Tb.Financiering[[#This Row],[Anders]],0)</f>
        <v>0</v>
      </c>
      <c r="AJ103" s="154">
        <f>IF(Tb.Financiering[[#This Row],[Pnr.]]=AJ$7,Tb.Financiering[[#This Row],[Te financieren]]-Tb.Financiering[[#This Row],[Eigen
bijdrage]]-Tb.Financiering[[#This Row],[Andere
subsidie(s)]]-Tb.Financiering[[#This Row],[Anders]],0)</f>
        <v>0</v>
      </c>
      <c r="AK103" s="154">
        <f>IF(Tb.Financiering[[#This Row],[Pnr.]]=AK$7,Tb.Financiering[[#This Row],[Te financieren]]-Tb.Financiering[[#This Row],[Eigen
bijdrage]]-Tb.Financiering[[#This Row],[Andere
subsidie(s)]]-Tb.Financiering[[#This Row],[Anders]],0)</f>
        <v>0</v>
      </c>
      <c r="AL103" s="154">
        <f>IF(Tb.Financiering[[#This Row],[Pnr.]]=AL$7,Tb.Financiering[[#This Row],[Te financieren]]-Tb.Financiering[[#This Row],[Eigen
bijdrage]]-Tb.Financiering[[#This Row],[Andere
subsidie(s)]]-Tb.Financiering[[#This Row],[Anders]],0)</f>
        <v>0</v>
      </c>
      <c r="AM103" s="154">
        <f>IF(Tb.Financiering[[#This Row],[Pnr.]]=AM$7,Tb.Financiering[[#This Row],[Te financieren]]-Tb.Financiering[[#This Row],[Eigen
bijdrage]]-Tb.Financiering[[#This Row],[Andere
subsidie(s)]]-Tb.Financiering[[#This Row],[Anders]],0)</f>
        <v>0</v>
      </c>
      <c r="AN103" s="154">
        <f>IF(Tb.Financiering[[#This Row],[Pnr.]]=AN$7,Tb.Financiering[[#This Row],[Te financieren]]-Tb.Financiering[[#This Row],[Eigen
bijdrage]]-Tb.Financiering[[#This Row],[Andere
subsidie(s)]]-Tb.Financiering[[#This Row],[Anders]],0)</f>
        <v>0</v>
      </c>
      <c r="AO103" s="154">
        <f>IF(Tb.Financiering[[#This Row],[Pnr.]]=AO$7,Tb.Financiering[[#This Row],[Te financieren]]-Tb.Financiering[[#This Row],[Eigen
bijdrage]]-Tb.Financiering[[#This Row],[Andere
subsidie(s)]]-Tb.Financiering[[#This Row],[Anders]],0)</f>
        <v>0</v>
      </c>
      <c r="AP103" s="154">
        <f>IF(Tb.Financiering[[#This Row],[Pnr.]]=AP$7,Tb.Financiering[[#This Row],[Te financieren]]-Tb.Financiering[[#This Row],[Eigen
bijdrage]]-Tb.Financiering[[#This Row],[Andere
subsidie(s)]]-Tb.Financiering[[#This Row],[Anders]],0)</f>
        <v>0</v>
      </c>
      <c r="AQ103" s="154">
        <f>IF(Tb.Financiering[[#This Row],[Pnr.]]=AQ$7,Tb.Financiering[[#This Row],[Te financieren]]-Tb.Financiering[[#This Row],[Eigen
bijdrage]]-Tb.Financiering[[#This Row],[Andere
subsidie(s)]]-Tb.Financiering[[#This Row],[Anders]],0)</f>
        <v>0</v>
      </c>
      <c r="AR103" s="154">
        <f>IF(Tb.Financiering[[#This Row],[Pnr.]]=AR$7,Tb.Financiering[[#This Row],[Te financieren]]-Tb.Financiering[[#This Row],[Eigen
bijdrage]]-Tb.Financiering[[#This Row],[Andere
subsidie(s)]]-Tb.Financiering[[#This Row],[Anders]],0)</f>
        <v>0</v>
      </c>
      <c r="AS103" s="154">
        <f>IF(Tb.Financiering[[#This Row],[Pnr.]]=AS$7,Tb.Financiering[[#This Row],[Te financieren]]-Tb.Financiering[[#This Row],[Eigen
bijdrage]]-Tb.Financiering[[#This Row],[Andere
subsidie(s)]]-Tb.Financiering[[#This Row],[Anders]],0)</f>
        <v>0</v>
      </c>
      <c r="AT103" s="154">
        <f>IF(Tb.Financiering[[#This Row],[Pnr.]]=AT$7,Tb.Financiering[[#This Row],[Te financieren]]-Tb.Financiering[[#This Row],[Eigen
bijdrage]]-Tb.Financiering[[#This Row],[Andere
subsidie(s)]]-Tb.Financiering[[#This Row],[Anders]],0)</f>
        <v>0</v>
      </c>
      <c r="AU103" s="154">
        <f>IF(Tb.Financiering[[#This Row],[Pnr.]]=AU$7,Tb.Financiering[[#This Row],[Te financieren]]-Tb.Financiering[[#This Row],[Eigen
bijdrage]]-Tb.Financiering[[#This Row],[Andere
subsidie(s)]]-Tb.Financiering[[#This Row],[Anders]],0)</f>
        <v>0</v>
      </c>
      <c r="AV103" s="154">
        <f>IF(Tb.Financiering[[#This Row],[Pnr.]]=AV$7,Tb.Financiering[[#This Row],[Te financieren]]-Tb.Financiering[[#This Row],[Eigen
bijdrage]]-Tb.Financiering[[#This Row],[Andere
subsidie(s)]]-Tb.Financiering[[#This Row],[Anders]],0)</f>
        <v>0</v>
      </c>
      <c r="AW103" s="154">
        <f>IF(Tb.Financiering[[#This Row],[Pnr.]]=AW$7,Tb.Financiering[[#This Row],[Te financieren]]-Tb.Financiering[[#This Row],[Eigen
bijdrage]]-Tb.Financiering[[#This Row],[Andere
subsidie(s)]]-Tb.Financiering[[#This Row],[Anders]],0)</f>
        <v>0</v>
      </c>
      <c r="AX103" s="154">
        <f>IF(Tb.Financiering[[#This Row],[Pnr.]]=AX$7,Tb.Financiering[[#This Row],[Te financieren]]-Tb.Financiering[[#This Row],[Eigen
bijdrage]]-Tb.Financiering[[#This Row],[Andere
subsidie(s)]]-Tb.Financiering[[#This Row],[Anders]],0)</f>
        <v>0</v>
      </c>
      <c r="AY103" s="154">
        <f>IF(Tb.Financiering[[#This Row],[Pnr.]]=AY$7,Tb.Financiering[[#This Row],[Te financieren]]-Tb.Financiering[[#This Row],[Eigen
bijdrage]]-Tb.Financiering[[#This Row],[Andere
subsidie(s)]]-Tb.Financiering[[#This Row],[Anders]],0)</f>
        <v>0</v>
      </c>
      <c r="AZ103" s="154">
        <f>IF(Tb.Financiering[[#This Row],[Pnr.]]=AZ$7,Tb.Financiering[[#This Row],[Te financieren]]-Tb.Financiering[[#This Row],[Eigen
bijdrage]]-Tb.Financiering[[#This Row],[Andere
subsidie(s)]]-Tb.Financiering[[#This Row],[Anders]],0)</f>
        <v>0</v>
      </c>
      <c r="BA103" s="154">
        <f>IF(Tb.Financiering[[#This Row],[Pnr.]]=BA$7,Tb.Financiering[[#This Row],[Te financieren]]-Tb.Financiering[[#This Row],[Eigen
bijdrage]]-Tb.Financiering[[#This Row],[Andere
subsidie(s)]]-Tb.Financiering[[#This Row],[Anders]],0)</f>
        <v>0</v>
      </c>
      <c r="BB103" s="154">
        <f>IF(Tb.Financiering[[#This Row],[Pnr.]]=BB$7,Tb.Financiering[[#This Row],[Te financieren]]-Tb.Financiering[[#This Row],[Eigen
bijdrage]]-Tb.Financiering[[#This Row],[Andere
subsidie(s)]]-Tb.Financiering[[#This Row],[Anders]],0)</f>
        <v>0</v>
      </c>
      <c r="BC103" s="154">
        <f>IF(Tb.Financiering[[#This Row],[Pnr.]]=BC$7,Tb.Financiering[[#This Row],[Te financieren]]-Tb.Financiering[[#This Row],[Eigen
bijdrage]]-Tb.Financiering[[#This Row],[Andere
subsidie(s)]]-Tb.Financiering[[#This Row],[Anders]],0)</f>
        <v>0</v>
      </c>
      <c r="BD103" s="154">
        <f>IF(Tb.Financiering[[#This Row],[Pnr.]]=BD$7,Tb.Financiering[[#This Row],[Te financieren]]-Tb.Financiering[[#This Row],[Eigen
bijdrage]]-Tb.Financiering[[#This Row],[Andere
subsidie(s)]]-Tb.Financiering[[#This Row],[Anders]],0)</f>
        <v>0</v>
      </c>
      <c r="BE103" s="154">
        <f>IF(Tb.Financiering[[#This Row],[Pnr.]]=BE$7,Tb.Financiering[[#This Row],[Te financieren]]-Tb.Financiering[[#This Row],[Eigen
bijdrage]]-Tb.Financiering[[#This Row],[Andere
subsidie(s)]]-Tb.Financiering[[#This Row],[Anders]],0)</f>
        <v>0</v>
      </c>
      <c r="BF103" s="154">
        <f>IF(Tb.Financiering[[#This Row],[Pnr.]]=BF$7,Tb.Financiering[[#This Row],[Te financieren]]-Tb.Financiering[[#This Row],[Eigen
bijdrage]]-Tb.Financiering[[#This Row],[Andere
subsidie(s)]]-Tb.Financiering[[#This Row],[Anders]],0)</f>
        <v>0</v>
      </c>
      <c r="BG103" s="154">
        <f>IF(Tb.Financiering[[#This Row],[Pnr.]]=BG$7,Tb.Financiering[[#This Row],[Te financieren]]-Tb.Financiering[[#This Row],[Eigen
bijdrage]]-Tb.Financiering[[#This Row],[Andere
subsidie(s)]]-Tb.Financiering[[#This Row],[Anders]],0)</f>
        <v>0</v>
      </c>
      <c r="BH103" s="154">
        <f>IF(Tb.Financiering[[#This Row],[Pnr.]]=BH$7,Tb.Financiering[[#This Row],[Te financieren]]-Tb.Financiering[[#This Row],[Eigen
bijdrage]]-Tb.Financiering[[#This Row],[Andere
subsidie(s)]]-Tb.Financiering[[#This Row],[Anders]],0)</f>
        <v>0</v>
      </c>
      <c r="BI103" s="154">
        <f>IF(Tb.Financiering[[#This Row],[Pnr.]]=BI$7,Tb.Financiering[[#This Row],[Te financieren]]-Tb.Financiering[[#This Row],[Eigen
bijdrage]]-Tb.Financiering[[#This Row],[Andere
subsidie(s)]]-Tb.Financiering[[#This Row],[Anders]],0)</f>
        <v>0</v>
      </c>
      <c r="BJ103" s="154">
        <f>IF(Tb.Financiering[[#This Row],[Pnr.]]=BJ$7,Tb.Financiering[[#This Row],[Te financieren]]-Tb.Financiering[[#This Row],[Eigen
bijdrage]]-Tb.Financiering[[#This Row],[Andere
subsidie(s)]]-Tb.Financiering[[#This Row],[Anders]],0)</f>
        <v>0</v>
      </c>
      <c r="BK103" s="154">
        <f>IF(Tb.Financiering[[#This Row],[Pnr.]]=BK$7,Tb.Financiering[[#This Row],[Te financieren]]-Tb.Financiering[[#This Row],[Eigen
bijdrage]]-Tb.Financiering[[#This Row],[Andere
subsidie(s)]]-Tb.Financiering[[#This Row],[Anders]],0)</f>
        <v>0</v>
      </c>
      <c r="BL103" s="154">
        <f>IF(Tb.Financiering[[#This Row],[Pnr.]]=BL$7,Tb.Financiering[[#This Row],[Te financieren]]-Tb.Financiering[[#This Row],[Eigen
bijdrage]]-Tb.Financiering[[#This Row],[Andere
subsidie(s)]]-Tb.Financiering[[#This Row],[Anders]],0)</f>
        <v>0</v>
      </c>
      <c r="BM103" s="154">
        <f>IF(Tb.Financiering[[#This Row],[Pnr.]]=BM$7,Tb.Financiering[[#This Row],[Te financieren]]-Tb.Financiering[[#This Row],[Eigen
bijdrage]]-Tb.Financiering[[#This Row],[Andere
subsidie(s)]]-Tb.Financiering[[#This Row],[Anders]],0)</f>
        <v>0</v>
      </c>
      <c r="BN103" s="259">
        <f>IF(Tb.Financiering[[#This Row],[Pnr.]]=BN$7,Tb.Financiering[[#This Row],[Eigen
bijdrage]]+Tb.Financiering[[#This Row],[Andere
subsidie(s)]]+Tb.Financiering[[#This Row],[Anders]],0)</f>
        <v>0</v>
      </c>
      <c r="BO103" s="259">
        <f>IF(Tb.Financiering[[#This Row],[Pnr.]]=BO$7,Tb.Financiering[[#This Row],[Eigen
bijdrage]]+Tb.Financiering[[#This Row],[Andere
subsidie(s)]]+Tb.Financiering[[#This Row],[Anders]],0)</f>
        <v>0</v>
      </c>
      <c r="BP103" s="259">
        <f>IF(Tb.Financiering[[#This Row],[Pnr.]]=BP$7,Tb.Financiering[[#This Row],[Eigen
bijdrage]]+Tb.Financiering[[#This Row],[Andere
subsidie(s)]]+Tb.Financiering[[#This Row],[Anders]],0)</f>
        <v>0</v>
      </c>
      <c r="BQ103" s="259">
        <f>IF(Tb.Financiering[[#This Row],[Pnr.]]=BQ$7,Tb.Financiering[[#This Row],[Eigen
bijdrage]]+Tb.Financiering[[#This Row],[Andere
subsidie(s)]]+Tb.Financiering[[#This Row],[Anders]],0)</f>
        <v>0</v>
      </c>
      <c r="BR103" s="259">
        <f>IF(Tb.Financiering[[#This Row],[Pnr.]]=BR$7,Tb.Financiering[[#This Row],[Eigen
bijdrage]]+Tb.Financiering[[#This Row],[Andere
subsidie(s)]]+Tb.Financiering[[#This Row],[Anders]],0)</f>
        <v>0</v>
      </c>
      <c r="BS103" s="259">
        <f>IF(Tb.Financiering[[#This Row],[Pnr.]]=BS$7,Tb.Financiering[[#This Row],[Eigen
bijdrage]]+Tb.Financiering[[#This Row],[Andere
subsidie(s)]]+Tb.Financiering[[#This Row],[Anders]],0)</f>
        <v>0</v>
      </c>
      <c r="BT103" s="259">
        <f>IF(Tb.Financiering[[#This Row],[Pnr.]]=BT$7,Tb.Financiering[[#This Row],[Eigen
bijdrage]]+Tb.Financiering[[#This Row],[Andere
subsidie(s)]]+Tb.Financiering[[#This Row],[Anders]],0)</f>
        <v>0</v>
      </c>
      <c r="BU103" s="259">
        <f>IF(Tb.Financiering[[#This Row],[Pnr.]]=BU$7,Tb.Financiering[[#This Row],[Eigen
bijdrage]]+Tb.Financiering[[#This Row],[Andere
subsidie(s)]]+Tb.Financiering[[#This Row],[Anders]],0)</f>
        <v>0</v>
      </c>
      <c r="BV103" s="259">
        <f>IF(Tb.Financiering[[#This Row],[Pnr.]]=BV$7,Tb.Financiering[[#This Row],[Eigen
bijdrage]]+Tb.Financiering[[#This Row],[Andere
subsidie(s)]]+Tb.Financiering[[#This Row],[Anders]],0)</f>
        <v>0</v>
      </c>
      <c r="BW103" s="259">
        <f>IF(Tb.Financiering[[#This Row],[Pnr.]]=BW$7,Tb.Financiering[[#This Row],[Eigen
bijdrage]]+Tb.Financiering[[#This Row],[Andere
subsidie(s)]]+Tb.Financiering[[#This Row],[Anders]],0)</f>
        <v>0</v>
      </c>
      <c r="BX103" s="259">
        <f>IF(Tb.Financiering[[#This Row],[Pnr.]]=BX$7,Tb.Financiering[[#This Row],[Eigen
bijdrage]]+Tb.Financiering[[#This Row],[Andere
subsidie(s)]]+Tb.Financiering[[#This Row],[Anders]],0)</f>
        <v>0</v>
      </c>
      <c r="BY103" s="259">
        <f>IF(Tb.Financiering[[#This Row],[Pnr.]]=BY$7,Tb.Financiering[[#This Row],[Eigen
bijdrage]]+Tb.Financiering[[#This Row],[Andere
subsidie(s)]]+Tb.Financiering[[#This Row],[Anders]],0)</f>
        <v>0</v>
      </c>
      <c r="BZ103" s="259">
        <f>IF(Tb.Financiering[[#This Row],[Pnr.]]=BZ$7,Tb.Financiering[[#This Row],[Eigen
bijdrage]]+Tb.Financiering[[#This Row],[Andere
subsidie(s)]]+Tb.Financiering[[#This Row],[Anders]],0)</f>
        <v>0</v>
      </c>
      <c r="CA103" s="259">
        <f>IF(Tb.Financiering[[#This Row],[Pnr.]]=CA$7,Tb.Financiering[[#This Row],[Eigen
bijdrage]]+Tb.Financiering[[#This Row],[Andere
subsidie(s)]]+Tb.Financiering[[#This Row],[Anders]],0)</f>
        <v>0</v>
      </c>
      <c r="CB103" s="259">
        <f>IF(Tb.Financiering[[#This Row],[Pnr.]]=CB$7,Tb.Financiering[[#This Row],[Eigen
bijdrage]]+Tb.Financiering[[#This Row],[Andere
subsidie(s)]]+Tb.Financiering[[#This Row],[Anders]],0)</f>
        <v>0</v>
      </c>
      <c r="CC103" s="259">
        <f>IF(Tb.Financiering[[#This Row],[Pnr.]]=CC$7,Tb.Financiering[[#This Row],[Eigen
bijdrage]]+Tb.Financiering[[#This Row],[Andere
subsidie(s)]]+Tb.Financiering[[#This Row],[Anders]],0)</f>
        <v>0</v>
      </c>
      <c r="CD103" s="259">
        <f>IF(Tb.Financiering[[#This Row],[Pnr.]]=CD$7,Tb.Financiering[[#This Row],[Eigen
bijdrage]]+Tb.Financiering[[#This Row],[Andere
subsidie(s)]]+Tb.Financiering[[#This Row],[Anders]],0)</f>
        <v>0</v>
      </c>
      <c r="CE103" s="259">
        <f>IF(Tb.Financiering[[#This Row],[Pnr.]]=CE$7,Tb.Financiering[[#This Row],[Eigen
bijdrage]]+Tb.Financiering[[#This Row],[Andere
subsidie(s)]]+Tb.Financiering[[#This Row],[Anders]],0)</f>
        <v>0</v>
      </c>
      <c r="CF103" s="259">
        <f>IF(Tb.Financiering[[#This Row],[Pnr.]]=CF$7,Tb.Financiering[[#This Row],[Eigen
bijdrage]]+Tb.Financiering[[#This Row],[Andere
subsidie(s)]]+Tb.Financiering[[#This Row],[Anders]],0)</f>
        <v>0</v>
      </c>
      <c r="CG103" s="259">
        <f>IF(Tb.Financiering[[#This Row],[Pnr.]]=CG$7,Tb.Financiering[[#This Row],[Eigen
bijdrage]]+Tb.Financiering[[#This Row],[Andere
subsidie(s)]]+Tb.Financiering[[#This Row],[Anders]],0)</f>
        <v>0</v>
      </c>
      <c r="CH103" s="259">
        <f>IF(Tb.Financiering[[#This Row],[Pnr.]]=CH$7,Tb.Financiering[[#This Row],[Eigen
bijdrage]]+Tb.Financiering[[#This Row],[Andere
subsidie(s)]]+Tb.Financiering[[#This Row],[Anders]],0)</f>
        <v>0</v>
      </c>
      <c r="CI103" s="259">
        <f>IF(Tb.Financiering[[#This Row],[Pnr.]]=CI$7,Tb.Financiering[[#This Row],[Eigen
bijdrage]]+Tb.Financiering[[#This Row],[Andere
subsidie(s)]]+Tb.Financiering[[#This Row],[Anders]],0)</f>
        <v>0</v>
      </c>
      <c r="CJ103" s="259">
        <f>IF(Tb.Financiering[[#This Row],[Pnr.]]=CJ$7,Tb.Financiering[[#This Row],[Eigen
bijdrage]]+Tb.Financiering[[#This Row],[Andere
subsidie(s)]]+Tb.Financiering[[#This Row],[Anders]],0)</f>
        <v>0</v>
      </c>
      <c r="CK103" s="259">
        <f>IF(Tb.Financiering[[#This Row],[Pnr.]]=CK$7,Tb.Financiering[[#This Row],[Eigen
bijdrage]]+Tb.Financiering[[#This Row],[Andere
subsidie(s)]]+Tb.Financiering[[#This Row],[Anders]],0)</f>
        <v>0</v>
      </c>
      <c r="CL103" s="259">
        <f>IF(Tb.Financiering[[#This Row],[Pnr.]]=CL$7,Tb.Financiering[[#This Row],[Eigen
bijdrage]]+Tb.Financiering[[#This Row],[Andere
subsidie(s)]]+Tb.Financiering[[#This Row],[Anders]],0)</f>
        <v>0</v>
      </c>
      <c r="CM103" s="259">
        <f>IF(Tb.Financiering[[#This Row],[Pnr.]]=CM$7,Tb.Financiering[[#This Row],[Eigen
bijdrage]]+Tb.Financiering[[#This Row],[Andere
subsidie(s)]]+Tb.Financiering[[#This Row],[Anders]],0)</f>
        <v>0</v>
      </c>
      <c r="CN103" s="259">
        <f>IF(Tb.Financiering[[#This Row],[Pnr.]]=CN$7,Tb.Financiering[[#This Row],[Eigen
bijdrage]]+Tb.Financiering[[#This Row],[Andere
subsidie(s)]]+Tb.Financiering[[#This Row],[Anders]],0)</f>
        <v>0</v>
      </c>
      <c r="CO103" s="259">
        <f>IF(Tb.Financiering[[#This Row],[Pnr.]]=CO$7,Tb.Financiering[[#This Row],[Eigen
bijdrage]]+Tb.Financiering[[#This Row],[Andere
subsidie(s)]]+Tb.Financiering[[#This Row],[Anders]],0)</f>
        <v>0</v>
      </c>
      <c r="CP103" s="259">
        <f>IF(Tb.Financiering[[#This Row],[Pnr.]]=CP$7,Tb.Financiering[[#This Row],[Eigen
bijdrage]]+Tb.Financiering[[#This Row],[Andere
subsidie(s)]]+Tb.Financiering[[#This Row],[Anders]],0)</f>
        <v>0</v>
      </c>
      <c r="CQ103" s="259">
        <f>IF(Tb.Financiering[[#This Row],[Pnr.]]=CQ$7,Tb.Financiering[[#This Row],[Eigen
bijdrage]]+Tb.Financiering[[#This Row],[Andere
subsidie(s)]]+Tb.Financiering[[#This Row],[Anders]],0)</f>
        <v>0</v>
      </c>
      <c r="CR103" s="259">
        <f>IF(Tb.Financiering[[#This Row],[Pnr.]]=CR$7,Tb.Financiering[[#This Row],[Eigen
bijdrage]]+Tb.Financiering[[#This Row],[Andere
subsidie(s)]]+Tb.Financiering[[#This Row],[Anders]],0)</f>
        <v>0</v>
      </c>
      <c r="CS103" s="259">
        <f>IF(Tb.Financiering[[#This Row],[Pnr.]]=CS$7,Tb.Financiering[[#This Row],[Eigen
bijdrage]]+Tb.Financiering[[#This Row],[Andere
subsidie(s)]]+Tb.Financiering[[#This Row],[Anders]],0)</f>
        <v>0</v>
      </c>
      <c r="CT103" s="259">
        <f>IF(Tb.Financiering[[#This Row],[Pnr.]]=CT$7,Tb.Financiering[[#This Row],[Eigen
bijdrage]]+Tb.Financiering[[#This Row],[Andere
subsidie(s)]]+Tb.Financiering[[#This Row],[Anders]],0)</f>
        <v>0</v>
      </c>
      <c r="CU103" s="259">
        <f>IF(Tb.Financiering[[#This Row],[Pnr.]]=CU$7,Tb.Financiering[[#This Row],[Eigen
bijdrage]]+Tb.Financiering[[#This Row],[Andere
subsidie(s)]]+Tb.Financiering[[#This Row],[Anders]],0)</f>
        <v>0</v>
      </c>
      <c r="CV103" s="259">
        <f>IF(Tb.Financiering[[#This Row],[Pnr.]]=CV$7,Tb.Financiering[[#This Row],[Eigen
bijdrage]]+Tb.Financiering[[#This Row],[Andere
subsidie(s)]]+Tb.Financiering[[#This Row],[Anders]],0)</f>
        <v>0</v>
      </c>
      <c r="CW103" s="259">
        <f>IF(Tb.Financiering[[#This Row],[Pnr.]]=CW$7,Tb.Financiering[[#This Row],[Eigen
bijdrage]]+Tb.Financiering[[#This Row],[Andere
subsidie(s)]]+Tb.Financiering[[#This Row],[Anders]],0)</f>
        <v>0</v>
      </c>
      <c r="CX103" s="259">
        <f>IF(Tb.Financiering[[#This Row],[Pnr.]]=CX$7,Tb.Financiering[[#This Row],[Eigen
bijdrage]]+Tb.Financiering[[#This Row],[Andere
subsidie(s)]]+Tb.Financiering[[#This Row],[Anders]],0)</f>
        <v>0</v>
      </c>
      <c r="CY103" s="259">
        <f>IF(Tb.Financiering[[#This Row],[Pnr.]]=CY$7,Tb.Financiering[[#This Row],[Eigen
bijdrage]]+Tb.Financiering[[#This Row],[Andere
subsidie(s)]]+Tb.Financiering[[#This Row],[Anders]],0)</f>
        <v>0</v>
      </c>
      <c r="CZ103" s="259">
        <f>IF(Tb.Financiering[[#This Row],[Pnr.]]=CZ$7,Tb.Financiering[[#This Row],[Eigen
bijdrage]]+Tb.Financiering[[#This Row],[Andere
subsidie(s)]]+Tb.Financiering[[#This Row],[Anders]],0)</f>
        <v>0</v>
      </c>
      <c r="DA103" s="259">
        <f>IF(Tb.Financiering[[#This Row],[Pnr.]]=DA$7,Tb.Financiering[[#This Row],[Eigen
bijdrage]]+Tb.Financiering[[#This Row],[Andere
subsidie(s)]]+Tb.Financiering[[#This Row],[Anders]],0)</f>
        <v>0</v>
      </c>
      <c r="DB103" s="259">
        <f>IF(Tb.Financiering[[#This Row],[Pnr.]]=DB$7,Tb.Financiering[[#This Row],[Eigen
bijdrage]]+Tb.Financiering[[#This Row],[Andere
subsidie(s)]]+Tb.Financiering[[#This Row],[Anders]],0)</f>
        <v>0</v>
      </c>
      <c r="DC103" s="259">
        <f>IF(Tb.Financiering[[#This Row],[Pnr.]]=DC$7,Tb.Financiering[[#This Row],[Eigen
bijdrage]]+Tb.Financiering[[#This Row],[Andere
subsidie(s)]]+Tb.Financiering[[#This Row],[Anders]],0)</f>
        <v>0</v>
      </c>
      <c r="DD103" s="259">
        <f>IF(Tb.Financiering[[#This Row],[Pnr.]]=DD$7,Tb.Financiering[[#This Row],[Eigen
bijdrage]]+Tb.Financiering[[#This Row],[Andere
subsidie(s)]]+Tb.Financiering[[#This Row],[Anders]],0)</f>
        <v>0</v>
      </c>
      <c r="DE103" s="259">
        <f>IF(Tb.Financiering[[#This Row],[Pnr.]]=DE$7,Tb.Financiering[[#This Row],[Eigen
bijdrage]]+Tb.Financiering[[#This Row],[Andere
subsidie(s)]]+Tb.Financiering[[#This Row],[Anders]],0)</f>
        <v>0</v>
      </c>
      <c r="DF103" s="259">
        <f>IF(Tb.Financiering[[#This Row],[Pnr.]]=DF$7,Tb.Financiering[[#This Row],[Eigen
bijdrage]]+Tb.Financiering[[#This Row],[Andere
subsidie(s)]]+Tb.Financiering[[#This Row],[Anders]],0)</f>
        <v>0</v>
      </c>
      <c r="DG103" s="259">
        <f>IF(Tb.Financiering[[#This Row],[Pnr.]]=DG$7,Tb.Financiering[[#This Row],[Eigen
bijdrage]]+Tb.Financiering[[#This Row],[Andere
subsidie(s)]]+Tb.Financiering[[#This Row],[Anders]],0)</f>
        <v>0</v>
      </c>
      <c r="DH103" s="259">
        <f>IF(Tb.Financiering[[#This Row],[Pnr.]]=DH$7,Tb.Financiering[[#This Row],[Eigen
bijdrage]]+Tb.Financiering[[#This Row],[Andere
subsidie(s)]]+Tb.Financiering[[#This Row],[Anders]],0)</f>
        <v>0</v>
      </c>
      <c r="DI103" s="259">
        <f>IF(Tb.Financiering[[#This Row],[Pnr.]]=DI$7,Tb.Financiering[[#This Row],[Eigen
bijdrage]]+Tb.Financiering[[#This Row],[Andere
subsidie(s)]]+Tb.Financiering[[#This Row],[Anders]],0)</f>
        <v>0</v>
      </c>
      <c r="DJ103" s="259">
        <f>IF(Tb.Financiering[[#This Row],[Pnr.]]=DJ$7,Tb.Financiering[[#This Row],[Eigen
bijdrage]]+Tb.Financiering[[#This Row],[Andere
subsidie(s)]]+Tb.Financiering[[#This Row],[Anders]],0)</f>
        <v>0</v>
      </c>
      <c r="DK103" s="259">
        <f>IF(Tb.Financiering[[#This Row],[Pnr.]]=DK$7,Tb.Financiering[[#This Row],[Eigen
bijdrage]]+Tb.Financiering[[#This Row],[Andere
subsidie(s)]]+Tb.Financiering[[#This Row],[Anders]],0)</f>
        <v>0</v>
      </c>
      <c r="XEZ103" s="267"/>
      <c r="XFA103" s="267"/>
      <c r="XFB103" s="267"/>
      <c r="XFC103" s="267"/>
      <c r="XFD103" s="31"/>
    </row>
    <row r="104" spans="1:115 16380:16384" s="4" customFormat="1" x14ac:dyDescent="0.3">
      <c r="A104" s="31"/>
      <c r="B104" s="147"/>
      <c r="C104" s="147"/>
      <c r="D104" s="11">
        <f>SUMIF(Tbl.Kosten[PSAnr.],Tb.Financiering[[#This Row],[PSAnr.]],Tbl.Kosten[Totaal kosten])</f>
        <v>0</v>
      </c>
      <c r="E104" s="164">
        <f>SUMIF(Tbl.Kosten[PSAnr.],Tb.Financiering[[#This Row],[PSAnr.]],Tbl.Kosten[Subsidie])</f>
        <v>0</v>
      </c>
      <c r="F104" s="165"/>
      <c r="G104" s="164">
        <f>Tb.Financiering[[#This Row],[Begrote kosten]]-Tb.Financiering[[#This Row],[Berekende GLB subsidie]]-Tb.Financiering[[#This Row],[Correctie GLB subsidie]]</f>
        <v>0</v>
      </c>
      <c r="H104" s="166"/>
      <c r="I104" s="166"/>
      <c r="J104" s="166"/>
      <c r="K104" s="162"/>
      <c r="L104" s="97">
        <f>Tb.Financiering[[#This Row],[Te financieren]]-SUM(Tb.Financiering[[#This Row],[Eigen
bijdrage]:[Anders]])</f>
        <v>0</v>
      </c>
      <c r="M104" s="170" t="str">
        <f>IFERROR(VLOOKUP(Tb.Financiering[[#This Row],[Partnernaam]],Tbl.Projectpartners[[Naam]:[PNr.]],9,FALSE),"")</f>
        <v/>
      </c>
      <c r="N104" s="152" t="str">
        <f>IFERROR(VLOOKUP(Tb.Financiering[[#This Row],[Subsidiabele activiteit]],Tbl.Subsidiehoogte[[Subsidieactiviteit]:[SAnr.]],3,FALSE),"")</f>
        <v/>
      </c>
      <c r="O104" s="152" t="str">
        <f>_xlfn.CONCAT(Tb.Financiering[[#This Row],[Pnr.]],Tb.Financiering[[#This Row],[SAnr.]])</f>
        <v/>
      </c>
      <c r="P104" s="154">
        <f>IF(Tb.Financiering[[#This Row],[Pnr.]]=P$7,Tb.Financiering[[#This Row],[Te financieren]]-Tb.Financiering[[#This Row],[Eigen
bijdrage]]-Tb.Financiering[[#This Row],[Andere
subsidie(s)]]-Tb.Financiering[[#This Row],[Anders]],0)</f>
        <v>0</v>
      </c>
      <c r="Q104" s="154">
        <f>IF(Tb.Financiering[[#This Row],[Pnr.]]=Q$7,Tb.Financiering[[#This Row],[Te financieren]]-Tb.Financiering[[#This Row],[Eigen
bijdrage]]-Tb.Financiering[[#This Row],[Andere
subsidie(s)]]-Tb.Financiering[[#This Row],[Anders]],0)</f>
        <v>0</v>
      </c>
      <c r="R104" s="154">
        <f>IF(Tb.Financiering[[#This Row],[Pnr.]]=R$7,Tb.Financiering[[#This Row],[Te financieren]]-Tb.Financiering[[#This Row],[Eigen
bijdrage]]-Tb.Financiering[[#This Row],[Andere
subsidie(s)]]-Tb.Financiering[[#This Row],[Anders]],0)</f>
        <v>0</v>
      </c>
      <c r="S104" s="154">
        <f>IF(Tb.Financiering[[#This Row],[Pnr.]]=S$7,Tb.Financiering[[#This Row],[Te financieren]]-Tb.Financiering[[#This Row],[Eigen
bijdrage]]-Tb.Financiering[[#This Row],[Andere
subsidie(s)]]-Tb.Financiering[[#This Row],[Anders]],0)</f>
        <v>0</v>
      </c>
      <c r="T104" s="154">
        <f>IF(Tb.Financiering[[#This Row],[Pnr.]]=T$7,Tb.Financiering[[#This Row],[Te financieren]]-Tb.Financiering[[#This Row],[Eigen
bijdrage]]-Tb.Financiering[[#This Row],[Andere
subsidie(s)]]-Tb.Financiering[[#This Row],[Anders]],0)</f>
        <v>0</v>
      </c>
      <c r="U104" s="154">
        <f>IF(Tb.Financiering[[#This Row],[Pnr.]]=U$7,Tb.Financiering[[#This Row],[Te financieren]]-Tb.Financiering[[#This Row],[Eigen
bijdrage]]-Tb.Financiering[[#This Row],[Andere
subsidie(s)]]-Tb.Financiering[[#This Row],[Anders]],0)</f>
        <v>0</v>
      </c>
      <c r="V104" s="154">
        <f>IF(Tb.Financiering[[#This Row],[Pnr.]]=V$7,Tb.Financiering[[#This Row],[Te financieren]]-Tb.Financiering[[#This Row],[Eigen
bijdrage]]-Tb.Financiering[[#This Row],[Andere
subsidie(s)]]-Tb.Financiering[[#This Row],[Anders]],0)</f>
        <v>0</v>
      </c>
      <c r="W104" s="154">
        <f>IF(Tb.Financiering[[#This Row],[Pnr.]]=W$7,Tb.Financiering[[#This Row],[Te financieren]]-Tb.Financiering[[#This Row],[Eigen
bijdrage]]-Tb.Financiering[[#This Row],[Andere
subsidie(s)]]-Tb.Financiering[[#This Row],[Anders]],0)</f>
        <v>0</v>
      </c>
      <c r="X104" s="154">
        <f>IF(Tb.Financiering[[#This Row],[Pnr.]]=X$7,Tb.Financiering[[#This Row],[Te financieren]]-Tb.Financiering[[#This Row],[Eigen
bijdrage]]-Tb.Financiering[[#This Row],[Andere
subsidie(s)]]-Tb.Financiering[[#This Row],[Anders]],0)</f>
        <v>0</v>
      </c>
      <c r="Y104" s="154">
        <f>IF(Tb.Financiering[[#This Row],[Pnr.]]=Y$7,Tb.Financiering[[#This Row],[Te financieren]]-Tb.Financiering[[#This Row],[Eigen
bijdrage]]-Tb.Financiering[[#This Row],[Andere
subsidie(s)]]-Tb.Financiering[[#This Row],[Anders]],0)</f>
        <v>0</v>
      </c>
      <c r="Z104" s="154">
        <f>IF(Tb.Financiering[[#This Row],[Pnr.]]=Z$7,Tb.Financiering[[#This Row],[Te financieren]]-Tb.Financiering[[#This Row],[Eigen
bijdrage]]-Tb.Financiering[[#This Row],[Andere
subsidie(s)]]-Tb.Financiering[[#This Row],[Anders]],0)</f>
        <v>0</v>
      </c>
      <c r="AA104" s="154">
        <f>IF(Tb.Financiering[[#This Row],[Pnr.]]=AA$7,Tb.Financiering[[#This Row],[Te financieren]]-Tb.Financiering[[#This Row],[Eigen
bijdrage]]-Tb.Financiering[[#This Row],[Andere
subsidie(s)]]-Tb.Financiering[[#This Row],[Anders]],0)</f>
        <v>0</v>
      </c>
      <c r="AB104" s="154">
        <f>IF(Tb.Financiering[[#This Row],[Pnr.]]=AB$7,Tb.Financiering[[#This Row],[Te financieren]]-Tb.Financiering[[#This Row],[Eigen
bijdrage]]-Tb.Financiering[[#This Row],[Andere
subsidie(s)]]-Tb.Financiering[[#This Row],[Anders]],0)</f>
        <v>0</v>
      </c>
      <c r="AC104" s="154">
        <f>IF(Tb.Financiering[[#This Row],[Pnr.]]=AC$7,Tb.Financiering[[#This Row],[Te financieren]]-Tb.Financiering[[#This Row],[Eigen
bijdrage]]-Tb.Financiering[[#This Row],[Andere
subsidie(s)]]-Tb.Financiering[[#This Row],[Anders]],0)</f>
        <v>0</v>
      </c>
      <c r="AD104" s="154">
        <f>IF(Tb.Financiering[[#This Row],[Pnr.]]=AD$7,Tb.Financiering[[#This Row],[Te financieren]]-Tb.Financiering[[#This Row],[Eigen
bijdrage]]-Tb.Financiering[[#This Row],[Andere
subsidie(s)]]-Tb.Financiering[[#This Row],[Anders]],0)</f>
        <v>0</v>
      </c>
      <c r="AE104" s="154">
        <f>IF(Tb.Financiering[[#This Row],[Pnr.]]=AE$7,Tb.Financiering[[#This Row],[Te financieren]]-Tb.Financiering[[#This Row],[Eigen
bijdrage]]-Tb.Financiering[[#This Row],[Andere
subsidie(s)]]-Tb.Financiering[[#This Row],[Anders]],0)</f>
        <v>0</v>
      </c>
      <c r="AF104" s="154">
        <f>IF(Tb.Financiering[[#This Row],[Pnr.]]=AF$7,Tb.Financiering[[#This Row],[Te financieren]]-Tb.Financiering[[#This Row],[Eigen
bijdrage]]-Tb.Financiering[[#This Row],[Andere
subsidie(s)]]-Tb.Financiering[[#This Row],[Anders]],0)</f>
        <v>0</v>
      </c>
      <c r="AG104" s="154">
        <f>IF(Tb.Financiering[[#This Row],[Pnr.]]=AG$7,Tb.Financiering[[#This Row],[Te financieren]]-Tb.Financiering[[#This Row],[Eigen
bijdrage]]-Tb.Financiering[[#This Row],[Andere
subsidie(s)]]-Tb.Financiering[[#This Row],[Anders]],0)</f>
        <v>0</v>
      </c>
      <c r="AH104" s="154">
        <f>IF(Tb.Financiering[[#This Row],[Pnr.]]=AH$7,Tb.Financiering[[#This Row],[Te financieren]]-Tb.Financiering[[#This Row],[Eigen
bijdrage]]-Tb.Financiering[[#This Row],[Andere
subsidie(s)]]-Tb.Financiering[[#This Row],[Anders]],0)</f>
        <v>0</v>
      </c>
      <c r="AI104" s="154">
        <f>IF(Tb.Financiering[[#This Row],[Pnr.]]=AI$7,Tb.Financiering[[#This Row],[Te financieren]]-Tb.Financiering[[#This Row],[Eigen
bijdrage]]-Tb.Financiering[[#This Row],[Andere
subsidie(s)]]-Tb.Financiering[[#This Row],[Anders]],0)</f>
        <v>0</v>
      </c>
      <c r="AJ104" s="154">
        <f>IF(Tb.Financiering[[#This Row],[Pnr.]]=AJ$7,Tb.Financiering[[#This Row],[Te financieren]]-Tb.Financiering[[#This Row],[Eigen
bijdrage]]-Tb.Financiering[[#This Row],[Andere
subsidie(s)]]-Tb.Financiering[[#This Row],[Anders]],0)</f>
        <v>0</v>
      </c>
      <c r="AK104" s="154">
        <f>IF(Tb.Financiering[[#This Row],[Pnr.]]=AK$7,Tb.Financiering[[#This Row],[Te financieren]]-Tb.Financiering[[#This Row],[Eigen
bijdrage]]-Tb.Financiering[[#This Row],[Andere
subsidie(s)]]-Tb.Financiering[[#This Row],[Anders]],0)</f>
        <v>0</v>
      </c>
      <c r="AL104" s="154">
        <f>IF(Tb.Financiering[[#This Row],[Pnr.]]=AL$7,Tb.Financiering[[#This Row],[Te financieren]]-Tb.Financiering[[#This Row],[Eigen
bijdrage]]-Tb.Financiering[[#This Row],[Andere
subsidie(s)]]-Tb.Financiering[[#This Row],[Anders]],0)</f>
        <v>0</v>
      </c>
      <c r="AM104" s="154">
        <f>IF(Tb.Financiering[[#This Row],[Pnr.]]=AM$7,Tb.Financiering[[#This Row],[Te financieren]]-Tb.Financiering[[#This Row],[Eigen
bijdrage]]-Tb.Financiering[[#This Row],[Andere
subsidie(s)]]-Tb.Financiering[[#This Row],[Anders]],0)</f>
        <v>0</v>
      </c>
      <c r="AN104" s="154">
        <f>IF(Tb.Financiering[[#This Row],[Pnr.]]=AN$7,Tb.Financiering[[#This Row],[Te financieren]]-Tb.Financiering[[#This Row],[Eigen
bijdrage]]-Tb.Financiering[[#This Row],[Andere
subsidie(s)]]-Tb.Financiering[[#This Row],[Anders]],0)</f>
        <v>0</v>
      </c>
      <c r="AO104" s="154">
        <f>IF(Tb.Financiering[[#This Row],[Pnr.]]=AO$7,Tb.Financiering[[#This Row],[Te financieren]]-Tb.Financiering[[#This Row],[Eigen
bijdrage]]-Tb.Financiering[[#This Row],[Andere
subsidie(s)]]-Tb.Financiering[[#This Row],[Anders]],0)</f>
        <v>0</v>
      </c>
      <c r="AP104" s="154">
        <f>IF(Tb.Financiering[[#This Row],[Pnr.]]=AP$7,Tb.Financiering[[#This Row],[Te financieren]]-Tb.Financiering[[#This Row],[Eigen
bijdrage]]-Tb.Financiering[[#This Row],[Andere
subsidie(s)]]-Tb.Financiering[[#This Row],[Anders]],0)</f>
        <v>0</v>
      </c>
      <c r="AQ104" s="154">
        <f>IF(Tb.Financiering[[#This Row],[Pnr.]]=AQ$7,Tb.Financiering[[#This Row],[Te financieren]]-Tb.Financiering[[#This Row],[Eigen
bijdrage]]-Tb.Financiering[[#This Row],[Andere
subsidie(s)]]-Tb.Financiering[[#This Row],[Anders]],0)</f>
        <v>0</v>
      </c>
      <c r="AR104" s="154">
        <f>IF(Tb.Financiering[[#This Row],[Pnr.]]=AR$7,Tb.Financiering[[#This Row],[Te financieren]]-Tb.Financiering[[#This Row],[Eigen
bijdrage]]-Tb.Financiering[[#This Row],[Andere
subsidie(s)]]-Tb.Financiering[[#This Row],[Anders]],0)</f>
        <v>0</v>
      </c>
      <c r="AS104" s="154">
        <f>IF(Tb.Financiering[[#This Row],[Pnr.]]=AS$7,Tb.Financiering[[#This Row],[Te financieren]]-Tb.Financiering[[#This Row],[Eigen
bijdrage]]-Tb.Financiering[[#This Row],[Andere
subsidie(s)]]-Tb.Financiering[[#This Row],[Anders]],0)</f>
        <v>0</v>
      </c>
      <c r="AT104" s="154">
        <f>IF(Tb.Financiering[[#This Row],[Pnr.]]=AT$7,Tb.Financiering[[#This Row],[Te financieren]]-Tb.Financiering[[#This Row],[Eigen
bijdrage]]-Tb.Financiering[[#This Row],[Andere
subsidie(s)]]-Tb.Financiering[[#This Row],[Anders]],0)</f>
        <v>0</v>
      </c>
      <c r="AU104" s="154">
        <f>IF(Tb.Financiering[[#This Row],[Pnr.]]=AU$7,Tb.Financiering[[#This Row],[Te financieren]]-Tb.Financiering[[#This Row],[Eigen
bijdrage]]-Tb.Financiering[[#This Row],[Andere
subsidie(s)]]-Tb.Financiering[[#This Row],[Anders]],0)</f>
        <v>0</v>
      </c>
      <c r="AV104" s="154">
        <f>IF(Tb.Financiering[[#This Row],[Pnr.]]=AV$7,Tb.Financiering[[#This Row],[Te financieren]]-Tb.Financiering[[#This Row],[Eigen
bijdrage]]-Tb.Financiering[[#This Row],[Andere
subsidie(s)]]-Tb.Financiering[[#This Row],[Anders]],0)</f>
        <v>0</v>
      </c>
      <c r="AW104" s="154">
        <f>IF(Tb.Financiering[[#This Row],[Pnr.]]=AW$7,Tb.Financiering[[#This Row],[Te financieren]]-Tb.Financiering[[#This Row],[Eigen
bijdrage]]-Tb.Financiering[[#This Row],[Andere
subsidie(s)]]-Tb.Financiering[[#This Row],[Anders]],0)</f>
        <v>0</v>
      </c>
      <c r="AX104" s="154">
        <f>IF(Tb.Financiering[[#This Row],[Pnr.]]=AX$7,Tb.Financiering[[#This Row],[Te financieren]]-Tb.Financiering[[#This Row],[Eigen
bijdrage]]-Tb.Financiering[[#This Row],[Andere
subsidie(s)]]-Tb.Financiering[[#This Row],[Anders]],0)</f>
        <v>0</v>
      </c>
      <c r="AY104" s="154">
        <f>IF(Tb.Financiering[[#This Row],[Pnr.]]=AY$7,Tb.Financiering[[#This Row],[Te financieren]]-Tb.Financiering[[#This Row],[Eigen
bijdrage]]-Tb.Financiering[[#This Row],[Andere
subsidie(s)]]-Tb.Financiering[[#This Row],[Anders]],0)</f>
        <v>0</v>
      </c>
      <c r="AZ104" s="154">
        <f>IF(Tb.Financiering[[#This Row],[Pnr.]]=AZ$7,Tb.Financiering[[#This Row],[Te financieren]]-Tb.Financiering[[#This Row],[Eigen
bijdrage]]-Tb.Financiering[[#This Row],[Andere
subsidie(s)]]-Tb.Financiering[[#This Row],[Anders]],0)</f>
        <v>0</v>
      </c>
      <c r="BA104" s="154">
        <f>IF(Tb.Financiering[[#This Row],[Pnr.]]=BA$7,Tb.Financiering[[#This Row],[Te financieren]]-Tb.Financiering[[#This Row],[Eigen
bijdrage]]-Tb.Financiering[[#This Row],[Andere
subsidie(s)]]-Tb.Financiering[[#This Row],[Anders]],0)</f>
        <v>0</v>
      </c>
      <c r="BB104" s="154">
        <f>IF(Tb.Financiering[[#This Row],[Pnr.]]=BB$7,Tb.Financiering[[#This Row],[Te financieren]]-Tb.Financiering[[#This Row],[Eigen
bijdrage]]-Tb.Financiering[[#This Row],[Andere
subsidie(s)]]-Tb.Financiering[[#This Row],[Anders]],0)</f>
        <v>0</v>
      </c>
      <c r="BC104" s="154">
        <f>IF(Tb.Financiering[[#This Row],[Pnr.]]=BC$7,Tb.Financiering[[#This Row],[Te financieren]]-Tb.Financiering[[#This Row],[Eigen
bijdrage]]-Tb.Financiering[[#This Row],[Andere
subsidie(s)]]-Tb.Financiering[[#This Row],[Anders]],0)</f>
        <v>0</v>
      </c>
      <c r="BD104" s="154">
        <f>IF(Tb.Financiering[[#This Row],[Pnr.]]=BD$7,Tb.Financiering[[#This Row],[Te financieren]]-Tb.Financiering[[#This Row],[Eigen
bijdrage]]-Tb.Financiering[[#This Row],[Andere
subsidie(s)]]-Tb.Financiering[[#This Row],[Anders]],0)</f>
        <v>0</v>
      </c>
      <c r="BE104" s="154">
        <f>IF(Tb.Financiering[[#This Row],[Pnr.]]=BE$7,Tb.Financiering[[#This Row],[Te financieren]]-Tb.Financiering[[#This Row],[Eigen
bijdrage]]-Tb.Financiering[[#This Row],[Andere
subsidie(s)]]-Tb.Financiering[[#This Row],[Anders]],0)</f>
        <v>0</v>
      </c>
      <c r="BF104" s="154">
        <f>IF(Tb.Financiering[[#This Row],[Pnr.]]=BF$7,Tb.Financiering[[#This Row],[Te financieren]]-Tb.Financiering[[#This Row],[Eigen
bijdrage]]-Tb.Financiering[[#This Row],[Andere
subsidie(s)]]-Tb.Financiering[[#This Row],[Anders]],0)</f>
        <v>0</v>
      </c>
      <c r="BG104" s="154">
        <f>IF(Tb.Financiering[[#This Row],[Pnr.]]=BG$7,Tb.Financiering[[#This Row],[Te financieren]]-Tb.Financiering[[#This Row],[Eigen
bijdrage]]-Tb.Financiering[[#This Row],[Andere
subsidie(s)]]-Tb.Financiering[[#This Row],[Anders]],0)</f>
        <v>0</v>
      </c>
      <c r="BH104" s="154">
        <f>IF(Tb.Financiering[[#This Row],[Pnr.]]=BH$7,Tb.Financiering[[#This Row],[Te financieren]]-Tb.Financiering[[#This Row],[Eigen
bijdrage]]-Tb.Financiering[[#This Row],[Andere
subsidie(s)]]-Tb.Financiering[[#This Row],[Anders]],0)</f>
        <v>0</v>
      </c>
      <c r="BI104" s="154">
        <f>IF(Tb.Financiering[[#This Row],[Pnr.]]=BI$7,Tb.Financiering[[#This Row],[Te financieren]]-Tb.Financiering[[#This Row],[Eigen
bijdrage]]-Tb.Financiering[[#This Row],[Andere
subsidie(s)]]-Tb.Financiering[[#This Row],[Anders]],0)</f>
        <v>0</v>
      </c>
      <c r="BJ104" s="154">
        <f>IF(Tb.Financiering[[#This Row],[Pnr.]]=BJ$7,Tb.Financiering[[#This Row],[Te financieren]]-Tb.Financiering[[#This Row],[Eigen
bijdrage]]-Tb.Financiering[[#This Row],[Andere
subsidie(s)]]-Tb.Financiering[[#This Row],[Anders]],0)</f>
        <v>0</v>
      </c>
      <c r="BK104" s="154">
        <f>IF(Tb.Financiering[[#This Row],[Pnr.]]=BK$7,Tb.Financiering[[#This Row],[Te financieren]]-Tb.Financiering[[#This Row],[Eigen
bijdrage]]-Tb.Financiering[[#This Row],[Andere
subsidie(s)]]-Tb.Financiering[[#This Row],[Anders]],0)</f>
        <v>0</v>
      </c>
      <c r="BL104" s="154">
        <f>IF(Tb.Financiering[[#This Row],[Pnr.]]=BL$7,Tb.Financiering[[#This Row],[Te financieren]]-Tb.Financiering[[#This Row],[Eigen
bijdrage]]-Tb.Financiering[[#This Row],[Andere
subsidie(s)]]-Tb.Financiering[[#This Row],[Anders]],0)</f>
        <v>0</v>
      </c>
      <c r="BM104" s="154">
        <f>IF(Tb.Financiering[[#This Row],[Pnr.]]=BM$7,Tb.Financiering[[#This Row],[Te financieren]]-Tb.Financiering[[#This Row],[Eigen
bijdrage]]-Tb.Financiering[[#This Row],[Andere
subsidie(s)]]-Tb.Financiering[[#This Row],[Anders]],0)</f>
        <v>0</v>
      </c>
      <c r="BN104" s="259">
        <f>IF(Tb.Financiering[[#This Row],[Pnr.]]=BN$7,Tb.Financiering[[#This Row],[Eigen
bijdrage]]+Tb.Financiering[[#This Row],[Andere
subsidie(s)]]+Tb.Financiering[[#This Row],[Anders]],0)</f>
        <v>0</v>
      </c>
      <c r="BO104" s="259">
        <f>IF(Tb.Financiering[[#This Row],[Pnr.]]=BO$7,Tb.Financiering[[#This Row],[Eigen
bijdrage]]+Tb.Financiering[[#This Row],[Andere
subsidie(s)]]+Tb.Financiering[[#This Row],[Anders]],0)</f>
        <v>0</v>
      </c>
      <c r="BP104" s="259">
        <f>IF(Tb.Financiering[[#This Row],[Pnr.]]=BP$7,Tb.Financiering[[#This Row],[Eigen
bijdrage]]+Tb.Financiering[[#This Row],[Andere
subsidie(s)]]+Tb.Financiering[[#This Row],[Anders]],0)</f>
        <v>0</v>
      </c>
      <c r="BQ104" s="259">
        <f>IF(Tb.Financiering[[#This Row],[Pnr.]]=BQ$7,Tb.Financiering[[#This Row],[Eigen
bijdrage]]+Tb.Financiering[[#This Row],[Andere
subsidie(s)]]+Tb.Financiering[[#This Row],[Anders]],0)</f>
        <v>0</v>
      </c>
      <c r="BR104" s="259">
        <f>IF(Tb.Financiering[[#This Row],[Pnr.]]=BR$7,Tb.Financiering[[#This Row],[Eigen
bijdrage]]+Tb.Financiering[[#This Row],[Andere
subsidie(s)]]+Tb.Financiering[[#This Row],[Anders]],0)</f>
        <v>0</v>
      </c>
      <c r="BS104" s="259">
        <f>IF(Tb.Financiering[[#This Row],[Pnr.]]=BS$7,Tb.Financiering[[#This Row],[Eigen
bijdrage]]+Tb.Financiering[[#This Row],[Andere
subsidie(s)]]+Tb.Financiering[[#This Row],[Anders]],0)</f>
        <v>0</v>
      </c>
      <c r="BT104" s="259">
        <f>IF(Tb.Financiering[[#This Row],[Pnr.]]=BT$7,Tb.Financiering[[#This Row],[Eigen
bijdrage]]+Tb.Financiering[[#This Row],[Andere
subsidie(s)]]+Tb.Financiering[[#This Row],[Anders]],0)</f>
        <v>0</v>
      </c>
      <c r="BU104" s="259">
        <f>IF(Tb.Financiering[[#This Row],[Pnr.]]=BU$7,Tb.Financiering[[#This Row],[Eigen
bijdrage]]+Tb.Financiering[[#This Row],[Andere
subsidie(s)]]+Tb.Financiering[[#This Row],[Anders]],0)</f>
        <v>0</v>
      </c>
      <c r="BV104" s="259">
        <f>IF(Tb.Financiering[[#This Row],[Pnr.]]=BV$7,Tb.Financiering[[#This Row],[Eigen
bijdrage]]+Tb.Financiering[[#This Row],[Andere
subsidie(s)]]+Tb.Financiering[[#This Row],[Anders]],0)</f>
        <v>0</v>
      </c>
      <c r="BW104" s="259">
        <f>IF(Tb.Financiering[[#This Row],[Pnr.]]=BW$7,Tb.Financiering[[#This Row],[Eigen
bijdrage]]+Tb.Financiering[[#This Row],[Andere
subsidie(s)]]+Tb.Financiering[[#This Row],[Anders]],0)</f>
        <v>0</v>
      </c>
      <c r="BX104" s="259">
        <f>IF(Tb.Financiering[[#This Row],[Pnr.]]=BX$7,Tb.Financiering[[#This Row],[Eigen
bijdrage]]+Tb.Financiering[[#This Row],[Andere
subsidie(s)]]+Tb.Financiering[[#This Row],[Anders]],0)</f>
        <v>0</v>
      </c>
      <c r="BY104" s="259">
        <f>IF(Tb.Financiering[[#This Row],[Pnr.]]=BY$7,Tb.Financiering[[#This Row],[Eigen
bijdrage]]+Tb.Financiering[[#This Row],[Andere
subsidie(s)]]+Tb.Financiering[[#This Row],[Anders]],0)</f>
        <v>0</v>
      </c>
      <c r="BZ104" s="259">
        <f>IF(Tb.Financiering[[#This Row],[Pnr.]]=BZ$7,Tb.Financiering[[#This Row],[Eigen
bijdrage]]+Tb.Financiering[[#This Row],[Andere
subsidie(s)]]+Tb.Financiering[[#This Row],[Anders]],0)</f>
        <v>0</v>
      </c>
      <c r="CA104" s="259">
        <f>IF(Tb.Financiering[[#This Row],[Pnr.]]=CA$7,Tb.Financiering[[#This Row],[Eigen
bijdrage]]+Tb.Financiering[[#This Row],[Andere
subsidie(s)]]+Tb.Financiering[[#This Row],[Anders]],0)</f>
        <v>0</v>
      </c>
      <c r="CB104" s="259">
        <f>IF(Tb.Financiering[[#This Row],[Pnr.]]=CB$7,Tb.Financiering[[#This Row],[Eigen
bijdrage]]+Tb.Financiering[[#This Row],[Andere
subsidie(s)]]+Tb.Financiering[[#This Row],[Anders]],0)</f>
        <v>0</v>
      </c>
      <c r="CC104" s="259">
        <f>IF(Tb.Financiering[[#This Row],[Pnr.]]=CC$7,Tb.Financiering[[#This Row],[Eigen
bijdrage]]+Tb.Financiering[[#This Row],[Andere
subsidie(s)]]+Tb.Financiering[[#This Row],[Anders]],0)</f>
        <v>0</v>
      </c>
      <c r="CD104" s="259">
        <f>IF(Tb.Financiering[[#This Row],[Pnr.]]=CD$7,Tb.Financiering[[#This Row],[Eigen
bijdrage]]+Tb.Financiering[[#This Row],[Andere
subsidie(s)]]+Tb.Financiering[[#This Row],[Anders]],0)</f>
        <v>0</v>
      </c>
      <c r="CE104" s="259">
        <f>IF(Tb.Financiering[[#This Row],[Pnr.]]=CE$7,Tb.Financiering[[#This Row],[Eigen
bijdrage]]+Tb.Financiering[[#This Row],[Andere
subsidie(s)]]+Tb.Financiering[[#This Row],[Anders]],0)</f>
        <v>0</v>
      </c>
      <c r="CF104" s="259">
        <f>IF(Tb.Financiering[[#This Row],[Pnr.]]=CF$7,Tb.Financiering[[#This Row],[Eigen
bijdrage]]+Tb.Financiering[[#This Row],[Andere
subsidie(s)]]+Tb.Financiering[[#This Row],[Anders]],0)</f>
        <v>0</v>
      </c>
      <c r="CG104" s="259">
        <f>IF(Tb.Financiering[[#This Row],[Pnr.]]=CG$7,Tb.Financiering[[#This Row],[Eigen
bijdrage]]+Tb.Financiering[[#This Row],[Andere
subsidie(s)]]+Tb.Financiering[[#This Row],[Anders]],0)</f>
        <v>0</v>
      </c>
      <c r="CH104" s="259">
        <f>IF(Tb.Financiering[[#This Row],[Pnr.]]=CH$7,Tb.Financiering[[#This Row],[Eigen
bijdrage]]+Tb.Financiering[[#This Row],[Andere
subsidie(s)]]+Tb.Financiering[[#This Row],[Anders]],0)</f>
        <v>0</v>
      </c>
      <c r="CI104" s="259">
        <f>IF(Tb.Financiering[[#This Row],[Pnr.]]=CI$7,Tb.Financiering[[#This Row],[Eigen
bijdrage]]+Tb.Financiering[[#This Row],[Andere
subsidie(s)]]+Tb.Financiering[[#This Row],[Anders]],0)</f>
        <v>0</v>
      </c>
      <c r="CJ104" s="259">
        <f>IF(Tb.Financiering[[#This Row],[Pnr.]]=CJ$7,Tb.Financiering[[#This Row],[Eigen
bijdrage]]+Tb.Financiering[[#This Row],[Andere
subsidie(s)]]+Tb.Financiering[[#This Row],[Anders]],0)</f>
        <v>0</v>
      </c>
      <c r="CK104" s="259">
        <f>IF(Tb.Financiering[[#This Row],[Pnr.]]=CK$7,Tb.Financiering[[#This Row],[Eigen
bijdrage]]+Tb.Financiering[[#This Row],[Andere
subsidie(s)]]+Tb.Financiering[[#This Row],[Anders]],0)</f>
        <v>0</v>
      </c>
      <c r="CL104" s="259">
        <f>IF(Tb.Financiering[[#This Row],[Pnr.]]=CL$7,Tb.Financiering[[#This Row],[Eigen
bijdrage]]+Tb.Financiering[[#This Row],[Andere
subsidie(s)]]+Tb.Financiering[[#This Row],[Anders]],0)</f>
        <v>0</v>
      </c>
      <c r="CM104" s="259">
        <f>IF(Tb.Financiering[[#This Row],[Pnr.]]=CM$7,Tb.Financiering[[#This Row],[Eigen
bijdrage]]+Tb.Financiering[[#This Row],[Andere
subsidie(s)]]+Tb.Financiering[[#This Row],[Anders]],0)</f>
        <v>0</v>
      </c>
      <c r="CN104" s="259">
        <f>IF(Tb.Financiering[[#This Row],[Pnr.]]=CN$7,Tb.Financiering[[#This Row],[Eigen
bijdrage]]+Tb.Financiering[[#This Row],[Andere
subsidie(s)]]+Tb.Financiering[[#This Row],[Anders]],0)</f>
        <v>0</v>
      </c>
      <c r="CO104" s="259">
        <f>IF(Tb.Financiering[[#This Row],[Pnr.]]=CO$7,Tb.Financiering[[#This Row],[Eigen
bijdrage]]+Tb.Financiering[[#This Row],[Andere
subsidie(s)]]+Tb.Financiering[[#This Row],[Anders]],0)</f>
        <v>0</v>
      </c>
      <c r="CP104" s="259">
        <f>IF(Tb.Financiering[[#This Row],[Pnr.]]=CP$7,Tb.Financiering[[#This Row],[Eigen
bijdrage]]+Tb.Financiering[[#This Row],[Andere
subsidie(s)]]+Tb.Financiering[[#This Row],[Anders]],0)</f>
        <v>0</v>
      </c>
      <c r="CQ104" s="259">
        <f>IF(Tb.Financiering[[#This Row],[Pnr.]]=CQ$7,Tb.Financiering[[#This Row],[Eigen
bijdrage]]+Tb.Financiering[[#This Row],[Andere
subsidie(s)]]+Tb.Financiering[[#This Row],[Anders]],0)</f>
        <v>0</v>
      </c>
      <c r="CR104" s="259">
        <f>IF(Tb.Financiering[[#This Row],[Pnr.]]=CR$7,Tb.Financiering[[#This Row],[Eigen
bijdrage]]+Tb.Financiering[[#This Row],[Andere
subsidie(s)]]+Tb.Financiering[[#This Row],[Anders]],0)</f>
        <v>0</v>
      </c>
      <c r="CS104" s="259">
        <f>IF(Tb.Financiering[[#This Row],[Pnr.]]=CS$7,Tb.Financiering[[#This Row],[Eigen
bijdrage]]+Tb.Financiering[[#This Row],[Andere
subsidie(s)]]+Tb.Financiering[[#This Row],[Anders]],0)</f>
        <v>0</v>
      </c>
      <c r="CT104" s="259">
        <f>IF(Tb.Financiering[[#This Row],[Pnr.]]=CT$7,Tb.Financiering[[#This Row],[Eigen
bijdrage]]+Tb.Financiering[[#This Row],[Andere
subsidie(s)]]+Tb.Financiering[[#This Row],[Anders]],0)</f>
        <v>0</v>
      </c>
      <c r="CU104" s="259">
        <f>IF(Tb.Financiering[[#This Row],[Pnr.]]=CU$7,Tb.Financiering[[#This Row],[Eigen
bijdrage]]+Tb.Financiering[[#This Row],[Andere
subsidie(s)]]+Tb.Financiering[[#This Row],[Anders]],0)</f>
        <v>0</v>
      </c>
      <c r="CV104" s="259">
        <f>IF(Tb.Financiering[[#This Row],[Pnr.]]=CV$7,Tb.Financiering[[#This Row],[Eigen
bijdrage]]+Tb.Financiering[[#This Row],[Andere
subsidie(s)]]+Tb.Financiering[[#This Row],[Anders]],0)</f>
        <v>0</v>
      </c>
      <c r="CW104" s="259">
        <f>IF(Tb.Financiering[[#This Row],[Pnr.]]=CW$7,Tb.Financiering[[#This Row],[Eigen
bijdrage]]+Tb.Financiering[[#This Row],[Andere
subsidie(s)]]+Tb.Financiering[[#This Row],[Anders]],0)</f>
        <v>0</v>
      </c>
      <c r="CX104" s="259">
        <f>IF(Tb.Financiering[[#This Row],[Pnr.]]=CX$7,Tb.Financiering[[#This Row],[Eigen
bijdrage]]+Tb.Financiering[[#This Row],[Andere
subsidie(s)]]+Tb.Financiering[[#This Row],[Anders]],0)</f>
        <v>0</v>
      </c>
      <c r="CY104" s="259">
        <f>IF(Tb.Financiering[[#This Row],[Pnr.]]=CY$7,Tb.Financiering[[#This Row],[Eigen
bijdrage]]+Tb.Financiering[[#This Row],[Andere
subsidie(s)]]+Tb.Financiering[[#This Row],[Anders]],0)</f>
        <v>0</v>
      </c>
      <c r="CZ104" s="259">
        <f>IF(Tb.Financiering[[#This Row],[Pnr.]]=CZ$7,Tb.Financiering[[#This Row],[Eigen
bijdrage]]+Tb.Financiering[[#This Row],[Andere
subsidie(s)]]+Tb.Financiering[[#This Row],[Anders]],0)</f>
        <v>0</v>
      </c>
      <c r="DA104" s="259">
        <f>IF(Tb.Financiering[[#This Row],[Pnr.]]=DA$7,Tb.Financiering[[#This Row],[Eigen
bijdrage]]+Tb.Financiering[[#This Row],[Andere
subsidie(s)]]+Tb.Financiering[[#This Row],[Anders]],0)</f>
        <v>0</v>
      </c>
      <c r="DB104" s="259">
        <f>IF(Tb.Financiering[[#This Row],[Pnr.]]=DB$7,Tb.Financiering[[#This Row],[Eigen
bijdrage]]+Tb.Financiering[[#This Row],[Andere
subsidie(s)]]+Tb.Financiering[[#This Row],[Anders]],0)</f>
        <v>0</v>
      </c>
      <c r="DC104" s="259">
        <f>IF(Tb.Financiering[[#This Row],[Pnr.]]=DC$7,Tb.Financiering[[#This Row],[Eigen
bijdrage]]+Tb.Financiering[[#This Row],[Andere
subsidie(s)]]+Tb.Financiering[[#This Row],[Anders]],0)</f>
        <v>0</v>
      </c>
      <c r="DD104" s="259">
        <f>IF(Tb.Financiering[[#This Row],[Pnr.]]=DD$7,Tb.Financiering[[#This Row],[Eigen
bijdrage]]+Tb.Financiering[[#This Row],[Andere
subsidie(s)]]+Tb.Financiering[[#This Row],[Anders]],0)</f>
        <v>0</v>
      </c>
      <c r="DE104" s="259">
        <f>IF(Tb.Financiering[[#This Row],[Pnr.]]=DE$7,Tb.Financiering[[#This Row],[Eigen
bijdrage]]+Tb.Financiering[[#This Row],[Andere
subsidie(s)]]+Tb.Financiering[[#This Row],[Anders]],0)</f>
        <v>0</v>
      </c>
      <c r="DF104" s="259">
        <f>IF(Tb.Financiering[[#This Row],[Pnr.]]=DF$7,Tb.Financiering[[#This Row],[Eigen
bijdrage]]+Tb.Financiering[[#This Row],[Andere
subsidie(s)]]+Tb.Financiering[[#This Row],[Anders]],0)</f>
        <v>0</v>
      </c>
      <c r="DG104" s="259">
        <f>IF(Tb.Financiering[[#This Row],[Pnr.]]=DG$7,Tb.Financiering[[#This Row],[Eigen
bijdrage]]+Tb.Financiering[[#This Row],[Andere
subsidie(s)]]+Tb.Financiering[[#This Row],[Anders]],0)</f>
        <v>0</v>
      </c>
      <c r="DH104" s="259">
        <f>IF(Tb.Financiering[[#This Row],[Pnr.]]=DH$7,Tb.Financiering[[#This Row],[Eigen
bijdrage]]+Tb.Financiering[[#This Row],[Andere
subsidie(s)]]+Tb.Financiering[[#This Row],[Anders]],0)</f>
        <v>0</v>
      </c>
      <c r="DI104" s="259">
        <f>IF(Tb.Financiering[[#This Row],[Pnr.]]=DI$7,Tb.Financiering[[#This Row],[Eigen
bijdrage]]+Tb.Financiering[[#This Row],[Andere
subsidie(s)]]+Tb.Financiering[[#This Row],[Anders]],0)</f>
        <v>0</v>
      </c>
      <c r="DJ104" s="259">
        <f>IF(Tb.Financiering[[#This Row],[Pnr.]]=DJ$7,Tb.Financiering[[#This Row],[Eigen
bijdrage]]+Tb.Financiering[[#This Row],[Andere
subsidie(s)]]+Tb.Financiering[[#This Row],[Anders]],0)</f>
        <v>0</v>
      </c>
      <c r="DK104" s="259">
        <f>IF(Tb.Financiering[[#This Row],[Pnr.]]=DK$7,Tb.Financiering[[#This Row],[Eigen
bijdrage]]+Tb.Financiering[[#This Row],[Andere
subsidie(s)]]+Tb.Financiering[[#This Row],[Anders]],0)</f>
        <v>0</v>
      </c>
      <c r="XEZ104" s="267"/>
      <c r="XFA104" s="267"/>
      <c r="XFB104" s="267"/>
      <c r="XFC104" s="267"/>
      <c r="XFD104" s="31"/>
    </row>
    <row r="105" spans="1:115 16380:16384" s="4" customFormat="1" x14ac:dyDescent="0.3">
      <c r="A105" s="31"/>
      <c r="B105" s="147"/>
      <c r="C105" s="147"/>
      <c r="D105" s="11">
        <f>SUMIF(Tbl.Kosten[PSAnr.],Tb.Financiering[[#This Row],[PSAnr.]],Tbl.Kosten[Totaal kosten])</f>
        <v>0</v>
      </c>
      <c r="E105" s="164">
        <f>SUMIF(Tbl.Kosten[PSAnr.],Tb.Financiering[[#This Row],[PSAnr.]],Tbl.Kosten[Subsidie])</f>
        <v>0</v>
      </c>
      <c r="F105" s="165"/>
      <c r="G105" s="164">
        <f>Tb.Financiering[[#This Row],[Begrote kosten]]-Tb.Financiering[[#This Row],[Berekende GLB subsidie]]-Tb.Financiering[[#This Row],[Correctie GLB subsidie]]</f>
        <v>0</v>
      </c>
      <c r="H105" s="166"/>
      <c r="I105" s="166"/>
      <c r="J105" s="166"/>
      <c r="K105" s="162"/>
      <c r="L105" s="97">
        <f>Tb.Financiering[[#This Row],[Te financieren]]-SUM(Tb.Financiering[[#This Row],[Eigen
bijdrage]:[Anders]])</f>
        <v>0</v>
      </c>
      <c r="M105" s="170" t="str">
        <f>IFERROR(VLOOKUP(Tb.Financiering[[#This Row],[Partnernaam]],Tbl.Projectpartners[[Naam]:[PNr.]],9,FALSE),"")</f>
        <v/>
      </c>
      <c r="N105" s="152" t="str">
        <f>IFERROR(VLOOKUP(Tb.Financiering[[#This Row],[Subsidiabele activiteit]],Tbl.Subsidiehoogte[[Subsidieactiviteit]:[SAnr.]],3,FALSE),"")</f>
        <v/>
      </c>
      <c r="O105" s="152" t="str">
        <f>_xlfn.CONCAT(Tb.Financiering[[#This Row],[Pnr.]],Tb.Financiering[[#This Row],[SAnr.]])</f>
        <v/>
      </c>
      <c r="P105" s="154">
        <f>IF(Tb.Financiering[[#This Row],[Pnr.]]=P$7,Tb.Financiering[[#This Row],[Te financieren]]-Tb.Financiering[[#This Row],[Eigen
bijdrage]]-Tb.Financiering[[#This Row],[Andere
subsidie(s)]]-Tb.Financiering[[#This Row],[Anders]],0)</f>
        <v>0</v>
      </c>
      <c r="Q105" s="154">
        <f>IF(Tb.Financiering[[#This Row],[Pnr.]]=Q$7,Tb.Financiering[[#This Row],[Te financieren]]-Tb.Financiering[[#This Row],[Eigen
bijdrage]]-Tb.Financiering[[#This Row],[Andere
subsidie(s)]]-Tb.Financiering[[#This Row],[Anders]],0)</f>
        <v>0</v>
      </c>
      <c r="R105" s="154">
        <f>IF(Tb.Financiering[[#This Row],[Pnr.]]=R$7,Tb.Financiering[[#This Row],[Te financieren]]-Tb.Financiering[[#This Row],[Eigen
bijdrage]]-Tb.Financiering[[#This Row],[Andere
subsidie(s)]]-Tb.Financiering[[#This Row],[Anders]],0)</f>
        <v>0</v>
      </c>
      <c r="S105" s="154">
        <f>IF(Tb.Financiering[[#This Row],[Pnr.]]=S$7,Tb.Financiering[[#This Row],[Te financieren]]-Tb.Financiering[[#This Row],[Eigen
bijdrage]]-Tb.Financiering[[#This Row],[Andere
subsidie(s)]]-Tb.Financiering[[#This Row],[Anders]],0)</f>
        <v>0</v>
      </c>
      <c r="T105" s="154">
        <f>IF(Tb.Financiering[[#This Row],[Pnr.]]=T$7,Tb.Financiering[[#This Row],[Te financieren]]-Tb.Financiering[[#This Row],[Eigen
bijdrage]]-Tb.Financiering[[#This Row],[Andere
subsidie(s)]]-Tb.Financiering[[#This Row],[Anders]],0)</f>
        <v>0</v>
      </c>
      <c r="U105" s="154">
        <f>IF(Tb.Financiering[[#This Row],[Pnr.]]=U$7,Tb.Financiering[[#This Row],[Te financieren]]-Tb.Financiering[[#This Row],[Eigen
bijdrage]]-Tb.Financiering[[#This Row],[Andere
subsidie(s)]]-Tb.Financiering[[#This Row],[Anders]],0)</f>
        <v>0</v>
      </c>
      <c r="V105" s="154">
        <f>IF(Tb.Financiering[[#This Row],[Pnr.]]=V$7,Tb.Financiering[[#This Row],[Te financieren]]-Tb.Financiering[[#This Row],[Eigen
bijdrage]]-Tb.Financiering[[#This Row],[Andere
subsidie(s)]]-Tb.Financiering[[#This Row],[Anders]],0)</f>
        <v>0</v>
      </c>
      <c r="W105" s="154">
        <f>IF(Tb.Financiering[[#This Row],[Pnr.]]=W$7,Tb.Financiering[[#This Row],[Te financieren]]-Tb.Financiering[[#This Row],[Eigen
bijdrage]]-Tb.Financiering[[#This Row],[Andere
subsidie(s)]]-Tb.Financiering[[#This Row],[Anders]],0)</f>
        <v>0</v>
      </c>
      <c r="X105" s="154">
        <f>IF(Tb.Financiering[[#This Row],[Pnr.]]=X$7,Tb.Financiering[[#This Row],[Te financieren]]-Tb.Financiering[[#This Row],[Eigen
bijdrage]]-Tb.Financiering[[#This Row],[Andere
subsidie(s)]]-Tb.Financiering[[#This Row],[Anders]],0)</f>
        <v>0</v>
      </c>
      <c r="Y105" s="154">
        <f>IF(Tb.Financiering[[#This Row],[Pnr.]]=Y$7,Tb.Financiering[[#This Row],[Te financieren]]-Tb.Financiering[[#This Row],[Eigen
bijdrage]]-Tb.Financiering[[#This Row],[Andere
subsidie(s)]]-Tb.Financiering[[#This Row],[Anders]],0)</f>
        <v>0</v>
      </c>
      <c r="Z105" s="154">
        <f>IF(Tb.Financiering[[#This Row],[Pnr.]]=Z$7,Tb.Financiering[[#This Row],[Te financieren]]-Tb.Financiering[[#This Row],[Eigen
bijdrage]]-Tb.Financiering[[#This Row],[Andere
subsidie(s)]]-Tb.Financiering[[#This Row],[Anders]],0)</f>
        <v>0</v>
      </c>
      <c r="AA105" s="154">
        <f>IF(Tb.Financiering[[#This Row],[Pnr.]]=AA$7,Tb.Financiering[[#This Row],[Te financieren]]-Tb.Financiering[[#This Row],[Eigen
bijdrage]]-Tb.Financiering[[#This Row],[Andere
subsidie(s)]]-Tb.Financiering[[#This Row],[Anders]],0)</f>
        <v>0</v>
      </c>
      <c r="AB105" s="154">
        <f>IF(Tb.Financiering[[#This Row],[Pnr.]]=AB$7,Tb.Financiering[[#This Row],[Te financieren]]-Tb.Financiering[[#This Row],[Eigen
bijdrage]]-Tb.Financiering[[#This Row],[Andere
subsidie(s)]]-Tb.Financiering[[#This Row],[Anders]],0)</f>
        <v>0</v>
      </c>
      <c r="AC105" s="154">
        <f>IF(Tb.Financiering[[#This Row],[Pnr.]]=AC$7,Tb.Financiering[[#This Row],[Te financieren]]-Tb.Financiering[[#This Row],[Eigen
bijdrage]]-Tb.Financiering[[#This Row],[Andere
subsidie(s)]]-Tb.Financiering[[#This Row],[Anders]],0)</f>
        <v>0</v>
      </c>
      <c r="AD105" s="154">
        <f>IF(Tb.Financiering[[#This Row],[Pnr.]]=AD$7,Tb.Financiering[[#This Row],[Te financieren]]-Tb.Financiering[[#This Row],[Eigen
bijdrage]]-Tb.Financiering[[#This Row],[Andere
subsidie(s)]]-Tb.Financiering[[#This Row],[Anders]],0)</f>
        <v>0</v>
      </c>
      <c r="AE105" s="154">
        <f>IF(Tb.Financiering[[#This Row],[Pnr.]]=AE$7,Tb.Financiering[[#This Row],[Te financieren]]-Tb.Financiering[[#This Row],[Eigen
bijdrage]]-Tb.Financiering[[#This Row],[Andere
subsidie(s)]]-Tb.Financiering[[#This Row],[Anders]],0)</f>
        <v>0</v>
      </c>
      <c r="AF105" s="154">
        <f>IF(Tb.Financiering[[#This Row],[Pnr.]]=AF$7,Tb.Financiering[[#This Row],[Te financieren]]-Tb.Financiering[[#This Row],[Eigen
bijdrage]]-Tb.Financiering[[#This Row],[Andere
subsidie(s)]]-Tb.Financiering[[#This Row],[Anders]],0)</f>
        <v>0</v>
      </c>
      <c r="AG105" s="154">
        <f>IF(Tb.Financiering[[#This Row],[Pnr.]]=AG$7,Tb.Financiering[[#This Row],[Te financieren]]-Tb.Financiering[[#This Row],[Eigen
bijdrage]]-Tb.Financiering[[#This Row],[Andere
subsidie(s)]]-Tb.Financiering[[#This Row],[Anders]],0)</f>
        <v>0</v>
      </c>
      <c r="AH105" s="154">
        <f>IF(Tb.Financiering[[#This Row],[Pnr.]]=AH$7,Tb.Financiering[[#This Row],[Te financieren]]-Tb.Financiering[[#This Row],[Eigen
bijdrage]]-Tb.Financiering[[#This Row],[Andere
subsidie(s)]]-Tb.Financiering[[#This Row],[Anders]],0)</f>
        <v>0</v>
      </c>
      <c r="AI105" s="154">
        <f>IF(Tb.Financiering[[#This Row],[Pnr.]]=AI$7,Tb.Financiering[[#This Row],[Te financieren]]-Tb.Financiering[[#This Row],[Eigen
bijdrage]]-Tb.Financiering[[#This Row],[Andere
subsidie(s)]]-Tb.Financiering[[#This Row],[Anders]],0)</f>
        <v>0</v>
      </c>
      <c r="AJ105" s="154">
        <f>IF(Tb.Financiering[[#This Row],[Pnr.]]=AJ$7,Tb.Financiering[[#This Row],[Te financieren]]-Tb.Financiering[[#This Row],[Eigen
bijdrage]]-Tb.Financiering[[#This Row],[Andere
subsidie(s)]]-Tb.Financiering[[#This Row],[Anders]],0)</f>
        <v>0</v>
      </c>
      <c r="AK105" s="154">
        <f>IF(Tb.Financiering[[#This Row],[Pnr.]]=AK$7,Tb.Financiering[[#This Row],[Te financieren]]-Tb.Financiering[[#This Row],[Eigen
bijdrage]]-Tb.Financiering[[#This Row],[Andere
subsidie(s)]]-Tb.Financiering[[#This Row],[Anders]],0)</f>
        <v>0</v>
      </c>
      <c r="AL105" s="154">
        <f>IF(Tb.Financiering[[#This Row],[Pnr.]]=AL$7,Tb.Financiering[[#This Row],[Te financieren]]-Tb.Financiering[[#This Row],[Eigen
bijdrage]]-Tb.Financiering[[#This Row],[Andere
subsidie(s)]]-Tb.Financiering[[#This Row],[Anders]],0)</f>
        <v>0</v>
      </c>
      <c r="AM105" s="154">
        <f>IF(Tb.Financiering[[#This Row],[Pnr.]]=AM$7,Tb.Financiering[[#This Row],[Te financieren]]-Tb.Financiering[[#This Row],[Eigen
bijdrage]]-Tb.Financiering[[#This Row],[Andere
subsidie(s)]]-Tb.Financiering[[#This Row],[Anders]],0)</f>
        <v>0</v>
      </c>
      <c r="AN105" s="154">
        <f>IF(Tb.Financiering[[#This Row],[Pnr.]]=AN$7,Tb.Financiering[[#This Row],[Te financieren]]-Tb.Financiering[[#This Row],[Eigen
bijdrage]]-Tb.Financiering[[#This Row],[Andere
subsidie(s)]]-Tb.Financiering[[#This Row],[Anders]],0)</f>
        <v>0</v>
      </c>
      <c r="AO105" s="154">
        <f>IF(Tb.Financiering[[#This Row],[Pnr.]]=AO$7,Tb.Financiering[[#This Row],[Te financieren]]-Tb.Financiering[[#This Row],[Eigen
bijdrage]]-Tb.Financiering[[#This Row],[Andere
subsidie(s)]]-Tb.Financiering[[#This Row],[Anders]],0)</f>
        <v>0</v>
      </c>
      <c r="AP105" s="154">
        <f>IF(Tb.Financiering[[#This Row],[Pnr.]]=AP$7,Tb.Financiering[[#This Row],[Te financieren]]-Tb.Financiering[[#This Row],[Eigen
bijdrage]]-Tb.Financiering[[#This Row],[Andere
subsidie(s)]]-Tb.Financiering[[#This Row],[Anders]],0)</f>
        <v>0</v>
      </c>
      <c r="AQ105" s="154">
        <f>IF(Tb.Financiering[[#This Row],[Pnr.]]=AQ$7,Tb.Financiering[[#This Row],[Te financieren]]-Tb.Financiering[[#This Row],[Eigen
bijdrage]]-Tb.Financiering[[#This Row],[Andere
subsidie(s)]]-Tb.Financiering[[#This Row],[Anders]],0)</f>
        <v>0</v>
      </c>
      <c r="AR105" s="154">
        <f>IF(Tb.Financiering[[#This Row],[Pnr.]]=AR$7,Tb.Financiering[[#This Row],[Te financieren]]-Tb.Financiering[[#This Row],[Eigen
bijdrage]]-Tb.Financiering[[#This Row],[Andere
subsidie(s)]]-Tb.Financiering[[#This Row],[Anders]],0)</f>
        <v>0</v>
      </c>
      <c r="AS105" s="154">
        <f>IF(Tb.Financiering[[#This Row],[Pnr.]]=AS$7,Tb.Financiering[[#This Row],[Te financieren]]-Tb.Financiering[[#This Row],[Eigen
bijdrage]]-Tb.Financiering[[#This Row],[Andere
subsidie(s)]]-Tb.Financiering[[#This Row],[Anders]],0)</f>
        <v>0</v>
      </c>
      <c r="AT105" s="154">
        <f>IF(Tb.Financiering[[#This Row],[Pnr.]]=AT$7,Tb.Financiering[[#This Row],[Te financieren]]-Tb.Financiering[[#This Row],[Eigen
bijdrage]]-Tb.Financiering[[#This Row],[Andere
subsidie(s)]]-Tb.Financiering[[#This Row],[Anders]],0)</f>
        <v>0</v>
      </c>
      <c r="AU105" s="154">
        <f>IF(Tb.Financiering[[#This Row],[Pnr.]]=AU$7,Tb.Financiering[[#This Row],[Te financieren]]-Tb.Financiering[[#This Row],[Eigen
bijdrage]]-Tb.Financiering[[#This Row],[Andere
subsidie(s)]]-Tb.Financiering[[#This Row],[Anders]],0)</f>
        <v>0</v>
      </c>
      <c r="AV105" s="154">
        <f>IF(Tb.Financiering[[#This Row],[Pnr.]]=AV$7,Tb.Financiering[[#This Row],[Te financieren]]-Tb.Financiering[[#This Row],[Eigen
bijdrage]]-Tb.Financiering[[#This Row],[Andere
subsidie(s)]]-Tb.Financiering[[#This Row],[Anders]],0)</f>
        <v>0</v>
      </c>
      <c r="AW105" s="154">
        <f>IF(Tb.Financiering[[#This Row],[Pnr.]]=AW$7,Tb.Financiering[[#This Row],[Te financieren]]-Tb.Financiering[[#This Row],[Eigen
bijdrage]]-Tb.Financiering[[#This Row],[Andere
subsidie(s)]]-Tb.Financiering[[#This Row],[Anders]],0)</f>
        <v>0</v>
      </c>
      <c r="AX105" s="154">
        <f>IF(Tb.Financiering[[#This Row],[Pnr.]]=AX$7,Tb.Financiering[[#This Row],[Te financieren]]-Tb.Financiering[[#This Row],[Eigen
bijdrage]]-Tb.Financiering[[#This Row],[Andere
subsidie(s)]]-Tb.Financiering[[#This Row],[Anders]],0)</f>
        <v>0</v>
      </c>
      <c r="AY105" s="154">
        <f>IF(Tb.Financiering[[#This Row],[Pnr.]]=AY$7,Tb.Financiering[[#This Row],[Te financieren]]-Tb.Financiering[[#This Row],[Eigen
bijdrage]]-Tb.Financiering[[#This Row],[Andere
subsidie(s)]]-Tb.Financiering[[#This Row],[Anders]],0)</f>
        <v>0</v>
      </c>
      <c r="AZ105" s="154">
        <f>IF(Tb.Financiering[[#This Row],[Pnr.]]=AZ$7,Tb.Financiering[[#This Row],[Te financieren]]-Tb.Financiering[[#This Row],[Eigen
bijdrage]]-Tb.Financiering[[#This Row],[Andere
subsidie(s)]]-Tb.Financiering[[#This Row],[Anders]],0)</f>
        <v>0</v>
      </c>
      <c r="BA105" s="154">
        <f>IF(Tb.Financiering[[#This Row],[Pnr.]]=BA$7,Tb.Financiering[[#This Row],[Te financieren]]-Tb.Financiering[[#This Row],[Eigen
bijdrage]]-Tb.Financiering[[#This Row],[Andere
subsidie(s)]]-Tb.Financiering[[#This Row],[Anders]],0)</f>
        <v>0</v>
      </c>
      <c r="BB105" s="154">
        <f>IF(Tb.Financiering[[#This Row],[Pnr.]]=BB$7,Tb.Financiering[[#This Row],[Te financieren]]-Tb.Financiering[[#This Row],[Eigen
bijdrage]]-Tb.Financiering[[#This Row],[Andere
subsidie(s)]]-Tb.Financiering[[#This Row],[Anders]],0)</f>
        <v>0</v>
      </c>
      <c r="BC105" s="154">
        <f>IF(Tb.Financiering[[#This Row],[Pnr.]]=BC$7,Tb.Financiering[[#This Row],[Te financieren]]-Tb.Financiering[[#This Row],[Eigen
bijdrage]]-Tb.Financiering[[#This Row],[Andere
subsidie(s)]]-Tb.Financiering[[#This Row],[Anders]],0)</f>
        <v>0</v>
      </c>
      <c r="BD105" s="154">
        <f>IF(Tb.Financiering[[#This Row],[Pnr.]]=BD$7,Tb.Financiering[[#This Row],[Te financieren]]-Tb.Financiering[[#This Row],[Eigen
bijdrage]]-Tb.Financiering[[#This Row],[Andere
subsidie(s)]]-Tb.Financiering[[#This Row],[Anders]],0)</f>
        <v>0</v>
      </c>
      <c r="BE105" s="154">
        <f>IF(Tb.Financiering[[#This Row],[Pnr.]]=BE$7,Tb.Financiering[[#This Row],[Te financieren]]-Tb.Financiering[[#This Row],[Eigen
bijdrage]]-Tb.Financiering[[#This Row],[Andere
subsidie(s)]]-Tb.Financiering[[#This Row],[Anders]],0)</f>
        <v>0</v>
      </c>
      <c r="BF105" s="154">
        <f>IF(Tb.Financiering[[#This Row],[Pnr.]]=BF$7,Tb.Financiering[[#This Row],[Te financieren]]-Tb.Financiering[[#This Row],[Eigen
bijdrage]]-Tb.Financiering[[#This Row],[Andere
subsidie(s)]]-Tb.Financiering[[#This Row],[Anders]],0)</f>
        <v>0</v>
      </c>
      <c r="BG105" s="154">
        <f>IF(Tb.Financiering[[#This Row],[Pnr.]]=BG$7,Tb.Financiering[[#This Row],[Te financieren]]-Tb.Financiering[[#This Row],[Eigen
bijdrage]]-Tb.Financiering[[#This Row],[Andere
subsidie(s)]]-Tb.Financiering[[#This Row],[Anders]],0)</f>
        <v>0</v>
      </c>
      <c r="BH105" s="154">
        <f>IF(Tb.Financiering[[#This Row],[Pnr.]]=BH$7,Tb.Financiering[[#This Row],[Te financieren]]-Tb.Financiering[[#This Row],[Eigen
bijdrage]]-Tb.Financiering[[#This Row],[Andere
subsidie(s)]]-Tb.Financiering[[#This Row],[Anders]],0)</f>
        <v>0</v>
      </c>
      <c r="BI105" s="154">
        <f>IF(Tb.Financiering[[#This Row],[Pnr.]]=BI$7,Tb.Financiering[[#This Row],[Te financieren]]-Tb.Financiering[[#This Row],[Eigen
bijdrage]]-Tb.Financiering[[#This Row],[Andere
subsidie(s)]]-Tb.Financiering[[#This Row],[Anders]],0)</f>
        <v>0</v>
      </c>
      <c r="BJ105" s="154">
        <f>IF(Tb.Financiering[[#This Row],[Pnr.]]=BJ$7,Tb.Financiering[[#This Row],[Te financieren]]-Tb.Financiering[[#This Row],[Eigen
bijdrage]]-Tb.Financiering[[#This Row],[Andere
subsidie(s)]]-Tb.Financiering[[#This Row],[Anders]],0)</f>
        <v>0</v>
      </c>
      <c r="BK105" s="154">
        <f>IF(Tb.Financiering[[#This Row],[Pnr.]]=BK$7,Tb.Financiering[[#This Row],[Te financieren]]-Tb.Financiering[[#This Row],[Eigen
bijdrage]]-Tb.Financiering[[#This Row],[Andere
subsidie(s)]]-Tb.Financiering[[#This Row],[Anders]],0)</f>
        <v>0</v>
      </c>
      <c r="BL105" s="154">
        <f>IF(Tb.Financiering[[#This Row],[Pnr.]]=BL$7,Tb.Financiering[[#This Row],[Te financieren]]-Tb.Financiering[[#This Row],[Eigen
bijdrage]]-Tb.Financiering[[#This Row],[Andere
subsidie(s)]]-Tb.Financiering[[#This Row],[Anders]],0)</f>
        <v>0</v>
      </c>
      <c r="BM105" s="154">
        <f>IF(Tb.Financiering[[#This Row],[Pnr.]]=BM$7,Tb.Financiering[[#This Row],[Te financieren]]-Tb.Financiering[[#This Row],[Eigen
bijdrage]]-Tb.Financiering[[#This Row],[Andere
subsidie(s)]]-Tb.Financiering[[#This Row],[Anders]],0)</f>
        <v>0</v>
      </c>
      <c r="BN105" s="259">
        <f>IF(Tb.Financiering[[#This Row],[Pnr.]]=BN$7,Tb.Financiering[[#This Row],[Eigen
bijdrage]]+Tb.Financiering[[#This Row],[Andere
subsidie(s)]]+Tb.Financiering[[#This Row],[Anders]],0)</f>
        <v>0</v>
      </c>
      <c r="BO105" s="259">
        <f>IF(Tb.Financiering[[#This Row],[Pnr.]]=BO$7,Tb.Financiering[[#This Row],[Eigen
bijdrage]]+Tb.Financiering[[#This Row],[Andere
subsidie(s)]]+Tb.Financiering[[#This Row],[Anders]],0)</f>
        <v>0</v>
      </c>
      <c r="BP105" s="259">
        <f>IF(Tb.Financiering[[#This Row],[Pnr.]]=BP$7,Tb.Financiering[[#This Row],[Eigen
bijdrage]]+Tb.Financiering[[#This Row],[Andere
subsidie(s)]]+Tb.Financiering[[#This Row],[Anders]],0)</f>
        <v>0</v>
      </c>
      <c r="BQ105" s="259">
        <f>IF(Tb.Financiering[[#This Row],[Pnr.]]=BQ$7,Tb.Financiering[[#This Row],[Eigen
bijdrage]]+Tb.Financiering[[#This Row],[Andere
subsidie(s)]]+Tb.Financiering[[#This Row],[Anders]],0)</f>
        <v>0</v>
      </c>
      <c r="BR105" s="259">
        <f>IF(Tb.Financiering[[#This Row],[Pnr.]]=BR$7,Tb.Financiering[[#This Row],[Eigen
bijdrage]]+Tb.Financiering[[#This Row],[Andere
subsidie(s)]]+Tb.Financiering[[#This Row],[Anders]],0)</f>
        <v>0</v>
      </c>
      <c r="BS105" s="259">
        <f>IF(Tb.Financiering[[#This Row],[Pnr.]]=BS$7,Tb.Financiering[[#This Row],[Eigen
bijdrage]]+Tb.Financiering[[#This Row],[Andere
subsidie(s)]]+Tb.Financiering[[#This Row],[Anders]],0)</f>
        <v>0</v>
      </c>
      <c r="BT105" s="259">
        <f>IF(Tb.Financiering[[#This Row],[Pnr.]]=BT$7,Tb.Financiering[[#This Row],[Eigen
bijdrage]]+Tb.Financiering[[#This Row],[Andere
subsidie(s)]]+Tb.Financiering[[#This Row],[Anders]],0)</f>
        <v>0</v>
      </c>
      <c r="BU105" s="259">
        <f>IF(Tb.Financiering[[#This Row],[Pnr.]]=BU$7,Tb.Financiering[[#This Row],[Eigen
bijdrage]]+Tb.Financiering[[#This Row],[Andere
subsidie(s)]]+Tb.Financiering[[#This Row],[Anders]],0)</f>
        <v>0</v>
      </c>
      <c r="BV105" s="259">
        <f>IF(Tb.Financiering[[#This Row],[Pnr.]]=BV$7,Tb.Financiering[[#This Row],[Eigen
bijdrage]]+Tb.Financiering[[#This Row],[Andere
subsidie(s)]]+Tb.Financiering[[#This Row],[Anders]],0)</f>
        <v>0</v>
      </c>
      <c r="BW105" s="259">
        <f>IF(Tb.Financiering[[#This Row],[Pnr.]]=BW$7,Tb.Financiering[[#This Row],[Eigen
bijdrage]]+Tb.Financiering[[#This Row],[Andere
subsidie(s)]]+Tb.Financiering[[#This Row],[Anders]],0)</f>
        <v>0</v>
      </c>
      <c r="BX105" s="259">
        <f>IF(Tb.Financiering[[#This Row],[Pnr.]]=BX$7,Tb.Financiering[[#This Row],[Eigen
bijdrage]]+Tb.Financiering[[#This Row],[Andere
subsidie(s)]]+Tb.Financiering[[#This Row],[Anders]],0)</f>
        <v>0</v>
      </c>
      <c r="BY105" s="259">
        <f>IF(Tb.Financiering[[#This Row],[Pnr.]]=BY$7,Tb.Financiering[[#This Row],[Eigen
bijdrage]]+Tb.Financiering[[#This Row],[Andere
subsidie(s)]]+Tb.Financiering[[#This Row],[Anders]],0)</f>
        <v>0</v>
      </c>
      <c r="BZ105" s="259">
        <f>IF(Tb.Financiering[[#This Row],[Pnr.]]=BZ$7,Tb.Financiering[[#This Row],[Eigen
bijdrage]]+Tb.Financiering[[#This Row],[Andere
subsidie(s)]]+Tb.Financiering[[#This Row],[Anders]],0)</f>
        <v>0</v>
      </c>
      <c r="CA105" s="259">
        <f>IF(Tb.Financiering[[#This Row],[Pnr.]]=CA$7,Tb.Financiering[[#This Row],[Eigen
bijdrage]]+Tb.Financiering[[#This Row],[Andere
subsidie(s)]]+Tb.Financiering[[#This Row],[Anders]],0)</f>
        <v>0</v>
      </c>
      <c r="CB105" s="259">
        <f>IF(Tb.Financiering[[#This Row],[Pnr.]]=CB$7,Tb.Financiering[[#This Row],[Eigen
bijdrage]]+Tb.Financiering[[#This Row],[Andere
subsidie(s)]]+Tb.Financiering[[#This Row],[Anders]],0)</f>
        <v>0</v>
      </c>
      <c r="CC105" s="259">
        <f>IF(Tb.Financiering[[#This Row],[Pnr.]]=CC$7,Tb.Financiering[[#This Row],[Eigen
bijdrage]]+Tb.Financiering[[#This Row],[Andere
subsidie(s)]]+Tb.Financiering[[#This Row],[Anders]],0)</f>
        <v>0</v>
      </c>
      <c r="CD105" s="259">
        <f>IF(Tb.Financiering[[#This Row],[Pnr.]]=CD$7,Tb.Financiering[[#This Row],[Eigen
bijdrage]]+Tb.Financiering[[#This Row],[Andere
subsidie(s)]]+Tb.Financiering[[#This Row],[Anders]],0)</f>
        <v>0</v>
      </c>
      <c r="CE105" s="259">
        <f>IF(Tb.Financiering[[#This Row],[Pnr.]]=CE$7,Tb.Financiering[[#This Row],[Eigen
bijdrage]]+Tb.Financiering[[#This Row],[Andere
subsidie(s)]]+Tb.Financiering[[#This Row],[Anders]],0)</f>
        <v>0</v>
      </c>
      <c r="CF105" s="259">
        <f>IF(Tb.Financiering[[#This Row],[Pnr.]]=CF$7,Tb.Financiering[[#This Row],[Eigen
bijdrage]]+Tb.Financiering[[#This Row],[Andere
subsidie(s)]]+Tb.Financiering[[#This Row],[Anders]],0)</f>
        <v>0</v>
      </c>
      <c r="CG105" s="259">
        <f>IF(Tb.Financiering[[#This Row],[Pnr.]]=CG$7,Tb.Financiering[[#This Row],[Eigen
bijdrage]]+Tb.Financiering[[#This Row],[Andere
subsidie(s)]]+Tb.Financiering[[#This Row],[Anders]],0)</f>
        <v>0</v>
      </c>
      <c r="CH105" s="259">
        <f>IF(Tb.Financiering[[#This Row],[Pnr.]]=CH$7,Tb.Financiering[[#This Row],[Eigen
bijdrage]]+Tb.Financiering[[#This Row],[Andere
subsidie(s)]]+Tb.Financiering[[#This Row],[Anders]],0)</f>
        <v>0</v>
      </c>
      <c r="CI105" s="259">
        <f>IF(Tb.Financiering[[#This Row],[Pnr.]]=CI$7,Tb.Financiering[[#This Row],[Eigen
bijdrage]]+Tb.Financiering[[#This Row],[Andere
subsidie(s)]]+Tb.Financiering[[#This Row],[Anders]],0)</f>
        <v>0</v>
      </c>
      <c r="CJ105" s="259">
        <f>IF(Tb.Financiering[[#This Row],[Pnr.]]=CJ$7,Tb.Financiering[[#This Row],[Eigen
bijdrage]]+Tb.Financiering[[#This Row],[Andere
subsidie(s)]]+Tb.Financiering[[#This Row],[Anders]],0)</f>
        <v>0</v>
      </c>
      <c r="CK105" s="259">
        <f>IF(Tb.Financiering[[#This Row],[Pnr.]]=CK$7,Tb.Financiering[[#This Row],[Eigen
bijdrage]]+Tb.Financiering[[#This Row],[Andere
subsidie(s)]]+Tb.Financiering[[#This Row],[Anders]],0)</f>
        <v>0</v>
      </c>
      <c r="CL105" s="259">
        <f>IF(Tb.Financiering[[#This Row],[Pnr.]]=CL$7,Tb.Financiering[[#This Row],[Eigen
bijdrage]]+Tb.Financiering[[#This Row],[Andere
subsidie(s)]]+Tb.Financiering[[#This Row],[Anders]],0)</f>
        <v>0</v>
      </c>
      <c r="CM105" s="259">
        <f>IF(Tb.Financiering[[#This Row],[Pnr.]]=CM$7,Tb.Financiering[[#This Row],[Eigen
bijdrage]]+Tb.Financiering[[#This Row],[Andere
subsidie(s)]]+Tb.Financiering[[#This Row],[Anders]],0)</f>
        <v>0</v>
      </c>
      <c r="CN105" s="259">
        <f>IF(Tb.Financiering[[#This Row],[Pnr.]]=CN$7,Tb.Financiering[[#This Row],[Eigen
bijdrage]]+Tb.Financiering[[#This Row],[Andere
subsidie(s)]]+Tb.Financiering[[#This Row],[Anders]],0)</f>
        <v>0</v>
      </c>
      <c r="CO105" s="259">
        <f>IF(Tb.Financiering[[#This Row],[Pnr.]]=CO$7,Tb.Financiering[[#This Row],[Eigen
bijdrage]]+Tb.Financiering[[#This Row],[Andere
subsidie(s)]]+Tb.Financiering[[#This Row],[Anders]],0)</f>
        <v>0</v>
      </c>
      <c r="CP105" s="259">
        <f>IF(Tb.Financiering[[#This Row],[Pnr.]]=CP$7,Tb.Financiering[[#This Row],[Eigen
bijdrage]]+Tb.Financiering[[#This Row],[Andere
subsidie(s)]]+Tb.Financiering[[#This Row],[Anders]],0)</f>
        <v>0</v>
      </c>
      <c r="CQ105" s="259">
        <f>IF(Tb.Financiering[[#This Row],[Pnr.]]=CQ$7,Tb.Financiering[[#This Row],[Eigen
bijdrage]]+Tb.Financiering[[#This Row],[Andere
subsidie(s)]]+Tb.Financiering[[#This Row],[Anders]],0)</f>
        <v>0</v>
      </c>
      <c r="CR105" s="259">
        <f>IF(Tb.Financiering[[#This Row],[Pnr.]]=CR$7,Tb.Financiering[[#This Row],[Eigen
bijdrage]]+Tb.Financiering[[#This Row],[Andere
subsidie(s)]]+Tb.Financiering[[#This Row],[Anders]],0)</f>
        <v>0</v>
      </c>
      <c r="CS105" s="259">
        <f>IF(Tb.Financiering[[#This Row],[Pnr.]]=CS$7,Tb.Financiering[[#This Row],[Eigen
bijdrage]]+Tb.Financiering[[#This Row],[Andere
subsidie(s)]]+Tb.Financiering[[#This Row],[Anders]],0)</f>
        <v>0</v>
      </c>
      <c r="CT105" s="259">
        <f>IF(Tb.Financiering[[#This Row],[Pnr.]]=CT$7,Tb.Financiering[[#This Row],[Eigen
bijdrage]]+Tb.Financiering[[#This Row],[Andere
subsidie(s)]]+Tb.Financiering[[#This Row],[Anders]],0)</f>
        <v>0</v>
      </c>
      <c r="CU105" s="259">
        <f>IF(Tb.Financiering[[#This Row],[Pnr.]]=CU$7,Tb.Financiering[[#This Row],[Eigen
bijdrage]]+Tb.Financiering[[#This Row],[Andere
subsidie(s)]]+Tb.Financiering[[#This Row],[Anders]],0)</f>
        <v>0</v>
      </c>
      <c r="CV105" s="259">
        <f>IF(Tb.Financiering[[#This Row],[Pnr.]]=CV$7,Tb.Financiering[[#This Row],[Eigen
bijdrage]]+Tb.Financiering[[#This Row],[Andere
subsidie(s)]]+Tb.Financiering[[#This Row],[Anders]],0)</f>
        <v>0</v>
      </c>
      <c r="CW105" s="259">
        <f>IF(Tb.Financiering[[#This Row],[Pnr.]]=CW$7,Tb.Financiering[[#This Row],[Eigen
bijdrage]]+Tb.Financiering[[#This Row],[Andere
subsidie(s)]]+Tb.Financiering[[#This Row],[Anders]],0)</f>
        <v>0</v>
      </c>
      <c r="CX105" s="259">
        <f>IF(Tb.Financiering[[#This Row],[Pnr.]]=CX$7,Tb.Financiering[[#This Row],[Eigen
bijdrage]]+Tb.Financiering[[#This Row],[Andere
subsidie(s)]]+Tb.Financiering[[#This Row],[Anders]],0)</f>
        <v>0</v>
      </c>
      <c r="CY105" s="259">
        <f>IF(Tb.Financiering[[#This Row],[Pnr.]]=CY$7,Tb.Financiering[[#This Row],[Eigen
bijdrage]]+Tb.Financiering[[#This Row],[Andere
subsidie(s)]]+Tb.Financiering[[#This Row],[Anders]],0)</f>
        <v>0</v>
      </c>
      <c r="CZ105" s="259">
        <f>IF(Tb.Financiering[[#This Row],[Pnr.]]=CZ$7,Tb.Financiering[[#This Row],[Eigen
bijdrage]]+Tb.Financiering[[#This Row],[Andere
subsidie(s)]]+Tb.Financiering[[#This Row],[Anders]],0)</f>
        <v>0</v>
      </c>
      <c r="DA105" s="259">
        <f>IF(Tb.Financiering[[#This Row],[Pnr.]]=DA$7,Tb.Financiering[[#This Row],[Eigen
bijdrage]]+Tb.Financiering[[#This Row],[Andere
subsidie(s)]]+Tb.Financiering[[#This Row],[Anders]],0)</f>
        <v>0</v>
      </c>
      <c r="DB105" s="259">
        <f>IF(Tb.Financiering[[#This Row],[Pnr.]]=DB$7,Tb.Financiering[[#This Row],[Eigen
bijdrage]]+Tb.Financiering[[#This Row],[Andere
subsidie(s)]]+Tb.Financiering[[#This Row],[Anders]],0)</f>
        <v>0</v>
      </c>
      <c r="DC105" s="259">
        <f>IF(Tb.Financiering[[#This Row],[Pnr.]]=DC$7,Tb.Financiering[[#This Row],[Eigen
bijdrage]]+Tb.Financiering[[#This Row],[Andere
subsidie(s)]]+Tb.Financiering[[#This Row],[Anders]],0)</f>
        <v>0</v>
      </c>
      <c r="DD105" s="259">
        <f>IF(Tb.Financiering[[#This Row],[Pnr.]]=DD$7,Tb.Financiering[[#This Row],[Eigen
bijdrage]]+Tb.Financiering[[#This Row],[Andere
subsidie(s)]]+Tb.Financiering[[#This Row],[Anders]],0)</f>
        <v>0</v>
      </c>
      <c r="DE105" s="259">
        <f>IF(Tb.Financiering[[#This Row],[Pnr.]]=DE$7,Tb.Financiering[[#This Row],[Eigen
bijdrage]]+Tb.Financiering[[#This Row],[Andere
subsidie(s)]]+Tb.Financiering[[#This Row],[Anders]],0)</f>
        <v>0</v>
      </c>
      <c r="DF105" s="259">
        <f>IF(Tb.Financiering[[#This Row],[Pnr.]]=DF$7,Tb.Financiering[[#This Row],[Eigen
bijdrage]]+Tb.Financiering[[#This Row],[Andere
subsidie(s)]]+Tb.Financiering[[#This Row],[Anders]],0)</f>
        <v>0</v>
      </c>
      <c r="DG105" s="259">
        <f>IF(Tb.Financiering[[#This Row],[Pnr.]]=DG$7,Tb.Financiering[[#This Row],[Eigen
bijdrage]]+Tb.Financiering[[#This Row],[Andere
subsidie(s)]]+Tb.Financiering[[#This Row],[Anders]],0)</f>
        <v>0</v>
      </c>
      <c r="DH105" s="259">
        <f>IF(Tb.Financiering[[#This Row],[Pnr.]]=DH$7,Tb.Financiering[[#This Row],[Eigen
bijdrage]]+Tb.Financiering[[#This Row],[Andere
subsidie(s)]]+Tb.Financiering[[#This Row],[Anders]],0)</f>
        <v>0</v>
      </c>
      <c r="DI105" s="259">
        <f>IF(Tb.Financiering[[#This Row],[Pnr.]]=DI$7,Tb.Financiering[[#This Row],[Eigen
bijdrage]]+Tb.Financiering[[#This Row],[Andere
subsidie(s)]]+Tb.Financiering[[#This Row],[Anders]],0)</f>
        <v>0</v>
      </c>
      <c r="DJ105" s="259">
        <f>IF(Tb.Financiering[[#This Row],[Pnr.]]=DJ$7,Tb.Financiering[[#This Row],[Eigen
bijdrage]]+Tb.Financiering[[#This Row],[Andere
subsidie(s)]]+Tb.Financiering[[#This Row],[Anders]],0)</f>
        <v>0</v>
      </c>
      <c r="DK105" s="259">
        <f>IF(Tb.Financiering[[#This Row],[Pnr.]]=DK$7,Tb.Financiering[[#This Row],[Eigen
bijdrage]]+Tb.Financiering[[#This Row],[Andere
subsidie(s)]]+Tb.Financiering[[#This Row],[Anders]],0)</f>
        <v>0</v>
      </c>
      <c r="XEZ105" s="267"/>
      <c r="XFA105" s="267"/>
      <c r="XFB105" s="267"/>
      <c r="XFC105" s="267"/>
      <c r="XFD105" s="31"/>
    </row>
    <row r="106" spans="1:115 16380:16384" s="4" customFormat="1" x14ac:dyDescent="0.3">
      <c r="A106" s="31"/>
      <c r="B106" s="147"/>
      <c r="C106" s="147"/>
      <c r="D106" s="11">
        <f>SUMIF(Tbl.Kosten[PSAnr.],Tb.Financiering[[#This Row],[PSAnr.]],Tbl.Kosten[Totaal kosten])</f>
        <v>0</v>
      </c>
      <c r="E106" s="164">
        <f>SUMIF(Tbl.Kosten[PSAnr.],Tb.Financiering[[#This Row],[PSAnr.]],Tbl.Kosten[Subsidie])</f>
        <v>0</v>
      </c>
      <c r="F106" s="165"/>
      <c r="G106" s="164">
        <f>Tb.Financiering[[#This Row],[Begrote kosten]]-Tb.Financiering[[#This Row],[Berekende GLB subsidie]]-Tb.Financiering[[#This Row],[Correctie GLB subsidie]]</f>
        <v>0</v>
      </c>
      <c r="H106" s="166"/>
      <c r="I106" s="166"/>
      <c r="J106" s="166"/>
      <c r="K106" s="162"/>
      <c r="L106" s="97">
        <f>Tb.Financiering[[#This Row],[Te financieren]]-SUM(Tb.Financiering[[#This Row],[Eigen
bijdrage]:[Anders]])</f>
        <v>0</v>
      </c>
      <c r="M106" s="170" t="str">
        <f>IFERROR(VLOOKUP(Tb.Financiering[[#This Row],[Partnernaam]],Tbl.Projectpartners[[Naam]:[PNr.]],9,FALSE),"")</f>
        <v/>
      </c>
      <c r="N106" s="152" t="str">
        <f>IFERROR(VLOOKUP(Tb.Financiering[[#This Row],[Subsidiabele activiteit]],Tbl.Subsidiehoogte[[Subsidieactiviteit]:[SAnr.]],3,FALSE),"")</f>
        <v/>
      </c>
      <c r="O106" s="152" t="str">
        <f>_xlfn.CONCAT(Tb.Financiering[[#This Row],[Pnr.]],Tb.Financiering[[#This Row],[SAnr.]])</f>
        <v/>
      </c>
      <c r="P106" s="154">
        <f>IF(Tb.Financiering[[#This Row],[Pnr.]]=P$7,Tb.Financiering[[#This Row],[Te financieren]]-Tb.Financiering[[#This Row],[Eigen
bijdrage]]-Tb.Financiering[[#This Row],[Andere
subsidie(s)]]-Tb.Financiering[[#This Row],[Anders]],0)</f>
        <v>0</v>
      </c>
      <c r="Q106" s="154">
        <f>IF(Tb.Financiering[[#This Row],[Pnr.]]=Q$7,Tb.Financiering[[#This Row],[Te financieren]]-Tb.Financiering[[#This Row],[Eigen
bijdrage]]-Tb.Financiering[[#This Row],[Andere
subsidie(s)]]-Tb.Financiering[[#This Row],[Anders]],0)</f>
        <v>0</v>
      </c>
      <c r="R106" s="154">
        <f>IF(Tb.Financiering[[#This Row],[Pnr.]]=R$7,Tb.Financiering[[#This Row],[Te financieren]]-Tb.Financiering[[#This Row],[Eigen
bijdrage]]-Tb.Financiering[[#This Row],[Andere
subsidie(s)]]-Tb.Financiering[[#This Row],[Anders]],0)</f>
        <v>0</v>
      </c>
      <c r="S106" s="154">
        <f>IF(Tb.Financiering[[#This Row],[Pnr.]]=S$7,Tb.Financiering[[#This Row],[Te financieren]]-Tb.Financiering[[#This Row],[Eigen
bijdrage]]-Tb.Financiering[[#This Row],[Andere
subsidie(s)]]-Tb.Financiering[[#This Row],[Anders]],0)</f>
        <v>0</v>
      </c>
      <c r="T106" s="154">
        <f>IF(Tb.Financiering[[#This Row],[Pnr.]]=T$7,Tb.Financiering[[#This Row],[Te financieren]]-Tb.Financiering[[#This Row],[Eigen
bijdrage]]-Tb.Financiering[[#This Row],[Andere
subsidie(s)]]-Tb.Financiering[[#This Row],[Anders]],0)</f>
        <v>0</v>
      </c>
      <c r="U106" s="154">
        <f>IF(Tb.Financiering[[#This Row],[Pnr.]]=U$7,Tb.Financiering[[#This Row],[Te financieren]]-Tb.Financiering[[#This Row],[Eigen
bijdrage]]-Tb.Financiering[[#This Row],[Andere
subsidie(s)]]-Tb.Financiering[[#This Row],[Anders]],0)</f>
        <v>0</v>
      </c>
      <c r="V106" s="154">
        <f>IF(Tb.Financiering[[#This Row],[Pnr.]]=V$7,Tb.Financiering[[#This Row],[Te financieren]]-Tb.Financiering[[#This Row],[Eigen
bijdrage]]-Tb.Financiering[[#This Row],[Andere
subsidie(s)]]-Tb.Financiering[[#This Row],[Anders]],0)</f>
        <v>0</v>
      </c>
      <c r="W106" s="154">
        <f>IF(Tb.Financiering[[#This Row],[Pnr.]]=W$7,Tb.Financiering[[#This Row],[Te financieren]]-Tb.Financiering[[#This Row],[Eigen
bijdrage]]-Tb.Financiering[[#This Row],[Andere
subsidie(s)]]-Tb.Financiering[[#This Row],[Anders]],0)</f>
        <v>0</v>
      </c>
      <c r="X106" s="154">
        <f>IF(Tb.Financiering[[#This Row],[Pnr.]]=X$7,Tb.Financiering[[#This Row],[Te financieren]]-Tb.Financiering[[#This Row],[Eigen
bijdrage]]-Tb.Financiering[[#This Row],[Andere
subsidie(s)]]-Tb.Financiering[[#This Row],[Anders]],0)</f>
        <v>0</v>
      </c>
      <c r="Y106" s="154">
        <f>IF(Tb.Financiering[[#This Row],[Pnr.]]=Y$7,Tb.Financiering[[#This Row],[Te financieren]]-Tb.Financiering[[#This Row],[Eigen
bijdrage]]-Tb.Financiering[[#This Row],[Andere
subsidie(s)]]-Tb.Financiering[[#This Row],[Anders]],0)</f>
        <v>0</v>
      </c>
      <c r="Z106" s="154">
        <f>IF(Tb.Financiering[[#This Row],[Pnr.]]=Z$7,Tb.Financiering[[#This Row],[Te financieren]]-Tb.Financiering[[#This Row],[Eigen
bijdrage]]-Tb.Financiering[[#This Row],[Andere
subsidie(s)]]-Tb.Financiering[[#This Row],[Anders]],0)</f>
        <v>0</v>
      </c>
      <c r="AA106" s="154">
        <f>IF(Tb.Financiering[[#This Row],[Pnr.]]=AA$7,Tb.Financiering[[#This Row],[Te financieren]]-Tb.Financiering[[#This Row],[Eigen
bijdrage]]-Tb.Financiering[[#This Row],[Andere
subsidie(s)]]-Tb.Financiering[[#This Row],[Anders]],0)</f>
        <v>0</v>
      </c>
      <c r="AB106" s="154">
        <f>IF(Tb.Financiering[[#This Row],[Pnr.]]=AB$7,Tb.Financiering[[#This Row],[Te financieren]]-Tb.Financiering[[#This Row],[Eigen
bijdrage]]-Tb.Financiering[[#This Row],[Andere
subsidie(s)]]-Tb.Financiering[[#This Row],[Anders]],0)</f>
        <v>0</v>
      </c>
      <c r="AC106" s="154">
        <f>IF(Tb.Financiering[[#This Row],[Pnr.]]=AC$7,Tb.Financiering[[#This Row],[Te financieren]]-Tb.Financiering[[#This Row],[Eigen
bijdrage]]-Tb.Financiering[[#This Row],[Andere
subsidie(s)]]-Tb.Financiering[[#This Row],[Anders]],0)</f>
        <v>0</v>
      </c>
      <c r="AD106" s="154">
        <f>IF(Tb.Financiering[[#This Row],[Pnr.]]=AD$7,Tb.Financiering[[#This Row],[Te financieren]]-Tb.Financiering[[#This Row],[Eigen
bijdrage]]-Tb.Financiering[[#This Row],[Andere
subsidie(s)]]-Tb.Financiering[[#This Row],[Anders]],0)</f>
        <v>0</v>
      </c>
      <c r="AE106" s="154">
        <f>IF(Tb.Financiering[[#This Row],[Pnr.]]=AE$7,Tb.Financiering[[#This Row],[Te financieren]]-Tb.Financiering[[#This Row],[Eigen
bijdrage]]-Tb.Financiering[[#This Row],[Andere
subsidie(s)]]-Tb.Financiering[[#This Row],[Anders]],0)</f>
        <v>0</v>
      </c>
      <c r="AF106" s="154">
        <f>IF(Tb.Financiering[[#This Row],[Pnr.]]=AF$7,Tb.Financiering[[#This Row],[Te financieren]]-Tb.Financiering[[#This Row],[Eigen
bijdrage]]-Tb.Financiering[[#This Row],[Andere
subsidie(s)]]-Tb.Financiering[[#This Row],[Anders]],0)</f>
        <v>0</v>
      </c>
      <c r="AG106" s="154">
        <f>IF(Tb.Financiering[[#This Row],[Pnr.]]=AG$7,Tb.Financiering[[#This Row],[Te financieren]]-Tb.Financiering[[#This Row],[Eigen
bijdrage]]-Tb.Financiering[[#This Row],[Andere
subsidie(s)]]-Tb.Financiering[[#This Row],[Anders]],0)</f>
        <v>0</v>
      </c>
      <c r="AH106" s="154">
        <f>IF(Tb.Financiering[[#This Row],[Pnr.]]=AH$7,Tb.Financiering[[#This Row],[Te financieren]]-Tb.Financiering[[#This Row],[Eigen
bijdrage]]-Tb.Financiering[[#This Row],[Andere
subsidie(s)]]-Tb.Financiering[[#This Row],[Anders]],0)</f>
        <v>0</v>
      </c>
      <c r="AI106" s="154">
        <f>IF(Tb.Financiering[[#This Row],[Pnr.]]=AI$7,Tb.Financiering[[#This Row],[Te financieren]]-Tb.Financiering[[#This Row],[Eigen
bijdrage]]-Tb.Financiering[[#This Row],[Andere
subsidie(s)]]-Tb.Financiering[[#This Row],[Anders]],0)</f>
        <v>0</v>
      </c>
      <c r="AJ106" s="154">
        <f>IF(Tb.Financiering[[#This Row],[Pnr.]]=AJ$7,Tb.Financiering[[#This Row],[Te financieren]]-Tb.Financiering[[#This Row],[Eigen
bijdrage]]-Tb.Financiering[[#This Row],[Andere
subsidie(s)]]-Tb.Financiering[[#This Row],[Anders]],0)</f>
        <v>0</v>
      </c>
      <c r="AK106" s="154">
        <f>IF(Tb.Financiering[[#This Row],[Pnr.]]=AK$7,Tb.Financiering[[#This Row],[Te financieren]]-Tb.Financiering[[#This Row],[Eigen
bijdrage]]-Tb.Financiering[[#This Row],[Andere
subsidie(s)]]-Tb.Financiering[[#This Row],[Anders]],0)</f>
        <v>0</v>
      </c>
      <c r="AL106" s="154">
        <f>IF(Tb.Financiering[[#This Row],[Pnr.]]=AL$7,Tb.Financiering[[#This Row],[Te financieren]]-Tb.Financiering[[#This Row],[Eigen
bijdrage]]-Tb.Financiering[[#This Row],[Andere
subsidie(s)]]-Tb.Financiering[[#This Row],[Anders]],0)</f>
        <v>0</v>
      </c>
      <c r="AM106" s="154">
        <f>IF(Tb.Financiering[[#This Row],[Pnr.]]=AM$7,Tb.Financiering[[#This Row],[Te financieren]]-Tb.Financiering[[#This Row],[Eigen
bijdrage]]-Tb.Financiering[[#This Row],[Andere
subsidie(s)]]-Tb.Financiering[[#This Row],[Anders]],0)</f>
        <v>0</v>
      </c>
      <c r="AN106" s="154">
        <f>IF(Tb.Financiering[[#This Row],[Pnr.]]=AN$7,Tb.Financiering[[#This Row],[Te financieren]]-Tb.Financiering[[#This Row],[Eigen
bijdrage]]-Tb.Financiering[[#This Row],[Andere
subsidie(s)]]-Tb.Financiering[[#This Row],[Anders]],0)</f>
        <v>0</v>
      </c>
      <c r="AO106" s="154">
        <f>IF(Tb.Financiering[[#This Row],[Pnr.]]=AO$7,Tb.Financiering[[#This Row],[Te financieren]]-Tb.Financiering[[#This Row],[Eigen
bijdrage]]-Tb.Financiering[[#This Row],[Andere
subsidie(s)]]-Tb.Financiering[[#This Row],[Anders]],0)</f>
        <v>0</v>
      </c>
      <c r="AP106" s="154">
        <f>IF(Tb.Financiering[[#This Row],[Pnr.]]=AP$7,Tb.Financiering[[#This Row],[Te financieren]]-Tb.Financiering[[#This Row],[Eigen
bijdrage]]-Tb.Financiering[[#This Row],[Andere
subsidie(s)]]-Tb.Financiering[[#This Row],[Anders]],0)</f>
        <v>0</v>
      </c>
      <c r="AQ106" s="154">
        <f>IF(Tb.Financiering[[#This Row],[Pnr.]]=AQ$7,Tb.Financiering[[#This Row],[Te financieren]]-Tb.Financiering[[#This Row],[Eigen
bijdrage]]-Tb.Financiering[[#This Row],[Andere
subsidie(s)]]-Tb.Financiering[[#This Row],[Anders]],0)</f>
        <v>0</v>
      </c>
      <c r="AR106" s="154">
        <f>IF(Tb.Financiering[[#This Row],[Pnr.]]=AR$7,Tb.Financiering[[#This Row],[Te financieren]]-Tb.Financiering[[#This Row],[Eigen
bijdrage]]-Tb.Financiering[[#This Row],[Andere
subsidie(s)]]-Tb.Financiering[[#This Row],[Anders]],0)</f>
        <v>0</v>
      </c>
      <c r="AS106" s="154">
        <f>IF(Tb.Financiering[[#This Row],[Pnr.]]=AS$7,Tb.Financiering[[#This Row],[Te financieren]]-Tb.Financiering[[#This Row],[Eigen
bijdrage]]-Tb.Financiering[[#This Row],[Andere
subsidie(s)]]-Tb.Financiering[[#This Row],[Anders]],0)</f>
        <v>0</v>
      </c>
      <c r="AT106" s="154">
        <f>IF(Tb.Financiering[[#This Row],[Pnr.]]=AT$7,Tb.Financiering[[#This Row],[Te financieren]]-Tb.Financiering[[#This Row],[Eigen
bijdrage]]-Tb.Financiering[[#This Row],[Andere
subsidie(s)]]-Tb.Financiering[[#This Row],[Anders]],0)</f>
        <v>0</v>
      </c>
      <c r="AU106" s="154">
        <f>IF(Tb.Financiering[[#This Row],[Pnr.]]=AU$7,Tb.Financiering[[#This Row],[Te financieren]]-Tb.Financiering[[#This Row],[Eigen
bijdrage]]-Tb.Financiering[[#This Row],[Andere
subsidie(s)]]-Tb.Financiering[[#This Row],[Anders]],0)</f>
        <v>0</v>
      </c>
      <c r="AV106" s="154">
        <f>IF(Tb.Financiering[[#This Row],[Pnr.]]=AV$7,Tb.Financiering[[#This Row],[Te financieren]]-Tb.Financiering[[#This Row],[Eigen
bijdrage]]-Tb.Financiering[[#This Row],[Andere
subsidie(s)]]-Tb.Financiering[[#This Row],[Anders]],0)</f>
        <v>0</v>
      </c>
      <c r="AW106" s="154">
        <f>IF(Tb.Financiering[[#This Row],[Pnr.]]=AW$7,Tb.Financiering[[#This Row],[Te financieren]]-Tb.Financiering[[#This Row],[Eigen
bijdrage]]-Tb.Financiering[[#This Row],[Andere
subsidie(s)]]-Tb.Financiering[[#This Row],[Anders]],0)</f>
        <v>0</v>
      </c>
      <c r="AX106" s="154">
        <f>IF(Tb.Financiering[[#This Row],[Pnr.]]=AX$7,Tb.Financiering[[#This Row],[Te financieren]]-Tb.Financiering[[#This Row],[Eigen
bijdrage]]-Tb.Financiering[[#This Row],[Andere
subsidie(s)]]-Tb.Financiering[[#This Row],[Anders]],0)</f>
        <v>0</v>
      </c>
      <c r="AY106" s="154">
        <f>IF(Tb.Financiering[[#This Row],[Pnr.]]=AY$7,Tb.Financiering[[#This Row],[Te financieren]]-Tb.Financiering[[#This Row],[Eigen
bijdrage]]-Tb.Financiering[[#This Row],[Andere
subsidie(s)]]-Tb.Financiering[[#This Row],[Anders]],0)</f>
        <v>0</v>
      </c>
      <c r="AZ106" s="154">
        <f>IF(Tb.Financiering[[#This Row],[Pnr.]]=AZ$7,Tb.Financiering[[#This Row],[Te financieren]]-Tb.Financiering[[#This Row],[Eigen
bijdrage]]-Tb.Financiering[[#This Row],[Andere
subsidie(s)]]-Tb.Financiering[[#This Row],[Anders]],0)</f>
        <v>0</v>
      </c>
      <c r="BA106" s="154">
        <f>IF(Tb.Financiering[[#This Row],[Pnr.]]=BA$7,Tb.Financiering[[#This Row],[Te financieren]]-Tb.Financiering[[#This Row],[Eigen
bijdrage]]-Tb.Financiering[[#This Row],[Andere
subsidie(s)]]-Tb.Financiering[[#This Row],[Anders]],0)</f>
        <v>0</v>
      </c>
      <c r="BB106" s="154">
        <f>IF(Tb.Financiering[[#This Row],[Pnr.]]=BB$7,Tb.Financiering[[#This Row],[Te financieren]]-Tb.Financiering[[#This Row],[Eigen
bijdrage]]-Tb.Financiering[[#This Row],[Andere
subsidie(s)]]-Tb.Financiering[[#This Row],[Anders]],0)</f>
        <v>0</v>
      </c>
      <c r="BC106" s="154">
        <f>IF(Tb.Financiering[[#This Row],[Pnr.]]=BC$7,Tb.Financiering[[#This Row],[Te financieren]]-Tb.Financiering[[#This Row],[Eigen
bijdrage]]-Tb.Financiering[[#This Row],[Andere
subsidie(s)]]-Tb.Financiering[[#This Row],[Anders]],0)</f>
        <v>0</v>
      </c>
      <c r="BD106" s="154">
        <f>IF(Tb.Financiering[[#This Row],[Pnr.]]=BD$7,Tb.Financiering[[#This Row],[Te financieren]]-Tb.Financiering[[#This Row],[Eigen
bijdrage]]-Tb.Financiering[[#This Row],[Andere
subsidie(s)]]-Tb.Financiering[[#This Row],[Anders]],0)</f>
        <v>0</v>
      </c>
      <c r="BE106" s="154">
        <f>IF(Tb.Financiering[[#This Row],[Pnr.]]=BE$7,Tb.Financiering[[#This Row],[Te financieren]]-Tb.Financiering[[#This Row],[Eigen
bijdrage]]-Tb.Financiering[[#This Row],[Andere
subsidie(s)]]-Tb.Financiering[[#This Row],[Anders]],0)</f>
        <v>0</v>
      </c>
      <c r="BF106" s="154">
        <f>IF(Tb.Financiering[[#This Row],[Pnr.]]=BF$7,Tb.Financiering[[#This Row],[Te financieren]]-Tb.Financiering[[#This Row],[Eigen
bijdrage]]-Tb.Financiering[[#This Row],[Andere
subsidie(s)]]-Tb.Financiering[[#This Row],[Anders]],0)</f>
        <v>0</v>
      </c>
      <c r="BG106" s="154">
        <f>IF(Tb.Financiering[[#This Row],[Pnr.]]=BG$7,Tb.Financiering[[#This Row],[Te financieren]]-Tb.Financiering[[#This Row],[Eigen
bijdrage]]-Tb.Financiering[[#This Row],[Andere
subsidie(s)]]-Tb.Financiering[[#This Row],[Anders]],0)</f>
        <v>0</v>
      </c>
      <c r="BH106" s="154">
        <f>IF(Tb.Financiering[[#This Row],[Pnr.]]=BH$7,Tb.Financiering[[#This Row],[Te financieren]]-Tb.Financiering[[#This Row],[Eigen
bijdrage]]-Tb.Financiering[[#This Row],[Andere
subsidie(s)]]-Tb.Financiering[[#This Row],[Anders]],0)</f>
        <v>0</v>
      </c>
      <c r="BI106" s="154">
        <f>IF(Tb.Financiering[[#This Row],[Pnr.]]=BI$7,Tb.Financiering[[#This Row],[Te financieren]]-Tb.Financiering[[#This Row],[Eigen
bijdrage]]-Tb.Financiering[[#This Row],[Andere
subsidie(s)]]-Tb.Financiering[[#This Row],[Anders]],0)</f>
        <v>0</v>
      </c>
      <c r="BJ106" s="154">
        <f>IF(Tb.Financiering[[#This Row],[Pnr.]]=BJ$7,Tb.Financiering[[#This Row],[Te financieren]]-Tb.Financiering[[#This Row],[Eigen
bijdrage]]-Tb.Financiering[[#This Row],[Andere
subsidie(s)]]-Tb.Financiering[[#This Row],[Anders]],0)</f>
        <v>0</v>
      </c>
      <c r="BK106" s="154">
        <f>IF(Tb.Financiering[[#This Row],[Pnr.]]=BK$7,Tb.Financiering[[#This Row],[Te financieren]]-Tb.Financiering[[#This Row],[Eigen
bijdrage]]-Tb.Financiering[[#This Row],[Andere
subsidie(s)]]-Tb.Financiering[[#This Row],[Anders]],0)</f>
        <v>0</v>
      </c>
      <c r="BL106" s="154">
        <f>IF(Tb.Financiering[[#This Row],[Pnr.]]=BL$7,Tb.Financiering[[#This Row],[Te financieren]]-Tb.Financiering[[#This Row],[Eigen
bijdrage]]-Tb.Financiering[[#This Row],[Andere
subsidie(s)]]-Tb.Financiering[[#This Row],[Anders]],0)</f>
        <v>0</v>
      </c>
      <c r="BM106" s="154">
        <f>IF(Tb.Financiering[[#This Row],[Pnr.]]=BM$7,Tb.Financiering[[#This Row],[Te financieren]]-Tb.Financiering[[#This Row],[Eigen
bijdrage]]-Tb.Financiering[[#This Row],[Andere
subsidie(s)]]-Tb.Financiering[[#This Row],[Anders]],0)</f>
        <v>0</v>
      </c>
      <c r="BN106" s="259">
        <f>IF(Tb.Financiering[[#This Row],[Pnr.]]=BN$7,Tb.Financiering[[#This Row],[Eigen
bijdrage]]+Tb.Financiering[[#This Row],[Andere
subsidie(s)]]+Tb.Financiering[[#This Row],[Anders]],0)</f>
        <v>0</v>
      </c>
      <c r="BO106" s="259">
        <f>IF(Tb.Financiering[[#This Row],[Pnr.]]=BO$7,Tb.Financiering[[#This Row],[Eigen
bijdrage]]+Tb.Financiering[[#This Row],[Andere
subsidie(s)]]+Tb.Financiering[[#This Row],[Anders]],0)</f>
        <v>0</v>
      </c>
      <c r="BP106" s="259">
        <f>IF(Tb.Financiering[[#This Row],[Pnr.]]=BP$7,Tb.Financiering[[#This Row],[Eigen
bijdrage]]+Tb.Financiering[[#This Row],[Andere
subsidie(s)]]+Tb.Financiering[[#This Row],[Anders]],0)</f>
        <v>0</v>
      </c>
      <c r="BQ106" s="259">
        <f>IF(Tb.Financiering[[#This Row],[Pnr.]]=BQ$7,Tb.Financiering[[#This Row],[Eigen
bijdrage]]+Tb.Financiering[[#This Row],[Andere
subsidie(s)]]+Tb.Financiering[[#This Row],[Anders]],0)</f>
        <v>0</v>
      </c>
      <c r="BR106" s="259">
        <f>IF(Tb.Financiering[[#This Row],[Pnr.]]=BR$7,Tb.Financiering[[#This Row],[Eigen
bijdrage]]+Tb.Financiering[[#This Row],[Andere
subsidie(s)]]+Tb.Financiering[[#This Row],[Anders]],0)</f>
        <v>0</v>
      </c>
      <c r="BS106" s="259">
        <f>IF(Tb.Financiering[[#This Row],[Pnr.]]=BS$7,Tb.Financiering[[#This Row],[Eigen
bijdrage]]+Tb.Financiering[[#This Row],[Andere
subsidie(s)]]+Tb.Financiering[[#This Row],[Anders]],0)</f>
        <v>0</v>
      </c>
      <c r="BT106" s="259">
        <f>IF(Tb.Financiering[[#This Row],[Pnr.]]=BT$7,Tb.Financiering[[#This Row],[Eigen
bijdrage]]+Tb.Financiering[[#This Row],[Andere
subsidie(s)]]+Tb.Financiering[[#This Row],[Anders]],0)</f>
        <v>0</v>
      </c>
      <c r="BU106" s="259">
        <f>IF(Tb.Financiering[[#This Row],[Pnr.]]=BU$7,Tb.Financiering[[#This Row],[Eigen
bijdrage]]+Tb.Financiering[[#This Row],[Andere
subsidie(s)]]+Tb.Financiering[[#This Row],[Anders]],0)</f>
        <v>0</v>
      </c>
      <c r="BV106" s="259">
        <f>IF(Tb.Financiering[[#This Row],[Pnr.]]=BV$7,Tb.Financiering[[#This Row],[Eigen
bijdrage]]+Tb.Financiering[[#This Row],[Andere
subsidie(s)]]+Tb.Financiering[[#This Row],[Anders]],0)</f>
        <v>0</v>
      </c>
      <c r="BW106" s="259">
        <f>IF(Tb.Financiering[[#This Row],[Pnr.]]=BW$7,Tb.Financiering[[#This Row],[Eigen
bijdrage]]+Tb.Financiering[[#This Row],[Andere
subsidie(s)]]+Tb.Financiering[[#This Row],[Anders]],0)</f>
        <v>0</v>
      </c>
      <c r="BX106" s="259">
        <f>IF(Tb.Financiering[[#This Row],[Pnr.]]=BX$7,Tb.Financiering[[#This Row],[Eigen
bijdrage]]+Tb.Financiering[[#This Row],[Andere
subsidie(s)]]+Tb.Financiering[[#This Row],[Anders]],0)</f>
        <v>0</v>
      </c>
      <c r="BY106" s="259">
        <f>IF(Tb.Financiering[[#This Row],[Pnr.]]=BY$7,Tb.Financiering[[#This Row],[Eigen
bijdrage]]+Tb.Financiering[[#This Row],[Andere
subsidie(s)]]+Tb.Financiering[[#This Row],[Anders]],0)</f>
        <v>0</v>
      </c>
      <c r="BZ106" s="259">
        <f>IF(Tb.Financiering[[#This Row],[Pnr.]]=BZ$7,Tb.Financiering[[#This Row],[Eigen
bijdrage]]+Tb.Financiering[[#This Row],[Andere
subsidie(s)]]+Tb.Financiering[[#This Row],[Anders]],0)</f>
        <v>0</v>
      </c>
      <c r="CA106" s="259">
        <f>IF(Tb.Financiering[[#This Row],[Pnr.]]=CA$7,Tb.Financiering[[#This Row],[Eigen
bijdrage]]+Tb.Financiering[[#This Row],[Andere
subsidie(s)]]+Tb.Financiering[[#This Row],[Anders]],0)</f>
        <v>0</v>
      </c>
      <c r="CB106" s="259">
        <f>IF(Tb.Financiering[[#This Row],[Pnr.]]=CB$7,Tb.Financiering[[#This Row],[Eigen
bijdrage]]+Tb.Financiering[[#This Row],[Andere
subsidie(s)]]+Tb.Financiering[[#This Row],[Anders]],0)</f>
        <v>0</v>
      </c>
      <c r="CC106" s="259">
        <f>IF(Tb.Financiering[[#This Row],[Pnr.]]=CC$7,Tb.Financiering[[#This Row],[Eigen
bijdrage]]+Tb.Financiering[[#This Row],[Andere
subsidie(s)]]+Tb.Financiering[[#This Row],[Anders]],0)</f>
        <v>0</v>
      </c>
      <c r="CD106" s="259">
        <f>IF(Tb.Financiering[[#This Row],[Pnr.]]=CD$7,Tb.Financiering[[#This Row],[Eigen
bijdrage]]+Tb.Financiering[[#This Row],[Andere
subsidie(s)]]+Tb.Financiering[[#This Row],[Anders]],0)</f>
        <v>0</v>
      </c>
      <c r="CE106" s="259">
        <f>IF(Tb.Financiering[[#This Row],[Pnr.]]=CE$7,Tb.Financiering[[#This Row],[Eigen
bijdrage]]+Tb.Financiering[[#This Row],[Andere
subsidie(s)]]+Tb.Financiering[[#This Row],[Anders]],0)</f>
        <v>0</v>
      </c>
      <c r="CF106" s="259">
        <f>IF(Tb.Financiering[[#This Row],[Pnr.]]=CF$7,Tb.Financiering[[#This Row],[Eigen
bijdrage]]+Tb.Financiering[[#This Row],[Andere
subsidie(s)]]+Tb.Financiering[[#This Row],[Anders]],0)</f>
        <v>0</v>
      </c>
      <c r="CG106" s="259">
        <f>IF(Tb.Financiering[[#This Row],[Pnr.]]=CG$7,Tb.Financiering[[#This Row],[Eigen
bijdrage]]+Tb.Financiering[[#This Row],[Andere
subsidie(s)]]+Tb.Financiering[[#This Row],[Anders]],0)</f>
        <v>0</v>
      </c>
      <c r="CH106" s="259">
        <f>IF(Tb.Financiering[[#This Row],[Pnr.]]=CH$7,Tb.Financiering[[#This Row],[Eigen
bijdrage]]+Tb.Financiering[[#This Row],[Andere
subsidie(s)]]+Tb.Financiering[[#This Row],[Anders]],0)</f>
        <v>0</v>
      </c>
      <c r="CI106" s="259">
        <f>IF(Tb.Financiering[[#This Row],[Pnr.]]=CI$7,Tb.Financiering[[#This Row],[Eigen
bijdrage]]+Tb.Financiering[[#This Row],[Andere
subsidie(s)]]+Tb.Financiering[[#This Row],[Anders]],0)</f>
        <v>0</v>
      </c>
      <c r="CJ106" s="259">
        <f>IF(Tb.Financiering[[#This Row],[Pnr.]]=CJ$7,Tb.Financiering[[#This Row],[Eigen
bijdrage]]+Tb.Financiering[[#This Row],[Andere
subsidie(s)]]+Tb.Financiering[[#This Row],[Anders]],0)</f>
        <v>0</v>
      </c>
      <c r="CK106" s="259">
        <f>IF(Tb.Financiering[[#This Row],[Pnr.]]=CK$7,Tb.Financiering[[#This Row],[Eigen
bijdrage]]+Tb.Financiering[[#This Row],[Andere
subsidie(s)]]+Tb.Financiering[[#This Row],[Anders]],0)</f>
        <v>0</v>
      </c>
      <c r="CL106" s="259">
        <f>IF(Tb.Financiering[[#This Row],[Pnr.]]=CL$7,Tb.Financiering[[#This Row],[Eigen
bijdrage]]+Tb.Financiering[[#This Row],[Andere
subsidie(s)]]+Tb.Financiering[[#This Row],[Anders]],0)</f>
        <v>0</v>
      </c>
      <c r="CM106" s="259">
        <f>IF(Tb.Financiering[[#This Row],[Pnr.]]=CM$7,Tb.Financiering[[#This Row],[Eigen
bijdrage]]+Tb.Financiering[[#This Row],[Andere
subsidie(s)]]+Tb.Financiering[[#This Row],[Anders]],0)</f>
        <v>0</v>
      </c>
      <c r="CN106" s="259">
        <f>IF(Tb.Financiering[[#This Row],[Pnr.]]=CN$7,Tb.Financiering[[#This Row],[Eigen
bijdrage]]+Tb.Financiering[[#This Row],[Andere
subsidie(s)]]+Tb.Financiering[[#This Row],[Anders]],0)</f>
        <v>0</v>
      </c>
      <c r="CO106" s="259">
        <f>IF(Tb.Financiering[[#This Row],[Pnr.]]=CO$7,Tb.Financiering[[#This Row],[Eigen
bijdrage]]+Tb.Financiering[[#This Row],[Andere
subsidie(s)]]+Tb.Financiering[[#This Row],[Anders]],0)</f>
        <v>0</v>
      </c>
      <c r="CP106" s="259">
        <f>IF(Tb.Financiering[[#This Row],[Pnr.]]=CP$7,Tb.Financiering[[#This Row],[Eigen
bijdrage]]+Tb.Financiering[[#This Row],[Andere
subsidie(s)]]+Tb.Financiering[[#This Row],[Anders]],0)</f>
        <v>0</v>
      </c>
      <c r="CQ106" s="259">
        <f>IF(Tb.Financiering[[#This Row],[Pnr.]]=CQ$7,Tb.Financiering[[#This Row],[Eigen
bijdrage]]+Tb.Financiering[[#This Row],[Andere
subsidie(s)]]+Tb.Financiering[[#This Row],[Anders]],0)</f>
        <v>0</v>
      </c>
      <c r="CR106" s="259">
        <f>IF(Tb.Financiering[[#This Row],[Pnr.]]=CR$7,Tb.Financiering[[#This Row],[Eigen
bijdrage]]+Tb.Financiering[[#This Row],[Andere
subsidie(s)]]+Tb.Financiering[[#This Row],[Anders]],0)</f>
        <v>0</v>
      </c>
      <c r="CS106" s="259">
        <f>IF(Tb.Financiering[[#This Row],[Pnr.]]=CS$7,Tb.Financiering[[#This Row],[Eigen
bijdrage]]+Tb.Financiering[[#This Row],[Andere
subsidie(s)]]+Tb.Financiering[[#This Row],[Anders]],0)</f>
        <v>0</v>
      </c>
      <c r="CT106" s="259">
        <f>IF(Tb.Financiering[[#This Row],[Pnr.]]=CT$7,Tb.Financiering[[#This Row],[Eigen
bijdrage]]+Tb.Financiering[[#This Row],[Andere
subsidie(s)]]+Tb.Financiering[[#This Row],[Anders]],0)</f>
        <v>0</v>
      </c>
      <c r="CU106" s="259">
        <f>IF(Tb.Financiering[[#This Row],[Pnr.]]=CU$7,Tb.Financiering[[#This Row],[Eigen
bijdrage]]+Tb.Financiering[[#This Row],[Andere
subsidie(s)]]+Tb.Financiering[[#This Row],[Anders]],0)</f>
        <v>0</v>
      </c>
      <c r="CV106" s="259">
        <f>IF(Tb.Financiering[[#This Row],[Pnr.]]=CV$7,Tb.Financiering[[#This Row],[Eigen
bijdrage]]+Tb.Financiering[[#This Row],[Andere
subsidie(s)]]+Tb.Financiering[[#This Row],[Anders]],0)</f>
        <v>0</v>
      </c>
      <c r="CW106" s="259">
        <f>IF(Tb.Financiering[[#This Row],[Pnr.]]=CW$7,Tb.Financiering[[#This Row],[Eigen
bijdrage]]+Tb.Financiering[[#This Row],[Andere
subsidie(s)]]+Tb.Financiering[[#This Row],[Anders]],0)</f>
        <v>0</v>
      </c>
      <c r="CX106" s="259">
        <f>IF(Tb.Financiering[[#This Row],[Pnr.]]=CX$7,Tb.Financiering[[#This Row],[Eigen
bijdrage]]+Tb.Financiering[[#This Row],[Andere
subsidie(s)]]+Tb.Financiering[[#This Row],[Anders]],0)</f>
        <v>0</v>
      </c>
      <c r="CY106" s="259">
        <f>IF(Tb.Financiering[[#This Row],[Pnr.]]=CY$7,Tb.Financiering[[#This Row],[Eigen
bijdrage]]+Tb.Financiering[[#This Row],[Andere
subsidie(s)]]+Tb.Financiering[[#This Row],[Anders]],0)</f>
        <v>0</v>
      </c>
      <c r="CZ106" s="259">
        <f>IF(Tb.Financiering[[#This Row],[Pnr.]]=CZ$7,Tb.Financiering[[#This Row],[Eigen
bijdrage]]+Tb.Financiering[[#This Row],[Andere
subsidie(s)]]+Tb.Financiering[[#This Row],[Anders]],0)</f>
        <v>0</v>
      </c>
      <c r="DA106" s="259">
        <f>IF(Tb.Financiering[[#This Row],[Pnr.]]=DA$7,Tb.Financiering[[#This Row],[Eigen
bijdrage]]+Tb.Financiering[[#This Row],[Andere
subsidie(s)]]+Tb.Financiering[[#This Row],[Anders]],0)</f>
        <v>0</v>
      </c>
      <c r="DB106" s="259">
        <f>IF(Tb.Financiering[[#This Row],[Pnr.]]=DB$7,Tb.Financiering[[#This Row],[Eigen
bijdrage]]+Tb.Financiering[[#This Row],[Andere
subsidie(s)]]+Tb.Financiering[[#This Row],[Anders]],0)</f>
        <v>0</v>
      </c>
      <c r="DC106" s="259">
        <f>IF(Tb.Financiering[[#This Row],[Pnr.]]=DC$7,Tb.Financiering[[#This Row],[Eigen
bijdrage]]+Tb.Financiering[[#This Row],[Andere
subsidie(s)]]+Tb.Financiering[[#This Row],[Anders]],0)</f>
        <v>0</v>
      </c>
      <c r="DD106" s="259">
        <f>IF(Tb.Financiering[[#This Row],[Pnr.]]=DD$7,Tb.Financiering[[#This Row],[Eigen
bijdrage]]+Tb.Financiering[[#This Row],[Andere
subsidie(s)]]+Tb.Financiering[[#This Row],[Anders]],0)</f>
        <v>0</v>
      </c>
      <c r="DE106" s="259">
        <f>IF(Tb.Financiering[[#This Row],[Pnr.]]=DE$7,Tb.Financiering[[#This Row],[Eigen
bijdrage]]+Tb.Financiering[[#This Row],[Andere
subsidie(s)]]+Tb.Financiering[[#This Row],[Anders]],0)</f>
        <v>0</v>
      </c>
      <c r="DF106" s="259">
        <f>IF(Tb.Financiering[[#This Row],[Pnr.]]=DF$7,Tb.Financiering[[#This Row],[Eigen
bijdrage]]+Tb.Financiering[[#This Row],[Andere
subsidie(s)]]+Tb.Financiering[[#This Row],[Anders]],0)</f>
        <v>0</v>
      </c>
      <c r="DG106" s="259">
        <f>IF(Tb.Financiering[[#This Row],[Pnr.]]=DG$7,Tb.Financiering[[#This Row],[Eigen
bijdrage]]+Tb.Financiering[[#This Row],[Andere
subsidie(s)]]+Tb.Financiering[[#This Row],[Anders]],0)</f>
        <v>0</v>
      </c>
      <c r="DH106" s="259">
        <f>IF(Tb.Financiering[[#This Row],[Pnr.]]=DH$7,Tb.Financiering[[#This Row],[Eigen
bijdrage]]+Tb.Financiering[[#This Row],[Andere
subsidie(s)]]+Tb.Financiering[[#This Row],[Anders]],0)</f>
        <v>0</v>
      </c>
      <c r="DI106" s="259">
        <f>IF(Tb.Financiering[[#This Row],[Pnr.]]=DI$7,Tb.Financiering[[#This Row],[Eigen
bijdrage]]+Tb.Financiering[[#This Row],[Andere
subsidie(s)]]+Tb.Financiering[[#This Row],[Anders]],0)</f>
        <v>0</v>
      </c>
      <c r="DJ106" s="259">
        <f>IF(Tb.Financiering[[#This Row],[Pnr.]]=DJ$7,Tb.Financiering[[#This Row],[Eigen
bijdrage]]+Tb.Financiering[[#This Row],[Andere
subsidie(s)]]+Tb.Financiering[[#This Row],[Anders]],0)</f>
        <v>0</v>
      </c>
      <c r="DK106" s="259">
        <f>IF(Tb.Financiering[[#This Row],[Pnr.]]=DK$7,Tb.Financiering[[#This Row],[Eigen
bijdrage]]+Tb.Financiering[[#This Row],[Andere
subsidie(s)]]+Tb.Financiering[[#This Row],[Anders]],0)</f>
        <v>0</v>
      </c>
      <c r="XEZ106" s="267"/>
      <c r="XFA106" s="267"/>
      <c r="XFB106" s="267"/>
      <c r="XFC106" s="267"/>
      <c r="XFD106" s="31"/>
    </row>
    <row r="107" spans="1:115 16380:16384" s="4" customFormat="1" x14ac:dyDescent="0.3">
      <c r="A107" s="31"/>
      <c r="B107" s="147"/>
      <c r="C107" s="147"/>
      <c r="D107" s="11">
        <f>SUMIF(Tbl.Kosten[PSAnr.],Tb.Financiering[[#This Row],[PSAnr.]],Tbl.Kosten[Totaal kosten])</f>
        <v>0</v>
      </c>
      <c r="E107" s="164">
        <f>SUMIF(Tbl.Kosten[PSAnr.],Tb.Financiering[[#This Row],[PSAnr.]],Tbl.Kosten[Subsidie])</f>
        <v>0</v>
      </c>
      <c r="F107" s="165"/>
      <c r="G107" s="164">
        <f>Tb.Financiering[[#This Row],[Begrote kosten]]-Tb.Financiering[[#This Row],[Berekende GLB subsidie]]-Tb.Financiering[[#This Row],[Correctie GLB subsidie]]</f>
        <v>0</v>
      </c>
      <c r="H107" s="166"/>
      <c r="I107" s="166"/>
      <c r="J107" s="166"/>
      <c r="K107" s="162"/>
      <c r="L107" s="97">
        <f>Tb.Financiering[[#This Row],[Te financieren]]-SUM(Tb.Financiering[[#This Row],[Eigen
bijdrage]:[Anders]])</f>
        <v>0</v>
      </c>
      <c r="M107" s="170" t="str">
        <f>IFERROR(VLOOKUP(Tb.Financiering[[#This Row],[Partnernaam]],Tbl.Projectpartners[[Naam]:[PNr.]],9,FALSE),"")</f>
        <v/>
      </c>
      <c r="N107" s="152" t="str">
        <f>IFERROR(VLOOKUP(Tb.Financiering[[#This Row],[Subsidiabele activiteit]],Tbl.Subsidiehoogte[[Subsidieactiviteit]:[SAnr.]],3,FALSE),"")</f>
        <v/>
      </c>
      <c r="O107" s="152" t="str">
        <f>_xlfn.CONCAT(Tb.Financiering[[#This Row],[Pnr.]],Tb.Financiering[[#This Row],[SAnr.]])</f>
        <v/>
      </c>
      <c r="P107" s="154">
        <f>IF(Tb.Financiering[[#This Row],[Pnr.]]=P$7,Tb.Financiering[[#This Row],[Te financieren]]-Tb.Financiering[[#This Row],[Eigen
bijdrage]]-Tb.Financiering[[#This Row],[Andere
subsidie(s)]]-Tb.Financiering[[#This Row],[Anders]],0)</f>
        <v>0</v>
      </c>
      <c r="Q107" s="154">
        <f>IF(Tb.Financiering[[#This Row],[Pnr.]]=Q$7,Tb.Financiering[[#This Row],[Te financieren]]-Tb.Financiering[[#This Row],[Eigen
bijdrage]]-Tb.Financiering[[#This Row],[Andere
subsidie(s)]]-Tb.Financiering[[#This Row],[Anders]],0)</f>
        <v>0</v>
      </c>
      <c r="R107" s="154">
        <f>IF(Tb.Financiering[[#This Row],[Pnr.]]=R$7,Tb.Financiering[[#This Row],[Te financieren]]-Tb.Financiering[[#This Row],[Eigen
bijdrage]]-Tb.Financiering[[#This Row],[Andere
subsidie(s)]]-Tb.Financiering[[#This Row],[Anders]],0)</f>
        <v>0</v>
      </c>
      <c r="S107" s="154">
        <f>IF(Tb.Financiering[[#This Row],[Pnr.]]=S$7,Tb.Financiering[[#This Row],[Te financieren]]-Tb.Financiering[[#This Row],[Eigen
bijdrage]]-Tb.Financiering[[#This Row],[Andere
subsidie(s)]]-Tb.Financiering[[#This Row],[Anders]],0)</f>
        <v>0</v>
      </c>
      <c r="T107" s="154">
        <f>IF(Tb.Financiering[[#This Row],[Pnr.]]=T$7,Tb.Financiering[[#This Row],[Te financieren]]-Tb.Financiering[[#This Row],[Eigen
bijdrage]]-Tb.Financiering[[#This Row],[Andere
subsidie(s)]]-Tb.Financiering[[#This Row],[Anders]],0)</f>
        <v>0</v>
      </c>
      <c r="U107" s="154">
        <f>IF(Tb.Financiering[[#This Row],[Pnr.]]=U$7,Tb.Financiering[[#This Row],[Te financieren]]-Tb.Financiering[[#This Row],[Eigen
bijdrage]]-Tb.Financiering[[#This Row],[Andere
subsidie(s)]]-Tb.Financiering[[#This Row],[Anders]],0)</f>
        <v>0</v>
      </c>
      <c r="V107" s="154">
        <f>IF(Tb.Financiering[[#This Row],[Pnr.]]=V$7,Tb.Financiering[[#This Row],[Te financieren]]-Tb.Financiering[[#This Row],[Eigen
bijdrage]]-Tb.Financiering[[#This Row],[Andere
subsidie(s)]]-Tb.Financiering[[#This Row],[Anders]],0)</f>
        <v>0</v>
      </c>
      <c r="W107" s="154">
        <f>IF(Tb.Financiering[[#This Row],[Pnr.]]=W$7,Tb.Financiering[[#This Row],[Te financieren]]-Tb.Financiering[[#This Row],[Eigen
bijdrage]]-Tb.Financiering[[#This Row],[Andere
subsidie(s)]]-Tb.Financiering[[#This Row],[Anders]],0)</f>
        <v>0</v>
      </c>
      <c r="X107" s="154">
        <f>IF(Tb.Financiering[[#This Row],[Pnr.]]=X$7,Tb.Financiering[[#This Row],[Te financieren]]-Tb.Financiering[[#This Row],[Eigen
bijdrage]]-Tb.Financiering[[#This Row],[Andere
subsidie(s)]]-Tb.Financiering[[#This Row],[Anders]],0)</f>
        <v>0</v>
      </c>
      <c r="Y107" s="154">
        <f>IF(Tb.Financiering[[#This Row],[Pnr.]]=Y$7,Tb.Financiering[[#This Row],[Te financieren]]-Tb.Financiering[[#This Row],[Eigen
bijdrage]]-Tb.Financiering[[#This Row],[Andere
subsidie(s)]]-Tb.Financiering[[#This Row],[Anders]],0)</f>
        <v>0</v>
      </c>
      <c r="Z107" s="154">
        <f>IF(Tb.Financiering[[#This Row],[Pnr.]]=Z$7,Tb.Financiering[[#This Row],[Te financieren]]-Tb.Financiering[[#This Row],[Eigen
bijdrage]]-Tb.Financiering[[#This Row],[Andere
subsidie(s)]]-Tb.Financiering[[#This Row],[Anders]],0)</f>
        <v>0</v>
      </c>
      <c r="AA107" s="154">
        <f>IF(Tb.Financiering[[#This Row],[Pnr.]]=AA$7,Tb.Financiering[[#This Row],[Te financieren]]-Tb.Financiering[[#This Row],[Eigen
bijdrage]]-Tb.Financiering[[#This Row],[Andere
subsidie(s)]]-Tb.Financiering[[#This Row],[Anders]],0)</f>
        <v>0</v>
      </c>
      <c r="AB107" s="154">
        <f>IF(Tb.Financiering[[#This Row],[Pnr.]]=AB$7,Tb.Financiering[[#This Row],[Te financieren]]-Tb.Financiering[[#This Row],[Eigen
bijdrage]]-Tb.Financiering[[#This Row],[Andere
subsidie(s)]]-Tb.Financiering[[#This Row],[Anders]],0)</f>
        <v>0</v>
      </c>
      <c r="AC107" s="154">
        <f>IF(Tb.Financiering[[#This Row],[Pnr.]]=AC$7,Tb.Financiering[[#This Row],[Te financieren]]-Tb.Financiering[[#This Row],[Eigen
bijdrage]]-Tb.Financiering[[#This Row],[Andere
subsidie(s)]]-Tb.Financiering[[#This Row],[Anders]],0)</f>
        <v>0</v>
      </c>
      <c r="AD107" s="154">
        <f>IF(Tb.Financiering[[#This Row],[Pnr.]]=AD$7,Tb.Financiering[[#This Row],[Te financieren]]-Tb.Financiering[[#This Row],[Eigen
bijdrage]]-Tb.Financiering[[#This Row],[Andere
subsidie(s)]]-Tb.Financiering[[#This Row],[Anders]],0)</f>
        <v>0</v>
      </c>
      <c r="AE107" s="154">
        <f>IF(Tb.Financiering[[#This Row],[Pnr.]]=AE$7,Tb.Financiering[[#This Row],[Te financieren]]-Tb.Financiering[[#This Row],[Eigen
bijdrage]]-Tb.Financiering[[#This Row],[Andere
subsidie(s)]]-Tb.Financiering[[#This Row],[Anders]],0)</f>
        <v>0</v>
      </c>
      <c r="AF107" s="154">
        <f>IF(Tb.Financiering[[#This Row],[Pnr.]]=AF$7,Tb.Financiering[[#This Row],[Te financieren]]-Tb.Financiering[[#This Row],[Eigen
bijdrage]]-Tb.Financiering[[#This Row],[Andere
subsidie(s)]]-Tb.Financiering[[#This Row],[Anders]],0)</f>
        <v>0</v>
      </c>
      <c r="AG107" s="154">
        <f>IF(Tb.Financiering[[#This Row],[Pnr.]]=AG$7,Tb.Financiering[[#This Row],[Te financieren]]-Tb.Financiering[[#This Row],[Eigen
bijdrage]]-Tb.Financiering[[#This Row],[Andere
subsidie(s)]]-Tb.Financiering[[#This Row],[Anders]],0)</f>
        <v>0</v>
      </c>
      <c r="AH107" s="154">
        <f>IF(Tb.Financiering[[#This Row],[Pnr.]]=AH$7,Tb.Financiering[[#This Row],[Te financieren]]-Tb.Financiering[[#This Row],[Eigen
bijdrage]]-Tb.Financiering[[#This Row],[Andere
subsidie(s)]]-Tb.Financiering[[#This Row],[Anders]],0)</f>
        <v>0</v>
      </c>
      <c r="AI107" s="154">
        <f>IF(Tb.Financiering[[#This Row],[Pnr.]]=AI$7,Tb.Financiering[[#This Row],[Te financieren]]-Tb.Financiering[[#This Row],[Eigen
bijdrage]]-Tb.Financiering[[#This Row],[Andere
subsidie(s)]]-Tb.Financiering[[#This Row],[Anders]],0)</f>
        <v>0</v>
      </c>
      <c r="AJ107" s="154">
        <f>IF(Tb.Financiering[[#This Row],[Pnr.]]=AJ$7,Tb.Financiering[[#This Row],[Te financieren]]-Tb.Financiering[[#This Row],[Eigen
bijdrage]]-Tb.Financiering[[#This Row],[Andere
subsidie(s)]]-Tb.Financiering[[#This Row],[Anders]],0)</f>
        <v>0</v>
      </c>
      <c r="AK107" s="154">
        <f>IF(Tb.Financiering[[#This Row],[Pnr.]]=AK$7,Tb.Financiering[[#This Row],[Te financieren]]-Tb.Financiering[[#This Row],[Eigen
bijdrage]]-Tb.Financiering[[#This Row],[Andere
subsidie(s)]]-Tb.Financiering[[#This Row],[Anders]],0)</f>
        <v>0</v>
      </c>
      <c r="AL107" s="154">
        <f>IF(Tb.Financiering[[#This Row],[Pnr.]]=AL$7,Tb.Financiering[[#This Row],[Te financieren]]-Tb.Financiering[[#This Row],[Eigen
bijdrage]]-Tb.Financiering[[#This Row],[Andere
subsidie(s)]]-Tb.Financiering[[#This Row],[Anders]],0)</f>
        <v>0</v>
      </c>
      <c r="AM107" s="154">
        <f>IF(Tb.Financiering[[#This Row],[Pnr.]]=AM$7,Tb.Financiering[[#This Row],[Te financieren]]-Tb.Financiering[[#This Row],[Eigen
bijdrage]]-Tb.Financiering[[#This Row],[Andere
subsidie(s)]]-Tb.Financiering[[#This Row],[Anders]],0)</f>
        <v>0</v>
      </c>
      <c r="AN107" s="154">
        <f>IF(Tb.Financiering[[#This Row],[Pnr.]]=AN$7,Tb.Financiering[[#This Row],[Te financieren]]-Tb.Financiering[[#This Row],[Eigen
bijdrage]]-Tb.Financiering[[#This Row],[Andere
subsidie(s)]]-Tb.Financiering[[#This Row],[Anders]],0)</f>
        <v>0</v>
      </c>
      <c r="AO107" s="154">
        <f>IF(Tb.Financiering[[#This Row],[Pnr.]]=AO$7,Tb.Financiering[[#This Row],[Te financieren]]-Tb.Financiering[[#This Row],[Eigen
bijdrage]]-Tb.Financiering[[#This Row],[Andere
subsidie(s)]]-Tb.Financiering[[#This Row],[Anders]],0)</f>
        <v>0</v>
      </c>
      <c r="AP107" s="154">
        <f>IF(Tb.Financiering[[#This Row],[Pnr.]]=AP$7,Tb.Financiering[[#This Row],[Te financieren]]-Tb.Financiering[[#This Row],[Eigen
bijdrage]]-Tb.Financiering[[#This Row],[Andere
subsidie(s)]]-Tb.Financiering[[#This Row],[Anders]],0)</f>
        <v>0</v>
      </c>
      <c r="AQ107" s="154">
        <f>IF(Tb.Financiering[[#This Row],[Pnr.]]=AQ$7,Tb.Financiering[[#This Row],[Te financieren]]-Tb.Financiering[[#This Row],[Eigen
bijdrage]]-Tb.Financiering[[#This Row],[Andere
subsidie(s)]]-Tb.Financiering[[#This Row],[Anders]],0)</f>
        <v>0</v>
      </c>
      <c r="AR107" s="154">
        <f>IF(Tb.Financiering[[#This Row],[Pnr.]]=AR$7,Tb.Financiering[[#This Row],[Te financieren]]-Tb.Financiering[[#This Row],[Eigen
bijdrage]]-Tb.Financiering[[#This Row],[Andere
subsidie(s)]]-Tb.Financiering[[#This Row],[Anders]],0)</f>
        <v>0</v>
      </c>
      <c r="AS107" s="154">
        <f>IF(Tb.Financiering[[#This Row],[Pnr.]]=AS$7,Tb.Financiering[[#This Row],[Te financieren]]-Tb.Financiering[[#This Row],[Eigen
bijdrage]]-Tb.Financiering[[#This Row],[Andere
subsidie(s)]]-Tb.Financiering[[#This Row],[Anders]],0)</f>
        <v>0</v>
      </c>
      <c r="AT107" s="154">
        <f>IF(Tb.Financiering[[#This Row],[Pnr.]]=AT$7,Tb.Financiering[[#This Row],[Te financieren]]-Tb.Financiering[[#This Row],[Eigen
bijdrage]]-Tb.Financiering[[#This Row],[Andere
subsidie(s)]]-Tb.Financiering[[#This Row],[Anders]],0)</f>
        <v>0</v>
      </c>
      <c r="AU107" s="154">
        <f>IF(Tb.Financiering[[#This Row],[Pnr.]]=AU$7,Tb.Financiering[[#This Row],[Te financieren]]-Tb.Financiering[[#This Row],[Eigen
bijdrage]]-Tb.Financiering[[#This Row],[Andere
subsidie(s)]]-Tb.Financiering[[#This Row],[Anders]],0)</f>
        <v>0</v>
      </c>
      <c r="AV107" s="154">
        <f>IF(Tb.Financiering[[#This Row],[Pnr.]]=AV$7,Tb.Financiering[[#This Row],[Te financieren]]-Tb.Financiering[[#This Row],[Eigen
bijdrage]]-Tb.Financiering[[#This Row],[Andere
subsidie(s)]]-Tb.Financiering[[#This Row],[Anders]],0)</f>
        <v>0</v>
      </c>
      <c r="AW107" s="154">
        <f>IF(Tb.Financiering[[#This Row],[Pnr.]]=AW$7,Tb.Financiering[[#This Row],[Te financieren]]-Tb.Financiering[[#This Row],[Eigen
bijdrage]]-Tb.Financiering[[#This Row],[Andere
subsidie(s)]]-Tb.Financiering[[#This Row],[Anders]],0)</f>
        <v>0</v>
      </c>
      <c r="AX107" s="154">
        <f>IF(Tb.Financiering[[#This Row],[Pnr.]]=AX$7,Tb.Financiering[[#This Row],[Te financieren]]-Tb.Financiering[[#This Row],[Eigen
bijdrage]]-Tb.Financiering[[#This Row],[Andere
subsidie(s)]]-Tb.Financiering[[#This Row],[Anders]],0)</f>
        <v>0</v>
      </c>
      <c r="AY107" s="154">
        <f>IF(Tb.Financiering[[#This Row],[Pnr.]]=AY$7,Tb.Financiering[[#This Row],[Te financieren]]-Tb.Financiering[[#This Row],[Eigen
bijdrage]]-Tb.Financiering[[#This Row],[Andere
subsidie(s)]]-Tb.Financiering[[#This Row],[Anders]],0)</f>
        <v>0</v>
      </c>
      <c r="AZ107" s="154">
        <f>IF(Tb.Financiering[[#This Row],[Pnr.]]=AZ$7,Tb.Financiering[[#This Row],[Te financieren]]-Tb.Financiering[[#This Row],[Eigen
bijdrage]]-Tb.Financiering[[#This Row],[Andere
subsidie(s)]]-Tb.Financiering[[#This Row],[Anders]],0)</f>
        <v>0</v>
      </c>
      <c r="BA107" s="154">
        <f>IF(Tb.Financiering[[#This Row],[Pnr.]]=BA$7,Tb.Financiering[[#This Row],[Te financieren]]-Tb.Financiering[[#This Row],[Eigen
bijdrage]]-Tb.Financiering[[#This Row],[Andere
subsidie(s)]]-Tb.Financiering[[#This Row],[Anders]],0)</f>
        <v>0</v>
      </c>
      <c r="BB107" s="154">
        <f>IF(Tb.Financiering[[#This Row],[Pnr.]]=BB$7,Tb.Financiering[[#This Row],[Te financieren]]-Tb.Financiering[[#This Row],[Eigen
bijdrage]]-Tb.Financiering[[#This Row],[Andere
subsidie(s)]]-Tb.Financiering[[#This Row],[Anders]],0)</f>
        <v>0</v>
      </c>
      <c r="BC107" s="154">
        <f>IF(Tb.Financiering[[#This Row],[Pnr.]]=BC$7,Tb.Financiering[[#This Row],[Te financieren]]-Tb.Financiering[[#This Row],[Eigen
bijdrage]]-Tb.Financiering[[#This Row],[Andere
subsidie(s)]]-Tb.Financiering[[#This Row],[Anders]],0)</f>
        <v>0</v>
      </c>
      <c r="BD107" s="154">
        <f>IF(Tb.Financiering[[#This Row],[Pnr.]]=BD$7,Tb.Financiering[[#This Row],[Te financieren]]-Tb.Financiering[[#This Row],[Eigen
bijdrage]]-Tb.Financiering[[#This Row],[Andere
subsidie(s)]]-Tb.Financiering[[#This Row],[Anders]],0)</f>
        <v>0</v>
      </c>
      <c r="BE107" s="154">
        <f>IF(Tb.Financiering[[#This Row],[Pnr.]]=BE$7,Tb.Financiering[[#This Row],[Te financieren]]-Tb.Financiering[[#This Row],[Eigen
bijdrage]]-Tb.Financiering[[#This Row],[Andere
subsidie(s)]]-Tb.Financiering[[#This Row],[Anders]],0)</f>
        <v>0</v>
      </c>
      <c r="BF107" s="154">
        <f>IF(Tb.Financiering[[#This Row],[Pnr.]]=BF$7,Tb.Financiering[[#This Row],[Te financieren]]-Tb.Financiering[[#This Row],[Eigen
bijdrage]]-Tb.Financiering[[#This Row],[Andere
subsidie(s)]]-Tb.Financiering[[#This Row],[Anders]],0)</f>
        <v>0</v>
      </c>
      <c r="BG107" s="154">
        <f>IF(Tb.Financiering[[#This Row],[Pnr.]]=BG$7,Tb.Financiering[[#This Row],[Te financieren]]-Tb.Financiering[[#This Row],[Eigen
bijdrage]]-Tb.Financiering[[#This Row],[Andere
subsidie(s)]]-Tb.Financiering[[#This Row],[Anders]],0)</f>
        <v>0</v>
      </c>
      <c r="BH107" s="154">
        <f>IF(Tb.Financiering[[#This Row],[Pnr.]]=BH$7,Tb.Financiering[[#This Row],[Te financieren]]-Tb.Financiering[[#This Row],[Eigen
bijdrage]]-Tb.Financiering[[#This Row],[Andere
subsidie(s)]]-Tb.Financiering[[#This Row],[Anders]],0)</f>
        <v>0</v>
      </c>
      <c r="BI107" s="154">
        <f>IF(Tb.Financiering[[#This Row],[Pnr.]]=BI$7,Tb.Financiering[[#This Row],[Te financieren]]-Tb.Financiering[[#This Row],[Eigen
bijdrage]]-Tb.Financiering[[#This Row],[Andere
subsidie(s)]]-Tb.Financiering[[#This Row],[Anders]],0)</f>
        <v>0</v>
      </c>
      <c r="BJ107" s="154">
        <f>IF(Tb.Financiering[[#This Row],[Pnr.]]=BJ$7,Tb.Financiering[[#This Row],[Te financieren]]-Tb.Financiering[[#This Row],[Eigen
bijdrage]]-Tb.Financiering[[#This Row],[Andere
subsidie(s)]]-Tb.Financiering[[#This Row],[Anders]],0)</f>
        <v>0</v>
      </c>
      <c r="BK107" s="154">
        <f>IF(Tb.Financiering[[#This Row],[Pnr.]]=BK$7,Tb.Financiering[[#This Row],[Te financieren]]-Tb.Financiering[[#This Row],[Eigen
bijdrage]]-Tb.Financiering[[#This Row],[Andere
subsidie(s)]]-Tb.Financiering[[#This Row],[Anders]],0)</f>
        <v>0</v>
      </c>
      <c r="BL107" s="154">
        <f>IF(Tb.Financiering[[#This Row],[Pnr.]]=BL$7,Tb.Financiering[[#This Row],[Te financieren]]-Tb.Financiering[[#This Row],[Eigen
bijdrage]]-Tb.Financiering[[#This Row],[Andere
subsidie(s)]]-Tb.Financiering[[#This Row],[Anders]],0)</f>
        <v>0</v>
      </c>
      <c r="BM107" s="154">
        <f>IF(Tb.Financiering[[#This Row],[Pnr.]]=BM$7,Tb.Financiering[[#This Row],[Te financieren]]-Tb.Financiering[[#This Row],[Eigen
bijdrage]]-Tb.Financiering[[#This Row],[Andere
subsidie(s)]]-Tb.Financiering[[#This Row],[Anders]],0)</f>
        <v>0</v>
      </c>
      <c r="BN107" s="259">
        <f>IF(Tb.Financiering[[#This Row],[Pnr.]]=BN$7,Tb.Financiering[[#This Row],[Eigen
bijdrage]]+Tb.Financiering[[#This Row],[Andere
subsidie(s)]]+Tb.Financiering[[#This Row],[Anders]],0)</f>
        <v>0</v>
      </c>
      <c r="BO107" s="259">
        <f>IF(Tb.Financiering[[#This Row],[Pnr.]]=BO$7,Tb.Financiering[[#This Row],[Eigen
bijdrage]]+Tb.Financiering[[#This Row],[Andere
subsidie(s)]]+Tb.Financiering[[#This Row],[Anders]],0)</f>
        <v>0</v>
      </c>
      <c r="BP107" s="259">
        <f>IF(Tb.Financiering[[#This Row],[Pnr.]]=BP$7,Tb.Financiering[[#This Row],[Eigen
bijdrage]]+Tb.Financiering[[#This Row],[Andere
subsidie(s)]]+Tb.Financiering[[#This Row],[Anders]],0)</f>
        <v>0</v>
      </c>
      <c r="BQ107" s="259">
        <f>IF(Tb.Financiering[[#This Row],[Pnr.]]=BQ$7,Tb.Financiering[[#This Row],[Eigen
bijdrage]]+Tb.Financiering[[#This Row],[Andere
subsidie(s)]]+Tb.Financiering[[#This Row],[Anders]],0)</f>
        <v>0</v>
      </c>
      <c r="BR107" s="259">
        <f>IF(Tb.Financiering[[#This Row],[Pnr.]]=BR$7,Tb.Financiering[[#This Row],[Eigen
bijdrage]]+Tb.Financiering[[#This Row],[Andere
subsidie(s)]]+Tb.Financiering[[#This Row],[Anders]],0)</f>
        <v>0</v>
      </c>
      <c r="BS107" s="259">
        <f>IF(Tb.Financiering[[#This Row],[Pnr.]]=BS$7,Tb.Financiering[[#This Row],[Eigen
bijdrage]]+Tb.Financiering[[#This Row],[Andere
subsidie(s)]]+Tb.Financiering[[#This Row],[Anders]],0)</f>
        <v>0</v>
      </c>
      <c r="BT107" s="259">
        <f>IF(Tb.Financiering[[#This Row],[Pnr.]]=BT$7,Tb.Financiering[[#This Row],[Eigen
bijdrage]]+Tb.Financiering[[#This Row],[Andere
subsidie(s)]]+Tb.Financiering[[#This Row],[Anders]],0)</f>
        <v>0</v>
      </c>
      <c r="BU107" s="259">
        <f>IF(Tb.Financiering[[#This Row],[Pnr.]]=BU$7,Tb.Financiering[[#This Row],[Eigen
bijdrage]]+Tb.Financiering[[#This Row],[Andere
subsidie(s)]]+Tb.Financiering[[#This Row],[Anders]],0)</f>
        <v>0</v>
      </c>
      <c r="BV107" s="259">
        <f>IF(Tb.Financiering[[#This Row],[Pnr.]]=BV$7,Tb.Financiering[[#This Row],[Eigen
bijdrage]]+Tb.Financiering[[#This Row],[Andere
subsidie(s)]]+Tb.Financiering[[#This Row],[Anders]],0)</f>
        <v>0</v>
      </c>
      <c r="BW107" s="259">
        <f>IF(Tb.Financiering[[#This Row],[Pnr.]]=BW$7,Tb.Financiering[[#This Row],[Eigen
bijdrage]]+Tb.Financiering[[#This Row],[Andere
subsidie(s)]]+Tb.Financiering[[#This Row],[Anders]],0)</f>
        <v>0</v>
      </c>
      <c r="BX107" s="259">
        <f>IF(Tb.Financiering[[#This Row],[Pnr.]]=BX$7,Tb.Financiering[[#This Row],[Eigen
bijdrage]]+Tb.Financiering[[#This Row],[Andere
subsidie(s)]]+Tb.Financiering[[#This Row],[Anders]],0)</f>
        <v>0</v>
      </c>
      <c r="BY107" s="259">
        <f>IF(Tb.Financiering[[#This Row],[Pnr.]]=BY$7,Tb.Financiering[[#This Row],[Eigen
bijdrage]]+Tb.Financiering[[#This Row],[Andere
subsidie(s)]]+Tb.Financiering[[#This Row],[Anders]],0)</f>
        <v>0</v>
      </c>
      <c r="BZ107" s="259">
        <f>IF(Tb.Financiering[[#This Row],[Pnr.]]=BZ$7,Tb.Financiering[[#This Row],[Eigen
bijdrage]]+Tb.Financiering[[#This Row],[Andere
subsidie(s)]]+Tb.Financiering[[#This Row],[Anders]],0)</f>
        <v>0</v>
      </c>
      <c r="CA107" s="259">
        <f>IF(Tb.Financiering[[#This Row],[Pnr.]]=CA$7,Tb.Financiering[[#This Row],[Eigen
bijdrage]]+Tb.Financiering[[#This Row],[Andere
subsidie(s)]]+Tb.Financiering[[#This Row],[Anders]],0)</f>
        <v>0</v>
      </c>
      <c r="CB107" s="259">
        <f>IF(Tb.Financiering[[#This Row],[Pnr.]]=CB$7,Tb.Financiering[[#This Row],[Eigen
bijdrage]]+Tb.Financiering[[#This Row],[Andere
subsidie(s)]]+Tb.Financiering[[#This Row],[Anders]],0)</f>
        <v>0</v>
      </c>
      <c r="CC107" s="259">
        <f>IF(Tb.Financiering[[#This Row],[Pnr.]]=CC$7,Tb.Financiering[[#This Row],[Eigen
bijdrage]]+Tb.Financiering[[#This Row],[Andere
subsidie(s)]]+Tb.Financiering[[#This Row],[Anders]],0)</f>
        <v>0</v>
      </c>
      <c r="CD107" s="259">
        <f>IF(Tb.Financiering[[#This Row],[Pnr.]]=CD$7,Tb.Financiering[[#This Row],[Eigen
bijdrage]]+Tb.Financiering[[#This Row],[Andere
subsidie(s)]]+Tb.Financiering[[#This Row],[Anders]],0)</f>
        <v>0</v>
      </c>
      <c r="CE107" s="259">
        <f>IF(Tb.Financiering[[#This Row],[Pnr.]]=CE$7,Tb.Financiering[[#This Row],[Eigen
bijdrage]]+Tb.Financiering[[#This Row],[Andere
subsidie(s)]]+Tb.Financiering[[#This Row],[Anders]],0)</f>
        <v>0</v>
      </c>
      <c r="CF107" s="259">
        <f>IF(Tb.Financiering[[#This Row],[Pnr.]]=CF$7,Tb.Financiering[[#This Row],[Eigen
bijdrage]]+Tb.Financiering[[#This Row],[Andere
subsidie(s)]]+Tb.Financiering[[#This Row],[Anders]],0)</f>
        <v>0</v>
      </c>
      <c r="CG107" s="259">
        <f>IF(Tb.Financiering[[#This Row],[Pnr.]]=CG$7,Tb.Financiering[[#This Row],[Eigen
bijdrage]]+Tb.Financiering[[#This Row],[Andere
subsidie(s)]]+Tb.Financiering[[#This Row],[Anders]],0)</f>
        <v>0</v>
      </c>
      <c r="CH107" s="259">
        <f>IF(Tb.Financiering[[#This Row],[Pnr.]]=CH$7,Tb.Financiering[[#This Row],[Eigen
bijdrage]]+Tb.Financiering[[#This Row],[Andere
subsidie(s)]]+Tb.Financiering[[#This Row],[Anders]],0)</f>
        <v>0</v>
      </c>
      <c r="CI107" s="259">
        <f>IF(Tb.Financiering[[#This Row],[Pnr.]]=CI$7,Tb.Financiering[[#This Row],[Eigen
bijdrage]]+Tb.Financiering[[#This Row],[Andere
subsidie(s)]]+Tb.Financiering[[#This Row],[Anders]],0)</f>
        <v>0</v>
      </c>
      <c r="CJ107" s="259">
        <f>IF(Tb.Financiering[[#This Row],[Pnr.]]=CJ$7,Tb.Financiering[[#This Row],[Eigen
bijdrage]]+Tb.Financiering[[#This Row],[Andere
subsidie(s)]]+Tb.Financiering[[#This Row],[Anders]],0)</f>
        <v>0</v>
      </c>
      <c r="CK107" s="259">
        <f>IF(Tb.Financiering[[#This Row],[Pnr.]]=CK$7,Tb.Financiering[[#This Row],[Eigen
bijdrage]]+Tb.Financiering[[#This Row],[Andere
subsidie(s)]]+Tb.Financiering[[#This Row],[Anders]],0)</f>
        <v>0</v>
      </c>
      <c r="CL107" s="259">
        <f>IF(Tb.Financiering[[#This Row],[Pnr.]]=CL$7,Tb.Financiering[[#This Row],[Eigen
bijdrage]]+Tb.Financiering[[#This Row],[Andere
subsidie(s)]]+Tb.Financiering[[#This Row],[Anders]],0)</f>
        <v>0</v>
      </c>
      <c r="CM107" s="259">
        <f>IF(Tb.Financiering[[#This Row],[Pnr.]]=CM$7,Tb.Financiering[[#This Row],[Eigen
bijdrage]]+Tb.Financiering[[#This Row],[Andere
subsidie(s)]]+Tb.Financiering[[#This Row],[Anders]],0)</f>
        <v>0</v>
      </c>
      <c r="CN107" s="259">
        <f>IF(Tb.Financiering[[#This Row],[Pnr.]]=CN$7,Tb.Financiering[[#This Row],[Eigen
bijdrage]]+Tb.Financiering[[#This Row],[Andere
subsidie(s)]]+Tb.Financiering[[#This Row],[Anders]],0)</f>
        <v>0</v>
      </c>
      <c r="CO107" s="259">
        <f>IF(Tb.Financiering[[#This Row],[Pnr.]]=CO$7,Tb.Financiering[[#This Row],[Eigen
bijdrage]]+Tb.Financiering[[#This Row],[Andere
subsidie(s)]]+Tb.Financiering[[#This Row],[Anders]],0)</f>
        <v>0</v>
      </c>
      <c r="CP107" s="259">
        <f>IF(Tb.Financiering[[#This Row],[Pnr.]]=CP$7,Tb.Financiering[[#This Row],[Eigen
bijdrage]]+Tb.Financiering[[#This Row],[Andere
subsidie(s)]]+Tb.Financiering[[#This Row],[Anders]],0)</f>
        <v>0</v>
      </c>
      <c r="CQ107" s="259">
        <f>IF(Tb.Financiering[[#This Row],[Pnr.]]=CQ$7,Tb.Financiering[[#This Row],[Eigen
bijdrage]]+Tb.Financiering[[#This Row],[Andere
subsidie(s)]]+Tb.Financiering[[#This Row],[Anders]],0)</f>
        <v>0</v>
      </c>
      <c r="CR107" s="259">
        <f>IF(Tb.Financiering[[#This Row],[Pnr.]]=CR$7,Tb.Financiering[[#This Row],[Eigen
bijdrage]]+Tb.Financiering[[#This Row],[Andere
subsidie(s)]]+Tb.Financiering[[#This Row],[Anders]],0)</f>
        <v>0</v>
      </c>
      <c r="CS107" s="259">
        <f>IF(Tb.Financiering[[#This Row],[Pnr.]]=CS$7,Tb.Financiering[[#This Row],[Eigen
bijdrage]]+Tb.Financiering[[#This Row],[Andere
subsidie(s)]]+Tb.Financiering[[#This Row],[Anders]],0)</f>
        <v>0</v>
      </c>
      <c r="CT107" s="259">
        <f>IF(Tb.Financiering[[#This Row],[Pnr.]]=CT$7,Tb.Financiering[[#This Row],[Eigen
bijdrage]]+Tb.Financiering[[#This Row],[Andere
subsidie(s)]]+Tb.Financiering[[#This Row],[Anders]],0)</f>
        <v>0</v>
      </c>
      <c r="CU107" s="259">
        <f>IF(Tb.Financiering[[#This Row],[Pnr.]]=CU$7,Tb.Financiering[[#This Row],[Eigen
bijdrage]]+Tb.Financiering[[#This Row],[Andere
subsidie(s)]]+Tb.Financiering[[#This Row],[Anders]],0)</f>
        <v>0</v>
      </c>
      <c r="CV107" s="259">
        <f>IF(Tb.Financiering[[#This Row],[Pnr.]]=CV$7,Tb.Financiering[[#This Row],[Eigen
bijdrage]]+Tb.Financiering[[#This Row],[Andere
subsidie(s)]]+Tb.Financiering[[#This Row],[Anders]],0)</f>
        <v>0</v>
      </c>
      <c r="CW107" s="259">
        <f>IF(Tb.Financiering[[#This Row],[Pnr.]]=CW$7,Tb.Financiering[[#This Row],[Eigen
bijdrage]]+Tb.Financiering[[#This Row],[Andere
subsidie(s)]]+Tb.Financiering[[#This Row],[Anders]],0)</f>
        <v>0</v>
      </c>
      <c r="CX107" s="259">
        <f>IF(Tb.Financiering[[#This Row],[Pnr.]]=CX$7,Tb.Financiering[[#This Row],[Eigen
bijdrage]]+Tb.Financiering[[#This Row],[Andere
subsidie(s)]]+Tb.Financiering[[#This Row],[Anders]],0)</f>
        <v>0</v>
      </c>
      <c r="CY107" s="259">
        <f>IF(Tb.Financiering[[#This Row],[Pnr.]]=CY$7,Tb.Financiering[[#This Row],[Eigen
bijdrage]]+Tb.Financiering[[#This Row],[Andere
subsidie(s)]]+Tb.Financiering[[#This Row],[Anders]],0)</f>
        <v>0</v>
      </c>
      <c r="CZ107" s="259">
        <f>IF(Tb.Financiering[[#This Row],[Pnr.]]=CZ$7,Tb.Financiering[[#This Row],[Eigen
bijdrage]]+Tb.Financiering[[#This Row],[Andere
subsidie(s)]]+Tb.Financiering[[#This Row],[Anders]],0)</f>
        <v>0</v>
      </c>
      <c r="DA107" s="259">
        <f>IF(Tb.Financiering[[#This Row],[Pnr.]]=DA$7,Tb.Financiering[[#This Row],[Eigen
bijdrage]]+Tb.Financiering[[#This Row],[Andere
subsidie(s)]]+Tb.Financiering[[#This Row],[Anders]],0)</f>
        <v>0</v>
      </c>
      <c r="DB107" s="259">
        <f>IF(Tb.Financiering[[#This Row],[Pnr.]]=DB$7,Tb.Financiering[[#This Row],[Eigen
bijdrage]]+Tb.Financiering[[#This Row],[Andere
subsidie(s)]]+Tb.Financiering[[#This Row],[Anders]],0)</f>
        <v>0</v>
      </c>
      <c r="DC107" s="259">
        <f>IF(Tb.Financiering[[#This Row],[Pnr.]]=DC$7,Tb.Financiering[[#This Row],[Eigen
bijdrage]]+Tb.Financiering[[#This Row],[Andere
subsidie(s)]]+Tb.Financiering[[#This Row],[Anders]],0)</f>
        <v>0</v>
      </c>
      <c r="DD107" s="259">
        <f>IF(Tb.Financiering[[#This Row],[Pnr.]]=DD$7,Tb.Financiering[[#This Row],[Eigen
bijdrage]]+Tb.Financiering[[#This Row],[Andere
subsidie(s)]]+Tb.Financiering[[#This Row],[Anders]],0)</f>
        <v>0</v>
      </c>
      <c r="DE107" s="259">
        <f>IF(Tb.Financiering[[#This Row],[Pnr.]]=DE$7,Tb.Financiering[[#This Row],[Eigen
bijdrage]]+Tb.Financiering[[#This Row],[Andere
subsidie(s)]]+Tb.Financiering[[#This Row],[Anders]],0)</f>
        <v>0</v>
      </c>
      <c r="DF107" s="259">
        <f>IF(Tb.Financiering[[#This Row],[Pnr.]]=DF$7,Tb.Financiering[[#This Row],[Eigen
bijdrage]]+Tb.Financiering[[#This Row],[Andere
subsidie(s)]]+Tb.Financiering[[#This Row],[Anders]],0)</f>
        <v>0</v>
      </c>
      <c r="DG107" s="259">
        <f>IF(Tb.Financiering[[#This Row],[Pnr.]]=DG$7,Tb.Financiering[[#This Row],[Eigen
bijdrage]]+Tb.Financiering[[#This Row],[Andere
subsidie(s)]]+Tb.Financiering[[#This Row],[Anders]],0)</f>
        <v>0</v>
      </c>
      <c r="DH107" s="259">
        <f>IF(Tb.Financiering[[#This Row],[Pnr.]]=DH$7,Tb.Financiering[[#This Row],[Eigen
bijdrage]]+Tb.Financiering[[#This Row],[Andere
subsidie(s)]]+Tb.Financiering[[#This Row],[Anders]],0)</f>
        <v>0</v>
      </c>
      <c r="DI107" s="259">
        <f>IF(Tb.Financiering[[#This Row],[Pnr.]]=DI$7,Tb.Financiering[[#This Row],[Eigen
bijdrage]]+Tb.Financiering[[#This Row],[Andere
subsidie(s)]]+Tb.Financiering[[#This Row],[Anders]],0)</f>
        <v>0</v>
      </c>
      <c r="DJ107" s="259">
        <f>IF(Tb.Financiering[[#This Row],[Pnr.]]=DJ$7,Tb.Financiering[[#This Row],[Eigen
bijdrage]]+Tb.Financiering[[#This Row],[Andere
subsidie(s)]]+Tb.Financiering[[#This Row],[Anders]],0)</f>
        <v>0</v>
      </c>
      <c r="DK107" s="259">
        <f>IF(Tb.Financiering[[#This Row],[Pnr.]]=DK$7,Tb.Financiering[[#This Row],[Eigen
bijdrage]]+Tb.Financiering[[#This Row],[Andere
subsidie(s)]]+Tb.Financiering[[#This Row],[Anders]],0)</f>
        <v>0</v>
      </c>
      <c r="XEZ107" s="267"/>
      <c r="XFA107" s="267"/>
      <c r="XFB107" s="267"/>
      <c r="XFC107" s="267"/>
      <c r="XFD107" s="31"/>
    </row>
    <row r="108" spans="1:115 16380:16384" s="4" customFormat="1" x14ac:dyDescent="0.3">
      <c r="A108" s="31"/>
      <c r="B108" s="147"/>
      <c r="C108" s="147"/>
      <c r="D108" s="11">
        <f>SUMIF(Tbl.Kosten[PSAnr.],Tb.Financiering[[#This Row],[PSAnr.]],Tbl.Kosten[Totaal kosten])</f>
        <v>0</v>
      </c>
      <c r="E108" s="164">
        <f>SUMIF(Tbl.Kosten[PSAnr.],Tb.Financiering[[#This Row],[PSAnr.]],Tbl.Kosten[Subsidie])</f>
        <v>0</v>
      </c>
      <c r="F108" s="165"/>
      <c r="G108" s="164">
        <f>Tb.Financiering[[#This Row],[Begrote kosten]]-Tb.Financiering[[#This Row],[Berekende GLB subsidie]]-Tb.Financiering[[#This Row],[Correctie GLB subsidie]]</f>
        <v>0</v>
      </c>
      <c r="H108" s="166"/>
      <c r="I108" s="166"/>
      <c r="J108" s="166"/>
      <c r="K108" s="162"/>
      <c r="L108" s="97">
        <f>Tb.Financiering[[#This Row],[Te financieren]]-SUM(Tb.Financiering[[#This Row],[Eigen
bijdrage]:[Anders]])</f>
        <v>0</v>
      </c>
      <c r="M108" s="170" t="str">
        <f>IFERROR(VLOOKUP(Tb.Financiering[[#This Row],[Partnernaam]],Tbl.Projectpartners[[Naam]:[PNr.]],9,FALSE),"")</f>
        <v/>
      </c>
      <c r="N108" s="152" t="str">
        <f>IFERROR(VLOOKUP(Tb.Financiering[[#This Row],[Subsidiabele activiteit]],Tbl.Subsidiehoogte[[Subsidieactiviteit]:[SAnr.]],3,FALSE),"")</f>
        <v/>
      </c>
      <c r="O108" s="152" t="str">
        <f>_xlfn.CONCAT(Tb.Financiering[[#This Row],[Pnr.]],Tb.Financiering[[#This Row],[SAnr.]])</f>
        <v/>
      </c>
      <c r="P108" s="154">
        <f>IF(Tb.Financiering[[#This Row],[Pnr.]]=P$7,Tb.Financiering[[#This Row],[Te financieren]]-Tb.Financiering[[#This Row],[Eigen
bijdrage]]-Tb.Financiering[[#This Row],[Andere
subsidie(s)]]-Tb.Financiering[[#This Row],[Anders]],0)</f>
        <v>0</v>
      </c>
      <c r="Q108" s="154">
        <f>IF(Tb.Financiering[[#This Row],[Pnr.]]=Q$7,Tb.Financiering[[#This Row],[Te financieren]]-Tb.Financiering[[#This Row],[Eigen
bijdrage]]-Tb.Financiering[[#This Row],[Andere
subsidie(s)]]-Tb.Financiering[[#This Row],[Anders]],0)</f>
        <v>0</v>
      </c>
      <c r="R108" s="154">
        <f>IF(Tb.Financiering[[#This Row],[Pnr.]]=R$7,Tb.Financiering[[#This Row],[Te financieren]]-Tb.Financiering[[#This Row],[Eigen
bijdrage]]-Tb.Financiering[[#This Row],[Andere
subsidie(s)]]-Tb.Financiering[[#This Row],[Anders]],0)</f>
        <v>0</v>
      </c>
      <c r="S108" s="154">
        <f>IF(Tb.Financiering[[#This Row],[Pnr.]]=S$7,Tb.Financiering[[#This Row],[Te financieren]]-Tb.Financiering[[#This Row],[Eigen
bijdrage]]-Tb.Financiering[[#This Row],[Andere
subsidie(s)]]-Tb.Financiering[[#This Row],[Anders]],0)</f>
        <v>0</v>
      </c>
      <c r="T108" s="154">
        <f>IF(Tb.Financiering[[#This Row],[Pnr.]]=T$7,Tb.Financiering[[#This Row],[Te financieren]]-Tb.Financiering[[#This Row],[Eigen
bijdrage]]-Tb.Financiering[[#This Row],[Andere
subsidie(s)]]-Tb.Financiering[[#This Row],[Anders]],0)</f>
        <v>0</v>
      </c>
      <c r="U108" s="154">
        <f>IF(Tb.Financiering[[#This Row],[Pnr.]]=U$7,Tb.Financiering[[#This Row],[Te financieren]]-Tb.Financiering[[#This Row],[Eigen
bijdrage]]-Tb.Financiering[[#This Row],[Andere
subsidie(s)]]-Tb.Financiering[[#This Row],[Anders]],0)</f>
        <v>0</v>
      </c>
      <c r="V108" s="154">
        <f>IF(Tb.Financiering[[#This Row],[Pnr.]]=V$7,Tb.Financiering[[#This Row],[Te financieren]]-Tb.Financiering[[#This Row],[Eigen
bijdrage]]-Tb.Financiering[[#This Row],[Andere
subsidie(s)]]-Tb.Financiering[[#This Row],[Anders]],0)</f>
        <v>0</v>
      </c>
      <c r="W108" s="154">
        <f>IF(Tb.Financiering[[#This Row],[Pnr.]]=W$7,Tb.Financiering[[#This Row],[Te financieren]]-Tb.Financiering[[#This Row],[Eigen
bijdrage]]-Tb.Financiering[[#This Row],[Andere
subsidie(s)]]-Tb.Financiering[[#This Row],[Anders]],0)</f>
        <v>0</v>
      </c>
      <c r="X108" s="154">
        <f>IF(Tb.Financiering[[#This Row],[Pnr.]]=X$7,Tb.Financiering[[#This Row],[Te financieren]]-Tb.Financiering[[#This Row],[Eigen
bijdrage]]-Tb.Financiering[[#This Row],[Andere
subsidie(s)]]-Tb.Financiering[[#This Row],[Anders]],0)</f>
        <v>0</v>
      </c>
      <c r="Y108" s="154">
        <f>IF(Tb.Financiering[[#This Row],[Pnr.]]=Y$7,Tb.Financiering[[#This Row],[Te financieren]]-Tb.Financiering[[#This Row],[Eigen
bijdrage]]-Tb.Financiering[[#This Row],[Andere
subsidie(s)]]-Tb.Financiering[[#This Row],[Anders]],0)</f>
        <v>0</v>
      </c>
      <c r="Z108" s="154">
        <f>IF(Tb.Financiering[[#This Row],[Pnr.]]=Z$7,Tb.Financiering[[#This Row],[Te financieren]]-Tb.Financiering[[#This Row],[Eigen
bijdrage]]-Tb.Financiering[[#This Row],[Andere
subsidie(s)]]-Tb.Financiering[[#This Row],[Anders]],0)</f>
        <v>0</v>
      </c>
      <c r="AA108" s="154">
        <f>IF(Tb.Financiering[[#This Row],[Pnr.]]=AA$7,Tb.Financiering[[#This Row],[Te financieren]]-Tb.Financiering[[#This Row],[Eigen
bijdrage]]-Tb.Financiering[[#This Row],[Andere
subsidie(s)]]-Tb.Financiering[[#This Row],[Anders]],0)</f>
        <v>0</v>
      </c>
      <c r="AB108" s="154">
        <f>IF(Tb.Financiering[[#This Row],[Pnr.]]=AB$7,Tb.Financiering[[#This Row],[Te financieren]]-Tb.Financiering[[#This Row],[Eigen
bijdrage]]-Tb.Financiering[[#This Row],[Andere
subsidie(s)]]-Tb.Financiering[[#This Row],[Anders]],0)</f>
        <v>0</v>
      </c>
      <c r="AC108" s="154">
        <f>IF(Tb.Financiering[[#This Row],[Pnr.]]=AC$7,Tb.Financiering[[#This Row],[Te financieren]]-Tb.Financiering[[#This Row],[Eigen
bijdrage]]-Tb.Financiering[[#This Row],[Andere
subsidie(s)]]-Tb.Financiering[[#This Row],[Anders]],0)</f>
        <v>0</v>
      </c>
      <c r="AD108" s="154">
        <f>IF(Tb.Financiering[[#This Row],[Pnr.]]=AD$7,Tb.Financiering[[#This Row],[Te financieren]]-Tb.Financiering[[#This Row],[Eigen
bijdrage]]-Tb.Financiering[[#This Row],[Andere
subsidie(s)]]-Tb.Financiering[[#This Row],[Anders]],0)</f>
        <v>0</v>
      </c>
      <c r="AE108" s="154">
        <f>IF(Tb.Financiering[[#This Row],[Pnr.]]=AE$7,Tb.Financiering[[#This Row],[Te financieren]]-Tb.Financiering[[#This Row],[Eigen
bijdrage]]-Tb.Financiering[[#This Row],[Andere
subsidie(s)]]-Tb.Financiering[[#This Row],[Anders]],0)</f>
        <v>0</v>
      </c>
      <c r="AF108" s="154">
        <f>IF(Tb.Financiering[[#This Row],[Pnr.]]=AF$7,Tb.Financiering[[#This Row],[Te financieren]]-Tb.Financiering[[#This Row],[Eigen
bijdrage]]-Tb.Financiering[[#This Row],[Andere
subsidie(s)]]-Tb.Financiering[[#This Row],[Anders]],0)</f>
        <v>0</v>
      </c>
      <c r="AG108" s="154">
        <f>IF(Tb.Financiering[[#This Row],[Pnr.]]=AG$7,Tb.Financiering[[#This Row],[Te financieren]]-Tb.Financiering[[#This Row],[Eigen
bijdrage]]-Tb.Financiering[[#This Row],[Andere
subsidie(s)]]-Tb.Financiering[[#This Row],[Anders]],0)</f>
        <v>0</v>
      </c>
      <c r="AH108" s="154">
        <f>IF(Tb.Financiering[[#This Row],[Pnr.]]=AH$7,Tb.Financiering[[#This Row],[Te financieren]]-Tb.Financiering[[#This Row],[Eigen
bijdrage]]-Tb.Financiering[[#This Row],[Andere
subsidie(s)]]-Tb.Financiering[[#This Row],[Anders]],0)</f>
        <v>0</v>
      </c>
      <c r="AI108" s="154">
        <f>IF(Tb.Financiering[[#This Row],[Pnr.]]=AI$7,Tb.Financiering[[#This Row],[Te financieren]]-Tb.Financiering[[#This Row],[Eigen
bijdrage]]-Tb.Financiering[[#This Row],[Andere
subsidie(s)]]-Tb.Financiering[[#This Row],[Anders]],0)</f>
        <v>0</v>
      </c>
      <c r="AJ108" s="154">
        <f>IF(Tb.Financiering[[#This Row],[Pnr.]]=AJ$7,Tb.Financiering[[#This Row],[Te financieren]]-Tb.Financiering[[#This Row],[Eigen
bijdrage]]-Tb.Financiering[[#This Row],[Andere
subsidie(s)]]-Tb.Financiering[[#This Row],[Anders]],0)</f>
        <v>0</v>
      </c>
      <c r="AK108" s="154">
        <f>IF(Tb.Financiering[[#This Row],[Pnr.]]=AK$7,Tb.Financiering[[#This Row],[Te financieren]]-Tb.Financiering[[#This Row],[Eigen
bijdrage]]-Tb.Financiering[[#This Row],[Andere
subsidie(s)]]-Tb.Financiering[[#This Row],[Anders]],0)</f>
        <v>0</v>
      </c>
      <c r="AL108" s="154">
        <f>IF(Tb.Financiering[[#This Row],[Pnr.]]=AL$7,Tb.Financiering[[#This Row],[Te financieren]]-Tb.Financiering[[#This Row],[Eigen
bijdrage]]-Tb.Financiering[[#This Row],[Andere
subsidie(s)]]-Tb.Financiering[[#This Row],[Anders]],0)</f>
        <v>0</v>
      </c>
      <c r="AM108" s="154">
        <f>IF(Tb.Financiering[[#This Row],[Pnr.]]=AM$7,Tb.Financiering[[#This Row],[Te financieren]]-Tb.Financiering[[#This Row],[Eigen
bijdrage]]-Tb.Financiering[[#This Row],[Andere
subsidie(s)]]-Tb.Financiering[[#This Row],[Anders]],0)</f>
        <v>0</v>
      </c>
      <c r="AN108" s="154">
        <f>IF(Tb.Financiering[[#This Row],[Pnr.]]=AN$7,Tb.Financiering[[#This Row],[Te financieren]]-Tb.Financiering[[#This Row],[Eigen
bijdrage]]-Tb.Financiering[[#This Row],[Andere
subsidie(s)]]-Tb.Financiering[[#This Row],[Anders]],0)</f>
        <v>0</v>
      </c>
      <c r="AO108" s="154">
        <f>IF(Tb.Financiering[[#This Row],[Pnr.]]=AO$7,Tb.Financiering[[#This Row],[Te financieren]]-Tb.Financiering[[#This Row],[Eigen
bijdrage]]-Tb.Financiering[[#This Row],[Andere
subsidie(s)]]-Tb.Financiering[[#This Row],[Anders]],0)</f>
        <v>0</v>
      </c>
      <c r="AP108" s="154">
        <f>IF(Tb.Financiering[[#This Row],[Pnr.]]=AP$7,Tb.Financiering[[#This Row],[Te financieren]]-Tb.Financiering[[#This Row],[Eigen
bijdrage]]-Tb.Financiering[[#This Row],[Andere
subsidie(s)]]-Tb.Financiering[[#This Row],[Anders]],0)</f>
        <v>0</v>
      </c>
      <c r="AQ108" s="154">
        <f>IF(Tb.Financiering[[#This Row],[Pnr.]]=AQ$7,Tb.Financiering[[#This Row],[Te financieren]]-Tb.Financiering[[#This Row],[Eigen
bijdrage]]-Tb.Financiering[[#This Row],[Andere
subsidie(s)]]-Tb.Financiering[[#This Row],[Anders]],0)</f>
        <v>0</v>
      </c>
      <c r="AR108" s="154">
        <f>IF(Tb.Financiering[[#This Row],[Pnr.]]=AR$7,Tb.Financiering[[#This Row],[Te financieren]]-Tb.Financiering[[#This Row],[Eigen
bijdrage]]-Tb.Financiering[[#This Row],[Andere
subsidie(s)]]-Tb.Financiering[[#This Row],[Anders]],0)</f>
        <v>0</v>
      </c>
      <c r="AS108" s="154">
        <f>IF(Tb.Financiering[[#This Row],[Pnr.]]=AS$7,Tb.Financiering[[#This Row],[Te financieren]]-Tb.Financiering[[#This Row],[Eigen
bijdrage]]-Tb.Financiering[[#This Row],[Andere
subsidie(s)]]-Tb.Financiering[[#This Row],[Anders]],0)</f>
        <v>0</v>
      </c>
      <c r="AT108" s="154">
        <f>IF(Tb.Financiering[[#This Row],[Pnr.]]=AT$7,Tb.Financiering[[#This Row],[Te financieren]]-Tb.Financiering[[#This Row],[Eigen
bijdrage]]-Tb.Financiering[[#This Row],[Andere
subsidie(s)]]-Tb.Financiering[[#This Row],[Anders]],0)</f>
        <v>0</v>
      </c>
      <c r="AU108" s="154">
        <f>IF(Tb.Financiering[[#This Row],[Pnr.]]=AU$7,Tb.Financiering[[#This Row],[Te financieren]]-Tb.Financiering[[#This Row],[Eigen
bijdrage]]-Tb.Financiering[[#This Row],[Andere
subsidie(s)]]-Tb.Financiering[[#This Row],[Anders]],0)</f>
        <v>0</v>
      </c>
      <c r="AV108" s="154">
        <f>IF(Tb.Financiering[[#This Row],[Pnr.]]=AV$7,Tb.Financiering[[#This Row],[Te financieren]]-Tb.Financiering[[#This Row],[Eigen
bijdrage]]-Tb.Financiering[[#This Row],[Andere
subsidie(s)]]-Tb.Financiering[[#This Row],[Anders]],0)</f>
        <v>0</v>
      </c>
      <c r="AW108" s="154">
        <f>IF(Tb.Financiering[[#This Row],[Pnr.]]=AW$7,Tb.Financiering[[#This Row],[Te financieren]]-Tb.Financiering[[#This Row],[Eigen
bijdrage]]-Tb.Financiering[[#This Row],[Andere
subsidie(s)]]-Tb.Financiering[[#This Row],[Anders]],0)</f>
        <v>0</v>
      </c>
      <c r="AX108" s="154">
        <f>IF(Tb.Financiering[[#This Row],[Pnr.]]=AX$7,Tb.Financiering[[#This Row],[Te financieren]]-Tb.Financiering[[#This Row],[Eigen
bijdrage]]-Tb.Financiering[[#This Row],[Andere
subsidie(s)]]-Tb.Financiering[[#This Row],[Anders]],0)</f>
        <v>0</v>
      </c>
      <c r="AY108" s="154">
        <f>IF(Tb.Financiering[[#This Row],[Pnr.]]=AY$7,Tb.Financiering[[#This Row],[Te financieren]]-Tb.Financiering[[#This Row],[Eigen
bijdrage]]-Tb.Financiering[[#This Row],[Andere
subsidie(s)]]-Tb.Financiering[[#This Row],[Anders]],0)</f>
        <v>0</v>
      </c>
      <c r="AZ108" s="154">
        <f>IF(Tb.Financiering[[#This Row],[Pnr.]]=AZ$7,Tb.Financiering[[#This Row],[Te financieren]]-Tb.Financiering[[#This Row],[Eigen
bijdrage]]-Tb.Financiering[[#This Row],[Andere
subsidie(s)]]-Tb.Financiering[[#This Row],[Anders]],0)</f>
        <v>0</v>
      </c>
      <c r="BA108" s="154">
        <f>IF(Tb.Financiering[[#This Row],[Pnr.]]=BA$7,Tb.Financiering[[#This Row],[Te financieren]]-Tb.Financiering[[#This Row],[Eigen
bijdrage]]-Tb.Financiering[[#This Row],[Andere
subsidie(s)]]-Tb.Financiering[[#This Row],[Anders]],0)</f>
        <v>0</v>
      </c>
      <c r="BB108" s="154">
        <f>IF(Tb.Financiering[[#This Row],[Pnr.]]=BB$7,Tb.Financiering[[#This Row],[Te financieren]]-Tb.Financiering[[#This Row],[Eigen
bijdrage]]-Tb.Financiering[[#This Row],[Andere
subsidie(s)]]-Tb.Financiering[[#This Row],[Anders]],0)</f>
        <v>0</v>
      </c>
      <c r="BC108" s="154">
        <f>IF(Tb.Financiering[[#This Row],[Pnr.]]=BC$7,Tb.Financiering[[#This Row],[Te financieren]]-Tb.Financiering[[#This Row],[Eigen
bijdrage]]-Tb.Financiering[[#This Row],[Andere
subsidie(s)]]-Tb.Financiering[[#This Row],[Anders]],0)</f>
        <v>0</v>
      </c>
      <c r="BD108" s="154">
        <f>IF(Tb.Financiering[[#This Row],[Pnr.]]=BD$7,Tb.Financiering[[#This Row],[Te financieren]]-Tb.Financiering[[#This Row],[Eigen
bijdrage]]-Tb.Financiering[[#This Row],[Andere
subsidie(s)]]-Tb.Financiering[[#This Row],[Anders]],0)</f>
        <v>0</v>
      </c>
      <c r="BE108" s="154">
        <f>IF(Tb.Financiering[[#This Row],[Pnr.]]=BE$7,Tb.Financiering[[#This Row],[Te financieren]]-Tb.Financiering[[#This Row],[Eigen
bijdrage]]-Tb.Financiering[[#This Row],[Andere
subsidie(s)]]-Tb.Financiering[[#This Row],[Anders]],0)</f>
        <v>0</v>
      </c>
      <c r="BF108" s="154">
        <f>IF(Tb.Financiering[[#This Row],[Pnr.]]=BF$7,Tb.Financiering[[#This Row],[Te financieren]]-Tb.Financiering[[#This Row],[Eigen
bijdrage]]-Tb.Financiering[[#This Row],[Andere
subsidie(s)]]-Tb.Financiering[[#This Row],[Anders]],0)</f>
        <v>0</v>
      </c>
      <c r="BG108" s="154">
        <f>IF(Tb.Financiering[[#This Row],[Pnr.]]=BG$7,Tb.Financiering[[#This Row],[Te financieren]]-Tb.Financiering[[#This Row],[Eigen
bijdrage]]-Tb.Financiering[[#This Row],[Andere
subsidie(s)]]-Tb.Financiering[[#This Row],[Anders]],0)</f>
        <v>0</v>
      </c>
      <c r="BH108" s="154">
        <f>IF(Tb.Financiering[[#This Row],[Pnr.]]=BH$7,Tb.Financiering[[#This Row],[Te financieren]]-Tb.Financiering[[#This Row],[Eigen
bijdrage]]-Tb.Financiering[[#This Row],[Andere
subsidie(s)]]-Tb.Financiering[[#This Row],[Anders]],0)</f>
        <v>0</v>
      </c>
      <c r="BI108" s="154">
        <f>IF(Tb.Financiering[[#This Row],[Pnr.]]=BI$7,Tb.Financiering[[#This Row],[Te financieren]]-Tb.Financiering[[#This Row],[Eigen
bijdrage]]-Tb.Financiering[[#This Row],[Andere
subsidie(s)]]-Tb.Financiering[[#This Row],[Anders]],0)</f>
        <v>0</v>
      </c>
      <c r="BJ108" s="154">
        <f>IF(Tb.Financiering[[#This Row],[Pnr.]]=BJ$7,Tb.Financiering[[#This Row],[Te financieren]]-Tb.Financiering[[#This Row],[Eigen
bijdrage]]-Tb.Financiering[[#This Row],[Andere
subsidie(s)]]-Tb.Financiering[[#This Row],[Anders]],0)</f>
        <v>0</v>
      </c>
      <c r="BK108" s="154">
        <f>IF(Tb.Financiering[[#This Row],[Pnr.]]=BK$7,Tb.Financiering[[#This Row],[Te financieren]]-Tb.Financiering[[#This Row],[Eigen
bijdrage]]-Tb.Financiering[[#This Row],[Andere
subsidie(s)]]-Tb.Financiering[[#This Row],[Anders]],0)</f>
        <v>0</v>
      </c>
      <c r="BL108" s="154">
        <f>IF(Tb.Financiering[[#This Row],[Pnr.]]=BL$7,Tb.Financiering[[#This Row],[Te financieren]]-Tb.Financiering[[#This Row],[Eigen
bijdrage]]-Tb.Financiering[[#This Row],[Andere
subsidie(s)]]-Tb.Financiering[[#This Row],[Anders]],0)</f>
        <v>0</v>
      </c>
      <c r="BM108" s="154">
        <f>IF(Tb.Financiering[[#This Row],[Pnr.]]=BM$7,Tb.Financiering[[#This Row],[Te financieren]]-Tb.Financiering[[#This Row],[Eigen
bijdrage]]-Tb.Financiering[[#This Row],[Andere
subsidie(s)]]-Tb.Financiering[[#This Row],[Anders]],0)</f>
        <v>0</v>
      </c>
      <c r="BN108" s="259">
        <f>IF(Tb.Financiering[[#This Row],[Pnr.]]=BN$7,Tb.Financiering[[#This Row],[Eigen
bijdrage]]+Tb.Financiering[[#This Row],[Andere
subsidie(s)]]+Tb.Financiering[[#This Row],[Anders]],0)</f>
        <v>0</v>
      </c>
      <c r="BO108" s="259">
        <f>IF(Tb.Financiering[[#This Row],[Pnr.]]=BO$7,Tb.Financiering[[#This Row],[Eigen
bijdrage]]+Tb.Financiering[[#This Row],[Andere
subsidie(s)]]+Tb.Financiering[[#This Row],[Anders]],0)</f>
        <v>0</v>
      </c>
      <c r="BP108" s="259">
        <f>IF(Tb.Financiering[[#This Row],[Pnr.]]=BP$7,Tb.Financiering[[#This Row],[Eigen
bijdrage]]+Tb.Financiering[[#This Row],[Andere
subsidie(s)]]+Tb.Financiering[[#This Row],[Anders]],0)</f>
        <v>0</v>
      </c>
      <c r="BQ108" s="259">
        <f>IF(Tb.Financiering[[#This Row],[Pnr.]]=BQ$7,Tb.Financiering[[#This Row],[Eigen
bijdrage]]+Tb.Financiering[[#This Row],[Andere
subsidie(s)]]+Tb.Financiering[[#This Row],[Anders]],0)</f>
        <v>0</v>
      </c>
      <c r="BR108" s="259">
        <f>IF(Tb.Financiering[[#This Row],[Pnr.]]=BR$7,Tb.Financiering[[#This Row],[Eigen
bijdrage]]+Tb.Financiering[[#This Row],[Andere
subsidie(s)]]+Tb.Financiering[[#This Row],[Anders]],0)</f>
        <v>0</v>
      </c>
      <c r="BS108" s="259">
        <f>IF(Tb.Financiering[[#This Row],[Pnr.]]=BS$7,Tb.Financiering[[#This Row],[Eigen
bijdrage]]+Tb.Financiering[[#This Row],[Andere
subsidie(s)]]+Tb.Financiering[[#This Row],[Anders]],0)</f>
        <v>0</v>
      </c>
      <c r="BT108" s="259">
        <f>IF(Tb.Financiering[[#This Row],[Pnr.]]=BT$7,Tb.Financiering[[#This Row],[Eigen
bijdrage]]+Tb.Financiering[[#This Row],[Andere
subsidie(s)]]+Tb.Financiering[[#This Row],[Anders]],0)</f>
        <v>0</v>
      </c>
      <c r="BU108" s="259">
        <f>IF(Tb.Financiering[[#This Row],[Pnr.]]=BU$7,Tb.Financiering[[#This Row],[Eigen
bijdrage]]+Tb.Financiering[[#This Row],[Andere
subsidie(s)]]+Tb.Financiering[[#This Row],[Anders]],0)</f>
        <v>0</v>
      </c>
      <c r="BV108" s="259">
        <f>IF(Tb.Financiering[[#This Row],[Pnr.]]=BV$7,Tb.Financiering[[#This Row],[Eigen
bijdrage]]+Tb.Financiering[[#This Row],[Andere
subsidie(s)]]+Tb.Financiering[[#This Row],[Anders]],0)</f>
        <v>0</v>
      </c>
      <c r="BW108" s="259">
        <f>IF(Tb.Financiering[[#This Row],[Pnr.]]=BW$7,Tb.Financiering[[#This Row],[Eigen
bijdrage]]+Tb.Financiering[[#This Row],[Andere
subsidie(s)]]+Tb.Financiering[[#This Row],[Anders]],0)</f>
        <v>0</v>
      </c>
      <c r="BX108" s="259">
        <f>IF(Tb.Financiering[[#This Row],[Pnr.]]=BX$7,Tb.Financiering[[#This Row],[Eigen
bijdrage]]+Tb.Financiering[[#This Row],[Andere
subsidie(s)]]+Tb.Financiering[[#This Row],[Anders]],0)</f>
        <v>0</v>
      </c>
      <c r="BY108" s="259">
        <f>IF(Tb.Financiering[[#This Row],[Pnr.]]=BY$7,Tb.Financiering[[#This Row],[Eigen
bijdrage]]+Tb.Financiering[[#This Row],[Andere
subsidie(s)]]+Tb.Financiering[[#This Row],[Anders]],0)</f>
        <v>0</v>
      </c>
      <c r="BZ108" s="259">
        <f>IF(Tb.Financiering[[#This Row],[Pnr.]]=BZ$7,Tb.Financiering[[#This Row],[Eigen
bijdrage]]+Tb.Financiering[[#This Row],[Andere
subsidie(s)]]+Tb.Financiering[[#This Row],[Anders]],0)</f>
        <v>0</v>
      </c>
      <c r="CA108" s="259">
        <f>IF(Tb.Financiering[[#This Row],[Pnr.]]=CA$7,Tb.Financiering[[#This Row],[Eigen
bijdrage]]+Tb.Financiering[[#This Row],[Andere
subsidie(s)]]+Tb.Financiering[[#This Row],[Anders]],0)</f>
        <v>0</v>
      </c>
      <c r="CB108" s="259">
        <f>IF(Tb.Financiering[[#This Row],[Pnr.]]=CB$7,Tb.Financiering[[#This Row],[Eigen
bijdrage]]+Tb.Financiering[[#This Row],[Andere
subsidie(s)]]+Tb.Financiering[[#This Row],[Anders]],0)</f>
        <v>0</v>
      </c>
      <c r="CC108" s="259">
        <f>IF(Tb.Financiering[[#This Row],[Pnr.]]=CC$7,Tb.Financiering[[#This Row],[Eigen
bijdrage]]+Tb.Financiering[[#This Row],[Andere
subsidie(s)]]+Tb.Financiering[[#This Row],[Anders]],0)</f>
        <v>0</v>
      </c>
      <c r="CD108" s="259">
        <f>IF(Tb.Financiering[[#This Row],[Pnr.]]=CD$7,Tb.Financiering[[#This Row],[Eigen
bijdrage]]+Tb.Financiering[[#This Row],[Andere
subsidie(s)]]+Tb.Financiering[[#This Row],[Anders]],0)</f>
        <v>0</v>
      </c>
      <c r="CE108" s="259">
        <f>IF(Tb.Financiering[[#This Row],[Pnr.]]=CE$7,Tb.Financiering[[#This Row],[Eigen
bijdrage]]+Tb.Financiering[[#This Row],[Andere
subsidie(s)]]+Tb.Financiering[[#This Row],[Anders]],0)</f>
        <v>0</v>
      </c>
      <c r="CF108" s="259">
        <f>IF(Tb.Financiering[[#This Row],[Pnr.]]=CF$7,Tb.Financiering[[#This Row],[Eigen
bijdrage]]+Tb.Financiering[[#This Row],[Andere
subsidie(s)]]+Tb.Financiering[[#This Row],[Anders]],0)</f>
        <v>0</v>
      </c>
      <c r="CG108" s="259">
        <f>IF(Tb.Financiering[[#This Row],[Pnr.]]=CG$7,Tb.Financiering[[#This Row],[Eigen
bijdrage]]+Tb.Financiering[[#This Row],[Andere
subsidie(s)]]+Tb.Financiering[[#This Row],[Anders]],0)</f>
        <v>0</v>
      </c>
      <c r="CH108" s="259">
        <f>IF(Tb.Financiering[[#This Row],[Pnr.]]=CH$7,Tb.Financiering[[#This Row],[Eigen
bijdrage]]+Tb.Financiering[[#This Row],[Andere
subsidie(s)]]+Tb.Financiering[[#This Row],[Anders]],0)</f>
        <v>0</v>
      </c>
      <c r="CI108" s="259">
        <f>IF(Tb.Financiering[[#This Row],[Pnr.]]=CI$7,Tb.Financiering[[#This Row],[Eigen
bijdrage]]+Tb.Financiering[[#This Row],[Andere
subsidie(s)]]+Tb.Financiering[[#This Row],[Anders]],0)</f>
        <v>0</v>
      </c>
      <c r="CJ108" s="259">
        <f>IF(Tb.Financiering[[#This Row],[Pnr.]]=CJ$7,Tb.Financiering[[#This Row],[Eigen
bijdrage]]+Tb.Financiering[[#This Row],[Andere
subsidie(s)]]+Tb.Financiering[[#This Row],[Anders]],0)</f>
        <v>0</v>
      </c>
      <c r="CK108" s="259">
        <f>IF(Tb.Financiering[[#This Row],[Pnr.]]=CK$7,Tb.Financiering[[#This Row],[Eigen
bijdrage]]+Tb.Financiering[[#This Row],[Andere
subsidie(s)]]+Tb.Financiering[[#This Row],[Anders]],0)</f>
        <v>0</v>
      </c>
      <c r="CL108" s="259">
        <f>IF(Tb.Financiering[[#This Row],[Pnr.]]=CL$7,Tb.Financiering[[#This Row],[Eigen
bijdrage]]+Tb.Financiering[[#This Row],[Andere
subsidie(s)]]+Tb.Financiering[[#This Row],[Anders]],0)</f>
        <v>0</v>
      </c>
      <c r="CM108" s="259">
        <f>IF(Tb.Financiering[[#This Row],[Pnr.]]=CM$7,Tb.Financiering[[#This Row],[Eigen
bijdrage]]+Tb.Financiering[[#This Row],[Andere
subsidie(s)]]+Tb.Financiering[[#This Row],[Anders]],0)</f>
        <v>0</v>
      </c>
      <c r="CN108" s="259">
        <f>IF(Tb.Financiering[[#This Row],[Pnr.]]=CN$7,Tb.Financiering[[#This Row],[Eigen
bijdrage]]+Tb.Financiering[[#This Row],[Andere
subsidie(s)]]+Tb.Financiering[[#This Row],[Anders]],0)</f>
        <v>0</v>
      </c>
      <c r="CO108" s="259">
        <f>IF(Tb.Financiering[[#This Row],[Pnr.]]=CO$7,Tb.Financiering[[#This Row],[Eigen
bijdrage]]+Tb.Financiering[[#This Row],[Andere
subsidie(s)]]+Tb.Financiering[[#This Row],[Anders]],0)</f>
        <v>0</v>
      </c>
      <c r="CP108" s="259">
        <f>IF(Tb.Financiering[[#This Row],[Pnr.]]=CP$7,Tb.Financiering[[#This Row],[Eigen
bijdrage]]+Tb.Financiering[[#This Row],[Andere
subsidie(s)]]+Tb.Financiering[[#This Row],[Anders]],0)</f>
        <v>0</v>
      </c>
      <c r="CQ108" s="259">
        <f>IF(Tb.Financiering[[#This Row],[Pnr.]]=CQ$7,Tb.Financiering[[#This Row],[Eigen
bijdrage]]+Tb.Financiering[[#This Row],[Andere
subsidie(s)]]+Tb.Financiering[[#This Row],[Anders]],0)</f>
        <v>0</v>
      </c>
      <c r="CR108" s="259">
        <f>IF(Tb.Financiering[[#This Row],[Pnr.]]=CR$7,Tb.Financiering[[#This Row],[Eigen
bijdrage]]+Tb.Financiering[[#This Row],[Andere
subsidie(s)]]+Tb.Financiering[[#This Row],[Anders]],0)</f>
        <v>0</v>
      </c>
      <c r="CS108" s="259">
        <f>IF(Tb.Financiering[[#This Row],[Pnr.]]=CS$7,Tb.Financiering[[#This Row],[Eigen
bijdrage]]+Tb.Financiering[[#This Row],[Andere
subsidie(s)]]+Tb.Financiering[[#This Row],[Anders]],0)</f>
        <v>0</v>
      </c>
      <c r="CT108" s="259">
        <f>IF(Tb.Financiering[[#This Row],[Pnr.]]=CT$7,Tb.Financiering[[#This Row],[Eigen
bijdrage]]+Tb.Financiering[[#This Row],[Andere
subsidie(s)]]+Tb.Financiering[[#This Row],[Anders]],0)</f>
        <v>0</v>
      </c>
      <c r="CU108" s="259">
        <f>IF(Tb.Financiering[[#This Row],[Pnr.]]=CU$7,Tb.Financiering[[#This Row],[Eigen
bijdrage]]+Tb.Financiering[[#This Row],[Andere
subsidie(s)]]+Tb.Financiering[[#This Row],[Anders]],0)</f>
        <v>0</v>
      </c>
      <c r="CV108" s="259">
        <f>IF(Tb.Financiering[[#This Row],[Pnr.]]=CV$7,Tb.Financiering[[#This Row],[Eigen
bijdrage]]+Tb.Financiering[[#This Row],[Andere
subsidie(s)]]+Tb.Financiering[[#This Row],[Anders]],0)</f>
        <v>0</v>
      </c>
      <c r="CW108" s="259">
        <f>IF(Tb.Financiering[[#This Row],[Pnr.]]=CW$7,Tb.Financiering[[#This Row],[Eigen
bijdrage]]+Tb.Financiering[[#This Row],[Andere
subsidie(s)]]+Tb.Financiering[[#This Row],[Anders]],0)</f>
        <v>0</v>
      </c>
      <c r="CX108" s="259">
        <f>IF(Tb.Financiering[[#This Row],[Pnr.]]=CX$7,Tb.Financiering[[#This Row],[Eigen
bijdrage]]+Tb.Financiering[[#This Row],[Andere
subsidie(s)]]+Tb.Financiering[[#This Row],[Anders]],0)</f>
        <v>0</v>
      </c>
      <c r="CY108" s="259">
        <f>IF(Tb.Financiering[[#This Row],[Pnr.]]=CY$7,Tb.Financiering[[#This Row],[Eigen
bijdrage]]+Tb.Financiering[[#This Row],[Andere
subsidie(s)]]+Tb.Financiering[[#This Row],[Anders]],0)</f>
        <v>0</v>
      </c>
      <c r="CZ108" s="259">
        <f>IF(Tb.Financiering[[#This Row],[Pnr.]]=CZ$7,Tb.Financiering[[#This Row],[Eigen
bijdrage]]+Tb.Financiering[[#This Row],[Andere
subsidie(s)]]+Tb.Financiering[[#This Row],[Anders]],0)</f>
        <v>0</v>
      </c>
      <c r="DA108" s="259">
        <f>IF(Tb.Financiering[[#This Row],[Pnr.]]=DA$7,Tb.Financiering[[#This Row],[Eigen
bijdrage]]+Tb.Financiering[[#This Row],[Andere
subsidie(s)]]+Tb.Financiering[[#This Row],[Anders]],0)</f>
        <v>0</v>
      </c>
      <c r="DB108" s="259">
        <f>IF(Tb.Financiering[[#This Row],[Pnr.]]=DB$7,Tb.Financiering[[#This Row],[Eigen
bijdrage]]+Tb.Financiering[[#This Row],[Andere
subsidie(s)]]+Tb.Financiering[[#This Row],[Anders]],0)</f>
        <v>0</v>
      </c>
      <c r="DC108" s="259">
        <f>IF(Tb.Financiering[[#This Row],[Pnr.]]=DC$7,Tb.Financiering[[#This Row],[Eigen
bijdrage]]+Tb.Financiering[[#This Row],[Andere
subsidie(s)]]+Tb.Financiering[[#This Row],[Anders]],0)</f>
        <v>0</v>
      </c>
      <c r="DD108" s="259">
        <f>IF(Tb.Financiering[[#This Row],[Pnr.]]=DD$7,Tb.Financiering[[#This Row],[Eigen
bijdrage]]+Tb.Financiering[[#This Row],[Andere
subsidie(s)]]+Tb.Financiering[[#This Row],[Anders]],0)</f>
        <v>0</v>
      </c>
      <c r="DE108" s="259">
        <f>IF(Tb.Financiering[[#This Row],[Pnr.]]=DE$7,Tb.Financiering[[#This Row],[Eigen
bijdrage]]+Tb.Financiering[[#This Row],[Andere
subsidie(s)]]+Tb.Financiering[[#This Row],[Anders]],0)</f>
        <v>0</v>
      </c>
      <c r="DF108" s="259">
        <f>IF(Tb.Financiering[[#This Row],[Pnr.]]=DF$7,Tb.Financiering[[#This Row],[Eigen
bijdrage]]+Tb.Financiering[[#This Row],[Andere
subsidie(s)]]+Tb.Financiering[[#This Row],[Anders]],0)</f>
        <v>0</v>
      </c>
      <c r="DG108" s="259">
        <f>IF(Tb.Financiering[[#This Row],[Pnr.]]=DG$7,Tb.Financiering[[#This Row],[Eigen
bijdrage]]+Tb.Financiering[[#This Row],[Andere
subsidie(s)]]+Tb.Financiering[[#This Row],[Anders]],0)</f>
        <v>0</v>
      </c>
      <c r="DH108" s="259">
        <f>IF(Tb.Financiering[[#This Row],[Pnr.]]=DH$7,Tb.Financiering[[#This Row],[Eigen
bijdrage]]+Tb.Financiering[[#This Row],[Andere
subsidie(s)]]+Tb.Financiering[[#This Row],[Anders]],0)</f>
        <v>0</v>
      </c>
      <c r="DI108" s="259">
        <f>IF(Tb.Financiering[[#This Row],[Pnr.]]=DI$7,Tb.Financiering[[#This Row],[Eigen
bijdrage]]+Tb.Financiering[[#This Row],[Andere
subsidie(s)]]+Tb.Financiering[[#This Row],[Anders]],0)</f>
        <v>0</v>
      </c>
      <c r="DJ108" s="259">
        <f>IF(Tb.Financiering[[#This Row],[Pnr.]]=DJ$7,Tb.Financiering[[#This Row],[Eigen
bijdrage]]+Tb.Financiering[[#This Row],[Andere
subsidie(s)]]+Tb.Financiering[[#This Row],[Anders]],0)</f>
        <v>0</v>
      </c>
      <c r="DK108" s="259">
        <f>IF(Tb.Financiering[[#This Row],[Pnr.]]=DK$7,Tb.Financiering[[#This Row],[Eigen
bijdrage]]+Tb.Financiering[[#This Row],[Andere
subsidie(s)]]+Tb.Financiering[[#This Row],[Anders]],0)</f>
        <v>0</v>
      </c>
      <c r="XEZ108" s="267"/>
      <c r="XFA108" s="267"/>
      <c r="XFB108" s="267"/>
      <c r="XFC108" s="267"/>
      <c r="XFD108" s="31"/>
    </row>
    <row r="109" spans="1:115 16380:16384" s="4" customFormat="1" x14ac:dyDescent="0.3">
      <c r="A109" s="31"/>
      <c r="B109" s="147"/>
      <c r="C109" s="147"/>
      <c r="D109" s="11">
        <f>SUMIF(Tbl.Kosten[PSAnr.],Tb.Financiering[[#This Row],[PSAnr.]],Tbl.Kosten[Totaal kosten])</f>
        <v>0</v>
      </c>
      <c r="E109" s="164">
        <f>SUMIF(Tbl.Kosten[PSAnr.],Tb.Financiering[[#This Row],[PSAnr.]],Tbl.Kosten[Subsidie])</f>
        <v>0</v>
      </c>
      <c r="F109" s="165"/>
      <c r="G109" s="164">
        <f>Tb.Financiering[[#This Row],[Begrote kosten]]-Tb.Financiering[[#This Row],[Berekende GLB subsidie]]-Tb.Financiering[[#This Row],[Correctie GLB subsidie]]</f>
        <v>0</v>
      </c>
      <c r="H109" s="166"/>
      <c r="I109" s="166"/>
      <c r="J109" s="166"/>
      <c r="K109" s="162"/>
      <c r="L109" s="97">
        <f>Tb.Financiering[[#This Row],[Te financieren]]-SUM(Tb.Financiering[[#This Row],[Eigen
bijdrage]:[Anders]])</f>
        <v>0</v>
      </c>
      <c r="M109" s="170" t="str">
        <f>IFERROR(VLOOKUP(Tb.Financiering[[#This Row],[Partnernaam]],Tbl.Projectpartners[[Naam]:[PNr.]],9,FALSE),"")</f>
        <v/>
      </c>
      <c r="N109" s="152" t="str">
        <f>IFERROR(VLOOKUP(Tb.Financiering[[#This Row],[Subsidiabele activiteit]],Tbl.Subsidiehoogte[[Subsidieactiviteit]:[SAnr.]],3,FALSE),"")</f>
        <v/>
      </c>
      <c r="O109" s="152" t="str">
        <f>_xlfn.CONCAT(Tb.Financiering[[#This Row],[Pnr.]],Tb.Financiering[[#This Row],[SAnr.]])</f>
        <v/>
      </c>
      <c r="P109" s="154">
        <f>IF(Tb.Financiering[[#This Row],[Pnr.]]=P$7,Tb.Financiering[[#This Row],[Te financieren]]-Tb.Financiering[[#This Row],[Eigen
bijdrage]]-Tb.Financiering[[#This Row],[Andere
subsidie(s)]]-Tb.Financiering[[#This Row],[Anders]],0)</f>
        <v>0</v>
      </c>
      <c r="Q109" s="154">
        <f>IF(Tb.Financiering[[#This Row],[Pnr.]]=Q$7,Tb.Financiering[[#This Row],[Te financieren]]-Tb.Financiering[[#This Row],[Eigen
bijdrage]]-Tb.Financiering[[#This Row],[Andere
subsidie(s)]]-Tb.Financiering[[#This Row],[Anders]],0)</f>
        <v>0</v>
      </c>
      <c r="R109" s="154">
        <f>IF(Tb.Financiering[[#This Row],[Pnr.]]=R$7,Tb.Financiering[[#This Row],[Te financieren]]-Tb.Financiering[[#This Row],[Eigen
bijdrage]]-Tb.Financiering[[#This Row],[Andere
subsidie(s)]]-Tb.Financiering[[#This Row],[Anders]],0)</f>
        <v>0</v>
      </c>
      <c r="S109" s="154">
        <f>IF(Tb.Financiering[[#This Row],[Pnr.]]=S$7,Tb.Financiering[[#This Row],[Te financieren]]-Tb.Financiering[[#This Row],[Eigen
bijdrage]]-Tb.Financiering[[#This Row],[Andere
subsidie(s)]]-Tb.Financiering[[#This Row],[Anders]],0)</f>
        <v>0</v>
      </c>
      <c r="T109" s="154">
        <f>IF(Tb.Financiering[[#This Row],[Pnr.]]=T$7,Tb.Financiering[[#This Row],[Te financieren]]-Tb.Financiering[[#This Row],[Eigen
bijdrage]]-Tb.Financiering[[#This Row],[Andere
subsidie(s)]]-Tb.Financiering[[#This Row],[Anders]],0)</f>
        <v>0</v>
      </c>
      <c r="U109" s="154">
        <f>IF(Tb.Financiering[[#This Row],[Pnr.]]=U$7,Tb.Financiering[[#This Row],[Te financieren]]-Tb.Financiering[[#This Row],[Eigen
bijdrage]]-Tb.Financiering[[#This Row],[Andere
subsidie(s)]]-Tb.Financiering[[#This Row],[Anders]],0)</f>
        <v>0</v>
      </c>
      <c r="V109" s="154">
        <f>IF(Tb.Financiering[[#This Row],[Pnr.]]=V$7,Tb.Financiering[[#This Row],[Te financieren]]-Tb.Financiering[[#This Row],[Eigen
bijdrage]]-Tb.Financiering[[#This Row],[Andere
subsidie(s)]]-Tb.Financiering[[#This Row],[Anders]],0)</f>
        <v>0</v>
      </c>
      <c r="W109" s="154">
        <f>IF(Tb.Financiering[[#This Row],[Pnr.]]=W$7,Tb.Financiering[[#This Row],[Te financieren]]-Tb.Financiering[[#This Row],[Eigen
bijdrage]]-Tb.Financiering[[#This Row],[Andere
subsidie(s)]]-Tb.Financiering[[#This Row],[Anders]],0)</f>
        <v>0</v>
      </c>
      <c r="X109" s="154">
        <f>IF(Tb.Financiering[[#This Row],[Pnr.]]=X$7,Tb.Financiering[[#This Row],[Te financieren]]-Tb.Financiering[[#This Row],[Eigen
bijdrage]]-Tb.Financiering[[#This Row],[Andere
subsidie(s)]]-Tb.Financiering[[#This Row],[Anders]],0)</f>
        <v>0</v>
      </c>
      <c r="Y109" s="154">
        <f>IF(Tb.Financiering[[#This Row],[Pnr.]]=Y$7,Tb.Financiering[[#This Row],[Te financieren]]-Tb.Financiering[[#This Row],[Eigen
bijdrage]]-Tb.Financiering[[#This Row],[Andere
subsidie(s)]]-Tb.Financiering[[#This Row],[Anders]],0)</f>
        <v>0</v>
      </c>
      <c r="Z109" s="154">
        <f>IF(Tb.Financiering[[#This Row],[Pnr.]]=Z$7,Tb.Financiering[[#This Row],[Te financieren]]-Tb.Financiering[[#This Row],[Eigen
bijdrage]]-Tb.Financiering[[#This Row],[Andere
subsidie(s)]]-Tb.Financiering[[#This Row],[Anders]],0)</f>
        <v>0</v>
      </c>
      <c r="AA109" s="154">
        <f>IF(Tb.Financiering[[#This Row],[Pnr.]]=AA$7,Tb.Financiering[[#This Row],[Te financieren]]-Tb.Financiering[[#This Row],[Eigen
bijdrage]]-Tb.Financiering[[#This Row],[Andere
subsidie(s)]]-Tb.Financiering[[#This Row],[Anders]],0)</f>
        <v>0</v>
      </c>
      <c r="AB109" s="154">
        <f>IF(Tb.Financiering[[#This Row],[Pnr.]]=AB$7,Tb.Financiering[[#This Row],[Te financieren]]-Tb.Financiering[[#This Row],[Eigen
bijdrage]]-Tb.Financiering[[#This Row],[Andere
subsidie(s)]]-Tb.Financiering[[#This Row],[Anders]],0)</f>
        <v>0</v>
      </c>
      <c r="AC109" s="154">
        <f>IF(Tb.Financiering[[#This Row],[Pnr.]]=AC$7,Tb.Financiering[[#This Row],[Te financieren]]-Tb.Financiering[[#This Row],[Eigen
bijdrage]]-Tb.Financiering[[#This Row],[Andere
subsidie(s)]]-Tb.Financiering[[#This Row],[Anders]],0)</f>
        <v>0</v>
      </c>
      <c r="AD109" s="154">
        <f>IF(Tb.Financiering[[#This Row],[Pnr.]]=AD$7,Tb.Financiering[[#This Row],[Te financieren]]-Tb.Financiering[[#This Row],[Eigen
bijdrage]]-Tb.Financiering[[#This Row],[Andere
subsidie(s)]]-Tb.Financiering[[#This Row],[Anders]],0)</f>
        <v>0</v>
      </c>
      <c r="AE109" s="154">
        <f>IF(Tb.Financiering[[#This Row],[Pnr.]]=AE$7,Tb.Financiering[[#This Row],[Te financieren]]-Tb.Financiering[[#This Row],[Eigen
bijdrage]]-Tb.Financiering[[#This Row],[Andere
subsidie(s)]]-Tb.Financiering[[#This Row],[Anders]],0)</f>
        <v>0</v>
      </c>
      <c r="AF109" s="154">
        <f>IF(Tb.Financiering[[#This Row],[Pnr.]]=AF$7,Tb.Financiering[[#This Row],[Te financieren]]-Tb.Financiering[[#This Row],[Eigen
bijdrage]]-Tb.Financiering[[#This Row],[Andere
subsidie(s)]]-Tb.Financiering[[#This Row],[Anders]],0)</f>
        <v>0</v>
      </c>
      <c r="AG109" s="154">
        <f>IF(Tb.Financiering[[#This Row],[Pnr.]]=AG$7,Tb.Financiering[[#This Row],[Te financieren]]-Tb.Financiering[[#This Row],[Eigen
bijdrage]]-Tb.Financiering[[#This Row],[Andere
subsidie(s)]]-Tb.Financiering[[#This Row],[Anders]],0)</f>
        <v>0</v>
      </c>
      <c r="AH109" s="154">
        <f>IF(Tb.Financiering[[#This Row],[Pnr.]]=AH$7,Tb.Financiering[[#This Row],[Te financieren]]-Tb.Financiering[[#This Row],[Eigen
bijdrage]]-Tb.Financiering[[#This Row],[Andere
subsidie(s)]]-Tb.Financiering[[#This Row],[Anders]],0)</f>
        <v>0</v>
      </c>
      <c r="AI109" s="154">
        <f>IF(Tb.Financiering[[#This Row],[Pnr.]]=AI$7,Tb.Financiering[[#This Row],[Te financieren]]-Tb.Financiering[[#This Row],[Eigen
bijdrage]]-Tb.Financiering[[#This Row],[Andere
subsidie(s)]]-Tb.Financiering[[#This Row],[Anders]],0)</f>
        <v>0</v>
      </c>
      <c r="AJ109" s="154">
        <f>IF(Tb.Financiering[[#This Row],[Pnr.]]=AJ$7,Tb.Financiering[[#This Row],[Te financieren]]-Tb.Financiering[[#This Row],[Eigen
bijdrage]]-Tb.Financiering[[#This Row],[Andere
subsidie(s)]]-Tb.Financiering[[#This Row],[Anders]],0)</f>
        <v>0</v>
      </c>
      <c r="AK109" s="154">
        <f>IF(Tb.Financiering[[#This Row],[Pnr.]]=AK$7,Tb.Financiering[[#This Row],[Te financieren]]-Tb.Financiering[[#This Row],[Eigen
bijdrage]]-Tb.Financiering[[#This Row],[Andere
subsidie(s)]]-Tb.Financiering[[#This Row],[Anders]],0)</f>
        <v>0</v>
      </c>
      <c r="AL109" s="154">
        <f>IF(Tb.Financiering[[#This Row],[Pnr.]]=AL$7,Tb.Financiering[[#This Row],[Te financieren]]-Tb.Financiering[[#This Row],[Eigen
bijdrage]]-Tb.Financiering[[#This Row],[Andere
subsidie(s)]]-Tb.Financiering[[#This Row],[Anders]],0)</f>
        <v>0</v>
      </c>
      <c r="AM109" s="154">
        <f>IF(Tb.Financiering[[#This Row],[Pnr.]]=AM$7,Tb.Financiering[[#This Row],[Te financieren]]-Tb.Financiering[[#This Row],[Eigen
bijdrage]]-Tb.Financiering[[#This Row],[Andere
subsidie(s)]]-Tb.Financiering[[#This Row],[Anders]],0)</f>
        <v>0</v>
      </c>
      <c r="AN109" s="154">
        <f>IF(Tb.Financiering[[#This Row],[Pnr.]]=AN$7,Tb.Financiering[[#This Row],[Te financieren]]-Tb.Financiering[[#This Row],[Eigen
bijdrage]]-Tb.Financiering[[#This Row],[Andere
subsidie(s)]]-Tb.Financiering[[#This Row],[Anders]],0)</f>
        <v>0</v>
      </c>
      <c r="AO109" s="154">
        <f>IF(Tb.Financiering[[#This Row],[Pnr.]]=AO$7,Tb.Financiering[[#This Row],[Te financieren]]-Tb.Financiering[[#This Row],[Eigen
bijdrage]]-Tb.Financiering[[#This Row],[Andere
subsidie(s)]]-Tb.Financiering[[#This Row],[Anders]],0)</f>
        <v>0</v>
      </c>
      <c r="AP109" s="154">
        <f>IF(Tb.Financiering[[#This Row],[Pnr.]]=AP$7,Tb.Financiering[[#This Row],[Te financieren]]-Tb.Financiering[[#This Row],[Eigen
bijdrage]]-Tb.Financiering[[#This Row],[Andere
subsidie(s)]]-Tb.Financiering[[#This Row],[Anders]],0)</f>
        <v>0</v>
      </c>
      <c r="AQ109" s="154">
        <f>IF(Tb.Financiering[[#This Row],[Pnr.]]=AQ$7,Tb.Financiering[[#This Row],[Te financieren]]-Tb.Financiering[[#This Row],[Eigen
bijdrage]]-Tb.Financiering[[#This Row],[Andere
subsidie(s)]]-Tb.Financiering[[#This Row],[Anders]],0)</f>
        <v>0</v>
      </c>
      <c r="AR109" s="154">
        <f>IF(Tb.Financiering[[#This Row],[Pnr.]]=AR$7,Tb.Financiering[[#This Row],[Te financieren]]-Tb.Financiering[[#This Row],[Eigen
bijdrage]]-Tb.Financiering[[#This Row],[Andere
subsidie(s)]]-Tb.Financiering[[#This Row],[Anders]],0)</f>
        <v>0</v>
      </c>
      <c r="AS109" s="154">
        <f>IF(Tb.Financiering[[#This Row],[Pnr.]]=AS$7,Tb.Financiering[[#This Row],[Te financieren]]-Tb.Financiering[[#This Row],[Eigen
bijdrage]]-Tb.Financiering[[#This Row],[Andere
subsidie(s)]]-Tb.Financiering[[#This Row],[Anders]],0)</f>
        <v>0</v>
      </c>
      <c r="AT109" s="154">
        <f>IF(Tb.Financiering[[#This Row],[Pnr.]]=AT$7,Tb.Financiering[[#This Row],[Te financieren]]-Tb.Financiering[[#This Row],[Eigen
bijdrage]]-Tb.Financiering[[#This Row],[Andere
subsidie(s)]]-Tb.Financiering[[#This Row],[Anders]],0)</f>
        <v>0</v>
      </c>
      <c r="AU109" s="154">
        <f>IF(Tb.Financiering[[#This Row],[Pnr.]]=AU$7,Tb.Financiering[[#This Row],[Te financieren]]-Tb.Financiering[[#This Row],[Eigen
bijdrage]]-Tb.Financiering[[#This Row],[Andere
subsidie(s)]]-Tb.Financiering[[#This Row],[Anders]],0)</f>
        <v>0</v>
      </c>
      <c r="AV109" s="154">
        <f>IF(Tb.Financiering[[#This Row],[Pnr.]]=AV$7,Tb.Financiering[[#This Row],[Te financieren]]-Tb.Financiering[[#This Row],[Eigen
bijdrage]]-Tb.Financiering[[#This Row],[Andere
subsidie(s)]]-Tb.Financiering[[#This Row],[Anders]],0)</f>
        <v>0</v>
      </c>
      <c r="AW109" s="154">
        <f>IF(Tb.Financiering[[#This Row],[Pnr.]]=AW$7,Tb.Financiering[[#This Row],[Te financieren]]-Tb.Financiering[[#This Row],[Eigen
bijdrage]]-Tb.Financiering[[#This Row],[Andere
subsidie(s)]]-Tb.Financiering[[#This Row],[Anders]],0)</f>
        <v>0</v>
      </c>
      <c r="AX109" s="154">
        <f>IF(Tb.Financiering[[#This Row],[Pnr.]]=AX$7,Tb.Financiering[[#This Row],[Te financieren]]-Tb.Financiering[[#This Row],[Eigen
bijdrage]]-Tb.Financiering[[#This Row],[Andere
subsidie(s)]]-Tb.Financiering[[#This Row],[Anders]],0)</f>
        <v>0</v>
      </c>
      <c r="AY109" s="154">
        <f>IF(Tb.Financiering[[#This Row],[Pnr.]]=AY$7,Tb.Financiering[[#This Row],[Te financieren]]-Tb.Financiering[[#This Row],[Eigen
bijdrage]]-Tb.Financiering[[#This Row],[Andere
subsidie(s)]]-Tb.Financiering[[#This Row],[Anders]],0)</f>
        <v>0</v>
      </c>
      <c r="AZ109" s="154">
        <f>IF(Tb.Financiering[[#This Row],[Pnr.]]=AZ$7,Tb.Financiering[[#This Row],[Te financieren]]-Tb.Financiering[[#This Row],[Eigen
bijdrage]]-Tb.Financiering[[#This Row],[Andere
subsidie(s)]]-Tb.Financiering[[#This Row],[Anders]],0)</f>
        <v>0</v>
      </c>
      <c r="BA109" s="154">
        <f>IF(Tb.Financiering[[#This Row],[Pnr.]]=BA$7,Tb.Financiering[[#This Row],[Te financieren]]-Tb.Financiering[[#This Row],[Eigen
bijdrage]]-Tb.Financiering[[#This Row],[Andere
subsidie(s)]]-Tb.Financiering[[#This Row],[Anders]],0)</f>
        <v>0</v>
      </c>
      <c r="BB109" s="154">
        <f>IF(Tb.Financiering[[#This Row],[Pnr.]]=BB$7,Tb.Financiering[[#This Row],[Te financieren]]-Tb.Financiering[[#This Row],[Eigen
bijdrage]]-Tb.Financiering[[#This Row],[Andere
subsidie(s)]]-Tb.Financiering[[#This Row],[Anders]],0)</f>
        <v>0</v>
      </c>
      <c r="BC109" s="154">
        <f>IF(Tb.Financiering[[#This Row],[Pnr.]]=BC$7,Tb.Financiering[[#This Row],[Te financieren]]-Tb.Financiering[[#This Row],[Eigen
bijdrage]]-Tb.Financiering[[#This Row],[Andere
subsidie(s)]]-Tb.Financiering[[#This Row],[Anders]],0)</f>
        <v>0</v>
      </c>
      <c r="BD109" s="154">
        <f>IF(Tb.Financiering[[#This Row],[Pnr.]]=BD$7,Tb.Financiering[[#This Row],[Te financieren]]-Tb.Financiering[[#This Row],[Eigen
bijdrage]]-Tb.Financiering[[#This Row],[Andere
subsidie(s)]]-Tb.Financiering[[#This Row],[Anders]],0)</f>
        <v>0</v>
      </c>
      <c r="BE109" s="154">
        <f>IF(Tb.Financiering[[#This Row],[Pnr.]]=BE$7,Tb.Financiering[[#This Row],[Te financieren]]-Tb.Financiering[[#This Row],[Eigen
bijdrage]]-Tb.Financiering[[#This Row],[Andere
subsidie(s)]]-Tb.Financiering[[#This Row],[Anders]],0)</f>
        <v>0</v>
      </c>
      <c r="BF109" s="154">
        <f>IF(Tb.Financiering[[#This Row],[Pnr.]]=BF$7,Tb.Financiering[[#This Row],[Te financieren]]-Tb.Financiering[[#This Row],[Eigen
bijdrage]]-Tb.Financiering[[#This Row],[Andere
subsidie(s)]]-Tb.Financiering[[#This Row],[Anders]],0)</f>
        <v>0</v>
      </c>
      <c r="BG109" s="154">
        <f>IF(Tb.Financiering[[#This Row],[Pnr.]]=BG$7,Tb.Financiering[[#This Row],[Te financieren]]-Tb.Financiering[[#This Row],[Eigen
bijdrage]]-Tb.Financiering[[#This Row],[Andere
subsidie(s)]]-Tb.Financiering[[#This Row],[Anders]],0)</f>
        <v>0</v>
      </c>
      <c r="BH109" s="154">
        <f>IF(Tb.Financiering[[#This Row],[Pnr.]]=BH$7,Tb.Financiering[[#This Row],[Te financieren]]-Tb.Financiering[[#This Row],[Eigen
bijdrage]]-Tb.Financiering[[#This Row],[Andere
subsidie(s)]]-Tb.Financiering[[#This Row],[Anders]],0)</f>
        <v>0</v>
      </c>
      <c r="BI109" s="154">
        <f>IF(Tb.Financiering[[#This Row],[Pnr.]]=BI$7,Tb.Financiering[[#This Row],[Te financieren]]-Tb.Financiering[[#This Row],[Eigen
bijdrage]]-Tb.Financiering[[#This Row],[Andere
subsidie(s)]]-Tb.Financiering[[#This Row],[Anders]],0)</f>
        <v>0</v>
      </c>
      <c r="BJ109" s="154">
        <f>IF(Tb.Financiering[[#This Row],[Pnr.]]=BJ$7,Tb.Financiering[[#This Row],[Te financieren]]-Tb.Financiering[[#This Row],[Eigen
bijdrage]]-Tb.Financiering[[#This Row],[Andere
subsidie(s)]]-Tb.Financiering[[#This Row],[Anders]],0)</f>
        <v>0</v>
      </c>
      <c r="BK109" s="154">
        <f>IF(Tb.Financiering[[#This Row],[Pnr.]]=BK$7,Tb.Financiering[[#This Row],[Te financieren]]-Tb.Financiering[[#This Row],[Eigen
bijdrage]]-Tb.Financiering[[#This Row],[Andere
subsidie(s)]]-Tb.Financiering[[#This Row],[Anders]],0)</f>
        <v>0</v>
      </c>
      <c r="BL109" s="154">
        <f>IF(Tb.Financiering[[#This Row],[Pnr.]]=BL$7,Tb.Financiering[[#This Row],[Te financieren]]-Tb.Financiering[[#This Row],[Eigen
bijdrage]]-Tb.Financiering[[#This Row],[Andere
subsidie(s)]]-Tb.Financiering[[#This Row],[Anders]],0)</f>
        <v>0</v>
      </c>
      <c r="BM109" s="154">
        <f>IF(Tb.Financiering[[#This Row],[Pnr.]]=BM$7,Tb.Financiering[[#This Row],[Te financieren]]-Tb.Financiering[[#This Row],[Eigen
bijdrage]]-Tb.Financiering[[#This Row],[Andere
subsidie(s)]]-Tb.Financiering[[#This Row],[Anders]],0)</f>
        <v>0</v>
      </c>
      <c r="BN109" s="259">
        <f>IF(Tb.Financiering[[#This Row],[Pnr.]]=BN$7,Tb.Financiering[[#This Row],[Eigen
bijdrage]]+Tb.Financiering[[#This Row],[Andere
subsidie(s)]]+Tb.Financiering[[#This Row],[Anders]],0)</f>
        <v>0</v>
      </c>
      <c r="BO109" s="259">
        <f>IF(Tb.Financiering[[#This Row],[Pnr.]]=BO$7,Tb.Financiering[[#This Row],[Eigen
bijdrage]]+Tb.Financiering[[#This Row],[Andere
subsidie(s)]]+Tb.Financiering[[#This Row],[Anders]],0)</f>
        <v>0</v>
      </c>
      <c r="BP109" s="259">
        <f>IF(Tb.Financiering[[#This Row],[Pnr.]]=BP$7,Tb.Financiering[[#This Row],[Eigen
bijdrage]]+Tb.Financiering[[#This Row],[Andere
subsidie(s)]]+Tb.Financiering[[#This Row],[Anders]],0)</f>
        <v>0</v>
      </c>
      <c r="BQ109" s="259">
        <f>IF(Tb.Financiering[[#This Row],[Pnr.]]=BQ$7,Tb.Financiering[[#This Row],[Eigen
bijdrage]]+Tb.Financiering[[#This Row],[Andere
subsidie(s)]]+Tb.Financiering[[#This Row],[Anders]],0)</f>
        <v>0</v>
      </c>
      <c r="BR109" s="259">
        <f>IF(Tb.Financiering[[#This Row],[Pnr.]]=BR$7,Tb.Financiering[[#This Row],[Eigen
bijdrage]]+Tb.Financiering[[#This Row],[Andere
subsidie(s)]]+Tb.Financiering[[#This Row],[Anders]],0)</f>
        <v>0</v>
      </c>
      <c r="BS109" s="259">
        <f>IF(Tb.Financiering[[#This Row],[Pnr.]]=BS$7,Tb.Financiering[[#This Row],[Eigen
bijdrage]]+Tb.Financiering[[#This Row],[Andere
subsidie(s)]]+Tb.Financiering[[#This Row],[Anders]],0)</f>
        <v>0</v>
      </c>
      <c r="BT109" s="259">
        <f>IF(Tb.Financiering[[#This Row],[Pnr.]]=BT$7,Tb.Financiering[[#This Row],[Eigen
bijdrage]]+Tb.Financiering[[#This Row],[Andere
subsidie(s)]]+Tb.Financiering[[#This Row],[Anders]],0)</f>
        <v>0</v>
      </c>
      <c r="BU109" s="259">
        <f>IF(Tb.Financiering[[#This Row],[Pnr.]]=BU$7,Tb.Financiering[[#This Row],[Eigen
bijdrage]]+Tb.Financiering[[#This Row],[Andere
subsidie(s)]]+Tb.Financiering[[#This Row],[Anders]],0)</f>
        <v>0</v>
      </c>
      <c r="BV109" s="259">
        <f>IF(Tb.Financiering[[#This Row],[Pnr.]]=BV$7,Tb.Financiering[[#This Row],[Eigen
bijdrage]]+Tb.Financiering[[#This Row],[Andere
subsidie(s)]]+Tb.Financiering[[#This Row],[Anders]],0)</f>
        <v>0</v>
      </c>
      <c r="BW109" s="259">
        <f>IF(Tb.Financiering[[#This Row],[Pnr.]]=BW$7,Tb.Financiering[[#This Row],[Eigen
bijdrage]]+Tb.Financiering[[#This Row],[Andere
subsidie(s)]]+Tb.Financiering[[#This Row],[Anders]],0)</f>
        <v>0</v>
      </c>
      <c r="BX109" s="259">
        <f>IF(Tb.Financiering[[#This Row],[Pnr.]]=BX$7,Tb.Financiering[[#This Row],[Eigen
bijdrage]]+Tb.Financiering[[#This Row],[Andere
subsidie(s)]]+Tb.Financiering[[#This Row],[Anders]],0)</f>
        <v>0</v>
      </c>
      <c r="BY109" s="259">
        <f>IF(Tb.Financiering[[#This Row],[Pnr.]]=BY$7,Tb.Financiering[[#This Row],[Eigen
bijdrage]]+Tb.Financiering[[#This Row],[Andere
subsidie(s)]]+Tb.Financiering[[#This Row],[Anders]],0)</f>
        <v>0</v>
      </c>
      <c r="BZ109" s="259">
        <f>IF(Tb.Financiering[[#This Row],[Pnr.]]=BZ$7,Tb.Financiering[[#This Row],[Eigen
bijdrage]]+Tb.Financiering[[#This Row],[Andere
subsidie(s)]]+Tb.Financiering[[#This Row],[Anders]],0)</f>
        <v>0</v>
      </c>
      <c r="CA109" s="259">
        <f>IF(Tb.Financiering[[#This Row],[Pnr.]]=CA$7,Tb.Financiering[[#This Row],[Eigen
bijdrage]]+Tb.Financiering[[#This Row],[Andere
subsidie(s)]]+Tb.Financiering[[#This Row],[Anders]],0)</f>
        <v>0</v>
      </c>
      <c r="CB109" s="259">
        <f>IF(Tb.Financiering[[#This Row],[Pnr.]]=CB$7,Tb.Financiering[[#This Row],[Eigen
bijdrage]]+Tb.Financiering[[#This Row],[Andere
subsidie(s)]]+Tb.Financiering[[#This Row],[Anders]],0)</f>
        <v>0</v>
      </c>
      <c r="CC109" s="259">
        <f>IF(Tb.Financiering[[#This Row],[Pnr.]]=CC$7,Tb.Financiering[[#This Row],[Eigen
bijdrage]]+Tb.Financiering[[#This Row],[Andere
subsidie(s)]]+Tb.Financiering[[#This Row],[Anders]],0)</f>
        <v>0</v>
      </c>
      <c r="CD109" s="259">
        <f>IF(Tb.Financiering[[#This Row],[Pnr.]]=CD$7,Tb.Financiering[[#This Row],[Eigen
bijdrage]]+Tb.Financiering[[#This Row],[Andere
subsidie(s)]]+Tb.Financiering[[#This Row],[Anders]],0)</f>
        <v>0</v>
      </c>
      <c r="CE109" s="259">
        <f>IF(Tb.Financiering[[#This Row],[Pnr.]]=CE$7,Tb.Financiering[[#This Row],[Eigen
bijdrage]]+Tb.Financiering[[#This Row],[Andere
subsidie(s)]]+Tb.Financiering[[#This Row],[Anders]],0)</f>
        <v>0</v>
      </c>
      <c r="CF109" s="259">
        <f>IF(Tb.Financiering[[#This Row],[Pnr.]]=CF$7,Tb.Financiering[[#This Row],[Eigen
bijdrage]]+Tb.Financiering[[#This Row],[Andere
subsidie(s)]]+Tb.Financiering[[#This Row],[Anders]],0)</f>
        <v>0</v>
      </c>
      <c r="CG109" s="259">
        <f>IF(Tb.Financiering[[#This Row],[Pnr.]]=CG$7,Tb.Financiering[[#This Row],[Eigen
bijdrage]]+Tb.Financiering[[#This Row],[Andere
subsidie(s)]]+Tb.Financiering[[#This Row],[Anders]],0)</f>
        <v>0</v>
      </c>
      <c r="CH109" s="259">
        <f>IF(Tb.Financiering[[#This Row],[Pnr.]]=CH$7,Tb.Financiering[[#This Row],[Eigen
bijdrage]]+Tb.Financiering[[#This Row],[Andere
subsidie(s)]]+Tb.Financiering[[#This Row],[Anders]],0)</f>
        <v>0</v>
      </c>
      <c r="CI109" s="259">
        <f>IF(Tb.Financiering[[#This Row],[Pnr.]]=CI$7,Tb.Financiering[[#This Row],[Eigen
bijdrage]]+Tb.Financiering[[#This Row],[Andere
subsidie(s)]]+Tb.Financiering[[#This Row],[Anders]],0)</f>
        <v>0</v>
      </c>
      <c r="CJ109" s="259">
        <f>IF(Tb.Financiering[[#This Row],[Pnr.]]=CJ$7,Tb.Financiering[[#This Row],[Eigen
bijdrage]]+Tb.Financiering[[#This Row],[Andere
subsidie(s)]]+Tb.Financiering[[#This Row],[Anders]],0)</f>
        <v>0</v>
      </c>
      <c r="CK109" s="259">
        <f>IF(Tb.Financiering[[#This Row],[Pnr.]]=CK$7,Tb.Financiering[[#This Row],[Eigen
bijdrage]]+Tb.Financiering[[#This Row],[Andere
subsidie(s)]]+Tb.Financiering[[#This Row],[Anders]],0)</f>
        <v>0</v>
      </c>
      <c r="CL109" s="259">
        <f>IF(Tb.Financiering[[#This Row],[Pnr.]]=CL$7,Tb.Financiering[[#This Row],[Eigen
bijdrage]]+Tb.Financiering[[#This Row],[Andere
subsidie(s)]]+Tb.Financiering[[#This Row],[Anders]],0)</f>
        <v>0</v>
      </c>
      <c r="CM109" s="259">
        <f>IF(Tb.Financiering[[#This Row],[Pnr.]]=CM$7,Tb.Financiering[[#This Row],[Eigen
bijdrage]]+Tb.Financiering[[#This Row],[Andere
subsidie(s)]]+Tb.Financiering[[#This Row],[Anders]],0)</f>
        <v>0</v>
      </c>
      <c r="CN109" s="259">
        <f>IF(Tb.Financiering[[#This Row],[Pnr.]]=CN$7,Tb.Financiering[[#This Row],[Eigen
bijdrage]]+Tb.Financiering[[#This Row],[Andere
subsidie(s)]]+Tb.Financiering[[#This Row],[Anders]],0)</f>
        <v>0</v>
      </c>
      <c r="CO109" s="259">
        <f>IF(Tb.Financiering[[#This Row],[Pnr.]]=CO$7,Tb.Financiering[[#This Row],[Eigen
bijdrage]]+Tb.Financiering[[#This Row],[Andere
subsidie(s)]]+Tb.Financiering[[#This Row],[Anders]],0)</f>
        <v>0</v>
      </c>
      <c r="CP109" s="259">
        <f>IF(Tb.Financiering[[#This Row],[Pnr.]]=CP$7,Tb.Financiering[[#This Row],[Eigen
bijdrage]]+Tb.Financiering[[#This Row],[Andere
subsidie(s)]]+Tb.Financiering[[#This Row],[Anders]],0)</f>
        <v>0</v>
      </c>
      <c r="CQ109" s="259">
        <f>IF(Tb.Financiering[[#This Row],[Pnr.]]=CQ$7,Tb.Financiering[[#This Row],[Eigen
bijdrage]]+Tb.Financiering[[#This Row],[Andere
subsidie(s)]]+Tb.Financiering[[#This Row],[Anders]],0)</f>
        <v>0</v>
      </c>
      <c r="CR109" s="259">
        <f>IF(Tb.Financiering[[#This Row],[Pnr.]]=CR$7,Tb.Financiering[[#This Row],[Eigen
bijdrage]]+Tb.Financiering[[#This Row],[Andere
subsidie(s)]]+Tb.Financiering[[#This Row],[Anders]],0)</f>
        <v>0</v>
      </c>
      <c r="CS109" s="259">
        <f>IF(Tb.Financiering[[#This Row],[Pnr.]]=CS$7,Tb.Financiering[[#This Row],[Eigen
bijdrage]]+Tb.Financiering[[#This Row],[Andere
subsidie(s)]]+Tb.Financiering[[#This Row],[Anders]],0)</f>
        <v>0</v>
      </c>
      <c r="CT109" s="259">
        <f>IF(Tb.Financiering[[#This Row],[Pnr.]]=CT$7,Tb.Financiering[[#This Row],[Eigen
bijdrage]]+Tb.Financiering[[#This Row],[Andere
subsidie(s)]]+Tb.Financiering[[#This Row],[Anders]],0)</f>
        <v>0</v>
      </c>
      <c r="CU109" s="259">
        <f>IF(Tb.Financiering[[#This Row],[Pnr.]]=CU$7,Tb.Financiering[[#This Row],[Eigen
bijdrage]]+Tb.Financiering[[#This Row],[Andere
subsidie(s)]]+Tb.Financiering[[#This Row],[Anders]],0)</f>
        <v>0</v>
      </c>
      <c r="CV109" s="259">
        <f>IF(Tb.Financiering[[#This Row],[Pnr.]]=CV$7,Tb.Financiering[[#This Row],[Eigen
bijdrage]]+Tb.Financiering[[#This Row],[Andere
subsidie(s)]]+Tb.Financiering[[#This Row],[Anders]],0)</f>
        <v>0</v>
      </c>
      <c r="CW109" s="259">
        <f>IF(Tb.Financiering[[#This Row],[Pnr.]]=CW$7,Tb.Financiering[[#This Row],[Eigen
bijdrage]]+Tb.Financiering[[#This Row],[Andere
subsidie(s)]]+Tb.Financiering[[#This Row],[Anders]],0)</f>
        <v>0</v>
      </c>
      <c r="CX109" s="259">
        <f>IF(Tb.Financiering[[#This Row],[Pnr.]]=CX$7,Tb.Financiering[[#This Row],[Eigen
bijdrage]]+Tb.Financiering[[#This Row],[Andere
subsidie(s)]]+Tb.Financiering[[#This Row],[Anders]],0)</f>
        <v>0</v>
      </c>
      <c r="CY109" s="259">
        <f>IF(Tb.Financiering[[#This Row],[Pnr.]]=CY$7,Tb.Financiering[[#This Row],[Eigen
bijdrage]]+Tb.Financiering[[#This Row],[Andere
subsidie(s)]]+Tb.Financiering[[#This Row],[Anders]],0)</f>
        <v>0</v>
      </c>
      <c r="CZ109" s="259">
        <f>IF(Tb.Financiering[[#This Row],[Pnr.]]=CZ$7,Tb.Financiering[[#This Row],[Eigen
bijdrage]]+Tb.Financiering[[#This Row],[Andere
subsidie(s)]]+Tb.Financiering[[#This Row],[Anders]],0)</f>
        <v>0</v>
      </c>
      <c r="DA109" s="259">
        <f>IF(Tb.Financiering[[#This Row],[Pnr.]]=DA$7,Tb.Financiering[[#This Row],[Eigen
bijdrage]]+Tb.Financiering[[#This Row],[Andere
subsidie(s)]]+Tb.Financiering[[#This Row],[Anders]],0)</f>
        <v>0</v>
      </c>
      <c r="DB109" s="259">
        <f>IF(Tb.Financiering[[#This Row],[Pnr.]]=DB$7,Tb.Financiering[[#This Row],[Eigen
bijdrage]]+Tb.Financiering[[#This Row],[Andere
subsidie(s)]]+Tb.Financiering[[#This Row],[Anders]],0)</f>
        <v>0</v>
      </c>
      <c r="DC109" s="259">
        <f>IF(Tb.Financiering[[#This Row],[Pnr.]]=DC$7,Tb.Financiering[[#This Row],[Eigen
bijdrage]]+Tb.Financiering[[#This Row],[Andere
subsidie(s)]]+Tb.Financiering[[#This Row],[Anders]],0)</f>
        <v>0</v>
      </c>
      <c r="DD109" s="259">
        <f>IF(Tb.Financiering[[#This Row],[Pnr.]]=DD$7,Tb.Financiering[[#This Row],[Eigen
bijdrage]]+Tb.Financiering[[#This Row],[Andere
subsidie(s)]]+Tb.Financiering[[#This Row],[Anders]],0)</f>
        <v>0</v>
      </c>
      <c r="DE109" s="259">
        <f>IF(Tb.Financiering[[#This Row],[Pnr.]]=DE$7,Tb.Financiering[[#This Row],[Eigen
bijdrage]]+Tb.Financiering[[#This Row],[Andere
subsidie(s)]]+Tb.Financiering[[#This Row],[Anders]],0)</f>
        <v>0</v>
      </c>
      <c r="DF109" s="259">
        <f>IF(Tb.Financiering[[#This Row],[Pnr.]]=DF$7,Tb.Financiering[[#This Row],[Eigen
bijdrage]]+Tb.Financiering[[#This Row],[Andere
subsidie(s)]]+Tb.Financiering[[#This Row],[Anders]],0)</f>
        <v>0</v>
      </c>
      <c r="DG109" s="259">
        <f>IF(Tb.Financiering[[#This Row],[Pnr.]]=DG$7,Tb.Financiering[[#This Row],[Eigen
bijdrage]]+Tb.Financiering[[#This Row],[Andere
subsidie(s)]]+Tb.Financiering[[#This Row],[Anders]],0)</f>
        <v>0</v>
      </c>
      <c r="DH109" s="259">
        <f>IF(Tb.Financiering[[#This Row],[Pnr.]]=DH$7,Tb.Financiering[[#This Row],[Eigen
bijdrage]]+Tb.Financiering[[#This Row],[Andere
subsidie(s)]]+Tb.Financiering[[#This Row],[Anders]],0)</f>
        <v>0</v>
      </c>
      <c r="DI109" s="259">
        <f>IF(Tb.Financiering[[#This Row],[Pnr.]]=DI$7,Tb.Financiering[[#This Row],[Eigen
bijdrage]]+Tb.Financiering[[#This Row],[Andere
subsidie(s)]]+Tb.Financiering[[#This Row],[Anders]],0)</f>
        <v>0</v>
      </c>
      <c r="DJ109" s="259">
        <f>IF(Tb.Financiering[[#This Row],[Pnr.]]=DJ$7,Tb.Financiering[[#This Row],[Eigen
bijdrage]]+Tb.Financiering[[#This Row],[Andere
subsidie(s)]]+Tb.Financiering[[#This Row],[Anders]],0)</f>
        <v>0</v>
      </c>
      <c r="DK109" s="259">
        <f>IF(Tb.Financiering[[#This Row],[Pnr.]]=DK$7,Tb.Financiering[[#This Row],[Eigen
bijdrage]]+Tb.Financiering[[#This Row],[Andere
subsidie(s)]]+Tb.Financiering[[#This Row],[Anders]],0)</f>
        <v>0</v>
      </c>
      <c r="XEZ109" s="267"/>
      <c r="XFA109" s="267"/>
      <c r="XFB109" s="267"/>
      <c r="XFC109" s="267"/>
      <c r="XFD109" s="31"/>
    </row>
    <row r="110" spans="1:115 16380:16384" s="4" customFormat="1" x14ac:dyDescent="0.3">
      <c r="A110" s="31"/>
      <c r="B110" s="147"/>
      <c r="C110" s="147"/>
      <c r="D110" s="11">
        <f>SUMIF(Tbl.Kosten[PSAnr.],Tb.Financiering[[#This Row],[PSAnr.]],Tbl.Kosten[Totaal kosten])</f>
        <v>0</v>
      </c>
      <c r="E110" s="164">
        <f>SUMIF(Tbl.Kosten[PSAnr.],Tb.Financiering[[#This Row],[PSAnr.]],Tbl.Kosten[Subsidie])</f>
        <v>0</v>
      </c>
      <c r="F110" s="165"/>
      <c r="G110" s="164">
        <f>Tb.Financiering[[#This Row],[Begrote kosten]]-Tb.Financiering[[#This Row],[Berekende GLB subsidie]]-Tb.Financiering[[#This Row],[Correctie GLB subsidie]]</f>
        <v>0</v>
      </c>
      <c r="H110" s="166"/>
      <c r="I110" s="166"/>
      <c r="J110" s="166"/>
      <c r="K110" s="162"/>
      <c r="L110" s="97">
        <f>Tb.Financiering[[#This Row],[Te financieren]]-SUM(Tb.Financiering[[#This Row],[Eigen
bijdrage]:[Anders]])</f>
        <v>0</v>
      </c>
      <c r="M110" s="170" t="str">
        <f>IFERROR(VLOOKUP(Tb.Financiering[[#This Row],[Partnernaam]],Tbl.Projectpartners[[Naam]:[PNr.]],9,FALSE),"")</f>
        <v/>
      </c>
      <c r="N110" s="152" t="str">
        <f>IFERROR(VLOOKUP(Tb.Financiering[[#This Row],[Subsidiabele activiteit]],Tbl.Subsidiehoogte[[Subsidieactiviteit]:[SAnr.]],3,FALSE),"")</f>
        <v/>
      </c>
      <c r="O110" s="152" t="str">
        <f>_xlfn.CONCAT(Tb.Financiering[[#This Row],[Pnr.]],Tb.Financiering[[#This Row],[SAnr.]])</f>
        <v/>
      </c>
      <c r="P110" s="154">
        <f>IF(Tb.Financiering[[#This Row],[Pnr.]]=P$7,Tb.Financiering[[#This Row],[Te financieren]]-Tb.Financiering[[#This Row],[Eigen
bijdrage]]-Tb.Financiering[[#This Row],[Andere
subsidie(s)]]-Tb.Financiering[[#This Row],[Anders]],0)</f>
        <v>0</v>
      </c>
      <c r="Q110" s="154">
        <f>IF(Tb.Financiering[[#This Row],[Pnr.]]=Q$7,Tb.Financiering[[#This Row],[Te financieren]]-Tb.Financiering[[#This Row],[Eigen
bijdrage]]-Tb.Financiering[[#This Row],[Andere
subsidie(s)]]-Tb.Financiering[[#This Row],[Anders]],0)</f>
        <v>0</v>
      </c>
      <c r="R110" s="154">
        <f>IF(Tb.Financiering[[#This Row],[Pnr.]]=R$7,Tb.Financiering[[#This Row],[Te financieren]]-Tb.Financiering[[#This Row],[Eigen
bijdrage]]-Tb.Financiering[[#This Row],[Andere
subsidie(s)]]-Tb.Financiering[[#This Row],[Anders]],0)</f>
        <v>0</v>
      </c>
      <c r="S110" s="154">
        <f>IF(Tb.Financiering[[#This Row],[Pnr.]]=S$7,Tb.Financiering[[#This Row],[Te financieren]]-Tb.Financiering[[#This Row],[Eigen
bijdrage]]-Tb.Financiering[[#This Row],[Andere
subsidie(s)]]-Tb.Financiering[[#This Row],[Anders]],0)</f>
        <v>0</v>
      </c>
      <c r="T110" s="154">
        <f>IF(Tb.Financiering[[#This Row],[Pnr.]]=T$7,Tb.Financiering[[#This Row],[Te financieren]]-Tb.Financiering[[#This Row],[Eigen
bijdrage]]-Tb.Financiering[[#This Row],[Andere
subsidie(s)]]-Tb.Financiering[[#This Row],[Anders]],0)</f>
        <v>0</v>
      </c>
      <c r="U110" s="154">
        <f>IF(Tb.Financiering[[#This Row],[Pnr.]]=U$7,Tb.Financiering[[#This Row],[Te financieren]]-Tb.Financiering[[#This Row],[Eigen
bijdrage]]-Tb.Financiering[[#This Row],[Andere
subsidie(s)]]-Tb.Financiering[[#This Row],[Anders]],0)</f>
        <v>0</v>
      </c>
      <c r="V110" s="154">
        <f>IF(Tb.Financiering[[#This Row],[Pnr.]]=V$7,Tb.Financiering[[#This Row],[Te financieren]]-Tb.Financiering[[#This Row],[Eigen
bijdrage]]-Tb.Financiering[[#This Row],[Andere
subsidie(s)]]-Tb.Financiering[[#This Row],[Anders]],0)</f>
        <v>0</v>
      </c>
      <c r="W110" s="154">
        <f>IF(Tb.Financiering[[#This Row],[Pnr.]]=W$7,Tb.Financiering[[#This Row],[Te financieren]]-Tb.Financiering[[#This Row],[Eigen
bijdrage]]-Tb.Financiering[[#This Row],[Andere
subsidie(s)]]-Tb.Financiering[[#This Row],[Anders]],0)</f>
        <v>0</v>
      </c>
      <c r="X110" s="154">
        <f>IF(Tb.Financiering[[#This Row],[Pnr.]]=X$7,Tb.Financiering[[#This Row],[Te financieren]]-Tb.Financiering[[#This Row],[Eigen
bijdrage]]-Tb.Financiering[[#This Row],[Andere
subsidie(s)]]-Tb.Financiering[[#This Row],[Anders]],0)</f>
        <v>0</v>
      </c>
      <c r="Y110" s="154">
        <f>IF(Tb.Financiering[[#This Row],[Pnr.]]=Y$7,Tb.Financiering[[#This Row],[Te financieren]]-Tb.Financiering[[#This Row],[Eigen
bijdrage]]-Tb.Financiering[[#This Row],[Andere
subsidie(s)]]-Tb.Financiering[[#This Row],[Anders]],0)</f>
        <v>0</v>
      </c>
      <c r="Z110" s="154">
        <f>IF(Tb.Financiering[[#This Row],[Pnr.]]=Z$7,Tb.Financiering[[#This Row],[Te financieren]]-Tb.Financiering[[#This Row],[Eigen
bijdrage]]-Tb.Financiering[[#This Row],[Andere
subsidie(s)]]-Tb.Financiering[[#This Row],[Anders]],0)</f>
        <v>0</v>
      </c>
      <c r="AA110" s="154">
        <f>IF(Tb.Financiering[[#This Row],[Pnr.]]=AA$7,Tb.Financiering[[#This Row],[Te financieren]]-Tb.Financiering[[#This Row],[Eigen
bijdrage]]-Tb.Financiering[[#This Row],[Andere
subsidie(s)]]-Tb.Financiering[[#This Row],[Anders]],0)</f>
        <v>0</v>
      </c>
      <c r="AB110" s="154">
        <f>IF(Tb.Financiering[[#This Row],[Pnr.]]=AB$7,Tb.Financiering[[#This Row],[Te financieren]]-Tb.Financiering[[#This Row],[Eigen
bijdrage]]-Tb.Financiering[[#This Row],[Andere
subsidie(s)]]-Tb.Financiering[[#This Row],[Anders]],0)</f>
        <v>0</v>
      </c>
      <c r="AC110" s="154">
        <f>IF(Tb.Financiering[[#This Row],[Pnr.]]=AC$7,Tb.Financiering[[#This Row],[Te financieren]]-Tb.Financiering[[#This Row],[Eigen
bijdrage]]-Tb.Financiering[[#This Row],[Andere
subsidie(s)]]-Tb.Financiering[[#This Row],[Anders]],0)</f>
        <v>0</v>
      </c>
      <c r="AD110" s="154">
        <f>IF(Tb.Financiering[[#This Row],[Pnr.]]=AD$7,Tb.Financiering[[#This Row],[Te financieren]]-Tb.Financiering[[#This Row],[Eigen
bijdrage]]-Tb.Financiering[[#This Row],[Andere
subsidie(s)]]-Tb.Financiering[[#This Row],[Anders]],0)</f>
        <v>0</v>
      </c>
      <c r="AE110" s="154">
        <f>IF(Tb.Financiering[[#This Row],[Pnr.]]=AE$7,Tb.Financiering[[#This Row],[Te financieren]]-Tb.Financiering[[#This Row],[Eigen
bijdrage]]-Tb.Financiering[[#This Row],[Andere
subsidie(s)]]-Tb.Financiering[[#This Row],[Anders]],0)</f>
        <v>0</v>
      </c>
      <c r="AF110" s="154">
        <f>IF(Tb.Financiering[[#This Row],[Pnr.]]=AF$7,Tb.Financiering[[#This Row],[Te financieren]]-Tb.Financiering[[#This Row],[Eigen
bijdrage]]-Tb.Financiering[[#This Row],[Andere
subsidie(s)]]-Tb.Financiering[[#This Row],[Anders]],0)</f>
        <v>0</v>
      </c>
      <c r="AG110" s="154">
        <f>IF(Tb.Financiering[[#This Row],[Pnr.]]=AG$7,Tb.Financiering[[#This Row],[Te financieren]]-Tb.Financiering[[#This Row],[Eigen
bijdrage]]-Tb.Financiering[[#This Row],[Andere
subsidie(s)]]-Tb.Financiering[[#This Row],[Anders]],0)</f>
        <v>0</v>
      </c>
      <c r="AH110" s="154">
        <f>IF(Tb.Financiering[[#This Row],[Pnr.]]=AH$7,Tb.Financiering[[#This Row],[Te financieren]]-Tb.Financiering[[#This Row],[Eigen
bijdrage]]-Tb.Financiering[[#This Row],[Andere
subsidie(s)]]-Tb.Financiering[[#This Row],[Anders]],0)</f>
        <v>0</v>
      </c>
      <c r="AI110" s="154">
        <f>IF(Tb.Financiering[[#This Row],[Pnr.]]=AI$7,Tb.Financiering[[#This Row],[Te financieren]]-Tb.Financiering[[#This Row],[Eigen
bijdrage]]-Tb.Financiering[[#This Row],[Andere
subsidie(s)]]-Tb.Financiering[[#This Row],[Anders]],0)</f>
        <v>0</v>
      </c>
      <c r="AJ110" s="154">
        <f>IF(Tb.Financiering[[#This Row],[Pnr.]]=AJ$7,Tb.Financiering[[#This Row],[Te financieren]]-Tb.Financiering[[#This Row],[Eigen
bijdrage]]-Tb.Financiering[[#This Row],[Andere
subsidie(s)]]-Tb.Financiering[[#This Row],[Anders]],0)</f>
        <v>0</v>
      </c>
      <c r="AK110" s="154">
        <f>IF(Tb.Financiering[[#This Row],[Pnr.]]=AK$7,Tb.Financiering[[#This Row],[Te financieren]]-Tb.Financiering[[#This Row],[Eigen
bijdrage]]-Tb.Financiering[[#This Row],[Andere
subsidie(s)]]-Tb.Financiering[[#This Row],[Anders]],0)</f>
        <v>0</v>
      </c>
      <c r="AL110" s="154">
        <f>IF(Tb.Financiering[[#This Row],[Pnr.]]=AL$7,Tb.Financiering[[#This Row],[Te financieren]]-Tb.Financiering[[#This Row],[Eigen
bijdrage]]-Tb.Financiering[[#This Row],[Andere
subsidie(s)]]-Tb.Financiering[[#This Row],[Anders]],0)</f>
        <v>0</v>
      </c>
      <c r="AM110" s="154">
        <f>IF(Tb.Financiering[[#This Row],[Pnr.]]=AM$7,Tb.Financiering[[#This Row],[Te financieren]]-Tb.Financiering[[#This Row],[Eigen
bijdrage]]-Tb.Financiering[[#This Row],[Andere
subsidie(s)]]-Tb.Financiering[[#This Row],[Anders]],0)</f>
        <v>0</v>
      </c>
      <c r="AN110" s="154">
        <f>IF(Tb.Financiering[[#This Row],[Pnr.]]=AN$7,Tb.Financiering[[#This Row],[Te financieren]]-Tb.Financiering[[#This Row],[Eigen
bijdrage]]-Tb.Financiering[[#This Row],[Andere
subsidie(s)]]-Tb.Financiering[[#This Row],[Anders]],0)</f>
        <v>0</v>
      </c>
      <c r="AO110" s="154">
        <f>IF(Tb.Financiering[[#This Row],[Pnr.]]=AO$7,Tb.Financiering[[#This Row],[Te financieren]]-Tb.Financiering[[#This Row],[Eigen
bijdrage]]-Tb.Financiering[[#This Row],[Andere
subsidie(s)]]-Tb.Financiering[[#This Row],[Anders]],0)</f>
        <v>0</v>
      </c>
      <c r="AP110" s="154">
        <f>IF(Tb.Financiering[[#This Row],[Pnr.]]=AP$7,Tb.Financiering[[#This Row],[Te financieren]]-Tb.Financiering[[#This Row],[Eigen
bijdrage]]-Tb.Financiering[[#This Row],[Andere
subsidie(s)]]-Tb.Financiering[[#This Row],[Anders]],0)</f>
        <v>0</v>
      </c>
      <c r="AQ110" s="154">
        <f>IF(Tb.Financiering[[#This Row],[Pnr.]]=AQ$7,Tb.Financiering[[#This Row],[Te financieren]]-Tb.Financiering[[#This Row],[Eigen
bijdrage]]-Tb.Financiering[[#This Row],[Andere
subsidie(s)]]-Tb.Financiering[[#This Row],[Anders]],0)</f>
        <v>0</v>
      </c>
      <c r="AR110" s="154">
        <f>IF(Tb.Financiering[[#This Row],[Pnr.]]=AR$7,Tb.Financiering[[#This Row],[Te financieren]]-Tb.Financiering[[#This Row],[Eigen
bijdrage]]-Tb.Financiering[[#This Row],[Andere
subsidie(s)]]-Tb.Financiering[[#This Row],[Anders]],0)</f>
        <v>0</v>
      </c>
      <c r="AS110" s="154">
        <f>IF(Tb.Financiering[[#This Row],[Pnr.]]=AS$7,Tb.Financiering[[#This Row],[Te financieren]]-Tb.Financiering[[#This Row],[Eigen
bijdrage]]-Tb.Financiering[[#This Row],[Andere
subsidie(s)]]-Tb.Financiering[[#This Row],[Anders]],0)</f>
        <v>0</v>
      </c>
      <c r="AT110" s="154">
        <f>IF(Tb.Financiering[[#This Row],[Pnr.]]=AT$7,Tb.Financiering[[#This Row],[Te financieren]]-Tb.Financiering[[#This Row],[Eigen
bijdrage]]-Tb.Financiering[[#This Row],[Andere
subsidie(s)]]-Tb.Financiering[[#This Row],[Anders]],0)</f>
        <v>0</v>
      </c>
      <c r="AU110" s="154">
        <f>IF(Tb.Financiering[[#This Row],[Pnr.]]=AU$7,Tb.Financiering[[#This Row],[Te financieren]]-Tb.Financiering[[#This Row],[Eigen
bijdrage]]-Tb.Financiering[[#This Row],[Andere
subsidie(s)]]-Tb.Financiering[[#This Row],[Anders]],0)</f>
        <v>0</v>
      </c>
      <c r="AV110" s="154">
        <f>IF(Tb.Financiering[[#This Row],[Pnr.]]=AV$7,Tb.Financiering[[#This Row],[Te financieren]]-Tb.Financiering[[#This Row],[Eigen
bijdrage]]-Tb.Financiering[[#This Row],[Andere
subsidie(s)]]-Tb.Financiering[[#This Row],[Anders]],0)</f>
        <v>0</v>
      </c>
      <c r="AW110" s="154">
        <f>IF(Tb.Financiering[[#This Row],[Pnr.]]=AW$7,Tb.Financiering[[#This Row],[Te financieren]]-Tb.Financiering[[#This Row],[Eigen
bijdrage]]-Tb.Financiering[[#This Row],[Andere
subsidie(s)]]-Tb.Financiering[[#This Row],[Anders]],0)</f>
        <v>0</v>
      </c>
      <c r="AX110" s="154">
        <f>IF(Tb.Financiering[[#This Row],[Pnr.]]=AX$7,Tb.Financiering[[#This Row],[Te financieren]]-Tb.Financiering[[#This Row],[Eigen
bijdrage]]-Tb.Financiering[[#This Row],[Andere
subsidie(s)]]-Tb.Financiering[[#This Row],[Anders]],0)</f>
        <v>0</v>
      </c>
      <c r="AY110" s="154">
        <f>IF(Tb.Financiering[[#This Row],[Pnr.]]=AY$7,Tb.Financiering[[#This Row],[Te financieren]]-Tb.Financiering[[#This Row],[Eigen
bijdrage]]-Tb.Financiering[[#This Row],[Andere
subsidie(s)]]-Tb.Financiering[[#This Row],[Anders]],0)</f>
        <v>0</v>
      </c>
      <c r="AZ110" s="154">
        <f>IF(Tb.Financiering[[#This Row],[Pnr.]]=AZ$7,Tb.Financiering[[#This Row],[Te financieren]]-Tb.Financiering[[#This Row],[Eigen
bijdrage]]-Tb.Financiering[[#This Row],[Andere
subsidie(s)]]-Tb.Financiering[[#This Row],[Anders]],0)</f>
        <v>0</v>
      </c>
      <c r="BA110" s="154">
        <f>IF(Tb.Financiering[[#This Row],[Pnr.]]=BA$7,Tb.Financiering[[#This Row],[Te financieren]]-Tb.Financiering[[#This Row],[Eigen
bijdrage]]-Tb.Financiering[[#This Row],[Andere
subsidie(s)]]-Tb.Financiering[[#This Row],[Anders]],0)</f>
        <v>0</v>
      </c>
      <c r="BB110" s="154">
        <f>IF(Tb.Financiering[[#This Row],[Pnr.]]=BB$7,Tb.Financiering[[#This Row],[Te financieren]]-Tb.Financiering[[#This Row],[Eigen
bijdrage]]-Tb.Financiering[[#This Row],[Andere
subsidie(s)]]-Tb.Financiering[[#This Row],[Anders]],0)</f>
        <v>0</v>
      </c>
      <c r="BC110" s="154">
        <f>IF(Tb.Financiering[[#This Row],[Pnr.]]=BC$7,Tb.Financiering[[#This Row],[Te financieren]]-Tb.Financiering[[#This Row],[Eigen
bijdrage]]-Tb.Financiering[[#This Row],[Andere
subsidie(s)]]-Tb.Financiering[[#This Row],[Anders]],0)</f>
        <v>0</v>
      </c>
      <c r="BD110" s="154">
        <f>IF(Tb.Financiering[[#This Row],[Pnr.]]=BD$7,Tb.Financiering[[#This Row],[Te financieren]]-Tb.Financiering[[#This Row],[Eigen
bijdrage]]-Tb.Financiering[[#This Row],[Andere
subsidie(s)]]-Tb.Financiering[[#This Row],[Anders]],0)</f>
        <v>0</v>
      </c>
      <c r="BE110" s="154">
        <f>IF(Tb.Financiering[[#This Row],[Pnr.]]=BE$7,Tb.Financiering[[#This Row],[Te financieren]]-Tb.Financiering[[#This Row],[Eigen
bijdrage]]-Tb.Financiering[[#This Row],[Andere
subsidie(s)]]-Tb.Financiering[[#This Row],[Anders]],0)</f>
        <v>0</v>
      </c>
      <c r="BF110" s="154">
        <f>IF(Tb.Financiering[[#This Row],[Pnr.]]=BF$7,Tb.Financiering[[#This Row],[Te financieren]]-Tb.Financiering[[#This Row],[Eigen
bijdrage]]-Tb.Financiering[[#This Row],[Andere
subsidie(s)]]-Tb.Financiering[[#This Row],[Anders]],0)</f>
        <v>0</v>
      </c>
      <c r="BG110" s="154">
        <f>IF(Tb.Financiering[[#This Row],[Pnr.]]=BG$7,Tb.Financiering[[#This Row],[Te financieren]]-Tb.Financiering[[#This Row],[Eigen
bijdrage]]-Tb.Financiering[[#This Row],[Andere
subsidie(s)]]-Tb.Financiering[[#This Row],[Anders]],0)</f>
        <v>0</v>
      </c>
      <c r="BH110" s="154">
        <f>IF(Tb.Financiering[[#This Row],[Pnr.]]=BH$7,Tb.Financiering[[#This Row],[Te financieren]]-Tb.Financiering[[#This Row],[Eigen
bijdrage]]-Tb.Financiering[[#This Row],[Andere
subsidie(s)]]-Tb.Financiering[[#This Row],[Anders]],0)</f>
        <v>0</v>
      </c>
      <c r="BI110" s="154">
        <f>IF(Tb.Financiering[[#This Row],[Pnr.]]=BI$7,Tb.Financiering[[#This Row],[Te financieren]]-Tb.Financiering[[#This Row],[Eigen
bijdrage]]-Tb.Financiering[[#This Row],[Andere
subsidie(s)]]-Tb.Financiering[[#This Row],[Anders]],0)</f>
        <v>0</v>
      </c>
      <c r="BJ110" s="154">
        <f>IF(Tb.Financiering[[#This Row],[Pnr.]]=BJ$7,Tb.Financiering[[#This Row],[Te financieren]]-Tb.Financiering[[#This Row],[Eigen
bijdrage]]-Tb.Financiering[[#This Row],[Andere
subsidie(s)]]-Tb.Financiering[[#This Row],[Anders]],0)</f>
        <v>0</v>
      </c>
      <c r="BK110" s="154">
        <f>IF(Tb.Financiering[[#This Row],[Pnr.]]=BK$7,Tb.Financiering[[#This Row],[Te financieren]]-Tb.Financiering[[#This Row],[Eigen
bijdrage]]-Tb.Financiering[[#This Row],[Andere
subsidie(s)]]-Tb.Financiering[[#This Row],[Anders]],0)</f>
        <v>0</v>
      </c>
      <c r="BL110" s="154">
        <f>IF(Tb.Financiering[[#This Row],[Pnr.]]=BL$7,Tb.Financiering[[#This Row],[Te financieren]]-Tb.Financiering[[#This Row],[Eigen
bijdrage]]-Tb.Financiering[[#This Row],[Andere
subsidie(s)]]-Tb.Financiering[[#This Row],[Anders]],0)</f>
        <v>0</v>
      </c>
      <c r="BM110" s="154">
        <f>IF(Tb.Financiering[[#This Row],[Pnr.]]=BM$7,Tb.Financiering[[#This Row],[Te financieren]]-Tb.Financiering[[#This Row],[Eigen
bijdrage]]-Tb.Financiering[[#This Row],[Andere
subsidie(s)]]-Tb.Financiering[[#This Row],[Anders]],0)</f>
        <v>0</v>
      </c>
      <c r="BN110" s="259">
        <f>IF(Tb.Financiering[[#This Row],[Pnr.]]=BN$7,Tb.Financiering[[#This Row],[Eigen
bijdrage]]+Tb.Financiering[[#This Row],[Andere
subsidie(s)]]+Tb.Financiering[[#This Row],[Anders]],0)</f>
        <v>0</v>
      </c>
      <c r="BO110" s="259">
        <f>IF(Tb.Financiering[[#This Row],[Pnr.]]=BO$7,Tb.Financiering[[#This Row],[Eigen
bijdrage]]+Tb.Financiering[[#This Row],[Andere
subsidie(s)]]+Tb.Financiering[[#This Row],[Anders]],0)</f>
        <v>0</v>
      </c>
      <c r="BP110" s="259">
        <f>IF(Tb.Financiering[[#This Row],[Pnr.]]=BP$7,Tb.Financiering[[#This Row],[Eigen
bijdrage]]+Tb.Financiering[[#This Row],[Andere
subsidie(s)]]+Tb.Financiering[[#This Row],[Anders]],0)</f>
        <v>0</v>
      </c>
      <c r="BQ110" s="259">
        <f>IF(Tb.Financiering[[#This Row],[Pnr.]]=BQ$7,Tb.Financiering[[#This Row],[Eigen
bijdrage]]+Tb.Financiering[[#This Row],[Andere
subsidie(s)]]+Tb.Financiering[[#This Row],[Anders]],0)</f>
        <v>0</v>
      </c>
      <c r="BR110" s="259">
        <f>IF(Tb.Financiering[[#This Row],[Pnr.]]=BR$7,Tb.Financiering[[#This Row],[Eigen
bijdrage]]+Tb.Financiering[[#This Row],[Andere
subsidie(s)]]+Tb.Financiering[[#This Row],[Anders]],0)</f>
        <v>0</v>
      </c>
      <c r="BS110" s="259">
        <f>IF(Tb.Financiering[[#This Row],[Pnr.]]=BS$7,Tb.Financiering[[#This Row],[Eigen
bijdrage]]+Tb.Financiering[[#This Row],[Andere
subsidie(s)]]+Tb.Financiering[[#This Row],[Anders]],0)</f>
        <v>0</v>
      </c>
      <c r="BT110" s="259">
        <f>IF(Tb.Financiering[[#This Row],[Pnr.]]=BT$7,Tb.Financiering[[#This Row],[Eigen
bijdrage]]+Tb.Financiering[[#This Row],[Andere
subsidie(s)]]+Tb.Financiering[[#This Row],[Anders]],0)</f>
        <v>0</v>
      </c>
      <c r="BU110" s="259">
        <f>IF(Tb.Financiering[[#This Row],[Pnr.]]=BU$7,Tb.Financiering[[#This Row],[Eigen
bijdrage]]+Tb.Financiering[[#This Row],[Andere
subsidie(s)]]+Tb.Financiering[[#This Row],[Anders]],0)</f>
        <v>0</v>
      </c>
      <c r="BV110" s="259">
        <f>IF(Tb.Financiering[[#This Row],[Pnr.]]=BV$7,Tb.Financiering[[#This Row],[Eigen
bijdrage]]+Tb.Financiering[[#This Row],[Andere
subsidie(s)]]+Tb.Financiering[[#This Row],[Anders]],0)</f>
        <v>0</v>
      </c>
      <c r="BW110" s="259">
        <f>IF(Tb.Financiering[[#This Row],[Pnr.]]=BW$7,Tb.Financiering[[#This Row],[Eigen
bijdrage]]+Tb.Financiering[[#This Row],[Andere
subsidie(s)]]+Tb.Financiering[[#This Row],[Anders]],0)</f>
        <v>0</v>
      </c>
      <c r="BX110" s="259">
        <f>IF(Tb.Financiering[[#This Row],[Pnr.]]=BX$7,Tb.Financiering[[#This Row],[Eigen
bijdrage]]+Tb.Financiering[[#This Row],[Andere
subsidie(s)]]+Tb.Financiering[[#This Row],[Anders]],0)</f>
        <v>0</v>
      </c>
      <c r="BY110" s="259">
        <f>IF(Tb.Financiering[[#This Row],[Pnr.]]=BY$7,Tb.Financiering[[#This Row],[Eigen
bijdrage]]+Tb.Financiering[[#This Row],[Andere
subsidie(s)]]+Tb.Financiering[[#This Row],[Anders]],0)</f>
        <v>0</v>
      </c>
      <c r="BZ110" s="259">
        <f>IF(Tb.Financiering[[#This Row],[Pnr.]]=BZ$7,Tb.Financiering[[#This Row],[Eigen
bijdrage]]+Tb.Financiering[[#This Row],[Andere
subsidie(s)]]+Tb.Financiering[[#This Row],[Anders]],0)</f>
        <v>0</v>
      </c>
      <c r="CA110" s="259">
        <f>IF(Tb.Financiering[[#This Row],[Pnr.]]=CA$7,Tb.Financiering[[#This Row],[Eigen
bijdrage]]+Tb.Financiering[[#This Row],[Andere
subsidie(s)]]+Tb.Financiering[[#This Row],[Anders]],0)</f>
        <v>0</v>
      </c>
      <c r="CB110" s="259">
        <f>IF(Tb.Financiering[[#This Row],[Pnr.]]=CB$7,Tb.Financiering[[#This Row],[Eigen
bijdrage]]+Tb.Financiering[[#This Row],[Andere
subsidie(s)]]+Tb.Financiering[[#This Row],[Anders]],0)</f>
        <v>0</v>
      </c>
      <c r="CC110" s="259">
        <f>IF(Tb.Financiering[[#This Row],[Pnr.]]=CC$7,Tb.Financiering[[#This Row],[Eigen
bijdrage]]+Tb.Financiering[[#This Row],[Andere
subsidie(s)]]+Tb.Financiering[[#This Row],[Anders]],0)</f>
        <v>0</v>
      </c>
      <c r="CD110" s="259">
        <f>IF(Tb.Financiering[[#This Row],[Pnr.]]=CD$7,Tb.Financiering[[#This Row],[Eigen
bijdrage]]+Tb.Financiering[[#This Row],[Andere
subsidie(s)]]+Tb.Financiering[[#This Row],[Anders]],0)</f>
        <v>0</v>
      </c>
      <c r="CE110" s="259">
        <f>IF(Tb.Financiering[[#This Row],[Pnr.]]=CE$7,Tb.Financiering[[#This Row],[Eigen
bijdrage]]+Tb.Financiering[[#This Row],[Andere
subsidie(s)]]+Tb.Financiering[[#This Row],[Anders]],0)</f>
        <v>0</v>
      </c>
      <c r="CF110" s="259">
        <f>IF(Tb.Financiering[[#This Row],[Pnr.]]=CF$7,Tb.Financiering[[#This Row],[Eigen
bijdrage]]+Tb.Financiering[[#This Row],[Andere
subsidie(s)]]+Tb.Financiering[[#This Row],[Anders]],0)</f>
        <v>0</v>
      </c>
      <c r="CG110" s="259">
        <f>IF(Tb.Financiering[[#This Row],[Pnr.]]=CG$7,Tb.Financiering[[#This Row],[Eigen
bijdrage]]+Tb.Financiering[[#This Row],[Andere
subsidie(s)]]+Tb.Financiering[[#This Row],[Anders]],0)</f>
        <v>0</v>
      </c>
      <c r="CH110" s="259">
        <f>IF(Tb.Financiering[[#This Row],[Pnr.]]=CH$7,Tb.Financiering[[#This Row],[Eigen
bijdrage]]+Tb.Financiering[[#This Row],[Andere
subsidie(s)]]+Tb.Financiering[[#This Row],[Anders]],0)</f>
        <v>0</v>
      </c>
      <c r="CI110" s="259">
        <f>IF(Tb.Financiering[[#This Row],[Pnr.]]=CI$7,Tb.Financiering[[#This Row],[Eigen
bijdrage]]+Tb.Financiering[[#This Row],[Andere
subsidie(s)]]+Tb.Financiering[[#This Row],[Anders]],0)</f>
        <v>0</v>
      </c>
      <c r="CJ110" s="259">
        <f>IF(Tb.Financiering[[#This Row],[Pnr.]]=CJ$7,Tb.Financiering[[#This Row],[Eigen
bijdrage]]+Tb.Financiering[[#This Row],[Andere
subsidie(s)]]+Tb.Financiering[[#This Row],[Anders]],0)</f>
        <v>0</v>
      </c>
      <c r="CK110" s="259">
        <f>IF(Tb.Financiering[[#This Row],[Pnr.]]=CK$7,Tb.Financiering[[#This Row],[Eigen
bijdrage]]+Tb.Financiering[[#This Row],[Andere
subsidie(s)]]+Tb.Financiering[[#This Row],[Anders]],0)</f>
        <v>0</v>
      </c>
      <c r="CL110" s="259">
        <f>IF(Tb.Financiering[[#This Row],[Pnr.]]=CL$7,Tb.Financiering[[#This Row],[Eigen
bijdrage]]+Tb.Financiering[[#This Row],[Andere
subsidie(s)]]+Tb.Financiering[[#This Row],[Anders]],0)</f>
        <v>0</v>
      </c>
      <c r="CM110" s="259">
        <f>IF(Tb.Financiering[[#This Row],[Pnr.]]=CM$7,Tb.Financiering[[#This Row],[Eigen
bijdrage]]+Tb.Financiering[[#This Row],[Andere
subsidie(s)]]+Tb.Financiering[[#This Row],[Anders]],0)</f>
        <v>0</v>
      </c>
      <c r="CN110" s="259">
        <f>IF(Tb.Financiering[[#This Row],[Pnr.]]=CN$7,Tb.Financiering[[#This Row],[Eigen
bijdrage]]+Tb.Financiering[[#This Row],[Andere
subsidie(s)]]+Tb.Financiering[[#This Row],[Anders]],0)</f>
        <v>0</v>
      </c>
      <c r="CO110" s="259">
        <f>IF(Tb.Financiering[[#This Row],[Pnr.]]=CO$7,Tb.Financiering[[#This Row],[Eigen
bijdrage]]+Tb.Financiering[[#This Row],[Andere
subsidie(s)]]+Tb.Financiering[[#This Row],[Anders]],0)</f>
        <v>0</v>
      </c>
      <c r="CP110" s="259">
        <f>IF(Tb.Financiering[[#This Row],[Pnr.]]=CP$7,Tb.Financiering[[#This Row],[Eigen
bijdrage]]+Tb.Financiering[[#This Row],[Andere
subsidie(s)]]+Tb.Financiering[[#This Row],[Anders]],0)</f>
        <v>0</v>
      </c>
      <c r="CQ110" s="259">
        <f>IF(Tb.Financiering[[#This Row],[Pnr.]]=CQ$7,Tb.Financiering[[#This Row],[Eigen
bijdrage]]+Tb.Financiering[[#This Row],[Andere
subsidie(s)]]+Tb.Financiering[[#This Row],[Anders]],0)</f>
        <v>0</v>
      </c>
      <c r="CR110" s="259">
        <f>IF(Tb.Financiering[[#This Row],[Pnr.]]=CR$7,Tb.Financiering[[#This Row],[Eigen
bijdrage]]+Tb.Financiering[[#This Row],[Andere
subsidie(s)]]+Tb.Financiering[[#This Row],[Anders]],0)</f>
        <v>0</v>
      </c>
      <c r="CS110" s="259">
        <f>IF(Tb.Financiering[[#This Row],[Pnr.]]=CS$7,Tb.Financiering[[#This Row],[Eigen
bijdrage]]+Tb.Financiering[[#This Row],[Andere
subsidie(s)]]+Tb.Financiering[[#This Row],[Anders]],0)</f>
        <v>0</v>
      </c>
      <c r="CT110" s="259">
        <f>IF(Tb.Financiering[[#This Row],[Pnr.]]=CT$7,Tb.Financiering[[#This Row],[Eigen
bijdrage]]+Tb.Financiering[[#This Row],[Andere
subsidie(s)]]+Tb.Financiering[[#This Row],[Anders]],0)</f>
        <v>0</v>
      </c>
      <c r="CU110" s="259">
        <f>IF(Tb.Financiering[[#This Row],[Pnr.]]=CU$7,Tb.Financiering[[#This Row],[Eigen
bijdrage]]+Tb.Financiering[[#This Row],[Andere
subsidie(s)]]+Tb.Financiering[[#This Row],[Anders]],0)</f>
        <v>0</v>
      </c>
      <c r="CV110" s="259">
        <f>IF(Tb.Financiering[[#This Row],[Pnr.]]=CV$7,Tb.Financiering[[#This Row],[Eigen
bijdrage]]+Tb.Financiering[[#This Row],[Andere
subsidie(s)]]+Tb.Financiering[[#This Row],[Anders]],0)</f>
        <v>0</v>
      </c>
      <c r="CW110" s="259">
        <f>IF(Tb.Financiering[[#This Row],[Pnr.]]=CW$7,Tb.Financiering[[#This Row],[Eigen
bijdrage]]+Tb.Financiering[[#This Row],[Andere
subsidie(s)]]+Tb.Financiering[[#This Row],[Anders]],0)</f>
        <v>0</v>
      </c>
      <c r="CX110" s="259">
        <f>IF(Tb.Financiering[[#This Row],[Pnr.]]=CX$7,Tb.Financiering[[#This Row],[Eigen
bijdrage]]+Tb.Financiering[[#This Row],[Andere
subsidie(s)]]+Tb.Financiering[[#This Row],[Anders]],0)</f>
        <v>0</v>
      </c>
      <c r="CY110" s="259">
        <f>IF(Tb.Financiering[[#This Row],[Pnr.]]=CY$7,Tb.Financiering[[#This Row],[Eigen
bijdrage]]+Tb.Financiering[[#This Row],[Andere
subsidie(s)]]+Tb.Financiering[[#This Row],[Anders]],0)</f>
        <v>0</v>
      </c>
      <c r="CZ110" s="259">
        <f>IF(Tb.Financiering[[#This Row],[Pnr.]]=CZ$7,Tb.Financiering[[#This Row],[Eigen
bijdrage]]+Tb.Financiering[[#This Row],[Andere
subsidie(s)]]+Tb.Financiering[[#This Row],[Anders]],0)</f>
        <v>0</v>
      </c>
      <c r="DA110" s="259">
        <f>IF(Tb.Financiering[[#This Row],[Pnr.]]=DA$7,Tb.Financiering[[#This Row],[Eigen
bijdrage]]+Tb.Financiering[[#This Row],[Andere
subsidie(s)]]+Tb.Financiering[[#This Row],[Anders]],0)</f>
        <v>0</v>
      </c>
      <c r="DB110" s="259">
        <f>IF(Tb.Financiering[[#This Row],[Pnr.]]=DB$7,Tb.Financiering[[#This Row],[Eigen
bijdrage]]+Tb.Financiering[[#This Row],[Andere
subsidie(s)]]+Tb.Financiering[[#This Row],[Anders]],0)</f>
        <v>0</v>
      </c>
      <c r="DC110" s="259">
        <f>IF(Tb.Financiering[[#This Row],[Pnr.]]=DC$7,Tb.Financiering[[#This Row],[Eigen
bijdrage]]+Tb.Financiering[[#This Row],[Andere
subsidie(s)]]+Tb.Financiering[[#This Row],[Anders]],0)</f>
        <v>0</v>
      </c>
      <c r="DD110" s="259">
        <f>IF(Tb.Financiering[[#This Row],[Pnr.]]=DD$7,Tb.Financiering[[#This Row],[Eigen
bijdrage]]+Tb.Financiering[[#This Row],[Andere
subsidie(s)]]+Tb.Financiering[[#This Row],[Anders]],0)</f>
        <v>0</v>
      </c>
      <c r="DE110" s="259">
        <f>IF(Tb.Financiering[[#This Row],[Pnr.]]=DE$7,Tb.Financiering[[#This Row],[Eigen
bijdrage]]+Tb.Financiering[[#This Row],[Andere
subsidie(s)]]+Tb.Financiering[[#This Row],[Anders]],0)</f>
        <v>0</v>
      </c>
      <c r="DF110" s="259">
        <f>IF(Tb.Financiering[[#This Row],[Pnr.]]=DF$7,Tb.Financiering[[#This Row],[Eigen
bijdrage]]+Tb.Financiering[[#This Row],[Andere
subsidie(s)]]+Tb.Financiering[[#This Row],[Anders]],0)</f>
        <v>0</v>
      </c>
      <c r="DG110" s="259">
        <f>IF(Tb.Financiering[[#This Row],[Pnr.]]=DG$7,Tb.Financiering[[#This Row],[Eigen
bijdrage]]+Tb.Financiering[[#This Row],[Andere
subsidie(s)]]+Tb.Financiering[[#This Row],[Anders]],0)</f>
        <v>0</v>
      </c>
      <c r="DH110" s="259">
        <f>IF(Tb.Financiering[[#This Row],[Pnr.]]=DH$7,Tb.Financiering[[#This Row],[Eigen
bijdrage]]+Tb.Financiering[[#This Row],[Andere
subsidie(s)]]+Tb.Financiering[[#This Row],[Anders]],0)</f>
        <v>0</v>
      </c>
      <c r="DI110" s="259">
        <f>IF(Tb.Financiering[[#This Row],[Pnr.]]=DI$7,Tb.Financiering[[#This Row],[Eigen
bijdrage]]+Tb.Financiering[[#This Row],[Andere
subsidie(s)]]+Tb.Financiering[[#This Row],[Anders]],0)</f>
        <v>0</v>
      </c>
      <c r="DJ110" s="259">
        <f>IF(Tb.Financiering[[#This Row],[Pnr.]]=DJ$7,Tb.Financiering[[#This Row],[Eigen
bijdrage]]+Tb.Financiering[[#This Row],[Andere
subsidie(s)]]+Tb.Financiering[[#This Row],[Anders]],0)</f>
        <v>0</v>
      </c>
      <c r="DK110" s="259">
        <f>IF(Tb.Financiering[[#This Row],[Pnr.]]=DK$7,Tb.Financiering[[#This Row],[Eigen
bijdrage]]+Tb.Financiering[[#This Row],[Andere
subsidie(s)]]+Tb.Financiering[[#This Row],[Anders]],0)</f>
        <v>0</v>
      </c>
      <c r="XEZ110" s="267"/>
      <c r="XFA110" s="267"/>
      <c r="XFB110" s="267"/>
      <c r="XFC110" s="267"/>
      <c r="XFD110" s="31"/>
    </row>
    <row r="111" spans="1:115 16380:16384" s="4" customFormat="1" x14ac:dyDescent="0.3">
      <c r="A111" s="31"/>
      <c r="B111" s="147"/>
      <c r="C111" s="147"/>
      <c r="D111" s="11">
        <f>SUMIF(Tbl.Kosten[PSAnr.],Tb.Financiering[[#This Row],[PSAnr.]],Tbl.Kosten[Totaal kosten])</f>
        <v>0</v>
      </c>
      <c r="E111" s="164">
        <f>SUMIF(Tbl.Kosten[PSAnr.],Tb.Financiering[[#This Row],[PSAnr.]],Tbl.Kosten[Subsidie])</f>
        <v>0</v>
      </c>
      <c r="F111" s="165"/>
      <c r="G111" s="164">
        <f>Tb.Financiering[[#This Row],[Begrote kosten]]-Tb.Financiering[[#This Row],[Berekende GLB subsidie]]-Tb.Financiering[[#This Row],[Correctie GLB subsidie]]</f>
        <v>0</v>
      </c>
      <c r="H111" s="166"/>
      <c r="I111" s="166"/>
      <c r="J111" s="166"/>
      <c r="K111" s="162"/>
      <c r="L111" s="97">
        <f>Tb.Financiering[[#This Row],[Te financieren]]-SUM(Tb.Financiering[[#This Row],[Eigen
bijdrage]:[Anders]])</f>
        <v>0</v>
      </c>
      <c r="M111" s="170" t="str">
        <f>IFERROR(VLOOKUP(Tb.Financiering[[#This Row],[Partnernaam]],Tbl.Projectpartners[[Naam]:[PNr.]],9,FALSE),"")</f>
        <v/>
      </c>
      <c r="N111" s="152" t="str">
        <f>IFERROR(VLOOKUP(Tb.Financiering[[#This Row],[Subsidiabele activiteit]],Tbl.Subsidiehoogte[[Subsidieactiviteit]:[SAnr.]],3,FALSE),"")</f>
        <v/>
      </c>
      <c r="O111" s="152" t="str">
        <f>_xlfn.CONCAT(Tb.Financiering[[#This Row],[Pnr.]],Tb.Financiering[[#This Row],[SAnr.]])</f>
        <v/>
      </c>
      <c r="P111" s="154">
        <f>IF(Tb.Financiering[[#This Row],[Pnr.]]=P$7,Tb.Financiering[[#This Row],[Te financieren]]-Tb.Financiering[[#This Row],[Eigen
bijdrage]]-Tb.Financiering[[#This Row],[Andere
subsidie(s)]]-Tb.Financiering[[#This Row],[Anders]],0)</f>
        <v>0</v>
      </c>
      <c r="Q111" s="154">
        <f>IF(Tb.Financiering[[#This Row],[Pnr.]]=Q$7,Tb.Financiering[[#This Row],[Te financieren]]-Tb.Financiering[[#This Row],[Eigen
bijdrage]]-Tb.Financiering[[#This Row],[Andere
subsidie(s)]]-Tb.Financiering[[#This Row],[Anders]],0)</f>
        <v>0</v>
      </c>
      <c r="R111" s="154">
        <f>IF(Tb.Financiering[[#This Row],[Pnr.]]=R$7,Tb.Financiering[[#This Row],[Te financieren]]-Tb.Financiering[[#This Row],[Eigen
bijdrage]]-Tb.Financiering[[#This Row],[Andere
subsidie(s)]]-Tb.Financiering[[#This Row],[Anders]],0)</f>
        <v>0</v>
      </c>
      <c r="S111" s="154">
        <f>IF(Tb.Financiering[[#This Row],[Pnr.]]=S$7,Tb.Financiering[[#This Row],[Te financieren]]-Tb.Financiering[[#This Row],[Eigen
bijdrage]]-Tb.Financiering[[#This Row],[Andere
subsidie(s)]]-Tb.Financiering[[#This Row],[Anders]],0)</f>
        <v>0</v>
      </c>
      <c r="T111" s="154">
        <f>IF(Tb.Financiering[[#This Row],[Pnr.]]=T$7,Tb.Financiering[[#This Row],[Te financieren]]-Tb.Financiering[[#This Row],[Eigen
bijdrage]]-Tb.Financiering[[#This Row],[Andere
subsidie(s)]]-Tb.Financiering[[#This Row],[Anders]],0)</f>
        <v>0</v>
      </c>
      <c r="U111" s="154">
        <f>IF(Tb.Financiering[[#This Row],[Pnr.]]=U$7,Tb.Financiering[[#This Row],[Te financieren]]-Tb.Financiering[[#This Row],[Eigen
bijdrage]]-Tb.Financiering[[#This Row],[Andere
subsidie(s)]]-Tb.Financiering[[#This Row],[Anders]],0)</f>
        <v>0</v>
      </c>
      <c r="V111" s="154">
        <f>IF(Tb.Financiering[[#This Row],[Pnr.]]=V$7,Tb.Financiering[[#This Row],[Te financieren]]-Tb.Financiering[[#This Row],[Eigen
bijdrage]]-Tb.Financiering[[#This Row],[Andere
subsidie(s)]]-Tb.Financiering[[#This Row],[Anders]],0)</f>
        <v>0</v>
      </c>
      <c r="W111" s="154">
        <f>IF(Tb.Financiering[[#This Row],[Pnr.]]=W$7,Tb.Financiering[[#This Row],[Te financieren]]-Tb.Financiering[[#This Row],[Eigen
bijdrage]]-Tb.Financiering[[#This Row],[Andere
subsidie(s)]]-Tb.Financiering[[#This Row],[Anders]],0)</f>
        <v>0</v>
      </c>
      <c r="X111" s="154">
        <f>IF(Tb.Financiering[[#This Row],[Pnr.]]=X$7,Tb.Financiering[[#This Row],[Te financieren]]-Tb.Financiering[[#This Row],[Eigen
bijdrage]]-Tb.Financiering[[#This Row],[Andere
subsidie(s)]]-Tb.Financiering[[#This Row],[Anders]],0)</f>
        <v>0</v>
      </c>
      <c r="Y111" s="154">
        <f>IF(Tb.Financiering[[#This Row],[Pnr.]]=Y$7,Tb.Financiering[[#This Row],[Te financieren]]-Tb.Financiering[[#This Row],[Eigen
bijdrage]]-Tb.Financiering[[#This Row],[Andere
subsidie(s)]]-Tb.Financiering[[#This Row],[Anders]],0)</f>
        <v>0</v>
      </c>
      <c r="Z111" s="154">
        <f>IF(Tb.Financiering[[#This Row],[Pnr.]]=Z$7,Tb.Financiering[[#This Row],[Te financieren]]-Tb.Financiering[[#This Row],[Eigen
bijdrage]]-Tb.Financiering[[#This Row],[Andere
subsidie(s)]]-Tb.Financiering[[#This Row],[Anders]],0)</f>
        <v>0</v>
      </c>
      <c r="AA111" s="154">
        <f>IF(Tb.Financiering[[#This Row],[Pnr.]]=AA$7,Tb.Financiering[[#This Row],[Te financieren]]-Tb.Financiering[[#This Row],[Eigen
bijdrage]]-Tb.Financiering[[#This Row],[Andere
subsidie(s)]]-Tb.Financiering[[#This Row],[Anders]],0)</f>
        <v>0</v>
      </c>
      <c r="AB111" s="154">
        <f>IF(Tb.Financiering[[#This Row],[Pnr.]]=AB$7,Tb.Financiering[[#This Row],[Te financieren]]-Tb.Financiering[[#This Row],[Eigen
bijdrage]]-Tb.Financiering[[#This Row],[Andere
subsidie(s)]]-Tb.Financiering[[#This Row],[Anders]],0)</f>
        <v>0</v>
      </c>
      <c r="AC111" s="154">
        <f>IF(Tb.Financiering[[#This Row],[Pnr.]]=AC$7,Tb.Financiering[[#This Row],[Te financieren]]-Tb.Financiering[[#This Row],[Eigen
bijdrage]]-Tb.Financiering[[#This Row],[Andere
subsidie(s)]]-Tb.Financiering[[#This Row],[Anders]],0)</f>
        <v>0</v>
      </c>
      <c r="AD111" s="154">
        <f>IF(Tb.Financiering[[#This Row],[Pnr.]]=AD$7,Tb.Financiering[[#This Row],[Te financieren]]-Tb.Financiering[[#This Row],[Eigen
bijdrage]]-Tb.Financiering[[#This Row],[Andere
subsidie(s)]]-Tb.Financiering[[#This Row],[Anders]],0)</f>
        <v>0</v>
      </c>
      <c r="AE111" s="154">
        <f>IF(Tb.Financiering[[#This Row],[Pnr.]]=AE$7,Tb.Financiering[[#This Row],[Te financieren]]-Tb.Financiering[[#This Row],[Eigen
bijdrage]]-Tb.Financiering[[#This Row],[Andere
subsidie(s)]]-Tb.Financiering[[#This Row],[Anders]],0)</f>
        <v>0</v>
      </c>
      <c r="AF111" s="154">
        <f>IF(Tb.Financiering[[#This Row],[Pnr.]]=AF$7,Tb.Financiering[[#This Row],[Te financieren]]-Tb.Financiering[[#This Row],[Eigen
bijdrage]]-Tb.Financiering[[#This Row],[Andere
subsidie(s)]]-Tb.Financiering[[#This Row],[Anders]],0)</f>
        <v>0</v>
      </c>
      <c r="AG111" s="154">
        <f>IF(Tb.Financiering[[#This Row],[Pnr.]]=AG$7,Tb.Financiering[[#This Row],[Te financieren]]-Tb.Financiering[[#This Row],[Eigen
bijdrage]]-Tb.Financiering[[#This Row],[Andere
subsidie(s)]]-Tb.Financiering[[#This Row],[Anders]],0)</f>
        <v>0</v>
      </c>
      <c r="AH111" s="154">
        <f>IF(Tb.Financiering[[#This Row],[Pnr.]]=AH$7,Tb.Financiering[[#This Row],[Te financieren]]-Tb.Financiering[[#This Row],[Eigen
bijdrage]]-Tb.Financiering[[#This Row],[Andere
subsidie(s)]]-Tb.Financiering[[#This Row],[Anders]],0)</f>
        <v>0</v>
      </c>
      <c r="AI111" s="154">
        <f>IF(Tb.Financiering[[#This Row],[Pnr.]]=AI$7,Tb.Financiering[[#This Row],[Te financieren]]-Tb.Financiering[[#This Row],[Eigen
bijdrage]]-Tb.Financiering[[#This Row],[Andere
subsidie(s)]]-Tb.Financiering[[#This Row],[Anders]],0)</f>
        <v>0</v>
      </c>
      <c r="AJ111" s="154">
        <f>IF(Tb.Financiering[[#This Row],[Pnr.]]=AJ$7,Tb.Financiering[[#This Row],[Te financieren]]-Tb.Financiering[[#This Row],[Eigen
bijdrage]]-Tb.Financiering[[#This Row],[Andere
subsidie(s)]]-Tb.Financiering[[#This Row],[Anders]],0)</f>
        <v>0</v>
      </c>
      <c r="AK111" s="154">
        <f>IF(Tb.Financiering[[#This Row],[Pnr.]]=AK$7,Tb.Financiering[[#This Row],[Te financieren]]-Tb.Financiering[[#This Row],[Eigen
bijdrage]]-Tb.Financiering[[#This Row],[Andere
subsidie(s)]]-Tb.Financiering[[#This Row],[Anders]],0)</f>
        <v>0</v>
      </c>
      <c r="AL111" s="154">
        <f>IF(Tb.Financiering[[#This Row],[Pnr.]]=AL$7,Tb.Financiering[[#This Row],[Te financieren]]-Tb.Financiering[[#This Row],[Eigen
bijdrage]]-Tb.Financiering[[#This Row],[Andere
subsidie(s)]]-Tb.Financiering[[#This Row],[Anders]],0)</f>
        <v>0</v>
      </c>
      <c r="AM111" s="154">
        <f>IF(Tb.Financiering[[#This Row],[Pnr.]]=AM$7,Tb.Financiering[[#This Row],[Te financieren]]-Tb.Financiering[[#This Row],[Eigen
bijdrage]]-Tb.Financiering[[#This Row],[Andere
subsidie(s)]]-Tb.Financiering[[#This Row],[Anders]],0)</f>
        <v>0</v>
      </c>
      <c r="AN111" s="154">
        <f>IF(Tb.Financiering[[#This Row],[Pnr.]]=AN$7,Tb.Financiering[[#This Row],[Te financieren]]-Tb.Financiering[[#This Row],[Eigen
bijdrage]]-Tb.Financiering[[#This Row],[Andere
subsidie(s)]]-Tb.Financiering[[#This Row],[Anders]],0)</f>
        <v>0</v>
      </c>
      <c r="AO111" s="154">
        <f>IF(Tb.Financiering[[#This Row],[Pnr.]]=AO$7,Tb.Financiering[[#This Row],[Te financieren]]-Tb.Financiering[[#This Row],[Eigen
bijdrage]]-Tb.Financiering[[#This Row],[Andere
subsidie(s)]]-Tb.Financiering[[#This Row],[Anders]],0)</f>
        <v>0</v>
      </c>
      <c r="AP111" s="154">
        <f>IF(Tb.Financiering[[#This Row],[Pnr.]]=AP$7,Tb.Financiering[[#This Row],[Te financieren]]-Tb.Financiering[[#This Row],[Eigen
bijdrage]]-Tb.Financiering[[#This Row],[Andere
subsidie(s)]]-Tb.Financiering[[#This Row],[Anders]],0)</f>
        <v>0</v>
      </c>
      <c r="AQ111" s="154">
        <f>IF(Tb.Financiering[[#This Row],[Pnr.]]=AQ$7,Tb.Financiering[[#This Row],[Te financieren]]-Tb.Financiering[[#This Row],[Eigen
bijdrage]]-Tb.Financiering[[#This Row],[Andere
subsidie(s)]]-Tb.Financiering[[#This Row],[Anders]],0)</f>
        <v>0</v>
      </c>
      <c r="AR111" s="154">
        <f>IF(Tb.Financiering[[#This Row],[Pnr.]]=AR$7,Tb.Financiering[[#This Row],[Te financieren]]-Tb.Financiering[[#This Row],[Eigen
bijdrage]]-Tb.Financiering[[#This Row],[Andere
subsidie(s)]]-Tb.Financiering[[#This Row],[Anders]],0)</f>
        <v>0</v>
      </c>
      <c r="AS111" s="154">
        <f>IF(Tb.Financiering[[#This Row],[Pnr.]]=AS$7,Tb.Financiering[[#This Row],[Te financieren]]-Tb.Financiering[[#This Row],[Eigen
bijdrage]]-Tb.Financiering[[#This Row],[Andere
subsidie(s)]]-Tb.Financiering[[#This Row],[Anders]],0)</f>
        <v>0</v>
      </c>
      <c r="AT111" s="154">
        <f>IF(Tb.Financiering[[#This Row],[Pnr.]]=AT$7,Tb.Financiering[[#This Row],[Te financieren]]-Tb.Financiering[[#This Row],[Eigen
bijdrage]]-Tb.Financiering[[#This Row],[Andere
subsidie(s)]]-Tb.Financiering[[#This Row],[Anders]],0)</f>
        <v>0</v>
      </c>
      <c r="AU111" s="154">
        <f>IF(Tb.Financiering[[#This Row],[Pnr.]]=AU$7,Tb.Financiering[[#This Row],[Te financieren]]-Tb.Financiering[[#This Row],[Eigen
bijdrage]]-Tb.Financiering[[#This Row],[Andere
subsidie(s)]]-Tb.Financiering[[#This Row],[Anders]],0)</f>
        <v>0</v>
      </c>
      <c r="AV111" s="154">
        <f>IF(Tb.Financiering[[#This Row],[Pnr.]]=AV$7,Tb.Financiering[[#This Row],[Te financieren]]-Tb.Financiering[[#This Row],[Eigen
bijdrage]]-Tb.Financiering[[#This Row],[Andere
subsidie(s)]]-Tb.Financiering[[#This Row],[Anders]],0)</f>
        <v>0</v>
      </c>
      <c r="AW111" s="154">
        <f>IF(Tb.Financiering[[#This Row],[Pnr.]]=AW$7,Tb.Financiering[[#This Row],[Te financieren]]-Tb.Financiering[[#This Row],[Eigen
bijdrage]]-Tb.Financiering[[#This Row],[Andere
subsidie(s)]]-Tb.Financiering[[#This Row],[Anders]],0)</f>
        <v>0</v>
      </c>
      <c r="AX111" s="154">
        <f>IF(Tb.Financiering[[#This Row],[Pnr.]]=AX$7,Tb.Financiering[[#This Row],[Te financieren]]-Tb.Financiering[[#This Row],[Eigen
bijdrage]]-Tb.Financiering[[#This Row],[Andere
subsidie(s)]]-Tb.Financiering[[#This Row],[Anders]],0)</f>
        <v>0</v>
      </c>
      <c r="AY111" s="154">
        <f>IF(Tb.Financiering[[#This Row],[Pnr.]]=AY$7,Tb.Financiering[[#This Row],[Te financieren]]-Tb.Financiering[[#This Row],[Eigen
bijdrage]]-Tb.Financiering[[#This Row],[Andere
subsidie(s)]]-Tb.Financiering[[#This Row],[Anders]],0)</f>
        <v>0</v>
      </c>
      <c r="AZ111" s="154">
        <f>IF(Tb.Financiering[[#This Row],[Pnr.]]=AZ$7,Tb.Financiering[[#This Row],[Te financieren]]-Tb.Financiering[[#This Row],[Eigen
bijdrage]]-Tb.Financiering[[#This Row],[Andere
subsidie(s)]]-Tb.Financiering[[#This Row],[Anders]],0)</f>
        <v>0</v>
      </c>
      <c r="BA111" s="154">
        <f>IF(Tb.Financiering[[#This Row],[Pnr.]]=BA$7,Tb.Financiering[[#This Row],[Te financieren]]-Tb.Financiering[[#This Row],[Eigen
bijdrage]]-Tb.Financiering[[#This Row],[Andere
subsidie(s)]]-Tb.Financiering[[#This Row],[Anders]],0)</f>
        <v>0</v>
      </c>
      <c r="BB111" s="154">
        <f>IF(Tb.Financiering[[#This Row],[Pnr.]]=BB$7,Tb.Financiering[[#This Row],[Te financieren]]-Tb.Financiering[[#This Row],[Eigen
bijdrage]]-Tb.Financiering[[#This Row],[Andere
subsidie(s)]]-Tb.Financiering[[#This Row],[Anders]],0)</f>
        <v>0</v>
      </c>
      <c r="BC111" s="154">
        <f>IF(Tb.Financiering[[#This Row],[Pnr.]]=BC$7,Tb.Financiering[[#This Row],[Te financieren]]-Tb.Financiering[[#This Row],[Eigen
bijdrage]]-Tb.Financiering[[#This Row],[Andere
subsidie(s)]]-Tb.Financiering[[#This Row],[Anders]],0)</f>
        <v>0</v>
      </c>
      <c r="BD111" s="154">
        <f>IF(Tb.Financiering[[#This Row],[Pnr.]]=BD$7,Tb.Financiering[[#This Row],[Te financieren]]-Tb.Financiering[[#This Row],[Eigen
bijdrage]]-Tb.Financiering[[#This Row],[Andere
subsidie(s)]]-Tb.Financiering[[#This Row],[Anders]],0)</f>
        <v>0</v>
      </c>
      <c r="BE111" s="154">
        <f>IF(Tb.Financiering[[#This Row],[Pnr.]]=BE$7,Tb.Financiering[[#This Row],[Te financieren]]-Tb.Financiering[[#This Row],[Eigen
bijdrage]]-Tb.Financiering[[#This Row],[Andere
subsidie(s)]]-Tb.Financiering[[#This Row],[Anders]],0)</f>
        <v>0</v>
      </c>
      <c r="BF111" s="154">
        <f>IF(Tb.Financiering[[#This Row],[Pnr.]]=BF$7,Tb.Financiering[[#This Row],[Te financieren]]-Tb.Financiering[[#This Row],[Eigen
bijdrage]]-Tb.Financiering[[#This Row],[Andere
subsidie(s)]]-Tb.Financiering[[#This Row],[Anders]],0)</f>
        <v>0</v>
      </c>
      <c r="BG111" s="154">
        <f>IF(Tb.Financiering[[#This Row],[Pnr.]]=BG$7,Tb.Financiering[[#This Row],[Te financieren]]-Tb.Financiering[[#This Row],[Eigen
bijdrage]]-Tb.Financiering[[#This Row],[Andere
subsidie(s)]]-Tb.Financiering[[#This Row],[Anders]],0)</f>
        <v>0</v>
      </c>
      <c r="BH111" s="154">
        <f>IF(Tb.Financiering[[#This Row],[Pnr.]]=BH$7,Tb.Financiering[[#This Row],[Te financieren]]-Tb.Financiering[[#This Row],[Eigen
bijdrage]]-Tb.Financiering[[#This Row],[Andere
subsidie(s)]]-Tb.Financiering[[#This Row],[Anders]],0)</f>
        <v>0</v>
      </c>
      <c r="BI111" s="154">
        <f>IF(Tb.Financiering[[#This Row],[Pnr.]]=BI$7,Tb.Financiering[[#This Row],[Te financieren]]-Tb.Financiering[[#This Row],[Eigen
bijdrage]]-Tb.Financiering[[#This Row],[Andere
subsidie(s)]]-Tb.Financiering[[#This Row],[Anders]],0)</f>
        <v>0</v>
      </c>
      <c r="BJ111" s="154">
        <f>IF(Tb.Financiering[[#This Row],[Pnr.]]=BJ$7,Tb.Financiering[[#This Row],[Te financieren]]-Tb.Financiering[[#This Row],[Eigen
bijdrage]]-Tb.Financiering[[#This Row],[Andere
subsidie(s)]]-Tb.Financiering[[#This Row],[Anders]],0)</f>
        <v>0</v>
      </c>
      <c r="BK111" s="154">
        <f>IF(Tb.Financiering[[#This Row],[Pnr.]]=BK$7,Tb.Financiering[[#This Row],[Te financieren]]-Tb.Financiering[[#This Row],[Eigen
bijdrage]]-Tb.Financiering[[#This Row],[Andere
subsidie(s)]]-Tb.Financiering[[#This Row],[Anders]],0)</f>
        <v>0</v>
      </c>
      <c r="BL111" s="154">
        <f>IF(Tb.Financiering[[#This Row],[Pnr.]]=BL$7,Tb.Financiering[[#This Row],[Te financieren]]-Tb.Financiering[[#This Row],[Eigen
bijdrage]]-Tb.Financiering[[#This Row],[Andere
subsidie(s)]]-Tb.Financiering[[#This Row],[Anders]],0)</f>
        <v>0</v>
      </c>
      <c r="BM111" s="154">
        <f>IF(Tb.Financiering[[#This Row],[Pnr.]]=BM$7,Tb.Financiering[[#This Row],[Te financieren]]-Tb.Financiering[[#This Row],[Eigen
bijdrage]]-Tb.Financiering[[#This Row],[Andere
subsidie(s)]]-Tb.Financiering[[#This Row],[Anders]],0)</f>
        <v>0</v>
      </c>
      <c r="BN111" s="259">
        <f>IF(Tb.Financiering[[#This Row],[Pnr.]]=BN$7,Tb.Financiering[[#This Row],[Eigen
bijdrage]]+Tb.Financiering[[#This Row],[Andere
subsidie(s)]]+Tb.Financiering[[#This Row],[Anders]],0)</f>
        <v>0</v>
      </c>
      <c r="BO111" s="259">
        <f>IF(Tb.Financiering[[#This Row],[Pnr.]]=BO$7,Tb.Financiering[[#This Row],[Eigen
bijdrage]]+Tb.Financiering[[#This Row],[Andere
subsidie(s)]]+Tb.Financiering[[#This Row],[Anders]],0)</f>
        <v>0</v>
      </c>
      <c r="BP111" s="259">
        <f>IF(Tb.Financiering[[#This Row],[Pnr.]]=BP$7,Tb.Financiering[[#This Row],[Eigen
bijdrage]]+Tb.Financiering[[#This Row],[Andere
subsidie(s)]]+Tb.Financiering[[#This Row],[Anders]],0)</f>
        <v>0</v>
      </c>
      <c r="BQ111" s="259">
        <f>IF(Tb.Financiering[[#This Row],[Pnr.]]=BQ$7,Tb.Financiering[[#This Row],[Eigen
bijdrage]]+Tb.Financiering[[#This Row],[Andere
subsidie(s)]]+Tb.Financiering[[#This Row],[Anders]],0)</f>
        <v>0</v>
      </c>
      <c r="BR111" s="259">
        <f>IF(Tb.Financiering[[#This Row],[Pnr.]]=BR$7,Tb.Financiering[[#This Row],[Eigen
bijdrage]]+Tb.Financiering[[#This Row],[Andere
subsidie(s)]]+Tb.Financiering[[#This Row],[Anders]],0)</f>
        <v>0</v>
      </c>
      <c r="BS111" s="259">
        <f>IF(Tb.Financiering[[#This Row],[Pnr.]]=BS$7,Tb.Financiering[[#This Row],[Eigen
bijdrage]]+Tb.Financiering[[#This Row],[Andere
subsidie(s)]]+Tb.Financiering[[#This Row],[Anders]],0)</f>
        <v>0</v>
      </c>
      <c r="BT111" s="259">
        <f>IF(Tb.Financiering[[#This Row],[Pnr.]]=BT$7,Tb.Financiering[[#This Row],[Eigen
bijdrage]]+Tb.Financiering[[#This Row],[Andere
subsidie(s)]]+Tb.Financiering[[#This Row],[Anders]],0)</f>
        <v>0</v>
      </c>
      <c r="BU111" s="259">
        <f>IF(Tb.Financiering[[#This Row],[Pnr.]]=BU$7,Tb.Financiering[[#This Row],[Eigen
bijdrage]]+Tb.Financiering[[#This Row],[Andere
subsidie(s)]]+Tb.Financiering[[#This Row],[Anders]],0)</f>
        <v>0</v>
      </c>
      <c r="BV111" s="259">
        <f>IF(Tb.Financiering[[#This Row],[Pnr.]]=BV$7,Tb.Financiering[[#This Row],[Eigen
bijdrage]]+Tb.Financiering[[#This Row],[Andere
subsidie(s)]]+Tb.Financiering[[#This Row],[Anders]],0)</f>
        <v>0</v>
      </c>
      <c r="BW111" s="259">
        <f>IF(Tb.Financiering[[#This Row],[Pnr.]]=BW$7,Tb.Financiering[[#This Row],[Eigen
bijdrage]]+Tb.Financiering[[#This Row],[Andere
subsidie(s)]]+Tb.Financiering[[#This Row],[Anders]],0)</f>
        <v>0</v>
      </c>
      <c r="BX111" s="259">
        <f>IF(Tb.Financiering[[#This Row],[Pnr.]]=BX$7,Tb.Financiering[[#This Row],[Eigen
bijdrage]]+Tb.Financiering[[#This Row],[Andere
subsidie(s)]]+Tb.Financiering[[#This Row],[Anders]],0)</f>
        <v>0</v>
      </c>
      <c r="BY111" s="259">
        <f>IF(Tb.Financiering[[#This Row],[Pnr.]]=BY$7,Tb.Financiering[[#This Row],[Eigen
bijdrage]]+Tb.Financiering[[#This Row],[Andere
subsidie(s)]]+Tb.Financiering[[#This Row],[Anders]],0)</f>
        <v>0</v>
      </c>
      <c r="BZ111" s="259">
        <f>IF(Tb.Financiering[[#This Row],[Pnr.]]=BZ$7,Tb.Financiering[[#This Row],[Eigen
bijdrage]]+Tb.Financiering[[#This Row],[Andere
subsidie(s)]]+Tb.Financiering[[#This Row],[Anders]],0)</f>
        <v>0</v>
      </c>
      <c r="CA111" s="259">
        <f>IF(Tb.Financiering[[#This Row],[Pnr.]]=CA$7,Tb.Financiering[[#This Row],[Eigen
bijdrage]]+Tb.Financiering[[#This Row],[Andere
subsidie(s)]]+Tb.Financiering[[#This Row],[Anders]],0)</f>
        <v>0</v>
      </c>
      <c r="CB111" s="259">
        <f>IF(Tb.Financiering[[#This Row],[Pnr.]]=CB$7,Tb.Financiering[[#This Row],[Eigen
bijdrage]]+Tb.Financiering[[#This Row],[Andere
subsidie(s)]]+Tb.Financiering[[#This Row],[Anders]],0)</f>
        <v>0</v>
      </c>
      <c r="CC111" s="259">
        <f>IF(Tb.Financiering[[#This Row],[Pnr.]]=CC$7,Tb.Financiering[[#This Row],[Eigen
bijdrage]]+Tb.Financiering[[#This Row],[Andere
subsidie(s)]]+Tb.Financiering[[#This Row],[Anders]],0)</f>
        <v>0</v>
      </c>
      <c r="CD111" s="259">
        <f>IF(Tb.Financiering[[#This Row],[Pnr.]]=CD$7,Tb.Financiering[[#This Row],[Eigen
bijdrage]]+Tb.Financiering[[#This Row],[Andere
subsidie(s)]]+Tb.Financiering[[#This Row],[Anders]],0)</f>
        <v>0</v>
      </c>
      <c r="CE111" s="259">
        <f>IF(Tb.Financiering[[#This Row],[Pnr.]]=CE$7,Tb.Financiering[[#This Row],[Eigen
bijdrage]]+Tb.Financiering[[#This Row],[Andere
subsidie(s)]]+Tb.Financiering[[#This Row],[Anders]],0)</f>
        <v>0</v>
      </c>
      <c r="CF111" s="259">
        <f>IF(Tb.Financiering[[#This Row],[Pnr.]]=CF$7,Tb.Financiering[[#This Row],[Eigen
bijdrage]]+Tb.Financiering[[#This Row],[Andere
subsidie(s)]]+Tb.Financiering[[#This Row],[Anders]],0)</f>
        <v>0</v>
      </c>
      <c r="CG111" s="259">
        <f>IF(Tb.Financiering[[#This Row],[Pnr.]]=CG$7,Tb.Financiering[[#This Row],[Eigen
bijdrage]]+Tb.Financiering[[#This Row],[Andere
subsidie(s)]]+Tb.Financiering[[#This Row],[Anders]],0)</f>
        <v>0</v>
      </c>
      <c r="CH111" s="259">
        <f>IF(Tb.Financiering[[#This Row],[Pnr.]]=CH$7,Tb.Financiering[[#This Row],[Eigen
bijdrage]]+Tb.Financiering[[#This Row],[Andere
subsidie(s)]]+Tb.Financiering[[#This Row],[Anders]],0)</f>
        <v>0</v>
      </c>
      <c r="CI111" s="259">
        <f>IF(Tb.Financiering[[#This Row],[Pnr.]]=CI$7,Tb.Financiering[[#This Row],[Eigen
bijdrage]]+Tb.Financiering[[#This Row],[Andere
subsidie(s)]]+Tb.Financiering[[#This Row],[Anders]],0)</f>
        <v>0</v>
      </c>
      <c r="CJ111" s="259">
        <f>IF(Tb.Financiering[[#This Row],[Pnr.]]=CJ$7,Tb.Financiering[[#This Row],[Eigen
bijdrage]]+Tb.Financiering[[#This Row],[Andere
subsidie(s)]]+Tb.Financiering[[#This Row],[Anders]],0)</f>
        <v>0</v>
      </c>
      <c r="CK111" s="259">
        <f>IF(Tb.Financiering[[#This Row],[Pnr.]]=CK$7,Tb.Financiering[[#This Row],[Eigen
bijdrage]]+Tb.Financiering[[#This Row],[Andere
subsidie(s)]]+Tb.Financiering[[#This Row],[Anders]],0)</f>
        <v>0</v>
      </c>
      <c r="CL111" s="259">
        <f>IF(Tb.Financiering[[#This Row],[Pnr.]]=CL$7,Tb.Financiering[[#This Row],[Eigen
bijdrage]]+Tb.Financiering[[#This Row],[Andere
subsidie(s)]]+Tb.Financiering[[#This Row],[Anders]],0)</f>
        <v>0</v>
      </c>
      <c r="CM111" s="259">
        <f>IF(Tb.Financiering[[#This Row],[Pnr.]]=CM$7,Tb.Financiering[[#This Row],[Eigen
bijdrage]]+Tb.Financiering[[#This Row],[Andere
subsidie(s)]]+Tb.Financiering[[#This Row],[Anders]],0)</f>
        <v>0</v>
      </c>
      <c r="CN111" s="259">
        <f>IF(Tb.Financiering[[#This Row],[Pnr.]]=CN$7,Tb.Financiering[[#This Row],[Eigen
bijdrage]]+Tb.Financiering[[#This Row],[Andere
subsidie(s)]]+Tb.Financiering[[#This Row],[Anders]],0)</f>
        <v>0</v>
      </c>
      <c r="CO111" s="259">
        <f>IF(Tb.Financiering[[#This Row],[Pnr.]]=CO$7,Tb.Financiering[[#This Row],[Eigen
bijdrage]]+Tb.Financiering[[#This Row],[Andere
subsidie(s)]]+Tb.Financiering[[#This Row],[Anders]],0)</f>
        <v>0</v>
      </c>
      <c r="CP111" s="259">
        <f>IF(Tb.Financiering[[#This Row],[Pnr.]]=CP$7,Tb.Financiering[[#This Row],[Eigen
bijdrage]]+Tb.Financiering[[#This Row],[Andere
subsidie(s)]]+Tb.Financiering[[#This Row],[Anders]],0)</f>
        <v>0</v>
      </c>
      <c r="CQ111" s="259">
        <f>IF(Tb.Financiering[[#This Row],[Pnr.]]=CQ$7,Tb.Financiering[[#This Row],[Eigen
bijdrage]]+Tb.Financiering[[#This Row],[Andere
subsidie(s)]]+Tb.Financiering[[#This Row],[Anders]],0)</f>
        <v>0</v>
      </c>
      <c r="CR111" s="259">
        <f>IF(Tb.Financiering[[#This Row],[Pnr.]]=CR$7,Tb.Financiering[[#This Row],[Eigen
bijdrage]]+Tb.Financiering[[#This Row],[Andere
subsidie(s)]]+Tb.Financiering[[#This Row],[Anders]],0)</f>
        <v>0</v>
      </c>
      <c r="CS111" s="259">
        <f>IF(Tb.Financiering[[#This Row],[Pnr.]]=CS$7,Tb.Financiering[[#This Row],[Eigen
bijdrage]]+Tb.Financiering[[#This Row],[Andere
subsidie(s)]]+Tb.Financiering[[#This Row],[Anders]],0)</f>
        <v>0</v>
      </c>
      <c r="CT111" s="259">
        <f>IF(Tb.Financiering[[#This Row],[Pnr.]]=CT$7,Tb.Financiering[[#This Row],[Eigen
bijdrage]]+Tb.Financiering[[#This Row],[Andere
subsidie(s)]]+Tb.Financiering[[#This Row],[Anders]],0)</f>
        <v>0</v>
      </c>
      <c r="CU111" s="259">
        <f>IF(Tb.Financiering[[#This Row],[Pnr.]]=CU$7,Tb.Financiering[[#This Row],[Eigen
bijdrage]]+Tb.Financiering[[#This Row],[Andere
subsidie(s)]]+Tb.Financiering[[#This Row],[Anders]],0)</f>
        <v>0</v>
      </c>
      <c r="CV111" s="259">
        <f>IF(Tb.Financiering[[#This Row],[Pnr.]]=CV$7,Tb.Financiering[[#This Row],[Eigen
bijdrage]]+Tb.Financiering[[#This Row],[Andere
subsidie(s)]]+Tb.Financiering[[#This Row],[Anders]],0)</f>
        <v>0</v>
      </c>
      <c r="CW111" s="259">
        <f>IF(Tb.Financiering[[#This Row],[Pnr.]]=CW$7,Tb.Financiering[[#This Row],[Eigen
bijdrage]]+Tb.Financiering[[#This Row],[Andere
subsidie(s)]]+Tb.Financiering[[#This Row],[Anders]],0)</f>
        <v>0</v>
      </c>
      <c r="CX111" s="259">
        <f>IF(Tb.Financiering[[#This Row],[Pnr.]]=CX$7,Tb.Financiering[[#This Row],[Eigen
bijdrage]]+Tb.Financiering[[#This Row],[Andere
subsidie(s)]]+Tb.Financiering[[#This Row],[Anders]],0)</f>
        <v>0</v>
      </c>
      <c r="CY111" s="259">
        <f>IF(Tb.Financiering[[#This Row],[Pnr.]]=CY$7,Tb.Financiering[[#This Row],[Eigen
bijdrage]]+Tb.Financiering[[#This Row],[Andere
subsidie(s)]]+Tb.Financiering[[#This Row],[Anders]],0)</f>
        <v>0</v>
      </c>
      <c r="CZ111" s="259">
        <f>IF(Tb.Financiering[[#This Row],[Pnr.]]=CZ$7,Tb.Financiering[[#This Row],[Eigen
bijdrage]]+Tb.Financiering[[#This Row],[Andere
subsidie(s)]]+Tb.Financiering[[#This Row],[Anders]],0)</f>
        <v>0</v>
      </c>
      <c r="DA111" s="259">
        <f>IF(Tb.Financiering[[#This Row],[Pnr.]]=DA$7,Tb.Financiering[[#This Row],[Eigen
bijdrage]]+Tb.Financiering[[#This Row],[Andere
subsidie(s)]]+Tb.Financiering[[#This Row],[Anders]],0)</f>
        <v>0</v>
      </c>
      <c r="DB111" s="259">
        <f>IF(Tb.Financiering[[#This Row],[Pnr.]]=DB$7,Tb.Financiering[[#This Row],[Eigen
bijdrage]]+Tb.Financiering[[#This Row],[Andere
subsidie(s)]]+Tb.Financiering[[#This Row],[Anders]],0)</f>
        <v>0</v>
      </c>
      <c r="DC111" s="259">
        <f>IF(Tb.Financiering[[#This Row],[Pnr.]]=DC$7,Tb.Financiering[[#This Row],[Eigen
bijdrage]]+Tb.Financiering[[#This Row],[Andere
subsidie(s)]]+Tb.Financiering[[#This Row],[Anders]],0)</f>
        <v>0</v>
      </c>
      <c r="DD111" s="259">
        <f>IF(Tb.Financiering[[#This Row],[Pnr.]]=DD$7,Tb.Financiering[[#This Row],[Eigen
bijdrage]]+Tb.Financiering[[#This Row],[Andere
subsidie(s)]]+Tb.Financiering[[#This Row],[Anders]],0)</f>
        <v>0</v>
      </c>
      <c r="DE111" s="259">
        <f>IF(Tb.Financiering[[#This Row],[Pnr.]]=DE$7,Tb.Financiering[[#This Row],[Eigen
bijdrage]]+Tb.Financiering[[#This Row],[Andere
subsidie(s)]]+Tb.Financiering[[#This Row],[Anders]],0)</f>
        <v>0</v>
      </c>
      <c r="DF111" s="259">
        <f>IF(Tb.Financiering[[#This Row],[Pnr.]]=DF$7,Tb.Financiering[[#This Row],[Eigen
bijdrage]]+Tb.Financiering[[#This Row],[Andere
subsidie(s)]]+Tb.Financiering[[#This Row],[Anders]],0)</f>
        <v>0</v>
      </c>
      <c r="DG111" s="259">
        <f>IF(Tb.Financiering[[#This Row],[Pnr.]]=DG$7,Tb.Financiering[[#This Row],[Eigen
bijdrage]]+Tb.Financiering[[#This Row],[Andere
subsidie(s)]]+Tb.Financiering[[#This Row],[Anders]],0)</f>
        <v>0</v>
      </c>
      <c r="DH111" s="259">
        <f>IF(Tb.Financiering[[#This Row],[Pnr.]]=DH$7,Tb.Financiering[[#This Row],[Eigen
bijdrage]]+Tb.Financiering[[#This Row],[Andere
subsidie(s)]]+Tb.Financiering[[#This Row],[Anders]],0)</f>
        <v>0</v>
      </c>
      <c r="DI111" s="259">
        <f>IF(Tb.Financiering[[#This Row],[Pnr.]]=DI$7,Tb.Financiering[[#This Row],[Eigen
bijdrage]]+Tb.Financiering[[#This Row],[Andere
subsidie(s)]]+Tb.Financiering[[#This Row],[Anders]],0)</f>
        <v>0</v>
      </c>
      <c r="DJ111" s="259">
        <f>IF(Tb.Financiering[[#This Row],[Pnr.]]=DJ$7,Tb.Financiering[[#This Row],[Eigen
bijdrage]]+Tb.Financiering[[#This Row],[Andere
subsidie(s)]]+Tb.Financiering[[#This Row],[Anders]],0)</f>
        <v>0</v>
      </c>
      <c r="DK111" s="259">
        <f>IF(Tb.Financiering[[#This Row],[Pnr.]]=DK$7,Tb.Financiering[[#This Row],[Eigen
bijdrage]]+Tb.Financiering[[#This Row],[Andere
subsidie(s)]]+Tb.Financiering[[#This Row],[Anders]],0)</f>
        <v>0</v>
      </c>
      <c r="XEZ111" s="267"/>
      <c r="XFA111" s="267"/>
      <c r="XFB111" s="267"/>
      <c r="XFC111" s="267"/>
      <c r="XFD111" s="31"/>
    </row>
    <row r="112" spans="1:115 16380:16384" s="4" customFormat="1" x14ac:dyDescent="0.3">
      <c r="A112" s="31"/>
      <c r="B112" s="147"/>
      <c r="C112" s="147"/>
      <c r="D112" s="11">
        <f>SUMIF(Tbl.Kosten[PSAnr.],Tb.Financiering[[#This Row],[PSAnr.]],Tbl.Kosten[Totaal kosten])</f>
        <v>0</v>
      </c>
      <c r="E112" s="164">
        <f>SUMIF(Tbl.Kosten[PSAnr.],Tb.Financiering[[#This Row],[PSAnr.]],Tbl.Kosten[Subsidie])</f>
        <v>0</v>
      </c>
      <c r="F112" s="165"/>
      <c r="G112" s="164">
        <f>Tb.Financiering[[#This Row],[Begrote kosten]]-Tb.Financiering[[#This Row],[Berekende GLB subsidie]]-Tb.Financiering[[#This Row],[Correctie GLB subsidie]]</f>
        <v>0</v>
      </c>
      <c r="H112" s="166"/>
      <c r="I112" s="166"/>
      <c r="J112" s="166"/>
      <c r="K112" s="162"/>
      <c r="L112" s="97">
        <f>Tb.Financiering[[#This Row],[Te financieren]]-SUM(Tb.Financiering[[#This Row],[Eigen
bijdrage]:[Anders]])</f>
        <v>0</v>
      </c>
      <c r="M112" s="170" t="str">
        <f>IFERROR(VLOOKUP(Tb.Financiering[[#This Row],[Partnernaam]],Tbl.Projectpartners[[Naam]:[PNr.]],9,FALSE),"")</f>
        <v/>
      </c>
      <c r="N112" s="152" t="str">
        <f>IFERROR(VLOOKUP(Tb.Financiering[[#This Row],[Subsidiabele activiteit]],Tbl.Subsidiehoogte[[Subsidieactiviteit]:[SAnr.]],3,FALSE),"")</f>
        <v/>
      </c>
      <c r="O112" s="152" t="str">
        <f>_xlfn.CONCAT(Tb.Financiering[[#This Row],[Pnr.]],Tb.Financiering[[#This Row],[SAnr.]])</f>
        <v/>
      </c>
      <c r="P112" s="154">
        <f>IF(Tb.Financiering[[#This Row],[Pnr.]]=P$7,Tb.Financiering[[#This Row],[Te financieren]]-Tb.Financiering[[#This Row],[Eigen
bijdrage]]-Tb.Financiering[[#This Row],[Andere
subsidie(s)]]-Tb.Financiering[[#This Row],[Anders]],0)</f>
        <v>0</v>
      </c>
      <c r="Q112" s="154">
        <f>IF(Tb.Financiering[[#This Row],[Pnr.]]=Q$7,Tb.Financiering[[#This Row],[Te financieren]]-Tb.Financiering[[#This Row],[Eigen
bijdrage]]-Tb.Financiering[[#This Row],[Andere
subsidie(s)]]-Tb.Financiering[[#This Row],[Anders]],0)</f>
        <v>0</v>
      </c>
      <c r="R112" s="154">
        <f>IF(Tb.Financiering[[#This Row],[Pnr.]]=R$7,Tb.Financiering[[#This Row],[Te financieren]]-Tb.Financiering[[#This Row],[Eigen
bijdrage]]-Tb.Financiering[[#This Row],[Andere
subsidie(s)]]-Tb.Financiering[[#This Row],[Anders]],0)</f>
        <v>0</v>
      </c>
      <c r="S112" s="154">
        <f>IF(Tb.Financiering[[#This Row],[Pnr.]]=S$7,Tb.Financiering[[#This Row],[Te financieren]]-Tb.Financiering[[#This Row],[Eigen
bijdrage]]-Tb.Financiering[[#This Row],[Andere
subsidie(s)]]-Tb.Financiering[[#This Row],[Anders]],0)</f>
        <v>0</v>
      </c>
      <c r="T112" s="154">
        <f>IF(Tb.Financiering[[#This Row],[Pnr.]]=T$7,Tb.Financiering[[#This Row],[Te financieren]]-Tb.Financiering[[#This Row],[Eigen
bijdrage]]-Tb.Financiering[[#This Row],[Andere
subsidie(s)]]-Tb.Financiering[[#This Row],[Anders]],0)</f>
        <v>0</v>
      </c>
      <c r="U112" s="154">
        <f>IF(Tb.Financiering[[#This Row],[Pnr.]]=U$7,Tb.Financiering[[#This Row],[Te financieren]]-Tb.Financiering[[#This Row],[Eigen
bijdrage]]-Tb.Financiering[[#This Row],[Andere
subsidie(s)]]-Tb.Financiering[[#This Row],[Anders]],0)</f>
        <v>0</v>
      </c>
      <c r="V112" s="154">
        <f>IF(Tb.Financiering[[#This Row],[Pnr.]]=V$7,Tb.Financiering[[#This Row],[Te financieren]]-Tb.Financiering[[#This Row],[Eigen
bijdrage]]-Tb.Financiering[[#This Row],[Andere
subsidie(s)]]-Tb.Financiering[[#This Row],[Anders]],0)</f>
        <v>0</v>
      </c>
      <c r="W112" s="154">
        <f>IF(Tb.Financiering[[#This Row],[Pnr.]]=W$7,Tb.Financiering[[#This Row],[Te financieren]]-Tb.Financiering[[#This Row],[Eigen
bijdrage]]-Tb.Financiering[[#This Row],[Andere
subsidie(s)]]-Tb.Financiering[[#This Row],[Anders]],0)</f>
        <v>0</v>
      </c>
      <c r="X112" s="154">
        <f>IF(Tb.Financiering[[#This Row],[Pnr.]]=X$7,Tb.Financiering[[#This Row],[Te financieren]]-Tb.Financiering[[#This Row],[Eigen
bijdrage]]-Tb.Financiering[[#This Row],[Andere
subsidie(s)]]-Tb.Financiering[[#This Row],[Anders]],0)</f>
        <v>0</v>
      </c>
      <c r="Y112" s="154">
        <f>IF(Tb.Financiering[[#This Row],[Pnr.]]=Y$7,Tb.Financiering[[#This Row],[Te financieren]]-Tb.Financiering[[#This Row],[Eigen
bijdrage]]-Tb.Financiering[[#This Row],[Andere
subsidie(s)]]-Tb.Financiering[[#This Row],[Anders]],0)</f>
        <v>0</v>
      </c>
      <c r="Z112" s="154">
        <f>IF(Tb.Financiering[[#This Row],[Pnr.]]=Z$7,Tb.Financiering[[#This Row],[Te financieren]]-Tb.Financiering[[#This Row],[Eigen
bijdrage]]-Tb.Financiering[[#This Row],[Andere
subsidie(s)]]-Tb.Financiering[[#This Row],[Anders]],0)</f>
        <v>0</v>
      </c>
      <c r="AA112" s="154">
        <f>IF(Tb.Financiering[[#This Row],[Pnr.]]=AA$7,Tb.Financiering[[#This Row],[Te financieren]]-Tb.Financiering[[#This Row],[Eigen
bijdrage]]-Tb.Financiering[[#This Row],[Andere
subsidie(s)]]-Tb.Financiering[[#This Row],[Anders]],0)</f>
        <v>0</v>
      </c>
      <c r="AB112" s="154">
        <f>IF(Tb.Financiering[[#This Row],[Pnr.]]=AB$7,Tb.Financiering[[#This Row],[Te financieren]]-Tb.Financiering[[#This Row],[Eigen
bijdrage]]-Tb.Financiering[[#This Row],[Andere
subsidie(s)]]-Tb.Financiering[[#This Row],[Anders]],0)</f>
        <v>0</v>
      </c>
      <c r="AC112" s="154">
        <f>IF(Tb.Financiering[[#This Row],[Pnr.]]=AC$7,Tb.Financiering[[#This Row],[Te financieren]]-Tb.Financiering[[#This Row],[Eigen
bijdrage]]-Tb.Financiering[[#This Row],[Andere
subsidie(s)]]-Tb.Financiering[[#This Row],[Anders]],0)</f>
        <v>0</v>
      </c>
      <c r="AD112" s="154">
        <f>IF(Tb.Financiering[[#This Row],[Pnr.]]=AD$7,Tb.Financiering[[#This Row],[Te financieren]]-Tb.Financiering[[#This Row],[Eigen
bijdrage]]-Tb.Financiering[[#This Row],[Andere
subsidie(s)]]-Tb.Financiering[[#This Row],[Anders]],0)</f>
        <v>0</v>
      </c>
      <c r="AE112" s="154">
        <f>IF(Tb.Financiering[[#This Row],[Pnr.]]=AE$7,Tb.Financiering[[#This Row],[Te financieren]]-Tb.Financiering[[#This Row],[Eigen
bijdrage]]-Tb.Financiering[[#This Row],[Andere
subsidie(s)]]-Tb.Financiering[[#This Row],[Anders]],0)</f>
        <v>0</v>
      </c>
      <c r="AF112" s="154">
        <f>IF(Tb.Financiering[[#This Row],[Pnr.]]=AF$7,Tb.Financiering[[#This Row],[Te financieren]]-Tb.Financiering[[#This Row],[Eigen
bijdrage]]-Tb.Financiering[[#This Row],[Andere
subsidie(s)]]-Tb.Financiering[[#This Row],[Anders]],0)</f>
        <v>0</v>
      </c>
      <c r="AG112" s="154">
        <f>IF(Tb.Financiering[[#This Row],[Pnr.]]=AG$7,Tb.Financiering[[#This Row],[Te financieren]]-Tb.Financiering[[#This Row],[Eigen
bijdrage]]-Tb.Financiering[[#This Row],[Andere
subsidie(s)]]-Tb.Financiering[[#This Row],[Anders]],0)</f>
        <v>0</v>
      </c>
      <c r="AH112" s="154">
        <f>IF(Tb.Financiering[[#This Row],[Pnr.]]=AH$7,Tb.Financiering[[#This Row],[Te financieren]]-Tb.Financiering[[#This Row],[Eigen
bijdrage]]-Tb.Financiering[[#This Row],[Andere
subsidie(s)]]-Tb.Financiering[[#This Row],[Anders]],0)</f>
        <v>0</v>
      </c>
      <c r="AI112" s="154">
        <f>IF(Tb.Financiering[[#This Row],[Pnr.]]=AI$7,Tb.Financiering[[#This Row],[Te financieren]]-Tb.Financiering[[#This Row],[Eigen
bijdrage]]-Tb.Financiering[[#This Row],[Andere
subsidie(s)]]-Tb.Financiering[[#This Row],[Anders]],0)</f>
        <v>0</v>
      </c>
      <c r="AJ112" s="154">
        <f>IF(Tb.Financiering[[#This Row],[Pnr.]]=AJ$7,Tb.Financiering[[#This Row],[Te financieren]]-Tb.Financiering[[#This Row],[Eigen
bijdrage]]-Tb.Financiering[[#This Row],[Andere
subsidie(s)]]-Tb.Financiering[[#This Row],[Anders]],0)</f>
        <v>0</v>
      </c>
      <c r="AK112" s="154">
        <f>IF(Tb.Financiering[[#This Row],[Pnr.]]=AK$7,Tb.Financiering[[#This Row],[Te financieren]]-Tb.Financiering[[#This Row],[Eigen
bijdrage]]-Tb.Financiering[[#This Row],[Andere
subsidie(s)]]-Tb.Financiering[[#This Row],[Anders]],0)</f>
        <v>0</v>
      </c>
      <c r="AL112" s="154">
        <f>IF(Tb.Financiering[[#This Row],[Pnr.]]=AL$7,Tb.Financiering[[#This Row],[Te financieren]]-Tb.Financiering[[#This Row],[Eigen
bijdrage]]-Tb.Financiering[[#This Row],[Andere
subsidie(s)]]-Tb.Financiering[[#This Row],[Anders]],0)</f>
        <v>0</v>
      </c>
      <c r="AM112" s="154">
        <f>IF(Tb.Financiering[[#This Row],[Pnr.]]=AM$7,Tb.Financiering[[#This Row],[Te financieren]]-Tb.Financiering[[#This Row],[Eigen
bijdrage]]-Tb.Financiering[[#This Row],[Andere
subsidie(s)]]-Tb.Financiering[[#This Row],[Anders]],0)</f>
        <v>0</v>
      </c>
      <c r="AN112" s="154">
        <f>IF(Tb.Financiering[[#This Row],[Pnr.]]=AN$7,Tb.Financiering[[#This Row],[Te financieren]]-Tb.Financiering[[#This Row],[Eigen
bijdrage]]-Tb.Financiering[[#This Row],[Andere
subsidie(s)]]-Tb.Financiering[[#This Row],[Anders]],0)</f>
        <v>0</v>
      </c>
      <c r="AO112" s="154">
        <f>IF(Tb.Financiering[[#This Row],[Pnr.]]=AO$7,Tb.Financiering[[#This Row],[Te financieren]]-Tb.Financiering[[#This Row],[Eigen
bijdrage]]-Tb.Financiering[[#This Row],[Andere
subsidie(s)]]-Tb.Financiering[[#This Row],[Anders]],0)</f>
        <v>0</v>
      </c>
      <c r="AP112" s="154">
        <f>IF(Tb.Financiering[[#This Row],[Pnr.]]=AP$7,Tb.Financiering[[#This Row],[Te financieren]]-Tb.Financiering[[#This Row],[Eigen
bijdrage]]-Tb.Financiering[[#This Row],[Andere
subsidie(s)]]-Tb.Financiering[[#This Row],[Anders]],0)</f>
        <v>0</v>
      </c>
      <c r="AQ112" s="154">
        <f>IF(Tb.Financiering[[#This Row],[Pnr.]]=AQ$7,Tb.Financiering[[#This Row],[Te financieren]]-Tb.Financiering[[#This Row],[Eigen
bijdrage]]-Tb.Financiering[[#This Row],[Andere
subsidie(s)]]-Tb.Financiering[[#This Row],[Anders]],0)</f>
        <v>0</v>
      </c>
      <c r="AR112" s="154">
        <f>IF(Tb.Financiering[[#This Row],[Pnr.]]=AR$7,Tb.Financiering[[#This Row],[Te financieren]]-Tb.Financiering[[#This Row],[Eigen
bijdrage]]-Tb.Financiering[[#This Row],[Andere
subsidie(s)]]-Tb.Financiering[[#This Row],[Anders]],0)</f>
        <v>0</v>
      </c>
      <c r="AS112" s="154">
        <f>IF(Tb.Financiering[[#This Row],[Pnr.]]=AS$7,Tb.Financiering[[#This Row],[Te financieren]]-Tb.Financiering[[#This Row],[Eigen
bijdrage]]-Tb.Financiering[[#This Row],[Andere
subsidie(s)]]-Tb.Financiering[[#This Row],[Anders]],0)</f>
        <v>0</v>
      </c>
      <c r="AT112" s="154">
        <f>IF(Tb.Financiering[[#This Row],[Pnr.]]=AT$7,Tb.Financiering[[#This Row],[Te financieren]]-Tb.Financiering[[#This Row],[Eigen
bijdrage]]-Tb.Financiering[[#This Row],[Andere
subsidie(s)]]-Tb.Financiering[[#This Row],[Anders]],0)</f>
        <v>0</v>
      </c>
      <c r="AU112" s="154">
        <f>IF(Tb.Financiering[[#This Row],[Pnr.]]=AU$7,Tb.Financiering[[#This Row],[Te financieren]]-Tb.Financiering[[#This Row],[Eigen
bijdrage]]-Tb.Financiering[[#This Row],[Andere
subsidie(s)]]-Tb.Financiering[[#This Row],[Anders]],0)</f>
        <v>0</v>
      </c>
      <c r="AV112" s="154">
        <f>IF(Tb.Financiering[[#This Row],[Pnr.]]=AV$7,Tb.Financiering[[#This Row],[Te financieren]]-Tb.Financiering[[#This Row],[Eigen
bijdrage]]-Tb.Financiering[[#This Row],[Andere
subsidie(s)]]-Tb.Financiering[[#This Row],[Anders]],0)</f>
        <v>0</v>
      </c>
      <c r="AW112" s="154">
        <f>IF(Tb.Financiering[[#This Row],[Pnr.]]=AW$7,Tb.Financiering[[#This Row],[Te financieren]]-Tb.Financiering[[#This Row],[Eigen
bijdrage]]-Tb.Financiering[[#This Row],[Andere
subsidie(s)]]-Tb.Financiering[[#This Row],[Anders]],0)</f>
        <v>0</v>
      </c>
      <c r="AX112" s="154">
        <f>IF(Tb.Financiering[[#This Row],[Pnr.]]=AX$7,Tb.Financiering[[#This Row],[Te financieren]]-Tb.Financiering[[#This Row],[Eigen
bijdrage]]-Tb.Financiering[[#This Row],[Andere
subsidie(s)]]-Tb.Financiering[[#This Row],[Anders]],0)</f>
        <v>0</v>
      </c>
      <c r="AY112" s="154">
        <f>IF(Tb.Financiering[[#This Row],[Pnr.]]=AY$7,Tb.Financiering[[#This Row],[Te financieren]]-Tb.Financiering[[#This Row],[Eigen
bijdrage]]-Tb.Financiering[[#This Row],[Andere
subsidie(s)]]-Tb.Financiering[[#This Row],[Anders]],0)</f>
        <v>0</v>
      </c>
      <c r="AZ112" s="154">
        <f>IF(Tb.Financiering[[#This Row],[Pnr.]]=AZ$7,Tb.Financiering[[#This Row],[Te financieren]]-Tb.Financiering[[#This Row],[Eigen
bijdrage]]-Tb.Financiering[[#This Row],[Andere
subsidie(s)]]-Tb.Financiering[[#This Row],[Anders]],0)</f>
        <v>0</v>
      </c>
      <c r="BA112" s="154">
        <f>IF(Tb.Financiering[[#This Row],[Pnr.]]=BA$7,Tb.Financiering[[#This Row],[Te financieren]]-Tb.Financiering[[#This Row],[Eigen
bijdrage]]-Tb.Financiering[[#This Row],[Andere
subsidie(s)]]-Tb.Financiering[[#This Row],[Anders]],0)</f>
        <v>0</v>
      </c>
      <c r="BB112" s="154">
        <f>IF(Tb.Financiering[[#This Row],[Pnr.]]=BB$7,Tb.Financiering[[#This Row],[Te financieren]]-Tb.Financiering[[#This Row],[Eigen
bijdrage]]-Tb.Financiering[[#This Row],[Andere
subsidie(s)]]-Tb.Financiering[[#This Row],[Anders]],0)</f>
        <v>0</v>
      </c>
      <c r="BC112" s="154">
        <f>IF(Tb.Financiering[[#This Row],[Pnr.]]=BC$7,Tb.Financiering[[#This Row],[Te financieren]]-Tb.Financiering[[#This Row],[Eigen
bijdrage]]-Tb.Financiering[[#This Row],[Andere
subsidie(s)]]-Tb.Financiering[[#This Row],[Anders]],0)</f>
        <v>0</v>
      </c>
      <c r="BD112" s="154">
        <f>IF(Tb.Financiering[[#This Row],[Pnr.]]=BD$7,Tb.Financiering[[#This Row],[Te financieren]]-Tb.Financiering[[#This Row],[Eigen
bijdrage]]-Tb.Financiering[[#This Row],[Andere
subsidie(s)]]-Tb.Financiering[[#This Row],[Anders]],0)</f>
        <v>0</v>
      </c>
      <c r="BE112" s="154">
        <f>IF(Tb.Financiering[[#This Row],[Pnr.]]=BE$7,Tb.Financiering[[#This Row],[Te financieren]]-Tb.Financiering[[#This Row],[Eigen
bijdrage]]-Tb.Financiering[[#This Row],[Andere
subsidie(s)]]-Tb.Financiering[[#This Row],[Anders]],0)</f>
        <v>0</v>
      </c>
      <c r="BF112" s="154">
        <f>IF(Tb.Financiering[[#This Row],[Pnr.]]=BF$7,Tb.Financiering[[#This Row],[Te financieren]]-Tb.Financiering[[#This Row],[Eigen
bijdrage]]-Tb.Financiering[[#This Row],[Andere
subsidie(s)]]-Tb.Financiering[[#This Row],[Anders]],0)</f>
        <v>0</v>
      </c>
      <c r="BG112" s="154">
        <f>IF(Tb.Financiering[[#This Row],[Pnr.]]=BG$7,Tb.Financiering[[#This Row],[Te financieren]]-Tb.Financiering[[#This Row],[Eigen
bijdrage]]-Tb.Financiering[[#This Row],[Andere
subsidie(s)]]-Tb.Financiering[[#This Row],[Anders]],0)</f>
        <v>0</v>
      </c>
      <c r="BH112" s="154">
        <f>IF(Tb.Financiering[[#This Row],[Pnr.]]=BH$7,Tb.Financiering[[#This Row],[Te financieren]]-Tb.Financiering[[#This Row],[Eigen
bijdrage]]-Tb.Financiering[[#This Row],[Andere
subsidie(s)]]-Tb.Financiering[[#This Row],[Anders]],0)</f>
        <v>0</v>
      </c>
      <c r="BI112" s="154">
        <f>IF(Tb.Financiering[[#This Row],[Pnr.]]=BI$7,Tb.Financiering[[#This Row],[Te financieren]]-Tb.Financiering[[#This Row],[Eigen
bijdrage]]-Tb.Financiering[[#This Row],[Andere
subsidie(s)]]-Tb.Financiering[[#This Row],[Anders]],0)</f>
        <v>0</v>
      </c>
      <c r="BJ112" s="154">
        <f>IF(Tb.Financiering[[#This Row],[Pnr.]]=BJ$7,Tb.Financiering[[#This Row],[Te financieren]]-Tb.Financiering[[#This Row],[Eigen
bijdrage]]-Tb.Financiering[[#This Row],[Andere
subsidie(s)]]-Tb.Financiering[[#This Row],[Anders]],0)</f>
        <v>0</v>
      </c>
      <c r="BK112" s="154">
        <f>IF(Tb.Financiering[[#This Row],[Pnr.]]=BK$7,Tb.Financiering[[#This Row],[Te financieren]]-Tb.Financiering[[#This Row],[Eigen
bijdrage]]-Tb.Financiering[[#This Row],[Andere
subsidie(s)]]-Tb.Financiering[[#This Row],[Anders]],0)</f>
        <v>0</v>
      </c>
      <c r="BL112" s="154">
        <f>IF(Tb.Financiering[[#This Row],[Pnr.]]=BL$7,Tb.Financiering[[#This Row],[Te financieren]]-Tb.Financiering[[#This Row],[Eigen
bijdrage]]-Tb.Financiering[[#This Row],[Andere
subsidie(s)]]-Tb.Financiering[[#This Row],[Anders]],0)</f>
        <v>0</v>
      </c>
      <c r="BM112" s="154">
        <f>IF(Tb.Financiering[[#This Row],[Pnr.]]=BM$7,Tb.Financiering[[#This Row],[Te financieren]]-Tb.Financiering[[#This Row],[Eigen
bijdrage]]-Tb.Financiering[[#This Row],[Andere
subsidie(s)]]-Tb.Financiering[[#This Row],[Anders]],0)</f>
        <v>0</v>
      </c>
      <c r="BN112" s="259">
        <f>IF(Tb.Financiering[[#This Row],[Pnr.]]=BN$7,Tb.Financiering[[#This Row],[Eigen
bijdrage]]+Tb.Financiering[[#This Row],[Andere
subsidie(s)]]+Tb.Financiering[[#This Row],[Anders]],0)</f>
        <v>0</v>
      </c>
      <c r="BO112" s="259">
        <f>IF(Tb.Financiering[[#This Row],[Pnr.]]=BO$7,Tb.Financiering[[#This Row],[Eigen
bijdrage]]+Tb.Financiering[[#This Row],[Andere
subsidie(s)]]+Tb.Financiering[[#This Row],[Anders]],0)</f>
        <v>0</v>
      </c>
      <c r="BP112" s="259">
        <f>IF(Tb.Financiering[[#This Row],[Pnr.]]=BP$7,Tb.Financiering[[#This Row],[Eigen
bijdrage]]+Tb.Financiering[[#This Row],[Andere
subsidie(s)]]+Tb.Financiering[[#This Row],[Anders]],0)</f>
        <v>0</v>
      </c>
      <c r="BQ112" s="259">
        <f>IF(Tb.Financiering[[#This Row],[Pnr.]]=BQ$7,Tb.Financiering[[#This Row],[Eigen
bijdrage]]+Tb.Financiering[[#This Row],[Andere
subsidie(s)]]+Tb.Financiering[[#This Row],[Anders]],0)</f>
        <v>0</v>
      </c>
      <c r="BR112" s="259">
        <f>IF(Tb.Financiering[[#This Row],[Pnr.]]=BR$7,Tb.Financiering[[#This Row],[Eigen
bijdrage]]+Tb.Financiering[[#This Row],[Andere
subsidie(s)]]+Tb.Financiering[[#This Row],[Anders]],0)</f>
        <v>0</v>
      </c>
      <c r="BS112" s="259">
        <f>IF(Tb.Financiering[[#This Row],[Pnr.]]=BS$7,Tb.Financiering[[#This Row],[Eigen
bijdrage]]+Tb.Financiering[[#This Row],[Andere
subsidie(s)]]+Tb.Financiering[[#This Row],[Anders]],0)</f>
        <v>0</v>
      </c>
      <c r="BT112" s="259">
        <f>IF(Tb.Financiering[[#This Row],[Pnr.]]=BT$7,Tb.Financiering[[#This Row],[Eigen
bijdrage]]+Tb.Financiering[[#This Row],[Andere
subsidie(s)]]+Tb.Financiering[[#This Row],[Anders]],0)</f>
        <v>0</v>
      </c>
      <c r="BU112" s="259">
        <f>IF(Tb.Financiering[[#This Row],[Pnr.]]=BU$7,Tb.Financiering[[#This Row],[Eigen
bijdrage]]+Tb.Financiering[[#This Row],[Andere
subsidie(s)]]+Tb.Financiering[[#This Row],[Anders]],0)</f>
        <v>0</v>
      </c>
      <c r="BV112" s="259">
        <f>IF(Tb.Financiering[[#This Row],[Pnr.]]=BV$7,Tb.Financiering[[#This Row],[Eigen
bijdrage]]+Tb.Financiering[[#This Row],[Andere
subsidie(s)]]+Tb.Financiering[[#This Row],[Anders]],0)</f>
        <v>0</v>
      </c>
      <c r="BW112" s="259">
        <f>IF(Tb.Financiering[[#This Row],[Pnr.]]=BW$7,Tb.Financiering[[#This Row],[Eigen
bijdrage]]+Tb.Financiering[[#This Row],[Andere
subsidie(s)]]+Tb.Financiering[[#This Row],[Anders]],0)</f>
        <v>0</v>
      </c>
      <c r="BX112" s="259">
        <f>IF(Tb.Financiering[[#This Row],[Pnr.]]=BX$7,Tb.Financiering[[#This Row],[Eigen
bijdrage]]+Tb.Financiering[[#This Row],[Andere
subsidie(s)]]+Tb.Financiering[[#This Row],[Anders]],0)</f>
        <v>0</v>
      </c>
      <c r="BY112" s="259">
        <f>IF(Tb.Financiering[[#This Row],[Pnr.]]=BY$7,Tb.Financiering[[#This Row],[Eigen
bijdrage]]+Tb.Financiering[[#This Row],[Andere
subsidie(s)]]+Tb.Financiering[[#This Row],[Anders]],0)</f>
        <v>0</v>
      </c>
      <c r="BZ112" s="259">
        <f>IF(Tb.Financiering[[#This Row],[Pnr.]]=BZ$7,Tb.Financiering[[#This Row],[Eigen
bijdrage]]+Tb.Financiering[[#This Row],[Andere
subsidie(s)]]+Tb.Financiering[[#This Row],[Anders]],0)</f>
        <v>0</v>
      </c>
      <c r="CA112" s="259">
        <f>IF(Tb.Financiering[[#This Row],[Pnr.]]=CA$7,Tb.Financiering[[#This Row],[Eigen
bijdrage]]+Tb.Financiering[[#This Row],[Andere
subsidie(s)]]+Tb.Financiering[[#This Row],[Anders]],0)</f>
        <v>0</v>
      </c>
      <c r="CB112" s="259">
        <f>IF(Tb.Financiering[[#This Row],[Pnr.]]=CB$7,Tb.Financiering[[#This Row],[Eigen
bijdrage]]+Tb.Financiering[[#This Row],[Andere
subsidie(s)]]+Tb.Financiering[[#This Row],[Anders]],0)</f>
        <v>0</v>
      </c>
      <c r="CC112" s="259">
        <f>IF(Tb.Financiering[[#This Row],[Pnr.]]=CC$7,Tb.Financiering[[#This Row],[Eigen
bijdrage]]+Tb.Financiering[[#This Row],[Andere
subsidie(s)]]+Tb.Financiering[[#This Row],[Anders]],0)</f>
        <v>0</v>
      </c>
      <c r="CD112" s="259">
        <f>IF(Tb.Financiering[[#This Row],[Pnr.]]=CD$7,Tb.Financiering[[#This Row],[Eigen
bijdrage]]+Tb.Financiering[[#This Row],[Andere
subsidie(s)]]+Tb.Financiering[[#This Row],[Anders]],0)</f>
        <v>0</v>
      </c>
      <c r="CE112" s="259">
        <f>IF(Tb.Financiering[[#This Row],[Pnr.]]=CE$7,Tb.Financiering[[#This Row],[Eigen
bijdrage]]+Tb.Financiering[[#This Row],[Andere
subsidie(s)]]+Tb.Financiering[[#This Row],[Anders]],0)</f>
        <v>0</v>
      </c>
      <c r="CF112" s="259">
        <f>IF(Tb.Financiering[[#This Row],[Pnr.]]=CF$7,Tb.Financiering[[#This Row],[Eigen
bijdrage]]+Tb.Financiering[[#This Row],[Andere
subsidie(s)]]+Tb.Financiering[[#This Row],[Anders]],0)</f>
        <v>0</v>
      </c>
      <c r="CG112" s="259">
        <f>IF(Tb.Financiering[[#This Row],[Pnr.]]=CG$7,Tb.Financiering[[#This Row],[Eigen
bijdrage]]+Tb.Financiering[[#This Row],[Andere
subsidie(s)]]+Tb.Financiering[[#This Row],[Anders]],0)</f>
        <v>0</v>
      </c>
      <c r="CH112" s="259">
        <f>IF(Tb.Financiering[[#This Row],[Pnr.]]=CH$7,Tb.Financiering[[#This Row],[Eigen
bijdrage]]+Tb.Financiering[[#This Row],[Andere
subsidie(s)]]+Tb.Financiering[[#This Row],[Anders]],0)</f>
        <v>0</v>
      </c>
      <c r="CI112" s="259">
        <f>IF(Tb.Financiering[[#This Row],[Pnr.]]=CI$7,Tb.Financiering[[#This Row],[Eigen
bijdrage]]+Tb.Financiering[[#This Row],[Andere
subsidie(s)]]+Tb.Financiering[[#This Row],[Anders]],0)</f>
        <v>0</v>
      </c>
      <c r="CJ112" s="259">
        <f>IF(Tb.Financiering[[#This Row],[Pnr.]]=CJ$7,Tb.Financiering[[#This Row],[Eigen
bijdrage]]+Tb.Financiering[[#This Row],[Andere
subsidie(s)]]+Tb.Financiering[[#This Row],[Anders]],0)</f>
        <v>0</v>
      </c>
      <c r="CK112" s="259">
        <f>IF(Tb.Financiering[[#This Row],[Pnr.]]=CK$7,Tb.Financiering[[#This Row],[Eigen
bijdrage]]+Tb.Financiering[[#This Row],[Andere
subsidie(s)]]+Tb.Financiering[[#This Row],[Anders]],0)</f>
        <v>0</v>
      </c>
      <c r="CL112" s="259">
        <f>IF(Tb.Financiering[[#This Row],[Pnr.]]=CL$7,Tb.Financiering[[#This Row],[Eigen
bijdrage]]+Tb.Financiering[[#This Row],[Andere
subsidie(s)]]+Tb.Financiering[[#This Row],[Anders]],0)</f>
        <v>0</v>
      </c>
      <c r="CM112" s="259">
        <f>IF(Tb.Financiering[[#This Row],[Pnr.]]=CM$7,Tb.Financiering[[#This Row],[Eigen
bijdrage]]+Tb.Financiering[[#This Row],[Andere
subsidie(s)]]+Tb.Financiering[[#This Row],[Anders]],0)</f>
        <v>0</v>
      </c>
      <c r="CN112" s="259">
        <f>IF(Tb.Financiering[[#This Row],[Pnr.]]=CN$7,Tb.Financiering[[#This Row],[Eigen
bijdrage]]+Tb.Financiering[[#This Row],[Andere
subsidie(s)]]+Tb.Financiering[[#This Row],[Anders]],0)</f>
        <v>0</v>
      </c>
      <c r="CO112" s="259">
        <f>IF(Tb.Financiering[[#This Row],[Pnr.]]=CO$7,Tb.Financiering[[#This Row],[Eigen
bijdrage]]+Tb.Financiering[[#This Row],[Andere
subsidie(s)]]+Tb.Financiering[[#This Row],[Anders]],0)</f>
        <v>0</v>
      </c>
      <c r="CP112" s="259">
        <f>IF(Tb.Financiering[[#This Row],[Pnr.]]=CP$7,Tb.Financiering[[#This Row],[Eigen
bijdrage]]+Tb.Financiering[[#This Row],[Andere
subsidie(s)]]+Tb.Financiering[[#This Row],[Anders]],0)</f>
        <v>0</v>
      </c>
      <c r="CQ112" s="259">
        <f>IF(Tb.Financiering[[#This Row],[Pnr.]]=CQ$7,Tb.Financiering[[#This Row],[Eigen
bijdrage]]+Tb.Financiering[[#This Row],[Andere
subsidie(s)]]+Tb.Financiering[[#This Row],[Anders]],0)</f>
        <v>0</v>
      </c>
      <c r="CR112" s="259">
        <f>IF(Tb.Financiering[[#This Row],[Pnr.]]=CR$7,Tb.Financiering[[#This Row],[Eigen
bijdrage]]+Tb.Financiering[[#This Row],[Andere
subsidie(s)]]+Tb.Financiering[[#This Row],[Anders]],0)</f>
        <v>0</v>
      </c>
      <c r="CS112" s="259">
        <f>IF(Tb.Financiering[[#This Row],[Pnr.]]=CS$7,Tb.Financiering[[#This Row],[Eigen
bijdrage]]+Tb.Financiering[[#This Row],[Andere
subsidie(s)]]+Tb.Financiering[[#This Row],[Anders]],0)</f>
        <v>0</v>
      </c>
      <c r="CT112" s="259">
        <f>IF(Tb.Financiering[[#This Row],[Pnr.]]=CT$7,Tb.Financiering[[#This Row],[Eigen
bijdrage]]+Tb.Financiering[[#This Row],[Andere
subsidie(s)]]+Tb.Financiering[[#This Row],[Anders]],0)</f>
        <v>0</v>
      </c>
      <c r="CU112" s="259">
        <f>IF(Tb.Financiering[[#This Row],[Pnr.]]=CU$7,Tb.Financiering[[#This Row],[Eigen
bijdrage]]+Tb.Financiering[[#This Row],[Andere
subsidie(s)]]+Tb.Financiering[[#This Row],[Anders]],0)</f>
        <v>0</v>
      </c>
      <c r="CV112" s="259">
        <f>IF(Tb.Financiering[[#This Row],[Pnr.]]=CV$7,Tb.Financiering[[#This Row],[Eigen
bijdrage]]+Tb.Financiering[[#This Row],[Andere
subsidie(s)]]+Tb.Financiering[[#This Row],[Anders]],0)</f>
        <v>0</v>
      </c>
      <c r="CW112" s="259">
        <f>IF(Tb.Financiering[[#This Row],[Pnr.]]=CW$7,Tb.Financiering[[#This Row],[Eigen
bijdrage]]+Tb.Financiering[[#This Row],[Andere
subsidie(s)]]+Tb.Financiering[[#This Row],[Anders]],0)</f>
        <v>0</v>
      </c>
      <c r="CX112" s="259">
        <f>IF(Tb.Financiering[[#This Row],[Pnr.]]=CX$7,Tb.Financiering[[#This Row],[Eigen
bijdrage]]+Tb.Financiering[[#This Row],[Andere
subsidie(s)]]+Tb.Financiering[[#This Row],[Anders]],0)</f>
        <v>0</v>
      </c>
      <c r="CY112" s="259">
        <f>IF(Tb.Financiering[[#This Row],[Pnr.]]=CY$7,Tb.Financiering[[#This Row],[Eigen
bijdrage]]+Tb.Financiering[[#This Row],[Andere
subsidie(s)]]+Tb.Financiering[[#This Row],[Anders]],0)</f>
        <v>0</v>
      </c>
      <c r="CZ112" s="259">
        <f>IF(Tb.Financiering[[#This Row],[Pnr.]]=CZ$7,Tb.Financiering[[#This Row],[Eigen
bijdrage]]+Tb.Financiering[[#This Row],[Andere
subsidie(s)]]+Tb.Financiering[[#This Row],[Anders]],0)</f>
        <v>0</v>
      </c>
      <c r="DA112" s="259">
        <f>IF(Tb.Financiering[[#This Row],[Pnr.]]=DA$7,Tb.Financiering[[#This Row],[Eigen
bijdrage]]+Tb.Financiering[[#This Row],[Andere
subsidie(s)]]+Tb.Financiering[[#This Row],[Anders]],0)</f>
        <v>0</v>
      </c>
      <c r="DB112" s="259">
        <f>IF(Tb.Financiering[[#This Row],[Pnr.]]=DB$7,Tb.Financiering[[#This Row],[Eigen
bijdrage]]+Tb.Financiering[[#This Row],[Andere
subsidie(s)]]+Tb.Financiering[[#This Row],[Anders]],0)</f>
        <v>0</v>
      </c>
      <c r="DC112" s="259">
        <f>IF(Tb.Financiering[[#This Row],[Pnr.]]=DC$7,Tb.Financiering[[#This Row],[Eigen
bijdrage]]+Tb.Financiering[[#This Row],[Andere
subsidie(s)]]+Tb.Financiering[[#This Row],[Anders]],0)</f>
        <v>0</v>
      </c>
      <c r="DD112" s="259">
        <f>IF(Tb.Financiering[[#This Row],[Pnr.]]=DD$7,Tb.Financiering[[#This Row],[Eigen
bijdrage]]+Tb.Financiering[[#This Row],[Andere
subsidie(s)]]+Tb.Financiering[[#This Row],[Anders]],0)</f>
        <v>0</v>
      </c>
      <c r="DE112" s="259">
        <f>IF(Tb.Financiering[[#This Row],[Pnr.]]=DE$7,Tb.Financiering[[#This Row],[Eigen
bijdrage]]+Tb.Financiering[[#This Row],[Andere
subsidie(s)]]+Tb.Financiering[[#This Row],[Anders]],0)</f>
        <v>0</v>
      </c>
      <c r="DF112" s="259">
        <f>IF(Tb.Financiering[[#This Row],[Pnr.]]=DF$7,Tb.Financiering[[#This Row],[Eigen
bijdrage]]+Tb.Financiering[[#This Row],[Andere
subsidie(s)]]+Tb.Financiering[[#This Row],[Anders]],0)</f>
        <v>0</v>
      </c>
      <c r="DG112" s="259">
        <f>IF(Tb.Financiering[[#This Row],[Pnr.]]=DG$7,Tb.Financiering[[#This Row],[Eigen
bijdrage]]+Tb.Financiering[[#This Row],[Andere
subsidie(s)]]+Tb.Financiering[[#This Row],[Anders]],0)</f>
        <v>0</v>
      </c>
      <c r="DH112" s="259">
        <f>IF(Tb.Financiering[[#This Row],[Pnr.]]=DH$7,Tb.Financiering[[#This Row],[Eigen
bijdrage]]+Tb.Financiering[[#This Row],[Andere
subsidie(s)]]+Tb.Financiering[[#This Row],[Anders]],0)</f>
        <v>0</v>
      </c>
      <c r="DI112" s="259">
        <f>IF(Tb.Financiering[[#This Row],[Pnr.]]=DI$7,Tb.Financiering[[#This Row],[Eigen
bijdrage]]+Tb.Financiering[[#This Row],[Andere
subsidie(s)]]+Tb.Financiering[[#This Row],[Anders]],0)</f>
        <v>0</v>
      </c>
      <c r="DJ112" s="259">
        <f>IF(Tb.Financiering[[#This Row],[Pnr.]]=DJ$7,Tb.Financiering[[#This Row],[Eigen
bijdrage]]+Tb.Financiering[[#This Row],[Andere
subsidie(s)]]+Tb.Financiering[[#This Row],[Anders]],0)</f>
        <v>0</v>
      </c>
      <c r="DK112" s="259">
        <f>IF(Tb.Financiering[[#This Row],[Pnr.]]=DK$7,Tb.Financiering[[#This Row],[Eigen
bijdrage]]+Tb.Financiering[[#This Row],[Andere
subsidie(s)]]+Tb.Financiering[[#This Row],[Anders]],0)</f>
        <v>0</v>
      </c>
      <c r="XEZ112" s="267"/>
      <c r="XFA112" s="267"/>
      <c r="XFB112" s="267"/>
      <c r="XFC112" s="267"/>
      <c r="XFD112" s="31"/>
    </row>
    <row r="113" spans="1:115 16380:16384" s="4" customFormat="1" x14ac:dyDescent="0.3">
      <c r="A113" s="31"/>
      <c r="B113" s="147"/>
      <c r="C113" s="147"/>
      <c r="D113" s="11">
        <f>SUMIF(Tbl.Kosten[PSAnr.],Tb.Financiering[[#This Row],[PSAnr.]],Tbl.Kosten[Totaal kosten])</f>
        <v>0</v>
      </c>
      <c r="E113" s="164">
        <f>SUMIF(Tbl.Kosten[PSAnr.],Tb.Financiering[[#This Row],[PSAnr.]],Tbl.Kosten[Subsidie])</f>
        <v>0</v>
      </c>
      <c r="F113" s="165"/>
      <c r="G113" s="164">
        <f>Tb.Financiering[[#This Row],[Begrote kosten]]-Tb.Financiering[[#This Row],[Berekende GLB subsidie]]-Tb.Financiering[[#This Row],[Correctie GLB subsidie]]</f>
        <v>0</v>
      </c>
      <c r="H113" s="166"/>
      <c r="I113" s="166"/>
      <c r="J113" s="166"/>
      <c r="K113" s="162"/>
      <c r="L113" s="97">
        <f>Tb.Financiering[[#This Row],[Te financieren]]-SUM(Tb.Financiering[[#This Row],[Eigen
bijdrage]:[Anders]])</f>
        <v>0</v>
      </c>
      <c r="M113" s="170" t="str">
        <f>IFERROR(VLOOKUP(Tb.Financiering[[#This Row],[Partnernaam]],Tbl.Projectpartners[[Naam]:[PNr.]],9,FALSE),"")</f>
        <v/>
      </c>
      <c r="N113" s="152" t="str">
        <f>IFERROR(VLOOKUP(Tb.Financiering[[#This Row],[Subsidiabele activiteit]],Tbl.Subsidiehoogte[[Subsidieactiviteit]:[SAnr.]],3,FALSE),"")</f>
        <v/>
      </c>
      <c r="O113" s="152" t="str">
        <f>_xlfn.CONCAT(Tb.Financiering[[#This Row],[Pnr.]],Tb.Financiering[[#This Row],[SAnr.]])</f>
        <v/>
      </c>
      <c r="P113" s="154">
        <f>IF(Tb.Financiering[[#This Row],[Pnr.]]=P$7,Tb.Financiering[[#This Row],[Te financieren]]-Tb.Financiering[[#This Row],[Eigen
bijdrage]]-Tb.Financiering[[#This Row],[Andere
subsidie(s)]]-Tb.Financiering[[#This Row],[Anders]],0)</f>
        <v>0</v>
      </c>
      <c r="Q113" s="154">
        <f>IF(Tb.Financiering[[#This Row],[Pnr.]]=Q$7,Tb.Financiering[[#This Row],[Te financieren]]-Tb.Financiering[[#This Row],[Eigen
bijdrage]]-Tb.Financiering[[#This Row],[Andere
subsidie(s)]]-Tb.Financiering[[#This Row],[Anders]],0)</f>
        <v>0</v>
      </c>
      <c r="R113" s="154">
        <f>IF(Tb.Financiering[[#This Row],[Pnr.]]=R$7,Tb.Financiering[[#This Row],[Te financieren]]-Tb.Financiering[[#This Row],[Eigen
bijdrage]]-Tb.Financiering[[#This Row],[Andere
subsidie(s)]]-Tb.Financiering[[#This Row],[Anders]],0)</f>
        <v>0</v>
      </c>
      <c r="S113" s="154">
        <f>IF(Tb.Financiering[[#This Row],[Pnr.]]=S$7,Tb.Financiering[[#This Row],[Te financieren]]-Tb.Financiering[[#This Row],[Eigen
bijdrage]]-Tb.Financiering[[#This Row],[Andere
subsidie(s)]]-Tb.Financiering[[#This Row],[Anders]],0)</f>
        <v>0</v>
      </c>
      <c r="T113" s="154">
        <f>IF(Tb.Financiering[[#This Row],[Pnr.]]=T$7,Tb.Financiering[[#This Row],[Te financieren]]-Tb.Financiering[[#This Row],[Eigen
bijdrage]]-Tb.Financiering[[#This Row],[Andere
subsidie(s)]]-Tb.Financiering[[#This Row],[Anders]],0)</f>
        <v>0</v>
      </c>
      <c r="U113" s="154">
        <f>IF(Tb.Financiering[[#This Row],[Pnr.]]=U$7,Tb.Financiering[[#This Row],[Te financieren]]-Tb.Financiering[[#This Row],[Eigen
bijdrage]]-Tb.Financiering[[#This Row],[Andere
subsidie(s)]]-Tb.Financiering[[#This Row],[Anders]],0)</f>
        <v>0</v>
      </c>
      <c r="V113" s="154">
        <f>IF(Tb.Financiering[[#This Row],[Pnr.]]=V$7,Tb.Financiering[[#This Row],[Te financieren]]-Tb.Financiering[[#This Row],[Eigen
bijdrage]]-Tb.Financiering[[#This Row],[Andere
subsidie(s)]]-Tb.Financiering[[#This Row],[Anders]],0)</f>
        <v>0</v>
      </c>
      <c r="W113" s="154">
        <f>IF(Tb.Financiering[[#This Row],[Pnr.]]=W$7,Tb.Financiering[[#This Row],[Te financieren]]-Tb.Financiering[[#This Row],[Eigen
bijdrage]]-Tb.Financiering[[#This Row],[Andere
subsidie(s)]]-Tb.Financiering[[#This Row],[Anders]],0)</f>
        <v>0</v>
      </c>
      <c r="X113" s="154">
        <f>IF(Tb.Financiering[[#This Row],[Pnr.]]=X$7,Tb.Financiering[[#This Row],[Te financieren]]-Tb.Financiering[[#This Row],[Eigen
bijdrage]]-Tb.Financiering[[#This Row],[Andere
subsidie(s)]]-Tb.Financiering[[#This Row],[Anders]],0)</f>
        <v>0</v>
      </c>
      <c r="Y113" s="154">
        <f>IF(Tb.Financiering[[#This Row],[Pnr.]]=Y$7,Tb.Financiering[[#This Row],[Te financieren]]-Tb.Financiering[[#This Row],[Eigen
bijdrage]]-Tb.Financiering[[#This Row],[Andere
subsidie(s)]]-Tb.Financiering[[#This Row],[Anders]],0)</f>
        <v>0</v>
      </c>
      <c r="Z113" s="154">
        <f>IF(Tb.Financiering[[#This Row],[Pnr.]]=Z$7,Tb.Financiering[[#This Row],[Te financieren]]-Tb.Financiering[[#This Row],[Eigen
bijdrage]]-Tb.Financiering[[#This Row],[Andere
subsidie(s)]]-Tb.Financiering[[#This Row],[Anders]],0)</f>
        <v>0</v>
      </c>
      <c r="AA113" s="154">
        <f>IF(Tb.Financiering[[#This Row],[Pnr.]]=AA$7,Tb.Financiering[[#This Row],[Te financieren]]-Tb.Financiering[[#This Row],[Eigen
bijdrage]]-Tb.Financiering[[#This Row],[Andere
subsidie(s)]]-Tb.Financiering[[#This Row],[Anders]],0)</f>
        <v>0</v>
      </c>
      <c r="AB113" s="154">
        <f>IF(Tb.Financiering[[#This Row],[Pnr.]]=AB$7,Tb.Financiering[[#This Row],[Te financieren]]-Tb.Financiering[[#This Row],[Eigen
bijdrage]]-Tb.Financiering[[#This Row],[Andere
subsidie(s)]]-Tb.Financiering[[#This Row],[Anders]],0)</f>
        <v>0</v>
      </c>
      <c r="AC113" s="154">
        <f>IF(Tb.Financiering[[#This Row],[Pnr.]]=AC$7,Tb.Financiering[[#This Row],[Te financieren]]-Tb.Financiering[[#This Row],[Eigen
bijdrage]]-Tb.Financiering[[#This Row],[Andere
subsidie(s)]]-Tb.Financiering[[#This Row],[Anders]],0)</f>
        <v>0</v>
      </c>
      <c r="AD113" s="154">
        <f>IF(Tb.Financiering[[#This Row],[Pnr.]]=AD$7,Tb.Financiering[[#This Row],[Te financieren]]-Tb.Financiering[[#This Row],[Eigen
bijdrage]]-Tb.Financiering[[#This Row],[Andere
subsidie(s)]]-Tb.Financiering[[#This Row],[Anders]],0)</f>
        <v>0</v>
      </c>
      <c r="AE113" s="154">
        <f>IF(Tb.Financiering[[#This Row],[Pnr.]]=AE$7,Tb.Financiering[[#This Row],[Te financieren]]-Tb.Financiering[[#This Row],[Eigen
bijdrage]]-Tb.Financiering[[#This Row],[Andere
subsidie(s)]]-Tb.Financiering[[#This Row],[Anders]],0)</f>
        <v>0</v>
      </c>
      <c r="AF113" s="154">
        <f>IF(Tb.Financiering[[#This Row],[Pnr.]]=AF$7,Tb.Financiering[[#This Row],[Te financieren]]-Tb.Financiering[[#This Row],[Eigen
bijdrage]]-Tb.Financiering[[#This Row],[Andere
subsidie(s)]]-Tb.Financiering[[#This Row],[Anders]],0)</f>
        <v>0</v>
      </c>
      <c r="AG113" s="154">
        <f>IF(Tb.Financiering[[#This Row],[Pnr.]]=AG$7,Tb.Financiering[[#This Row],[Te financieren]]-Tb.Financiering[[#This Row],[Eigen
bijdrage]]-Tb.Financiering[[#This Row],[Andere
subsidie(s)]]-Tb.Financiering[[#This Row],[Anders]],0)</f>
        <v>0</v>
      </c>
      <c r="AH113" s="154">
        <f>IF(Tb.Financiering[[#This Row],[Pnr.]]=AH$7,Tb.Financiering[[#This Row],[Te financieren]]-Tb.Financiering[[#This Row],[Eigen
bijdrage]]-Tb.Financiering[[#This Row],[Andere
subsidie(s)]]-Tb.Financiering[[#This Row],[Anders]],0)</f>
        <v>0</v>
      </c>
      <c r="AI113" s="154">
        <f>IF(Tb.Financiering[[#This Row],[Pnr.]]=AI$7,Tb.Financiering[[#This Row],[Te financieren]]-Tb.Financiering[[#This Row],[Eigen
bijdrage]]-Tb.Financiering[[#This Row],[Andere
subsidie(s)]]-Tb.Financiering[[#This Row],[Anders]],0)</f>
        <v>0</v>
      </c>
      <c r="AJ113" s="154">
        <f>IF(Tb.Financiering[[#This Row],[Pnr.]]=AJ$7,Tb.Financiering[[#This Row],[Te financieren]]-Tb.Financiering[[#This Row],[Eigen
bijdrage]]-Tb.Financiering[[#This Row],[Andere
subsidie(s)]]-Tb.Financiering[[#This Row],[Anders]],0)</f>
        <v>0</v>
      </c>
      <c r="AK113" s="154">
        <f>IF(Tb.Financiering[[#This Row],[Pnr.]]=AK$7,Tb.Financiering[[#This Row],[Te financieren]]-Tb.Financiering[[#This Row],[Eigen
bijdrage]]-Tb.Financiering[[#This Row],[Andere
subsidie(s)]]-Tb.Financiering[[#This Row],[Anders]],0)</f>
        <v>0</v>
      </c>
      <c r="AL113" s="154">
        <f>IF(Tb.Financiering[[#This Row],[Pnr.]]=AL$7,Tb.Financiering[[#This Row],[Te financieren]]-Tb.Financiering[[#This Row],[Eigen
bijdrage]]-Tb.Financiering[[#This Row],[Andere
subsidie(s)]]-Tb.Financiering[[#This Row],[Anders]],0)</f>
        <v>0</v>
      </c>
      <c r="AM113" s="154">
        <f>IF(Tb.Financiering[[#This Row],[Pnr.]]=AM$7,Tb.Financiering[[#This Row],[Te financieren]]-Tb.Financiering[[#This Row],[Eigen
bijdrage]]-Tb.Financiering[[#This Row],[Andere
subsidie(s)]]-Tb.Financiering[[#This Row],[Anders]],0)</f>
        <v>0</v>
      </c>
      <c r="AN113" s="154">
        <f>IF(Tb.Financiering[[#This Row],[Pnr.]]=AN$7,Tb.Financiering[[#This Row],[Te financieren]]-Tb.Financiering[[#This Row],[Eigen
bijdrage]]-Tb.Financiering[[#This Row],[Andere
subsidie(s)]]-Tb.Financiering[[#This Row],[Anders]],0)</f>
        <v>0</v>
      </c>
      <c r="AO113" s="154">
        <f>IF(Tb.Financiering[[#This Row],[Pnr.]]=AO$7,Tb.Financiering[[#This Row],[Te financieren]]-Tb.Financiering[[#This Row],[Eigen
bijdrage]]-Tb.Financiering[[#This Row],[Andere
subsidie(s)]]-Tb.Financiering[[#This Row],[Anders]],0)</f>
        <v>0</v>
      </c>
      <c r="AP113" s="154">
        <f>IF(Tb.Financiering[[#This Row],[Pnr.]]=AP$7,Tb.Financiering[[#This Row],[Te financieren]]-Tb.Financiering[[#This Row],[Eigen
bijdrage]]-Tb.Financiering[[#This Row],[Andere
subsidie(s)]]-Tb.Financiering[[#This Row],[Anders]],0)</f>
        <v>0</v>
      </c>
      <c r="AQ113" s="154">
        <f>IF(Tb.Financiering[[#This Row],[Pnr.]]=AQ$7,Tb.Financiering[[#This Row],[Te financieren]]-Tb.Financiering[[#This Row],[Eigen
bijdrage]]-Tb.Financiering[[#This Row],[Andere
subsidie(s)]]-Tb.Financiering[[#This Row],[Anders]],0)</f>
        <v>0</v>
      </c>
      <c r="AR113" s="154">
        <f>IF(Tb.Financiering[[#This Row],[Pnr.]]=AR$7,Tb.Financiering[[#This Row],[Te financieren]]-Tb.Financiering[[#This Row],[Eigen
bijdrage]]-Tb.Financiering[[#This Row],[Andere
subsidie(s)]]-Tb.Financiering[[#This Row],[Anders]],0)</f>
        <v>0</v>
      </c>
      <c r="AS113" s="154">
        <f>IF(Tb.Financiering[[#This Row],[Pnr.]]=AS$7,Tb.Financiering[[#This Row],[Te financieren]]-Tb.Financiering[[#This Row],[Eigen
bijdrage]]-Tb.Financiering[[#This Row],[Andere
subsidie(s)]]-Tb.Financiering[[#This Row],[Anders]],0)</f>
        <v>0</v>
      </c>
      <c r="AT113" s="154">
        <f>IF(Tb.Financiering[[#This Row],[Pnr.]]=AT$7,Tb.Financiering[[#This Row],[Te financieren]]-Tb.Financiering[[#This Row],[Eigen
bijdrage]]-Tb.Financiering[[#This Row],[Andere
subsidie(s)]]-Tb.Financiering[[#This Row],[Anders]],0)</f>
        <v>0</v>
      </c>
      <c r="AU113" s="154">
        <f>IF(Tb.Financiering[[#This Row],[Pnr.]]=AU$7,Tb.Financiering[[#This Row],[Te financieren]]-Tb.Financiering[[#This Row],[Eigen
bijdrage]]-Tb.Financiering[[#This Row],[Andere
subsidie(s)]]-Tb.Financiering[[#This Row],[Anders]],0)</f>
        <v>0</v>
      </c>
      <c r="AV113" s="154">
        <f>IF(Tb.Financiering[[#This Row],[Pnr.]]=AV$7,Tb.Financiering[[#This Row],[Te financieren]]-Tb.Financiering[[#This Row],[Eigen
bijdrage]]-Tb.Financiering[[#This Row],[Andere
subsidie(s)]]-Tb.Financiering[[#This Row],[Anders]],0)</f>
        <v>0</v>
      </c>
      <c r="AW113" s="154">
        <f>IF(Tb.Financiering[[#This Row],[Pnr.]]=AW$7,Tb.Financiering[[#This Row],[Te financieren]]-Tb.Financiering[[#This Row],[Eigen
bijdrage]]-Tb.Financiering[[#This Row],[Andere
subsidie(s)]]-Tb.Financiering[[#This Row],[Anders]],0)</f>
        <v>0</v>
      </c>
      <c r="AX113" s="154">
        <f>IF(Tb.Financiering[[#This Row],[Pnr.]]=AX$7,Tb.Financiering[[#This Row],[Te financieren]]-Tb.Financiering[[#This Row],[Eigen
bijdrage]]-Tb.Financiering[[#This Row],[Andere
subsidie(s)]]-Tb.Financiering[[#This Row],[Anders]],0)</f>
        <v>0</v>
      </c>
      <c r="AY113" s="154">
        <f>IF(Tb.Financiering[[#This Row],[Pnr.]]=AY$7,Tb.Financiering[[#This Row],[Te financieren]]-Tb.Financiering[[#This Row],[Eigen
bijdrage]]-Tb.Financiering[[#This Row],[Andere
subsidie(s)]]-Tb.Financiering[[#This Row],[Anders]],0)</f>
        <v>0</v>
      </c>
      <c r="AZ113" s="154">
        <f>IF(Tb.Financiering[[#This Row],[Pnr.]]=AZ$7,Tb.Financiering[[#This Row],[Te financieren]]-Tb.Financiering[[#This Row],[Eigen
bijdrage]]-Tb.Financiering[[#This Row],[Andere
subsidie(s)]]-Tb.Financiering[[#This Row],[Anders]],0)</f>
        <v>0</v>
      </c>
      <c r="BA113" s="154">
        <f>IF(Tb.Financiering[[#This Row],[Pnr.]]=BA$7,Tb.Financiering[[#This Row],[Te financieren]]-Tb.Financiering[[#This Row],[Eigen
bijdrage]]-Tb.Financiering[[#This Row],[Andere
subsidie(s)]]-Tb.Financiering[[#This Row],[Anders]],0)</f>
        <v>0</v>
      </c>
      <c r="BB113" s="154">
        <f>IF(Tb.Financiering[[#This Row],[Pnr.]]=BB$7,Tb.Financiering[[#This Row],[Te financieren]]-Tb.Financiering[[#This Row],[Eigen
bijdrage]]-Tb.Financiering[[#This Row],[Andere
subsidie(s)]]-Tb.Financiering[[#This Row],[Anders]],0)</f>
        <v>0</v>
      </c>
      <c r="BC113" s="154">
        <f>IF(Tb.Financiering[[#This Row],[Pnr.]]=BC$7,Tb.Financiering[[#This Row],[Te financieren]]-Tb.Financiering[[#This Row],[Eigen
bijdrage]]-Tb.Financiering[[#This Row],[Andere
subsidie(s)]]-Tb.Financiering[[#This Row],[Anders]],0)</f>
        <v>0</v>
      </c>
      <c r="BD113" s="154">
        <f>IF(Tb.Financiering[[#This Row],[Pnr.]]=BD$7,Tb.Financiering[[#This Row],[Te financieren]]-Tb.Financiering[[#This Row],[Eigen
bijdrage]]-Tb.Financiering[[#This Row],[Andere
subsidie(s)]]-Tb.Financiering[[#This Row],[Anders]],0)</f>
        <v>0</v>
      </c>
      <c r="BE113" s="154">
        <f>IF(Tb.Financiering[[#This Row],[Pnr.]]=BE$7,Tb.Financiering[[#This Row],[Te financieren]]-Tb.Financiering[[#This Row],[Eigen
bijdrage]]-Tb.Financiering[[#This Row],[Andere
subsidie(s)]]-Tb.Financiering[[#This Row],[Anders]],0)</f>
        <v>0</v>
      </c>
      <c r="BF113" s="154">
        <f>IF(Tb.Financiering[[#This Row],[Pnr.]]=BF$7,Tb.Financiering[[#This Row],[Te financieren]]-Tb.Financiering[[#This Row],[Eigen
bijdrage]]-Tb.Financiering[[#This Row],[Andere
subsidie(s)]]-Tb.Financiering[[#This Row],[Anders]],0)</f>
        <v>0</v>
      </c>
      <c r="BG113" s="154">
        <f>IF(Tb.Financiering[[#This Row],[Pnr.]]=BG$7,Tb.Financiering[[#This Row],[Te financieren]]-Tb.Financiering[[#This Row],[Eigen
bijdrage]]-Tb.Financiering[[#This Row],[Andere
subsidie(s)]]-Tb.Financiering[[#This Row],[Anders]],0)</f>
        <v>0</v>
      </c>
      <c r="BH113" s="154">
        <f>IF(Tb.Financiering[[#This Row],[Pnr.]]=BH$7,Tb.Financiering[[#This Row],[Te financieren]]-Tb.Financiering[[#This Row],[Eigen
bijdrage]]-Tb.Financiering[[#This Row],[Andere
subsidie(s)]]-Tb.Financiering[[#This Row],[Anders]],0)</f>
        <v>0</v>
      </c>
      <c r="BI113" s="154">
        <f>IF(Tb.Financiering[[#This Row],[Pnr.]]=BI$7,Tb.Financiering[[#This Row],[Te financieren]]-Tb.Financiering[[#This Row],[Eigen
bijdrage]]-Tb.Financiering[[#This Row],[Andere
subsidie(s)]]-Tb.Financiering[[#This Row],[Anders]],0)</f>
        <v>0</v>
      </c>
      <c r="BJ113" s="154">
        <f>IF(Tb.Financiering[[#This Row],[Pnr.]]=BJ$7,Tb.Financiering[[#This Row],[Te financieren]]-Tb.Financiering[[#This Row],[Eigen
bijdrage]]-Tb.Financiering[[#This Row],[Andere
subsidie(s)]]-Tb.Financiering[[#This Row],[Anders]],0)</f>
        <v>0</v>
      </c>
      <c r="BK113" s="154">
        <f>IF(Tb.Financiering[[#This Row],[Pnr.]]=BK$7,Tb.Financiering[[#This Row],[Te financieren]]-Tb.Financiering[[#This Row],[Eigen
bijdrage]]-Tb.Financiering[[#This Row],[Andere
subsidie(s)]]-Tb.Financiering[[#This Row],[Anders]],0)</f>
        <v>0</v>
      </c>
      <c r="BL113" s="154">
        <f>IF(Tb.Financiering[[#This Row],[Pnr.]]=BL$7,Tb.Financiering[[#This Row],[Te financieren]]-Tb.Financiering[[#This Row],[Eigen
bijdrage]]-Tb.Financiering[[#This Row],[Andere
subsidie(s)]]-Tb.Financiering[[#This Row],[Anders]],0)</f>
        <v>0</v>
      </c>
      <c r="BM113" s="154">
        <f>IF(Tb.Financiering[[#This Row],[Pnr.]]=BM$7,Tb.Financiering[[#This Row],[Te financieren]]-Tb.Financiering[[#This Row],[Eigen
bijdrage]]-Tb.Financiering[[#This Row],[Andere
subsidie(s)]]-Tb.Financiering[[#This Row],[Anders]],0)</f>
        <v>0</v>
      </c>
      <c r="BN113" s="259">
        <f>IF(Tb.Financiering[[#This Row],[Pnr.]]=BN$7,Tb.Financiering[[#This Row],[Eigen
bijdrage]]+Tb.Financiering[[#This Row],[Andere
subsidie(s)]]+Tb.Financiering[[#This Row],[Anders]],0)</f>
        <v>0</v>
      </c>
      <c r="BO113" s="259">
        <f>IF(Tb.Financiering[[#This Row],[Pnr.]]=BO$7,Tb.Financiering[[#This Row],[Eigen
bijdrage]]+Tb.Financiering[[#This Row],[Andere
subsidie(s)]]+Tb.Financiering[[#This Row],[Anders]],0)</f>
        <v>0</v>
      </c>
      <c r="BP113" s="259">
        <f>IF(Tb.Financiering[[#This Row],[Pnr.]]=BP$7,Tb.Financiering[[#This Row],[Eigen
bijdrage]]+Tb.Financiering[[#This Row],[Andere
subsidie(s)]]+Tb.Financiering[[#This Row],[Anders]],0)</f>
        <v>0</v>
      </c>
      <c r="BQ113" s="259">
        <f>IF(Tb.Financiering[[#This Row],[Pnr.]]=BQ$7,Tb.Financiering[[#This Row],[Eigen
bijdrage]]+Tb.Financiering[[#This Row],[Andere
subsidie(s)]]+Tb.Financiering[[#This Row],[Anders]],0)</f>
        <v>0</v>
      </c>
      <c r="BR113" s="259">
        <f>IF(Tb.Financiering[[#This Row],[Pnr.]]=BR$7,Tb.Financiering[[#This Row],[Eigen
bijdrage]]+Tb.Financiering[[#This Row],[Andere
subsidie(s)]]+Tb.Financiering[[#This Row],[Anders]],0)</f>
        <v>0</v>
      </c>
      <c r="BS113" s="259">
        <f>IF(Tb.Financiering[[#This Row],[Pnr.]]=BS$7,Tb.Financiering[[#This Row],[Eigen
bijdrage]]+Tb.Financiering[[#This Row],[Andere
subsidie(s)]]+Tb.Financiering[[#This Row],[Anders]],0)</f>
        <v>0</v>
      </c>
      <c r="BT113" s="259">
        <f>IF(Tb.Financiering[[#This Row],[Pnr.]]=BT$7,Tb.Financiering[[#This Row],[Eigen
bijdrage]]+Tb.Financiering[[#This Row],[Andere
subsidie(s)]]+Tb.Financiering[[#This Row],[Anders]],0)</f>
        <v>0</v>
      </c>
      <c r="BU113" s="259">
        <f>IF(Tb.Financiering[[#This Row],[Pnr.]]=BU$7,Tb.Financiering[[#This Row],[Eigen
bijdrage]]+Tb.Financiering[[#This Row],[Andere
subsidie(s)]]+Tb.Financiering[[#This Row],[Anders]],0)</f>
        <v>0</v>
      </c>
      <c r="BV113" s="259">
        <f>IF(Tb.Financiering[[#This Row],[Pnr.]]=BV$7,Tb.Financiering[[#This Row],[Eigen
bijdrage]]+Tb.Financiering[[#This Row],[Andere
subsidie(s)]]+Tb.Financiering[[#This Row],[Anders]],0)</f>
        <v>0</v>
      </c>
      <c r="BW113" s="259">
        <f>IF(Tb.Financiering[[#This Row],[Pnr.]]=BW$7,Tb.Financiering[[#This Row],[Eigen
bijdrage]]+Tb.Financiering[[#This Row],[Andere
subsidie(s)]]+Tb.Financiering[[#This Row],[Anders]],0)</f>
        <v>0</v>
      </c>
      <c r="BX113" s="259">
        <f>IF(Tb.Financiering[[#This Row],[Pnr.]]=BX$7,Tb.Financiering[[#This Row],[Eigen
bijdrage]]+Tb.Financiering[[#This Row],[Andere
subsidie(s)]]+Tb.Financiering[[#This Row],[Anders]],0)</f>
        <v>0</v>
      </c>
      <c r="BY113" s="259">
        <f>IF(Tb.Financiering[[#This Row],[Pnr.]]=BY$7,Tb.Financiering[[#This Row],[Eigen
bijdrage]]+Tb.Financiering[[#This Row],[Andere
subsidie(s)]]+Tb.Financiering[[#This Row],[Anders]],0)</f>
        <v>0</v>
      </c>
      <c r="BZ113" s="259">
        <f>IF(Tb.Financiering[[#This Row],[Pnr.]]=BZ$7,Tb.Financiering[[#This Row],[Eigen
bijdrage]]+Tb.Financiering[[#This Row],[Andere
subsidie(s)]]+Tb.Financiering[[#This Row],[Anders]],0)</f>
        <v>0</v>
      </c>
      <c r="CA113" s="259">
        <f>IF(Tb.Financiering[[#This Row],[Pnr.]]=CA$7,Tb.Financiering[[#This Row],[Eigen
bijdrage]]+Tb.Financiering[[#This Row],[Andere
subsidie(s)]]+Tb.Financiering[[#This Row],[Anders]],0)</f>
        <v>0</v>
      </c>
      <c r="CB113" s="259">
        <f>IF(Tb.Financiering[[#This Row],[Pnr.]]=CB$7,Tb.Financiering[[#This Row],[Eigen
bijdrage]]+Tb.Financiering[[#This Row],[Andere
subsidie(s)]]+Tb.Financiering[[#This Row],[Anders]],0)</f>
        <v>0</v>
      </c>
      <c r="CC113" s="259">
        <f>IF(Tb.Financiering[[#This Row],[Pnr.]]=CC$7,Tb.Financiering[[#This Row],[Eigen
bijdrage]]+Tb.Financiering[[#This Row],[Andere
subsidie(s)]]+Tb.Financiering[[#This Row],[Anders]],0)</f>
        <v>0</v>
      </c>
      <c r="CD113" s="259">
        <f>IF(Tb.Financiering[[#This Row],[Pnr.]]=CD$7,Tb.Financiering[[#This Row],[Eigen
bijdrage]]+Tb.Financiering[[#This Row],[Andere
subsidie(s)]]+Tb.Financiering[[#This Row],[Anders]],0)</f>
        <v>0</v>
      </c>
      <c r="CE113" s="259">
        <f>IF(Tb.Financiering[[#This Row],[Pnr.]]=CE$7,Tb.Financiering[[#This Row],[Eigen
bijdrage]]+Tb.Financiering[[#This Row],[Andere
subsidie(s)]]+Tb.Financiering[[#This Row],[Anders]],0)</f>
        <v>0</v>
      </c>
      <c r="CF113" s="259">
        <f>IF(Tb.Financiering[[#This Row],[Pnr.]]=CF$7,Tb.Financiering[[#This Row],[Eigen
bijdrage]]+Tb.Financiering[[#This Row],[Andere
subsidie(s)]]+Tb.Financiering[[#This Row],[Anders]],0)</f>
        <v>0</v>
      </c>
      <c r="CG113" s="259">
        <f>IF(Tb.Financiering[[#This Row],[Pnr.]]=CG$7,Tb.Financiering[[#This Row],[Eigen
bijdrage]]+Tb.Financiering[[#This Row],[Andere
subsidie(s)]]+Tb.Financiering[[#This Row],[Anders]],0)</f>
        <v>0</v>
      </c>
      <c r="CH113" s="259">
        <f>IF(Tb.Financiering[[#This Row],[Pnr.]]=CH$7,Tb.Financiering[[#This Row],[Eigen
bijdrage]]+Tb.Financiering[[#This Row],[Andere
subsidie(s)]]+Tb.Financiering[[#This Row],[Anders]],0)</f>
        <v>0</v>
      </c>
      <c r="CI113" s="259">
        <f>IF(Tb.Financiering[[#This Row],[Pnr.]]=CI$7,Tb.Financiering[[#This Row],[Eigen
bijdrage]]+Tb.Financiering[[#This Row],[Andere
subsidie(s)]]+Tb.Financiering[[#This Row],[Anders]],0)</f>
        <v>0</v>
      </c>
      <c r="CJ113" s="259">
        <f>IF(Tb.Financiering[[#This Row],[Pnr.]]=CJ$7,Tb.Financiering[[#This Row],[Eigen
bijdrage]]+Tb.Financiering[[#This Row],[Andere
subsidie(s)]]+Tb.Financiering[[#This Row],[Anders]],0)</f>
        <v>0</v>
      </c>
      <c r="CK113" s="259">
        <f>IF(Tb.Financiering[[#This Row],[Pnr.]]=CK$7,Tb.Financiering[[#This Row],[Eigen
bijdrage]]+Tb.Financiering[[#This Row],[Andere
subsidie(s)]]+Tb.Financiering[[#This Row],[Anders]],0)</f>
        <v>0</v>
      </c>
      <c r="CL113" s="259">
        <f>IF(Tb.Financiering[[#This Row],[Pnr.]]=CL$7,Tb.Financiering[[#This Row],[Eigen
bijdrage]]+Tb.Financiering[[#This Row],[Andere
subsidie(s)]]+Tb.Financiering[[#This Row],[Anders]],0)</f>
        <v>0</v>
      </c>
      <c r="CM113" s="259">
        <f>IF(Tb.Financiering[[#This Row],[Pnr.]]=CM$7,Tb.Financiering[[#This Row],[Eigen
bijdrage]]+Tb.Financiering[[#This Row],[Andere
subsidie(s)]]+Tb.Financiering[[#This Row],[Anders]],0)</f>
        <v>0</v>
      </c>
      <c r="CN113" s="259">
        <f>IF(Tb.Financiering[[#This Row],[Pnr.]]=CN$7,Tb.Financiering[[#This Row],[Eigen
bijdrage]]+Tb.Financiering[[#This Row],[Andere
subsidie(s)]]+Tb.Financiering[[#This Row],[Anders]],0)</f>
        <v>0</v>
      </c>
      <c r="CO113" s="259">
        <f>IF(Tb.Financiering[[#This Row],[Pnr.]]=CO$7,Tb.Financiering[[#This Row],[Eigen
bijdrage]]+Tb.Financiering[[#This Row],[Andere
subsidie(s)]]+Tb.Financiering[[#This Row],[Anders]],0)</f>
        <v>0</v>
      </c>
      <c r="CP113" s="259">
        <f>IF(Tb.Financiering[[#This Row],[Pnr.]]=CP$7,Tb.Financiering[[#This Row],[Eigen
bijdrage]]+Tb.Financiering[[#This Row],[Andere
subsidie(s)]]+Tb.Financiering[[#This Row],[Anders]],0)</f>
        <v>0</v>
      </c>
      <c r="CQ113" s="259">
        <f>IF(Tb.Financiering[[#This Row],[Pnr.]]=CQ$7,Tb.Financiering[[#This Row],[Eigen
bijdrage]]+Tb.Financiering[[#This Row],[Andere
subsidie(s)]]+Tb.Financiering[[#This Row],[Anders]],0)</f>
        <v>0</v>
      </c>
      <c r="CR113" s="259">
        <f>IF(Tb.Financiering[[#This Row],[Pnr.]]=CR$7,Tb.Financiering[[#This Row],[Eigen
bijdrage]]+Tb.Financiering[[#This Row],[Andere
subsidie(s)]]+Tb.Financiering[[#This Row],[Anders]],0)</f>
        <v>0</v>
      </c>
      <c r="CS113" s="259">
        <f>IF(Tb.Financiering[[#This Row],[Pnr.]]=CS$7,Tb.Financiering[[#This Row],[Eigen
bijdrage]]+Tb.Financiering[[#This Row],[Andere
subsidie(s)]]+Tb.Financiering[[#This Row],[Anders]],0)</f>
        <v>0</v>
      </c>
      <c r="CT113" s="259">
        <f>IF(Tb.Financiering[[#This Row],[Pnr.]]=CT$7,Tb.Financiering[[#This Row],[Eigen
bijdrage]]+Tb.Financiering[[#This Row],[Andere
subsidie(s)]]+Tb.Financiering[[#This Row],[Anders]],0)</f>
        <v>0</v>
      </c>
      <c r="CU113" s="259">
        <f>IF(Tb.Financiering[[#This Row],[Pnr.]]=CU$7,Tb.Financiering[[#This Row],[Eigen
bijdrage]]+Tb.Financiering[[#This Row],[Andere
subsidie(s)]]+Tb.Financiering[[#This Row],[Anders]],0)</f>
        <v>0</v>
      </c>
      <c r="CV113" s="259">
        <f>IF(Tb.Financiering[[#This Row],[Pnr.]]=CV$7,Tb.Financiering[[#This Row],[Eigen
bijdrage]]+Tb.Financiering[[#This Row],[Andere
subsidie(s)]]+Tb.Financiering[[#This Row],[Anders]],0)</f>
        <v>0</v>
      </c>
      <c r="CW113" s="259">
        <f>IF(Tb.Financiering[[#This Row],[Pnr.]]=CW$7,Tb.Financiering[[#This Row],[Eigen
bijdrage]]+Tb.Financiering[[#This Row],[Andere
subsidie(s)]]+Tb.Financiering[[#This Row],[Anders]],0)</f>
        <v>0</v>
      </c>
      <c r="CX113" s="259">
        <f>IF(Tb.Financiering[[#This Row],[Pnr.]]=CX$7,Tb.Financiering[[#This Row],[Eigen
bijdrage]]+Tb.Financiering[[#This Row],[Andere
subsidie(s)]]+Tb.Financiering[[#This Row],[Anders]],0)</f>
        <v>0</v>
      </c>
      <c r="CY113" s="259">
        <f>IF(Tb.Financiering[[#This Row],[Pnr.]]=CY$7,Tb.Financiering[[#This Row],[Eigen
bijdrage]]+Tb.Financiering[[#This Row],[Andere
subsidie(s)]]+Tb.Financiering[[#This Row],[Anders]],0)</f>
        <v>0</v>
      </c>
      <c r="CZ113" s="259">
        <f>IF(Tb.Financiering[[#This Row],[Pnr.]]=CZ$7,Tb.Financiering[[#This Row],[Eigen
bijdrage]]+Tb.Financiering[[#This Row],[Andere
subsidie(s)]]+Tb.Financiering[[#This Row],[Anders]],0)</f>
        <v>0</v>
      </c>
      <c r="DA113" s="259">
        <f>IF(Tb.Financiering[[#This Row],[Pnr.]]=DA$7,Tb.Financiering[[#This Row],[Eigen
bijdrage]]+Tb.Financiering[[#This Row],[Andere
subsidie(s)]]+Tb.Financiering[[#This Row],[Anders]],0)</f>
        <v>0</v>
      </c>
      <c r="DB113" s="259">
        <f>IF(Tb.Financiering[[#This Row],[Pnr.]]=DB$7,Tb.Financiering[[#This Row],[Eigen
bijdrage]]+Tb.Financiering[[#This Row],[Andere
subsidie(s)]]+Tb.Financiering[[#This Row],[Anders]],0)</f>
        <v>0</v>
      </c>
      <c r="DC113" s="259">
        <f>IF(Tb.Financiering[[#This Row],[Pnr.]]=DC$7,Tb.Financiering[[#This Row],[Eigen
bijdrage]]+Tb.Financiering[[#This Row],[Andere
subsidie(s)]]+Tb.Financiering[[#This Row],[Anders]],0)</f>
        <v>0</v>
      </c>
      <c r="DD113" s="259">
        <f>IF(Tb.Financiering[[#This Row],[Pnr.]]=DD$7,Tb.Financiering[[#This Row],[Eigen
bijdrage]]+Tb.Financiering[[#This Row],[Andere
subsidie(s)]]+Tb.Financiering[[#This Row],[Anders]],0)</f>
        <v>0</v>
      </c>
      <c r="DE113" s="259">
        <f>IF(Tb.Financiering[[#This Row],[Pnr.]]=DE$7,Tb.Financiering[[#This Row],[Eigen
bijdrage]]+Tb.Financiering[[#This Row],[Andere
subsidie(s)]]+Tb.Financiering[[#This Row],[Anders]],0)</f>
        <v>0</v>
      </c>
      <c r="DF113" s="259">
        <f>IF(Tb.Financiering[[#This Row],[Pnr.]]=DF$7,Tb.Financiering[[#This Row],[Eigen
bijdrage]]+Tb.Financiering[[#This Row],[Andere
subsidie(s)]]+Tb.Financiering[[#This Row],[Anders]],0)</f>
        <v>0</v>
      </c>
      <c r="DG113" s="259">
        <f>IF(Tb.Financiering[[#This Row],[Pnr.]]=DG$7,Tb.Financiering[[#This Row],[Eigen
bijdrage]]+Tb.Financiering[[#This Row],[Andere
subsidie(s)]]+Tb.Financiering[[#This Row],[Anders]],0)</f>
        <v>0</v>
      </c>
      <c r="DH113" s="259">
        <f>IF(Tb.Financiering[[#This Row],[Pnr.]]=DH$7,Tb.Financiering[[#This Row],[Eigen
bijdrage]]+Tb.Financiering[[#This Row],[Andere
subsidie(s)]]+Tb.Financiering[[#This Row],[Anders]],0)</f>
        <v>0</v>
      </c>
      <c r="DI113" s="259">
        <f>IF(Tb.Financiering[[#This Row],[Pnr.]]=DI$7,Tb.Financiering[[#This Row],[Eigen
bijdrage]]+Tb.Financiering[[#This Row],[Andere
subsidie(s)]]+Tb.Financiering[[#This Row],[Anders]],0)</f>
        <v>0</v>
      </c>
      <c r="DJ113" s="259">
        <f>IF(Tb.Financiering[[#This Row],[Pnr.]]=DJ$7,Tb.Financiering[[#This Row],[Eigen
bijdrage]]+Tb.Financiering[[#This Row],[Andere
subsidie(s)]]+Tb.Financiering[[#This Row],[Anders]],0)</f>
        <v>0</v>
      </c>
      <c r="DK113" s="259">
        <f>IF(Tb.Financiering[[#This Row],[Pnr.]]=DK$7,Tb.Financiering[[#This Row],[Eigen
bijdrage]]+Tb.Financiering[[#This Row],[Andere
subsidie(s)]]+Tb.Financiering[[#This Row],[Anders]],0)</f>
        <v>0</v>
      </c>
      <c r="XEZ113" s="267"/>
      <c r="XFA113" s="267"/>
      <c r="XFB113" s="267"/>
      <c r="XFC113" s="267"/>
      <c r="XFD113" s="31"/>
    </row>
    <row r="114" spans="1:115 16380:16384" s="4" customFormat="1" x14ac:dyDescent="0.3">
      <c r="A114" s="31"/>
      <c r="B114" s="147"/>
      <c r="C114" s="147"/>
      <c r="D114" s="11">
        <f>SUMIF(Tbl.Kosten[PSAnr.],Tb.Financiering[[#This Row],[PSAnr.]],Tbl.Kosten[Totaal kosten])</f>
        <v>0</v>
      </c>
      <c r="E114" s="164">
        <f>SUMIF(Tbl.Kosten[PSAnr.],Tb.Financiering[[#This Row],[PSAnr.]],Tbl.Kosten[Subsidie])</f>
        <v>0</v>
      </c>
      <c r="F114" s="165"/>
      <c r="G114" s="164">
        <f>Tb.Financiering[[#This Row],[Begrote kosten]]-Tb.Financiering[[#This Row],[Berekende GLB subsidie]]-Tb.Financiering[[#This Row],[Correctie GLB subsidie]]</f>
        <v>0</v>
      </c>
      <c r="H114" s="166"/>
      <c r="I114" s="166"/>
      <c r="J114" s="166"/>
      <c r="K114" s="162"/>
      <c r="L114" s="97">
        <f>Tb.Financiering[[#This Row],[Te financieren]]-SUM(Tb.Financiering[[#This Row],[Eigen
bijdrage]:[Anders]])</f>
        <v>0</v>
      </c>
      <c r="M114" s="170" t="str">
        <f>IFERROR(VLOOKUP(Tb.Financiering[[#This Row],[Partnernaam]],Tbl.Projectpartners[[Naam]:[PNr.]],9,FALSE),"")</f>
        <v/>
      </c>
      <c r="N114" s="152" t="str">
        <f>IFERROR(VLOOKUP(Tb.Financiering[[#This Row],[Subsidiabele activiteit]],Tbl.Subsidiehoogte[[Subsidieactiviteit]:[SAnr.]],3,FALSE),"")</f>
        <v/>
      </c>
      <c r="O114" s="152" t="str">
        <f>_xlfn.CONCAT(Tb.Financiering[[#This Row],[Pnr.]],Tb.Financiering[[#This Row],[SAnr.]])</f>
        <v/>
      </c>
      <c r="P114" s="154">
        <f>IF(Tb.Financiering[[#This Row],[Pnr.]]=P$7,Tb.Financiering[[#This Row],[Te financieren]]-Tb.Financiering[[#This Row],[Eigen
bijdrage]]-Tb.Financiering[[#This Row],[Andere
subsidie(s)]]-Tb.Financiering[[#This Row],[Anders]],0)</f>
        <v>0</v>
      </c>
      <c r="Q114" s="154">
        <f>IF(Tb.Financiering[[#This Row],[Pnr.]]=Q$7,Tb.Financiering[[#This Row],[Te financieren]]-Tb.Financiering[[#This Row],[Eigen
bijdrage]]-Tb.Financiering[[#This Row],[Andere
subsidie(s)]]-Tb.Financiering[[#This Row],[Anders]],0)</f>
        <v>0</v>
      </c>
      <c r="R114" s="154">
        <f>IF(Tb.Financiering[[#This Row],[Pnr.]]=R$7,Tb.Financiering[[#This Row],[Te financieren]]-Tb.Financiering[[#This Row],[Eigen
bijdrage]]-Tb.Financiering[[#This Row],[Andere
subsidie(s)]]-Tb.Financiering[[#This Row],[Anders]],0)</f>
        <v>0</v>
      </c>
      <c r="S114" s="154">
        <f>IF(Tb.Financiering[[#This Row],[Pnr.]]=S$7,Tb.Financiering[[#This Row],[Te financieren]]-Tb.Financiering[[#This Row],[Eigen
bijdrage]]-Tb.Financiering[[#This Row],[Andere
subsidie(s)]]-Tb.Financiering[[#This Row],[Anders]],0)</f>
        <v>0</v>
      </c>
      <c r="T114" s="154">
        <f>IF(Tb.Financiering[[#This Row],[Pnr.]]=T$7,Tb.Financiering[[#This Row],[Te financieren]]-Tb.Financiering[[#This Row],[Eigen
bijdrage]]-Tb.Financiering[[#This Row],[Andere
subsidie(s)]]-Tb.Financiering[[#This Row],[Anders]],0)</f>
        <v>0</v>
      </c>
      <c r="U114" s="154">
        <f>IF(Tb.Financiering[[#This Row],[Pnr.]]=U$7,Tb.Financiering[[#This Row],[Te financieren]]-Tb.Financiering[[#This Row],[Eigen
bijdrage]]-Tb.Financiering[[#This Row],[Andere
subsidie(s)]]-Tb.Financiering[[#This Row],[Anders]],0)</f>
        <v>0</v>
      </c>
      <c r="V114" s="154">
        <f>IF(Tb.Financiering[[#This Row],[Pnr.]]=V$7,Tb.Financiering[[#This Row],[Te financieren]]-Tb.Financiering[[#This Row],[Eigen
bijdrage]]-Tb.Financiering[[#This Row],[Andere
subsidie(s)]]-Tb.Financiering[[#This Row],[Anders]],0)</f>
        <v>0</v>
      </c>
      <c r="W114" s="154">
        <f>IF(Tb.Financiering[[#This Row],[Pnr.]]=W$7,Tb.Financiering[[#This Row],[Te financieren]]-Tb.Financiering[[#This Row],[Eigen
bijdrage]]-Tb.Financiering[[#This Row],[Andere
subsidie(s)]]-Tb.Financiering[[#This Row],[Anders]],0)</f>
        <v>0</v>
      </c>
      <c r="X114" s="154">
        <f>IF(Tb.Financiering[[#This Row],[Pnr.]]=X$7,Tb.Financiering[[#This Row],[Te financieren]]-Tb.Financiering[[#This Row],[Eigen
bijdrage]]-Tb.Financiering[[#This Row],[Andere
subsidie(s)]]-Tb.Financiering[[#This Row],[Anders]],0)</f>
        <v>0</v>
      </c>
      <c r="Y114" s="154">
        <f>IF(Tb.Financiering[[#This Row],[Pnr.]]=Y$7,Tb.Financiering[[#This Row],[Te financieren]]-Tb.Financiering[[#This Row],[Eigen
bijdrage]]-Tb.Financiering[[#This Row],[Andere
subsidie(s)]]-Tb.Financiering[[#This Row],[Anders]],0)</f>
        <v>0</v>
      </c>
      <c r="Z114" s="154">
        <f>IF(Tb.Financiering[[#This Row],[Pnr.]]=Z$7,Tb.Financiering[[#This Row],[Te financieren]]-Tb.Financiering[[#This Row],[Eigen
bijdrage]]-Tb.Financiering[[#This Row],[Andere
subsidie(s)]]-Tb.Financiering[[#This Row],[Anders]],0)</f>
        <v>0</v>
      </c>
      <c r="AA114" s="154">
        <f>IF(Tb.Financiering[[#This Row],[Pnr.]]=AA$7,Tb.Financiering[[#This Row],[Te financieren]]-Tb.Financiering[[#This Row],[Eigen
bijdrage]]-Tb.Financiering[[#This Row],[Andere
subsidie(s)]]-Tb.Financiering[[#This Row],[Anders]],0)</f>
        <v>0</v>
      </c>
      <c r="AB114" s="154">
        <f>IF(Tb.Financiering[[#This Row],[Pnr.]]=AB$7,Tb.Financiering[[#This Row],[Te financieren]]-Tb.Financiering[[#This Row],[Eigen
bijdrage]]-Tb.Financiering[[#This Row],[Andere
subsidie(s)]]-Tb.Financiering[[#This Row],[Anders]],0)</f>
        <v>0</v>
      </c>
      <c r="AC114" s="154">
        <f>IF(Tb.Financiering[[#This Row],[Pnr.]]=AC$7,Tb.Financiering[[#This Row],[Te financieren]]-Tb.Financiering[[#This Row],[Eigen
bijdrage]]-Tb.Financiering[[#This Row],[Andere
subsidie(s)]]-Tb.Financiering[[#This Row],[Anders]],0)</f>
        <v>0</v>
      </c>
      <c r="AD114" s="154">
        <f>IF(Tb.Financiering[[#This Row],[Pnr.]]=AD$7,Tb.Financiering[[#This Row],[Te financieren]]-Tb.Financiering[[#This Row],[Eigen
bijdrage]]-Tb.Financiering[[#This Row],[Andere
subsidie(s)]]-Tb.Financiering[[#This Row],[Anders]],0)</f>
        <v>0</v>
      </c>
      <c r="AE114" s="154">
        <f>IF(Tb.Financiering[[#This Row],[Pnr.]]=AE$7,Tb.Financiering[[#This Row],[Te financieren]]-Tb.Financiering[[#This Row],[Eigen
bijdrage]]-Tb.Financiering[[#This Row],[Andere
subsidie(s)]]-Tb.Financiering[[#This Row],[Anders]],0)</f>
        <v>0</v>
      </c>
      <c r="AF114" s="154">
        <f>IF(Tb.Financiering[[#This Row],[Pnr.]]=AF$7,Tb.Financiering[[#This Row],[Te financieren]]-Tb.Financiering[[#This Row],[Eigen
bijdrage]]-Tb.Financiering[[#This Row],[Andere
subsidie(s)]]-Tb.Financiering[[#This Row],[Anders]],0)</f>
        <v>0</v>
      </c>
      <c r="AG114" s="154">
        <f>IF(Tb.Financiering[[#This Row],[Pnr.]]=AG$7,Tb.Financiering[[#This Row],[Te financieren]]-Tb.Financiering[[#This Row],[Eigen
bijdrage]]-Tb.Financiering[[#This Row],[Andere
subsidie(s)]]-Tb.Financiering[[#This Row],[Anders]],0)</f>
        <v>0</v>
      </c>
      <c r="AH114" s="154">
        <f>IF(Tb.Financiering[[#This Row],[Pnr.]]=AH$7,Tb.Financiering[[#This Row],[Te financieren]]-Tb.Financiering[[#This Row],[Eigen
bijdrage]]-Tb.Financiering[[#This Row],[Andere
subsidie(s)]]-Tb.Financiering[[#This Row],[Anders]],0)</f>
        <v>0</v>
      </c>
      <c r="AI114" s="154">
        <f>IF(Tb.Financiering[[#This Row],[Pnr.]]=AI$7,Tb.Financiering[[#This Row],[Te financieren]]-Tb.Financiering[[#This Row],[Eigen
bijdrage]]-Tb.Financiering[[#This Row],[Andere
subsidie(s)]]-Tb.Financiering[[#This Row],[Anders]],0)</f>
        <v>0</v>
      </c>
      <c r="AJ114" s="154">
        <f>IF(Tb.Financiering[[#This Row],[Pnr.]]=AJ$7,Tb.Financiering[[#This Row],[Te financieren]]-Tb.Financiering[[#This Row],[Eigen
bijdrage]]-Tb.Financiering[[#This Row],[Andere
subsidie(s)]]-Tb.Financiering[[#This Row],[Anders]],0)</f>
        <v>0</v>
      </c>
      <c r="AK114" s="154">
        <f>IF(Tb.Financiering[[#This Row],[Pnr.]]=AK$7,Tb.Financiering[[#This Row],[Te financieren]]-Tb.Financiering[[#This Row],[Eigen
bijdrage]]-Tb.Financiering[[#This Row],[Andere
subsidie(s)]]-Tb.Financiering[[#This Row],[Anders]],0)</f>
        <v>0</v>
      </c>
      <c r="AL114" s="154">
        <f>IF(Tb.Financiering[[#This Row],[Pnr.]]=AL$7,Tb.Financiering[[#This Row],[Te financieren]]-Tb.Financiering[[#This Row],[Eigen
bijdrage]]-Tb.Financiering[[#This Row],[Andere
subsidie(s)]]-Tb.Financiering[[#This Row],[Anders]],0)</f>
        <v>0</v>
      </c>
      <c r="AM114" s="154">
        <f>IF(Tb.Financiering[[#This Row],[Pnr.]]=AM$7,Tb.Financiering[[#This Row],[Te financieren]]-Tb.Financiering[[#This Row],[Eigen
bijdrage]]-Tb.Financiering[[#This Row],[Andere
subsidie(s)]]-Tb.Financiering[[#This Row],[Anders]],0)</f>
        <v>0</v>
      </c>
      <c r="AN114" s="154">
        <f>IF(Tb.Financiering[[#This Row],[Pnr.]]=AN$7,Tb.Financiering[[#This Row],[Te financieren]]-Tb.Financiering[[#This Row],[Eigen
bijdrage]]-Tb.Financiering[[#This Row],[Andere
subsidie(s)]]-Tb.Financiering[[#This Row],[Anders]],0)</f>
        <v>0</v>
      </c>
      <c r="AO114" s="154">
        <f>IF(Tb.Financiering[[#This Row],[Pnr.]]=AO$7,Tb.Financiering[[#This Row],[Te financieren]]-Tb.Financiering[[#This Row],[Eigen
bijdrage]]-Tb.Financiering[[#This Row],[Andere
subsidie(s)]]-Tb.Financiering[[#This Row],[Anders]],0)</f>
        <v>0</v>
      </c>
      <c r="AP114" s="154">
        <f>IF(Tb.Financiering[[#This Row],[Pnr.]]=AP$7,Tb.Financiering[[#This Row],[Te financieren]]-Tb.Financiering[[#This Row],[Eigen
bijdrage]]-Tb.Financiering[[#This Row],[Andere
subsidie(s)]]-Tb.Financiering[[#This Row],[Anders]],0)</f>
        <v>0</v>
      </c>
      <c r="AQ114" s="154">
        <f>IF(Tb.Financiering[[#This Row],[Pnr.]]=AQ$7,Tb.Financiering[[#This Row],[Te financieren]]-Tb.Financiering[[#This Row],[Eigen
bijdrage]]-Tb.Financiering[[#This Row],[Andere
subsidie(s)]]-Tb.Financiering[[#This Row],[Anders]],0)</f>
        <v>0</v>
      </c>
      <c r="AR114" s="154">
        <f>IF(Tb.Financiering[[#This Row],[Pnr.]]=AR$7,Tb.Financiering[[#This Row],[Te financieren]]-Tb.Financiering[[#This Row],[Eigen
bijdrage]]-Tb.Financiering[[#This Row],[Andere
subsidie(s)]]-Tb.Financiering[[#This Row],[Anders]],0)</f>
        <v>0</v>
      </c>
      <c r="AS114" s="154">
        <f>IF(Tb.Financiering[[#This Row],[Pnr.]]=AS$7,Tb.Financiering[[#This Row],[Te financieren]]-Tb.Financiering[[#This Row],[Eigen
bijdrage]]-Tb.Financiering[[#This Row],[Andere
subsidie(s)]]-Tb.Financiering[[#This Row],[Anders]],0)</f>
        <v>0</v>
      </c>
      <c r="AT114" s="154">
        <f>IF(Tb.Financiering[[#This Row],[Pnr.]]=AT$7,Tb.Financiering[[#This Row],[Te financieren]]-Tb.Financiering[[#This Row],[Eigen
bijdrage]]-Tb.Financiering[[#This Row],[Andere
subsidie(s)]]-Tb.Financiering[[#This Row],[Anders]],0)</f>
        <v>0</v>
      </c>
      <c r="AU114" s="154">
        <f>IF(Tb.Financiering[[#This Row],[Pnr.]]=AU$7,Tb.Financiering[[#This Row],[Te financieren]]-Tb.Financiering[[#This Row],[Eigen
bijdrage]]-Tb.Financiering[[#This Row],[Andere
subsidie(s)]]-Tb.Financiering[[#This Row],[Anders]],0)</f>
        <v>0</v>
      </c>
      <c r="AV114" s="154">
        <f>IF(Tb.Financiering[[#This Row],[Pnr.]]=AV$7,Tb.Financiering[[#This Row],[Te financieren]]-Tb.Financiering[[#This Row],[Eigen
bijdrage]]-Tb.Financiering[[#This Row],[Andere
subsidie(s)]]-Tb.Financiering[[#This Row],[Anders]],0)</f>
        <v>0</v>
      </c>
      <c r="AW114" s="154">
        <f>IF(Tb.Financiering[[#This Row],[Pnr.]]=AW$7,Tb.Financiering[[#This Row],[Te financieren]]-Tb.Financiering[[#This Row],[Eigen
bijdrage]]-Tb.Financiering[[#This Row],[Andere
subsidie(s)]]-Tb.Financiering[[#This Row],[Anders]],0)</f>
        <v>0</v>
      </c>
      <c r="AX114" s="154">
        <f>IF(Tb.Financiering[[#This Row],[Pnr.]]=AX$7,Tb.Financiering[[#This Row],[Te financieren]]-Tb.Financiering[[#This Row],[Eigen
bijdrage]]-Tb.Financiering[[#This Row],[Andere
subsidie(s)]]-Tb.Financiering[[#This Row],[Anders]],0)</f>
        <v>0</v>
      </c>
      <c r="AY114" s="154">
        <f>IF(Tb.Financiering[[#This Row],[Pnr.]]=AY$7,Tb.Financiering[[#This Row],[Te financieren]]-Tb.Financiering[[#This Row],[Eigen
bijdrage]]-Tb.Financiering[[#This Row],[Andere
subsidie(s)]]-Tb.Financiering[[#This Row],[Anders]],0)</f>
        <v>0</v>
      </c>
      <c r="AZ114" s="154">
        <f>IF(Tb.Financiering[[#This Row],[Pnr.]]=AZ$7,Tb.Financiering[[#This Row],[Te financieren]]-Tb.Financiering[[#This Row],[Eigen
bijdrage]]-Tb.Financiering[[#This Row],[Andere
subsidie(s)]]-Tb.Financiering[[#This Row],[Anders]],0)</f>
        <v>0</v>
      </c>
      <c r="BA114" s="154">
        <f>IF(Tb.Financiering[[#This Row],[Pnr.]]=BA$7,Tb.Financiering[[#This Row],[Te financieren]]-Tb.Financiering[[#This Row],[Eigen
bijdrage]]-Tb.Financiering[[#This Row],[Andere
subsidie(s)]]-Tb.Financiering[[#This Row],[Anders]],0)</f>
        <v>0</v>
      </c>
      <c r="BB114" s="154">
        <f>IF(Tb.Financiering[[#This Row],[Pnr.]]=BB$7,Tb.Financiering[[#This Row],[Te financieren]]-Tb.Financiering[[#This Row],[Eigen
bijdrage]]-Tb.Financiering[[#This Row],[Andere
subsidie(s)]]-Tb.Financiering[[#This Row],[Anders]],0)</f>
        <v>0</v>
      </c>
      <c r="BC114" s="154">
        <f>IF(Tb.Financiering[[#This Row],[Pnr.]]=BC$7,Tb.Financiering[[#This Row],[Te financieren]]-Tb.Financiering[[#This Row],[Eigen
bijdrage]]-Tb.Financiering[[#This Row],[Andere
subsidie(s)]]-Tb.Financiering[[#This Row],[Anders]],0)</f>
        <v>0</v>
      </c>
      <c r="BD114" s="154">
        <f>IF(Tb.Financiering[[#This Row],[Pnr.]]=BD$7,Tb.Financiering[[#This Row],[Te financieren]]-Tb.Financiering[[#This Row],[Eigen
bijdrage]]-Tb.Financiering[[#This Row],[Andere
subsidie(s)]]-Tb.Financiering[[#This Row],[Anders]],0)</f>
        <v>0</v>
      </c>
      <c r="BE114" s="154">
        <f>IF(Tb.Financiering[[#This Row],[Pnr.]]=BE$7,Tb.Financiering[[#This Row],[Te financieren]]-Tb.Financiering[[#This Row],[Eigen
bijdrage]]-Tb.Financiering[[#This Row],[Andere
subsidie(s)]]-Tb.Financiering[[#This Row],[Anders]],0)</f>
        <v>0</v>
      </c>
      <c r="BF114" s="154">
        <f>IF(Tb.Financiering[[#This Row],[Pnr.]]=BF$7,Tb.Financiering[[#This Row],[Te financieren]]-Tb.Financiering[[#This Row],[Eigen
bijdrage]]-Tb.Financiering[[#This Row],[Andere
subsidie(s)]]-Tb.Financiering[[#This Row],[Anders]],0)</f>
        <v>0</v>
      </c>
      <c r="BG114" s="154">
        <f>IF(Tb.Financiering[[#This Row],[Pnr.]]=BG$7,Tb.Financiering[[#This Row],[Te financieren]]-Tb.Financiering[[#This Row],[Eigen
bijdrage]]-Tb.Financiering[[#This Row],[Andere
subsidie(s)]]-Tb.Financiering[[#This Row],[Anders]],0)</f>
        <v>0</v>
      </c>
      <c r="BH114" s="154">
        <f>IF(Tb.Financiering[[#This Row],[Pnr.]]=BH$7,Tb.Financiering[[#This Row],[Te financieren]]-Tb.Financiering[[#This Row],[Eigen
bijdrage]]-Tb.Financiering[[#This Row],[Andere
subsidie(s)]]-Tb.Financiering[[#This Row],[Anders]],0)</f>
        <v>0</v>
      </c>
      <c r="BI114" s="154">
        <f>IF(Tb.Financiering[[#This Row],[Pnr.]]=BI$7,Tb.Financiering[[#This Row],[Te financieren]]-Tb.Financiering[[#This Row],[Eigen
bijdrage]]-Tb.Financiering[[#This Row],[Andere
subsidie(s)]]-Tb.Financiering[[#This Row],[Anders]],0)</f>
        <v>0</v>
      </c>
      <c r="BJ114" s="154">
        <f>IF(Tb.Financiering[[#This Row],[Pnr.]]=BJ$7,Tb.Financiering[[#This Row],[Te financieren]]-Tb.Financiering[[#This Row],[Eigen
bijdrage]]-Tb.Financiering[[#This Row],[Andere
subsidie(s)]]-Tb.Financiering[[#This Row],[Anders]],0)</f>
        <v>0</v>
      </c>
      <c r="BK114" s="154">
        <f>IF(Tb.Financiering[[#This Row],[Pnr.]]=BK$7,Tb.Financiering[[#This Row],[Te financieren]]-Tb.Financiering[[#This Row],[Eigen
bijdrage]]-Tb.Financiering[[#This Row],[Andere
subsidie(s)]]-Tb.Financiering[[#This Row],[Anders]],0)</f>
        <v>0</v>
      </c>
      <c r="BL114" s="154">
        <f>IF(Tb.Financiering[[#This Row],[Pnr.]]=BL$7,Tb.Financiering[[#This Row],[Te financieren]]-Tb.Financiering[[#This Row],[Eigen
bijdrage]]-Tb.Financiering[[#This Row],[Andere
subsidie(s)]]-Tb.Financiering[[#This Row],[Anders]],0)</f>
        <v>0</v>
      </c>
      <c r="BM114" s="154">
        <f>IF(Tb.Financiering[[#This Row],[Pnr.]]=BM$7,Tb.Financiering[[#This Row],[Te financieren]]-Tb.Financiering[[#This Row],[Eigen
bijdrage]]-Tb.Financiering[[#This Row],[Andere
subsidie(s)]]-Tb.Financiering[[#This Row],[Anders]],0)</f>
        <v>0</v>
      </c>
      <c r="BN114" s="259">
        <f>IF(Tb.Financiering[[#This Row],[Pnr.]]=BN$7,Tb.Financiering[[#This Row],[Eigen
bijdrage]]+Tb.Financiering[[#This Row],[Andere
subsidie(s)]]+Tb.Financiering[[#This Row],[Anders]],0)</f>
        <v>0</v>
      </c>
      <c r="BO114" s="259">
        <f>IF(Tb.Financiering[[#This Row],[Pnr.]]=BO$7,Tb.Financiering[[#This Row],[Eigen
bijdrage]]+Tb.Financiering[[#This Row],[Andere
subsidie(s)]]+Tb.Financiering[[#This Row],[Anders]],0)</f>
        <v>0</v>
      </c>
      <c r="BP114" s="259">
        <f>IF(Tb.Financiering[[#This Row],[Pnr.]]=BP$7,Tb.Financiering[[#This Row],[Eigen
bijdrage]]+Tb.Financiering[[#This Row],[Andere
subsidie(s)]]+Tb.Financiering[[#This Row],[Anders]],0)</f>
        <v>0</v>
      </c>
      <c r="BQ114" s="259">
        <f>IF(Tb.Financiering[[#This Row],[Pnr.]]=BQ$7,Tb.Financiering[[#This Row],[Eigen
bijdrage]]+Tb.Financiering[[#This Row],[Andere
subsidie(s)]]+Tb.Financiering[[#This Row],[Anders]],0)</f>
        <v>0</v>
      </c>
      <c r="BR114" s="259">
        <f>IF(Tb.Financiering[[#This Row],[Pnr.]]=BR$7,Tb.Financiering[[#This Row],[Eigen
bijdrage]]+Tb.Financiering[[#This Row],[Andere
subsidie(s)]]+Tb.Financiering[[#This Row],[Anders]],0)</f>
        <v>0</v>
      </c>
      <c r="BS114" s="259">
        <f>IF(Tb.Financiering[[#This Row],[Pnr.]]=BS$7,Tb.Financiering[[#This Row],[Eigen
bijdrage]]+Tb.Financiering[[#This Row],[Andere
subsidie(s)]]+Tb.Financiering[[#This Row],[Anders]],0)</f>
        <v>0</v>
      </c>
      <c r="BT114" s="259">
        <f>IF(Tb.Financiering[[#This Row],[Pnr.]]=BT$7,Tb.Financiering[[#This Row],[Eigen
bijdrage]]+Tb.Financiering[[#This Row],[Andere
subsidie(s)]]+Tb.Financiering[[#This Row],[Anders]],0)</f>
        <v>0</v>
      </c>
      <c r="BU114" s="259">
        <f>IF(Tb.Financiering[[#This Row],[Pnr.]]=BU$7,Tb.Financiering[[#This Row],[Eigen
bijdrage]]+Tb.Financiering[[#This Row],[Andere
subsidie(s)]]+Tb.Financiering[[#This Row],[Anders]],0)</f>
        <v>0</v>
      </c>
      <c r="BV114" s="259">
        <f>IF(Tb.Financiering[[#This Row],[Pnr.]]=BV$7,Tb.Financiering[[#This Row],[Eigen
bijdrage]]+Tb.Financiering[[#This Row],[Andere
subsidie(s)]]+Tb.Financiering[[#This Row],[Anders]],0)</f>
        <v>0</v>
      </c>
      <c r="BW114" s="259">
        <f>IF(Tb.Financiering[[#This Row],[Pnr.]]=BW$7,Tb.Financiering[[#This Row],[Eigen
bijdrage]]+Tb.Financiering[[#This Row],[Andere
subsidie(s)]]+Tb.Financiering[[#This Row],[Anders]],0)</f>
        <v>0</v>
      </c>
      <c r="BX114" s="259">
        <f>IF(Tb.Financiering[[#This Row],[Pnr.]]=BX$7,Tb.Financiering[[#This Row],[Eigen
bijdrage]]+Tb.Financiering[[#This Row],[Andere
subsidie(s)]]+Tb.Financiering[[#This Row],[Anders]],0)</f>
        <v>0</v>
      </c>
      <c r="BY114" s="259">
        <f>IF(Tb.Financiering[[#This Row],[Pnr.]]=BY$7,Tb.Financiering[[#This Row],[Eigen
bijdrage]]+Tb.Financiering[[#This Row],[Andere
subsidie(s)]]+Tb.Financiering[[#This Row],[Anders]],0)</f>
        <v>0</v>
      </c>
      <c r="BZ114" s="259">
        <f>IF(Tb.Financiering[[#This Row],[Pnr.]]=BZ$7,Tb.Financiering[[#This Row],[Eigen
bijdrage]]+Tb.Financiering[[#This Row],[Andere
subsidie(s)]]+Tb.Financiering[[#This Row],[Anders]],0)</f>
        <v>0</v>
      </c>
      <c r="CA114" s="259">
        <f>IF(Tb.Financiering[[#This Row],[Pnr.]]=CA$7,Tb.Financiering[[#This Row],[Eigen
bijdrage]]+Tb.Financiering[[#This Row],[Andere
subsidie(s)]]+Tb.Financiering[[#This Row],[Anders]],0)</f>
        <v>0</v>
      </c>
      <c r="CB114" s="259">
        <f>IF(Tb.Financiering[[#This Row],[Pnr.]]=CB$7,Tb.Financiering[[#This Row],[Eigen
bijdrage]]+Tb.Financiering[[#This Row],[Andere
subsidie(s)]]+Tb.Financiering[[#This Row],[Anders]],0)</f>
        <v>0</v>
      </c>
      <c r="CC114" s="259">
        <f>IF(Tb.Financiering[[#This Row],[Pnr.]]=CC$7,Tb.Financiering[[#This Row],[Eigen
bijdrage]]+Tb.Financiering[[#This Row],[Andere
subsidie(s)]]+Tb.Financiering[[#This Row],[Anders]],0)</f>
        <v>0</v>
      </c>
      <c r="CD114" s="259">
        <f>IF(Tb.Financiering[[#This Row],[Pnr.]]=CD$7,Tb.Financiering[[#This Row],[Eigen
bijdrage]]+Tb.Financiering[[#This Row],[Andere
subsidie(s)]]+Tb.Financiering[[#This Row],[Anders]],0)</f>
        <v>0</v>
      </c>
      <c r="CE114" s="259">
        <f>IF(Tb.Financiering[[#This Row],[Pnr.]]=CE$7,Tb.Financiering[[#This Row],[Eigen
bijdrage]]+Tb.Financiering[[#This Row],[Andere
subsidie(s)]]+Tb.Financiering[[#This Row],[Anders]],0)</f>
        <v>0</v>
      </c>
      <c r="CF114" s="259">
        <f>IF(Tb.Financiering[[#This Row],[Pnr.]]=CF$7,Tb.Financiering[[#This Row],[Eigen
bijdrage]]+Tb.Financiering[[#This Row],[Andere
subsidie(s)]]+Tb.Financiering[[#This Row],[Anders]],0)</f>
        <v>0</v>
      </c>
      <c r="CG114" s="259">
        <f>IF(Tb.Financiering[[#This Row],[Pnr.]]=CG$7,Tb.Financiering[[#This Row],[Eigen
bijdrage]]+Tb.Financiering[[#This Row],[Andere
subsidie(s)]]+Tb.Financiering[[#This Row],[Anders]],0)</f>
        <v>0</v>
      </c>
      <c r="CH114" s="259">
        <f>IF(Tb.Financiering[[#This Row],[Pnr.]]=CH$7,Tb.Financiering[[#This Row],[Eigen
bijdrage]]+Tb.Financiering[[#This Row],[Andere
subsidie(s)]]+Tb.Financiering[[#This Row],[Anders]],0)</f>
        <v>0</v>
      </c>
      <c r="CI114" s="259">
        <f>IF(Tb.Financiering[[#This Row],[Pnr.]]=CI$7,Tb.Financiering[[#This Row],[Eigen
bijdrage]]+Tb.Financiering[[#This Row],[Andere
subsidie(s)]]+Tb.Financiering[[#This Row],[Anders]],0)</f>
        <v>0</v>
      </c>
      <c r="CJ114" s="259">
        <f>IF(Tb.Financiering[[#This Row],[Pnr.]]=CJ$7,Tb.Financiering[[#This Row],[Eigen
bijdrage]]+Tb.Financiering[[#This Row],[Andere
subsidie(s)]]+Tb.Financiering[[#This Row],[Anders]],0)</f>
        <v>0</v>
      </c>
      <c r="CK114" s="259">
        <f>IF(Tb.Financiering[[#This Row],[Pnr.]]=CK$7,Tb.Financiering[[#This Row],[Eigen
bijdrage]]+Tb.Financiering[[#This Row],[Andere
subsidie(s)]]+Tb.Financiering[[#This Row],[Anders]],0)</f>
        <v>0</v>
      </c>
      <c r="CL114" s="259">
        <f>IF(Tb.Financiering[[#This Row],[Pnr.]]=CL$7,Tb.Financiering[[#This Row],[Eigen
bijdrage]]+Tb.Financiering[[#This Row],[Andere
subsidie(s)]]+Tb.Financiering[[#This Row],[Anders]],0)</f>
        <v>0</v>
      </c>
      <c r="CM114" s="259">
        <f>IF(Tb.Financiering[[#This Row],[Pnr.]]=CM$7,Tb.Financiering[[#This Row],[Eigen
bijdrage]]+Tb.Financiering[[#This Row],[Andere
subsidie(s)]]+Tb.Financiering[[#This Row],[Anders]],0)</f>
        <v>0</v>
      </c>
      <c r="CN114" s="259">
        <f>IF(Tb.Financiering[[#This Row],[Pnr.]]=CN$7,Tb.Financiering[[#This Row],[Eigen
bijdrage]]+Tb.Financiering[[#This Row],[Andere
subsidie(s)]]+Tb.Financiering[[#This Row],[Anders]],0)</f>
        <v>0</v>
      </c>
      <c r="CO114" s="259">
        <f>IF(Tb.Financiering[[#This Row],[Pnr.]]=CO$7,Tb.Financiering[[#This Row],[Eigen
bijdrage]]+Tb.Financiering[[#This Row],[Andere
subsidie(s)]]+Tb.Financiering[[#This Row],[Anders]],0)</f>
        <v>0</v>
      </c>
      <c r="CP114" s="259">
        <f>IF(Tb.Financiering[[#This Row],[Pnr.]]=CP$7,Tb.Financiering[[#This Row],[Eigen
bijdrage]]+Tb.Financiering[[#This Row],[Andere
subsidie(s)]]+Tb.Financiering[[#This Row],[Anders]],0)</f>
        <v>0</v>
      </c>
      <c r="CQ114" s="259">
        <f>IF(Tb.Financiering[[#This Row],[Pnr.]]=CQ$7,Tb.Financiering[[#This Row],[Eigen
bijdrage]]+Tb.Financiering[[#This Row],[Andere
subsidie(s)]]+Tb.Financiering[[#This Row],[Anders]],0)</f>
        <v>0</v>
      </c>
      <c r="CR114" s="259">
        <f>IF(Tb.Financiering[[#This Row],[Pnr.]]=CR$7,Tb.Financiering[[#This Row],[Eigen
bijdrage]]+Tb.Financiering[[#This Row],[Andere
subsidie(s)]]+Tb.Financiering[[#This Row],[Anders]],0)</f>
        <v>0</v>
      </c>
      <c r="CS114" s="259">
        <f>IF(Tb.Financiering[[#This Row],[Pnr.]]=CS$7,Tb.Financiering[[#This Row],[Eigen
bijdrage]]+Tb.Financiering[[#This Row],[Andere
subsidie(s)]]+Tb.Financiering[[#This Row],[Anders]],0)</f>
        <v>0</v>
      </c>
      <c r="CT114" s="259">
        <f>IF(Tb.Financiering[[#This Row],[Pnr.]]=CT$7,Tb.Financiering[[#This Row],[Eigen
bijdrage]]+Tb.Financiering[[#This Row],[Andere
subsidie(s)]]+Tb.Financiering[[#This Row],[Anders]],0)</f>
        <v>0</v>
      </c>
      <c r="CU114" s="259">
        <f>IF(Tb.Financiering[[#This Row],[Pnr.]]=CU$7,Tb.Financiering[[#This Row],[Eigen
bijdrage]]+Tb.Financiering[[#This Row],[Andere
subsidie(s)]]+Tb.Financiering[[#This Row],[Anders]],0)</f>
        <v>0</v>
      </c>
      <c r="CV114" s="259">
        <f>IF(Tb.Financiering[[#This Row],[Pnr.]]=CV$7,Tb.Financiering[[#This Row],[Eigen
bijdrage]]+Tb.Financiering[[#This Row],[Andere
subsidie(s)]]+Tb.Financiering[[#This Row],[Anders]],0)</f>
        <v>0</v>
      </c>
      <c r="CW114" s="259">
        <f>IF(Tb.Financiering[[#This Row],[Pnr.]]=CW$7,Tb.Financiering[[#This Row],[Eigen
bijdrage]]+Tb.Financiering[[#This Row],[Andere
subsidie(s)]]+Tb.Financiering[[#This Row],[Anders]],0)</f>
        <v>0</v>
      </c>
      <c r="CX114" s="259">
        <f>IF(Tb.Financiering[[#This Row],[Pnr.]]=CX$7,Tb.Financiering[[#This Row],[Eigen
bijdrage]]+Tb.Financiering[[#This Row],[Andere
subsidie(s)]]+Tb.Financiering[[#This Row],[Anders]],0)</f>
        <v>0</v>
      </c>
      <c r="CY114" s="259">
        <f>IF(Tb.Financiering[[#This Row],[Pnr.]]=CY$7,Tb.Financiering[[#This Row],[Eigen
bijdrage]]+Tb.Financiering[[#This Row],[Andere
subsidie(s)]]+Tb.Financiering[[#This Row],[Anders]],0)</f>
        <v>0</v>
      </c>
      <c r="CZ114" s="259">
        <f>IF(Tb.Financiering[[#This Row],[Pnr.]]=CZ$7,Tb.Financiering[[#This Row],[Eigen
bijdrage]]+Tb.Financiering[[#This Row],[Andere
subsidie(s)]]+Tb.Financiering[[#This Row],[Anders]],0)</f>
        <v>0</v>
      </c>
      <c r="DA114" s="259">
        <f>IF(Tb.Financiering[[#This Row],[Pnr.]]=DA$7,Tb.Financiering[[#This Row],[Eigen
bijdrage]]+Tb.Financiering[[#This Row],[Andere
subsidie(s)]]+Tb.Financiering[[#This Row],[Anders]],0)</f>
        <v>0</v>
      </c>
      <c r="DB114" s="259">
        <f>IF(Tb.Financiering[[#This Row],[Pnr.]]=DB$7,Tb.Financiering[[#This Row],[Eigen
bijdrage]]+Tb.Financiering[[#This Row],[Andere
subsidie(s)]]+Tb.Financiering[[#This Row],[Anders]],0)</f>
        <v>0</v>
      </c>
      <c r="DC114" s="259">
        <f>IF(Tb.Financiering[[#This Row],[Pnr.]]=DC$7,Tb.Financiering[[#This Row],[Eigen
bijdrage]]+Tb.Financiering[[#This Row],[Andere
subsidie(s)]]+Tb.Financiering[[#This Row],[Anders]],0)</f>
        <v>0</v>
      </c>
      <c r="DD114" s="259">
        <f>IF(Tb.Financiering[[#This Row],[Pnr.]]=DD$7,Tb.Financiering[[#This Row],[Eigen
bijdrage]]+Tb.Financiering[[#This Row],[Andere
subsidie(s)]]+Tb.Financiering[[#This Row],[Anders]],0)</f>
        <v>0</v>
      </c>
      <c r="DE114" s="259">
        <f>IF(Tb.Financiering[[#This Row],[Pnr.]]=DE$7,Tb.Financiering[[#This Row],[Eigen
bijdrage]]+Tb.Financiering[[#This Row],[Andere
subsidie(s)]]+Tb.Financiering[[#This Row],[Anders]],0)</f>
        <v>0</v>
      </c>
      <c r="DF114" s="259">
        <f>IF(Tb.Financiering[[#This Row],[Pnr.]]=DF$7,Tb.Financiering[[#This Row],[Eigen
bijdrage]]+Tb.Financiering[[#This Row],[Andere
subsidie(s)]]+Tb.Financiering[[#This Row],[Anders]],0)</f>
        <v>0</v>
      </c>
      <c r="DG114" s="259">
        <f>IF(Tb.Financiering[[#This Row],[Pnr.]]=DG$7,Tb.Financiering[[#This Row],[Eigen
bijdrage]]+Tb.Financiering[[#This Row],[Andere
subsidie(s)]]+Tb.Financiering[[#This Row],[Anders]],0)</f>
        <v>0</v>
      </c>
      <c r="DH114" s="259">
        <f>IF(Tb.Financiering[[#This Row],[Pnr.]]=DH$7,Tb.Financiering[[#This Row],[Eigen
bijdrage]]+Tb.Financiering[[#This Row],[Andere
subsidie(s)]]+Tb.Financiering[[#This Row],[Anders]],0)</f>
        <v>0</v>
      </c>
      <c r="DI114" s="259">
        <f>IF(Tb.Financiering[[#This Row],[Pnr.]]=DI$7,Tb.Financiering[[#This Row],[Eigen
bijdrage]]+Tb.Financiering[[#This Row],[Andere
subsidie(s)]]+Tb.Financiering[[#This Row],[Anders]],0)</f>
        <v>0</v>
      </c>
      <c r="DJ114" s="259">
        <f>IF(Tb.Financiering[[#This Row],[Pnr.]]=DJ$7,Tb.Financiering[[#This Row],[Eigen
bijdrage]]+Tb.Financiering[[#This Row],[Andere
subsidie(s)]]+Tb.Financiering[[#This Row],[Anders]],0)</f>
        <v>0</v>
      </c>
      <c r="DK114" s="259">
        <f>IF(Tb.Financiering[[#This Row],[Pnr.]]=DK$7,Tb.Financiering[[#This Row],[Eigen
bijdrage]]+Tb.Financiering[[#This Row],[Andere
subsidie(s)]]+Tb.Financiering[[#This Row],[Anders]],0)</f>
        <v>0</v>
      </c>
      <c r="XEZ114" s="267"/>
      <c r="XFA114" s="267"/>
      <c r="XFB114" s="267"/>
      <c r="XFC114" s="267"/>
      <c r="XFD114" s="31"/>
    </row>
    <row r="115" spans="1:115 16380:16384" s="4" customFormat="1" x14ac:dyDescent="0.3">
      <c r="A115" s="31"/>
      <c r="B115" s="147"/>
      <c r="C115" s="147"/>
      <c r="D115" s="11">
        <f>SUMIF(Tbl.Kosten[PSAnr.],Tb.Financiering[[#This Row],[PSAnr.]],Tbl.Kosten[Totaal kosten])</f>
        <v>0</v>
      </c>
      <c r="E115" s="164">
        <f>SUMIF(Tbl.Kosten[PSAnr.],Tb.Financiering[[#This Row],[PSAnr.]],Tbl.Kosten[Subsidie])</f>
        <v>0</v>
      </c>
      <c r="F115" s="165"/>
      <c r="G115" s="164">
        <f>Tb.Financiering[[#This Row],[Begrote kosten]]-Tb.Financiering[[#This Row],[Berekende GLB subsidie]]-Tb.Financiering[[#This Row],[Correctie GLB subsidie]]</f>
        <v>0</v>
      </c>
      <c r="H115" s="166"/>
      <c r="I115" s="166"/>
      <c r="J115" s="166"/>
      <c r="K115" s="162"/>
      <c r="L115" s="97">
        <f>Tb.Financiering[[#This Row],[Te financieren]]-SUM(Tb.Financiering[[#This Row],[Eigen
bijdrage]:[Anders]])</f>
        <v>0</v>
      </c>
      <c r="M115" s="170" t="str">
        <f>IFERROR(VLOOKUP(Tb.Financiering[[#This Row],[Partnernaam]],Tbl.Projectpartners[[Naam]:[PNr.]],9,FALSE),"")</f>
        <v/>
      </c>
      <c r="N115" s="152" t="str">
        <f>IFERROR(VLOOKUP(Tb.Financiering[[#This Row],[Subsidiabele activiteit]],Tbl.Subsidiehoogte[[Subsidieactiviteit]:[SAnr.]],3,FALSE),"")</f>
        <v/>
      </c>
      <c r="O115" s="152" t="str">
        <f>_xlfn.CONCAT(Tb.Financiering[[#This Row],[Pnr.]],Tb.Financiering[[#This Row],[SAnr.]])</f>
        <v/>
      </c>
      <c r="P115" s="154">
        <f>IF(Tb.Financiering[[#This Row],[Pnr.]]=P$7,Tb.Financiering[[#This Row],[Te financieren]]-Tb.Financiering[[#This Row],[Eigen
bijdrage]]-Tb.Financiering[[#This Row],[Andere
subsidie(s)]]-Tb.Financiering[[#This Row],[Anders]],0)</f>
        <v>0</v>
      </c>
      <c r="Q115" s="154">
        <f>IF(Tb.Financiering[[#This Row],[Pnr.]]=Q$7,Tb.Financiering[[#This Row],[Te financieren]]-Tb.Financiering[[#This Row],[Eigen
bijdrage]]-Tb.Financiering[[#This Row],[Andere
subsidie(s)]]-Tb.Financiering[[#This Row],[Anders]],0)</f>
        <v>0</v>
      </c>
      <c r="R115" s="154">
        <f>IF(Tb.Financiering[[#This Row],[Pnr.]]=R$7,Tb.Financiering[[#This Row],[Te financieren]]-Tb.Financiering[[#This Row],[Eigen
bijdrage]]-Tb.Financiering[[#This Row],[Andere
subsidie(s)]]-Tb.Financiering[[#This Row],[Anders]],0)</f>
        <v>0</v>
      </c>
      <c r="S115" s="154">
        <f>IF(Tb.Financiering[[#This Row],[Pnr.]]=S$7,Tb.Financiering[[#This Row],[Te financieren]]-Tb.Financiering[[#This Row],[Eigen
bijdrage]]-Tb.Financiering[[#This Row],[Andere
subsidie(s)]]-Tb.Financiering[[#This Row],[Anders]],0)</f>
        <v>0</v>
      </c>
      <c r="T115" s="154">
        <f>IF(Tb.Financiering[[#This Row],[Pnr.]]=T$7,Tb.Financiering[[#This Row],[Te financieren]]-Tb.Financiering[[#This Row],[Eigen
bijdrage]]-Tb.Financiering[[#This Row],[Andere
subsidie(s)]]-Tb.Financiering[[#This Row],[Anders]],0)</f>
        <v>0</v>
      </c>
      <c r="U115" s="154">
        <f>IF(Tb.Financiering[[#This Row],[Pnr.]]=U$7,Tb.Financiering[[#This Row],[Te financieren]]-Tb.Financiering[[#This Row],[Eigen
bijdrage]]-Tb.Financiering[[#This Row],[Andere
subsidie(s)]]-Tb.Financiering[[#This Row],[Anders]],0)</f>
        <v>0</v>
      </c>
      <c r="V115" s="154">
        <f>IF(Tb.Financiering[[#This Row],[Pnr.]]=V$7,Tb.Financiering[[#This Row],[Te financieren]]-Tb.Financiering[[#This Row],[Eigen
bijdrage]]-Tb.Financiering[[#This Row],[Andere
subsidie(s)]]-Tb.Financiering[[#This Row],[Anders]],0)</f>
        <v>0</v>
      </c>
      <c r="W115" s="154">
        <f>IF(Tb.Financiering[[#This Row],[Pnr.]]=W$7,Tb.Financiering[[#This Row],[Te financieren]]-Tb.Financiering[[#This Row],[Eigen
bijdrage]]-Tb.Financiering[[#This Row],[Andere
subsidie(s)]]-Tb.Financiering[[#This Row],[Anders]],0)</f>
        <v>0</v>
      </c>
      <c r="X115" s="154">
        <f>IF(Tb.Financiering[[#This Row],[Pnr.]]=X$7,Tb.Financiering[[#This Row],[Te financieren]]-Tb.Financiering[[#This Row],[Eigen
bijdrage]]-Tb.Financiering[[#This Row],[Andere
subsidie(s)]]-Tb.Financiering[[#This Row],[Anders]],0)</f>
        <v>0</v>
      </c>
      <c r="Y115" s="154">
        <f>IF(Tb.Financiering[[#This Row],[Pnr.]]=Y$7,Tb.Financiering[[#This Row],[Te financieren]]-Tb.Financiering[[#This Row],[Eigen
bijdrage]]-Tb.Financiering[[#This Row],[Andere
subsidie(s)]]-Tb.Financiering[[#This Row],[Anders]],0)</f>
        <v>0</v>
      </c>
      <c r="Z115" s="154">
        <f>IF(Tb.Financiering[[#This Row],[Pnr.]]=Z$7,Tb.Financiering[[#This Row],[Te financieren]]-Tb.Financiering[[#This Row],[Eigen
bijdrage]]-Tb.Financiering[[#This Row],[Andere
subsidie(s)]]-Tb.Financiering[[#This Row],[Anders]],0)</f>
        <v>0</v>
      </c>
      <c r="AA115" s="154">
        <f>IF(Tb.Financiering[[#This Row],[Pnr.]]=AA$7,Tb.Financiering[[#This Row],[Te financieren]]-Tb.Financiering[[#This Row],[Eigen
bijdrage]]-Tb.Financiering[[#This Row],[Andere
subsidie(s)]]-Tb.Financiering[[#This Row],[Anders]],0)</f>
        <v>0</v>
      </c>
      <c r="AB115" s="154">
        <f>IF(Tb.Financiering[[#This Row],[Pnr.]]=AB$7,Tb.Financiering[[#This Row],[Te financieren]]-Tb.Financiering[[#This Row],[Eigen
bijdrage]]-Tb.Financiering[[#This Row],[Andere
subsidie(s)]]-Tb.Financiering[[#This Row],[Anders]],0)</f>
        <v>0</v>
      </c>
      <c r="AC115" s="154">
        <f>IF(Tb.Financiering[[#This Row],[Pnr.]]=AC$7,Tb.Financiering[[#This Row],[Te financieren]]-Tb.Financiering[[#This Row],[Eigen
bijdrage]]-Tb.Financiering[[#This Row],[Andere
subsidie(s)]]-Tb.Financiering[[#This Row],[Anders]],0)</f>
        <v>0</v>
      </c>
      <c r="AD115" s="154">
        <f>IF(Tb.Financiering[[#This Row],[Pnr.]]=AD$7,Tb.Financiering[[#This Row],[Te financieren]]-Tb.Financiering[[#This Row],[Eigen
bijdrage]]-Tb.Financiering[[#This Row],[Andere
subsidie(s)]]-Tb.Financiering[[#This Row],[Anders]],0)</f>
        <v>0</v>
      </c>
      <c r="AE115" s="154">
        <f>IF(Tb.Financiering[[#This Row],[Pnr.]]=AE$7,Tb.Financiering[[#This Row],[Te financieren]]-Tb.Financiering[[#This Row],[Eigen
bijdrage]]-Tb.Financiering[[#This Row],[Andere
subsidie(s)]]-Tb.Financiering[[#This Row],[Anders]],0)</f>
        <v>0</v>
      </c>
      <c r="AF115" s="154">
        <f>IF(Tb.Financiering[[#This Row],[Pnr.]]=AF$7,Tb.Financiering[[#This Row],[Te financieren]]-Tb.Financiering[[#This Row],[Eigen
bijdrage]]-Tb.Financiering[[#This Row],[Andere
subsidie(s)]]-Tb.Financiering[[#This Row],[Anders]],0)</f>
        <v>0</v>
      </c>
      <c r="AG115" s="154">
        <f>IF(Tb.Financiering[[#This Row],[Pnr.]]=AG$7,Tb.Financiering[[#This Row],[Te financieren]]-Tb.Financiering[[#This Row],[Eigen
bijdrage]]-Tb.Financiering[[#This Row],[Andere
subsidie(s)]]-Tb.Financiering[[#This Row],[Anders]],0)</f>
        <v>0</v>
      </c>
      <c r="AH115" s="154">
        <f>IF(Tb.Financiering[[#This Row],[Pnr.]]=AH$7,Tb.Financiering[[#This Row],[Te financieren]]-Tb.Financiering[[#This Row],[Eigen
bijdrage]]-Tb.Financiering[[#This Row],[Andere
subsidie(s)]]-Tb.Financiering[[#This Row],[Anders]],0)</f>
        <v>0</v>
      </c>
      <c r="AI115" s="154">
        <f>IF(Tb.Financiering[[#This Row],[Pnr.]]=AI$7,Tb.Financiering[[#This Row],[Te financieren]]-Tb.Financiering[[#This Row],[Eigen
bijdrage]]-Tb.Financiering[[#This Row],[Andere
subsidie(s)]]-Tb.Financiering[[#This Row],[Anders]],0)</f>
        <v>0</v>
      </c>
      <c r="AJ115" s="154">
        <f>IF(Tb.Financiering[[#This Row],[Pnr.]]=AJ$7,Tb.Financiering[[#This Row],[Te financieren]]-Tb.Financiering[[#This Row],[Eigen
bijdrage]]-Tb.Financiering[[#This Row],[Andere
subsidie(s)]]-Tb.Financiering[[#This Row],[Anders]],0)</f>
        <v>0</v>
      </c>
      <c r="AK115" s="154">
        <f>IF(Tb.Financiering[[#This Row],[Pnr.]]=AK$7,Tb.Financiering[[#This Row],[Te financieren]]-Tb.Financiering[[#This Row],[Eigen
bijdrage]]-Tb.Financiering[[#This Row],[Andere
subsidie(s)]]-Tb.Financiering[[#This Row],[Anders]],0)</f>
        <v>0</v>
      </c>
      <c r="AL115" s="154">
        <f>IF(Tb.Financiering[[#This Row],[Pnr.]]=AL$7,Tb.Financiering[[#This Row],[Te financieren]]-Tb.Financiering[[#This Row],[Eigen
bijdrage]]-Tb.Financiering[[#This Row],[Andere
subsidie(s)]]-Tb.Financiering[[#This Row],[Anders]],0)</f>
        <v>0</v>
      </c>
      <c r="AM115" s="154">
        <f>IF(Tb.Financiering[[#This Row],[Pnr.]]=AM$7,Tb.Financiering[[#This Row],[Te financieren]]-Tb.Financiering[[#This Row],[Eigen
bijdrage]]-Tb.Financiering[[#This Row],[Andere
subsidie(s)]]-Tb.Financiering[[#This Row],[Anders]],0)</f>
        <v>0</v>
      </c>
      <c r="AN115" s="154">
        <f>IF(Tb.Financiering[[#This Row],[Pnr.]]=AN$7,Tb.Financiering[[#This Row],[Te financieren]]-Tb.Financiering[[#This Row],[Eigen
bijdrage]]-Tb.Financiering[[#This Row],[Andere
subsidie(s)]]-Tb.Financiering[[#This Row],[Anders]],0)</f>
        <v>0</v>
      </c>
      <c r="AO115" s="154">
        <f>IF(Tb.Financiering[[#This Row],[Pnr.]]=AO$7,Tb.Financiering[[#This Row],[Te financieren]]-Tb.Financiering[[#This Row],[Eigen
bijdrage]]-Tb.Financiering[[#This Row],[Andere
subsidie(s)]]-Tb.Financiering[[#This Row],[Anders]],0)</f>
        <v>0</v>
      </c>
      <c r="AP115" s="154">
        <f>IF(Tb.Financiering[[#This Row],[Pnr.]]=AP$7,Tb.Financiering[[#This Row],[Te financieren]]-Tb.Financiering[[#This Row],[Eigen
bijdrage]]-Tb.Financiering[[#This Row],[Andere
subsidie(s)]]-Tb.Financiering[[#This Row],[Anders]],0)</f>
        <v>0</v>
      </c>
      <c r="AQ115" s="154">
        <f>IF(Tb.Financiering[[#This Row],[Pnr.]]=AQ$7,Tb.Financiering[[#This Row],[Te financieren]]-Tb.Financiering[[#This Row],[Eigen
bijdrage]]-Tb.Financiering[[#This Row],[Andere
subsidie(s)]]-Tb.Financiering[[#This Row],[Anders]],0)</f>
        <v>0</v>
      </c>
      <c r="AR115" s="154">
        <f>IF(Tb.Financiering[[#This Row],[Pnr.]]=AR$7,Tb.Financiering[[#This Row],[Te financieren]]-Tb.Financiering[[#This Row],[Eigen
bijdrage]]-Tb.Financiering[[#This Row],[Andere
subsidie(s)]]-Tb.Financiering[[#This Row],[Anders]],0)</f>
        <v>0</v>
      </c>
      <c r="AS115" s="154">
        <f>IF(Tb.Financiering[[#This Row],[Pnr.]]=AS$7,Tb.Financiering[[#This Row],[Te financieren]]-Tb.Financiering[[#This Row],[Eigen
bijdrage]]-Tb.Financiering[[#This Row],[Andere
subsidie(s)]]-Tb.Financiering[[#This Row],[Anders]],0)</f>
        <v>0</v>
      </c>
      <c r="AT115" s="154">
        <f>IF(Tb.Financiering[[#This Row],[Pnr.]]=AT$7,Tb.Financiering[[#This Row],[Te financieren]]-Tb.Financiering[[#This Row],[Eigen
bijdrage]]-Tb.Financiering[[#This Row],[Andere
subsidie(s)]]-Tb.Financiering[[#This Row],[Anders]],0)</f>
        <v>0</v>
      </c>
      <c r="AU115" s="154">
        <f>IF(Tb.Financiering[[#This Row],[Pnr.]]=AU$7,Tb.Financiering[[#This Row],[Te financieren]]-Tb.Financiering[[#This Row],[Eigen
bijdrage]]-Tb.Financiering[[#This Row],[Andere
subsidie(s)]]-Tb.Financiering[[#This Row],[Anders]],0)</f>
        <v>0</v>
      </c>
      <c r="AV115" s="154">
        <f>IF(Tb.Financiering[[#This Row],[Pnr.]]=AV$7,Tb.Financiering[[#This Row],[Te financieren]]-Tb.Financiering[[#This Row],[Eigen
bijdrage]]-Tb.Financiering[[#This Row],[Andere
subsidie(s)]]-Tb.Financiering[[#This Row],[Anders]],0)</f>
        <v>0</v>
      </c>
      <c r="AW115" s="154">
        <f>IF(Tb.Financiering[[#This Row],[Pnr.]]=AW$7,Tb.Financiering[[#This Row],[Te financieren]]-Tb.Financiering[[#This Row],[Eigen
bijdrage]]-Tb.Financiering[[#This Row],[Andere
subsidie(s)]]-Tb.Financiering[[#This Row],[Anders]],0)</f>
        <v>0</v>
      </c>
      <c r="AX115" s="154">
        <f>IF(Tb.Financiering[[#This Row],[Pnr.]]=AX$7,Tb.Financiering[[#This Row],[Te financieren]]-Tb.Financiering[[#This Row],[Eigen
bijdrage]]-Tb.Financiering[[#This Row],[Andere
subsidie(s)]]-Tb.Financiering[[#This Row],[Anders]],0)</f>
        <v>0</v>
      </c>
      <c r="AY115" s="154">
        <f>IF(Tb.Financiering[[#This Row],[Pnr.]]=AY$7,Tb.Financiering[[#This Row],[Te financieren]]-Tb.Financiering[[#This Row],[Eigen
bijdrage]]-Tb.Financiering[[#This Row],[Andere
subsidie(s)]]-Tb.Financiering[[#This Row],[Anders]],0)</f>
        <v>0</v>
      </c>
      <c r="AZ115" s="154">
        <f>IF(Tb.Financiering[[#This Row],[Pnr.]]=AZ$7,Tb.Financiering[[#This Row],[Te financieren]]-Tb.Financiering[[#This Row],[Eigen
bijdrage]]-Tb.Financiering[[#This Row],[Andere
subsidie(s)]]-Tb.Financiering[[#This Row],[Anders]],0)</f>
        <v>0</v>
      </c>
      <c r="BA115" s="154">
        <f>IF(Tb.Financiering[[#This Row],[Pnr.]]=BA$7,Tb.Financiering[[#This Row],[Te financieren]]-Tb.Financiering[[#This Row],[Eigen
bijdrage]]-Tb.Financiering[[#This Row],[Andere
subsidie(s)]]-Tb.Financiering[[#This Row],[Anders]],0)</f>
        <v>0</v>
      </c>
      <c r="BB115" s="154">
        <f>IF(Tb.Financiering[[#This Row],[Pnr.]]=BB$7,Tb.Financiering[[#This Row],[Te financieren]]-Tb.Financiering[[#This Row],[Eigen
bijdrage]]-Tb.Financiering[[#This Row],[Andere
subsidie(s)]]-Tb.Financiering[[#This Row],[Anders]],0)</f>
        <v>0</v>
      </c>
      <c r="BC115" s="154">
        <f>IF(Tb.Financiering[[#This Row],[Pnr.]]=BC$7,Tb.Financiering[[#This Row],[Te financieren]]-Tb.Financiering[[#This Row],[Eigen
bijdrage]]-Tb.Financiering[[#This Row],[Andere
subsidie(s)]]-Tb.Financiering[[#This Row],[Anders]],0)</f>
        <v>0</v>
      </c>
      <c r="BD115" s="154">
        <f>IF(Tb.Financiering[[#This Row],[Pnr.]]=BD$7,Tb.Financiering[[#This Row],[Te financieren]]-Tb.Financiering[[#This Row],[Eigen
bijdrage]]-Tb.Financiering[[#This Row],[Andere
subsidie(s)]]-Tb.Financiering[[#This Row],[Anders]],0)</f>
        <v>0</v>
      </c>
      <c r="BE115" s="154">
        <f>IF(Tb.Financiering[[#This Row],[Pnr.]]=BE$7,Tb.Financiering[[#This Row],[Te financieren]]-Tb.Financiering[[#This Row],[Eigen
bijdrage]]-Tb.Financiering[[#This Row],[Andere
subsidie(s)]]-Tb.Financiering[[#This Row],[Anders]],0)</f>
        <v>0</v>
      </c>
      <c r="BF115" s="154">
        <f>IF(Tb.Financiering[[#This Row],[Pnr.]]=BF$7,Tb.Financiering[[#This Row],[Te financieren]]-Tb.Financiering[[#This Row],[Eigen
bijdrage]]-Tb.Financiering[[#This Row],[Andere
subsidie(s)]]-Tb.Financiering[[#This Row],[Anders]],0)</f>
        <v>0</v>
      </c>
      <c r="BG115" s="154">
        <f>IF(Tb.Financiering[[#This Row],[Pnr.]]=BG$7,Tb.Financiering[[#This Row],[Te financieren]]-Tb.Financiering[[#This Row],[Eigen
bijdrage]]-Tb.Financiering[[#This Row],[Andere
subsidie(s)]]-Tb.Financiering[[#This Row],[Anders]],0)</f>
        <v>0</v>
      </c>
      <c r="BH115" s="154">
        <f>IF(Tb.Financiering[[#This Row],[Pnr.]]=BH$7,Tb.Financiering[[#This Row],[Te financieren]]-Tb.Financiering[[#This Row],[Eigen
bijdrage]]-Tb.Financiering[[#This Row],[Andere
subsidie(s)]]-Tb.Financiering[[#This Row],[Anders]],0)</f>
        <v>0</v>
      </c>
      <c r="BI115" s="154">
        <f>IF(Tb.Financiering[[#This Row],[Pnr.]]=BI$7,Tb.Financiering[[#This Row],[Te financieren]]-Tb.Financiering[[#This Row],[Eigen
bijdrage]]-Tb.Financiering[[#This Row],[Andere
subsidie(s)]]-Tb.Financiering[[#This Row],[Anders]],0)</f>
        <v>0</v>
      </c>
      <c r="BJ115" s="154">
        <f>IF(Tb.Financiering[[#This Row],[Pnr.]]=BJ$7,Tb.Financiering[[#This Row],[Te financieren]]-Tb.Financiering[[#This Row],[Eigen
bijdrage]]-Tb.Financiering[[#This Row],[Andere
subsidie(s)]]-Tb.Financiering[[#This Row],[Anders]],0)</f>
        <v>0</v>
      </c>
      <c r="BK115" s="154">
        <f>IF(Tb.Financiering[[#This Row],[Pnr.]]=BK$7,Tb.Financiering[[#This Row],[Te financieren]]-Tb.Financiering[[#This Row],[Eigen
bijdrage]]-Tb.Financiering[[#This Row],[Andere
subsidie(s)]]-Tb.Financiering[[#This Row],[Anders]],0)</f>
        <v>0</v>
      </c>
      <c r="BL115" s="154">
        <f>IF(Tb.Financiering[[#This Row],[Pnr.]]=BL$7,Tb.Financiering[[#This Row],[Te financieren]]-Tb.Financiering[[#This Row],[Eigen
bijdrage]]-Tb.Financiering[[#This Row],[Andere
subsidie(s)]]-Tb.Financiering[[#This Row],[Anders]],0)</f>
        <v>0</v>
      </c>
      <c r="BM115" s="154">
        <f>IF(Tb.Financiering[[#This Row],[Pnr.]]=BM$7,Tb.Financiering[[#This Row],[Te financieren]]-Tb.Financiering[[#This Row],[Eigen
bijdrage]]-Tb.Financiering[[#This Row],[Andere
subsidie(s)]]-Tb.Financiering[[#This Row],[Anders]],0)</f>
        <v>0</v>
      </c>
      <c r="BN115" s="259">
        <f>IF(Tb.Financiering[[#This Row],[Pnr.]]=BN$7,Tb.Financiering[[#This Row],[Eigen
bijdrage]]+Tb.Financiering[[#This Row],[Andere
subsidie(s)]]+Tb.Financiering[[#This Row],[Anders]],0)</f>
        <v>0</v>
      </c>
      <c r="BO115" s="259">
        <f>IF(Tb.Financiering[[#This Row],[Pnr.]]=BO$7,Tb.Financiering[[#This Row],[Eigen
bijdrage]]+Tb.Financiering[[#This Row],[Andere
subsidie(s)]]+Tb.Financiering[[#This Row],[Anders]],0)</f>
        <v>0</v>
      </c>
      <c r="BP115" s="259">
        <f>IF(Tb.Financiering[[#This Row],[Pnr.]]=BP$7,Tb.Financiering[[#This Row],[Eigen
bijdrage]]+Tb.Financiering[[#This Row],[Andere
subsidie(s)]]+Tb.Financiering[[#This Row],[Anders]],0)</f>
        <v>0</v>
      </c>
      <c r="BQ115" s="259">
        <f>IF(Tb.Financiering[[#This Row],[Pnr.]]=BQ$7,Tb.Financiering[[#This Row],[Eigen
bijdrage]]+Tb.Financiering[[#This Row],[Andere
subsidie(s)]]+Tb.Financiering[[#This Row],[Anders]],0)</f>
        <v>0</v>
      </c>
      <c r="BR115" s="259">
        <f>IF(Tb.Financiering[[#This Row],[Pnr.]]=BR$7,Tb.Financiering[[#This Row],[Eigen
bijdrage]]+Tb.Financiering[[#This Row],[Andere
subsidie(s)]]+Tb.Financiering[[#This Row],[Anders]],0)</f>
        <v>0</v>
      </c>
      <c r="BS115" s="259">
        <f>IF(Tb.Financiering[[#This Row],[Pnr.]]=BS$7,Tb.Financiering[[#This Row],[Eigen
bijdrage]]+Tb.Financiering[[#This Row],[Andere
subsidie(s)]]+Tb.Financiering[[#This Row],[Anders]],0)</f>
        <v>0</v>
      </c>
      <c r="BT115" s="259">
        <f>IF(Tb.Financiering[[#This Row],[Pnr.]]=BT$7,Tb.Financiering[[#This Row],[Eigen
bijdrage]]+Tb.Financiering[[#This Row],[Andere
subsidie(s)]]+Tb.Financiering[[#This Row],[Anders]],0)</f>
        <v>0</v>
      </c>
      <c r="BU115" s="259">
        <f>IF(Tb.Financiering[[#This Row],[Pnr.]]=BU$7,Tb.Financiering[[#This Row],[Eigen
bijdrage]]+Tb.Financiering[[#This Row],[Andere
subsidie(s)]]+Tb.Financiering[[#This Row],[Anders]],0)</f>
        <v>0</v>
      </c>
      <c r="BV115" s="259">
        <f>IF(Tb.Financiering[[#This Row],[Pnr.]]=BV$7,Tb.Financiering[[#This Row],[Eigen
bijdrage]]+Tb.Financiering[[#This Row],[Andere
subsidie(s)]]+Tb.Financiering[[#This Row],[Anders]],0)</f>
        <v>0</v>
      </c>
      <c r="BW115" s="259">
        <f>IF(Tb.Financiering[[#This Row],[Pnr.]]=BW$7,Tb.Financiering[[#This Row],[Eigen
bijdrage]]+Tb.Financiering[[#This Row],[Andere
subsidie(s)]]+Tb.Financiering[[#This Row],[Anders]],0)</f>
        <v>0</v>
      </c>
      <c r="BX115" s="259">
        <f>IF(Tb.Financiering[[#This Row],[Pnr.]]=BX$7,Tb.Financiering[[#This Row],[Eigen
bijdrage]]+Tb.Financiering[[#This Row],[Andere
subsidie(s)]]+Tb.Financiering[[#This Row],[Anders]],0)</f>
        <v>0</v>
      </c>
      <c r="BY115" s="259">
        <f>IF(Tb.Financiering[[#This Row],[Pnr.]]=BY$7,Tb.Financiering[[#This Row],[Eigen
bijdrage]]+Tb.Financiering[[#This Row],[Andere
subsidie(s)]]+Tb.Financiering[[#This Row],[Anders]],0)</f>
        <v>0</v>
      </c>
      <c r="BZ115" s="259">
        <f>IF(Tb.Financiering[[#This Row],[Pnr.]]=BZ$7,Tb.Financiering[[#This Row],[Eigen
bijdrage]]+Tb.Financiering[[#This Row],[Andere
subsidie(s)]]+Tb.Financiering[[#This Row],[Anders]],0)</f>
        <v>0</v>
      </c>
      <c r="CA115" s="259">
        <f>IF(Tb.Financiering[[#This Row],[Pnr.]]=CA$7,Tb.Financiering[[#This Row],[Eigen
bijdrage]]+Tb.Financiering[[#This Row],[Andere
subsidie(s)]]+Tb.Financiering[[#This Row],[Anders]],0)</f>
        <v>0</v>
      </c>
      <c r="CB115" s="259">
        <f>IF(Tb.Financiering[[#This Row],[Pnr.]]=CB$7,Tb.Financiering[[#This Row],[Eigen
bijdrage]]+Tb.Financiering[[#This Row],[Andere
subsidie(s)]]+Tb.Financiering[[#This Row],[Anders]],0)</f>
        <v>0</v>
      </c>
      <c r="CC115" s="259">
        <f>IF(Tb.Financiering[[#This Row],[Pnr.]]=CC$7,Tb.Financiering[[#This Row],[Eigen
bijdrage]]+Tb.Financiering[[#This Row],[Andere
subsidie(s)]]+Tb.Financiering[[#This Row],[Anders]],0)</f>
        <v>0</v>
      </c>
      <c r="CD115" s="259">
        <f>IF(Tb.Financiering[[#This Row],[Pnr.]]=CD$7,Tb.Financiering[[#This Row],[Eigen
bijdrage]]+Tb.Financiering[[#This Row],[Andere
subsidie(s)]]+Tb.Financiering[[#This Row],[Anders]],0)</f>
        <v>0</v>
      </c>
      <c r="CE115" s="259">
        <f>IF(Tb.Financiering[[#This Row],[Pnr.]]=CE$7,Tb.Financiering[[#This Row],[Eigen
bijdrage]]+Tb.Financiering[[#This Row],[Andere
subsidie(s)]]+Tb.Financiering[[#This Row],[Anders]],0)</f>
        <v>0</v>
      </c>
      <c r="CF115" s="259">
        <f>IF(Tb.Financiering[[#This Row],[Pnr.]]=CF$7,Tb.Financiering[[#This Row],[Eigen
bijdrage]]+Tb.Financiering[[#This Row],[Andere
subsidie(s)]]+Tb.Financiering[[#This Row],[Anders]],0)</f>
        <v>0</v>
      </c>
      <c r="CG115" s="259">
        <f>IF(Tb.Financiering[[#This Row],[Pnr.]]=CG$7,Tb.Financiering[[#This Row],[Eigen
bijdrage]]+Tb.Financiering[[#This Row],[Andere
subsidie(s)]]+Tb.Financiering[[#This Row],[Anders]],0)</f>
        <v>0</v>
      </c>
      <c r="CH115" s="259">
        <f>IF(Tb.Financiering[[#This Row],[Pnr.]]=CH$7,Tb.Financiering[[#This Row],[Eigen
bijdrage]]+Tb.Financiering[[#This Row],[Andere
subsidie(s)]]+Tb.Financiering[[#This Row],[Anders]],0)</f>
        <v>0</v>
      </c>
      <c r="CI115" s="259">
        <f>IF(Tb.Financiering[[#This Row],[Pnr.]]=CI$7,Tb.Financiering[[#This Row],[Eigen
bijdrage]]+Tb.Financiering[[#This Row],[Andere
subsidie(s)]]+Tb.Financiering[[#This Row],[Anders]],0)</f>
        <v>0</v>
      </c>
      <c r="CJ115" s="259">
        <f>IF(Tb.Financiering[[#This Row],[Pnr.]]=CJ$7,Tb.Financiering[[#This Row],[Eigen
bijdrage]]+Tb.Financiering[[#This Row],[Andere
subsidie(s)]]+Tb.Financiering[[#This Row],[Anders]],0)</f>
        <v>0</v>
      </c>
      <c r="CK115" s="259">
        <f>IF(Tb.Financiering[[#This Row],[Pnr.]]=CK$7,Tb.Financiering[[#This Row],[Eigen
bijdrage]]+Tb.Financiering[[#This Row],[Andere
subsidie(s)]]+Tb.Financiering[[#This Row],[Anders]],0)</f>
        <v>0</v>
      </c>
      <c r="CL115" s="259">
        <f>IF(Tb.Financiering[[#This Row],[Pnr.]]=CL$7,Tb.Financiering[[#This Row],[Eigen
bijdrage]]+Tb.Financiering[[#This Row],[Andere
subsidie(s)]]+Tb.Financiering[[#This Row],[Anders]],0)</f>
        <v>0</v>
      </c>
      <c r="CM115" s="259">
        <f>IF(Tb.Financiering[[#This Row],[Pnr.]]=CM$7,Tb.Financiering[[#This Row],[Eigen
bijdrage]]+Tb.Financiering[[#This Row],[Andere
subsidie(s)]]+Tb.Financiering[[#This Row],[Anders]],0)</f>
        <v>0</v>
      </c>
      <c r="CN115" s="259">
        <f>IF(Tb.Financiering[[#This Row],[Pnr.]]=CN$7,Tb.Financiering[[#This Row],[Eigen
bijdrage]]+Tb.Financiering[[#This Row],[Andere
subsidie(s)]]+Tb.Financiering[[#This Row],[Anders]],0)</f>
        <v>0</v>
      </c>
      <c r="CO115" s="259">
        <f>IF(Tb.Financiering[[#This Row],[Pnr.]]=CO$7,Tb.Financiering[[#This Row],[Eigen
bijdrage]]+Tb.Financiering[[#This Row],[Andere
subsidie(s)]]+Tb.Financiering[[#This Row],[Anders]],0)</f>
        <v>0</v>
      </c>
      <c r="CP115" s="259">
        <f>IF(Tb.Financiering[[#This Row],[Pnr.]]=CP$7,Tb.Financiering[[#This Row],[Eigen
bijdrage]]+Tb.Financiering[[#This Row],[Andere
subsidie(s)]]+Tb.Financiering[[#This Row],[Anders]],0)</f>
        <v>0</v>
      </c>
      <c r="CQ115" s="259">
        <f>IF(Tb.Financiering[[#This Row],[Pnr.]]=CQ$7,Tb.Financiering[[#This Row],[Eigen
bijdrage]]+Tb.Financiering[[#This Row],[Andere
subsidie(s)]]+Tb.Financiering[[#This Row],[Anders]],0)</f>
        <v>0</v>
      </c>
      <c r="CR115" s="259">
        <f>IF(Tb.Financiering[[#This Row],[Pnr.]]=CR$7,Tb.Financiering[[#This Row],[Eigen
bijdrage]]+Tb.Financiering[[#This Row],[Andere
subsidie(s)]]+Tb.Financiering[[#This Row],[Anders]],0)</f>
        <v>0</v>
      </c>
      <c r="CS115" s="259">
        <f>IF(Tb.Financiering[[#This Row],[Pnr.]]=CS$7,Tb.Financiering[[#This Row],[Eigen
bijdrage]]+Tb.Financiering[[#This Row],[Andere
subsidie(s)]]+Tb.Financiering[[#This Row],[Anders]],0)</f>
        <v>0</v>
      </c>
      <c r="CT115" s="259">
        <f>IF(Tb.Financiering[[#This Row],[Pnr.]]=CT$7,Tb.Financiering[[#This Row],[Eigen
bijdrage]]+Tb.Financiering[[#This Row],[Andere
subsidie(s)]]+Tb.Financiering[[#This Row],[Anders]],0)</f>
        <v>0</v>
      </c>
      <c r="CU115" s="259">
        <f>IF(Tb.Financiering[[#This Row],[Pnr.]]=CU$7,Tb.Financiering[[#This Row],[Eigen
bijdrage]]+Tb.Financiering[[#This Row],[Andere
subsidie(s)]]+Tb.Financiering[[#This Row],[Anders]],0)</f>
        <v>0</v>
      </c>
      <c r="CV115" s="259">
        <f>IF(Tb.Financiering[[#This Row],[Pnr.]]=CV$7,Tb.Financiering[[#This Row],[Eigen
bijdrage]]+Tb.Financiering[[#This Row],[Andere
subsidie(s)]]+Tb.Financiering[[#This Row],[Anders]],0)</f>
        <v>0</v>
      </c>
      <c r="CW115" s="259">
        <f>IF(Tb.Financiering[[#This Row],[Pnr.]]=CW$7,Tb.Financiering[[#This Row],[Eigen
bijdrage]]+Tb.Financiering[[#This Row],[Andere
subsidie(s)]]+Tb.Financiering[[#This Row],[Anders]],0)</f>
        <v>0</v>
      </c>
      <c r="CX115" s="259">
        <f>IF(Tb.Financiering[[#This Row],[Pnr.]]=CX$7,Tb.Financiering[[#This Row],[Eigen
bijdrage]]+Tb.Financiering[[#This Row],[Andere
subsidie(s)]]+Tb.Financiering[[#This Row],[Anders]],0)</f>
        <v>0</v>
      </c>
      <c r="CY115" s="259">
        <f>IF(Tb.Financiering[[#This Row],[Pnr.]]=CY$7,Tb.Financiering[[#This Row],[Eigen
bijdrage]]+Tb.Financiering[[#This Row],[Andere
subsidie(s)]]+Tb.Financiering[[#This Row],[Anders]],0)</f>
        <v>0</v>
      </c>
      <c r="CZ115" s="259">
        <f>IF(Tb.Financiering[[#This Row],[Pnr.]]=CZ$7,Tb.Financiering[[#This Row],[Eigen
bijdrage]]+Tb.Financiering[[#This Row],[Andere
subsidie(s)]]+Tb.Financiering[[#This Row],[Anders]],0)</f>
        <v>0</v>
      </c>
      <c r="DA115" s="259">
        <f>IF(Tb.Financiering[[#This Row],[Pnr.]]=DA$7,Tb.Financiering[[#This Row],[Eigen
bijdrage]]+Tb.Financiering[[#This Row],[Andere
subsidie(s)]]+Tb.Financiering[[#This Row],[Anders]],0)</f>
        <v>0</v>
      </c>
      <c r="DB115" s="259">
        <f>IF(Tb.Financiering[[#This Row],[Pnr.]]=DB$7,Tb.Financiering[[#This Row],[Eigen
bijdrage]]+Tb.Financiering[[#This Row],[Andere
subsidie(s)]]+Tb.Financiering[[#This Row],[Anders]],0)</f>
        <v>0</v>
      </c>
      <c r="DC115" s="259">
        <f>IF(Tb.Financiering[[#This Row],[Pnr.]]=DC$7,Tb.Financiering[[#This Row],[Eigen
bijdrage]]+Tb.Financiering[[#This Row],[Andere
subsidie(s)]]+Tb.Financiering[[#This Row],[Anders]],0)</f>
        <v>0</v>
      </c>
      <c r="DD115" s="259">
        <f>IF(Tb.Financiering[[#This Row],[Pnr.]]=DD$7,Tb.Financiering[[#This Row],[Eigen
bijdrage]]+Tb.Financiering[[#This Row],[Andere
subsidie(s)]]+Tb.Financiering[[#This Row],[Anders]],0)</f>
        <v>0</v>
      </c>
      <c r="DE115" s="259">
        <f>IF(Tb.Financiering[[#This Row],[Pnr.]]=DE$7,Tb.Financiering[[#This Row],[Eigen
bijdrage]]+Tb.Financiering[[#This Row],[Andere
subsidie(s)]]+Tb.Financiering[[#This Row],[Anders]],0)</f>
        <v>0</v>
      </c>
      <c r="DF115" s="259">
        <f>IF(Tb.Financiering[[#This Row],[Pnr.]]=DF$7,Tb.Financiering[[#This Row],[Eigen
bijdrage]]+Tb.Financiering[[#This Row],[Andere
subsidie(s)]]+Tb.Financiering[[#This Row],[Anders]],0)</f>
        <v>0</v>
      </c>
      <c r="DG115" s="259">
        <f>IF(Tb.Financiering[[#This Row],[Pnr.]]=DG$7,Tb.Financiering[[#This Row],[Eigen
bijdrage]]+Tb.Financiering[[#This Row],[Andere
subsidie(s)]]+Tb.Financiering[[#This Row],[Anders]],0)</f>
        <v>0</v>
      </c>
      <c r="DH115" s="259">
        <f>IF(Tb.Financiering[[#This Row],[Pnr.]]=DH$7,Tb.Financiering[[#This Row],[Eigen
bijdrage]]+Tb.Financiering[[#This Row],[Andere
subsidie(s)]]+Tb.Financiering[[#This Row],[Anders]],0)</f>
        <v>0</v>
      </c>
      <c r="DI115" s="259">
        <f>IF(Tb.Financiering[[#This Row],[Pnr.]]=DI$7,Tb.Financiering[[#This Row],[Eigen
bijdrage]]+Tb.Financiering[[#This Row],[Andere
subsidie(s)]]+Tb.Financiering[[#This Row],[Anders]],0)</f>
        <v>0</v>
      </c>
      <c r="DJ115" s="259">
        <f>IF(Tb.Financiering[[#This Row],[Pnr.]]=DJ$7,Tb.Financiering[[#This Row],[Eigen
bijdrage]]+Tb.Financiering[[#This Row],[Andere
subsidie(s)]]+Tb.Financiering[[#This Row],[Anders]],0)</f>
        <v>0</v>
      </c>
      <c r="DK115" s="259">
        <f>IF(Tb.Financiering[[#This Row],[Pnr.]]=DK$7,Tb.Financiering[[#This Row],[Eigen
bijdrage]]+Tb.Financiering[[#This Row],[Andere
subsidie(s)]]+Tb.Financiering[[#This Row],[Anders]],0)</f>
        <v>0</v>
      </c>
      <c r="XEZ115" s="267"/>
      <c r="XFA115" s="267"/>
      <c r="XFB115" s="267"/>
      <c r="XFC115" s="267"/>
      <c r="XFD115" s="31"/>
    </row>
    <row r="116" spans="1:115 16380:16384" s="4" customFormat="1" x14ac:dyDescent="0.3">
      <c r="A116" s="31"/>
      <c r="B116" s="147"/>
      <c r="C116" s="147"/>
      <c r="D116" s="11">
        <f>SUMIF(Tbl.Kosten[PSAnr.],Tb.Financiering[[#This Row],[PSAnr.]],Tbl.Kosten[Totaal kosten])</f>
        <v>0</v>
      </c>
      <c r="E116" s="164">
        <f>SUMIF(Tbl.Kosten[PSAnr.],Tb.Financiering[[#This Row],[PSAnr.]],Tbl.Kosten[Subsidie])</f>
        <v>0</v>
      </c>
      <c r="F116" s="165"/>
      <c r="G116" s="164">
        <f>Tb.Financiering[[#This Row],[Begrote kosten]]-Tb.Financiering[[#This Row],[Berekende GLB subsidie]]-Tb.Financiering[[#This Row],[Correctie GLB subsidie]]</f>
        <v>0</v>
      </c>
      <c r="H116" s="166"/>
      <c r="I116" s="166"/>
      <c r="J116" s="166"/>
      <c r="K116" s="162"/>
      <c r="L116" s="97">
        <f>Tb.Financiering[[#This Row],[Te financieren]]-SUM(Tb.Financiering[[#This Row],[Eigen
bijdrage]:[Anders]])</f>
        <v>0</v>
      </c>
      <c r="M116" s="170" t="str">
        <f>IFERROR(VLOOKUP(Tb.Financiering[[#This Row],[Partnernaam]],Tbl.Projectpartners[[Naam]:[PNr.]],9,FALSE),"")</f>
        <v/>
      </c>
      <c r="N116" s="152" t="str">
        <f>IFERROR(VLOOKUP(Tb.Financiering[[#This Row],[Subsidiabele activiteit]],Tbl.Subsidiehoogte[[Subsidieactiviteit]:[SAnr.]],3,FALSE),"")</f>
        <v/>
      </c>
      <c r="O116" s="152" t="str">
        <f>_xlfn.CONCAT(Tb.Financiering[[#This Row],[Pnr.]],Tb.Financiering[[#This Row],[SAnr.]])</f>
        <v/>
      </c>
      <c r="P116" s="154">
        <f>IF(Tb.Financiering[[#This Row],[Pnr.]]=P$7,Tb.Financiering[[#This Row],[Te financieren]]-Tb.Financiering[[#This Row],[Eigen
bijdrage]]-Tb.Financiering[[#This Row],[Andere
subsidie(s)]]-Tb.Financiering[[#This Row],[Anders]],0)</f>
        <v>0</v>
      </c>
      <c r="Q116" s="154">
        <f>IF(Tb.Financiering[[#This Row],[Pnr.]]=Q$7,Tb.Financiering[[#This Row],[Te financieren]]-Tb.Financiering[[#This Row],[Eigen
bijdrage]]-Tb.Financiering[[#This Row],[Andere
subsidie(s)]]-Tb.Financiering[[#This Row],[Anders]],0)</f>
        <v>0</v>
      </c>
      <c r="R116" s="154">
        <f>IF(Tb.Financiering[[#This Row],[Pnr.]]=R$7,Tb.Financiering[[#This Row],[Te financieren]]-Tb.Financiering[[#This Row],[Eigen
bijdrage]]-Tb.Financiering[[#This Row],[Andere
subsidie(s)]]-Tb.Financiering[[#This Row],[Anders]],0)</f>
        <v>0</v>
      </c>
      <c r="S116" s="154">
        <f>IF(Tb.Financiering[[#This Row],[Pnr.]]=S$7,Tb.Financiering[[#This Row],[Te financieren]]-Tb.Financiering[[#This Row],[Eigen
bijdrage]]-Tb.Financiering[[#This Row],[Andere
subsidie(s)]]-Tb.Financiering[[#This Row],[Anders]],0)</f>
        <v>0</v>
      </c>
      <c r="T116" s="154">
        <f>IF(Tb.Financiering[[#This Row],[Pnr.]]=T$7,Tb.Financiering[[#This Row],[Te financieren]]-Tb.Financiering[[#This Row],[Eigen
bijdrage]]-Tb.Financiering[[#This Row],[Andere
subsidie(s)]]-Tb.Financiering[[#This Row],[Anders]],0)</f>
        <v>0</v>
      </c>
      <c r="U116" s="154">
        <f>IF(Tb.Financiering[[#This Row],[Pnr.]]=U$7,Tb.Financiering[[#This Row],[Te financieren]]-Tb.Financiering[[#This Row],[Eigen
bijdrage]]-Tb.Financiering[[#This Row],[Andere
subsidie(s)]]-Tb.Financiering[[#This Row],[Anders]],0)</f>
        <v>0</v>
      </c>
      <c r="V116" s="154">
        <f>IF(Tb.Financiering[[#This Row],[Pnr.]]=V$7,Tb.Financiering[[#This Row],[Te financieren]]-Tb.Financiering[[#This Row],[Eigen
bijdrage]]-Tb.Financiering[[#This Row],[Andere
subsidie(s)]]-Tb.Financiering[[#This Row],[Anders]],0)</f>
        <v>0</v>
      </c>
      <c r="W116" s="154">
        <f>IF(Tb.Financiering[[#This Row],[Pnr.]]=W$7,Tb.Financiering[[#This Row],[Te financieren]]-Tb.Financiering[[#This Row],[Eigen
bijdrage]]-Tb.Financiering[[#This Row],[Andere
subsidie(s)]]-Tb.Financiering[[#This Row],[Anders]],0)</f>
        <v>0</v>
      </c>
      <c r="X116" s="154">
        <f>IF(Tb.Financiering[[#This Row],[Pnr.]]=X$7,Tb.Financiering[[#This Row],[Te financieren]]-Tb.Financiering[[#This Row],[Eigen
bijdrage]]-Tb.Financiering[[#This Row],[Andere
subsidie(s)]]-Tb.Financiering[[#This Row],[Anders]],0)</f>
        <v>0</v>
      </c>
      <c r="Y116" s="154">
        <f>IF(Tb.Financiering[[#This Row],[Pnr.]]=Y$7,Tb.Financiering[[#This Row],[Te financieren]]-Tb.Financiering[[#This Row],[Eigen
bijdrage]]-Tb.Financiering[[#This Row],[Andere
subsidie(s)]]-Tb.Financiering[[#This Row],[Anders]],0)</f>
        <v>0</v>
      </c>
      <c r="Z116" s="154">
        <f>IF(Tb.Financiering[[#This Row],[Pnr.]]=Z$7,Tb.Financiering[[#This Row],[Te financieren]]-Tb.Financiering[[#This Row],[Eigen
bijdrage]]-Tb.Financiering[[#This Row],[Andere
subsidie(s)]]-Tb.Financiering[[#This Row],[Anders]],0)</f>
        <v>0</v>
      </c>
      <c r="AA116" s="154">
        <f>IF(Tb.Financiering[[#This Row],[Pnr.]]=AA$7,Tb.Financiering[[#This Row],[Te financieren]]-Tb.Financiering[[#This Row],[Eigen
bijdrage]]-Tb.Financiering[[#This Row],[Andere
subsidie(s)]]-Tb.Financiering[[#This Row],[Anders]],0)</f>
        <v>0</v>
      </c>
      <c r="AB116" s="154">
        <f>IF(Tb.Financiering[[#This Row],[Pnr.]]=AB$7,Tb.Financiering[[#This Row],[Te financieren]]-Tb.Financiering[[#This Row],[Eigen
bijdrage]]-Tb.Financiering[[#This Row],[Andere
subsidie(s)]]-Tb.Financiering[[#This Row],[Anders]],0)</f>
        <v>0</v>
      </c>
      <c r="AC116" s="154">
        <f>IF(Tb.Financiering[[#This Row],[Pnr.]]=AC$7,Tb.Financiering[[#This Row],[Te financieren]]-Tb.Financiering[[#This Row],[Eigen
bijdrage]]-Tb.Financiering[[#This Row],[Andere
subsidie(s)]]-Tb.Financiering[[#This Row],[Anders]],0)</f>
        <v>0</v>
      </c>
      <c r="AD116" s="154">
        <f>IF(Tb.Financiering[[#This Row],[Pnr.]]=AD$7,Tb.Financiering[[#This Row],[Te financieren]]-Tb.Financiering[[#This Row],[Eigen
bijdrage]]-Tb.Financiering[[#This Row],[Andere
subsidie(s)]]-Tb.Financiering[[#This Row],[Anders]],0)</f>
        <v>0</v>
      </c>
      <c r="AE116" s="154">
        <f>IF(Tb.Financiering[[#This Row],[Pnr.]]=AE$7,Tb.Financiering[[#This Row],[Te financieren]]-Tb.Financiering[[#This Row],[Eigen
bijdrage]]-Tb.Financiering[[#This Row],[Andere
subsidie(s)]]-Tb.Financiering[[#This Row],[Anders]],0)</f>
        <v>0</v>
      </c>
      <c r="AF116" s="154">
        <f>IF(Tb.Financiering[[#This Row],[Pnr.]]=AF$7,Tb.Financiering[[#This Row],[Te financieren]]-Tb.Financiering[[#This Row],[Eigen
bijdrage]]-Tb.Financiering[[#This Row],[Andere
subsidie(s)]]-Tb.Financiering[[#This Row],[Anders]],0)</f>
        <v>0</v>
      </c>
      <c r="AG116" s="154">
        <f>IF(Tb.Financiering[[#This Row],[Pnr.]]=AG$7,Tb.Financiering[[#This Row],[Te financieren]]-Tb.Financiering[[#This Row],[Eigen
bijdrage]]-Tb.Financiering[[#This Row],[Andere
subsidie(s)]]-Tb.Financiering[[#This Row],[Anders]],0)</f>
        <v>0</v>
      </c>
      <c r="AH116" s="154">
        <f>IF(Tb.Financiering[[#This Row],[Pnr.]]=AH$7,Tb.Financiering[[#This Row],[Te financieren]]-Tb.Financiering[[#This Row],[Eigen
bijdrage]]-Tb.Financiering[[#This Row],[Andere
subsidie(s)]]-Tb.Financiering[[#This Row],[Anders]],0)</f>
        <v>0</v>
      </c>
      <c r="AI116" s="154">
        <f>IF(Tb.Financiering[[#This Row],[Pnr.]]=AI$7,Tb.Financiering[[#This Row],[Te financieren]]-Tb.Financiering[[#This Row],[Eigen
bijdrage]]-Tb.Financiering[[#This Row],[Andere
subsidie(s)]]-Tb.Financiering[[#This Row],[Anders]],0)</f>
        <v>0</v>
      </c>
      <c r="AJ116" s="154">
        <f>IF(Tb.Financiering[[#This Row],[Pnr.]]=AJ$7,Tb.Financiering[[#This Row],[Te financieren]]-Tb.Financiering[[#This Row],[Eigen
bijdrage]]-Tb.Financiering[[#This Row],[Andere
subsidie(s)]]-Tb.Financiering[[#This Row],[Anders]],0)</f>
        <v>0</v>
      </c>
      <c r="AK116" s="154">
        <f>IF(Tb.Financiering[[#This Row],[Pnr.]]=AK$7,Tb.Financiering[[#This Row],[Te financieren]]-Tb.Financiering[[#This Row],[Eigen
bijdrage]]-Tb.Financiering[[#This Row],[Andere
subsidie(s)]]-Tb.Financiering[[#This Row],[Anders]],0)</f>
        <v>0</v>
      </c>
      <c r="AL116" s="154">
        <f>IF(Tb.Financiering[[#This Row],[Pnr.]]=AL$7,Tb.Financiering[[#This Row],[Te financieren]]-Tb.Financiering[[#This Row],[Eigen
bijdrage]]-Tb.Financiering[[#This Row],[Andere
subsidie(s)]]-Tb.Financiering[[#This Row],[Anders]],0)</f>
        <v>0</v>
      </c>
      <c r="AM116" s="154">
        <f>IF(Tb.Financiering[[#This Row],[Pnr.]]=AM$7,Tb.Financiering[[#This Row],[Te financieren]]-Tb.Financiering[[#This Row],[Eigen
bijdrage]]-Tb.Financiering[[#This Row],[Andere
subsidie(s)]]-Tb.Financiering[[#This Row],[Anders]],0)</f>
        <v>0</v>
      </c>
      <c r="AN116" s="154">
        <f>IF(Tb.Financiering[[#This Row],[Pnr.]]=AN$7,Tb.Financiering[[#This Row],[Te financieren]]-Tb.Financiering[[#This Row],[Eigen
bijdrage]]-Tb.Financiering[[#This Row],[Andere
subsidie(s)]]-Tb.Financiering[[#This Row],[Anders]],0)</f>
        <v>0</v>
      </c>
      <c r="AO116" s="154">
        <f>IF(Tb.Financiering[[#This Row],[Pnr.]]=AO$7,Tb.Financiering[[#This Row],[Te financieren]]-Tb.Financiering[[#This Row],[Eigen
bijdrage]]-Tb.Financiering[[#This Row],[Andere
subsidie(s)]]-Tb.Financiering[[#This Row],[Anders]],0)</f>
        <v>0</v>
      </c>
      <c r="AP116" s="154">
        <f>IF(Tb.Financiering[[#This Row],[Pnr.]]=AP$7,Tb.Financiering[[#This Row],[Te financieren]]-Tb.Financiering[[#This Row],[Eigen
bijdrage]]-Tb.Financiering[[#This Row],[Andere
subsidie(s)]]-Tb.Financiering[[#This Row],[Anders]],0)</f>
        <v>0</v>
      </c>
      <c r="AQ116" s="154">
        <f>IF(Tb.Financiering[[#This Row],[Pnr.]]=AQ$7,Tb.Financiering[[#This Row],[Te financieren]]-Tb.Financiering[[#This Row],[Eigen
bijdrage]]-Tb.Financiering[[#This Row],[Andere
subsidie(s)]]-Tb.Financiering[[#This Row],[Anders]],0)</f>
        <v>0</v>
      </c>
      <c r="AR116" s="154">
        <f>IF(Tb.Financiering[[#This Row],[Pnr.]]=AR$7,Tb.Financiering[[#This Row],[Te financieren]]-Tb.Financiering[[#This Row],[Eigen
bijdrage]]-Tb.Financiering[[#This Row],[Andere
subsidie(s)]]-Tb.Financiering[[#This Row],[Anders]],0)</f>
        <v>0</v>
      </c>
      <c r="AS116" s="154">
        <f>IF(Tb.Financiering[[#This Row],[Pnr.]]=AS$7,Tb.Financiering[[#This Row],[Te financieren]]-Tb.Financiering[[#This Row],[Eigen
bijdrage]]-Tb.Financiering[[#This Row],[Andere
subsidie(s)]]-Tb.Financiering[[#This Row],[Anders]],0)</f>
        <v>0</v>
      </c>
      <c r="AT116" s="154">
        <f>IF(Tb.Financiering[[#This Row],[Pnr.]]=AT$7,Tb.Financiering[[#This Row],[Te financieren]]-Tb.Financiering[[#This Row],[Eigen
bijdrage]]-Tb.Financiering[[#This Row],[Andere
subsidie(s)]]-Tb.Financiering[[#This Row],[Anders]],0)</f>
        <v>0</v>
      </c>
      <c r="AU116" s="154">
        <f>IF(Tb.Financiering[[#This Row],[Pnr.]]=AU$7,Tb.Financiering[[#This Row],[Te financieren]]-Tb.Financiering[[#This Row],[Eigen
bijdrage]]-Tb.Financiering[[#This Row],[Andere
subsidie(s)]]-Tb.Financiering[[#This Row],[Anders]],0)</f>
        <v>0</v>
      </c>
      <c r="AV116" s="154">
        <f>IF(Tb.Financiering[[#This Row],[Pnr.]]=AV$7,Tb.Financiering[[#This Row],[Te financieren]]-Tb.Financiering[[#This Row],[Eigen
bijdrage]]-Tb.Financiering[[#This Row],[Andere
subsidie(s)]]-Tb.Financiering[[#This Row],[Anders]],0)</f>
        <v>0</v>
      </c>
      <c r="AW116" s="154">
        <f>IF(Tb.Financiering[[#This Row],[Pnr.]]=AW$7,Tb.Financiering[[#This Row],[Te financieren]]-Tb.Financiering[[#This Row],[Eigen
bijdrage]]-Tb.Financiering[[#This Row],[Andere
subsidie(s)]]-Tb.Financiering[[#This Row],[Anders]],0)</f>
        <v>0</v>
      </c>
      <c r="AX116" s="154">
        <f>IF(Tb.Financiering[[#This Row],[Pnr.]]=AX$7,Tb.Financiering[[#This Row],[Te financieren]]-Tb.Financiering[[#This Row],[Eigen
bijdrage]]-Tb.Financiering[[#This Row],[Andere
subsidie(s)]]-Tb.Financiering[[#This Row],[Anders]],0)</f>
        <v>0</v>
      </c>
      <c r="AY116" s="154">
        <f>IF(Tb.Financiering[[#This Row],[Pnr.]]=AY$7,Tb.Financiering[[#This Row],[Te financieren]]-Tb.Financiering[[#This Row],[Eigen
bijdrage]]-Tb.Financiering[[#This Row],[Andere
subsidie(s)]]-Tb.Financiering[[#This Row],[Anders]],0)</f>
        <v>0</v>
      </c>
      <c r="AZ116" s="154">
        <f>IF(Tb.Financiering[[#This Row],[Pnr.]]=AZ$7,Tb.Financiering[[#This Row],[Te financieren]]-Tb.Financiering[[#This Row],[Eigen
bijdrage]]-Tb.Financiering[[#This Row],[Andere
subsidie(s)]]-Tb.Financiering[[#This Row],[Anders]],0)</f>
        <v>0</v>
      </c>
      <c r="BA116" s="154">
        <f>IF(Tb.Financiering[[#This Row],[Pnr.]]=BA$7,Tb.Financiering[[#This Row],[Te financieren]]-Tb.Financiering[[#This Row],[Eigen
bijdrage]]-Tb.Financiering[[#This Row],[Andere
subsidie(s)]]-Tb.Financiering[[#This Row],[Anders]],0)</f>
        <v>0</v>
      </c>
      <c r="BB116" s="154">
        <f>IF(Tb.Financiering[[#This Row],[Pnr.]]=BB$7,Tb.Financiering[[#This Row],[Te financieren]]-Tb.Financiering[[#This Row],[Eigen
bijdrage]]-Tb.Financiering[[#This Row],[Andere
subsidie(s)]]-Tb.Financiering[[#This Row],[Anders]],0)</f>
        <v>0</v>
      </c>
      <c r="BC116" s="154">
        <f>IF(Tb.Financiering[[#This Row],[Pnr.]]=BC$7,Tb.Financiering[[#This Row],[Te financieren]]-Tb.Financiering[[#This Row],[Eigen
bijdrage]]-Tb.Financiering[[#This Row],[Andere
subsidie(s)]]-Tb.Financiering[[#This Row],[Anders]],0)</f>
        <v>0</v>
      </c>
      <c r="BD116" s="154">
        <f>IF(Tb.Financiering[[#This Row],[Pnr.]]=BD$7,Tb.Financiering[[#This Row],[Te financieren]]-Tb.Financiering[[#This Row],[Eigen
bijdrage]]-Tb.Financiering[[#This Row],[Andere
subsidie(s)]]-Tb.Financiering[[#This Row],[Anders]],0)</f>
        <v>0</v>
      </c>
      <c r="BE116" s="154">
        <f>IF(Tb.Financiering[[#This Row],[Pnr.]]=BE$7,Tb.Financiering[[#This Row],[Te financieren]]-Tb.Financiering[[#This Row],[Eigen
bijdrage]]-Tb.Financiering[[#This Row],[Andere
subsidie(s)]]-Tb.Financiering[[#This Row],[Anders]],0)</f>
        <v>0</v>
      </c>
      <c r="BF116" s="154">
        <f>IF(Tb.Financiering[[#This Row],[Pnr.]]=BF$7,Tb.Financiering[[#This Row],[Te financieren]]-Tb.Financiering[[#This Row],[Eigen
bijdrage]]-Tb.Financiering[[#This Row],[Andere
subsidie(s)]]-Tb.Financiering[[#This Row],[Anders]],0)</f>
        <v>0</v>
      </c>
      <c r="BG116" s="154">
        <f>IF(Tb.Financiering[[#This Row],[Pnr.]]=BG$7,Tb.Financiering[[#This Row],[Te financieren]]-Tb.Financiering[[#This Row],[Eigen
bijdrage]]-Tb.Financiering[[#This Row],[Andere
subsidie(s)]]-Tb.Financiering[[#This Row],[Anders]],0)</f>
        <v>0</v>
      </c>
      <c r="BH116" s="154">
        <f>IF(Tb.Financiering[[#This Row],[Pnr.]]=BH$7,Tb.Financiering[[#This Row],[Te financieren]]-Tb.Financiering[[#This Row],[Eigen
bijdrage]]-Tb.Financiering[[#This Row],[Andere
subsidie(s)]]-Tb.Financiering[[#This Row],[Anders]],0)</f>
        <v>0</v>
      </c>
      <c r="BI116" s="154">
        <f>IF(Tb.Financiering[[#This Row],[Pnr.]]=BI$7,Tb.Financiering[[#This Row],[Te financieren]]-Tb.Financiering[[#This Row],[Eigen
bijdrage]]-Tb.Financiering[[#This Row],[Andere
subsidie(s)]]-Tb.Financiering[[#This Row],[Anders]],0)</f>
        <v>0</v>
      </c>
      <c r="BJ116" s="154">
        <f>IF(Tb.Financiering[[#This Row],[Pnr.]]=BJ$7,Tb.Financiering[[#This Row],[Te financieren]]-Tb.Financiering[[#This Row],[Eigen
bijdrage]]-Tb.Financiering[[#This Row],[Andere
subsidie(s)]]-Tb.Financiering[[#This Row],[Anders]],0)</f>
        <v>0</v>
      </c>
      <c r="BK116" s="154">
        <f>IF(Tb.Financiering[[#This Row],[Pnr.]]=BK$7,Tb.Financiering[[#This Row],[Te financieren]]-Tb.Financiering[[#This Row],[Eigen
bijdrage]]-Tb.Financiering[[#This Row],[Andere
subsidie(s)]]-Tb.Financiering[[#This Row],[Anders]],0)</f>
        <v>0</v>
      </c>
      <c r="BL116" s="154">
        <f>IF(Tb.Financiering[[#This Row],[Pnr.]]=BL$7,Tb.Financiering[[#This Row],[Te financieren]]-Tb.Financiering[[#This Row],[Eigen
bijdrage]]-Tb.Financiering[[#This Row],[Andere
subsidie(s)]]-Tb.Financiering[[#This Row],[Anders]],0)</f>
        <v>0</v>
      </c>
      <c r="BM116" s="154">
        <f>IF(Tb.Financiering[[#This Row],[Pnr.]]=BM$7,Tb.Financiering[[#This Row],[Te financieren]]-Tb.Financiering[[#This Row],[Eigen
bijdrage]]-Tb.Financiering[[#This Row],[Andere
subsidie(s)]]-Tb.Financiering[[#This Row],[Anders]],0)</f>
        <v>0</v>
      </c>
      <c r="BN116" s="259">
        <f>IF(Tb.Financiering[[#This Row],[Pnr.]]=BN$7,Tb.Financiering[[#This Row],[Eigen
bijdrage]]+Tb.Financiering[[#This Row],[Andere
subsidie(s)]]+Tb.Financiering[[#This Row],[Anders]],0)</f>
        <v>0</v>
      </c>
      <c r="BO116" s="259">
        <f>IF(Tb.Financiering[[#This Row],[Pnr.]]=BO$7,Tb.Financiering[[#This Row],[Eigen
bijdrage]]+Tb.Financiering[[#This Row],[Andere
subsidie(s)]]+Tb.Financiering[[#This Row],[Anders]],0)</f>
        <v>0</v>
      </c>
      <c r="BP116" s="259">
        <f>IF(Tb.Financiering[[#This Row],[Pnr.]]=BP$7,Tb.Financiering[[#This Row],[Eigen
bijdrage]]+Tb.Financiering[[#This Row],[Andere
subsidie(s)]]+Tb.Financiering[[#This Row],[Anders]],0)</f>
        <v>0</v>
      </c>
      <c r="BQ116" s="259">
        <f>IF(Tb.Financiering[[#This Row],[Pnr.]]=BQ$7,Tb.Financiering[[#This Row],[Eigen
bijdrage]]+Tb.Financiering[[#This Row],[Andere
subsidie(s)]]+Tb.Financiering[[#This Row],[Anders]],0)</f>
        <v>0</v>
      </c>
      <c r="BR116" s="259">
        <f>IF(Tb.Financiering[[#This Row],[Pnr.]]=BR$7,Tb.Financiering[[#This Row],[Eigen
bijdrage]]+Tb.Financiering[[#This Row],[Andere
subsidie(s)]]+Tb.Financiering[[#This Row],[Anders]],0)</f>
        <v>0</v>
      </c>
      <c r="BS116" s="259">
        <f>IF(Tb.Financiering[[#This Row],[Pnr.]]=BS$7,Tb.Financiering[[#This Row],[Eigen
bijdrage]]+Tb.Financiering[[#This Row],[Andere
subsidie(s)]]+Tb.Financiering[[#This Row],[Anders]],0)</f>
        <v>0</v>
      </c>
      <c r="BT116" s="259">
        <f>IF(Tb.Financiering[[#This Row],[Pnr.]]=BT$7,Tb.Financiering[[#This Row],[Eigen
bijdrage]]+Tb.Financiering[[#This Row],[Andere
subsidie(s)]]+Tb.Financiering[[#This Row],[Anders]],0)</f>
        <v>0</v>
      </c>
      <c r="BU116" s="259">
        <f>IF(Tb.Financiering[[#This Row],[Pnr.]]=BU$7,Tb.Financiering[[#This Row],[Eigen
bijdrage]]+Tb.Financiering[[#This Row],[Andere
subsidie(s)]]+Tb.Financiering[[#This Row],[Anders]],0)</f>
        <v>0</v>
      </c>
      <c r="BV116" s="259">
        <f>IF(Tb.Financiering[[#This Row],[Pnr.]]=BV$7,Tb.Financiering[[#This Row],[Eigen
bijdrage]]+Tb.Financiering[[#This Row],[Andere
subsidie(s)]]+Tb.Financiering[[#This Row],[Anders]],0)</f>
        <v>0</v>
      </c>
      <c r="BW116" s="259">
        <f>IF(Tb.Financiering[[#This Row],[Pnr.]]=BW$7,Tb.Financiering[[#This Row],[Eigen
bijdrage]]+Tb.Financiering[[#This Row],[Andere
subsidie(s)]]+Tb.Financiering[[#This Row],[Anders]],0)</f>
        <v>0</v>
      </c>
      <c r="BX116" s="259">
        <f>IF(Tb.Financiering[[#This Row],[Pnr.]]=BX$7,Tb.Financiering[[#This Row],[Eigen
bijdrage]]+Tb.Financiering[[#This Row],[Andere
subsidie(s)]]+Tb.Financiering[[#This Row],[Anders]],0)</f>
        <v>0</v>
      </c>
      <c r="BY116" s="259">
        <f>IF(Tb.Financiering[[#This Row],[Pnr.]]=BY$7,Tb.Financiering[[#This Row],[Eigen
bijdrage]]+Tb.Financiering[[#This Row],[Andere
subsidie(s)]]+Tb.Financiering[[#This Row],[Anders]],0)</f>
        <v>0</v>
      </c>
      <c r="BZ116" s="259">
        <f>IF(Tb.Financiering[[#This Row],[Pnr.]]=BZ$7,Tb.Financiering[[#This Row],[Eigen
bijdrage]]+Tb.Financiering[[#This Row],[Andere
subsidie(s)]]+Tb.Financiering[[#This Row],[Anders]],0)</f>
        <v>0</v>
      </c>
      <c r="CA116" s="259">
        <f>IF(Tb.Financiering[[#This Row],[Pnr.]]=CA$7,Tb.Financiering[[#This Row],[Eigen
bijdrage]]+Tb.Financiering[[#This Row],[Andere
subsidie(s)]]+Tb.Financiering[[#This Row],[Anders]],0)</f>
        <v>0</v>
      </c>
      <c r="CB116" s="259">
        <f>IF(Tb.Financiering[[#This Row],[Pnr.]]=CB$7,Tb.Financiering[[#This Row],[Eigen
bijdrage]]+Tb.Financiering[[#This Row],[Andere
subsidie(s)]]+Tb.Financiering[[#This Row],[Anders]],0)</f>
        <v>0</v>
      </c>
      <c r="CC116" s="259">
        <f>IF(Tb.Financiering[[#This Row],[Pnr.]]=CC$7,Tb.Financiering[[#This Row],[Eigen
bijdrage]]+Tb.Financiering[[#This Row],[Andere
subsidie(s)]]+Tb.Financiering[[#This Row],[Anders]],0)</f>
        <v>0</v>
      </c>
      <c r="CD116" s="259">
        <f>IF(Tb.Financiering[[#This Row],[Pnr.]]=CD$7,Tb.Financiering[[#This Row],[Eigen
bijdrage]]+Tb.Financiering[[#This Row],[Andere
subsidie(s)]]+Tb.Financiering[[#This Row],[Anders]],0)</f>
        <v>0</v>
      </c>
      <c r="CE116" s="259">
        <f>IF(Tb.Financiering[[#This Row],[Pnr.]]=CE$7,Tb.Financiering[[#This Row],[Eigen
bijdrage]]+Tb.Financiering[[#This Row],[Andere
subsidie(s)]]+Tb.Financiering[[#This Row],[Anders]],0)</f>
        <v>0</v>
      </c>
      <c r="CF116" s="259">
        <f>IF(Tb.Financiering[[#This Row],[Pnr.]]=CF$7,Tb.Financiering[[#This Row],[Eigen
bijdrage]]+Tb.Financiering[[#This Row],[Andere
subsidie(s)]]+Tb.Financiering[[#This Row],[Anders]],0)</f>
        <v>0</v>
      </c>
      <c r="CG116" s="259">
        <f>IF(Tb.Financiering[[#This Row],[Pnr.]]=CG$7,Tb.Financiering[[#This Row],[Eigen
bijdrage]]+Tb.Financiering[[#This Row],[Andere
subsidie(s)]]+Tb.Financiering[[#This Row],[Anders]],0)</f>
        <v>0</v>
      </c>
      <c r="CH116" s="259">
        <f>IF(Tb.Financiering[[#This Row],[Pnr.]]=CH$7,Tb.Financiering[[#This Row],[Eigen
bijdrage]]+Tb.Financiering[[#This Row],[Andere
subsidie(s)]]+Tb.Financiering[[#This Row],[Anders]],0)</f>
        <v>0</v>
      </c>
      <c r="CI116" s="259">
        <f>IF(Tb.Financiering[[#This Row],[Pnr.]]=CI$7,Tb.Financiering[[#This Row],[Eigen
bijdrage]]+Tb.Financiering[[#This Row],[Andere
subsidie(s)]]+Tb.Financiering[[#This Row],[Anders]],0)</f>
        <v>0</v>
      </c>
      <c r="CJ116" s="259">
        <f>IF(Tb.Financiering[[#This Row],[Pnr.]]=CJ$7,Tb.Financiering[[#This Row],[Eigen
bijdrage]]+Tb.Financiering[[#This Row],[Andere
subsidie(s)]]+Tb.Financiering[[#This Row],[Anders]],0)</f>
        <v>0</v>
      </c>
      <c r="CK116" s="259">
        <f>IF(Tb.Financiering[[#This Row],[Pnr.]]=CK$7,Tb.Financiering[[#This Row],[Eigen
bijdrage]]+Tb.Financiering[[#This Row],[Andere
subsidie(s)]]+Tb.Financiering[[#This Row],[Anders]],0)</f>
        <v>0</v>
      </c>
      <c r="CL116" s="259">
        <f>IF(Tb.Financiering[[#This Row],[Pnr.]]=CL$7,Tb.Financiering[[#This Row],[Eigen
bijdrage]]+Tb.Financiering[[#This Row],[Andere
subsidie(s)]]+Tb.Financiering[[#This Row],[Anders]],0)</f>
        <v>0</v>
      </c>
      <c r="CM116" s="259">
        <f>IF(Tb.Financiering[[#This Row],[Pnr.]]=CM$7,Tb.Financiering[[#This Row],[Eigen
bijdrage]]+Tb.Financiering[[#This Row],[Andere
subsidie(s)]]+Tb.Financiering[[#This Row],[Anders]],0)</f>
        <v>0</v>
      </c>
      <c r="CN116" s="259">
        <f>IF(Tb.Financiering[[#This Row],[Pnr.]]=CN$7,Tb.Financiering[[#This Row],[Eigen
bijdrage]]+Tb.Financiering[[#This Row],[Andere
subsidie(s)]]+Tb.Financiering[[#This Row],[Anders]],0)</f>
        <v>0</v>
      </c>
      <c r="CO116" s="259">
        <f>IF(Tb.Financiering[[#This Row],[Pnr.]]=CO$7,Tb.Financiering[[#This Row],[Eigen
bijdrage]]+Tb.Financiering[[#This Row],[Andere
subsidie(s)]]+Tb.Financiering[[#This Row],[Anders]],0)</f>
        <v>0</v>
      </c>
      <c r="CP116" s="259">
        <f>IF(Tb.Financiering[[#This Row],[Pnr.]]=CP$7,Tb.Financiering[[#This Row],[Eigen
bijdrage]]+Tb.Financiering[[#This Row],[Andere
subsidie(s)]]+Tb.Financiering[[#This Row],[Anders]],0)</f>
        <v>0</v>
      </c>
      <c r="CQ116" s="259">
        <f>IF(Tb.Financiering[[#This Row],[Pnr.]]=CQ$7,Tb.Financiering[[#This Row],[Eigen
bijdrage]]+Tb.Financiering[[#This Row],[Andere
subsidie(s)]]+Tb.Financiering[[#This Row],[Anders]],0)</f>
        <v>0</v>
      </c>
      <c r="CR116" s="259">
        <f>IF(Tb.Financiering[[#This Row],[Pnr.]]=CR$7,Tb.Financiering[[#This Row],[Eigen
bijdrage]]+Tb.Financiering[[#This Row],[Andere
subsidie(s)]]+Tb.Financiering[[#This Row],[Anders]],0)</f>
        <v>0</v>
      </c>
      <c r="CS116" s="259">
        <f>IF(Tb.Financiering[[#This Row],[Pnr.]]=CS$7,Tb.Financiering[[#This Row],[Eigen
bijdrage]]+Tb.Financiering[[#This Row],[Andere
subsidie(s)]]+Tb.Financiering[[#This Row],[Anders]],0)</f>
        <v>0</v>
      </c>
      <c r="CT116" s="259">
        <f>IF(Tb.Financiering[[#This Row],[Pnr.]]=CT$7,Tb.Financiering[[#This Row],[Eigen
bijdrage]]+Tb.Financiering[[#This Row],[Andere
subsidie(s)]]+Tb.Financiering[[#This Row],[Anders]],0)</f>
        <v>0</v>
      </c>
      <c r="CU116" s="259">
        <f>IF(Tb.Financiering[[#This Row],[Pnr.]]=CU$7,Tb.Financiering[[#This Row],[Eigen
bijdrage]]+Tb.Financiering[[#This Row],[Andere
subsidie(s)]]+Tb.Financiering[[#This Row],[Anders]],0)</f>
        <v>0</v>
      </c>
      <c r="CV116" s="259">
        <f>IF(Tb.Financiering[[#This Row],[Pnr.]]=CV$7,Tb.Financiering[[#This Row],[Eigen
bijdrage]]+Tb.Financiering[[#This Row],[Andere
subsidie(s)]]+Tb.Financiering[[#This Row],[Anders]],0)</f>
        <v>0</v>
      </c>
      <c r="CW116" s="259">
        <f>IF(Tb.Financiering[[#This Row],[Pnr.]]=CW$7,Tb.Financiering[[#This Row],[Eigen
bijdrage]]+Tb.Financiering[[#This Row],[Andere
subsidie(s)]]+Tb.Financiering[[#This Row],[Anders]],0)</f>
        <v>0</v>
      </c>
      <c r="CX116" s="259">
        <f>IF(Tb.Financiering[[#This Row],[Pnr.]]=CX$7,Tb.Financiering[[#This Row],[Eigen
bijdrage]]+Tb.Financiering[[#This Row],[Andere
subsidie(s)]]+Tb.Financiering[[#This Row],[Anders]],0)</f>
        <v>0</v>
      </c>
      <c r="CY116" s="259">
        <f>IF(Tb.Financiering[[#This Row],[Pnr.]]=CY$7,Tb.Financiering[[#This Row],[Eigen
bijdrage]]+Tb.Financiering[[#This Row],[Andere
subsidie(s)]]+Tb.Financiering[[#This Row],[Anders]],0)</f>
        <v>0</v>
      </c>
      <c r="CZ116" s="259">
        <f>IF(Tb.Financiering[[#This Row],[Pnr.]]=CZ$7,Tb.Financiering[[#This Row],[Eigen
bijdrage]]+Tb.Financiering[[#This Row],[Andere
subsidie(s)]]+Tb.Financiering[[#This Row],[Anders]],0)</f>
        <v>0</v>
      </c>
      <c r="DA116" s="259">
        <f>IF(Tb.Financiering[[#This Row],[Pnr.]]=DA$7,Tb.Financiering[[#This Row],[Eigen
bijdrage]]+Tb.Financiering[[#This Row],[Andere
subsidie(s)]]+Tb.Financiering[[#This Row],[Anders]],0)</f>
        <v>0</v>
      </c>
      <c r="DB116" s="259">
        <f>IF(Tb.Financiering[[#This Row],[Pnr.]]=DB$7,Tb.Financiering[[#This Row],[Eigen
bijdrage]]+Tb.Financiering[[#This Row],[Andere
subsidie(s)]]+Tb.Financiering[[#This Row],[Anders]],0)</f>
        <v>0</v>
      </c>
      <c r="DC116" s="259">
        <f>IF(Tb.Financiering[[#This Row],[Pnr.]]=DC$7,Tb.Financiering[[#This Row],[Eigen
bijdrage]]+Tb.Financiering[[#This Row],[Andere
subsidie(s)]]+Tb.Financiering[[#This Row],[Anders]],0)</f>
        <v>0</v>
      </c>
      <c r="DD116" s="259">
        <f>IF(Tb.Financiering[[#This Row],[Pnr.]]=DD$7,Tb.Financiering[[#This Row],[Eigen
bijdrage]]+Tb.Financiering[[#This Row],[Andere
subsidie(s)]]+Tb.Financiering[[#This Row],[Anders]],0)</f>
        <v>0</v>
      </c>
      <c r="DE116" s="259">
        <f>IF(Tb.Financiering[[#This Row],[Pnr.]]=DE$7,Tb.Financiering[[#This Row],[Eigen
bijdrage]]+Tb.Financiering[[#This Row],[Andere
subsidie(s)]]+Tb.Financiering[[#This Row],[Anders]],0)</f>
        <v>0</v>
      </c>
      <c r="DF116" s="259">
        <f>IF(Tb.Financiering[[#This Row],[Pnr.]]=DF$7,Tb.Financiering[[#This Row],[Eigen
bijdrage]]+Tb.Financiering[[#This Row],[Andere
subsidie(s)]]+Tb.Financiering[[#This Row],[Anders]],0)</f>
        <v>0</v>
      </c>
      <c r="DG116" s="259">
        <f>IF(Tb.Financiering[[#This Row],[Pnr.]]=DG$7,Tb.Financiering[[#This Row],[Eigen
bijdrage]]+Tb.Financiering[[#This Row],[Andere
subsidie(s)]]+Tb.Financiering[[#This Row],[Anders]],0)</f>
        <v>0</v>
      </c>
      <c r="DH116" s="259">
        <f>IF(Tb.Financiering[[#This Row],[Pnr.]]=DH$7,Tb.Financiering[[#This Row],[Eigen
bijdrage]]+Tb.Financiering[[#This Row],[Andere
subsidie(s)]]+Tb.Financiering[[#This Row],[Anders]],0)</f>
        <v>0</v>
      </c>
      <c r="DI116" s="259">
        <f>IF(Tb.Financiering[[#This Row],[Pnr.]]=DI$7,Tb.Financiering[[#This Row],[Eigen
bijdrage]]+Tb.Financiering[[#This Row],[Andere
subsidie(s)]]+Tb.Financiering[[#This Row],[Anders]],0)</f>
        <v>0</v>
      </c>
      <c r="DJ116" s="259">
        <f>IF(Tb.Financiering[[#This Row],[Pnr.]]=DJ$7,Tb.Financiering[[#This Row],[Eigen
bijdrage]]+Tb.Financiering[[#This Row],[Andere
subsidie(s)]]+Tb.Financiering[[#This Row],[Anders]],0)</f>
        <v>0</v>
      </c>
      <c r="DK116" s="259">
        <f>IF(Tb.Financiering[[#This Row],[Pnr.]]=DK$7,Tb.Financiering[[#This Row],[Eigen
bijdrage]]+Tb.Financiering[[#This Row],[Andere
subsidie(s)]]+Tb.Financiering[[#This Row],[Anders]],0)</f>
        <v>0</v>
      </c>
      <c r="XEZ116" s="267"/>
      <c r="XFA116" s="267"/>
      <c r="XFB116" s="267"/>
      <c r="XFC116" s="267"/>
      <c r="XFD116" s="31"/>
    </row>
    <row r="117" spans="1:115 16380:16384" s="4" customFormat="1" x14ac:dyDescent="0.3">
      <c r="A117" s="31"/>
      <c r="B117" s="147"/>
      <c r="C117" s="147"/>
      <c r="D117" s="11">
        <f>SUMIF(Tbl.Kosten[PSAnr.],Tb.Financiering[[#This Row],[PSAnr.]],Tbl.Kosten[Totaal kosten])</f>
        <v>0</v>
      </c>
      <c r="E117" s="164">
        <f>SUMIF(Tbl.Kosten[PSAnr.],Tb.Financiering[[#This Row],[PSAnr.]],Tbl.Kosten[Subsidie])</f>
        <v>0</v>
      </c>
      <c r="F117" s="165"/>
      <c r="G117" s="164">
        <f>Tb.Financiering[[#This Row],[Begrote kosten]]-Tb.Financiering[[#This Row],[Berekende GLB subsidie]]-Tb.Financiering[[#This Row],[Correctie GLB subsidie]]</f>
        <v>0</v>
      </c>
      <c r="H117" s="166"/>
      <c r="I117" s="166"/>
      <c r="J117" s="166"/>
      <c r="K117" s="162"/>
      <c r="L117" s="97">
        <f>Tb.Financiering[[#This Row],[Te financieren]]-SUM(Tb.Financiering[[#This Row],[Eigen
bijdrage]:[Anders]])</f>
        <v>0</v>
      </c>
      <c r="M117" s="170" t="str">
        <f>IFERROR(VLOOKUP(Tb.Financiering[[#This Row],[Partnernaam]],Tbl.Projectpartners[[Naam]:[PNr.]],9,FALSE),"")</f>
        <v/>
      </c>
      <c r="N117" s="152" t="str">
        <f>IFERROR(VLOOKUP(Tb.Financiering[[#This Row],[Subsidiabele activiteit]],Tbl.Subsidiehoogte[[Subsidieactiviteit]:[SAnr.]],3,FALSE),"")</f>
        <v/>
      </c>
      <c r="O117" s="152" t="str">
        <f>_xlfn.CONCAT(Tb.Financiering[[#This Row],[Pnr.]],Tb.Financiering[[#This Row],[SAnr.]])</f>
        <v/>
      </c>
      <c r="P117" s="154">
        <f>IF(Tb.Financiering[[#This Row],[Pnr.]]=P$7,Tb.Financiering[[#This Row],[Te financieren]]-Tb.Financiering[[#This Row],[Eigen
bijdrage]]-Tb.Financiering[[#This Row],[Andere
subsidie(s)]]-Tb.Financiering[[#This Row],[Anders]],0)</f>
        <v>0</v>
      </c>
      <c r="Q117" s="154">
        <f>IF(Tb.Financiering[[#This Row],[Pnr.]]=Q$7,Tb.Financiering[[#This Row],[Te financieren]]-Tb.Financiering[[#This Row],[Eigen
bijdrage]]-Tb.Financiering[[#This Row],[Andere
subsidie(s)]]-Tb.Financiering[[#This Row],[Anders]],0)</f>
        <v>0</v>
      </c>
      <c r="R117" s="154">
        <f>IF(Tb.Financiering[[#This Row],[Pnr.]]=R$7,Tb.Financiering[[#This Row],[Te financieren]]-Tb.Financiering[[#This Row],[Eigen
bijdrage]]-Tb.Financiering[[#This Row],[Andere
subsidie(s)]]-Tb.Financiering[[#This Row],[Anders]],0)</f>
        <v>0</v>
      </c>
      <c r="S117" s="154">
        <f>IF(Tb.Financiering[[#This Row],[Pnr.]]=S$7,Tb.Financiering[[#This Row],[Te financieren]]-Tb.Financiering[[#This Row],[Eigen
bijdrage]]-Tb.Financiering[[#This Row],[Andere
subsidie(s)]]-Tb.Financiering[[#This Row],[Anders]],0)</f>
        <v>0</v>
      </c>
      <c r="T117" s="154">
        <f>IF(Tb.Financiering[[#This Row],[Pnr.]]=T$7,Tb.Financiering[[#This Row],[Te financieren]]-Tb.Financiering[[#This Row],[Eigen
bijdrage]]-Tb.Financiering[[#This Row],[Andere
subsidie(s)]]-Tb.Financiering[[#This Row],[Anders]],0)</f>
        <v>0</v>
      </c>
      <c r="U117" s="154">
        <f>IF(Tb.Financiering[[#This Row],[Pnr.]]=U$7,Tb.Financiering[[#This Row],[Te financieren]]-Tb.Financiering[[#This Row],[Eigen
bijdrage]]-Tb.Financiering[[#This Row],[Andere
subsidie(s)]]-Tb.Financiering[[#This Row],[Anders]],0)</f>
        <v>0</v>
      </c>
      <c r="V117" s="154">
        <f>IF(Tb.Financiering[[#This Row],[Pnr.]]=V$7,Tb.Financiering[[#This Row],[Te financieren]]-Tb.Financiering[[#This Row],[Eigen
bijdrage]]-Tb.Financiering[[#This Row],[Andere
subsidie(s)]]-Tb.Financiering[[#This Row],[Anders]],0)</f>
        <v>0</v>
      </c>
      <c r="W117" s="154">
        <f>IF(Tb.Financiering[[#This Row],[Pnr.]]=W$7,Tb.Financiering[[#This Row],[Te financieren]]-Tb.Financiering[[#This Row],[Eigen
bijdrage]]-Tb.Financiering[[#This Row],[Andere
subsidie(s)]]-Tb.Financiering[[#This Row],[Anders]],0)</f>
        <v>0</v>
      </c>
      <c r="X117" s="154">
        <f>IF(Tb.Financiering[[#This Row],[Pnr.]]=X$7,Tb.Financiering[[#This Row],[Te financieren]]-Tb.Financiering[[#This Row],[Eigen
bijdrage]]-Tb.Financiering[[#This Row],[Andere
subsidie(s)]]-Tb.Financiering[[#This Row],[Anders]],0)</f>
        <v>0</v>
      </c>
      <c r="Y117" s="154">
        <f>IF(Tb.Financiering[[#This Row],[Pnr.]]=Y$7,Tb.Financiering[[#This Row],[Te financieren]]-Tb.Financiering[[#This Row],[Eigen
bijdrage]]-Tb.Financiering[[#This Row],[Andere
subsidie(s)]]-Tb.Financiering[[#This Row],[Anders]],0)</f>
        <v>0</v>
      </c>
      <c r="Z117" s="154">
        <f>IF(Tb.Financiering[[#This Row],[Pnr.]]=Z$7,Tb.Financiering[[#This Row],[Te financieren]]-Tb.Financiering[[#This Row],[Eigen
bijdrage]]-Tb.Financiering[[#This Row],[Andere
subsidie(s)]]-Tb.Financiering[[#This Row],[Anders]],0)</f>
        <v>0</v>
      </c>
      <c r="AA117" s="154">
        <f>IF(Tb.Financiering[[#This Row],[Pnr.]]=AA$7,Tb.Financiering[[#This Row],[Te financieren]]-Tb.Financiering[[#This Row],[Eigen
bijdrage]]-Tb.Financiering[[#This Row],[Andere
subsidie(s)]]-Tb.Financiering[[#This Row],[Anders]],0)</f>
        <v>0</v>
      </c>
      <c r="AB117" s="154">
        <f>IF(Tb.Financiering[[#This Row],[Pnr.]]=AB$7,Tb.Financiering[[#This Row],[Te financieren]]-Tb.Financiering[[#This Row],[Eigen
bijdrage]]-Tb.Financiering[[#This Row],[Andere
subsidie(s)]]-Tb.Financiering[[#This Row],[Anders]],0)</f>
        <v>0</v>
      </c>
      <c r="AC117" s="154">
        <f>IF(Tb.Financiering[[#This Row],[Pnr.]]=AC$7,Tb.Financiering[[#This Row],[Te financieren]]-Tb.Financiering[[#This Row],[Eigen
bijdrage]]-Tb.Financiering[[#This Row],[Andere
subsidie(s)]]-Tb.Financiering[[#This Row],[Anders]],0)</f>
        <v>0</v>
      </c>
      <c r="AD117" s="154">
        <f>IF(Tb.Financiering[[#This Row],[Pnr.]]=AD$7,Tb.Financiering[[#This Row],[Te financieren]]-Tb.Financiering[[#This Row],[Eigen
bijdrage]]-Tb.Financiering[[#This Row],[Andere
subsidie(s)]]-Tb.Financiering[[#This Row],[Anders]],0)</f>
        <v>0</v>
      </c>
      <c r="AE117" s="154">
        <f>IF(Tb.Financiering[[#This Row],[Pnr.]]=AE$7,Tb.Financiering[[#This Row],[Te financieren]]-Tb.Financiering[[#This Row],[Eigen
bijdrage]]-Tb.Financiering[[#This Row],[Andere
subsidie(s)]]-Tb.Financiering[[#This Row],[Anders]],0)</f>
        <v>0</v>
      </c>
      <c r="AF117" s="154">
        <f>IF(Tb.Financiering[[#This Row],[Pnr.]]=AF$7,Tb.Financiering[[#This Row],[Te financieren]]-Tb.Financiering[[#This Row],[Eigen
bijdrage]]-Tb.Financiering[[#This Row],[Andere
subsidie(s)]]-Tb.Financiering[[#This Row],[Anders]],0)</f>
        <v>0</v>
      </c>
      <c r="AG117" s="154">
        <f>IF(Tb.Financiering[[#This Row],[Pnr.]]=AG$7,Tb.Financiering[[#This Row],[Te financieren]]-Tb.Financiering[[#This Row],[Eigen
bijdrage]]-Tb.Financiering[[#This Row],[Andere
subsidie(s)]]-Tb.Financiering[[#This Row],[Anders]],0)</f>
        <v>0</v>
      </c>
      <c r="AH117" s="154">
        <f>IF(Tb.Financiering[[#This Row],[Pnr.]]=AH$7,Tb.Financiering[[#This Row],[Te financieren]]-Tb.Financiering[[#This Row],[Eigen
bijdrage]]-Tb.Financiering[[#This Row],[Andere
subsidie(s)]]-Tb.Financiering[[#This Row],[Anders]],0)</f>
        <v>0</v>
      </c>
      <c r="AI117" s="154">
        <f>IF(Tb.Financiering[[#This Row],[Pnr.]]=AI$7,Tb.Financiering[[#This Row],[Te financieren]]-Tb.Financiering[[#This Row],[Eigen
bijdrage]]-Tb.Financiering[[#This Row],[Andere
subsidie(s)]]-Tb.Financiering[[#This Row],[Anders]],0)</f>
        <v>0</v>
      </c>
      <c r="AJ117" s="154">
        <f>IF(Tb.Financiering[[#This Row],[Pnr.]]=AJ$7,Tb.Financiering[[#This Row],[Te financieren]]-Tb.Financiering[[#This Row],[Eigen
bijdrage]]-Tb.Financiering[[#This Row],[Andere
subsidie(s)]]-Tb.Financiering[[#This Row],[Anders]],0)</f>
        <v>0</v>
      </c>
      <c r="AK117" s="154">
        <f>IF(Tb.Financiering[[#This Row],[Pnr.]]=AK$7,Tb.Financiering[[#This Row],[Te financieren]]-Tb.Financiering[[#This Row],[Eigen
bijdrage]]-Tb.Financiering[[#This Row],[Andere
subsidie(s)]]-Tb.Financiering[[#This Row],[Anders]],0)</f>
        <v>0</v>
      </c>
      <c r="AL117" s="154">
        <f>IF(Tb.Financiering[[#This Row],[Pnr.]]=AL$7,Tb.Financiering[[#This Row],[Te financieren]]-Tb.Financiering[[#This Row],[Eigen
bijdrage]]-Tb.Financiering[[#This Row],[Andere
subsidie(s)]]-Tb.Financiering[[#This Row],[Anders]],0)</f>
        <v>0</v>
      </c>
      <c r="AM117" s="154">
        <f>IF(Tb.Financiering[[#This Row],[Pnr.]]=AM$7,Tb.Financiering[[#This Row],[Te financieren]]-Tb.Financiering[[#This Row],[Eigen
bijdrage]]-Tb.Financiering[[#This Row],[Andere
subsidie(s)]]-Tb.Financiering[[#This Row],[Anders]],0)</f>
        <v>0</v>
      </c>
      <c r="AN117" s="154">
        <f>IF(Tb.Financiering[[#This Row],[Pnr.]]=AN$7,Tb.Financiering[[#This Row],[Te financieren]]-Tb.Financiering[[#This Row],[Eigen
bijdrage]]-Tb.Financiering[[#This Row],[Andere
subsidie(s)]]-Tb.Financiering[[#This Row],[Anders]],0)</f>
        <v>0</v>
      </c>
      <c r="AO117" s="154">
        <f>IF(Tb.Financiering[[#This Row],[Pnr.]]=AO$7,Tb.Financiering[[#This Row],[Te financieren]]-Tb.Financiering[[#This Row],[Eigen
bijdrage]]-Tb.Financiering[[#This Row],[Andere
subsidie(s)]]-Tb.Financiering[[#This Row],[Anders]],0)</f>
        <v>0</v>
      </c>
      <c r="AP117" s="154">
        <f>IF(Tb.Financiering[[#This Row],[Pnr.]]=AP$7,Tb.Financiering[[#This Row],[Te financieren]]-Tb.Financiering[[#This Row],[Eigen
bijdrage]]-Tb.Financiering[[#This Row],[Andere
subsidie(s)]]-Tb.Financiering[[#This Row],[Anders]],0)</f>
        <v>0</v>
      </c>
      <c r="AQ117" s="154">
        <f>IF(Tb.Financiering[[#This Row],[Pnr.]]=AQ$7,Tb.Financiering[[#This Row],[Te financieren]]-Tb.Financiering[[#This Row],[Eigen
bijdrage]]-Tb.Financiering[[#This Row],[Andere
subsidie(s)]]-Tb.Financiering[[#This Row],[Anders]],0)</f>
        <v>0</v>
      </c>
      <c r="AR117" s="154">
        <f>IF(Tb.Financiering[[#This Row],[Pnr.]]=AR$7,Tb.Financiering[[#This Row],[Te financieren]]-Tb.Financiering[[#This Row],[Eigen
bijdrage]]-Tb.Financiering[[#This Row],[Andere
subsidie(s)]]-Tb.Financiering[[#This Row],[Anders]],0)</f>
        <v>0</v>
      </c>
      <c r="AS117" s="154">
        <f>IF(Tb.Financiering[[#This Row],[Pnr.]]=AS$7,Tb.Financiering[[#This Row],[Te financieren]]-Tb.Financiering[[#This Row],[Eigen
bijdrage]]-Tb.Financiering[[#This Row],[Andere
subsidie(s)]]-Tb.Financiering[[#This Row],[Anders]],0)</f>
        <v>0</v>
      </c>
      <c r="AT117" s="154">
        <f>IF(Tb.Financiering[[#This Row],[Pnr.]]=AT$7,Tb.Financiering[[#This Row],[Te financieren]]-Tb.Financiering[[#This Row],[Eigen
bijdrage]]-Tb.Financiering[[#This Row],[Andere
subsidie(s)]]-Tb.Financiering[[#This Row],[Anders]],0)</f>
        <v>0</v>
      </c>
      <c r="AU117" s="154">
        <f>IF(Tb.Financiering[[#This Row],[Pnr.]]=AU$7,Tb.Financiering[[#This Row],[Te financieren]]-Tb.Financiering[[#This Row],[Eigen
bijdrage]]-Tb.Financiering[[#This Row],[Andere
subsidie(s)]]-Tb.Financiering[[#This Row],[Anders]],0)</f>
        <v>0</v>
      </c>
      <c r="AV117" s="154">
        <f>IF(Tb.Financiering[[#This Row],[Pnr.]]=AV$7,Tb.Financiering[[#This Row],[Te financieren]]-Tb.Financiering[[#This Row],[Eigen
bijdrage]]-Tb.Financiering[[#This Row],[Andere
subsidie(s)]]-Tb.Financiering[[#This Row],[Anders]],0)</f>
        <v>0</v>
      </c>
      <c r="AW117" s="154">
        <f>IF(Tb.Financiering[[#This Row],[Pnr.]]=AW$7,Tb.Financiering[[#This Row],[Te financieren]]-Tb.Financiering[[#This Row],[Eigen
bijdrage]]-Tb.Financiering[[#This Row],[Andere
subsidie(s)]]-Tb.Financiering[[#This Row],[Anders]],0)</f>
        <v>0</v>
      </c>
      <c r="AX117" s="154">
        <f>IF(Tb.Financiering[[#This Row],[Pnr.]]=AX$7,Tb.Financiering[[#This Row],[Te financieren]]-Tb.Financiering[[#This Row],[Eigen
bijdrage]]-Tb.Financiering[[#This Row],[Andere
subsidie(s)]]-Tb.Financiering[[#This Row],[Anders]],0)</f>
        <v>0</v>
      </c>
      <c r="AY117" s="154">
        <f>IF(Tb.Financiering[[#This Row],[Pnr.]]=AY$7,Tb.Financiering[[#This Row],[Te financieren]]-Tb.Financiering[[#This Row],[Eigen
bijdrage]]-Tb.Financiering[[#This Row],[Andere
subsidie(s)]]-Tb.Financiering[[#This Row],[Anders]],0)</f>
        <v>0</v>
      </c>
      <c r="AZ117" s="154">
        <f>IF(Tb.Financiering[[#This Row],[Pnr.]]=AZ$7,Tb.Financiering[[#This Row],[Te financieren]]-Tb.Financiering[[#This Row],[Eigen
bijdrage]]-Tb.Financiering[[#This Row],[Andere
subsidie(s)]]-Tb.Financiering[[#This Row],[Anders]],0)</f>
        <v>0</v>
      </c>
      <c r="BA117" s="154">
        <f>IF(Tb.Financiering[[#This Row],[Pnr.]]=BA$7,Tb.Financiering[[#This Row],[Te financieren]]-Tb.Financiering[[#This Row],[Eigen
bijdrage]]-Tb.Financiering[[#This Row],[Andere
subsidie(s)]]-Tb.Financiering[[#This Row],[Anders]],0)</f>
        <v>0</v>
      </c>
      <c r="BB117" s="154">
        <f>IF(Tb.Financiering[[#This Row],[Pnr.]]=BB$7,Tb.Financiering[[#This Row],[Te financieren]]-Tb.Financiering[[#This Row],[Eigen
bijdrage]]-Tb.Financiering[[#This Row],[Andere
subsidie(s)]]-Tb.Financiering[[#This Row],[Anders]],0)</f>
        <v>0</v>
      </c>
      <c r="BC117" s="154">
        <f>IF(Tb.Financiering[[#This Row],[Pnr.]]=BC$7,Tb.Financiering[[#This Row],[Te financieren]]-Tb.Financiering[[#This Row],[Eigen
bijdrage]]-Tb.Financiering[[#This Row],[Andere
subsidie(s)]]-Tb.Financiering[[#This Row],[Anders]],0)</f>
        <v>0</v>
      </c>
      <c r="BD117" s="154">
        <f>IF(Tb.Financiering[[#This Row],[Pnr.]]=BD$7,Tb.Financiering[[#This Row],[Te financieren]]-Tb.Financiering[[#This Row],[Eigen
bijdrage]]-Tb.Financiering[[#This Row],[Andere
subsidie(s)]]-Tb.Financiering[[#This Row],[Anders]],0)</f>
        <v>0</v>
      </c>
      <c r="BE117" s="154">
        <f>IF(Tb.Financiering[[#This Row],[Pnr.]]=BE$7,Tb.Financiering[[#This Row],[Te financieren]]-Tb.Financiering[[#This Row],[Eigen
bijdrage]]-Tb.Financiering[[#This Row],[Andere
subsidie(s)]]-Tb.Financiering[[#This Row],[Anders]],0)</f>
        <v>0</v>
      </c>
      <c r="BF117" s="154">
        <f>IF(Tb.Financiering[[#This Row],[Pnr.]]=BF$7,Tb.Financiering[[#This Row],[Te financieren]]-Tb.Financiering[[#This Row],[Eigen
bijdrage]]-Tb.Financiering[[#This Row],[Andere
subsidie(s)]]-Tb.Financiering[[#This Row],[Anders]],0)</f>
        <v>0</v>
      </c>
      <c r="BG117" s="154">
        <f>IF(Tb.Financiering[[#This Row],[Pnr.]]=BG$7,Tb.Financiering[[#This Row],[Te financieren]]-Tb.Financiering[[#This Row],[Eigen
bijdrage]]-Tb.Financiering[[#This Row],[Andere
subsidie(s)]]-Tb.Financiering[[#This Row],[Anders]],0)</f>
        <v>0</v>
      </c>
      <c r="BH117" s="154">
        <f>IF(Tb.Financiering[[#This Row],[Pnr.]]=BH$7,Tb.Financiering[[#This Row],[Te financieren]]-Tb.Financiering[[#This Row],[Eigen
bijdrage]]-Tb.Financiering[[#This Row],[Andere
subsidie(s)]]-Tb.Financiering[[#This Row],[Anders]],0)</f>
        <v>0</v>
      </c>
      <c r="BI117" s="154">
        <f>IF(Tb.Financiering[[#This Row],[Pnr.]]=BI$7,Tb.Financiering[[#This Row],[Te financieren]]-Tb.Financiering[[#This Row],[Eigen
bijdrage]]-Tb.Financiering[[#This Row],[Andere
subsidie(s)]]-Tb.Financiering[[#This Row],[Anders]],0)</f>
        <v>0</v>
      </c>
      <c r="BJ117" s="154">
        <f>IF(Tb.Financiering[[#This Row],[Pnr.]]=BJ$7,Tb.Financiering[[#This Row],[Te financieren]]-Tb.Financiering[[#This Row],[Eigen
bijdrage]]-Tb.Financiering[[#This Row],[Andere
subsidie(s)]]-Tb.Financiering[[#This Row],[Anders]],0)</f>
        <v>0</v>
      </c>
      <c r="BK117" s="154">
        <f>IF(Tb.Financiering[[#This Row],[Pnr.]]=BK$7,Tb.Financiering[[#This Row],[Te financieren]]-Tb.Financiering[[#This Row],[Eigen
bijdrage]]-Tb.Financiering[[#This Row],[Andere
subsidie(s)]]-Tb.Financiering[[#This Row],[Anders]],0)</f>
        <v>0</v>
      </c>
      <c r="BL117" s="154">
        <f>IF(Tb.Financiering[[#This Row],[Pnr.]]=BL$7,Tb.Financiering[[#This Row],[Te financieren]]-Tb.Financiering[[#This Row],[Eigen
bijdrage]]-Tb.Financiering[[#This Row],[Andere
subsidie(s)]]-Tb.Financiering[[#This Row],[Anders]],0)</f>
        <v>0</v>
      </c>
      <c r="BM117" s="154">
        <f>IF(Tb.Financiering[[#This Row],[Pnr.]]=BM$7,Tb.Financiering[[#This Row],[Te financieren]]-Tb.Financiering[[#This Row],[Eigen
bijdrage]]-Tb.Financiering[[#This Row],[Andere
subsidie(s)]]-Tb.Financiering[[#This Row],[Anders]],0)</f>
        <v>0</v>
      </c>
      <c r="BN117" s="259">
        <f>IF(Tb.Financiering[[#This Row],[Pnr.]]=BN$7,Tb.Financiering[[#This Row],[Eigen
bijdrage]]+Tb.Financiering[[#This Row],[Andere
subsidie(s)]]+Tb.Financiering[[#This Row],[Anders]],0)</f>
        <v>0</v>
      </c>
      <c r="BO117" s="259">
        <f>IF(Tb.Financiering[[#This Row],[Pnr.]]=BO$7,Tb.Financiering[[#This Row],[Eigen
bijdrage]]+Tb.Financiering[[#This Row],[Andere
subsidie(s)]]+Tb.Financiering[[#This Row],[Anders]],0)</f>
        <v>0</v>
      </c>
      <c r="BP117" s="259">
        <f>IF(Tb.Financiering[[#This Row],[Pnr.]]=BP$7,Tb.Financiering[[#This Row],[Eigen
bijdrage]]+Tb.Financiering[[#This Row],[Andere
subsidie(s)]]+Tb.Financiering[[#This Row],[Anders]],0)</f>
        <v>0</v>
      </c>
      <c r="BQ117" s="259">
        <f>IF(Tb.Financiering[[#This Row],[Pnr.]]=BQ$7,Tb.Financiering[[#This Row],[Eigen
bijdrage]]+Tb.Financiering[[#This Row],[Andere
subsidie(s)]]+Tb.Financiering[[#This Row],[Anders]],0)</f>
        <v>0</v>
      </c>
      <c r="BR117" s="259">
        <f>IF(Tb.Financiering[[#This Row],[Pnr.]]=BR$7,Tb.Financiering[[#This Row],[Eigen
bijdrage]]+Tb.Financiering[[#This Row],[Andere
subsidie(s)]]+Tb.Financiering[[#This Row],[Anders]],0)</f>
        <v>0</v>
      </c>
      <c r="BS117" s="259">
        <f>IF(Tb.Financiering[[#This Row],[Pnr.]]=BS$7,Tb.Financiering[[#This Row],[Eigen
bijdrage]]+Tb.Financiering[[#This Row],[Andere
subsidie(s)]]+Tb.Financiering[[#This Row],[Anders]],0)</f>
        <v>0</v>
      </c>
      <c r="BT117" s="259">
        <f>IF(Tb.Financiering[[#This Row],[Pnr.]]=BT$7,Tb.Financiering[[#This Row],[Eigen
bijdrage]]+Tb.Financiering[[#This Row],[Andere
subsidie(s)]]+Tb.Financiering[[#This Row],[Anders]],0)</f>
        <v>0</v>
      </c>
      <c r="BU117" s="259">
        <f>IF(Tb.Financiering[[#This Row],[Pnr.]]=BU$7,Tb.Financiering[[#This Row],[Eigen
bijdrage]]+Tb.Financiering[[#This Row],[Andere
subsidie(s)]]+Tb.Financiering[[#This Row],[Anders]],0)</f>
        <v>0</v>
      </c>
      <c r="BV117" s="259">
        <f>IF(Tb.Financiering[[#This Row],[Pnr.]]=BV$7,Tb.Financiering[[#This Row],[Eigen
bijdrage]]+Tb.Financiering[[#This Row],[Andere
subsidie(s)]]+Tb.Financiering[[#This Row],[Anders]],0)</f>
        <v>0</v>
      </c>
      <c r="BW117" s="259">
        <f>IF(Tb.Financiering[[#This Row],[Pnr.]]=BW$7,Tb.Financiering[[#This Row],[Eigen
bijdrage]]+Tb.Financiering[[#This Row],[Andere
subsidie(s)]]+Tb.Financiering[[#This Row],[Anders]],0)</f>
        <v>0</v>
      </c>
      <c r="BX117" s="259">
        <f>IF(Tb.Financiering[[#This Row],[Pnr.]]=BX$7,Tb.Financiering[[#This Row],[Eigen
bijdrage]]+Tb.Financiering[[#This Row],[Andere
subsidie(s)]]+Tb.Financiering[[#This Row],[Anders]],0)</f>
        <v>0</v>
      </c>
      <c r="BY117" s="259">
        <f>IF(Tb.Financiering[[#This Row],[Pnr.]]=BY$7,Tb.Financiering[[#This Row],[Eigen
bijdrage]]+Tb.Financiering[[#This Row],[Andere
subsidie(s)]]+Tb.Financiering[[#This Row],[Anders]],0)</f>
        <v>0</v>
      </c>
      <c r="BZ117" s="259">
        <f>IF(Tb.Financiering[[#This Row],[Pnr.]]=BZ$7,Tb.Financiering[[#This Row],[Eigen
bijdrage]]+Tb.Financiering[[#This Row],[Andere
subsidie(s)]]+Tb.Financiering[[#This Row],[Anders]],0)</f>
        <v>0</v>
      </c>
      <c r="CA117" s="259">
        <f>IF(Tb.Financiering[[#This Row],[Pnr.]]=CA$7,Tb.Financiering[[#This Row],[Eigen
bijdrage]]+Tb.Financiering[[#This Row],[Andere
subsidie(s)]]+Tb.Financiering[[#This Row],[Anders]],0)</f>
        <v>0</v>
      </c>
      <c r="CB117" s="259">
        <f>IF(Tb.Financiering[[#This Row],[Pnr.]]=CB$7,Tb.Financiering[[#This Row],[Eigen
bijdrage]]+Tb.Financiering[[#This Row],[Andere
subsidie(s)]]+Tb.Financiering[[#This Row],[Anders]],0)</f>
        <v>0</v>
      </c>
      <c r="CC117" s="259">
        <f>IF(Tb.Financiering[[#This Row],[Pnr.]]=CC$7,Tb.Financiering[[#This Row],[Eigen
bijdrage]]+Tb.Financiering[[#This Row],[Andere
subsidie(s)]]+Tb.Financiering[[#This Row],[Anders]],0)</f>
        <v>0</v>
      </c>
      <c r="CD117" s="259">
        <f>IF(Tb.Financiering[[#This Row],[Pnr.]]=CD$7,Tb.Financiering[[#This Row],[Eigen
bijdrage]]+Tb.Financiering[[#This Row],[Andere
subsidie(s)]]+Tb.Financiering[[#This Row],[Anders]],0)</f>
        <v>0</v>
      </c>
      <c r="CE117" s="259">
        <f>IF(Tb.Financiering[[#This Row],[Pnr.]]=CE$7,Tb.Financiering[[#This Row],[Eigen
bijdrage]]+Tb.Financiering[[#This Row],[Andere
subsidie(s)]]+Tb.Financiering[[#This Row],[Anders]],0)</f>
        <v>0</v>
      </c>
      <c r="CF117" s="259">
        <f>IF(Tb.Financiering[[#This Row],[Pnr.]]=CF$7,Tb.Financiering[[#This Row],[Eigen
bijdrage]]+Tb.Financiering[[#This Row],[Andere
subsidie(s)]]+Tb.Financiering[[#This Row],[Anders]],0)</f>
        <v>0</v>
      </c>
      <c r="CG117" s="259">
        <f>IF(Tb.Financiering[[#This Row],[Pnr.]]=CG$7,Tb.Financiering[[#This Row],[Eigen
bijdrage]]+Tb.Financiering[[#This Row],[Andere
subsidie(s)]]+Tb.Financiering[[#This Row],[Anders]],0)</f>
        <v>0</v>
      </c>
      <c r="CH117" s="259">
        <f>IF(Tb.Financiering[[#This Row],[Pnr.]]=CH$7,Tb.Financiering[[#This Row],[Eigen
bijdrage]]+Tb.Financiering[[#This Row],[Andere
subsidie(s)]]+Tb.Financiering[[#This Row],[Anders]],0)</f>
        <v>0</v>
      </c>
      <c r="CI117" s="259">
        <f>IF(Tb.Financiering[[#This Row],[Pnr.]]=CI$7,Tb.Financiering[[#This Row],[Eigen
bijdrage]]+Tb.Financiering[[#This Row],[Andere
subsidie(s)]]+Tb.Financiering[[#This Row],[Anders]],0)</f>
        <v>0</v>
      </c>
      <c r="CJ117" s="259">
        <f>IF(Tb.Financiering[[#This Row],[Pnr.]]=CJ$7,Tb.Financiering[[#This Row],[Eigen
bijdrage]]+Tb.Financiering[[#This Row],[Andere
subsidie(s)]]+Tb.Financiering[[#This Row],[Anders]],0)</f>
        <v>0</v>
      </c>
      <c r="CK117" s="259">
        <f>IF(Tb.Financiering[[#This Row],[Pnr.]]=CK$7,Tb.Financiering[[#This Row],[Eigen
bijdrage]]+Tb.Financiering[[#This Row],[Andere
subsidie(s)]]+Tb.Financiering[[#This Row],[Anders]],0)</f>
        <v>0</v>
      </c>
      <c r="CL117" s="259">
        <f>IF(Tb.Financiering[[#This Row],[Pnr.]]=CL$7,Tb.Financiering[[#This Row],[Eigen
bijdrage]]+Tb.Financiering[[#This Row],[Andere
subsidie(s)]]+Tb.Financiering[[#This Row],[Anders]],0)</f>
        <v>0</v>
      </c>
      <c r="CM117" s="259">
        <f>IF(Tb.Financiering[[#This Row],[Pnr.]]=CM$7,Tb.Financiering[[#This Row],[Eigen
bijdrage]]+Tb.Financiering[[#This Row],[Andere
subsidie(s)]]+Tb.Financiering[[#This Row],[Anders]],0)</f>
        <v>0</v>
      </c>
      <c r="CN117" s="259">
        <f>IF(Tb.Financiering[[#This Row],[Pnr.]]=CN$7,Tb.Financiering[[#This Row],[Eigen
bijdrage]]+Tb.Financiering[[#This Row],[Andere
subsidie(s)]]+Tb.Financiering[[#This Row],[Anders]],0)</f>
        <v>0</v>
      </c>
      <c r="CO117" s="259">
        <f>IF(Tb.Financiering[[#This Row],[Pnr.]]=CO$7,Tb.Financiering[[#This Row],[Eigen
bijdrage]]+Tb.Financiering[[#This Row],[Andere
subsidie(s)]]+Tb.Financiering[[#This Row],[Anders]],0)</f>
        <v>0</v>
      </c>
      <c r="CP117" s="259">
        <f>IF(Tb.Financiering[[#This Row],[Pnr.]]=CP$7,Tb.Financiering[[#This Row],[Eigen
bijdrage]]+Tb.Financiering[[#This Row],[Andere
subsidie(s)]]+Tb.Financiering[[#This Row],[Anders]],0)</f>
        <v>0</v>
      </c>
      <c r="CQ117" s="259">
        <f>IF(Tb.Financiering[[#This Row],[Pnr.]]=CQ$7,Tb.Financiering[[#This Row],[Eigen
bijdrage]]+Tb.Financiering[[#This Row],[Andere
subsidie(s)]]+Tb.Financiering[[#This Row],[Anders]],0)</f>
        <v>0</v>
      </c>
      <c r="CR117" s="259">
        <f>IF(Tb.Financiering[[#This Row],[Pnr.]]=CR$7,Tb.Financiering[[#This Row],[Eigen
bijdrage]]+Tb.Financiering[[#This Row],[Andere
subsidie(s)]]+Tb.Financiering[[#This Row],[Anders]],0)</f>
        <v>0</v>
      </c>
      <c r="CS117" s="259">
        <f>IF(Tb.Financiering[[#This Row],[Pnr.]]=CS$7,Tb.Financiering[[#This Row],[Eigen
bijdrage]]+Tb.Financiering[[#This Row],[Andere
subsidie(s)]]+Tb.Financiering[[#This Row],[Anders]],0)</f>
        <v>0</v>
      </c>
      <c r="CT117" s="259">
        <f>IF(Tb.Financiering[[#This Row],[Pnr.]]=CT$7,Tb.Financiering[[#This Row],[Eigen
bijdrage]]+Tb.Financiering[[#This Row],[Andere
subsidie(s)]]+Tb.Financiering[[#This Row],[Anders]],0)</f>
        <v>0</v>
      </c>
      <c r="CU117" s="259">
        <f>IF(Tb.Financiering[[#This Row],[Pnr.]]=CU$7,Tb.Financiering[[#This Row],[Eigen
bijdrage]]+Tb.Financiering[[#This Row],[Andere
subsidie(s)]]+Tb.Financiering[[#This Row],[Anders]],0)</f>
        <v>0</v>
      </c>
      <c r="CV117" s="259">
        <f>IF(Tb.Financiering[[#This Row],[Pnr.]]=CV$7,Tb.Financiering[[#This Row],[Eigen
bijdrage]]+Tb.Financiering[[#This Row],[Andere
subsidie(s)]]+Tb.Financiering[[#This Row],[Anders]],0)</f>
        <v>0</v>
      </c>
      <c r="CW117" s="259">
        <f>IF(Tb.Financiering[[#This Row],[Pnr.]]=CW$7,Tb.Financiering[[#This Row],[Eigen
bijdrage]]+Tb.Financiering[[#This Row],[Andere
subsidie(s)]]+Tb.Financiering[[#This Row],[Anders]],0)</f>
        <v>0</v>
      </c>
      <c r="CX117" s="259">
        <f>IF(Tb.Financiering[[#This Row],[Pnr.]]=CX$7,Tb.Financiering[[#This Row],[Eigen
bijdrage]]+Tb.Financiering[[#This Row],[Andere
subsidie(s)]]+Tb.Financiering[[#This Row],[Anders]],0)</f>
        <v>0</v>
      </c>
      <c r="CY117" s="259">
        <f>IF(Tb.Financiering[[#This Row],[Pnr.]]=CY$7,Tb.Financiering[[#This Row],[Eigen
bijdrage]]+Tb.Financiering[[#This Row],[Andere
subsidie(s)]]+Tb.Financiering[[#This Row],[Anders]],0)</f>
        <v>0</v>
      </c>
      <c r="CZ117" s="259">
        <f>IF(Tb.Financiering[[#This Row],[Pnr.]]=CZ$7,Tb.Financiering[[#This Row],[Eigen
bijdrage]]+Tb.Financiering[[#This Row],[Andere
subsidie(s)]]+Tb.Financiering[[#This Row],[Anders]],0)</f>
        <v>0</v>
      </c>
      <c r="DA117" s="259">
        <f>IF(Tb.Financiering[[#This Row],[Pnr.]]=DA$7,Tb.Financiering[[#This Row],[Eigen
bijdrage]]+Tb.Financiering[[#This Row],[Andere
subsidie(s)]]+Tb.Financiering[[#This Row],[Anders]],0)</f>
        <v>0</v>
      </c>
      <c r="DB117" s="259">
        <f>IF(Tb.Financiering[[#This Row],[Pnr.]]=DB$7,Tb.Financiering[[#This Row],[Eigen
bijdrage]]+Tb.Financiering[[#This Row],[Andere
subsidie(s)]]+Tb.Financiering[[#This Row],[Anders]],0)</f>
        <v>0</v>
      </c>
      <c r="DC117" s="259">
        <f>IF(Tb.Financiering[[#This Row],[Pnr.]]=DC$7,Tb.Financiering[[#This Row],[Eigen
bijdrage]]+Tb.Financiering[[#This Row],[Andere
subsidie(s)]]+Tb.Financiering[[#This Row],[Anders]],0)</f>
        <v>0</v>
      </c>
      <c r="DD117" s="259">
        <f>IF(Tb.Financiering[[#This Row],[Pnr.]]=DD$7,Tb.Financiering[[#This Row],[Eigen
bijdrage]]+Tb.Financiering[[#This Row],[Andere
subsidie(s)]]+Tb.Financiering[[#This Row],[Anders]],0)</f>
        <v>0</v>
      </c>
      <c r="DE117" s="259">
        <f>IF(Tb.Financiering[[#This Row],[Pnr.]]=DE$7,Tb.Financiering[[#This Row],[Eigen
bijdrage]]+Tb.Financiering[[#This Row],[Andere
subsidie(s)]]+Tb.Financiering[[#This Row],[Anders]],0)</f>
        <v>0</v>
      </c>
      <c r="DF117" s="259">
        <f>IF(Tb.Financiering[[#This Row],[Pnr.]]=DF$7,Tb.Financiering[[#This Row],[Eigen
bijdrage]]+Tb.Financiering[[#This Row],[Andere
subsidie(s)]]+Tb.Financiering[[#This Row],[Anders]],0)</f>
        <v>0</v>
      </c>
      <c r="DG117" s="259">
        <f>IF(Tb.Financiering[[#This Row],[Pnr.]]=DG$7,Tb.Financiering[[#This Row],[Eigen
bijdrage]]+Tb.Financiering[[#This Row],[Andere
subsidie(s)]]+Tb.Financiering[[#This Row],[Anders]],0)</f>
        <v>0</v>
      </c>
      <c r="DH117" s="259">
        <f>IF(Tb.Financiering[[#This Row],[Pnr.]]=DH$7,Tb.Financiering[[#This Row],[Eigen
bijdrage]]+Tb.Financiering[[#This Row],[Andere
subsidie(s)]]+Tb.Financiering[[#This Row],[Anders]],0)</f>
        <v>0</v>
      </c>
      <c r="DI117" s="259">
        <f>IF(Tb.Financiering[[#This Row],[Pnr.]]=DI$7,Tb.Financiering[[#This Row],[Eigen
bijdrage]]+Tb.Financiering[[#This Row],[Andere
subsidie(s)]]+Tb.Financiering[[#This Row],[Anders]],0)</f>
        <v>0</v>
      </c>
      <c r="DJ117" s="259">
        <f>IF(Tb.Financiering[[#This Row],[Pnr.]]=DJ$7,Tb.Financiering[[#This Row],[Eigen
bijdrage]]+Tb.Financiering[[#This Row],[Andere
subsidie(s)]]+Tb.Financiering[[#This Row],[Anders]],0)</f>
        <v>0</v>
      </c>
      <c r="DK117" s="259">
        <f>IF(Tb.Financiering[[#This Row],[Pnr.]]=DK$7,Tb.Financiering[[#This Row],[Eigen
bijdrage]]+Tb.Financiering[[#This Row],[Andere
subsidie(s)]]+Tb.Financiering[[#This Row],[Anders]],0)</f>
        <v>0</v>
      </c>
      <c r="XEZ117" s="267"/>
      <c r="XFA117" s="267"/>
      <c r="XFB117" s="267"/>
      <c r="XFC117" s="267"/>
      <c r="XFD117" s="31"/>
    </row>
    <row r="118" spans="1:115 16380:16384" s="4" customFormat="1" x14ac:dyDescent="0.3">
      <c r="A118" s="31"/>
      <c r="B118" s="147"/>
      <c r="C118" s="147"/>
      <c r="D118" s="11">
        <f>SUMIF(Tbl.Kosten[PSAnr.],Tb.Financiering[[#This Row],[PSAnr.]],Tbl.Kosten[Totaal kosten])</f>
        <v>0</v>
      </c>
      <c r="E118" s="164">
        <f>SUMIF(Tbl.Kosten[PSAnr.],Tb.Financiering[[#This Row],[PSAnr.]],Tbl.Kosten[Subsidie])</f>
        <v>0</v>
      </c>
      <c r="F118" s="165"/>
      <c r="G118" s="164">
        <f>Tb.Financiering[[#This Row],[Begrote kosten]]-Tb.Financiering[[#This Row],[Berekende GLB subsidie]]-Tb.Financiering[[#This Row],[Correctie GLB subsidie]]</f>
        <v>0</v>
      </c>
      <c r="H118" s="166"/>
      <c r="I118" s="166"/>
      <c r="J118" s="166"/>
      <c r="K118" s="162"/>
      <c r="L118" s="97">
        <f>Tb.Financiering[[#This Row],[Te financieren]]-SUM(Tb.Financiering[[#This Row],[Eigen
bijdrage]:[Anders]])</f>
        <v>0</v>
      </c>
      <c r="M118" s="170" t="str">
        <f>IFERROR(VLOOKUP(Tb.Financiering[[#This Row],[Partnernaam]],Tbl.Projectpartners[[Naam]:[PNr.]],9,FALSE),"")</f>
        <v/>
      </c>
      <c r="N118" s="152" t="str">
        <f>IFERROR(VLOOKUP(Tb.Financiering[[#This Row],[Subsidiabele activiteit]],Tbl.Subsidiehoogte[[Subsidieactiviteit]:[SAnr.]],3,FALSE),"")</f>
        <v/>
      </c>
      <c r="O118" s="152" t="str">
        <f>_xlfn.CONCAT(Tb.Financiering[[#This Row],[Pnr.]],Tb.Financiering[[#This Row],[SAnr.]])</f>
        <v/>
      </c>
      <c r="P118" s="154">
        <f>IF(Tb.Financiering[[#This Row],[Pnr.]]=P$7,Tb.Financiering[[#This Row],[Te financieren]]-Tb.Financiering[[#This Row],[Eigen
bijdrage]]-Tb.Financiering[[#This Row],[Andere
subsidie(s)]]-Tb.Financiering[[#This Row],[Anders]],0)</f>
        <v>0</v>
      </c>
      <c r="Q118" s="154">
        <f>IF(Tb.Financiering[[#This Row],[Pnr.]]=Q$7,Tb.Financiering[[#This Row],[Te financieren]]-Tb.Financiering[[#This Row],[Eigen
bijdrage]]-Tb.Financiering[[#This Row],[Andere
subsidie(s)]]-Tb.Financiering[[#This Row],[Anders]],0)</f>
        <v>0</v>
      </c>
      <c r="R118" s="154">
        <f>IF(Tb.Financiering[[#This Row],[Pnr.]]=R$7,Tb.Financiering[[#This Row],[Te financieren]]-Tb.Financiering[[#This Row],[Eigen
bijdrage]]-Tb.Financiering[[#This Row],[Andere
subsidie(s)]]-Tb.Financiering[[#This Row],[Anders]],0)</f>
        <v>0</v>
      </c>
      <c r="S118" s="154">
        <f>IF(Tb.Financiering[[#This Row],[Pnr.]]=S$7,Tb.Financiering[[#This Row],[Te financieren]]-Tb.Financiering[[#This Row],[Eigen
bijdrage]]-Tb.Financiering[[#This Row],[Andere
subsidie(s)]]-Tb.Financiering[[#This Row],[Anders]],0)</f>
        <v>0</v>
      </c>
      <c r="T118" s="154">
        <f>IF(Tb.Financiering[[#This Row],[Pnr.]]=T$7,Tb.Financiering[[#This Row],[Te financieren]]-Tb.Financiering[[#This Row],[Eigen
bijdrage]]-Tb.Financiering[[#This Row],[Andere
subsidie(s)]]-Tb.Financiering[[#This Row],[Anders]],0)</f>
        <v>0</v>
      </c>
      <c r="U118" s="154">
        <f>IF(Tb.Financiering[[#This Row],[Pnr.]]=U$7,Tb.Financiering[[#This Row],[Te financieren]]-Tb.Financiering[[#This Row],[Eigen
bijdrage]]-Tb.Financiering[[#This Row],[Andere
subsidie(s)]]-Tb.Financiering[[#This Row],[Anders]],0)</f>
        <v>0</v>
      </c>
      <c r="V118" s="154">
        <f>IF(Tb.Financiering[[#This Row],[Pnr.]]=V$7,Tb.Financiering[[#This Row],[Te financieren]]-Tb.Financiering[[#This Row],[Eigen
bijdrage]]-Tb.Financiering[[#This Row],[Andere
subsidie(s)]]-Tb.Financiering[[#This Row],[Anders]],0)</f>
        <v>0</v>
      </c>
      <c r="W118" s="154">
        <f>IF(Tb.Financiering[[#This Row],[Pnr.]]=W$7,Tb.Financiering[[#This Row],[Te financieren]]-Tb.Financiering[[#This Row],[Eigen
bijdrage]]-Tb.Financiering[[#This Row],[Andere
subsidie(s)]]-Tb.Financiering[[#This Row],[Anders]],0)</f>
        <v>0</v>
      </c>
      <c r="X118" s="154">
        <f>IF(Tb.Financiering[[#This Row],[Pnr.]]=X$7,Tb.Financiering[[#This Row],[Te financieren]]-Tb.Financiering[[#This Row],[Eigen
bijdrage]]-Tb.Financiering[[#This Row],[Andere
subsidie(s)]]-Tb.Financiering[[#This Row],[Anders]],0)</f>
        <v>0</v>
      </c>
      <c r="Y118" s="154">
        <f>IF(Tb.Financiering[[#This Row],[Pnr.]]=Y$7,Tb.Financiering[[#This Row],[Te financieren]]-Tb.Financiering[[#This Row],[Eigen
bijdrage]]-Tb.Financiering[[#This Row],[Andere
subsidie(s)]]-Tb.Financiering[[#This Row],[Anders]],0)</f>
        <v>0</v>
      </c>
      <c r="Z118" s="154">
        <f>IF(Tb.Financiering[[#This Row],[Pnr.]]=Z$7,Tb.Financiering[[#This Row],[Te financieren]]-Tb.Financiering[[#This Row],[Eigen
bijdrage]]-Tb.Financiering[[#This Row],[Andere
subsidie(s)]]-Tb.Financiering[[#This Row],[Anders]],0)</f>
        <v>0</v>
      </c>
      <c r="AA118" s="154">
        <f>IF(Tb.Financiering[[#This Row],[Pnr.]]=AA$7,Tb.Financiering[[#This Row],[Te financieren]]-Tb.Financiering[[#This Row],[Eigen
bijdrage]]-Tb.Financiering[[#This Row],[Andere
subsidie(s)]]-Tb.Financiering[[#This Row],[Anders]],0)</f>
        <v>0</v>
      </c>
      <c r="AB118" s="154">
        <f>IF(Tb.Financiering[[#This Row],[Pnr.]]=AB$7,Tb.Financiering[[#This Row],[Te financieren]]-Tb.Financiering[[#This Row],[Eigen
bijdrage]]-Tb.Financiering[[#This Row],[Andere
subsidie(s)]]-Tb.Financiering[[#This Row],[Anders]],0)</f>
        <v>0</v>
      </c>
      <c r="AC118" s="154">
        <f>IF(Tb.Financiering[[#This Row],[Pnr.]]=AC$7,Tb.Financiering[[#This Row],[Te financieren]]-Tb.Financiering[[#This Row],[Eigen
bijdrage]]-Tb.Financiering[[#This Row],[Andere
subsidie(s)]]-Tb.Financiering[[#This Row],[Anders]],0)</f>
        <v>0</v>
      </c>
      <c r="AD118" s="154">
        <f>IF(Tb.Financiering[[#This Row],[Pnr.]]=AD$7,Tb.Financiering[[#This Row],[Te financieren]]-Tb.Financiering[[#This Row],[Eigen
bijdrage]]-Tb.Financiering[[#This Row],[Andere
subsidie(s)]]-Tb.Financiering[[#This Row],[Anders]],0)</f>
        <v>0</v>
      </c>
      <c r="AE118" s="154">
        <f>IF(Tb.Financiering[[#This Row],[Pnr.]]=AE$7,Tb.Financiering[[#This Row],[Te financieren]]-Tb.Financiering[[#This Row],[Eigen
bijdrage]]-Tb.Financiering[[#This Row],[Andere
subsidie(s)]]-Tb.Financiering[[#This Row],[Anders]],0)</f>
        <v>0</v>
      </c>
      <c r="AF118" s="154">
        <f>IF(Tb.Financiering[[#This Row],[Pnr.]]=AF$7,Tb.Financiering[[#This Row],[Te financieren]]-Tb.Financiering[[#This Row],[Eigen
bijdrage]]-Tb.Financiering[[#This Row],[Andere
subsidie(s)]]-Tb.Financiering[[#This Row],[Anders]],0)</f>
        <v>0</v>
      </c>
      <c r="AG118" s="154">
        <f>IF(Tb.Financiering[[#This Row],[Pnr.]]=AG$7,Tb.Financiering[[#This Row],[Te financieren]]-Tb.Financiering[[#This Row],[Eigen
bijdrage]]-Tb.Financiering[[#This Row],[Andere
subsidie(s)]]-Tb.Financiering[[#This Row],[Anders]],0)</f>
        <v>0</v>
      </c>
      <c r="AH118" s="154">
        <f>IF(Tb.Financiering[[#This Row],[Pnr.]]=AH$7,Tb.Financiering[[#This Row],[Te financieren]]-Tb.Financiering[[#This Row],[Eigen
bijdrage]]-Tb.Financiering[[#This Row],[Andere
subsidie(s)]]-Tb.Financiering[[#This Row],[Anders]],0)</f>
        <v>0</v>
      </c>
      <c r="AI118" s="154">
        <f>IF(Tb.Financiering[[#This Row],[Pnr.]]=AI$7,Tb.Financiering[[#This Row],[Te financieren]]-Tb.Financiering[[#This Row],[Eigen
bijdrage]]-Tb.Financiering[[#This Row],[Andere
subsidie(s)]]-Tb.Financiering[[#This Row],[Anders]],0)</f>
        <v>0</v>
      </c>
      <c r="AJ118" s="154">
        <f>IF(Tb.Financiering[[#This Row],[Pnr.]]=AJ$7,Tb.Financiering[[#This Row],[Te financieren]]-Tb.Financiering[[#This Row],[Eigen
bijdrage]]-Tb.Financiering[[#This Row],[Andere
subsidie(s)]]-Tb.Financiering[[#This Row],[Anders]],0)</f>
        <v>0</v>
      </c>
      <c r="AK118" s="154">
        <f>IF(Tb.Financiering[[#This Row],[Pnr.]]=AK$7,Tb.Financiering[[#This Row],[Te financieren]]-Tb.Financiering[[#This Row],[Eigen
bijdrage]]-Tb.Financiering[[#This Row],[Andere
subsidie(s)]]-Tb.Financiering[[#This Row],[Anders]],0)</f>
        <v>0</v>
      </c>
      <c r="AL118" s="154">
        <f>IF(Tb.Financiering[[#This Row],[Pnr.]]=AL$7,Tb.Financiering[[#This Row],[Te financieren]]-Tb.Financiering[[#This Row],[Eigen
bijdrage]]-Tb.Financiering[[#This Row],[Andere
subsidie(s)]]-Tb.Financiering[[#This Row],[Anders]],0)</f>
        <v>0</v>
      </c>
      <c r="AM118" s="154">
        <f>IF(Tb.Financiering[[#This Row],[Pnr.]]=AM$7,Tb.Financiering[[#This Row],[Te financieren]]-Tb.Financiering[[#This Row],[Eigen
bijdrage]]-Tb.Financiering[[#This Row],[Andere
subsidie(s)]]-Tb.Financiering[[#This Row],[Anders]],0)</f>
        <v>0</v>
      </c>
      <c r="AN118" s="154">
        <f>IF(Tb.Financiering[[#This Row],[Pnr.]]=AN$7,Tb.Financiering[[#This Row],[Te financieren]]-Tb.Financiering[[#This Row],[Eigen
bijdrage]]-Tb.Financiering[[#This Row],[Andere
subsidie(s)]]-Tb.Financiering[[#This Row],[Anders]],0)</f>
        <v>0</v>
      </c>
      <c r="AO118" s="154">
        <f>IF(Tb.Financiering[[#This Row],[Pnr.]]=AO$7,Tb.Financiering[[#This Row],[Te financieren]]-Tb.Financiering[[#This Row],[Eigen
bijdrage]]-Tb.Financiering[[#This Row],[Andere
subsidie(s)]]-Tb.Financiering[[#This Row],[Anders]],0)</f>
        <v>0</v>
      </c>
      <c r="AP118" s="154">
        <f>IF(Tb.Financiering[[#This Row],[Pnr.]]=AP$7,Tb.Financiering[[#This Row],[Te financieren]]-Tb.Financiering[[#This Row],[Eigen
bijdrage]]-Tb.Financiering[[#This Row],[Andere
subsidie(s)]]-Tb.Financiering[[#This Row],[Anders]],0)</f>
        <v>0</v>
      </c>
      <c r="AQ118" s="154">
        <f>IF(Tb.Financiering[[#This Row],[Pnr.]]=AQ$7,Tb.Financiering[[#This Row],[Te financieren]]-Tb.Financiering[[#This Row],[Eigen
bijdrage]]-Tb.Financiering[[#This Row],[Andere
subsidie(s)]]-Tb.Financiering[[#This Row],[Anders]],0)</f>
        <v>0</v>
      </c>
      <c r="AR118" s="154">
        <f>IF(Tb.Financiering[[#This Row],[Pnr.]]=AR$7,Tb.Financiering[[#This Row],[Te financieren]]-Tb.Financiering[[#This Row],[Eigen
bijdrage]]-Tb.Financiering[[#This Row],[Andere
subsidie(s)]]-Tb.Financiering[[#This Row],[Anders]],0)</f>
        <v>0</v>
      </c>
      <c r="AS118" s="154">
        <f>IF(Tb.Financiering[[#This Row],[Pnr.]]=AS$7,Tb.Financiering[[#This Row],[Te financieren]]-Tb.Financiering[[#This Row],[Eigen
bijdrage]]-Tb.Financiering[[#This Row],[Andere
subsidie(s)]]-Tb.Financiering[[#This Row],[Anders]],0)</f>
        <v>0</v>
      </c>
      <c r="AT118" s="154">
        <f>IF(Tb.Financiering[[#This Row],[Pnr.]]=AT$7,Tb.Financiering[[#This Row],[Te financieren]]-Tb.Financiering[[#This Row],[Eigen
bijdrage]]-Tb.Financiering[[#This Row],[Andere
subsidie(s)]]-Tb.Financiering[[#This Row],[Anders]],0)</f>
        <v>0</v>
      </c>
      <c r="AU118" s="154">
        <f>IF(Tb.Financiering[[#This Row],[Pnr.]]=AU$7,Tb.Financiering[[#This Row],[Te financieren]]-Tb.Financiering[[#This Row],[Eigen
bijdrage]]-Tb.Financiering[[#This Row],[Andere
subsidie(s)]]-Tb.Financiering[[#This Row],[Anders]],0)</f>
        <v>0</v>
      </c>
      <c r="AV118" s="154">
        <f>IF(Tb.Financiering[[#This Row],[Pnr.]]=AV$7,Tb.Financiering[[#This Row],[Te financieren]]-Tb.Financiering[[#This Row],[Eigen
bijdrage]]-Tb.Financiering[[#This Row],[Andere
subsidie(s)]]-Tb.Financiering[[#This Row],[Anders]],0)</f>
        <v>0</v>
      </c>
      <c r="AW118" s="154">
        <f>IF(Tb.Financiering[[#This Row],[Pnr.]]=AW$7,Tb.Financiering[[#This Row],[Te financieren]]-Tb.Financiering[[#This Row],[Eigen
bijdrage]]-Tb.Financiering[[#This Row],[Andere
subsidie(s)]]-Tb.Financiering[[#This Row],[Anders]],0)</f>
        <v>0</v>
      </c>
      <c r="AX118" s="154">
        <f>IF(Tb.Financiering[[#This Row],[Pnr.]]=AX$7,Tb.Financiering[[#This Row],[Te financieren]]-Tb.Financiering[[#This Row],[Eigen
bijdrage]]-Tb.Financiering[[#This Row],[Andere
subsidie(s)]]-Tb.Financiering[[#This Row],[Anders]],0)</f>
        <v>0</v>
      </c>
      <c r="AY118" s="154">
        <f>IF(Tb.Financiering[[#This Row],[Pnr.]]=AY$7,Tb.Financiering[[#This Row],[Te financieren]]-Tb.Financiering[[#This Row],[Eigen
bijdrage]]-Tb.Financiering[[#This Row],[Andere
subsidie(s)]]-Tb.Financiering[[#This Row],[Anders]],0)</f>
        <v>0</v>
      </c>
      <c r="AZ118" s="154">
        <f>IF(Tb.Financiering[[#This Row],[Pnr.]]=AZ$7,Tb.Financiering[[#This Row],[Te financieren]]-Tb.Financiering[[#This Row],[Eigen
bijdrage]]-Tb.Financiering[[#This Row],[Andere
subsidie(s)]]-Tb.Financiering[[#This Row],[Anders]],0)</f>
        <v>0</v>
      </c>
      <c r="BA118" s="154">
        <f>IF(Tb.Financiering[[#This Row],[Pnr.]]=BA$7,Tb.Financiering[[#This Row],[Te financieren]]-Tb.Financiering[[#This Row],[Eigen
bijdrage]]-Tb.Financiering[[#This Row],[Andere
subsidie(s)]]-Tb.Financiering[[#This Row],[Anders]],0)</f>
        <v>0</v>
      </c>
      <c r="BB118" s="154">
        <f>IF(Tb.Financiering[[#This Row],[Pnr.]]=BB$7,Tb.Financiering[[#This Row],[Te financieren]]-Tb.Financiering[[#This Row],[Eigen
bijdrage]]-Tb.Financiering[[#This Row],[Andere
subsidie(s)]]-Tb.Financiering[[#This Row],[Anders]],0)</f>
        <v>0</v>
      </c>
      <c r="BC118" s="154">
        <f>IF(Tb.Financiering[[#This Row],[Pnr.]]=BC$7,Tb.Financiering[[#This Row],[Te financieren]]-Tb.Financiering[[#This Row],[Eigen
bijdrage]]-Tb.Financiering[[#This Row],[Andere
subsidie(s)]]-Tb.Financiering[[#This Row],[Anders]],0)</f>
        <v>0</v>
      </c>
      <c r="BD118" s="154">
        <f>IF(Tb.Financiering[[#This Row],[Pnr.]]=BD$7,Tb.Financiering[[#This Row],[Te financieren]]-Tb.Financiering[[#This Row],[Eigen
bijdrage]]-Tb.Financiering[[#This Row],[Andere
subsidie(s)]]-Tb.Financiering[[#This Row],[Anders]],0)</f>
        <v>0</v>
      </c>
      <c r="BE118" s="154">
        <f>IF(Tb.Financiering[[#This Row],[Pnr.]]=BE$7,Tb.Financiering[[#This Row],[Te financieren]]-Tb.Financiering[[#This Row],[Eigen
bijdrage]]-Tb.Financiering[[#This Row],[Andere
subsidie(s)]]-Tb.Financiering[[#This Row],[Anders]],0)</f>
        <v>0</v>
      </c>
      <c r="BF118" s="154">
        <f>IF(Tb.Financiering[[#This Row],[Pnr.]]=BF$7,Tb.Financiering[[#This Row],[Te financieren]]-Tb.Financiering[[#This Row],[Eigen
bijdrage]]-Tb.Financiering[[#This Row],[Andere
subsidie(s)]]-Tb.Financiering[[#This Row],[Anders]],0)</f>
        <v>0</v>
      </c>
      <c r="BG118" s="154">
        <f>IF(Tb.Financiering[[#This Row],[Pnr.]]=BG$7,Tb.Financiering[[#This Row],[Te financieren]]-Tb.Financiering[[#This Row],[Eigen
bijdrage]]-Tb.Financiering[[#This Row],[Andere
subsidie(s)]]-Tb.Financiering[[#This Row],[Anders]],0)</f>
        <v>0</v>
      </c>
      <c r="BH118" s="154">
        <f>IF(Tb.Financiering[[#This Row],[Pnr.]]=BH$7,Tb.Financiering[[#This Row],[Te financieren]]-Tb.Financiering[[#This Row],[Eigen
bijdrage]]-Tb.Financiering[[#This Row],[Andere
subsidie(s)]]-Tb.Financiering[[#This Row],[Anders]],0)</f>
        <v>0</v>
      </c>
      <c r="BI118" s="154">
        <f>IF(Tb.Financiering[[#This Row],[Pnr.]]=BI$7,Tb.Financiering[[#This Row],[Te financieren]]-Tb.Financiering[[#This Row],[Eigen
bijdrage]]-Tb.Financiering[[#This Row],[Andere
subsidie(s)]]-Tb.Financiering[[#This Row],[Anders]],0)</f>
        <v>0</v>
      </c>
      <c r="BJ118" s="154">
        <f>IF(Tb.Financiering[[#This Row],[Pnr.]]=BJ$7,Tb.Financiering[[#This Row],[Te financieren]]-Tb.Financiering[[#This Row],[Eigen
bijdrage]]-Tb.Financiering[[#This Row],[Andere
subsidie(s)]]-Tb.Financiering[[#This Row],[Anders]],0)</f>
        <v>0</v>
      </c>
      <c r="BK118" s="154">
        <f>IF(Tb.Financiering[[#This Row],[Pnr.]]=BK$7,Tb.Financiering[[#This Row],[Te financieren]]-Tb.Financiering[[#This Row],[Eigen
bijdrage]]-Tb.Financiering[[#This Row],[Andere
subsidie(s)]]-Tb.Financiering[[#This Row],[Anders]],0)</f>
        <v>0</v>
      </c>
      <c r="BL118" s="154">
        <f>IF(Tb.Financiering[[#This Row],[Pnr.]]=BL$7,Tb.Financiering[[#This Row],[Te financieren]]-Tb.Financiering[[#This Row],[Eigen
bijdrage]]-Tb.Financiering[[#This Row],[Andere
subsidie(s)]]-Tb.Financiering[[#This Row],[Anders]],0)</f>
        <v>0</v>
      </c>
      <c r="BM118" s="154">
        <f>IF(Tb.Financiering[[#This Row],[Pnr.]]=BM$7,Tb.Financiering[[#This Row],[Te financieren]]-Tb.Financiering[[#This Row],[Eigen
bijdrage]]-Tb.Financiering[[#This Row],[Andere
subsidie(s)]]-Tb.Financiering[[#This Row],[Anders]],0)</f>
        <v>0</v>
      </c>
      <c r="BN118" s="259">
        <f>IF(Tb.Financiering[[#This Row],[Pnr.]]=BN$7,Tb.Financiering[[#This Row],[Eigen
bijdrage]]+Tb.Financiering[[#This Row],[Andere
subsidie(s)]]+Tb.Financiering[[#This Row],[Anders]],0)</f>
        <v>0</v>
      </c>
      <c r="BO118" s="259">
        <f>IF(Tb.Financiering[[#This Row],[Pnr.]]=BO$7,Tb.Financiering[[#This Row],[Eigen
bijdrage]]+Tb.Financiering[[#This Row],[Andere
subsidie(s)]]+Tb.Financiering[[#This Row],[Anders]],0)</f>
        <v>0</v>
      </c>
      <c r="BP118" s="259">
        <f>IF(Tb.Financiering[[#This Row],[Pnr.]]=BP$7,Tb.Financiering[[#This Row],[Eigen
bijdrage]]+Tb.Financiering[[#This Row],[Andere
subsidie(s)]]+Tb.Financiering[[#This Row],[Anders]],0)</f>
        <v>0</v>
      </c>
      <c r="BQ118" s="259">
        <f>IF(Tb.Financiering[[#This Row],[Pnr.]]=BQ$7,Tb.Financiering[[#This Row],[Eigen
bijdrage]]+Tb.Financiering[[#This Row],[Andere
subsidie(s)]]+Tb.Financiering[[#This Row],[Anders]],0)</f>
        <v>0</v>
      </c>
      <c r="BR118" s="259">
        <f>IF(Tb.Financiering[[#This Row],[Pnr.]]=BR$7,Tb.Financiering[[#This Row],[Eigen
bijdrage]]+Tb.Financiering[[#This Row],[Andere
subsidie(s)]]+Tb.Financiering[[#This Row],[Anders]],0)</f>
        <v>0</v>
      </c>
      <c r="BS118" s="259">
        <f>IF(Tb.Financiering[[#This Row],[Pnr.]]=BS$7,Tb.Financiering[[#This Row],[Eigen
bijdrage]]+Tb.Financiering[[#This Row],[Andere
subsidie(s)]]+Tb.Financiering[[#This Row],[Anders]],0)</f>
        <v>0</v>
      </c>
      <c r="BT118" s="259">
        <f>IF(Tb.Financiering[[#This Row],[Pnr.]]=BT$7,Tb.Financiering[[#This Row],[Eigen
bijdrage]]+Tb.Financiering[[#This Row],[Andere
subsidie(s)]]+Tb.Financiering[[#This Row],[Anders]],0)</f>
        <v>0</v>
      </c>
      <c r="BU118" s="259">
        <f>IF(Tb.Financiering[[#This Row],[Pnr.]]=BU$7,Tb.Financiering[[#This Row],[Eigen
bijdrage]]+Tb.Financiering[[#This Row],[Andere
subsidie(s)]]+Tb.Financiering[[#This Row],[Anders]],0)</f>
        <v>0</v>
      </c>
      <c r="BV118" s="259">
        <f>IF(Tb.Financiering[[#This Row],[Pnr.]]=BV$7,Tb.Financiering[[#This Row],[Eigen
bijdrage]]+Tb.Financiering[[#This Row],[Andere
subsidie(s)]]+Tb.Financiering[[#This Row],[Anders]],0)</f>
        <v>0</v>
      </c>
      <c r="BW118" s="259">
        <f>IF(Tb.Financiering[[#This Row],[Pnr.]]=BW$7,Tb.Financiering[[#This Row],[Eigen
bijdrage]]+Tb.Financiering[[#This Row],[Andere
subsidie(s)]]+Tb.Financiering[[#This Row],[Anders]],0)</f>
        <v>0</v>
      </c>
      <c r="BX118" s="259">
        <f>IF(Tb.Financiering[[#This Row],[Pnr.]]=BX$7,Tb.Financiering[[#This Row],[Eigen
bijdrage]]+Tb.Financiering[[#This Row],[Andere
subsidie(s)]]+Tb.Financiering[[#This Row],[Anders]],0)</f>
        <v>0</v>
      </c>
      <c r="BY118" s="259">
        <f>IF(Tb.Financiering[[#This Row],[Pnr.]]=BY$7,Tb.Financiering[[#This Row],[Eigen
bijdrage]]+Tb.Financiering[[#This Row],[Andere
subsidie(s)]]+Tb.Financiering[[#This Row],[Anders]],0)</f>
        <v>0</v>
      </c>
      <c r="BZ118" s="259">
        <f>IF(Tb.Financiering[[#This Row],[Pnr.]]=BZ$7,Tb.Financiering[[#This Row],[Eigen
bijdrage]]+Tb.Financiering[[#This Row],[Andere
subsidie(s)]]+Tb.Financiering[[#This Row],[Anders]],0)</f>
        <v>0</v>
      </c>
      <c r="CA118" s="259">
        <f>IF(Tb.Financiering[[#This Row],[Pnr.]]=CA$7,Tb.Financiering[[#This Row],[Eigen
bijdrage]]+Tb.Financiering[[#This Row],[Andere
subsidie(s)]]+Tb.Financiering[[#This Row],[Anders]],0)</f>
        <v>0</v>
      </c>
      <c r="CB118" s="259">
        <f>IF(Tb.Financiering[[#This Row],[Pnr.]]=CB$7,Tb.Financiering[[#This Row],[Eigen
bijdrage]]+Tb.Financiering[[#This Row],[Andere
subsidie(s)]]+Tb.Financiering[[#This Row],[Anders]],0)</f>
        <v>0</v>
      </c>
      <c r="CC118" s="259">
        <f>IF(Tb.Financiering[[#This Row],[Pnr.]]=CC$7,Tb.Financiering[[#This Row],[Eigen
bijdrage]]+Tb.Financiering[[#This Row],[Andere
subsidie(s)]]+Tb.Financiering[[#This Row],[Anders]],0)</f>
        <v>0</v>
      </c>
      <c r="CD118" s="259">
        <f>IF(Tb.Financiering[[#This Row],[Pnr.]]=CD$7,Tb.Financiering[[#This Row],[Eigen
bijdrage]]+Tb.Financiering[[#This Row],[Andere
subsidie(s)]]+Tb.Financiering[[#This Row],[Anders]],0)</f>
        <v>0</v>
      </c>
      <c r="CE118" s="259">
        <f>IF(Tb.Financiering[[#This Row],[Pnr.]]=CE$7,Tb.Financiering[[#This Row],[Eigen
bijdrage]]+Tb.Financiering[[#This Row],[Andere
subsidie(s)]]+Tb.Financiering[[#This Row],[Anders]],0)</f>
        <v>0</v>
      </c>
      <c r="CF118" s="259">
        <f>IF(Tb.Financiering[[#This Row],[Pnr.]]=CF$7,Tb.Financiering[[#This Row],[Eigen
bijdrage]]+Tb.Financiering[[#This Row],[Andere
subsidie(s)]]+Tb.Financiering[[#This Row],[Anders]],0)</f>
        <v>0</v>
      </c>
      <c r="CG118" s="259">
        <f>IF(Tb.Financiering[[#This Row],[Pnr.]]=CG$7,Tb.Financiering[[#This Row],[Eigen
bijdrage]]+Tb.Financiering[[#This Row],[Andere
subsidie(s)]]+Tb.Financiering[[#This Row],[Anders]],0)</f>
        <v>0</v>
      </c>
      <c r="CH118" s="259">
        <f>IF(Tb.Financiering[[#This Row],[Pnr.]]=CH$7,Tb.Financiering[[#This Row],[Eigen
bijdrage]]+Tb.Financiering[[#This Row],[Andere
subsidie(s)]]+Tb.Financiering[[#This Row],[Anders]],0)</f>
        <v>0</v>
      </c>
      <c r="CI118" s="259">
        <f>IF(Tb.Financiering[[#This Row],[Pnr.]]=CI$7,Tb.Financiering[[#This Row],[Eigen
bijdrage]]+Tb.Financiering[[#This Row],[Andere
subsidie(s)]]+Tb.Financiering[[#This Row],[Anders]],0)</f>
        <v>0</v>
      </c>
      <c r="CJ118" s="259">
        <f>IF(Tb.Financiering[[#This Row],[Pnr.]]=CJ$7,Tb.Financiering[[#This Row],[Eigen
bijdrage]]+Tb.Financiering[[#This Row],[Andere
subsidie(s)]]+Tb.Financiering[[#This Row],[Anders]],0)</f>
        <v>0</v>
      </c>
      <c r="CK118" s="259">
        <f>IF(Tb.Financiering[[#This Row],[Pnr.]]=CK$7,Tb.Financiering[[#This Row],[Eigen
bijdrage]]+Tb.Financiering[[#This Row],[Andere
subsidie(s)]]+Tb.Financiering[[#This Row],[Anders]],0)</f>
        <v>0</v>
      </c>
      <c r="CL118" s="259">
        <f>IF(Tb.Financiering[[#This Row],[Pnr.]]=CL$7,Tb.Financiering[[#This Row],[Eigen
bijdrage]]+Tb.Financiering[[#This Row],[Andere
subsidie(s)]]+Tb.Financiering[[#This Row],[Anders]],0)</f>
        <v>0</v>
      </c>
      <c r="CM118" s="259">
        <f>IF(Tb.Financiering[[#This Row],[Pnr.]]=CM$7,Tb.Financiering[[#This Row],[Eigen
bijdrage]]+Tb.Financiering[[#This Row],[Andere
subsidie(s)]]+Tb.Financiering[[#This Row],[Anders]],0)</f>
        <v>0</v>
      </c>
      <c r="CN118" s="259">
        <f>IF(Tb.Financiering[[#This Row],[Pnr.]]=CN$7,Tb.Financiering[[#This Row],[Eigen
bijdrage]]+Tb.Financiering[[#This Row],[Andere
subsidie(s)]]+Tb.Financiering[[#This Row],[Anders]],0)</f>
        <v>0</v>
      </c>
      <c r="CO118" s="259">
        <f>IF(Tb.Financiering[[#This Row],[Pnr.]]=CO$7,Tb.Financiering[[#This Row],[Eigen
bijdrage]]+Tb.Financiering[[#This Row],[Andere
subsidie(s)]]+Tb.Financiering[[#This Row],[Anders]],0)</f>
        <v>0</v>
      </c>
      <c r="CP118" s="259">
        <f>IF(Tb.Financiering[[#This Row],[Pnr.]]=CP$7,Tb.Financiering[[#This Row],[Eigen
bijdrage]]+Tb.Financiering[[#This Row],[Andere
subsidie(s)]]+Tb.Financiering[[#This Row],[Anders]],0)</f>
        <v>0</v>
      </c>
      <c r="CQ118" s="259">
        <f>IF(Tb.Financiering[[#This Row],[Pnr.]]=CQ$7,Tb.Financiering[[#This Row],[Eigen
bijdrage]]+Tb.Financiering[[#This Row],[Andere
subsidie(s)]]+Tb.Financiering[[#This Row],[Anders]],0)</f>
        <v>0</v>
      </c>
      <c r="CR118" s="259">
        <f>IF(Tb.Financiering[[#This Row],[Pnr.]]=CR$7,Tb.Financiering[[#This Row],[Eigen
bijdrage]]+Tb.Financiering[[#This Row],[Andere
subsidie(s)]]+Tb.Financiering[[#This Row],[Anders]],0)</f>
        <v>0</v>
      </c>
      <c r="CS118" s="259">
        <f>IF(Tb.Financiering[[#This Row],[Pnr.]]=CS$7,Tb.Financiering[[#This Row],[Eigen
bijdrage]]+Tb.Financiering[[#This Row],[Andere
subsidie(s)]]+Tb.Financiering[[#This Row],[Anders]],0)</f>
        <v>0</v>
      </c>
      <c r="CT118" s="259">
        <f>IF(Tb.Financiering[[#This Row],[Pnr.]]=CT$7,Tb.Financiering[[#This Row],[Eigen
bijdrage]]+Tb.Financiering[[#This Row],[Andere
subsidie(s)]]+Tb.Financiering[[#This Row],[Anders]],0)</f>
        <v>0</v>
      </c>
      <c r="CU118" s="259">
        <f>IF(Tb.Financiering[[#This Row],[Pnr.]]=CU$7,Tb.Financiering[[#This Row],[Eigen
bijdrage]]+Tb.Financiering[[#This Row],[Andere
subsidie(s)]]+Tb.Financiering[[#This Row],[Anders]],0)</f>
        <v>0</v>
      </c>
      <c r="CV118" s="259">
        <f>IF(Tb.Financiering[[#This Row],[Pnr.]]=CV$7,Tb.Financiering[[#This Row],[Eigen
bijdrage]]+Tb.Financiering[[#This Row],[Andere
subsidie(s)]]+Tb.Financiering[[#This Row],[Anders]],0)</f>
        <v>0</v>
      </c>
      <c r="CW118" s="259">
        <f>IF(Tb.Financiering[[#This Row],[Pnr.]]=CW$7,Tb.Financiering[[#This Row],[Eigen
bijdrage]]+Tb.Financiering[[#This Row],[Andere
subsidie(s)]]+Tb.Financiering[[#This Row],[Anders]],0)</f>
        <v>0</v>
      </c>
      <c r="CX118" s="259">
        <f>IF(Tb.Financiering[[#This Row],[Pnr.]]=CX$7,Tb.Financiering[[#This Row],[Eigen
bijdrage]]+Tb.Financiering[[#This Row],[Andere
subsidie(s)]]+Tb.Financiering[[#This Row],[Anders]],0)</f>
        <v>0</v>
      </c>
      <c r="CY118" s="259">
        <f>IF(Tb.Financiering[[#This Row],[Pnr.]]=CY$7,Tb.Financiering[[#This Row],[Eigen
bijdrage]]+Tb.Financiering[[#This Row],[Andere
subsidie(s)]]+Tb.Financiering[[#This Row],[Anders]],0)</f>
        <v>0</v>
      </c>
      <c r="CZ118" s="259">
        <f>IF(Tb.Financiering[[#This Row],[Pnr.]]=CZ$7,Tb.Financiering[[#This Row],[Eigen
bijdrage]]+Tb.Financiering[[#This Row],[Andere
subsidie(s)]]+Tb.Financiering[[#This Row],[Anders]],0)</f>
        <v>0</v>
      </c>
      <c r="DA118" s="259">
        <f>IF(Tb.Financiering[[#This Row],[Pnr.]]=DA$7,Tb.Financiering[[#This Row],[Eigen
bijdrage]]+Tb.Financiering[[#This Row],[Andere
subsidie(s)]]+Tb.Financiering[[#This Row],[Anders]],0)</f>
        <v>0</v>
      </c>
      <c r="DB118" s="259">
        <f>IF(Tb.Financiering[[#This Row],[Pnr.]]=DB$7,Tb.Financiering[[#This Row],[Eigen
bijdrage]]+Tb.Financiering[[#This Row],[Andere
subsidie(s)]]+Tb.Financiering[[#This Row],[Anders]],0)</f>
        <v>0</v>
      </c>
      <c r="DC118" s="259">
        <f>IF(Tb.Financiering[[#This Row],[Pnr.]]=DC$7,Tb.Financiering[[#This Row],[Eigen
bijdrage]]+Tb.Financiering[[#This Row],[Andere
subsidie(s)]]+Tb.Financiering[[#This Row],[Anders]],0)</f>
        <v>0</v>
      </c>
      <c r="DD118" s="259">
        <f>IF(Tb.Financiering[[#This Row],[Pnr.]]=DD$7,Tb.Financiering[[#This Row],[Eigen
bijdrage]]+Tb.Financiering[[#This Row],[Andere
subsidie(s)]]+Tb.Financiering[[#This Row],[Anders]],0)</f>
        <v>0</v>
      </c>
      <c r="DE118" s="259">
        <f>IF(Tb.Financiering[[#This Row],[Pnr.]]=DE$7,Tb.Financiering[[#This Row],[Eigen
bijdrage]]+Tb.Financiering[[#This Row],[Andere
subsidie(s)]]+Tb.Financiering[[#This Row],[Anders]],0)</f>
        <v>0</v>
      </c>
      <c r="DF118" s="259">
        <f>IF(Tb.Financiering[[#This Row],[Pnr.]]=DF$7,Tb.Financiering[[#This Row],[Eigen
bijdrage]]+Tb.Financiering[[#This Row],[Andere
subsidie(s)]]+Tb.Financiering[[#This Row],[Anders]],0)</f>
        <v>0</v>
      </c>
      <c r="DG118" s="259">
        <f>IF(Tb.Financiering[[#This Row],[Pnr.]]=DG$7,Tb.Financiering[[#This Row],[Eigen
bijdrage]]+Tb.Financiering[[#This Row],[Andere
subsidie(s)]]+Tb.Financiering[[#This Row],[Anders]],0)</f>
        <v>0</v>
      </c>
      <c r="DH118" s="259">
        <f>IF(Tb.Financiering[[#This Row],[Pnr.]]=DH$7,Tb.Financiering[[#This Row],[Eigen
bijdrage]]+Tb.Financiering[[#This Row],[Andere
subsidie(s)]]+Tb.Financiering[[#This Row],[Anders]],0)</f>
        <v>0</v>
      </c>
      <c r="DI118" s="259">
        <f>IF(Tb.Financiering[[#This Row],[Pnr.]]=DI$7,Tb.Financiering[[#This Row],[Eigen
bijdrage]]+Tb.Financiering[[#This Row],[Andere
subsidie(s)]]+Tb.Financiering[[#This Row],[Anders]],0)</f>
        <v>0</v>
      </c>
      <c r="DJ118" s="259">
        <f>IF(Tb.Financiering[[#This Row],[Pnr.]]=DJ$7,Tb.Financiering[[#This Row],[Eigen
bijdrage]]+Tb.Financiering[[#This Row],[Andere
subsidie(s)]]+Tb.Financiering[[#This Row],[Anders]],0)</f>
        <v>0</v>
      </c>
      <c r="DK118" s="259">
        <f>IF(Tb.Financiering[[#This Row],[Pnr.]]=DK$7,Tb.Financiering[[#This Row],[Eigen
bijdrage]]+Tb.Financiering[[#This Row],[Andere
subsidie(s)]]+Tb.Financiering[[#This Row],[Anders]],0)</f>
        <v>0</v>
      </c>
      <c r="XEZ118" s="267"/>
      <c r="XFA118" s="267"/>
      <c r="XFB118" s="267"/>
      <c r="XFC118" s="267"/>
      <c r="XFD118" s="31"/>
    </row>
    <row r="119" spans="1:115 16380:16384" s="4" customFormat="1" x14ac:dyDescent="0.3">
      <c r="A119" s="31"/>
      <c r="B119" s="147"/>
      <c r="C119" s="147"/>
      <c r="D119" s="11">
        <f>SUMIF(Tbl.Kosten[PSAnr.],Tb.Financiering[[#This Row],[PSAnr.]],Tbl.Kosten[Totaal kosten])</f>
        <v>0</v>
      </c>
      <c r="E119" s="164">
        <f>SUMIF(Tbl.Kosten[PSAnr.],Tb.Financiering[[#This Row],[PSAnr.]],Tbl.Kosten[Subsidie])</f>
        <v>0</v>
      </c>
      <c r="F119" s="165"/>
      <c r="G119" s="164">
        <f>Tb.Financiering[[#This Row],[Begrote kosten]]-Tb.Financiering[[#This Row],[Berekende GLB subsidie]]-Tb.Financiering[[#This Row],[Correctie GLB subsidie]]</f>
        <v>0</v>
      </c>
      <c r="H119" s="166"/>
      <c r="I119" s="166"/>
      <c r="J119" s="166"/>
      <c r="K119" s="162"/>
      <c r="L119" s="97">
        <f>Tb.Financiering[[#This Row],[Te financieren]]-SUM(Tb.Financiering[[#This Row],[Eigen
bijdrage]:[Anders]])</f>
        <v>0</v>
      </c>
      <c r="M119" s="170" t="str">
        <f>IFERROR(VLOOKUP(Tb.Financiering[[#This Row],[Partnernaam]],Tbl.Projectpartners[[Naam]:[PNr.]],9,FALSE),"")</f>
        <v/>
      </c>
      <c r="N119" s="152" t="str">
        <f>IFERROR(VLOOKUP(Tb.Financiering[[#This Row],[Subsidiabele activiteit]],Tbl.Subsidiehoogte[[Subsidieactiviteit]:[SAnr.]],3,FALSE),"")</f>
        <v/>
      </c>
      <c r="O119" s="152" t="str">
        <f>_xlfn.CONCAT(Tb.Financiering[[#This Row],[Pnr.]],Tb.Financiering[[#This Row],[SAnr.]])</f>
        <v/>
      </c>
      <c r="P119" s="154">
        <f>IF(Tb.Financiering[[#This Row],[Pnr.]]=P$7,Tb.Financiering[[#This Row],[Te financieren]]-Tb.Financiering[[#This Row],[Eigen
bijdrage]]-Tb.Financiering[[#This Row],[Andere
subsidie(s)]]-Tb.Financiering[[#This Row],[Anders]],0)</f>
        <v>0</v>
      </c>
      <c r="Q119" s="154">
        <f>IF(Tb.Financiering[[#This Row],[Pnr.]]=Q$7,Tb.Financiering[[#This Row],[Te financieren]]-Tb.Financiering[[#This Row],[Eigen
bijdrage]]-Tb.Financiering[[#This Row],[Andere
subsidie(s)]]-Tb.Financiering[[#This Row],[Anders]],0)</f>
        <v>0</v>
      </c>
      <c r="R119" s="154">
        <f>IF(Tb.Financiering[[#This Row],[Pnr.]]=R$7,Tb.Financiering[[#This Row],[Te financieren]]-Tb.Financiering[[#This Row],[Eigen
bijdrage]]-Tb.Financiering[[#This Row],[Andere
subsidie(s)]]-Tb.Financiering[[#This Row],[Anders]],0)</f>
        <v>0</v>
      </c>
      <c r="S119" s="154">
        <f>IF(Tb.Financiering[[#This Row],[Pnr.]]=S$7,Tb.Financiering[[#This Row],[Te financieren]]-Tb.Financiering[[#This Row],[Eigen
bijdrage]]-Tb.Financiering[[#This Row],[Andere
subsidie(s)]]-Tb.Financiering[[#This Row],[Anders]],0)</f>
        <v>0</v>
      </c>
      <c r="T119" s="154">
        <f>IF(Tb.Financiering[[#This Row],[Pnr.]]=T$7,Tb.Financiering[[#This Row],[Te financieren]]-Tb.Financiering[[#This Row],[Eigen
bijdrage]]-Tb.Financiering[[#This Row],[Andere
subsidie(s)]]-Tb.Financiering[[#This Row],[Anders]],0)</f>
        <v>0</v>
      </c>
      <c r="U119" s="154">
        <f>IF(Tb.Financiering[[#This Row],[Pnr.]]=U$7,Tb.Financiering[[#This Row],[Te financieren]]-Tb.Financiering[[#This Row],[Eigen
bijdrage]]-Tb.Financiering[[#This Row],[Andere
subsidie(s)]]-Tb.Financiering[[#This Row],[Anders]],0)</f>
        <v>0</v>
      </c>
      <c r="V119" s="154">
        <f>IF(Tb.Financiering[[#This Row],[Pnr.]]=V$7,Tb.Financiering[[#This Row],[Te financieren]]-Tb.Financiering[[#This Row],[Eigen
bijdrage]]-Tb.Financiering[[#This Row],[Andere
subsidie(s)]]-Tb.Financiering[[#This Row],[Anders]],0)</f>
        <v>0</v>
      </c>
      <c r="W119" s="154">
        <f>IF(Tb.Financiering[[#This Row],[Pnr.]]=W$7,Tb.Financiering[[#This Row],[Te financieren]]-Tb.Financiering[[#This Row],[Eigen
bijdrage]]-Tb.Financiering[[#This Row],[Andere
subsidie(s)]]-Tb.Financiering[[#This Row],[Anders]],0)</f>
        <v>0</v>
      </c>
      <c r="X119" s="154">
        <f>IF(Tb.Financiering[[#This Row],[Pnr.]]=X$7,Tb.Financiering[[#This Row],[Te financieren]]-Tb.Financiering[[#This Row],[Eigen
bijdrage]]-Tb.Financiering[[#This Row],[Andere
subsidie(s)]]-Tb.Financiering[[#This Row],[Anders]],0)</f>
        <v>0</v>
      </c>
      <c r="Y119" s="154">
        <f>IF(Tb.Financiering[[#This Row],[Pnr.]]=Y$7,Tb.Financiering[[#This Row],[Te financieren]]-Tb.Financiering[[#This Row],[Eigen
bijdrage]]-Tb.Financiering[[#This Row],[Andere
subsidie(s)]]-Tb.Financiering[[#This Row],[Anders]],0)</f>
        <v>0</v>
      </c>
      <c r="Z119" s="154">
        <f>IF(Tb.Financiering[[#This Row],[Pnr.]]=Z$7,Tb.Financiering[[#This Row],[Te financieren]]-Tb.Financiering[[#This Row],[Eigen
bijdrage]]-Tb.Financiering[[#This Row],[Andere
subsidie(s)]]-Tb.Financiering[[#This Row],[Anders]],0)</f>
        <v>0</v>
      </c>
      <c r="AA119" s="154">
        <f>IF(Tb.Financiering[[#This Row],[Pnr.]]=AA$7,Tb.Financiering[[#This Row],[Te financieren]]-Tb.Financiering[[#This Row],[Eigen
bijdrage]]-Tb.Financiering[[#This Row],[Andere
subsidie(s)]]-Tb.Financiering[[#This Row],[Anders]],0)</f>
        <v>0</v>
      </c>
      <c r="AB119" s="154">
        <f>IF(Tb.Financiering[[#This Row],[Pnr.]]=AB$7,Tb.Financiering[[#This Row],[Te financieren]]-Tb.Financiering[[#This Row],[Eigen
bijdrage]]-Tb.Financiering[[#This Row],[Andere
subsidie(s)]]-Tb.Financiering[[#This Row],[Anders]],0)</f>
        <v>0</v>
      </c>
      <c r="AC119" s="154">
        <f>IF(Tb.Financiering[[#This Row],[Pnr.]]=AC$7,Tb.Financiering[[#This Row],[Te financieren]]-Tb.Financiering[[#This Row],[Eigen
bijdrage]]-Tb.Financiering[[#This Row],[Andere
subsidie(s)]]-Tb.Financiering[[#This Row],[Anders]],0)</f>
        <v>0</v>
      </c>
      <c r="AD119" s="154">
        <f>IF(Tb.Financiering[[#This Row],[Pnr.]]=AD$7,Tb.Financiering[[#This Row],[Te financieren]]-Tb.Financiering[[#This Row],[Eigen
bijdrage]]-Tb.Financiering[[#This Row],[Andere
subsidie(s)]]-Tb.Financiering[[#This Row],[Anders]],0)</f>
        <v>0</v>
      </c>
      <c r="AE119" s="154">
        <f>IF(Tb.Financiering[[#This Row],[Pnr.]]=AE$7,Tb.Financiering[[#This Row],[Te financieren]]-Tb.Financiering[[#This Row],[Eigen
bijdrage]]-Tb.Financiering[[#This Row],[Andere
subsidie(s)]]-Tb.Financiering[[#This Row],[Anders]],0)</f>
        <v>0</v>
      </c>
      <c r="AF119" s="154">
        <f>IF(Tb.Financiering[[#This Row],[Pnr.]]=AF$7,Tb.Financiering[[#This Row],[Te financieren]]-Tb.Financiering[[#This Row],[Eigen
bijdrage]]-Tb.Financiering[[#This Row],[Andere
subsidie(s)]]-Tb.Financiering[[#This Row],[Anders]],0)</f>
        <v>0</v>
      </c>
      <c r="AG119" s="154">
        <f>IF(Tb.Financiering[[#This Row],[Pnr.]]=AG$7,Tb.Financiering[[#This Row],[Te financieren]]-Tb.Financiering[[#This Row],[Eigen
bijdrage]]-Tb.Financiering[[#This Row],[Andere
subsidie(s)]]-Tb.Financiering[[#This Row],[Anders]],0)</f>
        <v>0</v>
      </c>
      <c r="AH119" s="154">
        <f>IF(Tb.Financiering[[#This Row],[Pnr.]]=AH$7,Tb.Financiering[[#This Row],[Te financieren]]-Tb.Financiering[[#This Row],[Eigen
bijdrage]]-Tb.Financiering[[#This Row],[Andere
subsidie(s)]]-Tb.Financiering[[#This Row],[Anders]],0)</f>
        <v>0</v>
      </c>
      <c r="AI119" s="154">
        <f>IF(Tb.Financiering[[#This Row],[Pnr.]]=AI$7,Tb.Financiering[[#This Row],[Te financieren]]-Tb.Financiering[[#This Row],[Eigen
bijdrage]]-Tb.Financiering[[#This Row],[Andere
subsidie(s)]]-Tb.Financiering[[#This Row],[Anders]],0)</f>
        <v>0</v>
      </c>
      <c r="AJ119" s="154">
        <f>IF(Tb.Financiering[[#This Row],[Pnr.]]=AJ$7,Tb.Financiering[[#This Row],[Te financieren]]-Tb.Financiering[[#This Row],[Eigen
bijdrage]]-Tb.Financiering[[#This Row],[Andere
subsidie(s)]]-Tb.Financiering[[#This Row],[Anders]],0)</f>
        <v>0</v>
      </c>
      <c r="AK119" s="154">
        <f>IF(Tb.Financiering[[#This Row],[Pnr.]]=AK$7,Tb.Financiering[[#This Row],[Te financieren]]-Tb.Financiering[[#This Row],[Eigen
bijdrage]]-Tb.Financiering[[#This Row],[Andere
subsidie(s)]]-Tb.Financiering[[#This Row],[Anders]],0)</f>
        <v>0</v>
      </c>
      <c r="AL119" s="154">
        <f>IF(Tb.Financiering[[#This Row],[Pnr.]]=AL$7,Tb.Financiering[[#This Row],[Te financieren]]-Tb.Financiering[[#This Row],[Eigen
bijdrage]]-Tb.Financiering[[#This Row],[Andere
subsidie(s)]]-Tb.Financiering[[#This Row],[Anders]],0)</f>
        <v>0</v>
      </c>
      <c r="AM119" s="154">
        <f>IF(Tb.Financiering[[#This Row],[Pnr.]]=AM$7,Tb.Financiering[[#This Row],[Te financieren]]-Tb.Financiering[[#This Row],[Eigen
bijdrage]]-Tb.Financiering[[#This Row],[Andere
subsidie(s)]]-Tb.Financiering[[#This Row],[Anders]],0)</f>
        <v>0</v>
      </c>
      <c r="AN119" s="154">
        <f>IF(Tb.Financiering[[#This Row],[Pnr.]]=AN$7,Tb.Financiering[[#This Row],[Te financieren]]-Tb.Financiering[[#This Row],[Eigen
bijdrage]]-Tb.Financiering[[#This Row],[Andere
subsidie(s)]]-Tb.Financiering[[#This Row],[Anders]],0)</f>
        <v>0</v>
      </c>
      <c r="AO119" s="154">
        <f>IF(Tb.Financiering[[#This Row],[Pnr.]]=AO$7,Tb.Financiering[[#This Row],[Te financieren]]-Tb.Financiering[[#This Row],[Eigen
bijdrage]]-Tb.Financiering[[#This Row],[Andere
subsidie(s)]]-Tb.Financiering[[#This Row],[Anders]],0)</f>
        <v>0</v>
      </c>
      <c r="AP119" s="154">
        <f>IF(Tb.Financiering[[#This Row],[Pnr.]]=AP$7,Tb.Financiering[[#This Row],[Te financieren]]-Tb.Financiering[[#This Row],[Eigen
bijdrage]]-Tb.Financiering[[#This Row],[Andere
subsidie(s)]]-Tb.Financiering[[#This Row],[Anders]],0)</f>
        <v>0</v>
      </c>
      <c r="AQ119" s="154">
        <f>IF(Tb.Financiering[[#This Row],[Pnr.]]=AQ$7,Tb.Financiering[[#This Row],[Te financieren]]-Tb.Financiering[[#This Row],[Eigen
bijdrage]]-Tb.Financiering[[#This Row],[Andere
subsidie(s)]]-Tb.Financiering[[#This Row],[Anders]],0)</f>
        <v>0</v>
      </c>
      <c r="AR119" s="154">
        <f>IF(Tb.Financiering[[#This Row],[Pnr.]]=AR$7,Tb.Financiering[[#This Row],[Te financieren]]-Tb.Financiering[[#This Row],[Eigen
bijdrage]]-Tb.Financiering[[#This Row],[Andere
subsidie(s)]]-Tb.Financiering[[#This Row],[Anders]],0)</f>
        <v>0</v>
      </c>
      <c r="AS119" s="154">
        <f>IF(Tb.Financiering[[#This Row],[Pnr.]]=AS$7,Tb.Financiering[[#This Row],[Te financieren]]-Tb.Financiering[[#This Row],[Eigen
bijdrage]]-Tb.Financiering[[#This Row],[Andere
subsidie(s)]]-Tb.Financiering[[#This Row],[Anders]],0)</f>
        <v>0</v>
      </c>
      <c r="AT119" s="154">
        <f>IF(Tb.Financiering[[#This Row],[Pnr.]]=AT$7,Tb.Financiering[[#This Row],[Te financieren]]-Tb.Financiering[[#This Row],[Eigen
bijdrage]]-Tb.Financiering[[#This Row],[Andere
subsidie(s)]]-Tb.Financiering[[#This Row],[Anders]],0)</f>
        <v>0</v>
      </c>
      <c r="AU119" s="154">
        <f>IF(Tb.Financiering[[#This Row],[Pnr.]]=AU$7,Tb.Financiering[[#This Row],[Te financieren]]-Tb.Financiering[[#This Row],[Eigen
bijdrage]]-Tb.Financiering[[#This Row],[Andere
subsidie(s)]]-Tb.Financiering[[#This Row],[Anders]],0)</f>
        <v>0</v>
      </c>
      <c r="AV119" s="154">
        <f>IF(Tb.Financiering[[#This Row],[Pnr.]]=AV$7,Tb.Financiering[[#This Row],[Te financieren]]-Tb.Financiering[[#This Row],[Eigen
bijdrage]]-Tb.Financiering[[#This Row],[Andere
subsidie(s)]]-Tb.Financiering[[#This Row],[Anders]],0)</f>
        <v>0</v>
      </c>
      <c r="AW119" s="154">
        <f>IF(Tb.Financiering[[#This Row],[Pnr.]]=AW$7,Tb.Financiering[[#This Row],[Te financieren]]-Tb.Financiering[[#This Row],[Eigen
bijdrage]]-Tb.Financiering[[#This Row],[Andere
subsidie(s)]]-Tb.Financiering[[#This Row],[Anders]],0)</f>
        <v>0</v>
      </c>
      <c r="AX119" s="154">
        <f>IF(Tb.Financiering[[#This Row],[Pnr.]]=AX$7,Tb.Financiering[[#This Row],[Te financieren]]-Tb.Financiering[[#This Row],[Eigen
bijdrage]]-Tb.Financiering[[#This Row],[Andere
subsidie(s)]]-Tb.Financiering[[#This Row],[Anders]],0)</f>
        <v>0</v>
      </c>
      <c r="AY119" s="154">
        <f>IF(Tb.Financiering[[#This Row],[Pnr.]]=AY$7,Tb.Financiering[[#This Row],[Te financieren]]-Tb.Financiering[[#This Row],[Eigen
bijdrage]]-Tb.Financiering[[#This Row],[Andere
subsidie(s)]]-Tb.Financiering[[#This Row],[Anders]],0)</f>
        <v>0</v>
      </c>
      <c r="AZ119" s="154">
        <f>IF(Tb.Financiering[[#This Row],[Pnr.]]=AZ$7,Tb.Financiering[[#This Row],[Te financieren]]-Tb.Financiering[[#This Row],[Eigen
bijdrage]]-Tb.Financiering[[#This Row],[Andere
subsidie(s)]]-Tb.Financiering[[#This Row],[Anders]],0)</f>
        <v>0</v>
      </c>
      <c r="BA119" s="154">
        <f>IF(Tb.Financiering[[#This Row],[Pnr.]]=BA$7,Tb.Financiering[[#This Row],[Te financieren]]-Tb.Financiering[[#This Row],[Eigen
bijdrage]]-Tb.Financiering[[#This Row],[Andere
subsidie(s)]]-Tb.Financiering[[#This Row],[Anders]],0)</f>
        <v>0</v>
      </c>
      <c r="BB119" s="154">
        <f>IF(Tb.Financiering[[#This Row],[Pnr.]]=BB$7,Tb.Financiering[[#This Row],[Te financieren]]-Tb.Financiering[[#This Row],[Eigen
bijdrage]]-Tb.Financiering[[#This Row],[Andere
subsidie(s)]]-Tb.Financiering[[#This Row],[Anders]],0)</f>
        <v>0</v>
      </c>
      <c r="BC119" s="154">
        <f>IF(Tb.Financiering[[#This Row],[Pnr.]]=BC$7,Tb.Financiering[[#This Row],[Te financieren]]-Tb.Financiering[[#This Row],[Eigen
bijdrage]]-Tb.Financiering[[#This Row],[Andere
subsidie(s)]]-Tb.Financiering[[#This Row],[Anders]],0)</f>
        <v>0</v>
      </c>
      <c r="BD119" s="154">
        <f>IF(Tb.Financiering[[#This Row],[Pnr.]]=BD$7,Tb.Financiering[[#This Row],[Te financieren]]-Tb.Financiering[[#This Row],[Eigen
bijdrage]]-Tb.Financiering[[#This Row],[Andere
subsidie(s)]]-Tb.Financiering[[#This Row],[Anders]],0)</f>
        <v>0</v>
      </c>
      <c r="BE119" s="154">
        <f>IF(Tb.Financiering[[#This Row],[Pnr.]]=BE$7,Tb.Financiering[[#This Row],[Te financieren]]-Tb.Financiering[[#This Row],[Eigen
bijdrage]]-Tb.Financiering[[#This Row],[Andere
subsidie(s)]]-Tb.Financiering[[#This Row],[Anders]],0)</f>
        <v>0</v>
      </c>
      <c r="BF119" s="154">
        <f>IF(Tb.Financiering[[#This Row],[Pnr.]]=BF$7,Tb.Financiering[[#This Row],[Te financieren]]-Tb.Financiering[[#This Row],[Eigen
bijdrage]]-Tb.Financiering[[#This Row],[Andere
subsidie(s)]]-Tb.Financiering[[#This Row],[Anders]],0)</f>
        <v>0</v>
      </c>
      <c r="BG119" s="154">
        <f>IF(Tb.Financiering[[#This Row],[Pnr.]]=BG$7,Tb.Financiering[[#This Row],[Te financieren]]-Tb.Financiering[[#This Row],[Eigen
bijdrage]]-Tb.Financiering[[#This Row],[Andere
subsidie(s)]]-Tb.Financiering[[#This Row],[Anders]],0)</f>
        <v>0</v>
      </c>
      <c r="BH119" s="154">
        <f>IF(Tb.Financiering[[#This Row],[Pnr.]]=BH$7,Tb.Financiering[[#This Row],[Te financieren]]-Tb.Financiering[[#This Row],[Eigen
bijdrage]]-Tb.Financiering[[#This Row],[Andere
subsidie(s)]]-Tb.Financiering[[#This Row],[Anders]],0)</f>
        <v>0</v>
      </c>
      <c r="BI119" s="154">
        <f>IF(Tb.Financiering[[#This Row],[Pnr.]]=BI$7,Tb.Financiering[[#This Row],[Te financieren]]-Tb.Financiering[[#This Row],[Eigen
bijdrage]]-Tb.Financiering[[#This Row],[Andere
subsidie(s)]]-Tb.Financiering[[#This Row],[Anders]],0)</f>
        <v>0</v>
      </c>
      <c r="BJ119" s="154">
        <f>IF(Tb.Financiering[[#This Row],[Pnr.]]=BJ$7,Tb.Financiering[[#This Row],[Te financieren]]-Tb.Financiering[[#This Row],[Eigen
bijdrage]]-Tb.Financiering[[#This Row],[Andere
subsidie(s)]]-Tb.Financiering[[#This Row],[Anders]],0)</f>
        <v>0</v>
      </c>
      <c r="BK119" s="154">
        <f>IF(Tb.Financiering[[#This Row],[Pnr.]]=BK$7,Tb.Financiering[[#This Row],[Te financieren]]-Tb.Financiering[[#This Row],[Eigen
bijdrage]]-Tb.Financiering[[#This Row],[Andere
subsidie(s)]]-Tb.Financiering[[#This Row],[Anders]],0)</f>
        <v>0</v>
      </c>
      <c r="BL119" s="154">
        <f>IF(Tb.Financiering[[#This Row],[Pnr.]]=BL$7,Tb.Financiering[[#This Row],[Te financieren]]-Tb.Financiering[[#This Row],[Eigen
bijdrage]]-Tb.Financiering[[#This Row],[Andere
subsidie(s)]]-Tb.Financiering[[#This Row],[Anders]],0)</f>
        <v>0</v>
      </c>
      <c r="BM119" s="154">
        <f>IF(Tb.Financiering[[#This Row],[Pnr.]]=BM$7,Tb.Financiering[[#This Row],[Te financieren]]-Tb.Financiering[[#This Row],[Eigen
bijdrage]]-Tb.Financiering[[#This Row],[Andere
subsidie(s)]]-Tb.Financiering[[#This Row],[Anders]],0)</f>
        <v>0</v>
      </c>
      <c r="BN119" s="259">
        <f>IF(Tb.Financiering[[#This Row],[Pnr.]]=BN$7,Tb.Financiering[[#This Row],[Eigen
bijdrage]]+Tb.Financiering[[#This Row],[Andere
subsidie(s)]]+Tb.Financiering[[#This Row],[Anders]],0)</f>
        <v>0</v>
      </c>
      <c r="BO119" s="259">
        <f>IF(Tb.Financiering[[#This Row],[Pnr.]]=BO$7,Tb.Financiering[[#This Row],[Eigen
bijdrage]]+Tb.Financiering[[#This Row],[Andere
subsidie(s)]]+Tb.Financiering[[#This Row],[Anders]],0)</f>
        <v>0</v>
      </c>
      <c r="BP119" s="259">
        <f>IF(Tb.Financiering[[#This Row],[Pnr.]]=BP$7,Tb.Financiering[[#This Row],[Eigen
bijdrage]]+Tb.Financiering[[#This Row],[Andere
subsidie(s)]]+Tb.Financiering[[#This Row],[Anders]],0)</f>
        <v>0</v>
      </c>
      <c r="BQ119" s="259">
        <f>IF(Tb.Financiering[[#This Row],[Pnr.]]=BQ$7,Tb.Financiering[[#This Row],[Eigen
bijdrage]]+Tb.Financiering[[#This Row],[Andere
subsidie(s)]]+Tb.Financiering[[#This Row],[Anders]],0)</f>
        <v>0</v>
      </c>
      <c r="BR119" s="259">
        <f>IF(Tb.Financiering[[#This Row],[Pnr.]]=BR$7,Tb.Financiering[[#This Row],[Eigen
bijdrage]]+Tb.Financiering[[#This Row],[Andere
subsidie(s)]]+Tb.Financiering[[#This Row],[Anders]],0)</f>
        <v>0</v>
      </c>
      <c r="BS119" s="259">
        <f>IF(Tb.Financiering[[#This Row],[Pnr.]]=BS$7,Tb.Financiering[[#This Row],[Eigen
bijdrage]]+Tb.Financiering[[#This Row],[Andere
subsidie(s)]]+Tb.Financiering[[#This Row],[Anders]],0)</f>
        <v>0</v>
      </c>
      <c r="BT119" s="259">
        <f>IF(Tb.Financiering[[#This Row],[Pnr.]]=BT$7,Tb.Financiering[[#This Row],[Eigen
bijdrage]]+Tb.Financiering[[#This Row],[Andere
subsidie(s)]]+Tb.Financiering[[#This Row],[Anders]],0)</f>
        <v>0</v>
      </c>
      <c r="BU119" s="259">
        <f>IF(Tb.Financiering[[#This Row],[Pnr.]]=BU$7,Tb.Financiering[[#This Row],[Eigen
bijdrage]]+Tb.Financiering[[#This Row],[Andere
subsidie(s)]]+Tb.Financiering[[#This Row],[Anders]],0)</f>
        <v>0</v>
      </c>
      <c r="BV119" s="259">
        <f>IF(Tb.Financiering[[#This Row],[Pnr.]]=BV$7,Tb.Financiering[[#This Row],[Eigen
bijdrage]]+Tb.Financiering[[#This Row],[Andere
subsidie(s)]]+Tb.Financiering[[#This Row],[Anders]],0)</f>
        <v>0</v>
      </c>
      <c r="BW119" s="259">
        <f>IF(Tb.Financiering[[#This Row],[Pnr.]]=BW$7,Tb.Financiering[[#This Row],[Eigen
bijdrage]]+Tb.Financiering[[#This Row],[Andere
subsidie(s)]]+Tb.Financiering[[#This Row],[Anders]],0)</f>
        <v>0</v>
      </c>
      <c r="BX119" s="259">
        <f>IF(Tb.Financiering[[#This Row],[Pnr.]]=BX$7,Tb.Financiering[[#This Row],[Eigen
bijdrage]]+Tb.Financiering[[#This Row],[Andere
subsidie(s)]]+Tb.Financiering[[#This Row],[Anders]],0)</f>
        <v>0</v>
      </c>
      <c r="BY119" s="259">
        <f>IF(Tb.Financiering[[#This Row],[Pnr.]]=BY$7,Tb.Financiering[[#This Row],[Eigen
bijdrage]]+Tb.Financiering[[#This Row],[Andere
subsidie(s)]]+Tb.Financiering[[#This Row],[Anders]],0)</f>
        <v>0</v>
      </c>
      <c r="BZ119" s="259">
        <f>IF(Tb.Financiering[[#This Row],[Pnr.]]=BZ$7,Tb.Financiering[[#This Row],[Eigen
bijdrage]]+Tb.Financiering[[#This Row],[Andere
subsidie(s)]]+Tb.Financiering[[#This Row],[Anders]],0)</f>
        <v>0</v>
      </c>
      <c r="CA119" s="259">
        <f>IF(Tb.Financiering[[#This Row],[Pnr.]]=CA$7,Tb.Financiering[[#This Row],[Eigen
bijdrage]]+Tb.Financiering[[#This Row],[Andere
subsidie(s)]]+Tb.Financiering[[#This Row],[Anders]],0)</f>
        <v>0</v>
      </c>
      <c r="CB119" s="259">
        <f>IF(Tb.Financiering[[#This Row],[Pnr.]]=CB$7,Tb.Financiering[[#This Row],[Eigen
bijdrage]]+Tb.Financiering[[#This Row],[Andere
subsidie(s)]]+Tb.Financiering[[#This Row],[Anders]],0)</f>
        <v>0</v>
      </c>
      <c r="CC119" s="259">
        <f>IF(Tb.Financiering[[#This Row],[Pnr.]]=CC$7,Tb.Financiering[[#This Row],[Eigen
bijdrage]]+Tb.Financiering[[#This Row],[Andere
subsidie(s)]]+Tb.Financiering[[#This Row],[Anders]],0)</f>
        <v>0</v>
      </c>
      <c r="CD119" s="259">
        <f>IF(Tb.Financiering[[#This Row],[Pnr.]]=CD$7,Tb.Financiering[[#This Row],[Eigen
bijdrage]]+Tb.Financiering[[#This Row],[Andere
subsidie(s)]]+Tb.Financiering[[#This Row],[Anders]],0)</f>
        <v>0</v>
      </c>
      <c r="CE119" s="259">
        <f>IF(Tb.Financiering[[#This Row],[Pnr.]]=CE$7,Tb.Financiering[[#This Row],[Eigen
bijdrage]]+Tb.Financiering[[#This Row],[Andere
subsidie(s)]]+Tb.Financiering[[#This Row],[Anders]],0)</f>
        <v>0</v>
      </c>
      <c r="CF119" s="259">
        <f>IF(Tb.Financiering[[#This Row],[Pnr.]]=CF$7,Tb.Financiering[[#This Row],[Eigen
bijdrage]]+Tb.Financiering[[#This Row],[Andere
subsidie(s)]]+Tb.Financiering[[#This Row],[Anders]],0)</f>
        <v>0</v>
      </c>
      <c r="CG119" s="259">
        <f>IF(Tb.Financiering[[#This Row],[Pnr.]]=CG$7,Tb.Financiering[[#This Row],[Eigen
bijdrage]]+Tb.Financiering[[#This Row],[Andere
subsidie(s)]]+Tb.Financiering[[#This Row],[Anders]],0)</f>
        <v>0</v>
      </c>
      <c r="CH119" s="259">
        <f>IF(Tb.Financiering[[#This Row],[Pnr.]]=CH$7,Tb.Financiering[[#This Row],[Eigen
bijdrage]]+Tb.Financiering[[#This Row],[Andere
subsidie(s)]]+Tb.Financiering[[#This Row],[Anders]],0)</f>
        <v>0</v>
      </c>
      <c r="CI119" s="259">
        <f>IF(Tb.Financiering[[#This Row],[Pnr.]]=CI$7,Tb.Financiering[[#This Row],[Eigen
bijdrage]]+Tb.Financiering[[#This Row],[Andere
subsidie(s)]]+Tb.Financiering[[#This Row],[Anders]],0)</f>
        <v>0</v>
      </c>
      <c r="CJ119" s="259">
        <f>IF(Tb.Financiering[[#This Row],[Pnr.]]=CJ$7,Tb.Financiering[[#This Row],[Eigen
bijdrage]]+Tb.Financiering[[#This Row],[Andere
subsidie(s)]]+Tb.Financiering[[#This Row],[Anders]],0)</f>
        <v>0</v>
      </c>
      <c r="CK119" s="259">
        <f>IF(Tb.Financiering[[#This Row],[Pnr.]]=CK$7,Tb.Financiering[[#This Row],[Eigen
bijdrage]]+Tb.Financiering[[#This Row],[Andere
subsidie(s)]]+Tb.Financiering[[#This Row],[Anders]],0)</f>
        <v>0</v>
      </c>
      <c r="CL119" s="259">
        <f>IF(Tb.Financiering[[#This Row],[Pnr.]]=CL$7,Tb.Financiering[[#This Row],[Eigen
bijdrage]]+Tb.Financiering[[#This Row],[Andere
subsidie(s)]]+Tb.Financiering[[#This Row],[Anders]],0)</f>
        <v>0</v>
      </c>
      <c r="CM119" s="259">
        <f>IF(Tb.Financiering[[#This Row],[Pnr.]]=CM$7,Tb.Financiering[[#This Row],[Eigen
bijdrage]]+Tb.Financiering[[#This Row],[Andere
subsidie(s)]]+Tb.Financiering[[#This Row],[Anders]],0)</f>
        <v>0</v>
      </c>
      <c r="CN119" s="259">
        <f>IF(Tb.Financiering[[#This Row],[Pnr.]]=CN$7,Tb.Financiering[[#This Row],[Eigen
bijdrage]]+Tb.Financiering[[#This Row],[Andere
subsidie(s)]]+Tb.Financiering[[#This Row],[Anders]],0)</f>
        <v>0</v>
      </c>
      <c r="CO119" s="259">
        <f>IF(Tb.Financiering[[#This Row],[Pnr.]]=CO$7,Tb.Financiering[[#This Row],[Eigen
bijdrage]]+Tb.Financiering[[#This Row],[Andere
subsidie(s)]]+Tb.Financiering[[#This Row],[Anders]],0)</f>
        <v>0</v>
      </c>
      <c r="CP119" s="259">
        <f>IF(Tb.Financiering[[#This Row],[Pnr.]]=CP$7,Tb.Financiering[[#This Row],[Eigen
bijdrage]]+Tb.Financiering[[#This Row],[Andere
subsidie(s)]]+Tb.Financiering[[#This Row],[Anders]],0)</f>
        <v>0</v>
      </c>
      <c r="CQ119" s="259">
        <f>IF(Tb.Financiering[[#This Row],[Pnr.]]=CQ$7,Tb.Financiering[[#This Row],[Eigen
bijdrage]]+Tb.Financiering[[#This Row],[Andere
subsidie(s)]]+Tb.Financiering[[#This Row],[Anders]],0)</f>
        <v>0</v>
      </c>
      <c r="CR119" s="259">
        <f>IF(Tb.Financiering[[#This Row],[Pnr.]]=CR$7,Tb.Financiering[[#This Row],[Eigen
bijdrage]]+Tb.Financiering[[#This Row],[Andere
subsidie(s)]]+Tb.Financiering[[#This Row],[Anders]],0)</f>
        <v>0</v>
      </c>
      <c r="CS119" s="259">
        <f>IF(Tb.Financiering[[#This Row],[Pnr.]]=CS$7,Tb.Financiering[[#This Row],[Eigen
bijdrage]]+Tb.Financiering[[#This Row],[Andere
subsidie(s)]]+Tb.Financiering[[#This Row],[Anders]],0)</f>
        <v>0</v>
      </c>
      <c r="CT119" s="259">
        <f>IF(Tb.Financiering[[#This Row],[Pnr.]]=CT$7,Tb.Financiering[[#This Row],[Eigen
bijdrage]]+Tb.Financiering[[#This Row],[Andere
subsidie(s)]]+Tb.Financiering[[#This Row],[Anders]],0)</f>
        <v>0</v>
      </c>
      <c r="CU119" s="259">
        <f>IF(Tb.Financiering[[#This Row],[Pnr.]]=CU$7,Tb.Financiering[[#This Row],[Eigen
bijdrage]]+Tb.Financiering[[#This Row],[Andere
subsidie(s)]]+Tb.Financiering[[#This Row],[Anders]],0)</f>
        <v>0</v>
      </c>
      <c r="CV119" s="259">
        <f>IF(Tb.Financiering[[#This Row],[Pnr.]]=CV$7,Tb.Financiering[[#This Row],[Eigen
bijdrage]]+Tb.Financiering[[#This Row],[Andere
subsidie(s)]]+Tb.Financiering[[#This Row],[Anders]],0)</f>
        <v>0</v>
      </c>
      <c r="CW119" s="259">
        <f>IF(Tb.Financiering[[#This Row],[Pnr.]]=CW$7,Tb.Financiering[[#This Row],[Eigen
bijdrage]]+Tb.Financiering[[#This Row],[Andere
subsidie(s)]]+Tb.Financiering[[#This Row],[Anders]],0)</f>
        <v>0</v>
      </c>
      <c r="CX119" s="259">
        <f>IF(Tb.Financiering[[#This Row],[Pnr.]]=CX$7,Tb.Financiering[[#This Row],[Eigen
bijdrage]]+Tb.Financiering[[#This Row],[Andere
subsidie(s)]]+Tb.Financiering[[#This Row],[Anders]],0)</f>
        <v>0</v>
      </c>
      <c r="CY119" s="259">
        <f>IF(Tb.Financiering[[#This Row],[Pnr.]]=CY$7,Tb.Financiering[[#This Row],[Eigen
bijdrage]]+Tb.Financiering[[#This Row],[Andere
subsidie(s)]]+Tb.Financiering[[#This Row],[Anders]],0)</f>
        <v>0</v>
      </c>
      <c r="CZ119" s="259">
        <f>IF(Tb.Financiering[[#This Row],[Pnr.]]=CZ$7,Tb.Financiering[[#This Row],[Eigen
bijdrage]]+Tb.Financiering[[#This Row],[Andere
subsidie(s)]]+Tb.Financiering[[#This Row],[Anders]],0)</f>
        <v>0</v>
      </c>
      <c r="DA119" s="259">
        <f>IF(Tb.Financiering[[#This Row],[Pnr.]]=DA$7,Tb.Financiering[[#This Row],[Eigen
bijdrage]]+Tb.Financiering[[#This Row],[Andere
subsidie(s)]]+Tb.Financiering[[#This Row],[Anders]],0)</f>
        <v>0</v>
      </c>
      <c r="DB119" s="259">
        <f>IF(Tb.Financiering[[#This Row],[Pnr.]]=DB$7,Tb.Financiering[[#This Row],[Eigen
bijdrage]]+Tb.Financiering[[#This Row],[Andere
subsidie(s)]]+Tb.Financiering[[#This Row],[Anders]],0)</f>
        <v>0</v>
      </c>
      <c r="DC119" s="259">
        <f>IF(Tb.Financiering[[#This Row],[Pnr.]]=DC$7,Tb.Financiering[[#This Row],[Eigen
bijdrage]]+Tb.Financiering[[#This Row],[Andere
subsidie(s)]]+Tb.Financiering[[#This Row],[Anders]],0)</f>
        <v>0</v>
      </c>
      <c r="DD119" s="259">
        <f>IF(Tb.Financiering[[#This Row],[Pnr.]]=DD$7,Tb.Financiering[[#This Row],[Eigen
bijdrage]]+Tb.Financiering[[#This Row],[Andere
subsidie(s)]]+Tb.Financiering[[#This Row],[Anders]],0)</f>
        <v>0</v>
      </c>
      <c r="DE119" s="259">
        <f>IF(Tb.Financiering[[#This Row],[Pnr.]]=DE$7,Tb.Financiering[[#This Row],[Eigen
bijdrage]]+Tb.Financiering[[#This Row],[Andere
subsidie(s)]]+Tb.Financiering[[#This Row],[Anders]],0)</f>
        <v>0</v>
      </c>
      <c r="DF119" s="259">
        <f>IF(Tb.Financiering[[#This Row],[Pnr.]]=DF$7,Tb.Financiering[[#This Row],[Eigen
bijdrage]]+Tb.Financiering[[#This Row],[Andere
subsidie(s)]]+Tb.Financiering[[#This Row],[Anders]],0)</f>
        <v>0</v>
      </c>
      <c r="DG119" s="259">
        <f>IF(Tb.Financiering[[#This Row],[Pnr.]]=DG$7,Tb.Financiering[[#This Row],[Eigen
bijdrage]]+Tb.Financiering[[#This Row],[Andere
subsidie(s)]]+Tb.Financiering[[#This Row],[Anders]],0)</f>
        <v>0</v>
      </c>
      <c r="DH119" s="259">
        <f>IF(Tb.Financiering[[#This Row],[Pnr.]]=DH$7,Tb.Financiering[[#This Row],[Eigen
bijdrage]]+Tb.Financiering[[#This Row],[Andere
subsidie(s)]]+Tb.Financiering[[#This Row],[Anders]],0)</f>
        <v>0</v>
      </c>
      <c r="DI119" s="259">
        <f>IF(Tb.Financiering[[#This Row],[Pnr.]]=DI$7,Tb.Financiering[[#This Row],[Eigen
bijdrage]]+Tb.Financiering[[#This Row],[Andere
subsidie(s)]]+Tb.Financiering[[#This Row],[Anders]],0)</f>
        <v>0</v>
      </c>
      <c r="DJ119" s="259">
        <f>IF(Tb.Financiering[[#This Row],[Pnr.]]=DJ$7,Tb.Financiering[[#This Row],[Eigen
bijdrage]]+Tb.Financiering[[#This Row],[Andere
subsidie(s)]]+Tb.Financiering[[#This Row],[Anders]],0)</f>
        <v>0</v>
      </c>
      <c r="DK119" s="259">
        <f>IF(Tb.Financiering[[#This Row],[Pnr.]]=DK$7,Tb.Financiering[[#This Row],[Eigen
bijdrage]]+Tb.Financiering[[#This Row],[Andere
subsidie(s)]]+Tb.Financiering[[#This Row],[Anders]],0)</f>
        <v>0</v>
      </c>
      <c r="XEZ119" s="267"/>
      <c r="XFA119" s="267"/>
      <c r="XFB119" s="267"/>
      <c r="XFC119" s="267"/>
      <c r="XFD119" s="31"/>
    </row>
    <row r="120" spans="1:115 16380:16384" s="4" customFormat="1" x14ac:dyDescent="0.3">
      <c r="A120" s="31"/>
      <c r="B120" s="147"/>
      <c r="C120" s="147"/>
      <c r="D120" s="11">
        <f>SUMIF(Tbl.Kosten[PSAnr.],Tb.Financiering[[#This Row],[PSAnr.]],Tbl.Kosten[Totaal kosten])</f>
        <v>0</v>
      </c>
      <c r="E120" s="164">
        <f>SUMIF(Tbl.Kosten[PSAnr.],Tb.Financiering[[#This Row],[PSAnr.]],Tbl.Kosten[Subsidie])</f>
        <v>0</v>
      </c>
      <c r="F120" s="165"/>
      <c r="G120" s="164">
        <f>Tb.Financiering[[#This Row],[Begrote kosten]]-Tb.Financiering[[#This Row],[Berekende GLB subsidie]]-Tb.Financiering[[#This Row],[Correctie GLB subsidie]]</f>
        <v>0</v>
      </c>
      <c r="H120" s="166"/>
      <c r="I120" s="166"/>
      <c r="J120" s="166"/>
      <c r="K120" s="162"/>
      <c r="L120" s="97">
        <f>Tb.Financiering[[#This Row],[Te financieren]]-SUM(Tb.Financiering[[#This Row],[Eigen
bijdrage]:[Anders]])</f>
        <v>0</v>
      </c>
      <c r="M120" s="170" t="str">
        <f>IFERROR(VLOOKUP(Tb.Financiering[[#This Row],[Partnernaam]],Tbl.Projectpartners[[Naam]:[PNr.]],9,FALSE),"")</f>
        <v/>
      </c>
      <c r="N120" s="152" t="str">
        <f>IFERROR(VLOOKUP(Tb.Financiering[[#This Row],[Subsidiabele activiteit]],Tbl.Subsidiehoogte[[Subsidieactiviteit]:[SAnr.]],3,FALSE),"")</f>
        <v/>
      </c>
      <c r="O120" s="152" t="str">
        <f>_xlfn.CONCAT(Tb.Financiering[[#This Row],[Pnr.]],Tb.Financiering[[#This Row],[SAnr.]])</f>
        <v/>
      </c>
      <c r="P120" s="154">
        <f>IF(Tb.Financiering[[#This Row],[Pnr.]]=P$7,Tb.Financiering[[#This Row],[Te financieren]]-Tb.Financiering[[#This Row],[Eigen
bijdrage]]-Tb.Financiering[[#This Row],[Andere
subsidie(s)]]-Tb.Financiering[[#This Row],[Anders]],0)</f>
        <v>0</v>
      </c>
      <c r="Q120" s="154">
        <f>IF(Tb.Financiering[[#This Row],[Pnr.]]=Q$7,Tb.Financiering[[#This Row],[Te financieren]]-Tb.Financiering[[#This Row],[Eigen
bijdrage]]-Tb.Financiering[[#This Row],[Andere
subsidie(s)]]-Tb.Financiering[[#This Row],[Anders]],0)</f>
        <v>0</v>
      </c>
      <c r="R120" s="154">
        <f>IF(Tb.Financiering[[#This Row],[Pnr.]]=R$7,Tb.Financiering[[#This Row],[Te financieren]]-Tb.Financiering[[#This Row],[Eigen
bijdrage]]-Tb.Financiering[[#This Row],[Andere
subsidie(s)]]-Tb.Financiering[[#This Row],[Anders]],0)</f>
        <v>0</v>
      </c>
      <c r="S120" s="154">
        <f>IF(Tb.Financiering[[#This Row],[Pnr.]]=S$7,Tb.Financiering[[#This Row],[Te financieren]]-Tb.Financiering[[#This Row],[Eigen
bijdrage]]-Tb.Financiering[[#This Row],[Andere
subsidie(s)]]-Tb.Financiering[[#This Row],[Anders]],0)</f>
        <v>0</v>
      </c>
      <c r="T120" s="154">
        <f>IF(Tb.Financiering[[#This Row],[Pnr.]]=T$7,Tb.Financiering[[#This Row],[Te financieren]]-Tb.Financiering[[#This Row],[Eigen
bijdrage]]-Tb.Financiering[[#This Row],[Andere
subsidie(s)]]-Tb.Financiering[[#This Row],[Anders]],0)</f>
        <v>0</v>
      </c>
      <c r="U120" s="154">
        <f>IF(Tb.Financiering[[#This Row],[Pnr.]]=U$7,Tb.Financiering[[#This Row],[Te financieren]]-Tb.Financiering[[#This Row],[Eigen
bijdrage]]-Tb.Financiering[[#This Row],[Andere
subsidie(s)]]-Tb.Financiering[[#This Row],[Anders]],0)</f>
        <v>0</v>
      </c>
      <c r="V120" s="154">
        <f>IF(Tb.Financiering[[#This Row],[Pnr.]]=V$7,Tb.Financiering[[#This Row],[Te financieren]]-Tb.Financiering[[#This Row],[Eigen
bijdrage]]-Tb.Financiering[[#This Row],[Andere
subsidie(s)]]-Tb.Financiering[[#This Row],[Anders]],0)</f>
        <v>0</v>
      </c>
      <c r="W120" s="154">
        <f>IF(Tb.Financiering[[#This Row],[Pnr.]]=W$7,Tb.Financiering[[#This Row],[Te financieren]]-Tb.Financiering[[#This Row],[Eigen
bijdrage]]-Tb.Financiering[[#This Row],[Andere
subsidie(s)]]-Tb.Financiering[[#This Row],[Anders]],0)</f>
        <v>0</v>
      </c>
      <c r="X120" s="154">
        <f>IF(Tb.Financiering[[#This Row],[Pnr.]]=X$7,Tb.Financiering[[#This Row],[Te financieren]]-Tb.Financiering[[#This Row],[Eigen
bijdrage]]-Tb.Financiering[[#This Row],[Andere
subsidie(s)]]-Tb.Financiering[[#This Row],[Anders]],0)</f>
        <v>0</v>
      </c>
      <c r="Y120" s="154">
        <f>IF(Tb.Financiering[[#This Row],[Pnr.]]=Y$7,Tb.Financiering[[#This Row],[Te financieren]]-Tb.Financiering[[#This Row],[Eigen
bijdrage]]-Tb.Financiering[[#This Row],[Andere
subsidie(s)]]-Tb.Financiering[[#This Row],[Anders]],0)</f>
        <v>0</v>
      </c>
      <c r="Z120" s="154">
        <f>IF(Tb.Financiering[[#This Row],[Pnr.]]=Z$7,Tb.Financiering[[#This Row],[Te financieren]]-Tb.Financiering[[#This Row],[Eigen
bijdrage]]-Tb.Financiering[[#This Row],[Andere
subsidie(s)]]-Tb.Financiering[[#This Row],[Anders]],0)</f>
        <v>0</v>
      </c>
      <c r="AA120" s="154">
        <f>IF(Tb.Financiering[[#This Row],[Pnr.]]=AA$7,Tb.Financiering[[#This Row],[Te financieren]]-Tb.Financiering[[#This Row],[Eigen
bijdrage]]-Tb.Financiering[[#This Row],[Andere
subsidie(s)]]-Tb.Financiering[[#This Row],[Anders]],0)</f>
        <v>0</v>
      </c>
      <c r="AB120" s="154">
        <f>IF(Tb.Financiering[[#This Row],[Pnr.]]=AB$7,Tb.Financiering[[#This Row],[Te financieren]]-Tb.Financiering[[#This Row],[Eigen
bijdrage]]-Tb.Financiering[[#This Row],[Andere
subsidie(s)]]-Tb.Financiering[[#This Row],[Anders]],0)</f>
        <v>0</v>
      </c>
      <c r="AC120" s="154">
        <f>IF(Tb.Financiering[[#This Row],[Pnr.]]=AC$7,Tb.Financiering[[#This Row],[Te financieren]]-Tb.Financiering[[#This Row],[Eigen
bijdrage]]-Tb.Financiering[[#This Row],[Andere
subsidie(s)]]-Tb.Financiering[[#This Row],[Anders]],0)</f>
        <v>0</v>
      </c>
      <c r="AD120" s="154">
        <f>IF(Tb.Financiering[[#This Row],[Pnr.]]=AD$7,Tb.Financiering[[#This Row],[Te financieren]]-Tb.Financiering[[#This Row],[Eigen
bijdrage]]-Tb.Financiering[[#This Row],[Andere
subsidie(s)]]-Tb.Financiering[[#This Row],[Anders]],0)</f>
        <v>0</v>
      </c>
      <c r="AE120" s="154">
        <f>IF(Tb.Financiering[[#This Row],[Pnr.]]=AE$7,Tb.Financiering[[#This Row],[Te financieren]]-Tb.Financiering[[#This Row],[Eigen
bijdrage]]-Tb.Financiering[[#This Row],[Andere
subsidie(s)]]-Tb.Financiering[[#This Row],[Anders]],0)</f>
        <v>0</v>
      </c>
      <c r="AF120" s="154">
        <f>IF(Tb.Financiering[[#This Row],[Pnr.]]=AF$7,Tb.Financiering[[#This Row],[Te financieren]]-Tb.Financiering[[#This Row],[Eigen
bijdrage]]-Tb.Financiering[[#This Row],[Andere
subsidie(s)]]-Tb.Financiering[[#This Row],[Anders]],0)</f>
        <v>0</v>
      </c>
      <c r="AG120" s="154">
        <f>IF(Tb.Financiering[[#This Row],[Pnr.]]=AG$7,Tb.Financiering[[#This Row],[Te financieren]]-Tb.Financiering[[#This Row],[Eigen
bijdrage]]-Tb.Financiering[[#This Row],[Andere
subsidie(s)]]-Tb.Financiering[[#This Row],[Anders]],0)</f>
        <v>0</v>
      </c>
      <c r="AH120" s="154">
        <f>IF(Tb.Financiering[[#This Row],[Pnr.]]=AH$7,Tb.Financiering[[#This Row],[Te financieren]]-Tb.Financiering[[#This Row],[Eigen
bijdrage]]-Tb.Financiering[[#This Row],[Andere
subsidie(s)]]-Tb.Financiering[[#This Row],[Anders]],0)</f>
        <v>0</v>
      </c>
      <c r="AI120" s="154">
        <f>IF(Tb.Financiering[[#This Row],[Pnr.]]=AI$7,Tb.Financiering[[#This Row],[Te financieren]]-Tb.Financiering[[#This Row],[Eigen
bijdrage]]-Tb.Financiering[[#This Row],[Andere
subsidie(s)]]-Tb.Financiering[[#This Row],[Anders]],0)</f>
        <v>0</v>
      </c>
      <c r="AJ120" s="154">
        <f>IF(Tb.Financiering[[#This Row],[Pnr.]]=AJ$7,Tb.Financiering[[#This Row],[Te financieren]]-Tb.Financiering[[#This Row],[Eigen
bijdrage]]-Tb.Financiering[[#This Row],[Andere
subsidie(s)]]-Tb.Financiering[[#This Row],[Anders]],0)</f>
        <v>0</v>
      </c>
      <c r="AK120" s="154">
        <f>IF(Tb.Financiering[[#This Row],[Pnr.]]=AK$7,Tb.Financiering[[#This Row],[Te financieren]]-Tb.Financiering[[#This Row],[Eigen
bijdrage]]-Tb.Financiering[[#This Row],[Andere
subsidie(s)]]-Tb.Financiering[[#This Row],[Anders]],0)</f>
        <v>0</v>
      </c>
      <c r="AL120" s="154">
        <f>IF(Tb.Financiering[[#This Row],[Pnr.]]=AL$7,Tb.Financiering[[#This Row],[Te financieren]]-Tb.Financiering[[#This Row],[Eigen
bijdrage]]-Tb.Financiering[[#This Row],[Andere
subsidie(s)]]-Tb.Financiering[[#This Row],[Anders]],0)</f>
        <v>0</v>
      </c>
      <c r="AM120" s="154">
        <f>IF(Tb.Financiering[[#This Row],[Pnr.]]=AM$7,Tb.Financiering[[#This Row],[Te financieren]]-Tb.Financiering[[#This Row],[Eigen
bijdrage]]-Tb.Financiering[[#This Row],[Andere
subsidie(s)]]-Tb.Financiering[[#This Row],[Anders]],0)</f>
        <v>0</v>
      </c>
      <c r="AN120" s="154">
        <f>IF(Tb.Financiering[[#This Row],[Pnr.]]=AN$7,Tb.Financiering[[#This Row],[Te financieren]]-Tb.Financiering[[#This Row],[Eigen
bijdrage]]-Tb.Financiering[[#This Row],[Andere
subsidie(s)]]-Tb.Financiering[[#This Row],[Anders]],0)</f>
        <v>0</v>
      </c>
      <c r="AO120" s="154">
        <f>IF(Tb.Financiering[[#This Row],[Pnr.]]=AO$7,Tb.Financiering[[#This Row],[Te financieren]]-Tb.Financiering[[#This Row],[Eigen
bijdrage]]-Tb.Financiering[[#This Row],[Andere
subsidie(s)]]-Tb.Financiering[[#This Row],[Anders]],0)</f>
        <v>0</v>
      </c>
      <c r="AP120" s="154">
        <f>IF(Tb.Financiering[[#This Row],[Pnr.]]=AP$7,Tb.Financiering[[#This Row],[Te financieren]]-Tb.Financiering[[#This Row],[Eigen
bijdrage]]-Tb.Financiering[[#This Row],[Andere
subsidie(s)]]-Tb.Financiering[[#This Row],[Anders]],0)</f>
        <v>0</v>
      </c>
      <c r="AQ120" s="154">
        <f>IF(Tb.Financiering[[#This Row],[Pnr.]]=AQ$7,Tb.Financiering[[#This Row],[Te financieren]]-Tb.Financiering[[#This Row],[Eigen
bijdrage]]-Tb.Financiering[[#This Row],[Andere
subsidie(s)]]-Tb.Financiering[[#This Row],[Anders]],0)</f>
        <v>0</v>
      </c>
      <c r="AR120" s="154">
        <f>IF(Tb.Financiering[[#This Row],[Pnr.]]=AR$7,Tb.Financiering[[#This Row],[Te financieren]]-Tb.Financiering[[#This Row],[Eigen
bijdrage]]-Tb.Financiering[[#This Row],[Andere
subsidie(s)]]-Tb.Financiering[[#This Row],[Anders]],0)</f>
        <v>0</v>
      </c>
      <c r="AS120" s="154">
        <f>IF(Tb.Financiering[[#This Row],[Pnr.]]=AS$7,Tb.Financiering[[#This Row],[Te financieren]]-Tb.Financiering[[#This Row],[Eigen
bijdrage]]-Tb.Financiering[[#This Row],[Andere
subsidie(s)]]-Tb.Financiering[[#This Row],[Anders]],0)</f>
        <v>0</v>
      </c>
      <c r="AT120" s="154">
        <f>IF(Tb.Financiering[[#This Row],[Pnr.]]=AT$7,Tb.Financiering[[#This Row],[Te financieren]]-Tb.Financiering[[#This Row],[Eigen
bijdrage]]-Tb.Financiering[[#This Row],[Andere
subsidie(s)]]-Tb.Financiering[[#This Row],[Anders]],0)</f>
        <v>0</v>
      </c>
      <c r="AU120" s="154">
        <f>IF(Tb.Financiering[[#This Row],[Pnr.]]=AU$7,Tb.Financiering[[#This Row],[Te financieren]]-Tb.Financiering[[#This Row],[Eigen
bijdrage]]-Tb.Financiering[[#This Row],[Andere
subsidie(s)]]-Tb.Financiering[[#This Row],[Anders]],0)</f>
        <v>0</v>
      </c>
      <c r="AV120" s="154">
        <f>IF(Tb.Financiering[[#This Row],[Pnr.]]=AV$7,Tb.Financiering[[#This Row],[Te financieren]]-Tb.Financiering[[#This Row],[Eigen
bijdrage]]-Tb.Financiering[[#This Row],[Andere
subsidie(s)]]-Tb.Financiering[[#This Row],[Anders]],0)</f>
        <v>0</v>
      </c>
      <c r="AW120" s="154">
        <f>IF(Tb.Financiering[[#This Row],[Pnr.]]=AW$7,Tb.Financiering[[#This Row],[Te financieren]]-Tb.Financiering[[#This Row],[Eigen
bijdrage]]-Tb.Financiering[[#This Row],[Andere
subsidie(s)]]-Tb.Financiering[[#This Row],[Anders]],0)</f>
        <v>0</v>
      </c>
      <c r="AX120" s="154">
        <f>IF(Tb.Financiering[[#This Row],[Pnr.]]=AX$7,Tb.Financiering[[#This Row],[Te financieren]]-Tb.Financiering[[#This Row],[Eigen
bijdrage]]-Tb.Financiering[[#This Row],[Andere
subsidie(s)]]-Tb.Financiering[[#This Row],[Anders]],0)</f>
        <v>0</v>
      </c>
      <c r="AY120" s="154">
        <f>IF(Tb.Financiering[[#This Row],[Pnr.]]=AY$7,Tb.Financiering[[#This Row],[Te financieren]]-Tb.Financiering[[#This Row],[Eigen
bijdrage]]-Tb.Financiering[[#This Row],[Andere
subsidie(s)]]-Tb.Financiering[[#This Row],[Anders]],0)</f>
        <v>0</v>
      </c>
      <c r="AZ120" s="154">
        <f>IF(Tb.Financiering[[#This Row],[Pnr.]]=AZ$7,Tb.Financiering[[#This Row],[Te financieren]]-Tb.Financiering[[#This Row],[Eigen
bijdrage]]-Tb.Financiering[[#This Row],[Andere
subsidie(s)]]-Tb.Financiering[[#This Row],[Anders]],0)</f>
        <v>0</v>
      </c>
      <c r="BA120" s="154">
        <f>IF(Tb.Financiering[[#This Row],[Pnr.]]=BA$7,Tb.Financiering[[#This Row],[Te financieren]]-Tb.Financiering[[#This Row],[Eigen
bijdrage]]-Tb.Financiering[[#This Row],[Andere
subsidie(s)]]-Tb.Financiering[[#This Row],[Anders]],0)</f>
        <v>0</v>
      </c>
      <c r="BB120" s="154">
        <f>IF(Tb.Financiering[[#This Row],[Pnr.]]=BB$7,Tb.Financiering[[#This Row],[Te financieren]]-Tb.Financiering[[#This Row],[Eigen
bijdrage]]-Tb.Financiering[[#This Row],[Andere
subsidie(s)]]-Tb.Financiering[[#This Row],[Anders]],0)</f>
        <v>0</v>
      </c>
      <c r="BC120" s="154">
        <f>IF(Tb.Financiering[[#This Row],[Pnr.]]=BC$7,Tb.Financiering[[#This Row],[Te financieren]]-Tb.Financiering[[#This Row],[Eigen
bijdrage]]-Tb.Financiering[[#This Row],[Andere
subsidie(s)]]-Tb.Financiering[[#This Row],[Anders]],0)</f>
        <v>0</v>
      </c>
      <c r="BD120" s="154">
        <f>IF(Tb.Financiering[[#This Row],[Pnr.]]=BD$7,Tb.Financiering[[#This Row],[Te financieren]]-Tb.Financiering[[#This Row],[Eigen
bijdrage]]-Tb.Financiering[[#This Row],[Andere
subsidie(s)]]-Tb.Financiering[[#This Row],[Anders]],0)</f>
        <v>0</v>
      </c>
      <c r="BE120" s="154">
        <f>IF(Tb.Financiering[[#This Row],[Pnr.]]=BE$7,Tb.Financiering[[#This Row],[Te financieren]]-Tb.Financiering[[#This Row],[Eigen
bijdrage]]-Tb.Financiering[[#This Row],[Andere
subsidie(s)]]-Tb.Financiering[[#This Row],[Anders]],0)</f>
        <v>0</v>
      </c>
      <c r="BF120" s="154">
        <f>IF(Tb.Financiering[[#This Row],[Pnr.]]=BF$7,Tb.Financiering[[#This Row],[Te financieren]]-Tb.Financiering[[#This Row],[Eigen
bijdrage]]-Tb.Financiering[[#This Row],[Andere
subsidie(s)]]-Tb.Financiering[[#This Row],[Anders]],0)</f>
        <v>0</v>
      </c>
      <c r="BG120" s="154">
        <f>IF(Tb.Financiering[[#This Row],[Pnr.]]=BG$7,Tb.Financiering[[#This Row],[Te financieren]]-Tb.Financiering[[#This Row],[Eigen
bijdrage]]-Tb.Financiering[[#This Row],[Andere
subsidie(s)]]-Tb.Financiering[[#This Row],[Anders]],0)</f>
        <v>0</v>
      </c>
      <c r="BH120" s="154">
        <f>IF(Tb.Financiering[[#This Row],[Pnr.]]=BH$7,Tb.Financiering[[#This Row],[Te financieren]]-Tb.Financiering[[#This Row],[Eigen
bijdrage]]-Tb.Financiering[[#This Row],[Andere
subsidie(s)]]-Tb.Financiering[[#This Row],[Anders]],0)</f>
        <v>0</v>
      </c>
      <c r="BI120" s="154">
        <f>IF(Tb.Financiering[[#This Row],[Pnr.]]=BI$7,Tb.Financiering[[#This Row],[Te financieren]]-Tb.Financiering[[#This Row],[Eigen
bijdrage]]-Tb.Financiering[[#This Row],[Andere
subsidie(s)]]-Tb.Financiering[[#This Row],[Anders]],0)</f>
        <v>0</v>
      </c>
      <c r="BJ120" s="154">
        <f>IF(Tb.Financiering[[#This Row],[Pnr.]]=BJ$7,Tb.Financiering[[#This Row],[Te financieren]]-Tb.Financiering[[#This Row],[Eigen
bijdrage]]-Tb.Financiering[[#This Row],[Andere
subsidie(s)]]-Tb.Financiering[[#This Row],[Anders]],0)</f>
        <v>0</v>
      </c>
      <c r="BK120" s="154">
        <f>IF(Tb.Financiering[[#This Row],[Pnr.]]=BK$7,Tb.Financiering[[#This Row],[Te financieren]]-Tb.Financiering[[#This Row],[Eigen
bijdrage]]-Tb.Financiering[[#This Row],[Andere
subsidie(s)]]-Tb.Financiering[[#This Row],[Anders]],0)</f>
        <v>0</v>
      </c>
      <c r="BL120" s="154">
        <f>IF(Tb.Financiering[[#This Row],[Pnr.]]=BL$7,Tb.Financiering[[#This Row],[Te financieren]]-Tb.Financiering[[#This Row],[Eigen
bijdrage]]-Tb.Financiering[[#This Row],[Andere
subsidie(s)]]-Tb.Financiering[[#This Row],[Anders]],0)</f>
        <v>0</v>
      </c>
      <c r="BM120" s="154">
        <f>IF(Tb.Financiering[[#This Row],[Pnr.]]=BM$7,Tb.Financiering[[#This Row],[Te financieren]]-Tb.Financiering[[#This Row],[Eigen
bijdrage]]-Tb.Financiering[[#This Row],[Andere
subsidie(s)]]-Tb.Financiering[[#This Row],[Anders]],0)</f>
        <v>0</v>
      </c>
      <c r="BN120" s="259">
        <f>IF(Tb.Financiering[[#This Row],[Pnr.]]=BN$7,Tb.Financiering[[#This Row],[Eigen
bijdrage]]+Tb.Financiering[[#This Row],[Andere
subsidie(s)]]+Tb.Financiering[[#This Row],[Anders]],0)</f>
        <v>0</v>
      </c>
      <c r="BO120" s="259">
        <f>IF(Tb.Financiering[[#This Row],[Pnr.]]=BO$7,Tb.Financiering[[#This Row],[Eigen
bijdrage]]+Tb.Financiering[[#This Row],[Andere
subsidie(s)]]+Tb.Financiering[[#This Row],[Anders]],0)</f>
        <v>0</v>
      </c>
      <c r="BP120" s="259">
        <f>IF(Tb.Financiering[[#This Row],[Pnr.]]=BP$7,Tb.Financiering[[#This Row],[Eigen
bijdrage]]+Tb.Financiering[[#This Row],[Andere
subsidie(s)]]+Tb.Financiering[[#This Row],[Anders]],0)</f>
        <v>0</v>
      </c>
      <c r="BQ120" s="259">
        <f>IF(Tb.Financiering[[#This Row],[Pnr.]]=BQ$7,Tb.Financiering[[#This Row],[Eigen
bijdrage]]+Tb.Financiering[[#This Row],[Andere
subsidie(s)]]+Tb.Financiering[[#This Row],[Anders]],0)</f>
        <v>0</v>
      </c>
      <c r="BR120" s="259">
        <f>IF(Tb.Financiering[[#This Row],[Pnr.]]=BR$7,Tb.Financiering[[#This Row],[Eigen
bijdrage]]+Tb.Financiering[[#This Row],[Andere
subsidie(s)]]+Tb.Financiering[[#This Row],[Anders]],0)</f>
        <v>0</v>
      </c>
      <c r="BS120" s="259">
        <f>IF(Tb.Financiering[[#This Row],[Pnr.]]=BS$7,Tb.Financiering[[#This Row],[Eigen
bijdrage]]+Tb.Financiering[[#This Row],[Andere
subsidie(s)]]+Tb.Financiering[[#This Row],[Anders]],0)</f>
        <v>0</v>
      </c>
      <c r="BT120" s="259">
        <f>IF(Tb.Financiering[[#This Row],[Pnr.]]=BT$7,Tb.Financiering[[#This Row],[Eigen
bijdrage]]+Tb.Financiering[[#This Row],[Andere
subsidie(s)]]+Tb.Financiering[[#This Row],[Anders]],0)</f>
        <v>0</v>
      </c>
      <c r="BU120" s="259">
        <f>IF(Tb.Financiering[[#This Row],[Pnr.]]=BU$7,Tb.Financiering[[#This Row],[Eigen
bijdrage]]+Tb.Financiering[[#This Row],[Andere
subsidie(s)]]+Tb.Financiering[[#This Row],[Anders]],0)</f>
        <v>0</v>
      </c>
      <c r="BV120" s="259">
        <f>IF(Tb.Financiering[[#This Row],[Pnr.]]=BV$7,Tb.Financiering[[#This Row],[Eigen
bijdrage]]+Tb.Financiering[[#This Row],[Andere
subsidie(s)]]+Tb.Financiering[[#This Row],[Anders]],0)</f>
        <v>0</v>
      </c>
      <c r="BW120" s="259">
        <f>IF(Tb.Financiering[[#This Row],[Pnr.]]=BW$7,Tb.Financiering[[#This Row],[Eigen
bijdrage]]+Tb.Financiering[[#This Row],[Andere
subsidie(s)]]+Tb.Financiering[[#This Row],[Anders]],0)</f>
        <v>0</v>
      </c>
      <c r="BX120" s="259">
        <f>IF(Tb.Financiering[[#This Row],[Pnr.]]=BX$7,Tb.Financiering[[#This Row],[Eigen
bijdrage]]+Tb.Financiering[[#This Row],[Andere
subsidie(s)]]+Tb.Financiering[[#This Row],[Anders]],0)</f>
        <v>0</v>
      </c>
      <c r="BY120" s="259">
        <f>IF(Tb.Financiering[[#This Row],[Pnr.]]=BY$7,Tb.Financiering[[#This Row],[Eigen
bijdrage]]+Tb.Financiering[[#This Row],[Andere
subsidie(s)]]+Tb.Financiering[[#This Row],[Anders]],0)</f>
        <v>0</v>
      </c>
      <c r="BZ120" s="259">
        <f>IF(Tb.Financiering[[#This Row],[Pnr.]]=BZ$7,Tb.Financiering[[#This Row],[Eigen
bijdrage]]+Tb.Financiering[[#This Row],[Andere
subsidie(s)]]+Tb.Financiering[[#This Row],[Anders]],0)</f>
        <v>0</v>
      </c>
      <c r="CA120" s="259">
        <f>IF(Tb.Financiering[[#This Row],[Pnr.]]=CA$7,Tb.Financiering[[#This Row],[Eigen
bijdrage]]+Tb.Financiering[[#This Row],[Andere
subsidie(s)]]+Tb.Financiering[[#This Row],[Anders]],0)</f>
        <v>0</v>
      </c>
      <c r="CB120" s="259">
        <f>IF(Tb.Financiering[[#This Row],[Pnr.]]=CB$7,Tb.Financiering[[#This Row],[Eigen
bijdrage]]+Tb.Financiering[[#This Row],[Andere
subsidie(s)]]+Tb.Financiering[[#This Row],[Anders]],0)</f>
        <v>0</v>
      </c>
      <c r="CC120" s="259">
        <f>IF(Tb.Financiering[[#This Row],[Pnr.]]=CC$7,Tb.Financiering[[#This Row],[Eigen
bijdrage]]+Tb.Financiering[[#This Row],[Andere
subsidie(s)]]+Tb.Financiering[[#This Row],[Anders]],0)</f>
        <v>0</v>
      </c>
      <c r="CD120" s="259">
        <f>IF(Tb.Financiering[[#This Row],[Pnr.]]=CD$7,Tb.Financiering[[#This Row],[Eigen
bijdrage]]+Tb.Financiering[[#This Row],[Andere
subsidie(s)]]+Tb.Financiering[[#This Row],[Anders]],0)</f>
        <v>0</v>
      </c>
      <c r="CE120" s="259">
        <f>IF(Tb.Financiering[[#This Row],[Pnr.]]=CE$7,Tb.Financiering[[#This Row],[Eigen
bijdrage]]+Tb.Financiering[[#This Row],[Andere
subsidie(s)]]+Tb.Financiering[[#This Row],[Anders]],0)</f>
        <v>0</v>
      </c>
      <c r="CF120" s="259">
        <f>IF(Tb.Financiering[[#This Row],[Pnr.]]=CF$7,Tb.Financiering[[#This Row],[Eigen
bijdrage]]+Tb.Financiering[[#This Row],[Andere
subsidie(s)]]+Tb.Financiering[[#This Row],[Anders]],0)</f>
        <v>0</v>
      </c>
      <c r="CG120" s="259">
        <f>IF(Tb.Financiering[[#This Row],[Pnr.]]=CG$7,Tb.Financiering[[#This Row],[Eigen
bijdrage]]+Tb.Financiering[[#This Row],[Andere
subsidie(s)]]+Tb.Financiering[[#This Row],[Anders]],0)</f>
        <v>0</v>
      </c>
      <c r="CH120" s="259">
        <f>IF(Tb.Financiering[[#This Row],[Pnr.]]=CH$7,Tb.Financiering[[#This Row],[Eigen
bijdrage]]+Tb.Financiering[[#This Row],[Andere
subsidie(s)]]+Tb.Financiering[[#This Row],[Anders]],0)</f>
        <v>0</v>
      </c>
      <c r="CI120" s="259">
        <f>IF(Tb.Financiering[[#This Row],[Pnr.]]=CI$7,Tb.Financiering[[#This Row],[Eigen
bijdrage]]+Tb.Financiering[[#This Row],[Andere
subsidie(s)]]+Tb.Financiering[[#This Row],[Anders]],0)</f>
        <v>0</v>
      </c>
      <c r="CJ120" s="259">
        <f>IF(Tb.Financiering[[#This Row],[Pnr.]]=CJ$7,Tb.Financiering[[#This Row],[Eigen
bijdrage]]+Tb.Financiering[[#This Row],[Andere
subsidie(s)]]+Tb.Financiering[[#This Row],[Anders]],0)</f>
        <v>0</v>
      </c>
      <c r="CK120" s="259">
        <f>IF(Tb.Financiering[[#This Row],[Pnr.]]=CK$7,Tb.Financiering[[#This Row],[Eigen
bijdrage]]+Tb.Financiering[[#This Row],[Andere
subsidie(s)]]+Tb.Financiering[[#This Row],[Anders]],0)</f>
        <v>0</v>
      </c>
      <c r="CL120" s="259">
        <f>IF(Tb.Financiering[[#This Row],[Pnr.]]=CL$7,Tb.Financiering[[#This Row],[Eigen
bijdrage]]+Tb.Financiering[[#This Row],[Andere
subsidie(s)]]+Tb.Financiering[[#This Row],[Anders]],0)</f>
        <v>0</v>
      </c>
      <c r="CM120" s="259">
        <f>IF(Tb.Financiering[[#This Row],[Pnr.]]=CM$7,Tb.Financiering[[#This Row],[Eigen
bijdrage]]+Tb.Financiering[[#This Row],[Andere
subsidie(s)]]+Tb.Financiering[[#This Row],[Anders]],0)</f>
        <v>0</v>
      </c>
      <c r="CN120" s="259">
        <f>IF(Tb.Financiering[[#This Row],[Pnr.]]=CN$7,Tb.Financiering[[#This Row],[Eigen
bijdrage]]+Tb.Financiering[[#This Row],[Andere
subsidie(s)]]+Tb.Financiering[[#This Row],[Anders]],0)</f>
        <v>0</v>
      </c>
      <c r="CO120" s="259">
        <f>IF(Tb.Financiering[[#This Row],[Pnr.]]=CO$7,Tb.Financiering[[#This Row],[Eigen
bijdrage]]+Tb.Financiering[[#This Row],[Andere
subsidie(s)]]+Tb.Financiering[[#This Row],[Anders]],0)</f>
        <v>0</v>
      </c>
      <c r="CP120" s="259">
        <f>IF(Tb.Financiering[[#This Row],[Pnr.]]=CP$7,Tb.Financiering[[#This Row],[Eigen
bijdrage]]+Tb.Financiering[[#This Row],[Andere
subsidie(s)]]+Tb.Financiering[[#This Row],[Anders]],0)</f>
        <v>0</v>
      </c>
      <c r="CQ120" s="259">
        <f>IF(Tb.Financiering[[#This Row],[Pnr.]]=CQ$7,Tb.Financiering[[#This Row],[Eigen
bijdrage]]+Tb.Financiering[[#This Row],[Andere
subsidie(s)]]+Tb.Financiering[[#This Row],[Anders]],0)</f>
        <v>0</v>
      </c>
      <c r="CR120" s="259">
        <f>IF(Tb.Financiering[[#This Row],[Pnr.]]=CR$7,Tb.Financiering[[#This Row],[Eigen
bijdrage]]+Tb.Financiering[[#This Row],[Andere
subsidie(s)]]+Tb.Financiering[[#This Row],[Anders]],0)</f>
        <v>0</v>
      </c>
      <c r="CS120" s="259">
        <f>IF(Tb.Financiering[[#This Row],[Pnr.]]=CS$7,Tb.Financiering[[#This Row],[Eigen
bijdrage]]+Tb.Financiering[[#This Row],[Andere
subsidie(s)]]+Tb.Financiering[[#This Row],[Anders]],0)</f>
        <v>0</v>
      </c>
      <c r="CT120" s="259">
        <f>IF(Tb.Financiering[[#This Row],[Pnr.]]=CT$7,Tb.Financiering[[#This Row],[Eigen
bijdrage]]+Tb.Financiering[[#This Row],[Andere
subsidie(s)]]+Tb.Financiering[[#This Row],[Anders]],0)</f>
        <v>0</v>
      </c>
      <c r="CU120" s="259">
        <f>IF(Tb.Financiering[[#This Row],[Pnr.]]=CU$7,Tb.Financiering[[#This Row],[Eigen
bijdrage]]+Tb.Financiering[[#This Row],[Andere
subsidie(s)]]+Tb.Financiering[[#This Row],[Anders]],0)</f>
        <v>0</v>
      </c>
      <c r="CV120" s="259">
        <f>IF(Tb.Financiering[[#This Row],[Pnr.]]=CV$7,Tb.Financiering[[#This Row],[Eigen
bijdrage]]+Tb.Financiering[[#This Row],[Andere
subsidie(s)]]+Tb.Financiering[[#This Row],[Anders]],0)</f>
        <v>0</v>
      </c>
      <c r="CW120" s="259">
        <f>IF(Tb.Financiering[[#This Row],[Pnr.]]=CW$7,Tb.Financiering[[#This Row],[Eigen
bijdrage]]+Tb.Financiering[[#This Row],[Andere
subsidie(s)]]+Tb.Financiering[[#This Row],[Anders]],0)</f>
        <v>0</v>
      </c>
      <c r="CX120" s="259">
        <f>IF(Tb.Financiering[[#This Row],[Pnr.]]=CX$7,Tb.Financiering[[#This Row],[Eigen
bijdrage]]+Tb.Financiering[[#This Row],[Andere
subsidie(s)]]+Tb.Financiering[[#This Row],[Anders]],0)</f>
        <v>0</v>
      </c>
      <c r="CY120" s="259">
        <f>IF(Tb.Financiering[[#This Row],[Pnr.]]=CY$7,Tb.Financiering[[#This Row],[Eigen
bijdrage]]+Tb.Financiering[[#This Row],[Andere
subsidie(s)]]+Tb.Financiering[[#This Row],[Anders]],0)</f>
        <v>0</v>
      </c>
      <c r="CZ120" s="259">
        <f>IF(Tb.Financiering[[#This Row],[Pnr.]]=CZ$7,Tb.Financiering[[#This Row],[Eigen
bijdrage]]+Tb.Financiering[[#This Row],[Andere
subsidie(s)]]+Tb.Financiering[[#This Row],[Anders]],0)</f>
        <v>0</v>
      </c>
      <c r="DA120" s="259">
        <f>IF(Tb.Financiering[[#This Row],[Pnr.]]=DA$7,Tb.Financiering[[#This Row],[Eigen
bijdrage]]+Tb.Financiering[[#This Row],[Andere
subsidie(s)]]+Tb.Financiering[[#This Row],[Anders]],0)</f>
        <v>0</v>
      </c>
      <c r="DB120" s="259">
        <f>IF(Tb.Financiering[[#This Row],[Pnr.]]=DB$7,Tb.Financiering[[#This Row],[Eigen
bijdrage]]+Tb.Financiering[[#This Row],[Andere
subsidie(s)]]+Tb.Financiering[[#This Row],[Anders]],0)</f>
        <v>0</v>
      </c>
      <c r="DC120" s="259">
        <f>IF(Tb.Financiering[[#This Row],[Pnr.]]=DC$7,Tb.Financiering[[#This Row],[Eigen
bijdrage]]+Tb.Financiering[[#This Row],[Andere
subsidie(s)]]+Tb.Financiering[[#This Row],[Anders]],0)</f>
        <v>0</v>
      </c>
      <c r="DD120" s="259">
        <f>IF(Tb.Financiering[[#This Row],[Pnr.]]=DD$7,Tb.Financiering[[#This Row],[Eigen
bijdrage]]+Tb.Financiering[[#This Row],[Andere
subsidie(s)]]+Tb.Financiering[[#This Row],[Anders]],0)</f>
        <v>0</v>
      </c>
      <c r="DE120" s="259">
        <f>IF(Tb.Financiering[[#This Row],[Pnr.]]=DE$7,Tb.Financiering[[#This Row],[Eigen
bijdrage]]+Tb.Financiering[[#This Row],[Andere
subsidie(s)]]+Tb.Financiering[[#This Row],[Anders]],0)</f>
        <v>0</v>
      </c>
      <c r="DF120" s="259">
        <f>IF(Tb.Financiering[[#This Row],[Pnr.]]=DF$7,Tb.Financiering[[#This Row],[Eigen
bijdrage]]+Tb.Financiering[[#This Row],[Andere
subsidie(s)]]+Tb.Financiering[[#This Row],[Anders]],0)</f>
        <v>0</v>
      </c>
      <c r="DG120" s="259">
        <f>IF(Tb.Financiering[[#This Row],[Pnr.]]=DG$7,Tb.Financiering[[#This Row],[Eigen
bijdrage]]+Tb.Financiering[[#This Row],[Andere
subsidie(s)]]+Tb.Financiering[[#This Row],[Anders]],0)</f>
        <v>0</v>
      </c>
      <c r="DH120" s="259">
        <f>IF(Tb.Financiering[[#This Row],[Pnr.]]=DH$7,Tb.Financiering[[#This Row],[Eigen
bijdrage]]+Tb.Financiering[[#This Row],[Andere
subsidie(s)]]+Tb.Financiering[[#This Row],[Anders]],0)</f>
        <v>0</v>
      </c>
      <c r="DI120" s="259">
        <f>IF(Tb.Financiering[[#This Row],[Pnr.]]=DI$7,Tb.Financiering[[#This Row],[Eigen
bijdrage]]+Tb.Financiering[[#This Row],[Andere
subsidie(s)]]+Tb.Financiering[[#This Row],[Anders]],0)</f>
        <v>0</v>
      </c>
      <c r="DJ120" s="259">
        <f>IF(Tb.Financiering[[#This Row],[Pnr.]]=DJ$7,Tb.Financiering[[#This Row],[Eigen
bijdrage]]+Tb.Financiering[[#This Row],[Andere
subsidie(s)]]+Tb.Financiering[[#This Row],[Anders]],0)</f>
        <v>0</v>
      </c>
      <c r="DK120" s="259">
        <f>IF(Tb.Financiering[[#This Row],[Pnr.]]=DK$7,Tb.Financiering[[#This Row],[Eigen
bijdrage]]+Tb.Financiering[[#This Row],[Andere
subsidie(s)]]+Tb.Financiering[[#This Row],[Anders]],0)</f>
        <v>0</v>
      </c>
      <c r="XEZ120" s="267"/>
      <c r="XFA120" s="267"/>
      <c r="XFB120" s="267"/>
      <c r="XFC120" s="267"/>
      <c r="XFD120" s="31"/>
    </row>
    <row r="121" spans="1:115 16380:16384" s="4" customFormat="1" x14ac:dyDescent="0.3">
      <c r="A121" s="31"/>
      <c r="B121" s="147"/>
      <c r="C121" s="147"/>
      <c r="D121" s="11">
        <f>SUMIF(Tbl.Kosten[PSAnr.],Tb.Financiering[[#This Row],[PSAnr.]],Tbl.Kosten[Totaal kosten])</f>
        <v>0</v>
      </c>
      <c r="E121" s="164">
        <f>SUMIF(Tbl.Kosten[PSAnr.],Tb.Financiering[[#This Row],[PSAnr.]],Tbl.Kosten[Subsidie])</f>
        <v>0</v>
      </c>
      <c r="F121" s="165"/>
      <c r="G121" s="164">
        <f>Tb.Financiering[[#This Row],[Begrote kosten]]-Tb.Financiering[[#This Row],[Berekende GLB subsidie]]-Tb.Financiering[[#This Row],[Correctie GLB subsidie]]</f>
        <v>0</v>
      </c>
      <c r="H121" s="166"/>
      <c r="I121" s="166"/>
      <c r="J121" s="166"/>
      <c r="K121" s="162"/>
      <c r="L121" s="97">
        <f>Tb.Financiering[[#This Row],[Te financieren]]-SUM(Tb.Financiering[[#This Row],[Eigen
bijdrage]:[Anders]])</f>
        <v>0</v>
      </c>
      <c r="M121" s="170" t="str">
        <f>IFERROR(VLOOKUP(Tb.Financiering[[#This Row],[Partnernaam]],Tbl.Projectpartners[[Naam]:[PNr.]],9,FALSE),"")</f>
        <v/>
      </c>
      <c r="N121" s="152" t="str">
        <f>IFERROR(VLOOKUP(Tb.Financiering[[#This Row],[Subsidiabele activiteit]],Tbl.Subsidiehoogte[[Subsidieactiviteit]:[SAnr.]],3,FALSE),"")</f>
        <v/>
      </c>
      <c r="O121" s="152" t="str">
        <f>_xlfn.CONCAT(Tb.Financiering[[#This Row],[Pnr.]],Tb.Financiering[[#This Row],[SAnr.]])</f>
        <v/>
      </c>
      <c r="P121" s="154">
        <f>IF(Tb.Financiering[[#This Row],[Pnr.]]=P$7,Tb.Financiering[[#This Row],[Te financieren]]-Tb.Financiering[[#This Row],[Eigen
bijdrage]]-Tb.Financiering[[#This Row],[Andere
subsidie(s)]]-Tb.Financiering[[#This Row],[Anders]],0)</f>
        <v>0</v>
      </c>
      <c r="Q121" s="154">
        <f>IF(Tb.Financiering[[#This Row],[Pnr.]]=Q$7,Tb.Financiering[[#This Row],[Te financieren]]-Tb.Financiering[[#This Row],[Eigen
bijdrage]]-Tb.Financiering[[#This Row],[Andere
subsidie(s)]]-Tb.Financiering[[#This Row],[Anders]],0)</f>
        <v>0</v>
      </c>
      <c r="R121" s="154">
        <f>IF(Tb.Financiering[[#This Row],[Pnr.]]=R$7,Tb.Financiering[[#This Row],[Te financieren]]-Tb.Financiering[[#This Row],[Eigen
bijdrage]]-Tb.Financiering[[#This Row],[Andere
subsidie(s)]]-Tb.Financiering[[#This Row],[Anders]],0)</f>
        <v>0</v>
      </c>
      <c r="S121" s="154">
        <f>IF(Tb.Financiering[[#This Row],[Pnr.]]=S$7,Tb.Financiering[[#This Row],[Te financieren]]-Tb.Financiering[[#This Row],[Eigen
bijdrage]]-Tb.Financiering[[#This Row],[Andere
subsidie(s)]]-Tb.Financiering[[#This Row],[Anders]],0)</f>
        <v>0</v>
      </c>
      <c r="T121" s="154">
        <f>IF(Tb.Financiering[[#This Row],[Pnr.]]=T$7,Tb.Financiering[[#This Row],[Te financieren]]-Tb.Financiering[[#This Row],[Eigen
bijdrage]]-Tb.Financiering[[#This Row],[Andere
subsidie(s)]]-Tb.Financiering[[#This Row],[Anders]],0)</f>
        <v>0</v>
      </c>
      <c r="U121" s="154">
        <f>IF(Tb.Financiering[[#This Row],[Pnr.]]=U$7,Tb.Financiering[[#This Row],[Te financieren]]-Tb.Financiering[[#This Row],[Eigen
bijdrage]]-Tb.Financiering[[#This Row],[Andere
subsidie(s)]]-Tb.Financiering[[#This Row],[Anders]],0)</f>
        <v>0</v>
      </c>
      <c r="V121" s="154">
        <f>IF(Tb.Financiering[[#This Row],[Pnr.]]=V$7,Tb.Financiering[[#This Row],[Te financieren]]-Tb.Financiering[[#This Row],[Eigen
bijdrage]]-Tb.Financiering[[#This Row],[Andere
subsidie(s)]]-Tb.Financiering[[#This Row],[Anders]],0)</f>
        <v>0</v>
      </c>
      <c r="W121" s="154">
        <f>IF(Tb.Financiering[[#This Row],[Pnr.]]=W$7,Tb.Financiering[[#This Row],[Te financieren]]-Tb.Financiering[[#This Row],[Eigen
bijdrage]]-Tb.Financiering[[#This Row],[Andere
subsidie(s)]]-Tb.Financiering[[#This Row],[Anders]],0)</f>
        <v>0</v>
      </c>
      <c r="X121" s="154">
        <f>IF(Tb.Financiering[[#This Row],[Pnr.]]=X$7,Tb.Financiering[[#This Row],[Te financieren]]-Tb.Financiering[[#This Row],[Eigen
bijdrage]]-Tb.Financiering[[#This Row],[Andere
subsidie(s)]]-Tb.Financiering[[#This Row],[Anders]],0)</f>
        <v>0</v>
      </c>
      <c r="Y121" s="154">
        <f>IF(Tb.Financiering[[#This Row],[Pnr.]]=Y$7,Tb.Financiering[[#This Row],[Te financieren]]-Tb.Financiering[[#This Row],[Eigen
bijdrage]]-Tb.Financiering[[#This Row],[Andere
subsidie(s)]]-Tb.Financiering[[#This Row],[Anders]],0)</f>
        <v>0</v>
      </c>
      <c r="Z121" s="154">
        <f>IF(Tb.Financiering[[#This Row],[Pnr.]]=Z$7,Tb.Financiering[[#This Row],[Te financieren]]-Tb.Financiering[[#This Row],[Eigen
bijdrage]]-Tb.Financiering[[#This Row],[Andere
subsidie(s)]]-Tb.Financiering[[#This Row],[Anders]],0)</f>
        <v>0</v>
      </c>
      <c r="AA121" s="154">
        <f>IF(Tb.Financiering[[#This Row],[Pnr.]]=AA$7,Tb.Financiering[[#This Row],[Te financieren]]-Tb.Financiering[[#This Row],[Eigen
bijdrage]]-Tb.Financiering[[#This Row],[Andere
subsidie(s)]]-Tb.Financiering[[#This Row],[Anders]],0)</f>
        <v>0</v>
      </c>
      <c r="AB121" s="154">
        <f>IF(Tb.Financiering[[#This Row],[Pnr.]]=AB$7,Tb.Financiering[[#This Row],[Te financieren]]-Tb.Financiering[[#This Row],[Eigen
bijdrage]]-Tb.Financiering[[#This Row],[Andere
subsidie(s)]]-Tb.Financiering[[#This Row],[Anders]],0)</f>
        <v>0</v>
      </c>
      <c r="AC121" s="154">
        <f>IF(Tb.Financiering[[#This Row],[Pnr.]]=AC$7,Tb.Financiering[[#This Row],[Te financieren]]-Tb.Financiering[[#This Row],[Eigen
bijdrage]]-Tb.Financiering[[#This Row],[Andere
subsidie(s)]]-Tb.Financiering[[#This Row],[Anders]],0)</f>
        <v>0</v>
      </c>
      <c r="AD121" s="154">
        <f>IF(Tb.Financiering[[#This Row],[Pnr.]]=AD$7,Tb.Financiering[[#This Row],[Te financieren]]-Tb.Financiering[[#This Row],[Eigen
bijdrage]]-Tb.Financiering[[#This Row],[Andere
subsidie(s)]]-Tb.Financiering[[#This Row],[Anders]],0)</f>
        <v>0</v>
      </c>
      <c r="AE121" s="154">
        <f>IF(Tb.Financiering[[#This Row],[Pnr.]]=AE$7,Tb.Financiering[[#This Row],[Te financieren]]-Tb.Financiering[[#This Row],[Eigen
bijdrage]]-Tb.Financiering[[#This Row],[Andere
subsidie(s)]]-Tb.Financiering[[#This Row],[Anders]],0)</f>
        <v>0</v>
      </c>
      <c r="AF121" s="154">
        <f>IF(Tb.Financiering[[#This Row],[Pnr.]]=AF$7,Tb.Financiering[[#This Row],[Te financieren]]-Tb.Financiering[[#This Row],[Eigen
bijdrage]]-Tb.Financiering[[#This Row],[Andere
subsidie(s)]]-Tb.Financiering[[#This Row],[Anders]],0)</f>
        <v>0</v>
      </c>
      <c r="AG121" s="154">
        <f>IF(Tb.Financiering[[#This Row],[Pnr.]]=AG$7,Tb.Financiering[[#This Row],[Te financieren]]-Tb.Financiering[[#This Row],[Eigen
bijdrage]]-Tb.Financiering[[#This Row],[Andere
subsidie(s)]]-Tb.Financiering[[#This Row],[Anders]],0)</f>
        <v>0</v>
      </c>
      <c r="AH121" s="154">
        <f>IF(Tb.Financiering[[#This Row],[Pnr.]]=AH$7,Tb.Financiering[[#This Row],[Te financieren]]-Tb.Financiering[[#This Row],[Eigen
bijdrage]]-Tb.Financiering[[#This Row],[Andere
subsidie(s)]]-Tb.Financiering[[#This Row],[Anders]],0)</f>
        <v>0</v>
      </c>
      <c r="AI121" s="154">
        <f>IF(Tb.Financiering[[#This Row],[Pnr.]]=AI$7,Tb.Financiering[[#This Row],[Te financieren]]-Tb.Financiering[[#This Row],[Eigen
bijdrage]]-Tb.Financiering[[#This Row],[Andere
subsidie(s)]]-Tb.Financiering[[#This Row],[Anders]],0)</f>
        <v>0</v>
      </c>
      <c r="AJ121" s="154">
        <f>IF(Tb.Financiering[[#This Row],[Pnr.]]=AJ$7,Tb.Financiering[[#This Row],[Te financieren]]-Tb.Financiering[[#This Row],[Eigen
bijdrage]]-Tb.Financiering[[#This Row],[Andere
subsidie(s)]]-Tb.Financiering[[#This Row],[Anders]],0)</f>
        <v>0</v>
      </c>
      <c r="AK121" s="154">
        <f>IF(Tb.Financiering[[#This Row],[Pnr.]]=AK$7,Tb.Financiering[[#This Row],[Te financieren]]-Tb.Financiering[[#This Row],[Eigen
bijdrage]]-Tb.Financiering[[#This Row],[Andere
subsidie(s)]]-Tb.Financiering[[#This Row],[Anders]],0)</f>
        <v>0</v>
      </c>
      <c r="AL121" s="154">
        <f>IF(Tb.Financiering[[#This Row],[Pnr.]]=AL$7,Tb.Financiering[[#This Row],[Te financieren]]-Tb.Financiering[[#This Row],[Eigen
bijdrage]]-Tb.Financiering[[#This Row],[Andere
subsidie(s)]]-Tb.Financiering[[#This Row],[Anders]],0)</f>
        <v>0</v>
      </c>
      <c r="AM121" s="154">
        <f>IF(Tb.Financiering[[#This Row],[Pnr.]]=AM$7,Tb.Financiering[[#This Row],[Te financieren]]-Tb.Financiering[[#This Row],[Eigen
bijdrage]]-Tb.Financiering[[#This Row],[Andere
subsidie(s)]]-Tb.Financiering[[#This Row],[Anders]],0)</f>
        <v>0</v>
      </c>
      <c r="AN121" s="154">
        <f>IF(Tb.Financiering[[#This Row],[Pnr.]]=AN$7,Tb.Financiering[[#This Row],[Te financieren]]-Tb.Financiering[[#This Row],[Eigen
bijdrage]]-Tb.Financiering[[#This Row],[Andere
subsidie(s)]]-Tb.Financiering[[#This Row],[Anders]],0)</f>
        <v>0</v>
      </c>
      <c r="AO121" s="154">
        <f>IF(Tb.Financiering[[#This Row],[Pnr.]]=AO$7,Tb.Financiering[[#This Row],[Te financieren]]-Tb.Financiering[[#This Row],[Eigen
bijdrage]]-Tb.Financiering[[#This Row],[Andere
subsidie(s)]]-Tb.Financiering[[#This Row],[Anders]],0)</f>
        <v>0</v>
      </c>
      <c r="AP121" s="154">
        <f>IF(Tb.Financiering[[#This Row],[Pnr.]]=AP$7,Tb.Financiering[[#This Row],[Te financieren]]-Tb.Financiering[[#This Row],[Eigen
bijdrage]]-Tb.Financiering[[#This Row],[Andere
subsidie(s)]]-Tb.Financiering[[#This Row],[Anders]],0)</f>
        <v>0</v>
      </c>
      <c r="AQ121" s="154">
        <f>IF(Tb.Financiering[[#This Row],[Pnr.]]=AQ$7,Tb.Financiering[[#This Row],[Te financieren]]-Tb.Financiering[[#This Row],[Eigen
bijdrage]]-Tb.Financiering[[#This Row],[Andere
subsidie(s)]]-Tb.Financiering[[#This Row],[Anders]],0)</f>
        <v>0</v>
      </c>
      <c r="AR121" s="154">
        <f>IF(Tb.Financiering[[#This Row],[Pnr.]]=AR$7,Tb.Financiering[[#This Row],[Te financieren]]-Tb.Financiering[[#This Row],[Eigen
bijdrage]]-Tb.Financiering[[#This Row],[Andere
subsidie(s)]]-Tb.Financiering[[#This Row],[Anders]],0)</f>
        <v>0</v>
      </c>
      <c r="AS121" s="154">
        <f>IF(Tb.Financiering[[#This Row],[Pnr.]]=AS$7,Tb.Financiering[[#This Row],[Te financieren]]-Tb.Financiering[[#This Row],[Eigen
bijdrage]]-Tb.Financiering[[#This Row],[Andere
subsidie(s)]]-Tb.Financiering[[#This Row],[Anders]],0)</f>
        <v>0</v>
      </c>
      <c r="AT121" s="154">
        <f>IF(Tb.Financiering[[#This Row],[Pnr.]]=AT$7,Tb.Financiering[[#This Row],[Te financieren]]-Tb.Financiering[[#This Row],[Eigen
bijdrage]]-Tb.Financiering[[#This Row],[Andere
subsidie(s)]]-Tb.Financiering[[#This Row],[Anders]],0)</f>
        <v>0</v>
      </c>
      <c r="AU121" s="154">
        <f>IF(Tb.Financiering[[#This Row],[Pnr.]]=AU$7,Tb.Financiering[[#This Row],[Te financieren]]-Tb.Financiering[[#This Row],[Eigen
bijdrage]]-Tb.Financiering[[#This Row],[Andere
subsidie(s)]]-Tb.Financiering[[#This Row],[Anders]],0)</f>
        <v>0</v>
      </c>
      <c r="AV121" s="154">
        <f>IF(Tb.Financiering[[#This Row],[Pnr.]]=AV$7,Tb.Financiering[[#This Row],[Te financieren]]-Tb.Financiering[[#This Row],[Eigen
bijdrage]]-Tb.Financiering[[#This Row],[Andere
subsidie(s)]]-Tb.Financiering[[#This Row],[Anders]],0)</f>
        <v>0</v>
      </c>
      <c r="AW121" s="154">
        <f>IF(Tb.Financiering[[#This Row],[Pnr.]]=AW$7,Tb.Financiering[[#This Row],[Te financieren]]-Tb.Financiering[[#This Row],[Eigen
bijdrage]]-Tb.Financiering[[#This Row],[Andere
subsidie(s)]]-Tb.Financiering[[#This Row],[Anders]],0)</f>
        <v>0</v>
      </c>
      <c r="AX121" s="154">
        <f>IF(Tb.Financiering[[#This Row],[Pnr.]]=AX$7,Tb.Financiering[[#This Row],[Te financieren]]-Tb.Financiering[[#This Row],[Eigen
bijdrage]]-Tb.Financiering[[#This Row],[Andere
subsidie(s)]]-Tb.Financiering[[#This Row],[Anders]],0)</f>
        <v>0</v>
      </c>
      <c r="AY121" s="154">
        <f>IF(Tb.Financiering[[#This Row],[Pnr.]]=AY$7,Tb.Financiering[[#This Row],[Te financieren]]-Tb.Financiering[[#This Row],[Eigen
bijdrage]]-Tb.Financiering[[#This Row],[Andere
subsidie(s)]]-Tb.Financiering[[#This Row],[Anders]],0)</f>
        <v>0</v>
      </c>
      <c r="AZ121" s="154">
        <f>IF(Tb.Financiering[[#This Row],[Pnr.]]=AZ$7,Tb.Financiering[[#This Row],[Te financieren]]-Tb.Financiering[[#This Row],[Eigen
bijdrage]]-Tb.Financiering[[#This Row],[Andere
subsidie(s)]]-Tb.Financiering[[#This Row],[Anders]],0)</f>
        <v>0</v>
      </c>
      <c r="BA121" s="154">
        <f>IF(Tb.Financiering[[#This Row],[Pnr.]]=BA$7,Tb.Financiering[[#This Row],[Te financieren]]-Tb.Financiering[[#This Row],[Eigen
bijdrage]]-Tb.Financiering[[#This Row],[Andere
subsidie(s)]]-Tb.Financiering[[#This Row],[Anders]],0)</f>
        <v>0</v>
      </c>
      <c r="BB121" s="154">
        <f>IF(Tb.Financiering[[#This Row],[Pnr.]]=BB$7,Tb.Financiering[[#This Row],[Te financieren]]-Tb.Financiering[[#This Row],[Eigen
bijdrage]]-Tb.Financiering[[#This Row],[Andere
subsidie(s)]]-Tb.Financiering[[#This Row],[Anders]],0)</f>
        <v>0</v>
      </c>
      <c r="BC121" s="154">
        <f>IF(Tb.Financiering[[#This Row],[Pnr.]]=BC$7,Tb.Financiering[[#This Row],[Te financieren]]-Tb.Financiering[[#This Row],[Eigen
bijdrage]]-Tb.Financiering[[#This Row],[Andere
subsidie(s)]]-Tb.Financiering[[#This Row],[Anders]],0)</f>
        <v>0</v>
      </c>
      <c r="BD121" s="154">
        <f>IF(Tb.Financiering[[#This Row],[Pnr.]]=BD$7,Tb.Financiering[[#This Row],[Te financieren]]-Tb.Financiering[[#This Row],[Eigen
bijdrage]]-Tb.Financiering[[#This Row],[Andere
subsidie(s)]]-Tb.Financiering[[#This Row],[Anders]],0)</f>
        <v>0</v>
      </c>
      <c r="BE121" s="154">
        <f>IF(Tb.Financiering[[#This Row],[Pnr.]]=BE$7,Tb.Financiering[[#This Row],[Te financieren]]-Tb.Financiering[[#This Row],[Eigen
bijdrage]]-Tb.Financiering[[#This Row],[Andere
subsidie(s)]]-Tb.Financiering[[#This Row],[Anders]],0)</f>
        <v>0</v>
      </c>
      <c r="BF121" s="154">
        <f>IF(Tb.Financiering[[#This Row],[Pnr.]]=BF$7,Tb.Financiering[[#This Row],[Te financieren]]-Tb.Financiering[[#This Row],[Eigen
bijdrage]]-Tb.Financiering[[#This Row],[Andere
subsidie(s)]]-Tb.Financiering[[#This Row],[Anders]],0)</f>
        <v>0</v>
      </c>
      <c r="BG121" s="154">
        <f>IF(Tb.Financiering[[#This Row],[Pnr.]]=BG$7,Tb.Financiering[[#This Row],[Te financieren]]-Tb.Financiering[[#This Row],[Eigen
bijdrage]]-Tb.Financiering[[#This Row],[Andere
subsidie(s)]]-Tb.Financiering[[#This Row],[Anders]],0)</f>
        <v>0</v>
      </c>
      <c r="BH121" s="154">
        <f>IF(Tb.Financiering[[#This Row],[Pnr.]]=BH$7,Tb.Financiering[[#This Row],[Te financieren]]-Tb.Financiering[[#This Row],[Eigen
bijdrage]]-Tb.Financiering[[#This Row],[Andere
subsidie(s)]]-Tb.Financiering[[#This Row],[Anders]],0)</f>
        <v>0</v>
      </c>
      <c r="BI121" s="154">
        <f>IF(Tb.Financiering[[#This Row],[Pnr.]]=BI$7,Tb.Financiering[[#This Row],[Te financieren]]-Tb.Financiering[[#This Row],[Eigen
bijdrage]]-Tb.Financiering[[#This Row],[Andere
subsidie(s)]]-Tb.Financiering[[#This Row],[Anders]],0)</f>
        <v>0</v>
      </c>
      <c r="BJ121" s="154">
        <f>IF(Tb.Financiering[[#This Row],[Pnr.]]=BJ$7,Tb.Financiering[[#This Row],[Te financieren]]-Tb.Financiering[[#This Row],[Eigen
bijdrage]]-Tb.Financiering[[#This Row],[Andere
subsidie(s)]]-Tb.Financiering[[#This Row],[Anders]],0)</f>
        <v>0</v>
      </c>
      <c r="BK121" s="154">
        <f>IF(Tb.Financiering[[#This Row],[Pnr.]]=BK$7,Tb.Financiering[[#This Row],[Te financieren]]-Tb.Financiering[[#This Row],[Eigen
bijdrage]]-Tb.Financiering[[#This Row],[Andere
subsidie(s)]]-Tb.Financiering[[#This Row],[Anders]],0)</f>
        <v>0</v>
      </c>
      <c r="BL121" s="154">
        <f>IF(Tb.Financiering[[#This Row],[Pnr.]]=BL$7,Tb.Financiering[[#This Row],[Te financieren]]-Tb.Financiering[[#This Row],[Eigen
bijdrage]]-Tb.Financiering[[#This Row],[Andere
subsidie(s)]]-Tb.Financiering[[#This Row],[Anders]],0)</f>
        <v>0</v>
      </c>
      <c r="BM121" s="154">
        <f>IF(Tb.Financiering[[#This Row],[Pnr.]]=BM$7,Tb.Financiering[[#This Row],[Te financieren]]-Tb.Financiering[[#This Row],[Eigen
bijdrage]]-Tb.Financiering[[#This Row],[Andere
subsidie(s)]]-Tb.Financiering[[#This Row],[Anders]],0)</f>
        <v>0</v>
      </c>
      <c r="BN121" s="259">
        <f>IF(Tb.Financiering[[#This Row],[Pnr.]]=BN$7,Tb.Financiering[[#This Row],[Eigen
bijdrage]]+Tb.Financiering[[#This Row],[Andere
subsidie(s)]]+Tb.Financiering[[#This Row],[Anders]],0)</f>
        <v>0</v>
      </c>
      <c r="BO121" s="259">
        <f>IF(Tb.Financiering[[#This Row],[Pnr.]]=BO$7,Tb.Financiering[[#This Row],[Eigen
bijdrage]]+Tb.Financiering[[#This Row],[Andere
subsidie(s)]]+Tb.Financiering[[#This Row],[Anders]],0)</f>
        <v>0</v>
      </c>
      <c r="BP121" s="259">
        <f>IF(Tb.Financiering[[#This Row],[Pnr.]]=BP$7,Tb.Financiering[[#This Row],[Eigen
bijdrage]]+Tb.Financiering[[#This Row],[Andere
subsidie(s)]]+Tb.Financiering[[#This Row],[Anders]],0)</f>
        <v>0</v>
      </c>
      <c r="BQ121" s="259">
        <f>IF(Tb.Financiering[[#This Row],[Pnr.]]=BQ$7,Tb.Financiering[[#This Row],[Eigen
bijdrage]]+Tb.Financiering[[#This Row],[Andere
subsidie(s)]]+Tb.Financiering[[#This Row],[Anders]],0)</f>
        <v>0</v>
      </c>
      <c r="BR121" s="259">
        <f>IF(Tb.Financiering[[#This Row],[Pnr.]]=BR$7,Tb.Financiering[[#This Row],[Eigen
bijdrage]]+Tb.Financiering[[#This Row],[Andere
subsidie(s)]]+Tb.Financiering[[#This Row],[Anders]],0)</f>
        <v>0</v>
      </c>
      <c r="BS121" s="259">
        <f>IF(Tb.Financiering[[#This Row],[Pnr.]]=BS$7,Tb.Financiering[[#This Row],[Eigen
bijdrage]]+Tb.Financiering[[#This Row],[Andere
subsidie(s)]]+Tb.Financiering[[#This Row],[Anders]],0)</f>
        <v>0</v>
      </c>
      <c r="BT121" s="259">
        <f>IF(Tb.Financiering[[#This Row],[Pnr.]]=BT$7,Tb.Financiering[[#This Row],[Eigen
bijdrage]]+Tb.Financiering[[#This Row],[Andere
subsidie(s)]]+Tb.Financiering[[#This Row],[Anders]],0)</f>
        <v>0</v>
      </c>
      <c r="BU121" s="259">
        <f>IF(Tb.Financiering[[#This Row],[Pnr.]]=BU$7,Tb.Financiering[[#This Row],[Eigen
bijdrage]]+Tb.Financiering[[#This Row],[Andere
subsidie(s)]]+Tb.Financiering[[#This Row],[Anders]],0)</f>
        <v>0</v>
      </c>
      <c r="BV121" s="259">
        <f>IF(Tb.Financiering[[#This Row],[Pnr.]]=BV$7,Tb.Financiering[[#This Row],[Eigen
bijdrage]]+Tb.Financiering[[#This Row],[Andere
subsidie(s)]]+Tb.Financiering[[#This Row],[Anders]],0)</f>
        <v>0</v>
      </c>
      <c r="BW121" s="259">
        <f>IF(Tb.Financiering[[#This Row],[Pnr.]]=BW$7,Tb.Financiering[[#This Row],[Eigen
bijdrage]]+Tb.Financiering[[#This Row],[Andere
subsidie(s)]]+Tb.Financiering[[#This Row],[Anders]],0)</f>
        <v>0</v>
      </c>
      <c r="BX121" s="259">
        <f>IF(Tb.Financiering[[#This Row],[Pnr.]]=BX$7,Tb.Financiering[[#This Row],[Eigen
bijdrage]]+Tb.Financiering[[#This Row],[Andere
subsidie(s)]]+Tb.Financiering[[#This Row],[Anders]],0)</f>
        <v>0</v>
      </c>
      <c r="BY121" s="259">
        <f>IF(Tb.Financiering[[#This Row],[Pnr.]]=BY$7,Tb.Financiering[[#This Row],[Eigen
bijdrage]]+Tb.Financiering[[#This Row],[Andere
subsidie(s)]]+Tb.Financiering[[#This Row],[Anders]],0)</f>
        <v>0</v>
      </c>
      <c r="BZ121" s="259">
        <f>IF(Tb.Financiering[[#This Row],[Pnr.]]=BZ$7,Tb.Financiering[[#This Row],[Eigen
bijdrage]]+Tb.Financiering[[#This Row],[Andere
subsidie(s)]]+Tb.Financiering[[#This Row],[Anders]],0)</f>
        <v>0</v>
      </c>
      <c r="CA121" s="259">
        <f>IF(Tb.Financiering[[#This Row],[Pnr.]]=CA$7,Tb.Financiering[[#This Row],[Eigen
bijdrage]]+Tb.Financiering[[#This Row],[Andere
subsidie(s)]]+Tb.Financiering[[#This Row],[Anders]],0)</f>
        <v>0</v>
      </c>
      <c r="CB121" s="259">
        <f>IF(Tb.Financiering[[#This Row],[Pnr.]]=CB$7,Tb.Financiering[[#This Row],[Eigen
bijdrage]]+Tb.Financiering[[#This Row],[Andere
subsidie(s)]]+Tb.Financiering[[#This Row],[Anders]],0)</f>
        <v>0</v>
      </c>
      <c r="CC121" s="259">
        <f>IF(Tb.Financiering[[#This Row],[Pnr.]]=CC$7,Tb.Financiering[[#This Row],[Eigen
bijdrage]]+Tb.Financiering[[#This Row],[Andere
subsidie(s)]]+Tb.Financiering[[#This Row],[Anders]],0)</f>
        <v>0</v>
      </c>
      <c r="CD121" s="259">
        <f>IF(Tb.Financiering[[#This Row],[Pnr.]]=CD$7,Tb.Financiering[[#This Row],[Eigen
bijdrage]]+Tb.Financiering[[#This Row],[Andere
subsidie(s)]]+Tb.Financiering[[#This Row],[Anders]],0)</f>
        <v>0</v>
      </c>
      <c r="CE121" s="259">
        <f>IF(Tb.Financiering[[#This Row],[Pnr.]]=CE$7,Tb.Financiering[[#This Row],[Eigen
bijdrage]]+Tb.Financiering[[#This Row],[Andere
subsidie(s)]]+Tb.Financiering[[#This Row],[Anders]],0)</f>
        <v>0</v>
      </c>
      <c r="CF121" s="259">
        <f>IF(Tb.Financiering[[#This Row],[Pnr.]]=CF$7,Tb.Financiering[[#This Row],[Eigen
bijdrage]]+Tb.Financiering[[#This Row],[Andere
subsidie(s)]]+Tb.Financiering[[#This Row],[Anders]],0)</f>
        <v>0</v>
      </c>
      <c r="CG121" s="259">
        <f>IF(Tb.Financiering[[#This Row],[Pnr.]]=CG$7,Tb.Financiering[[#This Row],[Eigen
bijdrage]]+Tb.Financiering[[#This Row],[Andere
subsidie(s)]]+Tb.Financiering[[#This Row],[Anders]],0)</f>
        <v>0</v>
      </c>
      <c r="CH121" s="259">
        <f>IF(Tb.Financiering[[#This Row],[Pnr.]]=CH$7,Tb.Financiering[[#This Row],[Eigen
bijdrage]]+Tb.Financiering[[#This Row],[Andere
subsidie(s)]]+Tb.Financiering[[#This Row],[Anders]],0)</f>
        <v>0</v>
      </c>
      <c r="CI121" s="259">
        <f>IF(Tb.Financiering[[#This Row],[Pnr.]]=CI$7,Tb.Financiering[[#This Row],[Eigen
bijdrage]]+Tb.Financiering[[#This Row],[Andere
subsidie(s)]]+Tb.Financiering[[#This Row],[Anders]],0)</f>
        <v>0</v>
      </c>
      <c r="CJ121" s="259">
        <f>IF(Tb.Financiering[[#This Row],[Pnr.]]=CJ$7,Tb.Financiering[[#This Row],[Eigen
bijdrage]]+Tb.Financiering[[#This Row],[Andere
subsidie(s)]]+Tb.Financiering[[#This Row],[Anders]],0)</f>
        <v>0</v>
      </c>
      <c r="CK121" s="259">
        <f>IF(Tb.Financiering[[#This Row],[Pnr.]]=CK$7,Tb.Financiering[[#This Row],[Eigen
bijdrage]]+Tb.Financiering[[#This Row],[Andere
subsidie(s)]]+Tb.Financiering[[#This Row],[Anders]],0)</f>
        <v>0</v>
      </c>
      <c r="CL121" s="259">
        <f>IF(Tb.Financiering[[#This Row],[Pnr.]]=CL$7,Tb.Financiering[[#This Row],[Eigen
bijdrage]]+Tb.Financiering[[#This Row],[Andere
subsidie(s)]]+Tb.Financiering[[#This Row],[Anders]],0)</f>
        <v>0</v>
      </c>
      <c r="CM121" s="259">
        <f>IF(Tb.Financiering[[#This Row],[Pnr.]]=CM$7,Tb.Financiering[[#This Row],[Eigen
bijdrage]]+Tb.Financiering[[#This Row],[Andere
subsidie(s)]]+Tb.Financiering[[#This Row],[Anders]],0)</f>
        <v>0</v>
      </c>
      <c r="CN121" s="259">
        <f>IF(Tb.Financiering[[#This Row],[Pnr.]]=CN$7,Tb.Financiering[[#This Row],[Eigen
bijdrage]]+Tb.Financiering[[#This Row],[Andere
subsidie(s)]]+Tb.Financiering[[#This Row],[Anders]],0)</f>
        <v>0</v>
      </c>
      <c r="CO121" s="259">
        <f>IF(Tb.Financiering[[#This Row],[Pnr.]]=CO$7,Tb.Financiering[[#This Row],[Eigen
bijdrage]]+Tb.Financiering[[#This Row],[Andere
subsidie(s)]]+Tb.Financiering[[#This Row],[Anders]],0)</f>
        <v>0</v>
      </c>
      <c r="CP121" s="259">
        <f>IF(Tb.Financiering[[#This Row],[Pnr.]]=CP$7,Tb.Financiering[[#This Row],[Eigen
bijdrage]]+Tb.Financiering[[#This Row],[Andere
subsidie(s)]]+Tb.Financiering[[#This Row],[Anders]],0)</f>
        <v>0</v>
      </c>
      <c r="CQ121" s="259">
        <f>IF(Tb.Financiering[[#This Row],[Pnr.]]=CQ$7,Tb.Financiering[[#This Row],[Eigen
bijdrage]]+Tb.Financiering[[#This Row],[Andere
subsidie(s)]]+Tb.Financiering[[#This Row],[Anders]],0)</f>
        <v>0</v>
      </c>
      <c r="CR121" s="259">
        <f>IF(Tb.Financiering[[#This Row],[Pnr.]]=CR$7,Tb.Financiering[[#This Row],[Eigen
bijdrage]]+Tb.Financiering[[#This Row],[Andere
subsidie(s)]]+Tb.Financiering[[#This Row],[Anders]],0)</f>
        <v>0</v>
      </c>
      <c r="CS121" s="259">
        <f>IF(Tb.Financiering[[#This Row],[Pnr.]]=CS$7,Tb.Financiering[[#This Row],[Eigen
bijdrage]]+Tb.Financiering[[#This Row],[Andere
subsidie(s)]]+Tb.Financiering[[#This Row],[Anders]],0)</f>
        <v>0</v>
      </c>
      <c r="CT121" s="259">
        <f>IF(Tb.Financiering[[#This Row],[Pnr.]]=CT$7,Tb.Financiering[[#This Row],[Eigen
bijdrage]]+Tb.Financiering[[#This Row],[Andere
subsidie(s)]]+Tb.Financiering[[#This Row],[Anders]],0)</f>
        <v>0</v>
      </c>
      <c r="CU121" s="259">
        <f>IF(Tb.Financiering[[#This Row],[Pnr.]]=CU$7,Tb.Financiering[[#This Row],[Eigen
bijdrage]]+Tb.Financiering[[#This Row],[Andere
subsidie(s)]]+Tb.Financiering[[#This Row],[Anders]],0)</f>
        <v>0</v>
      </c>
      <c r="CV121" s="259">
        <f>IF(Tb.Financiering[[#This Row],[Pnr.]]=CV$7,Tb.Financiering[[#This Row],[Eigen
bijdrage]]+Tb.Financiering[[#This Row],[Andere
subsidie(s)]]+Tb.Financiering[[#This Row],[Anders]],0)</f>
        <v>0</v>
      </c>
      <c r="CW121" s="259">
        <f>IF(Tb.Financiering[[#This Row],[Pnr.]]=CW$7,Tb.Financiering[[#This Row],[Eigen
bijdrage]]+Tb.Financiering[[#This Row],[Andere
subsidie(s)]]+Tb.Financiering[[#This Row],[Anders]],0)</f>
        <v>0</v>
      </c>
      <c r="CX121" s="259">
        <f>IF(Tb.Financiering[[#This Row],[Pnr.]]=CX$7,Tb.Financiering[[#This Row],[Eigen
bijdrage]]+Tb.Financiering[[#This Row],[Andere
subsidie(s)]]+Tb.Financiering[[#This Row],[Anders]],0)</f>
        <v>0</v>
      </c>
      <c r="CY121" s="259">
        <f>IF(Tb.Financiering[[#This Row],[Pnr.]]=CY$7,Tb.Financiering[[#This Row],[Eigen
bijdrage]]+Tb.Financiering[[#This Row],[Andere
subsidie(s)]]+Tb.Financiering[[#This Row],[Anders]],0)</f>
        <v>0</v>
      </c>
      <c r="CZ121" s="259">
        <f>IF(Tb.Financiering[[#This Row],[Pnr.]]=CZ$7,Tb.Financiering[[#This Row],[Eigen
bijdrage]]+Tb.Financiering[[#This Row],[Andere
subsidie(s)]]+Tb.Financiering[[#This Row],[Anders]],0)</f>
        <v>0</v>
      </c>
      <c r="DA121" s="259">
        <f>IF(Tb.Financiering[[#This Row],[Pnr.]]=DA$7,Tb.Financiering[[#This Row],[Eigen
bijdrage]]+Tb.Financiering[[#This Row],[Andere
subsidie(s)]]+Tb.Financiering[[#This Row],[Anders]],0)</f>
        <v>0</v>
      </c>
      <c r="DB121" s="259">
        <f>IF(Tb.Financiering[[#This Row],[Pnr.]]=DB$7,Tb.Financiering[[#This Row],[Eigen
bijdrage]]+Tb.Financiering[[#This Row],[Andere
subsidie(s)]]+Tb.Financiering[[#This Row],[Anders]],0)</f>
        <v>0</v>
      </c>
      <c r="DC121" s="259">
        <f>IF(Tb.Financiering[[#This Row],[Pnr.]]=DC$7,Tb.Financiering[[#This Row],[Eigen
bijdrage]]+Tb.Financiering[[#This Row],[Andere
subsidie(s)]]+Tb.Financiering[[#This Row],[Anders]],0)</f>
        <v>0</v>
      </c>
      <c r="DD121" s="259">
        <f>IF(Tb.Financiering[[#This Row],[Pnr.]]=DD$7,Tb.Financiering[[#This Row],[Eigen
bijdrage]]+Tb.Financiering[[#This Row],[Andere
subsidie(s)]]+Tb.Financiering[[#This Row],[Anders]],0)</f>
        <v>0</v>
      </c>
      <c r="DE121" s="259">
        <f>IF(Tb.Financiering[[#This Row],[Pnr.]]=DE$7,Tb.Financiering[[#This Row],[Eigen
bijdrage]]+Tb.Financiering[[#This Row],[Andere
subsidie(s)]]+Tb.Financiering[[#This Row],[Anders]],0)</f>
        <v>0</v>
      </c>
      <c r="DF121" s="259">
        <f>IF(Tb.Financiering[[#This Row],[Pnr.]]=DF$7,Tb.Financiering[[#This Row],[Eigen
bijdrage]]+Tb.Financiering[[#This Row],[Andere
subsidie(s)]]+Tb.Financiering[[#This Row],[Anders]],0)</f>
        <v>0</v>
      </c>
      <c r="DG121" s="259">
        <f>IF(Tb.Financiering[[#This Row],[Pnr.]]=DG$7,Tb.Financiering[[#This Row],[Eigen
bijdrage]]+Tb.Financiering[[#This Row],[Andere
subsidie(s)]]+Tb.Financiering[[#This Row],[Anders]],0)</f>
        <v>0</v>
      </c>
      <c r="DH121" s="259">
        <f>IF(Tb.Financiering[[#This Row],[Pnr.]]=DH$7,Tb.Financiering[[#This Row],[Eigen
bijdrage]]+Tb.Financiering[[#This Row],[Andere
subsidie(s)]]+Tb.Financiering[[#This Row],[Anders]],0)</f>
        <v>0</v>
      </c>
      <c r="DI121" s="259">
        <f>IF(Tb.Financiering[[#This Row],[Pnr.]]=DI$7,Tb.Financiering[[#This Row],[Eigen
bijdrage]]+Tb.Financiering[[#This Row],[Andere
subsidie(s)]]+Tb.Financiering[[#This Row],[Anders]],0)</f>
        <v>0</v>
      </c>
      <c r="DJ121" s="259">
        <f>IF(Tb.Financiering[[#This Row],[Pnr.]]=DJ$7,Tb.Financiering[[#This Row],[Eigen
bijdrage]]+Tb.Financiering[[#This Row],[Andere
subsidie(s)]]+Tb.Financiering[[#This Row],[Anders]],0)</f>
        <v>0</v>
      </c>
      <c r="DK121" s="259">
        <f>IF(Tb.Financiering[[#This Row],[Pnr.]]=DK$7,Tb.Financiering[[#This Row],[Eigen
bijdrage]]+Tb.Financiering[[#This Row],[Andere
subsidie(s)]]+Tb.Financiering[[#This Row],[Anders]],0)</f>
        <v>0</v>
      </c>
      <c r="XEZ121" s="267"/>
      <c r="XFA121" s="267"/>
      <c r="XFB121" s="267"/>
      <c r="XFC121" s="267"/>
      <c r="XFD121" s="31"/>
    </row>
    <row r="122" spans="1:115 16380:16384" s="4" customFormat="1" x14ac:dyDescent="0.3">
      <c r="A122" s="31"/>
      <c r="B122" s="147"/>
      <c r="C122" s="147"/>
      <c r="D122" s="11">
        <f>SUMIF(Tbl.Kosten[PSAnr.],Tb.Financiering[[#This Row],[PSAnr.]],Tbl.Kosten[Totaal kosten])</f>
        <v>0</v>
      </c>
      <c r="E122" s="164">
        <f>SUMIF(Tbl.Kosten[PSAnr.],Tb.Financiering[[#This Row],[PSAnr.]],Tbl.Kosten[Subsidie])</f>
        <v>0</v>
      </c>
      <c r="F122" s="165"/>
      <c r="G122" s="164">
        <f>Tb.Financiering[[#This Row],[Begrote kosten]]-Tb.Financiering[[#This Row],[Berekende GLB subsidie]]-Tb.Financiering[[#This Row],[Correctie GLB subsidie]]</f>
        <v>0</v>
      </c>
      <c r="H122" s="166"/>
      <c r="I122" s="166"/>
      <c r="J122" s="166"/>
      <c r="K122" s="162"/>
      <c r="L122" s="97">
        <f>Tb.Financiering[[#This Row],[Te financieren]]-SUM(Tb.Financiering[[#This Row],[Eigen
bijdrage]:[Anders]])</f>
        <v>0</v>
      </c>
      <c r="M122" s="170" t="str">
        <f>IFERROR(VLOOKUP(Tb.Financiering[[#This Row],[Partnernaam]],Tbl.Projectpartners[[Naam]:[PNr.]],9,FALSE),"")</f>
        <v/>
      </c>
      <c r="N122" s="152" t="str">
        <f>IFERROR(VLOOKUP(Tb.Financiering[[#This Row],[Subsidiabele activiteit]],Tbl.Subsidiehoogte[[Subsidieactiviteit]:[SAnr.]],3,FALSE),"")</f>
        <v/>
      </c>
      <c r="O122" s="152" t="str">
        <f>_xlfn.CONCAT(Tb.Financiering[[#This Row],[Pnr.]],Tb.Financiering[[#This Row],[SAnr.]])</f>
        <v/>
      </c>
      <c r="P122" s="154">
        <f>IF(Tb.Financiering[[#This Row],[Pnr.]]=P$7,Tb.Financiering[[#This Row],[Te financieren]]-Tb.Financiering[[#This Row],[Eigen
bijdrage]]-Tb.Financiering[[#This Row],[Andere
subsidie(s)]]-Tb.Financiering[[#This Row],[Anders]],0)</f>
        <v>0</v>
      </c>
      <c r="Q122" s="154">
        <f>IF(Tb.Financiering[[#This Row],[Pnr.]]=Q$7,Tb.Financiering[[#This Row],[Te financieren]]-Tb.Financiering[[#This Row],[Eigen
bijdrage]]-Tb.Financiering[[#This Row],[Andere
subsidie(s)]]-Tb.Financiering[[#This Row],[Anders]],0)</f>
        <v>0</v>
      </c>
      <c r="R122" s="154">
        <f>IF(Tb.Financiering[[#This Row],[Pnr.]]=R$7,Tb.Financiering[[#This Row],[Te financieren]]-Tb.Financiering[[#This Row],[Eigen
bijdrage]]-Tb.Financiering[[#This Row],[Andere
subsidie(s)]]-Tb.Financiering[[#This Row],[Anders]],0)</f>
        <v>0</v>
      </c>
      <c r="S122" s="154">
        <f>IF(Tb.Financiering[[#This Row],[Pnr.]]=S$7,Tb.Financiering[[#This Row],[Te financieren]]-Tb.Financiering[[#This Row],[Eigen
bijdrage]]-Tb.Financiering[[#This Row],[Andere
subsidie(s)]]-Tb.Financiering[[#This Row],[Anders]],0)</f>
        <v>0</v>
      </c>
      <c r="T122" s="154">
        <f>IF(Tb.Financiering[[#This Row],[Pnr.]]=T$7,Tb.Financiering[[#This Row],[Te financieren]]-Tb.Financiering[[#This Row],[Eigen
bijdrage]]-Tb.Financiering[[#This Row],[Andere
subsidie(s)]]-Tb.Financiering[[#This Row],[Anders]],0)</f>
        <v>0</v>
      </c>
      <c r="U122" s="154">
        <f>IF(Tb.Financiering[[#This Row],[Pnr.]]=U$7,Tb.Financiering[[#This Row],[Te financieren]]-Tb.Financiering[[#This Row],[Eigen
bijdrage]]-Tb.Financiering[[#This Row],[Andere
subsidie(s)]]-Tb.Financiering[[#This Row],[Anders]],0)</f>
        <v>0</v>
      </c>
      <c r="V122" s="154">
        <f>IF(Tb.Financiering[[#This Row],[Pnr.]]=V$7,Tb.Financiering[[#This Row],[Te financieren]]-Tb.Financiering[[#This Row],[Eigen
bijdrage]]-Tb.Financiering[[#This Row],[Andere
subsidie(s)]]-Tb.Financiering[[#This Row],[Anders]],0)</f>
        <v>0</v>
      </c>
      <c r="W122" s="154">
        <f>IF(Tb.Financiering[[#This Row],[Pnr.]]=W$7,Tb.Financiering[[#This Row],[Te financieren]]-Tb.Financiering[[#This Row],[Eigen
bijdrage]]-Tb.Financiering[[#This Row],[Andere
subsidie(s)]]-Tb.Financiering[[#This Row],[Anders]],0)</f>
        <v>0</v>
      </c>
      <c r="X122" s="154">
        <f>IF(Tb.Financiering[[#This Row],[Pnr.]]=X$7,Tb.Financiering[[#This Row],[Te financieren]]-Tb.Financiering[[#This Row],[Eigen
bijdrage]]-Tb.Financiering[[#This Row],[Andere
subsidie(s)]]-Tb.Financiering[[#This Row],[Anders]],0)</f>
        <v>0</v>
      </c>
      <c r="Y122" s="154">
        <f>IF(Tb.Financiering[[#This Row],[Pnr.]]=Y$7,Tb.Financiering[[#This Row],[Te financieren]]-Tb.Financiering[[#This Row],[Eigen
bijdrage]]-Tb.Financiering[[#This Row],[Andere
subsidie(s)]]-Tb.Financiering[[#This Row],[Anders]],0)</f>
        <v>0</v>
      </c>
      <c r="Z122" s="154">
        <f>IF(Tb.Financiering[[#This Row],[Pnr.]]=Z$7,Tb.Financiering[[#This Row],[Te financieren]]-Tb.Financiering[[#This Row],[Eigen
bijdrage]]-Tb.Financiering[[#This Row],[Andere
subsidie(s)]]-Tb.Financiering[[#This Row],[Anders]],0)</f>
        <v>0</v>
      </c>
      <c r="AA122" s="154">
        <f>IF(Tb.Financiering[[#This Row],[Pnr.]]=AA$7,Tb.Financiering[[#This Row],[Te financieren]]-Tb.Financiering[[#This Row],[Eigen
bijdrage]]-Tb.Financiering[[#This Row],[Andere
subsidie(s)]]-Tb.Financiering[[#This Row],[Anders]],0)</f>
        <v>0</v>
      </c>
      <c r="AB122" s="154">
        <f>IF(Tb.Financiering[[#This Row],[Pnr.]]=AB$7,Tb.Financiering[[#This Row],[Te financieren]]-Tb.Financiering[[#This Row],[Eigen
bijdrage]]-Tb.Financiering[[#This Row],[Andere
subsidie(s)]]-Tb.Financiering[[#This Row],[Anders]],0)</f>
        <v>0</v>
      </c>
      <c r="AC122" s="154">
        <f>IF(Tb.Financiering[[#This Row],[Pnr.]]=AC$7,Tb.Financiering[[#This Row],[Te financieren]]-Tb.Financiering[[#This Row],[Eigen
bijdrage]]-Tb.Financiering[[#This Row],[Andere
subsidie(s)]]-Tb.Financiering[[#This Row],[Anders]],0)</f>
        <v>0</v>
      </c>
      <c r="AD122" s="154">
        <f>IF(Tb.Financiering[[#This Row],[Pnr.]]=AD$7,Tb.Financiering[[#This Row],[Te financieren]]-Tb.Financiering[[#This Row],[Eigen
bijdrage]]-Tb.Financiering[[#This Row],[Andere
subsidie(s)]]-Tb.Financiering[[#This Row],[Anders]],0)</f>
        <v>0</v>
      </c>
      <c r="AE122" s="154">
        <f>IF(Tb.Financiering[[#This Row],[Pnr.]]=AE$7,Tb.Financiering[[#This Row],[Te financieren]]-Tb.Financiering[[#This Row],[Eigen
bijdrage]]-Tb.Financiering[[#This Row],[Andere
subsidie(s)]]-Tb.Financiering[[#This Row],[Anders]],0)</f>
        <v>0</v>
      </c>
      <c r="AF122" s="154">
        <f>IF(Tb.Financiering[[#This Row],[Pnr.]]=AF$7,Tb.Financiering[[#This Row],[Te financieren]]-Tb.Financiering[[#This Row],[Eigen
bijdrage]]-Tb.Financiering[[#This Row],[Andere
subsidie(s)]]-Tb.Financiering[[#This Row],[Anders]],0)</f>
        <v>0</v>
      </c>
      <c r="AG122" s="154">
        <f>IF(Tb.Financiering[[#This Row],[Pnr.]]=AG$7,Tb.Financiering[[#This Row],[Te financieren]]-Tb.Financiering[[#This Row],[Eigen
bijdrage]]-Tb.Financiering[[#This Row],[Andere
subsidie(s)]]-Tb.Financiering[[#This Row],[Anders]],0)</f>
        <v>0</v>
      </c>
      <c r="AH122" s="154">
        <f>IF(Tb.Financiering[[#This Row],[Pnr.]]=AH$7,Tb.Financiering[[#This Row],[Te financieren]]-Tb.Financiering[[#This Row],[Eigen
bijdrage]]-Tb.Financiering[[#This Row],[Andere
subsidie(s)]]-Tb.Financiering[[#This Row],[Anders]],0)</f>
        <v>0</v>
      </c>
      <c r="AI122" s="154">
        <f>IF(Tb.Financiering[[#This Row],[Pnr.]]=AI$7,Tb.Financiering[[#This Row],[Te financieren]]-Tb.Financiering[[#This Row],[Eigen
bijdrage]]-Tb.Financiering[[#This Row],[Andere
subsidie(s)]]-Tb.Financiering[[#This Row],[Anders]],0)</f>
        <v>0</v>
      </c>
      <c r="AJ122" s="154">
        <f>IF(Tb.Financiering[[#This Row],[Pnr.]]=AJ$7,Tb.Financiering[[#This Row],[Te financieren]]-Tb.Financiering[[#This Row],[Eigen
bijdrage]]-Tb.Financiering[[#This Row],[Andere
subsidie(s)]]-Tb.Financiering[[#This Row],[Anders]],0)</f>
        <v>0</v>
      </c>
      <c r="AK122" s="154">
        <f>IF(Tb.Financiering[[#This Row],[Pnr.]]=AK$7,Tb.Financiering[[#This Row],[Te financieren]]-Tb.Financiering[[#This Row],[Eigen
bijdrage]]-Tb.Financiering[[#This Row],[Andere
subsidie(s)]]-Tb.Financiering[[#This Row],[Anders]],0)</f>
        <v>0</v>
      </c>
      <c r="AL122" s="154">
        <f>IF(Tb.Financiering[[#This Row],[Pnr.]]=AL$7,Tb.Financiering[[#This Row],[Te financieren]]-Tb.Financiering[[#This Row],[Eigen
bijdrage]]-Tb.Financiering[[#This Row],[Andere
subsidie(s)]]-Tb.Financiering[[#This Row],[Anders]],0)</f>
        <v>0</v>
      </c>
      <c r="AM122" s="154">
        <f>IF(Tb.Financiering[[#This Row],[Pnr.]]=AM$7,Tb.Financiering[[#This Row],[Te financieren]]-Tb.Financiering[[#This Row],[Eigen
bijdrage]]-Tb.Financiering[[#This Row],[Andere
subsidie(s)]]-Tb.Financiering[[#This Row],[Anders]],0)</f>
        <v>0</v>
      </c>
      <c r="AN122" s="154">
        <f>IF(Tb.Financiering[[#This Row],[Pnr.]]=AN$7,Tb.Financiering[[#This Row],[Te financieren]]-Tb.Financiering[[#This Row],[Eigen
bijdrage]]-Tb.Financiering[[#This Row],[Andere
subsidie(s)]]-Tb.Financiering[[#This Row],[Anders]],0)</f>
        <v>0</v>
      </c>
      <c r="AO122" s="154">
        <f>IF(Tb.Financiering[[#This Row],[Pnr.]]=AO$7,Tb.Financiering[[#This Row],[Te financieren]]-Tb.Financiering[[#This Row],[Eigen
bijdrage]]-Tb.Financiering[[#This Row],[Andere
subsidie(s)]]-Tb.Financiering[[#This Row],[Anders]],0)</f>
        <v>0</v>
      </c>
      <c r="AP122" s="154">
        <f>IF(Tb.Financiering[[#This Row],[Pnr.]]=AP$7,Tb.Financiering[[#This Row],[Te financieren]]-Tb.Financiering[[#This Row],[Eigen
bijdrage]]-Tb.Financiering[[#This Row],[Andere
subsidie(s)]]-Tb.Financiering[[#This Row],[Anders]],0)</f>
        <v>0</v>
      </c>
      <c r="AQ122" s="154">
        <f>IF(Tb.Financiering[[#This Row],[Pnr.]]=AQ$7,Tb.Financiering[[#This Row],[Te financieren]]-Tb.Financiering[[#This Row],[Eigen
bijdrage]]-Tb.Financiering[[#This Row],[Andere
subsidie(s)]]-Tb.Financiering[[#This Row],[Anders]],0)</f>
        <v>0</v>
      </c>
      <c r="AR122" s="154">
        <f>IF(Tb.Financiering[[#This Row],[Pnr.]]=AR$7,Tb.Financiering[[#This Row],[Te financieren]]-Tb.Financiering[[#This Row],[Eigen
bijdrage]]-Tb.Financiering[[#This Row],[Andere
subsidie(s)]]-Tb.Financiering[[#This Row],[Anders]],0)</f>
        <v>0</v>
      </c>
      <c r="AS122" s="154">
        <f>IF(Tb.Financiering[[#This Row],[Pnr.]]=AS$7,Tb.Financiering[[#This Row],[Te financieren]]-Tb.Financiering[[#This Row],[Eigen
bijdrage]]-Tb.Financiering[[#This Row],[Andere
subsidie(s)]]-Tb.Financiering[[#This Row],[Anders]],0)</f>
        <v>0</v>
      </c>
      <c r="AT122" s="154">
        <f>IF(Tb.Financiering[[#This Row],[Pnr.]]=AT$7,Tb.Financiering[[#This Row],[Te financieren]]-Tb.Financiering[[#This Row],[Eigen
bijdrage]]-Tb.Financiering[[#This Row],[Andere
subsidie(s)]]-Tb.Financiering[[#This Row],[Anders]],0)</f>
        <v>0</v>
      </c>
      <c r="AU122" s="154">
        <f>IF(Tb.Financiering[[#This Row],[Pnr.]]=AU$7,Tb.Financiering[[#This Row],[Te financieren]]-Tb.Financiering[[#This Row],[Eigen
bijdrage]]-Tb.Financiering[[#This Row],[Andere
subsidie(s)]]-Tb.Financiering[[#This Row],[Anders]],0)</f>
        <v>0</v>
      </c>
      <c r="AV122" s="154">
        <f>IF(Tb.Financiering[[#This Row],[Pnr.]]=AV$7,Tb.Financiering[[#This Row],[Te financieren]]-Tb.Financiering[[#This Row],[Eigen
bijdrage]]-Tb.Financiering[[#This Row],[Andere
subsidie(s)]]-Tb.Financiering[[#This Row],[Anders]],0)</f>
        <v>0</v>
      </c>
      <c r="AW122" s="154">
        <f>IF(Tb.Financiering[[#This Row],[Pnr.]]=AW$7,Tb.Financiering[[#This Row],[Te financieren]]-Tb.Financiering[[#This Row],[Eigen
bijdrage]]-Tb.Financiering[[#This Row],[Andere
subsidie(s)]]-Tb.Financiering[[#This Row],[Anders]],0)</f>
        <v>0</v>
      </c>
      <c r="AX122" s="154">
        <f>IF(Tb.Financiering[[#This Row],[Pnr.]]=AX$7,Tb.Financiering[[#This Row],[Te financieren]]-Tb.Financiering[[#This Row],[Eigen
bijdrage]]-Tb.Financiering[[#This Row],[Andere
subsidie(s)]]-Tb.Financiering[[#This Row],[Anders]],0)</f>
        <v>0</v>
      </c>
      <c r="AY122" s="154">
        <f>IF(Tb.Financiering[[#This Row],[Pnr.]]=AY$7,Tb.Financiering[[#This Row],[Te financieren]]-Tb.Financiering[[#This Row],[Eigen
bijdrage]]-Tb.Financiering[[#This Row],[Andere
subsidie(s)]]-Tb.Financiering[[#This Row],[Anders]],0)</f>
        <v>0</v>
      </c>
      <c r="AZ122" s="154">
        <f>IF(Tb.Financiering[[#This Row],[Pnr.]]=AZ$7,Tb.Financiering[[#This Row],[Te financieren]]-Tb.Financiering[[#This Row],[Eigen
bijdrage]]-Tb.Financiering[[#This Row],[Andere
subsidie(s)]]-Tb.Financiering[[#This Row],[Anders]],0)</f>
        <v>0</v>
      </c>
      <c r="BA122" s="154">
        <f>IF(Tb.Financiering[[#This Row],[Pnr.]]=BA$7,Tb.Financiering[[#This Row],[Te financieren]]-Tb.Financiering[[#This Row],[Eigen
bijdrage]]-Tb.Financiering[[#This Row],[Andere
subsidie(s)]]-Tb.Financiering[[#This Row],[Anders]],0)</f>
        <v>0</v>
      </c>
      <c r="BB122" s="154">
        <f>IF(Tb.Financiering[[#This Row],[Pnr.]]=BB$7,Tb.Financiering[[#This Row],[Te financieren]]-Tb.Financiering[[#This Row],[Eigen
bijdrage]]-Tb.Financiering[[#This Row],[Andere
subsidie(s)]]-Tb.Financiering[[#This Row],[Anders]],0)</f>
        <v>0</v>
      </c>
      <c r="BC122" s="154">
        <f>IF(Tb.Financiering[[#This Row],[Pnr.]]=BC$7,Tb.Financiering[[#This Row],[Te financieren]]-Tb.Financiering[[#This Row],[Eigen
bijdrage]]-Tb.Financiering[[#This Row],[Andere
subsidie(s)]]-Tb.Financiering[[#This Row],[Anders]],0)</f>
        <v>0</v>
      </c>
      <c r="BD122" s="154">
        <f>IF(Tb.Financiering[[#This Row],[Pnr.]]=BD$7,Tb.Financiering[[#This Row],[Te financieren]]-Tb.Financiering[[#This Row],[Eigen
bijdrage]]-Tb.Financiering[[#This Row],[Andere
subsidie(s)]]-Tb.Financiering[[#This Row],[Anders]],0)</f>
        <v>0</v>
      </c>
      <c r="BE122" s="154">
        <f>IF(Tb.Financiering[[#This Row],[Pnr.]]=BE$7,Tb.Financiering[[#This Row],[Te financieren]]-Tb.Financiering[[#This Row],[Eigen
bijdrage]]-Tb.Financiering[[#This Row],[Andere
subsidie(s)]]-Tb.Financiering[[#This Row],[Anders]],0)</f>
        <v>0</v>
      </c>
      <c r="BF122" s="154">
        <f>IF(Tb.Financiering[[#This Row],[Pnr.]]=BF$7,Tb.Financiering[[#This Row],[Te financieren]]-Tb.Financiering[[#This Row],[Eigen
bijdrage]]-Tb.Financiering[[#This Row],[Andere
subsidie(s)]]-Tb.Financiering[[#This Row],[Anders]],0)</f>
        <v>0</v>
      </c>
      <c r="BG122" s="154">
        <f>IF(Tb.Financiering[[#This Row],[Pnr.]]=BG$7,Tb.Financiering[[#This Row],[Te financieren]]-Tb.Financiering[[#This Row],[Eigen
bijdrage]]-Tb.Financiering[[#This Row],[Andere
subsidie(s)]]-Tb.Financiering[[#This Row],[Anders]],0)</f>
        <v>0</v>
      </c>
      <c r="BH122" s="154">
        <f>IF(Tb.Financiering[[#This Row],[Pnr.]]=BH$7,Tb.Financiering[[#This Row],[Te financieren]]-Tb.Financiering[[#This Row],[Eigen
bijdrage]]-Tb.Financiering[[#This Row],[Andere
subsidie(s)]]-Tb.Financiering[[#This Row],[Anders]],0)</f>
        <v>0</v>
      </c>
      <c r="BI122" s="154">
        <f>IF(Tb.Financiering[[#This Row],[Pnr.]]=BI$7,Tb.Financiering[[#This Row],[Te financieren]]-Tb.Financiering[[#This Row],[Eigen
bijdrage]]-Tb.Financiering[[#This Row],[Andere
subsidie(s)]]-Tb.Financiering[[#This Row],[Anders]],0)</f>
        <v>0</v>
      </c>
      <c r="BJ122" s="154">
        <f>IF(Tb.Financiering[[#This Row],[Pnr.]]=BJ$7,Tb.Financiering[[#This Row],[Te financieren]]-Tb.Financiering[[#This Row],[Eigen
bijdrage]]-Tb.Financiering[[#This Row],[Andere
subsidie(s)]]-Tb.Financiering[[#This Row],[Anders]],0)</f>
        <v>0</v>
      </c>
      <c r="BK122" s="154">
        <f>IF(Tb.Financiering[[#This Row],[Pnr.]]=BK$7,Tb.Financiering[[#This Row],[Te financieren]]-Tb.Financiering[[#This Row],[Eigen
bijdrage]]-Tb.Financiering[[#This Row],[Andere
subsidie(s)]]-Tb.Financiering[[#This Row],[Anders]],0)</f>
        <v>0</v>
      </c>
      <c r="BL122" s="154">
        <f>IF(Tb.Financiering[[#This Row],[Pnr.]]=BL$7,Tb.Financiering[[#This Row],[Te financieren]]-Tb.Financiering[[#This Row],[Eigen
bijdrage]]-Tb.Financiering[[#This Row],[Andere
subsidie(s)]]-Tb.Financiering[[#This Row],[Anders]],0)</f>
        <v>0</v>
      </c>
      <c r="BM122" s="154">
        <f>IF(Tb.Financiering[[#This Row],[Pnr.]]=BM$7,Tb.Financiering[[#This Row],[Te financieren]]-Tb.Financiering[[#This Row],[Eigen
bijdrage]]-Tb.Financiering[[#This Row],[Andere
subsidie(s)]]-Tb.Financiering[[#This Row],[Anders]],0)</f>
        <v>0</v>
      </c>
      <c r="BN122" s="259">
        <f>IF(Tb.Financiering[[#This Row],[Pnr.]]=BN$7,Tb.Financiering[[#This Row],[Eigen
bijdrage]]+Tb.Financiering[[#This Row],[Andere
subsidie(s)]]+Tb.Financiering[[#This Row],[Anders]],0)</f>
        <v>0</v>
      </c>
      <c r="BO122" s="259">
        <f>IF(Tb.Financiering[[#This Row],[Pnr.]]=BO$7,Tb.Financiering[[#This Row],[Eigen
bijdrage]]+Tb.Financiering[[#This Row],[Andere
subsidie(s)]]+Tb.Financiering[[#This Row],[Anders]],0)</f>
        <v>0</v>
      </c>
      <c r="BP122" s="259">
        <f>IF(Tb.Financiering[[#This Row],[Pnr.]]=BP$7,Tb.Financiering[[#This Row],[Eigen
bijdrage]]+Tb.Financiering[[#This Row],[Andere
subsidie(s)]]+Tb.Financiering[[#This Row],[Anders]],0)</f>
        <v>0</v>
      </c>
      <c r="BQ122" s="259">
        <f>IF(Tb.Financiering[[#This Row],[Pnr.]]=BQ$7,Tb.Financiering[[#This Row],[Eigen
bijdrage]]+Tb.Financiering[[#This Row],[Andere
subsidie(s)]]+Tb.Financiering[[#This Row],[Anders]],0)</f>
        <v>0</v>
      </c>
      <c r="BR122" s="259">
        <f>IF(Tb.Financiering[[#This Row],[Pnr.]]=BR$7,Tb.Financiering[[#This Row],[Eigen
bijdrage]]+Tb.Financiering[[#This Row],[Andere
subsidie(s)]]+Tb.Financiering[[#This Row],[Anders]],0)</f>
        <v>0</v>
      </c>
      <c r="BS122" s="259">
        <f>IF(Tb.Financiering[[#This Row],[Pnr.]]=BS$7,Tb.Financiering[[#This Row],[Eigen
bijdrage]]+Tb.Financiering[[#This Row],[Andere
subsidie(s)]]+Tb.Financiering[[#This Row],[Anders]],0)</f>
        <v>0</v>
      </c>
      <c r="BT122" s="259">
        <f>IF(Tb.Financiering[[#This Row],[Pnr.]]=BT$7,Tb.Financiering[[#This Row],[Eigen
bijdrage]]+Tb.Financiering[[#This Row],[Andere
subsidie(s)]]+Tb.Financiering[[#This Row],[Anders]],0)</f>
        <v>0</v>
      </c>
      <c r="BU122" s="259">
        <f>IF(Tb.Financiering[[#This Row],[Pnr.]]=BU$7,Tb.Financiering[[#This Row],[Eigen
bijdrage]]+Tb.Financiering[[#This Row],[Andere
subsidie(s)]]+Tb.Financiering[[#This Row],[Anders]],0)</f>
        <v>0</v>
      </c>
      <c r="BV122" s="259">
        <f>IF(Tb.Financiering[[#This Row],[Pnr.]]=BV$7,Tb.Financiering[[#This Row],[Eigen
bijdrage]]+Tb.Financiering[[#This Row],[Andere
subsidie(s)]]+Tb.Financiering[[#This Row],[Anders]],0)</f>
        <v>0</v>
      </c>
      <c r="BW122" s="259">
        <f>IF(Tb.Financiering[[#This Row],[Pnr.]]=BW$7,Tb.Financiering[[#This Row],[Eigen
bijdrage]]+Tb.Financiering[[#This Row],[Andere
subsidie(s)]]+Tb.Financiering[[#This Row],[Anders]],0)</f>
        <v>0</v>
      </c>
      <c r="BX122" s="259">
        <f>IF(Tb.Financiering[[#This Row],[Pnr.]]=BX$7,Tb.Financiering[[#This Row],[Eigen
bijdrage]]+Tb.Financiering[[#This Row],[Andere
subsidie(s)]]+Tb.Financiering[[#This Row],[Anders]],0)</f>
        <v>0</v>
      </c>
      <c r="BY122" s="259">
        <f>IF(Tb.Financiering[[#This Row],[Pnr.]]=BY$7,Tb.Financiering[[#This Row],[Eigen
bijdrage]]+Tb.Financiering[[#This Row],[Andere
subsidie(s)]]+Tb.Financiering[[#This Row],[Anders]],0)</f>
        <v>0</v>
      </c>
      <c r="BZ122" s="259">
        <f>IF(Tb.Financiering[[#This Row],[Pnr.]]=BZ$7,Tb.Financiering[[#This Row],[Eigen
bijdrage]]+Tb.Financiering[[#This Row],[Andere
subsidie(s)]]+Tb.Financiering[[#This Row],[Anders]],0)</f>
        <v>0</v>
      </c>
      <c r="CA122" s="259">
        <f>IF(Tb.Financiering[[#This Row],[Pnr.]]=CA$7,Tb.Financiering[[#This Row],[Eigen
bijdrage]]+Tb.Financiering[[#This Row],[Andere
subsidie(s)]]+Tb.Financiering[[#This Row],[Anders]],0)</f>
        <v>0</v>
      </c>
      <c r="CB122" s="259">
        <f>IF(Tb.Financiering[[#This Row],[Pnr.]]=CB$7,Tb.Financiering[[#This Row],[Eigen
bijdrage]]+Tb.Financiering[[#This Row],[Andere
subsidie(s)]]+Tb.Financiering[[#This Row],[Anders]],0)</f>
        <v>0</v>
      </c>
      <c r="CC122" s="259">
        <f>IF(Tb.Financiering[[#This Row],[Pnr.]]=CC$7,Tb.Financiering[[#This Row],[Eigen
bijdrage]]+Tb.Financiering[[#This Row],[Andere
subsidie(s)]]+Tb.Financiering[[#This Row],[Anders]],0)</f>
        <v>0</v>
      </c>
      <c r="CD122" s="259">
        <f>IF(Tb.Financiering[[#This Row],[Pnr.]]=CD$7,Tb.Financiering[[#This Row],[Eigen
bijdrage]]+Tb.Financiering[[#This Row],[Andere
subsidie(s)]]+Tb.Financiering[[#This Row],[Anders]],0)</f>
        <v>0</v>
      </c>
      <c r="CE122" s="259">
        <f>IF(Tb.Financiering[[#This Row],[Pnr.]]=CE$7,Tb.Financiering[[#This Row],[Eigen
bijdrage]]+Tb.Financiering[[#This Row],[Andere
subsidie(s)]]+Tb.Financiering[[#This Row],[Anders]],0)</f>
        <v>0</v>
      </c>
      <c r="CF122" s="259">
        <f>IF(Tb.Financiering[[#This Row],[Pnr.]]=CF$7,Tb.Financiering[[#This Row],[Eigen
bijdrage]]+Tb.Financiering[[#This Row],[Andere
subsidie(s)]]+Tb.Financiering[[#This Row],[Anders]],0)</f>
        <v>0</v>
      </c>
      <c r="CG122" s="259">
        <f>IF(Tb.Financiering[[#This Row],[Pnr.]]=CG$7,Tb.Financiering[[#This Row],[Eigen
bijdrage]]+Tb.Financiering[[#This Row],[Andere
subsidie(s)]]+Tb.Financiering[[#This Row],[Anders]],0)</f>
        <v>0</v>
      </c>
      <c r="CH122" s="259">
        <f>IF(Tb.Financiering[[#This Row],[Pnr.]]=CH$7,Tb.Financiering[[#This Row],[Eigen
bijdrage]]+Tb.Financiering[[#This Row],[Andere
subsidie(s)]]+Tb.Financiering[[#This Row],[Anders]],0)</f>
        <v>0</v>
      </c>
      <c r="CI122" s="259">
        <f>IF(Tb.Financiering[[#This Row],[Pnr.]]=CI$7,Tb.Financiering[[#This Row],[Eigen
bijdrage]]+Tb.Financiering[[#This Row],[Andere
subsidie(s)]]+Tb.Financiering[[#This Row],[Anders]],0)</f>
        <v>0</v>
      </c>
      <c r="CJ122" s="259">
        <f>IF(Tb.Financiering[[#This Row],[Pnr.]]=CJ$7,Tb.Financiering[[#This Row],[Eigen
bijdrage]]+Tb.Financiering[[#This Row],[Andere
subsidie(s)]]+Tb.Financiering[[#This Row],[Anders]],0)</f>
        <v>0</v>
      </c>
      <c r="CK122" s="259">
        <f>IF(Tb.Financiering[[#This Row],[Pnr.]]=CK$7,Tb.Financiering[[#This Row],[Eigen
bijdrage]]+Tb.Financiering[[#This Row],[Andere
subsidie(s)]]+Tb.Financiering[[#This Row],[Anders]],0)</f>
        <v>0</v>
      </c>
      <c r="CL122" s="259">
        <f>IF(Tb.Financiering[[#This Row],[Pnr.]]=CL$7,Tb.Financiering[[#This Row],[Eigen
bijdrage]]+Tb.Financiering[[#This Row],[Andere
subsidie(s)]]+Tb.Financiering[[#This Row],[Anders]],0)</f>
        <v>0</v>
      </c>
      <c r="CM122" s="259">
        <f>IF(Tb.Financiering[[#This Row],[Pnr.]]=CM$7,Tb.Financiering[[#This Row],[Eigen
bijdrage]]+Tb.Financiering[[#This Row],[Andere
subsidie(s)]]+Tb.Financiering[[#This Row],[Anders]],0)</f>
        <v>0</v>
      </c>
      <c r="CN122" s="259">
        <f>IF(Tb.Financiering[[#This Row],[Pnr.]]=CN$7,Tb.Financiering[[#This Row],[Eigen
bijdrage]]+Tb.Financiering[[#This Row],[Andere
subsidie(s)]]+Tb.Financiering[[#This Row],[Anders]],0)</f>
        <v>0</v>
      </c>
      <c r="CO122" s="259">
        <f>IF(Tb.Financiering[[#This Row],[Pnr.]]=CO$7,Tb.Financiering[[#This Row],[Eigen
bijdrage]]+Tb.Financiering[[#This Row],[Andere
subsidie(s)]]+Tb.Financiering[[#This Row],[Anders]],0)</f>
        <v>0</v>
      </c>
      <c r="CP122" s="259">
        <f>IF(Tb.Financiering[[#This Row],[Pnr.]]=CP$7,Tb.Financiering[[#This Row],[Eigen
bijdrage]]+Tb.Financiering[[#This Row],[Andere
subsidie(s)]]+Tb.Financiering[[#This Row],[Anders]],0)</f>
        <v>0</v>
      </c>
      <c r="CQ122" s="259">
        <f>IF(Tb.Financiering[[#This Row],[Pnr.]]=CQ$7,Tb.Financiering[[#This Row],[Eigen
bijdrage]]+Tb.Financiering[[#This Row],[Andere
subsidie(s)]]+Tb.Financiering[[#This Row],[Anders]],0)</f>
        <v>0</v>
      </c>
      <c r="CR122" s="259">
        <f>IF(Tb.Financiering[[#This Row],[Pnr.]]=CR$7,Tb.Financiering[[#This Row],[Eigen
bijdrage]]+Tb.Financiering[[#This Row],[Andere
subsidie(s)]]+Tb.Financiering[[#This Row],[Anders]],0)</f>
        <v>0</v>
      </c>
      <c r="CS122" s="259">
        <f>IF(Tb.Financiering[[#This Row],[Pnr.]]=CS$7,Tb.Financiering[[#This Row],[Eigen
bijdrage]]+Tb.Financiering[[#This Row],[Andere
subsidie(s)]]+Tb.Financiering[[#This Row],[Anders]],0)</f>
        <v>0</v>
      </c>
      <c r="CT122" s="259">
        <f>IF(Tb.Financiering[[#This Row],[Pnr.]]=CT$7,Tb.Financiering[[#This Row],[Eigen
bijdrage]]+Tb.Financiering[[#This Row],[Andere
subsidie(s)]]+Tb.Financiering[[#This Row],[Anders]],0)</f>
        <v>0</v>
      </c>
      <c r="CU122" s="259">
        <f>IF(Tb.Financiering[[#This Row],[Pnr.]]=CU$7,Tb.Financiering[[#This Row],[Eigen
bijdrage]]+Tb.Financiering[[#This Row],[Andere
subsidie(s)]]+Tb.Financiering[[#This Row],[Anders]],0)</f>
        <v>0</v>
      </c>
      <c r="CV122" s="259">
        <f>IF(Tb.Financiering[[#This Row],[Pnr.]]=CV$7,Tb.Financiering[[#This Row],[Eigen
bijdrage]]+Tb.Financiering[[#This Row],[Andere
subsidie(s)]]+Tb.Financiering[[#This Row],[Anders]],0)</f>
        <v>0</v>
      </c>
      <c r="CW122" s="259">
        <f>IF(Tb.Financiering[[#This Row],[Pnr.]]=CW$7,Tb.Financiering[[#This Row],[Eigen
bijdrage]]+Tb.Financiering[[#This Row],[Andere
subsidie(s)]]+Tb.Financiering[[#This Row],[Anders]],0)</f>
        <v>0</v>
      </c>
      <c r="CX122" s="259">
        <f>IF(Tb.Financiering[[#This Row],[Pnr.]]=CX$7,Tb.Financiering[[#This Row],[Eigen
bijdrage]]+Tb.Financiering[[#This Row],[Andere
subsidie(s)]]+Tb.Financiering[[#This Row],[Anders]],0)</f>
        <v>0</v>
      </c>
      <c r="CY122" s="259">
        <f>IF(Tb.Financiering[[#This Row],[Pnr.]]=CY$7,Tb.Financiering[[#This Row],[Eigen
bijdrage]]+Tb.Financiering[[#This Row],[Andere
subsidie(s)]]+Tb.Financiering[[#This Row],[Anders]],0)</f>
        <v>0</v>
      </c>
      <c r="CZ122" s="259">
        <f>IF(Tb.Financiering[[#This Row],[Pnr.]]=CZ$7,Tb.Financiering[[#This Row],[Eigen
bijdrage]]+Tb.Financiering[[#This Row],[Andere
subsidie(s)]]+Tb.Financiering[[#This Row],[Anders]],0)</f>
        <v>0</v>
      </c>
      <c r="DA122" s="259">
        <f>IF(Tb.Financiering[[#This Row],[Pnr.]]=DA$7,Tb.Financiering[[#This Row],[Eigen
bijdrage]]+Tb.Financiering[[#This Row],[Andere
subsidie(s)]]+Tb.Financiering[[#This Row],[Anders]],0)</f>
        <v>0</v>
      </c>
      <c r="DB122" s="259">
        <f>IF(Tb.Financiering[[#This Row],[Pnr.]]=DB$7,Tb.Financiering[[#This Row],[Eigen
bijdrage]]+Tb.Financiering[[#This Row],[Andere
subsidie(s)]]+Tb.Financiering[[#This Row],[Anders]],0)</f>
        <v>0</v>
      </c>
      <c r="DC122" s="259">
        <f>IF(Tb.Financiering[[#This Row],[Pnr.]]=DC$7,Tb.Financiering[[#This Row],[Eigen
bijdrage]]+Tb.Financiering[[#This Row],[Andere
subsidie(s)]]+Tb.Financiering[[#This Row],[Anders]],0)</f>
        <v>0</v>
      </c>
      <c r="DD122" s="259">
        <f>IF(Tb.Financiering[[#This Row],[Pnr.]]=DD$7,Tb.Financiering[[#This Row],[Eigen
bijdrage]]+Tb.Financiering[[#This Row],[Andere
subsidie(s)]]+Tb.Financiering[[#This Row],[Anders]],0)</f>
        <v>0</v>
      </c>
      <c r="DE122" s="259">
        <f>IF(Tb.Financiering[[#This Row],[Pnr.]]=DE$7,Tb.Financiering[[#This Row],[Eigen
bijdrage]]+Tb.Financiering[[#This Row],[Andere
subsidie(s)]]+Tb.Financiering[[#This Row],[Anders]],0)</f>
        <v>0</v>
      </c>
      <c r="DF122" s="259">
        <f>IF(Tb.Financiering[[#This Row],[Pnr.]]=DF$7,Tb.Financiering[[#This Row],[Eigen
bijdrage]]+Tb.Financiering[[#This Row],[Andere
subsidie(s)]]+Tb.Financiering[[#This Row],[Anders]],0)</f>
        <v>0</v>
      </c>
      <c r="DG122" s="259">
        <f>IF(Tb.Financiering[[#This Row],[Pnr.]]=DG$7,Tb.Financiering[[#This Row],[Eigen
bijdrage]]+Tb.Financiering[[#This Row],[Andere
subsidie(s)]]+Tb.Financiering[[#This Row],[Anders]],0)</f>
        <v>0</v>
      </c>
      <c r="DH122" s="259">
        <f>IF(Tb.Financiering[[#This Row],[Pnr.]]=DH$7,Tb.Financiering[[#This Row],[Eigen
bijdrage]]+Tb.Financiering[[#This Row],[Andere
subsidie(s)]]+Tb.Financiering[[#This Row],[Anders]],0)</f>
        <v>0</v>
      </c>
      <c r="DI122" s="259">
        <f>IF(Tb.Financiering[[#This Row],[Pnr.]]=DI$7,Tb.Financiering[[#This Row],[Eigen
bijdrage]]+Tb.Financiering[[#This Row],[Andere
subsidie(s)]]+Tb.Financiering[[#This Row],[Anders]],0)</f>
        <v>0</v>
      </c>
      <c r="DJ122" s="259">
        <f>IF(Tb.Financiering[[#This Row],[Pnr.]]=DJ$7,Tb.Financiering[[#This Row],[Eigen
bijdrage]]+Tb.Financiering[[#This Row],[Andere
subsidie(s)]]+Tb.Financiering[[#This Row],[Anders]],0)</f>
        <v>0</v>
      </c>
      <c r="DK122" s="259">
        <f>IF(Tb.Financiering[[#This Row],[Pnr.]]=DK$7,Tb.Financiering[[#This Row],[Eigen
bijdrage]]+Tb.Financiering[[#This Row],[Andere
subsidie(s)]]+Tb.Financiering[[#This Row],[Anders]],0)</f>
        <v>0</v>
      </c>
      <c r="XEZ122" s="267"/>
      <c r="XFA122" s="267"/>
      <c r="XFB122" s="267"/>
      <c r="XFC122" s="267"/>
      <c r="XFD122" s="31"/>
    </row>
    <row r="123" spans="1:115 16380:16384" s="4" customFormat="1" x14ac:dyDescent="0.3">
      <c r="A123" s="31"/>
      <c r="B123" s="147"/>
      <c r="C123" s="147"/>
      <c r="D123" s="11">
        <f>SUMIF(Tbl.Kosten[PSAnr.],Tb.Financiering[[#This Row],[PSAnr.]],Tbl.Kosten[Totaal kosten])</f>
        <v>0</v>
      </c>
      <c r="E123" s="164">
        <f>SUMIF(Tbl.Kosten[PSAnr.],Tb.Financiering[[#This Row],[PSAnr.]],Tbl.Kosten[Subsidie])</f>
        <v>0</v>
      </c>
      <c r="F123" s="165"/>
      <c r="G123" s="164">
        <f>Tb.Financiering[[#This Row],[Begrote kosten]]-Tb.Financiering[[#This Row],[Berekende GLB subsidie]]-Tb.Financiering[[#This Row],[Correctie GLB subsidie]]</f>
        <v>0</v>
      </c>
      <c r="H123" s="166"/>
      <c r="I123" s="166"/>
      <c r="J123" s="166"/>
      <c r="K123" s="162"/>
      <c r="L123" s="97">
        <f>Tb.Financiering[[#This Row],[Te financieren]]-SUM(Tb.Financiering[[#This Row],[Eigen
bijdrage]:[Anders]])</f>
        <v>0</v>
      </c>
      <c r="M123" s="170" t="str">
        <f>IFERROR(VLOOKUP(Tb.Financiering[[#This Row],[Partnernaam]],Tbl.Projectpartners[[Naam]:[PNr.]],9,FALSE),"")</f>
        <v/>
      </c>
      <c r="N123" s="152" t="str">
        <f>IFERROR(VLOOKUP(Tb.Financiering[[#This Row],[Subsidiabele activiteit]],Tbl.Subsidiehoogte[[Subsidieactiviteit]:[SAnr.]],3,FALSE),"")</f>
        <v/>
      </c>
      <c r="O123" s="152" t="str">
        <f>_xlfn.CONCAT(Tb.Financiering[[#This Row],[Pnr.]],Tb.Financiering[[#This Row],[SAnr.]])</f>
        <v/>
      </c>
      <c r="P123" s="154">
        <f>IF(Tb.Financiering[[#This Row],[Pnr.]]=P$7,Tb.Financiering[[#This Row],[Te financieren]]-Tb.Financiering[[#This Row],[Eigen
bijdrage]]-Tb.Financiering[[#This Row],[Andere
subsidie(s)]]-Tb.Financiering[[#This Row],[Anders]],0)</f>
        <v>0</v>
      </c>
      <c r="Q123" s="154">
        <f>IF(Tb.Financiering[[#This Row],[Pnr.]]=Q$7,Tb.Financiering[[#This Row],[Te financieren]]-Tb.Financiering[[#This Row],[Eigen
bijdrage]]-Tb.Financiering[[#This Row],[Andere
subsidie(s)]]-Tb.Financiering[[#This Row],[Anders]],0)</f>
        <v>0</v>
      </c>
      <c r="R123" s="154">
        <f>IF(Tb.Financiering[[#This Row],[Pnr.]]=R$7,Tb.Financiering[[#This Row],[Te financieren]]-Tb.Financiering[[#This Row],[Eigen
bijdrage]]-Tb.Financiering[[#This Row],[Andere
subsidie(s)]]-Tb.Financiering[[#This Row],[Anders]],0)</f>
        <v>0</v>
      </c>
      <c r="S123" s="154">
        <f>IF(Tb.Financiering[[#This Row],[Pnr.]]=S$7,Tb.Financiering[[#This Row],[Te financieren]]-Tb.Financiering[[#This Row],[Eigen
bijdrage]]-Tb.Financiering[[#This Row],[Andere
subsidie(s)]]-Tb.Financiering[[#This Row],[Anders]],0)</f>
        <v>0</v>
      </c>
      <c r="T123" s="154">
        <f>IF(Tb.Financiering[[#This Row],[Pnr.]]=T$7,Tb.Financiering[[#This Row],[Te financieren]]-Tb.Financiering[[#This Row],[Eigen
bijdrage]]-Tb.Financiering[[#This Row],[Andere
subsidie(s)]]-Tb.Financiering[[#This Row],[Anders]],0)</f>
        <v>0</v>
      </c>
      <c r="U123" s="154">
        <f>IF(Tb.Financiering[[#This Row],[Pnr.]]=U$7,Tb.Financiering[[#This Row],[Te financieren]]-Tb.Financiering[[#This Row],[Eigen
bijdrage]]-Tb.Financiering[[#This Row],[Andere
subsidie(s)]]-Tb.Financiering[[#This Row],[Anders]],0)</f>
        <v>0</v>
      </c>
      <c r="V123" s="154">
        <f>IF(Tb.Financiering[[#This Row],[Pnr.]]=V$7,Tb.Financiering[[#This Row],[Te financieren]]-Tb.Financiering[[#This Row],[Eigen
bijdrage]]-Tb.Financiering[[#This Row],[Andere
subsidie(s)]]-Tb.Financiering[[#This Row],[Anders]],0)</f>
        <v>0</v>
      </c>
      <c r="W123" s="154">
        <f>IF(Tb.Financiering[[#This Row],[Pnr.]]=W$7,Tb.Financiering[[#This Row],[Te financieren]]-Tb.Financiering[[#This Row],[Eigen
bijdrage]]-Tb.Financiering[[#This Row],[Andere
subsidie(s)]]-Tb.Financiering[[#This Row],[Anders]],0)</f>
        <v>0</v>
      </c>
      <c r="X123" s="154">
        <f>IF(Tb.Financiering[[#This Row],[Pnr.]]=X$7,Tb.Financiering[[#This Row],[Te financieren]]-Tb.Financiering[[#This Row],[Eigen
bijdrage]]-Tb.Financiering[[#This Row],[Andere
subsidie(s)]]-Tb.Financiering[[#This Row],[Anders]],0)</f>
        <v>0</v>
      </c>
      <c r="Y123" s="154">
        <f>IF(Tb.Financiering[[#This Row],[Pnr.]]=Y$7,Tb.Financiering[[#This Row],[Te financieren]]-Tb.Financiering[[#This Row],[Eigen
bijdrage]]-Tb.Financiering[[#This Row],[Andere
subsidie(s)]]-Tb.Financiering[[#This Row],[Anders]],0)</f>
        <v>0</v>
      </c>
      <c r="Z123" s="154">
        <f>IF(Tb.Financiering[[#This Row],[Pnr.]]=Z$7,Tb.Financiering[[#This Row],[Te financieren]]-Tb.Financiering[[#This Row],[Eigen
bijdrage]]-Tb.Financiering[[#This Row],[Andere
subsidie(s)]]-Tb.Financiering[[#This Row],[Anders]],0)</f>
        <v>0</v>
      </c>
      <c r="AA123" s="154">
        <f>IF(Tb.Financiering[[#This Row],[Pnr.]]=AA$7,Tb.Financiering[[#This Row],[Te financieren]]-Tb.Financiering[[#This Row],[Eigen
bijdrage]]-Tb.Financiering[[#This Row],[Andere
subsidie(s)]]-Tb.Financiering[[#This Row],[Anders]],0)</f>
        <v>0</v>
      </c>
      <c r="AB123" s="154">
        <f>IF(Tb.Financiering[[#This Row],[Pnr.]]=AB$7,Tb.Financiering[[#This Row],[Te financieren]]-Tb.Financiering[[#This Row],[Eigen
bijdrage]]-Tb.Financiering[[#This Row],[Andere
subsidie(s)]]-Tb.Financiering[[#This Row],[Anders]],0)</f>
        <v>0</v>
      </c>
      <c r="AC123" s="154">
        <f>IF(Tb.Financiering[[#This Row],[Pnr.]]=AC$7,Tb.Financiering[[#This Row],[Te financieren]]-Tb.Financiering[[#This Row],[Eigen
bijdrage]]-Tb.Financiering[[#This Row],[Andere
subsidie(s)]]-Tb.Financiering[[#This Row],[Anders]],0)</f>
        <v>0</v>
      </c>
      <c r="AD123" s="154">
        <f>IF(Tb.Financiering[[#This Row],[Pnr.]]=AD$7,Tb.Financiering[[#This Row],[Te financieren]]-Tb.Financiering[[#This Row],[Eigen
bijdrage]]-Tb.Financiering[[#This Row],[Andere
subsidie(s)]]-Tb.Financiering[[#This Row],[Anders]],0)</f>
        <v>0</v>
      </c>
      <c r="AE123" s="154">
        <f>IF(Tb.Financiering[[#This Row],[Pnr.]]=AE$7,Tb.Financiering[[#This Row],[Te financieren]]-Tb.Financiering[[#This Row],[Eigen
bijdrage]]-Tb.Financiering[[#This Row],[Andere
subsidie(s)]]-Tb.Financiering[[#This Row],[Anders]],0)</f>
        <v>0</v>
      </c>
      <c r="AF123" s="154">
        <f>IF(Tb.Financiering[[#This Row],[Pnr.]]=AF$7,Tb.Financiering[[#This Row],[Te financieren]]-Tb.Financiering[[#This Row],[Eigen
bijdrage]]-Tb.Financiering[[#This Row],[Andere
subsidie(s)]]-Tb.Financiering[[#This Row],[Anders]],0)</f>
        <v>0</v>
      </c>
      <c r="AG123" s="154">
        <f>IF(Tb.Financiering[[#This Row],[Pnr.]]=AG$7,Tb.Financiering[[#This Row],[Te financieren]]-Tb.Financiering[[#This Row],[Eigen
bijdrage]]-Tb.Financiering[[#This Row],[Andere
subsidie(s)]]-Tb.Financiering[[#This Row],[Anders]],0)</f>
        <v>0</v>
      </c>
      <c r="AH123" s="154">
        <f>IF(Tb.Financiering[[#This Row],[Pnr.]]=AH$7,Tb.Financiering[[#This Row],[Te financieren]]-Tb.Financiering[[#This Row],[Eigen
bijdrage]]-Tb.Financiering[[#This Row],[Andere
subsidie(s)]]-Tb.Financiering[[#This Row],[Anders]],0)</f>
        <v>0</v>
      </c>
      <c r="AI123" s="154">
        <f>IF(Tb.Financiering[[#This Row],[Pnr.]]=AI$7,Tb.Financiering[[#This Row],[Te financieren]]-Tb.Financiering[[#This Row],[Eigen
bijdrage]]-Tb.Financiering[[#This Row],[Andere
subsidie(s)]]-Tb.Financiering[[#This Row],[Anders]],0)</f>
        <v>0</v>
      </c>
      <c r="AJ123" s="154">
        <f>IF(Tb.Financiering[[#This Row],[Pnr.]]=AJ$7,Tb.Financiering[[#This Row],[Te financieren]]-Tb.Financiering[[#This Row],[Eigen
bijdrage]]-Tb.Financiering[[#This Row],[Andere
subsidie(s)]]-Tb.Financiering[[#This Row],[Anders]],0)</f>
        <v>0</v>
      </c>
      <c r="AK123" s="154">
        <f>IF(Tb.Financiering[[#This Row],[Pnr.]]=AK$7,Tb.Financiering[[#This Row],[Te financieren]]-Tb.Financiering[[#This Row],[Eigen
bijdrage]]-Tb.Financiering[[#This Row],[Andere
subsidie(s)]]-Tb.Financiering[[#This Row],[Anders]],0)</f>
        <v>0</v>
      </c>
      <c r="AL123" s="154">
        <f>IF(Tb.Financiering[[#This Row],[Pnr.]]=AL$7,Tb.Financiering[[#This Row],[Te financieren]]-Tb.Financiering[[#This Row],[Eigen
bijdrage]]-Tb.Financiering[[#This Row],[Andere
subsidie(s)]]-Tb.Financiering[[#This Row],[Anders]],0)</f>
        <v>0</v>
      </c>
      <c r="AM123" s="154">
        <f>IF(Tb.Financiering[[#This Row],[Pnr.]]=AM$7,Tb.Financiering[[#This Row],[Te financieren]]-Tb.Financiering[[#This Row],[Eigen
bijdrage]]-Tb.Financiering[[#This Row],[Andere
subsidie(s)]]-Tb.Financiering[[#This Row],[Anders]],0)</f>
        <v>0</v>
      </c>
      <c r="AN123" s="154">
        <f>IF(Tb.Financiering[[#This Row],[Pnr.]]=AN$7,Tb.Financiering[[#This Row],[Te financieren]]-Tb.Financiering[[#This Row],[Eigen
bijdrage]]-Tb.Financiering[[#This Row],[Andere
subsidie(s)]]-Tb.Financiering[[#This Row],[Anders]],0)</f>
        <v>0</v>
      </c>
      <c r="AO123" s="154">
        <f>IF(Tb.Financiering[[#This Row],[Pnr.]]=AO$7,Tb.Financiering[[#This Row],[Te financieren]]-Tb.Financiering[[#This Row],[Eigen
bijdrage]]-Tb.Financiering[[#This Row],[Andere
subsidie(s)]]-Tb.Financiering[[#This Row],[Anders]],0)</f>
        <v>0</v>
      </c>
      <c r="AP123" s="154">
        <f>IF(Tb.Financiering[[#This Row],[Pnr.]]=AP$7,Tb.Financiering[[#This Row],[Te financieren]]-Tb.Financiering[[#This Row],[Eigen
bijdrage]]-Tb.Financiering[[#This Row],[Andere
subsidie(s)]]-Tb.Financiering[[#This Row],[Anders]],0)</f>
        <v>0</v>
      </c>
      <c r="AQ123" s="154">
        <f>IF(Tb.Financiering[[#This Row],[Pnr.]]=AQ$7,Tb.Financiering[[#This Row],[Te financieren]]-Tb.Financiering[[#This Row],[Eigen
bijdrage]]-Tb.Financiering[[#This Row],[Andere
subsidie(s)]]-Tb.Financiering[[#This Row],[Anders]],0)</f>
        <v>0</v>
      </c>
      <c r="AR123" s="154">
        <f>IF(Tb.Financiering[[#This Row],[Pnr.]]=AR$7,Tb.Financiering[[#This Row],[Te financieren]]-Tb.Financiering[[#This Row],[Eigen
bijdrage]]-Tb.Financiering[[#This Row],[Andere
subsidie(s)]]-Tb.Financiering[[#This Row],[Anders]],0)</f>
        <v>0</v>
      </c>
      <c r="AS123" s="154">
        <f>IF(Tb.Financiering[[#This Row],[Pnr.]]=AS$7,Tb.Financiering[[#This Row],[Te financieren]]-Tb.Financiering[[#This Row],[Eigen
bijdrage]]-Tb.Financiering[[#This Row],[Andere
subsidie(s)]]-Tb.Financiering[[#This Row],[Anders]],0)</f>
        <v>0</v>
      </c>
      <c r="AT123" s="154">
        <f>IF(Tb.Financiering[[#This Row],[Pnr.]]=AT$7,Tb.Financiering[[#This Row],[Te financieren]]-Tb.Financiering[[#This Row],[Eigen
bijdrage]]-Tb.Financiering[[#This Row],[Andere
subsidie(s)]]-Tb.Financiering[[#This Row],[Anders]],0)</f>
        <v>0</v>
      </c>
      <c r="AU123" s="154">
        <f>IF(Tb.Financiering[[#This Row],[Pnr.]]=AU$7,Tb.Financiering[[#This Row],[Te financieren]]-Tb.Financiering[[#This Row],[Eigen
bijdrage]]-Tb.Financiering[[#This Row],[Andere
subsidie(s)]]-Tb.Financiering[[#This Row],[Anders]],0)</f>
        <v>0</v>
      </c>
      <c r="AV123" s="154">
        <f>IF(Tb.Financiering[[#This Row],[Pnr.]]=AV$7,Tb.Financiering[[#This Row],[Te financieren]]-Tb.Financiering[[#This Row],[Eigen
bijdrage]]-Tb.Financiering[[#This Row],[Andere
subsidie(s)]]-Tb.Financiering[[#This Row],[Anders]],0)</f>
        <v>0</v>
      </c>
      <c r="AW123" s="154">
        <f>IF(Tb.Financiering[[#This Row],[Pnr.]]=AW$7,Tb.Financiering[[#This Row],[Te financieren]]-Tb.Financiering[[#This Row],[Eigen
bijdrage]]-Tb.Financiering[[#This Row],[Andere
subsidie(s)]]-Tb.Financiering[[#This Row],[Anders]],0)</f>
        <v>0</v>
      </c>
      <c r="AX123" s="154">
        <f>IF(Tb.Financiering[[#This Row],[Pnr.]]=AX$7,Tb.Financiering[[#This Row],[Te financieren]]-Tb.Financiering[[#This Row],[Eigen
bijdrage]]-Tb.Financiering[[#This Row],[Andere
subsidie(s)]]-Tb.Financiering[[#This Row],[Anders]],0)</f>
        <v>0</v>
      </c>
      <c r="AY123" s="154">
        <f>IF(Tb.Financiering[[#This Row],[Pnr.]]=AY$7,Tb.Financiering[[#This Row],[Te financieren]]-Tb.Financiering[[#This Row],[Eigen
bijdrage]]-Tb.Financiering[[#This Row],[Andere
subsidie(s)]]-Tb.Financiering[[#This Row],[Anders]],0)</f>
        <v>0</v>
      </c>
      <c r="AZ123" s="154">
        <f>IF(Tb.Financiering[[#This Row],[Pnr.]]=AZ$7,Tb.Financiering[[#This Row],[Te financieren]]-Tb.Financiering[[#This Row],[Eigen
bijdrage]]-Tb.Financiering[[#This Row],[Andere
subsidie(s)]]-Tb.Financiering[[#This Row],[Anders]],0)</f>
        <v>0</v>
      </c>
      <c r="BA123" s="154">
        <f>IF(Tb.Financiering[[#This Row],[Pnr.]]=BA$7,Tb.Financiering[[#This Row],[Te financieren]]-Tb.Financiering[[#This Row],[Eigen
bijdrage]]-Tb.Financiering[[#This Row],[Andere
subsidie(s)]]-Tb.Financiering[[#This Row],[Anders]],0)</f>
        <v>0</v>
      </c>
      <c r="BB123" s="154">
        <f>IF(Tb.Financiering[[#This Row],[Pnr.]]=BB$7,Tb.Financiering[[#This Row],[Te financieren]]-Tb.Financiering[[#This Row],[Eigen
bijdrage]]-Tb.Financiering[[#This Row],[Andere
subsidie(s)]]-Tb.Financiering[[#This Row],[Anders]],0)</f>
        <v>0</v>
      </c>
      <c r="BC123" s="154">
        <f>IF(Tb.Financiering[[#This Row],[Pnr.]]=BC$7,Tb.Financiering[[#This Row],[Te financieren]]-Tb.Financiering[[#This Row],[Eigen
bijdrage]]-Tb.Financiering[[#This Row],[Andere
subsidie(s)]]-Tb.Financiering[[#This Row],[Anders]],0)</f>
        <v>0</v>
      </c>
      <c r="BD123" s="154">
        <f>IF(Tb.Financiering[[#This Row],[Pnr.]]=BD$7,Tb.Financiering[[#This Row],[Te financieren]]-Tb.Financiering[[#This Row],[Eigen
bijdrage]]-Tb.Financiering[[#This Row],[Andere
subsidie(s)]]-Tb.Financiering[[#This Row],[Anders]],0)</f>
        <v>0</v>
      </c>
      <c r="BE123" s="154">
        <f>IF(Tb.Financiering[[#This Row],[Pnr.]]=BE$7,Tb.Financiering[[#This Row],[Te financieren]]-Tb.Financiering[[#This Row],[Eigen
bijdrage]]-Tb.Financiering[[#This Row],[Andere
subsidie(s)]]-Tb.Financiering[[#This Row],[Anders]],0)</f>
        <v>0</v>
      </c>
      <c r="BF123" s="154">
        <f>IF(Tb.Financiering[[#This Row],[Pnr.]]=BF$7,Tb.Financiering[[#This Row],[Te financieren]]-Tb.Financiering[[#This Row],[Eigen
bijdrage]]-Tb.Financiering[[#This Row],[Andere
subsidie(s)]]-Tb.Financiering[[#This Row],[Anders]],0)</f>
        <v>0</v>
      </c>
      <c r="BG123" s="154">
        <f>IF(Tb.Financiering[[#This Row],[Pnr.]]=BG$7,Tb.Financiering[[#This Row],[Te financieren]]-Tb.Financiering[[#This Row],[Eigen
bijdrage]]-Tb.Financiering[[#This Row],[Andere
subsidie(s)]]-Tb.Financiering[[#This Row],[Anders]],0)</f>
        <v>0</v>
      </c>
      <c r="BH123" s="154">
        <f>IF(Tb.Financiering[[#This Row],[Pnr.]]=BH$7,Tb.Financiering[[#This Row],[Te financieren]]-Tb.Financiering[[#This Row],[Eigen
bijdrage]]-Tb.Financiering[[#This Row],[Andere
subsidie(s)]]-Tb.Financiering[[#This Row],[Anders]],0)</f>
        <v>0</v>
      </c>
      <c r="BI123" s="154">
        <f>IF(Tb.Financiering[[#This Row],[Pnr.]]=BI$7,Tb.Financiering[[#This Row],[Te financieren]]-Tb.Financiering[[#This Row],[Eigen
bijdrage]]-Tb.Financiering[[#This Row],[Andere
subsidie(s)]]-Tb.Financiering[[#This Row],[Anders]],0)</f>
        <v>0</v>
      </c>
      <c r="BJ123" s="154">
        <f>IF(Tb.Financiering[[#This Row],[Pnr.]]=BJ$7,Tb.Financiering[[#This Row],[Te financieren]]-Tb.Financiering[[#This Row],[Eigen
bijdrage]]-Tb.Financiering[[#This Row],[Andere
subsidie(s)]]-Tb.Financiering[[#This Row],[Anders]],0)</f>
        <v>0</v>
      </c>
      <c r="BK123" s="154">
        <f>IF(Tb.Financiering[[#This Row],[Pnr.]]=BK$7,Tb.Financiering[[#This Row],[Te financieren]]-Tb.Financiering[[#This Row],[Eigen
bijdrage]]-Tb.Financiering[[#This Row],[Andere
subsidie(s)]]-Tb.Financiering[[#This Row],[Anders]],0)</f>
        <v>0</v>
      </c>
      <c r="BL123" s="154">
        <f>IF(Tb.Financiering[[#This Row],[Pnr.]]=BL$7,Tb.Financiering[[#This Row],[Te financieren]]-Tb.Financiering[[#This Row],[Eigen
bijdrage]]-Tb.Financiering[[#This Row],[Andere
subsidie(s)]]-Tb.Financiering[[#This Row],[Anders]],0)</f>
        <v>0</v>
      </c>
      <c r="BM123" s="154">
        <f>IF(Tb.Financiering[[#This Row],[Pnr.]]=BM$7,Tb.Financiering[[#This Row],[Te financieren]]-Tb.Financiering[[#This Row],[Eigen
bijdrage]]-Tb.Financiering[[#This Row],[Andere
subsidie(s)]]-Tb.Financiering[[#This Row],[Anders]],0)</f>
        <v>0</v>
      </c>
      <c r="BN123" s="259">
        <f>IF(Tb.Financiering[[#This Row],[Pnr.]]=BN$7,Tb.Financiering[[#This Row],[Eigen
bijdrage]]+Tb.Financiering[[#This Row],[Andere
subsidie(s)]]+Tb.Financiering[[#This Row],[Anders]],0)</f>
        <v>0</v>
      </c>
      <c r="BO123" s="259">
        <f>IF(Tb.Financiering[[#This Row],[Pnr.]]=BO$7,Tb.Financiering[[#This Row],[Eigen
bijdrage]]+Tb.Financiering[[#This Row],[Andere
subsidie(s)]]+Tb.Financiering[[#This Row],[Anders]],0)</f>
        <v>0</v>
      </c>
      <c r="BP123" s="259">
        <f>IF(Tb.Financiering[[#This Row],[Pnr.]]=BP$7,Tb.Financiering[[#This Row],[Eigen
bijdrage]]+Tb.Financiering[[#This Row],[Andere
subsidie(s)]]+Tb.Financiering[[#This Row],[Anders]],0)</f>
        <v>0</v>
      </c>
      <c r="BQ123" s="259">
        <f>IF(Tb.Financiering[[#This Row],[Pnr.]]=BQ$7,Tb.Financiering[[#This Row],[Eigen
bijdrage]]+Tb.Financiering[[#This Row],[Andere
subsidie(s)]]+Tb.Financiering[[#This Row],[Anders]],0)</f>
        <v>0</v>
      </c>
      <c r="BR123" s="259">
        <f>IF(Tb.Financiering[[#This Row],[Pnr.]]=BR$7,Tb.Financiering[[#This Row],[Eigen
bijdrage]]+Tb.Financiering[[#This Row],[Andere
subsidie(s)]]+Tb.Financiering[[#This Row],[Anders]],0)</f>
        <v>0</v>
      </c>
      <c r="BS123" s="259">
        <f>IF(Tb.Financiering[[#This Row],[Pnr.]]=BS$7,Tb.Financiering[[#This Row],[Eigen
bijdrage]]+Tb.Financiering[[#This Row],[Andere
subsidie(s)]]+Tb.Financiering[[#This Row],[Anders]],0)</f>
        <v>0</v>
      </c>
      <c r="BT123" s="259">
        <f>IF(Tb.Financiering[[#This Row],[Pnr.]]=BT$7,Tb.Financiering[[#This Row],[Eigen
bijdrage]]+Tb.Financiering[[#This Row],[Andere
subsidie(s)]]+Tb.Financiering[[#This Row],[Anders]],0)</f>
        <v>0</v>
      </c>
      <c r="BU123" s="259">
        <f>IF(Tb.Financiering[[#This Row],[Pnr.]]=BU$7,Tb.Financiering[[#This Row],[Eigen
bijdrage]]+Tb.Financiering[[#This Row],[Andere
subsidie(s)]]+Tb.Financiering[[#This Row],[Anders]],0)</f>
        <v>0</v>
      </c>
      <c r="BV123" s="259">
        <f>IF(Tb.Financiering[[#This Row],[Pnr.]]=BV$7,Tb.Financiering[[#This Row],[Eigen
bijdrage]]+Tb.Financiering[[#This Row],[Andere
subsidie(s)]]+Tb.Financiering[[#This Row],[Anders]],0)</f>
        <v>0</v>
      </c>
      <c r="BW123" s="259">
        <f>IF(Tb.Financiering[[#This Row],[Pnr.]]=BW$7,Tb.Financiering[[#This Row],[Eigen
bijdrage]]+Tb.Financiering[[#This Row],[Andere
subsidie(s)]]+Tb.Financiering[[#This Row],[Anders]],0)</f>
        <v>0</v>
      </c>
      <c r="BX123" s="259">
        <f>IF(Tb.Financiering[[#This Row],[Pnr.]]=BX$7,Tb.Financiering[[#This Row],[Eigen
bijdrage]]+Tb.Financiering[[#This Row],[Andere
subsidie(s)]]+Tb.Financiering[[#This Row],[Anders]],0)</f>
        <v>0</v>
      </c>
      <c r="BY123" s="259">
        <f>IF(Tb.Financiering[[#This Row],[Pnr.]]=BY$7,Tb.Financiering[[#This Row],[Eigen
bijdrage]]+Tb.Financiering[[#This Row],[Andere
subsidie(s)]]+Tb.Financiering[[#This Row],[Anders]],0)</f>
        <v>0</v>
      </c>
      <c r="BZ123" s="259">
        <f>IF(Tb.Financiering[[#This Row],[Pnr.]]=BZ$7,Tb.Financiering[[#This Row],[Eigen
bijdrage]]+Tb.Financiering[[#This Row],[Andere
subsidie(s)]]+Tb.Financiering[[#This Row],[Anders]],0)</f>
        <v>0</v>
      </c>
      <c r="CA123" s="259">
        <f>IF(Tb.Financiering[[#This Row],[Pnr.]]=CA$7,Tb.Financiering[[#This Row],[Eigen
bijdrage]]+Tb.Financiering[[#This Row],[Andere
subsidie(s)]]+Tb.Financiering[[#This Row],[Anders]],0)</f>
        <v>0</v>
      </c>
      <c r="CB123" s="259">
        <f>IF(Tb.Financiering[[#This Row],[Pnr.]]=CB$7,Tb.Financiering[[#This Row],[Eigen
bijdrage]]+Tb.Financiering[[#This Row],[Andere
subsidie(s)]]+Tb.Financiering[[#This Row],[Anders]],0)</f>
        <v>0</v>
      </c>
      <c r="CC123" s="259">
        <f>IF(Tb.Financiering[[#This Row],[Pnr.]]=CC$7,Tb.Financiering[[#This Row],[Eigen
bijdrage]]+Tb.Financiering[[#This Row],[Andere
subsidie(s)]]+Tb.Financiering[[#This Row],[Anders]],0)</f>
        <v>0</v>
      </c>
      <c r="CD123" s="259">
        <f>IF(Tb.Financiering[[#This Row],[Pnr.]]=CD$7,Tb.Financiering[[#This Row],[Eigen
bijdrage]]+Tb.Financiering[[#This Row],[Andere
subsidie(s)]]+Tb.Financiering[[#This Row],[Anders]],0)</f>
        <v>0</v>
      </c>
      <c r="CE123" s="259">
        <f>IF(Tb.Financiering[[#This Row],[Pnr.]]=CE$7,Tb.Financiering[[#This Row],[Eigen
bijdrage]]+Tb.Financiering[[#This Row],[Andere
subsidie(s)]]+Tb.Financiering[[#This Row],[Anders]],0)</f>
        <v>0</v>
      </c>
      <c r="CF123" s="259">
        <f>IF(Tb.Financiering[[#This Row],[Pnr.]]=CF$7,Tb.Financiering[[#This Row],[Eigen
bijdrage]]+Tb.Financiering[[#This Row],[Andere
subsidie(s)]]+Tb.Financiering[[#This Row],[Anders]],0)</f>
        <v>0</v>
      </c>
      <c r="CG123" s="259">
        <f>IF(Tb.Financiering[[#This Row],[Pnr.]]=CG$7,Tb.Financiering[[#This Row],[Eigen
bijdrage]]+Tb.Financiering[[#This Row],[Andere
subsidie(s)]]+Tb.Financiering[[#This Row],[Anders]],0)</f>
        <v>0</v>
      </c>
      <c r="CH123" s="259">
        <f>IF(Tb.Financiering[[#This Row],[Pnr.]]=CH$7,Tb.Financiering[[#This Row],[Eigen
bijdrage]]+Tb.Financiering[[#This Row],[Andere
subsidie(s)]]+Tb.Financiering[[#This Row],[Anders]],0)</f>
        <v>0</v>
      </c>
      <c r="CI123" s="259">
        <f>IF(Tb.Financiering[[#This Row],[Pnr.]]=CI$7,Tb.Financiering[[#This Row],[Eigen
bijdrage]]+Tb.Financiering[[#This Row],[Andere
subsidie(s)]]+Tb.Financiering[[#This Row],[Anders]],0)</f>
        <v>0</v>
      </c>
      <c r="CJ123" s="259">
        <f>IF(Tb.Financiering[[#This Row],[Pnr.]]=CJ$7,Tb.Financiering[[#This Row],[Eigen
bijdrage]]+Tb.Financiering[[#This Row],[Andere
subsidie(s)]]+Tb.Financiering[[#This Row],[Anders]],0)</f>
        <v>0</v>
      </c>
      <c r="CK123" s="259">
        <f>IF(Tb.Financiering[[#This Row],[Pnr.]]=CK$7,Tb.Financiering[[#This Row],[Eigen
bijdrage]]+Tb.Financiering[[#This Row],[Andere
subsidie(s)]]+Tb.Financiering[[#This Row],[Anders]],0)</f>
        <v>0</v>
      </c>
      <c r="CL123" s="259">
        <f>IF(Tb.Financiering[[#This Row],[Pnr.]]=CL$7,Tb.Financiering[[#This Row],[Eigen
bijdrage]]+Tb.Financiering[[#This Row],[Andere
subsidie(s)]]+Tb.Financiering[[#This Row],[Anders]],0)</f>
        <v>0</v>
      </c>
      <c r="CM123" s="259">
        <f>IF(Tb.Financiering[[#This Row],[Pnr.]]=CM$7,Tb.Financiering[[#This Row],[Eigen
bijdrage]]+Tb.Financiering[[#This Row],[Andere
subsidie(s)]]+Tb.Financiering[[#This Row],[Anders]],0)</f>
        <v>0</v>
      </c>
      <c r="CN123" s="259">
        <f>IF(Tb.Financiering[[#This Row],[Pnr.]]=CN$7,Tb.Financiering[[#This Row],[Eigen
bijdrage]]+Tb.Financiering[[#This Row],[Andere
subsidie(s)]]+Tb.Financiering[[#This Row],[Anders]],0)</f>
        <v>0</v>
      </c>
      <c r="CO123" s="259">
        <f>IF(Tb.Financiering[[#This Row],[Pnr.]]=CO$7,Tb.Financiering[[#This Row],[Eigen
bijdrage]]+Tb.Financiering[[#This Row],[Andere
subsidie(s)]]+Tb.Financiering[[#This Row],[Anders]],0)</f>
        <v>0</v>
      </c>
      <c r="CP123" s="259">
        <f>IF(Tb.Financiering[[#This Row],[Pnr.]]=CP$7,Tb.Financiering[[#This Row],[Eigen
bijdrage]]+Tb.Financiering[[#This Row],[Andere
subsidie(s)]]+Tb.Financiering[[#This Row],[Anders]],0)</f>
        <v>0</v>
      </c>
      <c r="CQ123" s="259">
        <f>IF(Tb.Financiering[[#This Row],[Pnr.]]=CQ$7,Tb.Financiering[[#This Row],[Eigen
bijdrage]]+Tb.Financiering[[#This Row],[Andere
subsidie(s)]]+Tb.Financiering[[#This Row],[Anders]],0)</f>
        <v>0</v>
      </c>
      <c r="CR123" s="259">
        <f>IF(Tb.Financiering[[#This Row],[Pnr.]]=CR$7,Tb.Financiering[[#This Row],[Eigen
bijdrage]]+Tb.Financiering[[#This Row],[Andere
subsidie(s)]]+Tb.Financiering[[#This Row],[Anders]],0)</f>
        <v>0</v>
      </c>
      <c r="CS123" s="259">
        <f>IF(Tb.Financiering[[#This Row],[Pnr.]]=CS$7,Tb.Financiering[[#This Row],[Eigen
bijdrage]]+Tb.Financiering[[#This Row],[Andere
subsidie(s)]]+Tb.Financiering[[#This Row],[Anders]],0)</f>
        <v>0</v>
      </c>
      <c r="CT123" s="259">
        <f>IF(Tb.Financiering[[#This Row],[Pnr.]]=CT$7,Tb.Financiering[[#This Row],[Eigen
bijdrage]]+Tb.Financiering[[#This Row],[Andere
subsidie(s)]]+Tb.Financiering[[#This Row],[Anders]],0)</f>
        <v>0</v>
      </c>
      <c r="CU123" s="259">
        <f>IF(Tb.Financiering[[#This Row],[Pnr.]]=CU$7,Tb.Financiering[[#This Row],[Eigen
bijdrage]]+Tb.Financiering[[#This Row],[Andere
subsidie(s)]]+Tb.Financiering[[#This Row],[Anders]],0)</f>
        <v>0</v>
      </c>
      <c r="CV123" s="259">
        <f>IF(Tb.Financiering[[#This Row],[Pnr.]]=CV$7,Tb.Financiering[[#This Row],[Eigen
bijdrage]]+Tb.Financiering[[#This Row],[Andere
subsidie(s)]]+Tb.Financiering[[#This Row],[Anders]],0)</f>
        <v>0</v>
      </c>
      <c r="CW123" s="259">
        <f>IF(Tb.Financiering[[#This Row],[Pnr.]]=CW$7,Tb.Financiering[[#This Row],[Eigen
bijdrage]]+Tb.Financiering[[#This Row],[Andere
subsidie(s)]]+Tb.Financiering[[#This Row],[Anders]],0)</f>
        <v>0</v>
      </c>
      <c r="CX123" s="259">
        <f>IF(Tb.Financiering[[#This Row],[Pnr.]]=CX$7,Tb.Financiering[[#This Row],[Eigen
bijdrage]]+Tb.Financiering[[#This Row],[Andere
subsidie(s)]]+Tb.Financiering[[#This Row],[Anders]],0)</f>
        <v>0</v>
      </c>
      <c r="CY123" s="259">
        <f>IF(Tb.Financiering[[#This Row],[Pnr.]]=CY$7,Tb.Financiering[[#This Row],[Eigen
bijdrage]]+Tb.Financiering[[#This Row],[Andere
subsidie(s)]]+Tb.Financiering[[#This Row],[Anders]],0)</f>
        <v>0</v>
      </c>
      <c r="CZ123" s="259">
        <f>IF(Tb.Financiering[[#This Row],[Pnr.]]=CZ$7,Tb.Financiering[[#This Row],[Eigen
bijdrage]]+Tb.Financiering[[#This Row],[Andere
subsidie(s)]]+Tb.Financiering[[#This Row],[Anders]],0)</f>
        <v>0</v>
      </c>
      <c r="DA123" s="259">
        <f>IF(Tb.Financiering[[#This Row],[Pnr.]]=DA$7,Tb.Financiering[[#This Row],[Eigen
bijdrage]]+Tb.Financiering[[#This Row],[Andere
subsidie(s)]]+Tb.Financiering[[#This Row],[Anders]],0)</f>
        <v>0</v>
      </c>
      <c r="DB123" s="259">
        <f>IF(Tb.Financiering[[#This Row],[Pnr.]]=DB$7,Tb.Financiering[[#This Row],[Eigen
bijdrage]]+Tb.Financiering[[#This Row],[Andere
subsidie(s)]]+Tb.Financiering[[#This Row],[Anders]],0)</f>
        <v>0</v>
      </c>
      <c r="DC123" s="259">
        <f>IF(Tb.Financiering[[#This Row],[Pnr.]]=DC$7,Tb.Financiering[[#This Row],[Eigen
bijdrage]]+Tb.Financiering[[#This Row],[Andere
subsidie(s)]]+Tb.Financiering[[#This Row],[Anders]],0)</f>
        <v>0</v>
      </c>
      <c r="DD123" s="259">
        <f>IF(Tb.Financiering[[#This Row],[Pnr.]]=DD$7,Tb.Financiering[[#This Row],[Eigen
bijdrage]]+Tb.Financiering[[#This Row],[Andere
subsidie(s)]]+Tb.Financiering[[#This Row],[Anders]],0)</f>
        <v>0</v>
      </c>
      <c r="DE123" s="259">
        <f>IF(Tb.Financiering[[#This Row],[Pnr.]]=DE$7,Tb.Financiering[[#This Row],[Eigen
bijdrage]]+Tb.Financiering[[#This Row],[Andere
subsidie(s)]]+Tb.Financiering[[#This Row],[Anders]],0)</f>
        <v>0</v>
      </c>
      <c r="DF123" s="259">
        <f>IF(Tb.Financiering[[#This Row],[Pnr.]]=DF$7,Tb.Financiering[[#This Row],[Eigen
bijdrage]]+Tb.Financiering[[#This Row],[Andere
subsidie(s)]]+Tb.Financiering[[#This Row],[Anders]],0)</f>
        <v>0</v>
      </c>
      <c r="DG123" s="259">
        <f>IF(Tb.Financiering[[#This Row],[Pnr.]]=DG$7,Tb.Financiering[[#This Row],[Eigen
bijdrage]]+Tb.Financiering[[#This Row],[Andere
subsidie(s)]]+Tb.Financiering[[#This Row],[Anders]],0)</f>
        <v>0</v>
      </c>
      <c r="DH123" s="259">
        <f>IF(Tb.Financiering[[#This Row],[Pnr.]]=DH$7,Tb.Financiering[[#This Row],[Eigen
bijdrage]]+Tb.Financiering[[#This Row],[Andere
subsidie(s)]]+Tb.Financiering[[#This Row],[Anders]],0)</f>
        <v>0</v>
      </c>
      <c r="DI123" s="259">
        <f>IF(Tb.Financiering[[#This Row],[Pnr.]]=DI$7,Tb.Financiering[[#This Row],[Eigen
bijdrage]]+Tb.Financiering[[#This Row],[Andere
subsidie(s)]]+Tb.Financiering[[#This Row],[Anders]],0)</f>
        <v>0</v>
      </c>
      <c r="DJ123" s="259">
        <f>IF(Tb.Financiering[[#This Row],[Pnr.]]=DJ$7,Tb.Financiering[[#This Row],[Eigen
bijdrage]]+Tb.Financiering[[#This Row],[Andere
subsidie(s)]]+Tb.Financiering[[#This Row],[Anders]],0)</f>
        <v>0</v>
      </c>
      <c r="DK123" s="259">
        <f>IF(Tb.Financiering[[#This Row],[Pnr.]]=DK$7,Tb.Financiering[[#This Row],[Eigen
bijdrage]]+Tb.Financiering[[#This Row],[Andere
subsidie(s)]]+Tb.Financiering[[#This Row],[Anders]],0)</f>
        <v>0</v>
      </c>
      <c r="XEZ123" s="267"/>
      <c r="XFA123" s="267"/>
      <c r="XFB123" s="267"/>
      <c r="XFC123" s="267"/>
      <c r="XFD123" s="31"/>
    </row>
    <row r="124" spans="1:115 16380:16384" s="4" customFormat="1" x14ac:dyDescent="0.3">
      <c r="A124" s="31"/>
      <c r="B124" s="147"/>
      <c r="C124" s="147"/>
      <c r="D124" s="11">
        <f>SUMIF(Tbl.Kosten[PSAnr.],Tb.Financiering[[#This Row],[PSAnr.]],Tbl.Kosten[Totaal kosten])</f>
        <v>0</v>
      </c>
      <c r="E124" s="164">
        <f>SUMIF(Tbl.Kosten[PSAnr.],Tb.Financiering[[#This Row],[PSAnr.]],Tbl.Kosten[Subsidie])</f>
        <v>0</v>
      </c>
      <c r="F124" s="165"/>
      <c r="G124" s="164">
        <f>Tb.Financiering[[#This Row],[Begrote kosten]]-Tb.Financiering[[#This Row],[Berekende GLB subsidie]]-Tb.Financiering[[#This Row],[Correctie GLB subsidie]]</f>
        <v>0</v>
      </c>
      <c r="H124" s="166"/>
      <c r="I124" s="166"/>
      <c r="J124" s="166"/>
      <c r="K124" s="162"/>
      <c r="L124" s="97">
        <f>Tb.Financiering[[#This Row],[Te financieren]]-SUM(Tb.Financiering[[#This Row],[Eigen
bijdrage]:[Anders]])</f>
        <v>0</v>
      </c>
      <c r="M124" s="170" t="str">
        <f>IFERROR(VLOOKUP(Tb.Financiering[[#This Row],[Partnernaam]],Tbl.Projectpartners[[Naam]:[PNr.]],9,FALSE),"")</f>
        <v/>
      </c>
      <c r="N124" s="152" t="str">
        <f>IFERROR(VLOOKUP(Tb.Financiering[[#This Row],[Subsidiabele activiteit]],Tbl.Subsidiehoogte[[Subsidieactiviteit]:[SAnr.]],3,FALSE),"")</f>
        <v/>
      </c>
      <c r="O124" s="152" t="str">
        <f>_xlfn.CONCAT(Tb.Financiering[[#This Row],[Pnr.]],Tb.Financiering[[#This Row],[SAnr.]])</f>
        <v/>
      </c>
      <c r="P124" s="154">
        <f>IF(Tb.Financiering[[#This Row],[Pnr.]]=P$7,Tb.Financiering[[#This Row],[Te financieren]]-Tb.Financiering[[#This Row],[Eigen
bijdrage]]-Tb.Financiering[[#This Row],[Andere
subsidie(s)]]-Tb.Financiering[[#This Row],[Anders]],0)</f>
        <v>0</v>
      </c>
      <c r="Q124" s="154">
        <f>IF(Tb.Financiering[[#This Row],[Pnr.]]=Q$7,Tb.Financiering[[#This Row],[Te financieren]]-Tb.Financiering[[#This Row],[Eigen
bijdrage]]-Tb.Financiering[[#This Row],[Andere
subsidie(s)]]-Tb.Financiering[[#This Row],[Anders]],0)</f>
        <v>0</v>
      </c>
      <c r="R124" s="154">
        <f>IF(Tb.Financiering[[#This Row],[Pnr.]]=R$7,Tb.Financiering[[#This Row],[Te financieren]]-Tb.Financiering[[#This Row],[Eigen
bijdrage]]-Tb.Financiering[[#This Row],[Andere
subsidie(s)]]-Tb.Financiering[[#This Row],[Anders]],0)</f>
        <v>0</v>
      </c>
      <c r="S124" s="154">
        <f>IF(Tb.Financiering[[#This Row],[Pnr.]]=S$7,Tb.Financiering[[#This Row],[Te financieren]]-Tb.Financiering[[#This Row],[Eigen
bijdrage]]-Tb.Financiering[[#This Row],[Andere
subsidie(s)]]-Tb.Financiering[[#This Row],[Anders]],0)</f>
        <v>0</v>
      </c>
      <c r="T124" s="154">
        <f>IF(Tb.Financiering[[#This Row],[Pnr.]]=T$7,Tb.Financiering[[#This Row],[Te financieren]]-Tb.Financiering[[#This Row],[Eigen
bijdrage]]-Tb.Financiering[[#This Row],[Andere
subsidie(s)]]-Tb.Financiering[[#This Row],[Anders]],0)</f>
        <v>0</v>
      </c>
      <c r="U124" s="154">
        <f>IF(Tb.Financiering[[#This Row],[Pnr.]]=U$7,Tb.Financiering[[#This Row],[Te financieren]]-Tb.Financiering[[#This Row],[Eigen
bijdrage]]-Tb.Financiering[[#This Row],[Andere
subsidie(s)]]-Tb.Financiering[[#This Row],[Anders]],0)</f>
        <v>0</v>
      </c>
      <c r="V124" s="154">
        <f>IF(Tb.Financiering[[#This Row],[Pnr.]]=V$7,Tb.Financiering[[#This Row],[Te financieren]]-Tb.Financiering[[#This Row],[Eigen
bijdrage]]-Tb.Financiering[[#This Row],[Andere
subsidie(s)]]-Tb.Financiering[[#This Row],[Anders]],0)</f>
        <v>0</v>
      </c>
      <c r="W124" s="154">
        <f>IF(Tb.Financiering[[#This Row],[Pnr.]]=W$7,Tb.Financiering[[#This Row],[Te financieren]]-Tb.Financiering[[#This Row],[Eigen
bijdrage]]-Tb.Financiering[[#This Row],[Andere
subsidie(s)]]-Tb.Financiering[[#This Row],[Anders]],0)</f>
        <v>0</v>
      </c>
      <c r="X124" s="154">
        <f>IF(Tb.Financiering[[#This Row],[Pnr.]]=X$7,Tb.Financiering[[#This Row],[Te financieren]]-Tb.Financiering[[#This Row],[Eigen
bijdrage]]-Tb.Financiering[[#This Row],[Andere
subsidie(s)]]-Tb.Financiering[[#This Row],[Anders]],0)</f>
        <v>0</v>
      </c>
      <c r="Y124" s="154">
        <f>IF(Tb.Financiering[[#This Row],[Pnr.]]=Y$7,Tb.Financiering[[#This Row],[Te financieren]]-Tb.Financiering[[#This Row],[Eigen
bijdrage]]-Tb.Financiering[[#This Row],[Andere
subsidie(s)]]-Tb.Financiering[[#This Row],[Anders]],0)</f>
        <v>0</v>
      </c>
      <c r="Z124" s="154">
        <f>IF(Tb.Financiering[[#This Row],[Pnr.]]=Z$7,Tb.Financiering[[#This Row],[Te financieren]]-Tb.Financiering[[#This Row],[Eigen
bijdrage]]-Tb.Financiering[[#This Row],[Andere
subsidie(s)]]-Tb.Financiering[[#This Row],[Anders]],0)</f>
        <v>0</v>
      </c>
      <c r="AA124" s="154">
        <f>IF(Tb.Financiering[[#This Row],[Pnr.]]=AA$7,Tb.Financiering[[#This Row],[Te financieren]]-Tb.Financiering[[#This Row],[Eigen
bijdrage]]-Tb.Financiering[[#This Row],[Andere
subsidie(s)]]-Tb.Financiering[[#This Row],[Anders]],0)</f>
        <v>0</v>
      </c>
      <c r="AB124" s="154">
        <f>IF(Tb.Financiering[[#This Row],[Pnr.]]=AB$7,Tb.Financiering[[#This Row],[Te financieren]]-Tb.Financiering[[#This Row],[Eigen
bijdrage]]-Tb.Financiering[[#This Row],[Andere
subsidie(s)]]-Tb.Financiering[[#This Row],[Anders]],0)</f>
        <v>0</v>
      </c>
      <c r="AC124" s="154">
        <f>IF(Tb.Financiering[[#This Row],[Pnr.]]=AC$7,Tb.Financiering[[#This Row],[Te financieren]]-Tb.Financiering[[#This Row],[Eigen
bijdrage]]-Tb.Financiering[[#This Row],[Andere
subsidie(s)]]-Tb.Financiering[[#This Row],[Anders]],0)</f>
        <v>0</v>
      </c>
      <c r="AD124" s="154">
        <f>IF(Tb.Financiering[[#This Row],[Pnr.]]=AD$7,Tb.Financiering[[#This Row],[Te financieren]]-Tb.Financiering[[#This Row],[Eigen
bijdrage]]-Tb.Financiering[[#This Row],[Andere
subsidie(s)]]-Tb.Financiering[[#This Row],[Anders]],0)</f>
        <v>0</v>
      </c>
      <c r="AE124" s="154">
        <f>IF(Tb.Financiering[[#This Row],[Pnr.]]=AE$7,Tb.Financiering[[#This Row],[Te financieren]]-Tb.Financiering[[#This Row],[Eigen
bijdrage]]-Tb.Financiering[[#This Row],[Andere
subsidie(s)]]-Tb.Financiering[[#This Row],[Anders]],0)</f>
        <v>0</v>
      </c>
      <c r="AF124" s="154">
        <f>IF(Tb.Financiering[[#This Row],[Pnr.]]=AF$7,Tb.Financiering[[#This Row],[Te financieren]]-Tb.Financiering[[#This Row],[Eigen
bijdrage]]-Tb.Financiering[[#This Row],[Andere
subsidie(s)]]-Tb.Financiering[[#This Row],[Anders]],0)</f>
        <v>0</v>
      </c>
      <c r="AG124" s="154">
        <f>IF(Tb.Financiering[[#This Row],[Pnr.]]=AG$7,Tb.Financiering[[#This Row],[Te financieren]]-Tb.Financiering[[#This Row],[Eigen
bijdrage]]-Tb.Financiering[[#This Row],[Andere
subsidie(s)]]-Tb.Financiering[[#This Row],[Anders]],0)</f>
        <v>0</v>
      </c>
      <c r="AH124" s="154">
        <f>IF(Tb.Financiering[[#This Row],[Pnr.]]=AH$7,Tb.Financiering[[#This Row],[Te financieren]]-Tb.Financiering[[#This Row],[Eigen
bijdrage]]-Tb.Financiering[[#This Row],[Andere
subsidie(s)]]-Tb.Financiering[[#This Row],[Anders]],0)</f>
        <v>0</v>
      </c>
      <c r="AI124" s="154">
        <f>IF(Tb.Financiering[[#This Row],[Pnr.]]=AI$7,Tb.Financiering[[#This Row],[Te financieren]]-Tb.Financiering[[#This Row],[Eigen
bijdrage]]-Tb.Financiering[[#This Row],[Andere
subsidie(s)]]-Tb.Financiering[[#This Row],[Anders]],0)</f>
        <v>0</v>
      </c>
      <c r="AJ124" s="154">
        <f>IF(Tb.Financiering[[#This Row],[Pnr.]]=AJ$7,Tb.Financiering[[#This Row],[Te financieren]]-Tb.Financiering[[#This Row],[Eigen
bijdrage]]-Tb.Financiering[[#This Row],[Andere
subsidie(s)]]-Tb.Financiering[[#This Row],[Anders]],0)</f>
        <v>0</v>
      </c>
      <c r="AK124" s="154">
        <f>IF(Tb.Financiering[[#This Row],[Pnr.]]=AK$7,Tb.Financiering[[#This Row],[Te financieren]]-Tb.Financiering[[#This Row],[Eigen
bijdrage]]-Tb.Financiering[[#This Row],[Andere
subsidie(s)]]-Tb.Financiering[[#This Row],[Anders]],0)</f>
        <v>0</v>
      </c>
      <c r="AL124" s="154">
        <f>IF(Tb.Financiering[[#This Row],[Pnr.]]=AL$7,Tb.Financiering[[#This Row],[Te financieren]]-Tb.Financiering[[#This Row],[Eigen
bijdrage]]-Tb.Financiering[[#This Row],[Andere
subsidie(s)]]-Tb.Financiering[[#This Row],[Anders]],0)</f>
        <v>0</v>
      </c>
      <c r="AM124" s="154">
        <f>IF(Tb.Financiering[[#This Row],[Pnr.]]=AM$7,Tb.Financiering[[#This Row],[Te financieren]]-Tb.Financiering[[#This Row],[Eigen
bijdrage]]-Tb.Financiering[[#This Row],[Andere
subsidie(s)]]-Tb.Financiering[[#This Row],[Anders]],0)</f>
        <v>0</v>
      </c>
      <c r="AN124" s="154">
        <f>IF(Tb.Financiering[[#This Row],[Pnr.]]=AN$7,Tb.Financiering[[#This Row],[Te financieren]]-Tb.Financiering[[#This Row],[Eigen
bijdrage]]-Tb.Financiering[[#This Row],[Andere
subsidie(s)]]-Tb.Financiering[[#This Row],[Anders]],0)</f>
        <v>0</v>
      </c>
      <c r="AO124" s="154">
        <f>IF(Tb.Financiering[[#This Row],[Pnr.]]=AO$7,Tb.Financiering[[#This Row],[Te financieren]]-Tb.Financiering[[#This Row],[Eigen
bijdrage]]-Tb.Financiering[[#This Row],[Andere
subsidie(s)]]-Tb.Financiering[[#This Row],[Anders]],0)</f>
        <v>0</v>
      </c>
      <c r="AP124" s="154">
        <f>IF(Tb.Financiering[[#This Row],[Pnr.]]=AP$7,Tb.Financiering[[#This Row],[Te financieren]]-Tb.Financiering[[#This Row],[Eigen
bijdrage]]-Tb.Financiering[[#This Row],[Andere
subsidie(s)]]-Tb.Financiering[[#This Row],[Anders]],0)</f>
        <v>0</v>
      </c>
      <c r="AQ124" s="154">
        <f>IF(Tb.Financiering[[#This Row],[Pnr.]]=AQ$7,Tb.Financiering[[#This Row],[Te financieren]]-Tb.Financiering[[#This Row],[Eigen
bijdrage]]-Tb.Financiering[[#This Row],[Andere
subsidie(s)]]-Tb.Financiering[[#This Row],[Anders]],0)</f>
        <v>0</v>
      </c>
      <c r="AR124" s="154">
        <f>IF(Tb.Financiering[[#This Row],[Pnr.]]=AR$7,Tb.Financiering[[#This Row],[Te financieren]]-Tb.Financiering[[#This Row],[Eigen
bijdrage]]-Tb.Financiering[[#This Row],[Andere
subsidie(s)]]-Tb.Financiering[[#This Row],[Anders]],0)</f>
        <v>0</v>
      </c>
      <c r="AS124" s="154">
        <f>IF(Tb.Financiering[[#This Row],[Pnr.]]=AS$7,Tb.Financiering[[#This Row],[Te financieren]]-Tb.Financiering[[#This Row],[Eigen
bijdrage]]-Tb.Financiering[[#This Row],[Andere
subsidie(s)]]-Tb.Financiering[[#This Row],[Anders]],0)</f>
        <v>0</v>
      </c>
      <c r="AT124" s="154">
        <f>IF(Tb.Financiering[[#This Row],[Pnr.]]=AT$7,Tb.Financiering[[#This Row],[Te financieren]]-Tb.Financiering[[#This Row],[Eigen
bijdrage]]-Tb.Financiering[[#This Row],[Andere
subsidie(s)]]-Tb.Financiering[[#This Row],[Anders]],0)</f>
        <v>0</v>
      </c>
      <c r="AU124" s="154">
        <f>IF(Tb.Financiering[[#This Row],[Pnr.]]=AU$7,Tb.Financiering[[#This Row],[Te financieren]]-Tb.Financiering[[#This Row],[Eigen
bijdrage]]-Tb.Financiering[[#This Row],[Andere
subsidie(s)]]-Tb.Financiering[[#This Row],[Anders]],0)</f>
        <v>0</v>
      </c>
      <c r="AV124" s="154">
        <f>IF(Tb.Financiering[[#This Row],[Pnr.]]=AV$7,Tb.Financiering[[#This Row],[Te financieren]]-Tb.Financiering[[#This Row],[Eigen
bijdrage]]-Tb.Financiering[[#This Row],[Andere
subsidie(s)]]-Tb.Financiering[[#This Row],[Anders]],0)</f>
        <v>0</v>
      </c>
      <c r="AW124" s="154">
        <f>IF(Tb.Financiering[[#This Row],[Pnr.]]=AW$7,Tb.Financiering[[#This Row],[Te financieren]]-Tb.Financiering[[#This Row],[Eigen
bijdrage]]-Tb.Financiering[[#This Row],[Andere
subsidie(s)]]-Tb.Financiering[[#This Row],[Anders]],0)</f>
        <v>0</v>
      </c>
      <c r="AX124" s="154">
        <f>IF(Tb.Financiering[[#This Row],[Pnr.]]=AX$7,Tb.Financiering[[#This Row],[Te financieren]]-Tb.Financiering[[#This Row],[Eigen
bijdrage]]-Tb.Financiering[[#This Row],[Andere
subsidie(s)]]-Tb.Financiering[[#This Row],[Anders]],0)</f>
        <v>0</v>
      </c>
      <c r="AY124" s="154">
        <f>IF(Tb.Financiering[[#This Row],[Pnr.]]=AY$7,Tb.Financiering[[#This Row],[Te financieren]]-Tb.Financiering[[#This Row],[Eigen
bijdrage]]-Tb.Financiering[[#This Row],[Andere
subsidie(s)]]-Tb.Financiering[[#This Row],[Anders]],0)</f>
        <v>0</v>
      </c>
      <c r="AZ124" s="154">
        <f>IF(Tb.Financiering[[#This Row],[Pnr.]]=AZ$7,Tb.Financiering[[#This Row],[Te financieren]]-Tb.Financiering[[#This Row],[Eigen
bijdrage]]-Tb.Financiering[[#This Row],[Andere
subsidie(s)]]-Tb.Financiering[[#This Row],[Anders]],0)</f>
        <v>0</v>
      </c>
      <c r="BA124" s="154">
        <f>IF(Tb.Financiering[[#This Row],[Pnr.]]=BA$7,Tb.Financiering[[#This Row],[Te financieren]]-Tb.Financiering[[#This Row],[Eigen
bijdrage]]-Tb.Financiering[[#This Row],[Andere
subsidie(s)]]-Tb.Financiering[[#This Row],[Anders]],0)</f>
        <v>0</v>
      </c>
      <c r="BB124" s="154">
        <f>IF(Tb.Financiering[[#This Row],[Pnr.]]=BB$7,Tb.Financiering[[#This Row],[Te financieren]]-Tb.Financiering[[#This Row],[Eigen
bijdrage]]-Tb.Financiering[[#This Row],[Andere
subsidie(s)]]-Tb.Financiering[[#This Row],[Anders]],0)</f>
        <v>0</v>
      </c>
      <c r="BC124" s="154">
        <f>IF(Tb.Financiering[[#This Row],[Pnr.]]=BC$7,Tb.Financiering[[#This Row],[Te financieren]]-Tb.Financiering[[#This Row],[Eigen
bijdrage]]-Tb.Financiering[[#This Row],[Andere
subsidie(s)]]-Tb.Financiering[[#This Row],[Anders]],0)</f>
        <v>0</v>
      </c>
      <c r="BD124" s="154">
        <f>IF(Tb.Financiering[[#This Row],[Pnr.]]=BD$7,Tb.Financiering[[#This Row],[Te financieren]]-Tb.Financiering[[#This Row],[Eigen
bijdrage]]-Tb.Financiering[[#This Row],[Andere
subsidie(s)]]-Tb.Financiering[[#This Row],[Anders]],0)</f>
        <v>0</v>
      </c>
      <c r="BE124" s="154">
        <f>IF(Tb.Financiering[[#This Row],[Pnr.]]=BE$7,Tb.Financiering[[#This Row],[Te financieren]]-Tb.Financiering[[#This Row],[Eigen
bijdrage]]-Tb.Financiering[[#This Row],[Andere
subsidie(s)]]-Tb.Financiering[[#This Row],[Anders]],0)</f>
        <v>0</v>
      </c>
      <c r="BF124" s="154">
        <f>IF(Tb.Financiering[[#This Row],[Pnr.]]=BF$7,Tb.Financiering[[#This Row],[Te financieren]]-Tb.Financiering[[#This Row],[Eigen
bijdrage]]-Tb.Financiering[[#This Row],[Andere
subsidie(s)]]-Tb.Financiering[[#This Row],[Anders]],0)</f>
        <v>0</v>
      </c>
      <c r="BG124" s="154">
        <f>IF(Tb.Financiering[[#This Row],[Pnr.]]=BG$7,Tb.Financiering[[#This Row],[Te financieren]]-Tb.Financiering[[#This Row],[Eigen
bijdrage]]-Tb.Financiering[[#This Row],[Andere
subsidie(s)]]-Tb.Financiering[[#This Row],[Anders]],0)</f>
        <v>0</v>
      </c>
      <c r="BH124" s="154">
        <f>IF(Tb.Financiering[[#This Row],[Pnr.]]=BH$7,Tb.Financiering[[#This Row],[Te financieren]]-Tb.Financiering[[#This Row],[Eigen
bijdrage]]-Tb.Financiering[[#This Row],[Andere
subsidie(s)]]-Tb.Financiering[[#This Row],[Anders]],0)</f>
        <v>0</v>
      </c>
      <c r="BI124" s="154">
        <f>IF(Tb.Financiering[[#This Row],[Pnr.]]=BI$7,Tb.Financiering[[#This Row],[Te financieren]]-Tb.Financiering[[#This Row],[Eigen
bijdrage]]-Tb.Financiering[[#This Row],[Andere
subsidie(s)]]-Tb.Financiering[[#This Row],[Anders]],0)</f>
        <v>0</v>
      </c>
      <c r="BJ124" s="154">
        <f>IF(Tb.Financiering[[#This Row],[Pnr.]]=BJ$7,Tb.Financiering[[#This Row],[Te financieren]]-Tb.Financiering[[#This Row],[Eigen
bijdrage]]-Tb.Financiering[[#This Row],[Andere
subsidie(s)]]-Tb.Financiering[[#This Row],[Anders]],0)</f>
        <v>0</v>
      </c>
      <c r="BK124" s="154">
        <f>IF(Tb.Financiering[[#This Row],[Pnr.]]=BK$7,Tb.Financiering[[#This Row],[Te financieren]]-Tb.Financiering[[#This Row],[Eigen
bijdrage]]-Tb.Financiering[[#This Row],[Andere
subsidie(s)]]-Tb.Financiering[[#This Row],[Anders]],0)</f>
        <v>0</v>
      </c>
      <c r="BL124" s="154">
        <f>IF(Tb.Financiering[[#This Row],[Pnr.]]=BL$7,Tb.Financiering[[#This Row],[Te financieren]]-Tb.Financiering[[#This Row],[Eigen
bijdrage]]-Tb.Financiering[[#This Row],[Andere
subsidie(s)]]-Tb.Financiering[[#This Row],[Anders]],0)</f>
        <v>0</v>
      </c>
      <c r="BM124" s="154">
        <f>IF(Tb.Financiering[[#This Row],[Pnr.]]=BM$7,Tb.Financiering[[#This Row],[Te financieren]]-Tb.Financiering[[#This Row],[Eigen
bijdrage]]-Tb.Financiering[[#This Row],[Andere
subsidie(s)]]-Tb.Financiering[[#This Row],[Anders]],0)</f>
        <v>0</v>
      </c>
      <c r="BN124" s="259">
        <f>IF(Tb.Financiering[[#This Row],[Pnr.]]=BN$7,Tb.Financiering[[#This Row],[Eigen
bijdrage]]+Tb.Financiering[[#This Row],[Andere
subsidie(s)]]+Tb.Financiering[[#This Row],[Anders]],0)</f>
        <v>0</v>
      </c>
      <c r="BO124" s="259">
        <f>IF(Tb.Financiering[[#This Row],[Pnr.]]=BO$7,Tb.Financiering[[#This Row],[Eigen
bijdrage]]+Tb.Financiering[[#This Row],[Andere
subsidie(s)]]+Tb.Financiering[[#This Row],[Anders]],0)</f>
        <v>0</v>
      </c>
      <c r="BP124" s="259">
        <f>IF(Tb.Financiering[[#This Row],[Pnr.]]=BP$7,Tb.Financiering[[#This Row],[Eigen
bijdrage]]+Tb.Financiering[[#This Row],[Andere
subsidie(s)]]+Tb.Financiering[[#This Row],[Anders]],0)</f>
        <v>0</v>
      </c>
      <c r="BQ124" s="259">
        <f>IF(Tb.Financiering[[#This Row],[Pnr.]]=BQ$7,Tb.Financiering[[#This Row],[Eigen
bijdrage]]+Tb.Financiering[[#This Row],[Andere
subsidie(s)]]+Tb.Financiering[[#This Row],[Anders]],0)</f>
        <v>0</v>
      </c>
      <c r="BR124" s="259">
        <f>IF(Tb.Financiering[[#This Row],[Pnr.]]=BR$7,Tb.Financiering[[#This Row],[Eigen
bijdrage]]+Tb.Financiering[[#This Row],[Andere
subsidie(s)]]+Tb.Financiering[[#This Row],[Anders]],0)</f>
        <v>0</v>
      </c>
      <c r="BS124" s="259">
        <f>IF(Tb.Financiering[[#This Row],[Pnr.]]=BS$7,Tb.Financiering[[#This Row],[Eigen
bijdrage]]+Tb.Financiering[[#This Row],[Andere
subsidie(s)]]+Tb.Financiering[[#This Row],[Anders]],0)</f>
        <v>0</v>
      </c>
      <c r="BT124" s="259">
        <f>IF(Tb.Financiering[[#This Row],[Pnr.]]=BT$7,Tb.Financiering[[#This Row],[Eigen
bijdrage]]+Tb.Financiering[[#This Row],[Andere
subsidie(s)]]+Tb.Financiering[[#This Row],[Anders]],0)</f>
        <v>0</v>
      </c>
      <c r="BU124" s="259">
        <f>IF(Tb.Financiering[[#This Row],[Pnr.]]=BU$7,Tb.Financiering[[#This Row],[Eigen
bijdrage]]+Tb.Financiering[[#This Row],[Andere
subsidie(s)]]+Tb.Financiering[[#This Row],[Anders]],0)</f>
        <v>0</v>
      </c>
      <c r="BV124" s="259">
        <f>IF(Tb.Financiering[[#This Row],[Pnr.]]=BV$7,Tb.Financiering[[#This Row],[Eigen
bijdrage]]+Tb.Financiering[[#This Row],[Andere
subsidie(s)]]+Tb.Financiering[[#This Row],[Anders]],0)</f>
        <v>0</v>
      </c>
      <c r="BW124" s="259">
        <f>IF(Tb.Financiering[[#This Row],[Pnr.]]=BW$7,Tb.Financiering[[#This Row],[Eigen
bijdrage]]+Tb.Financiering[[#This Row],[Andere
subsidie(s)]]+Tb.Financiering[[#This Row],[Anders]],0)</f>
        <v>0</v>
      </c>
      <c r="BX124" s="259">
        <f>IF(Tb.Financiering[[#This Row],[Pnr.]]=BX$7,Tb.Financiering[[#This Row],[Eigen
bijdrage]]+Tb.Financiering[[#This Row],[Andere
subsidie(s)]]+Tb.Financiering[[#This Row],[Anders]],0)</f>
        <v>0</v>
      </c>
      <c r="BY124" s="259">
        <f>IF(Tb.Financiering[[#This Row],[Pnr.]]=BY$7,Tb.Financiering[[#This Row],[Eigen
bijdrage]]+Tb.Financiering[[#This Row],[Andere
subsidie(s)]]+Tb.Financiering[[#This Row],[Anders]],0)</f>
        <v>0</v>
      </c>
      <c r="BZ124" s="259">
        <f>IF(Tb.Financiering[[#This Row],[Pnr.]]=BZ$7,Tb.Financiering[[#This Row],[Eigen
bijdrage]]+Tb.Financiering[[#This Row],[Andere
subsidie(s)]]+Tb.Financiering[[#This Row],[Anders]],0)</f>
        <v>0</v>
      </c>
      <c r="CA124" s="259">
        <f>IF(Tb.Financiering[[#This Row],[Pnr.]]=CA$7,Tb.Financiering[[#This Row],[Eigen
bijdrage]]+Tb.Financiering[[#This Row],[Andere
subsidie(s)]]+Tb.Financiering[[#This Row],[Anders]],0)</f>
        <v>0</v>
      </c>
      <c r="CB124" s="259">
        <f>IF(Tb.Financiering[[#This Row],[Pnr.]]=CB$7,Tb.Financiering[[#This Row],[Eigen
bijdrage]]+Tb.Financiering[[#This Row],[Andere
subsidie(s)]]+Tb.Financiering[[#This Row],[Anders]],0)</f>
        <v>0</v>
      </c>
      <c r="CC124" s="259">
        <f>IF(Tb.Financiering[[#This Row],[Pnr.]]=CC$7,Tb.Financiering[[#This Row],[Eigen
bijdrage]]+Tb.Financiering[[#This Row],[Andere
subsidie(s)]]+Tb.Financiering[[#This Row],[Anders]],0)</f>
        <v>0</v>
      </c>
      <c r="CD124" s="259">
        <f>IF(Tb.Financiering[[#This Row],[Pnr.]]=CD$7,Tb.Financiering[[#This Row],[Eigen
bijdrage]]+Tb.Financiering[[#This Row],[Andere
subsidie(s)]]+Tb.Financiering[[#This Row],[Anders]],0)</f>
        <v>0</v>
      </c>
      <c r="CE124" s="259">
        <f>IF(Tb.Financiering[[#This Row],[Pnr.]]=CE$7,Tb.Financiering[[#This Row],[Eigen
bijdrage]]+Tb.Financiering[[#This Row],[Andere
subsidie(s)]]+Tb.Financiering[[#This Row],[Anders]],0)</f>
        <v>0</v>
      </c>
      <c r="CF124" s="259">
        <f>IF(Tb.Financiering[[#This Row],[Pnr.]]=CF$7,Tb.Financiering[[#This Row],[Eigen
bijdrage]]+Tb.Financiering[[#This Row],[Andere
subsidie(s)]]+Tb.Financiering[[#This Row],[Anders]],0)</f>
        <v>0</v>
      </c>
      <c r="CG124" s="259">
        <f>IF(Tb.Financiering[[#This Row],[Pnr.]]=CG$7,Tb.Financiering[[#This Row],[Eigen
bijdrage]]+Tb.Financiering[[#This Row],[Andere
subsidie(s)]]+Tb.Financiering[[#This Row],[Anders]],0)</f>
        <v>0</v>
      </c>
      <c r="CH124" s="259">
        <f>IF(Tb.Financiering[[#This Row],[Pnr.]]=CH$7,Tb.Financiering[[#This Row],[Eigen
bijdrage]]+Tb.Financiering[[#This Row],[Andere
subsidie(s)]]+Tb.Financiering[[#This Row],[Anders]],0)</f>
        <v>0</v>
      </c>
      <c r="CI124" s="259">
        <f>IF(Tb.Financiering[[#This Row],[Pnr.]]=CI$7,Tb.Financiering[[#This Row],[Eigen
bijdrage]]+Tb.Financiering[[#This Row],[Andere
subsidie(s)]]+Tb.Financiering[[#This Row],[Anders]],0)</f>
        <v>0</v>
      </c>
      <c r="CJ124" s="259">
        <f>IF(Tb.Financiering[[#This Row],[Pnr.]]=CJ$7,Tb.Financiering[[#This Row],[Eigen
bijdrage]]+Tb.Financiering[[#This Row],[Andere
subsidie(s)]]+Tb.Financiering[[#This Row],[Anders]],0)</f>
        <v>0</v>
      </c>
      <c r="CK124" s="259">
        <f>IF(Tb.Financiering[[#This Row],[Pnr.]]=CK$7,Tb.Financiering[[#This Row],[Eigen
bijdrage]]+Tb.Financiering[[#This Row],[Andere
subsidie(s)]]+Tb.Financiering[[#This Row],[Anders]],0)</f>
        <v>0</v>
      </c>
      <c r="CL124" s="259">
        <f>IF(Tb.Financiering[[#This Row],[Pnr.]]=CL$7,Tb.Financiering[[#This Row],[Eigen
bijdrage]]+Tb.Financiering[[#This Row],[Andere
subsidie(s)]]+Tb.Financiering[[#This Row],[Anders]],0)</f>
        <v>0</v>
      </c>
      <c r="CM124" s="259">
        <f>IF(Tb.Financiering[[#This Row],[Pnr.]]=CM$7,Tb.Financiering[[#This Row],[Eigen
bijdrage]]+Tb.Financiering[[#This Row],[Andere
subsidie(s)]]+Tb.Financiering[[#This Row],[Anders]],0)</f>
        <v>0</v>
      </c>
      <c r="CN124" s="259">
        <f>IF(Tb.Financiering[[#This Row],[Pnr.]]=CN$7,Tb.Financiering[[#This Row],[Eigen
bijdrage]]+Tb.Financiering[[#This Row],[Andere
subsidie(s)]]+Tb.Financiering[[#This Row],[Anders]],0)</f>
        <v>0</v>
      </c>
      <c r="CO124" s="259">
        <f>IF(Tb.Financiering[[#This Row],[Pnr.]]=CO$7,Tb.Financiering[[#This Row],[Eigen
bijdrage]]+Tb.Financiering[[#This Row],[Andere
subsidie(s)]]+Tb.Financiering[[#This Row],[Anders]],0)</f>
        <v>0</v>
      </c>
      <c r="CP124" s="259">
        <f>IF(Tb.Financiering[[#This Row],[Pnr.]]=CP$7,Tb.Financiering[[#This Row],[Eigen
bijdrage]]+Tb.Financiering[[#This Row],[Andere
subsidie(s)]]+Tb.Financiering[[#This Row],[Anders]],0)</f>
        <v>0</v>
      </c>
      <c r="CQ124" s="259">
        <f>IF(Tb.Financiering[[#This Row],[Pnr.]]=CQ$7,Tb.Financiering[[#This Row],[Eigen
bijdrage]]+Tb.Financiering[[#This Row],[Andere
subsidie(s)]]+Tb.Financiering[[#This Row],[Anders]],0)</f>
        <v>0</v>
      </c>
      <c r="CR124" s="259">
        <f>IF(Tb.Financiering[[#This Row],[Pnr.]]=CR$7,Tb.Financiering[[#This Row],[Eigen
bijdrage]]+Tb.Financiering[[#This Row],[Andere
subsidie(s)]]+Tb.Financiering[[#This Row],[Anders]],0)</f>
        <v>0</v>
      </c>
      <c r="CS124" s="259">
        <f>IF(Tb.Financiering[[#This Row],[Pnr.]]=CS$7,Tb.Financiering[[#This Row],[Eigen
bijdrage]]+Tb.Financiering[[#This Row],[Andere
subsidie(s)]]+Tb.Financiering[[#This Row],[Anders]],0)</f>
        <v>0</v>
      </c>
      <c r="CT124" s="259">
        <f>IF(Tb.Financiering[[#This Row],[Pnr.]]=CT$7,Tb.Financiering[[#This Row],[Eigen
bijdrage]]+Tb.Financiering[[#This Row],[Andere
subsidie(s)]]+Tb.Financiering[[#This Row],[Anders]],0)</f>
        <v>0</v>
      </c>
      <c r="CU124" s="259">
        <f>IF(Tb.Financiering[[#This Row],[Pnr.]]=CU$7,Tb.Financiering[[#This Row],[Eigen
bijdrage]]+Tb.Financiering[[#This Row],[Andere
subsidie(s)]]+Tb.Financiering[[#This Row],[Anders]],0)</f>
        <v>0</v>
      </c>
      <c r="CV124" s="259">
        <f>IF(Tb.Financiering[[#This Row],[Pnr.]]=CV$7,Tb.Financiering[[#This Row],[Eigen
bijdrage]]+Tb.Financiering[[#This Row],[Andere
subsidie(s)]]+Tb.Financiering[[#This Row],[Anders]],0)</f>
        <v>0</v>
      </c>
      <c r="CW124" s="259">
        <f>IF(Tb.Financiering[[#This Row],[Pnr.]]=CW$7,Tb.Financiering[[#This Row],[Eigen
bijdrage]]+Tb.Financiering[[#This Row],[Andere
subsidie(s)]]+Tb.Financiering[[#This Row],[Anders]],0)</f>
        <v>0</v>
      </c>
      <c r="CX124" s="259">
        <f>IF(Tb.Financiering[[#This Row],[Pnr.]]=CX$7,Tb.Financiering[[#This Row],[Eigen
bijdrage]]+Tb.Financiering[[#This Row],[Andere
subsidie(s)]]+Tb.Financiering[[#This Row],[Anders]],0)</f>
        <v>0</v>
      </c>
      <c r="CY124" s="259">
        <f>IF(Tb.Financiering[[#This Row],[Pnr.]]=CY$7,Tb.Financiering[[#This Row],[Eigen
bijdrage]]+Tb.Financiering[[#This Row],[Andere
subsidie(s)]]+Tb.Financiering[[#This Row],[Anders]],0)</f>
        <v>0</v>
      </c>
      <c r="CZ124" s="259">
        <f>IF(Tb.Financiering[[#This Row],[Pnr.]]=CZ$7,Tb.Financiering[[#This Row],[Eigen
bijdrage]]+Tb.Financiering[[#This Row],[Andere
subsidie(s)]]+Tb.Financiering[[#This Row],[Anders]],0)</f>
        <v>0</v>
      </c>
      <c r="DA124" s="259">
        <f>IF(Tb.Financiering[[#This Row],[Pnr.]]=DA$7,Tb.Financiering[[#This Row],[Eigen
bijdrage]]+Tb.Financiering[[#This Row],[Andere
subsidie(s)]]+Tb.Financiering[[#This Row],[Anders]],0)</f>
        <v>0</v>
      </c>
      <c r="DB124" s="259">
        <f>IF(Tb.Financiering[[#This Row],[Pnr.]]=DB$7,Tb.Financiering[[#This Row],[Eigen
bijdrage]]+Tb.Financiering[[#This Row],[Andere
subsidie(s)]]+Tb.Financiering[[#This Row],[Anders]],0)</f>
        <v>0</v>
      </c>
      <c r="DC124" s="259">
        <f>IF(Tb.Financiering[[#This Row],[Pnr.]]=DC$7,Tb.Financiering[[#This Row],[Eigen
bijdrage]]+Tb.Financiering[[#This Row],[Andere
subsidie(s)]]+Tb.Financiering[[#This Row],[Anders]],0)</f>
        <v>0</v>
      </c>
      <c r="DD124" s="259">
        <f>IF(Tb.Financiering[[#This Row],[Pnr.]]=DD$7,Tb.Financiering[[#This Row],[Eigen
bijdrage]]+Tb.Financiering[[#This Row],[Andere
subsidie(s)]]+Tb.Financiering[[#This Row],[Anders]],0)</f>
        <v>0</v>
      </c>
      <c r="DE124" s="259">
        <f>IF(Tb.Financiering[[#This Row],[Pnr.]]=DE$7,Tb.Financiering[[#This Row],[Eigen
bijdrage]]+Tb.Financiering[[#This Row],[Andere
subsidie(s)]]+Tb.Financiering[[#This Row],[Anders]],0)</f>
        <v>0</v>
      </c>
      <c r="DF124" s="259">
        <f>IF(Tb.Financiering[[#This Row],[Pnr.]]=DF$7,Tb.Financiering[[#This Row],[Eigen
bijdrage]]+Tb.Financiering[[#This Row],[Andere
subsidie(s)]]+Tb.Financiering[[#This Row],[Anders]],0)</f>
        <v>0</v>
      </c>
      <c r="DG124" s="259">
        <f>IF(Tb.Financiering[[#This Row],[Pnr.]]=DG$7,Tb.Financiering[[#This Row],[Eigen
bijdrage]]+Tb.Financiering[[#This Row],[Andere
subsidie(s)]]+Tb.Financiering[[#This Row],[Anders]],0)</f>
        <v>0</v>
      </c>
      <c r="DH124" s="259">
        <f>IF(Tb.Financiering[[#This Row],[Pnr.]]=DH$7,Tb.Financiering[[#This Row],[Eigen
bijdrage]]+Tb.Financiering[[#This Row],[Andere
subsidie(s)]]+Tb.Financiering[[#This Row],[Anders]],0)</f>
        <v>0</v>
      </c>
      <c r="DI124" s="259">
        <f>IF(Tb.Financiering[[#This Row],[Pnr.]]=DI$7,Tb.Financiering[[#This Row],[Eigen
bijdrage]]+Tb.Financiering[[#This Row],[Andere
subsidie(s)]]+Tb.Financiering[[#This Row],[Anders]],0)</f>
        <v>0</v>
      </c>
      <c r="DJ124" s="259">
        <f>IF(Tb.Financiering[[#This Row],[Pnr.]]=DJ$7,Tb.Financiering[[#This Row],[Eigen
bijdrage]]+Tb.Financiering[[#This Row],[Andere
subsidie(s)]]+Tb.Financiering[[#This Row],[Anders]],0)</f>
        <v>0</v>
      </c>
      <c r="DK124" s="259">
        <f>IF(Tb.Financiering[[#This Row],[Pnr.]]=DK$7,Tb.Financiering[[#This Row],[Eigen
bijdrage]]+Tb.Financiering[[#This Row],[Andere
subsidie(s)]]+Tb.Financiering[[#This Row],[Anders]],0)</f>
        <v>0</v>
      </c>
      <c r="XEZ124" s="267"/>
      <c r="XFA124" s="267"/>
      <c r="XFB124" s="267"/>
      <c r="XFC124" s="267"/>
      <c r="XFD124" s="31"/>
    </row>
    <row r="125" spans="1:115 16380:16384" s="4" customFormat="1" x14ac:dyDescent="0.3">
      <c r="A125" s="31"/>
      <c r="B125" s="147"/>
      <c r="C125" s="147"/>
      <c r="D125" s="11">
        <f>SUMIF(Tbl.Kosten[PSAnr.],Tb.Financiering[[#This Row],[PSAnr.]],Tbl.Kosten[Totaal kosten])</f>
        <v>0</v>
      </c>
      <c r="E125" s="164">
        <f>SUMIF(Tbl.Kosten[PSAnr.],Tb.Financiering[[#This Row],[PSAnr.]],Tbl.Kosten[Subsidie])</f>
        <v>0</v>
      </c>
      <c r="F125" s="165"/>
      <c r="G125" s="164">
        <f>Tb.Financiering[[#This Row],[Begrote kosten]]-Tb.Financiering[[#This Row],[Berekende GLB subsidie]]-Tb.Financiering[[#This Row],[Correctie GLB subsidie]]</f>
        <v>0</v>
      </c>
      <c r="H125" s="166"/>
      <c r="I125" s="166"/>
      <c r="J125" s="166"/>
      <c r="K125" s="162"/>
      <c r="L125" s="97">
        <f>Tb.Financiering[[#This Row],[Te financieren]]-SUM(Tb.Financiering[[#This Row],[Eigen
bijdrage]:[Anders]])</f>
        <v>0</v>
      </c>
      <c r="M125" s="170" t="str">
        <f>IFERROR(VLOOKUP(Tb.Financiering[[#This Row],[Partnernaam]],Tbl.Projectpartners[[Naam]:[PNr.]],9,FALSE),"")</f>
        <v/>
      </c>
      <c r="N125" s="152" t="str">
        <f>IFERROR(VLOOKUP(Tb.Financiering[[#This Row],[Subsidiabele activiteit]],Tbl.Subsidiehoogte[[Subsidieactiviteit]:[SAnr.]],3,FALSE),"")</f>
        <v/>
      </c>
      <c r="O125" s="152" t="str">
        <f>_xlfn.CONCAT(Tb.Financiering[[#This Row],[Pnr.]],Tb.Financiering[[#This Row],[SAnr.]])</f>
        <v/>
      </c>
      <c r="P125" s="154">
        <f>IF(Tb.Financiering[[#This Row],[Pnr.]]=P$7,Tb.Financiering[[#This Row],[Te financieren]]-Tb.Financiering[[#This Row],[Eigen
bijdrage]]-Tb.Financiering[[#This Row],[Andere
subsidie(s)]]-Tb.Financiering[[#This Row],[Anders]],0)</f>
        <v>0</v>
      </c>
      <c r="Q125" s="154">
        <f>IF(Tb.Financiering[[#This Row],[Pnr.]]=Q$7,Tb.Financiering[[#This Row],[Te financieren]]-Tb.Financiering[[#This Row],[Eigen
bijdrage]]-Tb.Financiering[[#This Row],[Andere
subsidie(s)]]-Tb.Financiering[[#This Row],[Anders]],0)</f>
        <v>0</v>
      </c>
      <c r="R125" s="154">
        <f>IF(Tb.Financiering[[#This Row],[Pnr.]]=R$7,Tb.Financiering[[#This Row],[Te financieren]]-Tb.Financiering[[#This Row],[Eigen
bijdrage]]-Tb.Financiering[[#This Row],[Andere
subsidie(s)]]-Tb.Financiering[[#This Row],[Anders]],0)</f>
        <v>0</v>
      </c>
      <c r="S125" s="154">
        <f>IF(Tb.Financiering[[#This Row],[Pnr.]]=S$7,Tb.Financiering[[#This Row],[Te financieren]]-Tb.Financiering[[#This Row],[Eigen
bijdrage]]-Tb.Financiering[[#This Row],[Andere
subsidie(s)]]-Tb.Financiering[[#This Row],[Anders]],0)</f>
        <v>0</v>
      </c>
      <c r="T125" s="154">
        <f>IF(Tb.Financiering[[#This Row],[Pnr.]]=T$7,Tb.Financiering[[#This Row],[Te financieren]]-Tb.Financiering[[#This Row],[Eigen
bijdrage]]-Tb.Financiering[[#This Row],[Andere
subsidie(s)]]-Tb.Financiering[[#This Row],[Anders]],0)</f>
        <v>0</v>
      </c>
      <c r="U125" s="154">
        <f>IF(Tb.Financiering[[#This Row],[Pnr.]]=U$7,Tb.Financiering[[#This Row],[Te financieren]]-Tb.Financiering[[#This Row],[Eigen
bijdrage]]-Tb.Financiering[[#This Row],[Andere
subsidie(s)]]-Tb.Financiering[[#This Row],[Anders]],0)</f>
        <v>0</v>
      </c>
      <c r="V125" s="154">
        <f>IF(Tb.Financiering[[#This Row],[Pnr.]]=V$7,Tb.Financiering[[#This Row],[Te financieren]]-Tb.Financiering[[#This Row],[Eigen
bijdrage]]-Tb.Financiering[[#This Row],[Andere
subsidie(s)]]-Tb.Financiering[[#This Row],[Anders]],0)</f>
        <v>0</v>
      </c>
      <c r="W125" s="154">
        <f>IF(Tb.Financiering[[#This Row],[Pnr.]]=W$7,Tb.Financiering[[#This Row],[Te financieren]]-Tb.Financiering[[#This Row],[Eigen
bijdrage]]-Tb.Financiering[[#This Row],[Andere
subsidie(s)]]-Tb.Financiering[[#This Row],[Anders]],0)</f>
        <v>0</v>
      </c>
      <c r="X125" s="154">
        <f>IF(Tb.Financiering[[#This Row],[Pnr.]]=X$7,Tb.Financiering[[#This Row],[Te financieren]]-Tb.Financiering[[#This Row],[Eigen
bijdrage]]-Tb.Financiering[[#This Row],[Andere
subsidie(s)]]-Tb.Financiering[[#This Row],[Anders]],0)</f>
        <v>0</v>
      </c>
      <c r="Y125" s="154">
        <f>IF(Tb.Financiering[[#This Row],[Pnr.]]=Y$7,Tb.Financiering[[#This Row],[Te financieren]]-Tb.Financiering[[#This Row],[Eigen
bijdrage]]-Tb.Financiering[[#This Row],[Andere
subsidie(s)]]-Tb.Financiering[[#This Row],[Anders]],0)</f>
        <v>0</v>
      </c>
      <c r="Z125" s="154">
        <f>IF(Tb.Financiering[[#This Row],[Pnr.]]=Z$7,Tb.Financiering[[#This Row],[Te financieren]]-Tb.Financiering[[#This Row],[Eigen
bijdrage]]-Tb.Financiering[[#This Row],[Andere
subsidie(s)]]-Tb.Financiering[[#This Row],[Anders]],0)</f>
        <v>0</v>
      </c>
      <c r="AA125" s="154">
        <f>IF(Tb.Financiering[[#This Row],[Pnr.]]=AA$7,Tb.Financiering[[#This Row],[Te financieren]]-Tb.Financiering[[#This Row],[Eigen
bijdrage]]-Tb.Financiering[[#This Row],[Andere
subsidie(s)]]-Tb.Financiering[[#This Row],[Anders]],0)</f>
        <v>0</v>
      </c>
      <c r="AB125" s="154">
        <f>IF(Tb.Financiering[[#This Row],[Pnr.]]=AB$7,Tb.Financiering[[#This Row],[Te financieren]]-Tb.Financiering[[#This Row],[Eigen
bijdrage]]-Tb.Financiering[[#This Row],[Andere
subsidie(s)]]-Tb.Financiering[[#This Row],[Anders]],0)</f>
        <v>0</v>
      </c>
      <c r="AC125" s="154">
        <f>IF(Tb.Financiering[[#This Row],[Pnr.]]=AC$7,Tb.Financiering[[#This Row],[Te financieren]]-Tb.Financiering[[#This Row],[Eigen
bijdrage]]-Tb.Financiering[[#This Row],[Andere
subsidie(s)]]-Tb.Financiering[[#This Row],[Anders]],0)</f>
        <v>0</v>
      </c>
      <c r="AD125" s="154">
        <f>IF(Tb.Financiering[[#This Row],[Pnr.]]=AD$7,Tb.Financiering[[#This Row],[Te financieren]]-Tb.Financiering[[#This Row],[Eigen
bijdrage]]-Tb.Financiering[[#This Row],[Andere
subsidie(s)]]-Tb.Financiering[[#This Row],[Anders]],0)</f>
        <v>0</v>
      </c>
      <c r="AE125" s="154">
        <f>IF(Tb.Financiering[[#This Row],[Pnr.]]=AE$7,Tb.Financiering[[#This Row],[Te financieren]]-Tb.Financiering[[#This Row],[Eigen
bijdrage]]-Tb.Financiering[[#This Row],[Andere
subsidie(s)]]-Tb.Financiering[[#This Row],[Anders]],0)</f>
        <v>0</v>
      </c>
      <c r="AF125" s="154">
        <f>IF(Tb.Financiering[[#This Row],[Pnr.]]=AF$7,Tb.Financiering[[#This Row],[Te financieren]]-Tb.Financiering[[#This Row],[Eigen
bijdrage]]-Tb.Financiering[[#This Row],[Andere
subsidie(s)]]-Tb.Financiering[[#This Row],[Anders]],0)</f>
        <v>0</v>
      </c>
      <c r="AG125" s="154">
        <f>IF(Tb.Financiering[[#This Row],[Pnr.]]=AG$7,Tb.Financiering[[#This Row],[Te financieren]]-Tb.Financiering[[#This Row],[Eigen
bijdrage]]-Tb.Financiering[[#This Row],[Andere
subsidie(s)]]-Tb.Financiering[[#This Row],[Anders]],0)</f>
        <v>0</v>
      </c>
      <c r="AH125" s="154">
        <f>IF(Tb.Financiering[[#This Row],[Pnr.]]=AH$7,Tb.Financiering[[#This Row],[Te financieren]]-Tb.Financiering[[#This Row],[Eigen
bijdrage]]-Tb.Financiering[[#This Row],[Andere
subsidie(s)]]-Tb.Financiering[[#This Row],[Anders]],0)</f>
        <v>0</v>
      </c>
      <c r="AI125" s="154">
        <f>IF(Tb.Financiering[[#This Row],[Pnr.]]=AI$7,Tb.Financiering[[#This Row],[Te financieren]]-Tb.Financiering[[#This Row],[Eigen
bijdrage]]-Tb.Financiering[[#This Row],[Andere
subsidie(s)]]-Tb.Financiering[[#This Row],[Anders]],0)</f>
        <v>0</v>
      </c>
      <c r="AJ125" s="154">
        <f>IF(Tb.Financiering[[#This Row],[Pnr.]]=AJ$7,Tb.Financiering[[#This Row],[Te financieren]]-Tb.Financiering[[#This Row],[Eigen
bijdrage]]-Tb.Financiering[[#This Row],[Andere
subsidie(s)]]-Tb.Financiering[[#This Row],[Anders]],0)</f>
        <v>0</v>
      </c>
      <c r="AK125" s="154">
        <f>IF(Tb.Financiering[[#This Row],[Pnr.]]=AK$7,Tb.Financiering[[#This Row],[Te financieren]]-Tb.Financiering[[#This Row],[Eigen
bijdrage]]-Tb.Financiering[[#This Row],[Andere
subsidie(s)]]-Tb.Financiering[[#This Row],[Anders]],0)</f>
        <v>0</v>
      </c>
      <c r="AL125" s="154">
        <f>IF(Tb.Financiering[[#This Row],[Pnr.]]=AL$7,Tb.Financiering[[#This Row],[Te financieren]]-Tb.Financiering[[#This Row],[Eigen
bijdrage]]-Tb.Financiering[[#This Row],[Andere
subsidie(s)]]-Tb.Financiering[[#This Row],[Anders]],0)</f>
        <v>0</v>
      </c>
      <c r="AM125" s="154">
        <f>IF(Tb.Financiering[[#This Row],[Pnr.]]=AM$7,Tb.Financiering[[#This Row],[Te financieren]]-Tb.Financiering[[#This Row],[Eigen
bijdrage]]-Tb.Financiering[[#This Row],[Andere
subsidie(s)]]-Tb.Financiering[[#This Row],[Anders]],0)</f>
        <v>0</v>
      </c>
      <c r="AN125" s="154">
        <f>IF(Tb.Financiering[[#This Row],[Pnr.]]=AN$7,Tb.Financiering[[#This Row],[Te financieren]]-Tb.Financiering[[#This Row],[Eigen
bijdrage]]-Tb.Financiering[[#This Row],[Andere
subsidie(s)]]-Tb.Financiering[[#This Row],[Anders]],0)</f>
        <v>0</v>
      </c>
      <c r="AO125" s="154">
        <f>IF(Tb.Financiering[[#This Row],[Pnr.]]=AO$7,Tb.Financiering[[#This Row],[Te financieren]]-Tb.Financiering[[#This Row],[Eigen
bijdrage]]-Tb.Financiering[[#This Row],[Andere
subsidie(s)]]-Tb.Financiering[[#This Row],[Anders]],0)</f>
        <v>0</v>
      </c>
      <c r="AP125" s="154">
        <f>IF(Tb.Financiering[[#This Row],[Pnr.]]=AP$7,Tb.Financiering[[#This Row],[Te financieren]]-Tb.Financiering[[#This Row],[Eigen
bijdrage]]-Tb.Financiering[[#This Row],[Andere
subsidie(s)]]-Tb.Financiering[[#This Row],[Anders]],0)</f>
        <v>0</v>
      </c>
      <c r="AQ125" s="154">
        <f>IF(Tb.Financiering[[#This Row],[Pnr.]]=AQ$7,Tb.Financiering[[#This Row],[Te financieren]]-Tb.Financiering[[#This Row],[Eigen
bijdrage]]-Tb.Financiering[[#This Row],[Andere
subsidie(s)]]-Tb.Financiering[[#This Row],[Anders]],0)</f>
        <v>0</v>
      </c>
      <c r="AR125" s="154">
        <f>IF(Tb.Financiering[[#This Row],[Pnr.]]=AR$7,Tb.Financiering[[#This Row],[Te financieren]]-Tb.Financiering[[#This Row],[Eigen
bijdrage]]-Tb.Financiering[[#This Row],[Andere
subsidie(s)]]-Tb.Financiering[[#This Row],[Anders]],0)</f>
        <v>0</v>
      </c>
      <c r="AS125" s="154">
        <f>IF(Tb.Financiering[[#This Row],[Pnr.]]=AS$7,Tb.Financiering[[#This Row],[Te financieren]]-Tb.Financiering[[#This Row],[Eigen
bijdrage]]-Tb.Financiering[[#This Row],[Andere
subsidie(s)]]-Tb.Financiering[[#This Row],[Anders]],0)</f>
        <v>0</v>
      </c>
      <c r="AT125" s="154">
        <f>IF(Tb.Financiering[[#This Row],[Pnr.]]=AT$7,Tb.Financiering[[#This Row],[Te financieren]]-Tb.Financiering[[#This Row],[Eigen
bijdrage]]-Tb.Financiering[[#This Row],[Andere
subsidie(s)]]-Tb.Financiering[[#This Row],[Anders]],0)</f>
        <v>0</v>
      </c>
      <c r="AU125" s="154">
        <f>IF(Tb.Financiering[[#This Row],[Pnr.]]=AU$7,Tb.Financiering[[#This Row],[Te financieren]]-Tb.Financiering[[#This Row],[Eigen
bijdrage]]-Tb.Financiering[[#This Row],[Andere
subsidie(s)]]-Tb.Financiering[[#This Row],[Anders]],0)</f>
        <v>0</v>
      </c>
      <c r="AV125" s="154">
        <f>IF(Tb.Financiering[[#This Row],[Pnr.]]=AV$7,Tb.Financiering[[#This Row],[Te financieren]]-Tb.Financiering[[#This Row],[Eigen
bijdrage]]-Tb.Financiering[[#This Row],[Andere
subsidie(s)]]-Tb.Financiering[[#This Row],[Anders]],0)</f>
        <v>0</v>
      </c>
      <c r="AW125" s="154">
        <f>IF(Tb.Financiering[[#This Row],[Pnr.]]=AW$7,Tb.Financiering[[#This Row],[Te financieren]]-Tb.Financiering[[#This Row],[Eigen
bijdrage]]-Tb.Financiering[[#This Row],[Andere
subsidie(s)]]-Tb.Financiering[[#This Row],[Anders]],0)</f>
        <v>0</v>
      </c>
      <c r="AX125" s="154">
        <f>IF(Tb.Financiering[[#This Row],[Pnr.]]=AX$7,Tb.Financiering[[#This Row],[Te financieren]]-Tb.Financiering[[#This Row],[Eigen
bijdrage]]-Tb.Financiering[[#This Row],[Andere
subsidie(s)]]-Tb.Financiering[[#This Row],[Anders]],0)</f>
        <v>0</v>
      </c>
      <c r="AY125" s="154">
        <f>IF(Tb.Financiering[[#This Row],[Pnr.]]=AY$7,Tb.Financiering[[#This Row],[Te financieren]]-Tb.Financiering[[#This Row],[Eigen
bijdrage]]-Tb.Financiering[[#This Row],[Andere
subsidie(s)]]-Tb.Financiering[[#This Row],[Anders]],0)</f>
        <v>0</v>
      </c>
      <c r="AZ125" s="154">
        <f>IF(Tb.Financiering[[#This Row],[Pnr.]]=AZ$7,Tb.Financiering[[#This Row],[Te financieren]]-Tb.Financiering[[#This Row],[Eigen
bijdrage]]-Tb.Financiering[[#This Row],[Andere
subsidie(s)]]-Tb.Financiering[[#This Row],[Anders]],0)</f>
        <v>0</v>
      </c>
      <c r="BA125" s="154">
        <f>IF(Tb.Financiering[[#This Row],[Pnr.]]=BA$7,Tb.Financiering[[#This Row],[Te financieren]]-Tb.Financiering[[#This Row],[Eigen
bijdrage]]-Tb.Financiering[[#This Row],[Andere
subsidie(s)]]-Tb.Financiering[[#This Row],[Anders]],0)</f>
        <v>0</v>
      </c>
      <c r="BB125" s="154">
        <f>IF(Tb.Financiering[[#This Row],[Pnr.]]=BB$7,Tb.Financiering[[#This Row],[Te financieren]]-Tb.Financiering[[#This Row],[Eigen
bijdrage]]-Tb.Financiering[[#This Row],[Andere
subsidie(s)]]-Tb.Financiering[[#This Row],[Anders]],0)</f>
        <v>0</v>
      </c>
      <c r="BC125" s="154">
        <f>IF(Tb.Financiering[[#This Row],[Pnr.]]=BC$7,Tb.Financiering[[#This Row],[Te financieren]]-Tb.Financiering[[#This Row],[Eigen
bijdrage]]-Tb.Financiering[[#This Row],[Andere
subsidie(s)]]-Tb.Financiering[[#This Row],[Anders]],0)</f>
        <v>0</v>
      </c>
      <c r="BD125" s="154">
        <f>IF(Tb.Financiering[[#This Row],[Pnr.]]=BD$7,Tb.Financiering[[#This Row],[Te financieren]]-Tb.Financiering[[#This Row],[Eigen
bijdrage]]-Tb.Financiering[[#This Row],[Andere
subsidie(s)]]-Tb.Financiering[[#This Row],[Anders]],0)</f>
        <v>0</v>
      </c>
      <c r="BE125" s="154">
        <f>IF(Tb.Financiering[[#This Row],[Pnr.]]=BE$7,Tb.Financiering[[#This Row],[Te financieren]]-Tb.Financiering[[#This Row],[Eigen
bijdrage]]-Tb.Financiering[[#This Row],[Andere
subsidie(s)]]-Tb.Financiering[[#This Row],[Anders]],0)</f>
        <v>0</v>
      </c>
      <c r="BF125" s="154">
        <f>IF(Tb.Financiering[[#This Row],[Pnr.]]=BF$7,Tb.Financiering[[#This Row],[Te financieren]]-Tb.Financiering[[#This Row],[Eigen
bijdrage]]-Tb.Financiering[[#This Row],[Andere
subsidie(s)]]-Tb.Financiering[[#This Row],[Anders]],0)</f>
        <v>0</v>
      </c>
      <c r="BG125" s="154">
        <f>IF(Tb.Financiering[[#This Row],[Pnr.]]=BG$7,Tb.Financiering[[#This Row],[Te financieren]]-Tb.Financiering[[#This Row],[Eigen
bijdrage]]-Tb.Financiering[[#This Row],[Andere
subsidie(s)]]-Tb.Financiering[[#This Row],[Anders]],0)</f>
        <v>0</v>
      </c>
      <c r="BH125" s="154">
        <f>IF(Tb.Financiering[[#This Row],[Pnr.]]=BH$7,Tb.Financiering[[#This Row],[Te financieren]]-Tb.Financiering[[#This Row],[Eigen
bijdrage]]-Tb.Financiering[[#This Row],[Andere
subsidie(s)]]-Tb.Financiering[[#This Row],[Anders]],0)</f>
        <v>0</v>
      </c>
      <c r="BI125" s="154">
        <f>IF(Tb.Financiering[[#This Row],[Pnr.]]=BI$7,Tb.Financiering[[#This Row],[Te financieren]]-Tb.Financiering[[#This Row],[Eigen
bijdrage]]-Tb.Financiering[[#This Row],[Andere
subsidie(s)]]-Tb.Financiering[[#This Row],[Anders]],0)</f>
        <v>0</v>
      </c>
      <c r="BJ125" s="154">
        <f>IF(Tb.Financiering[[#This Row],[Pnr.]]=BJ$7,Tb.Financiering[[#This Row],[Te financieren]]-Tb.Financiering[[#This Row],[Eigen
bijdrage]]-Tb.Financiering[[#This Row],[Andere
subsidie(s)]]-Tb.Financiering[[#This Row],[Anders]],0)</f>
        <v>0</v>
      </c>
      <c r="BK125" s="154">
        <f>IF(Tb.Financiering[[#This Row],[Pnr.]]=BK$7,Tb.Financiering[[#This Row],[Te financieren]]-Tb.Financiering[[#This Row],[Eigen
bijdrage]]-Tb.Financiering[[#This Row],[Andere
subsidie(s)]]-Tb.Financiering[[#This Row],[Anders]],0)</f>
        <v>0</v>
      </c>
      <c r="BL125" s="154">
        <f>IF(Tb.Financiering[[#This Row],[Pnr.]]=BL$7,Tb.Financiering[[#This Row],[Te financieren]]-Tb.Financiering[[#This Row],[Eigen
bijdrage]]-Tb.Financiering[[#This Row],[Andere
subsidie(s)]]-Tb.Financiering[[#This Row],[Anders]],0)</f>
        <v>0</v>
      </c>
      <c r="BM125" s="154">
        <f>IF(Tb.Financiering[[#This Row],[Pnr.]]=BM$7,Tb.Financiering[[#This Row],[Te financieren]]-Tb.Financiering[[#This Row],[Eigen
bijdrage]]-Tb.Financiering[[#This Row],[Andere
subsidie(s)]]-Tb.Financiering[[#This Row],[Anders]],0)</f>
        <v>0</v>
      </c>
      <c r="BN125" s="259">
        <f>IF(Tb.Financiering[[#This Row],[Pnr.]]=BN$7,Tb.Financiering[[#This Row],[Eigen
bijdrage]]+Tb.Financiering[[#This Row],[Andere
subsidie(s)]]+Tb.Financiering[[#This Row],[Anders]],0)</f>
        <v>0</v>
      </c>
      <c r="BO125" s="259">
        <f>IF(Tb.Financiering[[#This Row],[Pnr.]]=BO$7,Tb.Financiering[[#This Row],[Eigen
bijdrage]]+Tb.Financiering[[#This Row],[Andere
subsidie(s)]]+Tb.Financiering[[#This Row],[Anders]],0)</f>
        <v>0</v>
      </c>
      <c r="BP125" s="259">
        <f>IF(Tb.Financiering[[#This Row],[Pnr.]]=BP$7,Tb.Financiering[[#This Row],[Eigen
bijdrage]]+Tb.Financiering[[#This Row],[Andere
subsidie(s)]]+Tb.Financiering[[#This Row],[Anders]],0)</f>
        <v>0</v>
      </c>
      <c r="BQ125" s="259">
        <f>IF(Tb.Financiering[[#This Row],[Pnr.]]=BQ$7,Tb.Financiering[[#This Row],[Eigen
bijdrage]]+Tb.Financiering[[#This Row],[Andere
subsidie(s)]]+Tb.Financiering[[#This Row],[Anders]],0)</f>
        <v>0</v>
      </c>
      <c r="BR125" s="259">
        <f>IF(Tb.Financiering[[#This Row],[Pnr.]]=BR$7,Tb.Financiering[[#This Row],[Eigen
bijdrage]]+Tb.Financiering[[#This Row],[Andere
subsidie(s)]]+Tb.Financiering[[#This Row],[Anders]],0)</f>
        <v>0</v>
      </c>
      <c r="BS125" s="259">
        <f>IF(Tb.Financiering[[#This Row],[Pnr.]]=BS$7,Tb.Financiering[[#This Row],[Eigen
bijdrage]]+Tb.Financiering[[#This Row],[Andere
subsidie(s)]]+Tb.Financiering[[#This Row],[Anders]],0)</f>
        <v>0</v>
      </c>
      <c r="BT125" s="259">
        <f>IF(Tb.Financiering[[#This Row],[Pnr.]]=BT$7,Tb.Financiering[[#This Row],[Eigen
bijdrage]]+Tb.Financiering[[#This Row],[Andere
subsidie(s)]]+Tb.Financiering[[#This Row],[Anders]],0)</f>
        <v>0</v>
      </c>
      <c r="BU125" s="259">
        <f>IF(Tb.Financiering[[#This Row],[Pnr.]]=BU$7,Tb.Financiering[[#This Row],[Eigen
bijdrage]]+Tb.Financiering[[#This Row],[Andere
subsidie(s)]]+Tb.Financiering[[#This Row],[Anders]],0)</f>
        <v>0</v>
      </c>
      <c r="BV125" s="259">
        <f>IF(Tb.Financiering[[#This Row],[Pnr.]]=BV$7,Tb.Financiering[[#This Row],[Eigen
bijdrage]]+Tb.Financiering[[#This Row],[Andere
subsidie(s)]]+Tb.Financiering[[#This Row],[Anders]],0)</f>
        <v>0</v>
      </c>
      <c r="BW125" s="259">
        <f>IF(Tb.Financiering[[#This Row],[Pnr.]]=BW$7,Tb.Financiering[[#This Row],[Eigen
bijdrage]]+Tb.Financiering[[#This Row],[Andere
subsidie(s)]]+Tb.Financiering[[#This Row],[Anders]],0)</f>
        <v>0</v>
      </c>
      <c r="BX125" s="259">
        <f>IF(Tb.Financiering[[#This Row],[Pnr.]]=BX$7,Tb.Financiering[[#This Row],[Eigen
bijdrage]]+Tb.Financiering[[#This Row],[Andere
subsidie(s)]]+Tb.Financiering[[#This Row],[Anders]],0)</f>
        <v>0</v>
      </c>
      <c r="BY125" s="259">
        <f>IF(Tb.Financiering[[#This Row],[Pnr.]]=BY$7,Tb.Financiering[[#This Row],[Eigen
bijdrage]]+Tb.Financiering[[#This Row],[Andere
subsidie(s)]]+Tb.Financiering[[#This Row],[Anders]],0)</f>
        <v>0</v>
      </c>
      <c r="BZ125" s="259">
        <f>IF(Tb.Financiering[[#This Row],[Pnr.]]=BZ$7,Tb.Financiering[[#This Row],[Eigen
bijdrage]]+Tb.Financiering[[#This Row],[Andere
subsidie(s)]]+Tb.Financiering[[#This Row],[Anders]],0)</f>
        <v>0</v>
      </c>
      <c r="CA125" s="259">
        <f>IF(Tb.Financiering[[#This Row],[Pnr.]]=CA$7,Tb.Financiering[[#This Row],[Eigen
bijdrage]]+Tb.Financiering[[#This Row],[Andere
subsidie(s)]]+Tb.Financiering[[#This Row],[Anders]],0)</f>
        <v>0</v>
      </c>
      <c r="CB125" s="259">
        <f>IF(Tb.Financiering[[#This Row],[Pnr.]]=CB$7,Tb.Financiering[[#This Row],[Eigen
bijdrage]]+Tb.Financiering[[#This Row],[Andere
subsidie(s)]]+Tb.Financiering[[#This Row],[Anders]],0)</f>
        <v>0</v>
      </c>
      <c r="CC125" s="259">
        <f>IF(Tb.Financiering[[#This Row],[Pnr.]]=CC$7,Tb.Financiering[[#This Row],[Eigen
bijdrage]]+Tb.Financiering[[#This Row],[Andere
subsidie(s)]]+Tb.Financiering[[#This Row],[Anders]],0)</f>
        <v>0</v>
      </c>
      <c r="CD125" s="259">
        <f>IF(Tb.Financiering[[#This Row],[Pnr.]]=CD$7,Tb.Financiering[[#This Row],[Eigen
bijdrage]]+Tb.Financiering[[#This Row],[Andere
subsidie(s)]]+Tb.Financiering[[#This Row],[Anders]],0)</f>
        <v>0</v>
      </c>
      <c r="CE125" s="259">
        <f>IF(Tb.Financiering[[#This Row],[Pnr.]]=CE$7,Tb.Financiering[[#This Row],[Eigen
bijdrage]]+Tb.Financiering[[#This Row],[Andere
subsidie(s)]]+Tb.Financiering[[#This Row],[Anders]],0)</f>
        <v>0</v>
      </c>
      <c r="CF125" s="259">
        <f>IF(Tb.Financiering[[#This Row],[Pnr.]]=CF$7,Tb.Financiering[[#This Row],[Eigen
bijdrage]]+Tb.Financiering[[#This Row],[Andere
subsidie(s)]]+Tb.Financiering[[#This Row],[Anders]],0)</f>
        <v>0</v>
      </c>
      <c r="CG125" s="259">
        <f>IF(Tb.Financiering[[#This Row],[Pnr.]]=CG$7,Tb.Financiering[[#This Row],[Eigen
bijdrage]]+Tb.Financiering[[#This Row],[Andere
subsidie(s)]]+Tb.Financiering[[#This Row],[Anders]],0)</f>
        <v>0</v>
      </c>
      <c r="CH125" s="259">
        <f>IF(Tb.Financiering[[#This Row],[Pnr.]]=CH$7,Tb.Financiering[[#This Row],[Eigen
bijdrage]]+Tb.Financiering[[#This Row],[Andere
subsidie(s)]]+Tb.Financiering[[#This Row],[Anders]],0)</f>
        <v>0</v>
      </c>
      <c r="CI125" s="259">
        <f>IF(Tb.Financiering[[#This Row],[Pnr.]]=CI$7,Tb.Financiering[[#This Row],[Eigen
bijdrage]]+Tb.Financiering[[#This Row],[Andere
subsidie(s)]]+Tb.Financiering[[#This Row],[Anders]],0)</f>
        <v>0</v>
      </c>
      <c r="CJ125" s="259">
        <f>IF(Tb.Financiering[[#This Row],[Pnr.]]=CJ$7,Tb.Financiering[[#This Row],[Eigen
bijdrage]]+Tb.Financiering[[#This Row],[Andere
subsidie(s)]]+Tb.Financiering[[#This Row],[Anders]],0)</f>
        <v>0</v>
      </c>
      <c r="CK125" s="259">
        <f>IF(Tb.Financiering[[#This Row],[Pnr.]]=CK$7,Tb.Financiering[[#This Row],[Eigen
bijdrage]]+Tb.Financiering[[#This Row],[Andere
subsidie(s)]]+Tb.Financiering[[#This Row],[Anders]],0)</f>
        <v>0</v>
      </c>
      <c r="CL125" s="259">
        <f>IF(Tb.Financiering[[#This Row],[Pnr.]]=CL$7,Tb.Financiering[[#This Row],[Eigen
bijdrage]]+Tb.Financiering[[#This Row],[Andere
subsidie(s)]]+Tb.Financiering[[#This Row],[Anders]],0)</f>
        <v>0</v>
      </c>
      <c r="CM125" s="259">
        <f>IF(Tb.Financiering[[#This Row],[Pnr.]]=CM$7,Tb.Financiering[[#This Row],[Eigen
bijdrage]]+Tb.Financiering[[#This Row],[Andere
subsidie(s)]]+Tb.Financiering[[#This Row],[Anders]],0)</f>
        <v>0</v>
      </c>
      <c r="CN125" s="259">
        <f>IF(Tb.Financiering[[#This Row],[Pnr.]]=CN$7,Tb.Financiering[[#This Row],[Eigen
bijdrage]]+Tb.Financiering[[#This Row],[Andere
subsidie(s)]]+Tb.Financiering[[#This Row],[Anders]],0)</f>
        <v>0</v>
      </c>
      <c r="CO125" s="259">
        <f>IF(Tb.Financiering[[#This Row],[Pnr.]]=CO$7,Tb.Financiering[[#This Row],[Eigen
bijdrage]]+Tb.Financiering[[#This Row],[Andere
subsidie(s)]]+Tb.Financiering[[#This Row],[Anders]],0)</f>
        <v>0</v>
      </c>
      <c r="CP125" s="259">
        <f>IF(Tb.Financiering[[#This Row],[Pnr.]]=CP$7,Tb.Financiering[[#This Row],[Eigen
bijdrage]]+Tb.Financiering[[#This Row],[Andere
subsidie(s)]]+Tb.Financiering[[#This Row],[Anders]],0)</f>
        <v>0</v>
      </c>
      <c r="CQ125" s="259">
        <f>IF(Tb.Financiering[[#This Row],[Pnr.]]=CQ$7,Tb.Financiering[[#This Row],[Eigen
bijdrage]]+Tb.Financiering[[#This Row],[Andere
subsidie(s)]]+Tb.Financiering[[#This Row],[Anders]],0)</f>
        <v>0</v>
      </c>
      <c r="CR125" s="259">
        <f>IF(Tb.Financiering[[#This Row],[Pnr.]]=CR$7,Tb.Financiering[[#This Row],[Eigen
bijdrage]]+Tb.Financiering[[#This Row],[Andere
subsidie(s)]]+Tb.Financiering[[#This Row],[Anders]],0)</f>
        <v>0</v>
      </c>
      <c r="CS125" s="259">
        <f>IF(Tb.Financiering[[#This Row],[Pnr.]]=CS$7,Tb.Financiering[[#This Row],[Eigen
bijdrage]]+Tb.Financiering[[#This Row],[Andere
subsidie(s)]]+Tb.Financiering[[#This Row],[Anders]],0)</f>
        <v>0</v>
      </c>
      <c r="CT125" s="259">
        <f>IF(Tb.Financiering[[#This Row],[Pnr.]]=CT$7,Tb.Financiering[[#This Row],[Eigen
bijdrage]]+Tb.Financiering[[#This Row],[Andere
subsidie(s)]]+Tb.Financiering[[#This Row],[Anders]],0)</f>
        <v>0</v>
      </c>
      <c r="CU125" s="259">
        <f>IF(Tb.Financiering[[#This Row],[Pnr.]]=CU$7,Tb.Financiering[[#This Row],[Eigen
bijdrage]]+Tb.Financiering[[#This Row],[Andere
subsidie(s)]]+Tb.Financiering[[#This Row],[Anders]],0)</f>
        <v>0</v>
      </c>
      <c r="CV125" s="259">
        <f>IF(Tb.Financiering[[#This Row],[Pnr.]]=CV$7,Tb.Financiering[[#This Row],[Eigen
bijdrage]]+Tb.Financiering[[#This Row],[Andere
subsidie(s)]]+Tb.Financiering[[#This Row],[Anders]],0)</f>
        <v>0</v>
      </c>
      <c r="CW125" s="259">
        <f>IF(Tb.Financiering[[#This Row],[Pnr.]]=CW$7,Tb.Financiering[[#This Row],[Eigen
bijdrage]]+Tb.Financiering[[#This Row],[Andere
subsidie(s)]]+Tb.Financiering[[#This Row],[Anders]],0)</f>
        <v>0</v>
      </c>
      <c r="CX125" s="259">
        <f>IF(Tb.Financiering[[#This Row],[Pnr.]]=CX$7,Tb.Financiering[[#This Row],[Eigen
bijdrage]]+Tb.Financiering[[#This Row],[Andere
subsidie(s)]]+Tb.Financiering[[#This Row],[Anders]],0)</f>
        <v>0</v>
      </c>
      <c r="CY125" s="259">
        <f>IF(Tb.Financiering[[#This Row],[Pnr.]]=CY$7,Tb.Financiering[[#This Row],[Eigen
bijdrage]]+Tb.Financiering[[#This Row],[Andere
subsidie(s)]]+Tb.Financiering[[#This Row],[Anders]],0)</f>
        <v>0</v>
      </c>
      <c r="CZ125" s="259">
        <f>IF(Tb.Financiering[[#This Row],[Pnr.]]=CZ$7,Tb.Financiering[[#This Row],[Eigen
bijdrage]]+Tb.Financiering[[#This Row],[Andere
subsidie(s)]]+Tb.Financiering[[#This Row],[Anders]],0)</f>
        <v>0</v>
      </c>
      <c r="DA125" s="259">
        <f>IF(Tb.Financiering[[#This Row],[Pnr.]]=DA$7,Tb.Financiering[[#This Row],[Eigen
bijdrage]]+Tb.Financiering[[#This Row],[Andere
subsidie(s)]]+Tb.Financiering[[#This Row],[Anders]],0)</f>
        <v>0</v>
      </c>
      <c r="DB125" s="259">
        <f>IF(Tb.Financiering[[#This Row],[Pnr.]]=DB$7,Tb.Financiering[[#This Row],[Eigen
bijdrage]]+Tb.Financiering[[#This Row],[Andere
subsidie(s)]]+Tb.Financiering[[#This Row],[Anders]],0)</f>
        <v>0</v>
      </c>
      <c r="DC125" s="259">
        <f>IF(Tb.Financiering[[#This Row],[Pnr.]]=DC$7,Tb.Financiering[[#This Row],[Eigen
bijdrage]]+Tb.Financiering[[#This Row],[Andere
subsidie(s)]]+Tb.Financiering[[#This Row],[Anders]],0)</f>
        <v>0</v>
      </c>
      <c r="DD125" s="259">
        <f>IF(Tb.Financiering[[#This Row],[Pnr.]]=DD$7,Tb.Financiering[[#This Row],[Eigen
bijdrage]]+Tb.Financiering[[#This Row],[Andere
subsidie(s)]]+Tb.Financiering[[#This Row],[Anders]],0)</f>
        <v>0</v>
      </c>
      <c r="DE125" s="259">
        <f>IF(Tb.Financiering[[#This Row],[Pnr.]]=DE$7,Tb.Financiering[[#This Row],[Eigen
bijdrage]]+Tb.Financiering[[#This Row],[Andere
subsidie(s)]]+Tb.Financiering[[#This Row],[Anders]],0)</f>
        <v>0</v>
      </c>
      <c r="DF125" s="259">
        <f>IF(Tb.Financiering[[#This Row],[Pnr.]]=DF$7,Tb.Financiering[[#This Row],[Eigen
bijdrage]]+Tb.Financiering[[#This Row],[Andere
subsidie(s)]]+Tb.Financiering[[#This Row],[Anders]],0)</f>
        <v>0</v>
      </c>
      <c r="DG125" s="259">
        <f>IF(Tb.Financiering[[#This Row],[Pnr.]]=DG$7,Tb.Financiering[[#This Row],[Eigen
bijdrage]]+Tb.Financiering[[#This Row],[Andere
subsidie(s)]]+Tb.Financiering[[#This Row],[Anders]],0)</f>
        <v>0</v>
      </c>
      <c r="DH125" s="259">
        <f>IF(Tb.Financiering[[#This Row],[Pnr.]]=DH$7,Tb.Financiering[[#This Row],[Eigen
bijdrage]]+Tb.Financiering[[#This Row],[Andere
subsidie(s)]]+Tb.Financiering[[#This Row],[Anders]],0)</f>
        <v>0</v>
      </c>
      <c r="DI125" s="259">
        <f>IF(Tb.Financiering[[#This Row],[Pnr.]]=DI$7,Tb.Financiering[[#This Row],[Eigen
bijdrage]]+Tb.Financiering[[#This Row],[Andere
subsidie(s)]]+Tb.Financiering[[#This Row],[Anders]],0)</f>
        <v>0</v>
      </c>
      <c r="DJ125" s="259">
        <f>IF(Tb.Financiering[[#This Row],[Pnr.]]=DJ$7,Tb.Financiering[[#This Row],[Eigen
bijdrage]]+Tb.Financiering[[#This Row],[Andere
subsidie(s)]]+Tb.Financiering[[#This Row],[Anders]],0)</f>
        <v>0</v>
      </c>
      <c r="DK125" s="259">
        <f>IF(Tb.Financiering[[#This Row],[Pnr.]]=DK$7,Tb.Financiering[[#This Row],[Eigen
bijdrage]]+Tb.Financiering[[#This Row],[Andere
subsidie(s)]]+Tb.Financiering[[#This Row],[Anders]],0)</f>
        <v>0</v>
      </c>
      <c r="XEZ125" s="267"/>
      <c r="XFA125" s="267"/>
      <c r="XFB125" s="267"/>
      <c r="XFC125" s="267"/>
      <c r="XFD125" s="31"/>
    </row>
    <row r="126" spans="1:115 16380:16384" s="4" customFormat="1" x14ac:dyDescent="0.3">
      <c r="A126" s="31"/>
      <c r="B126" s="147"/>
      <c r="C126" s="147"/>
      <c r="D126" s="11">
        <f>SUMIF(Tbl.Kosten[PSAnr.],Tb.Financiering[[#This Row],[PSAnr.]],Tbl.Kosten[Totaal kosten])</f>
        <v>0</v>
      </c>
      <c r="E126" s="164">
        <f>SUMIF(Tbl.Kosten[PSAnr.],Tb.Financiering[[#This Row],[PSAnr.]],Tbl.Kosten[Subsidie])</f>
        <v>0</v>
      </c>
      <c r="F126" s="165"/>
      <c r="G126" s="164">
        <f>Tb.Financiering[[#This Row],[Begrote kosten]]-Tb.Financiering[[#This Row],[Berekende GLB subsidie]]-Tb.Financiering[[#This Row],[Correctie GLB subsidie]]</f>
        <v>0</v>
      </c>
      <c r="H126" s="166"/>
      <c r="I126" s="166"/>
      <c r="J126" s="166"/>
      <c r="K126" s="162"/>
      <c r="L126" s="97">
        <f>Tb.Financiering[[#This Row],[Te financieren]]-SUM(Tb.Financiering[[#This Row],[Eigen
bijdrage]:[Anders]])</f>
        <v>0</v>
      </c>
      <c r="M126" s="170" t="str">
        <f>IFERROR(VLOOKUP(Tb.Financiering[[#This Row],[Partnernaam]],Tbl.Projectpartners[[Naam]:[PNr.]],9,FALSE),"")</f>
        <v/>
      </c>
      <c r="N126" s="152" t="str">
        <f>IFERROR(VLOOKUP(Tb.Financiering[[#This Row],[Subsidiabele activiteit]],Tbl.Subsidiehoogte[[Subsidieactiviteit]:[SAnr.]],3,FALSE),"")</f>
        <v/>
      </c>
      <c r="O126" s="152" t="str">
        <f>_xlfn.CONCAT(Tb.Financiering[[#This Row],[Pnr.]],Tb.Financiering[[#This Row],[SAnr.]])</f>
        <v/>
      </c>
      <c r="P126" s="154">
        <f>IF(Tb.Financiering[[#This Row],[Pnr.]]=P$7,Tb.Financiering[[#This Row],[Te financieren]]-Tb.Financiering[[#This Row],[Eigen
bijdrage]]-Tb.Financiering[[#This Row],[Andere
subsidie(s)]]-Tb.Financiering[[#This Row],[Anders]],0)</f>
        <v>0</v>
      </c>
      <c r="Q126" s="154">
        <f>IF(Tb.Financiering[[#This Row],[Pnr.]]=Q$7,Tb.Financiering[[#This Row],[Te financieren]]-Tb.Financiering[[#This Row],[Eigen
bijdrage]]-Tb.Financiering[[#This Row],[Andere
subsidie(s)]]-Tb.Financiering[[#This Row],[Anders]],0)</f>
        <v>0</v>
      </c>
      <c r="R126" s="154">
        <f>IF(Tb.Financiering[[#This Row],[Pnr.]]=R$7,Tb.Financiering[[#This Row],[Te financieren]]-Tb.Financiering[[#This Row],[Eigen
bijdrage]]-Tb.Financiering[[#This Row],[Andere
subsidie(s)]]-Tb.Financiering[[#This Row],[Anders]],0)</f>
        <v>0</v>
      </c>
      <c r="S126" s="154">
        <f>IF(Tb.Financiering[[#This Row],[Pnr.]]=S$7,Tb.Financiering[[#This Row],[Te financieren]]-Tb.Financiering[[#This Row],[Eigen
bijdrage]]-Tb.Financiering[[#This Row],[Andere
subsidie(s)]]-Tb.Financiering[[#This Row],[Anders]],0)</f>
        <v>0</v>
      </c>
      <c r="T126" s="154">
        <f>IF(Tb.Financiering[[#This Row],[Pnr.]]=T$7,Tb.Financiering[[#This Row],[Te financieren]]-Tb.Financiering[[#This Row],[Eigen
bijdrage]]-Tb.Financiering[[#This Row],[Andere
subsidie(s)]]-Tb.Financiering[[#This Row],[Anders]],0)</f>
        <v>0</v>
      </c>
      <c r="U126" s="154">
        <f>IF(Tb.Financiering[[#This Row],[Pnr.]]=U$7,Tb.Financiering[[#This Row],[Te financieren]]-Tb.Financiering[[#This Row],[Eigen
bijdrage]]-Tb.Financiering[[#This Row],[Andere
subsidie(s)]]-Tb.Financiering[[#This Row],[Anders]],0)</f>
        <v>0</v>
      </c>
      <c r="V126" s="154">
        <f>IF(Tb.Financiering[[#This Row],[Pnr.]]=V$7,Tb.Financiering[[#This Row],[Te financieren]]-Tb.Financiering[[#This Row],[Eigen
bijdrage]]-Tb.Financiering[[#This Row],[Andere
subsidie(s)]]-Tb.Financiering[[#This Row],[Anders]],0)</f>
        <v>0</v>
      </c>
      <c r="W126" s="154">
        <f>IF(Tb.Financiering[[#This Row],[Pnr.]]=W$7,Tb.Financiering[[#This Row],[Te financieren]]-Tb.Financiering[[#This Row],[Eigen
bijdrage]]-Tb.Financiering[[#This Row],[Andere
subsidie(s)]]-Tb.Financiering[[#This Row],[Anders]],0)</f>
        <v>0</v>
      </c>
      <c r="X126" s="154">
        <f>IF(Tb.Financiering[[#This Row],[Pnr.]]=X$7,Tb.Financiering[[#This Row],[Te financieren]]-Tb.Financiering[[#This Row],[Eigen
bijdrage]]-Tb.Financiering[[#This Row],[Andere
subsidie(s)]]-Tb.Financiering[[#This Row],[Anders]],0)</f>
        <v>0</v>
      </c>
      <c r="Y126" s="154">
        <f>IF(Tb.Financiering[[#This Row],[Pnr.]]=Y$7,Tb.Financiering[[#This Row],[Te financieren]]-Tb.Financiering[[#This Row],[Eigen
bijdrage]]-Tb.Financiering[[#This Row],[Andere
subsidie(s)]]-Tb.Financiering[[#This Row],[Anders]],0)</f>
        <v>0</v>
      </c>
      <c r="Z126" s="154">
        <f>IF(Tb.Financiering[[#This Row],[Pnr.]]=Z$7,Tb.Financiering[[#This Row],[Te financieren]]-Tb.Financiering[[#This Row],[Eigen
bijdrage]]-Tb.Financiering[[#This Row],[Andere
subsidie(s)]]-Tb.Financiering[[#This Row],[Anders]],0)</f>
        <v>0</v>
      </c>
      <c r="AA126" s="154">
        <f>IF(Tb.Financiering[[#This Row],[Pnr.]]=AA$7,Tb.Financiering[[#This Row],[Te financieren]]-Tb.Financiering[[#This Row],[Eigen
bijdrage]]-Tb.Financiering[[#This Row],[Andere
subsidie(s)]]-Tb.Financiering[[#This Row],[Anders]],0)</f>
        <v>0</v>
      </c>
      <c r="AB126" s="154">
        <f>IF(Tb.Financiering[[#This Row],[Pnr.]]=AB$7,Tb.Financiering[[#This Row],[Te financieren]]-Tb.Financiering[[#This Row],[Eigen
bijdrage]]-Tb.Financiering[[#This Row],[Andere
subsidie(s)]]-Tb.Financiering[[#This Row],[Anders]],0)</f>
        <v>0</v>
      </c>
      <c r="AC126" s="154">
        <f>IF(Tb.Financiering[[#This Row],[Pnr.]]=AC$7,Tb.Financiering[[#This Row],[Te financieren]]-Tb.Financiering[[#This Row],[Eigen
bijdrage]]-Tb.Financiering[[#This Row],[Andere
subsidie(s)]]-Tb.Financiering[[#This Row],[Anders]],0)</f>
        <v>0</v>
      </c>
      <c r="AD126" s="154">
        <f>IF(Tb.Financiering[[#This Row],[Pnr.]]=AD$7,Tb.Financiering[[#This Row],[Te financieren]]-Tb.Financiering[[#This Row],[Eigen
bijdrage]]-Tb.Financiering[[#This Row],[Andere
subsidie(s)]]-Tb.Financiering[[#This Row],[Anders]],0)</f>
        <v>0</v>
      </c>
      <c r="AE126" s="154">
        <f>IF(Tb.Financiering[[#This Row],[Pnr.]]=AE$7,Tb.Financiering[[#This Row],[Te financieren]]-Tb.Financiering[[#This Row],[Eigen
bijdrage]]-Tb.Financiering[[#This Row],[Andere
subsidie(s)]]-Tb.Financiering[[#This Row],[Anders]],0)</f>
        <v>0</v>
      </c>
      <c r="AF126" s="154">
        <f>IF(Tb.Financiering[[#This Row],[Pnr.]]=AF$7,Tb.Financiering[[#This Row],[Te financieren]]-Tb.Financiering[[#This Row],[Eigen
bijdrage]]-Tb.Financiering[[#This Row],[Andere
subsidie(s)]]-Tb.Financiering[[#This Row],[Anders]],0)</f>
        <v>0</v>
      </c>
      <c r="AG126" s="154">
        <f>IF(Tb.Financiering[[#This Row],[Pnr.]]=AG$7,Tb.Financiering[[#This Row],[Te financieren]]-Tb.Financiering[[#This Row],[Eigen
bijdrage]]-Tb.Financiering[[#This Row],[Andere
subsidie(s)]]-Tb.Financiering[[#This Row],[Anders]],0)</f>
        <v>0</v>
      </c>
      <c r="AH126" s="154">
        <f>IF(Tb.Financiering[[#This Row],[Pnr.]]=AH$7,Tb.Financiering[[#This Row],[Te financieren]]-Tb.Financiering[[#This Row],[Eigen
bijdrage]]-Tb.Financiering[[#This Row],[Andere
subsidie(s)]]-Tb.Financiering[[#This Row],[Anders]],0)</f>
        <v>0</v>
      </c>
      <c r="AI126" s="154">
        <f>IF(Tb.Financiering[[#This Row],[Pnr.]]=AI$7,Tb.Financiering[[#This Row],[Te financieren]]-Tb.Financiering[[#This Row],[Eigen
bijdrage]]-Tb.Financiering[[#This Row],[Andere
subsidie(s)]]-Tb.Financiering[[#This Row],[Anders]],0)</f>
        <v>0</v>
      </c>
      <c r="AJ126" s="154">
        <f>IF(Tb.Financiering[[#This Row],[Pnr.]]=AJ$7,Tb.Financiering[[#This Row],[Te financieren]]-Tb.Financiering[[#This Row],[Eigen
bijdrage]]-Tb.Financiering[[#This Row],[Andere
subsidie(s)]]-Tb.Financiering[[#This Row],[Anders]],0)</f>
        <v>0</v>
      </c>
      <c r="AK126" s="154">
        <f>IF(Tb.Financiering[[#This Row],[Pnr.]]=AK$7,Tb.Financiering[[#This Row],[Te financieren]]-Tb.Financiering[[#This Row],[Eigen
bijdrage]]-Tb.Financiering[[#This Row],[Andere
subsidie(s)]]-Tb.Financiering[[#This Row],[Anders]],0)</f>
        <v>0</v>
      </c>
      <c r="AL126" s="154">
        <f>IF(Tb.Financiering[[#This Row],[Pnr.]]=AL$7,Tb.Financiering[[#This Row],[Te financieren]]-Tb.Financiering[[#This Row],[Eigen
bijdrage]]-Tb.Financiering[[#This Row],[Andere
subsidie(s)]]-Tb.Financiering[[#This Row],[Anders]],0)</f>
        <v>0</v>
      </c>
      <c r="AM126" s="154">
        <f>IF(Tb.Financiering[[#This Row],[Pnr.]]=AM$7,Tb.Financiering[[#This Row],[Te financieren]]-Tb.Financiering[[#This Row],[Eigen
bijdrage]]-Tb.Financiering[[#This Row],[Andere
subsidie(s)]]-Tb.Financiering[[#This Row],[Anders]],0)</f>
        <v>0</v>
      </c>
      <c r="AN126" s="154">
        <f>IF(Tb.Financiering[[#This Row],[Pnr.]]=AN$7,Tb.Financiering[[#This Row],[Te financieren]]-Tb.Financiering[[#This Row],[Eigen
bijdrage]]-Tb.Financiering[[#This Row],[Andere
subsidie(s)]]-Tb.Financiering[[#This Row],[Anders]],0)</f>
        <v>0</v>
      </c>
      <c r="AO126" s="154">
        <f>IF(Tb.Financiering[[#This Row],[Pnr.]]=AO$7,Tb.Financiering[[#This Row],[Te financieren]]-Tb.Financiering[[#This Row],[Eigen
bijdrage]]-Tb.Financiering[[#This Row],[Andere
subsidie(s)]]-Tb.Financiering[[#This Row],[Anders]],0)</f>
        <v>0</v>
      </c>
      <c r="AP126" s="154">
        <f>IF(Tb.Financiering[[#This Row],[Pnr.]]=AP$7,Tb.Financiering[[#This Row],[Te financieren]]-Tb.Financiering[[#This Row],[Eigen
bijdrage]]-Tb.Financiering[[#This Row],[Andere
subsidie(s)]]-Tb.Financiering[[#This Row],[Anders]],0)</f>
        <v>0</v>
      </c>
      <c r="AQ126" s="154">
        <f>IF(Tb.Financiering[[#This Row],[Pnr.]]=AQ$7,Tb.Financiering[[#This Row],[Te financieren]]-Tb.Financiering[[#This Row],[Eigen
bijdrage]]-Tb.Financiering[[#This Row],[Andere
subsidie(s)]]-Tb.Financiering[[#This Row],[Anders]],0)</f>
        <v>0</v>
      </c>
      <c r="AR126" s="154">
        <f>IF(Tb.Financiering[[#This Row],[Pnr.]]=AR$7,Tb.Financiering[[#This Row],[Te financieren]]-Tb.Financiering[[#This Row],[Eigen
bijdrage]]-Tb.Financiering[[#This Row],[Andere
subsidie(s)]]-Tb.Financiering[[#This Row],[Anders]],0)</f>
        <v>0</v>
      </c>
      <c r="AS126" s="154">
        <f>IF(Tb.Financiering[[#This Row],[Pnr.]]=AS$7,Tb.Financiering[[#This Row],[Te financieren]]-Tb.Financiering[[#This Row],[Eigen
bijdrage]]-Tb.Financiering[[#This Row],[Andere
subsidie(s)]]-Tb.Financiering[[#This Row],[Anders]],0)</f>
        <v>0</v>
      </c>
      <c r="AT126" s="154">
        <f>IF(Tb.Financiering[[#This Row],[Pnr.]]=AT$7,Tb.Financiering[[#This Row],[Te financieren]]-Tb.Financiering[[#This Row],[Eigen
bijdrage]]-Tb.Financiering[[#This Row],[Andere
subsidie(s)]]-Tb.Financiering[[#This Row],[Anders]],0)</f>
        <v>0</v>
      </c>
      <c r="AU126" s="154">
        <f>IF(Tb.Financiering[[#This Row],[Pnr.]]=AU$7,Tb.Financiering[[#This Row],[Te financieren]]-Tb.Financiering[[#This Row],[Eigen
bijdrage]]-Tb.Financiering[[#This Row],[Andere
subsidie(s)]]-Tb.Financiering[[#This Row],[Anders]],0)</f>
        <v>0</v>
      </c>
      <c r="AV126" s="154">
        <f>IF(Tb.Financiering[[#This Row],[Pnr.]]=AV$7,Tb.Financiering[[#This Row],[Te financieren]]-Tb.Financiering[[#This Row],[Eigen
bijdrage]]-Tb.Financiering[[#This Row],[Andere
subsidie(s)]]-Tb.Financiering[[#This Row],[Anders]],0)</f>
        <v>0</v>
      </c>
      <c r="AW126" s="154">
        <f>IF(Tb.Financiering[[#This Row],[Pnr.]]=AW$7,Tb.Financiering[[#This Row],[Te financieren]]-Tb.Financiering[[#This Row],[Eigen
bijdrage]]-Tb.Financiering[[#This Row],[Andere
subsidie(s)]]-Tb.Financiering[[#This Row],[Anders]],0)</f>
        <v>0</v>
      </c>
      <c r="AX126" s="154">
        <f>IF(Tb.Financiering[[#This Row],[Pnr.]]=AX$7,Tb.Financiering[[#This Row],[Te financieren]]-Tb.Financiering[[#This Row],[Eigen
bijdrage]]-Tb.Financiering[[#This Row],[Andere
subsidie(s)]]-Tb.Financiering[[#This Row],[Anders]],0)</f>
        <v>0</v>
      </c>
      <c r="AY126" s="154">
        <f>IF(Tb.Financiering[[#This Row],[Pnr.]]=AY$7,Tb.Financiering[[#This Row],[Te financieren]]-Tb.Financiering[[#This Row],[Eigen
bijdrage]]-Tb.Financiering[[#This Row],[Andere
subsidie(s)]]-Tb.Financiering[[#This Row],[Anders]],0)</f>
        <v>0</v>
      </c>
      <c r="AZ126" s="154">
        <f>IF(Tb.Financiering[[#This Row],[Pnr.]]=AZ$7,Tb.Financiering[[#This Row],[Te financieren]]-Tb.Financiering[[#This Row],[Eigen
bijdrage]]-Tb.Financiering[[#This Row],[Andere
subsidie(s)]]-Tb.Financiering[[#This Row],[Anders]],0)</f>
        <v>0</v>
      </c>
      <c r="BA126" s="154">
        <f>IF(Tb.Financiering[[#This Row],[Pnr.]]=BA$7,Tb.Financiering[[#This Row],[Te financieren]]-Tb.Financiering[[#This Row],[Eigen
bijdrage]]-Tb.Financiering[[#This Row],[Andere
subsidie(s)]]-Tb.Financiering[[#This Row],[Anders]],0)</f>
        <v>0</v>
      </c>
      <c r="BB126" s="154">
        <f>IF(Tb.Financiering[[#This Row],[Pnr.]]=BB$7,Tb.Financiering[[#This Row],[Te financieren]]-Tb.Financiering[[#This Row],[Eigen
bijdrage]]-Tb.Financiering[[#This Row],[Andere
subsidie(s)]]-Tb.Financiering[[#This Row],[Anders]],0)</f>
        <v>0</v>
      </c>
      <c r="BC126" s="154">
        <f>IF(Tb.Financiering[[#This Row],[Pnr.]]=BC$7,Tb.Financiering[[#This Row],[Te financieren]]-Tb.Financiering[[#This Row],[Eigen
bijdrage]]-Tb.Financiering[[#This Row],[Andere
subsidie(s)]]-Tb.Financiering[[#This Row],[Anders]],0)</f>
        <v>0</v>
      </c>
      <c r="BD126" s="154">
        <f>IF(Tb.Financiering[[#This Row],[Pnr.]]=BD$7,Tb.Financiering[[#This Row],[Te financieren]]-Tb.Financiering[[#This Row],[Eigen
bijdrage]]-Tb.Financiering[[#This Row],[Andere
subsidie(s)]]-Tb.Financiering[[#This Row],[Anders]],0)</f>
        <v>0</v>
      </c>
      <c r="BE126" s="154">
        <f>IF(Tb.Financiering[[#This Row],[Pnr.]]=BE$7,Tb.Financiering[[#This Row],[Te financieren]]-Tb.Financiering[[#This Row],[Eigen
bijdrage]]-Tb.Financiering[[#This Row],[Andere
subsidie(s)]]-Tb.Financiering[[#This Row],[Anders]],0)</f>
        <v>0</v>
      </c>
      <c r="BF126" s="154">
        <f>IF(Tb.Financiering[[#This Row],[Pnr.]]=BF$7,Tb.Financiering[[#This Row],[Te financieren]]-Tb.Financiering[[#This Row],[Eigen
bijdrage]]-Tb.Financiering[[#This Row],[Andere
subsidie(s)]]-Tb.Financiering[[#This Row],[Anders]],0)</f>
        <v>0</v>
      </c>
      <c r="BG126" s="154">
        <f>IF(Tb.Financiering[[#This Row],[Pnr.]]=BG$7,Tb.Financiering[[#This Row],[Te financieren]]-Tb.Financiering[[#This Row],[Eigen
bijdrage]]-Tb.Financiering[[#This Row],[Andere
subsidie(s)]]-Tb.Financiering[[#This Row],[Anders]],0)</f>
        <v>0</v>
      </c>
      <c r="BH126" s="154">
        <f>IF(Tb.Financiering[[#This Row],[Pnr.]]=BH$7,Tb.Financiering[[#This Row],[Te financieren]]-Tb.Financiering[[#This Row],[Eigen
bijdrage]]-Tb.Financiering[[#This Row],[Andere
subsidie(s)]]-Tb.Financiering[[#This Row],[Anders]],0)</f>
        <v>0</v>
      </c>
      <c r="BI126" s="154">
        <f>IF(Tb.Financiering[[#This Row],[Pnr.]]=BI$7,Tb.Financiering[[#This Row],[Te financieren]]-Tb.Financiering[[#This Row],[Eigen
bijdrage]]-Tb.Financiering[[#This Row],[Andere
subsidie(s)]]-Tb.Financiering[[#This Row],[Anders]],0)</f>
        <v>0</v>
      </c>
      <c r="BJ126" s="154">
        <f>IF(Tb.Financiering[[#This Row],[Pnr.]]=BJ$7,Tb.Financiering[[#This Row],[Te financieren]]-Tb.Financiering[[#This Row],[Eigen
bijdrage]]-Tb.Financiering[[#This Row],[Andere
subsidie(s)]]-Tb.Financiering[[#This Row],[Anders]],0)</f>
        <v>0</v>
      </c>
      <c r="BK126" s="154">
        <f>IF(Tb.Financiering[[#This Row],[Pnr.]]=BK$7,Tb.Financiering[[#This Row],[Te financieren]]-Tb.Financiering[[#This Row],[Eigen
bijdrage]]-Tb.Financiering[[#This Row],[Andere
subsidie(s)]]-Tb.Financiering[[#This Row],[Anders]],0)</f>
        <v>0</v>
      </c>
      <c r="BL126" s="154">
        <f>IF(Tb.Financiering[[#This Row],[Pnr.]]=BL$7,Tb.Financiering[[#This Row],[Te financieren]]-Tb.Financiering[[#This Row],[Eigen
bijdrage]]-Tb.Financiering[[#This Row],[Andere
subsidie(s)]]-Tb.Financiering[[#This Row],[Anders]],0)</f>
        <v>0</v>
      </c>
      <c r="BM126" s="154">
        <f>IF(Tb.Financiering[[#This Row],[Pnr.]]=BM$7,Tb.Financiering[[#This Row],[Te financieren]]-Tb.Financiering[[#This Row],[Eigen
bijdrage]]-Tb.Financiering[[#This Row],[Andere
subsidie(s)]]-Tb.Financiering[[#This Row],[Anders]],0)</f>
        <v>0</v>
      </c>
      <c r="BN126" s="259">
        <f>IF(Tb.Financiering[[#This Row],[Pnr.]]=BN$7,Tb.Financiering[[#This Row],[Eigen
bijdrage]]+Tb.Financiering[[#This Row],[Andere
subsidie(s)]]+Tb.Financiering[[#This Row],[Anders]],0)</f>
        <v>0</v>
      </c>
      <c r="BO126" s="259">
        <f>IF(Tb.Financiering[[#This Row],[Pnr.]]=BO$7,Tb.Financiering[[#This Row],[Eigen
bijdrage]]+Tb.Financiering[[#This Row],[Andere
subsidie(s)]]+Tb.Financiering[[#This Row],[Anders]],0)</f>
        <v>0</v>
      </c>
      <c r="BP126" s="259">
        <f>IF(Tb.Financiering[[#This Row],[Pnr.]]=BP$7,Tb.Financiering[[#This Row],[Eigen
bijdrage]]+Tb.Financiering[[#This Row],[Andere
subsidie(s)]]+Tb.Financiering[[#This Row],[Anders]],0)</f>
        <v>0</v>
      </c>
      <c r="BQ126" s="259">
        <f>IF(Tb.Financiering[[#This Row],[Pnr.]]=BQ$7,Tb.Financiering[[#This Row],[Eigen
bijdrage]]+Tb.Financiering[[#This Row],[Andere
subsidie(s)]]+Tb.Financiering[[#This Row],[Anders]],0)</f>
        <v>0</v>
      </c>
      <c r="BR126" s="259">
        <f>IF(Tb.Financiering[[#This Row],[Pnr.]]=BR$7,Tb.Financiering[[#This Row],[Eigen
bijdrage]]+Tb.Financiering[[#This Row],[Andere
subsidie(s)]]+Tb.Financiering[[#This Row],[Anders]],0)</f>
        <v>0</v>
      </c>
      <c r="BS126" s="259">
        <f>IF(Tb.Financiering[[#This Row],[Pnr.]]=BS$7,Tb.Financiering[[#This Row],[Eigen
bijdrage]]+Tb.Financiering[[#This Row],[Andere
subsidie(s)]]+Tb.Financiering[[#This Row],[Anders]],0)</f>
        <v>0</v>
      </c>
      <c r="BT126" s="259">
        <f>IF(Tb.Financiering[[#This Row],[Pnr.]]=BT$7,Tb.Financiering[[#This Row],[Eigen
bijdrage]]+Tb.Financiering[[#This Row],[Andere
subsidie(s)]]+Tb.Financiering[[#This Row],[Anders]],0)</f>
        <v>0</v>
      </c>
      <c r="BU126" s="259">
        <f>IF(Tb.Financiering[[#This Row],[Pnr.]]=BU$7,Tb.Financiering[[#This Row],[Eigen
bijdrage]]+Tb.Financiering[[#This Row],[Andere
subsidie(s)]]+Tb.Financiering[[#This Row],[Anders]],0)</f>
        <v>0</v>
      </c>
      <c r="BV126" s="259">
        <f>IF(Tb.Financiering[[#This Row],[Pnr.]]=BV$7,Tb.Financiering[[#This Row],[Eigen
bijdrage]]+Tb.Financiering[[#This Row],[Andere
subsidie(s)]]+Tb.Financiering[[#This Row],[Anders]],0)</f>
        <v>0</v>
      </c>
      <c r="BW126" s="259">
        <f>IF(Tb.Financiering[[#This Row],[Pnr.]]=BW$7,Tb.Financiering[[#This Row],[Eigen
bijdrage]]+Tb.Financiering[[#This Row],[Andere
subsidie(s)]]+Tb.Financiering[[#This Row],[Anders]],0)</f>
        <v>0</v>
      </c>
      <c r="BX126" s="259">
        <f>IF(Tb.Financiering[[#This Row],[Pnr.]]=BX$7,Tb.Financiering[[#This Row],[Eigen
bijdrage]]+Tb.Financiering[[#This Row],[Andere
subsidie(s)]]+Tb.Financiering[[#This Row],[Anders]],0)</f>
        <v>0</v>
      </c>
      <c r="BY126" s="259">
        <f>IF(Tb.Financiering[[#This Row],[Pnr.]]=BY$7,Tb.Financiering[[#This Row],[Eigen
bijdrage]]+Tb.Financiering[[#This Row],[Andere
subsidie(s)]]+Tb.Financiering[[#This Row],[Anders]],0)</f>
        <v>0</v>
      </c>
      <c r="BZ126" s="259">
        <f>IF(Tb.Financiering[[#This Row],[Pnr.]]=BZ$7,Tb.Financiering[[#This Row],[Eigen
bijdrage]]+Tb.Financiering[[#This Row],[Andere
subsidie(s)]]+Tb.Financiering[[#This Row],[Anders]],0)</f>
        <v>0</v>
      </c>
      <c r="CA126" s="259">
        <f>IF(Tb.Financiering[[#This Row],[Pnr.]]=CA$7,Tb.Financiering[[#This Row],[Eigen
bijdrage]]+Tb.Financiering[[#This Row],[Andere
subsidie(s)]]+Tb.Financiering[[#This Row],[Anders]],0)</f>
        <v>0</v>
      </c>
      <c r="CB126" s="259">
        <f>IF(Tb.Financiering[[#This Row],[Pnr.]]=CB$7,Tb.Financiering[[#This Row],[Eigen
bijdrage]]+Tb.Financiering[[#This Row],[Andere
subsidie(s)]]+Tb.Financiering[[#This Row],[Anders]],0)</f>
        <v>0</v>
      </c>
      <c r="CC126" s="259">
        <f>IF(Tb.Financiering[[#This Row],[Pnr.]]=CC$7,Tb.Financiering[[#This Row],[Eigen
bijdrage]]+Tb.Financiering[[#This Row],[Andere
subsidie(s)]]+Tb.Financiering[[#This Row],[Anders]],0)</f>
        <v>0</v>
      </c>
      <c r="CD126" s="259">
        <f>IF(Tb.Financiering[[#This Row],[Pnr.]]=CD$7,Tb.Financiering[[#This Row],[Eigen
bijdrage]]+Tb.Financiering[[#This Row],[Andere
subsidie(s)]]+Tb.Financiering[[#This Row],[Anders]],0)</f>
        <v>0</v>
      </c>
      <c r="CE126" s="259">
        <f>IF(Tb.Financiering[[#This Row],[Pnr.]]=CE$7,Tb.Financiering[[#This Row],[Eigen
bijdrage]]+Tb.Financiering[[#This Row],[Andere
subsidie(s)]]+Tb.Financiering[[#This Row],[Anders]],0)</f>
        <v>0</v>
      </c>
      <c r="CF126" s="259">
        <f>IF(Tb.Financiering[[#This Row],[Pnr.]]=CF$7,Tb.Financiering[[#This Row],[Eigen
bijdrage]]+Tb.Financiering[[#This Row],[Andere
subsidie(s)]]+Tb.Financiering[[#This Row],[Anders]],0)</f>
        <v>0</v>
      </c>
      <c r="CG126" s="259">
        <f>IF(Tb.Financiering[[#This Row],[Pnr.]]=CG$7,Tb.Financiering[[#This Row],[Eigen
bijdrage]]+Tb.Financiering[[#This Row],[Andere
subsidie(s)]]+Tb.Financiering[[#This Row],[Anders]],0)</f>
        <v>0</v>
      </c>
      <c r="CH126" s="259">
        <f>IF(Tb.Financiering[[#This Row],[Pnr.]]=CH$7,Tb.Financiering[[#This Row],[Eigen
bijdrage]]+Tb.Financiering[[#This Row],[Andere
subsidie(s)]]+Tb.Financiering[[#This Row],[Anders]],0)</f>
        <v>0</v>
      </c>
      <c r="CI126" s="259">
        <f>IF(Tb.Financiering[[#This Row],[Pnr.]]=CI$7,Tb.Financiering[[#This Row],[Eigen
bijdrage]]+Tb.Financiering[[#This Row],[Andere
subsidie(s)]]+Tb.Financiering[[#This Row],[Anders]],0)</f>
        <v>0</v>
      </c>
      <c r="CJ126" s="259">
        <f>IF(Tb.Financiering[[#This Row],[Pnr.]]=CJ$7,Tb.Financiering[[#This Row],[Eigen
bijdrage]]+Tb.Financiering[[#This Row],[Andere
subsidie(s)]]+Tb.Financiering[[#This Row],[Anders]],0)</f>
        <v>0</v>
      </c>
      <c r="CK126" s="259">
        <f>IF(Tb.Financiering[[#This Row],[Pnr.]]=CK$7,Tb.Financiering[[#This Row],[Eigen
bijdrage]]+Tb.Financiering[[#This Row],[Andere
subsidie(s)]]+Tb.Financiering[[#This Row],[Anders]],0)</f>
        <v>0</v>
      </c>
      <c r="CL126" s="259">
        <f>IF(Tb.Financiering[[#This Row],[Pnr.]]=CL$7,Tb.Financiering[[#This Row],[Eigen
bijdrage]]+Tb.Financiering[[#This Row],[Andere
subsidie(s)]]+Tb.Financiering[[#This Row],[Anders]],0)</f>
        <v>0</v>
      </c>
      <c r="CM126" s="259">
        <f>IF(Tb.Financiering[[#This Row],[Pnr.]]=CM$7,Tb.Financiering[[#This Row],[Eigen
bijdrage]]+Tb.Financiering[[#This Row],[Andere
subsidie(s)]]+Tb.Financiering[[#This Row],[Anders]],0)</f>
        <v>0</v>
      </c>
      <c r="CN126" s="259">
        <f>IF(Tb.Financiering[[#This Row],[Pnr.]]=CN$7,Tb.Financiering[[#This Row],[Eigen
bijdrage]]+Tb.Financiering[[#This Row],[Andere
subsidie(s)]]+Tb.Financiering[[#This Row],[Anders]],0)</f>
        <v>0</v>
      </c>
      <c r="CO126" s="259">
        <f>IF(Tb.Financiering[[#This Row],[Pnr.]]=CO$7,Tb.Financiering[[#This Row],[Eigen
bijdrage]]+Tb.Financiering[[#This Row],[Andere
subsidie(s)]]+Tb.Financiering[[#This Row],[Anders]],0)</f>
        <v>0</v>
      </c>
      <c r="CP126" s="259">
        <f>IF(Tb.Financiering[[#This Row],[Pnr.]]=CP$7,Tb.Financiering[[#This Row],[Eigen
bijdrage]]+Tb.Financiering[[#This Row],[Andere
subsidie(s)]]+Tb.Financiering[[#This Row],[Anders]],0)</f>
        <v>0</v>
      </c>
      <c r="CQ126" s="259">
        <f>IF(Tb.Financiering[[#This Row],[Pnr.]]=CQ$7,Tb.Financiering[[#This Row],[Eigen
bijdrage]]+Tb.Financiering[[#This Row],[Andere
subsidie(s)]]+Tb.Financiering[[#This Row],[Anders]],0)</f>
        <v>0</v>
      </c>
      <c r="CR126" s="259">
        <f>IF(Tb.Financiering[[#This Row],[Pnr.]]=CR$7,Tb.Financiering[[#This Row],[Eigen
bijdrage]]+Tb.Financiering[[#This Row],[Andere
subsidie(s)]]+Tb.Financiering[[#This Row],[Anders]],0)</f>
        <v>0</v>
      </c>
      <c r="CS126" s="259">
        <f>IF(Tb.Financiering[[#This Row],[Pnr.]]=CS$7,Tb.Financiering[[#This Row],[Eigen
bijdrage]]+Tb.Financiering[[#This Row],[Andere
subsidie(s)]]+Tb.Financiering[[#This Row],[Anders]],0)</f>
        <v>0</v>
      </c>
      <c r="CT126" s="259">
        <f>IF(Tb.Financiering[[#This Row],[Pnr.]]=CT$7,Tb.Financiering[[#This Row],[Eigen
bijdrage]]+Tb.Financiering[[#This Row],[Andere
subsidie(s)]]+Tb.Financiering[[#This Row],[Anders]],0)</f>
        <v>0</v>
      </c>
      <c r="CU126" s="259">
        <f>IF(Tb.Financiering[[#This Row],[Pnr.]]=CU$7,Tb.Financiering[[#This Row],[Eigen
bijdrage]]+Tb.Financiering[[#This Row],[Andere
subsidie(s)]]+Tb.Financiering[[#This Row],[Anders]],0)</f>
        <v>0</v>
      </c>
      <c r="CV126" s="259">
        <f>IF(Tb.Financiering[[#This Row],[Pnr.]]=CV$7,Tb.Financiering[[#This Row],[Eigen
bijdrage]]+Tb.Financiering[[#This Row],[Andere
subsidie(s)]]+Tb.Financiering[[#This Row],[Anders]],0)</f>
        <v>0</v>
      </c>
      <c r="CW126" s="259">
        <f>IF(Tb.Financiering[[#This Row],[Pnr.]]=CW$7,Tb.Financiering[[#This Row],[Eigen
bijdrage]]+Tb.Financiering[[#This Row],[Andere
subsidie(s)]]+Tb.Financiering[[#This Row],[Anders]],0)</f>
        <v>0</v>
      </c>
      <c r="CX126" s="259">
        <f>IF(Tb.Financiering[[#This Row],[Pnr.]]=CX$7,Tb.Financiering[[#This Row],[Eigen
bijdrage]]+Tb.Financiering[[#This Row],[Andere
subsidie(s)]]+Tb.Financiering[[#This Row],[Anders]],0)</f>
        <v>0</v>
      </c>
      <c r="CY126" s="259">
        <f>IF(Tb.Financiering[[#This Row],[Pnr.]]=CY$7,Tb.Financiering[[#This Row],[Eigen
bijdrage]]+Tb.Financiering[[#This Row],[Andere
subsidie(s)]]+Tb.Financiering[[#This Row],[Anders]],0)</f>
        <v>0</v>
      </c>
      <c r="CZ126" s="259">
        <f>IF(Tb.Financiering[[#This Row],[Pnr.]]=CZ$7,Tb.Financiering[[#This Row],[Eigen
bijdrage]]+Tb.Financiering[[#This Row],[Andere
subsidie(s)]]+Tb.Financiering[[#This Row],[Anders]],0)</f>
        <v>0</v>
      </c>
      <c r="DA126" s="259">
        <f>IF(Tb.Financiering[[#This Row],[Pnr.]]=DA$7,Tb.Financiering[[#This Row],[Eigen
bijdrage]]+Tb.Financiering[[#This Row],[Andere
subsidie(s)]]+Tb.Financiering[[#This Row],[Anders]],0)</f>
        <v>0</v>
      </c>
      <c r="DB126" s="259">
        <f>IF(Tb.Financiering[[#This Row],[Pnr.]]=DB$7,Tb.Financiering[[#This Row],[Eigen
bijdrage]]+Tb.Financiering[[#This Row],[Andere
subsidie(s)]]+Tb.Financiering[[#This Row],[Anders]],0)</f>
        <v>0</v>
      </c>
      <c r="DC126" s="259">
        <f>IF(Tb.Financiering[[#This Row],[Pnr.]]=DC$7,Tb.Financiering[[#This Row],[Eigen
bijdrage]]+Tb.Financiering[[#This Row],[Andere
subsidie(s)]]+Tb.Financiering[[#This Row],[Anders]],0)</f>
        <v>0</v>
      </c>
      <c r="DD126" s="259">
        <f>IF(Tb.Financiering[[#This Row],[Pnr.]]=DD$7,Tb.Financiering[[#This Row],[Eigen
bijdrage]]+Tb.Financiering[[#This Row],[Andere
subsidie(s)]]+Tb.Financiering[[#This Row],[Anders]],0)</f>
        <v>0</v>
      </c>
      <c r="DE126" s="259">
        <f>IF(Tb.Financiering[[#This Row],[Pnr.]]=DE$7,Tb.Financiering[[#This Row],[Eigen
bijdrage]]+Tb.Financiering[[#This Row],[Andere
subsidie(s)]]+Tb.Financiering[[#This Row],[Anders]],0)</f>
        <v>0</v>
      </c>
      <c r="DF126" s="259">
        <f>IF(Tb.Financiering[[#This Row],[Pnr.]]=DF$7,Tb.Financiering[[#This Row],[Eigen
bijdrage]]+Tb.Financiering[[#This Row],[Andere
subsidie(s)]]+Tb.Financiering[[#This Row],[Anders]],0)</f>
        <v>0</v>
      </c>
      <c r="DG126" s="259">
        <f>IF(Tb.Financiering[[#This Row],[Pnr.]]=DG$7,Tb.Financiering[[#This Row],[Eigen
bijdrage]]+Tb.Financiering[[#This Row],[Andere
subsidie(s)]]+Tb.Financiering[[#This Row],[Anders]],0)</f>
        <v>0</v>
      </c>
      <c r="DH126" s="259">
        <f>IF(Tb.Financiering[[#This Row],[Pnr.]]=DH$7,Tb.Financiering[[#This Row],[Eigen
bijdrage]]+Tb.Financiering[[#This Row],[Andere
subsidie(s)]]+Tb.Financiering[[#This Row],[Anders]],0)</f>
        <v>0</v>
      </c>
      <c r="DI126" s="259">
        <f>IF(Tb.Financiering[[#This Row],[Pnr.]]=DI$7,Tb.Financiering[[#This Row],[Eigen
bijdrage]]+Tb.Financiering[[#This Row],[Andere
subsidie(s)]]+Tb.Financiering[[#This Row],[Anders]],0)</f>
        <v>0</v>
      </c>
      <c r="DJ126" s="259">
        <f>IF(Tb.Financiering[[#This Row],[Pnr.]]=DJ$7,Tb.Financiering[[#This Row],[Eigen
bijdrage]]+Tb.Financiering[[#This Row],[Andere
subsidie(s)]]+Tb.Financiering[[#This Row],[Anders]],0)</f>
        <v>0</v>
      </c>
      <c r="DK126" s="259">
        <f>IF(Tb.Financiering[[#This Row],[Pnr.]]=DK$7,Tb.Financiering[[#This Row],[Eigen
bijdrage]]+Tb.Financiering[[#This Row],[Andere
subsidie(s)]]+Tb.Financiering[[#This Row],[Anders]],0)</f>
        <v>0</v>
      </c>
      <c r="XEZ126" s="267"/>
      <c r="XFA126" s="267"/>
      <c r="XFB126" s="267"/>
      <c r="XFC126" s="267"/>
      <c r="XFD126" s="31"/>
    </row>
    <row r="127" spans="1:115 16380:16384" s="4" customFormat="1" x14ac:dyDescent="0.3">
      <c r="A127" s="31"/>
      <c r="B127" s="147"/>
      <c r="C127" s="147"/>
      <c r="D127" s="11">
        <f>SUMIF(Tbl.Kosten[PSAnr.],Tb.Financiering[[#This Row],[PSAnr.]],Tbl.Kosten[Totaal kosten])</f>
        <v>0</v>
      </c>
      <c r="E127" s="164">
        <f>SUMIF(Tbl.Kosten[PSAnr.],Tb.Financiering[[#This Row],[PSAnr.]],Tbl.Kosten[Subsidie])</f>
        <v>0</v>
      </c>
      <c r="F127" s="165"/>
      <c r="G127" s="164">
        <f>Tb.Financiering[[#This Row],[Begrote kosten]]-Tb.Financiering[[#This Row],[Berekende GLB subsidie]]-Tb.Financiering[[#This Row],[Correctie GLB subsidie]]</f>
        <v>0</v>
      </c>
      <c r="H127" s="166"/>
      <c r="I127" s="166"/>
      <c r="J127" s="166"/>
      <c r="K127" s="162"/>
      <c r="L127" s="97">
        <f>Tb.Financiering[[#This Row],[Te financieren]]-SUM(Tb.Financiering[[#This Row],[Eigen
bijdrage]:[Anders]])</f>
        <v>0</v>
      </c>
      <c r="M127" s="170" t="str">
        <f>IFERROR(VLOOKUP(Tb.Financiering[[#This Row],[Partnernaam]],Tbl.Projectpartners[[Naam]:[PNr.]],9,FALSE),"")</f>
        <v/>
      </c>
      <c r="N127" s="152" t="str">
        <f>IFERROR(VLOOKUP(Tb.Financiering[[#This Row],[Subsidiabele activiteit]],Tbl.Subsidiehoogte[[Subsidieactiviteit]:[SAnr.]],3,FALSE),"")</f>
        <v/>
      </c>
      <c r="O127" s="152" t="str">
        <f>_xlfn.CONCAT(Tb.Financiering[[#This Row],[Pnr.]],Tb.Financiering[[#This Row],[SAnr.]])</f>
        <v/>
      </c>
      <c r="P127" s="154">
        <f>IF(Tb.Financiering[[#This Row],[Pnr.]]=P$7,Tb.Financiering[[#This Row],[Te financieren]]-Tb.Financiering[[#This Row],[Eigen
bijdrage]]-Tb.Financiering[[#This Row],[Andere
subsidie(s)]]-Tb.Financiering[[#This Row],[Anders]],0)</f>
        <v>0</v>
      </c>
      <c r="Q127" s="154">
        <f>IF(Tb.Financiering[[#This Row],[Pnr.]]=Q$7,Tb.Financiering[[#This Row],[Te financieren]]-Tb.Financiering[[#This Row],[Eigen
bijdrage]]-Tb.Financiering[[#This Row],[Andere
subsidie(s)]]-Tb.Financiering[[#This Row],[Anders]],0)</f>
        <v>0</v>
      </c>
      <c r="R127" s="154">
        <f>IF(Tb.Financiering[[#This Row],[Pnr.]]=R$7,Tb.Financiering[[#This Row],[Te financieren]]-Tb.Financiering[[#This Row],[Eigen
bijdrage]]-Tb.Financiering[[#This Row],[Andere
subsidie(s)]]-Tb.Financiering[[#This Row],[Anders]],0)</f>
        <v>0</v>
      </c>
      <c r="S127" s="154">
        <f>IF(Tb.Financiering[[#This Row],[Pnr.]]=S$7,Tb.Financiering[[#This Row],[Te financieren]]-Tb.Financiering[[#This Row],[Eigen
bijdrage]]-Tb.Financiering[[#This Row],[Andere
subsidie(s)]]-Tb.Financiering[[#This Row],[Anders]],0)</f>
        <v>0</v>
      </c>
      <c r="T127" s="154">
        <f>IF(Tb.Financiering[[#This Row],[Pnr.]]=T$7,Tb.Financiering[[#This Row],[Te financieren]]-Tb.Financiering[[#This Row],[Eigen
bijdrage]]-Tb.Financiering[[#This Row],[Andere
subsidie(s)]]-Tb.Financiering[[#This Row],[Anders]],0)</f>
        <v>0</v>
      </c>
      <c r="U127" s="154">
        <f>IF(Tb.Financiering[[#This Row],[Pnr.]]=U$7,Tb.Financiering[[#This Row],[Te financieren]]-Tb.Financiering[[#This Row],[Eigen
bijdrage]]-Tb.Financiering[[#This Row],[Andere
subsidie(s)]]-Tb.Financiering[[#This Row],[Anders]],0)</f>
        <v>0</v>
      </c>
      <c r="V127" s="154">
        <f>IF(Tb.Financiering[[#This Row],[Pnr.]]=V$7,Tb.Financiering[[#This Row],[Te financieren]]-Tb.Financiering[[#This Row],[Eigen
bijdrage]]-Tb.Financiering[[#This Row],[Andere
subsidie(s)]]-Tb.Financiering[[#This Row],[Anders]],0)</f>
        <v>0</v>
      </c>
      <c r="W127" s="154">
        <f>IF(Tb.Financiering[[#This Row],[Pnr.]]=W$7,Tb.Financiering[[#This Row],[Te financieren]]-Tb.Financiering[[#This Row],[Eigen
bijdrage]]-Tb.Financiering[[#This Row],[Andere
subsidie(s)]]-Tb.Financiering[[#This Row],[Anders]],0)</f>
        <v>0</v>
      </c>
      <c r="X127" s="154">
        <f>IF(Tb.Financiering[[#This Row],[Pnr.]]=X$7,Tb.Financiering[[#This Row],[Te financieren]]-Tb.Financiering[[#This Row],[Eigen
bijdrage]]-Tb.Financiering[[#This Row],[Andere
subsidie(s)]]-Tb.Financiering[[#This Row],[Anders]],0)</f>
        <v>0</v>
      </c>
      <c r="Y127" s="154">
        <f>IF(Tb.Financiering[[#This Row],[Pnr.]]=Y$7,Tb.Financiering[[#This Row],[Te financieren]]-Tb.Financiering[[#This Row],[Eigen
bijdrage]]-Tb.Financiering[[#This Row],[Andere
subsidie(s)]]-Tb.Financiering[[#This Row],[Anders]],0)</f>
        <v>0</v>
      </c>
      <c r="Z127" s="154">
        <f>IF(Tb.Financiering[[#This Row],[Pnr.]]=Z$7,Tb.Financiering[[#This Row],[Te financieren]]-Tb.Financiering[[#This Row],[Eigen
bijdrage]]-Tb.Financiering[[#This Row],[Andere
subsidie(s)]]-Tb.Financiering[[#This Row],[Anders]],0)</f>
        <v>0</v>
      </c>
      <c r="AA127" s="154">
        <f>IF(Tb.Financiering[[#This Row],[Pnr.]]=AA$7,Tb.Financiering[[#This Row],[Te financieren]]-Tb.Financiering[[#This Row],[Eigen
bijdrage]]-Tb.Financiering[[#This Row],[Andere
subsidie(s)]]-Tb.Financiering[[#This Row],[Anders]],0)</f>
        <v>0</v>
      </c>
      <c r="AB127" s="154">
        <f>IF(Tb.Financiering[[#This Row],[Pnr.]]=AB$7,Tb.Financiering[[#This Row],[Te financieren]]-Tb.Financiering[[#This Row],[Eigen
bijdrage]]-Tb.Financiering[[#This Row],[Andere
subsidie(s)]]-Tb.Financiering[[#This Row],[Anders]],0)</f>
        <v>0</v>
      </c>
      <c r="AC127" s="154">
        <f>IF(Tb.Financiering[[#This Row],[Pnr.]]=AC$7,Tb.Financiering[[#This Row],[Te financieren]]-Tb.Financiering[[#This Row],[Eigen
bijdrage]]-Tb.Financiering[[#This Row],[Andere
subsidie(s)]]-Tb.Financiering[[#This Row],[Anders]],0)</f>
        <v>0</v>
      </c>
      <c r="AD127" s="154">
        <f>IF(Tb.Financiering[[#This Row],[Pnr.]]=AD$7,Tb.Financiering[[#This Row],[Te financieren]]-Tb.Financiering[[#This Row],[Eigen
bijdrage]]-Tb.Financiering[[#This Row],[Andere
subsidie(s)]]-Tb.Financiering[[#This Row],[Anders]],0)</f>
        <v>0</v>
      </c>
      <c r="AE127" s="154">
        <f>IF(Tb.Financiering[[#This Row],[Pnr.]]=AE$7,Tb.Financiering[[#This Row],[Te financieren]]-Tb.Financiering[[#This Row],[Eigen
bijdrage]]-Tb.Financiering[[#This Row],[Andere
subsidie(s)]]-Tb.Financiering[[#This Row],[Anders]],0)</f>
        <v>0</v>
      </c>
      <c r="AF127" s="154">
        <f>IF(Tb.Financiering[[#This Row],[Pnr.]]=AF$7,Tb.Financiering[[#This Row],[Te financieren]]-Tb.Financiering[[#This Row],[Eigen
bijdrage]]-Tb.Financiering[[#This Row],[Andere
subsidie(s)]]-Tb.Financiering[[#This Row],[Anders]],0)</f>
        <v>0</v>
      </c>
      <c r="AG127" s="154">
        <f>IF(Tb.Financiering[[#This Row],[Pnr.]]=AG$7,Tb.Financiering[[#This Row],[Te financieren]]-Tb.Financiering[[#This Row],[Eigen
bijdrage]]-Tb.Financiering[[#This Row],[Andere
subsidie(s)]]-Tb.Financiering[[#This Row],[Anders]],0)</f>
        <v>0</v>
      </c>
      <c r="AH127" s="154">
        <f>IF(Tb.Financiering[[#This Row],[Pnr.]]=AH$7,Tb.Financiering[[#This Row],[Te financieren]]-Tb.Financiering[[#This Row],[Eigen
bijdrage]]-Tb.Financiering[[#This Row],[Andere
subsidie(s)]]-Tb.Financiering[[#This Row],[Anders]],0)</f>
        <v>0</v>
      </c>
      <c r="AI127" s="154">
        <f>IF(Tb.Financiering[[#This Row],[Pnr.]]=AI$7,Tb.Financiering[[#This Row],[Te financieren]]-Tb.Financiering[[#This Row],[Eigen
bijdrage]]-Tb.Financiering[[#This Row],[Andere
subsidie(s)]]-Tb.Financiering[[#This Row],[Anders]],0)</f>
        <v>0</v>
      </c>
      <c r="AJ127" s="154">
        <f>IF(Tb.Financiering[[#This Row],[Pnr.]]=AJ$7,Tb.Financiering[[#This Row],[Te financieren]]-Tb.Financiering[[#This Row],[Eigen
bijdrage]]-Tb.Financiering[[#This Row],[Andere
subsidie(s)]]-Tb.Financiering[[#This Row],[Anders]],0)</f>
        <v>0</v>
      </c>
      <c r="AK127" s="154">
        <f>IF(Tb.Financiering[[#This Row],[Pnr.]]=AK$7,Tb.Financiering[[#This Row],[Te financieren]]-Tb.Financiering[[#This Row],[Eigen
bijdrage]]-Tb.Financiering[[#This Row],[Andere
subsidie(s)]]-Tb.Financiering[[#This Row],[Anders]],0)</f>
        <v>0</v>
      </c>
      <c r="AL127" s="154">
        <f>IF(Tb.Financiering[[#This Row],[Pnr.]]=AL$7,Tb.Financiering[[#This Row],[Te financieren]]-Tb.Financiering[[#This Row],[Eigen
bijdrage]]-Tb.Financiering[[#This Row],[Andere
subsidie(s)]]-Tb.Financiering[[#This Row],[Anders]],0)</f>
        <v>0</v>
      </c>
      <c r="AM127" s="154">
        <f>IF(Tb.Financiering[[#This Row],[Pnr.]]=AM$7,Tb.Financiering[[#This Row],[Te financieren]]-Tb.Financiering[[#This Row],[Eigen
bijdrage]]-Tb.Financiering[[#This Row],[Andere
subsidie(s)]]-Tb.Financiering[[#This Row],[Anders]],0)</f>
        <v>0</v>
      </c>
      <c r="AN127" s="154">
        <f>IF(Tb.Financiering[[#This Row],[Pnr.]]=AN$7,Tb.Financiering[[#This Row],[Te financieren]]-Tb.Financiering[[#This Row],[Eigen
bijdrage]]-Tb.Financiering[[#This Row],[Andere
subsidie(s)]]-Tb.Financiering[[#This Row],[Anders]],0)</f>
        <v>0</v>
      </c>
      <c r="AO127" s="154">
        <f>IF(Tb.Financiering[[#This Row],[Pnr.]]=AO$7,Tb.Financiering[[#This Row],[Te financieren]]-Tb.Financiering[[#This Row],[Eigen
bijdrage]]-Tb.Financiering[[#This Row],[Andere
subsidie(s)]]-Tb.Financiering[[#This Row],[Anders]],0)</f>
        <v>0</v>
      </c>
      <c r="AP127" s="154">
        <f>IF(Tb.Financiering[[#This Row],[Pnr.]]=AP$7,Tb.Financiering[[#This Row],[Te financieren]]-Tb.Financiering[[#This Row],[Eigen
bijdrage]]-Tb.Financiering[[#This Row],[Andere
subsidie(s)]]-Tb.Financiering[[#This Row],[Anders]],0)</f>
        <v>0</v>
      </c>
      <c r="AQ127" s="154">
        <f>IF(Tb.Financiering[[#This Row],[Pnr.]]=AQ$7,Tb.Financiering[[#This Row],[Te financieren]]-Tb.Financiering[[#This Row],[Eigen
bijdrage]]-Tb.Financiering[[#This Row],[Andere
subsidie(s)]]-Tb.Financiering[[#This Row],[Anders]],0)</f>
        <v>0</v>
      </c>
      <c r="AR127" s="154">
        <f>IF(Tb.Financiering[[#This Row],[Pnr.]]=AR$7,Tb.Financiering[[#This Row],[Te financieren]]-Tb.Financiering[[#This Row],[Eigen
bijdrage]]-Tb.Financiering[[#This Row],[Andere
subsidie(s)]]-Tb.Financiering[[#This Row],[Anders]],0)</f>
        <v>0</v>
      </c>
      <c r="AS127" s="154">
        <f>IF(Tb.Financiering[[#This Row],[Pnr.]]=AS$7,Tb.Financiering[[#This Row],[Te financieren]]-Tb.Financiering[[#This Row],[Eigen
bijdrage]]-Tb.Financiering[[#This Row],[Andere
subsidie(s)]]-Tb.Financiering[[#This Row],[Anders]],0)</f>
        <v>0</v>
      </c>
      <c r="AT127" s="154">
        <f>IF(Tb.Financiering[[#This Row],[Pnr.]]=AT$7,Tb.Financiering[[#This Row],[Te financieren]]-Tb.Financiering[[#This Row],[Eigen
bijdrage]]-Tb.Financiering[[#This Row],[Andere
subsidie(s)]]-Tb.Financiering[[#This Row],[Anders]],0)</f>
        <v>0</v>
      </c>
      <c r="AU127" s="154">
        <f>IF(Tb.Financiering[[#This Row],[Pnr.]]=AU$7,Tb.Financiering[[#This Row],[Te financieren]]-Tb.Financiering[[#This Row],[Eigen
bijdrage]]-Tb.Financiering[[#This Row],[Andere
subsidie(s)]]-Tb.Financiering[[#This Row],[Anders]],0)</f>
        <v>0</v>
      </c>
      <c r="AV127" s="154">
        <f>IF(Tb.Financiering[[#This Row],[Pnr.]]=AV$7,Tb.Financiering[[#This Row],[Te financieren]]-Tb.Financiering[[#This Row],[Eigen
bijdrage]]-Tb.Financiering[[#This Row],[Andere
subsidie(s)]]-Tb.Financiering[[#This Row],[Anders]],0)</f>
        <v>0</v>
      </c>
      <c r="AW127" s="154">
        <f>IF(Tb.Financiering[[#This Row],[Pnr.]]=AW$7,Tb.Financiering[[#This Row],[Te financieren]]-Tb.Financiering[[#This Row],[Eigen
bijdrage]]-Tb.Financiering[[#This Row],[Andere
subsidie(s)]]-Tb.Financiering[[#This Row],[Anders]],0)</f>
        <v>0</v>
      </c>
      <c r="AX127" s="154">
        <f>IF(Tb.Financiering[[#This Row],[Pnr.]]=AX$7,Tb.Financiering[[#This Row],[Te financieren]]-Tb.Financiering[[#This Row],[Eigen
bijdrage]]-Tb.Financiering[[#This Row],[Andere
subsidie(s)]]-Tb.Financiering[[#This Row],[Anders]],0)</f>
        <v>0</v>
      </c>
      <c r="AY127" s="154">
        <f>IF(Tb.Financiering[[#This Row],[Pnr.]]=AY$7,Tb.Financiering[[#This Row],[Te financieren]]-Tb.Financiering[[#This Row],[Eigen
bijdrage]]-Tb.Financiering[[#This Row],[Andere
subsidie(s)]]-Tb.Financiering[[#This Row],[Anders]],0)</f>
        <v>0</v>
      </c>
      <c r="AZ127" s="154">
        <f>IF(Tb.Financiering[[#This Row],[Pnr.]]=AZ$7,Tb.Financiering[[#This Row],[Te financieren]]-Tb.Financiering[[#This Row],[Eigen
bijdrage]]-Tb.Financiering[[#This Row],[Andere
subsidie(s)]]-Tb.Financiering[[#This Row],[Anders]],0)</f>
        <v>0</v>
      </c>
      <c r="BA127" s="154">
        <f>IF(Tb.Financiering[[#This Row],[Pnr.]]=BA$7,Tb.Financiering[[#This Row],[Te financieren]]-Tb.Financiering[[#This Row],[Eigen
bijdrage]]-Tb.Financiering[[#This Row],[Andere
subsidie(s)]]-Tb.Financiering[[#This Row],[Anders]],0)</f>
        <v>0</v>
      </c>
      <c r="BB127" s="154">
        <f>IF(Tb.Financiering[[#This Row],[Pnr.]]=BB$7,Tb.Financiering[[#This Row],[Te financieren]]-Tb.Financiering[[#This Row],[Eigen
bijdrage]]-Tb.Financiering[[#This Row],[Andere
subsidie(s)]]-Tb.Financiering[[#This Row],[Anders]],0)</f>
        <v>0</v>
      </c>
      <c r="BC127" s="154">
        <f>IF(Tb.Financiering[[#This Row],[Pnr.]]=BC$7,Tb.Financiering[[#This Row],[Te financieren]]-Tb.Financiering[[#This Row],[Eigen
bijdrage]]-Tb.Financiering[[#This Row],[Andere
subsidie(s)]]-Tb.Financiering[[#This Row],[Anders]],0)</f>
        <v>0</v>
      </c>
      <c r="BD127" s="154">
        <f>IF(Tb.Financiering[[#This Row],[Pnr.]]=BD$7,Tb.Financiering[[#This Row],[Te financieren]]-Tb.Financiering[[#This Row],[Eigen
bijdrage]]-Tb.Financiering[[#This Row],[Andere
subsidie(s)]]-Tb.Financiering[[#This Row],[Anders]],0)</f>
        <v>0</v>
      </c>
      <c r="BE127" s="154">
        <f>IF(Tb.Financiering[[#This Row],[Pnr.]]=BE$7,Tb.Financiering[[#This Row],[Te financieren]]-Tb.Financiering[[#This Row],[Eigen
bijdrage]]-Tb.Financiering[[#This Row],[Andere
subsidie(s)]]-Tb.Financiering[[#This Row],[Anders]],0)</f>
        <v>0</v>
      </c>
      <c r="BF127" s="154">
        <f>IF(Tb.Financiering[[#This Row],[Pnr.]]=BF$7,Tb.Financiering[[#This Row],[Te financieren]]-Tb.Financiering[[#This Row],[Eigen
bijdrage]]-Tb.Financiering[[#This Row],[Andere
subsidie(s)]]-Tb.Financiering[[#This Row],[Anders]],0)</f>
        <v>0</v>
      </c>
      <c r="BG127" s="154">
        <f>IF(Tb.Financiering[[#This Row],[Pnr.]]=BG$7,Tb.Financiering[[#This Row],[Te financieren]]-Tb.Financiering[[#This Row],[Eigen
bijdrage]]-Tb.Financiering[[#This Row],[Andere
subsidie(s)]]-Tb.Financiering[[#This Row],[Anders]],0)</f>
        <v>0</v>
      </c>
      <c r="BH127" s="154">
        <f>IF(Tb.Financiering[[#This Row],[Pnr.]]=BH$7,Tb.Financiering[[#This Row],[Te financieren]]-Tb.Financiering[[#This Row],[Eigen
bijdrage]]-Tb.Financiering[[#This Row],[Andere
subsidie(s)]]-Tb.Financiering[[#This Row],[Anders]],0)</f>
        <v>0</v>
      </c>
      <c r="BI127" s="154">
        <f>IF(Tb.Financiering[[#This Row],[Pnr.]]=BI$7,Tb.Financiering[[#This Row],[Te financieren]]-Tb.Financiering[[#This Row],[Eigen
bijdrage]]-Tb.Financiering[[#This Row],[Andere
subsidie(s)]]-Tb.Financiering[[#This Row],[Anders]],0)</f>
        <v>0</v>
      </c>
      <c r="BJ127" s="154">
        <f>IF(Tb.Financiering[[#This Row],[Pnr.]]=BJ$7,Tb.Financiering[[#This Row],[Te financieren]]-Tb.Financiering[[#This Row],[Eigen
bijdrage]]-Tb.Financiering[[#This Row],[Andere
subsidie(s)]]-Tb.Financiering[[#This Row],[Anders]],0)</f>
        <v>0</v>
      </c>
      <c r="BK127" s="154">
        <f>IF(Tb.Financiering[[#This Row],[Pnr.]]=BK$7,Tb.Financiering[[#This Row],[Te financieren]]-Tb.Financiering[[#This Row],[Eigen
bijdrage]]-Tb.Financiering[[#This Row],[Andere
subsidie(s)]]-Tb.Financiering[[#This Row],[Anders]],0)</f>
        <v>0</v>
      </c>
      <c r="BL127" s="154">
        <f>IF(Tb.Financiering[[#This Row],[Pnr.]]=BL$7,Tb.Financiering[[#This Row],[Te financieren]]-Tb.Financiering[[#This Row],[Eigen
bijdrage]]-Tb.Financiering[[#This Row],[Andere
subsidie(s)]]-Tb.Financiering[[#This Row],[Anders]],0)</f>
        <v>0</v>
      </c>
      <c r="BM127" s="154">
        <f>IF(Tb.Financiering[[#This Row],[Pnr.]]=BM$7,Tb.Financiering[[#This Row],[Te financieren]]-Tb.Financiering[[#This Row],[Eigen
bijdrage]]-Tb.Financiering[[#This Row],[Andere
subsidie(s)]]-Tb.Financiering[[#This Row],[Anders]],0)</f>
        <v>0</v>
      </c>
      <c r="BN127" s="259">
        <f>IF(Tb.Financiering[[#This Row],[Pnr.]]=BN$7,Tb.Financiering[[#This Row],[Eigen
bijdrage]]+Tb.Financiering[[#This Row],[Andere
subsidie(s)]]+Tb.Financiering[[#This Row],[Anders]],0)</f>
        <v>0</v>
      </c>
      <c r="BO127" s="259">
        <f>IF(Tb.Financiering[[#This Row],[Pnr.]]=BO$7,Tb.Financiering[[#This Row],[Eigen
bijdrage]]+Tb.Financiering[[#This Row],[Andere
subsidie(s)]]+Tb.Financiering[[#This Row],[Anders]],0)</f>
        <v>0</v>
      </c>
      <c r="BP127" s="259">
        <f>IF(Tb.Financiering[[#This Row],[Pnr.]]=BP$7,Tb.Financiering[[#This Row],[Eigen
bijdrage]]+Tb.Financiering[[#This Row],[Andere
subsidie(s)]]+Tb.Financiering[[#This Row],[Anders]],0)</f>
        <v>0</v>
      </c>
      <c r="BQ127" s="259">
        <f>IF(Tb.Financiering[[#This Row],[Pnr.]]=BQ$7,Tb.Financiering[[#This Row],[Eigen
bijdrage]]+Tb.Financiering[[#This Row],[Andere
subsidie(s)]]+Tb.Financiering[[#This Row],[Anders]],0)</f>
        <v>0</v>
      </c>
      <c r="BR127" s="259">
        <f>IF(Tb.Financiering[[#This Row],[Pnr.]]=BR$7,Tb.Financiering[[#This Row],[Eigen
bijdrage]]+Tb.Financiering[[#This Row],[Andere
subsidie(s)]]+Tb.Financiering[[#This Row],[Anders]],0)</f>
        <v>0</v>
      </c>
      <c r="BS127" s="259">
        <f>IF(Tb.Financiering[[#This Row],[Pnr.]]=BS$7,Tb.Financiering[[#This Row],[Eigen
bijdrage]]+Tb.Financiering[[#This Row],[Andere
subsidie(s)]]+Tb.Financiering[[#This Row],[Anders]],0)</f>
        <v>0</v>
      </c>
      <c r="BT127" s="259">
        <f>IF(Tb.Financiering[[#This Row],[Pnr.]]=BT$7,Tb.Financiering[[#This Row],[Eigen
bijdrage]]+Tb.Financiering[[#This Row],[Andere
subsidie(s)]]+Tb.Financiering[[#This Row],[Anders]],0)</f>
        <v>0</v>
      </c>
      <c r="BU127" s="259">
        <f>IF(Tb.Financiering[[#This Row],[Pnr.]]=BU$7,Tb.Financiering[[#This Row],[Eigen
bijdrage]]+Tb.Financiering[[#This Row],[Andere
subsidie(s)]]+Tb.Financiering[[#This Row],[Anders]],0)</f>
        <v>0</v>
      </c>
      <c r="BV127" s="259">
        <f>IF(Tb.Financiering[[#This Row],[Pnr.]]=BV$7,Tb.Financiering[[#This Row],[Eigen
bijdrage]]+Tb.Financiering[[#This Row],[Andere
subsidie(s)]]+Tb.Financiering[[#This Row],[Anders]],0)</f>
        <v>0</v>
      </c>
      <c r="BW127" s="259">
        <f>IF(Tb.Financiering[[#This Row],[Pnr.]]=BW$7,Tb.Financiering[[#This Row],[Eigen
bijdrage]]+Tb.Financiering[[#This Row],[Andere
subsidie(s)]]+Tb.Financiering[[#This Row],[Anders]],0)</f>
        <v>0</v>
      </c>
      <c r="BX127" s="259">
        <f>IF(Tb.Financiering[[#This Row],[Pnr.]]=BX$7,Tb.Financiering[[#This Row],[Eigen
bijdrage]]+Tb.Financiering[[#This Row],[Andere
subsidie(s)]]+Tb.Financiering[[#This Row],[Anders]],0)</f>
        <v>0</v>
      </c>
      <c r="BY127" s="259">
        <f>IF(Tb.Financiering[[#This Row],[Pnr.]]=BY$7,Tb.Financiering[[#This Row],[Eigen
bijdrage]]+Tb.Financiering[[#This Row],[Andere
subsidie(s)]]+Tb.Financiering[[#This Row],[Anders]],0)</f>
        <v>0</v>
      </c>
      <c r="BZ127" s="259">
        <f>IF(Tb.Financiering[[#This Row],[Pnr.]]=BZ$7,Tb.Financiering[[#This Row],[Eigen
bijdrage]]+Tb.Financiering[[#This Row],[Andere
subsidie(s)]]+Tb.Financiering[[#This Row],[Anders]],0)</f>
        <v>0</v>
      </c>
      <c r="CA127" s="259">
        <f>IF(Tb.Financiering[[#This Row],[Pnr.]]=CA$7,Tb.Financiering[[#This Row],[Eigen
bijdrage]]+Tb.Financiering[[#This Row],[Andere
subsidie(s)]]+Tb.Financiering[[#This Row],[Anders]],0)</f>
        <v>0</v>
      </c>
      <c r="CB127" s="259">
        <f>IF(Tb.Financiering[[#This Row],[Pnr.]]=CB$7,Tb.Financiering[[#This Row],[Eigen
bijdrage]]+Tb.Financiering[[#This Row],[Andere
subsidie(s)]]+Tb.Financiering[[#This Row],[Anders]],0)</f>
        <v>0</v>
      </c>
      <c r="CC127" s="259">
        <f>IF(Tb.Financiering[[#This Row],[Pnr.]]=CC$7,Tb.Financiering[[#This Row],[Eigen
bijdrage]]+Tb.Financiering[[#This Row],[Andere
subsidie(s)]]+Tb.Financiering[[#This Row],[Anders]],0)</f>
        <v>0</v>
      </c>
      <c r="CD127" s="259">
        <f>IF(Tb.Financiering[[#This Row],[Pnr.]]=CD$7,Tb.Financiering[[#This Row],[Eigen
bijdrage]]+Tb.Financiering[[#This Row],[Andere
subsidie(s)]]+Tb.Financiering[[#This Row],[Anders]],0)</f>
        <v>0</v>
      </c>
      <c r="CE127" s="259">
        <f>IF(Tb.Financiering[[#This Row],[Pnr.]]=CE$7,Tb.Financiering[[#This Row],[Eigen
bijdrage]]+Tb.Financiering[[#This Row],[Andere
subsidie(s)]]+Tb.Financiering[[#This Row],[Anders]],0)</f>
        <v>0</v>
      </c>
      <c r="CF127" s="259">
        <f>IF(Tb.Financiering[[#This Row],[Pnr.]]=CF$7,Tb.Financiering[[#This Row],[Eigen
bijdrage]]+Tb.Financiering[[#This Row],[Andere
subsidie(s)]]+Tb.Financiering[[#This Row],[Anders]],0)</f>
        <v>0</v>
      </c>
      <c r="CG127" s="259">
        <f>IF(Tb.Financiering[[#This Row],[Pnr.]]=CG$7,Tb.Financiering[[#This Row],[Eigen
bijdrage]]+Tb.Financiering[[#This Row],[Andere
subsidie(s)]]+Tb.Financiering[[#This Row],[Anders]],0)</f>
        <v>0</v>
      </c>
      <c r="CH127" s="259">
        <f>IF(Tb.Financiering[[#This Row],[Pnr.]]=CH$7,Tb.Financiering[[#This Row],[Eigen
bijdrage]]+Tb.Financiering[[#This Row],[Andere
subsidie(s)]]+Tb.Financiering[[#This Row],[Anders]],0)</f>
        <v>0</v>
      </c>
      <c r="CI127" s="259">
        <f>IF(Tb.Financiering[[#This Row],[Pnr.]]=CI$7,Tb.Financiering[[#This Row],[Eigen
bijdrage]]+Tb.Financiering[[#This Row],[Andere
subsidie(s)]]+Tb.Financiering[[#This Row],[Anders]],0)</f>
        <v>0</v>
      </c>
      <c r="CJ127" s="259">
        <f>IF(Tb.Financiering[[#This Row],[Pnr.]]=CJ$7,Tb.Financiering[[#This Row],[Eigen
bijdrage]]+Tb.Financiering[[#This Row],[Andere
subsidie(s)]]+Tb.Financiering[[#This Row],[Anders]],0)</f>
        <v>0</v>
      </c>
      <c r="CK127" s="259">
        <f>IF(Tb.Financiering[[#This Row],[Pnr.]]=CK$7,Tb.Financiering[[#This Row],[Eigen
bijdrage]]+Tb.Financiering[[#This Row],[Andere
subsidie(s)]]+Tb.Financiering[[#This Row],[Anders]],0)</f>
        <v>0</v>
      </c>
      <c r="CL127" s="259">
        <f>IF(Tb.Financiering[[#This Row],[Pnr.]]=CL$7,Tb.Financiering[[#This Row],[Eigen
bijdrage]]+Tb.Financiering[[#This Row],[Andere
subsidie(s)]]+Tb.Financiering[[#This Row],[Anders]],0)</f>
        <v>0</v>
      </c>
      <c r="CM127" s="259">
        <f>IF(Tb.Financiering[[#This Row],[Pnr.]]=CM$7,Tb.Financiering[[#This Row],[Eigen
bijdrage]]+Tb.Financiering[[#This Row],[Andere
subsidie(s)]]+Tb.Financiering[[#This Row],[Anders]],0)</f>
        <v>0</v>
      </c>
      <c r="CN127" s="259">
        <f>IF(Tb.Financiering[[#This Row],[Pnr.]]=CN$7,Tb.Financiering[[#This Row],[Eigen
bijdrage]]+Tb.Financiering[[#This Row],[Andere
subsidie(s)]]+Tb.Financiering[[#This Row],[Anders]],0)</f>
        <v>0</v>
      </c>
      <c r="CO127" s="259">
        <f>IF(Tb.Financiering[[#This Row],[Pnr.]]=CO$7,Tb.Financiering[[#This Row],[Eigen
bijdrage]]+Tb.Financiering[[#This Row],[Andere
subsidie(s)]]+Tb.Financiering[[#This Row],[Anders]],0)</f>
        <v>0</v>
      </c>
      <c r="CP127" s="259">
        <f>IF(Tb.Financiering[[#This Row],[Pnr.]]=CP$7,Tb.Financiering[[#This Row],[Eigen
bijdrage]]+Tb.Financiering[[#This Row],[Andere
subsidie(s)]]+Tb.Financiering[[#This Row],[Anders]],0)</f>
        <v>0</v>
      </c>
      <c r="CQ127" s="259">
        <f>IF(Tb.Financiering[[#This Row],[Pnr.]]=CQ$7,Tb.Financiering[[#This Row],[Eigen
bijdrage]]+Tb.Financiering[[#This Row],[Andere
subsidie(s)]]+Tb.Financiering[[#This Row],[Anders]],0)</f>
        <v>0</v>
      </c>
      <c r="CR127" s="259">
        <f>IF(Tb.Financiering[[#This Row],[Pnr.]]=CR$7,Tb.Financiering[[#This Row],[Eigen
bijdrage]]+Tb.Financiering[[#This Row],[Andere
subsidie(s)]]+Tb.Financiering[[#This Row],[Anders]],0)</f>
        <v>0</v>
      </c>
      <c r="CS127" s="259">
        <f>IF(Tb.Financiering[[#This Row],[Pnr.]]=CS$7,Tb.Financiering[[#This Row],[Eigen
bijdrage]]+Tb.Financiering[[#This Row],[Andere
subsidie(s)]]+Tb.Financiering[[#This Row],[Anders]],0)</f>
        <v>0</v>
      </c>
      <c r="CT127" s="259">
        <f>IF(Tb.Financiering[[#This Row],[Pnr.]]=CT$7,Tb.Financiering[[#This Row],[Eigen
bijdrage]]+Tb.Financiering[[#This Row],[Andere
subsidie(s)]]+Tb.Financiering[[#This Row],[Anders]],0)</f>
        <v>0</v>
      </c>
      <c r="CU127" s="259">
        <f>IF(Tb.Financiering[[#This Row],[Pnr.]]=CU$7,Tb.Financiering[[#This Row],[Eigen
bijdrage]]+Tb.Financiering[[#This Row],[Andere
subsidie(s)]]+Tb.Financiering[[#This Row],[Anders]],0)</f>
        <v>0</v>
      </c>
      <c r="CV127" s="259">
        <f>IF(Tb.Financiering[[#This Row],[Pnr.]]=CV$7,Tb.Financiering[[#This Row],[Eigen
bijdrage]]+Tb.Financiering[[#This Row],[Andere
subsidie(s)]]+Tb.Financiering[[#This Row],[Anders]],0)</f>
        <v>0</v>
      </c>
      <c r="CW127" s="259">
        <f>IF(Tb.Financiering[[#This Row],[Pnr.]]=CW$7,Tb.Financiering[[#This Row],[Eigen
bijdrage]]+Tb.Financiering[[#This Row],[Andere
subsidie(s)]]+Tb.Financiering[[#This Row],[Anders]],0)</f>
        <v>0</v>
      </c>
      <c r="CX127" s="259">
        <f>IF(Tb.Financiering[[#This Row],[Pnr.]]=CX$7,Tb.Financiering[[#This Row],[Eigen
bijdrage]]+Tb.Financiering[[#This Row],[Andere
subsidie(s)]]+Tb.Financiering[[#This Row],[Anders]],0)</f>
        <v>0</v>
      </c>
      <c r="CY127" s="259">
        <f>IF(Tb.Financiering[[#This Row],[Pnr.]]=CY$7,Tb.Financiering[[#This Row],[Eigen
bijdrage]]+Tb.Financiering[[#This Row],[Andere
subsidie(s)]]+Tb.Financiering[[#This Row],[Anders]],0)</f>
        <v>0</v>
      </c>
      <c r="CZ127" s="259">
        <f>IF(Tb.Financiering[[#This Row],[Pnr.]]=CZ$7,Tb.Financiering[[#This Row],[Eigen
bijdrage]]+Tb.Financiering[[#This Row],[Andere
subsidie(s)]]+Tb.Financiering[[#This Row],[Anders]],0)</f>
        <v>0</v>
      </c>
      <c r="DA127" s="259">
        <f>IF(Tb.Financiering[[#This Row],[Pnr.]]=DA$7,Tb.Financiering[[#This Row],[Eigen
bijdrage]]+Tb.Financiering[[#This Row],[Andere
subsidie(s)]]+Tb.Financiering[[#This Row],[Anders]],0)</f>
        <v>0</v>
      </c>
      <c r="DB127" s="259">
        <f>IF(Tb.Financiering[[#This Row],[Pnr.]]=DB$7,Tb.Financiering[[#This Row],[Eigen
bijdrage]]+Tb.Financiering[[#This Row],[Andere
subsidie(s)]]+Tb.Financiering[[#This Row],[Anders]],0)</f>
        <v>0</v>
      </c>
      <c r="DC127" s="259">
        <f>IF(Tb.Financiering[[#This Row],[Pnr.]]=DC$7,Tb.Financiering[[#This Row],[Eigen
bijdrage]]+Tb.Financiering[[#This Row],[Andere
subsidie(s)]]+Tb.Financiering[[#This Row],[Anders]],0)</f>
        <v>0</v>
      </c>
      <c r="DD127" s="259">
        <f>IF(Tb.Financiering[[#This Row],[Pnr.]]=DD$7,Tb.Financiering[[#This Row],[Eigen
bijdrage]]+Tb.Financiering[[#This Row],[Andere
subsidie(s)]]+Tb.Financiering[[#This Row],[Anders]],0)</f>
        <v>0</v>
      </c>
      <c r="DE127" s="259">
        <f>IF(Tb.Financiering[[#This Row],[Pnr.]]=DE$7,Tb.Financiering[[#This Row],[Eigen
bijdrage]]+Tb.Financiering[[#This Row],[Andere
subsidie(s)]]+Tb.Financiering[[#This Row],[Anders]],0)</f>
        <v>0</v>
      </c>
      <c r="DF127" s="259">
        <f>IF(Tb.Financiering[[#This Row],[Pnr.]]=DF$7,Tb.Financiering[[#This Row],[Eigen
bijdrage]]+Tb.Financiering[[#This Row],[Andere
subsidie(s)]]+Tb.Financiering[[#This Row],[Anders]],0)</f>
        <v>0</v>
      </c>
      <c r="DG127" s="259">
        <f>IF(Tb.Financiering[[#This Row],[Pnr.]]=DG$7,Tb.Financiering[[#This Row],[Eigen
bijdrage]]+Tb.Financiering[[#This Row],[Andere
subsidie(s)]]+Tb.Financiering[[#This Row],[Anders]],0)</f>
        <v>0</v>
      </c>
      <c r="DH127" s="259">
        <f>IF(Tb.Financiering[[#This Row],[Pnr.]]=DH$7,Tb.Financiering[[#This Row],[Eigen
bijdrage]]+Tb.Financiering[[#This Row],[Andere
subsidie(s)]]+Tb.Financiering[[#This Row],[Anders]],0)</f>
        <v>0</v>
      </c>
      <c r="DI127" s="259">
        <f>IF(Tb.Financiering[[#This Row],[Pnr.]]=DI$7,Tb.Financiering[[#This Row],[Eigen
bijdrage]]+Tb.Financiering[[#This Row],[Andere
subsidie(s)]]+Tb.Financiering[[#This Row],[Anders]],0)</f>
        <v>0</v>
      </c>
      <c r="DJ127" s="259">
        <f>IF(Tb.Financiering[[#This Row],[Pnr.]]=DJ$7,Tb.Financiering[[#This Row],[Eigen
bijdrage]]+Tb.Financiering[[#This Row],[Andere
subsidie(s)]]+Tb.Financiering[[#This Row],[Anders]],0)</f>
        <v>0</v>
      </c>
      <c r="DK127" s="259">
        <f>IF(Tb.Financiering[[#This Row],[Pnr.]]=DK$7,Tb.Financiering[[#This Row],[Eigen
bijdrage]]+Tb.Financiering[[#This Row],[Andere
subsidie(s)]]+Tb.Financiering[[#This Row],[Anders]],0)</f>
        <v>0</v>
      </c>
      <c r="XEZ127" s="267"/>
      <c r="XFA127" s="267"/>
      <c r="XFB127" s="267"/>
      <c r="XFC127" s="267"/>
      <c r="XFD127" s="31"/>
    </row>
    <row r="128" spans="1:115 16380:16384" s="4" customFormat="1" x14ac:dyDescent="0.3">
      <c r="A128" s="31"/>
      <c r="B128" s="147"/>
      <c r="C128" s="147"/>
      <c r="D128" s="11">
        <f>SUMIF(Tbl.Kosten[PSAnr.],Tb.Financiering[[#This Row],[PSAnr.]],Tbl.Kosten[Totaal kosten])</f>
        <v>0</v>
      </c>
      <c r="E128" s="164">
        <f>SUMIF(Tbl.Kosten[PSAnr.],Tb.Financiering[[#This Row],[PSAnr.]],Tbl.Kosten[Subsidie])</f>
        <v>0</v>
      </c>
      <c r="F128" s="165"/>
      <c r="G128" s="164">
        <f>Tb.Financiering[[#This Row],[Begrote kosten]]-Tb.Financiering[[#This Row],[Berekende GLB subsidie]]-Tb.Financiering[[#This Row],[Correctie GLB subsidie]]</f>
        <v>0</v>
      </c>
      <c r="H128" s="166"/>
      <c r="I128" s="166"/>
      <c r="J128" s="166"/>
      <c r="K128" s="162"/>
      <c r="L128" s="97">
        <f>Tb.Financiering[[#This Row],[Te financieren]]-SUM(Tb.Financiering[[#This Row],[Eigen
bijdrage]:[Anders]])</f>
        <v>0</v>
      </c>
      <c r="M128" s="170" t="str">
        <f>IFERROR(VLOOKUP(Tb.Financiering[[#This Row],[Partnernaam]],Tbl.Projectpartners[[Naam]:[PNr.]],9,FALSE),"")</f>
        <v/>
      </c>
      <c r="N128" s="152" t="str">
        <f>IFERROR(VLOOKUP(Tb.Financiering[[#This Row],[Subsidiabele activiteit]],Tbl.Subsidiehoogte[[Subsidieactiviteit]:[SAnr.]],3,FALSE),"")</f>
        <v/>
      </c>
      <c r="O128" s="152" t="str">
        <f>_xlfn.CONCAT(Tb.Financiering[[#This Row],[Pnr.]],Tb.Financiering[[#This Row],[SAnr.]])</f>
        <v/>
      </c>
      <c r="P128" s="154">
        <f>IF(Tb.Financiering[[#This Row],[Pnr.]]=P$7,Tb.Financiering[[#This Row],[Te financieren]]-Tb.Financiering[[#This Row],[Eigen
bijdrage]]-Tb.Financiering[[#This Row],[Andere
subsidie(s)]]-Tb.Financiering[[#This Row],[Anders]],0)</f>
        <v>0</v>
      </c>
      <c r="Q128" s="154">
        <f>IF(Tb.Financiering[[#This Row],[Pnr.]]=Q$7,Tb.Financiering[[#This Row],[Te financieren]]-Tb.Financiering[[#This Row],[Eigen
bijdrage]]-Tb.Financiering[[#This Row],[Andere
subsidie(s)]]-Tb.Financiering[[#This Row],[Anders]],0)</f>
        <v>0</v>
      </c>
      <c r="R128" s="154">
        <f>IF(Tb.Financiering[[#This Row],[Pnr.]]=R$7,Tb.Financiering[[#This Row],[Te financieren]]-Tb.Financiering[[#This Row],[Eigen
bijdrage]]-Tb.Financiering[[#This Row],[Andere
subsidie(s)]]-Tb.Financiering[[#This Row],[Anders]],0)</f>
        <v>0</v>
      </c>
      <c r="S128" s="154">
        <f>IF(Tb.Financiering[[#This Row],[Pnr.]]=S$7,Tb.Financiering[[#This Row],[Te financieren]]-Tb.Financiering[[#This Row],[Eigen
bijdrage]]-Tb.Financiering[[#This Row],[Andere
subsidie(s)]]-Tb.Financiering[[#This Row],[Anders]],0)</f>
        <v>0</v>
      </c>
      <c r="T128" s="154">
        <f>IF(Tb.Financiering[[#This Row],[Pnr.]]=T$7,Tb.Financiering[[#This Row],[Te financieren]]-Tb.Financiering[[#This Row],[Eigen
bijdrage]]-Tb.Financiering[[#This Row],[Andere
subsidie(s)]]-Tb.Financiering[[#This Row],[Anders]],0)</f>
        <v>0</v>
      </c>
      <c r="U128" s="154">
        <f>IF(Tb.Financiering[[#This Row],[Pnr.]]=U$7,Tb.Financiering[[#This Row],[Te financieren]]-Tb.Financiering[[#This Row],[Eigen
bijdrage]]-Tb.Financiering[[#This Row],[Andere
subsidie(s)]]-Tb.Financiering[[#This Row],[Anders]],0)</f>
        <v>0</v>
      </c>
      <c r="V128" s="154">
        <f>IF(Tb.Financiering[[#This Row],[Pnr.]]=V$7,Tb.Financiering[[#This Row],[Te financieren]]-Tb.Financiering[[#This Row],[Eigen
bijdrage]]-Tb.Financiering[[#This Row],[Andere
subsidie(s)]]-Tb.Financiering[[#This Row],[Anders]],0)</f>
        <v>0</v>
      </c>
      <c r="W128" s="154">
        <f>IF(Tb.Financiering[[#This Row],[Pnr.]]=W$7,Tb.Financiering[[#This Row],[Te financieren]]-Tb.Financiering[[#This Row],[Eigen
bijdrage]]-Tb.Financiering[[#This Row],[Andere
subsidie(s)]]-Tb.Financiering[[#This Row],[Anders]],0)</f>
        <v>0</v>
      </c>
      <c r="X128" s="154">
        <f>IF(Tb.Financiering[[#This Row],[Pnr.]]=X$7,Tb.Financiering[[#This Row],[Te financieren]]-Tb.Financiering[[#This Row],[Eigen
bijdrage]]-Tb.Financiering[[#This Row],[Andere
subsidie(s)]]-Tb.Financiering[[#This Row],[Anders]],0)</f>
        <v>0</v>
      </c>
      <c r="Y128" s="154">
        <f>IF(Tb.Financiering[[#This Row],[Pnr.]]=Y$7,Tb.Financiering[[#This Row],[Te financieren]]-Tb.Financiering[[#This Row],[Eigen
bijdrage]]-Tb.Financiering[[#This Row],[Andere
subsidie(s)]]-Tb.Financiering[[#This Row],[Anders]],0)</f>
        <v>0</v>
      </c>
      <c r="Z128" s="154">
        <f>IF(Tb.Financiering[[#This Row],[Pnr.]]=Z$7,Tb.Financiering[[#This Row],[Te financieren]]-Tb.Financiering[[#This Row],[Eigen
bijdrage]]-Tb.Financiering[[#This Row],[Andere
subsidie(s)]]-Tb.Financiering[[#This Row],[Anders]],0)</f>
        <v>0</v>
      </c>
      <c r="AA128" s="154">
        <f>IF(Tb.Financiering[[#This Row],[Pnr.]]=AA$7,Tb.Financiering[[#This Row],[Te financieren]]-Tb.Financiering[[#This Row],[Eigen
bijdrage]]-Tb.Financiering[[#This Row],[Andere
subsidie(s)]]-Tb.Financiering[[#This Row],[Anders]],0)</f>
        <v>0</v>
      </c>
      <c r="AB128" s="154">
        <f>IF(Tb.Financiering[[#This Row],[Pnr.]]=AB$7,Tb.Financiering[[#This Row],[Te financieren]]-Tb.Financiering[[#This Row],[Eigen
bijdrage]]-Tb.Financiering[[#This Row],[Andere
subsidie(s)]]-Tb.Financiering[[#This Row],[Anders]],0)</f>
        <v>0</v>
      </c>
      <c r="AC128" s="154">
        <f>IF(Tb.Financiering[[#This Row],[Pnr.]]=AC$7,Tb.Financiering[[#This Row],[Te financieren]]-Tb.Financiering[[#This Row],[Eigen
bijdrage]]-Tb.Financiering[[#This Row],[Andere
subsidie(s)]]-Tb.Financiering[[#This Row],[Anders]],0)</f>
        <v>0</v>
      </c>
      <c r="AD128" s="154">
        <f>IF(Tb.Financiering[[#This Row],[Pnr.]]=AD$7,Tb.Financiering[[#This Row],[Te financieren]]-Tb.Financiering[[#This Row],[Eigen
bijdrage]]-Tb.Financiering[[#This Row],[Andere
subsidie(s)]]-Tb.Financiering[[#This Row],[Anders]],0)</f>
        <v>0</v>
      </c>
      <c r="AE128" s="154">
        <f>IF(Tb.Financiering[[#This Row],[Pnr.]]=AE$7,Tb.Financiering[[#This Row],[Te financieren]]-Tb.Financiering[[#This Row],[Eigen
bijdrage]]-Tb.Financiering[[#This Row],[Andere
subsidie(s)]]-Tb.Financiering[[#This Row],[Anders]],0)</f>
        <v>0</v>
      </c>
      <c r="AF128" s="154">
        <f>IF(Tb.Financiering[[#This Row],[Pnr.]]=AF$7,Tb.Financiering[[#This Row],[Te financieren]]-Tb.Financiering[[#This Row],[Eigen
bijdrage]]-Tb.Financiering[[#This Row],[Andere
subsidie(s)]]-Tb.Financiering[[#This Row],[Anders]],0)</f>
        <v>0</v>
      </c>
      <c r="AG128" s="154">
        <f>IF(Tb.Financiering[[#This Row],[Pnr.]]=AG$7,Tb.Financiering[[#This Row],[Te financieren]]-Tb.Financiering[[#This Row],[Eigen
bijdrage]]-Tb.Financiering[[#This Row],[Andere
subsidie(s)]]-Tb.Financiering[[#This Row],[Anders]],0)</f>
        <v>0</v>
      </c>
      <c r="AH128" s="154">
        <f>IF(Tb.Financiering[[#This Row],[Pnr.]]=AH$7,Tb.Financiering[[#This Row],[Te financieren]]-Tb.Financiering[[#This Row],[Eigen
bijdrage]]-Tb.Financiering[[#This Row],[Andere
subsidie(s)]]-Tb.Financiering[[#This Row],[Anders]],0)</f>
        <v>0</v>
      </c>
      <c r="AI128" s="154">
        <f>IF(Tb.Financiering[[#This Row],[Pnr.]]=AI$7,Tb.Financiering[[#This Row],[Te financieren]]-Tb.Financiering[[#This Row],[Eigen
bijdrage]]-Tb.Financiering[[#This Row],[Andere
subsidie(s)]]-Tb.Financiering[[#This Row],[Anders]],0)</f>
        <v>0</v>
      </c>
      <c r="AJ128" s="154">
        <f>IF(Tb.Financiering[[#This Row],[Pnr.]]=AJ$7,Tb.Financiering[[#This Row],[Te financieren]]-Tb.Financiering[[#This Row],[Eigen
bijdrage]]-Tb.Financiering[[#This Row],[Andere
subsidie(s)]]-Tb.Financiering[[#This Row],[Anders]],0)</f>
        <v>0</v>
      </c>
      <c r="AK128" s="154">
        <f>IF(Tb.Financiering[[#This Row],[Pnr.]]=AK$7,Tb.Financiering[[#This Row],[Te financieren]]-Tb.Financiering[[#This Row],[Eigen
bijdrage]]-Tb.Financiering[[#This Row],[Andere
subsidie(s)]]-Tb.Financiering[[#This Row],[Anders]],0)</f>
        <v>0</v>
      </c>
      <c r="AL128" s="154">
        <f>IF(Tb.Financiering[[#This Row],[Pnr.]]=AL$7,Tb.Financiering[[#This Row],[Te financieren]]-Tb.Financiering[[#This Row],[Eigen
bijdrage]]-Tb.Financiering[[#This Row],[Andere
subsidie(s)]]-Tb.Financiering[[#This Row],[Anders]],0)</f>
        <v>0</v>
      </c>
      <c r="AM128" s="154">
        <f>IF(Tb.Financiering[[#This Row],[Pnr.]]=AM$7,Tb.Financiering[[#This Row],[Te financieren]]-Tb.Financiering[[#This Row],[Eigen
bijdrage]]-Tb.Financiering[[#This Row],[Andere
subsidie(s)]]-Tb.Financiering[[#This Row],[Anders]],0)</f>
        <v>0</v>
      </c>
      <c r="AN128" s="154">
        <f>IF(Tb.Financiering[[#This Row],[Pnr.]]=AN$7,Tb.Financiering[[#This Row],[Te financieren]]-Tb.Financiering[[#This Row],[Eigen
bijdrage]]-Tb.Financiering[[#This Row],[Andere
subsidie(s)]]-Tb.Financiering[[#This Row],[Anders]],0)</f>
        <v>0</v>
      </c>
      <c r="AO128" s="154">
        <f>IF(Tb.Financiering[[#This Row],[Pnr.]]=AO$7,Tb.Financiering[[#This Row],[Te financieren]]-Tb.Financiering[[#This Row],[Eigen
bijdrage]]-Tb.Financiering[[#This Row],[Andere
subsidie(s)]]-Tb.Financiering[[#This Row],[Anders]],0)</f>
        <v>0</v>
      </c>
      <c r="AP128" s="154">
        <f>IF(Tb.Financiering[[#This Row],[Pnr.]]=AP$7,Tb.Financiering[[#This Row],[Te financieren]]-Tb.Financiering[[#This Row],[Eigen
bijdrage]]-Tb.Financiering[[#This Row],[Andere
subsidie(s)]]-Tb.Financiering[[#This Row],[Anders]],0)</f>
        <v>0</v>
      </c>
      <c r="AQ128" s="154">
        <f>IF(Tb.Financiering[[#This Row],[Pnr.]]=AQ$7,Tb.Financiering[[#This Row],[Te financieren]]-Tb.Financiering[[#This Row],[Eigen
bijdrage]]-Tb.Financiering[[#This Row],[Andere
subsidie(s)]]-Tb.Financiering[[#This Row],[Anders]],0)</f>
        <v>0</v>
      </c>
      <c r="AR128" s="154">
        <f>IF(Tb.Financiering[[#This Row],[Pnr.]]=AR$7,Tb.Financiering[[#This Row],[Te financieren]]-Tb.Financiering[[#This Row],[Eigen
bijdrage]]-Tb.Financiering[[#This Row],[Andere
subsidie(s)]]-Tb.Financiering[[#This Row],[Anders]],0)</f>
        <v>0</v>
      </c>
      <c r="AS128" s="154">
        <f>IF(Tb.Financiering[[#This Row],[Pnr.]]=AS$7,Tb.Financiering[[#This Row],[Te financieren]]-Tb.Financiering[[#This Row],[Eigen
bijdrage]]-Tb.Financiering[[#This Row],[Andere
subsidie(s)]]-Tb.Financiering[[#This Row],[Anders]],0)</f>
        <v>0</v>
      </c>
      <c r="AT128" s="154">
        <f>IF(Tb.Financiering[[#This Row],[Pnr.]]=AT$7,Tb.Financiering[[#This Row],[Te financieren]]-Tb.Financiering[[#This Row],[Eigen
bijdrage]]-Tb.Financiering[[#This Row],[Andere
subsidie(s)]]-Tb.Financiering[[#This Row],[Anders]],0)</f>
        <v>0</v>
      </c>
      <c r="AU128" s="154">
        <f>IF(Tb.Financiering[[#This Row],[Pnr.]]=AU$7,Tb.Financiering[[#This Row],[Te financieren]]-Tb.Financiering[[#This Row],[Eigen
bijdrage]]-Tb.Financiering[[#This Row],[Andere
subsidie(s)]]-Tb.Financiering[[#This Row],[Anders]],0)</f>
        <v>0</v>
      </c>
      <c r="AV128" s="154">
        <f>IF(Tb.Financiering[[#This Row],[Pnr.]]=AV$7,Tb.Financiering[[#This Row],[Te financieren]]-Tb.Financiering[[#This Row],[Eigen
bijdrage]]-Tb.Financiering[[#This Row],[Andere
subsidie(s)]]-Tb.Financiering[[#This Row],[Anders]],0)</f>
        <v>0</v>
      </c>
      <c r="AW128" s="154">
        <f>IF(Tb.Financiering[[#This Row],[Pnr.]]=AW$7,Tb.Financiering[[#This Row],[Te financieren]]-Tb.Financiering[[#This Row],[Eigen
bijdrage]]-Tb.Financiering[[#This Row],[Andere
subsidie(s)]]-Tb.Financiering[[#This Row],[Anders]],0)</f>
        <v>0</v>
      </c>
      <c r="AX128" s="154">
        <f>IF(Tb.Financiering[[#This Row],[Pnr.]]=AX$7,Tb.Financiering[[#This Row],[Te financieren]]-Tb.Financiering[[#This Row],[Eigen
bijdrage]]-Tb.Financiering[[#This Row],[Andere
subsidie(s)]]-Tb.Financiering[[#This Row],[Anders]],0)</f>
        <v>0</v>
      </c>
      <c r="AY128" s="154">
        <f>IF(Tb.Financiering[[#This Row],[Pnr.]]=AY$7,Tb.Financiering[[#This Row],[Te financieren]]-Tb.Financiering[[#This Row],[Eigen
bijdrage]]-Tb.Financiering[[#This Row],[Andere
subsidie(s)]]-Tb.Financiering[[#This Row],[Anders]],0)</f>
        <v>0</v>
      </c>
      <c r="AZ128" s="154">
        <f>IF(Tb.Financiering[[#This Row],[Pnr.]]=AZ$7,Tb.Financiering[[#This Row],[Te financieren]]-Tb.Financiering[[#This Row],[Eigen
bijdrage]]-Tb.Financiering[[#This Row],[Andere
subsidie(s)]]-Tb.Financiering[[#This Row],[Anders]],0)</f>
        <v>0</v>
      </c>
      <c r="BA128" s="154">
        <f>IF(Tb.Financiering[[#This Row],[Pnr.]]=BA$7,Tb.Financiering[[#This Row],[Te financieren]]-Tb.Financiering[[#This Row],[Eigen
bijdrage]]-Tb.Financiering[[#This Row],[Andere
subsidie(s)]]-Tb.Financiering[[#This Row],[Anders]],0)</f>
        <v>0</v>
      </c>
      <c r="BB128" s="154">
        <f>IF(Tb.Financiering[[#This Row],[Pnr.]]=BB$7,Tb.Financiering[[#This Row],[Te financieren]]-Tb.Financiering[[#This Row],[Eigen
bijdrage]]-Tb.Financiering[[#This Row],[Andere
subsidie(s)]]-Tb.Financiering[[#This Row],[Anders]],0)</f>
        <v>0</v>
      </c>
      <c r="BC128" s="154">
        <f>IF(Tb.Financiering[[#This Row],[Pnr.]]=BC$7,Tb.Financiering[[#This Row],[Te financieren]]-Tb.Financiering[[#This Row],[Eigen
bijdrage]]-Tb.Financiering[[#This Row],[Andere
subsidie(s)]]-Tb.Financiering[[#This Row],[Anders]],0)</f>
        <v>0</v>
      </c>
      <c r="BD128" s="154">
        <f>IF(Tb.Financiering[[#This Row],[Pnr.]]=BD$7,Tb.Financiering[[#This Row],[Te financieren]]-Tb.Financiering[[#This Row],[Eigen
bijdrage]]-Tb.Financiering[[#This Row],[Andere
subsidie(s)]]-Tb.Financiering[[#This Row],[Anders]],0)</f>
        <v>0</v>
      </c>
      <c r="BE128" s="154">
        <f>IF(Tb.Financiering[[#This Row],[Pnr.]]=BE$7,Tb.Financiering[[#This Row],[Te financieren]]-Tb.Financiering[[#This Row],[Eigen
bijdrage]]-Tb.Financiering[[#This Row],[Andere
subsidie(s)]]-Tb.Financiering[[#This Row],[Anders]],0)</f>
        <v>0</v>
      </c>
      <c r="BF128" s="154">
        <f>IF(Tb.Financiering[[#This Row],[Pnr.]]=BF$7,Tb.Financiering[[#This Row],[Te financieren]]-Tb.Financiering[[#This Row],[Eigen
bijdrage]]-Tb.Financiering[[#This Row],[Andere
subsidie(s)]]-Tb.Financiering[[#This Row],[Anders]],0)</f>
        <v>0</v>
      </c>
      <c r="BG128" s="154">
        <f>IF(Tb.Financiering[[#This Row],[Pnr.]]=BG$7,Tb.Financiering[[#This Row],[Te financieren]]-Tb.Financiering[[#This Row],[Eigen
bijdrage]]-Tb.Financiering[[#This Row],[Andere
subsidie(s)]]-Tb.Financiering[[#This Row],[Anders]],0)</f>
        <v>0</v>
      </c>
      <c r="BH128" s="154">
        <f>IF(Tb.Financiering[[#This Row],[Pnr.]]=BH$7,Tb.Financiering[[#This Row],[Te financieren]]-Tb.Financiering[[#This Row],[Eigen
bijdrage]]-Tb.Financiering[[#This Row],[Andere
subsidie(s)]]-Tb.Financiering[[#This Row],[Anders]],0)</f>
        <v>0</v>
      </c>
      <c r="BI128" s="154">
        <f>IF(Tb.Financiering[[#This Row],[Pnr.]]=BI$7,Tb.Financiering[[#This Row],[Te financieren]]-Tb.Financiering[[#This Row],[Eigen
bijdrage]]-Tb.Financiering[[#This Row],[Andere
subsidie(s)]]-Tb.Financiering[[#This Row],[Anders]],0)</f>
        <v>0</v>
      </c>
      <c r="BJ128" s="154">
        <f>IF(Tb.Financiering[[#This Row],[Pnr.]]=BJ$7,Tb.Financiering[[#This Row],[Te financieren]]-Tb.Financiering[[#This Row],[Eigen
bijdrage]]-Tb.Financiering[[#This Row],[Andere
subsidie(s)]]-Tb.Financiering[[#This Row],[Anders]],0)</f>
        <v>0</v>
      </c>
      <c r="BK128" s="154">
        <f>IF(Tb.Financiering[[#This Row],[Pnr.]]=BK$7,Tb.Financiering[[#This Row],[Te financieren]]-Tb.Financiering[[#This Row],[Eigen
bijdrage]]-Tb.Financiering[[#This Row],[Andere
subsidie(s)]]-Tb.Financiering[[#This Row],[Anders]],0)</f>
        <v>0</v>
      </c>
      <c r="BL128" s="154">
        <f>IF(Tb.Financiering[[#This Row],[Pnr.]]=BL$7,Tb.Financiering[[#This Row],[Te financieren]]-Tb.Financiering[[#This Row],[Eigen
bijdrage]]-Tb.Financiering[[#This Row],[Andere
subsidie(s)]]-Tb.Financiering[[#This Row],[Anders]],0)</f>
        <v>0</v>
      </c>
      <c r="BM128" s="154">
        <f>IF(Tb.Financiering[[#This Row],[Pnr.]]=BM$7,Tb.Financiering[[#This Row],[Te financieren]]-Tb.Financiering[[#This Row],[Eigen
bijdrage]]-Tb.Financiering[[#This Row],[Andere
subsidie(s)]]-Tb.Financiering[[#This Row],[Anders]],0)</f>
        <v>0</v>
      </c>
      <c r="BN128" s="259">
        <f>IF(Tb.Financiering[[#This Row],[Pnr.]]=BN$7,Tb.Financiering[[#This Row],[Eigen
bijdrage]]+Tb.Financiering[[#This Row],[Andere
subsidie(s)]]+Tb.Financiering[[#This Row],[Anders]],0)</f>
        <v>0</v>
      </c>
      <c r="BO128" s="259">
        <f>IF(Tb.Financiering[[#This Row],[Pnr.]]=BO$7,Tb.Financiering[[#This Row],[Eigen
bijdrage]]+Tb.Financiering[[#This Row],[Andere
subsidie(s)]]+Tb.Financiering[[#This Row],[Anders]],0)</f>
        <v>0</v>
      </c>
      <c r="BP128" s="259">
        <f>IF(Tb.Financiering[[#This Row],[Pnr.]]=BP$7,Tb.Financiering[[#This Row],[Eigen
bijdrage]]+Tb.Financiering[[#This Row],[Andere
subsidie(s)]]+Tb.Financiering[[#This Row],[Anders]],0)</f>
        <v>0</v>
      </c>
      <c r="BQ128" s="259">
        <f>IF(Tb.Financiering[[#This Row],[Pnr.]]=BQ$7,Tb.Financiering[[#This Row],[Eigen
bijdrage]]+Tb.Financiering[[#This Row],[Andere
subsidie(s)]]+Tb.Financiering[[#This Row],[Anders]],0)</f>
        <v>0</v>
      </c>
      <c r="BR128" s="259">
        <f>IF(Tb.Financiering[[#This Row],[Pnr.]]=BR$7,Tb.Financiering[[#This Row],[Eigen
bijdrage]]+Tb.Financiering[[#This Row],[Andere
subsidie(s)]]+Tb.Financiering[[#This Row],[Anders]],0)</f>
        <v>0</v>
      </c>
      <c r="BS128" s="259">
        <f>IF(Tb.Financiering[[#This Row],[Pnr.]]=BS$7,Tb.Financiering[[#This Row],[Eigen
bijdrage]]+Tb.Financiering[[#This Row],[Andere
subsidie(s)]]+Tb.Financiering[[#This Row],[Anders]],0)</f>
        <v>0</v>
      </c>
      <c r="BT128" s="259">
        <f>IF(Tb.Financiering[[#This Row],[Pnr.]]=BT$7,Tb.Financiering[[#This Row],[Eigen
bijdrage]]+Tb.Financiering[[#This Row],[Andere
subsidie(s)]]+Tb.Financiering[[#This Row],[Anders]],0)</f>
        <v>0</v>
      </c>
      <c r="BU128" s="259">
        <f>IF(Tb.Financiering[[#This Row],[Pnr.]]=BU$7,Tb.Financiering[[#This Row],[Eigen
bijdrage]]+Tb.Financiering[[#This Row],[Andere
subsidie(s)]]+Tb.Financiering[[#This Row],[Anders]],0)</f>
        <v>0</v>
      </c>
      <c r="BV128" s="259">
        <f>IF(Tb.Financiering[[#This Row],[Pnr.]]=BV$7,Tb.Financiering[[#This Row],[Eigen
bijdrage]]+Tb.Financiering[[#This Row],[Andere
subsidie(s)]]+Tb.Financiering[[#This Row],[Anders]],0)</f>
        <v>0</v>
      </c>
      <c r="BW128" s="259">
        <f>IF(Tb.Financiering[[#This Row],[Pnr.]]=BW$7,Tb.Financiering[[#This Row],[Eigen
bijdrage]]+Tb.Financiering[[#This Row],[Andere
subsidie(s)]]+Tb.Financiering[[#This Row],[Anders]],0)</f>
        <v>0</v>
      </c>
      <c r="BX128" s="259">
        <f>IF(Tb.Financiering[[#This Row],[Pnr.]]=BX$7,Tb.Financiering[[#This Row],[Eigen
bijdrage]]+Tb.Financiering[[#This Row],[Andere
subsidie(s)]]+Tb.Financiering[[#This Row],[Anders]],0)</f>
        <v>0</v>
      </c>
      <c r="BY128" s="259">
        <f>IF(Tb.Financiering[[#This Row],[Pnr.]]=BY$7,Tb.Financiering[[#This Row],[Eigen
bijdrage]]+Tb.Financiering[[#This Row],[Andere
subsidie(s)]]+Tb.Financiering[[#This Row],[Anders]],0)</f>
        <v>0</v>
      </c>
      <c r="BZ128" s="259">
        <f>IF(Tb.Financiering[[#This Row],[Pnr.]]=BZ$7,Tb.Financiering[[#This Row],[Eigen
bijdrage]]+Tb.Financiering[[#This Row],[Andere
subsidie(s)]]+Tb.Financiering[[#This Row],[Anders]],0)</f>
        <v>0</v>
      </c>
      <c r="CA128" s="259">
        <f>IF(Tb.Financiering[[#This Row],[Pnr.]]=CA$7,Tb.Financiering[[#This Row],[Eigen
bijdrage]]+Tb.Financiering[[#This Row],[Andere
subsidie(s)]]+Tb.Financiering[[#This Row],[Anders]],0)</f>
        <v>0</v>
      </c>
      <c r="CB128" s="259">
        <f>IF(Tb.Financiering[[#This Row],[Pnr.]]=CB$7,Tb.Financiering[[#This Row],[Eigen
bijdrage]]+Tb.Financiering[[#This Row],[Andere
subsidie(s)]]+Tb.Financiering[[#This Row],[Anders]],0)</f>
        <v>0</v>
      </c>
      <c r="CC128" s="259">
        <f>IF(Tb.Financiering[[#This Row],[Pnr.]]=CC$7,Tb.Financiering[[#This Row],[Eigen
bijdrage]]+Tb.Financiering[[#This Row],[Andere
subsidie(s)]]+Tb.Financiering[[#This Row],[Anders]],0)</f>
        <v>0</v>
      </c>
      <c r="CD128" s="259">
        <f>IF(Tb.Financiering[[#This Row],[Pnr.]]=CD$7,Tb.Financiering[[#This Row],[Eigen
bijdrage]]+Tb.Financiering[[#This Row],[Andere
subsidie(s)]]+Tb.Financiering[[#This Row],[Anders]],0)</f>
        <v>0</v>
      </c>
      <c r="CE128" s="259">
        <f>IF(Tb.Financiering[[#This Row],[Pnr.]]=CE$7,Tb.Financiering[[#This Row],[Eigen
bijdrage]]+Tb.Financiering[[#This Row],[Andere
subsidie(s)]]+Tb.Financiering[[#This Row],[Anders]],0)</f>
        <v>0</v>
      </c>
      <c r="CF128" s="259">
        <f>IF(Tb.Financiering[[#This Row],[Pnr.]]=CF$7,Tb.Financiering[[#This Row],[Eigen
bijdrage]]+Tb.Financiering[[#This Row],[Andere
subsidie(s)]]+Tb.Financiering[[#This Row],[Anders]],0)</f>
        <v>0</v>
      </c>
      <c r="CG128" s="259">
        <f>IF(Tb.Financiering[[#This Row],[Pnr.]]=CG$7,Tb.Financiering[[#This Row],[Eigen
bijdrage]]+Tb.Financiering[[#This Row],[Andere
subsidie(s)]]+Tb.Financiering[[#This Row],[Anders]],0)</f>
        <v>0</v>
      </c>
      <c r="CH128" s="259">
        <f>IF(Tb.Financiering[[#This Row],[Pnr.]]=CH$7,Tb.Financiering[[#This Row],[Eigen
bijdrage]]+Tb.Financiering[[#This Row],[Andere
subsidie(s)]]+Tb.Financiering[[#This Row],[Anders]],0)</f>
        <v>0</v>
      </c>
      <c r="CI128" s="259">
        <f>IF(Tb.Financiering[[#This Row],[Pnr.]]=CI$7,Tb.Financiering[[#This Row],[Eigen
bijdrage]]+Tb.Financiering[[#This Row],[Andere
subsidie(s)]]+Tb.Financiering[[#This Row],[Anders]],0)</f>
        <v>0</v>
      </c>
      <c r="CJ128" s="259">
        <f>IF(Tb.Financiering[[#This Row],[Pnr.]]=CJ$7,Tb.Financiering[[#This Row],[Eigen
bijdrage]]+Tb.Financiering[[#This Row],[Andere
subsidie(s)]]+Tb.Financiering[[#This Row],[Anders]],0)</f>
        <v>0</v>
      </c>
      <c r="CK128" s="259">
        <f>IF(Tb.Financiering[[#This Row],[Pnr.]]=CK$7,Tb.Financiering[[#This Row],[Eigen
bijdrage]]+Tb.Financiering[[#This Row],[Andere
subsidie(s)]]+Tb.Financiering[[#This Row],[Anders]],0)</f>
        <v>0</v>
      </c>
      <c r="CL128" s="259">
        <f>IF(Tb.Financiering[[#This Row],[Pnr.]]=CL$7,Tb.Financiering[[#This Row],[Eigen
bijdrage]]+Tb.Financiering[[#This Row],[Andere
subsidie(s)]]+Tb.Financiering[[#This Row],[Anders]],0)</f>
        <v>0</v>
      </c>
      <c r="CM128" s="259">
        <f>IF(Tb.Financiering[[#This Row],[Pnr.]]=CM$7,Tb.Financiering[[#This Row],[Eigen
bijdrage]]+Tb.Financiering[[#This Row],[Andere
subsidie(s)]]+Tb.Financiering[[#This Row],[Anders]],0)</f>
        <v>0</v>
      </c>
      <c r="CN128" s="259">
        <f>IF(Tb.Financiering[[#This Row],[Pnr.]]=CN$7,Tb.Financiering[[#This Row],[Eigen
bijdrage]]+Tb.Financiering[[#This Row],[Andere
subsidie(s)]]+Tb.Financiering[[#This Row],[Anders]],0)</f>
        <v>0</v>
      </c>
      <c r="CO128" s="259">
        <f>IF(Tb.Financiering[[#This Row],[Pnr.]]=CO$7,Tb.Financiering[[#This Row],[Eigen
bijdrage]]+Tb.Financiering[[#This Row],[Andere
subsidie(s)]]+Tb.Financiering[[#This Row],[Anders]],0)</f>
        <v>0</v>
      </c>
      <c r="CP128" s="259">
        <f>IF(Tb.Financiering[[#This Row],[Pnr.]]=CP$7,Tb.Financiering[[#This Row],[Eigen
bijdrage]]+Tb.Financiering[[#This Row],[Andere
subsidie(s)]]+Tb.Financiering[[#This Row],[Anders]],0)</f>
        <v>0</v>
      </c>
      <c r="CQ128" s="259">
        <f>IF(Tb.Financiering[[#This Row],[Pnr.]]=CQ$7,Tb.Financiering[[#This Row],[Eigen
bijdrage]]+Tb.Financiering[[#This Row],[Andere
subsidie(s)]]+Tb.Financiering[[#This Row],[Anders]],0)</f>
        <v>0</v>
      </c>
      <c r="CR128" s="259">
        <f>IF(Tb.Financiering[[#This Row],[Pnr.]]=CR$7,Tb.Financiering[[#This Row],[Eigen
bijdrage]]+Tb.Financiering[[#This Row],[Andere
subsidie(s)]]+Tb.Financiering[[#This Row],[Anders]],0)</f>
        <v>0</v>
      </c>
      <c r="CS128" s="259">
        <f>IF(Tb.Financiering[[#This Row],[Pnr.]]=CS$7,Tb.Financiering[[#This Row],[Eigen
bijdrage]]+Tb.Financiering[[#This Row],[Andere
subsidie(s)]]+Tb.Financiering[[#This Row],[Anders]],0)</f>
        <v>0</v>
      </c>
      <c r="CT128" s="259">
        <f>IF(Tb.Financiering[[#This Row],[Pnr.]]=CT$7,Tb.Financiering[[#This Row],[Eigen
bijdrage]]+Tb.Financiering[[#This Row],[Andere
subsidie(s)]]+Tb.Financiering[[#This Row],[Anders]],0)</f>
        <v>0</v>
      </c>
      <c r="CU128" s="259">
        <f>IF(Tb.Financiering[[#This Row],[Pnr.]]=CU$7,Tb.Financiering[[#This Row],[Eigen
bijdrage]]+Tb.Financiering[[#This Row],[Andere
subsidie(s)]]+Tb.Financiering[[#This Row],[Anders]],0)</f>
        <v>0</v>
      </c>
      <c r="CV128" s="259">
        <f>IF(Tb.Financiering[[#This Row],[Pnr.]]=CV$7,Tb.Financiering[[#This Row],[Eigen
bijdrage]]+Tb.Financiering[[#This Row],[Andere
subsidie(s)]]+Tb.Financiering[[#This Row],[Anders]],0)</f>
        <v>0</v>
      </c>
      <c r="CW128" s="259">
        <f>IF(Tb.Financiering[[#This Row],[Pnr.]]=CW$7,Tb.Financiering[[#This Row],[Eigen
bijdrage]]+Tb.Financiering[[#This Row],[Andere
subsidie(s)]]+Tb.Financiering[[#This Row],[Anders]],0)</f>
        <v>0</v>
      </c>
      <c r="CX128" s="259">
        <f>IF(Tb.Financiering[[#This Row],[Pnr.]]=CX$7,Tb.Financiering[[#This Row],[Eigen
bijdrage]]+Tb.Financiering[[#This Row],[Andere
subsidie(s)]]+Tb.Financiering[[#This Row],[Anders]],0)</f>
        <v>0</v>
      </c>
      <c r="CY128" s="259">
        <f>IF(Tb.Financiering[[#This Row],[Pnr.]]=CY$7,Tb.Financiering[[#This Row],[Eigen
bijdrage]]+Tb.Financiering[[#This Row],[Andere
subsidie(s)]]+Tb.Financiering[[#This Row],[Anders]],0)</f>
        <v>0</v>
      </c>
      <c r="CZ128" s="259">
        <f>IF(Tb.Financiering[[#This Row],[Pnr.]]=CZ$7,Tb.Financiering[[#This Row],[Eigen
bijdrage]]+Tb.Financiering[[#This Row],[Andere
subsidie(s)]]+Tb.Financiering[[#This Row],[Anders]],0)</f>
        <v>0</v>
      </c>
      <c r="DA128" s="259">
        <f>IF(Tb.Financiering[[#This Row],[Pnr.]]=DA$7,Tb.Financiering[[#This Row],[Eigen
bijdrage]]+Tb.Financiering[[#This Row],[Andere
subsidie(s)]]+Tb.Financiering[[#This Row],[Anders]],0)</f>
        <v>0</v>
      </c>
      <c r="DB128" s="259">
        <f>IF(Tb.Financiering[[#This Row],[Pnr.]]=DB$7,Tb.Financiering[[#This Row],[Eigen
bijdrage]]+Tb.Financiering[[#This Row],[Andere
subsidie(s)]]+Tb.Financiering[[#This Row],[Anders]],0)</f>
        <v>0</v>
      </c>
      <c r="DC128" s="259">
        <f>IF(Tb.Financiering[[#This Row],[Pnr.]]=DC$7,Tb.Financiering[[#This Row],[Eigen
bijdrage]]+Tb.Financiering[[#This Row],[Andere
subsidie(s)]]+Tb.Financiering[[#This Row],[Anders]],0)</f>
        <v>0</v>
      </c>
      <c r="DD128" s="259">
        <f>IF(Tb.Financiering[[#This Row],[Pnr.]]=DD$7,Tb.Financiering[[#This Row],[Eigen
bijdrage]]+Tb.Financiering[[#This Row],[Andere
subsidie(s)]]+Tb.Financiering[[#This Row],[Anders]],0)</f>
        <v>0</v>
      </c>
      <c r="DE128" s="259">
        <f>IF(Tb.Financiering[[#This Row],[Pnr.]]=DE$7,Tb.Financiering[[#This Row],[Eigen
bijdrage]]+Tb.Financiering[[#This Row],[Andere
subsidie(s)]]+Tb.Financiering[[#This Row],[Anders]],0)</f>
        <v>0</v>
      </c>
      <c r="DF128" s="259">
        <f>IF(Tb.Financiering[[#This Row],[Pnr.]]=DF$7,Tb.Financiering[[#This Row],[Eigen
bijdrage]]+Tb.Financiering[[#This Row],[Andere
subsidie(s)]]+Tb.Financiering[[#This Row],[Anders]],0)</f>
        <v>0</v>
      </c>
      <c r="DG128" s="259">
        <f>IF(Tb.Financiering[[#This Row],[Pnr.]]=DG$7,Tb.Financiering[[#This Row],[Eigen
bijdrage]]+Tb.Financiering[[#This Row],[Andere
subsidie(s)]]+Tb.Financiering[[#This Row],[Anders]],0)</f>
        <v>0</v>
      </c>
      <c r="DH128" s="259">
        <f>IF(Tb.Financiering[[#This Row],[Pnr.]]=DH$7,Tb.Financiering[[#This Row],[Eigen
bijdrage]]+Tb.Financiering[[#This Row],[Andere
subsidie(s)]]+Tb.Financiering[[#This Row],[Anders]],0)</f>
        <v>0</v>
      </c>
      <c r="DI128" s="259">
        <f>IF(Tb.Financiering[[#This Row],[Pnr.]]=DI$7,Tb.Financiering[[#This Row],[Eigen
bijdrage]]+Tb.Financiering[[#This Row],[Andere
subsidie(s)]]+Tb.Financiering[[#This Row],[Anders]],0)</f>
        <v>0</v>
      </c>
      <c r="DJ128" s="259">
        <f>IF(Tb.Financiering[[#This Row],[Pnr.]]=DJ$7,Tb.Financiering[[#This Row],[Eigen
bijdrage]]+Tb.Financiering[[#This Row],[Andere
subsidie(s)]]+Tb.Financiering[[#This Row],[Anders]],0)</f>
        <v>0</v>
      </c>
      <c r="DK128" s="259">
        <f>IF(Tb.Financiering[[#This Row],[Pnr.]]=DK$7,Tb.Financiering[[#This Row],[Eigen
bijdrage]]+Tb.Financiering[[#This Row],[Andere
subsidie(s)]]+Tb.Financiering[[#This Row],[Anders]],0)</f>
        <v>0</v>
      </c>
      <c r="XEZ128" s="267"/>
      <c r="XFA128" s="267"/>
      <c r="XFB128" s="267"/>
      <c r="XFC128" s="267"/>
      <c r="XFD128" s="31"/>
    </row>
    <row r="129" spans="1:115 16380:16384" s="4" customFormat="1" x14ac:dyDescent="0.3">
      <c r="A129" s="31"/>
      <c r="B129" s="147"/>
      <c r="C129" s="147"/>
      <c r="D129" s="11">
        <f>SUMIF(Tbl.Kosten[PSAnr.],Tb.Financiering[[#This Row],[PSAnr.]],Tbl.Kosten[Totaal kosten])</f>
        <v>0</v>
      </c>
      <c r="E129" s="164">
        <f>SUMIF(Tbl.Kosten[PSAnr.],Tb.Financiering[[#This Row],[PSAnr.]],Tbl.Kosten[Subsidie])</f>
        <v>0</v>
      </c>
      <c r="F129" s="165"/>
      <c r="G129" s="164">
        <f>Tb.Financiering[[#This Row],[Begrote kosten]]-Tb.Financiering[[#This Row],[Berekende GLB subsidie]]-Tb.Financiering[[#This Row],[Correctie GLB subsidie]]</f>
        <v>0</v>
      </c>
      <c r="H129" s="166"/>
      <c r="I129" s="166"/>
      <c r="J129" s="166"/>
      <c r="K129" s="162"/>
      <c r="L129" s="97">
        <f>Tb.Financiering[[#This Row],[Te financieren]]-SUM(Tb.Financiering[[#This Row],[Eigen
bijdrage]:[Anders]])</f>
        <v>0</v>
      </c>
      <c r="M129" s="170" t="str">
        <f>IFERROR(VLOOKUP(Tb.Financiering[[#This Row],[Partnernaam]],Tbl.Projectpartners[[Naam]:[PNr.]],9,FALSE),"")</f>
        <v/>
      </c>
      <c r="N129" s="152" t="str">
        <f>IFERROR(VLOOKUP(Tb.Financiering[[#This Row],[Subsidiabele activiteit]],Tbl.Subsidiehoogte[[Subsidieactiviteit]:[SAnr.]],3,FALSE),"")</f>
        <v/>
      </c>
      <c r="O129" s="152" t="str">
        <f>_xlfn.CONCAT(Tb.Financiering[[#This Row],[Pnr.]],Tb.Financiering[[#This Row],[SAnr.]])</f>
        <v/>
      </c>
      <c r="P129" s="154">
        <f>IF(Tb.Financiering[[#This Row],[Pnr.]]=P$7,Tb.Financiering[[#This Row],[Te financieren]]-Tb.Financiering[[#This Row],[Eigen
bijdrage]]-Tb.Financiering[[#This Row],[Andere
subsidie(s)]]-Tb.Financiering[[#This Row],[Anders]],0)</f>
        <v>0</v>
      </c>
      <c r="Q129" s="154">
        <f>IF(Tb.Financiering[[#This Row],[Pnr.]]=Q$7,Tb.Financiering[[#This Row],[Te financieren]]-Tb.Financiering[[#This Row],[Eigen
bijdrage]]-Tb.Financiering[[#This Row],[Andere
subsidie(s)]]-Tb.Financiering[[#This Row],[Anders]],0)</f>
        <v>0</v>
      </c>
      <c r="R129" s="154">
        <f>IF(Tb.Financiering[[#This Row],[Pnr.]]=R$7,Tb.Financiering[[#This Row],[Te financieren]]-Tb.Financiering[[#This Row],[Eigen
bijdrage]]-Tb.Financiering[[#This Row],[Andere
subsidie(s)]]-Tb.Financiering[[#This Row],[Anders]],0)</f>
        <v>0</v>
      </c>
      <c r="S129" s="154">
        <f>IF(Tb.Financiering[[#This Row],[Pnr.]]=S$7,Tb.Financiering[[#This Row],[Te financieren]]-Tb.Financiering[[#This Row],[Eigen
bijdrage]]-Tb.Financiering[[#This Row],[Andere
subsidie(s)]]-Tb.Financiering[[#This Row],[Anders]],0)</f>
        <v>0</v>
      </c>
      <c r="T129" s="154">
        <f>IF(Tb.Financiering[[#This Row],[Pnr.]]=T$7,Tb.Financiering[[#This Row],[Te financieren]]-Tb.Financiering[[#This Row],[Eigen
bijdrage]]-Tb.Financiering[[#This Row],[Andere
subsidie(s)]]-Tb.Financiering[[#This Row],[Anders]],0)</f>
        <v>0</v>
      </c>
      <c r="U129" s="154">
        <f>IF(Tb.Financiering[[#This Row],[Pnr.]]=U$7,Tb.Financiering[[#This Row],[Te financieren]]-Tb.Financiering[[#This Row],[Eigen
bijdrage]]-Tb.Financiering[[#This Row],[Andere
subsidie(s)]]-Tb.Financiering[[#This Row],[Anders]],0)</f>
        <v>0</v>
      </c>
      <c r="V129" s="154">
        <f>IF(Tb.Financiering[[#This Row],[Pnr.]]=V$7,Tb.Financiering[[#This Row],[Te financieren]]-Tb.Financiering[[#This Row],[Eigen
bijdrage]]-Tb.Financiering[[#This Row],[Andere
subsidie(s)]]-Tb.Financiering[[#This Row],[Anders]],0)</f>
        <v>0</v>
      </c>
      <c r="W129" s="154">
        <f>IF(Tb.Financiering[[#This Row],[Pnr.]]=W$7,Tb.Financiering[[#This Row],[Te financieren]]-Tb.Financiering[[#This Row],[Eigen
bijdrage]]-Tb.Financiering[[#This Row],[Andere
subsidie(s)]]-Tb.Financiering[[#This Row],[Anders]],0)</f>
        <v>0</v>
      </c>
      <c r="X129" s="154">
        <f>IF(Tb.Financiering[[#This Row],[Pnr.]]=X$7,Tb.Financiering[[#This Row],[Te financieren]]-Tb.Financiering[[#This Row],[Eigen
bijdrage]]-Tb.Financiering[[#This Row],[Andere
subsidie(s)]]-Tb.Financiering[[#This Row],[Anders]],0)</f>
        <v>0</v>
      </c>
      <c r="Y129" s="154">
        <f>IF(Tb.Financiering[[#This Row],[Pnr.]]=Y$7,Tb.Financiering[[#This Row],[Te financieren]]-Tb.Financiering[[#This Row],[Eigen
bijdrage]]-Tb.Financiering[[#This Row],[Andere
subsidie(s)]]-Tb.Financiering[[#This Row],[Anders]],0)</f>
        <v>0</v>
      </c>
      <c r="Z129" s="154">
        <f>IF(Tb.Financiering[[#This Row],[Pnr.]]=Z$7,Tb.Financiering[[#This Row],[Te financieren]]-Tb.Financiering[[#This Row],[Eigen
bijdrage]]-Tb.Financiering[[#This Row],[Andere
subsidie(s)]]-Tb.Financiering[[#This Row],[Anders]],0)</f>
        <v>0</v>
      </c>
      <c r="AA129" s="154">
        <f>IF(Tb.Financiering[[#This Row],[Pnr.]]=AA$7,Tb.Financiering[[#This Row],[Te financieren]]-Tb.Financiering[[#This Row],[Eigen
bijdrage]]-Tb.Financiering[[#This Row],[Andere
subsidie(s)]]-Tb.Financiering[[#This Row],[Anders]],0)</f>
        <v>0</v>
      </c>
      <c r="AB129" s="154">
        <f>IF(Tb.Financiering[[#This Row],[Pnr.]]=AB$7,Tb.Financiering[[#This Row],[Te financieren]]-Tb.Financiering[[#This Row],[Eigen
bijdrage]]-Tb.Financiering[[#This Row],[Andere
subsidie(s)]]-Tb.Financiering[[#This Row],[Anders]],0)</f>
        <v>0</v>
      </c>
      <c r="AC129" s="154">
        <f>IF(Tb.Financiering[[#This Row],[Pnr.]]=AC$7,Tb.Financiering[[#This Row],[Te financieren]]-Tb.Financiering[[#This Row],[Eigen
bijdrage]]-Tb.Financiering[[#This Row],[Andere
subsidie(s)]]-Tb.Financiering[[#This Row],[Anders]],0)</f>
        <v>0</v>
      </c>
      <c r="AD129" s="154">
        <f>IF(Tb.Financiering[[#This Row],[Pnr.]]=AD$7,Tb.Financiering[[#This Row],[Te financieren]]-Tb.Financiering[[#This Row],[Eigen
bijdrage]]-Tb.Financiering[[#This Row],[Andere
subsidie(s)]]-Tb.Financiering[[#This Row],[Anders]],0)</f>
        <v>0</v>
      </c>
      <c r="AE129" s="154">
        <f>IF(Tb.Financiering[[#This Row],[Pnr.]]=AE$7,Tb.Financiering[[#This Row],[Te financieren]]-Tb.Financiering[[#This Row],[Eigen
bijdrage]]-Tb.Financiering[[#This Row],[Andere
subsidie(s)]]-Tb.Financiering[[#This Row],[Anders]],0)</f>
        <v>0</v>
      </c>
      <c r="AF129" s="154">
        <f>IF(Tb.Financiering[[#This Row],[Pnr.]]=AF$7,Tb.Financiering[[#This Row],[Te financieren]]-Tb.Financiering[[#This Row],[Eigen
bijdrage]]-Tb.Financiering[[#This Row],[Andere
subsidie(s)]]-Tb.Financiering[[#This Row],[Anders]],0)</f>
        <v>0</v>
      </c>
      <c r="AG129" s="154">
        <f>IF(Tb.Financiering[[#This Row],[Pnr.]]=AG$7,Tb.Financiering[[#This Row],[Te financieren]]-Tb.Financiering[[#This Row],[Eigen
bijdrage]]-Tb.Financiering[[#This Row],[Andere
subsidie(s)]]-Tb.Financiering[[#This Row],[Anders]],0)</f>
        <v>0</v>
      </c>
      <c r="AH129" s="154">
        <f>IF(Tb.Financiering[[#This Row],[Pnr.]]=AH$7,Tb.Financiering[[#This Row],[Te financieren]]-Tb.Financiering[[#This Row],[Eigen
bijdrage]]-Tb.Financiering[[#This Row],[Andere
subsidie(s)]]-Tb.Financiering[[#This Row],[Anders]],0)</f>
        <v>0</v>
      </c>
      <c r="AI129" s="154">
        <f>IF(Tb.Financiering[[#This Row],[Pnr.]]=AI$7,Tb.Financiering[[#This Row],[Te financieren]]-Tb.Financiering[[#This Row],[Eigen
bijdrage]]-Tb.Financiering[[#This Row],[Andere
subsidie(s)]]-Tb.Financiering[[#This Row],[Anders]],0)</f>
        <v>0</v>
      </c>
      <c r="AJ129" s="154">
        <f>IF(Tb.Financiering[[#This Row],[Pnr.]]=AJ$7,Tb.Financiering[[#This Row],[Te financieren]]-Tb.Financiering[[#This Row],[Eigen
bijdrage]]-Tb.Financiering[[#This Row],[Andere
subsidie(s)]]-Tb.Financiering[[#This Row],[Anders]],0)</f>
        <v>0</v>
      </c>
      <c r="AK129" s="154">
        <f>IF(Tb.Financiering[[#This Row],[Pnr.]]=AK$7,Tb.Financiering[[#This Row],[Te financieren]]-Tb.Financiering[[#This Row],[Eigen
bijdrage]]-Tb.Financiering[[#This Row],[Andere
subsidie(s)]]-Tb.Financiering[[#This Row],[Anders]],0)</f>
        <v>0</v>
      </c>
      <c r="AL129" s="154">
        <f>IF(Tb.Financiering[[#This Row],[Pnr.]]=AL$7,Tb.Financiering[[#This Row],[Te financieren]]-Tb.Financiering[[#This Row],[Eigen
bijdrage]]-Tb.Financiering[[#This Row],[Andere
subsidie(s)]]-Tb.Financiering[[#This Row],[Anders]],0)</f>
        <v>0</v>
      </c>
      <c r="AM129" s="154">
        <f>IF(Tb.Financiering[[#This Row],[Pnr.]]=AM$7,Tb.Financiering[[#This Row],[Te financieren]]-Tb.Financiering[[#This Row],[Eigen
bijdrage]]-Tb.Financiering[[#This Row],[Andere
subsidie(s)]]-Tb.Financiering[[#This Row],[Anders]],0)</f>
        <v>0</v>
      </c>
      <c r="AN129" s="154">
        <f>IF(Tb.Financiering[[#This Row],[Pnr.]]=AN$7,Tb.Financiering[[#This Row],[Te financieren]]-Tb.Financiering[[#This Row],[Eigen
bijdrage]]-Tb.Financiering[[#This Row],[Andere
subsidie(s)]]-Tb.Financiering[[#This Row],[Anders]],0)</f>
        <v>0</v>
      </c>
      <c r="AO129" s="154">
        <f>IF(Tb.Financiering[[#This Row],[Pnr.]]=AO$7,Tb.Financiering[[#This Row],[Te financieren]]-Tb.Financiering[[#This Row],[Eigen
bijdrage]]-Tb.Financiering[[#This Row],[Andere
subsidie(s)]]-Tb.Financiering[[#This Row],[Anders]],0)</f>
        <v>0</v>
      </c>
      <c r="AP129" s="154">
        <f>IF(Tb.Financiering[[#This Row],[Pnr.]]=AP$7,Tb.Financiering[[#This Row],[Te financieren]]-Tb.Financiering[[#This Row],[Eigen
bijdrage]]-Tb.Financiering[[#This Row],[Andere
subsidie(s)]]-Tb.Financiering[[#This Row],[Anders]],0)</f>
        <v>0</v>
      </c>
      <c r="AQ129" s="154">
        <f>IF(Tb.Financiering[[#This Row],[Pnr.]]=AQ$7,Tb.Financiering[[#This Row],[Te financieren]]-Tb.Financiering[[#This Row],[Eigen
bijdrage]]-Tb.Financiering[[#This Row],[Andere
subsidie(s)]]-Tb.Financiering[[#This Row],[Anders]],0)</f>
        <v>0</v>
      </c>
      <c r="AR129" s="154">
        <f>IF(Tb.Financiering[[#This Row],[Pnr.]]=AR$7,Tb.Financiering[[#This Row],[Te financieren]]-Tb.Financiering[[#This Row],[Eigen
bijdrage]]-Tb.Financiering[[#This Row],[Andere
subsidie(s)]]-Tb.Financiering[[#This Row],[Anders]],0)</f>
        <v>0</v>
      </c>
      <c r="AS129" s="154">
        <f>IF(Tb.Financiering[[#This Row],[Pnr.]]=AS$7,Tb.Financiering[[#This Row],[Te financieren]]-Tb.Financiering[[#This Row],[Eigen
bijdrage]]-Tb.Financiering[[#This Row],[Andere
subsidie(s)]]-Tb.Financiering[[#This Row],[Anders]],0)</f>
        <v>0</v>
      </c>
      <c r="AT129" s="154">
        <f>IF(Tb.Financiering[[#This Row],[Pnr.]]=AT$7,Tb.Financiering[[#This Row],[Te financieren]]-Tb.Financiering[[#This Row],[Eigen
bijdrage]]-Tb.Financiering[[#This Row],[Andere
subsidie(s)]]-Tb.Financiering[[#This Row],[Anders]],0)</f>
        <v>0</v>
      </c>
      <c r="AU129" s="154">
        <f>IF(Tb.Financiering[[#This Row],[Pnr.]]=AU$7,Tb.Financiering[[#This Row],[Te financieren]]-Tb.Financiering[[#This Row],[Eigen
bijdrage]]-Tb.Financiering[[#This Row],[Andere
subsidie(s)]]-Tb.Financiering[[#This Row],[Anders]],0)</f>
        <v>0</v>
      </c>
      <c r="AV129" s="154">
        <f>IF(Tb.Financiering[[#This Row],[Pnr.]]=AV$7,Tb.Financiering[[#This Row],[Te financieren]]-Tb.Financiering[[#This Row],[Eigen
bijdrage]]-Tb.Financiering[[#This Row],[Andere
subsidie(s)]]-Tb.Financiering[[#This Row],[Anders]],0)</f>
        <v>0</v>
      </c>
      <c r="AW129" s="154">
        <f>IF(Tb.Financiering[[#This Row],[Pnr.]]=AW$7,Tb.Financiering[[#This Row],[Te financieren]]-Tb.Financiering[[#This Row],[Eigen
bijdrage]]-Tb.Financiering[[#This Row],[Andere
subsidie(s)]]-Tb.Financiering[[#This Row],[Anders]],0)</f>
        <v>0</v>
      </c>
      <c r="AX129" s="154">
        <f>IF(Tb.Financiering[[#This Row],[Pnr.]]=AX$7,Tb.Financiering[[#This Row],[Te financieren]]-Tb.Financiering[[#This Row],[Eigen
bijdrage]]-Tb.Financiering[[#This Row],[Andere
subsidie(s)]]-Tb.Financiering[[#This Row],[Anders]],0)</f>
        <v>0</v>
      </c>
      <c r="AY129" s="154">
        <f>IF(Tb.Financiering[[#This Row],[Pnr.]]=AY$7,Tb.Financiering[[#This Row],[Te financieren]]-Tb.Financiering[[#This Row],[Eigen
bijdrage]]-Tb.Financiering[[#This Row],[Andere
subsidie(s)]]-Tb.Financiering[[#This Row],[Anders]],0)</f>
        <v>0</v>
      </c>
      <c r="AZ129" s="154">
        <f>IF(Tb.Financiering[[#This Row],[Pnr.]]=AZ$7,Tb.Financiering[[#This Row],[Te financieren]]-Tb.Financiering[[#This Row],[Eigen
bijdrage]]-Tb.Financiering[[#This Row],[Andere
subsidie(s)]]-Tb.Financiering[[#This Row],[Anders]],0)</f>
        <v>0</v>
      </c>
      <c r="BA129" s="154">
        <f>IF(Tb.Financiering[[#This Row],[Pnr.]]=BA$7,Tb.Financiering[[#This Row],[Te financieren]]-Tb.Financiering[[#This Row],[Eigen
bijdrage]]-Tb.Financiering[[#This Row],[Andere
subsidie(s)]]-Tb.Financiering[[#This Row],[Anders]],0)</f>
        <v>0</v>
      </c>
      <c r="BB129" s="154">
        <f>IF(Tb.Financiering[[#This Row],[Pnr.]]=BB$7,Tb.Financiering[[#This Row],[Te financieren]]-Tb.Financiering[[#This Row],[Eigen
bijdrage]]-Tb.Financiering[[#This Row],[Andere
subsidie(s)]]-Tb.Financiering[[#This Row],[Anders]],0)</f>
        <v>0</v>
      </c>
      <c r="BC129" s="154">
        <f>IF(Tb.Financiering[[#This Row],[Pnr.]]=BC$7,Tb.Financiering[[#This Row],[Te financieren]]-Tb.Financiering[[#This Row],[Eigen
bijdrage]]-Tb.Financiering[[#This Row],[Andere
subsidie(s)]]-Tb.Financiering[[#This Row],[Anders]],0)</f>
        <v>0</v>
      </c>
      <c r="BD129" s="154">
        <f>IF(Tb.Financiering[[#This Row],[Pnr.]]=BD$7,Tb.Financiering[[#This Row],[Te financieren]]-Tb.Financiering[[#This Row],[Eigen
bijdrage]]-Tb.Financiering[[#This Row],[Andere
subsidie(s)]]-Tb.Financiering[[#This Row],[Anders]],0)</f>
        <v>0</v>
      </c>
      <c r="BE129" s="154">
        <f>IF(Tb.Financiering[[#This Row],[Pnr.]]=BE$7,Tb.Financiering[[#This Row],[Te financieren]]-Tb.Financiering[[#This Row],[Eigen
bijdrage]]-Tb.Financiering[[#This Row],[Andere
subsidie(s)]]-Tb.Financiering[[#This Row],[Anders]],0)</f>
        <v>0</v>
      </c>
      <c r="BF129" s="154">
        <f>IF(Tb.Financiering[[#This Row],[Pnr.]]=BF$7,Tb.Financiering[[#This Row],[Te financieren]]-Tb.Financiering[[#This Row],[Eigen
bijdrage]]-Tb.Financiering[[#This Row],[Andere
subsidie(s)]]-Tb.Financiering[[#This Row],[Anders]],0)</f>
        <v>0</v>
      </c>
      <c r="BG129" s="154">
        <f>IF(Tb.Financiering[[#This Row],[Pnr.]]=BG$7,Tb.Financiering[[#This Row],[Te financieren]]-Tb.Financiering[[#This Row],[Eigen
bijdrage]]-Tb.Financiering[[#This Row],[Andere
subsidie(s)]]-Tb.Financiering[[#This Row],[Anders]],0)</f>
        <v>0</v>
      </c>
      <c r="BH129" s="154">
        <f>IF(Tb.Financiering[[#This Row],[Pnr.]]=BH$7,Tb.Financiering[[#This Row],[Te financieren]]-Tb.Financiering[[#This Row],[Eigen
bijdrage]]-Tb.Financiering[[#This Row],[Andere
subsidie(s)]]-Tb.Financiering[[#This Row],[Anders]],0)</f>
        <v>0</v>
      </c>
      <c r="BI129" s="154">
        <f>IF(Tb.Financiering[[#This Row],[Pnr.]]=BI$7,Tb.Financiering[[#This Row],[Te financieren]]-Tb.Financiering[[#This Row],[Eigen
bijdrage]]-Tb.Financiering[[#This Row],[Andere
subsidie(s)]]-Tb.Financiering[[#This Row],[Anders]],0)</f>
        <v>0</v>
      </c>
      <c r="BJ129" s="154">
        <f>IF(Tb.Financiering[[#This Row],[Pnr.]]=BJ$7,Tb.Financiering[[#This Row],[Te financieren]]-Tb.Financiering[[#This Row],[Eigen
bijdrage]]-Tb.Financiering[[#This Row],[Andere
subsidie(s)]]-Tb.Financiering[[#This Row],[Anders]],0)</f>
        <v>0</v>
      </c>
      <c r="BK129" s="154">
        <f>IF(Tb.Financiering[[#This Row],[Pnr.]]=BK$7,Tb.Financiering[[#This Row],[Te financieren]]-Tb.Financiering[[#This Row],[Eigen
bijdrage]]-Tb.Financiering[[#This Row],[Andere
subsidie(s)]]-Tb.Financiering[[#This Row],[Anders]],0)</f>
        <v>0</v>
      </c>
      <c r="BL129" s="154">
        <f>IF(Tb.Financiering[[#This Row],[Pnr.]]=BL$7,Tb.Financiering[[#This Row],[Te financieren]]-Tb.Financiering[[#This Row],[Eigen
bijdrage]]-Tb.Financiering[[#This Row],[Andere
subsidie(s)]]-Tb.Financiering[[#This Row],[Anders]],0)</f>
        <v>0</v>
      </c>
      <c r="BM129" s="154">
        <f>IF(Tb.Financiering[[#This Row],[Pnr.]]=BM$7,Tb.Financiering[[#This Row],[Te financieren]]-Tb.Financiering[[#This Row],[Eigen
bijdrage]]-Tb.Financiering[[#This Row],[Andere
subsidie(s)]]-Tb.Financiering[[#This Row],[Anders]],0)</f>
        <v>0</v>
      </c>
      <c r="BN129" s="259">
        <f>IF(Tb.Financiering[[#This Row],[Pnr.]]=BN$7,Tb.Financiering[[#This Row],[Eigen
bijdrage]]+Tb.Financiering[[#This Row],[Andere
subsidie(s)]]+Tb.Financiering[[#This Row],[Anders]],0)</f>
        <v>0</v>
      </c>
      <c r="BO129" s="259">
        <f>IF(Tb.Financiering[[#This Row],[Pnr.]]=BO$7,Tb.Financiering[[#This Row],[Eigen
bijdrage]]+Tb.Financiering[[#This Row],[Andere
subsidie(s)]]+Tb.Financiering[[#This Row],[Anders]],0)</f>
        <v>0</v>
      </c>
      <c r="BP129" s="259">
        <f>IF(Tb.Financiering[[#This Row],[Pnr.]]=BP$7,Tb.Financiering[[#This Row],[Eigen
bijdrage]]+Tb.Financiering[[#This Row],[Andere
subsidie(s)]]+Tb.Financiering[[#This Row],[Anders]],0)</f>
        <v>0</v>
      </c>
      <c r="BQ129" s="259">
        <f>IF(Tb.Financiering[[#This Row],[Pnr.]]=BQ$7,Tb.Financiering[[#This Row],[Eigen
bijdrage]]+Tb.Financiering[[#This Row],[Andere
subsidie(s)]]+Tb.Financiering[[#This Row],[Anders]],0)</f>
        <v>0</v>
      </c>
      <c r="BR129" s="259">
        <f>IF(Tb.Financiering[[#This Row],[Pnr.]]=BR$7,Tb.Financiering[[#This Row],[Eigen
bijdrage]]+Tb.Financiering[[#This Row],[Andere
subsidie(s)]]+Tb.Financiering[[#This Row],[Anders]],0)</f>
        <v>0</v>
      </c>
      <c r="BS129" s="259">
        <f>IF(Tb.Financiering[[#This Row],[Pnr.]]=BS$7,Tb.Financiering[[#This Row],[Eigen
bijdrage]]+Tb.Financiering[[#This Row],[Andere
subsidie(s)]]+Tb.Financiering[[#This Row],[Anders]],0)</f>
        <v>0</v>
      </c>
      <c r="BT129" s="259">
        <f>IF(Tb.Financiering[[#This Row],[Pnr.]]=BT$7,Tb.Financiering[[#This Row],[Eigen
bijdrage]]+Tb.Financiering[[#This Row],[Andere
subsidie(s)]]+Tb.Financiering[[#This Row],[Anders]],0)</f>
        <v>0</v>
      </c>
      <c r="BU129" s="259">
        <f>IF(Tb.Financiering[[#This Row],[Pnr.]]=BU$7,Tb.Financiering[[#This Row],[Eigen
bijdrage]]+Tb.Financiering[[#This Row],[Andere
subsidie(s)]]+Tb.Financiering[[#This Row],[Anders]],0)</f>
        <v>0</v>
      </c>
      <c r="BV129" s="259">
        <f>IF(Tb.Financiering[[#This Row],[Pnr.]]=BV$7,Tb.Financiering[[#This Row],[Eigen
bijdrage]]+Tb.Financiering[[#This Row],[Andere
subsidie(s)]]+Tb.Financiering[[#This Row],[Anders]],0)</f>
        <v>0</v>
      </c>
      <c r="BW129" s="259">
        <f>IF(Tb.Financiering[[#This Row],[Pnr.]]=BW$7,Tb.Financiering[[#This Row],[Eigen
bijdrage]]+Tb.Financiering[[#This Row],[Andere
subsidie(s)]]+Tb.Financiering[[#This Row],[Anders]],0)</f>
        <v>0</v>
      </c>
      <c r="BX129" s="259">
        <f>IF(Tb.Financiering[[#This Row],[Pnr.]]=BX$7,Tb.Financiering[[#This Row],[Eigen
bijdrage]]+Tb.Financiering[[#This Row],[Andere
subsidie(s)]]+Tb.Financiering[[#This Row],[Anders]],0)</f>
        <v>0</v>
      </c>
      <c r="BY129" s="259">
        <f>IF(Tb.Financiering[[#This Row],[Pnr.]]=BY$7,Tb.Financiering[[#This Row],[Eigen
bijdrage]]+Tb.Financiering[[#This Row],[Andere
subsidie(s)]]+Tb.Financiering[[#This Row],[Anders]],0)</f>
        <v>0</v>
      </c>
      <c r="BZ129" s="259">
        <f>IF(Tb.Financiering[[#This Row],[Pnr.]]=BZ$7,Tb.Financiering[[#This Row],[Eigen
bijdrage]]+Tb.Financiering[[#This Row],[Andere
subsidie(s)]]+Tb.Financiering[[#This Row],[Anders]],0)</f>
        <v>0</v>
      </c>
      <c r="CA129" s="259">
        <f>IF(Tb.Financiering[[#This Row],[Pnr.]]=CA$7,Tb.Financiering[[#This Row],[Eigen
bijdrage]]+Tb.Financiering[[#This Row],[Andere
subsidie(s)]]+Tb.Financiering[[#This Row],[Anders]],0)</f>
        <v>0</v>
      </c>
      <c r="CB129" s="259">
        <f>IF(Tb.Financiering[[#This Row],[Pnr.]]=CB$7,Tb.Financiering[[#This Row],[Eigen
bijdrage]]+Tb.Financiering[[#This Row],[Andere
subsidie(s)]]+Tb.Financiering[[#This Row],[Anders]],0)</f>
        <v>0</v>
      </c>
      <c r="CC129" s="259">
        <f>IF(Tb.Financiering[[#This Row],[Pnr.]]=CC$7,Tb.Financiering[[#This Row],[Eigen
bijdrage]]+Tb.Financiering[[#This Row],[Andere
subsidie(s)]]+Tb.Financiering[[#This Row],[Anders]],0)</f>
        <v>0</v>
      </c>
      <c r="CD129" s="259">
        <f>IF(Tb.Financiering[[#This Row],[Pnr.]]=CD$7,Tb.Financiering[[#This Row],[Eigen
bijdrage]]+Tb.Financiering[[#This Row],[Andere
subsidie(s)]]+Tb.Financiering[[#This Row],[Anders]],0)</f>
        <v>0</v>
      </c>
      <c r="CE129" s="259">
        <f>IF(Tb.Financiering[[#This Row],[Pnr.]]=CE$7,Tb.Financiering[[#This Row],[Eigen
bijdrage]]+Tb.Financiering[[#This Row],[Andere
subsidie(s)]]+Tb.Financiering[[#This Row],[Anders]],0)</f>
        <v>0</v>
      </c>
      <c r="CF129" s="259">
        <f>IF(Tb.Financiering[[#This Row],[Pnr.]]=CF$7,Tb.Financiering[[#This Row],[Eigen
bijdrage]]+Tb.Financiering[[#This Row],[Andere
subsidie(s)]]+Tb.Financiering[[#This Row],[Anders]],0)</f>
        <v>0</v>
      </c>
      <c r="CG129" s="259">
        <f>IF(Tb.Financiering[[#This Row],[Pnr.]]=CG$7,Tb.Financiering[[#This Row],[Eigen
bijdrage]]+Tb.Financiering[[#This Row],[Andere
subsidie(s)]]+Tb.Financiering[[#This Row],[Anders]],0)</f>
        <v>0</v>
      </c>
      <c r="CH129" s="259">
        <f>IF(Tb.Financiering[[#This Row],[Pnr.]]=CH$7,Tb.Financiering[[#This Row],[Eigen
bijdrage]]+Tb.Financiering[[#This Row],[Andere
subsidie(s)]]+Tb.Financiering[[#This Row],[Anders]],0)</f>
        <v>0</v>
      </c>
      <c r="CI129" s="259">
        <f>IF(Tb.Financiering[[#This Row],[Pnr.]]=CI$7,Tb.Financiering[[#This Row],[Eigen
bijdrage]]+Tb.Financiering[[#This Row],[Andere
subsidie(s)]]+Tb.Financiering[[#This Row],[Anders]],0)</f>
        <v>0</v>
      </c>
      <c r="CJ129" s="259">
        <f>IF(Tb.Financiering[[#This Row],[Pnr.]]=CJ$7,Tb.Financiering[[#This Row],[Eigen
bijdrage]]+Tb.Financiering[[#This Row],[Andere
subsidie(s)]]+Tb.Financiering[[#This Row],[Anders]],0)</f>
        <v>0</v>
      </c>
      <c r="CK129" s="259">
        <f>IF(Tb.Financiering[[#This Row],[Pnr.]]=CK$7,Tb.Financiering[[#This Row],[Eigen
bijdrage]]+Tb.Financiering[[#This Row],[Andere
subsidie(s)]]+Tb.Financiering[[#This Row],[Anders]],0)</f>
        <v>0</v>
      </c>
      <c r="CL129" s="259">
        <f>IF(Tb.Financiering[[#This Row],[Pnr.]]=CL$7,Tb.Financiering[[#This Row],[Eigen
bijdrage]]+Tb.Financiering[[#This Row],[Andere
subsidie(s)]]+Tb.Financiering[[#This Row],[Anders]],0)</f>
        <v>0</v>
      </c>
      <c r="CM129" s="259">
        <f>IF(Tb.Financiering[[#This Row],[Pnr.]]=CM$7,Tb.Financiering[[#This Row],[Eigen
bijdrage]]+Tb.Financiering[[#This Row],[Andere
subsidie(s)]]+Tb.Financiering[[#This Row],[Anders]],0)</f>
        <v>0</v>
      </c>
      <c r="CN129" s="259">
        <f>IF(Tb.Financiering[[#This Row],[Pnr.]]=CN$7,Tb.Financiering[[#This Row],[Eigen
bijdrage]]+Tb.Financiering[[#This Row],[Andere
subsidie(s)]]+Tb.Financiering[[#This Row],[Anders]],0)</f>
        <v>0</v>
      </c>
      <c r="CO129" s="259">
        <f>IF(Tb.Financiering[[#This Row],[Pnr.]]=CO$7,Tb.Financiering[[#This Row],[Eigen
bijdrage]]+Tb.Financiering[[#This Row],[Andere
subsidie(s)]]+Tb.Financiering[[#This Row],[Anders]],0)</f>
        <v>0</v>
      </c>
      <c r="CP129" s="259">
        <f>IF(Tb.Financiering[[#This Row],[Pnr.]]=CP$7,Tb.Financiering[[#This Row],[Eigen
bijdrage]]+Tb.Financiering[[#This Row],[Andere
subsidie(s)]]+Tb.Financiering[[#This Row],[Anders]],0)</f>
        <v>0</v>
      </c>
      <c r="CQ129" s="259">
        <f>IF(Tb.Financiering[[#This Row],[Pnr.]]=CQ$7,Tb.Financiering[[#This Row],[Eigen
bijdrage]]+Tb.Financiering[[#This Row],[Andere
subsidie(s)]]+Tb.Financiering[[#This Row],[Anders]],0)</f>
        <v>0</v>
      </c>
      <c r="CR129" s="259">
        <f>IF(Tb.Financiering[[#This Row],[Pnr.]]=CR$7,Tb.Financiering[[#This Row],[Eigen
bijdrage]]+Tb.Financiering[[#This Row],[Andere
subsidie(s)]]+Tb.Financiering[[#This Row],[Anders]],0)</f>
        <v>0</v>
      </c>
      <c r="CS129" s="259">
        <f>IF(Tb.Financiering[[#This Row],[Pnr.]]=CS$7,Tb.Financiering[[#This Row],[Eigen
bijdrage]]+Tb.Financiering[[#This Row],[Andere
subsidie(s)]]+Tb.Financiering[[#This Row],[Anders]],0)</f>
        <v>0</v>
      </c>
      <c r="CT129" s="259">
        <f>IF(Tb.Financiering[[#This Row],[Pnr.]]=CT$7,Tb.Financiering[[#This Row],[Eigen
bijdrage]]+Tb.Financiering[[#This Row],[Andere
subsidie(s)]]+Tb.Financiering[[#This Row],[Anders]],0)</f>
        <v>0</v>
      </c>
      <c r="CU129" s="259">
        <f>IF(Tb.Financiering[[#This Row],[Pnr.]]=CU$7,Tb.Financiering[[#This Row],[Eigen
bijdrage]]+Tb.Financiering[[#This Row],[Andere
subsidie(s)]]+Tb.Financiering[[#This Row],[Anders]],0)</f>
        <v>0</v>
      </c>
      <c r="CV129" s="259">
        <f>IF(Tb.Financiering[[#This Row],[Pnr.]]=CV$7,Tb.Financiering[[#This Row],[Eigen
bijdrage]]+Tb.Financiering[[#This Row],[Andere
subsidie(s)]]+Tb.Financiering[[#This Row],[Anders]],0)</f>
        <v>0</v>
      </c>
      <c r="CW129" s="259">
        <f>IF(Tb.Financiering[[#This Row],[Pnr.]]=CW$7,Tb.Financiering[[#This Row],[Eigen
bijdrage]]+Tb.Financiering[[#This Row],[Andere
subsidie(s)]]+Tb.Financiering[[#This Row],[Anders]],0)</f>
        <v>0</v>
      </c>
      <c r="CX129" s="259">
        <f>IF(Tb.Financiering[[#This Row],[Pnr.]]=CX$7,Tb.Financiering[[#This Row],[Eigen
bijdrage]]+Tb.Financiering[[#This Row],[Andere
subsidie(s)]]+Tb.Financiering[[#This Row],[Anders]],0)</f>
        <v>0</v>
      </c>
      <c r="CY129" s="259">
        <f>IF(Tb.Financiering[[#This Row],[Pnr.]]=CY$7,Tb.Financiering[[#This Row],[Eigen
bijdrage]]+Tb.Financiering[[#This Row],[Andere
subsidie(s)]]+Tb.Financiering[[#This Row],[Anders]],0)</f>
        <v>0</v>
      </c>
      <c r="CZ129" s="259">
        <f>IF(Tb.Financiering[[#This Row],[Pnr.]]=CZ$7,Tb.Financiering[[#This Row],[Eigen
bijdrage]]+Tb.Financiering[[#This Row],[Andere
subsidie(s)]]+Tb.Financiering[[#This Row],[Anders]],0)</f>
        <v>0</v>
      </c>
      <c r="DA129" s="259">
        <f>IF(Tb.Financiering[[#This Row],[Pnr.]]=DA$7,Tb.Financiering[[#This Row],[Eigen
bijdrage]]+Tb.Financiering[[#This Row],[Andere
subsidie(s)]]+Tb.Financiering[[#This Row],[Anders]],0)</f>
        <v>0</v>
      </c>
      <c r="DB129" s="259">
        <f>IF(Tb.Financiering[[#This Row],[Pnr.]]=DB$7,Tb.Financiering[[#This Row],[Eigen
bijdrage]]+Tb.Financiering[[#This Row],[Andere
subsidie(s)]]+Tb.Financiering[[#This Row],[Anders]],0)</f>
        <v>0</v>
      </c>
      <c r="DC129" s="259">
        <f>IF(Tb.Financiering[[#This Row],[Pnr.]]=DC$7,Tb.Financiering[[#This Row],[Eigen
bijdrage]]+Tb.Financiering[[#This Row],[Andere
subsidie(s)]]+Tb.Financiering[[#This Row],[Anders]],0)</f>
        <v>0</v>
      </c>
      <c r="DD129" s="259">
        <f>IF(Tb.Financiering[[#This Row],[Pnr.]]=DD$7,Tb.Financiering[[#This Row],[Eigen
bijdrage]]+Tb.Financiering[[#This Row],[Andere
subsidie(s)]]+Tb.Financiering[[#This Row],[Anders]],0)</f>
        <v>0</v>
      </c>
      <c r="DE129" s="259">
        <f>IF(Tb.Financiering[[#This Row],[Pnr.]]=DE$7,Tb.Financiering[[#This Row],[Eigen
bijdrage]]+Tb.Financiering[[#This Row],[Andere
subsidie(s)]]+Tb.Financiering[[#This Row],[Anders]],0)</f>
        <v>0</v>
      </c>
      <c r="DF129" s="259">
        <f>IF(Tb.Financiering[[#This Row],[Pnr.]]=DF$7,Tb.Financiering[[#This Row],[Eigen
bijdrage]]+Tb.Financiering[[#This Row],[Andere
subsidie(s)]]+Tb.Financiering[[#This Row],[Anders]],0)</f>
        <v>0</v>
      </c>
      <c r="DG129" s="259">
        <f>IF(Tb.Financiering[[#This Row],[Pnr.]]=DG$7,Tb.Financiering[[#This Row],[Eigen
bijdrage]]+Tb.Financiering[[#This Row],[Andere
subsidie(s)]]+Tb.Financiering[[#This Row],[Anders]],0)</f>
        <v>0</v>
      </c>
      <c r="DH129" s="259">
        <f>IF(Tb.Financiering[[#This Row],[Pnr.]]=DH$7,Tb.Financiering[[#This Row],[Eigen
bijdrage]]+Tb.Financiering[[#This Row],[Andere
subsidie(s)]]+Tb.Financiering[[#This Row],[Anders]],0)</f>
        <v>0</v>
      </c>
      <c r="DI129" s="259">
        <f>IF(Tb.Financiering[[#This Row],[Pnr.]]=DI$7,Tb.Financiering[[#This Row],[Eigen
bijdrage]]+Tb.Financiering[[#This Row],[Andere
subsidie(s)]]+Tb.Financiering[[#This Row],[Anders]],0)</f>
        <v>0</v>
      </c>
      <c r="DJ129" s="259">
        <f>IF(Tb.Financiering[[#This Row],[Pnr.]]=DJ$7,Tb.Financiering[[#This Row],[Eigen
bijdrage]]+Tb.Financiering[[#This Row],[Andere
subsidie(s)]]+Tb.Financiering[[#This Row],[Anders]],0)</f>
        <v>0</v>
      </c>
      <c r="DK129" s="259">
        <f>IF(Tb.Financiering[[#This Row],[Pnr.]]=DK$7,Tb.Financiering[[#This Row],[Eigen
bijdrage]]+Tb.Financiering[[#This Row],[Andere
subsidie(s)]]+Tb.Financiering[[#This Row],[Anders]],0)</f>
        <v>0</v>
      </c>
      <c r="XEZ129" s="267"/>
      <c r="XFA129" s="267"/>
      <c r="XFB129" s="267"/>
      <c r="XFC129" s="267"/>
      <c r="XFD129" s="31"/>
    </row>
    <row r="130" spans="1:115 16380:16384" s="4" customFormat="1" x14ac:dyDescent="0.3">
      <c r="A130" s="31"/>
      <c r="B130" s="147"/>
      <c r="C130" s="147"/>
      <c r="D130" s="11">
        <f>SUMIF(Tbl.Kosten[PSAnr.],Tb.Financiering[[#This Row],[PSAnr.]],Tbl.Kosten[Totaal kosten])</f>
        <v>0</v>
      </c>
      <c r="E130" s="164">
        <f>SUMIF(Tbl.Kosten[PSAnr.],Tb.Financiering[[#This Row],[PSAnr.]],Tbl.Kosten[Subsidie])</f>
        <v>0</v>
      </c>
      <c r="F130" s="165"/>
      <c r="G130" s="164">
        <f>Tb.Financiering[[#This Row],[Begrote kosten]]-Tb.Financiering[[#This Row],[Berekende GLB subsidie]]-Tb.Financiering[[#This Row],[Correctie GLB subsidie]]</f>
        <v>0</v>
      </c>
      <c r="H130" s="166"/>
      <c r="I130" s="166"/>
      <c r="J130" s="166"/>
      <c r="K130" s="162"/>
      <c r="L130" s="97">
        <f>Tb.Financiering[[#This Row],[Te financieren]]-SUM(Tb.Financiering[[#This Row],[Eigen
bijdrage]:[Anders]])</f>
        <v>0</v>
      </c>
      <c r="M130" s="170" t="str">
        <f>IFERROR(VLOOKUP(Tb.Financiering[[#This Row],[Partnernaam]],Tbl.Projectpartners[[Naam]:[PNr.]],9,FALSE),"")</f>
        <v/>
      </c>
      <c r="N130" s="152" t="str">
        <f>IFERROR(VLOOKUP(Tb.Financiering[[#This Row],[Subsidiabele activiteit]],Tbl.Subsidiehoogte[[Subsidieactiviteit]:[SAnr.]],3,FALSE),"")</f>
        <v/>
      </c>
      <c r="O130" s="152" t="str">
        <f>_xlfn.CONCAT(Tb.Financiering[[#This Row],[Pnr.]],Tb.Financiering[[#This Row],[SAnr.]])</f>
        <v/>
      </c>
      <c r="P130" s="154">
        <f>IF(Tb.Financiering[[#This Row],[Pnr.]]=P$7,Tb.Financiering[[#This Row],[Te financieren]]-Tb.Financiering[[#This Row],[Eigen
bijdrage]]-Tb.Financiering[[#This Row],[Andere
subsidie(s)]]-Tb.Financiering[[#This Row],[Anders]],0)</f>
        <v>0</v>
      </c>
      <c r="Q130" s="154">
        <f>IF(Tb.Financiering[[#This Row],[Pnr.]]=Q$7,Tb.Financiering[[#This Row],[Te financieren]]-Tb.Financiering[[#This Row],[Eigen
bijdrage]]-Tb.Financiering[[#This Row],[Andere
subsidie(s)]]-Tb.Financiering[[#This Row],[Anders]],0)</f>
        <v>0</v>
      </c>
      <c r="R130" s="154">
        <f>IF(Tb.Financiering[[#This Row],[Pnr.]]=R$7,Tb.Financiering[[#This Row],[Te financieren]]-Tb.Financiering[[#This Row],[Eigen
bijdrage]]-Tb.Financiering[[#This Row],[Andere
subsidie(s)]]-Tb.Financiering[[#This Row],[Anders]],0)</f>
        <v>0</v>
      </c>
      <c r="S130" s="154">
        <f>IF(Tb.Financiering[[#This Row],[Pnr.]]=S$7,Tb.Financiering[[#This Row],[Te financieren]]-Tb.Financiering[[#This Row],[Eigen
bijdrage]]-Tb.Financiering[[#This Row],[Andere
subsidie(s)]]-Tb.Financiering[[#This Row],[Anders]],0)</f>
        <v>0</v>
      </c>
      <c r="T130" s="154">
        <f>IF(Tb.Financiering[[#This Row],[Pnr.]]=T$7,Tb.Financiering[[#This Row],[Te financieren]]-Tb.Financiering[[#This Row],[Eigen
bijdrage]]-Tb.Financiering[[#This Row],[Andere
subsidie(s)]]-Tb.Financiering[[#This Row],[Anders]],0)</f>
        <v>0</v>
      </c>
      <c r="U130" s="154">
        <f>IF(Tb.Financiering[[#This Row],[Pnr.]]=U$7,Tb.Financiering[[#This Row],[Te financieren]]-Tb.Financiering[[#This Row],[Eigen
bijdrage]]-Tb.Financiering[[#This Row],[Andere
subsidie(s)]]-Tb.Financiering[[#This Row],[Anders]],0)</f>
        <v>0</v>
      </c>
      <c r="V130" s="154">
        <f>IF(Tb.Financiering[[#This Row],[Pnr.]]=V$7,Tb.Financiering[[#This Row],[Te financieren]]-Tb.Financiering[[#This Row],[Eigen
bijdrage]]-Tb.Financiering[[#This Row],[Andere
subsidie(s)]]-Tb.Financiering[[#This Row],[Anders]],0)</f>
        <v>0</v>
      </c>
      <c r="W130" s="154">
        <f>IF(Tb.Financiering[[#This Row],[Pnr.]]=W$7,Tb.Financiering[[#This Row],[Te financieren]]-Tb.Financiering[[#This Row],[Eigen
bijdrage]]-Tb.Financiering[[#This Row],[Andere
subsidie(s)]]-Tb.Financiering[[#This Row],[Anders]],0)</f>
        <v>0</v>
      </c>
      <c r="X130" s="154">
        <f>IF(Tb.Financiering[[#This Row],[Pnr.]]=X$7,Tb.Financiering[[#This Row],[Te financieren]]-Tb.Financiering[[#This Row],[Eigen
bijdrage]]-Tb.Financiering[[#This Row],[Andere
subsidie(s)]]-Tb.Financiering[[#This Row],[Anders]],0)</f>
        <v>0</v>
      </c>
      <c r="Y130" s="154">
        <f>IF(Tb.Financiering[[#This Row],[Pnr.]]=Y$7,Tb.Financiering[[#This Row],[Te financieren]]-Tb.Financiering[[#This Row],[Eigen
bijdrage]]-Tb.Financiering[[#This Row],[Andere
subsidie(s)]]-Tb.Financiering[[#This Row],[Anders]],0)</f>
        <v>0</v>
      </c>
      <c r="Z130" s="154">
        <f>IF(Tb.Financiering[[#This Row],[Pnr.]]=Z$7,Tb.Financiering[[#This Row],[Te financieren]]-Tb.Financiering[[#This Row],[Eigen
bijdrage]]-Tb.Financiering[[#This Row],[Andere
subsidie(s)]]-Tb.Financiering[[#This Row],[Anders]],0)</f>
        <v>0</v>
      </c>
      <c r="AA130" s="154">
        <f>IF(Tb.Financiering[[#This Row],[Pnr.]]=AA$7,Tb.Financiering[[#This Row],[Te financieren]]-Tb.Financiering[[#This Row],[Eigen
bijdrage]]-Tb.Financiering[[#This Row],[Andere
subsidie(s)]]-Tb.Financiering[[#This Row],[Anders]],0)</f>
        <v>0</v>
      </c>
      <c r="AB130" s="154">
        <f>IF(Tb.Financiering[[#This Row],[Pnr.]]=AB$7,Tb.Financiering[[#This Row],[Te financieren]]-Tb.Financiering[[#This Row],[Eigen
bijdrage]]-Tb.Financiering[[#This Row],[Andere
subsidie(s)]]-Tb.Financiering[[#This Row],[Anders]],0)</f>
        <v>0</v>
      </c>
      <c r="AC130" s="154">
        <f>IF(Tb.Financiering[[#This Row],[Pnr.]]=AC$7,Tb.Financiering[[#This Row],[Te financieren]]-Tb.Financiering[[#This Row],[Eigen
bijdrage]]-Tb.Financiering[[#This Row],[Andere
subsidie(s)]]-Tb.Financiering[[#This Row],[Anders]],0)</f>
        <v>0</v>
      </c>
      <c r="AD130" s="154">
        <f>IF(Tb.Financiering[[#This Row],[Pnr.]]=AD$7,Tb.Financiering[[#This Row],[Te financieren]]-Tb.Financiering[[#This Row],[Eigen
bijdrage]]-Tb.Financiering[[#This Row],[Andere
subsidie(s)]]-Tb.Financiering[[#This Row],[Anders]],0)</f>
        <v>0</v>
      </c>
      <c r="AE130" s="154">
        <f>IF(Tb.Financiering[[#This Row],[Pnr.]]=AE$7,Tb.Financiering[[#This Row],[Te financieren]]-Tb.Financiering[[#This Row],[Eigen
bijdrage]]-Tb.Financiering[[#This Row],[Andere
subsidie(s)]]-Tb.Financiering[[#This Row],[Anders]],0)</f>
        <v>0</v>
      </c>
      <c r="AF130" s="154">
        <f>IF(Tb.Financiering[[#This Row],[Pnr.]]=AF$7,Tb.Financiering[[#This Row],[Te financieren]]-Tb.Financiering[[#This Row],[Eigen
bijdrage]]-Tb.Financiering[[#This Row],[Andere
subsidie(s)]]-Tb.Financiering[[#This Row],[Anders]],0)</f>
        <v>0</v>
      </c>
      <c r="AG130" s="154">
        <f>IF(Tb.Financiering[[#This Row],[Pnr.]]=AG$7,Tb.Financiering[[#This Row],[Te financieren]]-Tb.Financiering[[#This Row],[Eigen
bijdrage]]-Tb.Financiering[[#This Row],[Andere
subsidie(s)]]-Tb.Financiering[[#This Row],[Anders]],0)</f>
        <v>0</v>
      </c>
      <c r="AH130" s="154">
        <f>IF(Tb.Financiering[[#This Row],[Pnr.]]=AH$7,Tb.Financiering[[#This Row],[Te financieren]]-Tb.Financiering[[#This Row],[Eigen
bijdrage]]-Tb.Financiering[[#This Row],[Andere
subsidie(s)]]-Tb.Financiering[[#This Row],[Anders]],0)</f>
        <v>0</v>
      </c>
      <c r="AI130" s="154">
        <f>IF(Tb.Financiering[[#This Row],[Pnr.]]=AI$7,Tb.Financiering[[#This Row],[Te financieren]]-Tb.Financiering[[#This Row],[Eigen
bijdrage]]-Tb.Financiering[[#This Row],[Andere
subsidie(s)]]-Tb.Financiering[[#This Row],[Anders]],0)</f>
        <v>0</v>
      </c>
      <c r="AJ130" s="154">
        <f>IF(Tb.Financiering[[#This Row],[Pnr.]]=AJ$7,Tb.Financiering[[#This Row],[Te financieren]]-Tb.Financiering[[#This Row],[Eigen
bijdrage]]-Tb.Financiering[[#This Row],[Andere
subsidie(s)]]-Tb.Financiering[[#This Row],[Anders]],0)</f>
        <v>0</v>
      </c>
      <c r="AK130" s="154">
        <f>IF(Tb.Financiering[[#This Row],[Pnr.]]=AK$7,Tb.Financiering[[#This Row],[Te financieren]]-Tb.Financiering[[#This Row],[Eigen
bijdrage]]-Tb.Financiering[[#This Row],[Andere
subsidie(s)]]-Tb.Financiering[[#This Row],[Anders]],0)</f>
        <v>0</v>
      </c>
      <c r="AL130" s="154">
        <f>IF(Tb.Financiering[[#This Row],[Pnr.]]=AL$7,Tb.Financiering[[#This Row],[Te financieren]]-Tb.Financiering[[#This Row],[Eigen
bijdrage]]-Tb.Financiering[[#This Row],[Andere
subsidie(s)]]-Tb.Financiering[[#This Row],[Anders]],0)</f>
        <v>0</v>
      </c>
      <c r="AM130" s="154">
        <f>IF(Tb.Financiering[[#This Row],[Pnr.]]=AM$7,Tb.Financiering[[#This Row],[Te financieren]]-Tb.Financiering[[#This Row],[Eigen
bijdrage]]-Tb.Financiering[[#This Row],[Andere
subsidie(s)]]-Tb.Financiering[[#This Row],[Anders]],0)</f>
        <v>0</v>
      </c>
      <c r="AN130" s="154">
        <f>IF(Tb.Financiering[[#This Row],[Pnr.]]=AN$7,Tb.Financiering[[#This Row],[Te financieren]]-Tb.Financiering[[#This Row],[Eigen
bijdrage]]-Tb.Financiering[[#This Row],[Andere
subsidie(s)]]-Tb.Financiering[[#This Row],[Anders]],0)</f>
        <v>0</v>
      </c>
      <c r="AO130" s="154">
        <f>IF(Tb.Financiering[[#This Row],[Pnr.]]=AO$7,Tb.Financiering[[#This Row],[Te financieren]]-Tb.Financiering[[#This Row],[Eigen
bijdrage]]-Tb.Financiering[[#This Row],[Andere
subsidie(s)]]-Tb.Financiering[[#This Row],[Anders]],0)</f>
        <v>0</v>
      </c>
      <c r="AP130" s="154">
        <f>IF(Tb.Financiering[[#This Row],[Pnr.]]=AP$7,Tb.Financiering[[#This Row],[Te financieren]]-Tb.Financiering[[#This Row],[Eigen
bijdrage]]-Tb.Financiering[[#This Row],[Andere
subsidie(s)]]-Tb.Financiering[[#This Row],[Anders]],0)</f>
        <v>0</v>
      </c>
      <c r="AQ130" s="154">
        <f>IF(Tb.Financiering[[#This Row],[Pnr.]]=AQ$7,Tb.Financiering[[#This Row],[Te financieren]]-Tb.Financiering[[#This Row],[Eigen
bijdrage]]-Tb.Financiering[[#This Row],[Andere
subsidie(s)]]-Tb.Financiering[[#This Row],[Anders]],0)</f>
        <v>0</v>
      </c>
      <c r="AR130" s="154">
        <f>IF(Tb.Financiering[[#This Row],[Pnr.]]=AR$7,Tb.Financiering[[#This Row],[Te financieren]]-Tb.Financiering[[#This Row],[Eigen
bijdrage]]-Tb.Financiering[[#This Row],[Andere
subsidie(s)]]-Tb.Financiering[[#This Row],[Anders]],0)</f>
        <v>0</v>
      </c>
      <c r="AS130" s="154">
        <f>IF(Tb.Financiering[[#This Row],[Pnr.]]=AS$7,Tb.Financiering[[#This Row],[Te financieren]]-Tb.Financiering[[#This Row],[Eigen
bijdrage]]-Tb.Financiering[[#This Row],[Andere
subsidie(s)]]-Tb.Financiering[[#This Row],[Anders]],0)</f>
        <v>0</v>
      </c>
      <c r="AT130" s="154">
        <f>IF(Tb.Financiering[[#This Row],[Pnr.]]=AT$7,Tb.Financiering[[#This Row],[Te financieren]]-Tb.Financiering[[#This Row],[Eigen
bijdrage]]-Tb.Financiering[[#This Row],[Andere
subsidie(s)]]-Tb.Financiering[[#This Row],[Anders]],0)</f>
        <v>0</v>
      </c>
      <c r="AU130" s="154">
        <f>IF(Tb.Financiering[[#This Row],[Pnr.]]=AU$7,Tb.Financiering[[#This Row],[Te financieren]]-Tb.Financiering[[#This Row],[Eigen
bijdrage]]-Tb.Financiering[[#This Row],[Andere
subsidie(s)]]-Tb.Financiering[[#This Row],[Anders]],0)</f>
        <v>0</v>
      </c>
      <c r="AV130" s="154">
        <f>IF(Tb.Financiering[[#This Row],[Pnr.]]=AV$7,Tb.Financiering[[#This Row],[Te financieren]]-Tb.Financiering[[#This Row],[Eigen
bijdrage]]-Tb.Financiering[[#This Row],[Andere
subsidie(s)]]-Tb.Financiering[[#This Row],[Anders]],0)</f>
        <v>0</v>
      </c>
      <c r="AW130" s="154">
        <f>IF(Tb.Financiering[[#This Row],[Pnr.]]=AW$7,Tb.Financiering[[#This Row],[Te financieren]]-Tb.Financiering[[#This Row],[Eigen
bijdrage]]-Tb.Financiering[[#This Row],[Andere
subsidie(s)]]-Tb.Financiering[[#This Row],[Anders]],0)</f>
        <v>0</v>
      </c>
      <c r="AX130" s="154">
        <f>IF(Tb.Financiering[[#This Row],[Pnr.]]=AX$7,Tb.Financiering[[#This Row],[Te financieren]]-Tb.Financiering[[#This Row],[Eigen
bijdrage]]-Tb.Financiering[[#This Row],[Andere
subsidie(s)]]-Tb.Financiering[[#This Row],[Anders]],0)</f>
        <v>0</v>
      </c>
      <c r="AY130" s="154">
        <f>IF(Tb.Financiering[[#This Row],[Pnr.]]=AY$7,Tb.Financiering[[#This Row],[Te financieren]]-Tb.Financiering[[#This Row],[Eigen
bijdrage]]-Tb.Financiering[[#This Row],[Andere
subsidie(s)]]-Tb.Financiering[[#This Row],[Anders]],0)</f>
        <v>0</v>
      </c>
      <c r="AZ130" s="154">
        <f>IF(Tb.Financiering[[#This Row],[Pnr.]]=AZ$7,Tb.Financiering[[#This Row],[Te financieren]]-Tb.Financiering[[#This Row],[Eigen
bijdrage]]-Tb.Financiering[[#This Row],[Andere
subsidie(s)]]-Tb.Financiering[[#This Row],[Anders]],0)</f>
        <v>0</v>
      </c>
      <c r="BA130" s="154">
        <f>IF(Tb.Financiering[[#This Row],[Pnr.]]=BA$7,Tb.Financiering[[#This Row],[Te financieren]]-Tb.Financiering[[#This Row],[Eigen
bijdrage]]-Tb.Financiering[[#This Row],[Andere
subsidie(s)]]-Tb.Financiering[[#This Row],[Anders]],0)</f>
        <v>0</v>
      </c>
      <c r="BB130" s="154">
        <f>IF(Tb.Financiering[[#This Row],[Pnr.]]=BB$7,Tb.Financiering[[#This Row],[Te financieren]]-Tb.Financiering[[#This Row],[Eigen
bijdrage]]-Tb.Financiering[[#This Row],[Andere
subsidie(s)]]-Tb.Financiering[[#This Row],[Anders]],0)</f>
        <v>0</v>
      </c>
      <c r="BC130" s="154">
        <f>IF(Tb.Financiering[[#This Row],[Pnr.]]=BC$7,Tb.Financiering[[#This Row],[Te financieren]]-Tb.Financiering[[#This Row],[Eigen
bijdrage]]-Tb.Financiering[[#This Row],[Andere
subsidie(s)]]-Tb.Financiering[[#This Row],[Anders]],0)</f>
        <v>0</v>
      </c>
      <c r="BD130" s="154">
        <f>IF(Tb.Financiering[[#This Row],[Pnr.]]=BD$7,Tb.Financiering[[#This Row],[Te financieren]]-Tb.Financiering[[#This Row],[Eigen
bijdrage]]-Tb.Financiering[[#This Row],[Andere
subsidie(s)]]-Tb.Financiering[[#This Row],[Anders]],0)</f>
        <v>0</v>
      </c>
      <c r="BE130" s="154">
        <f>IF(Tb.Financiering[[#This Row],[Pnr.]]=BE$7,Tb.Financiering[[#This Row],[Te financieren]]-Tb.Financiering[[#This Row],[Eigen
bijdrage]]-Tb.Financiering[[#This Row],[Andere
subsidie(s)]]-Tb.Financiering[[#This Row],[Anders]],0)</f>
        <v>0</v>
      </c>
      <c r="BF130" s="154">
        <f>IF(Tb.Financiering[[#This Row],[Pnr.]]=BF$7,Tb.Financiering[[#This Row],[Te financieren]]-Tb.Financiering[[#This Row],[Eigen
bijdrage]]-Tb.Financiering[[#This Row],[Andere
subsidie(s)]]-Tb.Financiering[[#This Row],[Anders]],0)</f>
        <v>0</v>
      </c>
      <c r="BG130" s="154">
        <f>IF(Tb.Financiering[[#This Row],[Pnr.]]=BG$7,Tb.Financiering[[#This Row],[Te financieren]]-Tb.Financiering[[#This Row],[Eigen
bijdrage]]-Tb.Financiering[[#This Row],[Andere
subsidie(s)]]-Tb.Financiering[[#This Row],[Anders]],0)</f>
        <v>0</v>
      </c>
      <c r="BH130" s="154">
        <f>IF(Tb.Financiering[[#This Row],[Pnr.]]=BH$7,Tb.Financiering[[#This Row],[Te financieren]]-Tb.Financiering[[#This Row],[Eigen
bijdrage]]-Tb.Financiering[[#This Row],[Andere
subsidie(s)]]-Tb.Financiering[[#This Row],[Anders]],0)</f>
        <v>0</v>
      </c>
      <c r="BI130" s="154">
        <f>IF(Tb.Financiering[[#This Row],[Pnr.]]=BI$7,Tb.Financiering[[#This Row],[Te financieren]]-Tb.Financiering[[#This Row],[Eigen
bijdrage]]-Tb.Financiering[[#This Row],[Andere
subsidie(s)]]-Tb.Financiering[[#This Row],[Anders]],0)</f>
        <v>0</v>
      </c>
      <c r="BJ130" s="154">
        <f>IF(Tb.Financiering[[#This Row],[Pnr.]]=BJ$7,Tb.Financiering[[#This Row],[Te financieren]]-Tb.Financiering[[#This Row],[Eigen
bijdrage]]-Tb.Financiering[[#This Row],[Andere
subsidie(s)]]-Tb.Financiering[[#This Row],[Anders]],0)</f>
        <v>0</v>
      </c>
      <c r="BK130" s="154">
        <f>IF(Tb.Financiering[[#This Row],[Pnr.]]=BK$7,Tb.Financiering[[#This Row],[Te financieren]]-Tb.Financiering[[#This Row],[Eigen
bijdrage]]-Tb.Financiering[[#This Row],[Andere
subsidie(s)]]-Tb.Financiering[[#This Row],[Anders]],0)</f>
        <v>0</v>
      </c>
      <c r="BL130" s="154">
        <f>IF(Tb.Financiering[[#This Row],[Pnr.]]=BL$7,Tb.Financiering[[#This Row],[Te financieren]]-Tb.Financiering[[#This Row],[Eigen
bijdrage]]-Tb.Financiering[[#This Row],[Andere
subsidie(s)]]-Tb.Financiering[[#This Row],[Anders]],0)</f>
        <v>0</v>
      </c>
      <c r="BM130" s="154">
        <f>IF(Tb.Financiering[[#This Row],[Pnr.]]=BM$7,Tb.Financiering[[#This Row],[Te financieren]]-Tb.Financiering[[#This Row],[Eigen
bijdrage]]-Tb.Financiering[[#This Row],[Andere
subsidie(s)]]-Tb.Financiering[[#This Row],[Anders]],0)</f>
        <v>0</v>
      </c>
      <c r="BN130" s="259">
        <f>IF(Tb.Financiering[[#This Row],[Pnr.]]=BN$7,Tb.Financiering[[#This Row],[Eigen
bijdrage]]+Tb.Financiering[[#This Row],[Andere
subsidie(s)]]+Tb.Financiering[[#This Row],[Anders]],0)</f>
        <v>0</v>
      </c>
      <c r="BO130" s="259">
        <f>IF(Tb.Financiering[[#This Row],[Pnr.]]=BO$7,Tb.Financiering[[#This Row],[Eigen
bijdrage]]+Tb.Financiering[[#This Row],[Andere
subsidie(s)]]+Tb.Financiering[[#This Row],[Anders]],0)</f>
        <v>0</v>
      </c>
      <c r="BP130" s="259">
        <f>IF(Tb.Financiering[[#This Row],[Pnr.]]=BP$7,Tb.Financiering[[#This Row],[Eigen
bijdrage]]+Tb.Financiering[[#This Row],[Andere
subsidie(s)]]+Tb.Financiering[[#This Row],[Anders]],0)</f>
        <v>0</v>
      </c>
      <c r="BQ130" s="259">
        <f>IF(Tb.Financiering[[#This Row],[Pnr.]]=BQ$7,Tb.Financiering[[#This Row],[Eigen
bijdrage]]+Tb.Financiering[[#This Row],[Andere
subsidie(s)]]+Tb.Financiering[[#This Row],[Anders]],0)</f>
        <v>0</v>
      </c>
      <c r="BR130" s="259">
        <f>IF(Tb.Financiering[[#This Row],[Pnr.]]=BR$7,Tb.Financiering[[#This Row],[Eigen
bijdrage]]+Tb.Financiering[[#This Row],[Andere
subsidie(s)]]+Tb.Financiering[[#This Row],[Anders]],0)</f>
        <v>0</v>
      </c>
      <c r="BS130" s="259">
        <f>IF(Tb.Financiering[[#This Row],[Pnr.]]=BS$7,Tb.Financiering[[#This Row],[Eigen
bijdrage]]+Tb.Financiering[[#This Row],[Andere
subsidie(s)]]+Tb.Financiering[[#This Row],[Anders]],0)</f>
        <v>0</v>
      </c>
      <c r="BT130" s="259">
        <f>IF(Tb.Financiering[[#This Row],[Pnr.]]=BT$7,Tb.Financiering[[#This Row],[Eigen
bijdrage]]+Tb.Financiering[[#This Row],[Andere
subsidie(s)]]+Tb.Financiering[[#This Row],[Anders]],0)</f>
        <v>0</v>
      </c>
      <c r="BU130" s="259">
        <f>IF(Tb.Financiering[[#This Row],[Pnr.]]=BU$7,Tb.Financiering[[#This Row],[Eigen
bijdrage]]+Tb.Financiering[[#This Row],[Andere
subsidie(s)]]+Tb.Financiering[[#This Row],[Anders]],0)</f>
        <v>0</v>
      </c>
      <c r="BV130" s="259">
        <f>IF(Tb.Financiering[[#This Row],[Pnr.]]=BV$7,Tb.Financiering[[#This Row],[Eigen
bijdrage]]+Tb.Financiering[[#This Row],[Andere
subsidie(s)]]+Tb.Financiering[[#This Row],[Anders]],0)</f>
        <v>0</v>
      </c>
      <c r="BW130" s="259">
        <f>IF(Tb.Financiering[[#This Row],[Pnr.]]=BW$7,Tb.Financiering[[#This Row],[Eigen
bijdrage]]+Tb.Financiering[[#This Row],[Andere
subsidie(s)]]+Tb.Financiering[[#This Row],[Anders]],0)</f>
        <v>0</v>
      </c>
      <c r="BX130" s="259">
        <f>IF(Tb.Financiering[[#This Row],[Pnr.]]=BX$7,Tb.Financiering[[#This Row],[Eigen
bijdrage]]+Tb.Financiering[[#This Row],[Andere
subsidie(s)]]+Tb.Financiering[[#This Row],[Anders]],0)</f>
        <v>0</v>
      </c>
      <c r="BY130" s="259">
        <f>IF(Tb.Financiering[[#This Row],[Pnr.]]=BY$7,Tb.Financiering[[#This Row],[Eigen
bijdrage]]+Tb.Financiering[[#This Row],[Andere
subsidie(s)]]+Tb.Financiering[[#This Row],[Anders]],0)</f>
        <v>0</v>
      </c>
      <c r="BZ130" s="259">
        <f>IF(Tb.Financiering[[#This Row],[Pnr.]]=BZ$7,Tb.Financiering[[#This Row],[Eigen
bijdrage]]+Tb.Financiering[[#This Row],[Andere
subsidie(s)]]+Tb.Financiering[[#This Row],[Anders]],0)</f>
        <v>0</v>
      </c>
      <c r="CA130" s="259">
        <f>IF(Tb.Financiering[[#This Row],[Pnr.]]=CA$7,Tb.Financiering[[#This Row],[Eigen
bijdrage]]+Tb.Financiering[[#This Row],[Andere
subsidie(s)]]+Tb.Financiering[[#This Row],[Anders]],0)</f>
        <v>0</v>
      </c>
      <c r="CB130" s="259">
        <f>IF(Tb.Financiering[[#This Row],[Pnr.]]=CB$7,Tb.Financiering[[#This Row],[Eigen
bijdrage]]+Tb.Financiering[[#This Row],[Andere
subsidie(s)]]+Tb.Financiering[[#This Row],[Anders]],0)</f>
        <v>0</v>
      </c>
      <c r="CC130" s="259">
        <f>IF(Tb.Financiering[[#This Row],[Pnr.]]=CC$7,Tb.Financiering[[#This Row],[Eigen
bijdrage]]+Tb.Financiering[[#This Row],[Andere
subsidie(s)]]+Tb.Financiering[[#This Row],[Anders]],0)</f>
        <v>0</v>
      </c>
      <c r="CD130" s="259">
        <f>IF(Tb.Financiering[[#This Row],[Pnr.]]=CD$7,Tb.Financiering[[#This Row],[Eigen
bijdrage]]+Tb.Financiering[[#This Row],[Andere
subsidie(s)]]+Tb.Financiering[[#This Row],[Anders]],0)</f>
        <v>0</v>
      </c>
      <c r="CE130" s="259">
        <f>IF(Tb.Financiering[[#This Row],[Pnr.]]=CE$7,Tb.Financiering[[#This Row],[Eigen
bijdrage]]+Tb.Financiering[[#This Row],[Andere
subsidie(s)]]+Tb.Financiering[[#This Row],[Anders]],0)</f>
        <v>0</v>
      </c>
      <c r="CF130" s="259">
        <f>IF(Tb.Financiering[[#This Row],[Pnr.]]=CF$7,Tb.Financiering[[#This Row],[Eigen
bijdrage]]+Tb.Financiering[[#This Row],[Andere
subsidie(s)]]+Tb.Financiering[[#This Row],[Anders]],0)</f>
        <v>0</v>
      </c>
      <c r="CG130" s="259">
        <f>IF(Tb.Financiering[[#This Row],[Pnr.]]=CG$7,Tb.Financiering[[#This Row],[Eigen
bijdrage]]+Tb.Financiering[[#This Row],[Andere
subsidie(s)]]+Tb.Financiering[[#This Row],[Anders]],0)</f>
        <v>0</v>
      </c>
      <c r="CH130" s="259">
        <f>IF(Tb.Financiering[[#This Row],[Pnr.]]=CH$7,Tb.Financiering[[#This Row],[Eigen
bijdrage]]+Tb.Financiering[[#This Row],[Andere
subsidie(s)]]+Tb.Financiering[[#This Row],[Anders]],0)</f>
        <v>0</v>
      </c>
      <c r="CI130" s="259">
        <f>IF(Tb.Financiering[[#This Row],[Pnr.]]=CI$7,Tb.Financiering[[#This Row],[Eigen
bijdrage]]+Tb.Financiering[[#This Row],[Andere
subsidie(s)]]+Tb.Financiering[[#This Row],[Anders]],0)</f>
        <v>0</v>
      </c>
      <c r="CJ130" s="259">
        <f>IF(Tb.Financiering[[#This Row],[Pnr.]]=CJ$7,Tb.Financiering[[#This Row],[Eigen
bijdrage]]+Tb.Financiering[[#This Row],[Andere
subsidie(s)]]+Tb.Financiering[[#This Row],[Anders]],0)</f>
        <v>0</v>
      </c>
      <c r="CK130" s="259">
        <f>IF(Tb.Financiering[[#This Row],[Pnr.]]=CK$7,Tb.Financiering[[#This Row],[Eigen
bijdrage]]+Tb.Financiering[[#This Row],[Andere
subsidie(s)]]+Tb.Financiering[[#This Row],[Anders]],0)</f>
        <v>0</v>
      </c>
      <c r="CL130" s="259">
        <f>IF(Tb.Financiering[[#This Row],[Pnr.]]=CL$7,Tb.Financiering[[#This Row],[Eigen
bijdrage]]+Tb.Financiering[[#This Row],[Andere
subsidie(s)]]+Tb.Financiering[[#This Row],[Anders]],0)</f>
        <v>0</v>
      </c>
      <c r="CM130" s="259">
        <f>IF(Tb.Financiering[[#This Row],[Pnr.]]=CM$7,Tb.Financiering[[#This Row],[Eigen
bijdrage]]+Tb.Financiering[[#This Row],[Andere
subsidie(s)]]+Tb.Financiering[[#This Row],[Anders]],0)</f>
        <v>0</v>
      </c>
      <c r="CN130" s="259">
        <f>IF(Tb.Financiering[[#This Row],[Pnr.]]=CN$7,Tb.Financiering[[#This Row],[Eigen
bijdrage]]+Tb.Financiering[[#This Row],[Andere
subsidie(s)]]+Tb.Financiering[[#This Row],[Anders]],0)</f>
        <v>0</v>
      </c>
      <c r="CO130" s="259">
        <f>IF(Tb.Financiering[[#This Row],[Pnr.]]=CO$7,Tb.Financiering[[#This Row],[Eigen
bijdrage]]+Tb.Financiering[[#This Row],[Andere
subsidie(s)]]+Tb.Financiering[[#This Row],[Anders]],0)</f>
        <v>0</v>
      </c>
      <c r="CP130" s="259">
        <f>IF(Tb.Financiering[[#This Row],[Pnr.]]=CP$7,Tb.Financiering[[#This Row],[Eigen
bijdrage]]+Tb.Financiering[[#This Row],[Andere
subsidie(s)]]+Tb.Financiering[[#This Row],[Anders]],0)</f>
        <v>0</v>
      </c>
      <c r="CQ130" s="259">
        <f>IF(Tb.Financiering[[#This Row],[Pnr.]]=CQ$7,Tb.Financiering[[#This Row],[Eigen
bijdrage]]+Tb.Financiering[[#This Row],[Andere
subsidie(s)]]+Tb.Financiering[[#This Row],[Anders]],0)</f>
        <v>0</v>
      </c>
      <c r="CR130" s="259">
        <f>IF(Tb.Financiering[[#This Row],[Pnr.]]=CR$7,Tb.Financiering[[#This Row],[Eigen
bijdrage]]+Tb.Financiering[[#This Row],[Andere
subsidie(s)]]+Tb.Financiering[[#This Row],[Anders]],0)</f>
        <v>0</v>
      </c>
      <c r="CS130" s="259">
        <f>IF(Tb.Financiering[[#This Row],[Pnr.]]=CS$7,Tb.Financiering[[#This Row],[Eigen
bijdrage]]+Tb.Financiering[[#This Row],[Andere
subsidie(s)]]+Tb.Financiering[[#This Row],[Anders]],0)</f>
        <v>0</v>
      </c>
      <c r="CT130" s="259">
        <f>IF(Tb.Financiering[[#This Row],[Pnr.]]=CT$7,Tb.Financiering[[#This Row],[Eigen
bijdrage]]+Tb.Financiering[[#This Row],[Andere
subsidie(s)]]+Tb.Financiering[[#This Row],[Anders]],0)</f>
        <v>0</v>
      </c>
      <c r="CU130" s="259">
        <f>IF(Tb.Financiering[[#This Row],[Pnr.]]=CU$7,Tb.Financiering[[#This Row],[Eigen
bijdrage]]+Tb.Financiering[[#This Row],[Andere
subsidie(s)]]+Tb.Financiering[[#This Row],[Anders]],0)</f>
        <v>0</v>
      </c>
      <c r="CV130" s="259">
        <f>IF(Tb.Financiering[[#This Row],[Pnr.]]=CV$7,Tb.Financiering[[#This Row],[Eigen
bijdrage]]+Tb.Financiering[[#This Row],[Andere
subsidie(s)]]+Tb.Financiering[[#This Row],[Anders]],0)</f>
        <v>0</v>
      </c>
      <c r="CW130" s="259">
        <f>IF(Tb.Financiering[[#This Row],[Pnr.]]=CW$7,Tb.Financiering[[#This Row],[Eigen
bijdrage]]+Tb.Financiering[[#This Row],[Andere
subsidie(s)]]+Tb.Financiering[[#This Row],[Anders]],0)</f>
        <v>0</v>
      </c>
      <c r="CX130" s="259">
        <f>IF(Tb.Financiering[[#This Row],[Pnr.]]=CX$7,Tb.Financiering[[#This Row],[Eigen
bijdrage]]+Tb.Financiering[[#This Row],[Andere
subsidie(s)]]+Tb.Financiering[[#This Row],[Anders]],0)</f>
        <v>0</v>
      </c>
      <c r="CY130" s="259">
        <f>IF(Tb.Financiering[[#This Row],[Pnr.]]=CY$7,Tb.Financiering[[#This Row],[Eigen
bijdrage]]+Tb.Financiering[[#This Row],[Andere
subsidie(s)]]+Tb.Financiering[[#This Row],[Anders]],0)</f>
        <v>0</v>
      </c>
      <c r="CZ130" s="259">
        <f>IF(Tb.Financiering[[#This Row],[Pnr.]]=CZ$7,Tb.Financiering[[#This Row],[Eigen
bijdrage]]+Tb.Financiering[[#This Row],[Andere
subsidie(s)]]+Tb.Financiering[[#This Row],[Anders]],0)</f>
        <v>0</v>
      </c>
      <c r="DA130" s="259">
        <f>IF(Tb.Financiering[[#This Row],[Pnr.]]=DA$7,Tb.Financiering[[#This Row],[Eigen
bijdrage]]+Tb.Financiering[[#This Row],[Andere
subsidie(s)]]+Tb.Financiering[[#This Row],[Anders]],0)</f>
        <v>0</v>
      </c>
      <c r="DB130" s="259">
        <f>IF(Tb.Financiering[[#This Row],[Pnr.]]=DB$7,Tb.Financiering[[#This Row],[Eigen
bijdrage]]+Tb.Financiering[[#This Row],[Andere
subsidie(s)]]+Tb.Financiering[[#This Row],[Anders]],0)</f>
        <v>0</v>
      </c>
      <c r="DC130" s="259">
        <f>IF(Tb.Financiering[[#This Row],[Pnr.]]=DC$7,Tb.Financiering[[#This Row],[Eigen
bijdrage]]+Tb.Financiering[[#This Row],[Andere
subsidie(s)]]+Tb.Financiering[[#This Row],[Anders]],0)</f>
        <v>0</v>
      </c>
      <c r="DD130" s="259">
        <f>IF(Tb.Financiering[[#This Row],[Pnr.]]=DD$7,Tb.Financiering[[#This Row],[Eigen
bijdrage]]+Tb.Financiering[[#This Row],[Andere
subsidie(s)]]+Tb.Financiering[[#This Row],[Anders]],0)</f>
        <v>0</v>
      </c>
      <c r="DE130" s="259">
        <f>IF(Tb.Financiering[[#This Row],[Pnr.]]=DE$7,Tb.Financiering[[#This Row],[Eigen
bijdrage]]+Tb.Financiering[[#This Row],[Andere
subsidie(s)]]+Tb.Financiering[[#This Row],[Anders]],0)</f>
        <v>0</v>
      </c>
      <c r="DF130" s="259">
        <f>IF(Tb.Financiering[[#This Row],[Pnr.]]=DF$7,Tb.Financiering[[#This Row],[Eigen
bijdrage]]+Tb.Financiering[[#This Row],[Andere
subsidie(s)]]+Tb.Financiering[[#This Row],[Anders]],0)</f>
        <v>0</v>
      </c>
      <c r="DG130" s="259">
        <f>IF(Tb.Financiering[[#This Row],[Pnr.]]=DG$7,Tb.Financiering[[#This Row],[Eigen
bijdrage]]+Tb.Financiering[[#This Row],[Andere
subsidie(s)]]+Tb.Financiering[[#This Row],[Anders]],0)</f>
        <v>0</v>
      </c>
      <c r="DH130" s="259">
        <f>IF(Tb.Financiering[[#This Row],[Pnr.]]=DH$7,Tb.Financiering[[#This Row],[Eigen
bijdrage]]+Tb.Financiering[[#This Row],[Andere
subsidie(s)]]+Tb.Financiering[[#This Row],[Anders]],0)</f>
        <v>0</v>
      </c>
      <c r="DI130" s="259">
        <f>IF(Tb.Financiering[[#This Row],[Pnr.]]=DI$7,Tb.Financiering[[#This Row],[Eigen
bijdrage]]+Tb.Financiering[[#This Row],[Andere
subsidie(s)]]+Tb.Financiering[[#This Row],[Anders]],0)</f>
        <v>0</v>
      </c>
      <c r="DJ130" s="259">
        <f>IF(Tb.Financiering[[#This Row],[Pnr.]]=DJ$7,Tb.Financiering[[#This Row],[Eigen
bijdrage]]+Tb.Financiering[[#This Row],[Andere
subsidie(s)]]+Tb.Financiering[[#This Row],[Anders]],0)</f>
        <v>0</v>
      </c>
      <c r="DK130" s="259">
        <f>IF(Tb.Financiering[[#This Row],[Pnr.]]=DK$7,Tb.Financiering[[#This Row],[Eigen
bijdrage]]+Tb.Financiering[[#This Row],[Andere
subsidie(s)]]+Tb.Financiering[[#This Row],[Anders]],0)</f>
        <v>0</v>
      </c>
      <c r="XEZ130" s="267"/>
      <c r="XFA130" s="267"/>
      <c r="XFB130" s="267"/>
      <c r="XFC130" s="267"/>
      <c r="XFD130" s="31"/>
    </row>
    <row r="131" spans="1:115 16380:16384" s="4" customFormat="1" x14ac:dyDescent="0.3">
      <c r="A131" s="31"/>
      <c r="B131" s="147"/>
      <c r="C131" s="147"/>
      <c r="D131" s="11">
        <f>SUMIF(Tbl.Kosten[PSAnr.],Tb.Financiering[[#This Row],[PSAnr.]],Tbl.Kosten[Totaal kosten])</f>
        <v>0</v>
      </c>
      <c r="E131" s="164">
        <f>SUMIF(Tbl.Kosten[PSAnr.],Tb.Financiering[[#This Row],[PSAnr.]],Tbl.Kosten[Subsidie])</f>
        <v>0</v>
      </c>
      <c r="F131" s="165"/>
      <c r="G131" s="164">
        <f>Tb.Financiering[[#This Row],[Begrote kosten]]-Tb.Financiering[[#This Row],[Berekende GLB subsidie]]-Tb.Financiering[[#This Row],[Correctie GLB subsidie]]</f>
        <v>0</v>
      </c>
      <c r="H131" s="166"/>
      <c r="I131" s="166"/>
      <c r="J131" s="166"/>
      <c r="K131" s="162"/>
      <c r="L131" s="97">
        <f>Tb.Financiering[[#This Row],[Te financieren]]-SUM(Tb.Financiering[[#This Row],[Eigen
bijdrage]:[Anders]])</f>
        <v>0</v>
      </c>
      <c r="M131" s="170" t="str">
        <f>IFERROR(VLOOKUP(Tb.Financiering[[#This Row],[Partnernaam]],Tbl.Projectpartners[[Naam]:[PNr.]],9,FALSE),"")</f>
        <v/>
      </c>
      <c r="N131" s="152" t="str">
        <f>IFERROR(VLOOKUP(Tb.Financiering[[#This Row],[Subsidiabele activiteit]],Tbl.Subsidiehoogte[[Subsidieactiviteit]:[SAnr.]],3,FALSE),"")</f>
        <v/>
      </c>
      <c r="O131" s="152" t="str">
        <f>_xlfn.CONCAT(Tb.Financiering[[#This Row],[Pnr.]],Tb.Financiering[[#This Row],[SAnr.]])</f>
        <v/>
      </c>
      <c r="P131" s="154">
        <f>IF(Tb.Financiering[[#This Row],[Pnr.]]=P$7,Tb.Financiering[[#This Row],[Te financieren]]-Tb.Financiering[[#This Row],[Eigen
bijdrage]]-Tb.Financiering[[#This Row],[Andere
subsidie(s)]]-Tb.Financiering[[#This Row],[Anders]],0)</f>
        <v>0</v>
      </c>
      <c r="Q131" s="154">
        <f>IF(Tb.Financiering[[#This Row],[Pnr.]]=Q$7,Tb.Financiering[[#This Row],[Te financieren]]-Tb.Financiering[[#This Row],[Eigen
bijdrage]]-Tb.Financiering[[#This Row],[Andere
subsidie(s)]]-Tb.Financiering[[#This Row],[Anders]],0)</f>
        <v>0</v>
      </c>
      <c r="R131" s="154">
        <f>IF(Tb.Financiering[[#This Row],[Pnr.]]=R$7,Tb.Financiering[[#This Row],[Te financieren]]-Tb.Financiering[[#This Row],[Eigen
bijdrage]]-Tb.Financiering[[#This Row],[Andere
subsidie(s)]]-Tb.Financiering[[#This Row],[Anders]],0)</f>
        <v>0</v>
      </c>
      <c r="S131" s="154">
        <f>IF(Tb.Financiering[[#This Row],[Pnr.]]=S$7,Tb.Financiering[[#This Row],[Te financieren]]-Tb.Financiering[[#This Row],[Eigen
bijdrage]]-Tb.Financiering[[#This Row],[Andere
subsidie(s)]]-Tb.Financiering[[#This Row],[Anders]],0)</f>
        <v>0</v>
      </c>
      <c r="T131" s="154">
        <f>IF(Tb.Financiering[[#This Row],[Pnr.]]=T$7,Tb.Financiering[[#This Row],[Te financieren]]-Tb.Financiering[[#This Row],[Eigen
bijdrage]]-Tb.Financiering[[#This Row],[Andere
subsidie(s)]]-Tb.Financiering[[#This Row],[Anders]],0)</f>
        <v>0</v>
      </c>
      <c r="U131" s="154">
        <f>IF(Tb.Financiering[[#This Row],[Pnr.]]=U$7,Tb.Financiering[[#This Row],[Te financieren]]-Tb.Financiering[[#This Row],[Eigen
bijdrage]]-Tb.Financiering[[#This Row],[Andere
subsidie(s)]]-Tb.Financiering[[#This Row],[Anders]],0)</f>
        <v>0</v>
      </c>
      <c r="V131" s="154">
        <f>IF(Tb.Financiering[[#This Row],[Pnr.]]=V$7,Tb.Financiering[[#This Row],[Te financieren]]-Tb.Financiering[[#This Row],[Eigen
bijdrage]]-Tb.Financiering[[#This Row],[Andere
subsidie(s)]]-Tb.Financiering[[#This Row],[Anders]],0)</f>
        <v>0</v>
      </c>
      <c r="W131" s="154">
        <f>IF(Tb.Financiering[[#This Row],[Pnr.]]=W$7,Tb.Financiering[[#This Row],[Te financieren]]-Tb.Financiering[[#This Row],[Eigen
bijdrage]]-Tb.Financiering[[#This Row],[Andere
subsidie(s)]]-Tb.Financiering[[#This Row],[Anders]],0)</f>
        <v>0</v>
      </c>
      <c r="X131" s="154">
        <f>IF(Tb.Financiering[[#This Row],[Pnr.]]=X$7,Tb.Financiering[[#This Row],[Te financieren]]-Tb.Financiering[[#This Row],[Eigen
bijdrage]]-Tb.Financiering[[#This Row],[Andere
subsidie(s)]]-Tb.Financiering[[#This Row],[Anders]],0)</f>
        <v>0</v>
      </c>
      <c r="Y131" s="154">
        <f>IF(Tb.Financiering[[#This Row],[Pnr.]]=Y$7,Tb.Financiering[[#This Row],[Te financieren]]-Tb.Financiering[[#This Row],[Eigen
bijdrage]]-Tb.Financiering[[#This Row],[Andere
subsidie(s)]]-Tb.Financiering[[#This Row],[Anders]],0)</f>
        <v>0</v>
      </c>
      <c r="Z131" s="154">
        <f>IF(Tb.Financiering[[#This Row],[Pnr.]]=Z$7,Tb.Financiering[[#This Row],[Te financieren]]-Tb.Financiering[[#This Row],[Eigen
bijdrage]]-Tb.Financiering[[#This Row],[Andere
subsidie(s)]]-Tb.Financiering[[#This Row],[Anders]],0)</f>
        <v>0</v>
      </c>
      <c r="AA131" s="154">
        <f>IF(Tb.Financiering[[#This Row],[Pnr.]]=AA$7,Tb.Financiering[[#This Row],[Te financieren]]-Tb.Financiering[[#This Row],[Eigen
bijdrage]]-Tb.Financiering[[#This Row],[Andere
subsidie(s)]]-Tb.Financiering[[#This Row],[Anders]],0)</f>
        <v>0</v>
      </c>
      <c r="AB131" s="154">
        <f>IF(Tb.Financiering[[#This Row],[Pnr.]]=AB$7,Tb.Financiering[[#This Row],[Te financieren]]-Tb.Financiering[[#This Row],[Eigen
bijdrage]]-Tb.Financiering[[#This Row],[Andere
subsidie(s)]]-Tb.Financiering[[#This Row],[Anders]],0)</f>
        <v>0</v>
      </c>
      <c r="AC131" s="154">
        <f>IF(Tb.Financiering[[#This Row],[Pnr.]]=AC$7,Tb.Financiering[[#This Row],[Te financieren]]-Tb.Financiering[[#This Row],[Eigen
bijdrage]]-Tb.Financiering[[#This Row],[Andere
subsidie(s)]]-Tb.Financiering[[#This Row],[Anders]],0)</f>
        <v>0</v>
      </c>
      <c r="AD131" s="154">
        <f>IF(Tb.Financiering[[#This Row],[Pnr.]]=AD$7,Tb.Financiering[[#This Row],[Te financieren]]-Tb.Financiering[[#This Row],[Eigen
bijdrage]]-Tb.Financiering[[#This Row],[Andere
subsidie(s)]]-Tb.Financiering[[#This Row],[Anders]],0)</f>
        <v>0</v>
      </c>
      <c r="AE131" s="154">
        <f>IF(Tb.Financiering[[#This Row],[Pnr.]]=AE$7,Tb.Financiering[[#This Row],[Te financieren]]-Tb.Financiering[[#This Row],[Eigen
bijdrage]]-Tb.Financiering[[#This Row],[Andere
subsidie(s)]]-Tb.Financiering[[#This Row],[Anders]],0)</f>
        <v>0</v>
      </c>
      <c r="AF131" s="154">
        <f>IF(Tb.Financiering[[#This Row],[Pnr.]]=AF$7,Tb.Financiering[[#This Row],[Te financieren]]-Tb.Financiering[[#This Row],[Eigen
bijdrage]]-Tb.Financiering[[#This Row],[Andere
subsidie(s)]]-Tb.Financiering[[#This Row],[Anders]],0)</f>
        <v>0</v>
      </c>
      <c r="AG131" s="154">
        <f>IF(Tb.Financiering[[#This Row],[Pnr.]]=AG$7,Tb.Financiering[[#This Row],[Te financieren]]-Tb.Financiering[[#This Row],[Eigen
bijdrage]]-Tb.Financiering[[#This Row],[Andere
subsidie(s)]]-Tb.Financiering[[#This Row],[Anders]],0)</f>
        <v>0</v>
      </c>
      <c r="AH131" s="154">
        <f>IF(Tb.Financiering[[#This Row],[Pnr.]]=AH$7,Tb.Financiering[[#This Row],[Te financieren]]-Tb.Financiering[[#This Row],[Eigen
bijdrage]]-Tb.Financiering[[#This Row],[Andere
subsidie(s)]]-Tb.Financiering[[#This Row],[Anders]],0)</f>
        <v>0</v>
      </c>
      <c r="AI131" s="154">
        <f>IF(Tb.Financiering[[#This Row],[Pnr.]]=AI$7,Tb.Financiering[[#This Row],[Te financieren]]-Tb.Financiering[[#This Row],[Eigen
bijdrage]]-Tb.Financiering[[#This Row],[Andere
subsidie(s)]]-Tb.Financiering[[#This Row],[Anders]],0)</f>
        <v>0</v>
      </c>
      <c r="AJ131" s="154">
        <f>IF(Tb.Financiering[[#This Row],[Pnr.]]=AJ$7,Tb.Financiering[[#This Row],[Te financieren]]-Tb.Financiering[[#This Row],[Eigen
bijdrage]]-Tb.Financiering[[#This Row],[Andere
subsidie(s)]]-Tb.Financiering[[#This Row],[Anders]],0)</f>
        <v>0</v>
      </c>
      <c r="AK131" s="154">
        <f>IF(Tb.Financiering[[#This Row],[Pnr.]]=AK$7,Tb.Financiering[[#This Row],[Te financieren]]-Tb.Financiering[[#This Row],[Eigen
bijdrage]]-Tb.Financiering[[#This Row],[Andere
subsidie(s)]]-Tb.Financiering[[#This Row],[Anders]],0)</f>
        <v>0</v>
      </c>
      <c r="AL131" s="154">
        <f>IF(Tb.Financiering[[#This Row],[Pnr.]]=AL$7,Tb.Financiering[[#This Row],[Te financieren]]-Tb.Financiering[[#This Row],[Eigen
bijdrage]]-Tb.Financiering[[#This Row],[Andere
subsidie(s)]]-Tb.Financiering[[#This Row],[Anders]],0)</f>
        <v>0</v>
      </c>
      <c r="AM131" s="154">
        <f>IF(Tb.Financiering[[#This Row],[Pnr.]]=AM$7,Tb.Financiering[[#This Row],[Te financieren]]-Tb.Financiering[[#This Row],[Eigen
bijdrage]]-Tb.Financiering[[#This Row],[Andere
subsidie(s)]]-Tb.Financiering[[#This Row],[Anders]],0)</f>
        <v>0</v>
      </c>
      <c r="AN131" s="154">
        <f>IF(Tb.Financiering[[#This Row],[Pnr.]]=AN$7,Tb.Financiering[[#This Row],[Te financieren]]-Tb.Financiering[[#This Row],[Eigen
bijdrage]]-Tb.Financiering[[#This Row],[Andere
subsidie(s)]]-Tb.Financiering[[#This Row],[Anders]],0)</f>
        <v>0</v>
      </c>
      <c r="AO131" s="154">
        <f>IF(Tb.Financiering[[#This Row],[Pnr.]]=AO$7,Tb.Financiering[[#This Row],[Te financieren]]-Tb.Financiering[[#This Row],[Eigen
bijdrage]]-Tb.Financiering[[#This Row],[Andere
subsidie(s)]]-Tb.Financiering[[#This Row],[Anders]],0)</f>
        <v>0</v>
      </c>
      <c r="AP131" s="154">
        <f>IF(Tb.Financiering[[#This Row],[Pnr.]]=AP$7,Tb.Financiering[[#This Row],[Te financieren]]-Tb.Financiering[[#This Row],[Eigen
bijdrage]]-Tb.Financiering[[#This Row],[Andere
subsidie(s)]]-Tb.Financiering[[#This Row],[Anders]],0)</f>
        <v>0</v>
      </c>
      <c r="AQ131" s="154">
        <f>IF(Tb.Financiering[[#This Row],[Pnr.]]=AQ$7,Tb.Financiering[[#This Row],[Te financieren]]-Tb.Financiering[[#This Row],[Eigen
bijdrage]]-Tb.Financiering[[#This Row],[Andere
subsidie(s)]]-Tb.Financiering[[#This Row],[Anders]],0)</f>
        <v>0</v>
      </c>
      <c r="AR131" s="154">
        <f>IF(Tb.Financiering[[#This Row],[Pnr.]]=AR$7,Tb.Financiering[[#This Row],[Te financieren]]-Tb.Financiering[[#This Row],[Eigen
bijdrage]]-Tb.Financiering[[#This Row],[Andere
subsidie(s)]]-Tb.Financiering[[#This Row],[Anders]],0)</f>
        <v>0</v>
      </c>
      <c r="AS131" s="154">
        <f>IF(Tb.Financiering[[#This Row],[Pnr.]]=AS$7,Tb.Financiering[[#This Row],[Te financieren]]-Tb.Financiering[[#This Row],[Eigen
bijdrage]]-Tb.Financiering[[#This Row],[Andere
subsidie(s)]]-Tb.Financiering[[#This Row],[Anders]],0)</f>
        <v>0</v>
      </c>
      <c r="AT131" s="154">
        <f>IF(Tb.Financiering[[#This Row],[Pnr.]]=AT$7,Tb.Financiering[[#This Row],[Te financieren]]-Tb.Financiering[[#This Row],[Eigen
bijdrage]]-Tb.Financiering[[#This Row],[Andere
subsidie(s)]]-Tb.Financiering[[#This Row],[Anders]],0)</f>
        <v>0</v>
      </c>
      <c r="AU131" s="154">
        <f>IF(Tb.Financiering[[#This Row],[Pnr.]]=AU$7,Tb.Financiering[[#This Row],[Te financieren]]-Tb.Financiering[[#This Row],[Eigen
bijdrage]]-Tb.Financiering[[#This Row],[Andere
subsidie(s)]]-Tb.Financiering[[#This Row],[Anders]],0)</f>
        <v>0</v>
      </c>
      <c r="AV131" s="154">
        <f>IF(Tb.Financiering[[#This Row],[Pnr.]]=AV$7,Tb.Financiering[[#This Row],[Te financieren]]-Tb.Financiering[[#This Row],[Eigen
bijdrage]]-Tb.Financiering[[#This Row],[Andere
subsidie(s)]]-Tb.Financiering[[#This Row],[Anders]],0)</f>
        <v>0</v>
      </c>
      <c r="AW131" s="154">
        <f>IF(Tb.Financiering[[#This Row],[Pnr.]]=AW$7,Tb.Financiering[[#This Row],[Te financieren]]-Tb.Financiering[[#This Row],[Eigen
bijdrage]]-Tb.Financiering[[#This Row],[Andere
subsidie(s)]]-Tb.Financiering[[#This Row],[Anders]],0)</f>
        <v>0</v>
      </c>
      <c r="AX131" s="154">
        <f>IF(Tb.Financiering[[#This Row],[Pnr.]]=AX$7,Tb.Financiering[[#This Row],[Te financieren]]-Tb.Financiering[[#This Row],[Eigen
bijdrage]]-Tb.Financiering[[#This Row],[Andere
subsidie(s)]]-Tb.Financiering[[#This Row],[Anders]],0)</f>
        <v>0</v>
      </c>
      <c r="AY131" s="154">
        <f>IF(Tb.Financiering[[#This Row],[Pnr.]]=AY$7,Tb.Financiering[[#This Row],[Te financieren]]-Tb.Financiering[[#This Row],[Eigen
bijdrage]]-Tb.Financiering[[#This Row],[Andere
subsidie(s)]]-Tb.Financiering[[#This Row],[Anders]],0)</f>
        <v>0</v>
      </c>
      <c r="AZ131" s="154">
        <f>IF(Tb.Financiering[[#This Row],[Pnr.]]=AZ$7,Tb.Financiering[[#This Row],[Te financieren]]-Tb.Financiering[[#This Row],[Eigen
bijdrage]]-Tb.Financiering[[#This Row],[Andere
subsidie(s)]]-Tb.Financiering[[#This Row],[Anders]],0)</f>
        <v>0</v>
      </c>
      <c r="BA131" s="154">
        <f>IF(Tb.Financiering[[#This Row],[Pnr.]]=BA$7,Tb.Financiering[[#This Row],[Te financieren]]-Tb.Financiering[[#This Row],[Eigen
bijdrage]]-Tb.Financiering[[#This Row],[Andere
subsidie(s)]]-Tb.Financiering[[#This Row],[Anders]],0)</f>
        <v>0</v>
      </c>
      <c r="BB131" s="154">
        <f>IF(Tb.Financiering[[#This Row],[Pnr.]]=BB$7,Tb.Financiering[[#This Row],[Te financieren]]-Tb.Financiering[[#This Row],[Eigen
bijdrage]]-Tb.Financiering[[#This Row],[Andere
subsidie(s)]]-Tb.Financiering[[#This Row],[Anders]],0)</f>
        <v>0</v>
      </c>
      <c r="BC131" s="154">
        <f>IF(Tb.Financiering[[#This Row],[Pnr.]]=BC$7,Tb.Financiering[[#This Row],[Te financieren]]-Tb.Financiering[[#This Row],[Eigen
bijdrage]]-Tb.Financiering[[#This Row],[Andere
subsidie(s)]]-Tb.Financiering[[#This Row],[Anders]],0)</f>
        <v>0</v>
      </c>
      <c r="BD131" s="154">
        <f>IF(Tb.Financiering[[#This Row],[Pnr.]]=BD$7,Tb.Financiering[[#This Row],[Te financieren]]-Tb.Financiering[[#This Row],[Eigen
bijdrage]]-Tb.Financiering[[#This Row],[Andere
subsidie(s)]]-Tb.Financiering[[#This Row],[Anders]],0)</f>
        <v>0</v>
      </c>
      <c r="BE131" s="154">
        <f>IF(Tb.Financiering[[#This Row],[Pnr.]]=BE$7,Tb.Financiering[[#This Row],[Te financieren]]-Tb.Financiering[[#This Row],[Eigen
bijdrage]]-Tb.Financiering[[#This Row],[Andere
subsidie(s)]]-Tb.Financiering[[#This Row],[Anders]],0)</f>
        <v>0</v>
      </c>
      <c r="BF131" s="154">
        <f>IF(Tb.Financiering[[#This Row],[Pnr.]]=BF$7,Tb.Financiering[[#This Row],[Te financieren]]-Tb.Financiering[[#This Row],[Eigen
bijdrage]]-Tb.Financiering[[#This Row],[Andere
subsidie(s)]]-Tb.Financiering[[#This Row],[Anders]],0)</f>
        <v>0</v>
      </c>
      <c r="BG131" s="154">
        <f>IF(Tb.Financiering[[#This Row],[Pnr.]]=BG$7,Tb.Financiering[[#This Row],[Te financieren]]-Tb.Financiering[[#This Row],[Eigen
bijdrage]]-Tb.Financiering[[#This Row],[Andere
subsidie(s)]]-Tb.Financiering[[#This Row],[Anders]],0)</f>
        <v>0</v>
      </c>
      <c r="BH131" s="154">
        <f>IF(Tb.Financiering[[#This Row],[Pnr.]]=BH$7,Tb.Financiering[[#This Row],[Te financieren]]-Tb.Financiering[[#This Row],[Eigen
bijdrage]]-Tb.Financiering[[#This Row],[Andere
subsidie(s)]]-Tb.Financiering[[#This Row],[Anders]],0)</f>
        <v>0</v>
      </c>
      <c r="BI131" s="154">
        <f>IF(Tb.Financiering[[#This Row],[Pnr.]]=BI$7,Tb.Financiering[[#This Row],[Te financieren]]-Tb.Financiering[[#This Row],[Eigen
bijdrage]]-Tb.Financiering[[#This Row],[Andere
subsidie(s)]]-Tb.Financiering[[#This Row],[Anders]],0)</f>
        <v>0</v>
      </c>
      <c r="BJ131" s="154">
        <f>IF(Tb.Financiering[[#This Row],[Pnr.]]=BJ$7,Tb.Financiering[[#This Row],[Te financieren]]-Tb.Financiering[[#This Row],[Eigen
bijdrage]]-Tb.Financiering[[#This Row],[Andere
subsidie(s)]]-Tb.Financiering[[#This Row],[Anders]],0)</f>
        <v>0</v>
      </c>
      <c r="BK131" s="154">
        <f>IF(Tb.Financiering[[#This Row],[Pnr.]]=BK$7,Tb.Financiering[[#This Row],[Te financieren]]-Tb.Financiering[[#This Row],[Eigen
bijdrage]]-Tb.Financiering[[#This Row],[Andere
subsidie(s)]]-Tb.Financiering[[#This Row],[Anders]],0)</f>
        <v>0</v>
      </c>
      <c r="BL131" s="154">
        <f>IF(Tb.Financiering[[#This Row],[Pnr.]]=BL$7,Tb.Financiering[[#This Row],[Te financieren]]-Tb.Financiering[[#This Row],[Eigen
bijdrage]]-Tb.Financiering[[#This Row],[Andere
subsidie(s)]]-Tb.Financiering[[#This Row],[Anders]],0)</f>
        <v>0</v>
      </c>
      <c r="BM131" s="154">
        <f>IF(Tb.Financiering[[#This Row],[Pnr.]]=BM$7,Tb.Financiering[[#This Row],[Te financieren]]-Tb.Financiering[[#This Row],[Eigen
bijdrage]]-Tb.Financiering[[#This Row],[Andere
subsidie(s)]]-Tb.Financiering[[#This Row],[Anders]],0)</f>
        <v>0</v>
      </c>
      <c r="BN131" s="259">
        <f>IF(Tb.Financiering[[#This Row],[Pnr.]]=BN$7,Tb.Financiering[[#This Row],[Eigen
bijdrage]]+Tb.Financiering[[#This Row],[Andere
subsidie(s)]]+Tb.Financiering[[#This Row],[Anders]],0)</f>
        <v>0</v>
      </c>
      <c r="BO131" s="259">
        <f>IF(Tb.Financiering[[#This Row],[Pnr.]]=BO$7,Tb.Financiering[[#This Row],[Eigen
bijdrage]]+Tb.Financiering[[#This Row],[Andere
subsidie(s)]]+Tb.Financiering[[#This Row],[Anders]],0)</f>
        <v>0</v>
      </c>
      <c r="BP131" s="259">
        <f>IF(Tb.Financiering[[#This Row],[Pnr.]]=BP$7,Tb.Financiering[[#This Row],[Eigen
bijdrage]]+Tb.Financiering[[#This Row],[Andere
subsidie(s)]]+Tb.Financiering[[#This Row],[Anders]],0)</f>
        <v>0</v>
      </c>
      <c r="BQ131" s="259">
        <f>IF(Tb.Financiering[[#This Row],[Pnr.]]=BQ$7,Tb.Financiering[[#This Row],[Eigen
bijdrage]]+Tb.Financiering[[#This Row],[Andere
subsidie(s)]]+Tb.Financiering[[#This Row],[Anders]],0)</f>
        <v>0</v>
      </c>
      <c r="BR131" s="259">
        <f>IF(Tb.Financiering[[#This Row],[Pnr.]]=BR$7,Tb.Financiering[[#This Row],[Eigen
bijdrage]]+Tb.Financiering[[#This Row],[Andere
subsidie(s)]]+Tb.Financiering[[#This Row],[Anders]],0)</f>
        <v>0</v>
      </c>
      <c r="BS131" s="259">
        <f>IF(Tb.Financiering[[#This Row],[Pnr.]]=BS$7,Tb.Financiering[[#This Row],[Eigen
bijdrage]]+Tb.Financiering[[#This Row],[Andere
subsidie(s)]]+Tb.Financiering[[#This Row],[Anders]],0)</f>
        <v>0</v>
      </c>
      <c r="BT131" s="259">
        <f>IF(Tb.Financiering[[#This Row],[Pnr.]]=BT$7,Tb.Financiering[[#This Row],[Eigen
bijdrage]]+Tb.Financiering[[#This Row],[Andere
subsidie(s)]]+Tb.Financiering[[#This Row],[Anders]],0)</f>
        <v>0</v>
      </c>
      <c r="BU131" s="259">
        <f>IF(Tb.Financiering[[#This Row],[Pnr.]]=BU$7,Tb.Financiering[[#This Row],[Eigen
bijdrage]]+Tb.Financiering[[#This Row],[Andere
subsidie(s)]]+Tb.Financiering[[#This Row],[Anders]],0)</f>
        <v>0</v>
      </c>
      <c r="BV131" s="259">
        <f>IF(Tb.Financiering[[#This Row],[Pnr.]]=BV$7,Tb.Financiering[[#This Row],[Eigen
bijdrage]]+Tb.Financiering[[#This Row],[Andere
subsidie(s)]]+Tb.Financiering[[#This Row],[Anders]],0)</f>
        <v>0</v>
      </c>
      <c r="BW131" s="259">
        <f>IF(Tb.Financiering[[#This Row],[Pnr.]]=BW$7,Tb.Financiering[[#This Row],[Eigen
bijdrage]]+Tb.Financiering[[#This Row],[Andere
subsidie(s)]]+Tb.Financiering[[#This Row],[Anders]],0)</f>
        <v>0</v>
      </c>
      <c r="BX131" s="259">
        <f>IF(Tb.Financiering[[#This Row],[Pnr.]]=BX$7,Tb.Financiering[[#This Row],[Eigen
bijdrage]]+Tb.Financiering[[#This Row],[Andere
subsidie(s)]]+Tb.Financiering[[#This Row],[Anders]],0)</f>
        <v>0</v>
      </c>
      <c r="BY131" s="259">
        <f>IF(Tb.Financiering[[#This Row],[Pnr.]]=BY$7,Tb.Financiering[[#This Row],[Eigen
bijdrage]]+Tb.Financiering[[#This Row],[Andere
subsidie(s)]]+Tb.Financiering[[#This Row],[Anders]],0)</f>
        <v>0</v>
      </c>
      <c r="BZ131" s="259">
        <f>IF(Tb.Financiering[[#This Row],[Pnr.]]=BZ$7,Tb.Financiering[[#This Row],[Eigen
bijdrage]]+Tb.Financiering[[#This Row],[Andere
subsidie(s)]]+Tb.Financiering[[#This Row],[Anders]],0)</f>
        <v>0</v>
      </c>
      <c r="CA131" s="259">
        <f>IF(Tb.Financiering[[#This Row],[Pnr.]]=CA$7,Tb.Financiering[[#This Row],[Eigen
bijdrage]]+Tb.Financiering[[#This Row],[Andere
subsidie(s)]]+Tb.Financiering[[#This Row],[Anders]],0)</f>
        <v>0</v>
      </c>
      <c r="CB131" s="259">
        <f>IF(Tb.Financiering[[#This Row],[Pnr.]]=CB$7,Tb.Financiering[[#This Row],[Eigen
bijdrage]]+Tb.Financiering[[#This Row],[Andere
subsidie(s)]]+Tb.Financiering[[#This Row],[Anders]],0)</f>
        <v>0</v>
      </c>
      <c r="CC131" s="259">
        <f>IF(Tb.Financiering[[#This Row],[Pnr.]]=CC$7,Tb.Financiering[[#This Row],[Eigen
bijdrage]]+Tb.Financiering[[#This Row],[Andere
subsidie(s)]]+Tb.Financiering[[#This Row],[Anders]],0)</f>
        <v>0</v>
      </c>
      <c r="CD131" s="259">
        <f>IF(Tb.Financiering[[#This Row],[Pnr.]]=CD$7,Tb.Financiering[[#This Row],[Eigen
bijdrage]]+Tb.Financiering[[#This Row],[Andere
subsidie(s)]]+Tb.Financiering[[#This Row],[Anders]],0)</f>
        <v>0</v>
      </c>
      <c r="CE131" s="259">
        <f>IF(Tb.Financiering[[#This Row],[Pnr.]]=CE$7,Tb.Financiering[[#This Row],[Eigen
bijdrage]]+Tb.Financiering[[#This Row],[Andere
subsidie(s)]]+Tb.Financiering[[#This Row],[Anders]],0)</f>
        <v>0</v>
      </c>
      <c r="CF131" s="259">
        <f>IF(Tb.Financiering[[#This Row],[Pnr.]]=CF$7,Tb.Financiering[[#This Row],[Eigen
bijdrage]]+Tb.Financiering[[#This Row],[Andere
subsidie(s)]]+Tb.Financiering[[#This Row],[Anders]],0)</f>
        <v>0</v>
      </c>
      <c r="CG131" s="259">
        <f>IF(Tb.Financiering[[#This Row],[Pnr.]]=CG$7,Tb.Financiering[[#This Row],[Eigen
bijdrage]]+Tb.Financiering[[#This Row],[Andere
subsidie(s)]]+Tb.Financiering[[#This Row],[Anders]],0)</f>
        <v>0</v>
      </c>
      <c r="CH131" s="259">
        <f>IF(Tb.Financiering[[#This Row],[Pnr.]]=CH$7,Tb.Financiering[[#This Row],[Eigen
bijdrage]]+Tb.Financiering[[#This Row],[Andere
subsidie(s)]]+Tb.Financiering[[#This Row],[Anders]],0)</f>
        <v>0</v>
      </c>
      <c r="CI131" s="259">
        <f>IF(Tb.Financiering[[#This Row],[Pnr.]]=CI$7,Tb.Financiering[[#This Row],[Eigen
bijdrage]]+Tb.Financiering[[#This Row],[Andere
subsidie(s)]]+Tb.Financiering[[#This Row],[Anders]],0)</f>
        <v>0</v>
      </c>
      <c r="CJ131" s="259">
        <f>IF(Tb.Financiering[[#This Row],[Pnr.]]=CJ$7,Tb.Financiering[[#This Row],[Eigen
bijdrage]]+Tb.Financiering[[#This Row],[Andere
subsidie(s)]]+Tb.Financiering[[#This Row],[Anders]],0)</f>
        <v>0</v>
      </c>
      <c r="CK131" s="259">
        <f>IF(Tb.Financiering[[#This Row],[Pnr.]]=CK$7,Tb.Financiering[[#This Row],[Eigen
bijdrage]]+Tb.Financiering[[#This Row],[Andere
subsidie(s)]]+Tb.Financiering[[#This Row],[Anders]],0)</f>
        <v>0</v>
      </c>
      <c r="CL131" s="259">
        <f>IF(Tb.Financiering[[#This Row],[Pnr.]]=CL$7,Tb.Financiering[[#This Row],[Eigen
bijdrage]]+Tb.Financiering[[#This Row],[Andere
subsidie(s)]]+Tb.Financiering[[#This Row],[Anders]],0)</f>
        <v>0</v>
      </c>
      <c r="CM131" s="259">
        <f>IF(Tb.Financiering[[#This Row],[Pnr.]]=CM$7,Tb.Financiering[[#This Row],[Eigen
bijdrage]]+Tb.Financiering[[#This Row],[Andere
subsidie(s)]]+Tb.Financiering[[#This Row],[Anders]],0)</f>
        <v>0</v>
      </c>
      <c r="CN131" s="259">
        <f>IF(Tb.Financiering[[#This Row],[Pnr.]]=CN$7,Tb.Financiering[[#This Row],[Eigen
bijdrage]]+Tb.Financiering[[#This Row],[Andere
subsidie(s)]]+Tb.Financiering[[#This Row],[Anders]],0)</f>
        <v>0</v>
      </c>
      <c r="CO131" s="259">
        <f>IF(Tb.Financiering[[#This Row],[Pnr.]]=CO$7,Tb.Financiering[[#This Row],[Eigen
bijdrage]]+Tb.Financiering[[#This Row],[Andere
subsidie(s)]]+Tb.Financiering[[#This Row],[Anders]],0)</f>
        <v>0</v>
      </c>
      <c r="CP131" s="259">
        <f>IF(Tb.Financiering[[#This Row],[Pnr.]]=CP$7,Tb.Financiering[[#This Row],[Eigen
bijdrage]]+Tb.Financiering[[#This Row],[Andere
subsidie(s)]]+Tb.Financiering[[#This Row],[Anders]],0)</f>
        <v>0</v>
      </c>
      <c r="CQ131" s="259">
        <f>IF(Tb.Financiering[[#This Row],[Pnr.]]=CQ$7,Tb.Financiering[[#This Row],[Eigen
bijdrage]]+Tb.Financiering[[#This Row],[Andere
subsidie(s)]]+Tb.Financiering[[#This Row],[Anders]],0)</f>
        <v>0</v>
      </c>
      <c r="CR131" s="259">
        <f>IF(Tb.Financiering[[#This Row],[Pnr.]]=CR$7,Tb.Financiering[[#This Row],[Eigen
bijdrage]]+Tb.Financiering[[#This Row],[Andere
subsidie(s)]]+Tb.Financiering[[#This Row],[Anders]],0)</f>
        <v>0</v>
      </c>
      <c r="CS131" s="259">
        <f>IF(Tb.Financiering[[#This Row],[Pnr.]]=CS$7,Tb.Financiering[[#This Row],[Eigen
bijdrage]]+Tb.Financiering[[#This Row],[Andere
subsidie(s)]]+Tb.Financiering[[#This Row],[Anders]],0)</f>
        <v>0</v>
      </c>
      <c r="CT131" s="259">
        <f>IF(Tb.Financiering[[#This Row],[Pnr.]]=CT$7,Tb.Financiering[[#This Row],[Eigen
bijdrage]]+Tb.Financiering[[#This Row],[Andere
subsidie(s)]]+Tb.Financiering[[#This Row],[Anders]],0)</f>
        <v>0</v>
      </c>
      <c r="CU131" s="259">
        <f>IF(Tb.Financiering[[#This Row],[Pnr.]]=CU$7,Tb.Financiering[[#This Row],[Eigen
bijdrage]]+Tb.Financiering[[#This Row],[Andere
subsidie(s)]]+Tb.Financiering[[#This Row],[Anders]],0)</f>
        <v>0</v>
      </c>
      <c r="CV131" s="259">
        <f>IF(Tb.Financiering[[#This Row],[Pnr.]]=CV$7,Tb.Financiering[[#This Row],[Eigen
bijdrage]]+Tb.Financiering[[#This Row],[Andere
subsidie(s)]]+Tb.Financiering[[#This Row],[Anders]],0)</f>
        <v>0</v>
      </c>
      <c r="CW131" s="259">
        <f>IF(Tb.Financiering[[#This Row],[Pnr.]]=CW$7,Tb.Financiering[[#This Row],[Eigen
bijdrage]]+Tb.Financiering[[#This Row],[Andere
subsidie(s)]]+Tb.Financiering[[#This Row],[Anders]],0)</f>
        <v>0</v>
      </c>
      <c r="CX131" s="259">
        <f>IF(Tb.Financiering[[#This Row],[Pnr.]]=CX$7,Tb.Financiering[[#This Row],[Eigen
bijdrage]]+Tb.Financiering[[#This Row],[Andere
subsidie(s)]]+Tb.Financiering[[#This Row],[Anders]],0)</f>
        <v>0</v>
      </c>
      <c r="CY131" s="259">
        <f>IF(Tb.Financiering[[#This Row],[Pnr.]]=CY$7,Tb.Financiering[[#This Row],[Eigen
bijdrage]]+Tb.Financiering[[#This Row],[Andere
subsidie(s)]]+Tb.Financiering[[#This Row],[Anders]],0)</f>
        <v>0</v>
      </c>
      <c r="CZ131" s="259">
        <f>IF(Tb.Financiering[[#This Row],[Pnr.]]=CZ$7,Tb.Financiering[[#This Row],[Eigen
bijdrage]]+Tb.Financiering[[#This Row],[Andere
subsidie(s)]]+Tb.Financiering[[#This Row],[Anders]],0)</f>
        <v>0</v>
      </c>
      <c r="DA131" s="259">
        <f>IF(Tb.Financiering[[#This Row],[Pnr.]]=DA$7,Tb.Financiering[[#This Row],[Eigen
bijdrage]]+Tb.Financiering[[#This Row],[Andere
subsidie(s)]]+Tb.Financiering[[#This Row],[Anders]],0)</f>
        <v>0</v>
      </c>
      <c r="DB131" s="259">
        <f>IF(Tb.Financiering[[#This Row],[Pnr.]]=DB$7,Tb.Financiering[[#This Row],[Eigen
bijdrage]]+Tb.Financiering[[#This Row],[Andere
subsidie(s)]]+Tb.Financiering[[#This Row],[Anders]],0)</f>
        <v>0</v>
      </c>
      <c r="DC131" s="259">
        <f>IF(Tb.Financiering[[#This Row],[Pnr.]]=DC$7,Tb.Financiering[[#This Row],[Eigen
bijdrage]]+Tb.Financiering[[#This Row],[Andere
subsidie(s)]]+Tb.Financiering[[#This Row],[Anders]],0)</f>
        <v>0</v>
      </c>
      <c r="DD131" s="259">
        <f>IF(Tb.Financiering[[#This Row],[Pnr.]]=DD$7,Tb.Financiering[[#This Row],[Eigen
bijdrage]]+Tb.Financiering[[#This Row],[Andere
subsidie(s)]]+Tb.Financiering[[#This Row],[Anders]],0)</f>
        <v>0</v>
      </c>
      <c r="DE131" s="259">
        <f>IF(Tb.Financiering[[#This Row],[Pnr.]]=DE$7,Tb.Financiering[[#This Row],[Eigen
bijdrage]]+Tb.Financiering[[#This Row],[Andere
subsidie(s)]]+Tb.Financiering[[#This Row],[Anders]],0)</f>
        <v>0</v>
      </c>
      <c r="DF131" s="259">
        <f>IF(Tb.Financiering[[#This Row],[Pnr.]]=DF$7,Tb.Financiering[[#This Row],[Eigen
bijdrage]]+Tb.Financiering[[#This Row],[Andere
subsidie(s)]]+Tb.Financiering[[#This Row],[Anders]],0)</f>
        <v>0</v>
      </c>
      <c r="DG131" s="259">
        <f>IF(Tb.Financiering[[#This Row],[Pnr.]]=DG$7,Tb.Financiering[[#This Row],[Eigen
bijdrage]]+Tb.Financiering[[#This Row],[Andere
subsidie(s)]]+Tb.Financiering[[#This Row],[Anders]],0)</f>
        <v>0</v>
      </c>
      <c r="DH131" s="259">
        <f>IF(Tb.Financiering[[#This Row],[Pnr.]]=DH$7,Tb.Financiering[[#This Row],[Eigen
bijdrage]]+Tb.Financiering[[#This Row],[Andere
subsidie(s)]]+Tb.Financiering[[#This Row],[Anders]],0)</f>
        <v>0</v>
      </c>
      <c r="DI131" s="259">
        <f>IF(Tb.Financiering[[#This Row],[Pnr.]]=DI$7,Tb.Financiering[[#This Row],[Eigen
bijdrage]]+Tb.Financiering[[#This Row],[Andere
subsidie(s)]]+Tb.Financiering[[#This Row],[Anders]],0)</f>
        <v>0</v>
      </c>
      <c r="DJ131" s="259">
        <f>IF(Tb.Financiering[[#This Row],[Pnr.]]=DJ$7,Tb.Financiering[[#This Row],[Eigen
bijdrage]]+Tb.Financiering[[#This Row],[Andere
subsidie(s)]]+Tb.Financiering[[#This Row],[Anders]],0)</f>
        <v>0</v>
      </c>
      <c r="DK131" s="259">
        <f>IF(Tb.Financiering[[#This Row],[Pnr.]]=DK$7,Tb.Financiering[[#This Row],[Eigen
bijdrage]]+Tb.Financiering[[#This Row],[Andere
subsidie(s)]]+Tb.Financiering[[#This Row],[Anders]],0)</f>
        <v>0</v>
      </c>
      <c r="XEZ131" s="267"/>
      <c r="XFA131" s="267"/>
      <c r="XFB131" s="267"/>
      <c r="XFC131" s="267"/>
      <c r="XFD131" s="31"/>
    </row>
    <row r="132" spans="1:115 16380:16384" s="4" customFormat="1" x14ac:dyDescent="0.3">
      <c r="A132" s="31"/>
      <c r="B132" s="147"/>
      <c r="C132" s="147"/>
      <c r="D132" s="11">
        <f>SUMIF(Tbl.Kosten[PSAnr.],Tb.Financiering[[#This Row],[PSAnr.]],Tbl.Kosten[Totaal kosten])</f>
        <v>0</v>
      </c>
      <c r="E132" s="164">
        <f>SUMIF(Tbl.Kosten[PSAnr.],Tb.Financiering[[#This Row],[PSAnr.]],Tbl.Kosten[Subsidie])</f>
        <v>0</v>
      </c>
      <c r="F132" s="165"/>
      <c r="G132" s="164">
        <f>Tb.Financiering[[#This Row],[Begrote kosten]]-Tb.Financiering[[#This Row],[Berekende GLB subsidie]]-Tb.Financiering[[#This Row],[Correctie GLB subsidie]]</f>
        <v>0</v>
      </c>
      <c r="H132" s="166"/>
      <c r="I132" s="166"/>
      <c r="J132" s="166"/>
      <c r="K132" s="162"/>
      <c r="L132" s="97">
        <f>Tb.Financiering[[#This Row],[Te financieren]]-SUM(Tb.Financiering[[#This Row],[Eigen
bijdrage]:[Anders]])</f>
        <v>0</v>
      </c>
      <c r="M132" s="170" t="str">
        <f>IFERROR(VLOOKUP(Tb.Financiering[[#This Row],[Partnernaam]],Tbl.Projectpartners[[Naam]:[PNr.]],9,FALSE),"")</f>
        <v/>
      </c>
      <c r="N132" s="152" t="str">
        <f>IFERROR(VLOOKUP(Tb.Financiering[[#This Row],[Subsidiabele activiteit]],Tbl.Subsidiehoogte[[Subsidieactiviteit]:[SAnr.]],3,FALSE),"")</f>
        <v/>
      </c>
      <c r="O132" s="152" t="str">
        <f>_xlfn.CONCAT(Tb.Financiering[[#This Row],[Pnr.]],Tb.Financiering[[#This Row],[SAnr.]])</f>
        <v/>
      </c>
      <c r="P132" s="154">
        <f>IF(Tb.Financiering[[#This Row],[Pnr.]]=P$7,Tb.Financiering[[#This Row],[Te financieren]]-Tb.Financiering[[#This Row],[Eigen
bijdrage]]-Tb.Financiering[[#This Row],[Andere
subsidie(s)]]-Tb.Financiering[[#This Row],[Anders]],0)</f>
        <v>0</v>
      </c>
      <c r="Q132" s="154">
        <f>IF(Tb.Financiering[[#This Row],[Pnr.]]=Q$7,Tb.Financiering[[#This Row],[Te financieren]]-Tb.Financiering[[#This Row],[Eigen
bijdrage]]-Tb.Financiering[[#This Row],[Andere
subsidie(s)]]-Tb.Financiering[[#This Row],[Anders]],0)</f>
        <v>0</v>
      </c>
      <c r="R132" s="154">
        <f>IF(Tb.Financiering[[#This Row],[Pnr.]]=R$7,Tb.Financiering[[#This Row],[Te financieren]]-Tb.Financiering[[#This Row],[Eigen
bijdrage]]-Tb.Financiering[[#This Row],[Andere
subsidie(s)]]-Tb.Financiering[[#This Row],[Anders]],0)</f>
        <v>0</v>
      </c>
      <c r="S132" s="154">
        <f>IF(Tb.Financiering[[#This Row],[Pnr.]]=S$7,Tb.Financiering[[#This Row],[Te financieren]]-Tb.Financiering[[#This Row],[Eigen
bijdrage]]-Tb.Financiering[[#This Row],[Andere
subsidie(s)]]-Tb.Financiering[[#This Row],[Anders]],0)</f>
        <v>0</v>
      </c>
      <c r="T132" s="154">
        <f>IF(Tb.Financiering[[#This Row],[Pnr.]]=T$7,Tb.Financiering[[#This Row],[Te financieren]]-Tb.Financiering[[#This Row],[Eigen
bijdrage]]-Tb.Financiering[[#This Row],[Andere
subsidie(s)]]-Tb.Financiering[[#This Row],[Anders]],0)</f>
        <v>0</v>
      </c>
      <c r="U132" s="154">
        <f>IF(Tb.Financiering[[#This Row],[Pnr.]]=U$7,Tb.Financiering[[#This Row],[Te financieren]]-Tb.Financiering[[#This Row],[Eigen
bijdrage]]-Tb.Financiering[[#This Row],[Andere
subsidie(s)]]-Tb.Financiering[[#This Row],[Anders]],0)</f>
        <v>0</v>
      </c>
      <c r="V132" s="154">
        <f>IF(Tb.Financiering[[#This Row],[Pnr.]]=V$7,Tb.Financiering[[#This Row],[Te financieren]]-Tb.Financiering[[#This Row],[Eigen
bijdrage]]-Tb.Financiering[[#This Row],[Andere
subsidie(s)]]-Tb.Financiering[[#This Row],[Anders]],0)</f>
        <v>0</v>
      </c>
      <c r="W132" s="154">
        <f>IF(Tb.Financiering[[#This Row],[Pnr.]]=W$7,Tb.Financiering[[#This Row],[Te financieren]]-Tb.Financiering[[#This Row],[Eigen
bijdrage]]-Tb.Financiering[[#This Row],[Andere
subsidie(s)]]-Tb.Financiering[[#This Row],[Anders]],0)</f>
        <v>0</v>
      </c>
      <c r="X132" s="154">
        <f>IF(Tb.Financiering[[#This Row],[Pnr.]]=X$7,Tb.Financiering[[#This Row],[Te financieren]]-Tb.Financiering[[#This Row],[Eigen
bijdrage]]-Tb.Financiering[[#This Row],[Andere
subsidie(s)]]-Tb.Financiering[[#This Row],[Anders]],0)</f>
        <v>0</v>
      </c>
      <c r="Y132" s="154">
        <f>IF(Tb.Financiering[[#This Row],[Pnr.]]=Y$7,Tb.Financiering[[#This Row],[Te financieren]]-Tb.Financiering[[#This Row],[Eigen
bijdrage]]-Tb.Financiering[[#This Row],[Andere
subsidie(s)]]-Tb.Financiering[[#This Row],[Anders]],0)</f>
        <v>0</v>
      </c>
      <c r="Z132" s="154">
        <f>IF(Tb.Financiering[[#This Row],[Pnr.]]=Z$7,Tb.Financiering[[#This Row],[Te financieren]]-Tb.Financiering[[#This Row],[Eigen
bijdrage]]-Tb.Financiering[[#This Row],[Andere
subsidie(s)]]-Tb.Financiering[[#This Row],[Anders]],0)</f>
        <v>0</v>
      </c>
      <c r="AA132" s="154">
        <f>IF(Tb.Financiering[[#This Row],[Pnr.]]=AA$7,Tb.Financiering[[#This Row],[Te financieren]]-Tb.Financiering[[#This Row],[Eigen
bijdrage]]-Tb.Financiering[[#This Row],[Andere
subsidie(s)]]-Tb.Financiering[[#This Row],[Anders]],0)</f>
        <v>0</v>
      </c>
      <c r="AB132" s="154">
        <f>IF(Tb.Financiering[[#This Row],[Pnr.]]=AB$7,Tb.Financiering[[#This Row],[Te financieren]]-Tb.Financiering[[#This Row],[Eigen
bijdrage]]-Tb.Financiering[[#This Row],[Andere
subsidie(s)]]-Tb.Financiering[[#This Row],[Anders]],0)</f>
        <v>0</v>
      </c>
      <c r="AC132" s="154">
        <f>IF(Tb.Financiering[[#This Row],[Pnr.]]=AC$7,Tb.Financiering[[#This Row],[Te financieren]]-Tb.Financiering[[#This Row],[Eigen
bijdrage]]-Tb.Financiering[[#This Row],[Andere
subsidie(s)]]-Tb.Financiering[[#This Row],[Anders]],0)</f>
        <v>0</v>
      </c>
      <c r="AD132" s="154">
        <f>IF(Tb.Financiering[[#This Row],[Pnr.]]=AD$7,Tb.Financiering[[#This Row],[Te financieren]]-Tb.Financiering[[#This Row],[Eigen
bijdrage]]-Tb.Financiering[[#This Row],[Andere
subsidie(s)]]-Tb.Financiering[[#This Row],[Anders]],0)</f>
        <v>0</v>
      </c>
      <c r="AE132" s="154">
        <f>IF(Tb.Financiering[[#This Row],[Pnr.]]=AE$7,Tb.Financiering[[#This Row],[Te financieren]]-Tb.Financiering[[#This Row],[Eigen
bijdrage]]-Tb.Financiering[[#This Row],[Andere
subsidie(s)]]-Tb.Financiering[[#This Row],[Anders]],0)</f>
        <v>0</v>
      </c>
      <c r="AF132" s="154">
        <f>IF(Tb.Financiering[[#This Row],[Pnr.]]=AF$7,Tb.Financiering[[#This Row],[Te financieren]]-Tb.Financiering[[#This Row],[Eigen
bijdrage]]-Tb.Financiering[[#This Row],[Andere
subsidie(s)]]-Tb.Financiering[[#This Row],[Anders]],0)</f>
        <v>0</v>
      </c>
      <c r="AG132" s="154">
        <f>IF(Tb.Financiering[[#This Row],[Pnr.]]=AG$7,Tb.Financiering[[#This Row],[Te financieren]]-Tb.Financiering[[#This Row],[Eigen
bijdrage]]-Tb.Financiering[[#This Row],[Andere
subsidie(s)]]-Tb.Financiering[[#This Row],[Anders]],0)</f>
        <v>0</v>
      </c>
      <c r="AH132" s="154">
        <f>IF(Tb.Financiering[[#This Row],[Pnr.]]=AH$7,Tb.Financiering[[#This Row],[Te financieren]]-Tb.Financiering[[#This Row],[Eigen
bijdrage]]-Tb.Financiering[[#This Row],[Andere
subsidie(s)]]-Tb.Financiering[[#This Row],[Anders]],0)</f>
        <v>0</v>
      </c>
      <c r="AI132" s="154">
        <f>IF(Tb.Financiering[[#This Row],[Pnr.]]=AI$7,Tb.Financiering[[#This Row],[Te financieren]]-Tb.Financiering[[#This Row],[Eigen
bijdrage]]-Tb.Financiering[[#This Row],[Andere
subsidie(s)]]-Tb.Financiering[[#This Row],[Anders]],0)</f>
        <v>0</v>
      </c>
      <c r="AJ132" s="154">
        <f>IF(Tb.Financiering[[#This Row],[Pnr.]]=AJ$7,Tb.Financiering[[#This Row],[Te financieren]]-Tb.Financiering[[#This Row],[Eigen
bijdrage]]-Tb.Financiering[[#This Row],[Andere
subsidie(s)]]-Tb.Financiering[[#This Row],[Anders]],0)</f>
        <v>0</v>
      </c>
      <c r="AK132" s="154">
        <f>IF(Tb.Financiering[[#This Row],[Pnr.]]=AK$7,Tb.Financiering[[#This Row],[Te financieren]]-Tb.Financiering[[#This Row],[Eigen
bijdrage]]-Tb.Financiering[[#This Row],[Andere
subsidie(s)]]-Tb.Financiering[[#This Row],[Anders]],0)</f>
        <v>0</v>
      </c>
      <c r="AL132" s="154">
        <f>IF(Tb.Financiering[[#This Row],[Pnr.]]=AL$7,Tb.Financiering[[#This Row],[Te financieren]]-Tb.Financiering[[#This Row],[Eigen
bijdrage]]-Tb.Financiering[[#This Row],[Andere
subsidie(s)]]-Tb.Financiering[[#This Row],[Anders]],0)</f>
        <v>0</v>
      </c>
      <c r="AM132" s="154">
        <f>IF(Tb.Financiering[[#This Row],[Pnr.]]=AM$7,Tb.Financiering[[#This Row],[Te financieren]]-Tb.Financiering[[#This Row],[Eigen
bijdrage]]-Tb.Financiering[[#This Row],[Andere
subsidie(s)]]-Tb.Financiering[[#This Row],[Anders]],0)</f>
        <v>0</v>
      </c>
      <c r="AN132" s="154">
        <f>IF(Tb.Financiering[[#This Row],[Pnr.]]=AN$7,Tb.Financiering[[#This Row],[Te financieren]]-Tb.Financiering[[#This Row],[Eigen
bijdrage]]-Tb.Financiering[[#This Row],[Andere
subsidie(s)]]-Tb.Financiering[[#This Row],[Anders]],0)</f>
        <v>0</v>
      </c>
      <c r="AO132" s="154">
        <f>IF(Tb.Financiering[[#This Row],[Pnr.]]=AO$7,Tb.Financiering[[#This Row],[Te financieren]]-Tb.Financiering[[#This Row],[Eigen
bijdrage]]-Tb.Financiering[[#This Row],[Andere
subsidie(s)]]-Tb.Financiering[[#This Row],[Anders]],0)</f>
        <v>0</v>
      </c>
      <c r="AP132" s="154">
        <f>IF(Tb.Financiering[[#This Row],[Pnr.]]=AP$7,Tb.Financiering[[#This Row],[Te financieren]]-Tb.Financiering[[#This Row],[Eigen
bijdrage]]-Tb.Financiering[[#This Row],[Andere
subsidie(s)]]-Tb.Financiering[[#This Row],[Anders]],0)</f>
        <v>0</v>
      </c>
      <c r="AQ132" s="154">
        <f>IF(Tb.Financiering[[#This Row],[Pnr.]]=AQ$7,Tb.Financiering[[#This Row],[Te financieren]]-Tb.Financiering[[#This Row],[Eigen
bijdrage]]-Tb.Financiering[[#This Row],[Andere
subsidie(s)]]-Tb.Financiering[[#This Row],[Anders]],0)</f>
        <v>0</v>
      </c>
      <c r="AR132" s="154">
        <f>IF(Tb.Financiering[[#This Row],[Pnr.]]=AR$7,Tb.Financiering[[#This Row],[Te financieren]]-Tb.Financiering[[#This Row],[Eigen
bijdrage]]-Tb.Financiering[[#This Row],[Andere
subsidie(s)]]-Tb.Financiering[[#This Row],[Anders]],0)</f>
        <v>0</v>
      </c>
      <c r="AS132" s="154">
        <f>IF(Tb.Financiering[[#This Row],[Pnr.]]=AS$7,Tb.Financiering[[#This Row],[Te financieren]]-Tb.Financiering[[#This Row],[Eigen
bijdrage]]-Tb.Financiering[[#This Row],[Andere
subsidie(s)]]-Tb.Financiering[[#This Row],[Anders]],0)</f>
        <v>0</v>
      </c>
      <c r="AT132" s="154">
        <f>IF(Tb.Financiering[[#This Row],[Pnr.]]=AT$7,Tb.Financiering[[#This Row],[Te financieren]]-Tb.Financiering[[#This Row],[Eigen
bijdrage]]-Tb.Financiering[[#This Row],[Andere
subsidie(s)]]-Tb.Financiering[[#This Row],[Anders]],0)</f>
        <v>0</v>
      </c>
      <c r="AU132" s="154">
        <f>IF(Tb.Financiering[[#This Row],[Pnr.]]=AU$7,Tb.Financiering[[#This Row],[Te financieren]]-Tb.Financiering[[#This Row],[Eigen
bijdrage]]-Tb.Financiering[[#This Row],[Andere
subsidie(s)]]-Tb.Financiering[[#This Row],[Anders]],0)</f>
        <v>0</v>
      </c>
      <c r="AV132" s="154">
        <f>IF(Tb.Financiering[[#This Row],[Pnr.]]=AV$7,Tb.Financiering[[#This Row],[Te financieren]]-Tb.Financiering[[#This Row],[Eigen
bijdrage]]-Tb.Financiering[[#This Row],[Andere
subsidie(s)]]-Tb.Financiering[[#This Row],[Anders]],0)</f>
        <v>0</v>
      </c>
      <c r="AW132" s="154">
        <f>IF(Tb.Financiering[[#This Row],[Pnr.]]=AW$7,Tb.Financiering[[#This Row],[Te financieren]]-Tb.Financiering[[#This Row],[Eigen
bijdrage]]-Tb.Financiering[[#This Row],[Andere
subsidie(s)]]-Tb.Financiering[[#This Row],[Anders]],0)</f>
        <v>0</v>
      </c>
      <c r="AX132" s="154">
        <f>IF(Tb.Financiering[[#This Row],[Pnr.]]=AX$7,Tb.Financiering[[#This Row],[Te financieren]]-Tb.Financiering[[#This Row],[Eigen
bijdrage]]-Tb.Financiering[[#This Row],[Andere
subsidie(s)]]-Tb.Financiering[[#This Row],[Anders]],0)</f>
        <v>0</v>
      </c>
      <c r="AY132" s="154">
        <f>IF(Tb.Financiering[[#This Row],[Pnr.]]=AY$7,Tb.Financiering[[#This Row],[Te financieren]]-Tb.Financiering[[#This Row],[Eigen
bijdrage]]-Tb.Financiering[[#This Row],[Andere
subsidie(s)]]-Tb.Financiering[[#This Row],[Anders]],0)</f>
        <v>0</v>
      </c>
      <c r="AZ132" s="154">
        <f>IF(Tb.Financiering[[#This Row],[Pnr.]]=AZ$7,Tb.Financiering[[#This Row],[Te financieren]]-Tb.Financiering[[#This Row],[Eigen
bijdrage]]-Tb.Financiering[[#This Row],[Andere
subsidie(s)]]-Tb.Financiering[[#This Row],[Anders]],0)</f>
        <v>0</v>
      </c>
      <c r="BA132" s="154">
        <f>IF(Tb.Financiering[[#This Row],[Pnr.]]=BA$7,Tb.Financiering[[#This Row],[Te financieren]]-Tb.Financiering[[#This Row],[Eigen
bijdrage]]-Tb.Financiering[[#This Row],[Andere
subsidie(s)]]-Tb.Financiering[[#This Row],[Anders]],0)</f>
        <v>0</v>
      </c>
      <c r="BB132" s="154">
        <f>IF(Tb.Financiering[[#This Row],[Pnr.]]=BB$7,Tb.Financiering[[#This Row],[Te financieren]]-Tb.Financiering[[#This Row],[Eigen
bijdrage]]-Tb.Financiering[[#This Row],[Andere
subsidie(s)]]-Tb.Financiering[[#This Row],[Anders]],0)</f>
        <v>0</v>
      </c>
      <c r="BC132" s="154">
        <f>IF(Tb.Financiering[[#This Row],[Pnr.]]=BC$7,Tb.Financiering[[#This Row],[Te financieren]]-Tb.Financiering[[#This Row],[Eigen
bijdrage]]-Tb.Financiering[[#This Row],[Andere
subsidie(s)]]-Tb.Financiering[[#This Row],[Anders]],0)</f>
        <v>0</v>
      </c>
      <c r="BD132" s="154">
        <f>IF(Tb.Financiering[[#This Row],[Pnr.]]=BD$7,Tb.Financiering[[#This Row],[Te financieren]]-Tb.Financiering[[#This Row],[Eigen
bijdrage]]-Tb.Financiering[[#This Row],[Andere
subsidie(s)]]-Tb.Financiering[[#This Row],[Anders]],0)</f>
        <v>0</v>
      </c>
      <c r="BE132" s="154">
        <f>IF(Tb.Financiering[[#This Row],[Pnr.]]=BE$7,Tb.Financiering[[#This Row],[Te financieren]]-Tb.Financiering[[#This Row],[Eigen
bijdrage]]-Tb.Financiering[[#This Row],[Andere
subsidie(s)]]-Tb.Financiering[[#This Row],[Anders]],0)</f>
        <v>0</v>
      </c>
      <c r="BF132" s="154">
        <f>IF(Tb.Financiering[[#This Row],[Pnr.]]=BF$7,Tb.Financiering[[#This Row],[Te financieren]]-Tb.Financiering[[#This Row],[Eigen
bijdrage]]-Tb.Financiering[[#This Row],[Andere
subsidie(s)]]-Tb.Financiering[[#This Row],[Anders]],0)</f>
        <v>0</v>
      </c>
      <c r="BG132" s="154">
        <f>IF(Tb.Financiering[[#This Row],[Pnr.]]=BG$7,Tb.Financiering[[#This Row],[Te financieren]]-Tb.Financiering[[#This Row],[Eigen
bijdrage]]-Tb.Financiering[[#This Row],[Andere
subsidie(s)]]-Tb.Financiering[[#This Row],[Anders]],0)</f>
        <v>0</v>
      </c>
      <c r="BH132" s="154">
        <f>IF(Tb.Financiering[[#This Row],[Pnr.]]=BH$7,Tb.Financiering[[#This Row],[Te financieren]]-Tb.Financiering[[#This Row],[Eigen
bijdrage]]-Tb.Financiering[[#This Row],[Andere
subsidie(s)]]-Tb.Financiering[[#This Row],[Anders]],0)</f>
        <v>0</v>
      </c>
      <c r="BI132" s="154">
        <f>IF(Tb.Financiering[[#This Row],[Pnr.]]=BI$7,Tb.Financiering[[#This Row],[Te financieren]]-Tb.Financiering[[#This Row],[Eigen
bijdrage]]-Tb.Financiering[[#This Row],[Andere
subsidie(s)]]-Tb.Financiering[[#This Row],[Anders]],0)</f>
        <v>0</v>
      </c>
      <c r="BJ132" s="154">
        <f>IF(Tb.Financiering[[#This Row],[Pnr.]]=BJ$7,Tb.Financiering[[#This Row],[Te financieren]]-Tb.Financiering[[#This Row],[Eigen
bijdrage]]-Tb.Financiering[[#This Row],[Andere
subsidie(s)]]-Tb.Financiering[[#This Row],[Anders]],0)</f>
        <v>0</v>
      </c>
      <c r="BK132" s="154">
        <f>IF(Tb.Financiering[[#This Row],[Pnr.]]=BK$7,Tb.Financiering[[#This Row],[Te financieren]]-Tb.Financiering[[#This Row],[Eigen
bijdrage]]-Tb.Financiering[[#This Row],[Andere
subsidie(s)]]-Tb.Financiering[[#This Row],[Anders]],0)</f>
        <v>0</v>
      </c>
      <c r="BL132" s="154">
        <f>IF(Tb.Financiering[[#This Row],[Pnr.]]=BL$7,Tb.Financiering[[#This Row],[Te financieren]]-Tb.Financiering[[#This Row],[Eigen
bijdrage]]-Tb.Financiering[[#This Row],[Andere
subsidie(s)]]-Tb.Financiering[[#This Row],[Anders]],0)</f>
        <v>0</v>
      </c>
      <c r="BM132" s="154">
        <f>IF(Tb.Financiering[[#This Row],[Pnr.]]=BM$7,Tb.Financiering[[#This Row],[Te financieren]]-Tb.Financiering[[#This Row],[Eigen
bijdrage]]-Tb.Financiering[[#This Row],[Andere
subsidie(s)]]-Tb.Financiering[[#This Row],[Anders]],0)</f>
        <v>0</v>
      </c>
      <c r="BN132" s="259">
        <f>IF(Tb.Financiering[[#This Row],[Pnr.]]=BN$7,Tb.Financiering[[#This Row],[Eigen
bijdrage]]+Tb.Financiering[[#This Row],[Andere
subsidie(s)]]+Tb.Financiering[[#This Row],[Anders]],0)</f>
        <v>0</v>
      </c>
      <c r="BO132" s="259">
        <f>IF(Tb.Financiering[[#This Row],[Pnr.]]=BO$7,Tb.Financiering[[#This Row],[Eigen
bijdrage]]+Tb.Financiering[[#This Row],[Andere
subsidie(s)]]+Tb.Financiering[[#This Row],[Anders]],0)</f>
        <v>0</v>
      </c>
      <c r="BP132" s="259">
        <f>IF(Tb.Financiering[[#This Row],[Pnr.]]=BP$7,Tb.Financiering[[#This Row],[Eigen
bijdrage]]+Tb.Financiering[[#This Row],[Andere
subsidie(s)]]+Tb.Financiering[[#This Row],[Anders]],0)</f>
        <v>0</v>
      </c>
      <c r="BQ132" s="259">
        <f>IF(Tb.Financiering[[#This Row],[Pnr.]]=BQ$7,Tb.Financiering[[#This Row],[Eigen
bijdrage]]+Tb.Financiering[[#This Row],[Andere
subsidie(s)]]+Tb.Financiering[[#This Row],[Anders]],0)</f>
        <v>0</v>
      </c>
      <c r="BR132" s="259">
        <f>IF(Tb.Financiering[[#This Row],[Pnr.]]=BR$7,Tb.Financiering[[#This Row],[Eigen
bijdrage]]+Tb.Financiering[[#This Row],[Andere
subsidie(s)]]+Tb.Financiering[[#This Row],[Anders]],0)</f>
        <v>0</v>
      </c>
      <c r="BS132" s="259">
        <f>IF(Tb.Financiering[[#This Row],[Pnr.]]=BS$7,Tb.Financiering[[#This Row],[Eigen
bijdrage]]+Tb.Financiering[[#This Row],[Andere
subsidie(s)]]+Tb.Financiering[[#This Row],[Anders]],0)</f>
        <v>0</v>
      </c>
      <c r="BT132" s="259">
        <f>IF(Tb.Financiering[[#This Row],[Pnr.]]=BT$7,Tb.Financiering[[#This Row],[Eigen
bijdrage]]+Tb.Financiering[[#This Row],[Andere
subsidie(s)]]+Tb.Financiering[[#This Row],[Anders]],0)</f>
        <v>0</v>
      </c>
      <c r="BU132" s="259">
        <f>IF(Tb.Financiering[[#This Row],[Pnr.]]=BU$7,Tb.Financiering[[#This Row],[Eigen
bijdrage]]+Tb.Financiering[[#This Row],[Andere
subsidie(s)]]+Tb.Financiering[[#This Row],[Anders]],0)</f>
        <v>0</v>
      </c>
      <c r="BV132" s="259">
        <f>IF(Tb.Financiering[[#This Row],[Pnr.]]=BV$7,Tb.Financiering[[#This Row],[Eigen
bijdrage]]+Tb.Financiering[[#This Row],[Andere
subsidie(s)]]+Tb.Financiering[[#This Row],[Anders]],0)</f>
        <v>0</v>
      </c>
      <c r="BW132" s="259">
        <f>IF(Tb.Financiering[[#This Row],[Pnr.]]=BW$7,Tb.Financiering[[#This Row],[Eigen
bijdrage]]+Tb.Financiering[[#This Row],[Andere
subsidie(s)]]+Tb.Financiering[[#This Row],[Anders]],0)</f>
        <v>0</v>
      </c>
      <c r="BX132" s="259">
        <f>IF(Tb.Financiering[[#This Row],[Pnr.]]=BX$7,Tb.Financiering[[#This Row],[Eigen
bijdrage]]+Tb.Financiering[[#This Row],[Andere
subsidie(s)]]+Tb.Financiering[[#This Row],[Anders]],0)</f>
        <v>0</v>
      </c>
      <c r="BY132" s="259">
        <f>IF(Tb.Financiering[[#This Row],[Pnr.]]=BY$7,Tb.Financiering[[#This Row],[Eigen
bijdrage]]+Tb.Financiering[[#This Row],[Andere
subsidie(s)]]+Tb.Financiering[[#This Row],[Anders]],0)</f>
        <v>0</v>
      </c>
      <c r="BZ132" s="259">
        <f>IF(Tb.Financiering[[#This Row],[Pnr.]]=BZ$7,Tb.Financiering[[#This Row],[Eigen
bijdrage]]+Tb.Financiering[[#This Row],[Andere
subsidie(s)]]+Tb.Financiering[[#This Row],[Anders]],0)</f>
        <v>0</v>
      </c>
      <c r="CA132" s="259">
        <f>IF(Tb.Financiering[[#This Row],[Pnr.]]=CA$7,Tb.Financiering[[#This Row],[Eigen
bijdrage]]+Tb.Financiering[[#This Row],[Andere
subsidie(s)]]+Tb.Financiering[[#This Row],[Anders]],0)</f>
        <v>0</v>
      </c>
      <c r="CB132" s="259">
        <f>IF(Tb.Financiering[[#This Row],[Pnr.]]=CB$7,Tb.Financiering[[#This Row],[Eigen
bijdrage]]+Tb.Financiering[[#This Row],[Andere
subsidie(s)]]+Tb.Financiering[[#This Row],[Anders]],0)</f>
        <v>0</v>
      </c>
      <c r="CC132" s="259">
        <f>IF(Tb.Financiering[[#This Row],[Pnr.]]=CC$7,Tb.Financiering[[#This Row],[Eigen
bijdrage]]+Tb.Financiering[[#This Row],[Andere
subsidie(s)]]+Tb.Financiering[[#This Row],[Anders]],0)</f>
        <v>0</v>
      </c>
      <c r="CD132" s="259">
        <f>IF(Tb.Financiering[[#This Row],[Pnr.]]=CD$7,Tb.Financiering[[#This Row],[Eigen
bijdrage]]+Tb.Financiering[[#This Row],[Andere
subsidie(s)]]+Tb.Financiering[[#This Row],[Anders]],0)</f>
        <v>0</v>
      </c>
      <c r="CE132" s="259">
        <f>IF(Tb.Financiering[[#This Row],[Pnr.]]=CE$7,Tb.Financiering[[#This Row],[Eigen
bijdrage]]+Tb.Financiering[[#This Row],[Andere
subsidie(s)]]+Tb.Financiering[[#This Row],[Anders]],0)</f>
        <v>0</v>
      </c>
      <c r="CF132" s="259">
        <f>IF(Tb.Financiering[[#This Row],[Pnr.]]=CF$7,Tb.Financiering[[#This Row],[Eigen
bijdrage]]+Tb.Financiering[[#This Row],[Andere
subsidie(s)]]+Tb.Financiering[[#This Row],[Anders]],0)</f>
        <v>0</v>
      </c>
      <c r="CG132" s="259">
        <f>IF(Tb.Financiering[[#This Row],[Pnr.]]=CG$7,Tb.Financiering[[#This Row],[Eigen
bijdrage]]+Tb.Financiering[[#This Row],[Andere
subsidie(s)]]+Tb.Financiering[[#This Row],[Anders]],0)</f>
        <v>0</v>
      </c>
      <c r="CH132" s="259">
        <f>IF(Tb.Financiering[[#This Row],[Pnr.]]=CH$7,Tb.Financiering[[#This Row],[Eigen
bijdrage]]+Tb.Financiering[[#This Row],[Andere
subsidie(s)]]+Tb.Financiering[[#This Row],[Anders]],0)</f>
        <v>0</v>
      </c>
      <c r="CI132" s="259">
        <f>IF(Tb.Financiering[[#This Row],[Pnr.]]=CI$7,Tb.Financiering[[#This Row],[Eigen
bijdrage]]+Tb.Financiering[[#This Row],[Andere
subsidie(s)]]+Tb.Financiering[[#This Row],[Anders]],0)</f>
        <v>0</v>
      </c>
      <c r="CJ132" s="259">
        <f>IF(Tb.Financiering[[#This Row],[Pnr.]]=CJ$7,Tb.Financiering[[#This Row],[Eigen
bijdrage]]+Tb.Financiering[[#This Row],[Andere
subsidie(s)]]+Tb.Financiering[[#This Row],[Anders]],0)</f>
        <v>0</v>
      </c>
      <c r="CK132" s="259">
        <f>IF(Tb.Financiering[[#This Row],[Pnr.]]=CK$7,Tb.Financiering[[#This Row],[Eigen
bijdrage]]+Tb.Financiering[[#This Row],[Andere
subsidie(s)]]+Tb.Financiering[[#This Row],[Anders]],0)</f>
        <v>0</v>
      </c>
      <c r="CL132" s="259">
        <f>IF(Tb.Financiering[[#This Row],[Pnr.]]=CL$7,Tb.Financiering[[#This Row],[Eigen
bijdrage]]+Tb.Financiering[[#This Row],[Andere
subsidie(s)]]+Tb.Financiering[[#This Row],[Anders]],0)</f>
        <v>0</v>
      </c>
      <c r="CM132" s="259">
        <f>IF(Tb.Financiering[[#This Row],[Pnr.]]=CM$7,Tb.Financiering[[#This Row],[Eigen
bijdrage]]+Tb.Financiering[[#This Row],[Andere
subsidie(s)]]+Tb.Financiering[[#This Row],[Anders]],0)</f>
        <v>0</v>
      </c>
      <c r="CN132" s="259">
        <f>IF(Tb.Financiering[[#This Row],[Pnr.]]=CN$7,Tb.Financiering[[#This Row],[Eigen
bijdrage]]+Tb.Financiering[[#This Row],[Andere
subsidie(s)]]+Tb.Financiering[[#This Row],[Anders]],0)</f>
        <v>0</v>
      </c>
      <c r="CO132" s="259">
        <f>IF(Tb.Financiering[[#This Row],[Pnr.]]=CO$7,Tb.Financiering[[#This Row],[Eigen
bijdrage]]+Tb.Financiering[[#This Row],[Andere
subsidie(s)]]+Tb.Financiering[[#This Row],[Anders]],0)</f>
        <v>0</v>
      </c>
      <c r="CP132" s="259">
        <f>IF(Tb.Financiering[[#This Row],[Pnr.]]=CP$7,Tb.Financiering[[#This Row],[Eigen
bijdrage]]+Tb.Financiering[[#This Row],[Andere
subsidie(s)]]+Tb.Financiering[[#This Row],[Anders]],0)</f>
        <v>0</v>
      </c>
      <c r="CQ132" s="259">
        <f>IF(Tb.Financiering[[#This Row],[Pnr.]]=CQ$7,Tb.Financiering[[#This Row],[Eigen
bijdrage]]+Tb.Financiering[[#This Row],[Andere
subsidie(s)]]+Tb.Financiering[[#This Row],[Anders]],0)</f>
        <v>0</v>
      </c>
      <c r="CR132" s="259">
        <f>IF(Tb.Financiering[[#This Row],[Pnr.]]=CR$7,Tb.Financiering[[#This Row],[Eigen
bijdrage]]+Tb.Financiering[[#This Row],[Andere
subsidie(s)]]+Tb.Financiering[[#This Row],[Anders]],0)</f>
        <v>0</v>
      </c>
      <c r="CS132" s="259">
        <f>IF(Tb.Financiering[[#This Row],[Pnr.]]=CS$7,Tb.Financiering[[#This Row],[Eigen
bijdrage]]+Tb.Financiering[[#This Row],[Andere
subsidie(s)]]+Tb.Financiering[[#This Row],[Anders]],0)</f>
        <v>0</v>
      </c>
      <c r="CT132" s="259">
        <f>IF(Tb.Financiering[[#This Row],[Pnr.]]=CT$7,Tb.Financiering[[#This Row],[Eigen
bijdrage]]+Tb.Financiering[[#This Row],[Andere
subsidie(s)]]+Tb.Financiering[[#This Row],[Anders]],0)</f>
        <v>0</v>
      </c>
      <c r="CU132" s="259">
        <f>IF(Tb.Financiering[[#This Row],[Pnr.]]=CU$7,Tb.Financiering[[#This Row],[Eigen
bijdrage]]+Tb.Financiering[[#This Row],[Andere
subsidie(s)]]+Tb.Financiering[[#This Row],[Anders]],0)</f>
        <v>0</v>
      </c>
      <c r="CV132" s="259">
        <f>IF(Tb.Financiering[[#This Row],[Pnr.]]=CV$7,Tb.Financiering[[#This Row],[Eigen
bijdrage]]+Tb.Financiering[[#This Row],[Andere
subsidie(s)]]+Tb.Financiering[[#This Row],[Anders]],0)</f>
        <v>0</v>
      </c>
      <c r="CW132" s="259">
        <f>IF(Tb.Financiering[[#This Row],[Pnr.]]=CW$7,Tb.Financiering[[#This Row],[Eigen
bijdrage]]+Tb.Financiering[[#This Row],[Andere
subsidie(s)]]+Tb.Financiering[[#This Row],[Anders]],0)</f>
        <v>0</v>
      </c>
      <c r="CX132" s="259">
        <f>IF(Tb.Financiering[[#This Row],[Pnr.]]=CX$7,Tb.Financiering[[#This Row],[Eigen
bijdrage]]+Tb.Financiering[[#This Row],[Andere
subsidie(s)]]+Tb.Financiering[[#This Row],[Anders]],0)</f>
        <v>0</v>
      </c>
      <c r="CY132" s="259">
        <f>IF(Tb.Financiering[[#This Row],[Pnr.]]=CY$7,Tb.Financiering[[#This Row],[Eigen
bijdrage]]+Tb.Financiering[[#This Row],[Andere
subsidie(s)]]+Tb.Financiering[[#This Row],[Anders]],0)</f>
        <v>0</v>
      </c>
      <c r="CZ132" s="259">
        <f>IF(Tb.Financiering[[#This Row],[Pnr.]]=CZ$7,Tb.Financiering[[#This Row],[Eigen
bijdrage]]+Tb.Financiering[[#This Row],[Andere
subsidie(s)]]+Tb.Financiering[[#This Row],[Anders]],0)</f>
        <v>0</v>
      </c>
      <c r="DA132" s="259">
        <f>IF(Tb.Financiering[[#This Row],[Pnr.]]=DA$7,Tb.Financiering[[#This Row],[Eigen
bijdrage]]+Tb.Financiering[[#This Row],[Andere
subsidie(s)]]+Tb.Financiering[[#This Row],[Anders]],0)</f>
        <v>0</v>
      </c>
      <c r="DB132" s="259">
        <f>IF(Tb.Financiering[[#This Row],[Pnr.]]=DB$7,Tb.Financiering[[#This Row],[Eigen
bijdrage]]+Tb.Financiering[[#This Row],[Andere
subsidie(s)]]+Tb.Financiering[[#This Row],[Anders]],0)</f>
        <v>0</v>
      </c>
      <c r="DC132" s="259">
        <f>IF(Tb.Financiering[[#This Row],[Pnr.]]=DC$7,Tb.Financiering[[#This Row],[Eigen
bijdrage]]+Tb.Financiering[[#This Row],[Andere
subsidie(s)]]+Tb.Financiering[[#This Row],[Anders]],0)</f>
        <v>0</v>
      </c>
      <c r="DD132" s="259">
        <f>IF(Tb.Financiering[[#This Row],[Pnr.]]=DD$7,Tb.Financiering[[#This Row],[Eigen
bijdrage]]+Tb.Financiering[[#This Row],[Andere
subsidie(s)]]+Tb.Financiering[[#This Row],[Anders]],0)</f>
        <v>0</v>
      </c>
      <c r="DE132" s="259">
        <f>IF(Tb.Financiering[[#This Row],[Pnr.]]=DE$7,Tb.Financiering[[#This Row],[Eigen
bijdrage]]+Tb.Financiering[[#This Row],[Andere
subsidie(s)]]+Tb.Financiering[[#This Row],[Anders]],0)</f>
        <v>0</v>
      </c>
      <c r="DF132" s="259">
        <f>IF(Tb.Financiering[[#This Row],[Pnr.]]=DF$7,Tb.Financiering[[#This Row],[Eigen
bijdrage]]+Tb.Financiering[[#This Row],[Andere
subsidie(s)]]+Tb.Financiering[[#This Row],[Anders]],0)</f>
        <v>0</v>
      </c>
      <c r="DG132" s="259">
        <f>IF(Tb.Financiering[[#This Row],[Pnr.]]=DG$7,Tb.Financiering[[#This Row],[Eigen
bijdrage]]+Tb.Financiering[[#This Row],[Andere
subsidie(s)]]+Tb.Financiering[[#This Row],[Anders]],0)</f>
        <v>0</v>
      </c>
      <c r="DH132" s="259">
        <f>IF(Tb.Financiering[[#This Row],[Pnr.]]=DH$7,Tb.Financiering[[#This Row],[Eigen
bijdrage]]+Tb.Financiering[[#This Row],[Andere
subsidie(s)]]+Tb.Financiering[[#This Row],[Anders]],0)</f>
        <v>0</v>
      </c>
      <c r="DI132" s="259">
        <f>IF(Tb.Financiering[[#This Row],[Pnr.]]=DI$7,Tb.Financiering[[#This Row],[Eigen
bijdrage]]+Tb.Financiering[[#This Row],[Andere
subsidie(s)]]+Tb.Financiering[[#This Row],[Anders]],0)</f>
        <v>0</v>
      </c>
      <c r="DJ132" s="259">
        <f>IF(Tb.Financiering[[#This Row],[Pnr.]]=DJ$7,Tb.Financiering[[#This Row],[Eigen
bijdrage]]+Tb.Financiering[[#This Row],[Andere
subsidie(s)]]+Tb.Financiering[[#This Row],[Anders]],0)</f>
        <v>0</v>
      </c>
      <c r="DK132" s="259">
        <f>IF(Tb.Financiering[[#This Row],[Pnr.]]=DK$7,Tb.Financiering[[#This Row],[Eigen
bijdrage]]+Tb.Financiering[[#This Row],[Andere
subsidie(s)]]+Tb.Financiering[[#This Row],[Anders]],0)</f>
        <v>0</v>
      </c>
      <c r="XEZ132" s="267"/>
      <c r="XFA132" s="267"/>
      <c r="XFB132" s="267"/>
      <c r="XFC132" s="267"/>
      <c r="XFD132" s="31"/>
    </row>
    <row r="133" spans="1:115 16380:16384" s="4" customFormat="1" x14ac:dyDescent="0.3">
      <c r="A133" s="31"/>
      <c r="B133" s="147"/>
      <c r="C133" s="147"/>
      <c r="D133" s="11">
        <f>SUMIF(Tbl.Kosten[PSAnr.],Tb.Financiering[[#This Row],[PSAnr.]],Tbl.Kosten[Totaal kosten])</f>
        <v>0</v>
      </c>
      <c r="E133" s="164">
        <f>SUMIF(Tbl.Kosten[PSAnr.],Tb.Financiering[[#This Row],[PSAnr.]],Tbl.Kosten[Subsidie])</f>
        <v>0</v>
      </c>
      <c r="F133" s="165"/>
      <c r="G133" s="164">
        <f>Tb.Financiering[[#This Row],[Begrote kosten]]-Tb.Financiering[[#This Row],[Berekende GLB subsidie]]-Tb.Financiering[[#This Row],[Correctie GLB subsidie]]</f>
        <v>0</v>
      </c>
      <c r="H133" s="166"/>
      <c r="I133" s="166"/>
      <c r="J133" s="166"/>
      <c r="K133" s="162"/>
      <c r="L133" s="97">
        <f>Tb.Financiering[[#This Row],[Te financieren]]-SUM(Tb.Financiering[[#This Row],[Eigen
bijdrage]:[Anders]])</f>
        <v>0</v>
      </c>
      <c r="M133" s="170" t="str">
        <f>IFERROR(VLOOKUP(Tb.Financiering[[#This Row],[Partnernaam]],Tbl.Projectpartners[[Naam]:[PNr.]],9,FALSE),"")</f>
        <v/>
      </c>
      <c r="N133" s="152" t="str">
        <f>IFERROR(VLOOKUP(Tb.Financiering[[#This Row],[Subsidiabele activiteit]],Tbl.Subsidiehoogte[[Subsidieactiviteit]:[SAnr.]],3,FALSE),"")</f>
        <v/>
      </c>
      <c r="O133" s="152" t="str">
        <f>_xlfn.CONCAT(Tb.Financiering[[#This Row],[Pnr.]],Tb.Financiering[[#This Row],[SAnr.]])</f>
        <v/>
      </c>
      <c r="P133" s="154">
        <f>IF(Tb.Financiering[[#This Row],[Pnr.]]=P$7,Tb.Financiering[[#This Row],[Te financieren]]-Tb.Financiering[[#This Row],[Eigen
bijdrage]]-Tb.Financiering[[#This Row],[Andere
subsidie(s)]]-Tb.Financiering[[#This Row],[Anders]],0)</f>
        <v>0</v>
      </c>
      <c r="Q133" s="154">
        <f>IF(Tb.Financiering[[#This Row],[Pnr.]]=Q$7,Tb.Financiering[[#This Row],[Te financieren]]-Tb.Financiering[[#This Row],[Eigen
bijdrage]]-Tb.Financiering[[#This Row],[Andere
subsidie(s)]]-Tb.Financiering[[#This Row],[Anders]],0)</f>
        <v>0</v>
      </c>
      <c r="R133" s="154">
        <f>IF(Tb.Financiering[[#This Row],[Pnr.]]=R$7,Tb.Financiering[[#This Row],[Te financieren]]-Tb.Financiering[[#This Row],[Eigen
bijdrage]]-Tb.Financiering[[#This Row],[Andere
subsidie(s)]]-Tb.Financiering[[#This Row],[Anders]],0)</f>
        <v>0</v>
      </c>
      <c r="S133" s="154">
        <f>IF(Tb.Financiering[[#This Row],[Pnr.]]=S$7,Tb.Financiering[[#This Row],[Te financieren]]-Tb.Financiering[[#This Row],[Eigen
bijdrage]]-Tb.Financiering[[#This Row],[Andere
subsidie(s)]]-Tb.Financiering[[#This Row],[Anders]],0)</f>
        <v>0</v>
      </c>
      <c r="T133" s="154">
        <f>IF(Tb.Financiering[[#This Row],[Pnr.]]=T$7,Tb.Financiering[[#This Row],[Te financieren]]-Tb.Financiering[[#This Row],[Eigen
bijdrage]]-Tb.Financiering[[#This Row],[Andere
subsidie(s)]]-Tb.Financiering[[#This Row],[Anders]],0)</f>
        <v>0</v>
      </c>
      <c r="U133" s="154">
        <f>IF(Tb.Financiering[[#This Row],[Pnr.]]=U$7,Tb.Financiering[[#This Row],[Te financieren]]-Tb.Financiering[[#This Row],[Eigen
bijdrage]]-Tb.Financiering[[#This Row],[Andere
subsidie(s)]]-Tb.Financiering[[#This Row],[Anders]],0)</f>
        <v>0</v>
      </c>
      <c r="V133" s="154">
        <f>IF(Tb.Financiering[[#This Row],[Pnr.]]=V$7,Tb.Financiering[[#This Row],[Te financieren]]-Tb.Financiering[[#This Row],[Eigen
bijdrage]]-Tb.Financiering[[#This Row],[Andere
subsidie(s)]]-Tb.Financiering[[#This Row],[Anders]],0)</f>
        <v>0</v>
      </c>
      <c r="W133" s="154">
        <f>IF(Tb.Financiering[[#This Row],[Pnr.]]=W$7,Tb.Financiering[[#This Row],[Te financieren]]-Tb.Financiering[[#This Row],[Eigen
bijdrage]]-Tb.Financiering[[#This Row],[Andere
subsidie(s)]]-Tb.Financiering[[#This Row],[Anders]],0)</f>
        <v>0</v>
      </c>
      <c r="X133" s="154">
        <f>IF(Tb.Financiering[[#This Row],[Pnr.]]=X$7,Tb.Financiering[[#This Row],[Te financieren]]-Tb.Financiering[[#This Row],[Eigen
bijdrage]]-Tb.Financiering[[#This Row],[Andere
subsidie(s)]]-Tb.Financiering[[#This Row],[Anders]],0)</f>
        <v>0</v>
      </c>
      <c r="Y133" s="154">
        <f>IF(Tb.Financiering[[#This Row],[Pnr.]]=Y$7,Tb.Financiering[[#This Row],[Te financieren]]-Tb.Financiering[[#This Row],[Eigen
bijdrage]]-Tb.Financiering[[#This Row],[Andere
subsidie(s)]]-Tb.Financiering[[#This Row],[Anders]],0)</f>
        <v>0</v>
      </c>
      <c r="Z133" s="154">
        <f>IF(Tb.Financiering[[#This Row],[Pnr.]]=Z$7,Tb.Financiering[[#This Row],[Te financieren]]-Tb.Financiering[[#This Row],[Eigen
bijdrage]]-Tb.Financiering[[#This Row],[Andere
subsidie(s)]]-Tb.Financiering[[#This Row],[Anders]],0)</f>
        <v>0</v>
      </c>
      <c r="AA133" s="154">
        <f>IF(Tb.Financiering[[#This Row],[Pnr.]]=AA$7,Tb.Financiering[[#This Row],[Te financieren]]-Tb.Financiering[[#This Row],[Eigen
bijdrage]]-Tb.Financiering[[#This Row],[Andere
subsidie(s)]]-Tb.Financiering[[#This Row],[Anders]],0)</f>
        <v>0</v>
      </c>
      <c r="AB133" s="154">
        <f>IF(Tb.Financiering[[#This Row],[Pnr.]]=AB$7,Tb.Financiering[[#This Row],[Te financieren]]-Tb.Financiering[[#This Row],[Eigen
bijdrage]]-Tb.Financiering[[#This Row],[Andere
subsidie(s)]]-Tb.Financiering[[#This Row],[Anders]],0)</f>
        <v>0</v>
      </c>
      <c r="AC133" s="154">
        <f>IF(Tb.Financiering[[#This Row],[Pnr.]]=AC$7,Tb.Financiering[[#This Row],[Te financieren]]-Tb.Financiering[[#This Row],[Eigen
bijdrage]]-Tb.Financiering[[#This Row],[Andere
subsidie(s)]]-Tb.Financiering[[#This Row],[Anders]],0)</f>
        <v>0</v>
      </c>
      <c r="AD133" s="154">
        <f>IF(Tb.Financiering[[#This Row],[Pnr.]]=AD$7,Tb.Financiering[[#This Row],[Te financieren]]-Tb.Financiering[[#This Row],[Eigen
bijdrage]]-Tb.Financiering[[#This Row],[Andere
subsidie(s)]]-Tb.Financiering[[#This Row],[Anders]],0)</f>
        <v>0</v>
      </c>
      <c r="AE133" s="154">
        <f>IF(Tb.Financiering[[#This Row],[Pnr.]]=AE$7,Tb.Financiering[[#This Row],[Te financieren]]-Tb.Financiering[[#This Row],[Eigen
bijdrage]]-Tb.Financiering[[#This Row],[Andere
subsidie(s)]]-Tb.Financiering[[#This Row],[Anders]],0)</f>
        <v>0</v>
      </c>
      <c r="AF133" s="154">
        <f>IF(Tb.Financiering[[#This Row],[Pnr.]]=AF$7,Tb.Financiering[[#This Row],[Te financieren]]-Tb.Financiering[[#This Row],[Eigen
bijdrage]]-Tb.Financiering[[#This Row],[Andere
subsidie(s)]]-Tb.Financiering[[#This Row],[Anders]],0)</f>
        <v>0</v>
      </c>
      <c r="AG133" s="154">
        <f>IF(Tb.Financiering[[#This Row],[Pnr.]]=AG$7,Tb.Financiering[[#This Row],[Te financieren]]-Tb.Financiering[[#This Row],[Eigen
bijdrage]]-Tb.Financiering[[#This Row],[Andere
subsidie(s)]]-Tb.Financiering[[#This Row],[Anders]],0)</f>
        <v>0</v>
      </c>
      <c r="AH133" s="154">
        <f>IF(Tb.Financiering[[#This Row],[Pnr.]]=AH$7,Tb.Financiering[[#This Row],[Te financieren]]-Tb.Financiering[[#This Row],[Eigen
bijdrage]]-Tb.Financiering[[#This Row],[Andere
subsidie(s)]]-Tb.Financiering[[#This Row],[Anders]],0)</f>
        <v>0</v>
      </c>
      <c r="AI133" s="154">
        <f>IF(Tb.Financiering[[#This Row],[Pnr.]]=AI$7,Tb.Financiering[[#This Row],[Te financieren]]-Tb.Financiering[[#This Row],[Eigen
bijdrage]]-Tb.Financiering[[#This Row],[Andere
subsidie(s)]]-Tb.Financiering[[#This Row],[Anders]],0)</f>
        <v>0</v>
      </c>
      <c r="AJ133" s="154">
        <f>IF(Tb.Financiering[[#This Row],[Pnr.]]=AJ$7,Tb.Financiering[[#This Row],[Te financieren]]-Tb.Financiering[[#This Row],[Eigen
bijdrage]]-Tb.Financiering[[#This Row],[Andere
subsidie(s)]]-Tb.Financiering[[#This Row],[Anders]],0)</f>
        <v>0</v>
      </c>
      <c r="AK133" s="154">
        <f>IF(Tb.Financiering[[#This Row],[Pnr.]]=AK$7,Tb.Financiering[[#This Row],[Te financieren]]-Tb.Financiering[[#This Row],[Eigen
bijdrage]]-Tb.Financiering[[#This Row],[Andere
subsidie(s)]]-Tb.Financiering[[#This Row],[Anders]],0)</f>
        <v>0</v>
      </c>
      <c r="AL133" s="154">
        <f>IF(Tb.Financiering[[#This Row],[Pnr.]]=AL$7,Tb.Financiering[[#This Row],[Te financieren]]-Tb.Financiering[[#This Row],[Eigen
bijdrage]]-Tb.Financiering[[#This Row],[Andere
subsidie(s)]]-Tb.Financiering[[#This Row],[Anders]],0)</f>
        <v>0</v>
      </c>
      <c r="AM133" s="154">
        <f>IF(Tb.Financiering[[#This Row],[Pnr.]]=AM$7,Tb.Financiering[[#This Row],[Te financieren]]-Tb.Financiering[[#This Row],[Eigen
bijdrage]]-Tb.Financiering[[#This Row],[Andere
subsidie(s)]]-Tb.Financiering[[#This Row],[Anders]],0)</f>
        <v>0</v>
      </c>
      <c r="AN133" s="154">
        <f>IF(Tb.Financiering[[#This Row],[Pnr.]]=AN$7,Tb.Financiering[[#This Row],[Te financieren]]-Tb.Financiering[[#This Row],[Eigen
bijdrage]]-Tb.Financiering[[#This Row],[Andere
subsidie(s)]]-Tb.Financiering[[#This Row],[Anders]],0)</f>
        <v>0</v>
      </c>
      <c r="AO133" s="154">
        <f>IF(Tb.Financiering[[#This Row],[Pnr.]]=AO$7,Tb.Financiering[[#This Row],[Te financieren]]-Tb.Financiering[[#This Row],[Eigen
bijdrage]]-Tb.Financiering[[#This Row],[Andere
subsidie(s)]]-Tb.Financiering[[#This Row],[Anders]],0)</f>
        <v>0</v>
      </c>
      <c r="AP133" s="154">
        <f>IF(Tb.Financiering[[#This Row],[Pnr.]]=AP$7,Tb.Financiering[[#This Row],[Te financieren]]-Tb.Financiering[[#This Row],[Eigen
bijdrage]]-Tb.Financiering[[#This Row],[Andere
subsidie(s)]]-Tb.Financiering[[#This Row],[Anders]],0)</f>
        <v>0</v>
      </c>
      <c r="AQ133" s="154">
        <f>IF(Tb.Financiering[[#This Row],[Pnr.]]=AQ$7,Tb.Financiering[[#This Row],[Te financieren]]-Tb.Financiering[[#This Row],[Eigen
bijdrage]]-Tb.Financiering[[#This Row],[Andere
subsidie(s)]]-Tb.Financiering[[#This Row],[Anders]],0)</f>
        <v>0</v>
      </c>
      <c r="AR133" s="154">
        <f>IF(Tb.Financiering[[#This Row],[Pnr.]]=AR$7,Tb.Financiering[[#This Row],[Te financieren]]-Tb.Financiering[[#This Row],[Eigen
bijdrage]]-Tb.Financiering[[#This Row],[Andere
subsidie(s)]]-Tb.Financiering[[#This Row],[Anders]],0)</f>
        <v>0</v>
      </c>
      <c r="AS133" s="154">
        <f>IF(Tb.Financiering[[#This Row],[Pnr.]]=AS$7,Tb.Financiering[[#This Row],[Te financieren]]-Tb.Financiering[[#This Row],[Eigen
bijdrage]]-Tb.Financiering[[#This Row],[Andere
subsidie(s)]]-Tb.Financiering[[#This Row],[Anders]],0)</f>
        <v>0</v>
      </c>
      <c r="AT133" s="154">
        <f>IF(Tb.Financiering[[#This Row],[Pnr.]]=AT$7,Tb.Financiering[[#This Row],[Te financieren]]-Tb.Financiering[[#This Row],[Eigen
bijdrage]]-Tb.Financiering[[#This Row],[Andere
subsidie(s)]]-Tb.Financiering[[#This Row],[Anders]],0)</f>
        <v>0</v>
      </c>
      <c r="AU133" s="154">
        <f>IF(Tb.Financiering[[#This Row],[Pnr.]]=AU$7,Tb.Financiering[[#This Row],[Te financieren]]-Tb.Financiering[[#This Row],[Eigen
bijdrage]]-Tb.Financiering[[#This Row],[Andere
subsidie(s)]]-Tb.Financiering[[#This Row],[Anders]],0)</f>
        <v>0</v>
      </c>
      <c r="AV133" s="154">
        <f>IF(Tb.Financiering[[#This Row],[Pnr.]]=AV$7,Tb.Financiering[[#This Row],[Te financieren]]-Tb.Financiering[[#This Row],[Eigen
bijdrage]]-Tb.Financiering[[#This Row],[Andere
subsidie(s)]]-Tb.Financiering[[#This Row],[Anders]],0)</f>
        <v>0</v>
      </c>
      <c r="AW133" s="154">
        <f>IF(Tb.Financiering[[#This Row],[Pnr.]]=AW$7,Tb.Financiering[[#This Row],[Te financieren]]-Tb.Financiering[[#This Row],[Eigen
bijdrage]]-Tb.Financiering[[#This Row],[Andere
subsidie(s)]]-Tb.Financiering[[#This Row],[Anders]],0)</f>
        <v>0</v>
      </c>
      <c r="AX133" s="154">
        <f>IF(Tb.Financiering[[#This Row],[Pnr.]]=AX$7,Tb.Financiering[[#This Row],[Te financieren]]-Tb.Financiering[[#This Row],[Eigen
bijdrage]]-Tb.Financiering[[#This Row],[Andere
subsidie(s)]]-Tb.Financiering[[#This Row],[Anders]],0)</f>
        <v>0</v>
      </c>
      <c r="AY133" s="154">
        <f>IF(Tb.Financiering[[#This Row],[Pnr.]]=AY$7,Tb.Financiering[[#This Row],[Te financieren]]-Tb.Financiering[[#This Row],[Eigen
bijdrage]]-Tb.Financiering[[#This Row],[Andere
subsidie(s)]]-Tb.Financiering[[#This Row],[Anders]],0)</f>
        <v>0</v>
      </c>
      <c r="AZ133" s="154">
        <f>IF(Tb.Financiering[[#This Row],[Pnr.]]=AZ$7,Tb.Financiering[[#This Row],[Te financieren]]-Tb.Financiering[[#This Row],[Eigen
bijdrage]]-Tb.Financiering[[#This Row],[Andere
subsidie(s)]]-Tb.Financiering[[#This Row],[Anders]],0)</f>
        <v>0</v>
      </c>
      <c r="BA133" s="154">
        <f>IF(Tb.Financiering[[#This Row],[Pnr.]]=BA$7,Tb.Financiering[[#This Row],[Te financieren]]-Tb.Financiering[[#This Row],[Eigen
bijdrage]]-Tb.Financiering[[#This Row],[Andere
subsidie(s)]]-Tb.Financiering[[#This Row],[Anders]],0)</f>
        <v>0</v>
      </c>
      <c r="BB133" s="154">
        <f>IF(Tb.Financiering[[#This Row],[Pnr.]]=BB$7,Tb.Financiering[[#This Row],[Te financieren]]-Tb.Financiering[[#This Row],[Eigen
bijdrage]]-Tb.Financiering[[#This Row],[Andere
subsidie(s)]]-Tb.Financiering[[#This Row],[Anders]],0)</f>
        <v>0</v>
      </c>
      <c r="BC133" s="154">
        <f>IF(Tb.Financiering[[#This Row],[Pnr.]]=BC$7,Tb.Financiering[[#This Row],[Te financieren]]-Tb.Financiering[[#This Row],[Eigen
bijdrage]]-Tb.Financiering[[#This Row],[Andere
subsidie(s)]]-Tb.Financiering[[#This Row],[Anders]],0)</f>
        <v>0</v>
      </c>
      <c r="BD133" s="154">
        <f>IF(Tb.Financiering[[#This Row],[Pnr.]]=BD$7,Tb.Financiering[[#This Row],[Te financieren]]-Tb.Financiering[[#This Row],[Eigen
bijdrage]]-Tb.Financiering[[#This Row],[Andere
subsidie(s)]]-Tb.Financiering[[#This Row],[Anders]],0)</f>
        <v>0</v>
      </c>
      <c r="BE133" s="154">
        <f>IF(Tb.Financiering[[#This Row],[Pnr.]]=BE$7,Tb.Financiering[[#This Row],[Te financieren]]-Tb.Financiering[[#This Row],[Eigen
bijdrage]]-Tb.Financiering[[#This Row],[Andere
subsidie(s)]]-Tb.Financiering[[#This Row],[Anders]],0)</f>
        <v>0</v>
      </c>
      <c r="BF133" s="154">
        <f>IF(Tb.Financiering[[#This Row],[Pnr.]]=BF$7,Tb.Financiering[[#This Row],[Te financieren]]-Tb.Financiering[[#This Row],[Eigen
bijdrage]]-Tb.Financiering[[#This Row],[Andere
subsidie(s)]]-Tb.Financiering[[#This Row],[Anders]],0)</f>
        <v>0</v>
      </c>
      <c r="BG133" s="154">
        <f>IF(Tb.Financiering[[#This Row],[Pnr.]]=BG$7,Tb.Financiering[[#This Row],[Te financieren]]-Tb.Financiering[[#This Row],[Eigen
bijdrage]]-Tb.Financiering[[#This Row],[Andere
subsidie(s)]]-Tb.Financiering[[#This Row],[Anders]],0)</f>
        <v>0</v>
      </c>
      <c r="BH133" s="154">
        <f>IF(Tb.Financiering[[#This Row],[Pnr.]]=BH$7,Tb.Financiering[[#This Row],[Te financieren]]-Tb.Financiering[[#This Row],[Eigen
bijdrage]]-Tb.Financiering[[#This Row],[Andere
subsidie(s)]]-Tb.Financiering[[#This Row],[Anders]],0)</f>
        <v>0</v>
      </c>
      <c r="BI133" s="154">
        <f>IF(Tb.Financiering[[#This Row],[Pnr.]]=BI$7,Tb.Financiering[[#This Row],[Te financieren]]-Tb.Financiering[[#This Row],[Eigen
bijdrage]]-Tb.Financiering[[#This Row],[Andere
subsidie(s)]]-Tb.Financiering[[#This Row],[Anders]],0)</f>
        <v>0</v>
      </c>
      <c r="BJ133" s="154">
        <f>IF(Tb.Financiering[[#This Row],[Pnr.]]=BJ$7,Tb.Financiering[[#This Row],[Te financieren]]-Tb.Financiering[[#This Row],[Eigen
bijdrage]]-Tb.Financiering[[#This Row],[Andere
subsidie(s)]]-Tb.Financiering[[#This Row],[Anders]],0)</f>
        <v>0</v>
      </c>
      <c r="BK133" s="154">
        <f>IF(Tb.Financiering[[#This Row],[Pnr.]]=BK$7,Tb.Financiering[[#This Row],[Te financieren]]-Tb.Financiering[[#This Row],[Eigen
bijdrage]]-Tb.Financiering[[#This Row],[Andere
subsidie(s)]]-Tb.Financiering[[#This Row],[Anders]],0)</f>
        <v>0</v>
      </c>
      <c r="BL133" s="154">
        <f>IF(Tb.Financiering[[#This Row],[Pnr.]]=BL$7,Tb.Financiering[[#This Row],[Te financieren]]-Tb.Financiering[[#This Row],[Eigen
bijdrage]]-Tb.Financiering[[#This Row],[Andere
subsidie(s)]]-Tb.Financiering[[#This Row],[Anders]],0)</f>
        <v>0</v>
      </c>
      <c r="BM133" s="154">
        <f>IF(Tb.Financiering[[#This Row],[Pnr.]]=BM$7,Tb.Financiering[[#This Row],[Te financieren]]-Tb.Financiering[[#This Row],[Eigen
bijdrage]]-Tb.Financiering[[#This Row],[Andere
subsidie(s)]]-Tb.Financiering[[#This Row],[Anders]],0)</f>
        <v>0</v>
      </c>
      <c r="BN133" s="259">
        <f>IF(Tb.Financiering[[#This Row],[Pnr.]]=BN$7,Tb.Financiering[[#This Row],[Eigen
bijdrage]]+Tb.Financiering[[#This Row],[Andere
subsidie(s)]]+Tb.Financiering[[#This Row],[Anders]],0)</f>
        <v>0</v>
      </c>
      <c r="BO133" s="259">
        <f>IF(Tb.Financiering[[#This Row],[Pnr.]]=BO$7,Tb.Financiering[[#This Row],[Eigen
bijdrage]]+Tb.Financiering[[#This Row],[Andere
subsidie(s)]]+Tb.Financiering[[#This Row],[Anders]],0)</f>
        <v>0</v>
      </c>
      <c r="BP133" s="259">
        <f>IF(Tb.Financiering[[#This Row],[Pnr.]]=BP$7,Tb.Financiering[[#This Row],[Eigen
bijdrage]]+Tb.Financiering[[#This Row],[Andere
subsidie(s)]]+Tb.Financiering[[#This Row],[Anders]],0)</f>
        <v>0</v>
      </c>
      <c r="BQ133" s="259">
        <f>IF(Tb.Financiering[[#This Row],[Pnr.]]=BQ$7,Tb.Financiering[[#This Row],[Eigen
bijdrage]]+Tb.Financiering[[#This Row],[Andere
subsidie(s)]]+Tb.Financiering[[#This Row],[Anders]],0)</f>
        <v>0</v>
      </c>
      <c r="BR133" s="259">
        <f>IF(Tb.Financiering[[#This Row],[Pnr.]]=BR$7,Tb.Financiering[[#This Row],[Eigen
bijdrage]]+Tb.Financiering[[#This Row],[Andere
subsidie(s)]]+Tb.Financiering[[#This Row],[Anders]],0)</f>
        <v>0</v>
      </c>
      <c r="BS133" s="259">
        <f>IF(Tb.Financiering[[#This Row],[Pnr.]]=BS$7,Tb.Financiering[[#This Row],[Eigen
bijdrage]]+Tb.Financiering[[#This Row],[Andere
subsidie(s)]]+Tb.Financiering[[#This Row],[Anders]],0)</f>
        <v>0</v>
      </c>
      <c r="BT133" s="259">
        <f>IF(Tb.Financiering[[#This Row],[Pnr.]]=BT$7,Tb.Financiering[[#This Row],[Eigen
bijdrage]]+Tb.Financiering[[#This Row],[Andere
subsidie(s)]]+Tb.Financiering[[#This Row],[Anders]],0)</f>
        <v>0</v>
      </c>
      <c r="BU133" s="259">
        <f>IF(Tb.Financiering[[#This Row],[Pnr.]]=BU$7,Tb.Financiering[[#This Row],[Eigen
bijdrage]]+Tb.Financiering[[#This Row],[Andere
subsidie(s)]]+Tb.Financiering[[#This Row],[Anders]],0)</f>
        <v>0</v>
      </c>
      <c r="BV133" s="259">
        <f>IF(Tb.Financiering[[#This Row],[Pnr.]]=BV$7,Tb.Financiering[[#This Row],[Eigen
bijdrage]]+Tb.Financiering[[#This Row],[Andere
subsidie(s)]]+Tb.Financiering[[#This Row],[Anders]],0)</f>
        <v>0</v>
      </c>
      <c r="BW133" s="259">
        <f>IF(Tb.Financiering[[#This Row],[Pnr.]]=BW$7,Tb.Financiering[[#This Row],[Eigen
bijdrage]]+Tb.Financiering[[#This Row],[Andere
subsidie(s)]]+Tb.Financiering[[#This Row],[Anders]],0)</f>
        <v>0</v>
      </c>
      <c r="BX133" s="259">
        <f>IF(Tb.Financiering[[#This Row],[Pnr.]]=BX$7,Tb.Financiering[[#This Row],[Eigen
bijdrage]]+Tb.Financiering[[#This Row],[Andere
subsidie(s)]]+Tb.Financiering[[#This Row],[Anders]],0)</f>
        <v>0</v>
      </c>
      <c r="BY133" s="259">
        <f>IF(Tb.Financiering[[#This Row],[Pnr.]]=BY$7,Tb.Financiering[[#This Row],[Eigen
bijdrage]]+Tb.Financiering[[#This Row],[Andere
subsidie(s)]]+Tb.Financiering[[#This Row],[Anders]],0)</f>
        <v>0</v>
      </c>
      <c r="BZ133" s="259">
        <f>IF(Tb.Financiering[[#This Row],[Pnr.]]=BZ$7,Tb.Financiering[[#This Row],[Eigen
bijdrage]]+Tb.Financiering[[#This Row],[Andere
subsidie(s)]]+Tb.Financiering[[#This Row],[Anders]],0)</f>
        <v>0</v>
      </c>
      <c r="CA133" s="259">
        <f>IF(Tb.Financiering[[#This Row],[Pnr.]]=CA$7,Tb.Financiering[[#This Row],[Eigen
bijdrage]]+Tb.Financiering[[#This Row],[Andere
subsidie(s)]]+Tb.Financiering[[#This Row],[Anders]],0)</f>
        <v>0</v>
      </c>
      <c r="CB133" s="259">
        <f>IF(Tb.Financiering[[#This Row],[Pnr.]]=CB$7,Tb.Financiering[[#This Row],[Eigen
bijdrage]]+Tb.Financiering[[#This Row],[Andere
subsidie(s)]]+Tb.Financiering[[#This Row],[Anders]],0)</f>
        <v>0</v>
      </c>
      <c r="CC133" s="259">
        <f>IF(Tb.Financiering[[#This Row],[Pnr.]]=CC$7,Tb.Financiering[[#This Row],[Eigen
bijdrage]]+Tb.Financiering[[#This Row],[Andere
subsidie(s)]]+Tb.Financiering[[#This Row],[Anders]],0)</f>
        <v>0</v>
      </c>
      <c r="CD133" s="259">
        <f>IF(Tb.Financiering[[#This Row],[Pnr.]]=CD$7,Tb.Financiering[[#This Row],[Eigen
bijdrage]]+Tb.Financiering[[#This Row],[Andere
subsidie(s)]]+Tb.Financiering[[#This Row],[Anders]],0)</f>
        <v>0</v>
      </c>
      <c r="CE133" s="259">
        <f>IF(Tb.Financiering[[#This Row],[Pnr.]]=CE$7,Tb.Financiering[[#This Row],[Eigen
bijdrage]]+Tb.Financiering[[#This Row],[Andere
subsidie(s)]]+Tb.Financiering[[#This Row],[Anders]],0)</f>
        <v>0</v>
      </c>
      <c r="CF133" s="259">
        <f>IF(Tb.Financiering[[#This Row],[Pnr.]]=CF$7,Tb.Financiering[[#This Row],[Eigen
bijdrage]]+Tb.Financiering[[#This Row],[Andere
subsidie(s)]]+Tb.Financiering[[#This Row],[Anders]],0)</f>
        <v>0</v>
      </c>
      <c r="CG133" s="259">
        <f>IF(Tb.Financiering[[#This Row],[Pnr.]]=CG$7,Tb.Financiering[[#This Row],[Eigen
bijdrage]]+Tb.Financiering[[#This Row],[Andere
subsidie(s)]]+Tb.Financiering[[#This Row],[Anders]],0)</f>
        <v>0</v>
      </c>
      <c r="CH133" s="259">
        <f>IF(Tb.Financiering[[#This Row],[Pnr.]]=CH$7,Tb.Financiering[[#This Row],[Eigen
bijdrage]]+Tb.Financiering[[#This Row],[Andere
subsidie(s)]]+Tb.Financiering[[#This Row],[Anders]],0)</f>
        <v>0</v>
      </c>
      <c r="CI133" s="259">
        <f>IF(Tb.Financiering[[#This Row],[Pnr.]]=CI$7,Tb.Financiering[[#This Row],[Eigen
bijdrage]]+Tb.Financiering[[#This Row],[Andere
subsidie(s)]]+Tb.Financiering[[#This Row],[Anders]],0)</f>
        <v>0</v>
      </c>
      <c r="CJ133" s="259">
        <f>IF(Tb.Financiering[[#This Row],[Pnr.]]=CJ$7,Tb.Financiering[[#This Row],[Eigen
bijdrage]]+Tb.Financiering[[#This Row],[Andere
subsidie(s)]]+Tb.Financiering[[#This Row],[Anders]],0)</f>
        <v>0</v>
      </c>
      <c r="CK133" s="259">
        <f>IF(Tb.Financiering[[#This Row],[Pnr.]]=CK$7,Tb.Financiering[[#This Row],[Eigen
bijdrage]]+Tb.Financiering[[#This Row],[Andere
subsidie(s)]]+Tb.Financiering[[#This Row],[Anders]],0)</f>
        <v>0</v>
      </c>
      <c r="CL133" s="259">
        <f>IF(Tb.Financiering[[#This Row],[Pnr.]]=CL$7,Tb.Financiering[[#This Row],[Eigen
bijdrage]]+Tb.Financiering[[#This Row],[Andere
subsidie(s)]]+Tb.Financiering[[#This Row],[Anders]],0)</f>
        <v>0</v>
      </c>
      <c r="CM133" s="259">
        <f>IF(Tb.Financiering[[#This Row],[Pnr.]]=CM$7,Tb.Financiering[[#This Row],[Eigen
bijdrage]]+Tb.Financiering[[#This Row],[Andere
subsidie(s)]]+Tb.Financiering[[#This Row],[Anders]],0)</f>
        <v>0</v>
      </c>
      <c r="CN133" s="259">
        <f>IF(Tb.Financiering[[#This Row],[Pnr.]]=CN$7,Tb.Financiering[[#This Row],[Eigen
bijdrage]]+Tb.Financiering[[#This Row],[Andere
subsidie(s)]]+Tb.Financiering[[#This Row],[Anders]],0)</f>
        <v>0</v>
      </c>
      <c r="CO133" s="259">
        <f>IF(Tb.Financiering[[#This Row],[Pnr.]]=CO$7,Tb.Financiering[[#This Row],[Eigen
bijdrage]]+Tb.Financiering[[#This Row],[Andere
subsidie(s)]]+Tb.Financiering[[#This Row],[Anders]],0)</f>
        <v>0</v>
      </c>
      <c r="CP133" s="259">
        <f>IF(Tb.Financiering[[#This Row],[Pnr.]]=CP$7,Tb.Financiering[[#This Row],[Eigen
bijdrage]]+Tb.Financiering[[#This Row],[Andere
subsidie(s)]]+Tb.Financiering[[#This Row],[Anders]],0)</f>
        <v>0</v>
      </c>
      <c r="CQ133" s="259">
        <f>IF(Tb.Financiering[[#This Row],[Pnr.]]=CQ$7,Tb.Financiering[[#This Row],[Eigen
bijdrage]]+Tb.Financiering[[#This Row],[Andere
subsidie(s)]]+Tb.Financiering[[#This Row],[Anders]],0)</f>
        <v>0</v>
      </c>
      <c r="CR133" s="259">
        <f>IF(Tb.Financiering[[#This Row],[Pnr.]]=CR$7,Tb.Financiering[[#This Row],[Eigen
bijdrage]]+Tb.Financiering[[#This Row],[Andere
subsidie(s)]]+Tb.Financiering[[#This Row],[Anders]],0)</f>
        <v>0</v>
      </c>
      <c r="CS133" s="259">
        <f>IF(Tb.Financiering[[#This Row],[Pnr.]]=CS$7,Tb.Financiering[[#This Row],[Eigen
bijdrage]]+Tb.Financiering[[#This Row],[Andere
subsidie(s)]]+Tb.Financiering[[#This Row],[Anders]],0)</f>
        <v>0</v>
      </c>
      <c r="CT133" s="259">
        <f>IF(Tb.Financiering[[#This Row],[Pnr.]]=CT$7,Tb.Financiering[[#This Row],[Eigen
bijdrage]]+Tb.Financiering[[#This Row],[Andere
subsidie(s)]]+Tb.Financiering[[#This Row],[Anders]],0)</f>
        <v>0</v>
      </c>
      <c r="CU133" s="259">
        <f>IF(Tb.Financiering[[#This Row],[Pnr.]]=CU$7,Tb.Financiering[[#This Row],[Eigen
bijdrage]]+Tb.Financiering[[#This Row],[Andere
subsidie(s)]]+Tb.Financiering[[#This Row],[Anders]],0)</f>
        <v>0</v>
      </c>
      <c r="CV133" s="259">
        <f>IF(Tb.Financiering[[#This Row],[Pnr.]]=CV$7,Tb.Financiering[[#This Row],[Eigen
bijdrage]]+Tb.Financiering[[#This Row],[Andere
subsidie(s)]]+Tb.Financiering[[#This Row],[Anders]],0)</f>
        <v>0</v>
      </c>
      <c r="CW133" s="259">
        <f>IF(Tb.Financiering[[#This Row],[Pnr.]]=CW$7,Tb.Financiering[[#This Row],[Eigen
bijdrage]]+Tb.Financiering[[#This Row],[Andere
subsidie(s)]]+Tb.Financiering[[#This Row],[Anders]],0)</f>
        <v>0</v>
      </c>
      <c r="CX133" s="259">
        <f>IF(Tb.Financiering[[#This Row],[Pnr.]]=CX$7,Tb.Financiering[[#This Row],[Eigen
bijdrage]]+Tb.Financiering[[#This Row],[Andere
subsidie(s)]]+Tb.Financiering[[#This Row],[Anders]],0)</f>
        <v>0</v>
      </c>
      <c r="CY133" s="259">
        <f>IF(Tb.Financiering[[#This Row],[Pnr.]]=CY$7,Tb.Financiering[[#This Row],[Eigen
bijdrage]]+Tb.Financiering[[#This Row],[Andere
subsidie(s)]]+Tb.Financiering[[#This Row],[Anders]],0)</f>
        <v>0</v>
      </c>
      <c r="CZ133" s="259">
        <f>IF(Tb.Financiering[[#This Row],[Pnr.]]=CZ$7,Tb.Financiering[[#This Row],[Eigen
bijdrage]]+Tb.Financiering[[#This Row],[Andere
subsidie(s)]]+Tb.Financiering[[#This Row],[Anders]],0)</f>
        <v>0</v>
      </c>
      <c r="DA133" s="259">
        <f>IF(Tb.Financiering[[#This Row],[Pnr.]]=DA$7,Tb.Financiering[[#This Row],[Eigen
bijdrage]]+Tb.Financiering[[#This Row],[Andere
subsidie(s)]]+Tb.Financiering[[#This Row],[Anders]],0)</f>
        <v>0</v>
      </c>
      <c r="DB133" s="259">
        <f>IF(Tb.Financiering[[#This Row],[Pnr.]]=DB$7,Tb.Financiering[[#This Row],[Eigen
bijdrage]]+Tb.Financiering[[#This Row],[Andere
subsidie(s)]]+Tb.Financiering[[#This Row],[Anders]],0)</f>
        <v>0</v>
      </c>
      <c r="DC133" s="259">
        <f>IF(Tb.Financiering[[#This Row],[Pnr.]]=DC$7,Tb.Financiering[[#This Row],[Eigen
bijdrage]]+Tb.Financiering[[#This Row],[Andere
subsidie(s)]]+Tb.Financiering[[#This Row],[Anders]],0)</f>
        <v>0</v>
      </c>
      <c r="DD133" s="259">
        <f>IF(Tb.Financiering[[#This Row],[Pnr.]]=DD$7,Tb.Financiering[[#This Row],[Eigen
bijdrage]]+Tb.Financiering[[#This Row],[Andere
subsidie(s)]]+Tb.Financiering[[#This Row],[Anders]],0)</f>
        <v>0</v>
      </c>
      <c r="DE133" s="259">
        <f>IF(Tb.Financiering[[#This Row],[Pnr.]]=DE$7,Tb.Financiering[[#This Row],[Eigen
bijdrage]]+Tb.Financiering[[#This Row],[Andere
subsidie(s)]]+Tb.Financiering[[#This Row],[Anders]],0)</f>
        <v>0</v>
      </c>
      <c r="DF133" s="259">
        <f>IF(Tb.Financiering[[#This Row],[Pnr.]]=DF$7,Tb.Financiering[[#This Row],[Eigen
bijdrage]]+Tb.Financiering[[#This Row],[Andere
subsidie(s)]]+Tb.Financiering[[#This Row],[Anders]],0)</f>
        <v>0</v>
      </c>
      <c r="DG133" s="259">
        <f>IF(Tb.Financiering[[#This Row],[Pnr.]]=DG$7,Tb.Financiering[[#This Row],[Eigen
bijdrage]]+Tb.Financiering[[#This Row],[Andere
subsidie(s)]]+Tb.Financiering[[#This Row],[Anders]],0)</f>
        <v>0</v>
      </c>
      <c r="DH133" s="259">
        <f>IF(Tb.Financiering[[#This Row],[Pnr.]]=DH$7,Tb.Financiering[[#This Row],[Eigen
bijdrage]]+Tb.Financiering[[#This Row],[Andere
subsidie(s)]]+Tb.Financiering[[#This Row],[Anders]],0)</f>
        <v>0</v>
      </c>
      <c r="DI133" s="259">
        <f>IF(Tb.Financiering[[#This Row],[Pnr.]]=DI$7,Tb.Financiering[[#This Row],[Eigen
bijdrage]]+Tb.Financiering[[#This Row],[Andere
subsidie(s)]]+Tb.Financiering[[#This Row],[Anders]],0)</f>
        <v>0</v>
      </c>
      <c r="DJ133" s="259">
        <f>IF(Tb.Financiering[[#This Row],[Pnr.]]=DJ$7,Tb.Financiering[[#This Row],[Eigen
bijdrage]]+Tb.Financiering[[#This Row],[Andere
subsidie(s)]]+Tb.Financiering[[#This Row],[Anders]],0)</f>
        <v>0</v>
      </c>
      <c r="DK133" s="259">
        <f>IF(Tb.Financiering[[#This Row],[Pnr.]]=DK$7,Tb.Financiering[[#This Row],[Eigen
bijdrage]]+Tb.Financiering[[#This Row],[Andere
subsidie(s)]]+Tb.Financiering[[#This Row],[Anders]],0)</f>
        <v>0</v>
      </c>
      <c r="XEZ133" s="267"/>
      <c r="XFA133" s="267"/>
      <c r="XFB133" s="267"/>
      <c r="XFC133" s="267"/>
      <c r="XFD133" s="31"/>
    </row>
    <row r="134" spans="1:115 16380:16384" s="4" customFormat="1" x14ac:dyDescent="0.3">
      <c r="A134" s="31"/>
      <c r="B134" s="147"/>
      <c r="C134" s="147"/>
      <c r="D134" s="11">
        <f>SUMIF(Tbl.Kosten[PSAnr.],Tb.Financiering[[#This Row],[PSAnr.]],Tbl.Kosten[Totaal kosten])</f>
        <v>0</v>
      </c>
      <c r="E134" s="164">
        <f>SUMIF(Tbl.Kosten[PSAnr.],Tb.Financiering[[#This Row],[PSAnr.]],Tbl.Kosten[Subsidie])</f>
        <v>0</v>
      </c>
      <c r="F134" s="165"/>
      <c r="G134" s="164">
        <f>Tb.Financiering[[#This Row],[Begrote kosten]]-Tb.Financiering[[#This Row],[Berekende GLB subsidie]]-Tb.Financiering[[#This Row],[Correctie GLB subsidie]]</f>
        <v>0</v>
      </c>
      <c r="H134" s="166"/>
      <c r="I134" s="166"/>
      <c r="J134" s="166"/>
      <c r="K134" s="163"/>
      <c r="L134" s="97">
        <f>Tb.Financiering[[#This Row],[Te financieren]]-SUM(Tb.Financiering[[#This Row],[Eigen
bijdrage]:[Anders]])</f>
        <v>0</v>
      </c>
      <c r="M134" s="170" t="str">
        <f>IFERROR(VLOOKUP(Tb.Financiering[[#This Row],[Partnernaam]],Tbl.Projectpartners[[Naam]:[PNr.]],9,FALSE),"")</f>
        <v/>
      </c>
      <c r="N134" s="152" t="str">
        <f>IFERROR(VLOOKUP(Tb.Financiering[[#This Row],[Subsidiabele activiteit]],Tbl.Subsidiehoogte[[Subsidieactiviteit]:[SAnr.]],3,FALSE),"")</f>
        <v/>
      </c>
      <c r="O134" s="152" t="str">
        <f>_xlfn.CONCAT(Tb.Financiering[[#This Row],[Pnr.]],Tb.Financiering[[#This Row],[SAnr.]])</f>
        <v/>
      </c>
      <c r="P134" s="154">
        <f>IF(Tb.Financiering[[#This Row],[Pnr.]]=P$7,Tb.Financiering[[#This Row],[Te financieren]]-Tb.Financiering[[#This Row],[Eigen
bijdrage]]-Tb.Financiering[[#This Row],[Andere
subsidie(s)]]-Tb.Financiering[[#This Row],[Anders]],0)</f>
        <v>0</v>
      </c>
      <c r="Q134" s="154">
        <f>IF(Tb.Financiering[[#This Row],[Pnr.]]=Q$7,Tb.Financiering[[#This Row],[Te financieren]]-Tb.Financiering[[#This Row],[Eigen
bijdrage]]-Tb.Financiering[[#This Row],[Andere
subsidie(s)]]-Tb.Financiering[[#This Row],[Anders]],0)</f>
        <v>0</v>
      </c>
      <c r="R134" s="154">
        <f>IF(Tb.Financiering[[#This Row],[Pnr.]]=R$7,Tb.Financiering[[#This Row],[Te financieren]]-Tb.Financiering[[#This Row],[Eigen
bijdrage]]-Tb.Financiering[[#This Row],[Andere
subsidie(s)]]-Tb.Financiering[[#This Row],[Anders]],0)</f>
        <v>0</v>
      </c>
      <c r="S134" s="154">
        <f>IF(Tb.Financiering[[#This Row],[Pnr.]]=S$7,Tb.Financiering[[#This Row],[Te financieren]]-Tb.Financiering[[#This Row],[Eigen
bijdrage]]-Tb.Financiering[[#This Row],[Andere
subsidie(s)]]-Tb.Financiering[[#This Row],[Anders]],0)</f>
        <v>0</v>
      </c>
      <c r="T134" s="154">
        <f>IF(Tb.Financiering[[#This Row],[Pnr.]]=T$7,Tb.Financiering[[#This Row],[Te financieren]]-Tb.Financiering[[#This Row],[Eigen
bijdrage]]-Tb.Financiering[[#This Row],[Andere
subsidie(s)]]-Tb.Financiering[[#This Row],[Anders]],0)</f>
        <v>0</v>
      </c>
      <c r="U134" s="154">
        <f>IF(Tb.Financiering[[#This Row],[Pnr.]]=U$7,Tb.Financiering[[#This Row],[Te financieren]]-Tb.Financiering[[#This Row],[Eigen
bijdrage]]-Tb.Financiering[[#This Row],[Andere
subsidie(s)]]-Tb.Financiering[[#This Row],[Anders]],0)</f>
        <v>0</v>
      </c>
      <c r="V134" s="154">
        <f>IF(Tb.Financiering[[#This Row],[Pnr.]]=V$7,Tb.Financiering[[#This Row],[Te financieren]]-Tb.Financiering[[#This Row],[Eigen
bijdrage]]-Tb.Financiering[[#This Row],[Andere
subsidie(s)]]-Tb.Financiering[[#This Row],[Anders]],0)</f>
        <v>0</v>
      </c>
      <c r="W134" s="154">
        <f>IF(Tb.Financiering[[#This Row],[Pnr.]]=W$7,Tb.Financiering[[#This Row],[Te financieren]]-Tb.Financiering[[#This Row],[Eigen
bijdrage]]-Tb.Financiering[[#This Row],[Andere
subsidie(s)]]-Tb.Financiering[[#This Row],[Anders]],0)</f>
        <v>0</v>
      </c>
      <c r="X134" s="154">
        <f>IF(Tb.Financiering[[#This Row],[Pnr.]]=X$7,Tb.Financiering[[#This Row],[Te financieren]]-Tb.Financiering[[#This Row],[Eigen
bijdrage]]-Tb.Financiering[[#This Row],[Andere
subsidie(s)]]-Tb.Financiering[[#This Row],[Anders]],0)</f>
        <v>0</v>
      </c>
      <c r="Y134" s="154">
        <f>IF(Tb.Financiering[[#This Row],[Pnr.]]=Y$7,Tb.Financiering[[#This Row],[Te financieren]]-Tb.Financiering[[#This Row],[Eigen
bijdrage]]-Tb.Financiering[[#This Row],[Andere
subsidie(s)]]-Tb.Financiering[[#This Row],[Anders]],0)</f>
        <v>0</v>
      </c>
      <c r="Z134" s="154">
        <f>IF(Tb.Financiering[[#This Row],[Pnr.]]=Z$7,Tb.Financiering[[#This Row],[Te financieren]]-Tb.Financiering[[#This Row],[Eigen
bijdrage]]-Tb.Financiering[[#This Row],[Andere
subsidie(s)]]-Tb.Financiering[[#This Row],[Anders]],0)</f>
        <v>0</v>
      </c>
      <c r="AA134" s="154">
        <f>IF(Tb.Financiering[[#This Row],[Pnr.]]=AA$7,Tb.Financiering[[#This Row],[Te financieren]]-Tb.Financiering[[#This Row],[Eigen
bijdrage]]-Tb.Financiering[[#This Row],[Andere
subsidie(s)]]-Tb.Financiering[[#This Row],[Anders]],0)</f>
        <v>0</v>
      </c>
      <c r="AB134" s="154">
        <f>IF(Tb.Financiering[[#This Row],[Pnr.]]=AB$7,Tb.Financiering[[#This Row],[Te financieren]]-Tb.Financiering[[#This Row],[Eigen
bijdrage]]-Tb.Financiering[[#This Row],[Andere
subsidie(s)]]-Tb.Financiering[[#This Row],[Anders]],0)</f>
        <v>0</v>
      </c>
      <c r="AC134" s="154">
        <f>IF(Tb.Financiering[[#This Row],[Pnr.]]=AC$7,Tb.Financiering[[#This Row],[Te financieren]]-Tb.Financiering[[#This Row],[Eigen
bijdrage]]-Tb.Financiering[[#This Row],[Andere
subsidie(s)]]-Tb.Financiering[[#This Row],[Anders]],0)</f>
        <v>0</v>
      </c>
      <c r="AD134" s="154">
        <f>IF(Tb.Financiering[[#This Row],[Pnr.]]=AD$7,Tb.Financiering[[#This Row],[Te financieren]]-Tb.Financiering[[#This Row],[Eigen
bijdrage]]-Tb.Financiering[[#This Row],[Andere
subsidie(s)]]-Tb.Financiering[[#This Row],[Anders]],0)</f>
        <v>0</v>
      </c>
      <c r="AE134" s="154">
        <f>IF(Tb.Financiering[[#This Row],[Pnr.]]=AE$7,Tb.Financiering[[#This Row],[Te financieren]]-Tb.Financiering[[#This Row],[Eigen
bijdrage]]-Tb.Financiering[[#This Row],[Andere
subsidie(s)]]-Tb.Financiering[[#This Row],[Anders]],0)</f>
        <v>0</v>
      </c>
      <c r="AF134" s="154">
        <f>IF(Tb.Financiering[[#This Row],[Pnr.]]=AF$7,Tb.Financiering[[#This Row],[Te financieren]]-Tb.Financiering[[#This Row],[Eigen
bijdrage]]-Tb.Financiering[[#This Row],[Andere
subsidie(s)]]-Tb.Financiering[[#This Row],[Anders]],0)</f>
        <v>0</v>
      </c>
      <c r="AG134" s="154">
        <f>IF(Tb.Financiering[[#This Row],[Pnr.]]=AG$7,Tb.Financiering[[#This Row],[Te financieren]]-Tb.Financiering[[#This Row],[Eigen
bijdrage]]-Tb.Financiering[[#This Row],[Andere
subsidie(s)]]-Tb.Financiering[[#This Row],[Anders]],0)</f>
        <v>0</v>
      </c>
      <c r="AH134" s="154">
        <f>IF(Tb.Financiering[[#This Row],[Pnr.]]=AH$7,Tb.Financiering[[#This Row],[Te financieren]]-Tb.Financiering[[#This Row],[Eigen
bijdrage]]-Tb.Financiering[[#This Row],[Andere
subsidie(s)]]-Tb.Financiering[[#This Row],[Anders]],0)</f>
        <v>0</v>
      </c>
      <c r="AI134" s="154">
        <f>IF(Tb.Financiering[[#This Row],[Pnr.]]=AI$7,Tb.Financiering[[#This Row],[Te financieren]]-Tb.Financiering[[#This Row],[Eigen
bijdrage]]-Tb.Financiering[[#This Row],[Andere
subsidie(s)]]-Tb.Financiering[[#This Row],[Anders]],0)</f>
        <v>0</v>
      </c>
      <c r="AJ134" s="154">
        <f>IF(Tb.Financiering[[#This Row],[Pnr.]]=AJ$7,Tb.Financiering[[#This Row],[Te financieren]]-Tb.Financiering[[#This Row],[Eigen
bijdrage]]-Tb.Financiering[[#This Row],[Andere
subsidie(s)]]-Tb.Financiering[[#This Row],[Anders]],0)</f>
        <v>0</v>
      </c>
      <c r="AK134" s="154">
        <f>IF(Tb.Financiering[[#This Row],[Pnr.]]=AK$7,Tb.Financiering[[#This Row],[Te financieren]]-Tb.Financiering[[#This Row],[Eigen
bijdrage]]-Tb.Financiering[[#This Row],[Andere
subsidie(s)]]-Tb.Financiering[[#This Row],[Anders]],0)</f>
        <v>0</v>
      </c>
      <c r="AL134" s="154">
        <f>IF(Tb.Financiering[[#This Row],[Pnr.]]=AL$7,Tb.Financiering[[#This Row],[Te financieren]]-Tb.Financiering[[#This Row],[Eigen
bijdrage]]-Tb.Financiering[[#This Row],[Andere
subsidie(s)]]-Tb.Financiering[[#This Row],[Anders]],0)</f>
        <v>0</v>
      </c>
      <c r="AM134" s="154">
        <f>IF(Tb.Financiering[[#This Row],[Pnr.]]=AM$7,Tb.Financiering[[#This Row],[Te financieren]]-Tb.Financiering[[#This Row],[Eigen
bijdrage]]-Tb.Financiering[[#This Row],[Andere
subsidie(s)]]-Tb.Financiering[[#This Row],[Anders]],0)</f>
        <v>0</v>
      </c>
      <c r="AN134" s="154">
        <f>IF(Tb.Financiering[[#This Row],[Pnr.]]=AN$7,Tb.Financiering[[#This Row],[Te financieren]]-Tb.Financiering[[#This Row],[Eigen
bijdrage]]-Tb.Financiering[[#This Row],[Andere
subsidie(s)]]-Tb.Financiering[[#This Row],[Anders]],0)</f>
        <v>0</v>
      </c>
      <c r="AO134" s="154">
        <f>IF(Tb.Financiering[[#This Row],[Pnr.]]=AO$7,Tb.Financiering[[#This Row],[Te financieren]]-Tb.Financiering[[#This Row],[Eigen
bijdrage]]-Tb.Financiering[[#This Row],[Andere
subsidie(s)]]-Tb.Financiering[[#This Row],[Anders]],0)</f>
        <v>0</v>
      </c>
      <c r="AP134" s="154">
        <f>IF(Tb.Financiering[[#This Row],[Pnr.]]=AP$7,Tb.Financiering[[#This Row],[Te financieren]]-Tb.Financiering[[#This Row],[Eigen
bijdrage]]-Tb.Financiering[[#This Row],[Andere
subsidie(s)]]-Tb.Financiering[[#This Row],[Anders]],0)</f>
        <v>0</v>
      </c>
      <c r="AQ134" s="154">
        <f>IF(Tb.Financiering[[#This Row],[Pnr.]]=AQ$7,Tb.Financiering[[#This Row],[Te financieren]]-Tb.Financiering[[#This Row],[Eigen
bijdrage]]-Tb.Financiering[[#This Row],[Andere
subsidie(s)]]-Tb.Financiering[[#This Row],[Anders]],0)</f>
        <v>0</v>
      </c>
      <c r="AR134" s="154">
        <f>IF(Tb.Financiering[[#This Row],[Pnr.]]=AR$7,Tb.Financiering[[#This Row],[Te financieren]]-Tb.Financiering[[#This Row],[Eigen
bijdrage]]-Tb.Financiering[[#This Row],[Andere
subsidie(s)]]-Tb.Financiering[[#This Row],[Anders]],0)</f>
        <v>0</v>
      </c>
      <c r="AS134" s="154">
        <f>IF(Tb.Financiering[[#This Row],[Pnr.]]=AS$7,Tb.Financiering[[#This Row],[Te financieren]]-Tb.Financiering[[#This Row],[Eigen
bijdrage]]-Tb.Financiering[[#This Row],[Andere
subsidie(s)]]-Tb.Financiering[[#This Row],[Anders]],0)</f>
        <v>0</v>
      </c>
      <c r="AT134" s="154">
        <f>IF(Tb.Financiering[[#This Row],[Pnr.]]=AT$7,Tb.Financiering[[#This Row],[Te financieren]]-Tb.Financiering[[#This Row],[Eigen
bijdrage]]-Tb.Financiering[[#This Row],[Andere
subsidie(s)]]-Tb.Financiering[[#This Row],[Anders]],0)</f>
        <v>0</v>
      </c>
      <c r="AU134" s="154">
        <f>IF(Tb.Financiering[[#This Row],[Pnr.]]=AU$7,Tb.Financiering[[#This Row],[Te financieren]]-Tb.Financiering[[#This Row],[Eigen
bijdrage]]-Tb.Financiering[[#This Row],[Andere
subsidie(s)]]-Tb.Financiering[[#This Row],[Anders]],0)</f>
        <v>0</v>
      </c>
      <c r="AV134" s="154">
        <f>IF(Tb.Financiering[[#This Row],[Pnr.]]=AV$7,Tb.Financiering[[#This Row],[Te financieren]]-Tb.Financiering[[#This Row],[Eigen
bijdrage]]-Tb.Financiering[[#This Row],[Andere
subsidie(s)]]-Tb.Financiering[[#This Row],[Anders]],0)</f>
        <v>0</v>
      </c>
      <c r="AW134" s="154">
        <f>IF(Tb.Financiering[[#This Row],[Pnr.]]=AW$7,Tb.Financiering[[#This Row],[Te financieren]]-Tb.Financiering[[#This Row],[Eigen
bijdrage]]-Tb.Financiering[[#This Row],[Andere
subsidie(s)]]-Tb.Financiering[[#This Row],[Anders]],0)</f>
        <v>0</v>
      </c>
      <c r="AX134" s="154">
        <f>IF(Tb.Financiering[[#This Row],[Pnr.]]=AX$7,Tb.Financiering[[#This Row],[Te financieren]]-Tb.Financiering[[#This Row],[Eigen
bijdrage]]-Tb.Financiering[[#This Row],[Andere
subsidie(s)]]-Tb.Financiering[[#This Row],[Anders]],0)</f>
        <v>0</v>
      </c>
      <c r="AY134" s="154">
        <f>IF(Tb.Financiering[[#This Row],[Pnr.]]=AY$7,Tb.Financiering[[#This Row],[Te financieren]]-Tb.Financiering[[#This Row],[Eigen
bijdrage]]-Tb.Financiering[[#This Row],[Andere
subsidie(s)]]-Tb.Financiering[[#This Row],[Anders]],0)</f>
        <v>0</v>
      </c>
      <c r="AZ134" s="154">
        <f>IF(Tb.Financiering[[#This Row],[Pnr.]]=AZ$7,Tb.Financiering[[#This Row],[Te financieren]]-Tb.Financiering[[#This Row],[Eigen
bijdrage]]-Tb.Financiering[[#This Row],[Andere
subsidie(s)]]-Tb.Financiering[[#This Row],[Anders]],0)</f>
        <v>0</v>
      </c>
      <c r="BA134" s="154">
        <f>IF(Tb.Financiering[[#This Row],[Pnr.]]=BA$7,Tb.Financiering[[#This Row],[Te financieren]]-Tb.Financiering[[#This Row],[Eigen
bijdrage]]-Tb.Financiering[[#This Row],[Andere
subsidie(s)]]-Tb.Financiering[[#This Row],[Anders]],0)</f>
        <v>0</v>
      </c>
      <c r="BB134" s="154">
        <f>IF(Tb.Financiering[[#This Row],[Pnr.]]=BB$7,Tb.Financiering[[#This Row],[Te financieren]]-Tb.Financiering[[#This Row],[Eigen
bijdrage]]-Tb.Financiering[[#This Row],[Andere
subsidie(s)]]-Tb.Financiering[[#This Row],[Anders]],0)</f>
        <v>0</v>
      </c>
      <c r="BC134" s="154">
        <f>IF(Tb.Financiering[[#This Row],[Pnr.]]=BC$7,Tb.Financiering[[#This Row],[Te financieren]]-Tb.Financiering[[#This Row],[Eigen
bijdrage]]-Tb.Financiering[[#This Row],[Andere
subsidie(s)]]-Tb.Financiering[[#This Row],[Anders]],0)</f>
        <v>0</v>
      </c>
      <c r="BD134" s="154">
        <f>IF(Tb.Financiering[[#This Row],[Pnr.]]=BD$7,Tb.Financiering[[#This Row],[Te financieren]]-Tb.Financiering[[#This Row],[Eigen
bijdrage]]-Tb.Financiering[[#This Row],[Andere
subsidie(s)]]-Tb.Financiering[[#This Row],[Anders]],0)</f>
        <v>0</v>
      </c>
      <c r="BE134" s="154">
        <f>IF(Tb.Financiering[[#This Row],[Pnr.]]=BE$7,Tb.Financiering[[#This Row],[Te financieren]]-Tb.Financiering[[#This Row],[Eigen
bijdrage]]-Tb.Financiering[[#This Row],[Andere
subsidie(s)]]-Tb.Financiering[[#This Row],[Anders]],0)</f>
        <v>0</v>
      </c>
      <c r="BF134" s="154">
        <f>IF(Tb.Financiering[[#This Row],[Pnr.]]=BF$7,Tb.Financiering[[#This Row],[Te financieren]]-Tb.Financiering[[#This Row],[Eigen
bijdrage]]-Tb.Financiering[[#This Row],[Andere
subsidie(s)]]-Tb.Financiering[[#This Row],[Anders]],0)</f>
        <v>0</v>
      </c>
      <c r="BG134" s="154">
        <f>IF(Tb.Financiering[[#This Row],[Pnr.]]=BG$7,Tb.Financiering[[#This Row],[Te financieren]]-Tb.Financiering[[#This Row],[Eigen
bijdrage]]-Tb.Financiering[[#This Row],[Andere
subsidie(s)]]-Tb.Financiering[[#This Row],[Anders]],0)</f>
        <v>0</v>
      </c>
      <c r="BH134" s="154">
        <f>IF(Tb.Financiering[[#This Row],[Pnr.]]=BH$7,Tb.Financiering[[#This Row],[Te financieren]]-Tb.Financiering[[#This Row],[Eigen
bijdrage]]-Tb.Financiering[[#This Row],[Andere
subsidie(s)]]-Tb.Financiering[[#This Row],[Anders]],0)</f>
        <v>0</v>
      </c>
      <c r="BI134" s="154">
        <f>IF(Tb.Financiering[[#This Row],[Pnr.]]=BI$7,Tb.Financiering[[#This Row],[Te financieren]]-Tb.Financiering[[#This Row],[Eigen
bijdrage]]-Tb.Financiering[[#This Row],[Andere
subsidie(s)]]-Tb.Financiering[[#This Row],[Anders]],0)</f>
        <v>0</v>
      </c>
      <c r="BJ134" s="154">
        <f>IF(Tb.Financiering[[#This Row],[Pnr.]]=BJ$7,Tb.Financiering[[#This Row],[Te financieren]]-Tb.Financiering[[#This Row],[Eigen
bijdrage]]-Tb.Financiering[[#This Row],[Andere
subsidie(s)]]-Tb.Financiering[[#This Row],[Anders]],0)</f>
        <v>0</v>
      </c>
      <c r="BK134" s="154">
        <f>IF(Tb.Financiering[[#This Row],[Pnr.]]=BK$7,Tb.Financiering[[#This Row],[Te financieren]]-Tb.Financiering[[#This Row],[Eigen
bijdrage]]-Tb.Financiering[[#This Row],[Andere
subsidie(s)]]-Tb.Financiering[[#This Row],[Anders]],0)</f>
        <v>0</v>
      </c>
      <c r="BL134" s="154">
        <f>IF(Tb.Financiering[[#This Row],[Pnr.]]=BL$7,Tb.Financiering[[#This Row],[Te financieren]]-Tb.Financiering[[#This Row],[Eigen
bijdrage]]-Tb.Financiering[[#This Row],[Andere
subsidie(s)]]-Tb.Financiering[[#This Row],[Anders]],0)</f>
        <v>0</v>
      </c>
      <c r="BM134" s="154">
        <f>IF(Tb.Financiering[[#This Row],[Pnr.]]=BM$7,Tb.Financiering[[#This Row],[Te financieren]]-Tb.Financiering[[#This Row],[Eigen
bijdrage]]-Tb.Financiering[[#This Row],[Andere
subsidie(s)]]-Tb.Financiering[[#This Row],[Anders]],0)</f>
        <v>0</v>
      </c>
      <c r="BN134" s="259">
        <f>IF(Tb.Financiering[[#This Row],[Pnr.]]=BN$7,Tb.Financiering[[#This Row],[Eigen
bijdrage]]+Tb.Financiering[[#This Row],[Andere
subsidie(s)]]+Tb.Financiering[[#This Row],[Anders]],0)</f>
        <v>0</v>
      </c>
      <c r="BO134" s="259">
        <f>IF(Tb.Financiering[[#This Row],[Pnr.]]=BO$7,Tb.Financiering[[#This Row],[Eigen
bijdrage]]+Tb.Financiering[[#This Row],[Andere
subsidie(s)]]+Tb.Financiering[[#This Row],[Anders]],0)</f>
        <v>0</v>
      </c>
      <c r="BP134" s="259">
        <f>IF(Tb.Financiering[[#This Row],[Pnr.]]=BP$7,Tb.Financiering[[#This Row],[Eigen
bijdrage]]+Tb.Financiering[[#This Row],[Andere
subsidie(s)]]+Tb.Financiering[[#This Row],[Anders]],0)</f>
        <v>0</v>
      </c>
      <c r="BQ134" s="259">
        <f>IF(Tb.Financiering[[#This Row],[Pnr.]]=BQ$7,Tb.Financiering[[#This Row],[Eigen
bijdrage]]+Tb.Financiering[[#This Row],[Andere
subsidie(s)]]+Tb.Financiering[[#This Row],[Anders]],0)</f>
        <v>0</v>
      </c>
      <c r="BR134" s="259">
        <f>IF(Tb.Financiering[[#This Row],[Pnr.]]=BR$7,Tb.Financiering[[#This Row],[Eigen
bijdrage]]+Tb.Financiering[[#This Row],[Andere
subsidie(s)]]+Tb.Financiering[[#This Row],[Anders]],0)</f>
        <v>0</v>
      </c>
      <c r="BS134" s="259">
        <f>IF(Tb.Financiering[[#This Row],[Pnr.]]=BS$7,Tb.Financiering[[#This Row],[Eigen
bijdrage]]+Tb.Financiering[[#This Row],[Andere
subsidie(s)]]+Tb.Financiering[[#This Row],[Anders]],0)</f>
        <v>0</v>
      </c>
      <c r="BT134" s="259">
        <f>IF(Tb.Financiering[[#This Row],[Pnr.]]=BT$7,Tb.Financiering[[#This Row],[Eigen
bijdrage]]+Tb.Financiering[[#This Row],[Andere
subsidie(s)]]+Tb.Financiering[[#This Row],[Anders]],0)</f>
        <v>0</v>
      </c>
      <c r="BU134" s="259">
        <f>IF(Tb.Financiering[[#This Row],[Pnr.]]=BU$7,Tb.Financiering[[#This Row],[Eigen
bijdrage]]+Tb.Financiering[[#This Row],[Andere
subsidie(s)]]+Tb.Financiering[[#This Row],[Anders]],0)</f>
        <v>0</v>
      </c>
      <c r="BV134" s="259">
        <f>IF(Tb.Financiering[[#This Row],[Pnr.]]=BV$7,Tb.Financiering[[#This Row],[Eigen
bijdrage]]+Tb.Financiering[[#This Row],[Andere
subsidie(s)]]+Tb.Financiering[[#This Row],[Anders]],0)</f>
        <v>0</v>
      </c>
      <c r="BW134" s="259">
        <f>IF(Tb.Financiering[[#This Row],[Pnr.]]=BW$7,Tb.Financiering[[#This Row],[Eigen
bijdrage]]+Tb.Financiering[[#This Row],[Andere
subsidie(s)]]+Tb.Financiering[[#This Row],[Anders]],0)</f>
        <v>0</v>
      </c>
      <c r="BX134" s="259">
        <f>IF(Tb.Financiering[[#This Row],[Pnr.]]=BX$7,Tb.Financiering[[#This Row],[Eigen
bijdrage]]+Tb.Financiering[[#This Row],[Andere
subsidie(s)]]+Tb.Financiering[[#This Row],[Anders]],0)</f>
        <v>0</v>
      </c>
      <c r="BY134" s="259">
        <f>IF(Tb.Financiering[[#This Row],[Pnr.]]=BY$7,Tb.Financiering[[#This Row],[Eigen
bijdrage]]+Tb.Financiering[[#This Row],[Andere
subsidie(s)]]+Tb.Financiering[[#This Row],[Anders]],0)</f>
        <v>0</v>
      </c>
      <c r="BZ134" s="259">
        <f>IF(Tb.Financiering[[#This Row],[Pnr.]]=BZ$7,Tb.Financiering[[#This Row],[Eigen
bijdrage]]+Tb.Financiering[[#This Row],[Andere
subsidie(s)]]+Tb.Financiering[[#This Row],[Anders]],0)</f>
        <v>0</v>
      </c>
      <c r="CA134" s="259">
        <f>IF(Tb.Financiering[[#This Row],[Pnr.]]=CA$7,Tb.Financiering[[#This Row],[Eigen
bijdrage]]+Tb.Financiering[[#This Row],[Andere
subsidie(s)]]+Tb.Financiering[[#This Row],[Anders]],0)</f>
        <v>0</v>
      </c>
      <c r="CB134" s="259">
        <f>IF(Tb.Financiering[[#This Row],[Pnr.]]=CB$7,Tb.Financiering[[#This Row],[Eigen
bijdrage]]+Tb.Financiering[[#This Row],[Andere
subsidie(s)]]+Tb.Financiering[[#This Row],[Anders]],0)</f>
        <v>0</v>
      </c>
      <c r="CC134" s="259">
        <f>IF(Tb.Financiering[[#This Row],[Pnr.]]=CC$7,Tb.Financiering[[#This Row],[Eigen
bijdrage]]+Tb.Financiering[[#This Row],[Andere
subsidie(s)]]+Tb.Financiering[[#This Row],[Anders]],0)</f>
        <v>0</v>
      </c>
      <c r="CD134" s="259">
        <f>IF(Tb.Financiering[[#This Row],[Pnr.]]=CD$7,Tb.Financiering[[#This Row],[Eigen
bijdrage]]+Tb.Financiering[[#This Row],[Andere
subsidie(s)]]+Tb.Financiering[[#This Row],[Anders]],0)</f>
        <v>0</v>
      </c>
      <c r="CE134" s="259">
        <f>IF(Tb.Financiering[[#This Row],[Pnr.]]=CE$7,Tb.Financiering[[#This Row],[Eigen
bijdrage]]+Tb.Financiering[[#This Row],[Andere
subsidie(s)]]+Tb.Financiering[[#This Row],[Anders]],0)</f>
        <v>0</v>
      </c>
      <c r="CF134" s="259">
        <f>IF(Tb.Financiering[[#This Row],[Pnr.]]=CF$7,Tb.Financiering[[#This Row],[Eigen
bijdrage]]+Tb.Financiering[[#This Row],[Andere
subsidie(s)]]+Tb.Financiering[[#This Row],[Anders]],0)</f>
        <v>0</v>
      </c>
      <c r="CG134" s="259">
        <f>IF(Tb.Financiering[[#This Row],[Pnr.]]=CG$7,Tb.Financiering[[#This Row],[Eigen
bijdrage]]+Tb.Financiering[[#This Row],[Andere
subsidie(s)]]+Tb.Financiering[[#This Row],[Anders]],0)</f>
        <v>0</v>
      </c>
      <c r="CH134" s="259">
        <f>IF(Tb.Financiering[[#This Row],[Pnr.]]=CH$7,Tb.Financiering[[#This Row],[Eigen
bijdrage]]+Tb.Financiering[[#This Row],[Andere
subsidie(s)]]+Tb.Financiering[[#This Row],[Anders]],0)</f>
        <v>0</v>
      </c>
      <c r="CI134" s="259">
        <f>IF(Tb.Financiering[[#This Row],[Pnr.]]=CI$7,Tb.Financiering[[#This Row],[Eigen
bijdrage]]+Tb.Financiering[[#This Row],[Andere
subsidie(s)]]+Tb.Financiering[[#This Row],[Anders]],0)</f>
        <v>0</v>
      </c>
      <c r="CJ134" s="259">
        <f>IF(Tb.Financiering[[#This Row],[Pnr.]]=CJ$7,Tb.Financiering[[#This Row],[Eigen
bijdrage]]+Tb.Financiering[[#This Row],[Andere
subsidie(s)]]+Tb.Financiering[[#This Row],[Anders]],0)</f>
        <v>0</v>
      </c>
      <c r="CK134" s="259">
        <f>IF(Tb.Financiering[[#This Row],[Pnr.]]=CK$7,Tb.Financiering[[#This Row],[Eigen
bijdrage]]+Tb.Financiering[[#This Row],[Andere
subsidie(s)]]+Tb.Financiering[[#This Row],[Anders]],0)</f>
        <v>0</v>
      </c>
      <c r="CL134" s="259">
        <f>IF(Tb.Financiering[[#This Row],[Pnr.]]=CL$7,Tb.Financiering[[#This Row],[Eigen
bijdrage]]+Tb.Financiering[[#This Row],[Andere
subsidie(s)]]+Tb.Financiering[[#This Row],[Anders]],0)</f>
        <v>0</v>
      </c>
      <c r="CM134" s="259">
        <f>IF(Tb.Financiering[[#This Row],[Pnr.]]=CM$7,Tb.Financiering[[#This Row],[Eigen
bijdrage]]+Tb.Financiering[[#This Row],[Andere
subsidie(s)]]+Tb.Financiering[[#This Row],[Anders]],0)</f>
        <v>0</v>
      </c>
      <c r="CN134" s="259">
        <f>IF(Tb.Financiering[[#This Row],[Pnr.]]=CN$7,Tb.Financiering[[#This Row],[Eigen
bijdrage]]+Tb.Financiering[[#This Row],[Andere
subsidie(s)]]+Tb.Financiering[[#This Row],[Anders]],0)</f>
        <v>0</v>
      </c>
      <c r="CO134" s="259">
        <f>IF(Tb.Financiering[[#This Row],[Pnr.]]=CO$7,Tb.Financiering[[#This Row],[Eigen
bijdrage]]+Tb.Financiering[[#This Row],[Andere
subsidie(s)]]+Tb.Financiering[[#This Row],[Anders]],0)</f>
        <v>0</v>
      </c>
      <c r="CP134" s="259">
        <f>IF(Tb.Financiering[[#This Row],[Pnr.]]=CP$7,Tb.Financiering[[#This Row],[Eigen
bijdrage]]+Tb.Financiering[[#This Row],[Andere
subsidie(s)]]+Tb.Financiering[[#This Row],[Anders]],0)</f>
        <v>0</v>
      </c>
      <c r="CQ134" s="259">
        <f>IF(Tb.Financiering[[#This Row],[Pnr.]]=CQ$7,Tb.Financiering[[#This Row],[Eigen
bijdrage]]+Tb.Financiering[[#This Row],[Andere
subsidie(s)]]+Tb.Financiering[[#This Row],[Anders]],0)</f>
        <v>0</v>
      </c>
      <c r="CR134" s="259">
        <f>IF(Tb.Financiering[[#This Row],[Pnr.]]=CR$7,Tb.Financiering[[#This Row],[Eigen
bijdrage]]+Tb.Financiering[[#This Row],[Andere
subsidie(s)]]+Tb.Financiering[[#This Row],[Anders]],0)</f>
        <v>0</v>
      </c>
      <c r="CS134" s="259">
        <f>IF(Tb.Financiering[[#This Row],[Pnr.]]=CS$7,Tb.Financiering[[#This Row],[Eigen
bijdrage]]+Tb.Financiering[[#This Row],[Andere
subsidie(s)]]+Tb.Financiering[[#This Row],[Anders]],0)</f>
        <v>0</v>
      </c>
      <c r="CT134" s="259">
        <f>IF(Tb.Financiering[[#This Row],[Pnr.]]=CT$7,Tb.Financiering[[#This Row],[Eigen
bijdrage]]+Tb.Financiering[[#This Row],[Andere
subsidie(s)]]+Tb.Financiering[[#This Row],[Anders]],0)</f>
        <v>0</v>
      </c>
      <c r="CU134" s="259">
        <f>IF(Tb.Financiering[[#This Row],[Pnr.]]=CU$7,Tb.Financiering[[#This Row],[Eigen
bijdrage]]+Tb.Financiering[[#This Row],[Andere
subsidie(s)]]+Tb.Financiering[[#This Row],[Anders]],0)</f>
        <v>0</v>
      </c>
      <c r="CV134" s="259">
        <f>IF(Tb.Financiering[[#This Row],[Pnr.]]=CV$7,Tb.Financiering[[#This Row],[Eigen
bijdrage]]+Tb.Financiering[[#This Row],[Andere
subsidie(s)]]+Tb.Financiering[[#This Row],[Anders]],0)</f>
        <v>0</v>
      </c>
      <c r="CW134" s="259">
        <f>IF(Tb.Financiering[[#This Row],[Pnr.]]=CW$7,Tb.Financiering[[#This Row],[Eigen
bijdrage]]+Tb.Financiering[[#This Row],[Andere
subsidie(s)]]+Tb.Financiering[[#This Row],[Anders]],0)</f>
        <v>0</v>
      </c>
      <c r="CX134" s="259">
        <f>IF(Tb.Financiering[[#This Row],[Pnr.]]=CX$7,Tb.Financiering[[#This Row],[Eigen
bijdrage]]+Tb.Financiering[[#This Row],[Andere
subsidie(s)]]+Tb.Financiering[[#This Row],[Anders]],0)</f>
        <v>0</v>
      </c>
      <c r="CY134" s="259">
        <f>IF(Tb.Financiering[[#This Row],[Pnr.]]=CY$7,Tb.Financiering[[#This Row],[Eigen
bijdrage]]+Tb.Financiering[[#This Row],[Andere
subsidie(s)]]+Tb.Financiering[[#This Row],[Anders]],0)</f>
        <v>0</v>
      </c>
      <c r="CZ134" s="259">
        <f>IF(Tb.Financiering[[#This Row],[Pnr.]]=CZ$7,Tb.Financiering[[#This Row],[Eigen
bijdrage]]+Tb.Financiering[[#This Row],[Andere
subsidie(s)]]+Tb.Financiering[[#This Row],[Anders]],0)</f>
        <v>0</v>
      </c>
      <c r="DA134" s="259">
        <f>IF(Tb.Financiering[[#This Row],[Pnr.]]=DA$7,Tb.Financiering[[#This Row],[Eigen
bijdrage]]+Tb.Financiering[[#This Row],[Andere
subsidie(s)]]+Tb.Financiering[[#This Row],[Anders]],0)</f>
        <v>0</v>
      </c>
      <c r="DB134" s="259">
        <f>IF(Tb.Financiering[[#This Row],[Pnr.]]=DB$7,Tb.Financiering[[#This Row],[Eigen
bijdrage]]+Tb.Financiering[[#This Row],[Andere
subsidie(s)]]+Tb.Financiering[[#This Row],[Anders]],0)</f>
        <v>0</v>
      </c>
      <c r="DC134" s="259">
        <f>IF(Tb.Financiering[[#This Row],[Pnr.]]=DC$7,Tb.Financiering[[#This Row],[Eigen
bijdrage]]+Tb.Financiering[[#This Row],[Andere
subsidie(s)]]+Tb.Financiering[[#This Row],[Anders]],0)</f>
        <v>0</v>
      </c>
      <c r="DD134" s="259">
        <f>IF(Tb.Financiering[[#This Row],[Pnr.]]=DD$7,Tb.Financiering[[#This Row],[Eigen
bijdrage]]+Tb.Financiering[[#This Row],[Andere
subsidie(s)]]+Tb.Financiering[[#This Row],[Anders]],0)</f>
        <v>0</v>
      </c>
      <c r="DE134" s="259">
        <f>IF(Tb.Financiering[[#This Row],[Pnr.]]=DE$7,Tb.Financiering[[#This Row],[Eigen
bijdrage]]+Tb.Financiering[[#This Row],[Andere
subsidie(s)]]+Tb.Financiering[[#This Row],[Anders]],0)</f>
        <v>0</v>
      </c>
      <c r="DF134" s="259">
        <f>IF(Tb.Financiering[[#This Row],[Pnr.]]=DF$7,Tb.Financiering[[#This Row],[Eigen
bijdrage]]+Tb.Financiering[[#This Row],[Andere
subsidie(s)]]+Tb.Financiering[[#This Row],[Anders]],0)</f>
        <v>0</v>
      </c>
      <c r="DG134" s="259">
        <f>IF(Tb.Financiering[[#This Row],[Pnr.]]=DG$7,Tb.Financiering[[#This Row],[Eigen
bijdrage]]+Tb.Financiering[[#This Row],[Andere
subsidie(s)]]+Tb.Financiering[[#This Row],[Anders]],0)</f>
        <v>0</v>
      </c>
      <c r="DH134" s="259">
        <f>IF(Tb.Financiering[[#This Row],[Pnr.]]=DH$7,Tb.Financiering[[#This Row],[Eigen
bijdrage]]+Tb.Financiering[[#This Row],[Andere
subsidie(s)]]+Tb.Financiering[[#This Row],[Anders]],0)</f>
        <v>0</v>
      </c>
      <c r="DI134" s="259">
        <f>IF(Tb.Financiering[[#This Row],[Pnr.]]=DI$7,Tb.Financiering[[#This Row],[Eigen
bijdrage]]+Tb.Financiering[[#This Row],[Andere
subsidie(s)]]+Tb.Financiering[[#This Row],[Anders]],0)</f>
        <v>0</v>
      </c>
      <c r="DJ134" s="259">
        <f>IF(Tb.Financiering[[#This Row],[Pnr.]]=DJ$7,Tb.Financiering[[#This Row],[Eigen
bijdrage]]+Tb.Financiering[[#This Row],[Andere
subsidie(s)]]+Tb.Financiering[[#This Row],[Anders]],0)</f>
        <v>0</v>
      </c>
      <c r="DK134" s="259">
        <f>IF(Tb.Financiering[[#This Row],[Pnr.]]=DK$7,Tb.Financiering[[#This Row],[Eigen
bijdrage]]+Tb.Financiering[[#This Row],[Andere
subsidie(s)]]+Tb.Financiering[[#This Row],[Anders]],0)</f>
        <v>0</v>
      </c>
      <c r="XEZ134" s="267"/>
      <c r="XFA134" s="267"/>
      <c r="XFB134" s="267"/>
      <c r="XFC134" s="267"/>
      <c r="XFD134" s="31"/>
    </row>
    <row r="135" spans="1:115 16380:16384" s="4" customFormat="1" x14ac:dyDescent="0.3">
      <c r="A135" s="31"/>
      <c r="B135" s="147"/>
      <c r="C135" s="147"/>
      <c r="D135" s="11">
        <f>SUMIF(Tbl.Kosten[PSAnr.],Tb.Financiering[[#This Row],[PSAnr.]],Tbl.Kosten[Totaal kosten])</f>
        <v>0</v>
      </c>
      <c r="E135" s="164">
        <f>SUMIF(Tbl.Kosten[PSAnr.],Tb.Financiering[[#This Row],[PSAnr.]],Tbl.Kosten[Subsidie])</f>
        <v>0</v>
      </c>
      <c r="F135" s="165"/>
      <c r="G135" s="164">
        <f>Tb.Financiering[[#This Row],[Begrote kosten]]-Tb.Financiering[[#This Row],[Berekende GLB subsidie]]-Tb.Financiering[[#This Row],[Correctie GLB subsidie]]</f>
        <v>0</v>
      </c>
      <c r="H135" s="166"/>
      <c r="I135" s="166"/>
      <c r="J135" s="166"/>
      <c r="K135" s="162"/>
      <c r="L135" s="97">
        <f>Tb.Financiering[[#This Row],[Te financieren]]-SUM(Tb.Financiering[[#This Row],[Eigen
bijdrage]:[Anders]])</f>
        <v>0</v>
      </c>
      <c r="M135" s="170" t="str">
        <f>IFERROR(VLOOKUP(Tb.Financiering[[#This Row],[Partnernaam]],Tbl.Projectpartners[[Naam]:[PNr.]],9,FALSE),"")</f>
        <v/>
      </c>
      <c r="N135" s="152" t="str">
        <f>IFERROR(VLOOKUP(Tb.Financiering[[#This Row],[Subsidiabele activiteit]],Tbl.Subsidiehoogte[[Subsidieactiviteit]:[SAnr.]],3,FALSE),"")</f>
        <v/>
      </c>
      <c r="O135" s="152" t="str">
        <f>_xlfn.CONCAT(Tb.Financiering[[#This Row],[Pnr.]],Tb.Financiering[[#This Row],[SAnr.]])</f>
        <v/>
      </c>
      <c r="P135" s="154">
        <f>IF(Tb.Financiering[[#This Row],[Pnr.]]=P$7,Tb.Financiering[[#This Row],[Te financieren]]-Tb.Financiering[[#This Row],[Eigen
bijdrage]]-Tb.Financiering[[#This Row],[Andere
subsidie(s)]]-Tb.Financiering[[#This Row],[Anders]],0)</f>
        <v>0</v>
      </c>
      <c r="Q135" s="154">
        <f>IF(Tb.Financiering[[#This Row],[Pnr.]]=Q$7,Tb.Financiering[[#This Row],[Te financieren]]-Tb.Financiering[[#This Row],[Eigen
bijdrage]]-Tb.Financiering[[#This Row],[Andere
subsidie(s)]]-Tb.Financiering[[#This Row],[Anders]],0)</f>
        <v>0</v>
      </c>
      <c r="R135" s="154">
        <f>IF(Tb.Financiering[[#This Row],[Pnr.]]=R$7,Tb.Financiering[[#This Row],[Te financieren]]-Tb.Financiering[[#This Row],[Eigen
bijdrage]]-Tb.Financiering[[#This Row],[Andere
subsidie(s)]]-Tb.Financiering[[#This Row],[Anders]],0)</f>
        <v>0</v>
      </c>
      <c r="S135" s="154">
        <f>IF(Tb.Financiering[[#This Row],[Pnr.]]=S$7,Tb.Financiering[[#This Row],[Te financieren]]-Tb.Financiering[[#This Row],[Eigen
bijdrage]]-Tb.Financiering[[#This Row],[Andere
subsidie(s)]]-Tb.Financiering[[#This Row],[Anders]],0)</f>
        <v>0</v>
      </c>
      <c r="T135" s="154">
        <f>IF(Tb.Financiering[[#This Row],[Pnr.]]=T$7,Tb.Financiering[[#This Row],[Te financieren]]-Tb.Financiering[[#This Row],[Eigen
bijdrage]]-Tb.Financiering[[#This Row],[Andere
subsidie(s)]]-Tb.Financiering[[#This Row],[Anders]],0)</f>
        <v>0</v>
      </c>
      <c r="U135" s="154">
        <f>IF(Tb.Financiering[[#This Row],[Pnr.]]=U$7,Tb.Financiering[[#This Row],[Te financieren]]-Tb.Financiering[[#This Row],[Eigen
bijdrage]]-Tb.Financiering[[#This Row],[Andere
subsidie(s)]]-Tb.Financiering[[#This Row],[Anders]],0)</f>
        <v>0</v>
      </c>
      <c r="V135" s="154">
        <f>IF(Tb.Financiering[[#This Row],[Pnr.]]=V$7,Tb.Financiering[[#This Row],[Te financieren]]-Tb.Financiering[[#This Row],[Eigen
bijdrage]]-Tb.Financiering[[#This Row],[Andere
subsidie(s)]]-Tb.Financiering[[#This Row],[Anders]],0)</f>
        <v>0</v>
      </c>
      <c r="W135" s="154">
        <f>IF(Tb.Financiering[[#This Row],[Pnr.]]=W$7,Tb.Financiering[[#This Row],[Te financieren]]-Tb.Financiering[[#This Row],[Eigen
bijdrage]]-Tb.Financiering[[#This Row],[Andere
subsidie(s)]]-Tb.Financiering[[#This Row],[Anders]],0)</f>
        <v>0</v>
      </c>
      <c r="X135" s="154">
        <f>IF(Tb.Financiering[[#This Row],[Pnr.]]=X$7,Tb.Financiering[[#This Row],[Te financieren]]-Tb.Financiering[[#This Row],[Eigen
bijdrage]]-Tb.Financiering[[#This Row],[Andere
subsidie(s)]]-Tb.Financiering[[#This Row],[Anders]],0)</f>
        <v>0</v>
      </c>
      <c r="Y135" s="154">
        <f>IF(Tb.Financiering[[#This Row],[Pnr.]]=Y$7,Tb.Financiering[[#This Row],[Te financieren]]-Tb.Financiering[[#This Row],[Eigen
bijdrage]]-Tb.Financiering[[#This Row],[Andere
subsidie(s)]]-Tb.Financiering[[#This Row],[Anders]],0)</f>
        <v>0</v>
      </c>
      <c r="Z135" s="154">
        <f>IF(Tb.Financiering[[#This Row],[Pnr.]]=Z$7,Tb.Financiering[[#This Row],[Te financieren]]-Tb.Financiering[[#This Row],[Eigen
bijdrage]]-Tb.Financiering[[#This Row],[Andere
subsidie(s)]]-Tb.Financiering[[#This Row],[Anders]],0)</f>
        <v>0</v>
      </c>
      <c r="AA135" s="154">
        <f>IF(Tb.Financiering[[#This Row],[Pnr.]]=AA$7,Tb.Financiering[[#This Row],[Te financieren]]-Tb.Financiering[[#This Row],[Eigen
bijdrage]]-Tb.Financiering[[#This Row],[Andere
subsidie(s)]]-Tb.Financiering[[#This Row],[Anders]],0)</f>
        <v>0</v>
      </c>
      <c r="AB135" s="154">
        <f>IF(Tb.Financiering[[#This Row],[Pnr.]]=AB$7,Tb.Financiering[[#This Row],[Te financieren]]-Tb.Financiering[[#This Row],[Eigen
bijdrage]]-Tb.Financiering[[#This Row],[Andere
subsidie(s)]]-Tb.Financiering[[#This Row],[Anders]],0)</f>
        <v>0</v>
      </c>
      <c r="AC135" s="154">
        <f>IF(Tb.Financiering[[#This Row],[Pnr.]]=AC$7,Tb.Financiering[[#This Row],[Te financieren]]-Tb.Financiering[[#This Row],[Eigen
bijdrage]]-Tb.Financiering[[#This Row],[Andere
subsidie(s)]]-Tb.Financiering[[#This Row],[Anders]],0)</f>
        <v>0</v>
      </c>
      <c r="AD135" s="154">
        <f>IF(Tb.Financiering[[#This Row],[Pnr.]]=AD$7,Tb.Financiering[[#This Row],[Te financieren]]-Tb.Financiering[[#This Row],[Eigen
bijdrage]]-Tb.Financiering[[#This Row],[Andere
subsidie(s)]]-Tb.Financiering[[#This Row],[Anders]],0)</f>
        <v>0</v>
      </c>
      <c r="AE135" s="154">
        <f>IF(Tb.Financiering[[#This Row],[Pnr.]]=AE$7,Tb.Financiering[[#This Row],[Te financieren]]-Tb.Financiering[[#This Row],[Eigen
bijdrage]]-Tb.Financiering[[#This Row],[Andere
subsidie(s)]]-Tb.Financiering[[#This Row],[Anders]],0)</f>
        <v>0</v>
      </c>
      <c r="AF135" s="154">
        <f>IF(Tb.Financiering[[#This Row],[Pnr.]]=AF$7,Tb.Financiering[[#This Row],[Te financieren]]-Tb.Financiering[[#This Row],[Eigen
bijdrage]]-Tb.Financiering[[#This Row],[Andere
subsidie(s)]]-Tb.Financiering[[#This Row],[Anders]],0)</f>
        <v>0</v>
      </c>
      <c r="AG135" s="154">
        <f>IF(Tb.Financiering[[#This Row],[Pnr.]]=AG$7,Tb.Financiering[[#This Row],[Te financieren]]-Tb.Financiering[[#This Row],[Eigen
bijdrage]]-Tb.Financiering[[#This Row],[Andere
subsidie(s)]]-Tb.Financiering[[#This Row],[Anders]],0)</f>
        <v>0</v>
      </c>
      <c r="AH135" s="154">
        <f>IF(Tb.Financiering[[#This Row],[Pnr.]]=AH$7,Tb.Financiering[[#This Row],[Te financieren]]-Tb.Financiering[[#This Row],[Eigen
bijdrage]]-Tb.Financiering[[#This Row],[Andere
subsidie(s)]]-Tb.Financiering[[#This Row],[Anders]],0)</f>
        <v>0</v>
      </c>
      <c r="AI135" s="154">
        <f>IF(Tb.Financiering[[#This Row],[Pnr.]]=AI$7,Tb.Financiering[[#This Row],[Te financieren]]-Tb.Financiering[[#This Row],[Eigen
bijdrage]]-Tb.Financiering[[#This Row],[Andere
subsidie(s)]]-Tb.Financiering[[#This Row],[Anders]],0)</f>
        <v>0</v>
      </c>
      <c r="AJ135" s="154">
        <f>IF(Tb.Financiering[[#This Row],[Pnr.]]=AJ$7,Tb.Financiering[[#This Row],[Te financieren]]-Tb.Financiering[[#This Row],[Eigen
bijdrage]]-Tb.Financiering[[#This Row],[Andere
subsidie(s)]]-Tb.Financiering[[#This Row],[Anders]],0)</f>
        <v>0</v>
      </c>
      <c r="AK135" s="154">
        <f>IF(Tb.Financiering[[#This Row],[Pnr.]]=AK$7,Tb.Financiering[[#This Row],[Te financieren]]-Tb.Financiering[[#This Row],[Eigen
bijdrage]]-Tb.Financiering[[#This Row],[Andere
subsidie(s)]]-Tb.Financiering[[#This Row],[Anders]],0)</f>
        <v>0</v>
      </c>
      <c r="AL135" s="154">
        <f>IF(Tb.Financiering[[#This Row],[Pnr.]]=AL$7,Tb.Financiering[[#This Row],[Te financieren]]-Tb.Financiering[[#This Row],[Eigen
bijdrage]]-Tb.Financiering[[#This Row],[Andere
subsidie(s)]]-Tb.Financiering[[#This Row],[Anders]],0)</f>
        <v>0</v>
      </c>
      <c r="AM135" s="154">
        <f>IF(Tb.Financiering[[#This Row],[Pnr.]]=AM$7,Tb.Financiering[[#This Row],[Te financieren]]-Tb.Financiering[[#This Row],[Eigen
bijdrage]]-Tb.Financiering[[#This Row],[Andere
subsidie(s)]]-Tb.Financiering[[#This Row],[Anders]],0)</f>
        <v>0</v>
      </c>
      <c r="AN135" s="154">
        <f>IF(Tb.Financiering[[#This Row],[Pnr.]]=AN$7,Tb.Financiering[[#This Row],[Te financieren]]-Tb.Financiering[[#This Row],[Eigen
bijdrage]]-Tb.Financiering[[#This Row],[Andere
subsidie(s)]]-Tb.Financiering[[#This Row],[Anders]],0)</f>
        <v>0</v>
      </c>
      <c r="AO135" s="154">
        <f>IF(Tb.Financiering[[#This Row],[Pnr.]]=AO$7,Tb.Financiering[[#This Row],[Te financieren]]-Tb.Financiering[[#This Row],[Eigen
bijdrage]]-Tb.Financiering[[#This Row],[Andere
subsidie(s)]]-Tb.Financiering[[#This Row],[Anders]],0)</f>
        <v>0</v>
      </c>
      <c r="AP135" s="154">
        <f>IF(Tb.Financiering[[#This Row],[Pnr.]]=AP$7,Tb.Financiering[[#This Row],[Te financieren]]-Tb.Financiering[[#This Row],[Eigen
bijdrage]]-Tb.Financiering[[#This Row],[Andere
subsidie(s)]]-Tb.Financiering[[#This Row],[Anders]],0)</f>
        <v>0</v>
      </c>
      <c r="AQ135" s="154">
        <f>IF(Tb.Financiering[[#This Row],[Pnr.]]=AQ$7,Tb.Financiering[[#This Row],[Te financieren]]-Tb.Financiering[[#This Row],[Eigen
bijdrage]]-Tb.Financiering[[#This Row],[Andere
subsidie(s)]]-Tb.Financiering[[#This Row],[Anders]],0)</f>
        <v>0</v>
      </c>
      <c r="AR135" s="154">
        <f>IF(Tb.Financiering[[#This Row],[Pnr.]]=AR$7,Tb.Financiering[[#This Row],[Te financieren]]-Tb.Financiering[[#This Row],[Eigen
bijdrage]]-Tb.Financiering[[#This Row],[Andere
subsidie(s)]]-Tb.Financiering[[#This Row],[Anders]],0)</f>
        <v>0</v>
      </c>
      <c r="AS135" s="154">
        <f>IF(Tb.Financiering[[#This Row],[Pnr.]]=AS$7,Tb.Financiering[[#This Row],[Te financieren]]-Tb.Financiering[[#This Row],[Eigen
bijdrage]]-Tb.Financiering[[#This Row],[Andere
subsidie(s)]]-Tb.Financiering[[#This Row],[Anders]],0)</f>
        <v>0</v>
      </c>
      <c r="AT135" s="154">
        <f>IF(Tb.Financiering[[#This Row],[Pnr.]]=AT$7,Tb.Financiering[[#This Row],[Te financieren]]-Tb.Financiering[[#This Row],[Eigen
bijdrage]]-Tb.Financiering[[#This Row],[Andere
subsidie(s)]]-Tb.Financiering[[#This Row],[Anders]],0)</f>
        <v>0</v>
      </c>
      <c r="AU135" s="154">
        <f>IF(Tb.Financiering[[#This Row],[Pnr.]]=AU$7,Tb.Financiering[[#This Row],[Te financieren]]-Tb.Financiering[[#This Row],[Eigen
bijdrage]]-Tb.Financiering[[#This Row],[Andere
subsidie(s)]]-Tb.Financiering[[#This Row],[Anders]],0)</f>
        <v>0</v>
      </c>
      <c r="AV135" s="154">
        <f>IF(Tb.Financiering[[#This Row],[Pnr.]]=AV$7,Tb.Financiering[[#This Row],[Te financieren]]-Tb.Financiering[[#This Row],[Eigen
bijdrage]]-Tb.Financiering[[#This Row],[Andere
subsidie(s)]]-Tb.Financiering[[#This Row],[Anders]],0)</f>
        <v>0</v>
      </c>
      <c r="AW135" s="154">
        <f>IF(Tb.Financiering[[#This Row],[Pnr.]]=AW$7,Tb.Financiering[[#This Row],[Te financieren]]-Tb.Financiering[[#This Row],[Eigen
bijdrage]]-Tb.Financiering[[#This Row],[Andere
subsidie(s)]]-Tb.Financiering[[#This Row],[Anders]],0)</f>
        <v>0</v>
      </c>
      <c r="AX135" s="154">
        <f>IF(Tb.Financiering[[#This Row],[Pnr.]]=AX$7,Tb.Financiering[[#This Row],[Te financieren]]-Tb.Financiering[[#This Row],[Eigen
bijdrage]]-Tb.Financiering[[#This Row],[Andere
subsidie(s)]]-Tb.Financiering[[#This Row],[Anders]],0)</f>
        <v>0</v>
      </c>
      <c r="AY135" s="154">
        <f>IF(Tb.Financiering[[#This Row],[Pnr.]]=AY$7,Tb.Financiering[[#This Row],[Te financieren]]-Tb.Financiering[[#This Row],[Eigen
bijdrage]]-Tb.Financiering[[#This Row],[Andere
subsidie(s)]]-Tb.Financiering[[#This Row],[Anders]],0)</f>
        <v>0</v>
      </c>
      <c r="AZ135" s="154">
        <f>IF(Tb.Financiering[[#This Row],[Pnr.]]=AZ$7,Tb.Financiering[[#This Row],[Te financieren]]-Tb.Financiering[[#This Row],[Eigen
bijdrage]]-Tb.Financiering[[#This Row],[Andere
subsidie(s)]]-Tb.Financiering[[#This Row],[Anders]],0)</f>
        <v>0</v>
      </c>
      <c r="BA135" s="154">
        <f>IF(Tb.Financiering[[#This Row],[Pnr.]]=BA$7,Tb.Financiering[[#This Row],[Te financieren]]-Tb.Financiering[[#This Row],[Eigen
bijdrage]]-Tb.Financiering[[#This Row],[Andere
subsidie(s)]]-Tb.Financiering[[#This Row],[Anders]],0)</f>
        <v>0</v>
      </c>
      <c r="BB135" s="154">
        <f>IF(Tb.Financiering[[#This Row],[Pnr.]]=BB$7,Tb.Financiering[[#This Row],[Te financieren]]-Tb.Financiering[[#This Row],[Eigen
bijdrage]]-Tb.Financiering[[#This Row],[Andere
subsidie(s)]]-Tb.Financiering[[#This Row],[Anders]],0)</f>
        <v>0</v>
      </c>
      <c r="BC135" s="154">
        <f>IF(Tb.Financiering[[#This Row],[Pnr.]]=BC$7,Tb.Financiering[[#This Row],[Te financieren]]-Tb.Financiering[[#This Row],[Eigen
bijdrage]]-Tb.Financiering[[#This Row],[Andere
subsidie(s)]]-Tb.Financiering[[#This Row],[Anders]],0)</f>
        <v>0</v>
      </c>
      <c r="BD135" s="154">
        <f>IF(Tb.Financiering[[#This Row],[Pnr.]]=BD$7,Tb.Financiering[[#This Row],[Te financieren]]-Tb.Financiering[[#This Row],[Eigen
bijdrage]]-Tb.Financiering[[#This Row],[Andere
subsidie(s)]]-Tb.Financiering[[#This Row],[Anders]],0)</f>
        <v>0</v>
      </c>
      <c r="BE135" s="154">
        <f>IF(Tb.Financiering[[#This Row],[Pnr.]]=BE$7,Tb.Financiering[[#This Row],[Te financieren]]-Tb.Financiering[[#This Row],[Eigen
bijdrage]]-Tb.Financiering[[#This Row],[Andere
subsidie(s)]]-Tb.Financiering[[#This Row],[Anders]],0)</f>
        <v>0</v>
      </c>
      <c r="BF135" s="154">
        <f>IF(Tb.Financiering[[#This Row],[Pnr.]]=BF$7,Tb.Financiering[[#This Row],[Te financieren]]-Tb.Financiering[[#This Row],[Eigen
bijdrage]]-Tb.Financiering[[#This Row],[Andere
subsidie(s)]]-Tb.Financiering[[#This Row],[Anders]],0)</f>
        <v>0</v>
      </c>
      <c r="BG135" s="154">
        <f>IF(Tb.Financiering[[#This Row],[Pnr.]]=BG$7,Tb.Financiering[[#This Row],[Te financieren]]-Tb.Financiering[[#This Row],[Eigen
bijdrage]]-Tb.Financiering[[#This Row],[Andere
subsidie(s)]]-Tb.Financiering[[#This Row],[Anders]],0)</f>
        <v>0</v>
      </c>
      <c r="BH135" s="154">
        <f>IF(Tb.Financiering[[#This Row],[Pnr.]]=BH$7,Tb.Financiering[[#This Row],[Te financieren]]-Tb.Financiering[[#This Row],[Eigen
bijdrage]]-Tb.Financiering[[#This Row],[Andere
subsidie(s)]]-Tb.Financiering[[#This Row],[Anders]],0)</f>
        <v>0</v>
      </c>
      <c r="BI135" s="154">
        <f>IF(Tb.Financiering[[#This Row],[Pnr.]]=BI$7,Tb.Financiering[[#This Row],[Te financieren]]-Tb.Financiering[[#This Row],[Eigen
bijdrage]]-Tb.Financiering[[#This Row],[Andere
subsidie(s)]]-Tb.Financiering[[#This Row],[Anders]],0)</f>
        <v>0</v>
      </c>
      <c r="BJ135" s="154">
        <f>IF(Tb.Financiering[[#This Row],[Pnr.]]=BJ$7,Tb.Financiering[[#This Row],[Te financieren]]-Tb.Financiering[[#This Row],[Eigen
bijdrage]]-Tb.Financiering[[#This Row],[Andere
subsidie(s)]]-Tb.Financiering[[#This Row],[Anders]],0)</f>
        <v>0</v>
      </c>
      <c r="BK135" s="154">
        <f>IF(Tb.Financiering[[#This Row],[Pnr.]]=BK$7,Tb.Financiering[[#This Row],[Te financieren]]-Tb.Financiering[[#This Row],[Eigen
bijdrage]]-Tb.Financiering[[#This Row],[Andere
subsidie(s)]]-Tb.Financiering[[#This Row],[Anders]],0)</f>
        <v>0</v>
      </c>
      <c r="BL135" s="154">
        <f>IF(Tb.Financiering[[#This Row],[Pnr.]]=BL$7,Tb.Financiering[[#This Row],[Te financieren]]-Tb.Financiering[[#This Row],[Eigen
bijdrage]]-Tb.Financiering[[#This Row],[Andere
subsidie(s)]]-Tb.Financiering[[#This Row],[Anders]],0)</f>
        <v>0</v>
      </c>
      <c r="BM135" s="154">
        <f>IF(Tb.Financiering[[#This Row],[Pnr.]]=BM$7,Tb.Financiering[[#This Row],[Te financieren]]-Tb.Financiering[[#This Row],[Eigen
bijdrage]]-Tb.Financiering[[#This Row],[Andere
subsidie(s)]]-Tb.Financiering[[#This Row],[Anders]],0)</f>
        <v>0</v>
      </c>
      <c r="BN135" s="259">
        <f>IF(Tb.Financiering[[#This Row],[Pnr.]]=BN$7,Tb.Financiering[[#This Row],[Eigen
bijdrage]]+Tb.Financiering[[#This Row],[Andere
subsidie(s)]]+Tb.Financiering[[#This Row],[Anders]],0)</f>
        <v>0</v>
      </c>
      <c r="BO135" s="259">
        <f>IF(Tb.Financiering[[#This Row],[Pnr.]]=BO$7,Tb.Financiering[[#This Row],[Eigen
bijdrage]]+Tb.Financiering[[#This Row],[Andere
subsidie(s)]]+Tb.Financiering[[#This Row],[Anders]],0)</f>
        <v>0</v>
      </c>
      <c r="BP135" s="259">
        <f>IF(Tb.Financiering[[#This Row],[Pnr.]]=BP$7,Tb.Financiering[[#This Row],[Eigen
bijdrage]]+Tb.Financiering[[#This Row],[Andere
subsidie(s)]]+Tb.Financiering[[#This Row],[Anders]],0)</f>
        <v>0</v>
      </c>
      <c r="BQ135" s="259">
        <f>IF(Tb.Financiering[[#This Row],[Pnr.]]=BQ$7,Tb.Financiering[[#This Row],[Eigen
bijdrage]]+Tb.Financiering[[#This Row],[Andere
subsidie(s)]]+Tb.Financiering[[#This Row],[Anders]],0)</f>
        <v>0</v>
      </c>
      <c r="BR135" s="259">
        <f>IF(Tb.Financiering[[#This Row],[Pnr.]]=BR$7,Tb.Financiering[[#This Row],[Eigen
bijdrage]]+Tb.Financiering[[#This Row],[Andere
subsidie(s)]]+Tb.Financiering[[#This Row],[Anders]],0)</f>
        <v>0</v>
      </c>
      <c r="BS135" s="259">
        <f>IF(Tb.Financiering[[#This Row],[Pnr.]]=BS$7,Tb.Financiering[[#This Row],[Eigen
bijdrage]]+Tb.Financiering[[#This Row],[Andere
subsidie(s)]]+Tb.Financiering[[#This Row],[Anders]],0)</f>
        <v>0</v>
      </c>
      <c r="BT135" s="259">
        <f>IF(Tb.Financiering[[#This Row],[Pnr.]]=BT$7,Tb.Financiering[[#This Row],[Eigen
bijdrage]]+Tb.Financiering[[#This Row],[Andere
subsidie(s)]]+Tb.Financiering[[#This Row],[Anders]],0)</f>
        <v>0</v>
      </c>
      <c r="BU135" s="259">
        <f>IF(Tb.Financiering[[#This Row],[Pnr.]]=BU$7,Tb.Financiering[[#This Row],[Eigen
bijdrage]]+Tb.Financiering[[#This Row],[Andere
subsidie(s)]]+Tb.Financiering[[#This Row],[Anders]],0)</f>
        <v>0</v>
      </c>
      <c r="BV135" s="259">
        <f>IF(Tb.Financiering[[#This Row],[Pnr.]]=BV$7,Tb.Financiering[[#This Row],[Eigen
bijdrage]]+Tb.Financiering[[#This Row],[Andere
subsidie(s)]]+Tb.Financiering[[#This Row],[Anders]],0)</f>
        <v>0</v>
      </c>
      <c r="BW135" s="259">
        <f>IF(Tb.Financiering[[#This Row],[Pnr.]]=BW$7,Tb.Financiering[[#This Row],[Eigen
bijdrage]]+Tb.Financiering[[#This Row],[Andere
subsidie(s)]]+Tb.Financiering[[#This Row],[Anders]],0)</f>
        <v>0</v>
      </c>
      <c r="BX135" s="259">
        <f>IF(Tb.Financiering[[#This Row],[Pnr.]]=BX$7,Tb.Financiering[[#This Row],[Eigen
bijdrage]]+Tb.Financiering[[#This Row],[Andere
subsidie(s)]]+Tb.Financiering[[#This Row],[Anders]],0)</f>
        <v>0</v>
      </c>
      <c r="BY135" s="259">
        <f>IF(Tb.Financiering[[#This Row],[Pnr.]]=BY$7,Tb.Financiering[[#This Row],[Eigen
bijdrage]]+Tb.Financiering[[#This Row],[Andere
subsidie(s)]]+Tb.Financiering[[#This Row],[Anders]],0)</f>
        <v>0</v>
      </c>
      <c r="BZ135" s="259">
        <f>IF(Tb.Financiering[[#This Row],[Pnr.]]=BZ$7,Tb.Financiering[[#This Row],[Eigen
bijdrage]]+Tb.Financiering[[#This Row],[Andere
subsidie(s)]]+Tb.Financiering[[#This Row],[Anders]],0)</f>
        <v>0</v>
      </c>
      <c r="CA135" s="259">
        <f>IF(Tb.Financiering[[#This Row],[Pnr.]]=CA$7,Tb.Financiering[[#This Row],[Eigen
bijdrage]]+Tb.Financiering[[#This Row],[Andere
subsidie(s)]]+Tb.Financiering[[#This Row],[Anders]],0)</f>
        <v>0</v>
      </c>
      <c r="CB135" s="259">
        <f>IF(Tb.Financiering[[#This Row],[Pnr.]]=CB$7,Tb.Financiering[[#This Row],[Eigen
bijdrage]]+Tb.Financiering[[#This Row],[Andere
subsidie(s)]]+Tb.Financiering[[#This Row],[Anders]],0)</f>
        <v>0</v>
      </c>
      <c r="CC135" s="259">
        <f>IF(Tb.Financiering[[#This Row],[Pnr.]]=CC$7,Tb.Financiering[[#This Row],[Eigen
bijdrage]]+Tb.Financiering[[#This Row],[Andere
subsidie(s)]]+Tb.Financiering[[#This Row],[Anders]],0)</f>
        <v>0</v>
      </c>
      <c r="CD135" s="259">
        <f>IF(Tb.Financiering[[#This Row],[Pnr.]]=CD$7,Tb.Financiering[[#This Row],[Eigen
bijdrage]]+Tb.Financiering[[#This Row],[Andere
subsidie(s)]]+Tb.Financiering[[#This Row],[Anders]],0)</f>
        <v>0</v>
      </c>
      <c r="CE135" s="259">
        <f>IF(Tb.Financiering[[#This Row],[Pnr.]]=CE$7,Tb.Financiering[[#This Row],[Eigen
bijdrage]]+Tb.Financiering[[#This Row],[Andere
subsidie(s)]]+Tb.Financiering[[#This Row],[Anders]],0)</f>
        <v>0</v>
      </c>
      <c r="CF135" s="259">
        <f>IF(Tb.Financiering[[#This Row],[Pnr.]]=CF$7,Tb.Financiering[[#This Row],[Eigen
bijdrage]]+Tb.Financiering[[#This Row],[Andere
subsidie(s)]]+Tb.Financiering[[#This Row],[Anders]],0)</f>
        <v>0</v>
      </c>
      <c r="CG135" s="259">
        <f>IF(Tb.Financiering[[#This Row],[Pnr.]]=CG$7,Tb.Financiering[[#This Row],[Eigen
bijdrage]]+Tb.Financiering[[#This Row],[Andere
subsidie(s)]]+Tb.Financiering[[#This Row],[Anders]],0)</f>
        <v>0</v>
      </c>
      <c r="CH135" s="259">
        <f>IF(Tb.Financiering[[#This Row],[Pnr.]]=CH$7,Tb.Financiering[[#This Row],[Eigen
bijdrage]]+Tb.Financiering[[#This Row],[Andere
subsidie(s)]]+Tb.Financiering[[#This Row],[Anders]],0)</f>
        <v>0</v>
      </c>
      <c r="CI135" s="259">
        <f>IF(Tb.Financiering[[#This Row],[Pnr.]]=CI$7,Tb.Financiering[[#This Row],[Eigen
bijdrage]]+Tb.Financiering[[#This Row],[Andere
subsidie(s)]]+Tb.Financiering[[#This Row],[Anders]],0)</f>
        <v>0</v>
      </c>
      <c r="CJ135" s="259">
        <f>IF(Tb.Financiering[[#This Row],[Pnr.]]=CJ$7,Tb.Financiering[[#This Row],[Eigen
bijdrage]]+Tb.Financiering[[#This Row],[Andere
subsidie(s)]]+Tb.Financiering[[#This Row],[Anders]],0)</f>
        <v>0</v>
      </c>
      <c r="CK135" s="259">
        <f>IF(Tb.Financiering[[#This Row],[Pnr.]]=CK$7,Tb.Financiering[[#This Row],[Eigen
bijdrage]]+Tb.Financiering[[#This Row],[Andere
subsidie(s)]]+Tb.Financiering[[#This Row],[Anders]],0)</f>
        <v>0</v>
      </c>
      <c r="CL135" s="259">
        <f>IF(Tb.Financiering[[#This Row],[Pnr.]]=CL$7,Tb.Financiering[[#This Row],[Eigen
bijdrage]]+Tb.Financiering[[#This Row],[Andere
subsidie(s)]]+Tb.Financiering[[#This Row],[Anders]],0)</f>
        <v>0</v>
      </c>
      <c r="CM135" s="259">
        <f>IF(Tb.Financiering[[#This Row],[Pnr.]]=CM$7,Tb.Financiering[[#This Row],[Eigen
bijdrage]]+Tb.Financiering[[#This Row],[Andere
subsidie(s)]]+Tb.Financiering[[#This Row],[Anders]],0)</f>
        <v>0</v>
      </c>
      <c r="CN135" s="259">
        <f>IF(Tb.Financiering[[#This Row],[Pnr.]]=CN$7,Tb.Financiering[[#This Row],[Eigen
bijdrage]]+Tb.Financiering[[#This Row],[Andere
subsidie(s)]]+Tb.Financiering[[#This Row],[Anders]],0)</f>
        <v>0</v>
      </c>
      <c r="CO135" s="259">
        <f>IF(Tb.Financiering[[#This Row],[Pnr.]]=CO$7,Tb.Financiering[[#This Row],[Eigen
bijdrage]]+Tb.Financiering[[#This Row],[Andere
subsidie(s)]]+Tb.Financiering[[#This Row],[Anders]],0)</f>
        <v>0</v>
      </c>
      <c r="CP135" s="259">
        <f>IF(Tb.Financiering[[#This Row],[Pnr.]]=CP$7,Tb.Financiering[[#This Row],[Eigen
bijdrage]]+Tb.Financiering[[#This Row],[Andere
subsidie(s)]]+Tb.Financiering[[#This Row],[Anders]],0)</f>
        <v>0</v>
      </c>
      <c r="CQ135" s="259">
        <f>IF(Tb.Financiering[[#This Row],[Pnr.]]=CQ$7,Tb.Financiering[[#This Row],[Eigen
bijdrage]]+Tb.Financiering[[#This Row],[Andere
subsidie(s)]]+Tb.Financiering[[#This Row],[Anders]],0)</f>
        <v>0</v>
      </c>
      <c r="CR135" s="259">
        <f>IF(Tb.Financiering[[#This Row],[Pnr.]]=CR$7,Tb.Financiering[[#This Row],[Eigen
bijdrage]]+Tb.Financiering[[#This Row],[Andere
subsidie(s)]]+Tb.Financiering[[#This Row],[Anders]],0)</f>
        <v>0</v>
      </c>
      <c r="CS135" s="259">
        <f>IF(Tb.Financiering[[#This Row],[Pnr.]]=CS$7,Tb.Financiering[[#This Row],[Eigen
bijdrage]]+Tb.Financiering[[#This Row],[Andere
subsidie(s)]]+Tb.Financiering[[#This Row],[Anders]],0)</f>
        <v>0</v>
      </c>
      <c r="CT135" s="259">
        <f>IF(Tb.Financiering[[#This Row],[Pnr.]]=CT$7,Tb.Financiering[[#This Row],[Eigen
bijdrage]]+Tb.Financiering[[#This Row],[Andere
subsidie(s)]]+Tb.Financiering[[#This Row],[Anders]],0)</f>
        <v>0</v>
      </c>
      <c r="CU135" s="259">
        <f>IF(Tb.Financiering[[#This Row],[Pnr.]]=CU$7,Tb.Financiering[[#This Row],[Eigen
bijdrage]]+Tb.Financiering[[#This Row],[Andere
subsidie(s)]]+Tb.Financiering[[#This Row],[Anders]],0)</f>
        <v>0</v>
      </c>
      <c r="CV135" s="259">
        <f>IF(Tb.Financiering[[#This Row],[Pnr.]]=CV$7,Tb.Financiering[[#This Row],[Eigen
bijdrage]]+Tb.Financiering[[#This Row],[Andere
subsidie(s)]]+Tb.Financiering[[#This Row],[Anders]],0)</f>
        <v>0</v>
      </c>
      <c r="CW135" s="259">
        <f>IF(Tb.Financiering[[#This Row],[Pnr.]]=CW$7,Tb.Financiering[[#This Row],[Eigen
bijdrage]]+Tb.Financiering[[#This Row],[Andere
subsidie(s)]]+Tb.Financiering[[#This Row],[Anders]],0)</f>
        <v>0</v>
      </c>
      <c r="CX135" s="259">
        <f>IF(Tb.Financiering[[#This Row],[Pnr.]]=CX$7,Tb.Financiering[[#This Row],[Eigen
bijdrage]]+Tb.Financiering[[#This Row],[Andere
subsidie(s)]]+Tb.Financiering[[#This Row],[Anders]],0)</f>
        <v>0</v>
      </c>
      <c r="CY135" s="259">
        <f>IF(Tb.Financiering[[#This Row],[Pnr.]]=CY$7,Tb.Financiering[[#This Row],[Eigen
bijdrage]]+Tb.Financiering[[#This Row],[Andere
subsidie(s)]]+Tb.Financiering[[#This Row],[Anders]],0)</f>
        <v>0</v>
      </c>
      <c r="CZ135" s="259">
        <f>IF(Tb.Financiering[[#This Row],[Pnr.]]=CZ$7,Tb.Financiering[[#This Row],[Eigen
bijdrage]]+Tb.Financiering[[#This Row],[Andere
subsidie(s)]]+Tb.Financiering[[#This Row],[Anders]],0)</f>
        <v>0</v>
      </c>
      <c r="DA135" s="259">
        <f>IF(Tb.Financiering[[#This Row],[Pnr.]]=DA$7,Tb.Financiering[[#This Row],[Eigen
bijdrage]]+Tb.Financiering[[#This Row],[Andere
subsidie(s)]]+Tb.Financiering[[#This Row],[Anders]],0)</f>
        <v>0</v>
      </c>
      <c r="DB135" s="259">
        <f>IF(Tb.Financiering[[#This Row],[Pnr.]]=DB$7,Tb.Financiering[[#This Row],[Eigen
bijdrage]]+Tb.Financiering[[#This Row],[Andere
subsidie(s)]]+Tb.Financiering[[#This Row],[Anders]],0)</f>
        <v>0</v>
      </c>
      <c r="DC135" s="259">
        <f>IF(Tb.Financiering[[#This Row],[Pnr.]]=DC$7,Tb.Financiering[[#This Row],[Eigen
bijdrage]]+Tb.Financiering[[#This Row],[Andere
subsidie(s)]]+Tb.Financiering[[#This Row],[Anders]],0)</f>
        <v>0</v>
      </c>
      <c r="DD135" s="259">
        <f>IF(Tb.Financiering[[#This Row],[Pnr.]]=DD$7,Tb.Financiering[[#This Row],[Eigen
bijdrage]]+Tb.Financiering[[#This Row],[Andere
subsidie(s)]]+Tb.Financiering[[#This Row],[Anders]],0)</f>
        <v>0</v>
      </c>
      <c r="DE135" s="259">
        <f>IF(Tb.Financiering[[#This Row],[Pnr.]]=DE$7,Tb.Financiering[[#This Row],[Eigen
bijdrage]]+Tb.Financiering[[#This Row],[Andere
subsidie(s)]]+Tb.Financiering[[#This Row],[Anders]],0)</f>
        <v>0</v>
      </c>
      <c r="DF135" s="259">
        <f>IF(Tb.Financiering[[#This Row],[Pnr.]]=DF$7,Tb.Financiering[[#This Row],[Eigen
bijdrage]]+Tb.Financiering[[#This Row],[Andere
subsidie(s)]]+Tb.Financiering[[#This Row],[Anders]],0)</f>
        <v>0</v>
      </c>
      <c r="DG135" s="259">
        <f>IF(Tb.Financiering[[#This Row],[Pnr.]]=DG$7,Tb.Financiering[[#This Row],[Eigen
bijdrage]]+Tb.Financiering[[#This Row],[Andere
subsidie(s)]]+Tb.Financiering[[#This Row],[Anders]],0)</f>
        <v>0</v>
      </c>
      <c r="DH135" s="259">
        <f>IF(Tb.Financiering[[#This Row],[Pnr.]]=DH$7,Tb.Financiering[[#This Row],[Eigen
bijdrage]]+Tb.Financiering[[#This Row],[Andere
subsidie(s)]]+Tb.Financiering[[#This Row],[Anders]],0)</f>
        <v>0</v>
      </c>
      <c r="DI135" s="259">
        <f>IF(Tb.Financiering[[#This Row],[Pnr.]]=DI$7,Tb.Financiering[[#This Row],[Eigen
bijdrage]]+Tb.Financiering[[#This Row],[Andere
subsidie(s)]]+Tb.Financiering[[#This Row],[Anders]],0)</f>
        <v>0</v>
      </c>
      <c r="DJ135" s="259">
        <f>IF(Tb.Financiering[[#This Row],[Pnr.]]=DJ$7,Tb.Financiering[[#This Row],[Eigen
bijdrage]]+Tb.Financiering[[#This Row],[Andere
subsidie(s)]]+Tb.Financiering[[#This Row],[Anders]],0)</f>
        <v>0</v>
      </c>
      <c r="DK135" s="259">
        <f>IF(Tb.Financiering[[#This Row],[Pnr.]]=DK$7,Tb.Financiering[[#This Row],[Eigen
bijdrage]]+Tb.Financiering[[#This Row],[Andere
subsidie(s)]]+Tb.Financiering[[#This Row],[Anders]],0)</f>
        <v>0</v>
      </c>
      <c r="XEZ135" s="267"/>
      <c r="XFA135" s="267"/>
      <c r="XFB135" s="267"/>
      <c r="XFC135" s="267"/>
      <c r="XFD135" s="31"/>
    </row>
    <row r="136" spans="1:115 16380:16384" s="4" customFormat="1" x14ac:dyDescent="0.3">
      <c r="A136" s="31"/>
      <c r="B136" s="147"/>
      <c r="C136" s="147"/>
      <c r="D136" s="11">
        <f>SUMIF(Tbl.Kosten[PSAnr.],Tb.Financiering[[#This Row],[PSAnr.]],Tbl.Kosten[Totaal kosten])</f>
        <v>0</v>
      </c>
      <c r="E136" s="164">
        <f>SUMIF(Tbl.Kosten[PSAnr.],Tb.Financiering[[#This Row],[PSAnr.]],Tbl.Kosten[Subsidie])</f>
        <v>0</v>
      </c>
      <c r="F136" s="165"/>
      <c r="G136" s="164">
        <f>Tb.Financiering[[#This Row],[Begrote kosten]]-Tb.Financiering[[#This Row],[Berekende GLB subsidie]]-Tb.Financiering[[#This Row],[Correctie GLB subsidie]]</f>
        <v>0</v>
      </c>
      <c r="H136" s="166"/>
      <c r="I136" s="166"/>
      <c r="J136" s="166"/>
      <c r="K136" s="162"/>
      <c r="L136" s="97">
        <f>Tb.Financiering[[#This Row],[Te financieren]]-SUM(Tb.Financiering[[#This Row],[Eigen
bijdrage]:[Anders]])</f>
        <v>0</v>
      </c>
      <c r="M136" s="170" t="str">
        <f>IFERROR(VLOOKUP(Tb.Financiering[[#This Row],[Partnernaam]],Tbl.Projectpartners[[Naam]:[PNr.]],9,FALSE),"")</f>
        <v/>
      </c>
      <c r="N136" s="152" t="str">
        <f>IFERROR(VLOOKUP(Tb.Financiering[[#This Row],[Subsidiabele activiteit]],Tbl.Subsidiehoogte[[Subsidieactiviteit]:[SAnr.]],3,FALSE),"")</f>
        <v/>
      </c>
      <c r="O136" s="152" t="str">
        <f>_xlfn.CONCAT(Tb.Financiering[[#This Row],[Pnr.]],Tb.Financiering[[#This Row],[SAnr.]])</f>
        <v/>
      </c>
      <c r="P136" s="154">
        <f>IF(Tb.Financiering[[#This Row],[Pnr.]]=P$7,Tb.Financiering[[#This Row],[Te financieren]]-Tb.Financiering[[#This Row],[Eigen
bijdrage]]-Tb.Financiering[[#This Row],[Andere
subsidie(s)]]-Tb.Financiering[[#This Row],[Anders]],0)</f>
        <v>0</v>
      </c>
      <c r="Q136" s="154">
        <f>IF(Tb.Financiering[[#This Row],[Pnr.]]=Q$7,Tb.Financiering[[#This Row],[Te financieren]]-Tb.Financiering[[#This Row],[Eigen
bijdrage]]-Tb.Financiering[[#This Row],[Andere
subsidie(s)]]-Tb.Financiering[[#This Row],[Anders]],0)</f>
        <v>0</v>
      </c>
      <c r="R136" s="154">
        <f>IF(Tb.Financiering[[#This Row],[Pnr.]]=R$7,Tb.Financiering[[#This Row],[Te financieren]]-Tb.Financiering[[#This Row],[Eigen
bijdrage]]-Tb.Financiering[[#This Row],[Andere
subsidie(s)]]-Tb.Financiering[[#This Row],[Anders]],0)</f>
        <v>0</v>
      </c>
      <c r="S136" s="154">
        <f>IF(Tb.Financiering[[#This Row],[Pnr.]]=S$7,Tb.Financiering[[#This Row],[Te financieren]]-Tb.Financiering[[#This Row],[Eigen
bijdrage]]-Tb.Financiering[[#This Row],[Andere
subsidie(s)]]-Tb.Financiering[[#This Row],[Anders]],0)</f>
        <v>0</v>
      </c>
      <c r="T136" s="154">
        <f>IF(Tb.Financiering[[#This Row],[Pnr.]]=T$7,Tb.Financiering[[#This Row],[Te financieren]]-Tb.Financiering[[#This Row],[Eigen
bijdrage]]-Tb.Financiering[[#This Row],[Andere
subsidie(s)]]-Tb.Financiering[[#This Row],[Anders]],0)</f>
        <v>0</v>
      </c>
      <c r="U136" s="154">
        <f>IF(Tb.Financiering[[#This Row],[Pnr.]]=U$7,Tb.Financiering[[#This Row],[Te financieren]]-Tb.Financiering[[#This Row],[Eigen
bijdrage]]-Tb.Financiering[[#This Row],[Andere
subsidie(s)]]-Tb.Financiering[[#This Row],[Anders]],0)</f>
        <v>0</v>
      </c>
      <c r="V136" s="154">
        <f>IF(Tb.Financiering[[#This Row],[Pnr.]]=V$7,Tb.Financiering[[#This Row],[Te financieren]]-Tb.Financiering[[#This Row],[Eigen
bijdrage]]-Tb.Financiering[[#This Row],[Andere
subsidie(s)]]-Tb.Financiering[[#This Row],[Anders]],0)</f>
        <v>0</v>
      </c>
      <c r="W136" s="154">
        <f>IF(Tb.Financiering[[#This Row],[Pnr.]]=W$7,Tb.Financiering[[#This Row],[Te financieren]]-Tb.Financiering[[#This Row],[Eigen
bijdrage]]-Tb.Financiering[[#This Row],[Andere
subsidie(s)]]-Tb.Financiering[[#This Row],[Anders]],0)</f>
        <v>0</v>
      </c>
      <c r="X136" s="154">
        <f>IF(Tb.Financiering[[#This Row],[Pnr.]]=X$7,Tb.Financiering[[#This Row],[Te financieren]]-Tb.Financiering[[#This Row],[Eigen
bijdrage]]-Tb.Financiering[[#This Row],[Andere
subsidie(s)]]-Tb.Financiering[[#This Row],[Anders]],0)</f>
        <v>0</v>
      </c>
      <c r="Y136" s="154">
        <f>IF(Tb.Financiering[[#This Row],[Pnr.]]=Y$7,Tb.Financiering[[#This Row],[Te financieren]]-Tb.Financiering[[#This Row],[Eigen
bijdrage]]-Tb.Financiering[[#This Row],[Andere
subsidie(s)]]-Tb.Financiering[[#This Row],[Anders]],0)</f>
        <v>0</v>
      </c>
      <c r="Z136" s="154">
        <f>IF(Tb.Financiering[[#This Row],[Pnr.]]=Z$7,Tb.Financiering[[#This Row],[Te financieren]]-Tb.Financiering[[#This Row],[Eigen
bijdrage]]-Tb.Financiering[[#This Row],[Andere
subsidie(s)]]-Tb.Financiering[[#This Row],[Anders]],0)</f>
        <v>0</v>
      </c>
      <c r="AA136" s="154">
        <f>IF(Tb.Financiering[[#This Row],[Pnr.]]=AA$7,Tb.Financiering[[#This Row],[Te financieren]]-Tb.Financiering[[#This Row],[Eigen
bijdrage]]-Tb.Financiering[[#This Row],[Andere
subsidie(s)]]-Tb.Financiering[[#This Row],[Anders]],0)</f>
        <v>0</v>
      </c>
      <c r="AB136" s="154">
        <f>IF(Tb.Financiering[[#This Row],[Pnr.]]=AB$7,Tb.Financiering[[#This Row],[Te financieren]]-Tb.Financiering[[#This Row],[Eigen
bijdrage]]-Tb.Financiering[[#This Row],[Andere
subsidie(s)]]-Tb.Financiering[[#This Row],[Anders]],0)</f>
        <v>0</v>
      </c>
      <c r="AC136" s="154">
        <f>IF(Tb.Financiering[[#This Row],[Pnr.]]=AC$7,Tb.Financiering[[#This Row],[Te financieren]]-Tb.Financiering[[#This Row],[Eigen
bijdrage]]-Tb.Financiering[[#This Row],[Andere
subsidie(s)]]-Tb.Financiering[[#This Row],[Anders]],0)</f>
        <v>0</v>
      </c>
      <c r="AD136" s="154">
        <f>IF(Tb.Financiering[[#This Row],[Pnr.]]=AD$7,Tb.Financiering[[#This Row],[Te financieren]]-Tb.Financiering[[#This Row],[Eigen
bijdrage]]-Tb.Financiering[[#This Row],[Andere
subsidie(s)]]-Tb.Financiering[[#This Row],[Anders]],0)</f>
        <v>0</v>
      </c>
      <c r="AE136" s="154">
        <f>IF(Tb.Financiering[[#This Row],[Pnr.]]=AE$7,Tb.Financiering[[#This Row],[Te financieren]]-Tb.Financiering[[#This Row],[Eigen
bijdrage]]-Tb.Financiering[[#This Row],[Andere
subsidie(s)]]-Tb.Financiering[[#This Row],[Anders]],0)</f>
        <v>0</v>
      </c>
      <c r="AF136" s="154">
        <f>IF(Tb.Financiering[[#This Row],[Pnr.]]=AF$7,Tb.Financiering[[#This Row],[Te financieren]]-Tb.Financiering[[#This Row],[Eigen
bijdrage]]-Tb.Financiering[[#This Row],[Andere
subsidie(s)]]-Tb.Financiering[[#This Row],[Anders]],0)</f>
        <v>0</v>
      </c>
      <c r="AG136" s="154">
        <f>IF(Tb.Financiering[[#This Row],[Pnr.]]=AG$7,Tb.Financiering[[#This Row],[Te financieren]]-Tb.Financiering[[#This Row],[Eigen
bijdrage]]-Tb.Financiering[[#This Row],[Andere
subsidie(s)]]-Tb.Financiering[[#This Row],[Anders]],0)</f>
        <v>0</v>
      </c>
      <c r="AH136" s="154">
        <f>IF(Tb.Financiering[[#This Row],[Pnr.]]=AH$7,Tb.Financiering[[#This Row],[Te financieren]]-Tb.Financiering[[#This Row],[Eigen
bijdrage]]-Tb.Financiering[[#This Row],[Andere
subsidie(s)]]-Tb.Financiering[[#This Row],[Anders]],0)</f>
        <v>0</v>
      </c>
      <c r="AI136" s="154">
        <f>IF(Tb.Financiering[[#This Row],[Pnr.]]=AI$7,Tb.Financiering[[#This Row],[Te financieren]]-Tb.Financiering[[#This Row],[Eigen
bijdrage]]-Tb.Financiering[[#This Row],[Andere
subsidie(s)]]-Tb.Financiering[[#This Row],[Anders]],0)</f>
        <v>0</v>
      </c>
      <c r="AJ136" s="154">
        <f>IF(Tb.Financiering[[#This Row],[Pnr.]]=AJ$7,Tb.Financiering[[#This Row],[Te financieren]]-Tb.Financiering[[#This Row],[Eigen
bijdrage]]-Tb.Financiering[[#This Row],[Andere
subsidie(s)]]-Tb.Financiering[[#This Row],[Anders]],0)</f>
        <v>0</v>
      </c>
      <c r="AK136" s="154">
        <f>IF(Tb.Financiering[[#This Row],[Pnr.]]=AK$7,Tb.Financiering[[#This Row],[Te financieren]]-Tb.Financiering[[#This Row],[Eigen
bijdrage]]-Tb.Financiering[[#This Row],[Andere
subsidie(s)]]-Tb.Financiering[[#This Row],[Anders]],0)</f>
        <v>0</v>
      </c>
      <c r="AL136" s="154">
        <f>IF(Tb.Financiering[[#This Row],[Pnr.]]=AL$7,Tb.Financiering[[#This Row],[Te financieren]]-Tb.Financiering[[#This Row],[Eigen
bijdrage]]-Tb.Financiering[[#This Row],[Andere
subsidie(s)]]-Tb.Financiering[[#This Row],[Anders]],0)</f>
        <v>0</v>
      </c>
      <c r="AM136" s="154">
        <f>IF(Tb.Financiering[[#This Row],[Pnr.]]=AM$7,Tb.Financiering[[#This Row],[Te financieren]]-Tb.Financiering[[#This Row],[Eigen
bijdrage]]-Tb.Financiering[[#This Row],[Andere
subsidie(s)]]-Tb.Financiering[[#This Row],[Anders]],0)</f>
        <v>0</v>
      </c>
      <c r="AN136" s="154">
        <f>IF(Tb.Financiering[[#This Row],[Pnr.]]=AN$7,Tb.Financiering[[#This Row],[Te financieren]]-Tb.Financiering[[#This Row],[Eigen
bijdrage]]-Tb.Financiering[[#This Row],[Andere
subsidie(s)]]-Tb.Financiering[[#This Row],[Anders]],0)</f>
        <v>0</v>
      </c>
      <c r="AO136" s="154">
        <f>IF(Tb.Financiering[[#This Row],[Pnr.]]=AO$7,Tb.Financiering[[#This Row],[Te financieren]]-Tb.Financiering[[#This Row],[Eigen
bijdrage]]-Tb.Financiering[[#This Row],[Andere
subsidie(s)]]-Tb.Financiering[[#This Row],[Anders]],0)</f>
        <v>0</v>
      </c>
      <c r="AP136" s="154">
        <f>IF(Tb.Financiering[[#This Row],[Pnr.]]=AP$7,Tb.Financiering[[#This Row],[Te financieren]]-Tb.Financiering[[#This Row],[Eigen
bijdrage]]-Tb.Financiering[[#This Row],[Andere
subsidie(s)]]-Tb.Financiering[[#This Row],[Anders]],0)</f>
        <v>0</v>
      </c>
      <c r="AQ136" s="154">
        <f>IF(Tb.Financiering[[#This Row],[Pnr.]]=AQ$7,Tb.Financiering[[#This Row],[Te financieren]]-Tb.Financiering[[#This Row],[Eigen
bijdrage]]-Tb.Financiering[[#This Row],[Andere
subsidie(s)]]-Tb.Financiering[[#This Row],[Anders]],0)</f>
        <v>0</v>
      </c>
      <c r="AR136" s="154">
        <f>IF(Tb.Financiering[[#This Row],[Pnr.]]=AR$7,Tb.Financiering[[#This Row],[Te financieren]]-Tb.Financiering[[#This Row],[Eigen
bijdrage]]-Tb.Financiering[[#This Row],[Andere
subsidie(s)]]-Tb.Financiering[[#This Row],[Anders]],0)</f>
        <v>0</v>
      </c>
      <c r="AS136" s="154">
        <f>IF(Tb.Financiering[[#This Row],[Pnr.]]=AS$7,Tb.Financiering[[#This Row],[Te financieren]]-Tb.Financiering[[#This Row],[Eigen
bijdrage]]-Tb.Financiering[[#This Row],[Andere
subsidie(s)]]-Tb.Financiering[[#This Row],[Anders]],0)</f>
        <v>0</v>
      </c>
      <c r="AT136" s="154">
        <f>IF(Tb.Financiering[[#This Row],[Pnr.]]=AT$7,Tb.Financiering[[#This Row],[Te financieren]]-Tb.Financiering[[#This Row],[Eigen
bijdrage]]-Tb.Financiering[[#This Row],[Andere
subsidie(s)]]-Tb.Financiering[[#This Row],[Anders]],0)</f>
        <v>0</v>
      </c>
      <c r="AU136" s="154">
        <f>IF(Tb.Financiering[[#This Row],[Pnr.]]=AU$7,Tb.Financiering[[#This Row],[Te financieren]]-Tb.Financiering[[#This Row],[Eigen
bijdrage]]-Tb.Financiering[[#This Row],[Andere
subsidie(s)]]-Tb.Financiering[[#This Row],[Anders]],0)</f>
        <v>0</v>
      </c>
      <c r="AV136" s="154">
        <f>IF(Tb.Financiering[[#This Row],[Pnr.]]=AV$7,Tb.Financiering[[#This Row],[Te financieren]]-Tb.Financiering[[#This Row],[Eigen
bijdrage]]-Tb.Financiering[[#This Row],[Andere
subsidie(s)]]-Tb.Financiering[[#This Row],[Anders]],0)</f>
        <v>0</v>
      </c>
      <c r="AW136" s="154">
        <f>IF(Tb.Financiering[[#This Row],[Pnr.]]=AW$7,Tb.Financiering[[#This Row],[Te financieren]]-Tb.Financiering[[#This Row],[Eigen
bijdrage]]-Tb.Financiering[[#This Row],[Andere
subsidie(s)]]-Tb.Financiering[[#This Row],[Anders]],0)</f>
        <v>0</v>
      </c>
      <c r="AX136" s="154">
        <f>IF(Tb.Financiering[[#This Row],[Pnr.]]=AX$7,Tb.Financiering[[#This Row],[Te financieren]]-Tb.Financiering[[#This Row],[Eigen
bijdrage]]-Tb.Financiering[[#This Row],[Andere
subsidie(s)]]-Tb.Financiering[[#This Row],[Anders]],0)</f>
        <v>0</v>
      </c>
      <c r="AY136" s="154">
        <f>IF(Tb.Financiering[[#This Row],[Pnr.]]=AY$7,Tb.Financiering[[#This Row],[Te financieren]]-Tb.Financiering[[#This Row],[Eigen
bijdrage]]-Tb.Financiering[[#This Row],[Andere
subsidie(s)]]-Tb.Financiering[[#This Row],[Anders]],0)</f>
        <v>0</v>
      </c>
      <c r="AZ136" s="154">
        <f>IF(Tb.Financiering[[#This Row],[Pnr.]]=AZ$7,Tb.Financiering[[#This Row],[Te financieren]]-Tb.Financiering[[#This Row],[Eigen
bijdrage]]-Tb.Financiering[[#This Row],[Andere
subsidie(s)]]-Tb.Financiering[[#This Row],[Anders]],0)</f>
        <v>0</v>
      </c>
      <c r="BA136" s="154">
        <f>IF(Tb.Financiering[[#This Row],[Pnr.]]=BA$7,Tb.Financiering[[#This Row],[Te financieren]]-Tb.Financiering[[#This Row],[Eigen
bijdrage]]-Tb.Financiering[[#This Row],[Andere
subsidie(s)]]-Tb.Financiering[[#This Row],[Anders]],0)</f>
        <v>0</v>
      </c>
      <c r="BB136" s="154">
        <f>IF(Tb.Financiering[[#This Row],[Pnr.]]=BB$7,Tb.Financiering[[#This Row],[Te financieren]]-Tb.Financiering[[#This Row],[Eigen
bijdrage]]-Tb.Financiering[[#This Row],[Andere
subsidie(s)]]-Tb.Financiering[[#This Row],[Anders]],0)</f>
        <v>0</v>
      </c>
      <c r="BC136" s="154">
        <f>IF(Tb.Financiering[[#This Row],[Pnr.]]=BC$7,Tb.Financiering[[#This Row],[Te financieren]]-Tb.Financiering[[#This Row],[Eigen
bijdrage]]-Tb.Financiering[[#This Row],[Andere
subsidie(s)]]-Tb.Financiering[[#This Row],[Anders]],0)</f>
        <v>0</v>
      </c>
      <c r="BD136" s="154">
        <f>IF(Tb.Financiering[[#This Row],[Pnr.]]=BD$7,Tb.Financiering[[#This Row],[Te financieren]]-Tb.Financiering[[#This Row],[Eigen
bijdrage]]-Tb.Financiering[[#This Row],[Andere
subsidie(s)]]-Tb.Financiering[[#This Row],[Anders]],0)</f>
        <v>0</v>
      </c>
      <c r="BE136" s="154">
        <f>IF(Tb.Financiering[[#This Row],[Pnr.]]=BE$7,Tb.Financiering[[#This Row],[Te financieren]]-Tb.Financiering[[#This Row],[Eigen
bijdrage]]-Tb.Financiering[[#This Row],[Andere
subsidie(s)]]-Tb.Financiering[[#This Row],[Anders]],0)</f>
        <v>0</v>
      </c>
      <c r="BF136" s="154">
        <f>IF(Tb.Financiering[[#This Row],[Pnr.]]=BF$7,Tb.Financiering[[#This Row],[Te financieren]]-Tb.Financiering[[#This Row],[Eigen
bijdrage]]-Tb.Financiering[[#This Row],[Andere
subsidie(s)]]-Tb.Financiering[[#This Row],[Anders]],0)</f>
        <v>0</v>
      </c>
      <c r="BG136" s="154">
        <f>IF(Tb.Financiering[[#This Row],[Pnr.]]=BG$7,Tb.Financiering[[#This Row],[Te financieren]]-Tb.Financiering[[#This Row],[Eigen
bijdrage]]-Tb.Financiering[[#This Row],[Andere
subsidie(s)]]-Tb.Financiering[[#This Row],[Anders]],0)</f>
        <v>0</v>
      </c>
      <c r="BH136" s="154">
        <f>IF(Tb.Financiering[[#This Row],[Pnr.]]=BH$7,Tb.Financiering[[#This Row],[Te financieren]]-Tb.Financiering[[#This Row],[Eigen
bijdrage]]-Tb.Financiering[[#This Row],[Andere
subsidie(s)]]-Tb.Financiering[[#This Row],[Anders]],0)</f>
        <v>0</v>
      </c>
      <c r="BI136" s="154">
        <f>IF(Tb.Financiering[[#This Row],[Pnr.]]=BI$7,Tb.Financiering[[#This Row],[Te financieren]]-Tb.Financiering[[#This Row],[Eigen
bijdrage]]-Tb.Financiering[[#This Row],[Andere
subsidie(s)]]-Tb.Financiering[[#This Row],[Anders]],0)</f>
        <v>0</v>
      </c>
      <c r="BJ136" s="154">
        <f>IF(Tb.Financiering[[#This Row],[Pnr.]]=BJ$7,Tb.Financiering[[#This Row],[Te financieren]]-Tb.Financiering[[#This Row],[Eigen
bijdrage]]-Tb.Financiering[[#This Row],[Andere
subsidie(s)]]-Tb.Financiering[[#This Row],[Anders]],0)</f>
        <v>0</v>
      </c>
      <c r="BK136" s="154">
        <f>IF(Tb.Financiering[[#This Row],[Pnr.]]=BK$7,Tb.Financiering[[#This Row],[Te financieren]]-Tb.Financiering[[#This Row],[Eigen
bijdrage]]-Tb.Financiering[[#This Row],[Andere
subsidie(s)]]-Tb.Financiering[[#This Row],[Anders]],0)</f>
        <v>0</v>
      </c>
      <c r="BL136" s="154">
        <f>IF(Tb.Financiering[[#This Row],[Pnr.]]=BL$7,Tb.Financiering[[#This Row],[Te financieren]]-Tb.Financiering[[#This Row],[Eigen
bijdrage]]-Tb.Financiering[[#This Row],[Andere
subsidie(s)]]-Tb.Financiering[[#This Row],[Anders]],0)</f>
        <v>0</v>
      </c>
      <c r="BM136" s="154">
        <f>IF(Tb.Financiering[[#This Row],[Pnr.]]=BM$7,Tb.Financiering[[#This Row],[Te financieren]]-Tb.Financiering[[#This Row],[Eigen
bijdrage]]-Tb.Financiering[[#This Row],[Andere
subsidie(s)]]-Tb.Financiering[[#This Row],[Anders]],0)</f>
        <v>0</v>
      </c>
      <c r="BN136" s="259">
        <f>IF(Tb.Financiering[[#This Row],[Pnr.]]=BN$7,Tb.Financiering[[#This Row],[Eigen
bijdrage]]+Tb.Financiering[[#This Row],[Andere
subsidie(s)]]+Tb.Financiering[[#This Row],[Anders]],0)</f>
        <v>0</v>
      </c>
      <c r="BO136" s="259">
        <f>IF(Tb.Financiering[[#This Row],[Pnr.]]=BO$7,Tb.Financiering[[#This Row],[Eigen
bijdrage]]+Tb.Financiering[[#This Row],[Andere
subsidie(s)]]+Tb.Financiering[[#This Row],[Anders]],0)</f>
        <v>0</v>
      </c>
      <c r="BP136" s="259">
        <f>IF(Tb.Financiering[[#This Row],[Pnr.]]=BP$7,Tb.Financiering[[#This Row],[Eigen
bijdrage]]+Tb.Financiering[[#This Row],[Andere
subsidie(s)]]+Tb.Financiering[[#This Row],[Anders]],0)</f>
        <v>0</v>
      </c>
      <c r="BQ136" s="259">
        <f>IF(Tb.Financiering[[#This Row],[Pnr.]]=BQ$7,Tb.Financiering[[#This Row],[Eigen
bijdrage]]+Tb.Financiering[[#This Row],[Andere
subsidie(s)]]+Tb.Financiering[[#This Row],[Anders]],0)</f>
        <v>0</v>
      </c>
      <c r="BR136" s="259">
        <f>IF(Tb.Financiering[[#This Row],[Pnr.]]=BR$7,Tb.Financiering[[#This Row],[Eigen
bijdrage]]+Tb.Financiering[[#This Row],[Andere
subsidie(s)]]+Tb.Financiering[[#This Row],[Anders]],0)</f>
        <v>0</v>
      </c>
      <c r="BS136" s="259">
        <f>IF(Tb.Financiering[[#This Row],[Pnr.]]=BS$7,Tb.Financiering[[#This Row],[Eigen
bijdrage]]+Tb.Financiering[[#This Row],[Andere
subsidie(s)]]+Tb.Financiering[[#This Row],[Anders]],0)</f>
        <v>0</v>
      </c>
      <c r="BT136" s="259">
        <f>IF(Tb.Financiering[[#This Row],[Pnr.]]=BT$7,Tb.Financiering[[#This Row],[Eigen
bijdrage]]+Tb.Financiering[[#This Row],[Andere
subsidie(s)]]+Tb.Financiering[[#This Row],[Anders]],0)</f>
        <v>0</v>
      </c>
      <c r="BU136" s="259">
        <f>IF(Tb.Financiering[[#This Row],[Pnr.]]=BU$7,Tb.Financiering[[#This Row],[Eigen
bijdrage]]+Tb.Financiering[[#This Row],[Andere
subsidie(s)]]+Tb.Financiering[[#This Row],[Anders]],0)</f>
        <v>0</v>
      </c>
      <c r="BV136" s="259">
        <f>IF(Tb.Financiering[[#This Row],[Pnr.]]=BV$7,Tb.Financiering[[#This Row],[Eigen
bijdrage]]+Tb.Financiering[[#This Row],[Andere
subsidie(s)]]+Tb.Financiering[[#This Row],[Anders]],0)</f>
        <v>0</v>
      </c>
      <c r="BW136" s="259">
        <f>IF(Tb.Financiering[[#This Row],[Pnr.]]=BW$7,Tb.Financiering[[#This Row],[Eigen
bijdrage]]+Tb.Financiering[[#This Row],[Andere
subsidie(s)]]+Tb.Financiering[[#This Row],[Anders]],0)</f>
        <v>0</v>
      </c>
      <c r="BX136" s="259">
        <f>IF(Tb.Financiering[[#This Row],[Pnr.]]=BX$7,Tb.Financiering[[#This Row],[Eigen
bijdrage]]+Tb.Financiering[[#This Row],[Andere
subsidie(s)]]+Tb.Financiering[[#This Row],[Anders]],0)</f>
        <v>0</v>
      </c>
      <c r="BY136" s="259">
        <f>IF(Tb.Financiering[[#This Row],[Pnr.]]=BY$7,Tb.Financiering[[#This Row],[Eigen
bijdrage]]+Tb.Financiering[[#This Row],[Andere
subsidie(s)]]+Tb.Financiering[[#This Row],[Anders]],0)</f>
        <v>0</v>
      </c>
      <c r="BZ136" s="259">
        <f>IF(Tb.Financiering[[#This Row],[Pnr.]]=BZ$7,Tb.Financiering[[#This Row],[Eigen
bijdrage]]+Tb.Financiering[[#This Row],[Andere
subsidie(s)]]+Tb.Financiering[[#This Row],[Anders]],0)</f>
        <v>0</v>
      </c>
      <c r="CA136" s="259">
        <f>IF(Tb.Financiering[[#This Row],[Pnr.]]=CA$7,Tb.Financiering[[#This Row],[Eigen
bijdrage]]+Tb.Financiering[[#This Row],[Andere
subsidie(s)]]+Tb.Financiering[[#This Row],[Anders]],0)</f>
        <v>0</v>
      </c>
      <c r="CB136" s="259">
        <f>IF(Tb.Financiering[[#This Row],[Pnr.]]=CB$7,Tb.Financiering[[#This Row],[Eigen
bijdrage]]+Tb.Financiering[[#This Row],[Andere
subsidie(s)]]+Tb.Financiering[[#This Row],[Anders]],0)</f>
        <v>0</v>
      </c>
      <c r="CC136" s="259">
        <f>IF(Tb.Financiering[[#This Row],[Pnr.]]=CC$7,Tb.Financiering[[#This Row],[Eigen
bijdrage]]+Tb.Financiering[[#This Row],[Andere
subsidie(s)]]+Tb.Financiering[[#This Row],[Anders]],0)</f>
        <v>0</v>
      </c>
      <c r="CD136" s="259">
        <f>IF(Tb.Financiering[[#This Row],[Pnr.]]=CD$7,Tb.Financiering[[#This Row],[Eigen
bijdrage]]+Tb.Financiering[[#This Row],[Andere
subsidie(s)]]+Tb.Financiering[[#This Row],[Anders]],0)</f>
        <v>0</v>
      </c>
      <c r="CE136" s="259">
        <f>IF(Tb.Financiering[[#This Row],[Pnr.]]=CE$7,Tb.Financiering[[#This Row],[Eigen
bijdrage]]+Tb.Financiering[[#This Row],[Andere
subsidie(s)]]+Tb.Financiering[[#This Row],[Anders]],0)</f>
        <v>0</v>
      </c>
      <c r="CF136" s="259">
        <f>IF(Tb.Financiering[[#This Row],[Pnr.]]=CF$7,Tb.Financiering[[#This Row],[Eigen
bijdrage]]+Tb.Financiering[[#This Row],[Andere
subsidie(s)]]+Tb.Financiering[[#This Row],[Anders]],0)</f>
        <v>0</v>
      </c>
      <c r="CG136" s="259">
        <f>IF(Tb.Financiering[[#This Row],[Pnr.]]=CG$7,Tb.Financiering[[#This Row],[Eigen
bijdrage]]+Tb.Financiering[[#This Row],[Andere
subsidie(s)]]+Tb.Financiering[[#This Row],[Anders]],0)</f>
        <v>0</v>
      </c>
      <c r="CH136" s="259">
        <f>IF(Tb.Financiering[[#This Row],[Pnr.]]=CH$7,Tb.Financiering[[#This Row],[Eigen
bijdrage]]+Tb.Financiering[[#This Row],[Andere
subsidie(s)]]+Tb.Financiering[[#This Row],[Anders]],0)</f>
        <v>0</v>
      </c>
      <c r="CI136" s="259">
        <f>IF(Tb.Financiering[[#This Row],[Pnr.]]=CI$7,Tb.Financiering[[#This Row],[Eigen
bijdrage]]+Tb.Financiering[[#This Row],[Andere
subsidie(s)]]+Tb.Financiering[[#This Row],[Anders]],0)</f>
        <v>0</v>
      </c>
      <c r="CJ136" s="259">
        <f>IF(Tb.Financiering[[#This Row],[Pnr.]]=CJ$7,Tb.Financiering[[#This Row],[Eigen
bijdrage]]+Tb.Financiering[[#This Row],[Andere
subsidie(s)]]+Tb.Financiering[[#This Row],[Anders]],0)</f>
        <v>0</v>
      </c>
      <c r="CK136" s="259">
        <f>IF(Tb.Financiering[[#This Row],[Pnr.]]=CK$7,Tb.Financiering[[#This Row],[Eigen
bijdrage]]+Tb.Financiering[[#This Row],[Andere
subsidie(s)]]+Tb.Financiering[[#This Row],[Anders]],0)</f>
        <v>0</v>
      </c>
      <c r="CL136" s="259">
        <f>IF(Tb.Financiering[[#This Row],[Pnr.]]=CL$7,Tb.Financiering[[#This Row],[Eigen
bijdrage]]+Tb.Financiering[[#This Row],[Andere
subsidie(s)]]+Tb.Financiering[[#This Row],[Anders]],0)</f>
        <v>0</v>
      </c>
      <c r="CM136" s="259">
        <f>IF(Tb.Financiering[[#This Row],[Pnr.]]=CM$7,Tb.Financiering[[#This Row],[Eigen
bijdrage]]+Tb.Financiering[[#This Row],[Andere
subsidie(s)]]+Tb.Financiering[[#This Row],[Anders]],0)</f>
        <v>0</v>
      </c>
      <c r="CN136" s="259">
        <f>IF(Tb.Financiering[[#This Row],[Pnr.]]=CN$7,Tb.Financiering[[#This Row],[Eigen
bijdrage]]+Tb.Financiering[[#This Row],[Andere
subsidie(s)]]+Tb.Financiering[[#This Row],[Anders]],0)</f>
        <v>0</v>
      </c>
      <c r="CO136" s="259">
        <f>IF(Tb.Financiering[[#This Row],[Pnr.]]=CO$7,Tb.Financiering[[#This Row],[Eigen
bijdrage]]+Tb.Financiering[[#This Row],[Andere
subsidie(s)]]+Tb.Financiering[[#This Row],[Anders]],0)</f>
        <v>0</v>
      </c>
      <c r="CP136" s="259">
        <f>IF(Tb.Financiering[[#This Row],[Pnr.]]=CP$7,Tb.Financiering[[#This Row],[Eigen
bijdrage]]+Tb.Financiering[[#This Row],[Andere
subsidie(s)]]+Tb.Financiering[[#This Row],[Anders]],0)</f>
        <v>0</v>
      </c>
      <c r="CQ136" s="259">
        <f>IF(Tb.Financiering[[#This Row],[Pnr.]]=CQ$7,Tb.Financiering[[#This Row],[Eigen
bijdrage]]+Tb.Financiering[[#This Row],[Andere
subsidie(s)]]+Tb.Financiering[[#This Row],[Anders]],0)</f>
        <v>0</v>
      </c>
      <c r="CR136" s="259">
        <f>IF(Tb.Financiering[[#This Row],[Pnr.]]=CR$7,Tb.Financiering[[#This Row],[Eigen
bijdrage]]+Tb.Financiering[[#This Row],[Andere
subsidie(s)]]+Tb.Financiering[[#This Row],[Anders]],0)</f>
        <v>0</v>
      </c>
      <c r="CS136" s="259">
        <f>IF(Tb.Financiering[[#This Row],[Pnr.]]=CS$7,Tb.Financiering[[#This Row],[Eigen
bijdrage]]+Tb.Financiering[[#This Row],[Andere
subsidie(s)]]+Tb.Financiering[[#This Row],[Anders]],0)</f>
        <v>0</v>
      </c>
      <c r="CT136" s="259">
        <f>IF(Tb.Financiering[[#This Row],[Pnr.]]=CT$7,Tb.Financiering[[#This Row],[Eigen
bijdrage]]+Tb.Financiering[[#This Row],[Andere
subsidie(s)]]+Tb.Financiering[[#This Row],[Anders]],0)</f>
        <v>0</v>
      </c>
      <c r="CU136" s="259">
        <f>IF(Tb.Financiering[[#This Row],[Pnr.]]=CU$7,Tb.Financiering[[#This Row],[Eigen
bijdrage]]+Tb.Financiering[[#This Row],[Andere
subsidie(s)]]+Tb.Financiering[[#This Row],[Anders]],0)</f>
        <v>0</v>
      </c>
      <c r="CV136" s="259">
        <f>IF(Tb.Financiering[[#This Row],[Pnr.]]=CV$7,Tb.Financiering[[#This Row],[Eigen
bijdrage]]+Tb.Financiering[[#This Row],[Andere
subsidie(s)]]+Tb.Financiering[[#This Row],[Anders]],0)</f>
        <v>0</v>
      </c>
      <c r="CW136" s="259">
        <f>IF(Tb.Financiering[[#This Row],[Pnr.]]=CW$7,Tb.Financiering[[#This Row],[Eigen
bijdrage]]+Tb.Financiering[[#This Row],[Andere
subsidie(s)]]+Tb.Financiering[[#This Row],[Anders]],0)</f>
        <v>0</v>
      </c>
      <c r="CX136" s="259">
        <f>IF(Tb.Financiering[[#This Row],[Pnr.]]=CX$7,Tb.Financiering[[#This Row],[Eigen
bijdrage]]+Tb.Financiering[[#This Row],[Andere
subsidie(s)]]+Tb.Financiering[[#This Row],[Anders]],0)</f>
        <v>0</v>
      </c>
      <c r="CY136" s="259">
        <f>IF(Tb.Financiering[[#This Row],[Pnr.]]=CY$7,Tb.Financiering[[#This Row],[Eigen
bijdrage]]+Tb.Financiering[[#This Row],[Andere
subsidie(s)]]+Tb.Financiering[[#This Row],[Anders]],0)</f>
        <v>0</v>
      </c>
      <c r="CZ136" s="259">
        <f>IF(Tb.Financiering[[#This Row],[Pnr.]]=CZ$7,Tb.Financiering[[#This Row],[Eigen
bijdrage]]+Tb.Financiering[[#This Row],[Andere
subsidie(s)]]+Tb.Financiering[[#This Row],[Anders]],0)</f>
        <v>0</v>
      </c>
      <c r="DA136" s="259">
        <f>IF(Tb.Financiering[[#This Row],[Pnr.]]=DA$7,Tb.Financiering[[#This Row],[Eigen
bijdrage]]+Tb.Financiering[[#This Row],[Andere
subsidie(s)]]+Tb.Financiering[[#This Row],[Anders]],0)</f>
        <v>0</v>
      </c>
      <c r="DB136" s="259">
        <f>IF(Tb.Financiering[[#This Row],[Pnr.]]=DB$7,Tb.Financiering[[#This Row],[Eigen
bijdrage]]+Tb.Financiering[[#This Row],[Andere
subsidie(s)]]+Tb.Financiering[[#This Row],[Anders]],0)</f>
        <v>0</v>
      </c>
      <c r="DC136" s="259">
        <f>IF(Tb.Financiering[[#This Row],[Pnr.]]=DC$7,Tb.Financiering[[#This Row],[Eigen
bijdrage]]+Tb.Financiering[[#This Row],[Andere
subsidie(s)]]+Tb.Financiering[[#This Row],[Anders]],0)</f>
        <v>0</v>
      </c>
      <c r="DD136" s="259">
        <f>IF(Tb.Financiering[[#This Row],[Pnr.]]=DD$7,Tb.Financiering[[#This Row],[Eigen
bijdrage]]+Tb.Financiering[[#This Row],[Andere
subsidie(s)]]+Tb.Financiering[[#This Row],[Anders]],0)</f>
        <v>0</v>
      </c>
      <c r="DE136" s="259">
        <f>IF(Tb.Financiering[[#This Row],[Pnr.]]=DE$7,Tb.Financiering[[#This Row],[Eigen
bijdrage]]+Tb.Financiering[[#This Row],[Andere
subsidie(s)]]+Tb.Financiering[[#This Row],[Anders]],0)</f>
        <v>0</v>
      </c>
      <c r="DF136" s="259">
        <f>IF(Tb.Financiering[[#This Row],[Pnr.]]=DF$7,Tb.Financiering[[#This Row],[Eigen
bijdrage]]+Tb.Financiering[[#This Row],[Andere
subsidie(s)]]+Tb.Financiering[[#This Row],[Anders]],0)</f>
        <v>0</v>
      </c>
      <c r="DG136" s="259">
        <f>IF(Tb.Financiering[[#This Row],[Pnr.]]=DG$7,Tb.Financiering[[#This Row],[Eigen
bijdrage]]+Tb.Financiering[[#This Row],[Andere
subsidie(s)]]+Tb.Financiering[[#This Row],[Anders]],0)</f>
        <v>0</v>
      </c>
      <c r="DH136" s="259">
        <f>IF(Tb.Financiering[[#This Row],[Pnr.]]=DH$7,Tb.Financiering[[#This Row],[Eigen
bijdrage]]+Tb.Financiering[[#This Row],[Andere
subsidie(s)]]+Tb.Financiering[[#This Row],[Anders]],0)</f>
        <v>0</v>
      </c>
      <c r="DI136" s="259">
        <f>IF(Tb.Financiering[[#This Row],[Pnr.]]=DI$7,Tb.Financiering[[#This Row],[Eigen
bijdrage]]+Tb.Financiering[[#This Row],[Andere
subsidie(s)]]+Tb.Financiering[[#This Row],[Anders]],0)</f>
        <v>0</v>
      </c>
      <c r="DJ136" s="259">
        <f>IF(Tb.Financiering[[#This Row],[Pnr.]]=DJ$7,Tb.Financiering[[#This Row],[Eigen
bijdrage]]+Tb.Financiering[[#This Row],[Andere
subsidie(s)]]+Tb.Financiering[[#This Row],[Anders]],0)</f>
        <v>0</v>
      </c>
      <c r="DK136" s="259">
        <f>IF(Tb.Financiering[[#This Row],[Pnr.]]=DK$7,Tb.Financiering[[#This Row],[Eigen
bijdrage]]+Tb.Financiering[[#This Row],[Andere
subsidie(s)]]+Tb.Financiering[[#This Row],[Anders]],0)</f>
        <v>0</v>
      </c>
      <c r="XEZ136" s="267"/>
      <c r="XFA136" s="267"/>
      <c r="XFB136" s="267"/>
      <c r="XFC136" s="267"/>
      <c r="XFD136" s="31"/>
    </row>
    <row r="137" spans="1:115 16380:16384" s="4" customFormat="1" x14ac:dyDescent="0.3">
      <c r="A137" s="31"/>
      <c r="B137" s="147"/>
      <c r="C137" s="147"/>
      <c r="D137" s="11">
        <f>SUMIF(Tbl.Kosten[PSAnr.],Tb.Financiering[[#This Row],[PSAnr.]],Tbl.Kosten[Totaal kosten])</f>
        <v>0</v>
      </c>
      <c r="E137" s="164">
        <f>SUMIF(Tbl.Kosten[PSAnr.],Tb.Financiering[[#This Row],[PSAnr.]],Tbl.Kosten[Subsidie])</f>
        <v>0</v>
      </c>
      <c r="F137" s="165"/>
      <c r="G137" s="164">
        <f>Tb.Financiering[[#This Row],[Begrote kosten]]-Tb.Financiering[[#This Row],[Berekende GLB subsidie]]-Tb.Financiering[[#This Row],[Correctie GLB subsidie]]</f>
        <v>0</v>
      </c>
      <c r="H137" s="166"/>
      <c r="I137" s="166"/>
      <c r="J137" s="166"/>
      <c r="K137" s="162"/>
      <c r="L137" s="97">
        <f>Tb.Financiering[[#This Row],[Te financieren]]-SUM(Tb.Financiering[[#This Row],[Eigen
bijdrage]:[Anders]])</f>
        <v>0</v>
      </c>
      <c r="M137" s="170" t="str">
        <f>IFERROR(VLOOKUP(Tb.Financiering[[#This Row],[Partnernaam]],Tbl.Projectpartners[[Naam]:[PNr.]],9,FALSE),"")</f>
        <v/>
      </c>
      <c r="N137" s="152" t="str">
        <f>IFERROR(VLOOKUP(Tb.Financiering[[#This Row],[Subsidiabele activiteit]],Tbl.Subsidiehoogte[[Subsidieactiviteit]:[SAnr.]],3,FALSE),"")</f>
        <v/>
      </c>
      <c r="O137" s="152" t="str">
        <f>_xlfn.CONCAT(Tb.Financiering[[#This Row],[Pnr.]],Tb.Financiering[[#This Row],[SAnr.]])</f>
        <v/>
      </c>
      <c r="P137" s="154">
        <f>IF(Tb.Financiering[[#This Row],[Pnr.]]=P$7,Tb.Financiering[[#This Row],[Te financieren]]-Tb.Financiering[[#This Row],[Eigen
bijdrage]]-Tb.Financiering[[#This Row],[Andere
subsidie(s)]]-Tb.Financiering[[#This Row],[Anders]],0)</f>
        <v>0</v>
      </c>
      <c r="Q137" s="154">
        <f>IF(Tb.Financiering[[#This Row],[Pnr.]]=Q$7,Tb.Financiering[[#This Row],[Te financieren]]-Tb.Financiering[[#This Row],[Eigen
bijdrage]]-Tb.Financiering[[#This Row],[Andere
subsidie(s)]]-Tb.Financiering[[#This Row],[Anders]],0)</f>
        <v>0</v>
      </c>
      <c r="R137" s="154">
        <f>IF(Tb.Financiering[[#This Row],[Pnr.]]=R$7,Tb.Financiering[[#This Row],[Te financieren]]-Tb.Financiering[[#This Row],[Eigen
bijdrage]]-Tb.Financiering[[#This Row],[Andere
subsidie(s)]]-Tb.Financiering[[#This Row],[Anders]],0)</f>
        <v>0</v>
      </c>
      <c r="S137" s="154">
        <f>IF(Tb.Financiering[[#This Row],[Pnr.]]=S$7,Tb.Financiering[[#This Row],[Te financieren]]-Tb.Financiering[[#This Row],[Eigen
bijdrage]]-Tb.Financiering[[#This Row],[Andere
subsidie(s)]]-Tb.Financiering[[#This Row],[Anders]],0)</f>
        <v>0</v>
      </c>
      <c r="T137" s="154">
        <f>IF(Tb.Financiering[[#This Row],[Pnr.]]=T$7,Tb.Financiering[[#This Row],[Te financieren]]-Tb.Financiering[[#This Row],[Eigen
bijdrage]]-Tb.Financiering[[#This Row],[Andere
subsidie(s)]]-Tb.Financiering[[#This Row],[Anders]],0)</f>
        <v>0</v>
      </c>
      <c r="U137" s="154">
        <f>IF(Tb.Financiering[[#This Row],[Pnr.]]=U$7,Tb.Financiering[[#This Row],[Te financieren]]-Tb.Financiering[[#This Row],[Eigen
bijdrage]]-Tb.Financiering[[#This Row],[Andere
subsidie(s)]]-Tb.Financiering[[#This Row],[Anders]],0)</f>
        <v>0</v>
      </c>
      <c r="V137" s="154">
        <f>IF(Tb.Financiering[[#This Row],[Pnr.]]=V$7,Tb.Financiering[[#This Row],[Te financieren]]-Tb.Financiering[[#This Row],[Eigen
bijdrage]]-Tb.Financiering[[#This Row],[Andere
subsidie(s)]]-Tb.Financiering[[#This Row],[Anders]],0)</f>
        <v>0</v>
      </c>
      <c r="W137" s="154">
        <f>IF(Tb.Financiering[[#This Row],[Pnr.]]=W$7,Tb.Financiering[[#This Row],[Te financieren]]-Tb.Financiering[[#This Row],[Eigen
bijdrage]]-Tb.Financiering[[#This Row],[Andere
subsidie(s)]]-Tb.Financiering[[#This Row],[Anders]],0)</f>
        <v>0</v>
      </c>
      <c r="X137" s="154">
        <f>IF(Tb.Financiering[[#This Row],[Pnr.]]=X$7,Tb.Financiering[[#This Row],[Te financieren]]-Tb.Financiering[[#This Row],[Eigen
bijdrage]]-Tb.Financiering[[#This Row],[Andere
subsidie(s)]]-Tb.Financiering[[#This Row],[Anders]],0)</f>
        <v>0</v>
      </c>
      <c r="Y137" s="154">
        <f>IF(Tb.Financiering[[#This Row],[Pnr.]]=Y$7,Tb.Financiering[[#This Row],[Te financieren]]-Tb.Financiering[[#This Row],[Eigen
bijdrage]]-Tb.Financiering[[#This Row],[Andere
subsidie(s)]]-Tb.Financiering[[#This Row],[Anders]],0)</f>
        <v>0</v>
      </c>
      <c r="Z137" s="154">
        <f>IF(Tb.Financiering[[#This Row],[Pnr.]]=Z$7,Tb.Financiering[[#This Row],[Te financieren]]-Tb.Financiering[[#This Row],[Eigen
bijdrage]]-Tb.Financiering[[#This Row],[Andere
subsidie(s)]]-Tb.Financiering[[#This Row],[Anders]],0)</f>
        <v>0</v>
      </c>
      <c r="AA137" s="154">
        <f>IF(Tb.Financiering[[#This Row],[Pnr.]]=AA$7,Tb.Financiering[[#This Row],[Te financieren]]-Tb.Financiering[[#This Row],[Eigen
bijdrage]]-Tb.Financiering[[#This Row],[Andere
subsidie(s)]]-Tb.Financiering[[#This Row],[Anders]],0)</f>
        <v>0</v>
      </c>
      <c r="AB137" s="154">
        <f>IF(Tb.Financiering[[#This Row],[Pnr.]]=AB$7,Tb.Financiering[[#This Row],[Te financieren]]-Tb.Financiering[[#This Row],[Eigen
bijdrage]]-Tb.Financiering[[#This Row],[Andere
subsidie(s)]]-Tb.Financiering[[#This Row],[Anders]],0)</f>
        <v>0</v>
      </c>
      <c r="AC137" s="154">
        <f>IF(Tb.Financiering[[#This Row],[Pnr.]]=AC$7,Tb.Financiering[[#This Row],[Te financieren]]-Tb.Financiering[[#This Row],[Eigen
bijdrage]]-Tb.Financiering[[#This Row],[Andere
subsidie(s)]]-Tb.Financiering[[#This Row],[Anders]],0)</f>
        <v>0</v>
      </c>
      <c r="AD137" s="154">
        <f>IF(Tb.Financiering[[#This Row],[Pnr.]]=AD$7,Tb.Financiering[[#This Row],[Te financieren]]-Tb.Financiering[[#This Row],[Eigen
bijdrage]]-Tb.Financiering[[#This Row],[Andere
subsidie(s)]]-Tb.Financiering[[#This Row],[Anders]],0)</f>
        <v>0</v>
      </c>
      <c r="AE137" s="154">
        <f>IF(Tb.Financiering[[#This Row],[Pnr.]]=AE$7,Tb.Financiering[[#This Row],[Te financieren]]-Tb.Financiering[[#This Row],[Eigen
bijdrage]]-Tb.Financiering[[#This Row],[Andere
subsidie(s)]]-Tb.Financiering[[#This Row],[Anders]],0)</f>
        <v>0</v>
      </c>
      <c r="AF137" s="154">
        <f>IF(Tb.Financiering[[#This Row],[Pnr.]]=AF$7,Tb.Financiering[[#This Row],[Te financieren]]-Tb.Financiering[[#This Row],[Eigen
bijdrage]]-Tb.Financiering[[#This Row],[Andere
subsidie(s)]]-Tb.Financiering[[#This Row],[Anders]],0)</f>
        <v>0</v>
      </c>
      <c r="AG137" s="154">
        <f>IF(Tb.Financiering[[#This Row],[Pnr.]]=AG$7,Tb.Financiering[[#This Row],[Te financieren]]-Tb.Financiering[[#This Row],[Eigen
bijdrage]]-Tb.Financiering[[#This Row],[Andere
subsidie(s)]]-Tb.Financiering[[#This Row],[Anders]],0)</f>
        <v>0</v>
      </c>
      <c r="AH137" s="154">
        <f>IF(Tb.Financiering[[#This Row],[Pnr.]]=AH$7,Tb.Financiering[[#This Row],[Te financieren]]-Tb.Financiering[[#This Row],[Eigen
bijdrage]]-Tb.Financiering[[#This Row],[Andere
subsidie(s)]]-Tb.Financiering[[#This Row],[Anders]],0)</f>
        <v>0</v>
      </c>
      <c r="AI137" s="154">
        <f>IF(Tb.Financiering[[#This Row],[Pnr.]]=AI$7,Tb.Financiering[[#This Row],[Te financieren]]-Tb.Financiering[[#This Row],[Eigen
bijdrage]]-Tb.Financiering[[#This Row],[Andere
subsidie(s)]]-Tb.Financiering[[#This Row],[Anders]],0)</f>
        <v>0</v>
      </c>
      <c r="AJ137" s="154">
        <f>IF(Tb.Financiering[[#This Row],[Pnr.]]=AJ$7,Tb.Financiering[[#This Row],[Te financieren]]-Tb.Financiering[[#This Row],[Eigen
bijdrage]]-Tb.Financiering[[#This Row],[Andere
subsidie(s)]]-Tb.Financiering[[#This Row],[Anders]],0)</f>
        <v>0</v>
      </c>
      <c r="AK137" s="154">
        <f>IF(Tb.Financiering[[#This Row],[Pnr.]]=AK$7,Tb.Financiering[[#This Row],[Te financieren]]-Tb.Financiering[[#This Row],[Eigen
bijdrage]]-Tb.Financiering[[#This Row],[Andere
subsidie(s)]]-Tb.Financiering[[#This Row],[Anders]],0)</f>
        <v>0</v>
      </c>
      <c r="AL137" s="154">
        <f>IF(Tb.Financiering[[#This Row],[Pnr.]]=AL$7,Tb.Financiering[[#This Row],[Te financieren]]-Tb.Financiering[[#This Row],[Eigen
bijdrage]]-Tb.Financiering[[#This Row],[Andere
subsidie(s)]]-Tb.Financiering[[#This Row],[Anders]],0)</f>
        <v>0</v>
      </c>
      <c r="AM137" s="154">
        <f>IF(Tb.Financiering[[#This Row],[Pnr.]]=AM$7,Tb.Financiering[[#This Row],[Te financieren]]-Tb.Financiering[[#This Row],[Eigen
bijdrage]]-Tb.Financiering[[#This Row],[Andere
subsidie(s)]]-Tb.Financiering[[#This Row],[Anders]],0)</f>
        <v>0</v>
      </c>
      <c r="AN137" s="154">
        <f>IF(Tb.Financiering[[#This Row],[Pnr.]]=AN$7,Tb.Financiering[[#This Row],[Te financieren]]-Tb.Financiering[[#This Row],[Eigen
bijdrage]]-Tb.Financiering[[#This Row],[Andere
subsidie(s)]]-Tb.Financiering[[#This Row],[Anders]],0)</f>
        <v>0</v>
      </c>
      <c r="AO137" s="154">
        <f>IF(Tb.Financiering[[#This Row],[Pnr.]]=AO$7,Tb.Financiering[[#This Row],[Te financieren]]-Tb.Financiering[[#This Row],[Eigen
bijdrage]]-Tb.Financiering[[#This Row],[Andere
subsidie(s)]]-Tb.Financiering[[#This Row],[Anders]],0)</f>
        <v>0</v>
      </c>
      <c r="AP137" s="154">
        <f>IF(Tb.Financiering[[#This Row],[Pnr.]]=AP$7,Tb.Financiering[[#This Row],[Te financieren]]-Tb.Financiering[[#This Row],[Eigen
bijdrage]]-Tb.Financiering[[#This Row],[Andere
subsidie(s)]]-Tb.Financiering[[#This Row],[Anders]],0)</f>
        <v>0</v>
      </c>
      <c r="AQ137" s="154">
        <f>IF(Tb.Financiering[[#This Row],[Pnr.]]=AQ$7,Tb.Financiering[[#This Row],[Te financieren]]-Tb.Financiering[[#This Row],[Eigen
bijdrage]]-Tb.Financiering[[#This Row],[Andere
subsidie(s)]]-Tb.Financiering[[#This Row],[Anders]],0)</f>
        <v>0</v>
      </c>
      <c r="AR137" s="154">
        <f>IF(Tb.Financiering[[#This Row],[Pnr.]]=AR$7,Tb.Financiering[[#This Row],[Te financieren]]-Tb.Financiering[[#This Row],[Eigen
bijdrage]]-Tb.Financiering[[#This Row],[Andere
subsidie(s)]]-Tb.Financiering[[#This Row],[Anders]],0)</f>
        <v>0</v>
      </c>
      <c r="AS137" s="154">
        <f>IF(Tb.Financiering[[#This Row],[Pnr.]]=AS$7,Tb.Financiering[[#This Row],[Te financieren]]-Tb.Financiering[[#This Row],[Eigen
bijdrage]]-Tb.Financiering[[#This Row],[Andere
subsidie(s)]]-Tb.Financiering[[#This Row],[Anders]],0)</f>
        <v>0</v>
      </c>
      <c r="AT137" s="154">
        <f>IF(Tb.Financiering[[#This Row],[Pnr.]]=AT$7,Tb.Financiering[[#This Row],[Te financieren]]-Tb.Financiering[[#This Row],[Eigen
bijdrage]]-Tb.Financiering[[#This Row],[Andere
subsidie(s)]]-Tb.Financiering[[#This Row],[Anders]],0)</f>
        <v>0</v>
      </c>
      <c r="AU137" s="154">
        <f>IF(Tb.Financiering[[#This Row],[Pnr.]]=AU$7,Tb.Financiering[[#This Row],[Te financieren]]-Tb.Financiering[[#This Row],[Eigen
bijdrage]]-Tb.Financiering[[#This Row],[Andere
subsidie(s)]]-Tb.Financiering[[#This Row],[Anders]],0)</f>
        <v>0</v>
      </c>
      <c r="AV137" s="154">
        <f>IF(Tb.Financiering[[#This Row],[Pnr.]]=AV$7,Tb.Financiering[[#This Row],[Te financieren]]-Tb.Financiering[[#This Row],[Eigen
bijdrage]]-Tb.Financiering[[#This Row],[Andere
subsidie(s)]]-Tb.Financiering[[#This Row],[Anders]],0)</f>
        <v>0</v>
      </c>
      <c r="AW137" s="154">
        <f>IF(Tb.Financiering[[#This Row],[Pnr.]]=AW$7,Tb.Financiering[[#This Row],[Te financieren]]-Tb.Financiering[[#This Row],[Eigen
bijdrage]]-Tb.Financiering[[#This Row],[Andere
subsidie(s)]]-Tb.Financiering[[#This Row],[Anders]],0)</f>
        <v>0</v>
      </c>
      <c r="AX137" s="154">
        <f>IF(Tb.Financiering[[#This Row],[Pnr.]]=AX$7,Tb.Financiering[[#This Row],[Te financieren]]-Tb.Financiering[[#This Row],[Eigen
bijdrage]]-Tb.Financiering[[#This Row],[Andere
subsidie(s)]]-Tb.Financiering[[#This Row],[Anders]],0)</f>
        <v>0</v>
      </c>
      <c r="AY137" s="154">
        <f>IF(Tb.Financiering[[#This Row],[Pnr.]]=AY$7,Tb.Financiering[[#This Row],[Te financieren]]-Tb.Financiering[[#This Row],[Eigen
bijdrage]]-Tb.Financiering[[#This Row],[Andere
subsidie(s)]]-Tb.Financiering[[#This Row],[Anders]],0)</f>
        <v>0</v>
      </c>
      <c r="AZ137" s="154">
        <f>IF(Tb.Financiering[[#This Row],[Pnr.]]=AZ$7,Tb.Financiering[[#This Row],[Te financieren]]-Tb.Financiering[[#This Row],[Eigen
bijdrage]]-Tb.Financiering[[#This Row],[Andere
subsidie(s)]]-Tb.Financiering[[#This Row],[Anders]],0)</f>
        <v>0</v>
      </c>
      <c r="BA137" s="154">
        <f>IF(Tb.Financiering[[#This Row],[Pnr.]]=BA$7,Tb.Financiering[[#This Row],[Te financieren]]-Tb.Financiering[[#This Row],[Eigen
bijdrage]]-Tb.Financiering[[#This Row],[Andere
subsidie(s)]]-Tb.Financiering[[#This Row],[Anders]],0)</f>
        <v>0</v>
      </c>
      <c r="BB137" s="154">
        <f>IF(Tb.Financiering[[#This Row],[Pnr.]]=BB$7,Tb.Financiering[[#This Row],[Te financieren]]-Tb.Financiering[[#This Row],[Eigen
bijdrage]]-Tb.Financiering[[#This Row],[Andere
subsidie(s)]]-Tb.Financiering[[#This Row],[Anders]],0)</f>
        <v>0</v>
      </c>
      <c r="BC137" s="154">
        <f>IF(Tb.Financiering[[#This Row],[Pnr.]]=BC$7,Tb.Financiering[[#This Row],[Te financieren]]-Tb.Financiering[[#This Row],[Eigen
bijdrage]]-Tb.Financiering[[#This Row],[Andere
subsidie(s)]]-Tb.Financiering[[#This Row],[Anders]],0)</f>
        <v>0</v>
      </c>
      <c r="BD137" s="154">
        <f>IF(Tb.Financiering[[#This Row],[Pnr.]]=BD$7,Tb.Financiering[[#This Row],[Te financieren]]-Tb.Financiering[[#This Row],[Eigen
bijdrage]]-Tb.Financiering[[#This Row],[Andere
subsidie(s)]]-Tb.Financiering[[#This Row],[Anders]],0)</f>
        <v>0</v>
      </c>
      <c r="BE137" s="154">
        <f>IF(Tb.Financiering[[#This Row],[Pnr.]]=BE$7,Tb.Financiering[[#This Row],[Te financieren]]-Tb.Financiering[[#This Row],[Eigen
bijdrage]]-Tb.Financiering[[#This Row],[Andere
subsidie(s)]]-Tb.Financiering[[#This Row],[Anders]],0)</f>
        <v>0</v>
      </c>
      <c r="BF137" s="154">
        <f>IF(Tb.Financiering[[#This Row],[Pnr.]]=BF$7,Tb.Financiering[[#This Row],[Te financieren]]-Tb.Financiering[[#This Row],[Eigen
bijdrage]]-Tb.Financiering[[#This Row],[Andere
subsidie(s)]]-Tb.Financiering[[#This Row],[Anders]],0)</f>
        <v>0</v>
      </c>
      <c r="BG137" s="154">
        <f>IF(Tb.Financiering[[#This Row],[Pnr.]]=BG$7,Tb.Financiering[[#This Row],[Te financieren]]-Tb.Financiering[[#This Row],[Eigen
bijdrage]]-Tb.Financiering[[#This Row],[Andere
subsidie(s)]]-Tb.Financiering[[#This Row],[Anders]],0)</f>
        <v>0</v>
      </c>
      <c r="BH137" s="154">
        <f>IF(Tb.Financiering[[#This Row],[Pnr.]]=BH$7,Tb.Financiering[[#This Row],[Te financieren]]-Tb.Financiering[[#This Row],[Eigen
bijdrage]]-Tb.Financiering[[#This Row],[Andere
subsidie(s)]]-Tb.Financiering[[#This Row],[Anders]],0)</f>
        <v>0</v>
      </c>
      <c r="BI137" s="154">
        <f>IF(Tb.Financiering[[#This Row],[Pnr.]]=BI$7,Tb.Financiering[[#This Row],[Te financieren]]-Tb.Financiering[[#This Row],[Eigen
bijdrage]]-Tb.Financiering[[#This Row],[Andere
subsidie(s)]]-Tb.Financiering[[#This Row],[Anders]],0)</f>
        <v>0</v>
      </c>
      <c r="BJ137" s="154">
        <f>IF(Tb.Financiering[[#This Row],[Pnr.]]=BJ$7,Tb.Financiering[[#This Row],[Te financieren]]-Tb.Financiering[[#This Row],[Eigen
bijdrage]]-Tb.Financiering[[#This Row],[Andere
subsidie(s)]]-Tb.Financiering[[#This Row],[Anders]],0)</f>
        <v>0</v>
      </c>
      <c r="BK137" s="154">
        <f>IF(Tb.Financiering[[#This Row],[Pnr.]]=BK$7,Tb.Financiering[[#This Row],[Te financieren]]-Tb.Financiering[[#This Row],[Eigen
bijdrage]]-Tb.Financiering[[#This Row],[Andere
subsidie(s)]]-Tb.Financiering[[#This Row],[Anders]],0)</f>
        <v>0</v>
      </c>
      <c r="BL137" s="154">
        <f>IF(Tb.Financiering[[#This Row],[Pnr.]]=BL$7,Tb.Financiering[[#This Row],[Te financieren]]-Tb.Financiering[[#This Row],[Eigen
bijdrage]]-Tb.Financiering[[#This Row],[Andere
subsidie(s)]]-Tb.Financiering[[#This Row],[Anders]],0)</f>
        <v>0</v>
      </c>
      <c r="BM137" s="154">
        <f>IF(Tb.Financiering[[#This Row],[Pnr.]]=BM$7,Tb.Financiering[[#This Row],[Te financieren]]-Tb.Financiering[[#This Row],[Eigen
bijdrage]]-Tb.Financiering[[#This Row],[Andere
subsidie(s)]]-Tb.Financiering[[#This Row],[Anders]],0)</f>
        <v>0</v>
      </c>
      <c r="BN137" s="259">
        <f>IF(Tb.Financiering[[#This Row],[Pnr.]]=BN$7,Tb.Financiering[[#This Row],[Eigen
bijdrage]]+Tb.Financiering[[#This Row],[Andere
subsidie(s)]]+Tb.Financiering[[#This Row],[Anders]],0)</f>
        <v>0</v>
      </c>
      <c r="BO137" s="259">
        <f>IF(Tb.Financiering[[#This Row],[Pnr.]]=BO$7,Tb.Financiering[[#This Row],[Eigen
bijdrage]]+Tb.Financiering[[#This Row],[Andere
subsidie(s)]]+Tb.Financiering[[#This Row],[Anders]],0)</f>
        <v>0</v>
      </c>
      <c r="BP137" s="259">
        <f>IF(Tb.Financiering[[#This Row],[Pnr.]]=BP$7,Tb.Financiering[[#This Row],[Eigen
bijdrage]]+Tb.Financiering[[#This Row],[Andere
subsidie(s)]]+Tb.Financiering[[#This Row],[Anders]],0)</f>
        <v>0</v>
      </c>
      <c r="BQ137" s="259">
        <f>IF(Tb.Financiering[[#This Row],[Pnr.]]=BQ$7,Tb.Financiering[[#This Row],[Eigen
bijdrage]]+Tb.Financiering[[#This Row],[Andere
subsidie(s)]]+Tb.Financiering[[#This Row],[Anders]],0)</f>
        <v>0</v>
      </c>
      <c r="BR137" s="259">
        <f>IF(Tb.Financiering[[#This Row],[Pnr.]]=BR$7,Tb.Financiering[[#This Row],[Eigen
bijdrage]]+Tb.Financiering[[#This Row],[Andere
subsidie(s)]]+Tb.Financiering[[#This Row],[Anders]],0)</f>
        <v>0</v>
      </c>
      <c r="BS137" s="259">
        <f>IF(Tb.Financiering[[#This Row],[Pnr.]]=BS$7,Tb.Financiering[[#This Row],[Eigen
bijdrage]]+Tb.Financiering[[#This Row],[Andere
subsidie(s)]]+Tb.Financiering[[#This Row],[Anders]],0)</f>
        <v>0</v>
      </c>
      <c r="BT137" s="259">
        <f>IF(Tb.Financiering[[#This Row],[Pnr.]]=BT$7,Tb.Financiering[[#This Row],[Eigen
bijdrage]]+Tb.Financiering[[#This Row],[Andere
subsidie(s)]]+Tb.Financiering[[#This Row],[Anders]],0)</f>
        <v>0</v>
      </c>
      <c r="BU137" s="259">
        <f>IF(Tb.Financiering[[#This Row],[Pnr.]]=BU$7,Tb.Financiering[[#This Row],[Eigen
bijdrage]]+Tb.Financiering[[#This Row],[Andere
subsidie(s)]]+Tb.Financiering[[#This Row],[Anders]],0)</f>
        <v>0</v>
      </c>
      <c r="BV137" s="259">
        <f>IF(Tb.Financiering[[#This Row],[Pnr.]]=BV$7,Tb.Financiering[[#This Row],[Eigen
bijdrage]]+Tb.Financiering[[#This Row],[Andere
subsidie(s)]]+Tb.Financiering[[#This Row],[Anders]],0)</f>
        <v>0</v>
      </c>
      <c r="BW137" s="259">
        <f>IF(Tb.Financiering[[#This Row],[Pnr.]]=BW$7,Tb.Financiering[[#This Row],[Eigen
bijdrage]]+Tb.Financiering[[#This Row],[Andere
subsidie(s)]]+Tb.Financiering[[#This Row],[Anders]],0)</f>
        <v>0</v>
      </c>
      <c r="BX137" s="259">
        <f>IF(Tb.Financiering[[#This Row],[Pnr.]]=BX$7,Tb.Financiering[[#This Row],[Eigen
bijdrage]]+Tb.Financiering[[#This Row],[Andere
subsidie(s)]]+Tb.Financiering[[#This Row],[Anders]],0)</f>
        <v>0</v>
      </c>
      <c r="BY137" s="259">
        <f>IF(Tb.Financiering[[#This Row],[Pnr.]]=BY$7,Tb.Financiering[[#This Row],[Eigen
bijdrage]]+Tb.Financiering[[#This Row],[Andere
subsidie(s)]]+Tb.Financiering[[#This Row],[Anders]],0)</f>
        <v>0</v>
      </c>
      <c r="BZ137" s="259">
        <f>IF(Tb.Financiering[[#This Row],[Pnr.]]=BZ$7,Tb.Financiering[[#This Row],[Eigen
bijdrage]]+Tb.Financiering[[#This Row],[Andere
subsidie(s)]]+Tb.Financiering[[#This Row],[Anders]],0)</f>
        <v>0</v>
      </c>
      <c r="CA137" s="259">
        <f>IF(Tb.Financiering[[#This Row],[Pnr.]]=CA$7,Tb.Financiering[[#This Row],[Eigen
bijdrage]]+Tb.Financiering[[#This Row],[Andere
subsidie(s)]]+Tb.Financiering[[#This Row],[Anders]],0)</f>
        <v>0</v>
      </c>
      <c r="CB137" s="259">
        <f>IF(Tb.Financiering[[#This Row],[Pnr.]]=CB$7,Tb.Financiering[[#This Row],[Eigen
bijdrage]]+Tb.Financiering[[#This Row],[Andere
subsidie(s)]]+Tb.Financiering[[#This Row],[Anders]],0)</f>
        <v>0</v>
      </c>
      <c r="CC137" s="259">
        <f>IF(Tb.Financiering[[#This Row],[Pnr.]]=CC$7,Tb.Financiering[[#This Row],[Eigen
bijdrage]]+Tb.Financiering[[#This Row],[Andere
subsidie(s)]]+Tb.Financiering[[#This Row],[Anders]],0)</f>
        <v>0</v>
      </c>
      <c r="CD137" s="259">
        <f>IF(Tb.Financiering[[#This Row],[Pnr.]]=CD$7,Tb.Financiering[[#This Row],[Eigen
bijdrage]]+Tb.Financiering[[#This Row],[Andere
subsidie(s)]]+Tb.Financiering[[#This Row],[Anders]],0)</f>
        <v>0</v>
      </c>
      <c r="CE137" s="259">
        <f>IF(Tb.Financiering[[#This Row],[Pnr.]]=CE$7,Tb.Financiering[[#This Row],[Eigen
bijdrage]]+Tb.Financiering[[#This Row],[Andere
subsidie(s)]]+Tb.Financiering[[#This Row],[Anders]],0)</f>
        <v>0</v>
      </c>
      <c r="CF137" s="259">
        <f>IF(Tb.Financiering[[#This Row],[Pnr.]]=CF$7,Tb.Financiering[[#This Row],[Eigen
bijdrage]]+Tb.Financiering[[#This Row],[Andere
subsidie(s)]]+Tb.Financiering[[#This Row],[Anders]],0)</f>
        <v>0</v>
      </c>
      <c r="CG137" s="259">
        <f>IF(Tb.Financiering[[#This Row],[Pnr.]]=CG$7,Tb.Financiering[[#This Row],[Eigen
bijdrage]]+Tb.Financiering[[#This Row],[Andere
subsidie(s)]]+Tb.Financiering[[#This Row],[Anders]],0)</f>
        <v>0</v>
      </c>
      <c r="CH137" s="259">
        <f>IF(Tb.Financiering[[#This Row],[Pnr.]]=CH$7,Tb.Financiering[[#This Row],[Eigen
bijdrage]]+Tb.Financiering[[#This Row],[Andere
subsidie(s)]]+Tb.Financiering[[#This Row],[Anders]],0)</f>
        <v>0</v>
      </c>
      <c r="CI137" s="259">
        <f>IF(Tb.Financiering[[#This Row],[Pnr.]]=CI$7,Tb.Financiering[[#This Row],[Eigen
bijdrage]]+Tb.Financiering[[#This Row],[Andere
subsidie(s)]]+Tb.Financiering[[#This Row],[Anders]],0)</f>
        <v>0</v>
      </c>
      <c r="CJ137" s="259">
        <f>IF(Tb.Financiering[[#This Row],[Pnr.]]=CJ$7,Tb.Financiering[[#This Row],[Eigen
bijdrage]]+Tb.Financiering[[#This Row],[Andere
subsidie(s)]]+Tb.Financiering[[#This Row],[Anders]],0)</f>
        <v>0</v>
      </c>
      <c r="CK137" s="259">
        <f>IF(Tb.Financiering[[#This Row],[Pnr.]]=CK$7,Tb.Financiering[[#This Row],[Eigen
bijdrage]]+Tb.Financiering[[#This Row],[Andere
subsidie(s)]]+Tb.Financiering[[#This Row],[Anders]],0)</f>
        <v>0</v>
      </c>
      <c r="CL137" s="259">
        <f>IF(Tb.Financiering[[#This Row],[Pnr.]]=CL$7,Tb.Financiering[[#This Row],[Eigen
bijdrage]]+Tb.Financiering[[#This Row],[Andere
subsidie(s)]]+Tb.Financiering[[#This Row],[Anders]],0)</f>
        <v>0</v>
      </c>
      <c r="CM137" s="259">
        <f>IF(Tb.Financiering[[#This Row],[Pnr.]]=CM$7,Tb.Financiering[[#This Row],[Eigen
bijdrage]]+Tb.Financiering[[#This Row],[Andere
subsidie(s)]]+Tb.Financiering[[#This Row],[Anders]],0)</f>
        <v>0</v>
      </c>
      <c r="CN137" s="259">
        <f>IF(Tb.Financiering[[#This Row],[Pnr.]]=CN$7,Tb.Financiering[[#This Row],[Eigen
bijdrage]]+Tb.Financiering[[#This Row],[Andere
subsidie(s)]]+Tb.Financiering[[#This Row],[Anders]],0)</f>
        <v>0</v>
      </c>
      <c r="CO137" s="259">
        <f>IF(Tb.Financiering[[#This Row],[Pnr.]]=CO$7,Tb.Financiering[[#This Row],[Eigen
bijdrage]]+Tb.Financiering[[#This Row],[Andere
subsidie(s)]]+Tb.Financiering[[#This Row],[Anders]],0)</f>
        <v>0</v>
      </c>
      <c r="CP137" s="259">
        <f>IF(Tb.Financiering[[#This Row],[Pnr.]]=CP$7,Tb.Financiering[[#This Row],[Eigen
bijdrage]]+Tb.Financiering[[#This Row],[Andere
subsidie(s)]]+Tb.Financiering[[#This Row],[Anders]],0)</f>
        <v>0</v>
      </c>
      <c r="CQ137" s="259">
        <f>IF(Tb.Financiering[[#This Row],[Pnr.]]=CQ$7,Tb.Financiering[[#This Row],[Eigen
bijdrage]]+Tb.Financiering[[#This Row],[Andere
subsidie(s)]]+Tb.Financiering[[#This Row],[Anders]],0)</f>
        <v>0</v>
      </c>
      <c r="CR137" s="259">
        <f>IF(Tb.Financiering[[#This Row],[Pnr.]]=CR$7,Tb.Financiering[[#This Row],[Eigen
bijdrage]]+Tb.Financiering[[#This Row],[Andere
subsidie(s)]]+Tb.Financiering[[#This Row],[Anders]],0)</f>
        <v>0</v>
      </c>
      <c r="CS137" s="259">
        <f>IF(Tb.Financiering[[#This Row],[Pnr.]]=CS$7,Tb.Financiering[[#This Row],[Eigen
bijdrage]]+Tb.Financiering[[#This Row],[Andere
subsidie(s)]]+Tb.Financiering[[#This Row],[Anders]],0)</f>
        <v>0</v>
      </c>
      <c r="CT137" s="259">
        <f>IF(Tb.Financiering[[#This Row],[Pnr.]]=CT$7,Tb.Financiering[[#This Row],[Eigen
bijdrage]]+Tb.Financiering[[#This Row],[Andere
subsidie(s)]]+Tb.Financiering[[#This Row],[Anders]],0)</f>
        <v>0</v>
      </c>
      <c r="CU137" s="259">
        <f>IF(Tb.Financiering[[#This Row],[Pnr.]]=CU$7,Tb.Financiering[[#This Row],[Eigen
bijdrage]]+Tb.Financiering[[#This Row],[Andere
subsidie(s)]]+Tb.Financiering[[#This Row],[Anders]],0)</f>
        <v>0</v>
      </c>
      <c r="CV137" s="259">
        <f>IF(Tb.Financiering[[#This Row],[Pnr.]]=CV$7,Tb.Financiering[[#This Row],[Eigen
bijdrage]]+Tb.Financiering[[#This Row],[Andere
subsidie(s)]]+Tb.Financiering[[#This Row],[Anders]],0)</f>
        <v>0</v>
      </c>
      <c r="CW137" s="259">
        <f>IF(Tb.Financiering[[#This Row],[Pnr.]]=CW$7,Tb.Financiering[[#This Row],[Eigen
bijdrage]]+Tb.Financiering[[#This Row],[Andere
subsidie(s)]]+Tb.Financiering[[#This Row],[Anders]],0)</f>
        <v>0</v>
      </c>
      <c r="CX137" s="259">
        <f>IF(Tb.Financiering[[#This Row],[Pnr.]]=CX$7,Tb.Financiering[[#This Row],[Eigen
bijdrage]]+Tb.Financiering[[#This Row],[Andere
subsidie(s)]]+Tb.Financiering[[#This Row],[Anders]],0)</f>
        <v>0</v>
      </c>
      <c r="CY137" s="259">
        <f>IF(Tb.Financiering[[#This Row],[Pnr.]]=CY$7,Tb.Financiering[[#This Row],[Eigen
bijdrage]]+Tb.Financiering[[#This Row],[Andere
subsidie(s)]]+Tb.Financiering[[#This Row],[Anders]],0)</f>
        <v>0</v>
      </c>
      <c r="CZ137" s="259">
        <f>IF(Tb.Financiering[[#This Row],[Pnr.]]=CZ$7,Tb.Financiering[[#This Row],[Eigen
bijdrage]]+Tb.Financiering[[#This Row],[Andere
subsidie(s)]]+Tb.Financiering[[#This Row],[Anders]],0)</f>
        <v>0</v>
      </c>
      <c r="DA137" s="259">
        <f>IF(Tb.Financiering[[#This Row],[Pnr.]]=DA$7,Tb.Financiering[[#This Row],[Eigen
bijdrage]]+Tb.Financiering[[#This Row],[Andere
subsidie(s)]]+Tb.Financiering[[#This Row],[Anders]],0)</f>
        <v>0</v>
      </c>
      <c r="DB137" s="259">
        <f>IF(Tb.Financiering[[#This Row],[Pnr.]]=DB$7,Tb.Financiering[[#This Row],[Eigen
bijdrage]]+Tb.Financiering[[#This Row],[Andere
subsidie(s)]]+Tb.Financiering[[#This Row],[Anders]],0)</f>
        <v>0</v>
      </c>
      <c r="DC137" s="259">
        <f>IF(Tb.Financiering[[#This Row],[Pnr.]]=DC$7,Tb.Financiering[[#This Row],[Eigen
bijdrage]]+Tb.Financiering[[#This Row],[Andere
subsidie(s)]]+Tb.Financiering[[#This Row],[Anders]],0)</f>
        <v>0</v>
      </c>
      <c r="DD137" s="259">
        <f>IF(Tb.Financiering[[#This Row],[Pnr.]]=DD$7,Tb.Financiering[[#This Row],[Eigen
bijdrage]]+Tb.Financiering[[#This Row],[Andere
subsidie(s)]]+Tb.Financiering[[#This Row],[Anders]],0)</f>
        <v>0</v>
      </c>
      <c r="DE137" s="259">
        <f>IF(Tb.Financiering[[#This Row],[Pnr.]]=DE$7,Tb.Financiering[[#This Row],[Eigen
bijdrage]]+Tb.Financiering[[#This Row],[Andere
subsidie(s)]]+Tb.Financiering[[#This Row],[Anders]],0)</f>
        <v>0</v>
      </c>
      <c r="DF137" s="259">
        <f>IF(Tb.Financiering[[#This Row],[Pnr.]]=DF$7,Tb.Financiering[[#This Row],[Eigen
bijdrage]]+Tb.Financiering[[#This Row],[Andere
subsidie(s)]]+Tb.Financiering[[#This Row],[Anders]],0)</f>
        <v>0</v>
      </c>
      <c r="DG137" s="259">
        <f>IF(Tb.Financiering[[#This Row],[Pnr.]]=DG$7,Tb.Financiering[[#This Row],[Eigen
bijdrage]]+Tb.Financiering[[#This Row],[Andere
subsidie(s)]]+Tb.Financiering[[#This Row],[Anders]],0)</f>
        <v>0</v>
      </c>
      <c r="DH137" s="259">
        <f>IF(Tb.Financiering[[#This Row],[Pnr.]]=DH$7,Tb.Financiering[[#This Row],[Eigen
bijdrage]]+Tb.Financiering[[#This Row],[Andere
subsidie(s)]]+Tb.Financiering[[#This Row],[Anders]],0)</f>
        <v>0</v>
      </c>
      <c r="DI137" s="259">
        <f>IF(Tb.Financiering[[#This Row],[Pnr.]]=DI$7,Tb.Financiering[[#This Row],[Eigen
bijdrage]]+Tb.Financiering[[#This Row],[Andere
subsidie(s)]]+Tb.Financiering[[#This Row],[Anders]],0)</f>
        <v>0</v>
      </c>
      <c r="DJ137" s="259">
        <f>IF(Tb.Financiering[[#This Row],[Pnr.]]=DJ$7,Tb.Financiering[[#This Row],[Eigen
bijdrage]]+Tb.Financiering[[#This Row],[Andere
subsidie(s)]]+Tb.Financiering[[#This Row],[Anders]],0)</f>
        <v>0</v>
      </c>
      <c r="DK137" s="259">
        <f>IF(Tb.Financiering[[#This Row],[Pnr.]]=DK$7,Tb.Financiering[[#This Row],[Eigen
bijdrage]]+Tb.Financiering[[#This Row],[Andere
subsidie(s)]]+Tb.Financiering[[#This Row],[Anders]],0)</f>
        <v>0</v>
      </c>
      <c r="XEZ137" s="267"/>
      <c r="XFA137" s="267"/>
      <c r="XFB137" s="267"/>
      <c r="XFC137" s="267"/>
      <c r="XFD137" s="31"/>
    </row>
    <row r="138" spans="1:115 16380:16384" s="4" customFormat="1" x14ac:dyDescent="0.3">
      <c r="A138" s="31"/>
      <c r="B138" s="147"/>
      <c r="C138" s="147"/>
      <c r="D138" s="11">
        <f>SUMIF(Tbl.Kosten[PSAnr.],Tb.Financiering[[#This Row],[PSAnr.]],Tbl.Kosten[Totaal kosten])</f>
        <v>0</v>
      </c>
      <c r="E138" s="164">
        <f>SUMIF(Tbl.Kosten[PSAnr.],Tb.Financiering[[#This Row],[PSAnr.]],Tbl.Kosten[Subsidie])</f>
        <v>0</v>
      </c>
      <c r="F138" s="165"/>
      <c r="G138" s="164">
        <f>Tb.Financiering[[#This Row],[Begrote kosten]]-Tb.Financiering[[#This Row],[Berekende GLB subsidie]]-Tb.Financiering[[#This Row],[Correctie GLB subsidie]]</f>
        <v>0</v>
      </c>
      <c r="H138" s="166"/>
      <c r="I138" s="166"/>
      <c r="J138" s="166"/>
      <c r="K138" s="162"/>
      <c r="L138" s="97">
        <f>Tb.Financiering[[#This Row],[Te financieren]]-SUM(Tb.Financiering[[#This Row],[Eigen
bijdrage]:[Anders]])</f>
        <v>0</v>
      </c>
      <c r="M138" s="170" t="str">
        <f>IFERROR(VLOOKUP(Tb.Financiering[[#This Row],[Partnernaam]],Tbl.Projectpartners[[Naam]:[PNr.]],9,FALSE),"")</f>
        <v/>
      </c>
      <c r="N138" s="152" t="str">
        <f>IFERROR(VLOOKUP(Tb.Financiering[[#This Row],[Subsidiabele activiteit]],Tbl.Subsidiehoogte[[Subsidieactiviteit]:[SAnr.]],3,FALSE),"")</f>
        <v/>
      </c>
      <c r="O138" s="152" t="str">
        <f>_xlfn.CONCAT(Tb.Financiering[[#This Row],[Pnr.]],Tb.Financiering[[#This Row],[SAnr.]])</f>
        <v/>
      </c>
      <c r="P138" s="154">
        <f>IF(Tb.Financiering[[#This Row],[Pnr.]]=P$7,Tb.Financiering[[#This Row],[Te financieren]]-Tb.Financiering[[#This Row],[Eigen
bijdrage]]-Tb.Financiering[[#This Row],[Andere
subsidie(s)]]-Tb.Financiering[[#This Row],[Anders]],0)</f>
        <v>0</v>
      </c>
      <c r="Q138" s="154">
        <f>IF(Tb.Financiering[[#This Row],[Pnr.]]=Q$7,Tb.Financiering[[#This Row],[Te financieren]]-Tb.Financiering[[#This Row],[Eigen
bijdrage]]-Tb.Financiering[[#This Row],[Andere
subsidie(s)]]-Tb.Financiering[[#This Row],[Anders]],0)</f>
        <v>0</v>
      </c>
      <c r="R138" s="154">
        <f>IF(Tb.Financiering[[#This Row],[Pnr.]]=R$7,Tb.Financiering[[#This Row],[Te financieren]]-Tb.Financiering[[#This Row],[Eigen
bijdrage]]-Tb.Financiering[[#This Row],[Andere
subsidie(s)]]-Tb.Financiering[[#This Row],[Anders]],0)</f>
        <v>0</v>
      </c>
      <c r="S138" s="154">
        <f>IF(Tb.Financiering[[#This Row],[Pnr.]]=S$7,Tb.Financiering[[#This Row],[Te financieren]]-Tb.Financiering[[#This Row],[Eigen
bijdrage]]-Tb.Financiering[[#This Row],[Andere
subsidie(s)]]-Tb.Financiering[[#This Row],[Anders]],0)</f>
        <v>0</v>
      </c>
      <c r="T138" s="154">
        <f>IF(Tb.Financiering[[#This Row],[Pnr.]]=T$7,Tb.Financiering[[#This Row],[Te financieren]]-Tb.Financiering[[#This Row],[Eigen
bijdrage]]-Tb.Financiering[[#This Row],[Andere
subsidie(s)]]-Tb.Financiering[[#This Row],[Anders]],0)</f>
        <v>0</v>
      </c>
      <c r="U138" s="154">
        <f>IF(Tb.Financiering[[#This Row],[Pnr.]]=U$7,Tb.Financiering[[#This Row],[Te financieren]]-Tb.Financiering[[#This Row],[Eigen
bijdrage]]-Tb.Financiering[[#This Row],[Andere
subsidie(s)]]-Tb.Financiering[[#This Row],[Anders]],0)</f>
        <v>0</v>
      </c>
      <c r="V138" s="154">
        <f>IF(Tb.Financiering[[#This Row],[Pnr.]]=V$7,Tb.Financiering[[#This Row],[Te financieren]]-Tb.Financiering[[#This Row],[Eigen
bijdrage]]-Tb.Financiering[[#This Row],[Andere
subsidie(s)]]-Tb.Financiering[[#This Row],[Anders]],0)</f>
        <v>0</v>
      </c>
      <c r="W138" s="154">
        <f>IF(Tb.Financiering[[#This Row],[Pnr.]]=W$7,Tb.Financiering[[#This Row],[Te financieren]]-Tb.Financiering[[#This Row],[Eigen
bijdrage]]-Tb.Financiering[[#This Row],[Andere
subsidie(s)]]-Tb.Financiering[[#This Row],[Anders]],0)</f>
        <v>0</v>
      </c>
      <c r="X138" s="154">
        <f>IF(Tb.Financiering[[#This Row],[Pnr.]]=X$7,Tb.Financiering[[#This Row],[Te financieren]]-Tb.Financiering[[#This Row],[Eigen
bijdrage]]-Tb.Financiering[[#This Row],[Andere
subsidie(s)]]-Tb.Financiering[[#This Row],[Anders]],0)</f>
        <v>0</v>
      </c>
      <c r="Y138" s="154">
        <f>IF(Tb.Financiering[[#This Row],[Pnr.]]=Y$7,Tb.Financiering[[#This Row],[Te financieren]]-Tb.Financiering[[#This Row],[Eigen
bijdrage]]-Tb.Financiering[[#This Row],[Andere
subsidie(s)]]-Tb.Financiering[[#This Row],[Anders]],0)</f>
        <v>0</v>
      </c>
      <c r="Z138" s="154">
        <f>IF(Tb.Financiering[[#This Row],[Pnr.]]=Z$7,Tb.Financiering[[#This Row],[Te financieren]]-Tb.Financiering[[#This Row],[Eigen
bijdrage]]-Tb.Financiering[[#This Row],[Andere
subsidie(s)]]-Tb.Financiering[[#This Row],[Anders]],0)</f>
        <v>0</v>
      </c>
      <c r="AA138" s="154">
        <f>IF(Tb.Financiering[[#This Row],[Pnr.]]=AA$7,Tb.Financiering[[#This Row],[Te financieren]]-Tb.Financiering[[#This Row],[Eigen
bijdrage]]-Tb.Financiering[[#This Row],[Andere
subsidie(s)]]-Tb.Financiering[[#This Row],[Anders]],0)</f>
        <v>0</v>
      </c>
      <c r="AB138" s="154">
        <f>IF(Tb.Financiering[[#This Row],[Pnr.]]=AB$7,Tb.Financiering[[#This Row],[Te financieren]]-Tb.Financiering[[#This Row],[Eigen
bijdrage]]-Tb.Financiering[[#This Row],[Andere
subsidie(s)]]-Tb.Financiering[[#This Row],[Anders]],0)</f>
        <v>0</v>
      </c>
      <c r="AC138" s="154">
        <f>IF(Tb.Financiering[[#This Row],[Pnr.]]=AC$7,Tb.Financiering[[#This Row],[Te financieren]]-Tb.Financiering[[#This Row],[Eigen
bijdrage]]-Tb.Financiering[[#This Row],[Andere
subsidie(s)]]-Tb.Financiering[[#This Row],[Anders]],0)</f>
        <v>0</v>
      </c>
      <c r="AD138" s="154">
        <f>IF(Tb.Financiering[[#This Row],[Pnr.]]=AD$7,Tb.Financiering[[#This Row],[Te financieren]]-Tb.Financiering[[#This Row],[Eigen
bijdrage]]-Tb.Financiering[[#This Row],[Andere
subsidie(s)]]-Tb.Financiering[[#This Row],[Anders]],0)</f>
        <v>0</v>
      </c>
      <c r="AE138" s="154">
        <f>IF(Tb.Financiering[[#This Row],[Pnr.]]=AE$7,Tb.Financiering[[#This Row],[Te financieren]]-Tb.Financiering[[#This Row],[Eigen
bijdrage]]-Tb.Financiering[[#This Row],[Andere
subsidie(s)]]-Tb.Financiering[[#This Row],[Anders]],0)</f>
        <v>0</v>
      </c>
      <c r="AF138" s="154">
        <f>IF(Tb.Financiering[[#This Row],[Pnr.]]=AF$7,Tb.Financiering[[#This Row],[Te financieren]]-Tb.Financiering[[#This Row],[Eigen
bijdrage]]-Tb.Financiering[[#This Row],[Andere
subsidie(s)]]-Tb.Financiering[[#This Row],[Anders]],0)</f>
        <v>0</v>
      </c>
      <c r="AG138" s="154">
        <f>IF(Tb.Financiering[[#This Row],[Pnr.]]=AG$7,Tb.Financiering[[#This Row],[Te financieren]]-Tb.Financiering[[#This Row],[Eigen
bijdrage]]-Tb.Financiering[[#This Row],[Andere
subsidie(s)]]-Tb.Financiering[[#This Row],[Anders]],0)</f>
        <v>0</v>
      </c>
      <c r="AH138" s="154">
        <f>IF(Tb.Financiering[[#This Row],[Pnr.]]=AH$7,Tb.Financiering[[#This Row],[Te financieren]]-Tb.Financiering[[#This Row],[Eigen
bijdrage]]-Tb.Financiering[[#This Row],[Andere
subsidie(s)]]-Tb.Financiering[[#This Row],[Anders]],0)</f>
        <v>0</v>
      </c>
      <c r="AI138" s="154">
        <f>IF(Tb.Financiering[[#This Row],[Pnr.]]=AI$7,Tb.Financiering[[#This Row],[Te financieren]]-Tb.Financiering[[#This Row],[Eigen
bijdrage]]-Tb.Financiering[[#This Row],[Andere
subsidie(s)]]-Tb.Financiering[[#This Row],[Anders]],0)</f>
        <v>0</v>
      </c>
      <c r="AJ138" s="154">
        <f>IF(Tb.Financiering[[#This Row],[Pnr.]]=AJ$7,Tb.Financiering[[#This Row],[Te financieren]]-Tb.Financiering[[#This Row],[Eigen
bijdrage]]-Tb.Financiering[[#This Row],[Andere
subsidie(s)]]-Tb.Financiering[[#This Row],[Anders]],0)</f>
        <v>0</v>
      </c>
      <c r="AK138" s="154">
        <f>IF(Tb.Financiering[[#This Row],[Pnr.]]=AK$7,Tb.Financiering[[#This Row],[Te financieren]]-Tb.Financiering[[#This Row],[Eigen
bijdrage]]-Tb.Financiering[[#This Row],[Andere
subsidie(s)]]-Tb.Financiering[[#This Row],[Anders]],0)</f>
        <v>0</v>
      </c>
      <c r="AL138" s="154">
        <f>IF(Tb.Financiering[[#This Row],[Pnr.]]=AL$7,Tb.Financiering[[#This Row],[Te financieren]]-Tb.Financiering[[#This Row],[Eigen
bijdrage]]-Tb.Financiering[[#This Row],[Andere
subsidie(s)]]-Tb.Financiering[[#This Row],[Anders]],0)</f>
        <v>0</v>
      </c>
      <c r="AM138" s="154">
        <f>IF(Tb.Financiering[[#This Row],[Pnr.]]=AM$7,Tb.Financiering[[#This Row],[Te financieren]]-Tb.Financiering[[#This Row],[Eigen
bijdrage]]-Tb.Financiering[[#This Row],[Andere
subsidie(s)]]-Tb.Financiering[[#This Row],[Anders]],0)</f>
        <v>0</v>
      </c>
      <c r="AN138" s="154">
        <f>IF(Tb.Financiering[[#This Row],[Pnr.]]=AN$7,Tb.Financiering[[#This Row],[Te financieren]]-Tb.Financiering[[#This Row],[Eigen
bijdrage]]-Tb.Financiering[[#This Row],[Andere
subsidie(s)]]-Tb.Financiering[[#This Row],[Anders]],0)</f>
        <v>0</v>
      </c>
      <c r="AO138" s="154">
        <f>IF(Tb.Financiering[[#This Row],[Pnr.]]=AO$7,Tb.Financiering[[#This Row],[Te financieren]]-Tb.Financiering[[#This Row],[Eigen
bijdrage]]-Tb.Financiering[[#This Row],[Andere
subsidie(s)]]-Tb.Financiering[[#This Row],[Anders]],0)</f>
        <v>0</v>
      </c>
      <c r="AP138" s="154">
        <f>IF(Tb.Financiering[[#This Row],[Pnr.]]=AP$7,Tb.Financiering[[#This Row],[Te financieren]]-Tb.Financiering[[#This Row],[Eigen
bijdrage]]-Tb.Financiering[[#This Row],[Andere
subsidie(s)]]-Tb.Financiering[[#This Row],[Anders]],0)</f>
        <v>0</v>
      </c>
      <c r="AQ138" s="154">
        <f>IF(Tb.Financiering[[#This Row],[Pnr.]]=AQ$7,Tb.Financiering[[#This Row],[Te financieren]]-Tb.Financiering[[#This Row],[Eigen
bijdrage]]-Tb.Financiering[[#This Row],[Andere
subsidie(s)]]-Tb.Financiering[[#This Row],[Anders]],0)</f>
        <v>0</v>
      </c>
      <c r="AR138" s="154">
        <f>IF(Tb.Financiering[[#This Row],[Pnr.]]=AR$7,Tb.Financiering[[#This Row],[Te financieren]]-Tb.Financiering[[#This Row],[Eigen
bijdrage]]-Tb.Financiering[[#This Row],[Andere
subsidie(s)]]-Tb.Financiering[[#This Row],[Anders]],0)</f>
        <v>0</v>
      </c>
      <c r="AS138" s="154">
        <f>IF(Tb.Financiering[[#This Row],[Pnr.]]=AS$7,Tb.Financiering[[#This Row],[Te financieren]]-Tb.Financiering[[#This Row],[Eigen
bijdrage]]-Tb.Financiering[[#This Row],[Andere
subsidie(s)]]-Tb.Financiering[[#This Row],[Anders]],0)</f>
        <v>0</v>
      </c>
      <c r="AT138" s="154">
        <f>IF(Tb.Financiering[[#This Row],[Pnr.]]=AT$7,Tb.Financiering[[#This Row],[Te financieren]]-Tb.Financiering[[#This Row],[Eigen
bijdrage]]-Tb.Financiering[[#This Row],[Andere
subsidie(s)]]-Tb.Financiering[[#This Row],[Anders]],0)</f>
        <v>0</v>
      </c>
      <c r="AU138" s="154">
        <f>IF(Tb.Financiering[[#This Row],[Pnr.]]=AU$7,Tb.Financiering[[#This Row],[Te financieren]]-Tb.Financiering[[#This Row],[Eigen
bijdrage]]-Tb.Financiering[[#This Row],[Andere
subsidie(s)]]-Tb.Financiering[[#This Row],[Anders]],0)</f>
        <v>0</v>
      </c>
      <c r="AV138" s="154">
        <f>IF(Tb.Financiering[[#This Row],[Pnr.]]=AV$7,Tb.Financiering[[#This Row],[Te financieren]]-Tb.Financiering[[#This Row],[Eigen
bijdrage]]-Tb.Financiering[[#This Row],[Andere
subsidie(s)]]-Tb.Financiering[[#This Row],[Anders]],0)</f>
        <v>0</v>
      </c>
      <c r="AW138" s="154">
        <f>IF(Tb.Financiering[[#This Row],[Pnr.]]=AW$7,Tb.Financiering[[#This Row],[Te financieren]]-Tb.Financiering[[#This Row],[Eigen
bijdrage]]-Tb.Financiering[[#This Row],[Andere
subsidie(s)]]-Tb.Financiering[[#This Row],[Anders]],0)</f>
        <v>0</v>
      </c>
      <c r="AX138" s="154">
        <f>IF(Tb.Financiering[[#This Row],[Pnr.]]=AX$7,Tb.Financiering[[#This Row],[Te financieren]]-Tb.Financiering[[#This Row],[Eigen
bijdrage]]-Tb.Financiering[[#This Row],[Andere
subsidie(s)]]-Tb.Financiering[[#This Row],[Anders]],0)</f>
        <v>0</v>
      </c>
      <c r="AY138" s="154">
        <f>IF(Tb.Financiering[[#This Row],[Pnr.]]=AY$7,Tb.Financiering[[#This Row],[Te financieren]]-Tb.Financiering[[#This Row],[Eigen
bijdrage]]-Tb.Financiering[[#This Row],[Andere
subsidie(s)]]-Tb.Financiering[[#This Row],[Anders]],0)</f>
        <v>0</v>
      </c>
      <c r="AZ138" s="154">
        <f>IF(Tb.Financiering[[#This Row],[Pnr.]]=AZ$7,Tb.Financiering[[#This Row],[Te financieren]]-Tb.Financiering[[#This Row],[Eigen
bijdrage]]-Tb.Financiering[[#This Row],[Andere
subsidie(s)]]-Tb.Financiering[[#This Row],[Anders]],0)</f>
        <v>0</v>
      </c>
      <c r="BA138" s="154">
        <f>IF(Tb.Financiering[[#This Row],[Pnr.]]=BA$7,Tb.Financiering[[#This Row],[Te financieren]]-Tb.Financiering[[#This Row],[Eigen
bijdrage]]-Tb.Financiering[[#This Row],[Andere
subsidie(s)]]-Tb.Financiering[[#This Row],[Anders]],0)</f>
        <v>0</v>
      </c>
      <c r="BB138" s="154">
        <f>IF(Tb.Financiering[[#This Row],[Pnr.]]=BB$7,Tb.Financiering[[#This Row],[Te financieren]]-Tb.Financiering[[#This Row],[Eigen
bijdrage]]-Tb.Financiering[[#This Row],[Andere
subsidie(s)]]-Tb.Financiering[[#This Row],[Anders]],0)</f>
        <v>0</v>
      </c>
      <c r="BC138" s="154">
        <f>IF(Tb.Financiering[[#This Row],[Pnr.]]=BC$7,Tb.Financiering[[#This Row],[Te financieren]]-Tb.Financiering[[#This Row],[Eigen
bijdrage]]-Tb.Financiering[[#This Row],[Andere
subsidie(s)]]-Tb.Financiering[[#This Row],[Anders]],0)</f>
        <v>0</v>
      </c>
      <c r="BD138" s="154">
        <f>IF(Tb.Financiering[[#This Row],[Pnr.]]=BD$7,Tb.Financiering[[#This Row],[Te financieren]]-Tb.Financiering[[#This Row],[Eigen
bijdrage]]-Tb.Financiering[[#This Row],[Andere
subsidie(s)]]-Tb.Financiering[[#This Row],[Anders]],0)</f>
        <v>0</v>
      </c>
      <c r="BE138" s="154">
        <f>IF(Tb.Financiering[[#This Row],[Pnr.]]=BE$7,Tb.Financiering[[#This Row],[Te financieren]]-Tb.Financiering[[#This Row],[Eigen
bijdrage]]-Tb.Financiering[[#This Row],[Andere
subsidie(s)]]-Tb.Financiering[[#This Row],[Anders]],0)</f>
        <v>0</v>
      </c>
      <c r="BF138" s="154">
        <f>IF(Tb.Financiering[[#This Row],[Pnr.]]=BF$7,Tb.Financiering[[#This Row],[Te financieren]]-Tb.Financiering[[#This Row],[Eigen
bijdrage]]-Tb.Financiering[[#This Row],[Andere
subsidie(s)]]-Tb.Financiering[[#This Row],[Anders]],0)</f>
        <v>0</v>
      </c>
      <c r="BG138" s="154">
        <f>IF(Tb.Financiering[[#This Row],[Pnr.]]=BG$7,Tb.Financiering[[#This Row],[Te financieren]]-Tb.Financiering[[#This Row],[Eigen
bijdrage]]-Tb.Financiering[[#This Row],[Andere
subsidie(s)]]-Tb.Financiering[[#This Row],[Anders]],0)</f>
        <v>0</v>
      </c>
      <c r="BH138" s="154">
        <f>IF(Tb.Financiering[[#This Row],[Pnr.]]=BH$7,Tb.Financiering[[#This Row],[Te financieren]]-Tb.Financiering[[#This Row],[Eigen
bijdrage]]-Tb.Financiering[[#This Row],[Andere
subsidie(s)]]-Tb.Financiering[[#This Row],[Anders]],0)</f>
        <v>0</v>
      </c>
      <c r="BI138" s="154">
        <f>IF(Tb.Financiering[[#This Row],[Pnr.]]=BI$7,Tb.Financiering[[#This Row],[Te financieren]]-Tb.Financiering[[#This Row],[Eigen
bijdrage]]-Tb.Financiering[[#This Row],[Andere
subsidie(s)]]-Tb.Financiering[[#This Row],[Anders]],0)</f>
        <v>0</v>
      </c>
      <c r="BJ138" s="154">
        <f>IF(Tb.Financiering[[#This Row],[Pnr.]]=BJ$7,Tb.Financiering[[#This Row],[Te financieren]]-Tb.Financiering[[#This Row],[Eigen
bijdrage]]-Tb.Financiering[[#This Row],[Andere
subsidie(s)]]-Tb.Financiering[[#This Row],[Anders]],0)</f>
        <v>0</v>
      </c>
      <c r="BK138" s="154">
        <f>IF(Tb.Financiering[[#This Row],[Pnr.]]=BK$7,Tb.Financiering[[#This Row],[Te financieren]]-Tb.Financiering[[#This Row],[Eigen
bijdrage]]-Tb.Financiering[[#This Row],[Andere
subsidie(s)]]-Tb.Financiering[[#This Row],[Anders]],0)</f>
        <v>0</v>
      </c>
      <c r="BL138" s="154">
        <f>IF(Tb.Financiering[[#This Row],[Pnr.]]=BL$7,Tb.Financiering[[#This Row],[Te financieren]]-Tb.Financiering[[#This Row],[Eigen
bijdrage]]-Tb.Financiering[[#This Row],[Andere
subsidie(s)]]-Tb.Financiering[[#This Row],[Anders]],0)</f>
        <v>0</v>
      </c>
      <c r="BM138" s="154">
        <f>IF(Tb.Financiering[[#This Row],[Pnr.]]=BM$7,Tb.Financiering[[#This Row],[Te financieren]]-Tb.Financiering[[#This Row],[Eigen
bijdrage]]-Tb.Financiering[[#This Row],[Andere
subsidie(s)]]-Tb.Financiering[[#This Row],[Anders]],0)</f>
        <v>0</v>
      </c>
      <c r="BN138" s="259">
        <f>IF(Tb.Financiering[[#This Row],[Pnr.]]=BN$7,Tb.Financiering[[#This Row],[Eigen
bijdrage]]+Tb.Financiering[[#This Row],[Andere
subsidie(s)]]+Tb.Financiering[[#This Row],[Anders]],0)</f>
        <v>0</v>
      </c>
      <c r="BO138" s="259">
        <f>IF(Tb.Financiering[[#This Row],[Pnr.]]=BO$7,Tb.Financiering[[#This Row],[Eigen
bijdrage]]+Tb.Financiering[[#This Row],[Andere
subsidie(s)]]+Tb.Financiering[[#This Row],[Anders]],0)</f>
        <v>0</v>
      </c>
      <c r="BP138" s="259">
        <f>IF(Tb.Financiering[[#This Row],[Pnr.]]=BP$7,Tb.Financiering[[#This Row],[Eigen
bijdrage]]+Tb.Financiering[[#This Row],[Andere
subsidie(s)]]+Tb.Financiering[[#This Row],[Anders]],0)</f>
        <v>0</v>
      </c>
      <c r="BQ138" s="259">
        <f>IF(Tb.Financiering[[#This Row],[Pnr.]]=BQ$7,Tb.Financiering[[#This Row],[Eigen
bijdrage]]+Tb.Financiering[[#This Row],[Andere
subsidie(s)]]+Tb.Financiering[[#This Row],[Anders]],0)</f>
        <v>0</v>
      </c>
      <c r="BR138" s="259">
        <f>IF(Tb.Financiering[[#This Row],[Pnr.]]=BR$7,Tb.Financiering[[#This Row],[Eigen
bijdrage]]+Tb.Financiering[[#This Row],[Andere
subsidie(s)]]+Tb.Financiering[[#This Row],[Anders]],0)</f>
        <v>0</v>
      </c>
      <c r="BS138" s="259">
        <f>IF(Tb.Financiering[[#This Row],[Pnr.]]=BS$7,Tb.Financiering[[#This Row],[Eigen
bijdrage]]+Tb.Financiering[[#This Row],[Andere
subsidie(s)]]+Tb.Financiering[[#This Row],[Anders]],0)</f>
        <v>0</v>
      </c>
      <c r="BT138" s="259">
        <f>IF(Tb.Financiering[[#This Row],[Pnr.]]=BT$7,Tb.Financiering[[#This Row],[Eigen
bijdrage]]+Tb.Financiering[[#This Row],[Andere
subsidie(s)]]+Tb.Financiering[[#This Row],[Anders]],0)</f>
        <v>0</v>
      </c>
      <c r="BU138" s="259">
        <f>IF(Tb.Financiering[[#This Row],[Pnr.]]=BU$7,Tb.Financiering[[#This Row],[Eigen
bijdrage]]+Tb.Financiering[[#This Row],[Andere
subsidie(s)]]+Tb.Financiering[[#This Row],[Anders]],0)</f>
        <v>0</v>
      </c>
      <c r="BV138" s="259">
        <f>IF(Tb.Financiering[[#This Row],[Pnr.]]=BV$7,Tb.Financiering[[#This Row],[Eigen
bijdrage]]+Tb.Financiering[[#This Row],[Andere
subsidie(s)]]+Tb.Financiering[[#This Row],[Anders]],0)</f>
        <v>0</v>
      </c>
      <c r="BW138" s="259">
        <f>IF(Tb.Financiering[[#This Row],[Pnr.]]=BW$7,Tb.Financiering[[#This Row],[Eigen
bijdrage]]+Tb.Financiering[[#This Row],[Andere
subsidie(s)]]+Tb.Financiering[[#This Row],[Anders]],0)</f>
        <v>0</v>
      </c>
      <c r="BX138" s="259">
        <f>IF(Tb.Financiering[[#This Row],[Pnr.]]=BX$7,Tb.Financiering[[#This Row],[Eigen
bijdrage]]+Tb.Financiering[[#This Row],[Andere
subsidie(s)]]+Tb.Financiering[[#This Row],[Anders]],0)</f>
        <v>0</v>
      </c>
      <c r="BY138" s="259">
        <f>IF(Tb.Financiering[[#This Row],[Pnr.]]=BY$7,Tb.Financiering[[#This Row],[Eigen
bijdrage]]+Tb.Financiering[[#This Row],[Andere
subsidie(s)]]+Tb.Financiering[[#This Row],[Anders]],0)</f>
        <v>0</v>
      </c>
      <c r="BZ138" s="259">
        <f>IF(Tb.Financiering[[#This Row],[Pnr.]]=BZ$7,Tb.Financiering[[#This Row],[Eigen
bijdrage]]+Tb.Financiering[[#This Row],[Andere
subsidie(s)]]+Tb.Financiering[[#This Row],[Anders]],0)</f>
        <v>0</v>
      </c>
      <c r="CA138" s="259">
        <f>IF(Tb.Financiering[[#This Row],[Pnr.]]=CA$7,Tb.Financiering[[#This Row],[Eigen
bijdrage]]+Tb.Financiering[[#This Row],[Andere
subsidie(s)]]+Tb.Financiering[[#This Row],[Anders]],0)</f>
        <v>0</v>
      </c>
      <c r="CB138" s="259">
        <f>IF(Tb.Financiering[[#This Row],[Pnr.]]=CB$7,Tb.Financiering[[#This Row],[Eigen
bijdrage]]+Tb.Financiering[[#This Row],[Andere
subsidie(s)]]+Tb.Financiering[[#This Row],[Anders]],0)</f>
        <v>0</v>
      </c>
      <c r="CC138" s="259">
        <f>IF(Tb.Financiering[[#This Row],[Pnr.]]=CC$7,Tb.Financiering[[#This Row],[Eigen
bijdrage]]+Tb.Financiering[[#This Row],[Andere
subsidie(s)]]+Tb.Financiering[[#This Row],[Anders]],0)</f>
        <v>0</v>
      </c>
      <c r="CD138" s="259">
        <f>IF(Tb.Financiering[[#This Row],[Pnr.]]=CD$7,Tb.Financiering[[#This Row],[Eigen
bijdrage]]+Tb.Financiering[[#This Row],[Andere
subsidie(s)]]+Tb.Financiering[[#This Row],[Anders]],0)</f>
        <v>0</v>
      </c>
      <c r="CE138" s="259">
        <f>IF(Tb.Financiering[[#This Row],[Pnr.]]=CE$7,Tb.Financiering[[#This Row],[Eigen
bijdrage]]+Tb.Financiering[[#This Row],[Andere
subsidie(s)]]+Tb.Financiering[[#This Row],[Anders]],0)</f>
        <v>0</v>
      </c>
      <c r="CF138" s="259">
        <f>IF(Tb.Financiering[[#This Row],[Pnr.]]=CF$7,Tb.Financiering[[#This Row],[Eigen
bijdrage]]+Tb.Financiering[[#This Row],[Andere
subsidie(s)]]+Tb.Financiering[[#This Row],[Anders]],0)</f>
        <v>0</v>
      </c>
      <c r="CG138" s="259">
        <f>IF(Tb.Financiering[[#This Row],[Pnr.]]=CG$7,Tb.Financiering[[#This Row],[Eigen
bijdrage]]+Tb.Financiering[[#This Row],[Andere
subsidie(s)]]+Tb.Financiering[[#This Row],[Anders]],0)</f>
        <v>0</v>
      </c>
      <c r="CH138" s="259">
        <f>IF(Tb.Financiering[[#This Row],[Pnr.]]=CH$7,Tb.Financiering[[#This Row],[Eigen
bijdrage]]+Tb.Financiering[[#This Row],[Andere
subsidie(s)]]+Tb.Financiering[[#This Row],[Anders]],0)</f>
        <v>0</v>
      </c>
      <c r="CI138" s="259">
        <f>IF(Tb.Financiering[[#This Row],[Pnr.]]=CI$7,Tb.Financiering[[#This Row],[Eigen
bijdrage]]+Tb.Financiering[[#This Row],[Andere
subsidie(s)]]+Tb.Financiering[[#This Row],[Anders]],0)</f>
        <v>0</v>
      </c>
      <c r="CJ138" s="259">
        <f>IF(Tb.Financiering[[#This Row],[Pnr.]]=CJ$7,Tb.Financiering[[#This Row],[Eigen
bijdrage]]+Tb.Financiering[[#This Row],[Andere
subsidie(s)]]+Tb.Financiering[[#This Row],[Anders]],0)</f>
        <v>0</v>
      </c>
      <c r="CK138" s="259">
        <f>IF(Tb.Financiering[[#This Row],[Pnr.]]=CK$7,Tb.Financiering[[#This Row],[Eigen
bijdrage]]+Tb.Financiering[[#This Row],[Andere
subsidie(s)]]+Tb.Financiering[[#This Row],[Anders]],0)</f>
        <v>0</v>
      </c>
      <c r="CL138" s="259">
        <f>IF(Tb.Financiering[[#This Row],[Pnr.]]=CL$7,Tb.Financiering[[#This Row],[Eigen
bijdrage]]+Tb.Financiering[[#This Row],[Andere
subsidie(s)]]+Tb.Financiering[[#This Row],[Anders]],0)</f>
        <v>0</v>
      </c>
      <c r="CM138" s="259">
        <f>IF(Tb.Financiering[[#This Row],[Pnr.]]=CM$7,Tb.Financiering[[#This Row],[Eigen
bijdrage]]+Tb.Financiering[[#This Row],[Andere
subsidie(s)]]+Tb.Financiering[[#This Row],[Anders]],0)</f>
        <v>0</v>
      </c>
      <c r="CN138" s="259">
        <f>IF(Tb.Financiering[[#This Row],[Pnr.]]=CN$7,Tb.Financiering[[#This Row],[Eigen
bijdrage]]+Tb.Financiering[[#This Row],[Andere
subsidie(s)]]+Tb.Financiering[[#This Row],[Anders]],0)</f>
        <v>0</v>
      </c>
      <c r="CO138" s="259">
        <f>IF(Tb.Financiering[[#This Row],[Pnr.]]=CO$7,Tb.Financiering[[#This Row],[Eigen
bijdrage]]+Tb.Financiering[[#This Row],[Andere
subsidie(s)]]+Tb.Financiering[[#This Row],[Anders]],0)</f>
        <v>0</v>
      </c>
      <c r="CP138" s="259">
        <f>IF(Tb.Financiering[[#This Row],[Pnr.]]=CP$7,Tb.Financiering[[#This Row],[Eigen
bijdrage]]+Tb.Financiering[[#This Row],[Andere
subsidie(s)]]+Tb.Financiering[[#This Row],[Anders]],0)</f>
        <v>0</v>
      </c>
      <c r="CQ138" s="259">
        <f>IF(Tb.Financiering[[#This Row],[Pnr.]]=CQ$7,Tb.Financiering[[#This Row],[Eigen
bijdrage]]+Tb.Financiering[[#This Row],[Andere
subsidie(s)]]+Tb.Financiering[[#This Row],[Anders]],0)</f>
        <v>0</v>
      </c>
      <c r="CR138" s="259">
        <f>IF(Tb.Financiering[[#This Row],[Pnr.]]=CR$7,Tb.Financiering[[#This Row],[Eigen
bijdrage]]+Tb.Financiering[[#This Row],[Andere
subsidie(s)]]+Tb.Financiering[[#This Row],[Anders]],0)</f>
        <v>0</v>
      </c>
      <c r="CS138" s="259">
        <f>IF(Tb.Financiering[[#This Row],[Pnr.]]=CS$7,Tb.Financiering[[#This Row],[Eigen
bijdrage]]+Tb.Financiering[[#This Row],[Andere
subsidie(s)]]+Tb.Financiering[[#This Row],[Anders]],0)</f>
        <v>0</v>
      </c>
      <c r="CT138" s="259">
        <f>IF(Tb.Financiering[[#This Row],[Pnr.]]=CT$7,Tb.Financiering[[#This Row],[Eigen
bijdrage]]+Tb.Financiering[[#This Row],[Andere
subsidie(s)]]+Tb.Financiering[[#This Row],[Anders]],0)</f>
        <v>0</v>
      </c>
      <c r="CU138" s="259">
        <f>IF(Tb.Financiering[[#This Row],[Pnr.]]=CU$7,Tb.Financiering[[#This Row],[Eigen
bijdrage]]+Tb.Financiering[[#This Row],[Andere
subsidie(s)]]+Tb.Financiering[[#This Row],[Anders]],0)</f>
        <v>0</v>
      </c>
      <c r="CV138" s="259">
        <f>IF(Tb.Financiering[[#This Row],[Pnr.]]=CV$7,Tb.Financiering[[#This Row],[Eigen
bijdrage]]+Tb.Financiering[[#This Row],[Andere
subsidie(s)]]+Tb.Financiering[[#This Row],[Anders]],0)</f>
        <v>0</v>
      </c>
      <c r="CW138" s="259">
        <f>IF(Tb.Financiering[[#This Row],[Pnr.]]=CW$7,Tb.Financiering[[#This Row],[Eigen
bijdrage]]+Tb.Financiering[[#This Row],[Andere
subsidie(s)]]+Tb.Financiering[[#This Row],[Anders]],0)</f>
        <v>0</v>
      </c>
      <c r="CX138" s="259">
        <f>IF(Tb.Financiering[[#This Row],[Pnr.]]=CX$7,Tb.Financiering[[#This Row],[Eigen
bijdrage]]+Tb.Financiering[[#This Row],[Andere
subsidie(s)]]+Tb.Financiering[[#This Row],[Anders]],0)</f>
        <v>0</v>
      </c>
      <c r="CY138" s="259">
        <f>IF(Tb.Financiering[[#This Row],[Pnr.]]=CY$7,Tb.Financiering[[#This Row],[Eigen
bijdrage]]+Tb.Financiering[[#This Row],[Andere
subsidie(s)]]+Tb.Financiering[[#This Row],[Anders]],0)</f>
        <v>0</v>
      </c>
      <c r="CZ138" s="259">
        <f>IF(Tb.Financiering[[#This Row],[Pnr.]]=CZ$7,Tb.Financiering[[#This Row],[Eigen
bijdrage]]+Tb.Financiering[[#This Row],[Andere
subsidie(s)]]+Tb.Financiering[[#This Row],[Anders]],0)</f>
        <v>0</v>
      </c>
      <c r="DA138" s="259">
        <f>IF(Tb.Financiering[[#This Row],[Pnr.]]=DA$7,Tb.Financiering[[#This Row],[Eigen
bijdrage]]+Tb.Financiering[[#This Row],[Andere
subsidie(s)]]+Tb.Financiering[[#This Row],[Anders]],0)</f>
        <v>0</v>
      </c>
      <c r="DB138" s="259">
        <f>IF(Tb.Financiering[[#This Row],[Pnr.]]=DB$7,Tb.Financiering[[#This Row],[Eigen
bijdrage]]+Tb.Financiering[[#This Row],[Andere
subsidie(s)]]+Tb.Financiering[[#This Row],[Anders]],0)</f>
        <v>0</v>
      </c>
      <c r="DC138" s="259">
        <f>IF(Tb.Financiering[[#This Row],[Pnr.]]=DC$7,Tb.Financiering[[#This Row],[Eigen
bijdrage]]+Tb.Financiering[[#This Row],[Andere
subsidie(s)]]+Tb.Financiering[[#This Row],[Anders]],0)</f>
        <v>0</v>
      </c>
      <c r="DD138" s="259">
        <f>IF(Tb.Financiering[[#This Row],[Pnr.]]=DD$7,Tb.Financiering[[#This Row],[Eigen
bijdrage]]+Tb.Financiering[[#This Row],[Andere
subsidie(s)]]+Tb.Financiering[[#This Row],[Anders]],0)</f>
        <v>0</v>
      </c>
      <c r="DE138" s="259">
        <f>IF(Tb.Financiering[[#This Row],[Pnr.]]=DE$7,Tb.Financiering[[#This Row],[Eigen
bijdrage]]+Tb.Financiering[[#This Row],[Andere
subsidie(s)]]+Tb.Financiering[[#This Row],[Anders]],0)</f>
        <v>0</v>
      </c>
      <c r="DF138" s="259">
        <f>IF(Tb.Financiering[[#This Row],[Pnr.]]=DF$7,Tb.Financiering[[#This Row],[Eigen
bijdrage]]+Tb.Financiering[[#This Row],[Andere
subsidie(s)]]+Tb.Financiering[[#This Row],[Anders]],0)</f>
        <v>0</v>
      </c>
      <c r="DG138" s="259">
        <f>IF(Tb.Financiering[[#This Row],[Pnr.]]=DG$7,Tb.Financiering[[#This Row],[Eigen
bijdrage]]+Tb.Financiering[[#This Row],[Andere
subsidie(s)]]+Tb.Financiering[[#This Row],[Anders]],0)</f>
        <v>0</v>
      </c>
      <c r="DH138" s="259">
        <f>IF(Tb.Financiering[[#This Row],[Pnr.]]=DH$7,Tb.Financiering[[#This Row],[Eigen
bijdrage]]+Tb.Financiering[[#This Row],[Andere
subsidie(s)]]+Tb.Financiering[[#This Row],[Anders]],0)</f>
        <v>0</v>
      </c>
      <c r="DI138" s="259">
        <f>IF(Tb.Financiering[[#This Row],[Pnr.]]=DI$7,Tb.Financiering[[#This Row],[Eigen
bijdrage]]+Tb.Financiering[[#This Row],[Andere
subsidie(s)]]+Tb.Financiering[[#This Row],[Anders]],0)</f>
        <v>0</v>
      </c>
      <c r="DJ138" s="259">
        <f>IF(Tb.Financiering[[#This Row],[Pnr.]]=DJ$7,Tb.Financiering[[#This Row],[Eigen
bijdrage]]+Tb.Financiering[[#This Row],[Andere
subsidie(s)]]+Tb.Financiering[[#This Row],[Anders]],0)</f>
        <v>0</v>
      </c>
      <c r="DK138" s="259">
        <f>IF(Tb.Financiering[[#This Row],[Pnr.]]=DK$7,Tb.Financiering[[#This Row],[Eigen
bijdrage]]+Tb.Financiering[[#This Row],[Andere
subsidie(s)]]+Tb.Financiering[[#This Row],[Anders]],0)</f>
        <v>0</v>
      </c>
      <c r="XEZ138" s="267"/>
      <c r="XFA138" s="267"/>
      <c r="XFB138" s="267"/>
      <c r="XFC138" s="267"/>
      <c r="XFD138" s="31"/>
    </row>
    <row r="139" spans="1:115 16380:16384" s="4" customFormat="1" x14ac:dyDescent="0.3">
      <c r="A139" s="31"/>
      <c r="B139" s="147"/>
      <c r="C139" s="147"/>
      <c r="D139" s="11">
        <f>SUMIF(Tbl.Kosten[PSAnr.],Tb.Financiering[[#This Row],[PSAnr.]],Tbl.Kosten[Totaal kosten])</f>
        <v>0</v>
      </c>
      <c r="E139" s="164">
        <f>SUMIF(Tbl.Kosten[PSAnr.],Tb.Financiering[[#This Row],[PSAnr.]],Tbl.Kosten[Subsidie])</f>
        <v>0</v>
      </c>
      <c r="F139" s="165"/>
      <c r="G139" s="164">
        <f>Tb.Financiering[[#This Row],[Begrote kosten]]-Tb.Financiering[[#This Row],[Berekende GLB subsidie]]-Tb.Financiering[[#This Row],[Correctie GLB subsidie]]</f>
        <v>0</v>
      </c>
      <c r="H139" s="166"/>
      <c r="I139" s="166"/>
      <c r="J139" s="166"/>
      <c r="K139" s="162"/>
      <c r="L139" s="97">
        <f>Tb.Financiering[[#This Row],[Te financieren]]-SUM(Tb.Financiering[[#This Row],[Eigen
bijdrage]:[Anders]])</f>
        <v>0</v>
      </c>
      <c r="M139" s="170" t="str">
        <f>IFERROR(VLOOKUP(Tb.Financiering[[#This Row],[Partnernaam]],Tbl.Projectpartners[[Naam]:[PNr.]],9,FALSE),"")</f>
        <v/>
      </c>
      <c r="N139" s="152" t="str">
        <f>IFERROR(VLOOKUP(Tb.Financiering[[#This Row],[Subsidiabele activiteit]],Tbl.Subsidiehoogte[[Subsidieactiviteit]:[SAnr.]],3,FALSE),"")</f>
        <v/>
      </c>
      <c r="O139" s="152" t="str">
        <f>_xlfn.CONCAT(Tb.Financiering[[#This Row],[Pnr.]],Tb.Financiering[[#This Row],[SAnr.]])</f>
        <v/>
      </c>
      <c r="P139" s="154">
        <f>IF(Tb.Financiering[[#This Row],[Pnr.]]=P$7,Tb.Financiering[[#This Row],[Te financieren]]-Tb.Financiering[[#This Row],[Eigen
bijdrage]]-Tb.Financiering[[#This Row],[Andere
subsidie(s)]]-Tb.Financiering[[#This Row],[Anders]],0)</f>
        <v>0</v>
      </c>
      <c r="Q139" s="154">
        <f>IF(Tb.Financiering[[#This Row],[Pnr.]]=Q$7,Tb.Financiering[[#This Row],[Te financieren]]-Tb.Financiering[[#This Row],[Eigen
bijdrage]]-Tb.Financiering[[#This Row],[Andere
subsidie(s)]]-Tb.Financiering[[#This Row],[Anders]],0)</f>
        <v>0</v>
      </c>
      <c r="R139" s="154">
        <f>IF(Tb.Financiering[[#This Row],[Pnr.]]=R$7,Tb.Financiering[[#This Row],[Te financieren]]-Tb.Financiering[[#This Row],[Eigen
bijdrage]]-Tb.Financiering[[#This Row],[Andere
subsidie(s)]]-Tb.Financiering[[#This Row],[Anders]],0)</f>
        <v>0</v>
      </c>
      <c r="S139" s="154">
        <f>IF(Tb.Financiering[[#This Row],[Pnr.]]=S$7,Tb.Financiering[[#This Row],[Te financieren]]-Tb.Financiering[[#This Row],[Eigen
bijdrage]]-Tb.Financiering[[#This Row],[Andere
subsidie(s)]]-Tb.Financiering[[#This Row],[Anders]],0)</f>
        <v>0</v>
      </c>
      <c r="T139" s="154">
        <f>IF(Tb.Financiering[[#This Row],[Pnr.]]=T$7,Tb.Financiering[[#This Row],[Te financieren]]-Tb.Financiering[[#This Row],[Eigen
bijdrage]]-Tb.Financiering[[#This Row],[Andere
subsidie(s)]]-Tb.Financiering[[#This Row],[Anders]],0)</f>
        <v>0</v>
      </c>
      <c r="U139" s="154">
        <f>IF(Tb.Financiering[[#This Row],[Pnr.]]=U$7,Tb.Financiering[[#This Row],[Te financieren]]-Tb.Financiering[[#This Row],[Eigen
bijdrage]]-Tb.Financiering[[#This Row],[Andere
subsidie(s)]]-Tb.Financiering[[#This Row],[Anders]],0)</f>
        <v>0</v>
      </c>
      <c r="V139" s="154">
        <f>IF(Tb.Financiering[[#This Row],[Pnr.]]=V$7,Tb.Financiering[[#This Row],[Te financieren]]-Tb.Financiering[[#This Row],[Eigen
bijdrage]]-Tb.Financiering[[#This Row],[Andere
subsidie(s)]]-Tb.Financiering[[#This Row],[Anders]],0)</f>
        <v>0</v>
      </c>
      <c r="W139" s="154">
        <f>IF(Tb.Financiering[[#This Row],[Pnr.]]=W$7,Tb.Financiering[[#This Row],[Te financieren]]-Tb.Financiering[[#This Row],[Eigen
bijdrage]]-Tb.Financiering[[#This Row],[Andere
subsidie(s)]]-Tb.Financiering[[#This Row],[Anders]],0)</f>
        <v>0</v>
      </c>
      <c r="X139" s="154">
        <f>IF(Tb.Financiering[[#This Row],[Pnr.]]=X$7,Tb.Financiering[[#This Row],[Te financieren]]-Tb.Financiering[[#This Row],[Eigen
bijdrage]]-Tb.Financiering[[#This Row],[Andere
subsidie(s)]]-Tb.Financiering[[#This Row],[Anders]],0)</f>
        <v>0</v>
      </c>
      <c r="Y139" s="154">
        <f>IF(Tb.Financiering[[#This Row],[Pnr.]]=Y$7,Tb.Financiering[[#This Row],[Te financieren]]-Tb.Financiering[[#This Row],[Eigen
bijdrage]]-Tb.Financiering[[#This Row],[Andere
subsidie(s)]]-Tb.Financiering[[#This Row],[Anders]],0)</f>
        <v>0</v>
      </c>
      <c r="Z139" s="154">
        <f>IF(Tb.Financiering[[#This Row],[Pnr.]]=Z$7,Tb.Financiering[[#This Row],[Te financieren]]-Tb.Financiering[[#This Row],[Eigen
bijdrage]]-Tb.Financiering[[#This Row],[Andere
subsidie(s)]]-Tb.Financiering[[#This Row],[Anders]],0)</f>
        <v>0</v>
      </c>
      <c r="AA139" s="154">
        <f>IF(Tb.Financiering[[#This Row],[Pnr.]]=AA$7,Tb.Financiering[[#This Row],[Te financieren]]-Tb.Financiering[[#This Row],[Eigen
bijdrage]]-Tb.Financiering[[#This Row],[Andere
subsidie(s)]]-Tb.Financiering[[#This Row],[Anders]],0)</f>
        <v>0</v>
      </c>
      <c r="AB139" s="154">
        <f>IF(Tb.Financiering[[#This Row],[Pnr.]]=AB$7,Tb.Financiering[[#This Row],[Te financieren]]-Tb.Financiering[[#This Row],[Eigen
bijdrage]]-Tb.Financiering[[#This Row],[Andere
subsidie(s)]]-Tb.Financiering[[#This Row],[Anders]],0)</f>
        <v>0</v>
      </c>
      <c r="AC139" s="154">
        <f>IF(Tb.Financiering[[#This Row],[Pnr.]]=AC$7,Tb.Financiering[[#This Row],[Te financieren]]-Tb.Financiering[[#This Row],[Eigen
bijdrage]]-Tb.Financiering[[#This Row],[Andere
subsidie(s)]]-Tb.Financiering[[#This Row],[Anders]],0)</f>
        <v>0</v>
      </c>
      <c r="AD139" s="154">
        <f>IF(Tb.Financiering[[#This Row],[Pnr.]]=AD$7,Tb.Financiering[[#This Row],[Te financieren]]-Tb.Financiering[[#This Row],[Eigen
bijdrage]]-Tb.Financiering[[#This Row],[Andere
subsidie(s)]]-Tb.Financiering[[#This Row],[Anders]],0)</f>
        <v>0</v>
      </c>
      <c r="AE139" s="154">
        <f>IF(Tb.Financiering[[#This Row],[Pnr.]]=AE$7,Tb.Financiering[[#This Row],[Te financieren]]-Tb.Financiering[[#This Row],[Eigen
bijdrage]]-Tb.Financiering[[#This Row],[Andere
subsidie(s)]]-Tb.Financiering[[#This Row],[Anders]],0)</f>
        <v>0</v>
      </c>
      <c r="AF139" s="154">
        <f>IF(Tb.Financiering[[#This Row],[Pnr.]]=AF$7,Tb.Financiering[[#This Row],[Te financieren]]-Tb.Financiering[[#This Row],[Eigen
bijdrage]]-Tb.Financiering[[#This Row],[Andere
subsidie(s)]]-Tb.Financiering[[#This Row],[Anders]],0)</f>
        <v>0</v>
      </c>
      <c r="AG139" s="154">
        <f>IF(Tb.Financiering[[#This Row],[Pnr.]]=AG$7,Tb.Financiering[[#This Row],[Te financieren]]-Tb.Financiering[[#This Row],[Eigen
bijdrage]]-Tb.Financiering[[#This Row],[Andere
subsidie(s)]]-Tb.Financiering[[#This Row],[Anders]],0)</f>
        <v>0</v>
      </c>
      <c r="AH139" s="154">
        <f>IF(Tb.Financiering[[#This Row],[Pnr.]]=AH$7,Tb.Financiering[[#This Row],[Te financieren]]-Tb.Financiering[[#This Row],[Eigen
bijdrage]]-Tb.Financiering[[#This Row],[Andere
subsidie(s)]]-Tb.Financiering[[#This Row],[Anders]],0)</f>
        <v>0</v>
      </c>
      <c r="AI139" s="154">
        <f>IF(Tb.Financiering[[#This Row],[Pnr.]]=AI$7,Tb.Financiering[[#This Row],[Te financieren]]-Tb.Financiering[[#This Row],[Eigen
bijdrage]]-Tb.Financiering[[#This Row],[Andere
subsidie(s)]]-Tb.Financiering[[#This Row],[Anders]],0)</f>
        <v>0</v>
      </c>
      <c r="AJ139" s="154">
        <f>IF(Tb.Financiering[[#This Row],[Pnr.]]=AJ$7,Tb.Financiering[[#This Row],[Te financieren]]-Tb.Financiering[[#This Row],[Eigen
bijdrage]]-Tb.Financiering[[#This Row],[Andere
subsidie(s)]]-Tb.Financiering[[#This Row],[Anders]],0)</f>
        <v>0</v>
      </c>
      <c r="AK139" s="154">
        <f>IF(Tb.Financiering[[#This Row],[Pnr.]]=AK$7,Tb.Financiering[[#This Row],[Te financieren]]-Tb.Financiering[[#This Row],[Eigen
bijdrage]]-Tb.Financiering[[#This Row],[Andere
subsidie(s)]]-Tb.Financiering[[#This Row],[Anders]],0)</f>
        <v>0</v>
      </c>
      <c r="AL139" s="154">
        <f>IF(Tb.Financiering[[#This Row],[Pnr.]]=AL$7,Tb.Financiering[[#This Row],[Te financieren]]-Tb.Financiering[[#This Row],[Eigen
bijdrage]]-Tb.Financiering[[#This Row],[Andere
subsidie(s)]]-Tb.Financiering[[#This Row],[Anders]],0)</f>
        <v>0</v>
      </c>
      <c r="AM139" s="154">
        <f>IF(Tb.Financiering[[#This Row],[Pnr.]]=AM$7,Tb.Financiering[[#This Row],[Te financieren]]-Tb.Financiering[[#This Row],[Eigen
bijdrage]]-Tb.Financiering[[#This Row],[Andere
subsidie(s)]]-Tb.Financiering[[#This Row],[Anders]],0)</f>
        <v>0</v>
      </c>
      <c r="AN139" s="154">
        <f>IF(Tb.Financiering[[#This Row],[Pnr.]]=AN$7,Tb.Financiering[[#This Row],[Te financieren]]-Tb.Financiering[[#This Row],[Eigen
bijdrage]]-Tb.Financiering[[#This Row],[Andere
subsidie(s)]]-Tb.Financiering[[#This Row],[Anders]],0)</f>
        <v>0</v>
      </c>
      <c r="AO139" s="154">
        <f>IF(Tb.Financiering[[#This Row],[Pnr.]]=AO$7,Tb.Financiering[[#This Row],[Te financieren]]-Tb.Financiering[[#This Row],[Eigen
bijdrage]]-Tb.Financiering[[#This Row],[Andere
subsidie(s)]]-Tb.Financiering[[#This Row],[Anders]],0)</f>
        <v>0</v>
      </c>
      <c r="AP139" s="154">
        <f>IF(Tb.Financiering[[#This Row],[Pnr.]]=AP$7,Tb.Financiering[[#This Row],[Te financieren]]-Tb.Financiering[[#This Row],[Eigen
bijdrage]]-Tb.Financiering[[#This Row],[Andere
subsidie(s)]]-Tb.Financiering[[#This Row],[Anders]],0)</f>
        <v>0</v>
      </c>
      <c r="AQ139" s="154">
        <f>IF(Tb.Financiering[[#This Row],[Pnr.]]=AQ$7,Tb.Financiering[[#This Row],[Te financieren]]-Tb.Financiering[[#This Row],[Eigen
bijdrage]]-Tb.Financiering[[#This Row],[Andere
subsidie(s)]]-Tb.Financiering[[#This Row],[Anders]],0)</f>
        <v>0</v>
      </c>
      <c r="AR139" s="154">
        <f>IF(Tb.Financiering[[#This Row],[Pnr.]]=AR$7,Tb.Financiering[[#This Row],[Te financieren]]-Tb.Financiering[[#This Row],[Eigen
bijdrage]]-Tb.Financiering[[#This Row],[Andere
subsidie(s)]]-Tb.Financiering[[#This Row],[Anders]],0)</f>
        <v>0</v>
      </c>
      <c r="AS139" s="154">
        <f>IF(Tb.Financiering[[#This Row],[Pnr.]]=AS$7,Tb.Financiering[[#This Row],[Te financieren]]-Tb.Financiering[[#This Row],[Eigen
bijdrage]]-Tb.Financiering[[#This Row],[Andere
subsidie(s)]]-Tb.Financiering[[#This Row],[Anders]],0)</f>
        <v>0</v>
      </c>
      <c r="AT139" s="154">
        <f>IF(Tb.Financiering[[#This Row],[Pnr.]]=AT$7,Tb.Financiering[[#This Row],[Te financieren]]-Tb.Financiering[[#This Row],[Eigen
bijdrage]]-Tb.Financiering[[#This Row],[Andere
subsidie(s)]]-Tb.Financiering[[#This Row],[Anders]],0)</f>
        <v>0</v>
      </c>
      <c r="AU139" s="154">
        <f>IF(Tb.Financiering[[#This Row],[Pnr.]]=AU$7,Tb.Financiering[[#This Row],[Te financieren]]-Tb.Financiering[[#This Row],[Eigen
bijdrage]]-Tb.Financiering[[#This Row],[Andere
subsidie(s)]]-Tb.Financiering[[#This Row],[Anders]],0)</f>
        <v>0</v>
      </c>
      <c r="AV139" s="154">
        <f>IF(Tb.Financiering[[#This Row],[Pnr.]]=AV$7,Tb.Financiering[[#This Row],[Te financieren]]-Tb.Financiering[[#This Row],[Eigen
bijdrage]]-Tb.Financiering[[#This Row],[Andere
subsidie(s)]]-Tb.Financiering[[#This Row],[Anders]],0)</f>
        <v>0</v>
      </c>
      <c r="AW139" s="154">
        <f>IF(Tb.Financiering[[#This Row],[Pnr.]]=AW$7,Tb.Financiering[[#This Row],[Te financieren]]-Tb.Financiering[[#This Row],[Eigen
bijdrage]]-Tb.Financiering[[#This Row],[Andere
subsidie(s)]]-Tb.Financiering[[#This Row],[Anders]],0)</f>
        <v>0</v>
      </c>
      <c r="AX139" s="154">
        <f>IF(Tb.Financiering[[#This Row],[Pnr.]]=AX$7,Tb.Financiering[[#This Row],[Te financieren]]-Tb.Financiering[[#This Row],[Eigen
bijdrage]]-Tb.Financiering[[#This Row],[Andere
subsidie(s)]]-Tb.Financiering[[#This Row],[Anders]],0)</f>
        <v>0</v>
      </c>
      <c r="AY139" s="154">
        <f>IF(Tb.Financiering[[#This Row],[Pnr.]]=AY$7,Tb.Financiering[[#This Row],[Te financieren]]-Tb.Financiering[[#This Row],[Eigen
bijdrage]]-Tb.Financiering[[#This Row],[Andere
subsidie(s)]]-Tb.Financiering[[#This Row],[Anders]],0)</f>
        <v>0</v>
      </c>
      <c r="AZ139" s="154">
        <f>IF(Tb.Financiering[[#This Row],[Pnr.]]=AZ$7,Tb.Financiering[[#This Row],[Te financieren]]-Tb.Financiering[[#This Row],[Eigen
bijdrage]]-Tb.Financiering[[#This Row],[Andere
subsidie(s)]]-Tb.Financiering[[#This Row],[Anders]],0)</f>
        <v>0</v>
      </c>
      <c r="BA139" s="154">
        <f>IF(Tb.Financiering[[#This Row],[Pnr.]]=BA$7,Tb.Financiering[[#This Row],[Te financieren]]-Tb.Financiering[[#This Row],[Eigen
bijdrage]]-Tb.Financiering[[#This Row],[Andere
subsidie(s)]]-Tb.Financiering[[#This Row],[Anders]],0)</f>
        <v>0</v>
      </c>
      <c r="BB139" s="154">
        <f>IF(Tb.Financiering[[#This Row],[Pnr.]]=BB$7,Tb.Financiering[[#This Row],[Te financieren]]-Tb.Financiering[[#This Row],[Eigen
bijdrage]]-Tb.Financiering[[#This Row],[Andere
subsidie(s)]]-Tb.Financiering[[#This Row],[Anders]],0)</f>
        <v>0</v>
      </c>
      <c r="BC139" s="154">
        <f>IF(Tb.Financiering[[#This Row],[Pnr.]]=BC$7,Tb.Financiering[[#This Row],[Te financieren]]-Tb.Financiering[[#This Row],[Eigen
bijdrage]]-Tb.Financiering[[#This Row],[Andere
subsidie(s)]]-Tb.Financiering[[#This Row],[Anders]],0)</f>
        <v>0</v>
      </c>
      <c r="BD139" s="154">
        <f>IF(Tb.Financiering[[#This Row],[Pnr.]]=BD$7,Tb.Financiering[[#This Row],[Te financieren]]-Tb.Financiering[[#This Row],[Eigen
bijdrage]]-Tb.Financiering[[#This Row],[Andere
subsidie(s)]]-Tb.Financiering[[#This Row],[Anders]],0)</f>
        <v>0</v>
      </c>
      <c r="BE139" s="154">
        <f>IF(Tb.Financiering[[#This Row],[Pnr.]]=BE$7,Tb.Financiering[[#This Row],[Te financieren]]-Tb.Financiering[[#This Row],[Eigen
bijdrage]]-Tb.Financiering[[#This Row],[Andere
subsidie(s)]]-Tb.Financiering[[#This Row],[Anders]],0)</f>
        <v>0</v>
      </c>
      <c r="BF139" s="154">
        <f>IF(Tb.Financiering[[#This Row],[Pnr.]]=BF$7,Tb.Financiering[[#This Row],[Te financieren]]-Tb.Financiering[[#This Row],[Eigen
bijdrage]]-Tb.Financiering[[#This Row],[Andere
subsidie(s)]]-Tb.Financiering[[#This Row],[Anders]],0)</f>
        <v>0</v>
      </c>
      <c r="BG139" s="154">
        <f>IF(Tb.Financiering[[#This Row],[Pnr.]]=BG$7,Tb.Financiering[[#This Row],[Te financieren]]-Tb.Financiering[[#This Row],[Eigen
bijdrage]]-Tb.Financiering[[#This Row],[Andere
subsidie(s)]]-Tb.Financiering[[#This Row],[Anders]],0)</f>
        <v>0</v>
      </c>
      <c r="BH139" s="154">
        <f>IF(Tb.Financiering[[#This Row],[Pnr.]]=BH$7,Tb.Financiering[[#This Row],[Te financieren]]-Tb.Financiering[[#This Row],[Eigen
bijdrage]]-Tb.Financiering[[#This Row],[Andere
subsidie(s)]]-Tb.Financiering[[#This Row],[Anders]],0)</f>
        <v>0</v>
      </c>
      <c r="BI139" s="154">
        <f>IF(Tb.Financiering[[#This Row],[Pnr.]]=BI$7,Tb.Financiering[[#This Row],[Te financieren]]-Tb.Financiering[[#This Row],[Eigen
bijdrage]]-Tb.Financiering[[#This Row],[Andere
subsidie(s)]]-Tb.Financiering[[#This Row],[Anders]],0)</f>
        <v>0</v>
      </c>
      <c r="BJ139" s="154">
        <f>IF(Tb.Financiering[[#This Row],[Pnr.]]=BJ$7,Tb.Financiering[[#This Row],[Te financieren]]-Tb.Financiering[[#This Row],[Eigen
bijdrage]]-Tb.Financiering[[#This Row],[Andere
subsidie(s)]]-Tb.Financiering[[#This Row],[Anders]],0)</f>
        <v>0</v>
      </c>
      <c r="BK139" s="154">
        <f>IF(Tb.Financiering[[#This Row],[Pnr.]]=BK$7,Tb.Financiering[[#This Row],[Te financieren]]-Tb.Financiering[[#This Row],[Eigen
bijdrage]]-Tb.Financiering[[#This Row],[Andere
subsidie(s)]]-Tb.Financiering[[#This Row],[Anders]],0)</f>
        <v>0</v>
      </c>
      <c r="BL139" s="154">
        <f>IF(Tb.Financiering[[#This Row],[Pnr.]]=BL$7,Tb.Financiering[[#This Row],[Te financieren]]-Tb.Financiering[[#This Row],[Eigen
bijdrage]]-Tb.Financiering[[#This Row],[Andere
subsidie(s)]]-Tb.Financiering[[#This Row],[Anders]],0)</f>
        <v>0</v>
      </c>
      <c r="BM139" s="154">
        <f>IF(Tb.Financiering[[#This Row],[Pnr.]]=BM$7,Tb.Financiering[[#This Row],[Te financieren]]-Tb.Financiering[[#This Row],[Eigen
bijdrage]]-Tb.Financiering[[#This Row],[Andere
subsidie(s)]]-Tb.Financiering[[#This Row],[Anders]],0)</f>
        <v>0</v>
      </c>
      <c r="BN139" s="259">
        <f>IF(Tb.Financiering[[#This Row],[Pnr.]]=BN$7,Tb.Financiering[[#This Row],[Eigen
bijdrage]]+Tb.Financiering[[#This Row],[Andere
subsidie(s)]]+Tb.Financiering[[#This Row],[Anders]],0)</f>
        <v>0</v>
      </c>
      <c r="BO139" s="259">
        <f>IF(Tb.Financiering[[#This Row],[Pnr.]]=BO$7,Tb.Financiering[[#This Row],[Eigen
bijdrage]]+Tb.Financiering[[#This Row],[Andere
subsidie(s)]]+Tb.Financiering[[#This Row],[Anders]],0)</f>
        <v>0</v>
      </c>
      <c r="BP139" s="259">
        <f>IF(Tb.Financiering[[#This Row],[Pnr.]]=BP$7,Tb.Financiering[[#This Row],[Eigen
bijdrage]]+Tb.Financiering[[#This Row],[Andere
subsidie(s)]]+Tb.Financiering[[#This Row],[Anders]],0)</f>
        <v>0</v>
      </c>
      <c r="BQ139" s="259">
        <f>IF(Tb.Financiering[[#This Row],[Pnr.]]=BQ$7,Tb.Financiering[[#This Row],[Eigen
bijdrage]]+Tb.Financiering[[#This Row],[Andere
subsidie(s)]]+Tb.Financiering[[#This Row],[Anders]],0)</f>
        <v>0</v>
      </c>
      <c r="BR139" s="259">
        <f>IF(Tb.Financiering[[#This Row],[Pnr.]]=BR$7,Tb.Financiering[[#This Row],[Eigen
bijdrage]]+Tb.Financiering[[#This Row],[Andere
subsidie(s)]]+Tb.Financiering[[#This Row],[Anders]],0)</f>
        <v>0</v>
      </c>
      <c r="BS139" s="259">
        <f>IF(Tb.Financiering[[#This Row],[Pnr.]]=BS$7,Tb.Financiering[[#This Row],[Eigen
bijdrage]]+Tb.Financiering[[#This Row],[Andere
subsidie(s)]]+Tb.Financiering[[#This Row],[Anders]],0)</f>
        <v>0</v>
      </c>
      <c r="BT139" s="259">
        <f>IF(Tb.Financiering[[#This Row],[Pnr.]]=BT$7,Tb.Financiering[[#This Row],[Eigen
bijdrage]]+Tb.Financiering[[#This Row],[Andere
subsidie(s)]]+Tb.Financiering[[#This Row],[Anders]],0)</f>
        <v>0</v>
      </c>
      <c r="BU139" s="259">
        <f>IF(Tb.Financiering[[#This Row],[Pnr.]]=BU$7,Tb.Financiering[[#This Row],[Eigen
bijdrage]]+Tb.Financiering[[#This Row],[Andere
subsidie(s)]]+Tb.Financiering[[#This Row],[Anders]],0)</f>
        <v>0</v>
      </c>
      <c r="BV139" s="259">
        <f>IF(Tb.Financiering[[#This Row],[Pnr.]]=BV$7,Tb.Financiering[[#This Row],[Eigen
bijdrage]]+Tb.Financiering[[#This Row],[Andere
subsidie(s)]]+Tb.Financiering[[#This Row],[Anders]],0)</f>
        <v>0</v>
      </c>
      <c r="BW139" s="259">
        <f>IF(Tb.Financiering[[#This Row],[Pnr.]]=BW$7,Tb.Financiering[[#This Row],[Eigen
bijdrage]]+Tb.Financiering[[#This Row],[Andere
subsidie(s)]]+Tb.Financiering[[#This Row],[Anders]],0)</f>
        <v>0</v>
      </c>
      <c r="BX139" s="259">
        <f>IF(Tb.Financiering[[#This Row],[Pnr.]]=BX$7,Tb.Financiering[[#This Row],[Eigen
bijdrage]]+Tb.Financiering[[#This Row],[Andere
subsidie(s)]]+Tb.Financiering[[#This Row],[Anders]],0)</f>
        <v>0</v>
      </c>
      <c r="BY139" s="259">
        <f>IF(Tb.Financiering[[#This Row],[Pnr.]]=BY$7,Tb.Financiering[[#This Row],[Eigen
bijdrage]]+Tb.Financiering[[#This Row],[Andere
subsidie(s)]]+Tb.Financiering[[#This Row],[Anders]],0)</f>
        <v>0</v>
      </c>
      <c r="BZ139" s="259">
        <f>IF(Tb.Financiering[[#This Row],[Pnr.]]=BZ$7,Tb.Financiering[[#This Row],[Eigen
bijdrage]]+Tb.Financiering[[#This Row],[Andere
subsidie(s)]]+Tb.Financiering[[#This Row],[Anders]],0)</f>
        <v>0</v>
      </c>
      <c r="CA139" s="259">
        <f>IF(Tb.Financiering[[#This Row],[Pnr.]]=CA$7,Tb.Financiering[[#This Row],[Eigen
bijdrage]]+Tb.Financiering[[#This Row],[Andere
subsidie(s)]]+Tb.Financiering[[#This Row],[Anders]],0)</f>
        <v>0</v>
      </c>
      <c r="CB139" s="259">
        <f>IF(Tb.Financiering[[#This Row],[Pnr.]]=CB$7,Tb.Financiering[[#This Row],[Eigen
bijdrage]]+Tb.Financiering[[#This Row],[Andere
subsidie(s)]]+Tb.Financiering[[#This Row],[Anders]],0)</f>
        <v>0</v>
      </c>
      <c r="CC139" s="259">
        <f>IF(Tb.Financiering[[#This Row],[Pnr.]]=CC$7,Tb.Financiering[[#This Row],[Eigen
bijdrage]]+Tb.Financiering[[#This Row],[Andere
subsidie(s)]]+Tb.Financiering[[#This Row],[Anders]],0)</f>
        <v>0</v>
      </c>
      <c r="CD139" s="259">
        <f>IF(Tb.Financiering[[#This Row],[Pnr.]]=CD$7,Tb.Financiering[[#This Row],[Eigen
bijdrage]]+Tb.Financiering[[#This Row],[Andere
subsidie(s)]]+Tb.Financiering[[#This Row],[Anders]],0)</f>
        <v>0</v>
      </c>
      <c r="CE139" s="259">
        <f>IF(Tb.Financiering[[#This Row],[Pnr.]]=CE$7,Tb.Financiering[[#This Row],[Eigen
bijdrage]]+Tb.Financiering[[#This Row],[Andere
subsidie(s)]]+Tb.Financiering[[#This Row],[Anders]],0)</f>
        <v>0</v>
      </c>
      <c r="CF139" s="259">
        <f>IF(Tb.Financiering[[#This Row],[Pnr.]]=CF$7,Tb.Financiering[[#This Row],[Eigen
bijdrage]]+Tb.Financiering[[#This Row],[Andere
subsidie(s)]]+Tb.Financiering[[#This Row],[Anders]],0)</f>
        <v>0</v>
      </c>
      <c r="CG139" s="259">
        <f>IF(Tb.Financiering[[#This Row],[Pnr.]]=CG$7,Tb.Financiering[[#This Row],[Eigen
bijdrage]]+Tb.Financiering[[#This Row],[Andere
subsidie(s)]]+Tb.Financiering[[#This Row],[Anders]],0)</f>
        <v>0</v>
      </c>
      <c r="CH139" s="259">
        <f>IF(Tb.Financiering[[#This Row],[Pnr.]]=CH$7,Tb.Financiering[[#This Row],[Eigen
bijdrage]]+Tb.Financiering[[#This Row],[Andere
subsidie(s)]]+Tb.Financiering[[#This Row],[Anders]],0)</f>
        <v>0</v>
      </c>
      <c r="CI139" s="259">
        <f>IF(Tb.Financiering[[#This Row],[Pnr.]]=CI$7,Tb.Financiering[[#This Row],[Eigen
bijdrage]]+Tb.Financiering[[#This Row],[Andere
subsidie(s)]]+Tb.Financiering[[#This Row],[Anders]],0)</f>
        <v>0</v>
      </c>
      <c r="CJ139" s="259">
        <f>IF(Tb.Financiering[[#This Row],[Pnr.]]=CJ$7,Tb.Financiering[[#This Row],[Eigen
bijdrage]]+Tb.Financiering[[#This Row],[Andere
subsidie(s)]]+Tb.Financiering[[#This Row],[Anders]],0)</f>
        <v>0</v>
      </c>
      <c r="CK139" s="259">
        <f>IF(Tb.Financiering[[#This Row],[Pnr.]]=CK$7,Tb.Financiering[[#This Row],[Eigen
bijdrage]]+Tb.Financiering[[#This Row],[Andere
subsidie(s)]]+Tb.Financiering[[#This Row],[Anders]],0)</f>
        <v>0</v>
      </c>
      <c r="CL139" s="259">
        <f>IF(Tb.Financiering[[#This Row],[Pnr.]]=CL$7,Tb.Financiering[[#This Row],[Eigen
bijdrage]]+Tb.Financiering[[#This Row],[Andere
subsidie(s)]]+Tb.Financiering[[#This Row],[Anders]],0)</f>
        <v>0</v>
      </c>
      <c r="CM139" s="259">
        <f>IF(Tb.Financiering[[#This Row],[Pnr.]]=CM$7,Tb.Financiering[[#This Row],[Eigen
bijdrage]]+Tb.Financiering[[#This Row],[Andere
subsidie(s)]]+Tb.Financiering[[#This Row],[Anders]],0)</f>
        <v>0</v>
      </c>
      <c r="CN139" s="259">
        <f>IF(Tb.Financiering[[#This Row],[Pnr.]]=CN$7,Tb.Financiering[[#This Row],[Eigen
bijdrage]]+Tb.Financiering[[#This Row],[Andere
subsidie(s)]]+Tb.Financiering[[#This Row],[Anders]],0)</f>
        <v>0</v>
      </c>
      <c r="CO139" s="259">
        <f>IF(Tb.Financiering[[#This Row],[Pnr.]]=CO$7,Tb.Financiering[[#This Row],[Eigen
bijdrage]]+Tb.Financiering[[#This Row],[Andere
subsidie(s)]]+Tb.Financiering[[#This Row],[Anders]],0)</f>
        <v>0</v>
      </c>
      <c r="CP139" s="259">
        <f>IF(Tb.Financiering[[#This Row],[Pnr.]]=CP$7,Tb.Financiering[[#This Row],[Eigen
bijdrage]]+Tb.Financiering[[#This Row],[Andere
subsidie(s)]]+Tb.Financiering[[#This Row],[Anders]],0)</f>
        <v>0</v>
      </c>
      <c r="CQ139" s="259">
        <f>IF(Tb.Financiering[[#This Row],[Pnr.]]=CQ$7,Tb.Financiering[[#This Row],[Eigen
bijdrage]]+Tb.Financiering[[#This Row],[Andere
subsidie(s)]]+Tb.Financiering[[#This Row],[Anders]],0)</f>
        <v>0</v>
      </c>
      <c r="CR139" s="259">
        <f>IF(Tb.Financiering[[#This Row],[Pnr.]]=CR$7,Tb.Financiering[[#This Row],[Eigen
bijdrage]]+Tb.Financiering[[#This Row],[Andere
subsidie(s)]]+Tb.Financiering[[#This Row],[Anders]],0)</f>
        <v>0</v>
      </c>
      <c r="CS139" s="259">
        <f>IF(Tb.Financiering[[#This Row],[Pnr.]]=CS$7,Tb.Financiering[[#This Row],[Eigen
bijdrage]]+Tb.Financiering[[#This Row],[Andere
subsidie(s)]]+Tb.Financiering[[#This Row],[Anders]],0)</f>
        <v>0</v>
      </c>
      <c r="CT139" s="259">
        <f>IF(Tb.Financiering[[#This Row],[Pnr.]]=CT$7,Tb.Financiering[[#This Row],[Eigen
bijdrage]]+Tb.Financiering[[#This Row],[Andere
subsidie(s)]]+Tb.Financiering[[#This Row],[Anders]],0)</f>
        <v>0</v>
      </c>
      <c r="CU139" s="259">
        <f>IF(Tb.Financiering[[#This Row],[Pnr.]]=CU$7,Tb.Financiering[[#This Row],[Eigen
bijdrage]]+Tb.Financiering[[#This Row],[Andere
subsidie(s)]]+Tb.Financiering[[#This Row],[Anders]],0)</f>
        <v>0</v>
      </c>
      <c r="CV139" s="259">
        <f>IF(Tb.Financiering[[#This Row],[Pnr.]]=CV$7,Tb.Financiering[[#This Row],[Eigen
bijdrage]]+Tb.Financiering[[#This Row],[Andere
subsidie(s)]]+Tb.Financiering[[#This Row],[Anders]],0)</f>
        <v>0</v>
      </c>
      <c r="CW139" s="259">
        <f>IF(Tb.Financiering[[#This Row],[Pnr.]]=CW$7,Tb.Financiering[[#This Row],[Eigen
bijdrage]]+Tb.Financiering[[#This Row],[Andere
subsidie(s)]]+Tb.Financiering[[#This Row],[Anders]],0)</f>
        <v>0</v>
      </c>
      <c r="CX139" s="259">
        <f>IF(Tb.Financiering[[#This Row],[Pnr.]]=CX$7,Tb.Financiering[[#This Row],[Eigen
bijdrage]]+Tb.Financiering[[#This Row],[Andere
subsidie(s)]]+Tb.Financiering[[#This Row],[Anders]],0)</f>
        <v>0</v>
      </c>
      <c r="CY139" s="259">
        <f>IF(Tb.Financiering[[#This Row],[Pnr.]]=CY$7,Tb.Financiering[[#This Row],[Eigen
bijdrage]]+Tb.Financiering[[#This Row],[Andere
subsidie(s)]]+Tb.Financiering[[#This Row],[Anders]],0)</f>
        <v>0</v>
      </c>
      <c r="CZ139" s="259">
        <f>IF(Tb.Financiering[[#This Row],[Pnr.]]=CZ$7,Tb.Financiering[[#This Row],[Eigen
bijdrage]]+Tb.Financiering[[#This Row],[Andere
subsidie(s)]]+Tb.Financiering[[#This Row],[Anders]],0)</f>
        <v>0</v>
      </c>
      <c r="DA139" s="259">
        <f>IF(Tb.Financiering[[#This Row],[Pnr.]]=DA$7,Tb.Financiering[[#This Row],[Eigen
bijdrage]]+Tb.Financiering[[#This Row],[Andere
subsidie(s)]]+Tb.Financiering[[#This Row],[Anders]],0)</f>
        <v>0</v>
      </c>
      <c r="DB139" s="259">
        <f>IF(Tb.Financiering[[#This Row],[Pnr.]]=DB$7,Tb.Financiering[[#This Row],[Eigen
bijdrage]]+Tb.Financiering[[#This Row],[Andere
subsidie(s)]]+Tb.Financiering[[#This Row],[Anders]],0)</f>
        <v>0</v>
      </c>
      <c r="DC139" s="259">
        <f>IF(Tb.Financiering[[#This Row],[Pnr.]]=DC$7,Tb.Financiering[[#This Row],[Eigen
bijdrage]]+Tb.Financiering[[#This Row],[Andere
subsidie(s)]]+Tb.Financiering[[#This Row],[Anders]],0)</f>
        <v>0</v>
      </c>
      <c r="DD139" s="259">
        <f>IF(Tb.Financiering[[#This Row],[Pnr.]]=DD$7,Tb.Financiering[[#This Row],[Eigen
bijdrage]]+Tb.Financiering[[#This Row],[Andere
subsidie(s)]]+Tb.Financiering[[#This Row],[Anders]],0)</f>
        <v>0</v>
      </c>
      <c r="DE139" s="259">
        <f>IF(Tb.Financiering[[#This Row],[Pnr.]]=DE$7,Tb.Financiering[[#This Row],[Eigen
bijdrage]]+Tb.Financiering[[#This Row],[Andere
subsidie(s)]]+Tb.Financiering[[#This Row],[Anders]],0)</f>
        <v>0</v>
      </c>
      <c r="DF139" s="259">
        <f>IF(Tb.Financiering[[#This Row],[Pnr.]]=DF$7,Tb.Financiering[[#This Row],[Eigen
bijdrage]]+Tb.Financiering[[#This Row],[Andere
subsidie(s)]]+Tb.Financiering[[#This Row],[Anders]],0)</f>
        <v>0</v>
      </c>
      <c r="DG139" s="259">
        <f>IF(Tb.Financiering[[#This Row],[Pnr.]]=DG$7,Tb.Financiering[[#This Row],[Eigen
bijdrage]]+Tb.Financiering[[#This Row],[Andere
subsidie(s)]]+Tb.Financiering[[#This Row],[Anders]],0)</f>
        <v>0</v>
      </c>
      <c r="DH139" s="259">
        <f>IF(Tb.Financiering[[#This Row],[Pnr.]]=DH$7,Tb.Financiering[[#This Row],[Eigen
bijdrage]]+Tb.Financiering[[#This Row],[Andere
subsidie(s)]]+Tb.Financiering[[#This Row],[Anders]],0)</f>
        <v>0</v>
      </c>
      <c r="DI139" s="259">
        <f>IF(Tb.Financiering[[#This Row],[Pnr.]]=DI$7,Tb.Financiering[[#This Row],[Eigen
bijdrage]]+Tb.Financiering[[#This Row],[Andere
subsidie(s)]]+Tb.Financiering[[#This Row],[Anders]],0)</f>
        <v>0</v>
      </c>
      <c r="DJ139" s="259">
        <f>IF(Tb.Financiering[[#This Row],[Pnr.]]=DJ$7,Tb.Financiering[[#This Row],[Eigen
bijdrage]]+Tb.Financiering[[#This Row],[Andere
subsidie(s)]]+Tb.Financiering[[#This Row],[Anders]],0)</f>
        <v>0</v>
      </c>
      <c r="DK139" s="259">
        <f>IF(Tb.Financiering[[#This Row],[Pnr.]]=DK$7,Tb.Financiering[[#This Row],[Eigen
bijdrage]]+Tb.Financiering[[#This Row],[Andere
subsidie(s)]]+Tb.Financiering[[#This Row],[Anders]],0)</f>
        <v>0</v>
      </c>
      <c r="XEZ139" s="267"/>
      <c r="XFA139" s="267"/>
      <c r="XFB139" s="267"/>
      <c r="XFC139" s="267"/>
      <c r="XFD139" s="31"/>
    </row>
    <row r="140" spans="1:115 16380:16384" s="4" customFormat="1" x14ac:dyDescent="0.3">
      <c r="A140" s="31"/>
      <c r="B140" s="147"/>
      <c r="C140" s="147"/>
      <c r="D140" s="11">
        <f>SUMIF(Tbl.Kosten[PSAnr.],Tb.Financiering[[#This Row],[PSAnr.]],Tbl.Kosten[Totaal kosten])</f>
        <v>0</v>
      </c>
      <c r="E140" s="164">
        <f>SUMIF(Tbl.Kosten[PSAnr.],Tb.Financiering[[#This Row],[PSAnr.]],Tbl.Kosten[Subsidie])</f>
        <v>0</v>
      </c>
      <c r="F140" s="165"/>
      <c r="G140" s="164">
        <f>Tb.Financiering[[#This Row],[Begrote kosten]]-Tb.Financiering[[#This Row],[Berekende GLB subsidie]]-Tb.Financiering[[#This Row],[Correctie GLB subsidie]]</f>
        <v>0</v>
      </c>
      <c r="H140" s="166"/>
      <c r="I140" s="166"/>
      <c r="J140" s="166"/>
      <c r="K140" s="162"/>
      <c r="L140" s="97">
        <f>Tb.Financiering[[#This Row],[Te financieren]]-SUM(Tb.Financiering[[#This Row],[Eigen
bijdrage]:[Anders]])</f>
        <v>0</v>
      </c>
      <c r="M140" s="170" t="str">
        <f>IFERROR(VLOOKUP(Tb.Financiering[[#This Row],[Partnernaam]],Tbl.Projectpartners[[Naam]:[PNr.]],9,FALSE),"")</f>
        <v/>
      </c>
      <c r="N140" s="152" t="str">
        <f>IFERROR(VLOOKUP(Tb.Financiering[[#This Row],[Subsidiabele activiteit]],Tbl.Subsidiehoogte[[Subsidieactiviteit]:[SAnr.]],3,FALSE),"")</f>
        <v/>
      </c>
      <c r="O140" s="152" t="str">
        <f>_xlfn.CONCAT(Tb.Financiering[[#This Row],[Pnr.]],Tb.Financiering[[#This Row],[SAnr.]])</f>
        <v/>
      </c>
      <c r="P140" s="154">
        <f>IF(Tb.Financiering[[#This Row],[Pnr.]]=P$7,Tb.Financiering[[#This Row],[Te financieren]]-Tb.Financiering[[#This Row],[Eigen
bijdrage]]-Tb.Financiering[[#This Row],[Andere
subsidie(s)]]-Tb.Financiering[[#This Row],[Anders]],0)</f>
        <v>0</v>
      </c>
      <c r="Q140" s="154">
        <f>IF(Tb.Financiering[[#This Row],[Pnr.]]=Q$7,Tb.Financiering[[#This Row],[Te financieren]]-Tb.Financiering[[#This Row],[Eigen
bijdrage]]-Tb.Financiering[[#This Row],[Andere
subsidie(s)]]-Tb.Financiering[[#This Row],[Anders]],0)</f>
        <v>0</v>
      </c>
      <c r="R140" s="154">
        <f>IF(Tb.Financiering[[#This Row],[Pnr.]]=R$7,Tb.Financiering[[#This Row],[Te financieren]]-Tb.Financiering[[#This Row],[Eigen
bijdrage]]-Tb.Financiering[[#This Row],[Andere
subsidie(s)]]-Tb.Financiering[[#This Row],[Anders]],0)</f>
        <v>0</v>
      </c>
      <c r="S140" s="154">
        <f>IF(Tb.Financiering[[#This Row],[Pnr.]]=S$7,Tb.Financiering[[#This Row],[Te financieren]]-Tb.Financiering[[#This Row],[Eigen
bijdrage]]-Tb.Financiering[[#This Row],[Andere
subsidie(s)]]-Tb.Financiering[[#This Row],[Anders]],0)</f>
        <v>0</v>
      </c>
      <c r="T140" s="154">
        <f>IF(Tb.Financiering[[#This Row],[Pnr.]]=T$7,Tb.Financiering[[#This Row],[Te financieren]]-Tb.Financiering[[#This Row],[Eigen
bijdrage]]-Tb.Financiering[[#This Row],[Andere
subsidie(s)]]-Tb.Financiering[[#This Row],[Anders]],0)</f>
        <v>0</v>
      </c>
      <c r="U140" s="154">
        <f>IF(Tb.Financiering[[#This Row],[Pnr.]]=U$7,Tb.Financiering[[#This Row],[Te financieren]]-Tb.Financiering[[#This Row],[Eigen
bijdrage]]-Tb.Financiering[[#This Row],[Andere
subsidie(s)]]-Tb.Financiering[[#This Row],[Anders]],0)</f>
        <v>0</v>
      </c>
      <c r="V140" s="154">
        <f>IF(Tb.Financiering[[#This Row],[Pnr.]]=V$7,Tb.Financiering[[#This Row],[Te financieren]]-Tb.Financiering[[#This Row],[Eigen
bijdrage]]-Tb.Financiering[[#This Row],[Andere
subsidie(s)]]-Tb.Financiering[[#This Row],[Anders]],0)</f>
        <v>0</v>
      </c>
      <c r="W140" s="154">
        <f>IF(Tb.Financiering[[#This Row],[Pnr.]]=W$7,Tb.Financiering[[#This Row],[Te financieren]]-Tb.Financiering[[#This Row],[Eigen
bijdrage]]-Tb.Financiering[[#This Row],[Andere
subsidie(s)]]-Tb.Financiering[[#This Row],[Anders]],0)</f>
        <v>0</v>
      </c>
      <c r="X140" s="154">
        <f>IF(Tb.Financiering[[#This Row],[Pnr.]]=X$7,Tb.Financiering[[#This Row],[Te financieren]]-Tb.Financiering[[#This Row],[Eigen
bijdrage]]-Tb.Financiering[[#This Row],[Andere
subsidie(s)]]-Tb.Financiering[[#This Row],[Anders]],0)</f>
        <v>0</v>
      </c>
      <c r="Y140" s="154">
        <f>IF(Tb.Financiering[[#This Row],[Pnr.]]=Y$7,Tb.Financiering[[#This Row],[Te financieren]]-Tb.Financiering[[#This Row],[Eigen
bijdrage]]-Tb.Financiering[[#This Row],[Andere
subsidie(s)]]-Tb.Financiering[[#This Row],[Anders]],0)</f>
        <v>0</v>
      </c>
      <c r="Z140" s="154">
        <f>IF(Tb.Financiering[[#This Row],[Pnr.]]=Z$7,Tb.Financiering[[#This Row],[Te financieren]]-Tb.Financiering[[#This Row],[Eigen
bijdrage]]-Tb.Financiering[[#This Row],[Andere
subsidie(s)]]-Tb.Financiering[[#This Row],[Anders]],0)</f>
        <v>0</v>
      </c>
      <c r="AA140" s="154">
        <f>IF(Tb.Financiering[[#This Row],[Pnr.]]=AA$7,Tb.Financiering[[#This Row],[Te financieren]]-Tb.Financiering[[#This Row],[Eigen
bijdrage]]-Tb.Financiering[[#This Row],[Andere
subsidie(s)]]-Tb.Financiering[[#This Row],[Anders]],0)</f>
        <v>0</v>
      </c>
      <c r="AB140" s="154">
        <f>IF(Tb.Financiering[[#This Row],[Pnr.]]=AB$7,Tb.Financiering[[#This Row],[Te financieren]]-Tb.Financiering[[#This Row],[Eigen
bijdrage]]-Tb.Financiering[[#This Row],[Andere
subsidie(s)]]-Tb.Financiering[[#This Row],[Anders]],0)</f>
        <v>0</v>
      </c>
      <c r="AC140" s="154">
        <f>IF(Tb.Financiering[[#This Row],[Pnr.]]=AC$7,Tb.Financiering[[#This Row],[Te financieren]]-Tb.Financiering[[#This Row],[Eigen
bijdrage]]-Tb.Financiering[[#This Row],[Andere
subsidie(s)]]-Tb.Financiering[[#This Row],[Anders]],0)</f>
        <v>0</v>
      </c>
      <c r="AD140" s="154">
        <f>IF(Tb.Financiering[[#This Row],[Pnr.]]=AD$7,Tb.Financiering[[#This Row],[Te financieren]]-Tb.Financiering[[#This Row],[Eigen
bijdrage]]-Tb.Financiering[[#This Row],[Andere
subsidie(s)]]-Tb.Financiering[[#This Row],[Anders]],0)</f>
        <v>0</v>
      </c>
      <c r="AE140" s="154">
        <f>IF(Tb.Financiering[[#This Row],[Pnr.]]=AE$7,Tb.Financiering[[#This Row],[Te financieren]]-Tb.Financiering[[#This Row],[Eigen
bijdrage]]-Tb.Financiering[[#This Row],[Andere
subsidie(s)]]-Tb.Financiering[[#This Row],[Anders]],0)</f>
        <v>0</v>
      </c>
      <c r="AF140" s="154">
        <f>IF(Tb.Financiering[[#This Row],[Pnr.]]=AF$7,Tb.Financiering[[#This Row],[Te financieren]]-Tb.Financiering[[#This Row],[Eigen
bijdrage]]-Tb.Financiering[[#This Row],[Andere
subsidie(s)]]-Tb.Financiering[[#This Row],[Anders]],0)</f>
        <v>0</v>
      </c>
      <c r="AG140" s="154">
        <f>IF(Tb.Financiering[[#This Row],[Pnr.]]=AG$7,Tb.Financiering[[#This Row],[Te financieren]]-Tb.Financiering[[#This Row],[Eigen
bijdrage]]-Tb.Financiering[[#This Row],[Andere
subsidie(s)]]-Tb.Financiering[[#This Row],[Anders]],0)</f>
        <v>0</v>
      </c>
      <c r="AH140" s="154">
        <f>IF(Tb.Financiering[[#This Row],[Pnr.]]=AH$7,Tb.Financiering[[#This Row],[Te financieren]]-Tb.Financiering[[#This Row],[Eigen
bijdrage]]-Tb.Financiering[[#This Row],[Andere
subsidie(s)]]-Tb.Financiering[[#This Row],[Anders]],0)</f>
        <v>0</v>
      </c>
      <c r="AI140" s="154">
        <f>IF(Tb.Financiering[[#This Row],[Pnr.]]=AI$7,Tb.Financiering[[#This Row],[Te financieren]]-Tb.Financiering[[#This Row],[Eigen
bijdrage]]-Tb.Financiering[[#This Row],[Andere
subsidie(s)]]-Tb.Financiering[[#This Row],[Anders]],0)</f>
        <v>0</v>
      </c>
      <c r="AJ140" s="154">
        <f>IF(Tb.Financiering[[#This Row],[Pnr.]]=AJ$7,Tb.Financiering[[#This Row],[Te financieren]]-Tb.Financiering[[#This Row],[Eigen
bijdrage]]-Tb.Financiering[[#This Row],[Andere
subsidie(s)]]-Tb.Financiering[[#This Row],[Anders]],0)</f>
        <v>0</v>
      </c>
      <c r="AK140" s="154">
        <f>IF(Tb.Financiering[[#This Row],[Pnr.]]=AK$7,Tb.Financiering[[#This Row],[Te financieren]]-Tb.Financiering[[#This Row],[Eigen
bijdrage]]-Tb.Financiering[[#This Row],[Andere
subsidie(s)]]-Tb.Financiering[[#This Row],[Anders]],0)</f>
        <v>0</v>
      </c>
      <c r="AL140" s="154">
        <f>IF(Tb.Financiering[[#This Row],[Pnr.]]=AL$7,Tb.Financiering[[#This Row],[Te financieren]]-Tb.Financiering[[#This Row],[Eigen
bijdrage]]-Tb.Financiering[[#This Row],[Andere
subsidie(s)]]-Tb.Financiering[[#This Row],[Anders]],0)</f>
        <v>0</v>
      </c>
      <c r="AM140" s="154">
        <f>IF(Tb.Financiering[[#This Row],[Pnr.]]=AM$7,Tb.Financiering[[#This Row],[Te financieren]]-Tb.Financiering[[#This Row],[Eigen
bijdrage]]-Tb.Financiering[[#This Row],[Andere
subsidie(s)]]-Tb.Financiering[[#This Row],[Anders]],0)</f>
        <v>0</v>
      </c>
      <c r="AN140" s="154">
        <f>IF(Tb.Financiering[[#This Row],[Pnr.]]=AN$7,Tb.Financiering[[#This Row],[Te financieren]]-Tb.Financiering[[#This Row],[Eigen
bijdrage]]-Tb.Financiering[[#This Row],[Andere
subsidie(s)]]-Tb.Financiering[[#This Row],[Anders]],0)</f>
        <v>0</v>
      </c>
      <c r="AO140" s="154">
        <f>IF(Tb.Financiering[[#This Row],[Pnr.]]=AO$7,Tb.Financiering[[#This Row],[Te financieren]]-Tb.Financiering[[#This Row],[Eigen
bijdrage]]-Tb.Financiering[[#This Row],[Andere
subsidie(s)]]-Tb.Financiering[[#This Row],[Anders]],0)</f>
        <v>0</v>
      </c>
      <c r="AP140" s="154">
        <f>IF(Tb.Financiering[[#This Row],[Pnr.]]=AP$7,Tb.Financiering[[#This Row],[Te financieren]]-Tb.Financiering[[#This Row],[Eigen
bijdrage]]-Tb.Financiering[[#This Row],[Andere
subsidie(s)]]-Tb.Financiering[[#This Row],[Anders]],0)</f>
        <v>0</v>
      </c>
      <c r="AQ140" s="154">
        <f>IF(Tb.Financiering[[#This Row],[Pnr.]]=AQ$7,Tb.Financiering[[#This Row],[Te financieren]]-Tb.Financiering[[#This Row],[Eigen
bijdrage]]-Tb.Financiering[[#This Row],[Andere
subsidie(s)]]-Tb.Financiering[[#This Row],[Anders]],0)</f>
        <v>0</v>
      </c>
      <c r="AR140" s="154">
        <f>IF(Tb.Financiering[[#This Row],[Pnr.]]=AR$7,Tb.Financiering[[#This Row],[Te financieren]]-Tb.Financiering[[#This Row],[Eigen
bijdrage]]-Tb.Financiering[[#This Row],[Andere
subsidie(s)]]-Tb.Financiering[[#This Row],[Anders]],0)</f>
        <v>0</v>
      </c>
      <c r="AS140" s="154">
        <f>IF(Tb.Financiering[[#This Row],[Pnr.]]=AS$7,Tb.Financiering[[#This Row],[Te financieren]]-Tb.Financiering[[#This Row],[Eigen
bijdrage]]-Tb.Financiering[[#This Row],[Andere
subsidie(s)]]-Tb.Financiering[[#This Row],[Anders]],0)</f>
        <v>0</v>
      </c>
      <c r="AT140" s="154">
        <f>IF(Tb.Financiering[[#This Row],[Pnr.]]=AT$7,Tb.Financiering[[#This Row],[Te financieren]]-Tb.Financiering[[#This Row],[Eigen
bijdrage]]-Tb.Financiering[[#This Row],[Andere
subsidie(s)]]-Tb.Financiering[[#This Row],[Anders]],0)</f>
        <v>0</v>
      </c>
      <c r="AU140" s="154">
        <f>IF(Tb.Financiering[[#This Row],[Pnr.]]=AU$7,Tb.Financiering[[#This Row],[Te financieren]]-Tb.Financiering[[#This Row],[Eigen
bijdrage]]-Tb.Financiering[[#This Row],[Andere
subsidie(s)]]-Tb.Financiering[[#This Row],[Anders]],0)</f>
        <v>0</v>
      </c>
      <c r="AV140" s="154">
        <f>IF(Tb.Financiering[[#This Row],[Pnr.]]=AV$7,Tb.Financiering[[#This Row],[Te financieren]]-Tb.Financiering[[#This Row],[Eigen
bijdrage]]-Tb.Financiering[[#This Row],[Andere
subsidie(s)]]-Tb.Financiering[[#This Row],[Anders]],0)</f>
        <v>0</v>
      </c>
      <c r="AW140" s="154">
        <f>IF(Tb.Financiering[[#This Row],[Pnr.]]=AW$7,Tb.Financiering[[#This Row],[Te financieren]]-Tb.Financiering[[#This Row],[Eigen
bijdrage]]-Tb.Financiering[[#This Row],[Andere
subsidie(s)]]-Tb.Financiering[[#This Row],[Anders]],0)</f>
        <v>0</v>
      </c>
      <c r="AX140" s="154">
        <f>IF(Tb.Financiering[[#This Row],[Pnr.]]=AX$7,Tb.Financiering[[#This Row],[Te financieren]]-Tb.Financiering[[#This Row],[Eigen
bijdrage]]-Tb.Financiering[[#This Row],[Andere
subsidie(s)]]-Tb.Financiering[[#This Row],[Anders]],0)</f>
        <v>0</v>
      </c>
      <c r="AY140" s="154">
        <f>IF(Tb.Financiering[[#This Row],[Pnr.]]=AY$7,Tb.Financiering[[#This Row],[Te financieren]]-Tb.Financiering[[#This Row],[Eigen
bijdrage]]-Tb.Financiering[[#This Row],[Andere
subsidie(s)]]-Tb.Financiering[[#This Row],[Anders]],0)</f>
        <v>0</v>
      </c>
      <c r="AZ140" s="154">
        <f>IF(Tb.Financiering[[#This Row],[Pnr.]]=AZ$7,Tb.Financiering[[#This Row],[Te financieren]]-Tb.Financiering[[#This Row],[Eigen
bijdrage]]-Tb.Financiering[[#This Row],[Andere
subsidie(s)]]-Tb.Financiering[[#This Row],[Anders]],0)</f>
        <v>0</v>
      </c>
      <c r="BA140" s="154">
        <f>IF(Tb.Financiering[[#This Row],[Pnr.]]=BA$7,Tb.Financiering[[#This Row],[Te financieren]]-Tb.Financiering[[#This Row],[Eigen
bijdrage]]-Tb.Financiering[[#This Row],[Andere
subsidie(s)]]-Tb.Financiering[[#This Row],[Anders]],0)</f>
        <v>0</v>
      </c>
      <c r="BB140" s="154">
        <f>IF(Tb.Financiering[[#This Row],[Pnr.]]=BB$7,Tb.Financiering[[#This Row],[Te financieren]]-Tb.Financiering[[#This Row],[Eigen
bijdrage]]-Tb.Financiering[[#This Row],[Andere
subsidie(s)]]-Tb.Financiering[[#This Row],[Anders]],0)</f>
        <v>0</v>
      </c>
      <c r="BC140" s="154">
        <f>IF(Tb.Financiering[[#This Row],[Pnr.]]=BC$7,Tb.Financiering[[#This Row],[Te financieren]]-Tb.Financiering[[#This Row],[Eigen
bijdrage]]-Tb.Financiering[[#This Row],[Andere
subsidie(s)]]-Tb.Financiering[[#This Row],[Anders]],0)</f>
        <v>0</v>
      </c>
      <c r="BD140" s="154">
        <f>IF(Tb.Financiering[[#This Row],[Pnr.]]=BD$7,Tb.Financiering[[#This Row],[Te financieren]]-Tb.Financiering[[#This Row],[Eigen
bijdrage]]-Tb.Financiering[[#This Row],[Andere
subsidie(s)]]-Tb.Financiering[[#This Row],[Anders]],0)</f>
        <v>0</v>
      </c>
      <c r="BE140" s="154">
        <f>IF(Tb.Financiering[[#This Row],[Pnr.]]=BE$7,Tb.Financiering[[#This Row],[Te financieren]]-Tb.Financiering[[#This Row],[Eigen
bijdrage]]-Tb.Financiering[[#This Row],[Andere
subsidie(s)]]-Tb.Financiering[[#This Row],[Anders]],0)</f>
        <v>0</v>
      </c>
      <c r="BF140" s="154">
        <f>IF(Tb.Financiering[[#This Row],[Pnr.]]=BF$7,Tb.Financiering[[#This Row],[Te financieren]]-Tb.Financiering[[#This Row],[Eigen
bijdrage]]-Tb.Financiering[[#This Row],[Andere
subsidie(s)]]-Tb.Financiering[[#This Row],[Anders]],0)</f>
        <v>0</v>
      </c>
      <c r="BG140" s="154">
        <f>IF(Tb.Financiering[[#This Row],[Pnr.]]=BG$7,Tb.Financiering[[#This Row],[Te financieren]]-Tb.Financiering[[#This Row],[Eigen
bijdrage]]-Tb.Financiering[[#This Row],[Andere
subsidie(s)]]-Tb.Financiering[[#This Row],[Anders]],0)</f>
        <v>0</v>
      </c>
      <c r="BH140" s="154">
        <f>IF(Tb.Financiering[[#This Row],[Pnr.]]=BH$7,Tb.Financiering[[#This Row],[Te financieren]]-Tb.Financiering[[#This Row],[Eigen
bijdrage]]-Tb.Financiering[[#This Row],[Andere
subsidie(s)]]-Tb.Financiering[[#This Row],[Anders]],0)</f>
        <v>0</v>
      </c>
      <c r="BI140" s="154">
        <f>IF(Tb.Financiering[[#This Row],[Pnr.]]=BI$7,Tb.Financiering[[#This Row],[Te financieren]]-Tb.Financiering[[#This Row],[Eigen
bijdrage]]-Tb.Financiering[[#This Row],[Andere
subsidie(s)]]-Tb.Financiering[[#This Row],[Anders]],0)</f>
        <v>0</v>
      </c>
      <c r="BJ140" s="154">
        <f>IF(Tb.Financiering[[#This Row],[Pnr.]]=BJ$7,Tb.Financiering[[#This Row],[Te financieren]]-Tb.Financiering[[#This Row],[Eigen
bijdrage]]-Tb.Financiering[[#This Row],[Andere
subsidie(s)]]-Tb.Financiering[[#This Row],[Anders]],0)</f>
        <v>0</v>
      </c>
      <c r="BK140" s="154">
        <f>IF(Tb.Financiering[[#This Row],[Pnr.]]=BK$7,Tb.Financiering[[#This Row],[Te financieren]]-Tb.Financiering[[#This Row],[Eigen
bijdrage]]-Tb.Financiering[[#This Row],[Andere
subsidie(s)]]-Tb.Financiering[[#This Row],[Anders]],0)</f>
        <v>0</v>
      </c>
      <c r="BL140" s="154">
        <f>IF(Tb.Financiering[[#This Row],[Pnr.]]=BL$7,Tb.Financiering[[#This Row],[Te financieren]]-Tb.Financiering[[#This Row],[Eigen
bijdrage]]-Tb.Financiering[[#This Row],[Andere
subsidie(s)]]-Tb.Financiering[[#This Row],[Anders]],0)</f>
        <v>0</v>
      </c>
      <c r="BM140" s="154">
        <f>IF(Tb.Financiering[[#This Row],[Pnr.]]=BM$7,Tb.Financiering[[#This Row],[Te financieren]]-Tb.Financiering[[#This Row],[Eigen
bijdrage]]-Tb.Financiering[[#This Row],[Andere
subsidie(s)]]-Tb.Financiering[[#This Row],[Anders]],0)</f>
        <v>0</v>
      </c>
      <c r="BN140" s="259">
        <f>IF(Tb.Financiering[[#This Row],[Pnr.]]=BN$7,Tb.Financiering[[#This Row],[Eigen
bijdrage]]+Tb.Financiering[[#This Row],[Andere
subsidie(s)]]+Tb.Financiering[[#This Row],[Anders]],0)</f>
        <v>0</v>
      </c>
      <c r="BO140" s="259">
        <f>IF(Tb.Financiering[[#This Row],[Pnr.]]=BO$7,Tb.Financiering[[#This Row],[Eigen
bijdrage]]+Tb.Financiering[[#This Row],[Andere
subsidie(s)]]+Tb.Financiering[[#This Row],[Anders]],0)</f>
        <v>0</v>
      </c>
      <c r="BP140" s="259">
        <f>IF(Tb.Financiering[[#This Row],[Pnr.]]=BP$7,Tb.Financiering[[#This Row],[Eigen
bijdrage]]+Tb.Financiering[[#This Row],[Andere
subsidie(s)]]+Tb.Financiering[[#This Row],[Anders]],0)</f>
        <v>0</v>
      </c>
      <c r="BQ140" s="259">
        <f>IF(Tb.Financiering[[#This Row],[Pnr.]]=BQ$7,Tb.Financiering[[#This Row],[Eigen
bijdrage]]+Tb.Financiering[[#This Row],[Andere
subsidie(s)]]+Tb.Financiering[[#This Row],[Anders]],0)</f>
        <v>0</v>
      </c>
      <c r="BR140" s="259">
        <f>IF(Tb.Financiering[[#This Row],[Pnr.]]=BR$7,Tb.Financiering[[#This Row],[Eigen
bijdrage]]+Tb.Financiering[[#This Row],[Andere
subsidie(s)]]+Tb.Financiering[[#This Row],[Anders]],0)</f>
        <v>0</v>
      </c>
      <c r="BS140" s="259">
        <f>IF(Tb.Financiering[[#This Row],[Pnr.]]=BS$7,Tb.Financiering[[#This Row],[Eigen
bijdrage]]+Tb.Financiering[[#This Row],[Andere
subsidie(s)]]+Tb.Financiering[[#This Row],[Anders]],0)</f>
        <v>0</v>
      </c>
      <c r="BT140" s="259">
        <f>IF(Tb.Financiering[[#This Row],[Pnr.]]=BT$7,Tb.Financiering[[#This Row],[Eigen
bijdrage]]+Tb.Financiering[[#This Row],[Andere
subsidie(s)]]+Tb.Financiering[[#This Row],[Anders]],0)</f>
        <v>0</v>
      </c>
      <c r="BU140" s="259">
        <f>IF(Tb.Financiering[[#This Row],[Pnr.]]=BU$7,Tb.Financiering[[#This Row],[Eigen
bijdrage]]+Tb.Financiering[[#This Row],[Andere
subsidie(s)]]+Tb.Financiering[[#This Row],[Anders]],0)</f>
        <v>0</v>
      </c>
      <c r="BV140" s="259">
        <f>IF(Tb.Financiering[[#This Row],[Pnr.]]=BV$7,Tb.Financiering[[#This Row],[Eigen
bijdrage]]+Tb.Financiering[[#This Row],[Andere
subsidie(s)]]+Tb.Financiering[[#This Row],[Anders]],0)</f>
        <v>0</v>
      </c>
      <c r="BW140" s="259">
        <f>IF(Tb.Financiering[[#This Row],[Pnr.]]=BW$7,Tb.Financiering[[#This Row],[Eigen
bijdrage]]+Tb.Financiering[[#This Row],[Andere
subsidie(s)]]+Tb.Financiering[[#This Row],[Anders]],0)</f>
        <v>0</v>
      </c>
      <c r="BX140" s="259">
        <f>IF(Tb.Financiering[[#This Row],[Pnr.]]=BX$7,Tb.Financiering[[#This Row],[Eigen
bijdrage]]+Tb.Financiering[[#This Row],[Andere
subsidie(s)]]+Tb.Financiering[[#This Row],[Anders]],0)</f>
        <v>0</v>
      </c>
      <c r="BY140" s="259">
        <f>IF(Tb.Financiering[[#This Row],[Pnr.]]=BY$7,Tb.Financiering[[#This Row],[Eigen
bijdrage]]+Tb.Financiering[[#This Row],[Andere
subsidie(s)]]+Tb.Financiering[[#This Row],[Anders]],0)</f>
        <v>0</v>
      </c>
      <c r="BZ140" s="259">
        <f>IF(Tb.Financiering[[#This Row],[Pnr.]]=BZ$7,Tb.Financiering[[#This Row],[Eigen
bijdrage]]+Tb.Financiering[[#This Row],[Andere
subsidie(s)]]+Tb.Financiering[[#This Row],[Anders]],0)</f>
        <v>0</v>
      </c>
      <c r="CA140" s="259">
        <f>IF(Tb.Financiering[[#This Row],[Pnr.]]=CA$7,Tb.Financiering[[#This Row],[Eigen
bijdrage]]+Tb.Financiering[[#This Row],[Andere
subsidie(s)]]+Tb.Financiering[[#This Row],[Anders]],0)</f>
        <v>0</v>
      </c>
      <c r="CB140" s="259">
        <f>IF(Tb.Financiering[[#This Row],[Pnr.]]=CB$7,Tb.Financiering[[#This Row],[Eigen
bijdrage]]+Tb.Financiering[[#This Row],[Andere
subsidie(s)]]+Tb.Financiering[[#This Row],[Anders]],0)</f>
        <v>0</v>
      </c>
      <c r="CC140" s="259">
        <f>IF(Tb.Financiering[[#This Row],[Pnr.]]=CC$7,Tb.Financiering[[#This Row],[Eigen
bijdrage]]+Tb.Financiering[[#This Row],[Andere
subsidie(s)]]+Tb.Financiering[[#This Row],[Anders]],0)</f>
        <v>0</v>
      </c>
      <c r="CD140" s="259">
        <f>IF(Tb.Financiering[[#This Row],[Pnr.]]=CD$7,Tb.Financiering[[#This Row],[Eigen
bijdrage]]+Tb.Financiering[[#This Row],[Andere
subsidie(s)]]+Tb.Financiering[[#This Row],[Anders]],0)</f>
        <v>0</v>
      </c>
      <c r="CE140" s="259">
        <f>IF(Tb.Financiering[[#This Row],[Pnr.]]=CE$7,Tb.Financiering[[#This Row],[Eigen
bijdrage]]+Tb.Financiering[[#This Row],[Andere
subsidie(s)]]+Tb.Financiering[[#This Row],[Anders]],0)</f>
        <v>0</v>
      </c>
      <c r="CF140" s="259">
        <f>IF(Tb.Financiering[[#This Row],[Pnr.]]=CF$7,Tb.Financiering[[#This Row],[Eigen
bijdrage]]+Tb.Financiering[[#This Row],[Andere
subsidie(s)]]+Tb.Financiering[[#This Row],[Anders]],0)</f>
        <v>0</v>
      </c>
      <c r="CG140" s="259">
        <f>IF(Tb.Financiering[[#This Row],[Pnr.]]=CG$7,Tb.Financiering[[#This Row],[Eigen
bijdrage]]+Tb.Financiering[[#This Row],[Andere
subsidie(s)]]+Tb.Financiering[[#This Row],[Anders]],0)</f>
        <v>0</v>
      </c>
      <c r="CH140" s="259">
        <f>IF(Tb.Financiering[[#This Row],[Pnr.]]=CH$7,Tb.Financiering[[#This Row],[Eigen
bijdrage]]+Tb.Financiering[[#This Row],[Andere
subsidie(s)]]+Tb.Financiering[[#This Row],[Anders]],0)</f>
        <v>0</v>
      </c>
      <c r="CI140" s="259">
        <f>IF(Tb.Financiering[[#This Row],[Pnr.]]=CI$7,Tb.Financiering[[#This Row],[Eigen
bijdrage]]+Tb.Financiering[[#This Row],[Andere
subsidie(s)]]+Tb.Financiering[[#This Row],[Anders]],0)</f>
        <v>0</v>
      </c>
      <c r="CJ140" s="259">
        <f>IF(Tb.Financiering[[#This Row],[Pnr.]]=CJ$7,Tb.Financiering[[#This Row],[Eigen
bijdrage]]+Tb.Financiering[[#This Row],[Andere
subsidie(s)]]+Tb.Financiering[[#This Row],[Anders]],0)</f>
        <v>0</v>
      </c>
      <c r="CK140" s="259">
        <f>IF(Tb.Financiering[[#This Row],[Pnr.]]=CK$7,Tb.Financiering[[#This Row],[Eigen
bijdrage]]+Tb.Financiering[[#This Row],[Andere
subsidie(s)]]+Tb.Financiering[[#This Row],[Anders]],0)</f>
        <v>0</v>
      </c>
      <c r="CL140" s="259">
        <f>IF(Tb.Financiering[[#This Row],[Pnr.]]=CL$7,Tb.Financiering[[#This Row],[Eigen
bijdrage]]+Tb.Financiering[[#This Row],[Andere
subsidie(s)]]+Tb.Financiering[[#This Row],[Anders]],0)</f>
        <v>0</v>
      </c>
      <c r="CM140" s="259">
        <f>IF(Tb.Financiering[[#This Row],[Pnr.]]=CM$7,Tb.Financiering[[#This Row],[Eigen
bijdrage]]+Tb.Financiering[[#This Row],[Andere
subsidie(s)]]+Tb.Financiering[[#This Row],[Anders]],0)</f>
        <v>0</v>
      </c>
      <c r="CN140" s="259">
        <f>IF(Tb.Financiering[[#This Row],[Pnr.]]=CN$7,Tb.Financiering[[#This Row],[Eigen
bijdrage]]+Tb.Financiering[[#This Row],[Andere
subsidie(s)]]+Tb.Financiering[[#This Row],[Anders]],0)</f>
        <v>0</v>
      </c>
      <c r="CO140" s="259">
        <f>IF(Tb.Financiering[[#This Row],[Pnr.]]=CO$7,Tb.Financiering[[#This Row],[Eigen
bijdrage]]+Tb.Financiering[[#This Row],[Andere
subsidie(s)]]+Tb.Financiering[[#This Row],[Anders]],0)</f>
        <v>0</v>
      </c>
      <c r="CP140" s="259">
        <f>IF(Tb.Financiering[[#This Row],[Pnr.]]=CP$7,Tb.Financiering[[#This Row],[Eigen
bijdrage]]+Tb.Financiering[[#This Row],[Andere
subsidie(s)]]+Tb.Financiering[[#This Row],[Anders]],0)</f>
        <v>0</v>
      </c>
      <c r="CQ140" s="259">
        <f>IF(Tb.Financiering[[#This Row],[Pnr.]]=CQ$7,Tb.Financiering[[#This Row],[Eigen
bijdrage]]+Tb.Financiering[[#This Row],[Andere
subsidie(s)]]+Tb.Financiering[[#This Row],[Anders]],0)</f>
        <v>0</v>
      </c>
      <c r="CR140" s="259">
        <f>IF(Tb.Financiering[[#This Row],[Pnr.]]=CR$7,Tb.Financiering[[#This Row],[Eigen
bijdrage]]+Tb.Financiering[[#This Row],[Andere
subsidie(s)]]+Tb.Financiering[[#This Row],[Anders]],0)</f>
        <v>0</v>
      </c>
      <c r="CS140" s="259">
        <f>IF(Tb.Financiering[[#This Row],[Pnr.]]=CS$7,Tb.Financiering[[#This Row],[Eigen
bijdrage]]+Tb.Financiering[[#This Row],[Andere
subsidie(s)]]+Tb.Financiering[[#This Row],[Anders]],0)</f>
        <v>0</v>
      </c>
      <c r="CT140" s="259">
        <f>IF(Tb.Financiering[[#This Row],[Pnr.]]=CT$7,Tb.Financiering[[#This Row],[Eigen
bijdrage]]+Tb.Financiering[[#This Row],[Andere
subsidie(s)]]+Tb.Financiering[[#This Row],[Anders]],0)</f>
        <v>0</v>
      </c>
      <c r="CU140" s="259">
        <f>IF(Tb.Financiering[[#This Row],[Pnr.]]=CU$7,Tb.Financiering[[#This Row],[Eigen
bijdrage]]+Tb.Financiering[[#This Row],[Andere
subsidie(s)]]+Tb.Financiering[[#This Row],[Anders]],0)</f>
        <v>0</v>
      </c>
      <c r="CV140" s="259">
        <f>IF(Tb.Financiering[[#This Row],[Pnr.]]=CV$7,Tb.Financiering[[#This Row],[Eigen
bijdrage]]+Tb.Financiering[[#This Row],[Andere
subsidie(s)]]+Tb.Financiering[[#This Row],[Anders]],0)</f>
        <v>0</v>
      </c>
      <c r="CW140" s="259">
        <f>IF(Tb.Financiering[[#This Row],[Pnr.]]=CW$7,Tb.Financiering[[#This Row],[Eigen
bijdrage]]+Tb.Financiering[[#This Row],[Andere
subsidie(s)]]+Tb.Financiering[[#This Row],[Anders]],0)</f>
        <v>0</v>
      </c>
      <c r="CX140" s="259">
        <f>IF(Tb.Financiering[[#This Row],[Pnr.]]=CX$7,Tb.Financiering[[#This Row],[Eigen
bijdrage]]+Tb.Financiering[[#This Row],[Andere
subsidie(s)]]+Tb.Financiering[[#This Row],[Anders]],0)</f>
        <v>0</v>
      </c>
      <c r="CY140" s="259">
        <f>IF(Tb.Financiering[[#This Row],[Pnr.]]=CY$7,Tb.Financiering[[#This Row],[Eigen
bijdrage]]+Tb.Financiering[[#This Row],[Andere
subsidie(s)]]+Tb.Financiering[[#This Row],[Anders]],0)</f>
        <v>0</v>
      </c>
      <c r="CZ140" s="259">
        <f>IF(Tb.Financiering[[#This Row],[Pnr.]]=CZ$7,Tb.Financiering[[#This Row],[Eigen
bijdrage]]+Tb.Financiering[[#This Row],[Andere
subsidie(s)]]+Tb.Financiering[[#This Row],[Anders]],0)</f>
        <v>0</v>
      </c>
      <c r="DA140" s="259">
        <f>IF(Tb.Financiering[[#This Row],[Pnr.]]=DA$7,Tb.Financiering[[#This Row],[Eigen
bijdrage]]+Tb.Financiering[[#This Row],[Andere
subsidie(s)]]+Tb.Financiering[[#This Row],[Anders]],0)</f>
        <v>0</v>
      </c>
      <c r="DB140" s="259">
        <f>IF(Tb.Financiering[[#This Row],[Pnr.]]=DB$7,Tb.Financiering[[#This Row],[Eigen
bijdrage]]+Tb.Financiering[[#This Row],[Andere
subsidie(s)]]+Tb.Financiering[[#This Row],[Anders]],0)</f>
        <v>0</v>
      </c>
      <c r="DC140" s="259">
        <f>IF(Tb.Financiering[[#This Row],[Pnr.]]=DC$7,Tb.Financiering[[#This Row],[Eigen
bijdrage]]+Tb.Financiering[[#This Row],[Andere
subsidie(s)]]+Tb.Financiering[[#This Row],[Anders]],0)</f>
        <v>0</v>
      </c>
      <c r="DD140" s="259">
        <f>IF(Tb.Financiering[[#This Row],[Pnr.]]=DD$7,Tb.Financiering[[#This Row],[Eigen
bijdrage]]+Tb.Financiering[[#This Row],[Andere
subsidie(s)]]+Tb.Financiering[[#This Row],[Anders]],0)</f>
        <v>0</v>
      </c>
      <c r="DE140" s="259">
        <f>IF(Tb.Financiering[[#This Row],[Pnr.]]=DE$7,Tb.Financiering[[#This Row],[Eigen
bijdrage]]+Tb.Financiering[[#This Row],[Andere
subsidie(s)]]+Tb.Financiering[[#This Row],[Anders]],0)</f>
        <v>0</v>
      </c>
      <c r="DF140" s="259">
        <f>IF(Tb.Financiering[[#This Row],[Pnr.]]=DF$7,Tb.Financiering[[#This Row],[Eigen
bijdrage]]+Tb.Financiering[[#This Row],[Andere
subsidie(s)]]+Tb.Financiering[[#This Row],[Anders]],0)</f>
        <v>0</v>
      </c>
      <c r="DG140" s="259">
        <f>IF(Tb.Financiering[[#This Row],[Pnr.]]=DG$7,Tb.Financiering[[#This Row],[Eigen
bijdrage]]+Tb.Financiering[[#This Row],[Andere
subsidie(s)]]+Tb.Financiering[[#This Row],[Anders]],0)</f>
        <v>0</v>
      </c>
      <c r="DH140" s="259">
        <f>IF(Tb.Financiering[[#This Row],[Pnr.]]=DH$7,Tb.Financiering[[#This Row],[Eigen
bijdrage]]+Tb.Financiering[[#This Row],[Andere
subsidie(s)]]+Tb.Financiering[[#This Row],[Anders]],0)</f>
        <v>0</v>
      </c>
      <c r="DI140" s="259">
        <f>IF(Tb.Financiering[[#This Row],[Pnr.]]=DI$7,Tb.Financiering[[#This Row],[Eigen
bijdrage]]+Tb.Financiering[[#This Row],[Andere
subsidie(s)]]+Tb.Financiering[[#This Row],[Anders]],0)</f>
        <v>0</v>
      </c>
      <c r="DJ140" s="259">
        <f>IF(Tb.Financiering[[#This Row],[Pnr.]]=DJ$7,Tb.Financiering[[#This Row],[Eigen
bijdrage]]+Tb.Financiering[[#This Row],[Andere
subsidie(s)]]+Tb.Financiering[[#This Row],[Anders]],0)</f>
        <v>0</v>
      </c>
      <c r="DK140" s="259">
        <f>IF(Tb.Financiering[[#This Row],[Pnr.]]=DK$7,Tb.Financiering[[#This Row],[Eigen
bijdrage]]+Tb.Financiering[[#This Row],[Andere
subsidie(s)]]+Tb.Financiering[[#This Row],[Anders]],0)</f>
        <v>0</v>
      </c>
      <c r="XEZ140" s="267"/>
      <c r="XFA140" s="267"/>
      <c r="XFB140" s="267"/>
      <c r="XFC140" s="267"/>
      <c r="XFD140" s="31"/>
    </row>
    <row r="141" spans="1:115 16380:16384" s="4" customFormat="1" x14ac:dyDescent="0.3">
      <c r="A141" s="31"/>
      <c r="B141" s="147"/>
      <c r="C141" s="147"/>
      <c r="D141" s="11">
        <f>SUMIF(Tbl.Kosten[PSAnr.],Tb.Financiering[[#This Row],[PSAnr.]],Tbl.Kosten[Totaal kosten])</f>
        <v>0</v>
      </c>
      <c r="E141" s="164">
        <f>SUMIF(Tbl.Kosten[PSAnr.],Tb.Financiering[[#This Row],[PSAnr.]],Tbl.Kosten[Subsidie])</f>
        <v>0</v>
      </c>
      <c r="F141" s="165"/>
      <c r="G141" s="164">
        <f>Tb.Financiering[[#This Row],[Begrote kosten]]-Tb.Financiering[[#This Row],[Berekende GLB subsidie]]-Tb.Financiering[[#This Row],[Correctie GLB subsidie]]</f>
        <v>0</v>
      </c>
      <c r="H141" s="166"/>
      <c r="I141" s="166"/>
      <c r="J141" s="166"/>
      <c r="K141" s="162"/>
      <c r="L141" s="97">
        <f>Tb.Financiering[[#This Row],[Te financieren]]-SUM(Tb.Financiering[[#This Row],[Eigen
bijdrage]:[Anders]])</f>
        <v>0</v>
      </c>
      <c r="M141" s="170" t="str">
        <f>IFERROR(VLOOKUP(Tb.Financiering[[#This Row],[Partnernaam]],Tbl.Projectpartners[[Naam]:[PNr.]],9,FALSE),"")</f>
        <v/>
      </c>
      <c r="N141" s="152" t="str">
        <f>IFERROR(VLOOKUP(Tb.Financiering[[#This Row],[Subsidiabele activiteit]],Tbl.Subsidiehoogte[[Subsidieactiviteit]:[SAnr.]],3,FALSE),"")</f>
        <v/>
      </c>
      <c r="O141" s="152" t="str">
        <f>_xlfn.CONCAT(Tb.Financiering[[#This Row],[Pnr.]],Tb.Financiering[[#This Row],[SAnr.]])</f>
        <v/>
      </c>
      <c r="P141" s="154">
        <f>IF(Tb.Financiering[[#This Row],[Pnr.]]=P$7,Tb.Financiering[[#This Row],[Te financieren]]-Tb.Financiering[[#This Row],[Eigen
bijdrage]]-Tb.Financiering[[#This Row],[Andere
subsidie(s)]]-Tb.Financiering[[#This Row],[Anders]],0)</f>
        <v>0</v>
      </c>
      <c r="Q141" s="154">
        <f>IF(Tb.Financiering[[#This Row],[Pnr.]]=Q$7,Tb.Financiering[[#This Row],[Te financieren]]-Tb.Financiering[[#This Row],[Eigen
bijdrage]]-Tb.Financiering[[#This Row],[Andere
subsidie(s)]]-Tb.Financiering[[#This Row],[Anders]],0)</f>
        <v>0</v>
      </c>
      <c r="R141" s="154">
        <f>IF(Tb.Financiering[[#This Row],[Pnr.]]=R$7,Tb.Financiering[[#This Row],[Te financieren]]-Tb.Financiering[[#This Row],[Eigen
bijdrage]]-Tb.Financiering[[#This Row],[Andere
subsidie(s)]]-Tb.Financiering[[#This Row],[Anders]],0)</f>
        <v>0</v>
      </c>
      <c r="S141" s="154">
        <f>IF(Tb.Financiering[[#This Row],[Pnr.]]=S$7,Tb.Financiering[[#This Row],[Te financieren]]-Tb.Financiering[[#This Row],[Eigen
bijdrage]]-Tb.Financiering[[#This Row],[Andere
subsidie(s)]]-Tb.Financiering[[#This Row],[Anders]],0)</f>
        <v>0</v>
      </c>
      <c r="T141" s="154">
        <f>IF(Tb.Financiering[[#This Row],[Pnr.]]=T$7,Tb.Financiering[[#This Row],[Te financieren]]-Tb.Financiering[[#This Row],[Eigen
bijdrage]]-Tb.Financiering[[#This Row],[Andere
subsidie(s)]]-Tb.Financiering[[#This Row],[Anders]],0)</f>
        <v>0</v>
      </c>
      <c r="U141" s="154">
        <f>IF(Tb.Financiering[[#This Row],[Pnr.]]=U$7,Tb.Financiering[[#This Row],[Te financieren]]-Tb.Financiering[[#This Row],[Eigen
bijdrage]]-Tb.Financiering[[#This Row],[Andere
subsidie(s)]]-Tb.Financiering[[#This Row],[Anders]],0)</f>
        <v>0</v>
      </c>
      <c r="V141" s="154">
        <f>IF(Tb.Financiering[[#This Row],[Pnr.]]=V$7,Tb.Financiering[[#This Row],[Te financieren]]-Tb.Financiering[[#This Row],[Eigen
bijdrage]]-Tb.Financiering[[#This Row],[Andere
subsidie(s)]]-Tb.Financiering[[#This Row],[Anders]],0)</f>
        <v>0</v>
      </c>
      <c r="W141" s="154">
        <f>IF(Tb.Financiering[[#This Row],[Pnr.]]=W$7,Tb.Financiering[[#This Row],[Te financieren]]-Tb.Financiering[[#This Row],[Eigen
bijdrage]]-Tb.Financiering[[#This Row],[Andere
subsidie(s)]]-Tb.Financiering[[#This Row],[Anders]],0)</f>
        <v>0</v>
      </c>
      <c r="X141" s="154">
        <f>IF(Tb.Financiering[[#This Row],[Pnr.]]=X$7,Tb.Financiering[[#This Row],[Te financieren]]-Tb.Financiering[[#This Row],[Eigen
bijdrage]]-Tb.Financiering[[#This Row],[Andere
subsidie(s)]]-Tb.Financiering[[#This Row],[Anders]],0)</f>
        <v>0</v>
      </c>
      <c r="Y141" s="154">
        <f>IF(Tb.Financiering[[#This Row],[Pnr.]]=Y$7,Tb.Financiering[[#This Row],[Te financieren]]-Tb.Financiering[[#This Row],[Eigen
bijdrage]]-Tb.Financiering[[#This Row],[Andere
subsidie(s)]]-Tb.Financiering[[#This Row],[Anders]],0)</f>
        <v>0</v>
      </c>
      <c r="Z141" s="154">
        <f>IF(Tb.Financiering[[#This Row],[Pnr.]]=Z$7,Tb.Financiering[[#This Row],[Te financieren]]-Tb.Financiering[[#This Row],[Eigen
bijdrage]]-Tb.Financiering[[#This Row],[Andere
subsidie(s)]]-Tb.Financiering[[#This Row],[Anders]],0)</f>
        <v>0</v>
      </c>
      <c r="AA141" s="154">
        <f>IF(Tb.Financiering[[#This Row],[Pnr.]]=AA$7,Tb.Financiering[[#This Row],[Te financieren]]-Tb.Financiering[[#This Row],[Eigen
bijdrage]]-Tb.Financiering[[#This Row],[Andere
subsidie(s)]]-Tb.Financiering[[#This Row],[Anders]],0)</f>
        <v>0</v>
      </c>
      <c r="AB141" s="154">
        <f>IF(Tb.Financiering[[#This Row],[Pnr.]]=AB$7,Tb.Financiering[[#This Row],[Te financieren]]-Tb.Financiering[[#This Row],[Eigen
bijdrage]]-Tb.Financiering[[#This Row],[Andere
subsidie(s)]]-Tb.Financiering[[#This Row],[Anders]],0)</f>
        <v>0</v>
      </c>
      <c r="AC141" s="154">
        <f>IF(Tb.Financiering[[#This Row],[Pnr.]]=AC$7,Tb.Financiering[[#This Row],[Te financieren]]-Tb.Financiering[[#This Row],[Eigen
bijdrage]]-Tb.Financiering[[#This Row],[Andere
subsidie(s)]]-Tb.Financiering[[#This Row],[Anders]],0)</f>
        <v>0</v>
      </c>
      <c r="AD141" s="154">
        <f>IF(Tb.Financiering[[#This Row],[Pnr.]]=AD$7,Tb.Financiering[[#This Row],[Te financieren]]-Tb.Financiering[[#This Row],[Eigen
bijdrage]]-Tb.Financiering[[#This Row],[Andere
subsidie(s)]]-Tb.Financiering[[#This Row],[Anders]],0)</f>
        <v>0</v>
      </c>
      <c r="AE141" s="154">
        <f>IF(Tb.Financiering[[#This Row],[Pnr.]]=AE$7,Tb.Financiering[[#This Row],[Te financieren]]-Tb.Financiering[[#This Row],[Eigen
bijdrage]]-Tb.Financiering[[#This Row],[Andere
subsidie(s)]]-Tb.Financiering[[#This Row],[Anders]],0)</f>
        <v>0</v>
      </c>
      <c r="AF141" s="154">
        <f>IF(Tb.Financiering[[#This Row],[Pnr.]]=AF$7,Tb.Financiering[[#This Row],[Te financieren]]-Tb.Financiering[[#This Row],[Eigen
bijdrage]]-Tb.Financiering[[#This Row],[Andere
subsidie(s)]]-Tb.Financiering[[#This Row],[Anders]],0)</f>
        <v>0</v>
      </c>
      <c r="AG141" s="154">
        <f>IF(Tb.Financiering[[#This Row],[Pnr.]]=AG$7,Tb.Financiering[[#This Row],[Te financieren]]-Tb.Financiering[[#This Row],[Eigen
bijdrage]]-Tb.Financiering[[#This Row],[Andere
subsidie(s)]]-Tb.Financiering[[#This Row],[Anders]],0)</f>
        <v>0</v>
      </c>
      <c r="AH141" s="154">
        <f>IF(Tb.Financiering[[#This Row],[Pnr.]]=AH$7,Tb.Financiering[[#This Row],[Te financieren]]-Tb.Financiering[[#This Row],[Eigen
bijdrage]]-Tb.Financiering[[#This Row],[Andere
subsidie(s)]]-Tb.Financiering[[#This Row],[Anders]],0)</f>
        <v>0</v>
      </c>
      <c r="AI141" s="154">
        <f>IF(Tb.Financiering[[#This Row],[Pnr.]]=AI$7,Tb.Financiering[[#This Row],[Te financieren]]-Tb.Financiering[[#This Row],[Eigen
bijdrage]]-Tb.Financiering[[#This Row],[Andere
subsidie(s)]]-Tb.Financiering[[#This Row],[Anders]],0)</f>
        <v>0</v>
      </c>
      <c r="AJ141" s="154">
        <f>IF(Tb.Financiering[[#This Row],[Pnr.]]=AJ$7,Tb.Financiering[[#This Row],[Te financieren]]-Tb.Financiering[[#This Row],[Eigen
bijdrage]]-Tb.Financiering[[#This Row],[Andere
subsidie(s)]]-Tb.Financiering[[#This Row],[Anders]],0)</f>
        <v>0</v>
      </c>
      <c r="AK141" s="154">
        <f>IF(Tb.Financiering[[#This Row],[Pnr.]]=AK$7,Tb.Financiering[[#This Row],[Te financieren]]-Tb.Financiering[[#This Row],[Eigen
bijdrage]]-Tb.Financiering[[#This Row],[Andere
subsidie(s)]]-Tb.Financiering[[#This Row],[Anders]],0)</f>
        <v>0</v>
      </c>
      <c r="AL141" s="154">
        <f>IF(Tb.Financiering[[#This Row],[Pnr.]]=AL$7,Tb.Financiering[[#This Row],[Te financieren]]-Tb.Financiering[[#This Row],[Eigen
bijdrage]]-Tb.Financiering[[#This Row],[Andere
subsidie(s)]]-Tb.Financiering[[#This Row],[Anders]],0)</f>
        <v>0</v>
      </c>
      <c r="AM141" s="154">
        <f>IF(Tb.Financiering[[#This Row],[Pnr.]]=AM$7,Tb.Financiering[[#This Row],[Te financieren]]-Tb.Financiering[[#This Row],[Eigen
bijdrage]]-Tb.Financiering[[#This Row],[Andere
subsidie(s)]]-Tb.Financiering[[#This Row],[Anders]],0)</f>
        <v>0</v>
      </c>
      <c r="AN141" s="154">
        <f>IF(Tb.Financiering[[#This Row],[Pnr.]]=AN$7,Tb.Financiering[[#This Row],[Te financieren]]-Tb.Financiering[[#This Row],[Eigen
bijdrage]]-Tb.Financiering[[#This Row],[Andere
subsidie(s)]]-Tb.Financiering[[#This Row],[Anders]],0)</f>
        <v>0</v>
      </c>
      <c r="AO141" s="154">
        <f>IF(Tb.Financiering[[#This Row],[Pnr.]]=AO$7,Tb.Financiering[[#This Row],[Te financieren]]-Tb.Financiering[[#This Row],[Eigen
bijdrage]]-Tb.Financiering[[#This Row],[Andere
subsidie(s)]]-Tb.Financiering[[#This Row],[Anders]],0)</f>
        <v>0</v>
      </c>
      <c r="AP141" s="154">
        <f>IF(Tb.Financiering[[#This Row],[Pnr.]]=AP$7,Tb.Financiering[[#This Row],[Te financieren]]-Tb.Financiering[[#This Row],[Eigen
bijdrage]]-Tb.Financiering[[#This Row],[Andere
subsidie(s)]]-Tb.Financiering[[#This Row],[Anders]],0)</f>
        <v>0</v>
      </c>
      <c r="AQ141" s="154">
        <f>IF(Tb.Financiering[[#This Row],[Pnr.]]=AQ$7,Tb.Financiering[[#This Row],[Te financieren]]-Tb.Financiering[[#This Row],[Eigen
bijdrage]]-Tb.Financiering[[#This Row],[Andere
subsidie(s)]]-Tb.Financiering[[#This Row],[Anders]],0)</f>
        <v>0</v>
      </c>
      <c r="AR141" s="154">
        <f>IF(Tb.Financiering[[#This Row],[Pnr.]]=AR$7,Tb.Financiering[[#This Row],[Te financieren]]-Tb.Financiering[[#This Row],[Eigen
bijdrage]]-Tb.Financiering[[#This Row],[Andere
subsidie(s)]]-Tb.Financiering[[#This Row],[Anders]],0)</f>
        <v>0</v>
      </c>
      <c r="AS141" s="154">
        <f>IF(Tb.Financiering[[#This Row],[Pnr.]]=AS$7,Tb.Financiering[[#This Row],[Te financieren]]-Tb.Financiering[[#This Row],[Eigen
bijdrage]]-Tb.Financiering[[#This Row],[Andere
subsidie(s)]]-Tb.Financiering[[#This Row],[Anders]],0)</f>
        <v>0</v>
      </c>
      <c r="AT141" s="154">
        <f>IF(Tb.Financiering[[#This Row],[Pnr.]]=AT$7,Tb.Financiering[[#This Row],[Te financieren]]-Tb.Financiering[[#This Row],[Eigen
bijdrage]]-Tb.Financiering[[#This Row],[Andere
subsidie(s)]]-Tb.Financiering[[#This Row],[Anders]],0)</f>
        <v>0</v>
      </c>
      <c r="AU141" s="154">
        <f>IF(Tb.Financiering[[#This Row],[Pnr.]]=AU$7,Tb.Financiering[[#This Row],[Te financieren]]-Tb.Financiering[[#This Row],[Eigen
bijdrage]]-Tb.Financiering[[#This Row],[Andere
subsidie(s)]]-Tb.Financiering[[#This Row],[Anders]],0)</f>
        <v>0</v>
      </c>
      <c r="AV141" s="154">
        <f>IF(Tb.Financiering[[#This Row],[Pnr.]]=AV$7,Tb.Financiering[[#This Row],[Te financieren]]-Tb.Financiering[[#This Row],[Eigen
bijdrage]]-Tb.Financiering[[#This Row],[Andere
subsidie(s)]]-Tb.Financiering[[#This Row],[Anders]],0)</f>
        <v>0</v>
      </c>
      <c r="AW141" s="154">
        <f>IF(Tb.Financiering[[#This Row],[Pnr.]]=AW$7,Tb.Financiering[[#This Row],[Te financieren]]-Tb.Financiering[[#This Row],[Eigen
bijdrage]]-Tb.Financiering[[#This Row],[Andere
subsidie(s)]]-Tb.Financiering[[#This Row],[Anders]],0)</f>
        <v>0</v>
      </c>
      <c r="AX141" s="154">
        <f>IF(Tb.Financiering[[#This Row],[Pnr.]]=AX$7,Tb.Financiering[[#This Row],[Te financieren]]-Tb.Financiering[[#This Row],[Eigen
bijdrage]]-Tb.Financiering[[#This Row],[Andere
subsidie(s)]]-Tb.Financiering[[#This Row],[Anders]],0)</f>
        <v>0</v>
      </c>
      <c r="AY141" s="154">
        <f>IF(Tb.Financiering[[#This Row],[Pnr.]]=AY$7,Tb.Financiering[[#This Row],[Te financieren]]-Tb.Financiering[[#This Row],[Eigen
bijdrage]]-Tb.Financiering[[#This Row],[Andere
subsidie(s)]]-Tb.Financiering[[#This Row],[Anders]],0)</f>
        <v>0</v>
      </c>
      <c r="AZ141" s="154">
        <f>IF(Tb.Financiering[[#This Row],[Pnr.]]=AZ$7,Tb.Financiering[[#This Row],[Te financieren]]-Tb.Financiering[[#This Row],[Eigen
bijdrage]]-Tb.Financiering[[#This Row],[Andere
subsidie(s)]]-Tb.Financiering[[#This Row],[Anders]],0)</f>
        <v>0</v>
      </c>
      <c r="BA141" s="154">
        <f>IF(Tb.Financiering[[#This Row],[Pnr.]]=BA$7,Tb.Financiering[[#This Row],[Te financieren]]-Tb.Financiering[[#This Row],[Eigen
bijdrage]]-Tb.Financiering[[#This Row],[Andere
subsidie(s)]]-Tb.Financiering[[#This Row],[Anders]],0)</f>
        <v>0</v>
      </c>
      <c r="BB141" s="154">
        <f>IF(Tb.Financiering[[#This Row],[Pnr.]]=BB$7,Tb.Financiering[[#This Row],[Te financieren]]-Tb.Financiering[[#This Row],[Eigen
bijdrage]]-Tb.Financiering[[#This Row],[Andere
subsidie(s)]]-Tb.Financiering[[#This Row],[Anders]],0)</f>
        <v>0</v>
      </c>
      <c r="BC141" s="154">
        <f>IF(Tb.Financiering[[#This Row],[Pnr.]]=BC$7,Tb.Financiering[[#This Row],[Te financieren]]-Tb.Financiering[[#This Row],[Eigen
bijdrage]]-Tb.Financiering[[#This Row],[Andere
subsidie(s)]]-Tb.Financiering[[#This Row],[Anders]],0)</f>
        <v>0</v>
      </c>
      <c r="BD141" s="154">
        <f>IF(Tb.Financiering[[#This Row],[Pnr.]]=BD$7,Tb.Financiering[[#This Row],[Te financieren]]-Tb.Financiering[[#This Row],[Eigen
bijdrage]]-Tb.Financiering[[#This Row],[Andere
subsidie(s)]]-Tb.Financiering[[#This Row],[Anders]],0)</f>
        <v>0</v>
      </c>
      <c r="BE141" s="154">
        <f>IF(Tb.Financiering[[#This Row],[Pnr.]]=BE$7,Tb.Financiering[[#This Row],[Te financieren]]-Tb.Financiering[[#This Row],[Eigen
bijdrage]]-Tb.Financiering[[#This Row],[Andere
subsidie(s)]]-Tb.Financiering[[#This Row],[Anders]],0)</f>
        <v>0</v>
      </c>
      <c r="BF141" s="154">
        <f>IF(Tb.Financiering[[#This Row],[Pnr.]]=BF$7,Tb.Financiering[[#This Row],[Te financieren]]-Tb.Financiering[[#This Row],[Eigen
bijdrage]]-Tb.Financiering[[#This Row],[Andere
subsidie(s)]]-Tb.Financiering[[#This Row],[Anders]],0)</f>
        <v>0</v>
      </c>
      <c r="BG141" s="154">
        <f>IF(Tb.Financiering[[#This Row],[Pnr.]]=BG$7,Tb.Financiering[[#This Row],[Te financieren]]-Tb.Financiering[[#This Row],[Eigen
bijdrage]]-Tb.Financiering[[#This Row],[Andere
subsidie(s)]]-Tb.Financiering[[#This Row],[Anders]],0)</f>
        <v>0</v>
      </c>
      <c r="BH141" s="154">
        <f>IF(Tb.Financiering[[#This Row],[Pnr.]]=BH$7,Tb.Financiering[[#This Row],[Te financieren]]-Tb.Financiering[[#This Row],[Eigen
bijdrage]]-Tb.Financiering[[#This Row],[Andere
subsidie(s)]]-Tb.Financiering[[#This Row],[Anders]],0)</f>
        <v>0</v>
      </c>
      <c r="BI141" s="154">
        <f>IF(Tb.Financiering[[#This Row],[Pnr.]]=BI$7,Tb.Financiering[[#This Row],[Te financieren]]-Tb.Financiering[[#This Row],[Eigen
bijdrage]]-Tb.Financiering[[#This Row],[Andere
subsidie(s)]]-Tb.Financiering[[#This Row],[Anders]],0)</f>
        <v>0</v>
      </c>
      <c r="BJ141" s="154">
        <f>IF(Tb.Financiering[[#This Row],[Pnr.]]=BJ$7,Tb.Financiering[[#This Row],[Te financieren]]-Tb.Financiering[[#This Row],[Eigen
bijdrage]]-Tb.Financiering[[#This Row],[Andere
subsidie(s)]]-Tb.Financiering[[#This Row],[Anders]],0)</f>
        <v>0</v>
      </c>
      <c r="BK141" s="154">
        <f>IF(Tb.Financiering[[#This Row],[Pnr.]]=BK$7,Tb.Financiering[[#This Row],[Te financieren]]-Tb.Financiering[[#This Row],[Eigen
bijdrage]]-Tb.Financiering[[#This Row],[Andere
subsidie(s)]]-Tb.Financiering[[#This Row],[Anders]],0)</f>
        <v>0</v>
      </c>
      <c r="BL141" s="154">
        <f>IF(Tb.Financiering[[#This Row],[Pnr.]]=BL$7,Tb.Financiering[[#This Row],[Te financieren]]-Tb.Financiering[[#This Row],[Eigen
bijdrage]]-Tb.Financiering[[#This Row],[Andere
subsidie(s)]]-Tb.Financiering[[#This Row],[Anders]],0)</f>
        <v>0</v>
      </c>
      <c r="BM141" s="154">
        <f>IF(Tb.Financiering[[#This Row],[Pnr.]]=BM$7,Tb.Financiering[[#This Row],[Te financieren]]-Tb.Financiering[[#This Row],[Eigen
bijdrage]]-Tb.Financiering[[#This Row],[Andere
subsidie(s)]]-Tb.Financiering[[#This Row],[Anders]],0)</f>
        <v>0</v>
      </c>
      <c r="BN141" s="259">
        <f>IF(Tb.Financiering[[#This Row],[Pnr.]]=BN$7,Tb.Financiering[[#This Row],[Eigen
bijdrage]]+Tb.Financiering[[#This Row],[Andere
subsidie(s)]]+Tb.Financiering[[#This Row],[Anders]],0)</f>
        <v>0</v>
      </c>
      <c r="BO141" s="259">
        <f>IF(Tb.Financiering[[#This Row],[Pnr.]]=BO$7,Tb.Financiering[[#This Row],[Eigen
bijdrage]]+Tb.Financiering[[#This Row],[Andere
subsidie(s)]]+Tb.Financiering[[#This Row],[Anders]],0)</f>
        <v>0</v>
      </c>
      <c r="BP141" s="259">
        <f>IF(Tb.Financiering[[#This Row],[Pnr.]]=BP$7,Tb.Financiering[[#This Row],[Eigen
bijdrage]]+Tb.Financiering[[#This Row],[Andere
subsidie(s)]]+Tb.Financiering[[#This Row],[Anders]],0)</f>
        <v>0</v>
      </c>
      <c r="BQ141" s="259">
        <f>IF(Tb.Financiering[[#This Row],[Pnr.]]=BQ$7,Tb.Financiering[[#This Row],[Eigen
bijdrage]]+Tb.Financiering[[#This Row],[Andere
subsidie(s)]]+Tb.Financiering[[#This Row],[Anders]],0)</f>
        <v>0</v>
      </c>
      <c r="BR141" s="259">
        <f>IF(Tb.Financiering[[#This Row],[Pnr.]]=BR$7,Tb.Financiering[[#This Row],[Eigen
bijdrage]]+Tb.Financiering[[#This Row],[Andere
subsidie(s)]]+Tb.Financiering[[#This Row],[Anders]],0)</f>
        <v>0</v>
      </c>
      <c r="BS141" s="259">
        <f>IF(Tb.Financiering[[#This Row],[Pnr.]]=BS$7,Tb.Financiering[[#This Row],[Eigen
bijdrage]]+Tb.Financiering[[#This Row],[Andere
subsidie(s)]]+Tb.Financiering[[#This Row],[Anders]],0)</f>
        <v>0</v>
      </c>
      <c r="BT141" s="259">
        <f>IF(Tb.Financiering[[#This Row],[Pnr.]]=BT$7,Tb.Financiering[[#This Row],[Eigen
bijdrage]]+Tb.Financiering[[#This Row],[Andere
subsidie(s)]]+Tb.Financiering[[#This Row],[Anders]],0)</f>
        <v>0</v>
      </c>
      <c r="BU141" s="259">
        <f>IF(Tb.Financiering[[#This Row],[Pnr.]]=BU$7,Tb.Financiering[[#This Row],[Eigen
bijdrage]]+Tb.Financiering[[#This Row],[Andere
subsidie(s)]]+Tb.Financiering[[#This Row],[Anders]],0)</f>
        <v>0</v>
      </c>
      <c r="BV141" s="259">
        <f>IF(Tb.Financiering[[#This Row],[Pnr.]]=BV$7,Tb.Financiering[[#This Row],[Eigen
bijdrage]]+Tb.Financiering[[#This Row],[Andere
subsidie(s)]]+Tb.Financiering[[#This Row],[Anders]],0)</f>
        <v>0</v>
      </c>
      <c r="BW141" s="259">
        <f>IF(Tb.Financiering[[#This Row],[Pnr.]]=BW$7,Tb.Financiering[[#This Row],[Eigen
bijdrage]]+Tb.Financiering[[#This Row],[Andere
subsidie(s)]]+Tb.Financiering[[#This Row],[Anders]],0)</f>
        <v>0</v>
      </c>
      <c r="BX141" s="259">
        <f>IF(Tb.Financiering[[#This Row],[Pnr.]]=BX$7,Tb.Financiering[[#This Row],[Eigen
bijdrage]]+Tb.Financiering[[#This Row],[Andere
subsidie(s)]]+Tb.Financiering[[#This Row],[Anders]],0)</f>
        <v>0</v>
      </c>
      <c r="BY141" s="259">
        <f>IF(Tb.Financiering[[#This Row],[Pnr.]]=BY$7,Tb.Financiering[[#This Row],[Eigen
bijdrage]]+Tb.Financiering[[#This Row],[Andere
subsidie(s)]]+Tb.Financiering[[#This Row],[Anders]],0)</f>
        <v>0</v>
      </c>
      <c r="BZ141" s="259">
        <f>IF(Tb.Financiering[[#This Row],[Pnr.]]=BZ$7,Tb.Financiering[[#This Row],[Eigen
bijdrage]]+Tb.Financiering[[#This Row],[Andere
subsidie(s)]]+Tb.Financiering[[#This Row],[Anders]],0)</f>
        <v>0</v>
      </c>
      <c r="CA141" s="259">
        <f>IF(Tb.Financiering[[#This Row],[Pnr.]]=CA$7,Tb.Financiering[[#This Row],[Eigen
bijdrage]]+Tb.Financiering[[#This Row],[Andere
subsidie(s)]]+Tb.Financiering[[#This Row],[Anders]],0)</f>
        <v>0</v>
      </c>
      <c r="CB141" s="259">
        <f>IF(Tb.Financiering[[#This Row],[Pnr.]]=CB$7,Tb.Financiering[[#This Row],[Eigen
bijdrage]]+Tb.Financiering[[#This Row],[Andere
subsidie(s)]]+Tb.Financiering[[#This Row],[Anders]],0)</f>
        <v>0</v>
      </c>
      <c r="CC141" s="259">
        <f>IF(Tb.Financiering[[#This Row],[Pnr.]]=CC$7,Tb.Financiering[[#This Row],[Eigen
bijdrage]]+Tb.Financiering[[#This Row],[Andere
subsidie(s)]]+Tb.Financiering[[#This Row],[Anders]],0)</f>
        <v>0</v>
      </c>
      <c r="CD141" s="259">
        <f>IF(Tb.Financiering[[#This Row],[Pnr.]]=CD$7,Tb.Financiering[[#This Row],[Eigen
bijdrage]]+Tb.Financiering[[#This Row],[Andere
subsidie(s)]]+Tb.Financiering[[#This Row],[Anders]],0)</f>
        <v>0</v>
      </c>
      <c r="CE141" s="259">
        <f>IF(Tb.Financiering[[#This Row],[Pnr.]]=CE$7,Tb.Financiering[[#This Row],[Eigen
bijdrage]]+Tb.Financiering[[#This Row],[Andere
subsidie(s)]]+Tb.Financiering[[#This Row],[Anders]],0)</f>
        <v>0</v>
      </c>
      <c r="CF141" s="259">
        <f>IF(Tb.Financiering[[#This Row],[Pnr.]]=CF$7,Tb.Financiering[[#This Row],[Eigen
bijdrage]]+Tb.Financiering[[#This Row],[Andere
subsidie(s)]]+Tb.Financiering[[#This Row],[Anders]],0)</f>
        <v>0</v>
      </c>
      <c r="CG141" s="259">
        <f>IF(Tb.Financiering[[#This Row],[Pnr.]]=CG$7,Tb.Financiering[[#This Row],[Eigen
bijdrage]]+Tb.Financiering[[#This Row],[Andere
subsidie(s)]]+Tb.Financiering[[#This Row],[Anders]],0)</f>
        <v>0</v>
      </c>
      <c r="CH141" s="259">
        <f>IF(Tb.Financiering[[#This Row],[Pnr.]]=CH$7,Tb.Financiering[[#This Row],[Eigen
bijdrage]]+Tb.Financiering[[#This Row],[Andere
subsidie(s)]]+Tb.Financiering[[#This Row],[Anders]],0)</f>
        <v>0</v>
      </c>
      <c r="CI141" s="259">
        <f>IF(Tb.Financiering[[#This Row],[Pnr.]]=CI$7,Tb.Financiering[[#This Row],[Eigen
bijdrage]]+Tb.Financiering[[#This Row],[Andere
subsidie(s)]]+Tb.Financiering[[#This Row],[Anders]],0)</f>
        <v>0</v>
      </c>
      <c r="CJ141" s="259">
        <f>IF(Tb.Financiering[[#This Row],[Pnr.]]=CJ$7,Tb.Financiering[[#This Row],[Eigen
bijdrage]]+Tb.Financiering[[#This Row],[Andere
subsidie(s)]]+Tb.Financiering[[#This Row],[Anders]],0)</f>
        <v>0</v>
      </c>
      <c r="CK141" s="259">
        <f>IF(Tb.Financiering[[#This Row],[Pnr.]]=CK$7,Tb.Financiering[[#This Row],[Eigen
bijdrage]]+Tb.Financiering[[#This Row],[Andere
subsidie(s)]]+Tb.Financiering[[#This Row],[Anders]],0)</f>
        <v>0</v>
      </c>
      <c r="CL141" s="259">
        <f>IF(Tb.Financiering[[#This Row],[Pnr.]]=CL$7,Tb.Financiering[[#This Row],[Eigen
bijdrage]]+Tb.Financiering[[#This Row],[Andere
subsidie(s)]]+Tb.Financiering[[#This Row],[Anders]],0)</f>
        <v>0</v>
      </c>
      <c r="CM141" s="259">
        <f>IF(Tb.Financiering[[#This Row],[Pnr.]]=CM$7,Tb.Financiering[[#This Row],[Eigen
bijdrage]]+Tb.Financiering[[#This Row],[Andere
subsidie(s)]]+Tb.Financiering[[#This Row],[Anders]],0)</f>
        <v>0</v>
      </c>
      <c r="CN141" s="259">
        <f>IF(Tb.Financiering[[#This Row],[Pnr.]]=CN$7,Tb.Financiering[[#This Row],[Eigen
bijdrage]]+Tb.Financiering[[#This Row],[Andere
subsidie(s)]]+Tb.Financiering[[#This Row],[Anders]],0)</f>
        <v>0</v>
      </c>
      <c r="CO141" s="259">
        <f>IF(Tb.Financiering[[#This Row],[Pnr.]]=CO$7,Tb.Financiering[[#This Row],[Eigen
bijdrage]]+Tb.Financiering[[#This Row],[Andere
subsidie(s)]]+Tb.Financiering[[#This Row],[Anders]],0)</f>
        <v>0</v>
      </c>
      <c r="CP141" s="259">
        <f>IF(Tb.Financiering[[#This Row],[Pnr.]]=CP$7,Tb.Financiering[[#This Row],[Eigen
bijdrage]]+Tb.Financiering[[#This Row],[Andere
subsidie(s)]]+Tb.Financiering[[#This Row],[Anders]],0)</f>
        <v>0</v>
      </c>
      <c r="CQ141" s="259">
        <f>IF(Tb.Financiering[[#This Row],[Pnr.]]=CQ$7,Tb.Financiering[[#This Row],[Eigen
bijdrage]]+Tb.Financiering[[#This Row],[Andere
subsidie(s)]]+Tb.Financiering[[#This Row],[Anders]],0)</f>
        <v>0</v>
      </c>
      <c r="CR141" s="259">
        <f>IF(Tb.Financiering[[#This Row],[Pnr.]]=CR$7,Tb.Financiering[[#This Row],[Eigen
bijdrage]]+Tb.Financiering[[#This Row],[Andere
subsidie(s)]]+Tb.Financiering[[#This Row],[Anders]],0)</f>
        <v>0</v>
      </c>
      <c r="CS141" s="259">
        <f>IF(Tb.Financiering[[#This Row],[Pnr.]]=CS$7,Tb.Financiering[[#This Row],[Eigen
bijdrage]]+Tb.Financiering[[#This Row],[Andere
subsidie(s)]]+Tb.Financiering[[#This Row],[Anders]],0)</f>
        <v>0</v>
      </c>
      <c r="CT141" s="259">
        <f>IF(Tb.Financiering[[#This Row],[Pnr.]]=CT$7,Tb.Financiering[[#This Row],[Eigen
bijdrage]]+Tb.Financiering[[#This Row],[Andere
subsidie(s)]]+Tb.Financiering[[#This Row],[Anders]],0)</f>
        <v>0</v>
      </c>
      <c r="CU141" s="259">
        <f>IF(Tb.Financiering[[#This Row],[Pnr.]]=CU$7,Tb.Financiering[[#This Row],[Eigen
bijdrage]]+Tb.Financiering[[#This Row],[Andere
subsidie(s)]]+Tb.Financiering[[#This Row],[Anders]],0)</f>
        <v>0</v>
      </c>
      <c r="CV141" s="259">
        <f>IF(Tb.Financiering[[#This Row],[Pnr.]]=CV$7,Tb.Financiering[[#This Row],[Eigen
bijdrage]]+Tb.Financiering[[#This Row],[Andere
subsidie(s)]]+Tb.Financiering[[#This Row],[Anders]],0)</f>
        <v>0</v>
      </c>
      <c r="CW141" s="259">
        <f>IF(Tb.Financiering[[#This Row],[Pnr.]]=CW$7,Tb.Financiering[[#This Row],[Eigen
bijdrage]]+Tb.Financiering[[#This Row],[Andere
subsidie(s)]]+Tb.Financiering[[#This Row],[Anders]],0)</f>
        <v>0</v>
      </c>
      <c r="CX141" s="259">
        <f>IF(Tb.Financiering[[#This Row],[Pnr.]]=CX$7,Tb.Financiering[[#This Row],[Eigen
bijdrage]]+Tb.Financiering[[#This Row],[Andere
subsidie(s)]]+Tb.Financiering[[#This Row],[Anders]],0)</f>
        <v>0</v>
      </c>
      <c r="CY141" s="259">
        <f>IF(Tb.Financiering[[#This Row],[Pnr.]]=CY$7,Tb.Financiering[[#This Row],[Eigen
bijdrage]]+Tb.Financiering[[#This Row],[Andere
subsidie(s)]]+Tb.Financiering[[#This Row],[Anders]],0)</f>
        <v>0</v>
      </c>
      <c r="CZ141" s="259">
        <f>IF(Tb.Financiering[[#This Row],[Pnr.]]=CZ$7,Tb.Financiering[[#This Row],[Eigen
bijdrage]]+Tb.Financiering[[#This Row],[Andere
subsidie(s)]]+Tb.Financiering[[#This Row],[Anders]],0)</f>
        <v>0</v>
      </c>
      <c r="DA141" s="259">
        <f>IF(Tb.Financiering[[#This Row],[Pnr.]]=DA$7,Tb.Financiering[[#This Row],[Eigen
bijdrage]]+Tb.Financiering[[#This Row],[Andere
subsidie(s)]]+Tb.Financiering[[#This Row],[Anders]],0)</f>
        <v>0</v>
      </c>
      <c r="DB141" s="259">
        <f>IF(Tb.Financiering[[#This Row],[Pnr.]]=DB$7,Tb.Financiering[[#This Row],[Eigen
bijdrage]]+Tb.Financiering[[#This Row],[Andere
subsidie(s)]]+Tb.Financiering[[#This Row],[Anders]],0)</f>
        <v>0</v>
      </c>
      <c r="DC141" s="259">
        <f>IF(Tb.Financiering[[#This Row],[Pnr.]]=DC$7,Tb.Financiering[[#This Row],[Eigen
bijdrage]]+Tb.Financiering[[#This Row],[Andere
subsidie(s)]]+Tb.Financiering[[#This Row],[Anders]],0)</f>
        <v>0</v>
      </c>
      <c r="DD141" s="259">
        <f>IF(Tb.Financiering[[#This Row],[Pnr.]]=DD$7,Tb.Financiering[[#This Row],[Eigen
bijdrage]]+Tb.Financiering[[#This Row],[Andere
subsidie(s)]]+Tb.Financiering[[#This Row],[Anders]],0)</f>
        <v>0</v>
      </c>
      <c r="DE141" s="259">
        <f>IF(Tb.Financiering[[#This Row],[Pnr.]]=DE$7,Tb.Financiering[[#This Row],[Eigen
bijdrage]]+Tb.Financiering[[#This Row],[Andere
subsidie(s)]]+Tb.Financiering[[#This Row],[Anders]],0)</f>
        <v>0</v>
      </c>
      <c r="DF141" s="259">
        <f>IF(Tb.Financiering[[#This Row],[Pnr.]]=DF$7,Tb.Financiering[[#This Row],[Eigen
bijdrage]]+Tb.Financiering[[#This Row],[Andere
subsidie(s)]]+Tb.Financiering[[#This Row],[Anders]],0)</f>
        <v>0</v>
      </c>
      <c r="DG141" s="259">
        <f>IF(Tb.Financiering[[#This Row],[Pnr.]]=DG$7,Tb.Financiering[[#This Row],[Eigen
bijdrage]]+Tb.Financiering[[#This Row],[Andere
subsidie(s)]]+Tb.Financiering[[#This Row],[Anders]],0)</f>
        <v>0</v>
      </c>
      <c r="DH141" s="259">
        <f>IF(Tb.Financiering[[#This Row],[Pnr.]]=DH$7,Tb.Financiering[[#This Row],[Eigen
bijdrage]]+Tb.Financiering[[#This Row],[Andere
subsidie(s)]]+Tb.Financiering[[#This Row],[Anders]],0)</f>
        <v>0</v>
      </c>
      <c r="DI141" s="259">
        <f>IF(Tb.Financiering[[#This Row],[Pnr.]]=DI$7,Tb.Financiering[[#This Row],[Eigen
bijdrage]]+Tb.Financiering[[#This Row],[Andere
subsidie(s)]]+Tb.Financiering[[#This Row],[Anders]],0)</f>
        <v>0</v>
      </c>
      <c r="DJ141" s="259">
        <f>IF(Tb.Financiering[[#This Row],[Pnr.]]=DJ$7,Tb.Financiering[[#This Row],[Eigen
bijdrage]]+Tb.Financiering[[#This Row],[Andere
subsidie(s)]]+Tb.Financiering[[#This Row],[Anders]],0)</f>
        <v>0</v>
      </c>
      <c r="DK141" s="259">
        <f>IF(Tb.Financiering[[#This Row],[Pnr.]]=DK$7,Tb.Financiering[[#This Row],[Eigen
bijdrage]]+Tb.Financiering[[#This Row],[Andere
subsidie(s)]]+Tb.Financiering[[#This Row],[Anders]],0)</f>
        <v>0</v>
      </c>
      <c r="XEZ141" s="267"/>
      <c r="XFA141" s="267"/>
      <c r="XFB141" s="267"/>
      <c r="XFC141" s="267"/>
      <c r="XFD141" s="31"/>
    </row>
    <row r="142" spans="1:115 16380:16384" s="4" customFormat="1" x14ac:dyDescent="0.3">
      <c r="A142" s="31"/>
      <c r="B142" s="147"/>
      <c r="C142" s="147"/>
      <c r="D142" s="11">
        <f>SUMIF(Tbl.Kosten[PSAnr.],Tb.Financiering[[#This Row],[PSAnr.]],Tbl.Kosten[Totaal kosten])</f>
        <v>0</v>
      </c>
      <c r="E142" s="164">
        <f>SUMIF(Tbl.Kosten[PSAnr.],Tb.Financiering[[#This Row],[PSAnr.]],Tbl.Kosten[Subsidie])</f>
        <v>0</v>
      </c>
      <c r="F142" s="165"/>
      <c r="G142" s="164">
        <f>Tb.Financiering[[#This Row],[Begrote kosten]]-Tb.Financiering[[#This Row],[Berekende GLB subsidie]]-Tb.Financiering[[#This Row],[Correctie GLB subsidie]]</f>
        <v>0</v>
      </c>
      <c r="H142" s="166"/>
      <c r="I142" s="166"/>
      <c r="J142" s="166"/>
      <c r="K142" s="162"/>
      <c r="L142" s="97">
        <f>Tb.Financiering[[#This Row],[Te financieren]]-SUM(Tb.Financiering[[#This Row],[Eigen
bijdrage]:[Anders]])</f>
        <v>0</v>
      </c>
      <c r="M142" s="170" t="str">
        <f>IFERROR(VLOOKUP(Tb.Financiering[[#This Row],[Partnernaam]],Tbl.Projectpartners[[Naam]:[PNr.]],9,FALSE),"")</f>
        <v/>
      </c>
      <c r="N142" s="152" t="str">
        <f>IFERROR(VLOOKUP(Tb.Financiering[[#This Row],[Subsidiabele activiteit]],Tbl.Subsidiehoogte[[Subsidieactiviteit]:[SAnr.]],3,FALSE),"")</f>
        <v/>
      </c>
      <c r="O142" s="152" t="str">
        <f>_xlfn.CONCAT(Tb.Financiering[[#This Row],[Pnr.]],Tb.Financiering[[#This Row],[SAnr.]])</f>
        <v/>
      </c>
      <c r="P142" s="154">
        <f>IF(Tb.Financiering[[#This Row],[Pnr.]]=P$7,Tb.Financiering[[#This Row],[Te financieren]]-Tb.Financiering[[#This Row],[Eigen
bijdrage]]-Tb.Financiering[[#This Row],[Andere
subsidie(s)]]-Tb.Financiering[[#This Row],[Anders]],0)</f>
        <v>0</v>
      </c>
      <c r="Q142" s="154">
        <f>IF(Tb.Financiering[[#This Row],[Pnr.]]=Q$7,Tb.Financiering[[#This Row],[Te financieren]]-Tb.Financiering[[#This Row],[Eigen
bijdrage]]-Tb.Financiering[[#This Row],[Andere
subsidie(s)]]-Tb.Financiering[[#This Row],[Anders]],0)</f>
        <v>0</v>
      </c>
      <c r="R142" s="154">
        <f>IF(Tb.Financiering[[#This Row],[Pnr.]]=R$7,Tb.Financiering[[#This Row],[Te financieren]]-Tb.Financiering[[#This Row],[Eigen
bijdrage]]-Tb.Financiering[[#This Row],[Andere
subsidie(s)]]-Tb.Financiering[[#This Row],[Anders]],0)</f>
        <v>0</v>
      </c>
      <c r="S142" s="154">
        <f>IF(Tb.Financiering[[#This Row],[Pnr.]]=S$7,Tb.Financiering[[#This Row],[Te financieren]]-Tb.Financiering[[#This Row],[Eigen
bijdrage]]-Tb.Financiering[[#This Row],[Andere
subsidie(s)]]-Tb.Financiering[[#This Row],[Anders]],0)</f>
        <v>0</v>
      </c>
      <c r="T142" s="154">
        <f>IF(Tb.Financiering[[#This Row],[Pnr.]]=T$7,Tb.Financiering[[#This Row],[Te financieren]]-Tb.Financiering[[#This Row],[Eigen
bijdrage]]-Tb.Financiering[[#This Row],[Andere
subsidie(s)]]-Tb.Financiering[[#This Row],[Anders]],0)</f>
        <v>0</v>
      </c>
      <c r="U142" s="154">
        <f>IF(Tb.Financiering[[#This Row],[Pnr.]]=U$7,Tb.Financiering[[#This Row],[Te financieren]]-Tb.Financiering[[#This Row],[Eigen
bijdrage]]-Tb.Financiering[[#This Row],[Andere
subsidie(s)]]-Tb.Financiering[[#This Row],[Anders]],0)</f>
        <v>0</v>
      </c>
      <c r="V142" s="154">
        <f>IF(Tb.Financiering[[#This Row],[Pnr.]]=V$7,Tb.Financiering[[#This Row],[Te financieren]]-Tb.Financiering[[#This Row],[Eigen
bijdrage]]-Tb.Financiering[[#This Row],[Andere
subsidie(s)]]-Tb.Financiering[[#This Row],[Anders]],0)</f>
        <v>0</v>
      </c>
      <c r="W142" s="154">
        <f>IF(Tb.Financiering[[#This Row],[Pnr.]]=W$7,Tb.Financiering[[#This Row],[Te financieren]]-Tb.Financiering[[#This Row],[Eigen
bijdrage]]-Tb.Financiering[[#This Row],[Andere
subsidie(s)]]-Tb.Financiering[[#This Row],[Anders]],0)</f>
        <v>0</v>
      </c>
      <c r="X142" s="154">
        <f>IF(Tb.Financiering[[#This Row],[Pnr.]]=X$7,Tb.Financiering[[#This Row],[Te financieren]]-Tb.Financiering[[#This Row],[Eigen
bijdrage]]-Tb.Financiering[[#This Row],[Andere
subsidie(s)]]-Tb.Financiering[[#This Row],[Anders]],0)</f>
        <v>0</v>
      </c>
      <c r="Y142" s="154">
        <f>IF(Tb.Financiering[[#This Row],[Pnr.]]=Y$7,Tb.Financiering[[#This Row],[Te financieren]]-Tb.Financiering[[#This Row],[Eigen
bijdrage]]-Tb.Financiering[[#This Row],[Andere
subsidie(s)]]-Tb.Financiering[[#This Row],[Anders]],0)</f>
        <v>0</v>
      </c>
      <c r="Z142" s="154">
        <f>IF(Tb.Financiering[[#This Row],[Pnr.]]=Z$7,Tb.Financiering[[#This Row],[Te financieren]]-Tb.Financiering[[#This Row],[Eigen
bijdrage]]-Tb.Financiering[[#This Row],[Andere
subsidie(s)]]-Tb.Financiering[[#This Row],[Anders]],0)</f>
        <v>0</v>
      </c>
      <c r="AA142" s="154">
        <f>IF(Tb.Financiering[[#This Row],[Pnr.]]=AA$7,Tb.Financiering[[#This Row],[Te financieren]]-Tb.Financiering[[#This Row],[Eigen
bijdrage]]-Tb.Financiering[[#This Row],[Andere
subsidie(s)]]-Tb.Financiering[[#This Row],[Anders]],0)</f>
        <v>0</v>
      </c>
      <c r="AB142" s="154">
        <f>IF(Tb.Financiering[[#This Row],[Pnr.]]=AB$7,Tb.Financiering[[#This Row],[Te financieren]]-Tb.Financiering[[#This Row],[Eigen
bijdrage]]-Tb.Financiering[[#This Row],[Andere
subsidie(s)]]-Tb.Financiering[[#This Row],[Anders]],0)</f>
        <v>0</v>
      </c>
      <c r="AC142" s="154">
        <f>IF(Tb.Financiering[[#This Row],[Pnr.]]=AC$7,Tb.Financiering[[#This Row],[Te financieren]]-Tb.Financiering[[#This Row],[Eigen
bijdrage]]-Tb.Financiering[[#This Row],[Andere
subsidie(s)]]-Tb.Financiering[[#This Row],[Anders]],0)</f>
        <v>0</v>
      </c>
      <c r="AD142" s="154">
        <f>IF(Tb.Financiering[[#This Row],[Pnr.]]=AD$7,Tb.Financiering[[#This Row],[Te financieren]]-Tb.Financiering[[#This Row],[Eigen
bijdrage]]-Tb.Financiering[[#This Row],[Andere
subsidie(s)]]-Tb.Financiering[[#This Row],[Anders]],0)</f>
        <v>0</v>
      </c>
      <c r="AE142" s="154">
        <f>IF(Tb.Financiering[[#This Row],[Pnr.]]=AE$7,Tb.Financiering[[#This Row],[Te financieren]]-Tb.Financiering[[#This Row],[Eigen
bijdrage]]-Tb.Financiering[[#This Row],[Andere
subsidie(s)]]-Tb.Financiering[[#This Row],[Anders]],0)</f>
        <v>0</v>
      </c>
      <c r="AF142" s="154">
        <f>IF(Tb.Financiering[[#This Row],[Pnr.]]=AF$7,Tb.Financiering[[#This Row],[Te financieren]]-Tb.Financiering[[#This Row],[Eigen
bijdrage]]-Tb.Financiering[[#This Row],[Andere
subsidie(s)]]-Tb.Financiering[[#This Row],[Anders]],0)</f>
        <v>0</v>
      </c>
      <c r="AG142" s="154">
        <f>IF(Tb.Financiering[[#This Row],[Pnr.]]=AG$7,Tb.Financiering[[#This Row],[Te financieren]]-Tb.Financiering[[#This Row],[Eigen
bijdrage]]-Tb.Financiering[[#This Row],[Andere
subsidie(s)]]-Tb.Financiering[[#This Row],[Anders]],0)</f>
        <v>0</v>
      </c>
      <c r="AH142" s="154">
        <f>IF(Tb.Financiering[[#This Row],[Pnr.]]=AH$7,Tb.Financiering[[#This Row],[Te financieren]]-Tb.Financiering[[#This Row],[Eigen
bijdrage]]-Tb.Financiering[[#This Row],[Andere
subsidie(s)]]-Tb.Financiering[[#This Row],[Anders]],0)</f>
        <v>0</v>
      </c>
      <c r="AI142" s="154">
        <f>IF(Tb.Financiering[[#This Row],[Pnr.]]=AI$7,Tb.Financiering[[#This Row],[Te financieren]]-Tb.Financiering[[#This Row],[Eigen
bijdrage]]-Tb.Financiering[[#This Row],[Andere
subsidie(s)]]-Tb.Financiering[[#This Row],[Anders]],0)</f>
        <v>0</v>
      </c>
      <c r="AJ142" s="154">
        <f>IF(Tb.Financiering[[#This Row],[Pnr.]]=AJ$7,Tb.Financiering[[#This Row],[Te financieren]]-Tb.Financiering[[#This Row],[Eigen
bijdrage]]-Tb.Financiering[[#This Row],[Andere
subsidie(s)]]-Tb.Financiering[[#This Row],[Anders]],0)</f>
        <v>0</v>
      </c>
      <c r="AK142" s="154">
        <f>IF(Tb.Financiering[[#This Row],[Pnr.]]=AK$7,Tb.Financiering[[#This Row],[Te financieren]]-Tb.Financiering[[#This Row],[Eigen
bijdrage]]-Tb.Financiering[[#This Row],[Andere
subsidie(s)]]-Tb.Financiering[[#This Row],[Anders]],0)</f>
        <v>0</v>
      </c>
      <c r="AL142" s="154">
        <f>IF(Tb.Financiering[[#This Row],[Pnr.]]=AL$7,Tb.Financiering[[#This Row],[Te financieren]]-Tb.Financiering[[#This Row],[Eigen
bijdrage]]-Tb.Financiering[[#This Row],[Andere
subsidie(s)]]-Tb.Financiering[[#This Row],[Anders]],0)</f>
        <v>0</v>
      </c>
      <c r="AM142" s="154">
        <f>IF(Tb.Financiering[[#This Row],[Pnr.]]=AM$7,Tb.Financiering[[#This Row],[Te financieren]]-Tb.Financiering[[#This Row],[Eigen
bijdrage]]-Tb.Financiering[[#This Row],[Andere
subsidie(s)]]-Tb.Financiering[[#This Row],[Anders]],0)</f>
        <v>0</v>
      </c>
      <c r="AN142" s="154">
        <f>IF(Tb.Financiering[[#This Row],[Pnr.]]=AN$7,Tb.Financiering[[#This Row],[Te financieren]]-Tb.Financiering[[#This Row],[Eigen
bijdrage]]-Tb.Financiering[[#This Row],[Andere
subsidie(s)]]-Tb.Financiering[[#This Row],[Anders]],0)</f>
        <v>0</v>
      </c>
      <c r="AO142" s="154">
        <f>IF(Tb.Financiering[[#This Row],[Pnr.]]=AO$7,Tb.Financiering[[#This Row],[Te financieren]]-Tb.Financiering[[#This Row],[Eigen
bijdrage]]-Tb.Financiering[[#This Row],[Andere
subsidie(s)]]-Tb.Financiering[[#This Row],[Anders]],0)</f>
        <v>0</v>
      </c>
      <c r="AP142" s="154">
        <f>IF(Tb.Financiering[[#This Row],[Pnr.]]=AP$7,Tb.Financiering[[#This Row],[Te financieren]]-Tb.Financiering[[#This Row],[Eigen
bijdrage]]-Tb.Financiering[[#This Row],[Andere
subsidie(s)]]-Tb.Financiering[[#This Row],[Anders]],0)</f>
        <v>0</v>
      </c>
      <c r="AQ142" s="154">
        <f>IF(Tb.Financiering[[#This Row],[Pnr.]]=AQ$7,Tb.Financiering[[#This Row],[Te financieren]]-Tb.Financiering[[#This Row],[Eigen
bijdrage]]-Tb.Financiering[[#This Row],[Andere
subsidie(s)]]-Tb.Financiering[[#This Row],[Anders]],0)</f>
        <v>0</v>
      </c>
      <c r="AR142" s="154">
        <f>IF(Tb.Financiering[[#This Row],[Pnr.]]=AR$7,Tb.Financiering[[#This Row],[Te financieren]]-Tb.Financiering[[#This Row],[Eigen
bijdrage]]-Tb.Financiering[[#This Row],[Andere
subsidie(s)]]-Tb.Financiering[[#This Row],[Anders]],0)</f>
        <v>0</v>
      </c>
      <c r="AS142" s="154">
        <f>IF(Tb.Financiering[[#This Row],[Pnr.]]=AS$7,Tb.Financiering[[#This Row],[Te financieren]]-Tb.Financiering[[#This Row],[Eigen
bijdrage]]-Tb.Financiering[[#This Row],[Andere
subsidie(s)]]-Tb.Financiering[[#This Row],[Anders]],0)</f>
        <v>0</v>
      </c>
      <c r="AT142" s="154">
        <f>IF(Tb.Financiering[[#This Row],[Pnr.]]=AT$7,Tb.Financiering[[#This Row],[Te financieren]]-Tb.Financiering[[#This Row],[Eigen
bijdrage]]-Tb.Financiering[[#This Row],[Andere
subsidie(s)]]-Tb.Financiering[[#This Row],[Anders]],0)</f>
        <v>0</v>
      </c>
      <c r="AU142" s="154">
        <f>IF(Tb.Financiering[[#This Row],[Pnr.]]=AU$7,Tb.Financiering[[#This Row],[Te financieren]]-Tb.Financiering[[#This Row],[Eigen
bijdrage]]-Tb.Financiering[[#This Row],[Andere
subsidie(s)]]-Tb.Financiering[[#This Row],[Anders]],0)</f>
        <v>0</v>
      </c>
      <c r="AV142" s="154">
        <f>IF(Tb.Financiering[[#This Row],[Pnr.]]=AV$7,Tb.Financiering[[#This Row],[Te financieren]]-Tb.Financiering[[#This Row],[Eigen
bijdrage]]-Tb.Financiering[[#This Row],[Andere
subsidie(s)]]-Tb.Financiering[[#This Row],[Anders]],0)</f>
        <v>0</v>
      </c>
      <c r="AW142" s="154">
        <f>IF(Tb.Financiering[[#This Row],[Pnr.]]=AW$7,Tb.Financiering[[#This Row],[Te financieren]]-Tb.Financiering[[#This Row],[Eigen
bijdrage]]-Tb.Financiering[[#This Row],[Andere
subsidie(s)]]-Tb.Financiering[[#This Row],[Anders]],0)</f>
        <v>0</v>
      </c>
      <c r="AX142" s="154">
        <f>IF(Tb.Financiering[[#This Row],[Pnr.]]=AX$7,Tb.Financiering[[#This Row],[Te financieren]]-Tb.Financiering[[#This Row],[Eigen
bijdrage]]-Tb.Financiering[[#This Row],[Andere
subsidie(s)]]-Tb.Financiering[[#This Row],[Anders]],0)</f>
        <v>0</v>
      </c>
      <c r="AY142" s="154">
        <f>IF(Tb.Financiering[[#This Row],[Pnr.]]=AY$7,Tb.Financiering[[#This Row],[Te financieren]]-Tb.Financiering[[#This Row],[Eigen
bijdrage]]-Tb.Financiering[[#This Row],[Andere
subsidie(s)]]-Tb.Financiering[[#This Row],[Anders]],0)</f>
        <v>0</v>
      </c>
      <c r="AZ142" s="154">
        <f>IF(Tb.Financiering[[#This Row],[Pnr.]]=AZ$7,Tb.Financiering[[#This Row],[Te financieren]]-Tb.Financiering[[#This Row],[Eigen
bijdrage]]-Tb.Financiering[[#This Row],[Andere
subsidie(s)]]-Tb.Financiering[[#This Row],[Anders]],0)</f>
        <v>0</v>
      </c>
      <c r="BA142" s="154">
        <f>IF(Tb.Financiering[[#This Row],[Pnr.]]=BA$7,Tb.Financiering[[#This Row],[Te financieren]]-Tb.Financiering[[#This Row],[Eigen
bijdrage]]-Tb.Financiering[[#This Row],[Andere
subsidie(s)]]-Tb.Financiering[[#This Row],[Anders]],0)</f>
        <v>0</v>
      </c>
      <c r="BB142" s="154">
        <f>IF(Tb.Financiering[[#This Row],[Pnr.]]=BB$7,Tb.Financiering[[#This Row],[Te financieren]]-Tb.Financiering[[#This Row],[Eigen
bijdrage]]-Tb.Financiering[[#This Row],[Andere
subsidie(s)]]-Tb.Financiering[[#This Row],[Anders]],0)</f>
        <v>0</v>
      </c>
      <c r="BC142" s="154">
        <f>IF(Tb.Financiering[[#This Row],[Pnr.]]=BC$7,Tb.Financiering[[#This Row],[Te financieren]]-Tb.Financiering[[#This Row],[Eigen
bijdrage]]-Tb.Financiering[[#This Row],[Andere
subsidie(s)]]-Tb.Financiering[[#This Row],[Anders]],0)</f>
        <v>0</v>
      </c>
      <c r="BD142" s="154">
        <f>IF(Tb.Financiering[[#This Row],[Pnr.]]=BD$7,Tb.Financiering[[#This Row],[Te financieren]]-Tb.Financiering[[#This Row],[Eigen
bijdrage]]-Tb.Financiering[[#This Row],[Andere
subsidie(s)]]-Tb.Financiering[[#This Row],[Anders]],0)</f>
        <v>0</v>
      </c>
      <c r="BE142" s="154">
        <f>IF(Tb.Financiering[[#This Row],[Pnr.]]=BE$7,Tb.Financiering[[#This Row],[Te financieren]]-Tb.Financiering[[#This Row],[Eigen
bijdrage]]-Tb.Financiering[[#This Row],[Andere
subsidie(s)]]-Tb.Financiering[[#This Row],[Anders]],0)</f>
        <v>0</v>
      </c>
      <c r="BF142" s="154">
        <f>IF(Tb.Financiering[[#This Row],[Pnr.]]=BF$7,Tb.Financiering[[#This Row],[Te financieren]]-Tb.Financiering[[#This Row],[Eigen
bijdrage]]-Tb.Financiering[[#This Row],[Andere
subsidie(s)]]-Tb.Financiering[[#This Row],[Anders]],0)</f>
        <v>0</v>
      </c>
      <c r="BG142" s="154">
        <f>IF(Tb.Financiering[[#This Row],[Pnr.]]=BG$7,Tb.Financiering[[#This Row],[Te financieren]]-Tb.Financiering[[#This Row],[Eigen
bijdrage]]-Tb.Financiering[[#This Row],[Andere
subsidie(s)]]-Tb.Financiering[[#This Row],[Anders]],0)</f>
        <v>0</v>
      </c>
      <c r="BH142" s="154">
        <f>IF(Tb.Financiering[[#This Row],[Pnr.]]=BH$7,Tb.Financiering[[#This Row],[Te financieren]]-Tb.Financiering[[#This Row],[Eigen
bijdrage]]-Tb.Financiering[[#This Row],[Andere
subsidie(s)]]-Tb.Financiering[[#This Row],[Anders]],0)</f>
        <v>0</v>
      </c>
      <c r="BI142" s="154">
        <f>IF(Tb.Financiering[[#This Row],[Pnr.]]=BI$7,Tb.Financiering[[#This Row],[Te financieren]]-Tb.Financiering[[#This Row],[Eigen
bijdrage]]-Tb.Financiering[[#This Row],[Andere
subsidie(s)]]-Tb.Financiering[[#This Row],[Anders]],0)</f>
        <v>0</v>
      </c>
      <c r="BJ142" s="154">
        <f>IF(Tb.Financiering[[#This Row],[Pnr.]]=BJ$7,Tb.Financiering[[#This Row],[Te financieren]]-Tb.Financiering[[#This Row],[Eigen
bijdrage]]-Tb.Financiering[[#This Row],[Andere
subsidie(s)]]-Tb.Financiering[[#This Row],[Anders]],0)</f>
        <v>0</v>
      </c>
      <c r="BK142" s="154">
        <f>IF(Tb.Financiering[[#This Row],[Pnr.]]=BK$7,Tb.Financiering[[#This Row],[Te financieren]]-Tb.Financiering[[#This Row],[Eigen
bijdrage]]-Tb.Financiering[[#This Row],[Andere
subsidie(s)]]-Tb.Financiering[[#This Row],[Anders]],0)</f>
        <v>0</v>
      </c>
      <c r="BL142" s="154">
        <f>IF(Tb.Financiering[[#This Row],[Pnr.]]=BL$7,Tb.Financiering[[#This Row],[Te financieren]]-Tb.Financiering[[#This Row],[Eigen
bijdrage]]-Tb.Financiering[[#This Row],[Andere
subsidie(s)]]-Tb.Financiering[[#This Row],[Anders]],0)</f>
        <v>0</v>
      </c>
      <c r="BM142" s="154">
        <f>IF(Tb.Financiering[[#This Row],[Pnr.]]=BM$7,Tb.Financiering[[#This Row],[Te financieren]]-Tb.Financiering[[#This Row],[Eigen
bijdrage]]-Tb.Financiering[[#This Row],[Andere
subsidie(s)]]-Tb.Financiering[[#This Row],[Anders]],0)</f>
        <v>0</v>
      </c>
      <c r="BN142" s="259">
        <f>IF(Tb.Financiering[[#This Row],[Pnr.]]=BN$7,Tb.Financiering[[#This Row],[Eigen
bijdrage]]+Tb.Financiering[[#This Row],[Andere
subsidie(s)]]+Tb.Financiering[[#This Row],[Anders]],0)</f>
        <v>0</v>
      </c>
      <c r="BO142" s="259">
        <f>IF(Tb.Financiering[[#This Row],[Pnr.]]=BO$7,Tb.Financiering[[#This Row],[Eigen
bijdrage]]+Tb.Financiering[[#This Row],[Andere
subsidie(s)]]+Tb.Financiering[[#This Row],[Anders]],0)</f>
        <v>0</v>
      </c>
      <c r="BP142" s="259">
        <f>IF(Tb.Financiering[[#This Row],[Pnr.]]=BP$7,Tb.Financiering[[#This Row],[Eigen
bijdrage]]+Tb.Financiering[[#This Row],[Andere
subsidie(s)]]+Tb.Financiering[[#This Row],[Anders]],0)</f>
        <v>0</v>
      </c>
      <c r="BQ142" s="259">
        <f>IF(Tb.Financiering[[#This Row],[Pnr.]]=BQ$7,Tb.Financiering[[#This Row],[Eigen
bijdrage]]+Tb.Financiering[[#This Row],[Andere
subsidie(s)]]+Tb.Financiering[[#This Row],[Anders]],0)</f>
        <v>0</v>
      </c>
      <c r="BR142" s="259">
        <f>IF(Tb.Financiering[[#This Row],[Pnr.]]=BR$7,Tb.Financiering[[#This Row],[Eigen
bijdrage]]+Tb.Financiering[[#This Row],[Andere
subsidie(s)]]+Tb.Financiering[[#This Row],[Anders]],0)</f>
        <v>0</v>
      </c>
      <c r="BS142" s="259">
        <f>IF(Tb.Financiering[[#This Row],[Pnr.]]=BS$7,Tb.Financiering[[#This Row],[Eigen
bijdrage]]+Tb.Financiering[[#This Row],[Andere
subsidie(s)]]+Tb.Financiering[[#This Row],[Anders]],0)</f>
        <v>0</v>
      </c>
      <c r="BT142" s="259">
        <f>IF(Tb.Financiering[[#This Row],[Pnr.]]=BT$7,Tb.Financiering[[#This Row],[Eigen
bijdrage]]+Tb.Financiering[[#This Row],[Andere
subsidie(s)]]+Tb.Financiering[[#This Row],[Anders]],0)</f>
        <v>0</v>
      </c>
      <c r="BU142" s="259">
        <f>IF(Tb.Financiering[[#This Row],[Pnr.]]=BU$7,Tb.Financiering[[#This Row],[Eigen
bijdrage]]+Tb.Financiering[[#This Row],[Andere
subsidie(s)]]+Tb.Financiering[[#This Row],[Anders]],0)</f>
        <v>0</v>
      </c>
      <c r="BV142" s="259">
        <f>IF(Tb.Financiering[[#This Row],[Pnr.]]=BV$7,Tb.Financiering[[#This Row],[Eigen
bijdrage]]+Tb.Financiering[[#This Row],[Andere
subsidie(s)]]+Tb.Financiering[[#This Row],[Anders]],0)</f>
        <v>0</v>
      </c>
      <c r="BW142" s="259">
        <f>IF(Tb.Financiering[[#This Row],[Pnr.]]=BW$7,Tb.Financiering[[#This Row],[Eigen
bijdrage]]+Tb.Financiering[[#This Row],[Andere
subsidie(s)]]+Tb.Financiering[[#This Row],[Anders]],0)</f>
        <v>0</v>
      </c>
      <c r="BX142" s="259">
        <f>IF(Tb.Financiering[[#This Row],[Pnr.]]=BX$7,Tb.Financiering[[#This Row],[Eigen
bijdrage]]+Tb.Financiering[[#This Row],[Andere
subsidie(s)]]+Tb.Financiering[[#This Row],[Anders]],0)</f>
        <v>0</v>
      </c>
      <c r="BY142" s="259">
        <f>IF(Tb.Financiering[[#This Row],[Pnr.]]=BY$7,Tb.Financiering[[#This Row],[Eigen
bijdrage]]+Tb.Financiering[[#This Row],[Andere
subsidie(s)]]+Tb.Financiering[[#This Row],[Anders]],0)</f>
        <v>0</v>
      </c>
      <c r="BZ142" s="259">
        <f>IF(Tb.Financiering[[#This Row],[Pnr.]]=BZ$7,Tb.Financiering[[#This Row],[Eigen
bijdrage]]+Tb.Financiering[[#This Row],[Andere
subsidie(s)]]+Tb.Financiering[[#This Row],[Anders]],0)</f>
        <v>0</v>
      </c>
      <c r="CA142" s="259">
        <f>IF(Tb.Financiering[[#This Row],[Pnr.]]=CA$7,Tb.Financiering[[#This Row],[Eigen
bijdrage]]+Tb.Financiering[[#This Row],[Andere
subsidie(s)]]+Tb.Financiering[[#This Row],[Anders]],0)</f>
        <v>0</v>
      </c>
      <c r="CB142" s="259">
        <f>IF(Tb.Financiering[[#This Row],[Pnr.]]=CB$7,Tb.Financiering[[#This Row],[Eigen
bijdrage]]+Tb.Financiering[[#This Row],[Andere
subsidie(s)]]+Tb.Financiering[[#This Row],[Anders]],0)</f>
        <v>0</v>
      </c>
      <c r="CC142" s="259">
        <f>IF(Tb.Financiering[[#This Row],[Pnr.]]=CC$7,Tb.Financiering[[#This Row],[Eigen
bijdrage]]+Tb.Financiering[[#This Row],[Andere
subsidie(s)]]+Tb.Financiering[[#This Row],[Anders]],0)</f>
        <v>0</v>
      </c>
      <c r="CD142" s="259">
        <f>IF(Tb.Financiering[[#This Row],[Pnr.]]=CD$7,Tb.Financiering[[#This Row],[Eigen
bijdrage]]+Tb.Financiering[[#This Row],[Andere
subsidie(s)]]+Tb.Financiering[[#This Row],[Anders]],0)</f>
        <v>0</v>
      </c>
      <c r="CE142" s="259">
        <f>IF(Tb.Financiering[[#This Row],[Pnr.]]=CE$7,Tb.Financiering[[#This Row],[Eigen
bijdrage]]+Tb.Financiering[[#This Row],[Andere
subsidie(s)]]+Tb.Financiering[[#This Row],[Anders]],0)</f>
        <v>0</v>
      </c>
      <c r="CF142" s="259">
        <f>IF(Tb.Financiering[[#This Row],[Pnr.]]=CF$7,Tb.Financiering[[#This Row],[Eigen
bijdrage]]+Tb.Financiering[[#This Row],[Andere
subsidie(s)]]+Tb.Financiering[[#This Row],[Anders]],0)</f>
        <v>0</v>
      </c>
      <c r="CG142" s="259">
        <f>IF(Tb.Financiering[[#This Row],[Pnr.]]=CG$7,Tb.Financiering[[#This Row],[Eigen
bijdrage]]+Tb.Financiering[[#This Row],[Andere
subsidie(s)]]+Tb.Financiering[[#This Row],[Anders]],0)</f>
        <v>0</v>
      </c>
      <c r="CH142" s="259">
        <f>IF(Tb.Financiering[[#This Row],[Pnr.]]=CH$7,Tb.Financiering[[#This Row],[Eigen
bijdrage]]+Tb.Financiering[[#This Row],[Andere
subsidie(s)]]+Tb.Financiering[[#This Row],[Anders]],0)</f>
        <v>0</v>
      </c>
      <c r="CI142" s="259">
        <f>IF(Tb.Financiering[[#This Row],[Pnr.]]=CI$7,Tb.Financiering[[#This Row],[Eigen
bijdrage]]+Tb.Financiering[[#This Row],[Andere
subsidie(s)]]+Tb.Financiering[[#This Row],[Anders]],0)</f>
        <v>0</v>
      </c>
      <c r="CJ142" s="259">
        <f>IF(Tb.Financiering[[#This Row],[Pnr.]]=CJ$7,Tb.Financiering[[#This Row],[Eigen
bijdrage]]+Tb.Financiering[[#This Row],[Andere
subsidie(s)]]+Tb.Financiering[[#This Row],[Anders]],0)</f>
        <v>0</v>
      </c>
      <c r="CK142" s="259">
        <f>IF(Tb.Financiering[[#This Row],[Pnr.]]=CK$7,Tb.Financiering[[#This Row],[Eigen
bijdrage]]+Tb.Financiering[[#This Row],[Andere
subsidie(s)]]+Tb.Financiering[[#This Row],[Anders]],0)</f>
        <v>0</v>
      </c>
      <c r="CL142" s="259">
        <f>IF(Tb.Financiering[[#This Row],[Pnr.]]=CL$7,Tb.Financiering[[#This Row],[Eigen
bijdrage]]+Tb.Financiering[[#This Row],[Andere
subsidie(s)]]+Tb.Financiering[[#This Row],[Anders]],0)</f>
        <v>0</v>
      </c>
      <c r="CM142" s="259">
        <f>IF(Tb.Financiering[[#This Row],[Pnr.]]=CM$7,Tb.Financiering[[#This Row],[Eigen
bijdrage]]+Tb.Financiering[[#This Row],[Andere
subsidie(s)]]+Tb.Financiering[[#This Row],[Anders]],0)</f>
        <v>0</v>
      </c>
      <c r="CN142" s="259">
        <f>IF(Tb.Financiering[[#This Row],[Pnr.]]=CN$7,Tb.Financiering[[#This Row],[Eigen
bijdrage]]+Tb.Financiering[[#This Row],[Andere
subsidie(s)]]+Tb.Financiering[[#This Row],[Anders]],0)</f>
        <v>0</v>
      </c>
      <c r="CO142" s="259">
        <f>IF(Tb.Financiering[[#This Row],[Pnr.]]=CO$7,Tb.Financiering[[#This Row],[Eigen
bijdrage]]+Tb.Financiering[[#This Row],[Andere
subsidie(s)]]+Tb.Financiering[[#This Row],[Anders]],0)</f>
        <v>0</v>
      </c>
      <c r="CP142" s="259">
        <f>IF(Tb.Financiering[[#This Row],[Pnr.]]=CP$7,Tb.Financiering[[#This Row],[Eigen
bijdrage]]+Tb.Financiering[[#This Row],[Andere
subsidie(s)]]+Tb.Financiering[[#This Row],[Anders]],0)</f>
        <v>0</v>
      </c>
      <c r="CQ142" s="259">
        <f>IF(Tb.Financiering[[#This Row],[Pnr.]]=CQ$7,Tb.Financiering[[#This Row],[Eigen
bijdrage]]+Tb.Financiering[[#This Row],[Andere
subsidie(s)]]+Tb.Financiering[[#This Row],[Anders]],0)</f>
        <v>0</v>
      </c>
      <c r="CR142" s="259">
        <f>IF(Tb.Financiering[[#This Row],[Pnr.]]=CR$7,Tb.Financiering[[#This Row],[Eigen
bijdrage]]+Tb.Financiering[[#This Row],[Andere
subsidie(s)]]+Tb.Financiering[[#This Row],[Anders]],0)</f>
        <v>0</v>
      </c>
      <c r="CS142" s="259">
        <f>IF(Tb.Financiering[[#This Row],[Pnr.]]=CS$7,Tb.Financiering[[#This Row],[Eigen
bijdrage]]+Tb.Financiering[[#This Row],[Andere
subsidie(s)]]+Tb.Financiering[[#This Row],[Anders]],0)</f>
        <v>0</v>
      </c>
      <c r="CT142" s="259">
        <f>IF(Tb.Financiering[[#This Row],[Pnr.]]=CT$7,Tb.Financiering[[#This Row],[Eigen
bijdrage]]+Tb.Financiering[[#This Row],[Andere
subsidie(s)]]+Tb.Financiering[[#This Row],[Anders]],0)</f>
        <v>0</v>
      </c>
      <c r="CU142" s="259">
        <f>IF(Tb.Financiering[[#This Row],[Pnr.]]=CU$7,Tb.Financiering[[#This Row],[Eigen
bijdrage]]+Tb.Financiering[[#This Row],[Andere
subsidie(s)]]+Tb.Financiering[[#This Row],[Anders]],0)</f>
        <v>0</v>
      </c>
      <c r="CV142" s="259">
        <f>IF(Tb.Financiering[[#This Row],[Pnr.]]=CV$7,Tb.Financiering[[#This Row],[Eigen
bijdrage]]+Tb.Financiering[[#This Row],[Andere
subsidie(s)]]+Tb.Financiering[[#This Row],[Anders]],0)</f>
        <v>0</v>
      </c>
      <c r="CW142" s="259">
        <f>IF(Tb.Financiering[[#This Row],[Pnr.]]=CW$7,Tb.Financiering[[#This Row],[Eigen
bijdrage]]+Tb.Financiering[[#This Row],[Andere
subsidie(s)]]+Tb.Financiering[[#This Row],[Anders]],0)</f>
        <v>0</v>
      </c>
      <c r="CX142" s="259">
        <f>IF(Tb.Financiering[[#This Row],[Pnr.]]=CX$7,Tb.Financiering[[#This Row],[Eigen
bijdrage]]+Tb.Financiering[[#This Row],[Andere
subsidie(s)]]+Tb.Financiering[[#This Row],[Anders]],0)</f>
        <v>0</v>
      </c>
      <c r="CY142" s="259">
        <f>IF(Tb.Financiering[[#This Row],[Pnr.]]=CY$7,Tb.Financiering[[#This Row],[Eigen
bijdrage]]+Tb.Financiering[[#This Row],[Andere
subsidie(s)]]+Tb.Financiering[[#This Row],[Anders]],0)</f>
        <v>0</v>
      </c>
      <c r="CZ142" s="259">
        <f>IF(Tb.Financiering[[#This Row],[Pnr.]]=CZ$7,Tb.Financiering[[#This Row],[Eigen
bijdrage]]+Tb.Financiering[[#This Row],[Andere
subsidie(s)]]+Tb.Financiering[[#This Row],[Anders]],0)</f>
        <v>0</v>
      </c>
      <c r="DA142" s="259">
        <f>IF(Tb.Financiering[[#This Row],[Pnr.]]=DA$7,Tb.Financiering[[#This Row],[Eigen
bijdrage]]+Tb.Financiering[[#This Row],[Andere
subsidie(s)]]+Tb.Financiering[[#This Row],[Anders]],0)</f>
        <v>0</v>
      </c>
      <c r="DB142" s="259">
        <f>IF(Tb.Financiering[[#This Row],[Pnr.]]=DB$7,Tb.Financiering[[#This Row],[Eigen
bijdrage]]+Tb.Financiering[[#This Row],[Andere
subsidie(s)]]+Tb.Financiering[[#This Row],[Anders]],0)</f>
        <v>0</v>
      </c>
      <c r="DC142" s="259">
        <f>IF(Tb.Financiering[[#This Row],[Pnr.]]=DC$7,Tb.Financiering[[#This Row],[Eigen
bijdrage]]+Tb.Financiering[[#This Row],[Andere
subsidie(s)]]+Tb.Financiering[[#This Row],[Anders]],0)</f>
        <v>0</v>
      </c>
      <c r="DD142" s="259">
        <f>IF(Tb.Financiering[[#This Row],[Pnr.]]=DD$7,Tb.Financiering[[#This Row],[Eigen
bijdrage]]+Tb.Financiering[[#This Row],[Andere
subsidie(s)]]+Tb.Financiering[[#This Row],[Anders]],0)</f>
        <v>0</v>
      </c>
      <c r="DE142" s="259">
        <f>IF(Tb.Financiering[[#This Row],[Pnr.]]=DE$7,Tb.Financiering[[#This Row],[Eigen
bijdrage]]+Tb.Financiering[[#This Row],[Andere
subsidie(s)]]+Tb.Financiering[[#This Row],[Anders]],0)</f>
        <v>0</v>
      </c>
      <c r="DF142" s="259">
        <f>IF(Tb.Financiering[[#This Row],[Pnr.]]=DF$7,Tb.Financiering[[#This Row],[Eigen
bijdrage]]+Tb.Financiering[[#This Row],[Andere
subsidie(s)]]+Tb.Financiering[[#This Row],[Anders]],0)</f>
        <v>0</v>
      </c>
      <c r="DG142" s="259">
        <f>IF(Tb.Financiering[[#This Row],[Pnr.]]=DG$7,Tb.Financiering[[#This Row],[Eigen
bijdrage]]+Tb.Financiering[[#This Row],[Andere
subsidie(s)]]+Tb.Financiering[[#This Row],[Anders]],0)</f>
        <v>0</v>
      </c>
      <c r="DH142" s="259">
        <f>IF(Tb.Financiering[[#This Row],[Pnr.]]=DH$7,Tb.Financiering[[#This Row],[Eigen
bijdrage]]+Tb.Financiering[[#This Row],[Andere
subsidie(s)]]+Tb.Financiering[[#This Row],[Anders]],0)</f>
        <v>0</v>
      </c>
      <c r="DI142" s="259">
        <f>IF(Tb.Financiering[[#This Row],[Pnr.]]=DI$7,Tb.Financiering[[#This Row],[Eigen
bijdrage]]+Tb.Financiering[[#This Row],[Andere
subsidie(s)]]+Tb.Financiering[[#This Row],[Anders]],0)</f>
        <v>0</v>
      </c>
      <c r="DJ142" s="259">
        <f>IF(Tb.Financiering[[#This Row],[Pnr.]]=DJ$7,Tb.Financiering[[#This Row],[Eigen
bijdrage]]+Tb.Financiering[[#This Row],[Andere
subsidie(s)]]+Tb.Financiering[[#This Row],[Anders]],0)</f>
        <v>0</v>
      </c>
      <c r="DK142" s="259">
        <f>IF(Tb.Financiering[[#This Row],[Pnr.]]=DK$7,Tb.Financiering[[#This Row],[Eigen
bijdrage]]+Tb.Financiering[[#This Row],[Andere
subsidie(s)]]+Tb.Financiering[[#This Row],[Anders]],0)</f>
        <v>0</v>
      </c>
      <c r="XEZ142" s="267"/>
      <c r="XFA142" s="267"/>
      <c r="XFB142" s="267"/>
      <c r="XFC142" s="267"/>
      <c r="XFD142" s="31"/>
    </row>
    <row r="143" spans="1:115 16380:16384" s="4" customFormat="1" x14ac:dyDescent="0.3">
      <c r="A143" s="31"/>
      <c r="B143" s="147"/>
      <c r="C143" s="147"/>
      <c r="D143" s="11">
        <f>SUMIF(Tbl.Kosten[PSAnr.],Tb.Financiering[[#This Row],[PSAnr.]],Tbl.Kosten[Totaal kosten])</f>
        <v>0</v>
      </c>
      <c r="E143" s="164">
        <f>SUMIF(Tbl.Kosten[PSAnr.],Tb.Financiering[[#This Row],[PSAnr.]],Tbl.Kosten[Subsidie])</f>
        <v>0</v>
      </c>
      <c r="F143" s="165"/>
      <c r="G143" s="164">
        <f>Tb.Financiering[[#This Row],[Begrote kosten]]-Tb.Financiering[[#This Row],[Berekende GLB subsidie]]-Tb.Financiering[[#This Row],[Correctie GLB subsidie]]</f>
        <v>0</v>
      </c>
      <c r="H143" s="166"/>
      <c r="I143" s="166"/>
      <c r="J143" s="166"/>
      <c r="K143" s="162"/>
      <c r="L143" s="97">
        <f>Tb.Financiering[[#This Row],[Te financieren]]-SUM(Tb.Financiering[[#This Row],[Eigen
bijdrage]:[Anders]])</f>
        <v>0</v>
      </c>
      <c r="M143" s="170" t="str">
        <f>IFERROR(VLOOKUP(Tb.Financiering[[#This Row],[Partnernaam]],Tbl.Projectpartners[[Naam]:[PNr.]],9,FALSE),"")</f>
        <v/>
      </c>
      <c r="N143" s="152" t="str">
        <f>IFERROR(VLOOKUP(Tb.Financiering[[#This Row],[Subsidiabele activiteit]],Tbl.Subsidiehoogte[[Subsidieactiviteit]:[SAnr.]],3,FALSE),"")</f>
        <v/>
      </c>
      <c r="O143" s="152" t="str">
        <f>_xlfn.CONCAT(Tb.Financiering[[#This Row],[Pnr.]],Tb.Financiering[[#This Row],[SAnr.]])</f>
        <v/>
      </c>
      <c r="P143" s="154">
        <f>IF(Tb.Financiering[[#This Row],[Pnr.]]=P$7,Tb.Financiering[[#This Row],[Te financieren]]-Tb.Financiering[[#This Row],[Eigen
bijdrage]]-Tb.Financiering[[#This Row],[Andere
subsidie(s)]]-Tb.Financiering[[#This Row],[Anders]],0)</f>
        <v>0</v>
      </c>
      <c r="Q143" s="154">
        <f>IF(Tb.Financiering[[#This Row],[Pnr.]]=Q$7,Tb.Financiering[[#This Row],[Te financieren]]-Tb.Financiering[[#This Row],[Eigen
bijdrage]]-Tb.Financiering[[#This Row],[Andere
subsidie(s)]]-Tb.Financiering[[#This Row],[Anders]],0)</f>
        <v>0</v>
      </c>
      <c r="R143" s="154">
        <f>IF(Tb.Financiering[[#This Row],[Pnr.]]=R$7,Tb.Financiering[[#This Row],[Te financieren]]-Tb.Financiering[[#This Row],[Eigen
bijdrage]]-Tb.Financiering[[#This Row],[Andere
subsidie(s)]]-Tb.Financiering[[#This Row],[Anders]],0)</f>
        <v>0</v>
      </c>
      <c r="S143" s="154">
        <f>IF(Tb.Financiering[[#This Row],[Pnr.]]=S$7,Tb.Financiering[[#This Row],[Te financieren]]-Tb.Financiering[[#This Row],[Eigen
bijdrage]]-Tb.Financiering[[#This Row],[Andere
subsidie(s)]]-Tb.Financiering[[#This Row],[Anders]],0)</f>
        <v>0</v>
      </c>
      <c r="T143" s="154">
        <f>IF(Tb.Financiering[[#This Row],[Pnr.]]=T$7,Tb.Financiering[[#This Row],[Te financieren]]-Tb.Financiering[[#This Row],[Eigen
bijdrage]]-Tb.Financiering[[#This Row],[Andere
subsidie(s)]]-Tb.Financiering[[#This Row],[Anders]],0)</f>
        <v>0</v>
      </c>
      <c r="U143" s="154">
        <f>IF(Tb.Financiering[[#This Row],[Pnr.]]=U$7,Tb.Financiering[[#This Row],[Te financieren]]-Tb.Financiering[[#This Row],[Eigen
bijdrage]]-Tb.Financiering[[#This Row],[Andere
subsidie(s)]]-Tb.Financiering[[#This Row],[Anders]],0)</f>
        <v>0</v>
      </c>
      <c r="V143" s="154">
        <f>IF(Tb.Financiering[[#This Row],[Pnr.]]=V$7,Tb.Financiering[[#This Row],[Te financieren]]-Tb.Financiering[[#This Row],[Eigen
bijdrage]]-Tb.Financiering[[#This Row],[Andere
subsidie(s)]]-Tb.Financiering[[#This Row],[Anders]],0)</f>
        <v>0</v>
      </c>
      <c r="W143" s="154">
        <f>IF(Tb.Financiering[[#This Row],[Pnr.]]=W$7,Tb.Financiering[[#This Row],[Te financieren]]-Tb.Financiering[[#This Row],[Eigen
bijdrage]]-Tb.Financiering[[#This Row],[Andere
subsidie(s)]]-Tb.Financiering[[#This Row],[Anders]],0)</f>
        <v>0</v>
      </c>
      <c r="X143" s="154">
        <f>IF(Tb.Financiering[[#This Row],[Pnr.]]=X$7,Tb.Financiering[[#This Row],[Te financieren]]-Tb.Financiering[[#This Row],[Eigen
bijdrage]]-Tb.Financiering[[#This Row],[Andere
subsidie(s)]]-Tb.Financiering[[#This Row],[Anders]],0)</f>
        <v>0</v>
      </c>
      <c r="Y143" s="154">
        <f>IF(Tb.Financiering[[#This Row],[Pnr.]]=Y$7,Tb.Financiering[[#This Row],[Te financieren]]-Tb.Financiering[[#This Row],[Eigen
bijdrage]]-Tb.Financiering[[#This Row],[Andere
subsidie(s)]]-Tb.Financiering[[#This Row],[Anders]],0)</f>
        <v>0</v>
      </c>
      <c r="Z143" s="154">
        <f>IF(Tb.Financiering[[#This Row],[Pnr.]]=Z$7,Tb.Financiering[[#This Row],[Te financieren]]-Tb.Financiering[[#This Row],[Eigen
bijdrage]]-Tb.Financiering[[#This Row],[Andere
subsidie(s)]]-Tb.Financiering[[#This Row],[Anders]],0)</f>
        <v>0</v>
      </c>
      <c r="AA143" s="154">
        <f>IF(Tb.Financiering[[#This Row],[Pnr.]]=AA$7,Tb.Financiering[[#This Row],[Te financieren]]-Tb.Financiering[[#This Row],[Eigen
bijdrage]]-Tb.Financiering[[#This Row],[Andere
subsidie(s)]]-Tb.Financiering[[#This Row],[Anders]],0)</f>
        <v>0</v>
      </c>
      <c r="AB143" s="154">
        <f>IF(Tb.Financiering[[#This Row],[Pnr.]]=AB$7,Tb.Financiering[[#This Row],[Te financieren]]-Tb.Financiering[[#This Row],[Eigen
bijdrage]]-Tb.Financiering[[#This Row],[Andere
subsidie(s)]]-Tb.Financiering[[#This Row],[Anders]],0)</f>
        <v>0</v>
      </c>
      <c r="AC143" s="154">
        <f>IF(Tb.Financiering[[#This Row],[Pnr.]]=AC$7,Tb.Financiering[[#This Row],[Te financieren]]-Tb.Financiering[[#This Row],[Eigen
bijdrage]]-Tb.Financiering[[#This Row],[Andere
subsidie(s)]]-Tb.Financiering[[#This Row],[Anders]],0)</f>
        <v>0</v>
      </c>
      <c r="AD143" s="154">
        <f>IF(Tb.Financiering[[#This Row],[Pnr.]]=AD$7,Tb.Financiering[[#This Row],[Te financieren]]-Tb.Financiering[[#This Row],[Eigen
bijdrage]]-Tb.Financiering[[#This Row],[Andere
subsidie(s)]]-Tb.Financiering[[#This Row],[Anders]],0)</f>
        <v>0</v>
      </c>
      <c r="AE143" s="154">
        <f>IF(Tb.Financiering[[#This Row],[Pnr.]]=AE$7,Tb.Financiering[[#This Row],[Te financieren]]-Tb.Financiering[[#This Row],[Eigen
bijdrage]]-Tb.Financiering[[#This Row],[Andere
subsidie(s)]]-Tb.Financiering[[#This Row],[Anders]],0)</f>
        <v>0</v>
      </c>
      <c r="AF143" s="154">
        <f>IF(Tb.Financiering[[#This Row],[Pnr.]]=AF$7,Tb.Financiering[[#This Row],[Te financieren]]-Tb.Financiering[[#This Row],[Eigen
bijdrage]]-Tb.Financiering[[#This Row],[Andere
subsidie(s)]]-Tb.Financiering[[#This Row],[Anders]],0)</f>
        <v>0</v>
      </c>
      <c r="AG143" s="154">
        <f>IF(Tb.Financiering[[#This Row],[Pnr.]]=AG$7,Tb.Financiering[[#This Row],[Te financieren]]-Tb.Financiering[[#This Row],[Eigen
bijdrage]]-Tb.Financiering[[#This Row],[Andere
subsidie(s)]]-Tb.Financiering[[#This Row],[Anders]],0)</f>
        <v>0</v>
      </c>
      <c r="AH143" s="154">
        <f>IF(Tb.Financiering[[#This Row],[Pnr.]]=AH$7,Tb.Financiering[[#This Row],[Te financieren]]-Tb.Financiering[[#This Row],[Eigen
bijdrage]]-Tb.Financiering[[#This Row],[Andere
subsidie(s)]]-Tb.Financiering[[#This Row],[Anders]],0)</f>
        <v>0</v>
      </c>
      <c r="AI143" s="154">
        <f>IF(Tb.Financiering[[#This Row],[Pnr.]]=AI$7,Tb.Financiering[[#This Row],[Te financieren]]-Tb.Financiering[[#This Row],[Eigen
bijdrage]]-Tb.Financiering[[#This Row],[Andere
subsidie(s)]]-Tb.Financiering[[#This Row],[Anders]],0)</f>
        <v>0</v>
      </c>
      <c r="AJ143" s="154">
        <f>IF(Tb.Financiering[[#This Row],[Pnr.]]=AJ$7,Tb.Financiering[[#This Row],[Te financieren]]-Tb.Financiering[[#This Row],[Eigen
bijdrage]]-Tb.Financiering[[#This Row],[Andere
subsidie(s)]]-Tb.Financiering[[#This Row],[Anders]],0)</f>
        <v>0</v>
      </c>
      <c r="AK143" s="154">
        <f>IF(Tb.Financiering[[#This Row],[Pnr.]]=AK$7,Tb.Financiering[[#This Row],[Te financieren]]-Tb.Financiering[[#This Row],[Eigen
bijdrage]]-Tb.Financiering[[#This Row],[Andere
subsidie(s)]]-Tb.Financiering[[#This Row],[Anders]],0)</f>
        <v>0</v>
      </c>
      <c r="AL143" s="154">
        <f>IF(Tb.Financiering[[#This Row],[Pnr.]]=AL$7,Tb.Financiering[[#This Row],[Te financieren]]-Tb.Financiering[[#This Row],[Eigen
bijdrage]]-Tb.Financiering[[#This Row],[Andere
subsidie(s)]]-Tb.Financiering[[#This Row],[Anders]],0)</f>
        <v>0</v>
      </c>
      <c r="AM143" s="154">
        <f>IF(Tb.Financiering[[#This Row],[Pnr.]]=AM$7,Tb.Financiering[[#This Row],[Te financieren]]-Tb.Financiering[[#This Row],[Eigen
bijdrage]]-Tb.Financiering[[#This Row],[Andere
subsidie(s)]]-Tb.Financiering[[#This Row],[Anders]],0)</f>
        <v>0</v>
      </c>
      <c r="AN143" s="154">
        <f>IF(Tb.Financiering[[#This Row],[Pnr.]]=AN$7,Tb.Financiering[[#This Row],[Te financieren]]-Tb.Financiering[[#This Row],[Eigen
bijdrage]]-Tb.Financiering[[#This Row],[Andere
subsidie(s)]]-Tb.Financiering[[#This Row],[Anders]],0)</f>
        <v>0</v>
      </c>
      <c r="AO143" s="154">
        <f>IF(Tb.Financiering[[#This Row],[Pnr.]]=AO$7,Tb.Financiering[[#This Row],[Te financieren]]-Tb.Financiering[[#This Row],[Eigen
bijdrage]]-Tb.Financiering[[#This Row],[Andere
subsidie(s)]]-Tb.Financiering[[#This Row],[Anders]],0)</f>
        <v>0</v>
      </c>
      <c r="AP143" s="154">
        <f>IF(Tb.Financiering[[#This Row],[Pnr.]]=AP$7,Tb.Financiering[[#This Row],[Te financieren]]-Tb.Financiering[[#This Row],[Eigen
bijdrage]]-Tb.Financiering[[#This Row],[Andere
subsidie(s)]]-Tb.Financiering[[#This Row],[Anders]],0)</f>
        <v>0</v>
      </c>
      <c r="AQ143" s="154">
        <f>IF(Tb.Financiering[[#This Row],[Pnr.]]=AQ$7,Tb.Financiering[[#This Row],[Te financieren]]-Tb.Financiering[[#This Row],[Eigen
bijdrage]]-Tb.Financiering[[#This Row],[Andere
subsidie(s)]]-Tb.Financiering[[#This Row],[Anders]],0)</f>
        <v>0</v>
      </c>
      <c r="AR143" s="154">
        <f>IF(Tb.Financiering[[#This Row],[Pnr.]]=AR$7,Tb.Financiering[[#This Row],[Te financieren]]-Tb.Financiering[[#This Row],[Eigen
bijdrage]]-Tb.Financiering[[#This Row],[Andere
subsidie(s)]]-Tb.Financiering[[#This Row],[Anders]],0)</f>
        <v>0</v>
      </c>
      <c r="AS143" s="154">
        <f>IF(Tb.Financiering[[#This Row],[Pnr.]]=AS$7,Tb.Financiering[[#This Row],[Te financieren]]-Tb.Financiering[[#This Row],[Eigen
bijdrage]]-Tb.Financiering[[#This Row],[Andere
subsidie(s)]]-Tb.Financiering[[#This Row],[Anders]],0)</f>
        <v>0</v>
      </c>
      <c r="AT143" s="154">
        <f>IF(Tb.Financiering[[#This Row],[Pnr.]]=AT$7,Tb.Financiering[[#This Row],[Te financieren]]-Tb.Financiering[[#This Row],[Eigen
bijdrage]]-Tb.Financiering[[#This Row],[Andere
subsidie(s)]]-Tb.Financiering[[#This Row],[Anders]],0)</f>
        <v>0</v>
      </c>
      <c r="AU143" s="154">
        <f>IF(Tb.Financiering[[#This Row],[Pnr.]]=AU$7,Tb.Financiering[[#This Row],[Te financieren]]-Tb.Financiering[[#This Row],[Eigen
bijdrage]]-Tb.Financiering[[#This Row],[Andere
subsidie(s)]]-Tb.Financiering[[#This Row],[Anders]],0)</f>
        <v>0</v>
      </c>
      <c r="AV143" s="154">
        <f>IF(Tb.Financiering[[#This Row],[Pnr.]]=AV$7,Tb.Financiering[[#This Row],[Te financieren]]-Tb.Financiering[[#This Row],[Eigen
bijdrage]]-Tb.Financiering[[#This Row],[Andere
subsidie(s)]]-Tb.Financiering[[#This Row],[Anders]],0)</f>
        <v>0</v>
      </c>
      <c r="AW143" s="154">
        <f>IF(Tb.Financiering[[#This Row],[Pnr.]]=AW$7,Tb.Financiering[[#This Row],[Te financieren]]-Tb.Financiering[[#This Row],[Eigen
bijdrage]]-Tb.Financiering[[#This Row],[Andere
subsidie(s)]]-Tb.Financiering[[#This Row],[Anders]],0)</f>
        <v>0</v>
      </c>
      <c r="AX143" s="154">
        <f>IF(Tb.Financiering[[#This Row],[Pnr.]]=AX$7,Tb.Financiering[[#This Row],[Te financieren]]-Tb.Financiering[[#This Row],[Eigen
bijdrage]]-Tb.Financiering[[#This Row],[Andere
subsidie(s)]]-Tb.Financiering[[#This Row],[Anders]],0)</f>
        <v>0</v>
      </c>
      <c r="AY143" s="154">
        <f>IF(Tb.Financiering[[#This Row],[Pnr.]]=AY$7,Tb.Financiering[[#This Row],[Te financieren]]-Tb.Financiering[[#This Row],[Eigen
bijdrage]]-Tb.Financiering[[#This Row],[Andere
subsidie(s)]]-Tb.Financiering[[#This Row],[Anders]],0)</f>
        <v>0</v>
      </c>
      <c r="AZ143" s="154">
        <f>IF(Tb.Financiering[[#This Row],[Pnr.]]=AZ$7,Tb.Financiering[[#This Row],[Te financieren]]-Tb.Financiering[[#This Row],[Eigen
bijdrage]]-Tb.Financiering[[#This Row],[Andere
subsidie(s)]]-Tb.Financiering[[#This Row],[Anders]],0)</f>
        <v>0</v>
      </c>
      <c r="BA143" s="154">
        <f>IF(Tb.Financiering[[#This Row],[Pnr.]]=BA$7,Tb.Financiering[[#This Row],[Te financieren]]-Tb.Financiering[[#This Row],[Eigen
bijdrage]]-Tb.Financiering[[#This Row],[Andere
subsidie(s)]]-Tb.Financiering[[#This Row],[Anders]],0)</f>
        <v>0</v>
      </c>
      <c r="BB143" s="154">
        <f>IF(Tb.Financiering[[#This Row],[Pnr.]]=BB$7,Tb.Financiering[[#This Row],[Te financieren]]-Tb.Financiering[[#This Row],[Eigen
bijdrage]]-Tb.Financiering[[#This Row],[Andere
subsidie(s)]]-Tb.Financiering[[#This Row],[Anders]],0)</f>
        <v>0</v>
      </c>
      <c r="BC143" s="154">
        <f>IF(Tb.Financiering[[#This Row],[Pnr.]]=BC$7,Tb.Financiering[[#This Row],[Te financieren]]-Tb.Financiering[[#This Row],[Eigen
bijdrage]]-Tb.Financiering[[#This Row],[Andere
subsidie(s)]]-Tb.Financiering[[#This Row],[Anders]],0)</f>
        <v>0</v>
      </c>
      <c r="BD143" s="154">
        <f>IF(Tb.Financiering[[#This Row],[Pnr.]]=BD$7,Tb.Financiering[[#This Row],[Te financieren]]-Tb.Financiering[[#This Row],[Eigen
bijdrage]]-Tb.Financiering[[#This Row],[Andere
subsidie(s)]]-Tb.Financiering[[#This Row],[Anders]],0)</f>
        <v>0</v>
      </c>
      <c r="BE143" s="154">
        <f>IF(Tb.Financiering[[#This Row],[Pnr.]]=BE$7,Tb.Financiering[[#This Row],[Te financieren]]-Tb.Financiering[[#This Row],[Eigen
bijdrage]]-Tb.Financiering[[#This Row],[Andere
subsidie(s)]]-Tb.Financiering[[#This Row],[Anders]],0)</f>
        <v>0</v>
      </c>
      <c r="BF143" s="154">
        <f>IF(Tb.Financiering[[#This Row],[Pnr.]]=BF$7,Tb.Financiering[[#This Row],[Te financieren]]-Tb.Financiering[[#This Row],[Eigen
bijdrage]]-Tb.Financiering[[#This Row],[Andere
subsidie(s)]]-Tb.Financiering[[#This Row],[Anders]],0)</f>
        <v>0</v>
      </c>
      <c r="BG143" s="154">
        <f>IF(Tb.Financiering[[#This Row],[Pnr.]]=BG$7,Tb.Financiering[[#This Row],[Te financieren]]-Tb.Financiering[[#This Row],[Eigen
bijdrage]]-Tb.Financiering[[#This Row],[Andere
subsidie(s)]]-Tb.Financiering[[#This Row],[Anders]],0)</f>
        <v>0</v>
      </c>
      <c r="BH143" s="154">
        <f>IF(Tb.Financiering[[#This Row],[Pnr.]]=BH$7,Tb.Financiering[[#This Row],[Te financieren]]-Tb.Financiering[[#This Row],[Eigen
bijdrage]]-Tb.Financiering[[#This Row],[Andere
subsidie(s)]]-Tb.Financiering[[#This Row],[Anders]],0)</f>
        <v>0</v>
      </c>
      <c r="BI143" s="154">
        <f>IF(Tb.Financiering[[#This Row],[Pnr.]]=BI$7,Tb.Financiering[[#This Row],[Te financieren]]-Tb.Financiering[[#This Row],[Eigen
bijdrage]]-Tb.Financiering[[#This Row],[Andere
subsidie(s)]]-Tb.Financiering[[#This Row],[Anders]],0)</f>
        <v>0</v>
      </c>
      <c r="BJ143" s="154">
        <f>IF(Tb.Financiering[[#This Row],[Pnr.]]=BJ$7,Tb.Financiering[[#This Row],[Te financieren]]-Tb.Financiering[[#This Row],[Eigen
bijdrage]]-Tb.Financiering[[#This Row],[Andere
subsidie(s)]]-Tb.Financiering[[#This Row],[Anders]],0)</f>
        <v>0</v>
      </c>
      <c r="BK143" s="154">
        <f>IF(Tb.Financiering[[#This Row],[Pnr.]]=BK$7,Tb.Financiering[[#This Row],[Te financieren]]-Tb.Financiering[[#This Row],[Eigen
bijdrage]]-Tb.Financiering[[#This Row],[Andere
subsidie(s)]]-Tb.Financiering[[#This Row],[Anders]],0)</f>
        <v>0</v>
      </c>
      <c r="BL143" s="154">
        <f>IF(Tb.Financiering[[#This Row],[Pnr.]]=BL$7,Tb.Financiering[[#This Row],[Te financieren]]-Tb.Financiering[[#This Row],[Eigen
bijdrage]]-Tb.Financiering[[#This Row],[Andere
subsidie(s)]]-Tb.Financiering[[#This Row],[Anders]],0)</f>
        <v>0</v>
      </c>
      <c r="BM143" s="154">
        <f>IF(Tb.Financiering[[#This Row],[Pnr.]]=BM$7,Tb.Financiering[[#This Row],[Te financieren]]-Tb.Financiering[[#This Row],[Eigen
bijdrage]]-Tb.Financiering[[#This Row],[Andere
subsidie(s)]]-Tb.Financiering[[#This Row],[Anders]],0)</f>
        <v>0</v>
      </c>
      <c r="BN143" s="259">
        <f>IF(Tb.Financiering[[#This Row],[Pnr.]]=BN$7,Tb.Financiering[[#This Row],[Eigen
bijdrage]]+Tb.Financiering[[#This Row],[Andere
subsidie(s)]]+Tb.Financiering[[#This Row],[Anders]],0)</f>
        <v>0</v>
      </c>
      <c r="BO143" s="259">
        <f>IF(Tb.Financiering[[#This Row],[Pnr.]]=BO$7,Tb.Financiering[[#This Row],[Eigen
bijdrage]]+Tb.Financiering[[#This Row],[Andere
subsidie(s)]]+Tb.Financiering[[#This Row],[Anders]],0)</f>
        <v>0</v>
      </c>
      <c r="BP143" s="259">
        <f>IF(Tb.Financiering[[#This Row],[Pnr.]]=BP$7,Tb.Financiering[[#This Row],[Eigen
bijdrage]]+Tb.Financiering[[#This Row],[Andere
subsidie(s)]]+Tb.Financiering[[#This Row],[Anders]],0)</f>
        <v>0</v>
      </c>
      <c r="BQ143" s="259">
        <f>IF(Tb.Financiering[[#This Row],[Pnr.]]=BQ$7,Tb.Financiering[[#This Row],[Eigen
bijdrage]]+Tb.Financiering[[#This Row],[Andere
subsidie(s)]]+Tb.Financiering[[#This Row],[Anders]],0)</f>
        <v>0</v>
      </c>
      <c r="BR143" s="259">
        <f>IF(Tb.Financiering[[#This Row],[Pnr.]]=BR$7,Tb.Financiering[[#This Row],[Eigen
bijdrage]]+Tb.Financiering[[#This Row],[Andere
subsidie(s)]]+Tb.Financiering[[#This Row],[Anders]],0)</f>
        <v>0</v>
      </c>
      <c r="BS143" s="259">
        <f>IF(Tb.Financiering[[#This Row],[Pnr.]]=BS$7,Tb.Financiering[[#This Row],[Eigen
bijdrage]]+Tb.Financiering[[#This Row],[Andere
subsidie(s)]]+Tb.Financiering[[#This Row],[Anders]],0)</f>
        <v>0</v>
      </c>
      <c r="BT143" s="259">
        <f>IF(Tb.Financiering[[#This Row],[Pnr.]]=BT$7,Tb.Financiering[[#This Row],[Eigen
bijdrage]]+Tb.Financiering[[#This Row],[Andere
subsidie(s)]]+Tb.Financiering[[#This Row],[Anders]],0)</f>
        <v>0</v>
      </c>
      <c r="BU143" s="259">
        <f>IF(Tb.Financiering[[#This Row],[Pnr.]]=BU$7,Tb.Financiering[[#This Row],[Eigen
bijdrage]]+Tb.Financiering[[#This Row],[Andere
subsidie(s)]]+Tb.Financiering[[#This Row],[Anders]],0)</f>
        <v>0</v>
      </c>
      <c r="BV143" s="259">
        <f>IF(Tb.Financiering[[#This Row],[Pnr.]]=BV$7,Tb.Financiering[[#This Row],[Eigen
bijdrage]]+Tb.Financiering[[#This Row],[Andere
subsidie(s)]]+Tb.Financiering[[#This Row],[Anders]],0)</f>
        <v>0</v>
      </c>
      <c r="BW143" s="259">
        <f>IF(Tb.Financiering[[#This Row],[Pnr.]]=BW$7,Tb.Financiering[[#This Row],[Eigen
bijdrage]]+Tb.Financiering[[#This Row],[Andere
subsidie(s)]]+Tb.Financiering[[#This Row],[Anders]],0)</f>
        <v>0</v>
      </c>
      <c r="BX143" s="259">
        <f>IF(Tb.Financiering[[#This Row],[Pnr.]]=BX$7,Tb.Financiering[[#This Row],[Eigen
bijdrage]]+Tb.Financiering[[#This Row],[Andere
subsidie(s)]]+Tb.Financiering[[#This Row],[Anders]],0)</f>
        <v>0</v>
      </c>
      <c r="BY143" s="259">
        <f>IF(Tb.Financiering[[#This Row],[Pnr.]]=BY$7,Tb.Financiering[[#This Row],[Eigen
bijdrage]]+Tb.Financiering[[#This Row],[Andere
subsidie(s)]]+Tb.Financiering[[#This Row],[Anders]],0)</f>
        <v>0</v>
      </c>
      <c r="BZ143" s="259">
        <f>IF(Tb.Financiering[[#This Row],[Pnr.]]=BZ$7,Tb.Financiering[[#This Row],[Eigen
bijdrage]]+Tb.Financiering[[#This Row],[Andere
subsidie(s)]]+Tb.Financiering[[#This Row],[Anders]],0)</f>
        <v>0</v>
      </c>
      <c r="CA143" s="259">
        <f>IF(Tb.Financiering[[#This Row],[Pnr.]]=CA$7,Tb.Financiering[[#This Row],[Eigen
bijdrage]]+Tb.Financiering[[#This Row],[Andere
subsidie(s)]]+Tb.Financiering[[#This Row],[Anders]],0)</f>
        <v>0</v>
      </c>
      <c r="CB143" s="259">
        <f>IF(Tb.Financiering[[#This Row],[Pnr.]]=CB$7,Tb.Financiering[[#This Row],[Eigen
bijdrage]]+Tb.Financiering[[#This Row],[Andere
subsidie(s)]]+Tb.Financiering[[#This Row],[Anders]],0)</f>
        <v>0</v>
      </c>
      <c r="CC143" s="259">
        <f>IF(Tb.Financiering[[#This Row],[Pnr.]]=CC$7,Tb.Financiering[[#This Row],[Eigen
bijdrage]]+Tb.Financiering[[#This Row],[Andere
subsidie(s)]]+Tb.Financiering[[#This Row],[Anders]],0)</f>
        <v>0</v>
      </c>
      <c r="CD143" s="259">
        <f>IF(Tb.Financiering[[#This Row],[Pnr.]]=CD$7,Tb.Financiering[[#This Row],[Eigen
bijdrage]]+Tb.Financiering[[#This Row],[Andere
subsidie(s)]]+Tb.Financiering[[#This Row],[Anders]],0)</f>
        <v>0</v>
      </c>
      <c r="CE143" s="259">
        <f>IF(Tb.Financiering[[#This Row],[Pnr.]]=CE$7,Tb.Financiering[[#This Row],[Eigen
bijdrage]]+Tb.Financiering[[#This Row],[Andere
subsidie(s)]]+Tb.Financiering[[#This Row],[Anders]],0)</f>
        <v>0</v>
      </c>
      <c r="CF143" s="259">
        <f>IF(Tb.Financiering[[#This Row],[Pnr.]]=CF$7,Tb.Financiering[[#This Row],[Eigen
bijdrage]]+Tb.Financiering[[#This Row],[Andere
subsidie(s)]]+Tb.Financiering[[#This Row],[Anders]],0)</f>
        <v>0</v>
      </c>
      <c r="CG143" s="259">
        <f>IF(Tb.Financiering[[#This Row],[Pnr.]]=CG$7,Tb.Financiering[[#This Row],[Eigen
bijdrage]]+Tb.Financiering[[#This Row],[Andere
subsidie(s)]]+Tb.Financiering[[#This Row],[Anders]],0)</f>
        <v>0</v>
      </c>
      <c r="CH143" s="259">
        <f>IF(Tb.Financiering[[#This Row],[Pnr.]]=CH$7,Tb.Financiering[[#This Row],[Eigen
bijdrage]]+Tb.Financiering[[#This Row],[Andere
subsidie(s)]]+Tb.Financiering[[#This Row],[Anders]],0)</f>
        <v>0</v>
      </c>
      <c r="CI143" s="259">
        <f>IF(Tb.Financiering[[#This Row],[Pnr.]]=CI$7,Tb.Financiering[[#This Row],[Eigen
bijdrage]]+Tb.Financiering[[#This Row],[Andere
subsidie(s)]]+Tb.Financiering[[#This Row],[Anders]],0)</f>
        <v>0</v>
      </c>
      <c r="CJ143" s="259">
        <f>IF(Tb.Financiering[[#This Row],[Pnr.]]=CJ$7,Tb.Financiering[[#This Row],[Eigen
bijdrage]]+Tb.Financiering[[#This Row],[Andere
subsidie(s)]]+Tb.Financiering[[#This Row],[Anders]],0)</f>
        <v>0</v>
      </c>
      <c r="CK143" s="259">
        <f>IF(Tb.Financiering[[#This Row],[Pnr.]]=CK$7,Tb.Financiering[[#This Row],[Eigen
bijdrage]]+Tb.Financiering[[#This Row],[Andere
subsidie(s)]]+Tb.Financiering[[#This Row],[Anders]],0)</f>
        <v>0</v>
      </c>
      <c r="CL143" s="259">
        <f>IF(Tb.Financiering[[#This Row],[Pnr.]]=CL$7,Tb.Financiering[[#This Row],[Eigen
bijdrage]]+Tb.Financiering[[#This Row],[Andere
subsidie(s)]]+Tb.Financiering[[#This Row],[Anders]],0)</f>
        <v>0</v>
      </c>
      <c r="CM143" s="259">
        <f>IF(Tb.Financiering[[#This Row],[Pnr.]]=CM$7,Tb.Financiering[[#This Row],[Eigen
bijdrage]]+Tb.Financiering[[#This Row],[Andere
subsidie(s)]]+Tb.Financiering[[#This Row],[Anders]],0)</f>
        <v>0</v>
      </c>
      <c r="CN143" s="259">
        <f>IF(Tb.Financiering[[#This Row],[Pnr.]]=CN$7,Tb.Financiering[[#This Row],[Eigen
bijdrage]]+Tb.Financiering[[#This Row],[Andere
subsidie(s)]]+Tb.Financiering[[#This Row],[Anders]],0)</f>
        <v>0</v>
      </c>
      <c r="CO143" s="259">
        <f>IF(Tb.Financiering[[#This Row],[Pnr.]]=CO$7,Tb.Financiering[[#This Row],[Eigen
bijdrage]]+Tb.Financiering[[#This Row],[Andere
subsidie(s)]]+Tb.Financiering[[#This Row],[Anders]],0)</f>
        <v>0</v>
      </c>
      <c r="CP143" s="259">
        <f>IF(Tb.Financiering[[#This Row],[Pnr.]]=CP$7,Tb.Financiering[[#This Row],[Eigen
bijdrage]]+Tb.Financiering[[#This Row],[Andere
subsidie(s)]]+Tb.Financiering[[#This Row],[Anders]],0)</f>
        <v>0</v>
      </c>
      <c r="CQ143" s="259">
        <f>IF(Tb.Financiering[[#This Row],[Pnr.]]=CQ$7,Tb.Financiering[[#This Row],[Eigen
bijdrage]]+Tb.Financiering[[#This Row],[Andere
subsidie(s)]]+Tb.Financiering[[#This Row],[Anders]],0)</f>
        <v>0</v>
      </c>
      <c r="CR143" s="259">
        <f>IF(Tb.Financiering[[#This Row],[Pnr.]]=CR$7,Tb.Financiering[[#This Row],[Eigen
bijdrage]]+Tb.Financiering[[#This Row],[Andere
subsidie(s)]]+Tb.Financiering[[#This Row],[Anders]],0)</f>
        <v>0</v>
      </c>
      <c r="CS143" s="259">
        <f>IF(Tb.Financiering[[#This Row],[Pnr.]]=CS$7,Tb.Financiering[[#This Row],[Eigen
bijdrage]]+Tb.Financiering[[#This Row],[Andere
subsidie(s)]]+Tb.Financiering[[#This Row],[Anders]],0)</f>
        <v>0</v>
      </c>
      <c r="CT143" s="259">
        <f>IF(Tb.Financiering[[#This Row],[Pnr.]]=CT$7,Tb.Financiering[[#This Row],[Eigen
bijdrage]]+Tb.Financiering[[#This Row],[Andere
subsidie(s)]]+Tb.Financiering[[#This Row],[Anders]],0)</f>
        <v>0</v>
      </c>
      <c r="CU143" s="259">
        <f>IF(Tb.Financiering[[#This Row],[Pnr.]]=CU$7,Tb.Financiering[[#This Row],[Eigen
bijdrage]]+Tb.Financiering[[#This Row],[Andere
subsidie(s)]]+Tb.Financiering[[#This Row],[Anders]],0)</f>
        <v>0</v>
      </c>
      <c r="CV143" s="259">
        <f>IF(Tb.Financiering[[#This Row],[Pnr.]]=CV$7,Tb.Financiering[[#This Row],[Eigen
bijdrage]]+Tb.Financiering[[#This Row],[Andere
subsidie(s)]]+Tb.Financiering[[#This Row],[Anders]],0)</f>
        <v>0</v>
      </c>
      <c r="CW143" s="259">
        <f>IF(Tb.Financiering[[#This Row],[Pnr.]]=CW$7,Tb.Financiering[[#This Row],[Eigen
bijdrage]]+Tb.Financiering[[#This Row],[Andere
subsidie(s)]]+Tb.Financiering[[#This Row],[Anders]],0)</f>
        <v>0</v>
      </c>
      <c r="CX143" s="259">
        <f>IF(Tb.Financiering[[#This Row],[Pnr.]]=CX$7,Tb.Financiering[[#This Row],[Eigen
bijdrage]]+Tb.Financiering[[#This Row],[Andere
subsidie(s)]]+Tb.Financiering[[#This Row],[Anders]],0)</f>
        <v>0</v>
      </c>
      <c r="CY143" s="259">
        <f>IF(Tb.Financiering[[#This Row],[Pnr.]]=CY$7,Tb.Financiering[[#This Row],[Eigen
bijdrage]]+Tb.Financiering[[#This Row],[Andere
subsidie(s)]]+Tb.Financiering[[#This Row],[Anders]],0)</f>
        <v>0</v>
      </c>
      <c r="CZ143" s="259">
        <f>IF(Tb.Financiering[[#This Row],[Pnr.]]=CZ$7,Tb.Financiering[[#This Row],[Eigen
bijdrage]]+Tb.Financiering[[#This Row],[Andere
subsidie(s)]]+Tb.Financiering[[#This Row],[Anders]],0)</f>
        <v>0</v>
      </c>
      <c r="DA143" s="259">
        <f>IF(Tb.Financiering[[#This Row],[Pnr.]]=DA$7,Tb.Financiering[[#This Row],[Eigen
bijdrage]]+Tb.Financiering[[#This Row],[Andere
subsidie(s)]]+Tb.Financiering[[#This Row],[Anders]],0)</f>
        <v>0</v>
      </c>
      <c r="DB143" s="259">
        <f>IF(Tb.Financiering[[#This Row],[Pnr.]]=DB$7,Tb.Financiering[[#This Row],[Eigen
bijdrage]]+Tb.Financiering[[#This Row],[Andere
subsidie(s)]]+Tb.Financiering[[#This Row],[Anders]],0)</f>
        <v>0</v>
      </c>
      <c r="DC143" s="259">
        <f>IF(Tb.Financiering[[#This Row],[Pnr.]]=DC$7,Tb.Financiering[[#This Row],[Eigen
bijdrage]]+Tb.Financiering[[#This Row],[Andere
subsidie(s)]]+Tb.Financiering[[#This Row],[Anders]],0)</f>
        <v>0</v>
      </c>
      <c r="DD143" s="259">
        <f>IF(Tb.Financiering[[#This Row],[Pnr.]]=DD$7,Tb.Financiering[[#This Row],[Eigen
bijdrage]]+Tb.Financiering[[#This Row],[Andere
subsidie(s)]]+Tb.Financiering[[#This Row],[Anders]],0)</f>
        <v>0</v>
      </c>
      <c r="DE143" s="259">
        <f>IF(Tb.Financiering[[#This Row],[Pnr.]]=DE$7,Tb.Financiering[[#This Row],[Eigen
bijdrage]]+Tb.Financiering[[#This Row],[Andere
subsidie(s)]]+Tb.Financiering[[#This Row],[Anders]],0)</f>
        <v>0</v>
      </c>
      <c r="DF143" s="259">
        <f>IF(Tb.Financiering[[#This Row],[Pnr.]]=DF$7,Tb.Financiering[[#This Row],[Eigen
bijdrage]]+Tb.Financiering[[#This Row],[Andere
subsidie(s)]]+Tb.Financiering[[#This Row],[Anders]],0)</f>
        <v>0</v>
      </c>
      <c r="DG143" s="259">
        <f>IF(Tb.Financiering[[#This Row],[Pnr.]]=DG$7,Tb.Financiering[[#This Row],[Eigen
bijdrage]]+Tb.Financiering[[#This Row],[Andere
subsidie(s)]]+Tb.Financiering[[#This Row],[Anders]],0)</f>
        <v>0</v>
      </c>
      <c r="DH143" s="259">
        <f>IF(Tb.Financiering[[#This Row],[Pnr.]]=DH$7,Tb.Financiering[[#This Row],[Eigen
bijdrage]]+Tb.Financiering[[#This Row],[Andere
subsidie(s)]]+Tb.Financiering[[#This Row],[Anders]],0)</f>
        <v>0</v>
      </c>
      <c r="DI143" s="259">
        <f>IF(Tb.Financiering[[#This Row],[Pnr.]]=DI$7,Tb.Financiering[[#This Row],[Eigen
bijdrage]]+Tb.Financiering[[#This Row],[Andere
subsidie(s)]]+Tb.Financiering[[#This Row],[Anders]],0)</f>
        <v>0</v>
      </c>
      <c r="DJ143" s="259">
        <f>IF(Tb.Financiering[[#This Row],[Pnr.]]=DJ$7,Tb.Financiering[[#This Row],[Eigen
bijdrage]]+Tb.Financiering[[#This Row],[Andere
subsidie(s)]]+Tb.Financiering[[#This Row],[Anders]],0)</f>
        <v>0</v>
      </c>
      <c r="DK143" s="259">
        <f>IF(Tb.Financiering[[#This Row],[Pnr.]]=DK$7,Tb.Financiering[[#This Row],[Eigen
bijdrage]]+Tb.Financiering[[#This Row],[Andere
subsidie(s)]]+Tb.Financiering[[#This Row],[Anders]],0)</f>
        <v>0</v>
      </c>
      <c r="XEZ143" s="267"/>
      <c r="XFA143" s="267"/>
      <c r="XFB143" s="267"/>
      <c r="XFC143" s="267"/>
      <c r="XFD143" s="31"/>
    </row>
    <row r="144" spans="1:115 16380:16384" s="4" customFormat="1" x14ac:dyDescent="0.3">
      <c r="A144" s="31"/>
      <c r="B144" s="147"/>
      <c r="C144" s="147"/>
      <c r="D144" s="11">
        <f>SUMIF(Tbl.Kosten[PSAnr.],Tb.Financiering[[#This Row],[PSAnr.]],Tbl.Kosten[Totaal kosten])</f>
        <v>0</v>
      </c>
      <c r="E144" s="164">
        <f>SUMIF(Tbl.Kosten[PSAnr.],Tb.Financiering[[#This Row],[PSAnr.]],Tbl.Kosten[Subsidie])</f>
        <v>0</v>
      </c>
      <c r="F144" s="165"/>
      <c r="G144" s="164">
        <f>Tb.Financiering[[#This Row],[Begrote kosten]]-Tb.Financiering[[#This Row],[Berekende GLB subsidie]]-Tb.Financiering[[#This Row],[Correctie GLB subsidie]]</f>
        <v>0</v>
      </c>
      <c r="H144" s="166"/>
      <c r="I144" s="166"/>
      <c r="J144" s="166"/>
      <c r="K144" s="162"/>
      <c r="L144" s="97">
        <f>Tb.Financiering[[#This Row],[Te financieren]]-SUM(Tb.Financiering[[#This Row],[Eigen
bijdrage]:[Anders]])</f>
        <v>0</v>
      </c>
      <c r="M144" s="170" t="str">
        <f>IFERROR(VLOOKUP(Tb.Financiering[[#This Row],[Partnernaam]],Tbl.Projectpartners[[Naam]:[PNr.]],9,FALSE),"")</f>
        <v/>
      </c>
      <c r="N144" s="152" t="str">
        <f>IFERROR(VLOOKUP(Tb.Financiering[[#This Row],[Subsidiabele activiteit]],Tbl.Subsidiehoogte[[Subsidieactiviteit]:[SAnr.]],3,FALSE),"")</f>
        <v/>
      </c>
      <c r="O144" s="152" t="str">
        <f>_xlfn.CONCAT(Tb.Financiering[[#This Row],[Pnr.]],Tb.Financiering[[#This Row],[SAnr.]])</f>
        <v/>
      </c>
      <c r="P144" s="154">
        <f>IF(Tb.Financiering[[#This Row],[Pnr.]]=P$7,Tb.Financiering[[#This Row],[Te financieren]]-Tb.Financiering[[#This Row],[Eigen
bijdrage]]-Tb.Financiering[[#This Row],[Andere
subsidie(s)]]-Tb.Financiering[[#This Row],[Anders]],0)</f>
        <v>0</v>
      </c>
      <c r="Q144" s="154">
        <f>IF(Tb.Financiering[[#This Row],[Pnr.]]=Q$7,Tb.Financiering[[#This Row],[Te financieren]]-Tb.Financiering[[#This Row],[Eigen
bijdrage]]-Tb.Financiering[[#This Row],[Andere
subsidie(s)]]-Tb.Financiering[[#This Row],[Anders]],0)</f>
        <v>0</v>
      </c>
      <c r="R144" s="154">
        <f>IF(Tb.Financiering[[#This Row],[Pnr.]]=R$7,Tb.Financiering[[#This Row],[Te financieren]]-Tb.Financiering[[#This Row],[Eigen
bijdrage]]-Tb.Financiering[[#This Row],[Andere
subsidie(s)]]-Tb.Financiering[[#This Row],[Anders]],0)</f>
        <v>0</v>
      </c>
      <c r="S144" s="154">
        <f>IF(Tb.Financiering[[#This Row],[Pnr.]]=S$7,Tb.Financiering[[#This Row],[Te financieren]]-Tb.Financiering[[#This Row],[Eigen
bijdrage]]-Tb.Financiering[[#This Row],[Andere
subsidie(s)]]-Tb.Financiering[[#This Row],[Anders]],0)</f>
        <v>0</v>
      </c>
      <c r="T144" s="154">
        <f>IF(Tb.Financiering[[#This Row],[Pnr.]]=T$7,Tb.Financiering[[#This Row],[Te financieren]]-Tb.Financiering[[#This Row],[Eigen
bijdrage]]-Tb.Financiering[[#This Row],[Andere
subsidie(s)]]-Tb.Financiering[[#This Row],[Anders]],0)</f>
        <v>0</v>
      </c>
      <c r="U144" s="154">
        <f>IF(Tb.Financiering[[#This Row],[Pnr.]]=U$7,Tb.Financiering[[#This Row],[Te financieren]]-Tb.Financiering[[#This Row],[Eigen
bijdrage]]-Tb.Financiering[[#This Row],[Andere
subsidie(s)]]-Tb.Financiering[[#This Row],[Anders]],0)</f>
        <v>0</v>
      </c>
      <c r="V144" s="154">
        <f>IF(Tb.Financiering[[#This Row],[Pnr.]]=V$7,Tb.Financiering[[#This Row],[Te financieren]]-Tb.Financiering[[#This Row],[Eigen
bijdrage]]-Tb.Financiering[[#This Row],[Andere
subsidie(s)]]-Tb.Financiering[[#This Row],[Anders]],0)</f>
        <v>0</v>
      </c>
      <c r="W144" s="154">
        <f>IF(Tb.Financiering[[#This Row],[Pnr.]]=W$7,Tb.Financiering[[#This Row],[Te financieren]]-Tb.Financiering[[#This Row],[Eigen
bijdrage]]-Tb.Financiering[[#This Row],[Andere
subsidie(s)]]-Tb.Financiering[[#This Row],[Anders]],0)</f>
        <v>0</v>
      </c>
      <c r="X144" s="154">
        <f>IF(Tb.Financiering[[#This Row],[Pnr.]]=X$7,Tb.Financiering[[#This Row],[Te financieren]]-Tb.Financiering[[#This Row],[Eigen
bijdrage]]-Tb.Financiering[[#This Row],[Andere
subsidie(s)]]-Tb.Financiering[[#This Row],[Anders]],0)</f>
        <v>0</v>
      </c>
      <c r="Y144" s="154">
        <f>IF(Tb.Financiering[[#This Row],[Pnr.]]=Y$7,Tb.Financiering[[#This Row],[Te financieren]]-Tb.Financiering[[#This Row],[Eigen
bijdrage]]-Tb.Financiering[[#This Row],[Andere
subsidie(s)]]-Tb.Financiering[[#This Row],[Anders]],0)</f>
        <v>0</v>
      </c>
      <c r="Z144" s="154">
        <f>IF(Tb.Financiering[[#This Row],[Pnr.]]=Z$7,Tb.Financiering[[#This Row],[Te financieren]]-Tb.Financiering[[#This Row],[Eigen
bijdrage]]-Tb.Financiering[[#This Row],[Andere
subsidie(s)]]-Tb.Financiering[[#This Row],[Anders]],0)</f>
        <v>0</v>
      </c>
      <c r="AA144" s="154">
        <f>IF(Tb.Financiering[[#This Row],[Pnr.]]=AA$7,Tb.Financiering[[#This Row],[Te financieren]]-Tb.Financiering[[#This Row],[Eigen
bijdrage]]-Tb.Financiering[[#This Row],[Andere
subsidie(s)]]-Tb.Financiering[[#This Row],[Anders]],0)</f>
        <v>0</v>
      </c>
      <c r="AB144" s="154">
        <f>IF(Tb.Financiering[[#This Row],[Pnr.]]=AB$7,Tb.Financiering[[#This Row],[Te financieren]]-Tb.Financiering[[#This Row],[Eigen
bijdrage]]-Tb.Financiering[[#This Row],[Andere
subsidie(s)]]-Tb.Financiering[[#This Row],[Anders]],0)</f>
        <v>0</v>
      </c>
      <c r="AC144" s="154">
        <f>IF(Tb.Financiering[[#This Row],[Pnr.]]=AC$7,Tb.Financiering[[#This Row],[Te financieren]]-Tb.Financiering[[#This Row],[Eigen
bijdrage]]-Tb.Financiering[[#This Row],[Andere
subsidie(s)]]-Tb.Financiering[[#This Row],[Anders]],0)</f>
        <v>0</v>
      </c>
      <c r="AD144" s="154">
        <f>IF(Tb.Financiering[[#This Row],[Pnr.]]=AD$7,Tb.Financiering[[#This Row],[Te financieren]]-Tb.Financiering[[#This Row],[Eigen
bijdrage]]-Tb.Financiering[[#This Row],[Andere
subsidie(s)]]-Tb.Financiering[[#This Row],[Anders]],0)</f>
        <v>0</v>
      </c>
      <c r="AE144" s="154">
        <f>IF(Tb.Financiering[[#This Row],[Pnr.]]=AE$7,Tb.Financiering[[#This Row],[Te financieren]]-Tb.Financiering[[#This Row],[Eigen
bijdrage]]-Tb.Financiering[[#This Row],[Andere
subsidie(s)]]-Tb.Financiering[[#This Row],[Anders]],0)</f>
        <v>0</v>
      </c>
      <c r="AF144" s="154">
        <f>IF(Tb.Financiering[[#This Row],[Pnr.]]=AF$7,Tb.Financiering[[#This Row],[Te financieren]]-Tb.Financiering[[#This Row],[Eigen
bijdrage]]-Tb.Financiering[[#This Row],[Andere
subsidie(s)]]-Tb.Financiering[[#This Row],[Anders]],0)</f>
        <v>0</v>
      </c>
      <c r="AG144" s="154">
        <f>IF(Tb.Financiering[[#This Row],[Pnr.]]=AG$7,Tb.Financiering[[#This Row],[Te financieren]]-Tb.Financiering[[#This Row],[Eigen
bijdrage]]-Tb.Financiering[[#This Row],[Andere
subsidie(s)]]-Tb.Financiering[[#This Row],[Anders]],0)</f>
        <v>0</v>
      </c>
      <c r="AH144" s="154">
        <f>IF(Tb.Financiering[[#This Row],[Pnr.]]=AH$7,Tb.Financiering[[#This Row],[Te financieren]]-Tb.Financiering[[#This Row],[Eigen
bijdrage]]-Tb.Financiering[[#This Row],[Andere
subsidie(s)]]-Tb.Financiering[[#This Row],[Anders]],0)</f>
        <v>0</v>
      </c>
      <c r="AI144" s="154">
        <f>IF(Tb.Financiering[[#This Row],[Pnr.]]=AI$7,Tb.Financiering[[#This Row],[Te financieren]]-Tb.Financiering[[#This Row],[Eigen
bijdrage]]-Tb.Financiering[[#This Row],[Andere
subsidie(s)]]-Tb.Financiering[[#This Row],[Anders]],0)</f>
        <v>0</v>
      </c>
      <c r="AJ144" s="154">
        <f>IF(Tb.Financiering[[#This Row],[Pnr.]]=AJ$7,Tb.Financiering[[#This Row],[Te financieren]]-Tb.Financiering[[#This Row],[Eigen
bijdrage]]-Tb.Financiering[[#This Row],[Andere
subsidie(s)]]-Tb.Financiering[[#This Row],[Anders]],0)</f>
        <v>0</v>
      </c>
      <c r="AK144" s="154">
        <f>IF(Tb.Financiering[[#This Row],[Pnr.]]=AK$7,Tb.Financiering[[#This Row],[Te financieren]]-Tb.Financiering[[#This Row],[Eigen
bijdrage]]-Tb.Financiering[[#This Row],[Andere
subsidie(s)]]-Tb.Financiering[[#This Row],[Anders]],0)</f>
        <v>0</v>
      </c>
      <c r="AL144" s="154">
        <f>IF(Tb.Financiering[[#This Row],[Pnr.]]=AL$7,Tb.Financiering[[#This Row],[Te financieren]]-Tb.Financiering[[#This Row],[Eigen
bijdrage]]-Tb.Financiering[[#This Row],[Andere
subsidie(s)]]-Tb.Financiering[[#This Row],[Anders]],0)</f>
        <v>0</v>
      </c>
      <c r="AM144" s="154">
        <f>IF(Tb.Financiering[[#This Row],[Pnr.]]=AM$7,Tb.Financiering[[#This Row],[Te financieren]]-Tb.Financiering[[#This Row],[Eigen
bijdrage]]-Tb.Financiering[[#This Row],[Andere
subsidie(s)]]-Tb.Financiering[[#This Row],[Anders]],0)</f>
        <v>0</v>
      </c>
      <c r="AN144" s="154">
        <f>IF(Tb.Financiering[[#This Row],[Pnr.]]=AN$7,Tb.Financiering[[#This Row],[Te financieren]]-Tb.Financiering[[#This Row],[Eigen
bijdrage]]-Tb.Financiering[[#This Row],[Andere
subsidie(s)]]-Tb.Financiering[[#This Row],[Anders]],0)</f>
        <v>0</v>
      </c>
      <c r="AO144" s="154">
        <f>IF(Tb.Financiering[[#This Row],[Pnr.]]=AO$7,Tb.Financiering[[#This Row],[Te financieren]]-Tb.Financiering[[#This Row],[Eigen
bijdrage]]-Tb.Financiering[[#This Row],[Andere
subsidie(s)]]-Tb.Financiering[[#This Row],[Anders]],0)</f>
        <v>0</v>
      </c>
      <c r="AP144" s="154">
        <f>IF(Tb.Financiering[[#This Row],[Pnr.]]=AP$7,Tb.Financiering[[#This Row],[Te financieren]]-Tb.Financiering[[#This Row],[Eigen
bijdrage]]-Tb.Financiering[[#This Row],[Andere
subsidie(s)]]-Tb.Financiering[[#This Row],[Anders]],0)</f>
        <v>0</v>
      </c>
      <c r="AQ144" s="154">
        <f>IF(Tb.Financiering[[#This Row],[Pnr.]]=AQ$7,Tb.Financiering[[#This Row],[Te financieren]]-Tb.Financiering[[#This Row],[Eigen
bijdrage]]-Tb.Financiering[[#This Row],[Andere
subsidie(s)]]-Tb.Financiering[[#This Row],[Anders]],0)</f>
        <v>0</v>
      </c>
      <c r="AR144" s="154">
        <f>IF(Tb.Financiering[[#This Row],[Pnr.]]=AR$7,Tb.Financiering[[#This Row],[Te financieren]]-Tb.Financiering[[#This Row],[Eigen
bijdrage]]-Tb.Financiering[[#This Row],[Andere
subsidie(s)]]-Tb.Financiering[[#This Row],[Anders]],0)</f>
        <v>0</v>
      </c>
      <c r="AS144" s="154">
        <f>IF(Tb.Financiering[[#This Row],[Pnr.]]=AS$7,Tb.Financiering[[#This Row],[Te financieren]]-Tb.Financiering[[#This Row],[Eigen
bijdrage]]-Tb.Financiering[[#This Row],[Andere
subsidie(s)]]-Tb.Financiering[[#This Row],[Anders]],0)</f>
        <v>0</v>
      </c>
      <c r="AT144" s="154">
        <f>IF(Tb.Financiering[[#This Row],[Pnr.]]=AT$7,Tb.Financiering[[#This Row],[Te financieren]]-Tb.Financiering[[#This Row],[Eigen
bijdrage]]-Tb.Financiering[[#This Row],[Andere
subsidie(s)]]-Tb.Financiering[[#This Row],[Anders]],0)</f>
        <v>0</v>
      </c>
      <c r="AU144" s="154">
        <f>IF(Tb.Financiering[[#This Row],[Pnr.]]=AU$7,Tb.Financiering[[#This Row],[Te financieren]]-Tb.Financiering[[#This Row],[Eigen
bijdrage]]-Tb.Financiering[[#This Row],[Andere
subsidie(s)]]-Tb.Financiering[[#This Row],[Anders]],0)</f>
        <v>0</v>
      </c>
      <c r="AV144" s="154">
        <f>IF(Tb.Financiering[[#This Row],[Pnr.]]=AV$7,Tb.Financiering[[#This Row],[Te financieren]]-Tb.Financiering[[#This Row],[Eigen
bijdrage]]-Tb.Financiering[[#This Row],[Andere
subsidie(s)]]-Tb.Financiering[[#This Row],[Anders]],0)</f>
        <v>0</v>
      </c>
      <c r="AW144" s="154">
        <f>IF(Tb.Financiering[[#This Row],[Pnr.]]=AW$7,Tb.Financiering[[#This Row],[Te financieren]]-Tb.Financiering[[#This Row],[Eigen
bijdrage]]-Tb.Financiering[[#This Row],[Andere
subsidie(s)]]-Tb.Financiering[[#This Row],[Anders]],0)</f>
        <v>0</v>
      </c>
      <c r="AX144" s="154">
        <f>IF(Tb.Financiering[[#This Row],[Pnr.]]=AX$7,Tb.Financiering[[#This Row],[Te financieren]]-Tb.Financiering[[#This Row],[Eigen
bijdrage]]-Tb.Financiering[[#This Row],[Andere
subsidie(s)]]-Tb.Financiering[[#This Row],[Anders]],0)</f>
        <v>0</v>
      </c>
      <c r="AY144" s="154">
        <f>IF(Tb.Financiering[[#This Row],[Pnr.]]=AY$7,Tb.Financiering[[#This Row],[Te financieren]]-Tb.Financiering[[#This Row],[Eigen
bijdrage]]-Tb.Financiering[[#This Row],[Andere
subsidie(s)]]-Tb.Financiering[[#This Row],[Anders]],0)</f>
        <v>0</v>
      </c>
      <c r="AZ144" s="154">
        <f>IF(Tb.Financiering[[#This Row],[Pnr.]]=AZ$7,Tb.Financiering[[#This Row],[Te financieren]]-Tb.Financiering[[#This Row],[Eigen
bijdrage]]-Tb.Financiering[[#This Row],[Andere
subsidie(s)]]-Tb.Financiering[[#This Row],[Anders]],0)</f>
        <v>0</v>
      </c>
      <c r="BA144" s="154">
        <f>IF(Tb.Financiering[[#This Row],[Pnr.]]=BA$7,Tb.Financiering[[#This Row],[Te financieren]]-Tb.Financiering[[#This Row],[Eigen
bijdrage]]-Tb.Financiering[[#This Row],[Andere
subsidie(s)]]-Tb.Financiering[[#This Row],[Anders]],0)</f>
        <v>0</v>
      </c>
      <c r="BB144" s="154">
        <f>IF(Tb.Financiering[[#This Row],[Pnr.]]=BB$7,Tb.Financiering[[#This Row],[Te financieren]]-Tb.Financiering[[#This Row],[Eigen
bijdrage]]-Tb.Financiering[[#This Row],[Andere
subsidie(s)]]-Tb.Financiering[[#This Row],[Anders]],0)</f>
        <v>0</v>
      </c>
      <c r="BC144" s="154">
        <f>IF(Tb.Financiering[[#This Row],[Pnr.]]=BC$7,Tb.Financiering[[#This Row],[Te financieren]]-Tb.Financiering[[#This Row],[Eigen
bijdrage]]-Tb.Financiering[[#This Row],[Andere
subsidie(s)]]-Tb.Financiering[[#This Row],[Anders]],0)</f>
        <v>0</v>
      </c>
      <c r="BD144" s="154">
        <f>IF(Tb.Financiering[[#This Row],[Pnr.]]=BD$7,Tb.Financiering[[#This Row],[Te financieren]]-Tb.Financiering[[#This Row],[Eigen
bijdrage]]-Tb.Financiering[[#This Row],[Andere
subsidie(s)]]-Tb.Financiering[[#This Row],[Anders]],0)</f>
        <v>0</v>
      </c>
      <c r="BE144" s="154">
        <f>IF(Tb.Financiering[[#This Row],[Pnr.]]=BE$7,Tb.Financiering[[#This Row],[Te financieren]]-Tb.Financiering[[#This Row],[Eigen
bijdrage]]-Tb.Financiering[[#This Row],[Andere
subsidie(s)]]-Tb.Financiering[[#This Row],[Anders]],0)</f>
        <v>0</v>
      </c>
      <c r="BF144" s="154">
        <f>IF(Tb.Financiering[[#This Row],[Pnr.]]=BF$7,Tb.Financiering[[#This Row],[Te financieren]]-Tb.Financiering[[#This Row],[Eigen
bijdrage]]-Tb.Financiering[[#This Row],[Andere
subsidie(s)]]-Tb.Financiering[[#This Row],[Anders]],0)</f>
        <v>0</v>
      </c>
      <c r="BG144" s="154">
        <f>IF(Tb.Financiering[[#This Row],[Pnr.]]=BG$7,Tb.Financiering[[#This Row],[Te financieren]]-Tb.Financiering[[#This Row],[Eigen
bijdrage]]-Tb.Financiering[[#This Row],[Andere
subsidie(s)]]-Tb.Financiering[[#This Row],[Anders]],0)</f>
        <v>0</v>
      </c>
      <c r="BH144" s="154">
        <f>IF(Tb.Financiering[[#This Row],[Pnr.]]=BH$7,Tb.Financiering[[#This Row],[Te financieren]]-Tb.Financiering[[#This Row],[Eigen
bijdrage]]-Tb.Financiering[[#This Row],[Andere
subsidie(s)]]-Tb.Financiering[[#This Row],[Anders]],0)</f>
        <v>0</v>
      </c>
      <c r="BI144" s="154">
        <f>IF(Tb.Financiering[[#This Row],[Pnr.]]=BI$7,Tb.Financiering[[#This Row],[Te financieren]]-Tb.Financiering[[#This Row],[Eigen
bijdrage]]-Tb.Financiering[[#This Row],[Andere
subsidie(s)]]-Tb.Financiering[[#This Row],[Anders]],0)</f>
        <v>0</v>
      </c>
      <c r="BJ144" s="154">
        <f>IF(Tb.Financiering[[#This Row],[Pnr.]]=BJ$7,Tb.Financiering[[#This Row],[Te financieren]]-Tb.Financiering[[#This Row],[Eigen
bijdrage]]-Tb.Financiering[[#This Row],[Andere
subsidie(s)]]-Tb.Financiering[[#This Row],[Anders]],0)</f>
        <v>0</v>
      </c>
      <c r="BK144" s="154">
        <f>IF(Tb.Financiering[[#This Row],[Pnr.]]=BK$7,Tb.Financiering[[#This Row],[Te financieren]]-Tb.Financiering[[#This Row],[Eigen
bijdrage]]-Tb.Financiering[[#This Row],[Andere
subsidie(s)]]-Tb.Financiering[[#This Row],[Anders]],0)</f>
        <v>0</v>
      </c>
      <c r="BL144" s="154">
        <f>IF(Tb.Financiering[[#This Row],[Pnr.]]=BL$7,Tb.Financiering[[#This Row],[Te financieren]]-Tb.Financiering[[#This Row],[Eigen
bijdrage]]-Tb.Financiering[[#This Row],[Andere
subsidie(s)]]-Tb.Financiering[[#This Row],[Anders]],0)</f>
        <v>0</v>
      </c>
      <c r="BM144" s="154">
        <f>IF(Tb.Financiering[[#This Row],[Pnr.]]=BM$7,Tb.Financiering[[#This Row],[Te financieren]]-Tb.Financiering[[#This Row],[Eigen
bijdrage]]-Tb.Financiering[[#This Row],[Andere
subsidie(s)]]-Tb.Financiering[[#This Row],[Anders]],0)</f>
        <v>0</v>
      </c>
      <c r="BN144" s="259">
        <f>IF(Tb.Financiering[[#This Row],[Pnr.]]=BN$7,Tb.Financiering[[#This Row],[Eigen
bijdrage]]+Tb.Financiering[[#This Row],[Andere
subsidie(s)]]+Tb.Financiering[[#This Row],[Anders]],0)</f>
        <v>0</v>
      </c>
      <c r="BO144" s="259">
        <f>IF(Tb.Financiering[[#This Row],[Pnr.]]=BO$7,Tb.Financiering[[#This Row],[Eigen
bijdrage]]+Tb.Financiering[[#This Row],[Andere
subsidie(s)]]+Tb.Financiering[[#This Row],[Anders]],0)</f>
        <v>0</v>
      </c>
      <c r="BP144" s="259">
        <f>IF(Tb.Financiering[[#This Row],[Pnr.]]=BP$7,Tb.Financiering[[#This Row],[Eigen
bijdrage]]+Tb.Financiering[[#This Row],[Andere
subsidie(s)]]+Tb.Financiering[[#This Row],[Anders]],0)</f>
        <v>0</v>
      </c>
      <c r="BQ144" s="259">
        <f>IF(Tb.Financiering[[#This Row],[Pnr.]]=BQ$7,Tb.Financiering[[#This Row],[Eigen
bijdrage]]+Tb.Financiering[[#This Row],[Andere
subsidie(s)]]+Tb.Financiering[[#This Row],[Anders]],0)</f>
        <v>0</v>
      </c>
      <c r="BR144" s="259">
        <f>IF(Tb.Financiering[[#This Row],[Pnr.]]=BR$7,Tb.Financiering[[#This Row],[Eigen
bijdrage]]+Tb.Financiering[[#This Row],[Andere
subsidie(s)]]+Tb.Financiering[[#This Row],[Anders]],0)</f>
        <v>0</v>
      </c>
      <c r="BS144" s="259">
        <f>IF(Tb.Financiering[[#This Row],[Pnr.]]=BS$7,Tb.Financiering[[#This Row],[Eigen
bijdrage]]+Tb.Financiering[[#This Row],[Andere
subsidie(s)]]+Tb.Financiering[[#This Row],[Anders]],0)</f>
        <v>0</v>
      </c>
      <c r="BT144" s="259">
        <f>IF(Tb.Financiering[[#This Row],[Pnr.]]=BT$7,Tb.Financiering[[#This Row],[Eigen
bijdrage]]+Tb.Financiering[[#This Row],[Andere
subsidie(s)]]+Tb.Financiering[[#This Row],[Anders]],0)</f>
        <v>0</v>
      </c>
      <c r="BU144" s="259">
        <f>IF(Tb.Financiering[[#This Row],[Pnr.]]=BU$7,Tb.Financiering[[#This Row],[Eigen
bijdrage]]+Tb.Financiering[[#This Row],[Andere
subsidie(s)]]+Tb.Financiering[[#This Row],[Anders]],0)</f>
        <v>0</v>
      </c>
      <c r="BV144" s="259">
        <f>IF(Tb.Financiering[[#This Row],[Pnr.]]=BV$7,Tb.Financiering[[#This Row],[Eigen
bijdrage]]+Tb.Financiering[[#This Row],[Andere
subsidie(s)]]+Tb.Financiering[[#This Row],[Anders]],0)</f>
        <v>0</v>
      </c>
      <c r="BW144" s="259">
        <f>IF(Tb.Financiering[[#This Row],[Pnr.]]=BW$7,Tb.Financiering[[#This Row],[Eigen
bijdrage]]+Tb.Financiering[[#This Row],[Andere
subsidie(s)]]+Tb.Financiering[[#This Row],[Anders]],0)</f>
        <v>0</v>
      </c>
      <c r="BX144" s="259">
        <f>IF(Tb.Financiering[[#This Row],[Pnr.]]=BX$7,Tb.Financiering[[#This Row],[Eigen
bijdrage]]+Tb.Financiering[[#This Row],[Andere
subsidie(s)]]+Tb.Financiering[[#This Row],[Anders]],0)</f>
        <v>0</v>
      </c>
      <c r="BY144" s="259">
        <f>IF(Tb.Financiering[[#This Row],[Pnr.]]=BY$7,Tb.Financiering[[#This Row],[Eigen
bijdrage]]+Tb.Financiering[[#This Row],[Andere
subsidie(s)]]+Tb.Financiering[[#This Row],[Anders]],0)</f>
        <v>0</v>
      </c>
      <c r="BZ144" s="259">
        <f>IF(Tb.Financiering[[#This Row],[Pnr.]]=BZ$7,Tb.Financiering[[#This Row],[Eigen
bijdrage]]+Tb.Financiering[[#This Row],[Andere
subsidie(s)]]+Tb.Financiering[[#This Row],[Anders]],0)</f>
        <v>0</v>
      </c>
      <c r="CA144" s="259">
        <f>IF(Tb.Financiering[[#This Row],[Pnr.]]=CA$7,Tb.Financiering[[#This Row],[Eigen
bijdrage]]+Tb.Financiering[[#This Row],[Andere
subsidie(s)]]+Tb.Financiering[[#This Row],[Anders]],0)</f>
        <v>0</v>
      </c>
      <c r="CB144" s="259">
        <f>IF(Tb.Financiering[[#This Row],[Pnr.]]=CB$7,Tb.Financiering[[#This Row],[Eigen
bijdrage]]+Tb.Financiering[[#This Row],[Andere
subsidie(s)]]+Tb.Financiering[[#This Row],[Anders]],0)</f>
        <v>0</v>
      </c>
      <c r="CC144" s="259">
        <f>IF(Tb.Financiering[[#This Row],[Pnr.]]=CC$7,Tb.Financiering[[#This Row],[Eigen
bijdrage]]+Tb.Financiering[[#This Row],[Andere
subsidie(s)]]+Tb.Financiering[[#This Row],[Anders]],0)</f>
        <v>0</v>
      </c>
      <c r="CD144" s="259">
        <f>IF(Tb.Financiering[[#This Row],[Pnr.]]=CD$7,Tb.Financiering[[#This Row],[Eigen
bijdrage]]+Tb.Financiering[[#This Row],[Andere
subsidie(s)]]+Tb.Financiering[[#This Row],[Anders]],0)</f>
        <v>0</v>
      </c>
      <c r="CE144" s="259">
        <f>IF(Tb.Financiering[[#This Row],[Pnr.]]=CE$7,Tb.Financiering[[#This Row],[Eigen
bijdrage]]+Tb.Financiering[[#This Row],[Andere
subsidie(s)]]+Tb.Financiering[[#This Row],[Anders]],0)</f>
        <v>0</v>
      </c>
      <c r="CF144" s="259">
        <f>IF(Tb.Financiering[[#This Row],[Pnr.]]=CF$7,Tb.Financiering[[#This Row],[Eigen
bijdrage]]+Tb.Financiering[[#This Row],[Andere
subsidie(s)]]+Tb.Financiering[[#This Row],[Anders]],0)</f>
        <v>0</v>
      </c>
      <c r="CG144" s="259">
        <f>IF(Tb.Financiering[[#This Row],[Pnr.]]=CG$7,Tb.Financiering[[#This Row],[Eigen
bijdrage]]+Tb.Financiering[[#This Row],[Andere
subsidie(s)]]+Tb.Financiering[[#This Row],[Anders]],0)</f>
        <v>0</v>
      </c>
      <c r="CH144" s="259">
        <f>IF(Tb.Financiering[[#This Row],[Pnr.]]=CH$7,Tb.Financiering[[#This Row],[Eigen
bijdrage]]+Tb.Financiering[[#This Row],[Andere
subsidie(s)]]+Tb.Financiering[[#This Row],[Anders]],0)</f>
        <v>0</v>
      </c>
      <c r="CI144" s="259">
        <f>IF(Tb.Financiering[[#This Row],[Pnr.]]=CI$7,Tb.Financiering[[#This Row],[Eigen
bijdrage]]+Tb.Financiering[[#This Row],[Andere
subsidie(s)]]+Tb.Financiering[[#This Row],[Anders]],0)</f>
        <v>0</v>
      </c>
      <c r="CJ144" s="259">
        <f>IF(Tb.Financiering[[#This Row],[Pnr.]]=CJ$7,Tb.Financiering[[#This Row],[Eigen
bijdrage]]+Tb.Financiering[[#This Row],[Andere
subsidie(s)]]+Tb.Financiering[[#This Row],[Anders]],0)</f>
        <v>0</v>
      </c>
      <c r="CK144" s="259">
        <f>IF(Tb.Financiering[[#This Row],[Pnr.]]=CK$7,Tb.Financiering[[#This Row],[Eigen
bijdrage]]+Tb.Financiering[[#This Row],[Andere
subsidie(s)]]+Tb.Financiering[[#This Row],[Anders]],0)</f>
        <v>0</v>
      </c>
      <c r="CL144" s="259">
        <f>IF(Tb.Financiering[[#This Row],[Pnr.]]=CL$7,Tb.Financiering[[#This Row],[Eigen
bijdrage]]+Tb.Financiering[[#This Row],[Andere
subsidie(s)]]+Tb.Financiering[[#This Row],[Anders]],0)</f>
        <v>0</v>
      </c>
      <c r="CM144" s="259">
        <f>IF(Tb.Financiering[[#This Row],[Pnr.]]=CM$7,Tb.Financiering[[#This Row],[Eigen
bijdrage]]+Tb.Financiering[[#This Row],[Andere
subsidie(s)]]+Tb.Financiering[[#This Row],[Anders]],0)</f>
        <v>0</v>
      </c>
      <c r="CN144" s="259">
        <f>IF(Tb.Financiering[[#This Row],[Pnr.]]=CN$7,Tb.Financiering[[#This Row],[Eigen
bijdrage]]+Tb.Financiering[[#This Row],[Andere
subsidie(s)]]+Tb.Financiering[[#This Row],[Anders]],0)</f>
        <v>0</v>
      </c>
      <c r="CO144" s="259">
        <f>IF(Tb.Financiering[[#This Row],[Pnr.]]=CO$7,Tb.Financiering[[#This Row],[Eigen
bijdrage]]+Tb.Financiering[[#This Row],[Andere
subsidie(s)]]+Tb.Financiering[[#This Row],[Anders]],0)</f>
        <v>0</v>
      </c>
      <c r="CP144" s="259">
        <f>IF(Tb.Financiering[[#This Row],[Pnr.]]=CP$7,Tb.Financiering[[#This Row],[Eigen
bijdrage]]+Tb.Financiering[[#This Row],[Andere
subsidie(s)]]+Tb.Financiering[[#This Row],[Anders]],0)</f>
        <v>0</v>
      </c>
      <c r="CQ144" s="259">
        <f>IF(Tb.Financiering[[#This Row],[Pnr.]]=CQ$7,Tb.Financiering[[#This Row],[Eigen
bijdrage]]+Tb.Financiering[[#This Row],[Andere
subsidie(s)]]+Tb.Financiering[[#This Row],[Anders]],0)</f>
        <v>0</v>
      </c>
      <c r="CR144" s="259">
        <f>IF(Tb.Financiering[[#This Row],[Pnr.]]=CR$7,Tb.Financiering[[#This Row],[Eigen
bijdrage]]+Tb.Financiering[[#This Row],[Andere
subsidie(s)]]+Tb.Financiering[[#This Row],[Anders]],0)</f>
        <v>0</v>
      </c>
      <c r="CS144" s="259">
        <f>IF(Tb.Financiering[[#This Row],[Pnr.]]=CS$7,Tb.Financiering[[#This Row],[Eigen
bijdrage]]+Tb.Financiering[[#This Row],[Andere
subsidie(s)]]+Tb.Financiering[[#This Row],[Anders]],0)</f>
        <v>0</v>
      </c>
      <c r="CT144" s="259">
        <f>IF(Tb.Financiering[[#This Row],[Pnr.]]=CT$7,Tb.Financiering[[#This Row],[Eigen
bijdrage]]+Tb.Financiering[[#This Row],[Andere
subsidie(s)]]+Tb.Financiering[[#This Row],[Anders]],0)</f>
        <v>0</v>
      </c>
      <c r="CU144" s="259">
        <f>IF(Tb.Financiering[[#This Row],[Pnr.]]=CU$7,Tb.Financiering[[#This Row],[Eigen
bijdrage]]+Tb.Financiering[[#This Row],[Andere
subsidie(s)]]+Tb.Financiering[[#This Row],[Anders]],0)</f>
        <v>0</v>
      </c>
      <c r="CV144" s="259">
        <f>IF(Tb.Financiering[[#This Row],[Pnr.]]=CV$7,Tb.Financiering[[#This Row],[Eigen
bijdrage]]+Tb.Financiering[[#This Row],[Andere
subsidie(s)]]+Tb.Financiering[[#This Row],[Anders]],0)</f>
        <v>0</v>
      </c>
      <c r="CW144" s="259">
        <f>IF(Tb.Financiering[[#This Row],[Pnr.]]=CW$7,Tb.Financiering[[#This Row],[Eigen
bijdrage]]+Tb.Financiering[[#This Row],[Andere
subsidie(s)]]+Tb.Financiering[[#This Row],[Anders]],0)</f>
        <v>0</v>
      </c>
      <c r="CX144" s="259">
        <f>IF(Tb.Financiering[[#This Row],[Pnr.]]=CX$7,Tb.Financiering[[#This Row],[Eigen
bijdrage]]+Tb.Financiering[[#This Row],[Andere
subsidie(s)]]+Tb.Financiering[[#This Row],[Anders]],0)</f>
        <v>0</v>
      </c>
      <c r="CY144" s="259">
        <f>IF(Tb.Financiering[[#This Row],[Pnr.]]=CY$7,Tb.Financiering[[#This Row],[Eigen
bijdrage]]+Tb.Financiering[[#This Row],[Andere
subsidie(s)]]+Tb.Financiering[[#This Row],[Anders]],0)</f>
        <v>0</v>
      </c>
      <c r="CZ144" s="259">
        <f>IF(Tb.Financiering[[#This Row],[Pnr.]]=CZ$7,Tb.Financiering[[#This Row],[Eigen
bijdrage]]+Tb.Financiering[[#This Row],[Andere
subsidie(s)]]+Tb.Financiering[[#This Row],[Anders]],0)</f>
        <v>0</v>
      </c>
      <c r="DA144" s="259">
        <f>IF(Tb.Financiering[[#This Row],[Pnr.]]=DA$7,Tb.Financiering[[#This Row],[Eigen
bijdrage]]+Tb.Financiering[[#This Row],[Andere
subsidie(s)]]+Tb.Financiering[[#This Row],[Anders]],0)</f>
        <v>0</v>
      </c>
      <c r="DB144" s="259">
        <f>IF(Tb.Financiering[[#This Row],[Pnr.]]=DB$7,Tb.Financiering[[#This Row],[Eigen
bijdrage]]+Tb.Financiering[[#This Row],[Andere
subsidie(s)]]+Tb.Financiering[[#This Row],[Anders]],0)</f>
        <v>0</v>
      </c>
      <c r="DC144" s="259">
        <f>IF(Tb.Financiering[[#This Row],[Pnr.]]=DC$7,Tb.Financiering[[#This Row],[Eigen
bijdrage]]+Tb.Financiering[[#This Row],[Andere
subsidie(s)]]+Tb.Financiering[[#This Row],[Anders]],0)</f>
        <v>0</v>
      </c>
      <c r="DD144" s="259">
        <f>IF(Tb.Financiering[[#This Row],[Pnr.]]=DD$7,Tb.Financiering[[#This Row],[Eigen
bijdrage]]+Tb.Financiering[[#This Row],[Andere
subsidie(s)]]+Tb.Financiering[[#This Row],[Anders]],0)</f>
        <v>0</v>
      </c>
      <c r="DE144" s="259">
        <f>IF(Tb.Financiering[[#This Row],[Pnr.]]=DE$7,Tb.Financiering[[#This Row],[Eigen
bijdrage]]+Tb.Financiering[[#This Row],[Andere
subsidie(s)]]+Tb.Financiering[[#This Row],[Anders]],0)</f>
        <v>0</v>
      </c>
      <c r="DF144" s="259">
        <f>IF(Tb.Financiering[[#This Row],[Pnr.]]=DF$7,Tb.Financiering[[#This Row],[Eigen
bijdrage]]+Tb.Financiering[[#This Row],[Andere
subsidie(s)]]+Tb.Financiering[[#This Row],[Anders]],0)</f>
        <v>0</v>
      </c>
      <c r="DG144" s="259">
        <f>IF(Tb.Financiering[[#This Row],[Pnr.]]=DG$7,Tb.Financiering[[#This Row],[Eigen
bijdrage]]+Tb.Financiering[[#This Row],[Andere
subsidie(s)]]+Tb.Financiering[[#This Row],[Anders]],0)</f>
        <v>0</v>
      </c>
      <c r="DH144" s="259">
        <f>IF(Tb.Financiering[[#This Row],[Pnr.]]=DH$7,Tb.Financiering[[#This Row],[Eigen
bijdrage]]+Tb.Financiering[[#This Row],[Andere
subsidie(s)]]+Tb.Financiering[[#This Row],[Anders]],0)</f>
        <v>0</v>
      </c>
      <c r="DI144" s="259">
        <f>IF(Tb.Financiering[[#This Row],[Pnr.]]=DI$7,Tb.Financiering[[#This Row],[Eigen
bijdrage]]+Tb.Financiering[[#This Row],[Andere
subsidie(s)]]+Tb.Financiering[[#This Row],[Anders]],0)</f>
        <v>0</v>
      </c>
      <c r="DJ144" s="259">
        <f>IF(Tb.Financiering[[#This Row],[Pnr.]]=DJ$7,Tb.Financiering[[#This Row],[Eigen
bijdrage]]+Tb.Financiering[[#This Row],[Andere
subsidie(s)]]+Tb.Financiering[[#This Row],[Anders]],0)</f>
        <v>0</v>
      </c>
      <c r="DK144" s="259">
        <f>IF(Tb.Financiering[[#This Row],[Pnr.]]=DK$7,Tb.Financiering[[#This Row],[Eigen
bijdrage]]+Tb.Financiering[[#This Row],[Andere
subsidie(s)]]+Tb.Financiering[[#This Row],[Anders]],0)</f>
        <v>0</v>
      </c>
      <c r="XEZ144" s="267"/>
      <c r="XFA144" s="267"/>
      <c r="XFB144" s="267"/>
      <c r="XFC144" s="267"/>
      <c r="XFD144" s="31"/>
    </row>
    <row r="145" spans="1:115 16380:16384" s="4" customFormat="1" x14ac:dyDescent="0.3">
      <c r="A145" s="31"/>
      <c r="B145" s="147"/>
      <c r="C145" s="147"/>
      <c r="D145" s="11">
        <f>SUMIF(Tbl.Kosten[PSAnr.],Tb.Financiering[[#This Row],[PSAnr.]],Tbl.Kosten[Totaal kosten])</f>
        <v>0</v>
      </c>
      <c r="E145" s="164">
        <f>SUMIF(Tbl.Kosten[PSAnr.],Tb.Financiering[[#This Row],[PSAnr.]],Tbl.Kosten[Subsidie])</f>
        <v>0</v>
      </c>
      <c r="F145" s="165"/>
      <c r="G145" s="164">
        <f>Tb.Financiering[[#This Row],[Begrote kosten]]-Tb.Financiering[[#This Row],[Berekende GLB subsidie]]-Tb.Financiering[[#This Row],[Correctie GLB subsidie]]</f>
        <v>0</v>
      </c>
      <c r="H145" s="166"/>
      <c r="I145" s="166"/>
      <c r="J145" s="166"/>
      <c r="K145" s="162"/>
      <c r="L145" s="97">
        <f>Tb.Financiering[[#This Row],[Te financieren]]-SUM(Tb.Financiering[[#This Row],[Eigen
bijdrage]:[Anders]])</f>
        <v>0</v>
      </c>
      <c r="M145" s="170" t="str">
        <f>IFERROR(VLOOKUP(Tb.Financiering[[#This Row],[Partnernaam]],Tbl.Projectpartners[[Naam]:[PNr.]],9,FALSE),"")</f>
        <v/>
      </c>
      <c r="N145" s="152" t="str">
        <f>IFERROR(VLOOKUP(Tb.Financiering[[#This Row],[Subsidiabele activiteit]],Tbl.Subsidiehoogte[[Subsidieactiviteit]:[SAnr.]],3,FALSE),"")</f>
        <v/>
      </c>
      <c r="O145" s="152" t="str">
        <f>_xlfn.CONCAT(Tb.Financiering[[#This Row],[Pnr.]],Tb.Financiering[[#This Row],[SAnr.]])</f>
        <v/>
      </c>
      <c r="P145" s="154">
        <f>IF(Tb.Financiering[[#This Row],[Pnr.]]=P$7,Tb.Financiering[[#This Row],[Te financieren]]-Tb.Financiering[[#This Row],[Eigen
bijdrage]]-Tb.Financiering[[#This Row],[Andere
subsidie(s)]]-Tb.Financiering[[#This Row],[Anders]],0)</f>
        <v>0</v>
      </c>
      <c r="Q145" s="154">
        <f>IF(Tb.Financiering[[#This Row],[Pnr.]]=Q$7,Tb.Financiering[[#This Row],[Te financieren]]-Tb.Financiering[[#This Row],[Eigen
bijdrage]]-Tb.Financiering[[#This Row],[Andere
subsidie(s)]]-Tb.Financiering[[#This Row],[Anders]],0)</f>
        <v>0</v>
      </c>
      <c r="R145" s="154">
        <f>IF(Tb.Financiering[[#This Row],[Pnr.]]=R$7,Tb.Financiering[[#This Row],[Te financieren]]-Tb.Financiering[[#This Row],[Eigen
bijdrage]]-Tb.Financiering[[#This Row],[Andere
subsidie(s)]]-Tb.Financiering[[#This Row],[Anders]],0)</f>
        <v>0</v>
      </c>
      <c r="S145" s="154">
        <f>IF(Tb.Financiering[[#This Row],[Pnr.]]=S$7,Tb.Financiering[[#This Row],[Te financieren]]-Tb.Financiering[[#This Row],[Eigen
bijdrage]]-Tb.Financiering[[#This Row],[Andere
subsidie(s)]]-Tb.Financiering[[#This Row],[Anders]],0)</f>
        <v>0</v>
      </c>
      <c r="T145" s="154">
        <f>IF(Tb.Financiering[[#This Row],[Pnr.]]=T$7,Tb.Financiering[[#This Row],[Te financieren]]-Tb.Financiering[[#This Row],[Eigen
bijdrage]]-Tb.Financiering[[#This Row],[Andere
subsidie(s)]]-Tb.Financiering[[#This Row],[Anders]],0)</f>
        <v>0</v>
      </c>
      <c r="U145" s="154">
        <f>IF(Tb.Financiering[[#This Row],[Pnr.]]=U$7,Tb.Financiering[[#This Row],[Te financieren]]-Tb.Financiering[[#This Row],[Eigen
bijdrage]]-Tb.Financiering[[#This Row],[Andere
subsidie(s)]]-Tb.Financiering[[#This Row],[Anders]],0)</f>
        <v>0</v>
      </c>
      <c r="V145" s="154">
        <f>IF(Tb.Financiering[[#This Row],[Pnr.]]=V$7,Tb.Financiering[[#This Row],[Te financieren]]-Tb.Financiering[[#This Row],[Eigen
bijdrage]]-Tb.Financiering[[#This Row],[Andere
subsidie(s)]]-Tb.Financiering[[#This Row],[Anders]],0)</f>
        <v>0</v>
      </c>
      <c r="W145" s="154">
        <f>IF(Tb.Financiering[[#This Row],[Pnr.]]=W$7,Tb.Financiering[[#This Row],[Te financieren]]-Tb.Financiering[[#This Row],[Eigen
bijdrage]]-Tb.Financiering[[#This Row],[Andere
subsidie(s)]]-Tb.Financiering[[#This Row],[Anders]],0)</f>
        <v>0</v>
      </c>
      <c r="X145" s="154">
        <f>IF(Tb.Financiering[[#This Row],[Pnr.]]=X$7,Tb.Financiering[[#This Row],[Te financieren]]-Tb.Financiering[[#This Row],[Eigen
bijdrage]]-Tb.Financiering[[#This Row],[Andere
subsidie(s)]]-Tb.Financiering[[#This Row],[Anders]],0)</f>
        <v>0</v>
      </c>
      <c r="Y145" s="154">
        <f>IF(Tb.Financiering[[#This Row],[Pnr.]]=Y$7,Tb.Financiering[[#This Row],[Te financieren]]-Tb.Financiering[[#This Row],[Eigen
bijdrage]]-Tb.Financiering[[#This Row],[Andere
subsidie(s)]]-Tb.Financiering[[#This Row],[Anders]],0)</f>
        <v>0</v>
      </c>
      <c r="Z145" s="154">
        <f>IF(Tb.Financiering[[#This Row],[Pnr.]]=Z$7,Tb.Financiering[[#This Row],[Te financieren]]-Tb.Financiering[[#This Row],[Eigen
bijdrage]]-Tb.Financiering[[#This Row],[Andere
subsidie(s)]]-Tb.Financiering[[#This Row],[Anders]],0)</f>
        <v>0</v>
      </c>
      <c r="AA145" s="154">
        <f>IF(Tb.Financiering[[#This Row],[Pnr.]]=AA$7,Tb.Financiering[[#This Row],[Te financieren]]-Tb.Financiering[[#This Row],[Eigen
bijdrage]]-Tb.Financiering[[#This Row],[Andere
subsidie(s)]]-Tb.Financiering[[#This Row],[Anders]],0)</f>
        <v>0</v>
      </c>
      <c r="AB145" s="154">
        <f>IF(Tb.Financiering[[#This Row],[Pnr.]]=AB$7,Tb.Financiering[[#This Row],[Te financieren]]-Tb.Financiering[[#This Row],[Eigen
bijdrage]]-Tb.Financiering[[#This Row],[Andere
subsidie(s)]]-Tb.Financiering[[#This Row],[Anders]],0)</f>
        <v>0</v>
      </c>
      <c r="AC145" s="154">
        <f>IF(Tb.Financiering[[#This Row],[Pnr.]]=AC$7,Tb.Financiering[[#This Row],[Te financieren]]-Tb.Financiering[[#This Row],[Eigen
bijdrage]]-Tb.Financiering[[#This Row],[Andere
subsidie(s)]]-Tb.Financiering[[#This Row],[Anders]],0)</f>
        <v>0</v>
      </c>
      <c r="AD145" s="154">
        <f>IF(Tb.Financiering[[#This Row],[Pnr.]]=AD$7,Tb.Financiering[[#This Row],[Te financieren]]-Tb.Financiering[[#This Row],[Eigen
bijdrage]]-Tb.Financiering[[#This Row],[Andere
subsidie(s)]]-Tb.Financiering[[#This Row],[Anders]],0)</f>
        <v>0</v>
      </c>
      <c r="AE145" s="154">
        <f>IF(Tb.Financiering[[#This Row],[Pnr.]]=AE$7,Tb.Financiering[[#This Row],[Te financieren]]-Tb.Financiering[[#This Row],[Eigen
bijdrage]]-Tb.Financiering[[#This Row],[Andere
subsidie(s)]]-Tb.Financiering[[#This Row],[Anders]],0)</f>
        <v>0</v>
      </c>
      <c r="AF145" s="154">
        <f>IF(Tb.Financiering[[#This Row],[Pnr.]]=AF$7,Tb.Financiering[[#This Row],[Te financieren]]-Tb.Financiering[[#This Row],[Eigen
bijdrage]]-Tb.Financiering[[#This Row],[Andere
subsidie(s)]]-Tb.Financiering[[#This Row],[Anders]],0)</f>
        <v>0</v>
      </c>
      <c r="AG145" s="154">
        <f>IF(Tb.Financiering[[#This Row],[Pnr.]]=AG$7,Tb.Financiering[[#This Row],[Te financieren]]-Tb.Financiering[[#This Row],[Eigen
bijdrage]]-Tb.Financiering[[#This Row],[Andere
subsidie(s)]]-Tb.Financiering[[#This Row],[Anders]],0)</f>
        <v>0</v>
      </c>
      <c r="AH145" s="154">
        <f>IF(Tb.Financiering[[#This Row],[Pnr.]]=AH$7,Tb.Financiering[[#This Row],[Te financieren]]-Tb.Financiering[[#This Row],[Eigen
bijdrage]]-Tb.Financiering[[#This Row],[Andere
subsidie(s)]]-Tb.Financiering[[#This Row],[Anders]],0)</f>
        <v>0</v>
      </c>
      <c r="AI145" s="154">
        <f>IF(Tb.Financiering[[#This Row],[Pnr.]]=AI$7,Tb.Financiering[[#This Row],[Te financieren]]-Tb.Financiering[[#This Row],[Eigen
bijdrage]]-Tb.Financiering[[#This Row],[Andere
subsidie(s)]]-Tb.Financiering[[#This Row],[Anders]],0)</f>
        <v>0</v>
      </c>
      <c r="AJ145" s="154">
        <f>IF(Tb.Financiering[[#This Row],[Pnr.]]=AJ$7,Tb.Financiering[[#This Row],[Te financieren]]-Tb.Financiering[[#This Row],[Eigen
bijdrage]]-Tb.Financiering[[#This Row],[Andere
subsidie(s)]]-Tb.Financiering[[#This Row],[Anders]],0)</f>
        <v>0</v>
      </c>
      <c r="AK145" s="154">
        <f>IF(Tb.Financiering[[#This Row],[Pnr.]]=AK$7,Tb.Financiering[[#This Row],[Te financieren]]-Tb.Financiering[[#This Row],[Eigen
bijdrage]]-Tb.Financiering[[#This Row],[Andere
subsidie(s)]]-Tb.Financiering[[#This Row],[Anders]],0)</f>
        <v>0</v>
      </c>
      <c r="AL145" s="154">
        <f>IF(Tb.Financiering[[#This Row],[Pnr.]]=AL$7,Tb.Financiering[[#This Row],[Te financieren]]-Tb.Financiering[[#This Row],[Eigen
bijdrage]]-Tb.Financiering[[#This Row],[Andere
subsidie(s)]]-Tb.Financiering[[#This Row],[Anders]],0)</f>
        <v>0</v>
      </c>
      <c r="AM145" s="154">
        <f>IF(Tb.Financiering[[#This Row],[Pnr.]]=AM$7,Tb.Financiering[[#This Row],[Te financieren]]-Tb.Financiering[[#This Row],[Eigen
bijdrage]]-Tb.Financiering[[#This Row],[Andere
subsidie(s)]]-Tb.Financiering[[#This Row],[Anders]],0)</f>
        <v>0</v>
      </c>
      <c r="AN145" s="154">
        <f>IF(Tb.Financiering[[#This Row],[Pnr.]]=AN$7,Tb.Financiering[[#This Row],[Te financieren]]-Tb.Financiering[[#This Row],[Eigen
bijdrage]]-Tb.Financiering[[#This Row],[Andere
subsidie(s)]]-Tb.Financiering[[#This Row],[Anders]],0)</f>
        <v>0</v>
      </c>
      <c r="AO145" s="154">
        <f>IF(Tb.Financiering[[#This Row],[Pnr.]]=AO$7,Tb.Financiering[[#This Row],[Te financieren]]-Tb.Financiering[[#This Row],[Eigen
bijdrage]]-Tb.Financiering[[#This Row],[Andere
subsidie(s)]]-Tb.Financiering[[#This Row],[Anders]],0)</f>
        <v>0</v>
      </c>
      <c r="AP145" s="154">
        <f>IF(Tb.Financiering[[#This Row],[Pnr.]]=AP$7,Tb.Financiering[[#This Row],[Te financieren]]-Tb.Financiering[[#This Row],[Eigen
bijdrage]]-Tb.Financiering[[#This Row],[Andere
subsidie(s)]]-Tb.Financiering[[#This Row],[Anders]],0)</f>
        <v>0</v>
      </c>
      <c r="AQ145" s="154">
        <f>IF(Tb.Financiering[[#This Row],[Pnr.]]=AQ$7,Tb.Financiering[[#This Row],[Te financieren]]-Tb.Financiering[[#This Row],[Eigen
bijdrage]]-Tb.Financiering[[#This Row],[Andere
subsidie(s)]]-Tb.Financiering[[#This Row],[Anders]],0)</f>
        <v>0</v>
      </c>
      <c r="AR145" s="154">
        <f>IF(Tb.Financiering[[#This Row],[Pnr.]]=AR$7,Tb.Financiering[[#This Row],[Te financieren]]-Tb.Financiering[[#This Row],[Eigen
bijdrage]]-Tb.Financiering[[#This Row],[Andere
subsidie(s)]]-Tb.Financiering[[#This Row],[Anders]],0)</f>
        <v>0</v>
      </c>
      <c r="AS145" s="154">
        <f>IF(Tb.Financiering[[#This Row],[Pnr.]]=AS$7,Tb.Financiering[[#This Row],[Te financieren]]-Tb.Financiering[[#This Row],[Eigen
bijdrage]]-Tb.Financiering[[#This Row],[Andere
subsidie(s)]]-Tb.Financiering[[#This Row],[Anders]],0)</f>
        <v>0</v>
      </c>
      <c r="AT145" s="154">
        <f>IF(Tb.Financiering[[#This Row],[Pnr.]]=AT$7,Tb.Financiering[[#This Row],[Te financieren]]-Tb.Financiering[[#This Row],[Eigen
bijdrage]]-Tb.Financiering[[#This Row],[Andere
subsidie(s)]]-Tb.Financiering[[#This Row],[Anders]],0)</f>
        <v>0</v>
      </c>
      <c r="AU145" s="154">
        <f>IF(Tb.Financiering[[#This Row],[Pnr.]]=AU$7,Tb.Financiering[[#This Row],[Te financieren]]-Tb.Financiering[[#This Row],[Eigen
bijdrage]]-Tb.Financiering[[#This Row],[Andere
subsidie(s)]]-Tb.Financiering[[#This Row],[Anders]],0)</f>
        <v>0</v>
      </c>
      <c r="AV145" s="154">
        <f>IF(Tb.Financiering[[#This Row],[Pnr.]]=AV$7,Tb.Financiering[[#This Row],[Te financieren]]-Tb.Financiering[[#This Row],[Eigen
bijdrage]]-Tb.Financiering[[#This Row],[Andere
subsidie(s)]]-Tb.Financiering[[#This Row],[Anders]],0)</f>
        <v>0</v>
      </c>
      <c r="AW145" s="154">
        <f>IF(Tb.Financiering[[#This Row],[Pnr.]]=AW$7,Tb.Financiering[[#This Row],[Te financieren]]-Tb.Financiering[[#This Row],[Eigen
bijdrage]]-Tb.Financiering[[#This Row],[Andere
subsidie(s)]]-Tb.Financiering[[#This Row],[Anders]],0)</f>
        <v>0</v>
      </c>
      <c r="AX145" s="154">
        <f>IF(Tb.Financiering[[#This Row],[Pnr.]]=AX$7,Tb.Financiering[[#This Row],[Te financieren]]-Tb.Financiering[[#This Row],[Eigen
bijdrage]]-Tb.Financiering[[#This Row],[Andere
subsidie(s)]]-Tb.Financiering[[#This Row],[Anders]],0)</f>
        <v>0</v>
      </c>
      <c r="AY145" s="154">
        <f>IF(Tb.Financiering[[#This Row],[Pnr.]]=AY$7,Tb.Financiering[[#This Row],[Te financieren]]-Tb.Financiering[[#This Row],[Eigen
bijdrage]]-Tb.Financiering[[#This Row],[Andere
subsidie(s)]]-Tb.Financiering[[#This Row],[Anders]],0)</f>
        <v>0</v>
      </c>
      <c r="AZ145" s="154">
        <f>IF(Tb.Financiering[[#This Row],[Pnr.]]=AZ$7,Tb.Financiering[[#This Row],[Te financieren]]-Tb.Financiering[[#This Row],[Eigen
bijdrage]]-Tb.Financiering[[#This Row],[Andere
subsidie(s)]]-Tb.Financiering[[#This Row],[Anders]],0)</f>
        <v>0</v>
      </c>
      <c r="BA145" s="154">
        <f>IF(Tb.Financiering[[#This Row],[Pnr.]]=BA$7,Tb.Financiering[[#This Row],[Te financieren]]-Tb.Financiering[[#This Row],[Eigen
bijdrage]]-Tb.Financiering[[#This Row],[Andere
subsidie(s)]]-Tb.Financiering[[#This Row],[Anders]],0)</f>
        <v>0</v>
      </c>
      <c r="BB145" s="154">
        <f>IF(Tb.Financiering[[#This Row],[Pnr.]]=BB$7,Tb.Financiering[[#This Row],[Te financieren]]-Tb.Financiering[[#This Row],[Eigen
bijdrage]]-Tb.Financiering[[#This Row],[Andere
subsidie(s)]]-Tb.Financiering[[#This Row],[Anders]],0)</f>
        <v>0</v>
      </c>
      <c r="BC145" s="154">
        <f>IF(Tb.Financiering[[#This Row],[Pnr.]]=BC$7,Tb.Financiering[[#This Row],[Te financieren]]-Tb.Financiering[[#This Row],[Eigen
bijdrage]]-Tb.Financiering[[#This Row],[Andere
subsidie(s)]]-Tb.Financiering[[#This Row],[Anders]],0)</f>
        <v>0</v>
      </c>
      <c r="BD145" s="154">
        <f>IF(Tb.Financiering[[#This Row],[Pnr.]]=BD$7,Tb.Financiering[[#This Row],[Te financieren]]-Tb.Financiering[[#This Row],[Eigen
bijdrage]]-Tb.Financiering[[#This Row],[Andere
subsidie(s)]]-Tb.Financiering[[#This Row],[Anders]],0)</f>
        <v>0</v>
      </c>
      <c r="BE145" s="154">
        <f>IF(Tb.Financiering[[#This Row],[Pnr.]]=BE$7,Tb.Financiering[[#This Row],[Te financieren]]-Tb.Financiering[[#This Row],[Eigen
bijdrage]]-Tb.Financiering[[#This Row],[Andere
subsidie(s)]]-Tb.Financiering[[#This Row],[Anders]],0)</f>
        <v>0</v>
      </c>
      <c r="BF145" s="154">
        <f>IF(Tb.Financiering[[#This Row],[Pnr.]]=BF$7,Tb.Financiering[[#This Row],[Te financieren]]-Tb.Financiering[[#This Row],[Eigen
bijdrage]]-Tb.Financiering[[#This Row],[Andere
subsidie(s)]]-Tb.Financiering[[#This Row],[Anders]],0)</f>
        <v>0</v>
      </c>
      <c r="BG145" s="154">
        <f>IF(Tb.Financiering[[#This Row],[Pnr.]]=BG$7,Tb.Financiering[[#This Row],[Te financieren]]-Tb.Financiering[[#This Row],[Eigen
bijdrage]]-Tb.Financiering[[#This Row],[Andere
subsidie(s)]]-Tb.Financiering[[#This Row],[Anders]],0)</f>
        <v>0</v>
      </c>
      <c r="BH145" s="154">
        <f>IF(Tb.Financiering[[#This Row],[Pnr.]]=BH$7,Tb.Financiering[[#This Row],[Te financieren]]-Tb.Financiering[[#This Row],[Eigen
bijdrage]]-Tb.Financiering[[#This Row],[Andere
subsidie(s)]]-Tb.Financiering[[#This Row],[Anders]],0)</f>
        <v>0</v>
      </c>
      <c r="BI145" s="154">
        <f>IF(Tb.Financiering[[#This Row],[Pnr.]]=BI$7,Tb.Financiering[[#This Row],[Te financieren]]-Tb.Financiering[[#This Row],[Eigen
bijdrage]]-Tb.Financiering[[#This Row],[Andere
subsidie(s)]]-Tb.Financiering[[#This Row],[Anders]],0)</f>
        <v>0</v>
      </c>
      <c r="BJ145" s="154">
        <f>IF(Tb.Financiering[[#This Row],[Pnr.]]=BJ$7,Tb.Financiering[[#This Row],[Te financieren]]-Tb.Financiering[[#This Row],[Eigen
bijdrage]]-Tb.Financiering[[#This Row],[Andere
subsidie(s)]]-Tb.Financiering[[#This Row],[Anders]],0)</f>
        <v>0</v>
      </c>
      <c r="BK145" s="154">
        <f>IF(Tb.Financiering[[#This Row],[Pnr.]]=BK$7,Tb.Financiering[[#This Row],[Te financieren]]-Tb.Financiering[[#This Row],[Eigen
bijdrage]]-Tb.Financiering[[#This Row],[Andere
subsidie(s)]]-Tb.Financiering[[#This Row],[Anders]],0)</f>
        <v>0</v>
      </c>
      <c r="BL145" s="154">
        <f>IF(Tb.Financiering[[#This Row],[Pnr.]]=BL$7,Tb.Financiering[[#This Row],[Te financieren]]-Tb.Financiering[[#This Row],[Eigen
bijdrage]]-Tb.Financiering[[#This Row],[Andere
subsidie(s)]]-Tb.Financiering[[#This Row],[Anders]],0)</f>
        <v>0</v>
      </c>
      <c r="BM145" s="154">
        <f>IF(Tb.Financiering[[#This Row],[Pnr.]]=BM$7,Tb.Financiering[[#This Row],[Te financieren]]-Tb.Financiering[[#This Row],[Eigen
bijdrage]]-Tb.Financiering[[#This Row],[Andere
subsidie(s)]]-Tb.Financiering[[#This Row],[Anders]],0)</f>
        <v>0</v>
      </c>
      <c r="BN145" s="259">
        <f>IF(Tb.Financiering[[#This Row],[Pnr.]]=BN$7,Tb.Financiering[[#This Row],[Eigen
bijdrage]]+Tb.Financiering[[#This Row],[Andere
subsidie(s)]]+Tb.Financiering[[#This Row],[Anders]],0)</f>
        <v>0</v>
      </c>
      <c r="BO145" s="259">
        <f>IF(Tb.Financiering[[#This Row],[Pnr.]]=BO$7,Tb.Financiering[[#This Row],[Eigen
bijdrage]]+Tb.Financiering[[#This Row],[Andere
subsidie(s)]]+Tb.Financiering[[#This Row],[Anders]],0)</f>
        <v>0</v>
      </c>
      <c r="BP145" s="259">
        <f>IF(Tb.Financiering[[#This Row],[Pnr.]]=BP$7,Tb.Financiering[[#This Row],[Eigen
bijdrage]]+Tb.Financiering[[#This Row],[Andere
subsidie(s)]]+Tb.Financiering[[#This Row],[Anders]],0)</f>
        <v>0</v>
      </c>
      <c r="BQ145" s="259">
        <f>IF(Tb.Financiering[[#This Row],[Pnr.]]=BQ$7,Tb.Financiering[[#This Row],[Eigen
bijdrage]]+Tb.Financiering[[#This Row],[Andere
subsidie(s)]]+Tb.Financiering[[#This Row],[Anders]],0)</f>
        <v>0</v>
      </c>
      <c r="BR145" s="259">
        <f>IF(Tb.Financiering[[#This Row],[Pnr.]]=BR$7,Tb.Financiering[[#This Row],[Eigen
bijdrage]]+Tb.Financiering[[#This Row],[Andere
subsidie(s)]]+Tb.Financiering[[#This Row],[Anders]],0)</f>
        <v>0</v>
      </c>
      <c r="BS145" s="259">
        <f>IF(Tb.Financiering[[#This Row],[Pnr.]]=BS$7,Tb.Financiering[[#This Row],[Eigen
bijdrage]]+Tb.Financiering[[#This Row],[Andere
subsidie(s)]]+Tb.Financiering[[#This Row],[Anders]],0)</f>
        <v>0</v>
      </c>
      <c r="BT145" s="259">
        <f>IF(Tb.Financiering[[#This Row],[Pnr.]]=BT$7,Tb.Financiering[[#This Row],[Eigen
bijdrage]]+Tb.Financiering[[#This Row],[Andere
subsidie(s)]]+Tb.Financiering[[#This Row],[Anders]],0)</f>
        <v>0</v>
      </c>
      <c r="BU145" s="259">
        <f>IF(Tb.Financiering[[#This Row],[Pnr.]]=BU$7,Tb.Financiering[[#This Row],[Eigen
bijdrage]]+Tb.Financiering[[#This Row],[Andere
subsidie(s)]]+Tb.Financiering[[#This Row],[Anders]],0)</f>
        <v>0</v>
      </c>
      <c r="BV145" s="259">
        <f>IF(Tb.Financiering[[#This Row],[Pnr.]]=BV$7,Tb.Financiering[[#This Row],[Eigen
bijdrage]]+Tb.Financiering[[#This Row],[Andere
subsidie(s)]]+Tb.Financiering[[#This Row],[Anders]],0)</f>
        <v>0</v>
      </c>
      <c r="BW145" s="259">
        <f>IF(Tb.Financiering[[#This Row],[Pnr.]]=BW$7,Tb.Financiering[[#This Row],[Eigen
bijdrage]]+Tb.Financiering[[#This Row],[Andere
subsidie(s)]]+Tb.Financiering[[#This Row],[Anders]],0)</f>
        <v>0</v>
      </c>
      <c r="BX145" s="259">
        <f>IF(Tb.Financiering[[#This Row],[Pnr.]]=BX$7,Tb.Financiering[[#This Row],[Eigen
bijdrage]]+Tb.Financiering[[#This Row],[Andere
subsidie(s)]]+Tb.Financiering[[#This Row],[Anders]],0)</f>
        <v>0</v>
      </c>
      <c r="BY145" s="259">
        <f>IF(Tb.Financiering[[#This Row],[Pnr.]]=BY$7,Tb.Financiering[[#This Row],[Eigen
bijdrage]]+Tb.Financiering[[#This Row],[Andere
subsidie(s)]]+Tb.Financiering[[#This Row],[Anders]],0)</f>
        <v>0</v>
      </c>
      <c r="BZ145" s="259">
        <f>IF(Tb.Financiering[[#This Row],[Pnr.]]=BZ$7,Tb.Financiering[[#This Row],[Eigen
bijdrage]]+Tb.Financiering[[#This Row],[Andere
subsidie(s)]]+Tb.Financiering[[#This Row],[Anders]],0)</f>
        <v>0</v>
      </c>
      <c r="CA145" s="259">
        <f>IF(Tb.Financiering[[#This Row],[Pnr.]]=CA$7,Tb.Financiering[[#This Row],[Eigen
bijdrage]]+Tb.Financiering[[#This Row],[Andere
subsidie(s)]]+Tb.Financiering[[#This Row],[Anders]],0)</f>
        <v>0</v>
      </c>
      <c r="CB145" s="259">
        <f>IF(Tb.Financiering[[#This Row],[Pnr.]]=CB$7,Tb.Financiering[[#This Row],[Eigen
bijdrage]]+Tb.Financiering[[#This Row],[Andere
subsidie(s)]]+Tb.Financiering[[#This Row],[Anders]],0)</f>
        <v>0</v>
      </c>
      <c r="CC145" s="259">
        <f>IF(Tb.Financiering[[#This Row],[Pnr.]]=CC$7,Tb.Financiering[[#This Row],[Eigen
bijdrage]]+Tb.Financiering[[#This Row],[Andere
subsidie(s)]]+Tb.Financiering[[#This Row],[Anders]],0)</f>
        <v>0</v>
      </c>
      <c r="CD145" s="259">
        <f>IF(Tb.Financiering[[#This Row],[Pnr.]]=CD$7,Tb.Financiering[[#This Row],[Eigen
bijdrage]]+Tb.Financiering[[#This Row],[Andere
subsidie(s)]]+Tb.Financiering[[#This Row],[Anders]],0)</f>
        <v>0</v>
      </c>
      <c r="CE145" s="259">
        <f>IF(Tb.Financiering[[#This Row],[Pnr.]]=CE$7,Tb.Financiering[[#This Row],[Eigen
bijdrage]]+Tb.Financiering[[#This Row],[Andere
subsidie(s)]]+Tb.Financiering[[#This Row],[Anders]],0)</f>
        <v>0</v>
      </c>
      <c r="CF145" s="259">
        <f>IF(Tb.Financiering[[#This Row],[Pnr.]]=CF$7,Tb.Financiering[[#This Row],[Eigen
bijdrage]]+Tb.Financiering[[#This Row],[Andere
subsidie(s)]]+Tb.Financiering[[#This Row],[Anders]],0)</f>
        <v>0</v>
      </c>
      <c r="CG145" s="259">
        <f>IF(Tb.Financiering[[#This Row],[Pnr.]]=CG$7,Tb.Financiering[[#This Row],[Eigen
bijdrage]]+Tb.Financiering[[#This Row],[Andere
subsidie(s)]]+Tb.Financiering[[#This Row],[Anders]],0)</f>
        <v>0</v>
      </c>
      <c r="CH145" s="259">
        <f>IF(Tb.Financiering[[#This Row],[Pnr.]]=CH$7,Tb.Financiering[[#This Row],[Eigen
bijdrage]]+Tb.Financiering[[#This Row],[Andere
subsidie(s)]]+Tb.Financiering[[#This Row],[Anders]],0)</f>
        <v>0</v>
      </c>
      <c r="CI145" s="259">
        <f>IF(Tb.Financiering[[#This Row],[Pnr.]]=CI$7,Tb.Financiering[[#This Row],[Eigen
bijdrage]]+Tb.Financiering[[#This Row],[Andere
subsidie(s)]]+Tb.Financiering[[#This Row],[Anders]],0)</f>
        <v>0</v>
      </c>
      <c r="CJ145" s="259">
        <f>IF(Tb.Financiering[[#This Row],[Pnr.]]=CJ$7,Tb.Financiering[[#This Row],[Eigen
bijdrage]]+Tb.Financiering[[#This Row],[Andere
subsidie(s)]]+Tb.Financiering[[#This Row],[Anders]],0)</f>
        <v>0</v>
      </c>
      <c r="CK145" s="259">
        <f>IF(Tb.Financiering[[#This Row],[Pnr.]]=CK$7,Tb.Financiering[[#This Row],[Eigen
bijdrage]]+Tb.Financiering[[#This Row],[Andere
subsidie(s)]]+Tb.Financiering[[#This Row],[Anders]],0)</f>
        <v>0</v>
      </c>
      <c r="CL145" s="259">
        <f>IF(Tb.Financiering[[#This Row],[Pnr.]]=CL$7,Tb.Financiering[[#This Row],[Eigen
bijdrage]]+Tb.Financiering[[#This Row],[Andere
subsidie(s)]]+Tb.Financiering[[#This Row],[Anders]],0)</f>
        <v>0</v>
      </c>
      <c r="CM145" s="259">
        <f>IF(Tb.Financiering[[#This Row],[Pnr.]]=CM$7,Tb.Financiering[[#This Row],[Eigen
bijdrage]]+Tb.Financiering[[#This Row],[Andere
subsidie(s)]]+Tb.Financiering[[#This Row],[Anders]],0)</f>
        <v>0</v>
      </c>
      <c r="CN145" s="259">
        <f>IF(Tb.Financiering[[#This Row],[Pnr.]]=CN$7,Tb.Financiering[[#This Row],[Eigen
bijdrage]]+Tb.Financiering[[#This Row],[Andere
subsidie(s)]]+Tb.Financiering[[#This Row],[Anders]],0)</f>
        <v>0</v>
      </c>
      <c r="CO145" s="259">
        <f>IF(Tb.Financiering[[#This Row],[Pnr.]]=CO$7,Tb.Financiering[[#This Row],[Eigen
bijdrage]]+Tb.Financiering[[#This Row],[Andere
subsidie(s)]]+Tb.Financiering[[#This Row],[Anders]],0)</f>
        <v>0</v>
      </c>
      <c r="CP145" s="259">
        <f>IF(Tb.Financiering[[#This Row],[Pnr.]]=CP$7,Tb.Financiering[[#This Row],[Eigen
bijdrage]]+Tb.Financiering[[#This Row],[Andere
subsidie(s)]]+Tb.Financiering[[#This Row],[Anders]],0)</f>
        <v>0</v>
      </c>
      <c r="CQ145" s="259">
        <f>IF(Tb.Financiering[[#This Row],[Pnr.]]=CQ$7,Tb.Financiering[[#This Row],[Eigen
bijdrage]]+Tb.Financiering[[#This Row],[Andere
subsidie(s)]]+Tb.Financiering[[#This Row],[Anders]],0)</f>
        <v>0</v>
      </c>
      <c r="CR145" s="259">
        <f>IF(Tb.Financiering[[#This Row],[Pnr.]]=CR$7,Tb.Financiering[[#This Row],[Eigen
bijdrage]]+Tb.Financiering[[#This Row],[Andere
subsidie(s)]]+Tb.Financiering[[#This Row],[Anders]],0)</f>
        <v>0</v>
      </c>
      <c r="CS145" s="259">
        <f>IF(Tb.Financiering[[#This Row],[Pnr.]]=CS$7,Tb.Financiering[[#This Row],[Eigen
bijdrage]]+Tb.Financiering[[#This Row],[Andere
subsidie(s)]]+Tb.Financiering[[#This Row],[Anders]],0)</f>
        <v>0</v>
      </c>
      <c r="CT145" s="259">
        <f>IF(Tb.Financiering[[#This Row],[Pnr.]]=CT$7,Tb.Financiering[[#This Row],[Eigen
bijdrage]]+Tb.Financiering[[#This Row],[Andere
subsidie(s)]]+Tb.Financiering[[#This Row],[Anders]],0)</f>
        <v>0</v>
      </c>
      <c r="CU145" s="259">
        <f>IF(Tb.Financiering[[#This Row],[Pnr.]]=CU$7,Tb.Financiering[[#This Row],[Eigen
bijdrage]]+Tb.Financiering[[#This Row],[Andere
subsidie(s)]]+Tb.Financiering[[#This Row],[Anders]],0)</f>
        <v>0</v>
      </c>
      <c r="CV145" s="259">
        <f>IF(Tb.Financiering[[#This Row],[Pnr.]]=CV$7,Tb.Financiering[[#This Row],[Eigen
bijdrage]]+Tb.Financiering[[#This Row],[Andere
subsidie(s)]]+Tb.Financiering[[#This Row],[Anders]],0)</f>
        <v>0</v>
      </c>
      <c r="CW145" s="259">
        <f>IF(Tb.Financiering[[#This Row],[Pnr.]]=CW$7,Tb.Financiering[[#This Row],[Eigen
bijdrage]]+Tb.Financiering[[#This Row],[Andere
subsidie(s)]]+Tb.Financiering[[#This Row],[Anders]],0)</f>
        <v>0</v>
      </c>
      <c r="CX145" s="259">
        <f>IF(Tb.Financiering[[#This Row],[Pnr.]]=CX$7,Tb.Financiering[[#This Row],[Eigen
bijdrage]]+Tb.Financiering[[#This Row],[Andere
subsidie(s)]]+Tb.Financiering[[#This Row],[Anders]],0)</f>
        <v>0</v>
      </c>
      <c r="CY145" s="259">
        <f>IF(Tb.Financiering[[#This Row],[Pnr.]]=CY$7,Tb.Financiering[[#This Row],[Eigen
bijdrage]]+Tb.Financiering[[#This Row],[Andere
subsidie(s)]]+Tb.Financiering[[#This Row],[Anders]],0)</f>
        <v>0</v>
      </c>
      <c r="CZ145" s="259">
        <f>IF(Tb.Financiering[[#This Row],[Pnr.]]=CZ$7,Tb.Financiering[[#This Row],[Eigen
bijdrage]]+Tb.Financiering[[#This Row],[Andere
subsidie(s)]]+Tb.Financiering[[#This Row],[Anders]],0)</f>
        <v>0</v>
      </c>
      <c r="DA145" s="259">
        <f>IF(Tb.Financiering[[#This Row],[Pnr.]]=DA$7,Tb.Financiering[[#This Row],[Eigen
bijdrage]]+Tb.Financiering[[#This Row],[Andere
subsidie(s)]]+Tb.Financiering[[#This Row],[Anders]],0)</f>
        <v>0</v>
      </c>
      <c r="DB145" s="259">
        <f>IF(Tb.Financiering[[#This Row],[Pnr.]]=DB$7,Tb.Financiering[[#This Row],[Eigen
bijdrage]]+Tb.Financiering[[#This Row],[Andere
subsidie(s)]]+Tb.Financiering[[#This Row],[Anders]],0)</f>
        <v>0</v>
      </c>
      <c r="DC145" s="259">
        <f>IF(Tb.Financiering[[#This Row],[Pnr.]]=DC$7,Tb.Financiering[[#This Row],[Eigen
bijdrage]]+Tb.Financiering[[#This Row],[Andere
subsidie(s)]]+Tb.Financiering[[#This Row],[Anders]],0)</f>
        <v>0</v>
      </c>
      <c r="DD145" s="259">
        <f>IF(Tb.Financiering[[#This Row],[Pnr.]]=DD$7,Tb.Financiering[[#This Row],[Eigen
bijdrage]]+Tb.Financiering[[#This Row],[Andere
subsidie(s)]]+Tb.Financiering[[#This Row],[Anders]],0)</f>
        <v>0</v>
      </c>
      <c r="DE145" s="259">
        <f>IF(Tb.Financiering[[#This Row],[Pnr.]]=DE$7,Tb.Financiering[[#This Row],[Eigen
bijdrage]]+Tb.Financiering[[#This Row],[Andere
subsidie(s)]]+Tb.Financiering[[#This Row],[Anders]],0)</f>
        <v>0</v>
      </c>
      <c r="DF145" s="259">
        <f>IF(Tb.Financiering[[#This Row],[Pnr.]]=DF$7,Tb.Financiering[[#This Row],[Eigen
bijdrage]]+Tb.Financiering[[#This Row],[Andere
subsidie(s)]]+Tb.Financiering[[#This Row],[Anders]],0)</f>
        <v>0</v>
      </c>
      <c r="DG145" s="259">
        <f>IF(Tb.Financiering[[#This Row],[Pnr.]]=DG$7,Tb.Financiering[[#This Row],[Eigen
bijdrage]]+Tb.Financiering[[#This Row],[Andere
subsidie(s)]]+Tb.Financiering[[#This Row],[Anders]],0)</f>
        <v>0</v>
      </c>
      <c r="DH145" s="259">
        <f>IF(Tb.Financiering[[#This Row],[Pnr.]]=DH$7,Tb.Financiering[[#This Row],[Eigen
bijdrage]]+Tb.Financiering[[#This Row],[Andere
subsidie(s)]]+Tb.Financiering[[#This Row],[Anders]],0)</f>
        <v>0</v>
      </c>
      <c r="DI145" s="259">
        <f>IF(Tb.Financiering[[#This Row],[Pnr.]]=DI$7,Tb.Financiering[[#This Row],[Eigen
bijdrage]]+Tb.Financiering[[#This Row],[Andere
subsidie(s)]]+Tb.Financiering[[#This Row],[Anders]],0)</f>
        <v>0</v>
      </c>
      <c r="DJ145" s="259">
        <f>IF(Tb.Financiering[[#This Row],[Pnr.]]=DJ$7,Tb.Financiering[[#This Row],[Eigen
bijdrage]]+Tb.Financiering[[#This Row],[Andere
subsidie(s)]]+Tb.Financiering[[#This Row],[Anders]],0)</f>
        <v>0</v>
      </c>
      <c r="DK145" s="259">
        <f>IF(Tb.Financiering[[#This Row],[Pnr.]]=DK$7,Tb.Financiering[[#This Row],[Eigen
bijdrage]]+Tb.Financiering[[#This Row],[Andere
subsidie(s)]]+Tb.Financiering[[#This Row],[Anders]],0)</f>
        <v>0</v>
      </c>
      <c r="XEZ145" s="267"/>
      <c r="XFA145" s="267"/>
      <c r="XFB145" s="267"/>
      <c r="XFC145" s="267"/>
      <c r="XFD145" s="31"/>
    </row>
    <row r="146" spans="1:115 16380:16384" s="4" customFormat="1" x14ac:dyDescent="0.3">
      <c r="A146" s="31"/>
      <c r="B146" s="147"/>
      <c r="C146" s="147"/>
      <c r="D146" s="11">
        <f>SUMIF(Tbl.Kosten[PSAnr.],Tb.Financiering[[#This Row],[PSAnr.]],Tbl.Kosten[Totaal kosten])</f>
        <v>0</v>
      </c>
      <c r="E146" s="164">
        <f>SUMIF(Tbl.Kosten[PSAnr.],Tb.Financiering[[#This Row],[PSAnr.]],Tbl.Kosten[Subsidie])</f>
        <v>0</v>
      </c>
      <c r="F146" s="165"/>
      <c r="G146" s="164">
        <f>Tb.Financiering[[#This Row],[Begrote kosten]]-Tb.Financiering[[#This Row],[Berekende GLB subsidie]]-Tb.Financiering[[#This Row],[Correctie GLB subsidie]]</f>
        <v>0</v>
      </c>
      <c r="H146" s="166"/>
      <c r="I146" s="166"/>
      <c r="J146" s="166"/>
      <c r="K146" s="162"/>
      <c r="L146" s="97">
        <f>Tb.Financiering[[#This Row],[Te financieren]]-SUM(Tb.Financiering[[#This Row],[Eigen
bijdrage]:[Anders]])</f>
        <v>0</v>
      </c>
      <c r="M146" s="170" t="str">
        <f>IFERROR(VLOOKUP(Tb.Financiering[[#This Row],[Partnernaam]],Tbl.Projectpartners[[Naam]:[PNr.]],9,FALSE),"")</f>
        <v/>
      </c>
      <c r="N146" s="152" t="str">
        <f>IFERROR(VLOOKUP(Tb.Financiering[[#This Row],[Subsidiabele activiteit]],Tbl.Subsidiehoogte[[Subsidieactiviteit]:[SAnr.]],3,FALSE),"")</f>
        <v/>
      </c>
      <c r="O146" s="152" t="str">
        <f>_xlfn.CONCAT(Tb.Financiering[[#This Row],[Pnr.]],Tb.Financiering[[#This Row],[SAnr.]])</f>
        <v/>
      </c>
      <c r="P146" s="154">
        <f>IF(Tb.Financiering[[#This Row],[Pnr.]]=P$7,Tb.Financiering[[#This Row],[Te financieren]]-Tb.Financiering[[#This Row],[Eigen
bijdrage]]-Tb.Financiering[[#This Row],[Andere
subsidie(s)]]-Tb.Financiering[[#This Row],[Anders]],0)</f>
        <v>0</v>
      </c>
      <c r="Q146" s="154">
        <f>IF(Tb.Financiering[[#This Row],[Pnr.]]=Q$7,Tb.Financiering[[#This Row],[Te financieren]]-Tb.Financiering[[#This Row],[Eigen
bijdrage]]-Tb.Financiering[[#This Row],[Andere
subsidie(s)]]-Tb.Financiering[[#This Row],[Anders]],0)</f>
        <v>0</v>
      </c>
      <c r="R146" s="154">
        <f>IF(Tb.Financiering[[#This Row],[Pnr.]]=R$7,Tb.Financiering[[#This Row],[Te financieren]]-Tb.Financiering[[#This Row],[Eigen
bijdrage]]-Tb.Financiering[[#This Row],[Andere
subsidie(s)]]-Tb.Financiering[[#This Row],[Anders]],0)</f>
        <v>0</v>
      </c>
      <c r="S146" s="154">
        <f>IF(Tb.Financiering[[#This Row],[Pnr.]]=S$7,Tb.Financiering[[#This Row],[Te financieren]]-Tb.Financiering[[#This Row],[Eigen
bijdrage]]-Tb.Financiering[[#This Row],[Andere
subsidie(s)]]-Tb.Financiering[[#This Row],[Anders]],0)</f>
        <v>0</v>
      </c>
      <c r="T146" s="154">
        <f>IF(Tb.Financiering[[#This Row],[Pnr.]]=T$7,Tb.Financiering[[#This Row],[Te financieren]]-Tb.Financiering[[#This Row],[Eigen
bijdrage]]-Tb.Financiering[[#This Row],[Andere
subsidie(s)]]-Tb.Financiering[[#This Row],[Anders]],0)</f>
        <v>0</v>
      </c>
      <c r="U146" s="154">
        <f>IF(Tb.Financiering[[#This Row],[Pnr.]]=U$7,Tb.Financiering[[#This Row],[Te financieren]]-Tb.Financiering[[#This Row],[Eigen
bijdrage]]-Tb.Financiering[[#This Row],[Andere
subsidie(s)]]-Tb.Financiering[[#This Row],[Anders]],0)</f>
        <v>0</v>
      </c>
      <c r="V146" s="154">
        <f>IF(Tb.Financiering[[#This Row],[Pnr.]]=V$7,Tb.Financiering[[#This Row],[Te financieren]]-Tb.Financiering[[#This Row],[Eigen
bijdrage]]-Tb.Financiering[[#This Row],[Andere
subsidie(s)]]-Tb.Financiering[[#This Row],[Anders]],0)</f>
        <v>0</v>
      </c>
      <c r="W146" s="154">
        <f>IF(Tb.Financiering[[#This Row],[Pnr.]]=W$7,Tb.Financiering[[#This Row],[Te financieren]]-Tb.Financiering[[#This Row],[Eigen
bijdrage]]-Tb.Financiering[[#This Row],[Andere
subsidie(s)]]-Tb.Financiering[[#This Row],[Anders]],0)</f>
        <v>0</v>
      </c>
      <c r="X146" s="154">
        <f>IF(Tb.Financiering[[#This Row],[Pnr.]]=X$7,Tb.Financiering[[#This Row],[Te financieren]]-Tb.Financiering[[#This Row],[Eigen
bijdrage]]-Tb.Financiering[[#This Row],[Andere
subsidie(s)]]-Tb.Financiering[[#This Row],[Anders]],0)</f>
        <v>0</v>
      </c>
      <c r="Y146" s="154">
        <f>IF(Tb.Financiering[[#This Row],[Pnr.]]=Y$7,Tb.Financiering[[#This Row],[Te financieren]]-Tb.Financiering[[#This Row],[Eigen
bijdrage]]-Tb.Financiering[[#This Row],[Andere
subsidie(s)]]-Tb.Financiering[[#This Row],[Anders]],0)</f>
        <v>0</v>
      </c>
      <c r="Z146" s="154">
        <f>IF(Tb.Financiering[[#This Row],[Pnr.]]=Z$7,Tb.Financiering[[#This Row],[Te financieren]]-Tb.Financiering[[#This Row],[Eigen
bijdrage]]-Tb.Financiering[[#This Row],[Andere
subsidie(s)]]-Tb.Financiering[[#This Row],[Anders]],0)</f>
        <v>0</v>
      </c>
      <c r="AA146" s="154">
        <f>IF(Tb.Financiering[[#This Row],[Pnr.]]=AA$7,Tb.Financiering[[#This Row],[Te financieren]]-Tb.Financiering[[#This Row],[Eigen
bijdrage]]-Tb.Financiering[[#This Row],[Andere
subsidie(s)]]-Tb.Financiering[[#This Row],[Anders]],0)</f>
        <v>0</v>
      </c>
      <c r="AB146" s="154">
        <f>IF(Tb.Financiering[[#This Row],[Pnr.]]=AB$7,Tb.Financiering[[#This Row],[Te financieren]]-Tb.Financiering[[#This Row],[Eigen
bijdrage]]-Tb.Financiering[[#This Row],[Andere
subsidie(s)]]-Tb.Financiering[[#This Row],[Anders]],0)</f>
        <v>0</v>
      </c>
      <c r="AC146" s="154">
        <f>IF(Tb.Financiering[[#This Row],[Pnr.]]=AC$7,Tb.Financiering[[#This Row],[Te financieren]]-Tb.Financiering[[#This Row],[Eigen
bijdrage]]-Tb.Financiering[[#This Row],[Andere
subsidie(s)]]-Tb.Financiering[[#This Row],[Anders]],0)</f>
        <v>0</v>
      </c>
      <c r="AD146" s="154">
        <f>IF(Tb.Financiering[[#This Row],[Pnr.]]=AD$7,Tb.Financiering[[#This Row],[Te financieren]]-Tb.Financiering[[#This Row],[Eigen
bijdrage]]-Tb.Financiering[[#This Row],[Andere
subsidie(s)]]-Tb.Financiering[[#This Row],[Anders]],0)</f>
        <v>0</v>
      </c>
      <c r="AE146" s="154">
        <f>IF(Tb.Financiering[[#This Row],[Pnr.]]=AE$7,Tb.Financiering[[#This Row],[Te financieren]]-Tb.Financiering[[#This Row],[Eigen
bijdrage]]-Tb.Financiering[[#This Row],[Andere
subsidie(s)]]-Tb.Financiering[[#This Row],[Anders]],0)</f>
        <v>0</v>
      </c>
      <c r="AF146" s="154">
        <f>IF(Tb.Financiering[[#This Row],[Pnr.]]=AF$7,Tb.Financiering[[#This Row],[Te financieren]]-Tb.Financiering[[#This Row],[Eigen
bijdrage]]-Tb.Financiering[[#This Row],[Andere
subsidie(s)]]-Tb.Financiering[[#This Row],[Anders]],0)</f>
        <v>0</v>
      </c>
      <c r="AG146" s="154">
        <f>IF(Tb.Financiering[[#This Row],[Pnr.]]=AG$7,Tb.Financiering[[#This Row],[Te financieren]]-Tb.Financiering[[#This Row],[Eigen
bijdrage]]-Tb.Financiering[[#This Row],[Andere
subsidie(s)]]-Tb.Financiering[[#This Row],[Anders]],0)</f>
        <v>0</v>
      </c>
      <c r="AH146" s="154">
        <f>IF(Tb.Financiering[[#This Row],[Pnr.]]=AH$7,Tb.Financiering[[#This Row],[Te financieren]]-Tb.Financiering[[#This Row],[Eigen
bijdrage]]-Tb.Financiering[[#This Row],[Andere
subsidie(s)]]-Tb.Financiering[[#This Row],[Anders]],0)</f>
        <v>0</v>
      </c>
      <c r="AI146" s="154">
        <f>IF(Tb.Financiering[[#This Row],[Pnr.]]=AI$7,Tb.Financiering[[#This Row],[Te financieren]]-Tb.Financiering[[#This Row],[Eigen
bijdrage]]-Tb.Financiering[[#This Row],[Andere
subsidie(s)]]-Tb.Financiering[[#This Row],[Anders]],0)</f>
        <v>0</v>
      </c>
      <c r="AJ146" s="154">
        <f>IF(Tb.Financiering[[#This Row],[Pnr.]]=AJ$7,Tb.Financiering[[#This Row],[Te financieren]]-Tb.Financiering[[#This Row],[Eigen
bijdrage]]-Tb.Financiering[[#This Row],[Andere
subsidie(s)]]-Tb.Financiering[[#This Row],[Anders]],0)</f>
        <v>0</v>
      </c>
      <c r="AK146" s="154">
        <f>IF(Tb.Financiering[[#This Row],[Pnr.]]=AK$7,Tb.Financiering[[#This Row],[Te financieren]]-Tb.Financiering[[#This Row],[Eigen
bijdrage]]-Tb.Financiering[[#This Row],[Andere
subsidie(s)]]-Tb.Financiering[[#This Row],[Anders]],0)</f>
        <v>0</v>
      </c>
      <c r="AL146" s="154">
        <f>IF(Tb.Financiering[[#This Row],[Pnr.]]=AL$7,Tb.Financiering[[#This Row],[Te financieren]]-Tb.Financiering[[#This Row],[Eigen
bijdrage]]-Tb.Financiering[[#This Row],[Andere
subsidie(s)]]-Tb.Financiering[[#This Row],[Anders]],0)</f>
        <v>0</v>
      </c>
      <c r="AM146" s="154">
        <f>IF(Tb.Financiering[[#This Row],[Pnr.]]=AM$7,Tb.Financiering[[#This Row],[Te financieren]]-Tb.Financiering[[#This Row],[Eigen
bijdrage]]-Tb.Financiering[[#This Row],[Andere
subsidie(s)]]-Tb.Financiering[[#This Row],[Anders]],0)</f>
        <v>0</v>
      </c>
      <c r="AN146" s="154">
        <f>IF(Tb.Financiering[[#This Row],[Pnr.]]=AN$7,Tb.Financiering[[#This Row],[Te financieren]]-Tb.Financiering[[#This Row],[Eigen
bijdrage]]-Tb.Financiering[[#This Row],[Andere
subsidie(s)]]-Tb.Financiering[[#This Row],[Anders]],0)</f>
        <v>0</v>
      </c>
      <c r="AO146" s="154">
        <f>IF(Tb.Financiering[[#This Row],[Pnr.]]=AO$7,Tb.Financiering[[#This Row],[Te financieren]]-Tb.Financiering[[#This Row],[Eigen
bijdrage]]-Tb.Financiering[[#This Row],[Andere
subsidie(s)]]-Tb.Financiering[[#This Row],[Anders]],0)</f>
        <v>0</v>
      </c>
      <c r="AP146" s="154">
        <f>IF(Tb.Financiering[[#This Row],[Pnr.]]=AP$7,Tb.Financiering[[#This Row],[Te financieren]]-Tb.Financiering[[#This Row],[Eigen
bijdrage]]-Tb.Financiering[[#This Row],[Andere
subsidie(s)]]-Tb.Financiering[[#This Row],[Anders]],0)</f>
        <v>0</v>
      </c>
      <c r="AQ146" s="154">
        <f>IF(Tb.Financiering[[#This Row],[Pnr.]]=AQ$7,Tb.Financiering[[#This Row],[Te financieren]]-Tb.Financiering[[#This Row],[Eigen
bijdrage]]-Tb.Financiering[[#This Row],[Andere
subsidie(s)]]-Tb.Financiering[[#This Row],[Anders]],0)</f>
        <v>0</v>
      </c>
      <c r="AR146" s="154">
        <f>IF(Tb.Financiering[[#This Row],[Pnr.]]=AR$7,Tb.Financiering[[#This Row],[Te financieren]]-Tb.Financiering[[#This Row],[Eigen
bijdrage]]-Tb.Financiering[[#This Row],[Andere
subsidie(s)]]-Tb.Financiering[[#This Row],[Anders]],0)</f>
        <v>0</v>
      </c>
      <c r="AS146" s="154">
        <f>IF(Tb.Financiering[[#This Row],[Pnr.]]=AS$7,Tb.Financiering[[#This Row],[Te financieren]]-Tb.Financiering[[#This Row],[Eigen
bijdrage]]-Tb.Financiering[[#This Row],[Andere
subsidie(s)]]-Tb.Financiering[[#This Row],[Anders]],0)</f>
        <v>0</v>
      </c>
      <c r="AT146" s="154">
        <f>IF(Tb.Financiering[[#This Row],[Pnr.]]=AT$7,Tb.Financiering[[#This Row],[Te financieren]]-Tb.Financiering[[#This Row],[Eigen
bijdrage]]-Tb.Financiering[[#This Row],[Andere
subsidie(s)]]-Tb.Financiering[[#This Row],[Anders]],0)</f>
        <v>0</v>
      </c>
      <c r="AU146" s="154">
        <f>IF(Tb.Financiering[[#This Row],[Pnr.]]=AU$7,Tb.Financiering[[#This Row],[Te financieren]]-Tb.Financiering[[#This Row],[Eigen
bijdrage]]-Tb.Financiering[[#This Row],[Andere
subsidie(s)]]-Tb.Financiering[[#This Row],[Anders]],0)</f>
        <v>0</v>
      </c>
      <c r="AV146" s="154">
        <f>IF(Tb.Financiering[[#This Row],[Pnr.]]=AV$7,Tb.Financiering[[#This Row],[Te financieren]]-Tb.Financiering[[#This Row],[Eigen
bijdrage]]-Tb.Financiering[[#This Row],[Andere
subsidie(s)]]-Tb.Financiering[[#This Row],[Anders]],0)</f>
        <v>0</v>
      </c>
      <c r="AW146" s="154">
        <f>IF(Tb.Financiering[[#This Row],[Pnr.]]=AW$7,Tb.Financiering[[#This Row],[Te financieren]]-Tb.Financiering[[#This Row],[Eigen
bijdrage]]-Tb.Financiering[[#This Row],[Andere
subsidie(s)]]-Tb.Financiering[[#This Row],[Anders]],0)</f>
        <v>0</v>
      </c>
      <c r="AX146" s="154">
        <f>IF(Tb.Financiering[[#This Row],[Pnr.]]=AX$7,Tb.Financiering[[#This Row],[Te financieren]]-Tb.Financiering[[#This Row],[Eigen
bijdrage]]-Tb.Financiering[[#This Row],[Andere
subsidie(s)]]-Tb.Financiering[[#This Row],[Anders]],0)</f>
        <v>0</v>
      </c>
      <c r="AY146" s="154">
        <f>IF(Tb.Financiering[[#This Row],[Pnr.]]=AY$7,Tb.Financiering[[#This Row],[Te financieren]]-Tb.Financiering[[#This Row],[Eigen
bijdrage]]-Tb.Financiering[[#This Row],[Andere
subsidie(s)]]-Tb.Financiering[[#This Row],[Anders]],0)</f>
        <v>0</v>
      </c>
      <c r="AZ146" s="154">
        <f>IF(Tb.Financiering[[#This Row],[Pnr.]]=AZ$7,Tb.Financiering[[#This Row],[Te financieren]]-Tb.Financiering[[#This Row],[Eigen
bijdrage]]-Tb.Financiering[[#This Row],[Andere
subsidie(s)]]-Tb.Financiering[[#This Row],[Anders]],0)</f>
        <v>0</v>
      </c>
      <c r="BA146" s="154">
        <f>IF(Tb.Financiering[[#This Row],[Pnr.]]=BA$7,Tb.Financiering[[#This Row],[Te financieren]]-Tb.Financiering[[#This Row],[Eigen
bijdrage]]-Tb.Financiering[[#This Row],[Andere
subsidie(s)]]-Tb.Financiering[[#This Row],[Anders]],0)</f>
        <v>0</v>
      </c>
      <c r="BB146" s="154">
        <f>IF(Tb.Financiering[[#This Row],[Pnr.]]=BB$7,Tb.Financiering[[#This Row],[Te financieren]]-Tb.Financiering[[#This Row],[Eigen
bijdrage]]-Tb.Financiering[[#This Row],[Andere
subsidie(s)]]-Tb.Financiering[[#This Row],[Anders]],0)</f>
        <v>0</v>
      </c>
      <c r="BC146" s="154">
        <f>IF(Tb.Financiering[[#This Row],[Pnr.]]=BC$7,Tb.Financiering[[#This Row],[Te financieren]]-Tb.Financiering[[#This Row],[Eigen
bijdrage]]-Tb.Financiering[[#This Row],[Andere
subsidie(s)]]-Tb.Financiering[[#This Row],[Anders]],0)</f>
        <v>0</v>
      </c>
      <c r="BD146" s="154">
        <f>IF(Tb.Financiering[[#This Row],[Pnr.]]=BD$7,Tb.Financiering[[#This Row],[Te financieren]]-Tb.Financiering[[#This Row],[Eigen
bijdrage]]-Tb.Financiering[[#This Row],[Andere
subsidie(s)]]-Tb.Financiering[[#This Row],[Anders]],0)</f>
        <v>0</v>
      </c>
      <c r="BE146" s="154">
        <f>IF(Tb.Financiering[[#This Row],[Pnr.]]=BE$7,Tb.Financiering[[#This Row],[Te financieren]]-Tb.Financiering[[#This Row],[Eigen
bijdrage]]-Tb.Financiering[[#This Row],[Andere
subsidie(s)]]-Tb.Financiering[[#This Row],[Anders]],0)</f>
        <v>0</v>
      </c>
      <c r="BF146" s="154">
        <f>IF(Tb.Financiering[[#This Row],[Pnr.]]=BF$7,Tb.Financiering[[#This Row],[Te financieren]]-Tb.Financiering[[#This Row],[Eigen
bijdrage]]-Tb.Financiering[[#This Row],[Andere
subsidie(s)]]-Tb.Financiering[[#This Row],[Anders]],0)</f>
        <v>0</v>
      </c>
      <c r="BG146" s="154">
        <f>IF(Tb.Financiering[[#This Row],[Pnr.]]=BG$7,Tb.Financiering[[#This Row],[Te financieren]]-Tb.Financiering[[#This Row],[Eigen
bijdrage]]-Tb.Financiering[[#This Row],[Andere
subsidie(s)]]-Tb.Financiering[[#This Row],[Anders]],0)</f>
        <v>0</v>
      </c>
      <c r="BH146" s="154">
        <f>IF(Tb.Financiering[[#This Row],[Pnr.]]=BH$7,Tb.Financiering[[#This Row],[Te financieren]]-Tb.Financiering[[#This Row],[Eigen
bijdrage]]-Tb.Financiering[[#This Row],[Andere
subsidie(s)]]-Tb.Financiering[[#This Row],[Anders]],0)</f>
        <v>0</v>
      </c>
      <c r="BI146" s="154">
        <f>IF(Tb.Financiering[[#This Row],[Pnr.]]=BI$7,Tb.Financiering[[#This Row],[Te financieren]]-Tb.Financiering[[#This Row],[Eigen
bijdrage]]-Tb.Financiering[[#This Row],[Andere
subsidie(s)]]-Tb.Financiering[[#This Row],[Anders]],0)</f>
        <v>0</v>
      </c>
      <c r="BJ146" s="154">
        <f>IF(Tb.Financiering[[#This Row],[Pnr.]]=BJ$7,Tb.Financiering[[#This Row],[Te financieren]]-Tb.Financiering[[#This Row],[Eigen
bijdrage]]-Tb.Financiering[[#This Row],[Andere
subsidie(s)]]-Tb.Financiering[[#This Row],[Anders]],0)</f>
        <v>0</v>
      </c>
      <c r="BK146" s="154">
        <f>IF(Tb.Financiering[[#This Row],[Pnr.]]=BK$7,Tb.Financiering[[#This Row],[Te financieren]]-Tb.Financiering[[#This Row],[Eigen
bijdrage]]-Tb.Financiering[[#This Row],[Andere
subsidie(s)]]-Tb.Financiering[[#This Row],[Anders]],0)</f>
        <v>0</v>
      </c>
      <c r="BL146" s="154">
        <f>IF(Tb.Financiering[[#This Row],[Pnr.]]=BL$7,Tb.Financiering[[#This Row],[Te financieren]]-Tb.Financiering[[#This Row],[Eigen
bijdrage]]-Tb.Financiering[[#This Row],[Andere
subsidie(s)]]-Tb.Financiering[[#This Row],[Anders]],0)</f>
        <v>0</v>
      </c>
      <c r="BM146" s="154">
        <f>IF(Tb.Financiering[[#This Row],[Pnr.]]=BM$7,Tb.Financiering[[#This Row],[Te financieren]]-Tb.Financiering[[#This Row],[Eigen
bijdrage]]-Tb.Financiering[[#This Row],[Andere
subsidie(s)]]-Tb.Financiering[[#This Row],[Anders]],0)</f>
        <v>0</v>
      </c>
      <c r="BN146" s="259">
        <f>IF(Tb.Financiering[[#This Row],[Pnr.]]=BN$7,Tb.Financiering[[#This Row],[Eigen
bijdrage]]+Tb.Financiering[[#This Row],[Andere
subsidie(s)]]+Tb.Financiering[[#This Row],[Anders]],0)</f>
        <v>0</v>
      </c>
      <c r="BO146" s="259">
        <f>IF(Tb.Financiering[[#This Row],[Pnr.]]=BO$7,Tb.Financiering[[#This Row],[Eigen
bijdrage]]+Tb.Financiering[[#This Row],[Andere
subsidie(s)]]+Tb.Financiering[[#This Row],[Anders]],0)</f>
        <v>0</v>
      </c>
      <c r="BP146" s="259">
        <f>IF(Tb.Financiering[[#This Row],[Pnr.]]=BP$7,Tb.Financiering[[#This Row],[Eigen
bijdrage]]+Tb.Financiering[[#This Row],[Andere
subsidie(s)]]+Tb.Financiering[[#This Row],[Anders]],0)</f>
        <v>0</v>
      </c>
      <c r="BQ146" s="259">
        <f>IF(Tb.Financiering[[#This Row],[Pnr.]]=BQ$7,Tb.Financiering[[#This Row],[Eigen
bijdrage]]+Tb.Financiering[[#This Row],[Andere
subsidie(s)]]+Tb.Financiering[[#This Row],[Anders]],0)</f>
        <v>0</v>
      </c>
      <c r="BR146" s="259">
        <f>IF(Tb.Financiering[[#This Row],[Pnr.]]=BR$7,Tb.Financiering[[#This Row],[Eigen
bijdrage]]+Tb.Financiering[[#This Row],[Andere
subsidie(s)]]+Tb.Financiering[[#This Row],[Anders]],0)</f>
        <v>0</v>
      </c>
      <c r="BS146" s="259">
        <f>IF(Tb.Financiering[[#This Row],[Pnr.]]=BS$7,Tb.Financiering[[#This Row],[Eigen
bijdrage]]+Tb.Financiering[[#This Row],[Andere
subsidie(s)]]+Tb.Financiering[[#This Row],[Anders]],0)</f>
        <v>0</v>
      </c>
      <c r="BT146" s="259">
        <f>IF(Tb.Financiering[[#This Row],[Pnr.]]=BT$7,Tb.Financiering[[#This Row],[Eigen
bijdrage]]+Tb.Financiering[[#This Row],[Andere
subsidie(s)]]+Tb.Financiering[[#This Row],[Anders]],0)</f>
        <v>0</v>
      </c>
      <c r="BU146" s="259">
        <f>IF(Tb.Financiering[[#This Row],[Pnr.]]=BU$7,Tb.Financiering[[#This Row],[Eigen
bijdrage]]+Tb.Financiering[[#This Row],[Andere
subsidie(s)]]+Tb.Financiering[[#This Row],[Anders]],0)</f>
        <v>0</v>
      </c>
      <c r="BV146" s="259">
        <f>IF(Tb.Financiering[[#This Row],[Pnr.]]=BV$7,Tb.Financiering[[#This Row],[Eigen
bijdrage]]+Tb.Financiering[[#This Row],[Andere
subsidie(s)]]+Tb.Financiering[[#This Row],[Anders]],0)</f>
        <v>0</v>
      </c>
      <c r="BW146" s="259">
        <f>IF(Tb.Financiering[[#This Row],[Pnr.]]=BW$7,Tb.Financiering[[#This Row],[Eigen
bijdrage]]+Tb.Financiering[[#This Row],[Andere
subsidie(s)]]+Tb.Financiering[[#This Row],[Anders]],0)</f>
        <v>0</v>
      </c>
      <c r="BX146" s="259">
        <f>IF(Tb.Financiering[[#This Row],[Pnr.]]=BX$7,Tb.Financiering[[#This Row],[Eigen
bijdrage]]+Tb.Financiering[[#This Row],[Andere
subsidie(s)]]+Tb.Financiering[[#This Row],[Anders]],0)</f>
        <v>0</v>
      </c>
      <c r="BY146" s="259">
        <f>IF(Tb.Financiering[[#This Row],[Pnr.]]=BY$7,Tb.Financiering[[#This Row],[Eigen
bijdrage]]+Tb.Financiering[[#This Row],[Andere
subsidie(s)]]+Tb.Financiering[[#This Row],[Anders]],0)</f>
        <v>0</v>
      </c>
      <c r="BZ146" s="259">
        <f>IF(Tb.Financiering[[#This Row],[Pnr.]]=BZ$7,Tb.Financiering[[#This Row],[Eigen
bijdrage]]+Tb.Financiering[[#This Row],[Andere
subsidie(s)]]+Tb.Financiering[[#This Row],[Anders]],0)</f>
        <v>0</v>
      </c>
      <c r="CA146" s="259">
        <f>IF(Tb.Financiering[[#This Row],[Pnr.]]=CA$7,Tb.Financiering[[#This Row],[Eigen
bijdrage]]+Tb.Financiering[[#This Row],[Andere
subsidie(s)]]+Tb.Financiering[[#This Row],[Anders]],0)</f>
        <v>0</v>
      </c>
      <c r="CB146" s="259">
        <f>IF(Tb.Financiering[[#This Row],[Pnr.]]=CB$7,Tb.Financiering[[#This Row],[Eigen
bijdrage]]+Tb.Financiering[[#This Row],[Andere
subsidie(s)]]+Tb.Financiering[[#This Row],[Anders]],0)</f>
        <v>0</v>
      </c>
      <c r="CC146" s="259">
        <f>IF(Tb.Financiering[[#This Row],[Pnr.]]=CC$7,Tb.Financiering[[#This Row],[Eigen
bijdrage]]+Tb.Financiering[[#This Row],[Andere
subsidie(s)]]+Tb.Financiering[[#This Row],[Anders]],0)</f>
        <v>0</v>
      </c>
      <c r="CD146" s="259">
        <f>IF(Tb.Financiering[[#This Row],[Pnr.]]=CD$7,Tb.Financiering[[#This Row],[Eigen
bijdrage]]+Tb.Financiering[[#This Row],[Andere
subsidie(s)]]+Tb.Financiering[[#This Row],[Anders]],0)</f>
        <v>0</v>
      </c>
      <c r="CE146" s="259">
        <f>IF(Tb.Financiering[[#This Row],[Pnr.]]=CE$7,Tb.Financiering[[#This Row],[Eigen
bijdrage]]+Tb.Financiering[[#This Row],[Andere
subsidie(s)]]+Tb.Financiering[[#This Row],[Anders]],0)</f>
        <v>0</v>
      </c>
      <c r="CF146" s="259">
        <f>IF(Tb.Financiering[[#This Row],[Pnr.]]=CF$7,Tb.Financiering[[#This Row],[Eigen
bijdrage]]+Tb.Financiering[[#This Row],[Andere
subsidie(s)]]+Tb.Financiering[[#This Row],[Anders]],0)</f>
        <v>0</v>
      </c>
      <c r="CG146" s="259">
        <f>IF(Tb.Financiering[[#This Row],[Pnr.]]=CG$7,Tb.Financiering[[#This Row],[Eigen
bijdrage]]+Tb.Financiering[[#This Row],[Andere
subsidie(s)]]+Tb.Financiering[[#This Row],[Anders]],0)</f>
        <v>0</v>
      </c>
      <c r="CH146" s="259">
        <f>IF(Tb.Financiering[[#This Row],[Pnr.]]=CH$7,Tb.Financiering[[#This Row],[Eigen
bijdrage]]+Tb.Financiering[[#This Row],[Andere
subsidie(s)]]+Tb.Financiering[[#This Row],[Anders]],0)</f>
        <v>0</v>
      </c>
      <c r="CI146" s="259">
        <f>IF(Tb.Financiering[[#This Row],[Pnr.]]=CI$7,Tb.Financiering[[#This Row],[Eigen
bijdrage]]+Tb.Financiering[[#This Row],[Andere
subsidie(s)]]+Tb.Financiering[[#This Row],[Anders]],0)</f>
        <v>0</v>
      </c>
      <c r="CJ146" s="259">
        <f>IF(Tb.Financiering[[#This Row],[Pnr.]]=CJ$7,Tb.Financiering[[#This Row],[Eigen
bijdrage]]+Tb.Financiering[[#This Row],[Andere
subsidie(s)]]+Tb.Financiering[[#This Row],[Anders]],0)</f>
        <v>0</v>
      </c>
      <c r="CK146" s="259">
        <f>IF(Tb.Financiering[[#This Row],[Pnr.]]=CK$7,Tb.Financiering[[#This Row],[Eigen
bijdrage]]+Tb.Financiering[[#This Row],[Andere
subsidie(s)]]+Tb.Financiering[[#This Row],[Anders]],0)</f>
        <v>0</v>
      </c>
      <c r="CL146" s="259">
        <f>IF(Tb.Financiering[[#This Row],[Pnr.]]=CL$7,Tb.Financiering[[#This Row],[Eigen
bijdrage]]+Tb.Financiering[[#This Row],[Andere
subsidie(s)]]+Tb.Financiering[[#This Row],[Anders]],0)</f>
        <v>0</v>
      </c>
      <c r="CM146" s="259">
        <f>IF(Tb.Financiering[[#This Row],[Pnr.]]=CM$7,Tb.Financiering[[#This Row],[Eigen
bijdrage]]+Tb.Financiering[[#This Row],[Andere
subsidie(s)]]+Tb.Financiering[[#This Row],[Anders]],0)</f>
        <v>0</v>
      </c>
      <c r="CN146" s="259">
        <f>IF(Tb.Financiering[[#This Row],[Pnr.]]=CN$7,Tb.Financiering[[#This Row],[Eigen
bijdrage]]+Tb.Financiering[[#This Row],[Andere
subsidie(s)]]+Tb.Financiering[[#This Row],[Anders]],0)</f>
        <v>0</v>
      </c>
      <c r="CO146" s="259">
        <f>IF(Tb.Financiering[[#This Row],[Pnr.]]=CO$7,Tb.Financiering[[#This Row],[Eigen
bijdrage]]+Tb.Financiering[[#This Row],[Andere
subsidie(s)]]+Tb.Financiering[[#This Row],[Anders]],0)</f>
        <v>0</v>
      </c>
      <c r="CP146" s="259">
        <f>IF(Tb.Financiering[[#This Row],[Pnr.]]=CP$7,Tb.Financiering[[#This Row],[Eigen
bijdrage]]+Tb.Financiering[[#This Row],[Andere
subsidie(s)]]+Tb.Financiering[[#This Row],[Anders]],0)</f>
        <v>0</v>
      </c>
      <c r="CQ146" s="259">
        <f>IF(Tb.Financiering[[#This Row],[Pnr.]]=CQ$7,Tb.Financiering[[#This Row],[Eigen
bijdrage]]+Tb.Financiering[[#This Row],[Andere
subsidie(s)]]+Tb.Financiering[[#This Row],[Anders]],0)</f>
        <v>0</v>
      </c>
      <c r="CR146" s="259">
        <f>IF(Tb.Financiering[[#This Row],[Pnr.]]=CR$7,Tb.Financiering[[#This Row],[Eigen
bijdrage]]+Tb.Financiering[[#This Row],[Andere
subsidie(s)]]+Tb.Financiering[[#This Row],[Anders]],0)</f>
        <v>0</v>
      </c>
      <c r="CS146" s="259">
        <f>IF(Tb.Financiering[[#This Row],[Pnr.]]=CS$7,Tb.Financiering[[#This Row],[Eigen
bijdrage]]+Tb.Financiering[[#This Row],[Andere
subsidie(s)]]+Tb.Financiering[[#This Row],[Anders]],0)</f>
        <v>0</v>
      </c>
      <c r="CT146" s="259">
        <f>IF(Tb.Financiering[[#This Row],[Pnr.]]=CT$7,Tb.Financiering[[#This Row],[Eigen
bijdrage]]+Tb.Financiering[[#This Row],[Andere
subsidie(s)]]+Tb.Financiering[[#This Row],[Anders]],0)</f>
        <v>0</v>
      </c>
      <c r="CU146" s="259">
        <f>IF(Tb.Financiering[[#This Row],[Pnr.]]=CU$7,Tb.Financiering[[#This Row],[Eigen
bijdrage]]+Tb.Financiering[[#This Row],[Andere
subsidie(s)]]+Tb.Financiering[[#This Row],[Anders]],0)</f>
        <v>0</v>
      </c>
      <c r="CV146" s="259">
        <f>IF(Tb.Financiering[[#This Row],[Pnr.]]=CV$7,Tb.Financiering[[#This Row],[Eigen
bijdrage]]+Tb.Financiering[[#This Row],[Andere
subsidie(s)]]+Tb.Financiering[[#This Row],[Anders]],0)</f>
        <v>0</v>
      </c>
      <c r="CW146" s="259">
        <f>IF(Tb.Financiering[[#This Row],[Pnr.]]=CW$7,Tb.Financiering[[#This Row],[Eigen
bijdrage]]+Tb.Financiering[[#This Row],[Andere
subsidie(s)]]+Tb.Financiering[[#This Row],[Anders]],0)</f>
        <v>0</v>
      </c>
      <c r="CX146" s="259">
        <f>IF(Tb.Financiering[[#This Row],[Pnr.]]=CX$7,Tb.Financiering[[#This Row],[Eigen
bijdrage]]+Tb.Financiering[[#This Row],[Andere
subsidie(s)]]+Tb.Financiering[[#This Row],[Anders]],0)</f>
        <v>0</v>
      </c>
      <c r="CY146" s="259">
        <f>IF(Tb.Financiering[[#This Row],[Pnr.]]=CY$7,Tb.Financiering[[#This Row],[Eigen
bijdrage]]+Tb.Financiering[[#This Row],[Andere
subsidie(s)]]+Tb.Financiering[[#This Row],[Anders]],0)</f>
        <v>0</v>
      </c>
      <c r="CZ146" s="259">
        <f>IF(Tb.Financiering[[#This Row],[Pnr.]]=CZ$7,Tb.Financiering[[#This Row],[Eigen
bijdrage]]+Tb.Financiering[[#This Row],[Andere
subsidie(s)]]+Tb.Financiering[[#This Row],[Anders]],0)</f>
        <v>0</v>
      </c>
      <c r="DA146" s="259">
        <f>IF(Tb.Financiering[[#This Row],[Pnr.]]=DA$7,Tb.Financiering[[#This Row],[Eigen
bijdrage]]+Tb.Financiering[[#This Row],[Andere
subsidie(s)]]+Tb.Financiering[[#This Row],[Anders]],0)</f>
        <v>0</v>
      </c>
      <c r="DB146" s="259">
        <f>IF(Tb.Financiering[[#This Row],[Pnr.]]=DB$7,Tb.Financiering[[#This Row],[Eigen
bijdrage]]+Tb.Financiering[[#This Row],[Andere
subsidie(s)]]+Tb.Financiering[[#This Row],[Anders]],0)</f>
        <v>0</v>
      </c>
      <c r="DC146" s="259">
        <f>IF(Tb.Financiering[[#This Row],[Pnr.]]=DC$7,Tb.Financiering[[#This Row],[Eigen
bijdrage]]+Tb.Financiering[[#This Row],[Andere
subsidie(s)]]+Tb.Financiering[[#This Row],[Anders]],0)</f>
        <v>0</v>
      </c>
      <c r="DD146" s="259">
        <f>IF(Tb.Financiering[[#This Row],[Pnr.]]=DD$7,Tb.Financiering[[#This Row],[Eigen
bijdrage]]+Tb.Financiering[[#This Row],[Andere
subsidie(s)]]+Tb.Financiering[[#This Row],[Anders]],0)</f>
        <v>0</v>
      </c>
      <c r="DE146" s="259">
        <f>IF(Tb.Financiering[[#This Row],[Pnr.]]=DE$7,Tb.Financiering[[#This Row],[Eigen
bijdrage]]+Tb.Financiering[[#This Row],[Andere
subsidie(s)]]+Tb.Financiering[[#This Row],[Anders]],0)</f>
        <v>0</v>
      </c>
      <c r="DF146" s="259">
        <f>IF(Tb.Financiering[[#This Row],[Pnr.]]=DF$7,Tb.Financiering[[#This Row],[Eigen
bijdrage]]+Tb.Financiering[[#This Row],[Andere
subsidie(s)]]+Tb.Financiering[[#This Row],[Anders]],0)</f>
        <v>0</v>
      </c>
      <c r="DG146" s="259">
        <f>IF(Tb.Financiering[[#This Row],[Pnr.]]=DG$7,Tb.Financiering[[#This Row],[Eigen
bijdrage]]+Tb.Financiering[[#This Row],[Andere
subsidie(s)]]+Tb.Financiering[[#This Row],[Anders]],0)</f>
        <v>0</v>
      </c>
      <c r="DH146" s="259">
        <f>IF(Tb.Financiering[[#This Row],[Pnr.]]=DH$7,Tb.Financiering[[#This Row],[Eigen
bijdrage]]+Tb.Financiering[[#This Row],[Andere
subsidie(s)]]+Tb.Financiering[[#This Row],[Anders]],0)</f>
        <v>0</v>
      </c>
      <c r="DI146" s="259">
        <f>IF(Tb.Financiering[[#This Row],[Pnr.]]=DI$7,Tb.Financiering[[#This Row],[Eigen
bijdrage]]+Tb.Financiering[[#This Row],[Andere
subsidie(s)]]+Tb.Financiering[[#This Row],[Anders]],0)</f>
        <v>0</v>
      </c>
      <c r="DJ146" s="259">
        <f>IF(Tb.Financiering[[#This Row],[Pnr.]]=DJ$7,Tb.Financiering[[#This Row],[Eigen
bijdrage]]+Tb.Financiering[[#This Row],[Andere
subsidie(s)]]+Tb.Financiering[[#This Row],[Anders]],0)</f>
        <v>0</v>
      </c>
      <c r="DK146" s="259">
        <f>IF(Tb.Financiering[[#This Row],[Pnr.]]=DK$7,Tb.Financiering[[#This Row],[Eigen
bijdrage]]+Tb.Financiering[[#This Row],[Andere
subsidie(s)]]+Tb.Financiering[[#This Row],[Anders]],0)</f>
        <v>0</v>
      </c>
      <c r="XEZ146" s="267"/>
      <c r="XFA146" s="267"/>
      <c r="XFB146" s="267"/>
      <c r="XFC146" s="267"/>
      <c r="XFD146" s="31"/>
    </row>
    <row r="147" spans="1:115 16380:16384" s="4" customFormat="1" x14ac:dyDescent="0.3">
      <c r="A147" s="31"/>
      <c r="B147" s="147"/>
      <c r="C147" s="147"/>
      <c r="D147" s="11">
        <f>SUMIF(Tbl.Kosten[PSAnr.],Tb.Financiering[[#This Row],[PSAnr.]],Tbl.Kosten[Totaal kosten])</f>
        <v>0</v>
      </c>
      <c r="E147" s="164">
        <f>SUMIF(Tbl.Kosten[PSAnr.],Tb.Financiering[[#This Row],[PSAnr.]],Tbl.Kosten[Subsidie])</f>
        <v>0</v>
      </c>
      <c r="F147" s="165"/>
      <c r="G147" s="164">
        <f>Tb.Financiering[[#This Row],[Begrote kosten]]-Tb.Financiering[[#This Row],[Berekende GLB subsidie]]-Tb.Financiering[[#This Row],[Correctie GLB subsidie]]</f>
        <v>0</v>
      </c>
      <c r="H147" s="166"/>
      <c r="I147" s="166"/>
      <c r="J147" s="166"/>
      <c r="K147" s="162"/>
      <c r="L147" s="97">
        <f>Tb.Financiering[[#This Row],[Te financieren]]-SUM(Tb.Financiering[[#This Row],[Eigen
bijdrage]:[Anders]])</f>
        <v>0</v>
      </c>
      <c r="M147" s="170" t="str">
        <f>IFERROR(VLOOKUP(Tb.Financiering[[#This Row],[Partnernaam]],Tbl.Projectpartners[[Naam]:[PNr.]],9,FALSE),"")</f>
        <v/>
      </c>
      <c r="N147" s="152" t="str">
        <f>IFERROR(VLOOKUP(Tb.Financiering[[#This Row],[Subsidiabele activiteit]],Tbl.Subsidiehoogte[[Subsidieactiviteit]:[SAnr.]],3,FALSE),"")</f>
        <v/>
      </c>
      <c r="O147" s="152" t="str">
        <f>_xlfn.CONCAT(Tb.Financiering[[#This Row],[Pnr.]],Tb.Financiering[[#This Row],[SAnr.]])</f>
        <v/>
      </c>
      <c r="P147" s="154">
        <f>IF(Tb.Financiering[[#This Row],[Pnr.]]=P$7,Tb.Financiering[[#This Row],[Te financieren]]-Tb.Financiering[[#This Row],[Eigen
bijdrage]]-Tb.Financiering[[#This Row],[Andere
subsidie(s)]]-Tb.Financiering[[#This Row],[Anders]],0)</f>
        <v>0</v>
      </c>
      <c r="Q147" s="154">
        <f>IF(Tb.Financiering[[#This Row],[Pnr.]]=Q$7,Tb.Financiering[[#This Row],[Te financieren]]-Tb.Financiering[[#This Row],[Eigen
bijdrage]]-Tb.Financiering[[#This Row],[Andere
subsidie(s)]]-Tb.Financiering[[#This Row],[Anders]],0)</f>
        <v>0</v>
      </c>
      <c r="R147" s="154">
        <f>IF(Tb.Financiering[[#This Row],[Pnr.]]=R$7,Tb.Financiering[[#This Row],[Te financieren]]-Tb.Financiering[[#This Row],[Eigen
bijdrage]]-Tb.Financiering[[#This Row],[Andere
subsidie(s)]]-Tb.Financiering[[#This Row],[Anders]],0)</f>
        <v>0</v>
      </c>
      <c r="S147" s="154">
        <f>IF(Tb.Financiering[[#This Row],[Pnr.]]=S$7,Tb.Financiering[[#This Row],[Te financieren]]-Tb.Financiering[[#This Row],[Eigen
bijdrage]]-Tb.Financiering[[#This Row],[Andere
subsidie(s)]]-Tb.Financiering[[#This Row],[Anders]],0)</f>
        <v>0</v>
      </c>
      <c r="T147" s="154">
        <f>IF(Tb.Financiering[[#This Row],[Pnr.]]=T$7,Tb.Financiering[[#This Row],[Te financieren]]-Tb.Financiering[[#This Row],[Eigen
bijdrage]]-Tb.Financiering[[#This Row],[Andere
subsidie(s)]]-Tb.Financiering[[#This Row],[Anders]],0)</f>
        <v>0</v>
      </c>
      <c r="U147" s="154">
        <f>IF(Tb.Financiering[[#This Row],[Pnr.]]=U$7,Tb.Financiering[[#This Row],[Te financieren]]-Tb.Financiering[[#This Row],[Eigen
bijdrage]]-Tb.Financiering[[#This Row],[Andere
subsidie(s)]]-Tb.Financiering[[#This Row],[Anders]],0)</f>
        <v>0</v>
      </c>
      <c r="V147" s="154">
        <f>IF(Tb.Financiering[[#This Row],[Pnr.]]=V$7,Tb.Financiering[[#This Row],[Te financieren]]-Tb.Financiering[[#This Row],[Eigen
bijdrage]]-Tb.Financiering[[#This Row],[Andere
subsidie(s)]]-Tb.Financiering[[#This Row],[Anders]],0)</f>
        <v>0</v>
      </c>
      <c r="W147" s="154">
        <f>IF(Tb.Financiering[[#This Row],[Pnr.]]=W$7,Tb.Financiering[[#This Row],[Te financieren]]-Tb.Financiering[[#This Row],[Eigen
bijdrage]]-Tb.Financiering[[#This Row],[Andere
subsidie(s)]]-Tb.Financiering[[#This Row],[Anders]],0)</f>
        <v>0</v>
      </c>
      <c r="X147" s="154">
        <f>IF(Tb.Financiering[[#This Row],[Pnr.]]=X$7,Tb.Financiering[[#This Row],[Te financieren]]-Tb.Financiering[[#This Row],[Eigen
bijdrage]]-Tb.Financiering[[#This Row],[Andere
subsidie(s)]]-Tb.Financiering[[#This Row],[Anders]],0)</f>
        <v>0</v>
      </c>
      <c r="Y147" s="154">
        <f>IF(Tb.Financiering[[#This Row],[Pnr.]]=Y$7,Tb.Financiering[[#This Row],[Te financieren]]-Tb.Financiering[[#This Row],[Eigen
bijdrage]]-Tb.Financiering[[#This Row],[Andere
subsidie(s)]]-Tb.Financiering[[#This Row],[Anders]],0)</f>
        <v>0</v>
      </c>
      <c r="Z147" s="154">
        <f>IF(Tb.Financiering[[#This Row],[Pnr.]]=Z$7,Tb.Financiering[[#This Row],[Te financieren]]-Tb.Financiering[[#This Row],[Eigen
bijdrage]]-Tb.Financiering[[#This Row],[Andere
subsidie(s)]]-Tb.Financiering[[#This Row],[Anders]],0)</f>
        <v>0</v>
      </c>
      <c r="AA147" s="154">
        <f>IF(Tb.Financiering[[#This Row],[Pnr.]]=AA$7,Tb.Financiering[[#This Row],[Te financieren]]-Tb.Financiering[[#This Row],[Eigen
bijdrage]]-Tb.Financiering[[#This Row],[Andere
subsidie(s)]]-Tb.Financiering[[#This Row],[Anders]],0)</f>
        <v>0</v>
      </c>
      <c r="AB147" s="154">
        <f>IF(Tb.Financiering[[#This Row],[Pnr.]]=AB$7,Tb.Financiering[[#This Row],[Te financieren]]-Tb.Financiering[[#This Row],[Eigen
bijdrage]]-Tb.Financiering[[#This Row],[Andere
subsidie(s)]]-Tb.Financiering[[#This Row],[Anders]],0)</f>
        <v>0</v>
      </c>
      <c r="AC147" s="154">
        <f>IF(Tb.Financiering[[#This Row],[Pnr.]]=AC$7,Tb.Financiering[[#This Row],[Te financieren]]-Tb.Financiering[[#This Row],[Eigen
bijdrage]]-Tb.Financiering[[#This Row],[Andere
subsidie(s)]]-Tb.Financiering[[#This Row],[Anders]],0)</f>
        <v>0</v>
      </c>
      <c r="AD147" s="154">
        <f>IF(Tb.Financiering[[#This Row],[Pnr.]]=AD$7,Tb.Financiering[[#This Row],[Te financieren]]-Tb.Financiering[[#This Row],[Eigen
bijdrage]]-Tb.Financiering[[#This Row],[Andere
subsidie(s)]]-Tb.Financiering[[#This Row],[Anders]],0)</f>
        <v>0</v>
      </c>
      <c r="AE147" s="154">
        <f>IF(Tb.Financiering[[#This Row],[Pnr.]]=AE$7,Tb.Financiering[[#This Row],[Te financieren]]-Tb.Financiering[[#This Row],[Eigen
bijdrage]]-Tb.Financiering[[#This Row],[Andere
subsidie(s)]]-Tb.Financiering[[#This Row],[Anders]],0)</f>
        <v>0</v>
      </c>
      <c r="AF147" s="154">
        <f>IF(Tb.Financiering[[#This Row],[Pnr.]]=AF$7,Tb.Financiering[[#This Row],[Te financieren]]-Tb.Financiering[[#This Row],[Eigen
bijdrage]]-Tb.Financiering[[#This Row],[Andere
subsidie(s)]]-Tb.Financiering[[#This Row],[Anders]],0)</f>
        <v>0</v>
      </c>
      <c r="AG147" s="154">
        <f>IF(Tb.Financiering[[#This Row],[Pnr.]]=AG$7,Tb.Financiering[[#This Row],[Te financieren]]-Tb.Financiering[[#This Row],[Eigen
bijdrage]]-Tb.Financiering[[#This Row],[Andere
subsidie(s)]]-Tb.Financiering[[#This Row],[Anders]],0)</f>
        <v>0</v>
      </c>
      <c r="AH147" s="154">
        <f>IF(Tb.Financiering[[#This Row],[Pnr.]]=AH$7,Tb.Financiering[[#This Row],[Te financieren]]-Tb.Financiering[[#This Row],[Eigen
bijdrage]]-Tb.Financiering[[#This Row],[Andere
subsidie(s)]]-Tb.Financiering[[#This Row],[Anders]],0)</f>
        <v>0</v>
      </c>
      <c r="AI147" s="154">
        <f>IF(Tb.Financiering[[#This Row],[Pnr.]]=AI$7,Tb.Financiering[[#This Row],[Te financieren]]-Tb.Financiering[[#This Row],[Eigen
bijdrage]]-Tb.Financiering[[#This Row],[Andere
subsidie(s)]]-Tb.Financiering[[#This Row],[Anders]],0)</f>
        <v>0</v>
      </c>
      <c r="AJ147" s="154">
        <f>IF(Tb.Financiering[[#This Row],[Pnr.]]=AJ$7,Tb.Financiering[[#This Row],[Te financieren]]-Tb.Financiering[[#This Row],[Eigen
bijdrage]]-Tb.Financiering[[#This Row],[Andere
subsidie(s)]]-Tb.Financiering[[#This Row],[Anders]],0)</f>
        <v>0</v>
      </c>
      <c r="AK147" s="154">
        <f>IF(Tb.Financiering[[#This Row],[Pnr.]]=AK$7,Tb.Financiering[[#This Row],[Te financieren]]-Tb.Financiering[[#This Row],[Eigen
bijdrage]]-Tb.Financiering[[#This Row],[Andere
subsidie(s)]]-Tb.Financiering[[#This Row],[Anders]],0)</f>
        <v>0</v>
      </c>
      <c r="AL147" s="154">
        <f>IF(Tb.Financiering[[#This Row],[Pnr.]]=AL$7,Tb.Financiering[[#This Row],[Te financieren]]-Tb.Financiering[[#This Row],[Eigen
bijdrage]]-Tb.Financiering[[#This Row],[Andere
subsidie(s)]]-Tb.Financiering[[#This Row],[Anders]],0)</f>
        <v>0</v>
      </c>
      <c r="AM147" s="154">
        <f>IF(Tb.Financiering[[#This Row],[Pnr.]]=AM$7,Tb.Financiering[[#This Row],[Te financieren]]-Tb.Financiering[[#This Row],[Eigen
bijdrage]]-Tb.Financiering[[#This Row],[Andere
subsidie(s)]]-Tb.Financiering[[#This Row],[Anders]],0)</f>
        <v>0</v>
      </c>
      <c r="AN147" s="154">
        <f>IF(Tb.Financiering[[#This Row],[Pnr.]]=AN$7,Tb.Financiering[[#This Row],[Te financieren]]-Tb.Financiering[[#This Row],[Eigen
bijdrage]]-Tb.Financiering[[#This Row],[Andere
subsidie(s)]]-Tb.Financiering[[#This Row],[Anders]],0)</f>
        <v>0</v>
      </c>
      <c r="AO147" s="154">
        <f>IF(Tb.Financiering[[#This Row],[Pnr.]]=AO$7,Tb.Financiering[[#This Row],[Te financieren]]-Tb.Financiering[[#This Row],[Eigen
bijdrage]]-Tb.Financiering[[#This Row],[Andere
subsidie(s)]]-Tb.Financiering[[#This Row],[Anders]],0)</f>
        <v>0</v>
      </c>
      <c r="AP147" s="154">
        <f>IF(Tb.Financiering[[#This Row],[Pnr.]]=AP$7,Tb.Financiering[[#This Row],[Te financieren]]-Tb.Financiering[[#This Row],[Eigen
bijdrage]]-Tb.Financiering[[#This Row],[Andere
subsidie(s)]]-Tb.Financiering[[#This Row],[Anders]],0)</f>
        <v>0</v>
      </c>
      <c r="AQ147" s="154">
        <f>IF(Tb.Financiering[[#This Row],[Pnr.]]=AQ$7,Tb.Financiering[[#This Row],[Te financieren]]-Tb.Financiering[[#This Row],[Eigen
bijdrage]]-Tb.Financiering[[#This Row],[Andere
subsidie(s)]]-Tb.Financiering[[#This Row],[Anders]],0)</f>
        <v>0</v>
      </c>
      <c r="AR147" s="154">
        <f>IF(Tb.Financiering[[#This Row],[Pnr.]]=AR$7,Tb.Financiering[[#This Row],[Te financieren]]-Tb.Financiering[[#This Row],[Eigen
bijdrage]]-Tb.Financiering[[#This Row],[Andere
subsidie(s)]]-Tb.Financiering[[#This Row],[Anders]],0)</f>
        <v>0</v>
      </c>
      <c r="AS147" s="154">
        <f>IF(Tb.Financiering[[#This Row],[Pnr.]]=AS$7,Tb.Financiering[[#This Row],[Te financieren]]-Tb.Financiering[[#This Row],[Eigen
bijdrage]]-Tb.Financiering[[#This Row],[Andere
subsidie(s)]]-Tb.Financiering[[#This Row],[Anders]],0)</f>
        <v>0</v>
      </c>
      <c r="AT147" s="154">
        <f>IF(Tb.Financiering[[#This Row],[Pnr.]]=AT$7,Tb.Financiering[[#This Row],[Te financieren]]-Tb.Financiering[[#This Row],[Eigen
bijdrage]]-Tb.Financiering[[#This Row],[Andere
subsidie(s)]]-Tb.Financiering[[#This Row],[Anders]],0)</f>
        <v>0</v>
      </c>
      <c r="AU147" s="154">
        <f>IF(Tb.Financiering[[#This Row],[Pnr.]]=AU$7,Tb.Financiering[[#This Row],[Te financieren]]-Tb.Financiering[[#This Row],[Eigen
bijdrage]]-Tb.Financiering[[#This Row],[Andere
subsidie(s)]]-Tb.Financiering[[#This Row],[Anders]],0)</f>
        <v>0</v>
      </c>
      <c r="AV147" s="154">
        <f>IF(Tb.Financiering[[#This Row],[Pnr.]]=AV$7,Tb.Financiering[[#This Row],[Te financieren]]-Tb.Financiering[[#This Row],[Eigen
bijdrage]]-Tb.Financiering[[#This Row],[Andere
subsidie(s)]]-Tb.Financiering[[#This Row],[Anders]],0)</f>
        <v>0</v>
      </c>
      <c r="AW147" s="154">
        <f>IF(Tb.Financiering[[#This Row],[Pnr.]]=AW$7,Tb.Financiering[[#This Row],[Te financieren]]-Tb.Financiering[[#This Row],[Eigen
bijdrage]]-Tb.Financiering[[#This Row],[Andere
subsidie(s)]]-Tb.Financiering[[#This Row],[Anders]],0)</f>
        <v>0</v>
      </c>
      <c r="AX147" s="154">
        <f>IF(Tb.Financiering[[#This Row],[Pnr.]]=AX$7,Tb.Financiering[[#This Row],[Te financieren]]-Tb.Financiering[[#This Row],[Eigen
bijdrage]]-Tb.Financiering[[#This Row],[Andere
subsidie(s)]]-Tb.Financiering[[#This Row],[Anders]],0)</f>
        <v>0</v>
      </c>
      <c r="AY147" s="154">
        <f>IF(Tb.Financiering[[#This Row],[Pnr.]]=AY$7,Tb.Financiering[[#This Row],[Te financieren]]-Tb.Financiering[[#This Row],[Eigen
bijdrage]]-Tb.Financiering[[#This Row],[Andere
subsidie(s)]]-Tb.Financiering[[#This Row],[Anders]],0)</f>
        <v>0</v>
      </c>
      <c r="AZ147" s="154">
        <f>IF(Tb.Financiering[[#This Row],[Pnr.]]=AZ$7,Tb.Financiering[[#This Row],[Te financieren]]-Tb.Financiering[[#This Row],[Eigen
bijdrage]]-Tb.Financiering[[#This Row],[Andere
subsidie(s)]]-Tb.Financiering[[#This Row],[Anders]],0)</f>
        <v>0</v>
      </c>
      <c r="BA147" s="154">
        <f>IF(Tb.Financiering[[#This Row],[Pnr.]]=BA$7,Tb.Financiering[[#This Row],[Te financieren]]-Tb.Financiering[[#This Row],[Eigen
bijdrage]]-Tb.Financiering[[#This Row],[Andere
subsidie(s)]]-Tb.Financiering[[#This Row],[Anders]],0)</f>
        <v>0</v>
      </c>
      <c r="BB147" s="154">
        <f>IF(Tb.Financiering[[#This Row],[Pnr.]]=BB$7,Tb.Financiering[[#This Row],[Te financieren]]-Tb.Financiering[[#This Row],[Eigen
bijdrage]]-Tb.Financiering[[#This Row],[Andere
subsidie(s)]]-Tb.Financiering[[#This Row],[Anders]],0)</f>
        <v>0</v>
      </c>
      <c r="BC147" s="154">
        <f>IF(Tb.Financiering[[#This Row],[Pnr.]]=BC$7,Tb.Financiering[[#This Row],[Te financieren]]-Tb.Financiering[[#This Row],[Eigen
bijdrage]]-Tb.Financiering[[#This Row],[Andere
subsidie(s)]]-Tb.Financiering[[#This Row],[Anders]],0)</f>
        <v>0</v>
      </c>
      <c r="BD147" s="154">
        <f>IF(Tb.Financiering[[#This Row],[Pnr.]]=BD$7,Tb.Financiering[[#This Row],[Te financieren]]-Tb.Financiering[[#This Row],[Eigen
bijdrage]]-Tb.Financiering[[#This Row],[Andere
subsidie(s)]]-Tb.Financiering[[#This Row],[Anders]],0)</f>
        <v>0</v>
      </c>
      <c r="BE147" s="154">
        <f>IF(Tb.Financiering[[#This Row],[Pnr.]]=BE$7,Tb.Financiering[[#This Row],[Te financieren]]-Tb.Financiering[[#This Row],[Eigen
bijdrage]]-Tb.Financiering[[#This Row],[Andere
subsidie(s)]]-Tb.Financiering[[#This Row],[Anders]],0)</f>
        <v>0</v>
      </c>
      <c r="BF147" s="154">
        <f>IF(Tb.Financiering[[#This Row],[Pnr.]]=BF$7,Tb.Financiering[[#This Row],[Te financieren]]-Tb.Financiering[[#This Row],[Eigen
bijdrage]]-Tb.Financiering[[#This Row],[Andere
subsidie(s)]]-Tb.Financiering[[#This Row],[Anders]],0)</f>
        <v>0</v>
      </c>
      <c r="BG147" s="154">
        <f>IF(Tb.Financiering[[#This Row],[Pnr.]]=BG$7,Tb.Financiering[[#This Row],[Te financieren]]-Tb.Financiering[[#This Row],[Eigen
bijdrage]]-Tb.Financiering[[#This Row],[Andere
subsidie(s)]]-Tb.Financiering[[#This Row],[Anders]],0)</f>
        <v>0</v>
      </c>
      <c r="BH147" s="154">
        <f>IF(Tb.Financiering[[#This Row],[Pnr.]]=BH$7,Tb.Financiering[[#This Row],[Te financieren]]-Tb.Financiering[[#This Row],[Eigen
bijdrage]]-Tb.Financiering[[#This Row],[Andere
subsidie(s)]]-Tb.Financiering[[#This Row],[Anders]],0)</f>
        <v>0</v>
      </c>
      <c r="BI147" s="154">
        <f>IF(Tb.Financiering[[#This Row],[Pnr.]]=BI$7,Tb.Financiering[[#This Row],[Te financieren]]-Tb.Financiering[[#This Row],[Eigen
bijdrage]]-Tb.Financiering[[#This Row],[Andere
subsidie(s)]]-Tb.Financiering[[#This Row],[Anders]],0)</f>
        <v>0</v>
      </c>
      <c r="BJ147" s="154">
        <f>IF(Tb.Financiering[[#This Row],[Pnr.]]=BJ$7,Tb.Financiering[[#This Row],[Te financieren]]-Tb.Financiering[[#This Row],[Eigen
bijdrage]]-Tb.Financiering[[#This Row],[Andere
subsidie(s)]]-Tb.Financiering[[#This Row],[Anders]],0)</f>
        <v>0</v>
      </c>
      <c r="BK147" s="154">
        <f>IF(Tb.Financiering[[#This Row],[Pnr.]]=BK$7,Tb.Financiering[[#This Row],[Te financieren]]-Tb.Financiering[[#This Row],[Eigen
bijdrage]]-Tb.Financiering[[#This Row],[Andere
subsidie(s)]]-Tb.Financiering[[#This Row],[Anders]],0)</f>
        <v>0</v>
      </c>
      <c r="BL147" s="154">
        <f>IF(Tb.Financiering[[#This Row],[Pnr.]]=BL$7,Tb.Financiering[[#This Row],[Te financieren]]-Tb.Financiering[[#This Row],[Eigen
bijdrage]]-Tb.Financiering[[#This Row],[Andere
subsidie(s)]]-Tb.Financiering[[#This Row],[Anders]],0)</f>
        <v>0</v>
      </c>
      <c r="BM147" s="154">
        <f>IF(Tb.Financiering[[#This Row],[Pnr.]]=BM$7,Tb.Financiering[[#This Row],[Te financieren]]-Tb.Financiering[[#This Row],[Eigen
bijdrage]]-Tb.Financiering[[#This Row],[Andere
subsidie(s)]]-Tb.Financiering[[#This Row],[Anders]],0)</f>
        <v>0</v>
      </c>
      <c r="BN147" s="259">
        <f>IF(Tb.Financiering[[#This Row],[Pnr.]]=BN$7,Tb.Financiering[[#This Row],[Eigen
bijdrage]]+Tb.Financiering[[#This Row],[Andere
subsidie(s)]]+Tb.Financiering[[#This Row],[Anders]],0)</f>
        <v>0</v>
      </c>
      <c r="BO147" s="259">
        <f>IF(Tb.Financiering[[#This Row],[Pnr.]]=BO$7,Tb.Financiering[[#This Row],[Eigen
bijdrage]]+Tb.Financiering[[#This Row],[Andere
subsidie(s)]]+Tb.Financiering[[#This Row],[Anders]],0)</f>
        <v>0</v>
      </c>
      <c r="BP147" s="259">
        <f>IF(Tb.Financiering[[#This Row],[Pnr.]]=BP$7,Tb.Financiering[[#This Row],[Eigen
bijdrage]]+Tb.Financiering[[#This Row],[Andere
subsidie(s)]]+Tb.Financiering[[#This Row],[Anders]],0)</f>
        <v>0</v>
      </c>
      <c r="BQ147" s="259">
        <f>IF(Tb.Financiering[[#This Row],[Pnr.]]=BQ$7,Tb.Financiering[[#This Row],[Eigen
bijdrage]]+Tb.Financiering[[#This Row],[Andere
subsidie(s)]]+Tb.Financiering[[#This Row],[Anders]],0)</f>
        <v>0</v>
      </c>
      <c r="BR147" s="259">
        <f>IF(Tb.Financiering[[#This Row],[Pnr.]]=BR$7,Tb.Financiering[[#This Row],[Eigen
bijdrage]]+Tb.Financiering[[#This Row],[Andere
subsidie(s)]]+Tb.Financiering[[#This Row],[Anders]],0)</f>
        <v>0</v>
      </c>
      <c r="BS147" s="259">
        <f>IF(Tb.Financiering[[#This Row],[Pnr.]]=BS$7,Tb.Financiering[[#This Row],[Eigen
bijdrage]]+Tb.Financiering[[#This Row],[Andere
subsidie(s)]]+Tb.Financiering[[#This Row],[Anders]],0)</f>
        <v>0</v>
      </c>
      <c r="BT147" s="259">
        <f>IF(Tb.Financiering[[#This Row],[Pnr.]]=BT$7,Tb.Financiering[[#This Row],[Eigen
bijdrage]]+Tb.Financiering[[#This Row],[Andere
subsidie(s)]]+Tb.Financiering[[#This Row],[Anders]],0)</f>
        <v>0</v>
      </c>
      <c r="BU147" s="259">
        <f>IF(Tb.Financiering[[#This Row],[Pnr.]]=BU$7,Tb.Financiering[[#This Row],[Eigen
bijdrage]]+Tb.Financiering[[#This Row],[Andere
subsidie(s)]]+Tb.Financiering[[#This Row],[Anders]],0)</f>
        <v>0</v>
      </c>
      <c r="BV147" s="259">
        <f>IF(Tb.Financiering[[#This Row],[Pnr.]]=BV$7,Tb.Financiering[[#This Row],[Eigen
bijdrage]]+Tb.Financiering[[#This Row],[Andere
subsidie(s)]]+Tb.Financiering[[#This Row],[Anders]],0)</f>
        <v>0</v>
      </c>
      <c r="BW147" s="259">
        <f>IF(Tb.Financiering[[#This Row],[Pnr.]]=BW$7,Tb.Financiering[[#This Row],[Eigen
bijdrage]]+Tb.Financiering[[#This Row],[Andere
subsidie(s)]]+Tb.Financiering[[#This Row],[Anders]],0)</f>
        <v>0</v>
      </c>
      <c r="BX147" s="259">
        <f>IF(Tb.Financiering[[#This Row],[Pnr.]]=BX$7,Tb.Financiering[[#This Row],[Eigen
bijdrage]]+Tb.Financiering[[#This Row],[Andere
subsidie(s)]]+Tb.Financiering[[#This Row],[Anders]],0)</f>
        <v>0</v>
      </c>
      <c r="BY147" s="259">
        <f>IF(Tb.Financiering[[#This Row],[Pnr.]]=BY$7,Tb.Financiering[[#This Row],[Eigen
bijdrage]]+Tb.Financiering[[#This Row],[Andere
subsidie(s)]]+Tb.Financiering[[#This Row],[Anders]],0)</f>
        <v>0</v>
      </c>
      <c r="BZ147" s="259">
        <f>IF(Tb.Financiering[[#This Row],[Pnr.]]=BZ$7,Tb.Financiering[[#This Row],[Eigen
bijdrage]]+Tb.Financiering[[#This Row],[Andere
subsidie(s)]]+Tb.Financiering[[#This Row],[Anders]],0)</f>
        <v>0</v>
      </c>
      <c r="CA147" s="259">
        <f>IF(Tb.Financiering[[#This Row],[Pnr.]]=CA$7,Tb.Financiering[[#This Row],[Eigen
bijdrage]]+Tb.Financiering[[#This Row],[Andere
subsidie(s)]]+Tb.Financiering[[#This Row],[Anders]],0)</f>
        <v>0</v>
      </c>
      <c r="CB147" s="259">
        <f>IF(Tb.Financiering[[#This Row],[Pnr.]]=CB$7,Tb.Financiering[[#This Row],[Eigen
bijdrage]]+Tb.Financiering[[#This Row],[Andere
subsidie(s)]]+Tb.Financiering[[#This Row],[Anders]],0)</f>
        <v>0</v>
      </c>
      <c r="CC147" s="259">
        <f>IF(Tb.Financiering[[#This Row],[Pnr.]]=CC$7,Tb.Financiering[[#This Row],[Eigen
bijdrage]]+Tb.Financiering[[#This Row],[Andere
subsidie(s)]]+Tb.Financiering[[#This Row],[Anders]],0)</f>
        <v>0</v>
      </c>
      <c r="CD147" s="259">
        <f>IF(Tb.Financiering[[#This Row],[Pnr.]]=CD$7,Tb.Financiering[[#This Row],[Eigen
bijdrage]]+Tb.Financiering[[#This Row],[Andere
subsidie(s)]]+Tb.Financiering[[#This Row],[Anders]],0)</f>
        <v>0</v>
      </c>
      <c r="CE147" s="259">
        <f>IF(Tb.Financiering[[#This Row],[Pnr.]]=CE$7,Tb.Financiering[[#This Row],[Eigen
bijdrage]]+Tb.Financiering[[#This Row],[Andere
subsidie(s)]]+Tb.Financiering[[#This Row],[Anders]],0)</f>
        <v>0</v>
      </c>
      <c r="CF147" s="259">
        <f>IF(Tb.Financiering[[#This Row],[Pnr.]]=CF$7,Tb.Financiering[[#This Row],[Eigen
bijdrage]]+Tb.Financiering[[#This Row],[Andere
subsidie(s)]]+Tb.Financiering[[#This Row],[Anders]],0)</f>
        <v>0</v>
      </c>
      <c r="CG147" s="259">
        <f>IF(Tb.Financiering[[#This Row],[Pnr.]]=CG$7,Tb.Financiering[[#This Row],[Eigen
bijdrage]]+Tb.Financiering[[#This Row],[Andere
subsidie(s)]]+Tb.Financiering[[#This Row],[Anders]],0)</f>
        <v>0</v>
      </c>
      <c r="CH147" s="259">
        <f>IF(Tb.Financiering[[#This Row],[Pnr.]]=CH$7,Tb.Financiering[[#This Row],[Eigen
bijdrage]]+Tb.Financiering[[#This Row],[Andere
subsidie(s)]]+Tb.Financiering[[#This Row],[Anders]],0)</f>
        <v>0</v>
      </c>
      <c r="CI147" s="259">
        <f>IF(Tb.Financiering[[#This Row],[Pnr.]]=CI$7,Tb.Financiering[[#This Row],[Eigen
bijdrage]]+Tb.Financiering[[#This Row],[Andere
subsidie(s)]]+Tb.Financiering[[#This Row],[Anders]],0)</f>
        <v>0</v>
      </c>
      <c r="CJ147" s="259">
        <f>IF(Tb.Financiering[[#This Row],[Pnr.]]=CJ$7,Tb.Financiering[[#This Row],[Eigen
bijdrage]]+Tb.Financiering[[#This Row],[Andere
subsidie(s)]]+Tb.Financiering[[#This Row],[Anders]],0)</f>
        <v>0</v>
      </c>
      <c r="CK147" s="259">
        <f>IF(Tb.Financiering[[#This Row],[Pnr.]]=CK$7,Tb.Financiering[[#This Row],[Eigen
bijdrage]]+Tb.Financiering[[#This Row],[Andere
subsidie(s)]]+Tb.Financiering[[#This Row],[Anders]],0)</f>
        <v>0</v>
      </c>
      <c r="CL147" s="259">
        <f>IF(Tb.Financiering[[#This Row],[Pnr.]]=CL$7,Tb.Financiering[[#This Row],[Eigen
bijdrage]]+Tb.Financiering[[#This Row],[Andere
subsidie(s)]]+Tb.Financiering[[#This Row],[Anders]],0)</f>
        <v>0</v>
      </c>
      <c r="CM147" s="259">
        <f>IF(Tb.Financiering[[#This Row],[Pnr.]]=CM$7,Tb.Financiering[[#This Row],[Eigen
bijdrage]]+Tb.Financiering[[#This Row],[Andere
subsidie(s)]]+Tb.Financiering[[#This Row],[Anders]],0)</f>
        <v>0</v>
      </c>
      <c r="CN147" s="259">
        <f>IF(Tb.Financiering[[#This Row],[Pnr.]]=CN$7,Tb.Financiering[[#This Row],[Eigen
bijdrage]]+Tb.Financiering[[#This Row],[Andere
subsidie(s)]]+Tb.Financiering[[#This Row],[Anders]],0)</f>
        <v>0</v>
      </c>
      <c r="CO147" s="259">
        <f>IF(Tb.Financiering[[#This Row],[Pnr.]]=CO$7,Tb.Financiering[[#This Row],[Eigen
bijdrage]]+Tb.Financiering[[#This Row],[Andere
subsidie(s)]]+Tb.Financiering[[#This Row],[Anders]],0)</f>
        <v>0</v>
      </c>
      <c r="CP147" s="259">
        <f>IF(Tb.Financiering[[#This Row],[Pnr.]]=CP$7,Tb.Financiering[[#This Row],[Eigen
bijdrage]]+Tb.Financiering[[#This Row],[Andere
subsidie(s)]]+Tb.Financiering[[#This Row],[Anders]],0)</f>
        <v>0</v>
      </c>
      <c r="CQ147" s="259">
        <f>IF(Tb.Financiering[[#This Row],[Pnr.]]=CQ$7,Tb.Financiering[[#This Row],[Eigen
bijdrage]]+Tb.Financiering[[#This Row],[Andere
subsidie(s)]]+Tb.Financiering[[#This Row],[Anders]],0)</f>
        <v>0</v>
      </c>
      <c r="CR147" s="259">
        <f>IF(Tb.Financiering[[#This Row],[Pnr.]]=CR$7,Tb.Financiering[[#This Row],[Eigen
bijdrage]]+Tb.Financiering[[#This Row],[Andere
subsidie(s)]]+Tb.Financiering[[#This Row],[Anders]],0)</f>
        <v>0</v>
      </c>
      <c r="CS147" s="259">
        <f>IF(Tb.Financiering[[#This Row],[Pnr.]]=CS$7,Tb.Financiering[[#This Row],[Eigen
bijdrage]]+Tb.Financiering[[#This Row],[Andere
subsidie(s)]]+Tb.Financiering[[#This Row],[Anders]],0)</f>
        <v>0</v>
      </c>
      <c r="CT147" s="259">
        <f>IF(Tb.Financiering[[#This Row],[Pnr.]]=CT$7,Tb.Financiering[[#This Row],[Eigen
bijdrage]]+Tb.Financiering[[#This Row],[Andere
subsidie(s)]]+Tb.Financiering[[#This Row],[Anders]],0)</f>
        <v>0</v>
      </c>
      <c r="CU147" s="259">
        <f>IF(Tb.Financiering[[#This Row],[Pnr.]]=CU$7,Tb.Financiering[[#This Row],[Eigen
bijdrage]]+Tb.Financiering[[#This Row],[Andere
subsidie(s)]]+Tb.Financiering[[#This Row],[Anders]],0)</f>
        <v>0</v>
      </c>
      <c r="CV147" s="259">
        <f>IF(Tb.Financiering[[#This Row],[Pnr.]]=CV$7,Tb.Financiering[[#This Row],[Eigen
bijdrage]]+Tb.Financiering[[#This Row],[Andere
subsidie(s)]]+Tb.Financiering[[#This Row],[Anders]],0)</f>
        <v>0</v>
      </c>
      <c r="CW147" s="259">
        <f>IF(Tb.Financiering[[#This Row],[Pnr.]]=CW$7,Tb.Financiering[[#This Row],[Eigen
bijdrage]]+Tb.Financiering[[#This Row],[Andere
subsidie(s)]]+Tb.Financiering[[#This Row],[Anders]],0)</f>
        <v>0</v>
      </c>
      <c r="CX147" s="259">
        <f>IF(Tb.Financiering[[#This Row],[Pnr.]]=CX$7,Tb.Financiering[[#This Row],[Eigen
bijdrage]]+Tb.Financiering[[#This Row],[Andere
subsidie(s)]]+Tb.Financiering[[#This Row],[Anders]],0)</f>
        <v>0</v>
      </c>
      <c r="CY147" s="259">
        <f>IF(Tb.Financiering[[#This Row],[Pnr.]]=CY$7,Tb.Financiering[[#This Row],[Eigen
bijdrage]]+Tb.Financiering[[#This Row],[Andere
subsidie(s)]]+Tb.Financiering[[#This Row],[Anders]],0)</f>
        <v>0</v>
      </c>
      <c r="CZ147" s="259">
        <f>IF(Tb.Financiering[[#This Row],[Pnr.]]=CZ$7,Tb.Financiering[[#This Row],[Eigen
bijdrage]]+Tb.Financiering[[#This Row],[Andere
subsidie(s)]]+Tb.Financiering[[#This Row],[Anders]],0)</f>
        <v>0</v>
      </c>
      <c r="DA147" s="259">
        <f>IF(Tb.Financiering[[#This Row],[Pnr.]]=DA$7,Tb.Financiering[[#This Row],[Eigen
bijdrage]]+Tb.Financiering[[#This Row],[Andere
subsidie(s)]]+Tb.Financiering[[#This Row],[Anders]],0)</f>
        <v>0</v>
      </c>
      <c r="DB147" s="259">
        <f>IF(Tb.Financiering[[#This Row],[Pnr.]]=DB$7,Tb.Financiering[[#This Row],[Eigen
bijdrage]]+Tb.Financiering[[#This Row],[Andere
subsidie(s)]]+Tb.Financiering[[#This Row],[Anders]],0)</f>
        <v>0</v>
      </c>
      <c r="DC147" s="259">
        <f>IF(Tb.Financiering[[#This Row],[Pnr.]]=DC$7,Tb.Financiering[[#This Row],[Eigen
bijdrage]]+Tb.Financiering[[#This Row],[Andere
subsidie(s)]]+Tb.Financiering[[#This Row],[Anders]],0)</f>
        <v>0</v>
      </c>
      <c r="DD147" s="259">
        <f>IF(Tb.Financiering[[#This Row],[Pnr.]]=DD$7,Tb.Financiering[[#This Row],[Eigen
bijdrage]]+Tb.Financiering[[#This Row],[Andere
subsidie(s)]]+Tb.Financiering[[#This Row],[Anders]],0)</f>
        <v>0</v>
      </c>
      <c r="DE147" s="259">
        <f>IF(Tb.Financiering[[#This Row],[Pnr.]]=DE$7,Tb.Financiering[[#This Row],[Eigen
bijdrage]]+Tb.Financiering[[#This Row],[Andere
subsidie(s)]]+Tb.Financiering[[#This Row],[Anders]],0)</f>
        <v>0</v>
      </c>
      <c r="DF147" s="259">
        <f>IF(Tb.Financiering[[#This Row],[Pnr.]]=DF$7,Tb.Financiering[[#This Row],[Eigen
bijdrage]]+Tb.Financiering[[#This Row],[Andere
subsidie(s)]]+Tb.Financiering[[#This Row],[Anders]],0)</f>
        <v>0</v>
      </c>
      <c r="DG147" s="259">
        <f>IF(Tb.Financiering[[#This Row],[Pnr.]]=DG$7,Tb.Financiering[[#This Row],[Eigen
bijdrage]]+Tb.Financiering[[#This Row],[Andere
subsidie(s)]]+Tb.Financiering[[#This Row],[Anders]],0)</f>
        <v>0</v>
      </c>
      <c r="DH147" s="259">
        <f>IF(Tb.Financiering[[#This Row],[Pnr.]]=DH$7,Tb.Financiering[[#This Row],[Eigen
bijdrage]]+Tb.Financiering[[#This Row],[Andere
subsidie(s)]]+Tb.Financiering[[#This Row],[Anders]],0)</f>
        <v>0</v>
      </c>
      <c r="DI147" s="259">
        <f>IF(Tb.Financiering[[#This Row],[Pnr.]]=DI$7,Tb.Financiering[[#This Row],[Eigen
bijdrage]]+Tb.Financiering[[#This Row],[Andere
subsidie(s)]]+Tb.Financiering[[#This Row],[Anders]],0)</f>
        <v>0</v>
      </c>
      <c r="DJ147" s="259">
        <f>IF(Tb.Financiering[[#This Row],[Pnr.]]=DJ$7,Tb.Financiering[[#This Row],[Eigen
bijdrage]]+Tb.Financiering[[#This Row],[Andere
subsidie(s)]]+Tb.Financiering[[#This Row],[Anders]],0)</f>
        <v>0</v>
      </c>
      <c r="DK147" s="259">
        <f>IF(Tb.Financiering[[#This Row],[Pnr.]]=DK$7,Tb.Financiering[[#This Row],[Eigen
bijdrage]]+Tb.Financiering[[#This Row],[Andere
subsidie(s)]]+Tb.Financiering[[#This Row],[Anders]],0)</f>
        <v>0</v>
      </c>
      <c r="XEZ147" s="267"/>
      <c r="XFA147" s="267"/>
      <c r="XFB147" s="267"/>
      <c r="XFC147" s="267"/>
      <c r="XFD147" s="31"/>
    </row>
    <row r="148" spans="1:115 16380:16384" s="4" customFormat="1" x14ac:dyDescent="0.3">
      <c r="A148" s="31"/>
      <c r="B148" s="147"/>
      <c r="C148" s="147"/>
      <c r="D148" s="11">
        <f>SUMIF(Tbl.Kosten[PSAnr.],Tb.Financiering[[#This Row],[PSAnr.]],Tbl.Kosten[Totaal kosten])</f>
        <v>0</v>
      </c>
      <c r="E148" s="164">
        <f>SUMIF(Tbl.Kosten[PSAnr.],Tb.Financiering[[#This Row],[PSAnr.]],Tbl.Kosten[Subsidie])</f>
        <v>0</v>
      </c>
      <c r="F148" s="165"/>
      <c r="G148" s="164">
        <f>Tb.Financiering[[#This Row],[Begrote kosten]]-Tb.Financiering[[#This Row],[Berekende GLB subsidie]]-Tb.Financiering[[#This Row],[Correctie GLB subsidie]]</f>
        <v>0</v>
      </c>
      <c r="H148" s="166"/>
      <c r="I148" s="166"/>
      <c r="J148" s="166"/>
      <c r="K148" s="162"/>
      <c r="L148" s="97">
        <f>Tb.Financiering[[#This Row],[Te financieren]]-SUM(Tb.Financiering[[#This Row],[Eigen
bijdrage]:[Anders]])</f>
        <v>0</v>
      </c>
      <c r="M148" s="170" t="str">
        <f>IFERROR(VLOOKUP(Tb.Financiering[[#This Row],[Partnernaam]],Tbl.Projectpartners[[Naam]:[PNr.]],9,FALSE),"")</f>
        <v/>
      </c>
      <c r="N148" s="152" t="str">
        <f>IFERROR(VLOOKUP(Tb.Financiering[[#This Row],[Subsidiabele activiteit]],Tbl.Subsidiehoogte[[Subsidieactiviteit]:[SAnr.]],3,FALSE),"")</f>
        <v/>
      </c>
      <c r="O148" s="152" t="str">
        <f>_xlfn.CONCAT(Tb.Financiering[[#This Row],[Pnr.]],Tb.Financiering[[#This Row],[SAnr.]])</f>
        <v/>
      </c>
      <c r="P148" s="154">
        <f>IF(Tb.Financiering[[#This Row],[Pnr.]]=P$7,Tb.Financiering[[#This Row],[Te financieren]]-Tb.Financiering[[#This Row],[Eigen
bijdrage]]-Tb.Financiering[[#This Row],[Andere
subsidie(s)]]-Tb.Financiering[[#This Row],[Anders]],0)</f>
        <v>0</v>
      </c>
      <c r="Q148" s="154">
        <f>IF(Tb.Financiering[[#This Row],[Pnr.]]=Q$7,Tb.Financiering[[#This Row],[Te financieren]]-Tb.Financiering[[#This Row],[Eigen
bijdrage]]-Tb.Financiering[[#This Row],[Andere
subsidie(s)]]-Tb.Financiering[[#This Row],[Anders]],0)</f>
        <v>0</v>
      </c>
      <c r="R148" s="154">
        <f>IF(Tb.Financiering[[#This Row],[Pnr.]]=R$7,Tb.Financiering[[#This Row],[Te financieren]]-Tb.Financiering[[#This Row],[Eigen
bijdrage]]-Tb.Financiering[[#This Row],[Andere
subsidie(s)]]-Tb.Financiering[[#This Row],[Anders]],0)</f>
        <v>0</v>
      </c>
      <c r="S148" s="154">
        <f>IF(Tb.Financiering[[#This Row],[Pnr.]]=S$7,Tb.Financiering[[#This Row],[Te financieren]]-Tb.Financiering[[#This Row],[Eigen
bijdrage]]-Tb.Financiering[[#This Row],[Andere
subsidie(s)]]-Tb.Financiering[[#This Row],[Anders]],0)</f>
        <v>0</v>
      </c>
      <c r="T148" s="154">
        <f>IF(Tb.Financiering[[#This Row],[Pnr.]]=T$7,Tb.Financiering[[#This Row],[Te financieren]]-Tb.Financiering[[#This Row],[Eigen
bijdrage]]-Tb.Financiering[[#This Row],[Andere
subsidie(s)]]-Tb.Financiering[[#This Row],[Anders]],0)</f>
        <v>0</v>
      </c>
      <c r="U148" s="154">
        <f>IF(Tb.Financiering[[#This Row],[Pnr.]]=U$7,Tb.Financiering[[#This Row],[Te financieren]]-Tb.Financiering[[#This Row],[Eigen
bijdrage]]-Tb.Financiering[[#This Row],[Andere
subsidie(s)]]-Tb.Financiering[[#This Row],[Anders]],0)</f>
        <v>0</v>
      </c>
      <c r="V148" s="154">
        <f>IF(Tb.Financiering[[#This Row],[Pnr.]]=V$7,Tb.Financiering[[#This Row],[Te financieren]]-Tb.Financiering[[#This Row],[Eigen
bijdrage]]-Tb.Financiering[[#This Row],[Andere
subsidie(s)]]-Tb.Financiering[[#This Row],[Anders]],0)</f>
        <v>0</v>
      </c>
      <c r="W148" s="154">
        <f>IF(Tb.Financiering[[#This Row],[Pnr.]]=W$7,Tb.Financiering[[#This Row],[Te financieren]]-Tb.Financiering[[#This Row],[Eigen
bijdrage]]-Tb.Financiering[[#This Row],[Andere
subsidie(s)]]-Tb.Financiering[[#This Row],[Anders]],0)</f>
        <v>0</v>
      </c>
      <c r="X148" s="154">
        <f>IF(Tb.Financiering[[#This Row],[Pnr.]]=X$7,Tb.Financiering[[#This Row],[Te financieren]]-Tb.Financiering[[#This Row],[Eigen
bijdrage]]-Tb.Financiering[[#This Row],[Andere
subsidie(s)]]-Tb.Financiering[[#This Row],[Anders]],0)</f>
        <v>0</v>
      </c>
      <c r="Y148" s="154">
        <f>IF(Tb.Financiering[[#This Row],[Pnr.]]=Y$7,Tb.Financiering[[#This Row],[Te financieren]]-Tb.Financiering[[#This Row],[Eigen
bijdrage]]-Tb.Financiering[[#This Row],[Andere
subsidie(s)]]-Tb.Financiering[[#This Row],[Anders]],0)</f>
        <v>0</v>
      </c>
      <c r="Z148" s="154">
        <f>IF(Tb.Financiering[[#This Row],[Pnr.]]=Z$7,Tb.Financiering[[#This Row],[Te financieren]]-Tb.Financiering[[#This Row],[Eigen
bijdrage]]-Tb.Financiering[[#This Row],[Andere
subsidie(s)]]-Tb.Financiering[[#This Row],[Anders]],0)</f>
        <v>0</v>
      </c>
      <c r="AA148" s="154">
        <f>IF(Tb.Financiering[[#This Row],[Pnr.]]=AA$7,Tb.Financiering[[#This Row],[Te financieren]]-Tb.Financiering[[#This Row],[Eigen
bijdrage]]-Tb.Financiering[[#This Row],[Andere
subsidie(s)]]-Tb.Financiering[[#This Row],[Anders]],0)</f>
        <v>0</v>
      </c>
      <c r="AB148" s="154">
        <f>IF(Tb.Financiering[[#This Row],[Pnr.]]=AB$7,Tb.Financiering[[#This Row],[Te financieren]]-Tb.Financiering[[#This Row],[Eigen
bijdrage]]-Tb.Financiering[[#This Row],[Andere
subsidie(s)]]-Tb.Financiering[[#This Row],[Anders]],0)</f>
        <v>0</v>
      </c>
      <c r="AC148" s="154">
        <f>IF(Tb.Financiering[[#This Row],[Pnr.]]=AC$7,Tb.Financiering[[#This Row],[Te financieren]]-Tb.Financiering[[#This Row],[Eigen
bijdrage]]-Tb.Financiering[[#This Row],[Andere
subsidie(s)]]-Tb.Financiering[[#This Row],[Anders]],0)</f>
        <v>0</v>
      </c>
      <c r="AD148" s="154">
        <f>IF(Tb.Financiering[[#This Row],[Pnr.]]=AD$7,Tb.Financiering[[#This Row],[Te financieren]]-Tb.Financiering[[#This Row],[Eigen
bijdrage]]-Tb.Financiering[[#This Row],[Andere
subsidie(s)]]-Tb.Financiering[[#This Row],[Anders]],0)</f>
        <v>0</v>
      </c>
      <c r="AE148" s="154">
        <f>IF(Tb.Financiering[[#This Row],[Pnr.]]=AE$7,Tb.Financiering[[#This Row],[Te financieren]]-Tb.Financiering[[#This Row],[Eigen
bijdrage]]-Tb.Financiering[[#This Row],[Andere
subsidie(s)]]-Tb.Financiering[[#This Row],[Anders]],0)</f>
        <v>0</v>
      </c>
      <c r="AF148" s="154">
        <f>IF(Tb.Financiering[[#This Row],[Pnr.]]=AF$7,Tb.Financiering[[#This Row],[Te financieren]]-Tb.Financiering[[#This Row],[Eigen
bijdrage]]-Tb.Financiering[[#This Row],[Andere
subsidie(s)]]-Tb.Financiering[[#This Row],[Anders]],0)</f>
        <v>0</v>
      </c>
      <c r="AG148" s="154">
        <f>IF(Tb.Financiering[[#This Row],[Pnr.]]=AG$7,Tb.Financiering[[#This Row],[Te financieren]]-Tb.Financiering[[#This Row],[Eigen
bijdrage]]-Tb.Financiering[[#This Row],[Andere
subsidie(s)]]-Tb.Financiering[[#This Row],[Anders]],0)</f>
        <v>0</v>
      </c>
      <c r="AH148" s="154">
        <f>IF(Tb.Financiering[[#This Row],[Pnr.]]=AH$7,Tb.Financiering[[#This Row],[Te financieren]]-Tb.Financiering[[#This Row],[Eigen
bijdrage]]-Tb.Financiering[[#This Row],[Andere
subsidie(s)]]-Tb.Financiering[[#This Row],[Anders]],0)</f>
        <v>0</v>
      </c>
      <c r="AI148" s="154">
        <f>IF(Tb.Financiering[[#This Row],[Pnr.]]=AI$7,Tb.Financiering[[#This Row],[Te financieren]]-Tb.Financiering[[#This Row],[Eigen
bijdrage]]-Tb.Financiering[[#This Row],[Andere
subsidie(s)]]-Tb.Financiering[[#This Row],[Anders]],0)</f>
        <v>0</v>
      </c>
      <c r="AJ148" s="154">
        <f>IF(Tb.Financiering[[#This Row],[Pnr.]]=AJ$7,Tb.Financiering[[#This Row],[Te financieren]]-Tb.Financiering[[#This Row],[Eigen
bijdrage]]-Tb.Financiering[[#This Row],[Andere
subsidie(s)]]-Tb.Financiering[[#This Row],[Anders]],0)</f>
        <v>0</v>
      </c>
      <c r="AK148" s="154">
        <f>IF(Tb.Financiering[[#This Row],[Pnr.]]=AK$7,Tb.Financiering[[#This Row],[Te financieren]]-Tb.Financiering[[#This Row],[Eigen
bijdrage]]-Tb.Financiering[[#This Row],[Andere
subsidie(s)]]-Tb.Financiering[[#This Row],[Anders]],0)</f>
        <v>0</v>
      </c>
      <c r="AL148" s="154">
        <f>IF(Tb.Financiering[[#This Row],[Pnr.]]=AL$7,Tb.Financiering[[#This Row],[Te financieren]]-Tb.Financiering[[#This Row],[Eigen
bijdrage]]-Tb.Financiering[[#This Row],[Andere
subsidie(s)]]-Tb.Financiering[[#This Row],[Anders]],0)</f>
        <v>0</v>
      </c>
      <c r="AM148" s="154">
        <f>IF(Tb.Financiering[[#This Row],[Pnr.]]=AM$7,Tb.Financiering[[#This Row],[Te financieren]]-Tb.Financiering[[#This Row],[Eigen
bijdrage]]-Tb.Financiering[[#This Row],[Andere
subsidie(s)]]-Tb.Financiering[[#This Row],[Anders]],0)</f>
        <v>0</v>
      </c>
      <c r="AN148" s="154">
        <f>IF(Tb.Financiering[[#This Row],[Pnr.]]=AN$7,Tb.Financiering[[#This Row],[Te financieren]]-Tb.Financiering[[#This Row],[Eigen
bijdrage]]-Tb.Financiering[[#This Row],[Andere
subsidie(s)]]-Tb.Financiering[[#This Row],[Anders]],0)</f>
        <v>0</v>
      </c>
      <c r="AO148" s="154">
        <f>IF(Tb.Financiering[[#This Row],[Pnr.]]=AO$7,Tb.Financiering[[#This Row],[Te financieren]]-Tb.Financiering[[#This Row],[Eigen
bijdrage]]-Tb.Financiering[[#This Row],[Andere
subsidie(s)]]-Tb.Financiering[[#This Row],[Anders]],0)</f>
        <v>0</v>
      </c>
      <c r="AP148" s="154">
        <f>IF(Tb.Financiering[[#This Row],[Pnr.]]=AP$7,Tb.Financiering[[#This Row],[Te financieren]]-Tb.Financiering[[#This Row],[Eigen
bijdrage]]-Tb.Financiering[[#This Row],[Andere
subsidie(s)]]-Tb.Financiering[[#This Row],[Anders]],0)</f>
        <v>0</v>
      </c>
      <c r="AQ148" s="154">
        <f>IF(Tb.Financiering[[#This Row],[Pnr.]]=AQ$7,Tb.Financiering[[#This Row],[Te financieren]]-Tb.Financiering[[#This Row],[Eigen
bijdrage]]-Tb.Financiering[[#This Row],[Andere
subsidie(s)]]-Tb.Financiering[[#This Row],[Anders]],0)</f>
        <v>0</v>
      </c>
      <c r="AR148" s="154">
        <f>IF(Tb.Financiering[[#This Row],[Pnr.]]=AR$7,Tb.Financiering[[#This Row],[Te financieren]]-Tb.Financiering[[#This Row],[Eigen
bijdrage]]-Tb.Financiering[[#This Row],[Andere
subsidie(s)]]-Tb.Financiering[[#This Row],[Anders]],0)</f>
        <v>0</v>
      </c>
      <c r="AS148" s="154">
        <f>IF(Tb.Financiering[[#This Row],[Pnr.]]=AS$7,Tb.Financiering[[#This Row],[Te financieren]]-Tb.Financiering[[#This Row],[Eigen
bijdrage]]-Tb.Financiering[[#This Row],[Andere
subsidie(s)]]-Tb.Financiering[[#This Row],[Anders]],0)</f>
        <v>0</v>
      </c>
      <c r="AT148" s="154">
        <f>IF(Tb.Financiering[[#This Row],[Pnr.]]=AT$7,Tb.Financiering[[#This Row],[Te financieren]]-Tb.Financiering[[#This Row],[Eigen
bijdrage]]-Tb.Financiering[[#This Row],[Andere
subsidie(s)]]-Tb.Financiering[[#This Row],[Anders]],0)</f>
        <v>0</v>
      </c>
      <c r="AU148" s="154">
        <f>IF(Tb.Financiering[[#This Row],[Pnr.]]=AU$7,Tb.Financiering[[#This Row],[Te financieren]]-Tb.Financiering[[#This Row],[Eigen
bijdrage]]-Tb.Financiering[[#This Row],[Andere
subsidie(s)]]-Tb.Financiering[[#This Row],[Anders]],0)</f>
        <v>0</v>
      </c>
      <c r="AV148" s="154">
        <f>IF(Tb.Financiering[[#This Row],[Pnr.]]=AV$7,Tb.Financiering[[#This Row],[Te financieren]]-Tb.Financiering[[#This Row],[Eigen
bijdrage]]-Tb.Financiering[[#This Row],[Andere
subsidie(s)]]-Tb.Financiering[[#This Row],[Anders]],0)</f>
        <v>0</v>
      </c>
      <c r="AW148" s="154">
        <f>IF(Tb.Financiering[[#This Row],[Pnr.]]=AW$7,Tb.Financiering[[#This Row],[Te financieren]]-Tb.Financiering[[#This Row],[Eigen
bijdrage]]-Tb.Financiering[[#This Row],[Andere
subsidie(s)]]-Tb.Financiering[[#This Row],[Anders]],0)</f>
        <v>0</v>
      </c>
      <c r="AX148" s="154">
        <f>IF(Tb.Financiering[[#This Row],[Pnr.]]=AX$7,Tb.Financiering[[#This Row],[Te financieren]]-Tb.Financiering[[#This Row],[Eigen
bijdrage]]-Tb.Financiering[[#This Row],[Andere
subsidie(s)]]-Tb.Financiering[[#This Row],[Anders]],0)</f>
        <v>0</v>
      </c>
      <c r="AY148" s="154">
        <f>IF(Tb.Financiering[[#This Row],[Pnr.]]=AY$7,Tb.Financiering[[#This Row],[Te financieren]]-Tb.Financiering[[#This Row],[Eigen
bijdrage]]-Tb.Financiering[[#This Row],[Andere
subsidie(s)]]-Tb.Financiering[[#This Row],[Anders]],0)</f>
        <v>0</v>
      </c>
      <c r="AZ148" s="154">
        <f>IF(Tb.Financiering[[#This Row],[Pnr.]]=AZ$7,Tb.Financiering[[#This Row],[Te financieren]]-Tb.Financiering[[#This Row],[Eigen
bijdrage]]-Tb.Financiering[[#This Row],[Andere
subsidie(s)]]-Tb.Financiering[[#This Row],[Anders]],0)</f>
        <v>0</v>
      </c>
      <c r="BA148" s="154">
        <f>IF(Tb.Financiering[[#This Row],[Pnr.]]=BA$7,Tb.Financiering[[#This Row],[Te financieren]]-Tb.Financiering[[#This Row],[Eigen
bijdrage]]-Tb.Financiering[[#This Row],[Andere
subsidie(s)]]-Tb.Financiering[[#This Row],[Anders]],0)</f>
        <v>0</v>
      </c>
      <c r="BB148" s="154">
        <f>IF(Tb.Financiering[[#This Row],[Pnr.]]=BB$7,Tb.Financiering[[#This Row],[Te financieren]]-Tb.Financiering[[#This Row],[Eigen
bijdrage]]-Tb.Financiering[[#This Row],[Andere
subsidie(s)]]-Tb.Financiering[[#This Row],[Anders]],0)</f>
        <v>0</v>
      </c>
      <c r="BC148" s="154">
        <f>IF(Tb.Financiering[[#This Row],[Pnr.]]=BC$7,Tb.Financiering[[#This Row],[Te financieren]]-Tb.Financiering[[#This Row],[Eigen
bijdrage]]-Tb.Financiering[[#This Row],[Andere
subsidie(s)]]-Tb.Financiering[[#This Row],[Anders]],0)</f>
        <v>0</v>
      </c>
      <c r="BD148" s="154">
        <f>IF(Tb.Financiering[[#This Row],[Pnr.]]=BD$7,Tb.Financiering[[#This Row],[Te financieren]]-Tb.Financiering[[#This Row],[Eigen
bijdrage]]-Tb.Financiering[[#This Row],[Andere
subsidie(s)]]-Tb.Financiering[[#This Row],[Anders]],0)</f>
        <v>0</v>
      </c>
      <c r="BE148" s="154">
        <f>IF(Tb.Financiering[[#This Row],[Pnr.]]=BE$7,Tb.Financiering[[#This Row],[Te financieren]]-Tb.Financiering[[#This Row],[Eigen
bijdrage]]-Tb.Financiering[[#This Row],[Andere
subsidie(s)]]-Tb.Financiering[[#This Row],[Anders]],0)</f>
        <v>0</v>
      </c>
      <c r="BF148" s="154">
        <f>IF(Tb.Financiering[[#This Row],[Pnr.]]=BF$7,Tb.Financiering[[#This Row],[Te financieren]]-Tb.Financiering[[#This Row],[Eigen
bijdrage]]-Tb.Financiering[[#This Row],[Andere
subsidie(s)]]-Tb.Financiering[[#This Row],[Anders]],0)</f>
        <v>0</v>
      </c>
      <c r="BG148" s="154">
        <f>IF(Tb.Financiering[[#This Row],[Pnr.]]=BG$7,Tb.Financiering[[#This Row],[Te financieren]]-Tb.Financiering[[#This Row],[Eigen
bijdrage]]-Tb.Financiering[[#This Row],[Andere
subsidie(s)]]-Tb.Financiering[[#This Row],[Anders]],0)</f>
        <v>0</v>
      </c>
      <c r="BH148" s="154">
        <f>IF(Tb.Financiering[[#This Row],[Pnr.]]=BH$7,Tb.Financiering[[#This Row],[Te financieren]]-Tb.Financiering[[#This Row],[Eigen
bijdrage]]-Tb.Financiering[[#This Row],[Andere
subsidie(s)]]-Tb.Financiering[[#This Row],[Anders]],0)</f>
        <v>0</v>
      </c>
      <c r="BI148" s="154">
        <f>IF(Tb.Financiering[[#This Row],[Pnr.]]=BI$7,Tb.Financiering[[#This Row],[Te financieren]]-Tb.Financiering[[#This Row],[Eigen
bijdrage]]-Tb.Financiering[[#This Row],[Andere
subsidie(s)]]-Tb.Financiering[[#This Row],[Anders]],0)</f>
        <v>0</v>
      </c>
      <c r="BJ148" s="154">
        <f>IF(Tb.Financiering[[#This Row],[Pnr.]]=BJ$7,Tb.Financiering[[#This Row],[Te financieren]]-Tb.Financiering[[#This Row],[Eigen
bijdrage]]-Tb.Financiering[[#This Row],[Andere
subsidie(s)]]-Tb.Financiering[[#This Row],[Anders]],0)</f>
        <v>0</v>
      </c>
      <c r="BK148" s="154">
        <f>IF(Tb.Financiering[[#This Row],[Pnr.]]=BK$7,Tb.Financiering[[#This Row],[Te financieren]]-Tb.Financiering[[#This Row],[Eigen
bijdrage]]-Tb.Financiering[[#This Row],[Andere
subsidie(s)]]-Tb.Financiering[[#This Row],[Anders]],0)</f>
        <v>0</v>
      </c>
      <c r="BL148" s="154">
        <f>IF(Tb.Financiering[[#This Row],[Pnr.]]=BL$7,Tb.Financiering[[#This Row],[Te financieren]]-Tb.Financiering[[#This Row],[Eigen
bijdrage]]-Tb.Financiering[[#This Row],[Andere
subsidie(s)]]-Tb.Financiering[[#This Row],[Anders]],0)</f>
        <v>0</v>
      </c>
      <c r="BM148" s="154">
        <f>IF(Tb.Financiering[[#This Row],[Pnr.]]=BM$7,Tb.Financiering[[#This Row],[Te financieren]]-Tb.Financiering[[#This Row],[Eigen
bijdrage]]-Tb.Financiering[[#This Row],[Andere
subsidie(s)]]-Tb.Financiering[[#This Row],[Anders]],0)</f>
        <v>0</v>
      </c>
      <c r="BN148" s="259">
        <f>IF(Tb.Financiering[[#This Row],[Pnr.]]=BN$7,Tb.Financiering[[#This Row],[Eigen
bijdrage]]+Tb.Financiering[[#This Row],[Andere
subsidie(s)]]+Tb.Financiering[[#This Row],[Anders]],0)</f>
        <v>0</v>
      </c>
      <c r="BO148" s="259">
        <f>IF(Tb.Financiering[[#This Row],[Pnr.]]=BO$7,Tb.Financiering[[#This Row],[Eigen
bijdrage]]+Tb.Financiering[[#This Row],[Andere
subsidie(s)]]+Tb.Financiering[[#This Row],[Anders]],0)</f>
        <v>0</v>
      </c>
      <c r="BP148" s="259">
        <f>IF(Tb.Financiering[[#This Row],[Pnr.]]=BP$7,Tb.Financiering[[#This Row],[Eigen
bijdrage]]+Tb.Financiering[[#This Row],[Andere
subsidie(s)]]+Tb.Financiering[[#This Row],[Anders]],0)</f>
        <v>0</v>
      </c>
      <c r="BQ148" s="259">
        <f>IF(Tb.Financiering[[#This Row],[Pnr.]]=BQ$7,Tb.Financiering[[#This Row],[Eigen
bijdrage]]+Tb.Financiering[[#This Row],[Andere
subsidie(s)]]+Tb.Financiering[[#This Row],[Anders]],0)</f>
        <v>0</v>
      </c>
      <c r="BR148" s="259">
        <f>IF(Tb.Financiering[[#This Row],[Pnr.]]=BR$7,Tb.Financiering[[#This Row],[Eigen
bijdrage]]+Tb.Financiering[[#This Row],[Andere
subsidie(s)]]+Tb.Financiering[[#This Row],[Anders]],0)</f>
        <v>0</v>
      </c>
      <c r="BS148" s="259">
        <f>IF(Tb.Financiering[[#This Row],[Pnr.]]=BS$7,Tb.Financiering[[#This Row],[Eigen
bijdrage]]+Tb.Financiering[[#This Row],[Andere
subsidie(s)]]+Tb.Financiering[[#This Row],[Anders]],0)</f>
        <v>0</v>
      </c>
      <c r="BT148" s="259">
        <f>IF(Tb.Financiering[[#This Row],[Pnr.]]=BT$7,Tb.Financiering[[#This Row],[Eigen
bijdrage]]+Tb.Financiering[[#This Row],[Andere
subsidie(s)]]+Tb.Financiering[[#This Row],[Anders]],0)</f>
        <v>0</v>
      </c>
      <c r="BU148" s="259">
        <f>IF(Tb.Financiering[[#This Row],[Pnr.]]=BU$7,Tb.Financiering[[#This Row],[Eigen
bijdrage]]+Tb.Financiering[[#This Row],[Andere
subsidie(s)]]+Tb.Financiering[[#This Row],[Anders]],0)</f>
        <v>0</v>
      </c>
      <c r="BV148" s="259">
        <f>IF(Tb.Financiering[[#This Row],[Pnr.]]=BV$7,Tb.Financiering[[#This Row],[Eigen
bijdrage]]+Tb.Financiering[[#This Row],[Andere
subsidie(s)]]+Tb.Financiering[[#This Row],[Anders]],0)</f>
        <v>0</v>
      </c>
      <c r="BW148" s="259">
        <f>IF(Tb.Financiering[[#This Row],[Pnr.]]=BW$7,Tb.Financiering[[#This Row],[Eigen
bijdrage]]+Tb.Financiering[[#This Row],[Andere
subsidie(s)]]+Tb.Financiering[[#This Row],[Anders]],0)</f>
        <v>0</v>
      </c>
      <c r="BX148" s="259">
        <f>IF(Tb.Financiering[[#This Row],[Pnr.]]=BX$7,Tb.Financiering[[#This Row],[Eigen
bijdrage]]+Tb.Financiering[[#This Row],[Andere
subsidie(s)]]+Tb.Financiering[[#This Row],[Anders]],0)</f>
        <v>0</v>
      </c>
      <c r="BY148" s="259">
        <f>IF(Tb.Financiering[[#This Row],[Pnr.]]=BY$7,Tb.Financiering[[#This Row],[Eigen
bijdrage]]+Tb.Financiering[[#This Row],[Andere
subsidie(s)]]+Tb.Financiering[[#This Row],[Anders]],0)</f>
        <v>0</v>
      </c>
      <c r="BZ148" s="259">
        <f>IF(Tb.Financiering[[#This Row],[Pnr.]]=BZ$7,Tb.Financiering[[#This Row],[Eigen
bijdrage]]+Tb.Financiering[[#This Row],[Andere
subsidie(s)]]+Tb.Financiering[[#This Row],[Anders]],0)</f>
        <v>0</v>
      </c>
      <c r="CA148" s="259">
        <f>IF(Tb.Financiering[[#This Row],[Pnr.]]=CA$7,Tb.Financiering[[#This Row],[Eigen
bijdrage]]+Tb.Financiering[[#This Row],[Andere
subsidie(s)]]+Tb.Financiering[[#This Row],[Anders]],0)</f>
        <v>0</v>
      </c>
      <c r="CB148" s="259">
        <f>IF(Tb.Financiering[[#This Row],[Pnr.]]=CB$7,Tb.Financiering[[#This Row],[Eigen
bijdrage]]+Tb.Financiering[[#This Row],[Andere
subsidie(s)]]+Tb.Financiering[[#This Row],[Anders]],0)</f>
        <v>0</v>
      </c>
      <c r="CC148" s="259">
        <f>IF(Tb.Financiering[[#This Row],[Pnr.]]=CC$7,Tb.Financiering[[#This Row],[Eigen
bijdrage]]+Tb.Financiering[[#This Row],[Andere
subsidie(s)]]+Tb.Financiering[[#This Row],[Anders]],0)</f>
        <v>0</v>
      </c>
      <c r="CD148" s="259">
        <f>IF(Tb.Financiering[[#This Row],[Pnr.]]=CD$7,Tb.Financiering[[#This Row],[Eigen
bijdrage]]+Tb.Financiering[[#This Row],[Andere
subsidie(s)]]+Tb.Financiering[[#This Row],[Anders]],0)</f>
        <v>0</v>
      </c>
      <c r="CE148" s="259">
        <f>IF(Tb.Financiering[[#This Row],[Pnr.]]=CE$7,Tb.Financiering[[#This Row],[Eigen
bijdrage]]+Tb.Financiering[[#This Row],[Andere
subsidie(s)]]+Tb.Financiering[[#This Row],[Anders]],0)</f>
        <v>0</v>
      </c>
      <c r="CF148" s="259">
        <f>IF(Tb.Financiering[[#This Row],[Pnr.]]=CF$7,Tb.Financiering[[#This Row],[Eigen
bijdrage]]+Tb.Financiering[[#This Row],[Andere
subsidie(s)]]+Tb.Financiering[[#This Row],[Anders]],0)</f>
        <v>0</v>
      </c>
      <c r="CG148" s="259">
        <f>IF(Tb.Financiering[[#This Row],[Pnr.]]=CG$7,Tb.Financiering[[#This Row],[Eigen
bijdrage]]+Tb.Financiering[[#This Row],[Andere
subsidie(s)]]+Tb.Financiering[[#This Row],[Anders]],0)</f>
        <v>0</v>
      </c>
      <c r="CH148" s="259">
        <f>IF(Tb.Financiering[[#This Row],[Pnr.]]=CH$7,Tb.Financiering[[#This Row],[Eigen
bijdrage]]+Tb.Financiering[[#This Row],[Andere
subsidie(s)]]+Tb.Financiering[[#This Row],[Anders]],0)</f>
        <v>0</v>
      </c>
      <c r="CI148" s="259">
        <f>IF(Tb.Financiering[[#This Row],[Pnr.]]=CI$7,Tb.Financiering[[#This Row],[Eigen
bijdrage]]+Tb.Financiering[[#This Row],[Andere
subsidie(s)]]+Tb.Financiering[[#This Row],[Anders]],0)</f>
        <v>0</v>
      </c>
      <c r="CJ148" s="259">
        <f>IF(Tb.Financiering[[#This Row],[Pnr.]]=CJ$7,Tb.Financiering[[#This Row],[Eigen
bijdrage]]+Tb.Financiering[[#This Row],[Andere
subsidie(s)]]+Tb.Financiering[[#This Row],[Anders]],0)</f>
        <v>0</v>
      </c>
      <c r="CK148" s="259">
        <f>IF(Tb.Financiering[[#This Row],[Pnr.]]=CK$7,Tb.Financiering[[#This Row],[Eigen
bijdrage]]+Tb.Financiering[[#This Row],[Andere
subsidie(s)]]+Tb.Financiering[[#This Row],[Anders]],0)</f>
        <v>0</v>
      </c>
      <c r="CL148" s="259">
        <f>IF(Tb.Financiering[[#This Row],[Pnr.]]=CL$7,Tb.Financiering[[#This Row],[Eigen
bijdrage]]+Tb.Financiering[[#This Row],[Andere
subsidie(s)]]+Tb.Financiering[[#This Row],[Anders]],0)</f>
        <v>0</v>
      </c>
      <c r="CM148" s="259">
        <f>IF(Tb.Financiering[[#This Row],[Pnr.]]=CM$7,Tb.Financiering[[#This Row],[Eigen
bijdrage]]+Tb.Financiering[[#This Row],[Andere
subsidie(s)]]+Tb.Financiering[[#This Row],[Anders]],0)</f>
        <v>0</v>
      </c>
      <c r="CN148" s="259">
        <f>IF(Tb.Financiering[[#This Row],[Pnr.]]=CN$7,Tb.Financiering[[#This Row],[Eigen
bijdrage]]+Tb.Financiering[[#This Row],[Andere
subsidie(s)]]+Tb.Financiering[[#This Row],[Anders]],0)</f>
        <v>0</v>
      </c>
      <c r="CO148" s="259">
        <f>IF(Tb.Financiering[[#This Row],[Pnr.]]=CO$7,Tb.Financiering[[#This Row],[Eigen
bijdrage]]+Tb.Financiering[[#This Row],[Andere
subsidie(s)]]+Tb.Financiering[[#This Row],[Anders]],0)</f>
        <v>0</v>
      </c>
      <c r="CP148" s="259">
        <f>IF(Tb.Financiering[[#This Row],[Pnr.]]=CP$7,Tb.Financiering[[#This Row],[Eigen
bijdrage]]+Tb.Financiering[[#This Row],[Andere
subsidie(s)]]+Tb.Financiering[[#This Row],[Anders]],0)</f>
        <v>0</v>
      </c>
      <c r="CQ148" s="259">
        <f>IF(Tb.Financiering[[#This Row],[Pnr.]]=CQ$7,Tb.Financiering[[#This Row],[Eigen
bijdrage]]+Tb.Financiering[[#This Row],[Andere
subsidie(s)]]+Tb.Financiering[[#This Row],[Anders]],0)</f>
        <v>0</v>
      </c>
      <c r="CR148" s="259">
        <f>IF(Tb.Financiering[[#This Row],[Pnr.]]=CR$7,Tb.Financiering[[#This Row],[Eigen
bijdrage]]+Tb.Financiering[[#This Row],[Andere
subsidie(s)]]+Tb.Financiering[[#This Row],[Anders]],0)</f>
        <v>0</v>
      </c>
      <c r="CS148" s="259">
        <f>IF(Tb.Financiering[[#This Row],[Pnr.]]=CS$7,Tb.Financiering[[#This Row],[Eigen
bijdrage]]+Tb.Financiering[[#This Row],[Andere
subsidie(s)]]+Tb.Financiering[[#This Row],[Anders]],0)</f>
        <v>0</v>
      </c>
      <c r="CT148" s="259">
        <f>IF(Tb.Financiering[[#This Row],[Pnr.]]=CT$7,Tb.Financiering[[#This Row],[Eigen
bijdrage]]+Tb.Financiering[[#This Row],[Andere
subsidie(s)]]+Tb.Financiering[[#This Row],[Anders]],0)</f>
        <v>0</v>
      </c>
      <c r="CU148" s="259">
        <f>IF(Tb.Financiering[[#This Row],[Pnr.]]=CU$7,Tb.Financiering[[#This Row],[Eigen
bijdrage]]+Tb.Financiering[[#This Row],[Andere
subsidie(s)]]+Tb.Financiering[[#This Row],[Anders]],0)</f>
        <v>0</v>
      </c>
      <c r="CV148" s="259">
        <f>IF(Tb.Financiering[[#This Row],[Pnr.]]=CV$7,Tb.Financiering[[#This Row],[Eigen
bijdrage]]+Tb.Financiering[[#This Row],[Andere
subsidie(s)]]+Tb.Financiering[[#This Row],[Anders]],0)</f>
        <v>0</v>
      </c>
      <c r="CW148" s="259">
        <f>IF(Tb.Financiering[[#This Row],[Pnr.]]=CW$7,Tb.Financiering[[#This Row],[Eigen
bijdrage]]+Tb.Financiering[[#This Row],[Andere
subsidie(s)]]+Tb.Financiering[[#This Row],[Anders]],0)</f>
        <v>0</v>
      </c>
      <c r="CX148" s="259">
        <f>IF(Tb.Financiering[[#This Row],[Pnr.]]=CX$7,Tb.Financiering[[#This Row],[Eigen
bijdrage]]+Tb.Financiering[[#This Row],[Andere
subsidie(s)]]+Tb.Financiering[[#This Row],[Anders]],0)</f>
        <v>0</v>
      </c>
      <c r="CY148" s="259">
        <f>IF(Tb.Financiering[[#This Row],[Pnr.]]=CY$7,Tb.Financiering[[#This Row],[Eigen
bijdrage]]+Tb.Financiering[[#This Row],[Andere
subsidie(s)]]+Tb.Financiering[[#This Row],[Anders]],0)</f>
        <v>0</v>
      </c>
      <c r="CZ148" s="259">
        <f>IF(Tb.Financiering[[#This Row],[Pnr.]]=CZ$7,Tb.Financiering[[#This Row],[Eigen
bijdrage]]+Tb.Financiering[[#This Row],[Andere
subsidie(s)]]+Tb.Financiering[[#This Row],[Anders]],0)</f>
        <v>0</v>
      </c>
      <c r="DA148" s="259">
        <f>IF(Tb.Financiering[[#This Row],[Pnr.]]=DA$7,Tb.Financiering[[#This Row],[Eigen
bijdrage]]+Tb.Financiering[[#This Row],[Andere
subsidie(s)]]+Tb.Financiering[[#This Row],[Anders]],0)</f>
        <v>0</v>
      </c>
      <c r="DB148" s="259">
        <f>IF(Tb.Financiering[[#This Row],[Pnr.]]=DB$7,Tb.Financiering[[#This Row],[Eigen
bijdrage]]+Tb.Financiering[[#This Row],[Andere
subsidie(s)]]+Tb.Financiering[[#This Row],[Anders]],0)</f>
        <v>0</v>
      </c>
      <c r="DC148" s="259">
        <f>IF(Tb.Financiering[[#This Row],[Pnr.]]=DC$7,Tb.Financiering[[#This Row],[Eigen
bijdrage]]+Tb.Financiering[[#This Row],[Andere
subsidie(s)]]+Tb.Financiering[[#This Row],[Anders]],0)</f>
        <v>0</v>
      </c>
      <c r="DD148" s="259">
        <f>IF(Tb.Financiering[[#This Row],[Pnr.]]=DD$7,Tb.Financiering[[#This Row],[Eigen
bijdrage]]+Tb.Financiering[[#This Row],[Andere
subsidie(s)]]+Tb.Financiering[[#This Row],[Anders]],0)</f>
        <v>0</v>
      </c>
      <c r="DE148" s="259">
        <f>IF(Tb.Financiering[[#This Row],[Pnr.]]=DE$7,Tb.Financiering[[#This Row],[Eigen
bijdrage]]+Tb.Financiering[[#This Row],[Andere
subsidie(s)]]+Tb.Financiering[[#This Row],[Anders]],0)</f>
        <v>0</v>
      </c>
      <c r="DF148" s="259">
        <f>IF(Tb.Financiering[[#This Row],[Pnr.]]=DF$7,Tb.Financiering[[#This Row],[Eigen
bijdrage]]+Tb.Financiering[[#This Row],[Andere
subsidie(s)]]+Tb.Financiering[[#This Row],[Anders]],0)</f>
        <v>0</v>
      </c>
      <c r="DG148" s="259">
        <f>IF(Tb.Financiering[[#This Row],[Pnr.]]=DG$7,Tb.Financiering[[#This Row],[Eigen
bijdrage]]+Tb.Financiering[[#This Row],[Andere
subsidie(s)]]+Tb.Financiering[[#This Row],[Anders]],0)</f>
        <v>0</v>
      </c>
      <c r="DH148" s="259">
        <f>IF(Tb.Financiering[[#This Row],[Pnr.]]=DH$7,Tb.Financiering[[#This Row],[Eigen
bijdrage]]+Tb.Financiering[[#This Row],[Andere
subsidie(s)]]+Tb.Financiering[[#This Row],[Anders]],0)</f>
        <v>0</v>
      </c>
      <c r="DI148" s="259">
        <f>IF(Tb.Financiering[[#This Row],[Pnr.]]=DI$7,Tb.Financiering[[#This Row],[Eigen
bijdrage]]+Tb.Financiering[[#This Row],[Andere
subsidie(s)]]+Tb.Financiering[[#This Row],[Anders]],0)</f>
        <v>0</v>
      </c>
      <c r="DJ148" s="259">
        <f>IF(Tb.Financiering[[#This Row],[Pnr.]]=DJ$7,Tb.Financiering[[#This Row],[Eigen
bijdrage]]+Tb.Financiering[[#This Row],[Andere
subsidie(s)]]+Tb.Financiering[[#This Row],[Anders]],0)</f>
        <v>0</v>
      </c>
      <c r="DK148" s="259">
        <f>IF(Tb.Financiering[[#This Row],[Pnr.]]=DK$7,Tb.Financiering[[#This Row],[Eigen
bijdrage]]+Tb.Financiering[[#This Row],[Andere
subsidie(s)]]+Tb.Financiering[[#This Row],[Anders]],0)</f>
        <v>0</v>
      </c>
      <c r="XEZ148" s="267"/>
      <c r="XFA148" s="267"/>
      <c r="XFB148" s="267"/>
      <c r="XFC148" s="267"/>
      <c r="XFD148" s="31"/>
    </row>
    <row r="149" spans="1:115 16380:16384" s="4" customFormat="1" x14ac:dyDescent="0.3">
      <c r="A149" s="31"/>
      <c r="B149" s="147"/>
      <c r="C149" s="147"/>
      <c r="D149" s="11">
        <f>SUMIF(Tbl.Kosten[PSAnr.],Tb.Financiering[[#This Row],[PSAnr.]],Tbl.Kosten[Totaal kosten])</f>
        <v>0</v>
      </c>
      <c r="E149" s="164">
        <f>SUMIF(Tbl.Kosten[PSAnr.],Tb.Financiering[[#This Row],[PSAnr.]],Tbl.Kosten[Subsidie])</f>
        <v>0</v>
      </c>
      <c r="F149" s="165"/>
      <c r="G149" s="164">
        <f>Tb.Financiering[[#This Row],[Begrote kosten]]-Tb.Financiering[[#This Row],[Berekende GLB subsidie]]-Tb.Financiering[[#This Row],[Correctie GLB subsidie]]</f>
        <v>0</v>
      </c>
      <c r="H149" s="166"/>
      <c r="I149" s="166"/>
      <c r="J149" s="166"/>
      <c r="K149" s="162"/>
      <c r="L149" s="97">
        <f>Tb.Financiering[[#This Row],[Te financieren]]-SUM(Tb.Financiering[[#This Row],[Eigen
bijdrage]:[Anders]])</f>
        <v>0</v>
      </c>
      <c r="M149" s="170" t="str">
        <f>IFERROR(VLOOKUP(Tb.Financiering[[#This Row],[Partnernaam]],Tbl.Projectpartners[[Naam]:[PNr.]],9,FALSE),"")</f>
        <v/>
      </c>
      <c r="N149" s="152" t="str">
        <f>IFERROR(VLOOKUP(Tb.Financiering[[#This Row],[Subsidiabele activiteit]],Tbl.Subsidiehoogte[[Subsidieactiviteit]:[SAnr.]],3,FALSE),"")</f>
        <v/>
      </c>
      <c r="O149" s="152" t="str">
        <f>_xlfn.CONCAT(Tb.Financiering[[#This Row],[Pnr.]],Tb.Financiering[[#This Row],[SAnr.]])</f>
        <v/>
      </c>
      <c r="P149" s="154">
        <f>IF(Tb.Financiering[[#This Row],[Pnr.]]=P$7,Tb.Financiering[[#This Row],[Te financieren]]-Tb.Financiering[[#This Row],[Eigen
bijdrage]]-Tb.Financiering[[#This Row],[Andere
subsidie(s)]]-Tb.Financiering[[#This Row],[Anders]],0)</f>
        <v>0</v>
      </c>
      <c r="Q149" s="154">
        <f>IF(Tb.Financiering[[#This Row],[Pnr.]]=Q$7,Tb.Financiering[[#This Row],[Te financieren]]-Tb.Financiering[[#This Row],[Eigen
bijdrage]]-Tb.Financiering[[#This Row],[Andere
subsidie(s)]]-Tb.Financiering[[#This Row],[Anders]],0)</f>
        <v>0</v>
      </c>
      <c r="R149" s="154">
        <f>IF(Tb.Financiering[[#This Row],[Pnr.]]=R$7,Tb.Financiering[[#This Row],[Te financieren]]-Tb.Financiering[[#This Row],[Eigen
bijdrage]]-Tb.Financiering[[#This Row],[Andere
subsidie(s)]]-Tb.Financiering[[#This Row],[Anders]],0)</f>
        <v>0</v>
      </c>
      <c r="S149" s="154">
        <f>IF(Tb.Financiering[[#This Row],[Pnr.]]=S$7,Tb.Financiering[[#This Row],[Te financieren]]-Tb.Financiering[[#This Row],[Eigen
bijdrage]]-Tb.Financiering[[#This Row],[Andere
subsidie(s)]]-Tb.Financiering[[#This Row],[Anders]],0)</f>
        <v>0</v>
      </c>
      <c r="T149" s="154">
        <f>IF(Tb.Financiering[[#This Row],[Pnr.]]=T$7,Tb.Financiering[[#This Row],[Te financieren]]-Tb.Financiering[[#This Row],[Eigen
bijdrage]]-Tb.Financiering[[#This Row],[Andere
subsidie(s)]]-Tb.Financiering[[#This Row],[Anders]],0)</f>
        <v>0</v>
      </c>
      <c r="U149" s="154">
        <f>IF(Tb.Financiering[[#This Row],[Pnr.]]=U$7,Tb.Financiering[[#This Row],[Te financieren]]-Tb.Financiering[[#This Row],[Eigen
bijdrage]]-Tb.Financiering[[#This Row],[Andere
subsidie(s)]]-Tb.Financiering[[#This Row],[Anders]],0)</f>
        <v>0</v>
      </c>
      <c r="V149" s="154">
        <f>IF(Tb.Financiering[[#This Row],[Pnr.]]=V$7,Tb.Financiering[[#This Row],[Te financieren]]-Tb.Financiering[[#This Row],[Eigen
bijdrage]]-Tb.Financiering[[#This Row],[Andere
subsidie(s)]]-Tb.Financiering[[#This Row],[Anders]],0)</f>
        <v>0</v>
      </c>
      <c r="W149" s="154">
        <f>IF(Tb.Financiering[[#This Row],[Pnr.]]=W$7,Tb.Financiering[[#This Row],[Te financieren]]-Tb.Financiering[[#This Row],[Eigen
bijdrage]]-Tb.Financiering[[#This Row],[Andere
subsidie(s)]]-Tb.Financiering[[#This Row],[Anders]],0)</f>
        <v>0</v>
      </c>
      <c r="X149" s="154">
        <f>IF(Tb.Financiering[[#This Row],[Pnr.]]=X$7,Tb.Financiering[[#This Row],[Te financieren]]-Tb.Financiering[[#This Row],[Eigen
bijdrage]]-Tb.Financiering[[#This Row],[Andere
subsidie(s)]]-Tb.Financiering[[#This Row],[Anders]],0)</f>
        <v>0</v>
      </c>
      <c r="Y149" s="154">
        <f>IF(Tb.Financiering[[#This Row],[Pnr.]]=Y$7,Tb.Financiering[[#This Row],[Te financieren]]-Tb.Financiering[[#This Row],[Eigen
bijdrage]]-Tb.Financiering[[#This Row],[Andere
subsidie(s)]]-Tb.Financiering[[#This Row],[Anders]],0)</f>
        <v>0</v>
      </c>
      <c r="Z149" s="154">
        <f>IF(Tb.Financiering[[#This Row],[Pnr.]]=Z$7,Tb.Financiering[[#This Row],[Te financieren]]-Tb.Financiering[[#This Row],[Eigen
bijdrage]]-Tb.Financiering[[#This Row],[Andere
subsidie(s)]]-Tb.Financiering[[#This Row],[Anders]],0)</f>
        <v>0</v>
      </c>
      <c r="AA149" s="154">
        <f>IF(Tb.Financiering[[#This Row],[Pnr.]]=AA$7,Tb.Financiering[[#This Row],[Te financieren]]-Tb.Financiering[[#This Row],[Eigen
bijdrage]]-Tb.Financiering[[#This Row],[Andere
subsidie(s)]]-Tb.Financiering[[#This Row],[Anders]],0)</f>
        <v>0</v>
      </c>
      <c r="AB149" s="154">
        <f>IF(Tb.Financiering[[#This Row],[Pnr.]]=AB$7,Tb.Financiering[[#This Row],[Te financieren]]-Tb.Financiering[[#This Row],[Eigen
bijdrage]]-Tb.Financiering[[#This Row],[Andere
subsidie(s)]]-Tb.Financiering[[#This Row],[Anders]],0)</f>
        <v>0</v>
      </c>
      <c r="AC149" s="154">
        <f>IF(Tb.Financiering[[#This Row],[Pnr.]]=AC$7,Tb.Financiering[[#This Row],[Te financieren]]-Tb.Financiering[[#This Row],[Eigen
bijdrage]]-Tb.Financiering[[#This Row],[Andere
subsidie(s)]]-Tb.Financiering[[#This Row],[Anders]],0)</f>
        <v>0</v>
      </c>
      <c r="AD149" s="154">
        <f>IF(Tb.Financiering[[#This Row],[Pnr.]]=AD$7,Tb.Financiering[[#This Row],[Te financieren]]-Tb.Financiering[[#This Row],[Eigen
bijdrage]]-Tb.Financiering[[#This Row],[Andere
subsidie(s)]]-Tb.Financiering[[#This Row],[Anders]],0)</f>
        <v>0</v>
      </c>
      <c r="AE149" s="154">
        <f>IF(Tb.Financiering[[#This Row],[Pnr.]]=AE$7,Tb.Financiering[[#This Row],[Te financieren]]-Tb.Financiering[[#This Row],[Eigen
bijdrage]]-Tb.Financiering[[#This Row],[Andere
subsidie(s)]]-Tb.Financiering[[#This Row],[Anders]],0)</f>
        <v>0</v>
      </c>
      <c r="AF149" s="154">
        <f>IF(Tb.Financiering[[#This Row],[Pnr.]]=AF$7,Tb.Financiering[[#This Row],[Te financieren]]-Tb.Financiering[[#This Row],[Eigen
bijdrage]]-Tb.Financiering[[#This Row],[Andere
subsidie(s)]]-Tb.Financiering[[#This Row],[Anders]],0)</f>
        <v>0</v>
      </c>
      <c r="AG149" s="154">
        <f>IF(Tb.Financiering[[#This Row],[Pnr.]]=AG$7,Tb.Financiering[[#This Row],[Te financieren]]-Tb.Financiering[[#This Row],[Eigen
bijdrage]]-Tb.Financiering[[#This Row],[Andere
subsidie(s)]]-Tb.Financiering[[#This Row],[Anders]],0)</f>
        <v>0</v>
      </c>
      <c r="AH149" s="154">
        <f>IF(Tb.Financiering[[#This Row],[Pnr.]]=AH$7,Tb.Financiering[[#This Row],[Te financieren]]-Tb.Financiering[[#This Row],[Eigen
bijdrage]]-Tb.Financiering[[#This Row],[Andere
subsidie(s)]]-Tb.Financiering[[#This Row],[Anders]],0)</f>
        <v>0</v>
      </c>
      <c r="AI149" s="154">
        <f>IF(Tb.Financiering[[#This Row],[Pnr.]]=AI$7,Tb.Financiering[[#This Row],[Te financieren]]-Tb.Financiering[[#This Row],[Eigen
bijdrage]]-Tb.Financiering[[#This Row],[Andere
subsidie(s)]]-Tb.Financiering[[#This Row],[Anders]],0)</f>
        <v>0</v>
      </c>
      <c r="AJ149" s="154">
        <f>IF(Tb.Financiering[[#This Row],[Pnr.]]=AJ$7,Tb.Financiering[[#This Row],[Te financieren]]-Tb.Financiering[[#This Row],[Eigen
bijdrage]]-Tb.Financiering[[#This Row],[Andere
subsidie(s)]]-Tb.Financiering[[#This Row],[Anders]],0)</f>
        <v>0</v>
      </c>
      <c r="AK149" s="154">
        <f>IF(Tb.Financiering[[#This Row],[Pnr.]]=AK$7,Tb.Financiering[[#This Row],[Te financieren]]-Tb.Financiering[[#This Row],[Eigen
bijdrage]]-Tb.Financiering[[#This Row],[Andere
subsidie(s)]]-Tb.Financiering[[#This Row],[Anders]],0)</f>
        <v>0</v>
      </c>
      <c r="AL149" s="154">
        <f>IF(Tb.Financiering[[#This Row],[Pnr.]]=AL$7,Tb.Financiering[[#This Row],[Te financieren]]-Tb.Financiering[[#This Row],[Eigen
bijdrage]]-Tb.Financiering[[#This Row],[Andere
subsidie(s)]]-Tb.Financiering[[#This Row],[Anders]],0)</f>
        <v>0</v>
      </c>
      <c r="AM149" s="154">
        <f>IF(Tb.Financiering[[#This Row],[Pnr.]]=AM$7,Tb.Financiering[[#This Row],[Te financieren]]-Tb.Financiering[[#This Row],[Eigen
bijdrage]]-Tb.Financiering[[#This Row],[Andere
subsidie(s)]]-Tb.Financiering[[#This Row],[Anders]],0)</f>
        <v>0</v>
      </c>
      <c r="AN149" s="154">
        <f>IF(Tb.Financiering[[#This Row],[Pnr.]]=AN$7,Tb.Financiering[[#This Row],[Te financieren]]-Tb.Financiering[[#This Row],[Eigen
bijdrage]]-Tb.Financiering[[#This Row],[Andere
subsidie(s)]]-Tb.Financiering[[#This Row],[Anders]],0)</f>
        <v>0</v>
      </c>
      <c r="AO149" s="154">
        <f>IF(Tb.Financiering[[#This Row],[Pnr.]]=AO$7,Tb.Financiering[[#This Row],[Te financieren]]-Tb.Financiering[[#This Row],[Eigen
bijdrage]]-Tb.Financiering[[#This Row],[Andere
subsidie(s)]]-Tb.Financiering[[#This Row],[Anders]],0)</f>
        <v>0</v>
      </c>
      <c r="AP149" s="154">
        <f>IF(Tb.Financiering[[#This Row],[Pnr.]]=AP$7,Tb.Financiering[[#This Row],[Te financieren]]-Tb.Financiering[[#This Row],[Eigen
bijdrage]]-Tb.Financiering[[#This Row],[Andere
subsidie(s)]]-Tb.Financiering[[#This Row],[Anders]],0)</f>
        <v>0</v>
      </c>
      <c r="AQ149" s="154">
        <f>IF(Tb.Financiering[[#This Row],[Pnr.]]=AQ$7,Tb.Financiering[[#This Row],[Te financieren]]-Tb.Financiering[[#This Row],[Eigen
bijdrage]]-Tb.Financiering[[#This Row],[Andere
subsidie(s)]]-Tb.Financiering[[#This Row],[Anders]],0)</f>
        <v>0</v>
      </c>
      <c r="AR149" s="154">
        <f>IF(Tb.Financiering[[#This Row],[Pnr.]]=AR$7,Tb.Financiering[[#This Row],[Te financieren]]-Tb.Financiering[[#This Row],[Eigen
bijdrage]]-Tb.Financiering[[#This Row],[Andere
subsidie(s)]]-Tb.Financiering[[#This Row],[Anders]],0)</f>
        <v>0</v>
      </c>
      <c r="AS149" s="154">
        <f>IF(Tb.Financiering[[#This Row],[Pnr.]]=AS$7,Tb.Financiering[[#This Row],[Te financieren]]-Tb.Financiering[[#This Row],[Eigen
bijdrage]]-Tb.Financiering[[#This Row],[Andere
subsidie(s)]]-Tb.Financiering[[#This Row],[Anders]],0)</f>
        <v>0</v>
      </c>
      <c r="AT149" s="154">
        <f>IF(Tb.Financiering[[#This Row],[Pnr.]]=AT$7,Tb.Financiering[[#This Row],[Te financieren]]-Tb.Financiering[[#This Row],[Eigen
bijdrage]]-Tb.Financiering[[#This Row],[Andere
subsidie(s)]]-Tb.Financiering[[#This Row],[Anders]],0)</f>
        <v>0</v>
      </c>
      <c r="AU149" s="154">
        <f>IF(Tb.Financiering[[#This Row],[Pnr.]]=AU$7,Tb.Financiering[[#This Row],[Te financieren]]-Tb.Financiering[[#This Row],[Eigen
bijdrage]]-Tb.Financiering[[#This Row],[Andere
subsidie(s)]]-Tb.Financiering[[#This Row],[Anders]],0)</f>
        <v>0</v>
      </c>
      <c r="AV149" s="154">
        <f>IF(Tb.Financiering[[#This Row],[Pnr.]]=AV$7,Tb.Financiering[[#This Row],[Te financieren]]-Tb.Financiering[[#This Row],[Eigen
bijdrage]]-Tb.Financiering[[#This Row],[Andere
subsidie(s)]]-Tb.Financiering[[#This Row],[Anders]],0)</f>
        <v>0</v>
      </c>
      <c r="AW149" s="154">
        <f>IF(Tb.Financiering[[#This Row],[Pnr.]]=AW$7,Tb.Financiering[[#This Row],[Te financieren]]-Tb.Financiering[[#This Row],[Eigen
bijdrage]]-Tb.Financiering[[#This Row],[Andere
subsidie(s)]]-Tb.Financiering[[#This Row],[Anders]],0)</f>
        <v>0</v>
      </c>
      <c r="AX149" s="154">
        <f>IF(Tb.Financiering[[#This Row],[Pnr.]]=AX$7,Tb.Financiering[[#This Row],[Te financieren]]-Tb.Financiering[[#This Row],[Eigen
bijdrage]]-Tb.Financiering[[#This Row],[Andere
subsidie(s)]]-Tb.Financiering[[#This Row],[Anders]],0)</f>
        <v>0</v>
      </c>
      <c r="AY149" s="154">
        <f>IF(Tb.Financiering[[#This Row],[Pnr.]]=AY$7,Tb.Financiering[[#This Row],[Te financieren]]-Tb.Financiering[[#This Row],[Eigen
bijdrage]]-Tb.Financiering[[#This Row],[Andere
subsidie(s)]]-Tb.Financiering[[#This Row],[Anders]],0)</f>
        <v>0</v>
      </c>
      <c r="AZ149" s="154">
        <f>IF(Tb.Financiering[[#This Row],[Pnr.]]=AZ$7,Tb.Financiering[[#This Row],[Te financieren]]-Tb.Financiering[[#This Row],[Eigen
bijdrage]]-Tb.Financiering[[#This Row],[Andere
subsidie(s)]]-Tb.Financiering[[#This Row],[Anders]],0)</f>
        <v>0</v>
      </c>
      <c r="BA149" s="154">
        <f>IF(Tb.Financiering[[#This Row],[Pnr.]]=BA$7,Tb.Financiering[[#This Row],[Te financieren]]-Tb.Financiering[[#This Row],[Eigen
bijdrage]]-Tb.Financiering[[#This Row],[Andere
subsidie(s)]]-Tb.Financiering[[#This Row],[Anders]],0)</f>
        <v>0</v>
      </c>
      <c r="BB149" s="154">
        <f>IF(Tb.Financiering[[#This Row],[Pnr.]]=BB$7,Tb.Financiering[[#This Row],[Te financieren]]-Tb.Financiering[[#This Row],[Eigen
bijdrage]]-Tb.Financiering[[#This Row],[Andere
subsidie(s)]]-Tb.Financiering[[#This Row],[Anders]],0)</f>
        <v>0</v>
      </c>
      <c r="BC149" s="154">
        <f>IF(Tb.Financiering[[#This Row],[Pnr.]]=BC$7,Tb.Financiering[[#This Row],[Te financieren]]-Tb.Financiering[[#This Row],[Eigen
bijdrage]]-Tb.Financiering[[#This Row],[Andere
subsidie(s)]]-Tb.Financiering[[#This Row],[Anders]],0)</f>
        <v>0</v>
      </c>
      <c r="BD149" s="154">
        <f>IF(Tb.Financiering[[#This Row],[Pnr.]]=BD$7,Tb.Financiering[[#This Row],[Te financieren]]-Tb.Financiering[[#This Row],[Eigen
bijdrage]]-Tb.Financiering[[#This Row],[Andere
subsidie(s)]]-Tb.Financiering[[#This Row],[Anders]],0)</f>
        <v>0</v>
      </c>
      <c r="BE149" s="154">
        <f>IF(Tb.Financiering[[#This Row],[Pnr.]]=BE$7,Tb.Financiering[[#This Row],[Te financieren]]-Tb.Financiering[[#This Row],[Eigen
bijdrage]]-Tb.Financiering[[#This Row],[Andere
subsidie(s)]]-Tb.Financiering[[#This Row],[Anders]],0)</f>
        <v>0</v>
      </c>
      <c r="BF149" s="154">
        <f>IF(Tb.Financiering[[#This Row],[Pnr.]]=BF$7,Tb.Financiering[[#This Row],[Te financieren]]-Tb.Financiering[[#This Row],[Eigen
bijdrage]]-Tb.Financiering[[#This Row],[Andere
subsidie(s)]]-Tb.Financiering[[#This Row],[Anders]],0)</f>
        <v>0</v>
      </c>
      <c r="BG149" s="154">
        <f>IF(Tb.Financiering[[#This Row],[Pnr.]]=BG$7,Tb.Financiering[[#This Row],[Te financieren]]-Tb.Financiering[[#This Row],[Eigen
bijdrage]]-Tb.Financiering[[#This Row],[Andere
subsidie(s)]]-Tb.Financiering[[#This Row],[Anders]],0)</f>
        <v>0</v>
      </c>
      <c r="BH149" s="154">
        <f>IF(Tb.Financiering[[#This Row],[Pnr.]]=BH$7,Tb.Financiering[[#This Row],[Te financieren]]-Tb.Financiering[[#This Row],[Eigen
bijdrage]]-Tb.Financiering[[#This Row],[Andere
subsidie(s)]]-Tb.Financiering[[#This Row],[Anders]],0)</f>
        <v>0</v>
      </c>
      <c r="BI149" s="154">
        <f>IF(Tb.Financiering[[#This Row],[Pnr.]]=BI$7,Tb.Financiering[[#This Row],[Te financieren]]-Tb.Financiering[[#This Row],[Eigen
bijdrage]]-Tb.Financiering[[#This Row],[Andere
subsidie(s)]]-Tb.Financiering[[#This Row],[Anders]],0)</f>
        <v>0</v>
      </c>
      <c r="BJ149" s="154">
        <f>IF(Tb.Financiering[[#This Row],[Pnr.]]=BJ$7,Tb.Financiering[[#This Row],[Te financieren]]-Tb.Financiering[[#This Row],[Eigen
bijdrage]]-Tb.Financiering[[#This Row],[Andere
subsidie(s)]]-Tb.Financiering[[#This Row],[Anders]],0)</f>
        <v>0</v>
      </c>
      <c r="BK149" s="154">
        <f>IF(Tb.Financiering[[#This Row],[Pnr.]]=BK$7,Tb.Financiering[[#This Row],[Te financieren]]-Tb.Financiering[[#This Row],[Eigen
bijdrage]]-Tb.Financiering[[#This Row],[Andere
subsidie(s)]]-Tb.Financiering[[#This Row],[Anders]],0)</f>
        <v>0</v>
      </c>
      <c r="BL149" s="154">
        <f>IF(Tb.Financiering[[#This Row],[Pnr.]]=BL$7,Tb.Financiering[[#This Row],[Te financieren]]-Tb.Financiering[[#This Row],[Eigen
bijdrage]]-Tb.Financiering[[#This Row],[Andere
subsidie(s)]]-Tb.Financiering[[#This Row],[Anders]],0)</f>
        <v>0</v>
      </c>
      <c r="BM149" s="154">
        <f>IF(Tb.Financiering[[#This Row],[Pnr.]]=BM$7,Tb.Financiering[[#This Row],[Te financieren]]-Tb.Financiering[[#This Row],[Eigen
bijdrage]]-Tb.Financiering[[#This Row],[Andere
subsidie(s)]]-Tb.Financiering[[#This Row],[Anders]],0)</f>
        <v>0</v>
      </c>
      <c r="BN149" s="259">
        <f>IF(Tb.Financiering[[#This Row],[Pnr.]]=BN$7,Tb.Financiering[[#This Row],[Eigen
bijdrage]]+Tb.Financiering[[#This Row],[Andere
subsidie(s)]]+Tb.Financiering[[#This Row],[Anders]],0)</f>
        <v>0</v>
      </c>
      <c r="BO149" s="259">
        <f>IF(Tb.Financiering[[#This Row],[Pnr.]]=BO$7,Tb.Financiering[[#This Row],[Eigen
bijdrage]]+Tb.Financiering[[#This Row],[Andere
subsidie(s)]]+Tb.Financiering[[#This Row],[Anders]],0)</f>
        <v>0</v>
      </c>
      <c r="BP149" s="259">
        <f>IF(Tb.Financiering[[#This Row],[Pnr.]]=BP$7,Tb.Financiering[[#This Row],[Eigen
bijdrage]]+Tb.Financiering[[#This Row],[Andere
subsidie(s)]]+Tb.Financiering[[#This Row],[Anders]],0)</f>
        <v>0</v>
      </c>
      <c r="BQ149" s="259">
        <f>IF(Tb.Financiering[[#This Row],[Pnr.]]=BQ$7,Tb.Financiering[[#This Row],[Eigen
bijdrage]]+Tb.Financiering[[#This Row],[Andere
subsidie(s)]]+Tb.Financiering[[#This Row],[Anders]],0)</f>
        <v>0</v>
      </c>
      <c r="BR149" s="259">
        <f>IF(Tb.Financiering[[#This Row],[Pnr.]]=BR$7,Tb.Financiering[[#This Row],[Eigen
bijdrage]]+Tb.Financiering[[#This Row],[Andere
subsidie(s)]]+Tb.Financiering[[#This Row],[Anders]],0)</f>
        <v>0</v>
      </c>
      <c r="BS149" s="259">
        <f>IF(Tb.Financiering[[#This Row],[Pnr.]]=BS$7,Tb.Financiering[[#This Row],[Eigen
bijdrage]]+Tb.Financiering[[#This Row],[Andere
subsidie(s)]]+Tb.Financiering[[#This Row],[Anders]],0)</f>
        <v>0</v>
      </c>
      <c r="BT149" s="259">
        <f>IF(Tb.Financiering[[#This Row],[Pnr.]]=BT$7,Tb.Financiering[[#This Row],[Eigen
bijdrage]]+Tb.Financiering[[#This Row],[Andere
subsidie(s)]]+Tb.Financiering[[#This Row],[Anders]],0)</f>
        <v>0</v>
      </c>
      <c r="BU149" s="259">
        <f>IF(Tb.Financiering[[#This Row],[Pnr.]]=BU$7,Tb.Financiering[[#This Row],[Eigen
bijdrage]]+Tb.Financiering[[#This Row],[Andere
subsidie(s)]]+Tb.Financiering[[#This Row],[Anders]],0)</f>
        <v>0</v>
      </c>
      <c r="BV149" s="259">
        <f>IF(Tb.Financiering[[#This Row],[Pnr.]]=BV$7,Tb.Financiering[[#This Row],[Eigen
bijdrage]]+Tb.Financiering[[#This Row],[Andere
subsidie(s)]]+Tb.Financiering[[#This Row],[Anders]],0)</f>
        <v>0</v>
      </c>
      <c r="BW149" s="259">
        <f>IF(Tb.Financiering[[#This Row],[Pnr.]]=BW$7,Tb.Financiering[[#This Row],[Eigen
bijdrage]]+Tb.Financiering[[#This Row],[Andere
subsidie(s)]]+Tb.Financiering[[#This Row],[Anders]],0)</f>
        <v>0</v>
      </c>
      <c r="BX149" s="259">
        <f>IF(Tb.Financiering[[#This Row],[Pnr.]]=BX$7,Tb.Financiering[[#This Row],[Eigen
bijdrage]]+Tb.Financiering[[#This Row],[Andere
subsidie(s)]]+Tb.Financiering[[#This Row],[Anders]],0)</f>
        <v>0</v>
      </c>
      <c r="BY149" s="259">
        <f>IF(Tb.Financiering[[#This Row],[Pnr.]]=BY$7,Tb.Financiering[[#This Row],[Eigen
bijdrage]]+Tb.Financiering[[#This Row],[Andere
subsidie(s)]]+Tb.Financiering[[#This Row],[Anders]],0)</f>
        <v>0</v>
      </c>
      <c r="BZ149" s="259">
        <f>IF(Tb.Financiering[[#This Row],[Pnr.]]=BZ$7,Tb.Financiering[[#This Row],[Eigen
bijdrage]]+Tb.Financiering[[#This Row],[Andere
subsidie(s)]]+Tb.Financiering[[#This Row],[Anders]],0)</f>
        <v>0</v>
      </c>
      <c r="CA149" s="259">
        <f>IF(Tb.Financiering[[#This Row],[Pnr.]]=CA$7,Tb.Financiering[[#This Row],[Eigen
bijdrage]]+Tb.Financiering[[#This Row],[Andere
subsidie(s)]]+Tb.Financiering[[#This Row],[Anders]],0)</f>
        <v>0</v>
      </c>
      <c r="CB149" s="259">
        <f>IF(Tb.Financiering[[#This Row],[Pnr.]]=CB$7,Tb.Financiering[[#This Row],[Eigen
bijdrage]]+Tb.Financiering[[#This Row],[Andere
subsidie(s)]]+Tb.Financiering[[#This Row],[Anders]],0)</f>
        <v>0</v>
      </c>
      <c r="CC149" s="259">
        <f>IF(Tb.Financiering[[#This Row],[Pnr.]]=CC$7,Tb.Financiering[[#This Row],[Eigen
bijdrage]]+Tb.Financiering[[#This Row],[Andere
subsidie(s)]]+Tb.Financiering[[#This Row],[Anders]],0)</f>
        <v>0</v>
      </c>
      <c r="CD149" s="259">
        <f>IF(Tb.Financiering[[#This Row],[Pnr.]]=CD$7,Tb.Financiering[[#This Row],[Eigen
bijdrage]]+Tb.Financiering[[#This Row],[Andere
subsidie(s)]]+Tb.Financiering[[#This Row],[Anders]],0)</f>
        <v>0</v>
      </c>
      <c r="CE149" s="259">
        <f>IF(Tb.Financiering[[#This Row],[Pnr.]]=CE$7,Tb.Financiering[[#This Row],[Eigen
bijdrage]]+Tb.Financiering[[#This Row],[Andere
subsidie(s)]]+Tb.Financiering[[#This Row],[Anders]],0)</f>
        <v>0</v>
      </c>
      <c r="CF149" s="259">
        <f>IF(Tb.Financiering[[#This Row],[Pnr.]]=CF$7,Tb.Financiering[[#This Row],[Eigen
bijdrage]]+Tb.Financiering[[#This Row],[Andere
subsidie(s)]]+Tb.Financiering[[#This Row],[Anders]],0)</f>
        <v>0</v>
      </c>
      <c r="CG149" s="259">
        <f>IF(Tb.Financiering[[#This Row],[Pnr.]]=CG$7,Tb.Financiering[[#This Row],[Eigen
bijdrage]]+Tb.Financiering[[#This Row],[Andere
subsidie(s)]]+Tb.Financiering[[#This Row],[Anders]],0)</f>
        <v>0</v>
      </c>
      <c r="CH149" s="259">
        <f>IF(Tb.Financiering[[#This Row],[Pnr.]]=CH$7,Tb.Financiering[[#This Row],[Eigen
bijdrage]]+Tb.Financiering[[#This Row],[Andere
subsidie(s)]]+Tb.Financiering[[#This Row],[Anders]],0)</f>
        <v>0</v>
      </c>
      <c r="CI149" s="259">
        <f>IF(Tb.Financiering[[#This Row],[Pnr.]]=CI$7,Tb.Financiering[[#This Row],[Eigen
bijdrage]]+Tb.Financiering[[#This Row],[Andere
subsidie(s)]]+Tb.Financiering[[#This Row],[Anders]],0)</f>
        <v>0</v>
      </c>
      <c r="CJ149" s="259">
        <f>IF(Tb.Financiering[[#This Row],[Pnr.]]=CJ$7,Tb.Financiering[[#This Row],[Eigen
bijdrage]]+Tb.Financiering[[#This Row],[Andere
subsidie(s)]]+Tb.Financiering[[#This Row],[Anders]],0)</f>
        <v>0</v>
      </c>
      <c r="CK149" s="259">
        <f>IF(Tb.Financiering[[#This Row],[Pnr.]]=CK$7,Tb.Financiering[[#This Row],[Eigen
bijdrage]]+Tb.Financiering[[#This Row],[Andere
subsidie(s)]]+Tb.Financiering[[#This Row],[Anders]],0)</f>
        <v>0</v>
      </c>
      <c r="CL149" s="259">
        <f>IF(Tb.Financiering[[#This Row],[Pnr.]]=CL$7,Tb.Financiering[[#This Row],[Eigen
bijdrage]]+Tb.Financiering[[#This Row],[Andere
subsidie(s)]]+Tb.Financiering[[#This Row],[Anders]],0)</f>
        <v>0</v>
      </c>
      <c r="CM149" s="259">
        <f>IF(Tb.Financiering[[#This Row],[Pnr.]]=CM$7,Tb.Financiering[[#This Row],[Eigen
bijdrage]]+Tb.Financiering[[#This Row],[Andere
subsidie(s)]]+Tb.Financiering[[#This Row],[Anders]],0)</f>
        <v>0</v>
      </c>
      <c r="CN149" s="259">
        <f>IF(Tb.Financiering[[#This Row],[Pnr.]]=CN$7,Tb.Financiering[[#This Row],[Eigen
bijdrage]]+Tb.Financiering[[#This Row],[Andere
subsidie(s)]]+Tb.Financiering[[#This Row],[Anders]],0)</f>
        <v>0</v>
      </c>
      <c r="CO149" s="259">
        <f>IF(Tb.Financiering[[#This Row],[Pnr.]]=CO$7,Tb.Financiering[[#This Row],[Eigen
bijdrage]]+Tb.Financiering[[#This Row],[Andere
subsidie(s)]]+Tb.Financiering[[#This Row],[Anders]],0)</f>
        <v>0</v>
      </c>
      <c r="CP149" s="259">
        <f>IF(Tb.Financiering[[#This Row],[Pnr.]]=CP$7,Tb.Financiering[[#This Row],[Eigen
bijdrage]]+Tb.Financiering[[#This Row],[Andere
subsidie(s)]]+Tb.Financiering[[#This Row],[Anders]],0)</f>
        <v>0</v>
      </c>
      <c r="CQ149" s="259">
        <f>IF(Tb.Financiering[[#This Row],[Pnr.]]=CQ$7,Tb.Financiering[[#This Row],[Eigen
bijdrage]]+Tb.Financiering[[#This Row],[Andere
subsidie(s)]]+Tb.Financiering[[#This Row],[Anders]],0)</f>
        <v>0</v>
      </c>
      <c r="CR149" s="259">
        <f>IF(Tb.Financiering[[#This Row],[Pnr.]]=CR$7,Tb.Financiering[[#This Row],[Eigen
bijdrage]]+Tb.Financiering[[#This Row],[Andere
subsidie(s)]]+Tb.Financiering[[#This Row],[Anders]],0)</f>
        <v>0</v>
      </c>
      <c r="CS149" s="259">
        <f>IF(Tb.Financiering[[#This Row],[Pnr.]]=CS$7,Tb.Financiering[[#This Row],[Eigen
bijdrage]]+Tb.Financiering[[#This Row],[Andere
subsidie(s)]]+Tb.Financiering[[#This Row],[Anders]],0)</f>
        <v>0</v>
      </c>
      <c r="CT149" s="259">
        <f>IF(Tb.Financiering[[#This Row],[Pnr.]]=CT$7,Tb.Financiering[[#This Row],[Eigen
bijdrage]]+Tb.Financiering[[#This Row],[Andere
subsidie(s)]]+Tb.Financiering[[#This Row],[Anders]],0)</f>
        <v>0</v>
      </c>
      <c r="CU149" s="259">
        <f>IF(Tb.Financiering[[#This Row],[Pnr.]]=CU$7,Tb.Financiering[[#This Row],[Eigen
bijdrage]]+Tb.Financiering[[#This Row],[Andere
subsidie(s)]]+Tb.Financiering[[#This Row],[Anders]],0)</f>
        <v>0</v>
      </c>
      <c r="CV149" s="259">
        <f>IF(Tb.Financiering[[#This Row],[Pnr.]]=CV$7,Tb.Financiering[[#This Row],[Eigen
bijdrage]]+Tb.Financiering[[#This Row],[Andere
subsidie(s)]]+Tb.Financiering[[#This Row],[Anders]],0)</f>
        <v>0</v>
      </c>
      <c r="CW149" s="259">
        <f>IF(Tb.Financiering[[#This Row],[Pnr.]]=CW$7,Tb.Financiering[[#This Row],[Eigen
bijdrage]]+Tb.Financiering[[#This Row],[Andere
subsidie(s)]]+Tb.Financiering[[#This Row],[Anders]],0)</f>
        <v>0</v>
      </c>
      <c r="CX149" s="259">
        <f>IF(Tb.Financiering[[#This Row],[Pnr.]]=CX$7,Tb.Financiering[[#This Row],[Eigen
bijdrage]]+Tb.Financiering[[#This Row],[Andere
subsidie(s)]]+Tb.Financiering[[#This Row],[Anders]],0)</f>
        <v>0</v>
      </c>
      <c r="CY149" s="259">
        <f>IF(Tb.Financiering[[#This Row],[Pnr.]]=CY$7,Tb.Financiering[[#This Row],[Eigen
bijdrage]]+Tb.Financiering[[#This Row],[Andere
subsidie(s)]]+Tb.Financiering[[#This Row],[Anders]],0)</f>
        <v>0</v>
      </c>
      <c r="CZ149" s="259">
        <f>IF(Tb.Financiering[[#This Row],[Pnr.]]=CZ$7,Tb.Financiering[[#This Row],[Eigen
bijdrage]]+Tb.Financiering[[#This Row],[Andere
subsidie(s)]]+Tb.Financiering[[#This Row],[Anders]],0)</f>
        <v>0</v>
      </c>
      <c r="DA149" s="259">
        <f>IF(Tb.Financiering[[#This Row],[Pnr.]]=DA$7,Tb.Financiering[[#This Row],[Eigen
bijdrage]]+Tb.Financiering[[#This Row],[Andere
subsidie(s)]]+Tb.Financiering[[#This Row],[Anders]],0)</f>
        <v>0</v>
      </c>
      <c r="DB149" s="259">
        <f>IF(Tb.Financiering[[#This Row],[Pnr.]]=DB$7,Tb.Financiering[[#This Row],[Eigen
bijdrage]]+Tb.Financiering[[#This Row],[Andere
subsidie(s)]]+Tb.Financiering[[#This Row],[Anders]],0)</f>
        <v>0</v>
      </c>
      <c r="DC149" s="259">
        <f>IF(Tb.Financiering[[#This Row],[Pnr.]]=DC$7,Tb.Financiering[[#This Row],[Eigen
bijdrage]]+Tb.Financiering[[#This Row],[Andere
subsidie(s)]]+Tb.Financiering[[#This Row],[Anders]],0)</f>
        <v>0</v>
      </c>
      <c r="DD149" s="259">
        <f>IF(Tb.Financiering[[#This Row],[Pnr.]]=DD$7,Tb.Financiering[[#This Row],[Eigen
bijdrage]]+Tb.Financiering[[#This Row],[Andere
subsidie(s)]]+Tb.Financiering[[#This Row],[Anders]],0)</f>
        <v>0</v>
      </c>
      <c r="DE149" s="259">
        <f>IF(Tb.Financiering[[#This Row],[Pnr.]]=DE$7,Tb.Financiering[[#This Row],[Eigen
bijdrage]]+Tb.Financiering[[#This Row],[Andere
subsidie(s)]]+Tb.Financiering[[#This Row],[Anders]],0)</f>
        <v>0</v>
      </c>
      <c r="DF149" s="259">
        <f>IF(Tb.Financiering[[#This Row],[Pnr.]]=DF$7,Tb.Financiering[[#This Row],[Eigen
bijdrage]]+Tb.Financiering[[#This Row],[Andere
subsidie(s)]]+Tb.Financiering[[#This Row],[Anders]],0)</f>
        <v>0</v>
      </c>
      <c r="DG149" s="259">
        <f>IF(Tb.Financiering[[#This Row],[Pnr.]]=DG$7,Tb.Financiering[[#This Row],[Eigen
bijdrage]]+Tb.Financiering[[#This Row],[Andere
subsidie(s)]]+Tb.Financiering[[#This Row],[Anders]],0)</f>
        <v>0</v>
      </c>
      <c r="DH149" s="259">
        <f>IF(Tb.Financiering[[#This Row],[Pnr.]]=DH$7,Tb.Financiering[[#This Row],[Eigen
bijdrage]]+Tb.Financiering[[#This Row],[Andere
subsidie(s)]]+Tb.Financiering[[#This Row],[Anders]],0)</f>
        <v>0</v>
      </c>
      <c r="DI149" s="259">
        <f>IF(Tb.Financiering[[#This Row],[Pnr.]]=DI$7,Tb.Financiering[[#This Row],[Eigen
bijdrage]]+Tb.Financiering[[#This Row],[Andere
subsidie(s)]]+Tb.Financiering[[#This Row],[Anders]],0)</f>
        <v>0</v>
      </c>
      <c r="DJ149" s="259">
        <f>IF(Tb.Financiering[[#This Row],[Pnr.]]=DJ$7,Tb.Financiering[[#This Row],[Eigen
bijdrage]]+Tb.Financiering[[#This Row],[Andere
subsidie(s)]]+Tb.Financiering[[#This Row],[Anders]],0)</f>
        <v>0</v>
      </c>
      <c r="DK149" s="259">
        <f>IF(Tb.Financiering[[#This Row],[Pnr.]]=DK$7,Tb.Financiering[[#This Row],[Eigen
bijdrage]]+Tb.Financiering[[#This Row],[Andere
subsidie(s)]]+Tb.Financiering[[#This Row],[Anders]],0)</f>
        <v>0</v>
      </c>
      <c r="XEZ149" s="267"/>
      <c r="XFA149" s="267"/>
      <c r="XFB149" s="267"/>
      <c r="XFC149" s="267"/>
      <c r="XFD149" s="31"/>
    </row>
    <row r="150" spans="1:115 16380:16384" s="4" customFormat="1" x14ac:dyDescent="0.3">
      <c r="A150" s="31"/>
      <c r="B150" s="147"/>
      <c r="C150" s="147"/>
      <c r="D150" s="11">
        <f>SUMIF(Tbl.Kosten[PSAnr.],Tb.Financiering[[#This Row],[PSAnr.]],Tbl.Kosten[Totaal kosten])</f>
        <v>0</v>
      </c>
      <c r="E150" s="164">
        <f>SUMIF(Tbl.Kosten[PSAnr.],Tb.Financiering[[#This Row],[PSAnr.]],Tbl.Kosten[Subsidie])</f>
        <v>0</v>
      </c>
      <c r="F150" s="165"/>
      <c r="G150" s="164">
        <f>Tb.Financiering[[#This Row],[Begrote kosten]]-Tb.Financiering[[#This Row],[Berekende GLB subsidie]]-Tb.Financiering[[#This Row],[Correctie GLB subsidie]]</f>
        <v>0</v>
      </c>
      <c r="H150" s="166"/>
      <c r="I150" s="166"/>
      <c r="J150" s="166"/>
      <c r="K150" s="162"/>
      <c r="L150" s="97">
        <f>Tb.Financiering[[#This Row],[Te financieren]]-SUM(Tb.Financiering[[#This Row],[Eigen
bijdrage]:[Anders]])</f>
        <v>0</v>
      </c>
      <c r="M150" s="170" t="str">
        <f>IFERROR(VLOOKUP(Tb.Financiering[[#This Row],[Partnernaam]],Tbl.Projectpartners[[Naam]:[PNr.]],9,FALSE),"")</f>
        <v/>
      </c>
      <c r="N150" s="152" t="str">
        <f>IFERROR(VLOOKUP(Tb.Financiering[[#This Row],[Subsidiabele activiteit]],Tbl.Subsidiehoogte[[Subsidieactiviteit]:[SAnr.]],3,FALSE),"")</f>
        <v/>
      </c>
      <c r="O150" s="152" t="str">
        <f>_xlfn.CONCAT(Tb.Financiering[[#This Row],[Pnr.]],Tb.Financiering[[#This Row],[SAnr.]])</f>
        <v/>
      </c>
      <c r="P150" s="154">
        <f>IF(Tb.Financiering[[#This Row],[Pnr.]]=P$7,Tb.Financiering[[#This Row],[Te financieren]]-Tb.Financiering[[#This Row],[Eigen
bijdrage]]-Tb.Financiering[[#This Row],[Andere
subsidie(s)]]-Tb.Financiering[[#This Row],[Anders]],0)</f>
        <v>0</v>
      </c>
      <c r="Q150" s="154">
        <f>IF(Tb.Financiering[[#This Row],[Pnr.]]=Q$7,Tb.Financiering[[#This Row],[Te financieren]]-Tb.Financiering[[#This Row],[Eigen
bijdrage]]-Tb.Financiering[[#This Row],[Andere
subsidie(s)]]-Tb.Financiering[[#This Row],[Anders]],0)</f>
        <v>0</v>
      </c>
      <c r="R150" s="154">
        <f>IF(Tb.Financiering[[#This Row],[Pnr.]]=R$7,Tb.Financiering[[#This Row],[Te financieren]]-Tb.Financiering[[#This Row],[Eigen
bijdrage]]-Tb.Financiering[[#This Row],[Andere
subsidie(s)]]-Tb.Financiering[[#This Row],[Anders]],0)</f>
        <v>0</v>
      </c>
      <c r="S150" s="154">
        <f>IF(Tb.Financiering[[#This Row],[Pnr.]]=S$7,Tb.Financiering[[#This Row],[Te financieren]]-Tb.Financiering[[#This Row],[Eigen
bijdrage]]-Tb.Financiering[[#This Row],[Andere
subsidie(s)]]-Tb.Financiering[[#This Row],[Anders]],0)</f>
        <v>0</v>
      </c>
      <c r="T150" s="154">
        <f>IF(Tb.Financiering[[#This Row],[Pnr.]]=T$7,Tb.Financiering[[#This Row],[Te financieren]]-Tb.Financiering[[#This Row],[Eigen
bijdrage]]-Tb.Financiering[[#This Row],[Andere
subsidie(s)]]-Tb.Financiering[[#This Row],[Anders]],0)</f>
        <v>0</v>
      </c>
      <c r="U150" s="154">
        <f>IF(Tb.Financiering[[#This Row],[Pnr.]]=U$7,Tb.Financiering[[#This Row],[Te financieren]]-Tb.Financiering[[#This Row],[Eigen
bijdrage]]-Tb.Financiering[[#This Row],[Andere
subsidie(s)]]-Tb.Financiering[[#This Row],[Anders]],0)</f>
        <v>0</v>
      </c>
      <c r="V150" s="154">
        <f>IF(Tb.Financiering[[#This Row],[Pnr.]]=V$7,Tb.Financiering[[#This Row],[Te financieren]]-Tb.Financiering[[#This Row],[Eigen
bijdrage]]-Tb.Financiering[[#This Row],[Andere
subsidie(s)]]-Tb.Financiering[[#This Row],[Anders]],0)</f>
        <v>0</v>
      </c>
      <c r="W150" s="154">
        <f>IF(Tb.Financiering[[#This Row],[Pnr.]]=W$7,Tb.Financiering[[#This Row],[Te financieren]]-Tb.Financiering[[#This Row],[Eigen
bijdrage]]-Tb.Financiering[[#This Row],[Andere
subsidie(s)]]-Tb.Financiering[[#This Row],[Anders]],0)</f>
        <v>0</v>
      </c>
      <c r="X150" s="154">
        <f>IF(Tb.Financiering[[#This Row],[Pnr.]]=X$7,Tb.Financiering[[#This Row],[Te financieren]]-Tb.Financiering[[#This Row],[Eigen
bijdrage]]-Tb.Financiering[[#This Row],[Andere
subsidie(s)]]-Tb.Financiering[[#This Row],[Anders]],0)</f>
        <v>0</v>
      </c>
      <c r="Y150" s="154">
        <f>IF(Tb.Financiering[[#This Row],[Pnr.]]=Y$7,Tb.Financiering[[#This Row],[Te financieren]]-Tb.Financiering[[#This Row],[Eigen
bijdrage]]-Tb.Financiering[[#This Row],[Andere
subsidie(s)]]-Tb.Financiering[[#This Row],[Anders]],0)</f>
        <v>0</v>
      </c>
      <c r="Z150" s="154">
        <f>IF(Tb.Financiering[[#This Row],[Pnr.]]=Z$7,Tb.Financiering[[#This Row],[Te financieren]]-Tb.Financiering[[#This Row],[Eigen
bijdrage]]-Tb.Financiering[[#This Row],[Andere
subsidie(s)]]-Tb.Financiering[[#This Row],[Anders]],0)</f>
        <v>0</v>
      </c>
      <c r="AA150" s="154">
        <f>IF(Tb.Financiering[[#This Row],[Pnr.]]=AA$7,Tb.Financiering[[#This Row],[Te financieren]]-Tb.Financiering[[#This Row],[Eigen
bijdrage]]-Tb.Financiering[[#This Row],[Andere
subsidie(s)]]-Tb.Financiering[[#This Row],[Anders]],0)</f>
        <v>0</v>
      </c>
      <c r="AB150" s="154">
        <f>IF(Tb.Financiering[[#This Row],[Pnr.]]=AB$7,Tb.Financiering[[#This Row],[Te financieren]]-Tb.Financiering[[#This Row],[Eigen
bijdrage]]-Tb.Financiering[[#This Row],[Andere
subsidie(s)]]-Tb.Financiering[[#This Row],[Anders]],0)</f>
        <v>0</v>
      </c>
      <c r="AC150" s="154">
        <f>IF(Tb.Financiering[[#This Row],[Pnr.]]=AC$7,Tb.Financiering[[#This Row],[Te financieren]]-Tb.Financiering[[#This Row],[Eigen
bijdrage]]-Tb.Financiering[[#This Row],[Andere
subsidie(s)]]-Tb.Financiering[[#This Row],[Anders]],0)</f>
        <v>0</v>
      </c>
      <c r="AD150" s="154">
        <f>IF(Tb.Financiering[[#This Row],[Pnr.]]=AD$7,Tb.Financiering[[#This Row],[Te financieren]]-Tb.Financiering[[#This Row],[Eigen
bijdrage]]-Tb.Financiering[[#This Row],[Andere
subsidie(s)]]-Tb.Financiering[[#This Row],[Anders]],0)</f>
        <v>0</v>
      </c>
      <c r="AE150" s="154">
        <f>IF(Tb.Financiering[[#This Row],[Pnr.]]=AE$7,Tb.Financiering[[#This Row],[Te financieren]]-Tb.Financiering[[#This Row],[Eigen
bijdrage]]-Tb.Financiering[[#This Row],[Andere
subsidie(s)]]-Tb.Financiering[[#This Row],[Anders]],0)</f>
        <v>0</v>
      </c>
      <c r="AF150" s="154">
        <f>IF(Tb.Financiering[[#This Row],[Pnr.]]=AF$7,Tb.Financiering[[#This Row],[Te financieren]]-Tb.Financiering[[#This Row],[Eigen
bijdrage]]-Tb.Financiering[[#This Row],[Andere
subsidie(s)]]-Tb.Financiering[[#This Row],[Anders]],0)</f>
        <v>0</v>
      </c>
      <c r="AG150" s="154">
        <f>IF(Tb.Financiering[[#This Row],[Pnr.]]=AG$7,Tb.Financiering[[#This Row],[Te financieren]]-Tb.Financiering[[#This Row],[Eigen
bijdrage]]-Tb.Financiering[[#This Row],[Andere
subsidie(s)]]-Tb.Financiering[[#This Row],[Anders]],0)</f>
        <v>0</v>
      </c>
      <c r="AH150" s="154">
        <f>IF(Tb.Financiering[[#This Row],[Pnr.]]=AH$7,Tb.Financiering[[#This Row],[Te financieren]]-Tb.Financiering[[#This Row],[Eigen
bijdrage]]-Tb.Financiering[[#This Row],[Andere
subsidie(s)]]-Tb.Financiering[[#This Row],[Anders]],0)</f>
        <v>0</v>
      </c>
      <c r="AI150" s="154">
        <f>IF(Tb.Financiering[[#This Row],[Pnr.]]=AI$7,Tb.Financiering[[#This Row],[Te financieren]]-Tb.Financiering[[#This Row],[Eigen
bijdrage]]-Tb.Financiering[[#This Row],[Andere
subsidie(s)]]-Tb.Financiering[[#This Row],[Anders]],0)</f>
        <v>0</v>
      </c>
      <c r="AJ150" s="154">
        <f>IF(Tb.Financiering[[#This Row],[Pnr.]]=AJ$7,Tb.Financiering[[#This Row],[Te financieren]]-Tb.Financiering[[#This Row],[Eigen
bijdrage]]-Tb.Financiering[[#This Row],[Andere
subsidie(s)]]-Tb.Financiering[[#This Row],[Anders]],0)</f>
        <v>0</v>
      </c>
      <c r="AK150" s="154">
        <f>IF(Tb.Financiering[[#This Row],[Pnr.]]=AK$7,Tb.Financiering[[#This Row],[Te financieren]]-Tb.Financiering[[#This Row],[Eigen
bijdrage]]-Tb.Financiering[[#This Row],[Andere
subsidie(s)]]-Tb.Financiering[[#This Row],[Anders]],0)</f>
        <v>0</v>
      </c>
      <c r="AL150" s="154">
        <f>IF(Tb.Financiering[[#This Row],[Pnr.]]=AL$7,Tb.Financiering[[#This Row],[Te financieren]]-Tb.Financiering[[#This Row],[Eigen
bijdrage]]-Tb.Financiering[[#This Row],[Andere
subsidie(s)]]-Tb.Financiering[[#This Row],[Anders]],0)</f>
        <v>0</v>
      </c>
      <c r="AM150" s="154">
        <f>IF(Tb.Financiering[[#This Row],[Pnr.]]=AM$7,Tb.Financiering[[#This Row],[Te financieren]]-Tb.Financiering[[#This Row],[Eigen
bijdrage]]-Tb.Financiering[[#This Row],[Andere
subsidie(s)]]-Tb.Financiering[[#This Row],[Anders]],0)</f>
        <v>0</v>
      </c>
      <c r="AN150" s="154">
        <f>IF(Tb.Financiering[[#This Row],[Pnr.]]=AN$7,Tb.Financiering[[#This Row],[Te financieren]]-Tb.Financiering[[#This Row],[Eigen
bijdrage]]-Tb.Financiering[[#This Row],[Andere
subsidie(s)]]-Tb.Financiering[[#This Row],[Anders]],0)</f>
        <v>0</v>
      </c>
      <c r="AO150" s="154">
        <f>IF(Tb.Financiering[[#This Row],[Pnr.]]=AO$7,Tb.Financiering[[#This Row],[Te financieren]]-Tb.Financiering[[#This Row],[Eigen
bijdrage]]-Tb.Financiering[[#This Row],[Andere
subsidie(s)]]-Tb.Financiering[[#This Row],[Anders]],0)</f>
        <v>0</v>
      </c>
      <c r="AP150" s="154">
        <f>IF(Tb.Financiering[[#This Row],[Pnr.]]=AP$7,Tb.Financiering[[#This Row],[Te financieren]]-Tb.Financiering[[#This Row],[Eigen
bijdrage]]-Tb.Financiering[[#This Row],[Andere
subsidie(s)]]-Tb.Financiering[[#This Row],[Anders]],0)</f>
        <v>0</v>
      </c>
      <c r="AQ150" s="154">
        <f>IF(Tb.Financiering[[#This Row],[Pnr.]]=AQ$7,Tb.Financiering[[#This Row],[Te financieren]]-Tb.Financiering[[#This Row],[Eigen
bijdrage]]-Tb.Financiering[[#This Row],[Andere
subsidie(s)]]-Tb.Financiering[[#This Row],[Anders]],0)</f>
        <v>0</v>
      </c>
      <c r="AR150" s="154">
        <f>IF(Tb.Financiering[[#This Row],[Pnr.]]=AR$7,Tb.Financiering[[#This Row],[Te financieren]]-Tb.Financiering[[#This Row],[Eigen
bijdrage]]-Tb.Financiering[[#This Row],[Andere
subsidie(s)]]-Tb.Financiering[[#This Row],[Anders]],0)</f>
        <v>0</v>
      </c>
      <c r="AS150" s="154">
        <f>IF(Tb.Financiering[[#This Row],[Pnr.]]=AS$7,Tb.Financiering[[#This Row],[Te financieren]]-Tb.Financiering[[#This Row],[Eigen
bijdrage]]-Tb.Financiering[[#This Row],[Andere
subsidie(s)]]-Tb.Financiering[[#This Row],[Anders]],0)</f>
        <v>0</v>
      </c>
      <c r="AT150" s="154">
        <f>IF(Tb.Financiering[[#This Row],[Pnr.]]=AT$7,Tb.Financiering[[#This Row],[Te financieren]]-Tb.Financiering[[#This Row],[Eigen
bijdrage]]-Tb.Financiering[[#This Row],[Andere
subsidie(s)]]-Tb.Financiering[[#This Row],[Anders]],0)</f>
        <v>0</v>
      </c>
      <c r="AU150" s="154">
        <f>IF(Tb.Financiering[[#This Row],[Pnr.]]=AU$7,Tb.Financiering[[#This Row],[Te financieren]]-Tb.Financiering[[#This Row],[Eigen
bijdrage]]-Tb.Financiering[[#This Row],[Andere
subsidie(s)]]-Tb.Financiering[[#This Row],[Anders]],0)</f>
        <v>0</v>
      </c>
      <c r="AV150" s="154">
        <f>IF(Tb.Financiering[[#This Row],[Pnr.]]=AV$7,Tb.Financiering[[#This Row],[Te financieren]]-Tb.Financiering[[#This Row],[Eigen
bijdrage]]-Tb.Financiering[[#This Row],[Andere
subsidie(s)]]-Tb.Financiering[[#This Row],[Anders]],0)</f>
        <v>0</v>
      </c>
      <c r="AW150" s="154">
        <f>IF(Tb.Financiering[[#This Row],[Pnr.]]=AW$7,Tb.Financiering[[#This Row],[Te financieren]]-Tb.Financiering[[#This Row],[Eigen
bijdrage]]-Tb.Financiering[[#This Row],[Andere
subsidie(s)]]-Tb.Financiering[[#This Row],[Anders]],0)</f>
        <v>0</v>
      </c>
      <c r="AX150" s="154">
        <f>IF(Tb.Financiering[[#This Row],[Pnr.]]=AX$7,Tb.Financiering[[#This Row],[Te financieren]]-Tb.Financiering[[#This Row],[Eigen
bijdrage]]-Tb.Financiering[[#This Row],[Andere
subsidie(s)]]-Tb.Financiering[[#This Row],[Anders]],0)</f>
        <v>0</v>
      </c>
      <c r="AY150" s="154">
        <f>IF(Tb.Financiering[[#This Row],[Pnr.]]=AY$7,Tb.Financiering[[#This Row],[Te financieren]]-Tb.Financiering[[#This Row],[Eigen
bijdrage]]-Tb.Financiering[[#This Row],[Andere
subsidie(s)]]-Tb.Financiering[[#This Row],[Anders]],0)</f>
        <v>0</v>
      </c>
      <c r="AZ150" s="154">
        <f>IF(Tb.Financiering[[#This Row],[Pnr.]]=AZ$7,Tb.Financiering[[#This Row],[Te financieren]]-Tb.Financiering[[#This Row],[Eigen
bijdrage]]-Tb.Financiering[[#This Row],[Andere
subsidie(s)]]-Tb.Financiering[[#This Row],[Anders]],0)</f>
        <v>0</v>
      </c>
      <c r="BA150" s="154">
        <f>IF(Tb.Financiering[[#This Row],[Pnr.]]=BA$7,Tb.Financiering[[#This Row],[Te financieren]]-Tb.Financiering[[#This Row],[Eigen
bijdrage]]-Tb.Financiering[[#This Row],[Andere
subsidie(s)]]-Tb.Financiering[[#This Row],[Anders]],0)</f>
        <v>0</v>
      </c>
      <c r="BB150" s="154">
        <f>IF(Tb.Financiering[[#This Row],[Pnr.]]=BB$7,Tb.Financiering[[#This Row],[Te financieren]]-Tb.Financiering[[#This Row],[Eigen
bijdrage]]-Tb.Financiering[[#This Row],[Andere
subsidie(s)]]-Tb.Financiering[[#This Row],[Anders]],0)</f>
        <v>0</v>
      </c>
      <c r="BC150" s="154">
        <f>IF(Tb.Financiering[[#This Row],[Pnr.]]=BC$7,Tb.Financiering[[#This Row],[Te financieren]]-Tb.Financiering[[#This Row],[Eigen
bijdrage]]-Tb.Financiering[[#This Row],[Andere
subsidie(s)]]-Tb.Financiering[[#This Row],[Anders]],0)</f>
        <v>0</v>
      </c>
      <c r="BD150" s="154">
        <f>IF(Tb.Financiering[[#This Row],[Pnr.]]=BD$7,Tb.Financiering[[#This Row],[Te financieren]]-Tb.Financiering[[#This Row],[Eigen
bijdrage]]-Tb.Financiering[[#This Row],[Andere
subsidie(s)]]-Tb.Financiering[[#This Row],[Anders]],0)</f>
        <v>0</v>
      </c>
      <c r="BE150" s="154">
        <f>IF(Tb.Financiering[[#This Row],[Pnr.]]=BE$7,Tb.Financiering[[#This Row],[Te financieren]]-Tb.Financiering[[#This Row],[Eigen
bijdrage]]-Tb.Financiering[[#This Row],[Andere
subsidie(s)]]-Tb.Financiering[[#This Row],[Anders]],0)</f>
        <v>0</v>
      </c>
      <c r="BF150" s="154">
        <f>IF(Tb.Financiering[[#This Row],[Pnr.]]=BF$7,Tb.Financiering[[#This Row],[Te financieren]]-Tb.Financiering[[#This Row],[Eigen
bijdrage]]-Tb.Financiering[[#This Row],[Andere
subsidie(s)]]-Tb.Financiering[[#This Row],[Anders]],0)</f>
        <v>0</v>
      </c>
      <c r="BG150" s="154">
        <f>IF(Tb.Financiering[[#This Row],[Pnr.]]=BG$7,Tb.Financiering[[#This Row],[Te financieren]]-Tb.Financiering[[#This Row],[Eigen
bijdrage]]-Tb.Financiering[[#This Row],[Andere
subsidie(s)]]-Tb.Financiering[[#This Row],[Anders]],0)</f>
        <v>0</v>
      </c>
      <c r="BH150" s="154">
        <f>IF(Tb.Financiering[[#This Row],[Pnr.]]=BH$7,Tb.Financiering[[#This Row],[Te financieren]]-Tb.Financiering[[#This Row],[Eigen
bijdrage]]-Tb.Financiering[[#This Row],[Andere
subsidie(s)]]-Tb.Financiering[[#This Row],[Anders]],0)</f>
        <v>0</v>
      </c>
      <c r="BI150" s="154">
        <f>IF(Tb.Financiering[[#This Row],[Pnr.]]=BI$7,Tb.Financiering[[#This Row],[Te financieren]]-Tb.Financiering[[#This Row],[Eigen
bijdrage]]-Tb.Financiering[[#This Row],[Andere
subsidie(s)]]-Tb.Financiering[[#This Row],[Anders]],0)</f>
        <v>0</v>
      </c>
      <c r="BJ150" s="154">
        <f>IF(Tb.Financiering[[#This Row],[Pnr.]]=BJ$7,Tb.Financiering[[#This Row],[Te financieren]]-Tb.Financiering[[#This Row],[Eigen
bijdrage]]-Tb.Financiering[[#This Row],[Andere
subsidie(s)]]-Tb.Financiering[[#This Row],[Anders]],0)</f>
        <v>0</v>
      </c>
      <c r="BK150" s="154">
        <f>IF(Tb.Financiering[[#This Row],[Pnr.]]=BK$7,Tb.Financiering[[#This Row],[Te financieren]]-Tb.Financiering[[#This Row],[Eigen
bijdrage]]-Tb.Financiering[[#This Row],[Andere
subsidie(s)]]-Tb.Financiering[[#This Row],[Anders]],0)</f>
        <v>0</v>
      </c>
      <c r="BL150" s="154">
        <f>IF(Tb.Financiering[[#This Row],[Pnr.]]=BL$7,Tb.Financiering[[#This Row],[Te financieren]]-Tb.Financiering[[#This Row],[Eigen
bijdrage]]-Tb.Financiering[[#This Row],[Andere
subsidie(s)]]-Tb.Financiering[[#This Row],[Anders]],0)</f>
        <v>0</v>
      </c>
      <c r="BM150" s="154">
        <f>IF(Tb.Financiering[[#This Row],[Pnr.]]=BM$7,Tb.Financiering[[#This Row],[Te financieren]]-Tb.Financiering[[#This Row],[Eigen
bijdrage]]-Tb.Financiering[[#This Row],[Andere
subsidie(s)]]-Tb.Financiering[[#This Row],[Anders]],0)</f>
        <v>0</v>
      </c>
      <c r="BN150" s="259">
        <f>IF(Tb.Financiering[[#This Row],[Pnr.]]=BN$7,Tb.Financiering[[#This Row],[Eigen
bijdrage]]+Tb.Financiering[[#This Row],[Andere
subsidie(s)]]+Tb.Financiering[[#This Row],[Anders]],0)</f>
        <v>0</v>
      </c>
      <c r="BO150" s="259">
        <f>IF(Tb.Financiering[[#This Row],[Pnr.]]=BO$7,Tb.Financiering[[#This Row],[Eigen
bijdrage]]+Tb.Financiering[[#This Row],[Andere
subsidie(s)]]+Tb.Financiering[[#This Row],[Anders]],0)</f>
        <v>0</v>
      </c>
      <c r="BP150" s="259">
        <f>IF(Tb.Financiering[[#This Row],[Pnr.]]=BP$7,Tb.Financiering[[#This Row],[Eigen
bijdrage]]+Tb.Financiering[[#This Row],[Andere
subsidie(s)]]+Tb.Financiering[[#This Row],[Anders]],0)</f>
        <v>0</v>
      </c>
      <c r="BQ150" s="259">
        <f>IF(Tb.Financiering[[#This Row],[Pnr.]]=BQ$7,Tb.Financiering[[#This Row],[Eigen
bijdrage]]+Tb.Financiering[[#This Row],[Andere
subsidie(s)]]+Tb.Financiering[[#This Row],[Anders]],0)</f>
        <v>0</v>
      </c>
      <c r="BR150" s="259">
        <f>IF(Tb.Financiering[[#This Row],[Pnr.]]=BR$7,Tb.Financiering[[#This Row],[Eigen
bijdrage]]+Tb.Financiering[[#This Row],[Andere
subsidie(s)]]+Tb.Financiering[[#This Row],[Anders]],0)</f>
        <v>0</v>
      </c>
      <c r="BS150" s="259">
        <f>IF(Tb.Financiering[[#This Row],[Pnr.]]=BS$7,Tb.Financiering[[#This Row],[Eigen
bijdrage]]+Tb.Financiering[[#This Row],[Andere
subsidie(s)]]+Tb.Financiering[[#This Row],[Anders]],0)</f>
        <v>0</v>
      </c>
      <c r="BT150" s="259">
        <f>IF(Tb.Financiering[[#This Row],[Pnr.]]=BT$7,Tb.Financiering[[#This Row],[Eigen
bijdrage]]+Tb.Financiering[[#This Row],[Andere
subsidie(s)]]+Tb.Financiering[[#This Row],[Anders]],0)</f>
        <v>0</v>
      </c>
      <c r="BU150" s="259">
        <f>IF(Tb.Financiering[[#This Row],[Pnr.]]=BU$7,Tb.Financiering[[#This Row],[Eigen
bijdrage]]+Tb.Financiering[[#This Row],[Andere
subsidie(s)]]+Tb.Financiering[[#This Row],[Anders]],0)</f>
        <v>0</v>
      </c>
      <c r="BV150" s="259">
        <f>IF(Tb.Financiering[[#This Row],[Pnr.]]=BV$7,Tb.Financiering[[#This Row],[Eigen
bijdrage]]+Tb.Financiering[[#This Row],[Andere
subsidie(s)]]+Tb.Financiering[[#This Row],[Anders]],0)</f>
        <v>0</v>
      </c>
      <c r="BW150" s="259">
        <f>IF(Tb.Financiering[[#This Row],[Pnr.]]=BW$7,Tb.Financiering[[#This Row],[Eigen
bijdrage]]+Tb.Financiering[[#This Row],[Andere
subsidie(s)]]+Tb.Financiering[[#This Row],[Anders]],0)</f>
        <v>0</v>
      </c>
      <c r="BX150" s="259">
        <f>IF(Tb.Financiering[[#This Row],[Pnr.]]=BX$7,Tb.Financiering[[#This Row],[Eigen
bijdrage]]+Tb.Financiering[[#This Row],[Andere
subsidie(s)]]+Tb.Financiering[[#This Row],[Anders]],0)</f>
        <v>0</v>
      </c>
      <c r="BY150" s="259">
        <f>IF(Tb.Financiering[[#This Row],[Pnr.]]=BY$7,Tb.Financiering[[#This Row],[Eigen
bijdrage]]+Tb.Financiering[[#This Row],[Andere
subsidie(s)]]+Tb.Financiering[[#This Row],[Anders]],0)</f>
        <v>0</v>
      </c>
      <c r="BZ150" s="259">
        <f>IF(Tb.Financiering[[#This Row],[Pnr.]]=BZ$7,Tb.Financiering[[#This Row],[Eigen
bijdrage]]+Tb.Financiering[[#This Row],[Andere
subsidie(s)]]+Tb.Financiering[[#This Row],[Anders]],0)</f>
        <v>0</v>
      </c>
      <c r="CA150" s="259">
        <f>IF(Tb.Financiering[[#This Row],[Pnr.]]=CA$7,Tb.Financiering[[#This Row],[Eigen
bijdrage]]+Tb.Financiering[[#This Row],[Andere
subsidie(s)]]+Tb.Financiering[[#This Row],[Anders]],0)</f>
        <v>0</v>
      </c>
      <c r="CB150" s="259">
        <f>IF(Tb.Financiering[[#This Row],[Pnr.]]=CB$7,Tb.Financiering[[#This Row],[Eigen
bijdrage]]+Tb.Financiering[[#This Row],[Andere
subsidie(s)]]+Tb.Financiering[[#This Row],[Anders]],0)</f>
        <v>0</v>
      </c>
      <c r="CC150" s="259">
        <f>IF(Tb.Financiering[[#This Row],[Pnr.]]=CC$7,Tb.Financiering[[#This Row],[Eigen
bijdrage]]+Tb.Financiering[[#This Row],[Andere
subsidie(s)]]+Tb.Financiering[[#This Row],[Anders]],0)</f>
        <v>0</v>
      </c>
      <c r="CD150" s="259">
        <f>IF(Tb.Financiering[[#This Row],[Pnr.]]=CD$7,Tb.Financiering[[#This Row],[Eigen
bijdrage]]+Tb.Financiering[[#This Row],[Andere
subsidie(s)]]+Tb.Financiering[[#This Row],[Anders]],0)</f>
        <v>0</v>
      </c>
      <c r="CE150" s="259">
        <f>IF(Tb.Financiering[[#This Row],[Pnr.]]=CE$7,Tb.Financiering[[#This Row],[Eigen
bijdrage]]+Tb.Financiering[[#This Row],[Andere
subsidie(s)]]+Tb.Financiering[[#This Row],[Anders]],0)</f>
        <v>0</v>
      </c>
      <c r="CF150" s="259">
        <f>IF(Tb.Financiering[[#This Row],[Pnr.]]=CF$7,Tb.Financiering[[#This Row],[Eigen
bijdrage]]+Tb.Financiering[[#This Row],[Andere
subsidie(s)]]+Tb.Financiering[[#This Row],[Anders]],0)</f>
        <v>0</v>
      </c>
      <c r="CG150" s="259">
        <f>IF(Tb.Financiering[[#This Row],[Pnr.]]=CG$7,Tb.Financiering[[#This Row],[Eigen
bijdrage]]+Tb.Financiering[[#This Row],[Andere
subsidie(s)]]+Tb.Financiering[[#This Row],[Anders]],0)</f>
        <v>0</v>
      </c>
      <c r="CH150" s="259">
        <f>IF(Tb.Financiering[[#This Row],[Pnr.]]=CH$7,Tb.Financiering[[#This Row],[Eigen
bijdrage]]+Tb.Financiering[[#This Row],[Andere
subsidie(s)]]+Tb.Financiering[[#This Row],[Anders]],0)</f>
        <v>0</v>
      </c>
      <c r="CI150" s="259">
        <f>IF(Tb.Financiering[[#This Row],[Pnr.]]=CI$7,Tb.Financiering[[#This Row],[Eigen
bijdrage]]+Tb.Financiering[[#This Row],[Andere
subsidie(s)]]+Tb.Financiering[[#This Row],[Anders]],0)</f>
        <v>0</v>
      </c>
      <c r="CJ150" s="259">
        <f>IF(Tb.Financiering[[#This Row],[Pnr.]]=CJ$7,Tb.Financiering[[#This Row],[Eigen
bijdrage]]+Tb.Financiering[[#This Row],[Andere
subsidie(s)]]+Tb.Financiering[[#This Row],[Anders]],0)</f>
        <v>0</v>
      </c>
      <c r="CK150" s="259">
        <f>IF(Tb.Financiering[[#This Row],[Pnr.]]=CK$7,Tb.Financiering[[#This Row],[Eigen
bijdrage]]+Tb.Financiering[[#This Row],[Andere
subsidie(s)]]+Tb.Financiering[[#This Row],[Anders]],0)</f>
        <v>0</v>
      </c>
      <c r="CL150" s="259">
        <f>IF(Tb.Financiering[[#This Row],[Pnr.]]=CL$7,Tb.Financiering[[#This Row],[Eigen
bijdrage]]+Tb.Financiering[[#This Row],[Andere
subsidie(s)]]+Tb.Financiering[[#This Row],[Anders]],0)</f>
        <v>0</v>
      </c>
      <c r="CM150" s="259">
        <f>IF(Tb.Financiering[[#This Row],[Pnr.]]=CM$7,Tb.Financiering[[#This Row],[Eigen
bijdrage]]+Tb.Financiering[[#This Row],[Andere
subsidie(s)]]+Tb.Financiering[[#This Row],[Anders]],0)</f>
        <v>0</v>
      </c>
      <c r="CN150" s="259">
        <f>IF(Tb.Financiering[[#This Row],[Pnr.]]=CN$7,Tb.Financiering[[#This Row],[Eigen
bijdrage]]+Tb.Financiering[[#This Row],[Andere
subsidie(s)]]+Tb.Financiering[[#This Row],[Anders]],0)</f>
        <v>0</v>
      </c>
      <c r="CO150" s="259">
        <f>IF(Tb.Financiering[[#This Row],[Pnr.]]=CO$7,Tb.Financiering[[#This Row],[Eigen
bijdrage]]+Tb.Financiering[[#This Row],[Andere
subsidie(s)]]+Tb.Financiering[[#This Row],[Anders]],0)</f>
        <v>0</v>
      </c>
      <c r="CP150" s="259">
        <f>IF(Tb.Financiering[[#This Row],[Pnr.]]=CP$7,Tb.Financiering[[#This Row],[Eigen
bijdrage]]+Tb.Financiering[[#This Row],[Andere
subsidie(s)]]+Tb.Financiering[[#This Row],[Anders]],0)</f>
        <v>0</v>
      </c>
      <c r="CQ150" s="259">
        <f>IF(Tb.Financiering[[#This Row],[Pnr.]]=CQ$7,Tb.Financiering[[#This Row],[Eigen
bijdrage]]+Tb.Financiering[[#This Row],[Andere
subsidie(s)]]+Tb.Financiering[[#This Row],[Anders]],0)</f>
        <v>0</v>
      </c>
      <c r="CR150" s="259">
        <f>IF(Tb.Financiering[[#This Row],[Pnr.]]=CR$7,Tb.Financiering[[#This Row],[Eigen
bijdrage]]+Tb.Financiering[[#This Row],[Andere
subsidie(s)]]+Tb.Financiering[[#This Row],[Anders]],0)</f>
        <v>0</v>
      </c>
      <c r="CS150" s="259">
        <f>IF(Tb.Financiering[[#This Row],[Pnr.]]=CS$7,Tb.Financiering[[#This Row],[Eigen
bijdrage]]+Tb.Financiering[[#This Row],[Andere
subsidie(s)]]+Tb.Financiering[[#This Row],[Anders]],0)</f>
        <v>0</v>
      </c>
      <c r="CT150" s="259">
        <f>IF(Tb.Financiering[[#This Row],[Pnr.]]=CT$7,Tb.Financiering[[#This Row],[Eigen
bijdrage]]+Tb.Financiering[[#This Row],[Andere
subsidie(s)]]+Tb.Financiering[[#This Row],[Anders]],0)</f>
        <v>0</v>
      </c>
      <c r="CU150" s="259">
        <f>IF(Tb.Financiering[[#This Row],[Pnr.]]=CU$7,Tb.Financiering[[#This Row],[Eigen
bijdrage]]+Tb.Financiering[[#This Row],[Andere
subsidie(s)]]+Tb.Financiering[[#This Row],[Anders]],0)</f>
        <v>0</v>
      </c>
      <c r="CV150" s="259">
        <f>IF(Tb.Financiering[[#This Row],[Pnr.]]=CV$7,Tb.Financiering[[#This Row],[Eigen
bijdrage]]+Tb.Financiering[[#This Row],[Andere
subsidie(s)]]+Tb.Financiering[[#This Row],[Anders]],0)</f>
        <v>0</v>
      </c>
      <c r="CW150" s="259">
        <f>IF(Tb.Financiering[[#This Row],[Pnr.]]=CW$7,Tb.Financiering[[#This Row],[Eigen
bijdrage]]+Tb.Financiering[[#This Row],[Andere
subsidie(s)]]+Tb.Financiering[[#This Row],[Anders]],0)</f>
        <v>0</v>
      </c>
      <c r="CX150" s="259">
        <f>IF(Tb.Financiering[[#This Row],[Pnr.]]=CX$7,Tb.Financiering[[#This Row],[Eigen
bijdrage]]+Tb.Financiering[[#This Row],[Andere
subsidie(s)]]+Tb.Financiering[[#This Row],[Anders]],0)</f>
        <v>0</v>
      </c>
      <c r="CY150" s="259">
        <f>IF(Tb.Financiering[[#This Row],[Pnr.]]=CY$7,Tb.Financiering[[#This Row],[Eigen
bijdrage]]+Tb.Financiering[[#This Row],[Andere
subsidie(s)]]+Tb.Financiering[[#This Row],[Anders]],0)</f>
        <v>0</v>
      </c>
      <c r="CZ150" s="259">
        <f>IF(Tb.Financiering[[#This Row],[Pnr.]]=CZ$7,Tb.Financiering[[#This Row],[Eigen
bijdrage]]+Tb.Financiering[[#This Row],[Andere
subsidie(s)]]+Tb.Financiering[[#This Row],[Anders]],0)</f>
        <v>0</v>
      </c>
      <c r="DA150" s="259">
        <f>IF(Tb.Financiering[[#This Row],[Pnr.]]=DA$7,Tb.Financiering[[#This Row],[Eigen
bijdrage]]+Tb.Financiering[[#This Row],[Andere
subsidie(s)]]+Tb.Financiering[[#This Row],[Anders]],0)</f>
        <v>0</v>
      </c>
      <c r="DB150" s="259">
        <f>IF(Tb.Financiering[[#This Row],[Pnr.]]=DB$7,Tb.Financiering[[#This Row],[Eigen
bijdrage]]+Tb.Financiering[[#This Row],[Andere
subsidie(s)]]+Tb.Financiering[[#This Row],[Anders]],0)</f>
        <v>0</v>
      </c>
      <c r="DC150" s="259">
        <f>IF(Tb.Financiering[[#This Row],[Pnr.]]=DC$7,Tb.Financiering[[#This Row],[Eigen
bijdrage]]+Tb.Financiering[[#This Row],[Andere
subsidie(s)]]+Tb.Financiering[[#This Row],[Anders]],0)</f>
        <v>0</v>
      </c>
      <c r="DD150" s="259">
        <f>IF(Tb.Financiering[[#This Row],[Pnr.]]=DD$7,Tb.Financiering[[#This Row],[Eigen
bijdrage]]+Tb.Financiering[[#This Row],[Andere
subsidie(s)]]+Tb.Financiering[[#This Row],[Anders]],0)</f>
        <v>0</v>
      </c>
      <c r="DE150" s="259">
        <f>IF(Tb.Financiering[[#This Row],[Pnr.]]=DE$7,Tb.Financiering[[#This Row],[Eigen
bijdrage]]+Tb.Financiering[[#This Row],[Andere
subsidie(s)]]+Tb.Financiering[[#This Row],[Anders]],0)</f>
        <v>0</v>
      </c>
      <c r="DF150" s="259">
        <f>IF(Tb.Financiering[[#This Row],[Pnr.]]=DF$7,Tb.Financiering[[#This Row],[Eigen
bijdrage]]+Tb.Financiering[[#This Row],[Andere
subsidie(s)]]+Tb.Financiering[[#This Row],[Anders]],0)</f>
        <v>0</v>
      </c>
      <c r="DG150" s="259">
        <f>IF(Tb.Financiering[[#This Row],[Pnr.]]=DG$7,Tb.Financiering[[#This Row],[Eigen
bijdrage]]+Tb.Financiering[[#This Row],[Andere
subsidie(s)]]+Tb.Financiering[[#This Row],[Anders]],0)</f>
        <v>0</v>
      </c>
      <c r="DH150" s="259">
        <f>IF(Tb.Financiering[[#This Row],[Pnr.]]=DH$7,Tb.Financiering[[#This Row],[Eigen
bijdrage]]+Tb.Financiering[[#This Row],[Andere
subsidie(s)]]+Tb.Financiering[[#This Row],[Anders]],0)</f>
        <v>0</v>
      </c>
      <c r="DI150" s="259">
        <f>IF(Tb.Financiering[[#This Row],[Pnr.]]=DI$7,Tb.Financiering[[#This Row],[Eigen
bijdrage]]+Tb.Financiering[[#This Row],[Andere
subsidie(s)]]+Tb.Financiering[[#This Row],[Anders]],0)</f>
        <v>0</v>
      </c>
      <c r="DJ150" s="259">
        <f>IF(Tb.Financiering[[#This Row],[Pnr.]]=DJ$7,Tb.Financiering[[#This Row],[Eigen
bijdrage]]+Tb.Financiering[[#This Row],[Andere
subsidie(s)]]+Tb.Financiering[[#This Row],[Anders]],0)</f>
        <v>0</v>
      </c>
      <c r="DK150" s="259">
        <f>IF(Tb.Financiering[[#This Row],[Pnr.]]=DK$7,Tb.Financiering[[#This Row],[Eigen
bijdrage]]+Tb.Financiering[[#This Row],[Andere
subsidie(s)]]+Tb.Financiering[[#This Row],[Anders]],0)</f>
        <v>0</v>
      </c>
      <c r="XEZ150" s="267"/>
      <c r="XFA150" s="267"/>
      <c r="XFB150" s="267"/>
      <c r="XFC150" s="267"/>
      <c r="XFD150" s="31"/>
    </row>
    <row r="151" spans="1:115 16380:16384" s="4" customFormat="1" x14ac:dyDescent="0.3">
      <c r="A151" s="31"/>
      <c r="B151" s="147"/>
      <c r="C151" s="147"/>
      <c r="D151" s="11">
        <f>SUMIF(Tbl.Kosten[PSAnr.],Tb.Financiering[[#This Row],[PSAnr.]],Tbl.Kosten[Totaal kosten])</f>
        <v>0</v>
      </c>
      <c r="E151" s="164">
        <f>SUMIF(Tbl.Kosten[PSAnr.],Tb.Financiering[[#This Row],[PSAnr.]],Tbl.Kosten[Subsidie])</f>
        <v>0</v>
      </c>
      <c r="F151" s="165"/>
      <c r="G151" s="164">
        <f>Tb.Financiering[[#This Row],[Begrote kosten]]-Tb.Financiering[[#This Row],[Berekende GLB subsidie]]-Tb.Financiering[[#This Row],[Correctie GLB subsidie]]</f>
        <v>0</v>
      </c>
      <c r="H151" s="166"/>
      <c r="I151" s="166"/>
      <c r="J151" s="166"/>
      <c r="K151" s="162"/>
      <c r="L151" s="97">
        <f>Tb.Financiering[[#This Row],[Te financieren]]-SUM(Tb.Financiering[[#This Row],[Eigen
bijdrage]:[Anders]])</f>
        <v>0</v>
      </c>
      <c r="M151" s="170" t="str">
        <f>IFERROR(VLOOKUP(Tb.Financiering[[#This Row],[Partnernaam]],Tbl.Projectpartners[[Naam]:[PNr.]],9,FALSE),"")</f>
        <v/>
      </c>
      <c r="N151" s="152" t="str">
        <f>IFERROR(VLOOKUP(Tb.Financiering[[#This Row],[Subsidiabele activiteit]],Tbl.Subsidiehoogte[[Subsidieactiviteit]:[SAnr.]],3,FALSE),"")</f>
        <v/>
      </c>
      <c r="O151" s="152" t="str">
        <f>_xlfn.CONCAT(Tb.Financiering[[#This Row],[Pnr.]],Tb.Financiering[[#This Row],[SAnr.]])</f>
        <v/>
      </c>
      <c r="P151" s="154">
        <f>IF(Tb.Financiering[[#This Row],[Pnr.]]=P$7,Tb.Financiering[[#This Row],[Te financieren]]-Tb.Financiering[[#This Row],[Eigen
bijdrage]]-Tb.Financiering[[#This Row],[Andere
subsidie(s)]]-Tb.Financiering[[#This Row],[Anders]],0)</f>
        <v>0</v>
      </c>
      <c r="Q151" s="154">
        <f>IF(Tb.Financiering[[#This Row],[Pnr.]]=Q$7,Tb.Financiering[[#This Row],[Te financieren]]-Tb.Financiering[[#This Row],[Eigen
bijdrage]]-Tb.Financiering[[#This Row],[Andere
subsidie(s)]]-Tb.Financiering[[#This Row],[Anders]],0)</f>
        <v>0</v>
      </c>
      <c r="R151" s="154">
        <f>IF(Tb.Financiering[[#This Row],[Pnr.]]=R$7,Tb.Financiering[[#This Row],[Te financieren]]-Tb.Financiering[[#This Row],[Eigen
bijdrage]]-Tb.Financiering[[#This Row],[Andere
subsidie(s)]]-Tb.Financiering[[#This Row],[Anders]],0)</f>
        <v>0</v>
      </c>
      <c r="S151" s="154">
        <f>IF(Tb.Financiering[[#This Row],[Pnr.]]=S$7,Tb.Financiering[[#This Row],[Te financieren]]-Tb.Financiering[[#This Row],[Eigen
bijdrage]]-Tb.Financiering[[#This Row],[Andere
subsidie(s)]]-Tb.Financiering[[#This Row],[Anders]],0)</f>
        <v>0</v>
      </c>
      <c r="T151" s="154">
        <f>IF(Tb.Financiering[[#This Row],[Pnr.]]=T$7,Tb.Financiering[[#This Row],[Te financieren]]-Tb.Financiering[[#This Row],[Eigen
bijdrage]]-Tb.Financiering[[#This Row],[Andere
subsidie(s)]]-Tb.Financiering[[#This Row],[Anders]],0)</f>
        <v>0</v>
      </c>
      <c r="U151" s="154">
        <f>IF(Tb.Financiering[[#This Row],[Pnr.]]=U$7,Tb.Financiering[[#This Row],[Te financieren]]-Tb.Financiering[[#This Row],[Eigen
bijdrage]]-Tb.Financiering[[#This Row],[Andere
subsidie(s)]]-Tb.Financiering[[#This Row],[Anders]],0)</f>
        <v>0</v>
      </c>
      <c r="V151" s="154">
        <f>IF(Tb.Financiering[[#This Row],[Pnr.]]=V$7,Tb.Financiering[[#This Row],[Te financieren]]-Tb.Financiering[[#This Row],[Eigen
bijdrage]]-Tb.Financiering[[#This Row],[Andere
subsidie(s)]]-Tb.Financiering[[#This Row],[Anders]],0)</f>
        <v>0</v>
      </c>
      <c r="W151" s="154">
        <f>IF(Tb.Financiering[[#This Row],[Pnr.]]=W$7,Tb.Financiering[[#This Row],[Te financieren]]-Tb.Financiering[[#This Row],[Eigen
bijdrage]]-Tb.Financiering[[#This Row],[Andere
subsidie(s)]]-Tb.Financiering[[#This Row],[Anders]],0)</f>
        <v>0</v>
      </c>
      <c r="X151" s="154">
        <f>IF(Tb.Financiering[[#This Row],[Pnr.]]=X$7,Tb.Financiering[[#This Row],[Te financieren]]-Tb.Financiering[[#This Row],[Eigen
bijdrage]]-Tb.Financiering[[#This Row],[Andere
subsidie(s)]]-Tb.Financiering[[#This Row],[Anders]],0)</f>
        <v>0</v>
      </c>
      <c r="Y151" s="154">
        <f>IF(Tb.Financiering[[#This Row],[Pnr.]]=Y$7,Tb.Financiering[[#This Row],[Te financieren]]-Tb.Financiering[[#This Row],[Eigen
bijdrage]]-Tb.Financiering[[#This Row],[Andere
subsidie(s)]]-Tb.Financiering[[#This Row],[Anders]],0)</f>
        <v>0</v>
      </c>
      <c r="Z151" s="154">
        <f>IF(Tb.Financiering[[#This Row],[Pnr.]]=Z$7,Tb.Financiering[[#This Row],[Te financieren]]-Tb.Financiering[[#This Row],[Eigen
bijdrage]]-Tb.Financiering[[#This Row],[Andere
subsidie(s)]]-Tb.Financiering[[#This Row],[Anders]],0)</f>
        <v>0</v>
      </c>
      <c r="AA151" s="154">
        <f>IF(Tb.Financiering[[#This Row],[Pnr.]]=AA$7,Tb.Financiering[[#This Row],[Te financieren]]-Tb.Financiering[[#This Row],[Eigen
bijdrage]]-Tb.Financiering[[#This Row],[Andere
subsidie(s)]]-Tb.Financiering[[#This Row],[Anders]],0)</f>
        <v>0</v>
      </c>
      <c r="AB151" s="154">
        <f>IF(Tb.Financiering[[#This Row],[Pnr.]]=AB$7,Tb.Financiering[[#This Row],[Te financieren]]-Tb.Financiering[[#This Row],[Eigen
bijdrage]]-Tb.Financiering[[#This Row],[Andere
subsidie(s)]]-Tb.Financiering[[#This Row],[Anders]],0)</f>
        <v>0</v>
      </c>
      <c r="AC151" s="154">
        <f>IF(Tb.Financiering[[#This Row],[Pnr.]]=AC$7,Tb.Financiering[[#This Row],[Te financieren]]-Tb.Financiering[[#This Row],[Eigen
bijdrage]]-Tb.Financiering[[#This Row],[Andere
subsidie(s)]]-Tb.Financiering[[#This Row],[Anders]],0)</f>
        <v>0</v>
      </c>
      <c r="AD151" s="154">
        <f>IF(Tb.Financiering[[#This Row],[Pnr.]]=AD$7,Tb.Financiering[[#This Row],[Te financieren]]-Tb.Financiering[[#This Row],[Eigen
bijdrage]]-Tb.Financiering[[#This Row],[Andere
subsidie(s)]]-Tb.Financiering[[#This Row],[Anders]],0)</f>
        <v>0</v>
      </c>
      <c r="AE151" s="154">
        <f>IF(Tb.Financiering[[#This Row],[Pnr.]]=AE$7,Tb.Financiering[[#This Row],[Te financieren]]-Tb.Financiering[[#This Row],[Eigen
bijdrage]]-Tb.Financiering[[#This Row],[Andere
subsidie(s)]]-Tb.Financiering[[#This Row],[Anders]],0)</f>
        <v>0</v>
      </c>
      <c r="AF151" s="154">
        <f>IF(Tb.Financiering[[#This Row],[Pnr.]]=AF$7,Tb.Financiering[[#This Row],[Te financieren]]-Tb.Financiering[[#This Row],[Eigen
bijdrage]]-Tb.Financiering[[#This Row],[Andere
subsidie(s)]]-Tb.Financiering[[#This Row],[Anders]],0)</f>
        <v>0</v>
      </c>
      <c r="AG151" s="154">
        <f>IF(Tb.Financiering[[#This Row],[Pnr.]]=AG$7,Tb.Financiering[[#This Row],[Te financieren]]-Tb.Financiering[[#This Row],[Eigen
bijdrage]]-Tb.Financiering[[#This Row],[Andere
subsidie(s)]]-Tb.Financiering[[#This Row],[Anders]],0)</f>
        <v>0</v>
      </c>
      <c r="AH151" s="154">
        <f>IF(Tb.Financiering[[#This Row],[Pnr.]]=AH$7,Tb.Financiering[[#This Row],[Te financieren]]-Tb.Financiering[[#This Row],[Eigen
bijdrage]]-Tb.Financiering[[#This Row],[Andere
subsidie(s)]]-Tb.Financiering[[#This Row],[Anders]],0)</f>
        <v>0</v>
      </c>
      <c r="AI151" s="154">
        <f>IF(Tb.Financiering[[#This Row],[Pnr.]]=AI$7,Tb.Financiering[[#This Row],[Te financieren]]-Tb.Financiering[[#This Row],[Eigen
bijdrage]]-Tb.Financiering[[#This Row],[Andere
subsidie(s)]]-Tb.Financiering[[#This Row],[Anders]],0)</f>
        <v>0</v>
      </c>
      <c r="AJ151" s="154">
        <f>IF(Tb.Financiering[[#This Row],[Pnr.]]=AJ$7,Tb.Financiering[[#This Row],[Te financieren]]-Tb.Financiering[[#This Row],[Eigen
bijdrage]]-Tb.Financiering[[#This Row],[Andere
subsidie(s)]]-Tb.Financiering[[#This Row],[Anders]],0)</f>
        <v>0</v>
      </c>
      <c r="AK151" s="154">
        <f>IF(Tb.Financiering[[#This Row],[Pnr.]]=AK$7,Tb.Financiering[[#This Row],[Te financieren]]-Tb.Financiering[[#This Row],[Eigen
bijdrage]]-Tb.Financiering[[#This Row],[Andere
subsidie(s)]]-Tb.Financiering[[#This Row],[Anders]],0)</f>
        <v>0</v>
      </c>
      <c r="AL151" s="154">
        <f>IF(Tb.Financiering[[#This Row],[Pnr.]]=AL$7,Tb.Financiering[[#This Row],[Te financieren]]-Tb.Financiering[[#This Row],[Eigen
bijdrage]]-Tb.Financiering[[#This Row],[Andere
subsidie(s)]]-Tb.Financiering[[#This Row],[Anders]],0)</f>
        <v>0</v>
      </c>
      <c r="AM151" s="154">
        <f>IF(Tb.Financiering[[#This Row],[Pnr.]]=AM$7,Tb.Financiering[[#This Row],[Te financieren]]-Tb.Financiering[[#This Row],[Eigen
bijdrage]]-Tb.Financiering[[#This Row],[Andere
subsidie(s)]]-Tb.Financiering[[#This Row],[Anders]],0)</f>
        <v>0</v>
      </c>
      <c r="AN151" s="154">
        <f>IF(Tb.Financiering[[#This Row],[Pnr.]]=AN$7,Tb.Financiering[[#This Row],[Te financieren]]-Tb.Financiering[[#This Row],[Eigen
bijdrage]]-Tb.Financiering[[#This Row],[Andere
subsidie(s)]]-Tb.Financiering[[#This Row],[Anders]],0)</f>
        <v>0</v>
      </c>
      <c r="AO151" s="154">
        <f>IF(Tb.Financiering[[#This Row],[Pnr.]]=AO$7,Tb.Financiering[[#This Row],[Te financieren]]-Tb.Financiering[[#This Row],[Eigen
bijdrage]]-Tb.Financiering[[#This Row],[Andere
subsidie(s)]]-Tb.Financiering[[#This Row],[Anders]],0)</f>
        <v>0</v>
      </c>
      <c r="AP151" s="154">
        <f>IF(Tb.Financiering[[#This Row],[Pnr.]]=AP$7,Tb.Financiering[[#This Row],[Te financieren]]-Tb.Financiering[[#This Row],[Eigen
bijdrage]]-Tb.Financiering[[#This Row],[Andere
subsidie(s)]]-Tb.Financiering[[#This Row],[Anders]],0)</f>
        <v>0</v>
      </c>
      <c r="AQ151" s="154">
        <f>IF(Tb.Financiering[[#This Row],[Pnr.]]=AQ$7,Tb.Financiering[[#This Row],[Te financieren]]-Tb.Financiering[[#This Row],[Eigen
bijdrage]]-Tb.Financiering[[#This Row],[Andere
subsidie(s)]]-Tb.Financiering[[#This Row],[Anders]],0)</f>
        <v>0</v>
      </c>
      <c r="AR151" s="154">
        <f>IF(Tb.Financiering[[#This Row],[Pnr.]]=AR$7,Tb.Financiering[[#This Row],[Te financieren]]-Tb.Financiering[[#This Row],[Eigen
bijdrage]]-Tb.Financiering[[#This Row],[Andere
subsidie(s)]]-Tb.Financiering[[#This Row],[Anders]],0)</f>
        <v>0</v>
      </c>
      <c r="AS151" s="154">
        <f>IF(Tb.Financiering[[#This Row],[Pnr.]]=AS$7,Tb.Financiering[[#This Row],[Te financieren]]-Tb.Financiering[[#This Row],[Eigen
bijdrage]]-Tb.Financiering[[#This Row],[Andere
subsidie(s)]]-Tb.Financiering[[#This Row],[Anders]],0)</f>
        <v>0</v>
      </c>
      <c r="AT151" s="154">
        <f>IF(Tb.Financiering[[#This Row],[Pnr.]]=AT$7,Tb.Financiering[[#This Row],[Te financieren]]-Tb.Financiering[[#This Row],[Eigen
bijdrage]]-Tb.Financiering[[#This Row],[Andere
subsidie(s)]]-Tb.Financiering[[#This Row],[Anders]],0)</f>
        <v>0</v>
      </c>
      <c r="AU151" s="154">
        <f>IF(Tb.Financiering[[#This Row],[Pnr.]]=AU$7,Tb.Financiering[[#This Row],[Te financieren]]-Tb.Financiering[[#This Row],[Eigen
bijdrage]]-Tb.Financiering[[#This Row],[Andere
subsidie(s)]]-Tb.Financiering[[#This Row],[Anders]],0)</f>
        <v>0</v>
      </c>
      <c r="AV151" s="154">
        <f>IF(Tb.Financiering[[#This Row],[Pnr.]]=AV$7,Tb.Financiering[[#This Row],[Te financieren]]-Tb.Financiering[[#This Row],[Eigen
bijdrage]]-Tb.Financiering[[#This Row],[Andere
subsidie(s)]]-Tb.Financiering[[#This Row],[Anders]],0)</f>
        <v>0</v>
      </c>
      <c r="AW151" s="154">
        <f>IF(Tb.Financiering[[#This Row],[Pnr.]]=AW$7,Tb.Financiering[[#This Row],[Te financieren]]-Tb.Financiering[[#This Row],[Eigen
bijdrage]]-Tb.Financiering[[#This Row],[Andere
subsidie(s)]]-Tb.Financiering[[#This Row],[Anders]],0)</f>
        <v>0</v>
      </c>
      <c r="AX151" s="154">
        <f>IF(Tb.Financiering[[#This Row],[Pnr.]]=AX$7,Tb.Financiering[[#This Row],[Te financieren]]-Tb.Financiering[[#This Row],[Eigen
bijdrage]]-Tb.Financiering[[#This Row],[Andere
subsidie(s)]]-Tb.Financiering[[#This Row],[Anders]],0)</f>
        <v>0</v>
      </c>
      <c r="AY151" s="154">
        <f>IF(Tb.Financiering[[#This Row],[Pnr.]]=AY$7,Tb.Financiering[[#This Row],[Te financieren]]-Tb.Financiering[[#This Row],[Eigen
bijdrage]]-Tb.Financiering[[#This Row],[Andere
subsidie(s)]]-Tb.Financiering[[#This Row],[Anders]],0)</f>
        <v>0</v>
      </c>
      <c r="AZ151" s="154">
        <f>IF(Tb.Financiering[[#This Row],[Pnr.]]=AZ$7,Tb.Financiering[[#This Row],[Te financieren]]-Tb.Financiering[[#This Row],[Eigen
bijdrage]]-Tb.Financiering[[#This Row],[Andere
subsidie(s)]]-Tb.Financiering[[#This Row],[Anders]],0)</f>
        <v>0</v>
      </c>
      <c r="BA151" s="154">
        <f>IF(Tb.Financiering[[#This Row],[Pnr.]]=BA$7,Tb.Financiering[[#This Row],[Te financieren]]-Tb.Financiering[[#This Row],[Eigen
bijdrage]]-Tb.Financiering[[#This Row],[Andere
subsidie(s)]]-Tb.Financiering[[#This Row],[Anders]],0)</f>
        <v>0</v>
      </c>
      <c r="BB151" s="154">
        <f>IF(Tb.Financiering[[#This Row],[Pnr.]]=BB$7,Tb.Financiering[[#This Row],[Te financieren]]-Tb.Financiering[[#This Row],[Eigen
bijdrage]]-Tb.Financiering[[#This Row],[Andere
subsidie(s)]]-Tb.Financiering[[#This Row],[Anders]],0)</f>
        <v>0</v>
      </c>
      <c r="BC151" s="154">
        <f>IF(Tb.Financiering[[#This Row],[Pnr.]]=BC$7,Tb.Financiering[[#This Row],[Te financieren]]-Tb.Financiering[[#This Row],[Eigen
bijdrage]]-Tb.Financiering[[#This Row],[Andere
subsidie(s)]]-Tb.Financiering[[#This Row],[Anders]],0)</f>
        <v>0</v>
      </c>
      <c r="BD151" s="154">
        <f>IF(Tb.Financiering[[#This Row],[Pnr.]]=BD$7,Tb.Financiering[[#This Row],[Te financieren]]-Tb.Financiering[[#This Row],[Eigen
bijdrage]]-Tb.Financiering[[#This Row],[Andere
subsidie(s)]]-Tb.Financiering[[#This Row],[Anders]],0)</f>
        <v>0</v>
      </c>
      <c r="BE151" s="154">
        <f>IF(Tb.Financiering[[#This Row],[Pnr.]]=BE$7,Tb.Financiering[[#This Row],[Te financieren]]-Tb.Financiering[[#This Row],[Eigen
bijdrage]]-Tb.Financiering[[#This Row],[Andere
subsidie(s)]]-Tb.Financiering[[#This Row],[Anders]],0)</f>
        <v>0</v>
      </c>
      <c r="BF151" s="154">
        <f>IF(Tb.Financiering[[#This Row],[Pnr.]]=BF$7,Tb.Financiering[[#This Row],[Te financieren]]-Tb.Financiering[[#This Row],[Eigen
bijdrage]]-Tb.Financiering[[#This Row],[Andere
subsidie(s)]]-Tb.Financiering[[#This Row],[Anders]],0)</f>
        <v>0</v>
      </c>
      <c r="BG151" s="154">
        <f>IF(Tb.Financiering[[#This Row],[Pnr.]]=BG$7,Tb.Financiering[[#This Row],[Te financieren]]-Tb.Financiering[[#This Row],[Eigen
bijdrage]]-Tb.Financiering[[#This Row],[Andere
subsidie(s)]]-Tb.Financiering[[#This Row],[Anders]],0)</f>
        <v>0</v>
      </c>
      <c r="BH151" s="154">
        <f>IF(Tb.Financiering[[#This Row],[Pnr.]]=BH$7,Tb.Financiering[[#This Row],[Te financieren]]-Tb.Financiering[[#This Row],[Eigen
bijdrage]]-Tb.Financiering[[#This Row],[Andere
subsidie(s)]]-Tb.Financiering[[#This Row],[Anders]],0)</f>
        <v>0</v>
      </c>
      <c r="BI151" s="154">
        <f>IF(Tb.Financiering[[#This Row],[Pnr.]]=BI$7,Tb.Financiering[[#This Row],[Te financieren]]-Tb.Financiering[[#This Row],[Eigen
bijdrage]]-Tb.Financiering[[#This Row],[Andere
subsidie(s)]]-Tb.Financiering[[#This Row],[Anders]],0)</f>
        <v>0</v>
      </c>
      <c r="BJ151" s="154">
        <f>IF(Tb.Financiering[[#This Row],[Pnr.]]=BJ$7,Tb.Financiering[[#This Row],[Te financieren]]-Tb.Financiering[[#This Row],[Eigen
bijdrage]]-Tb.Financiering[[#This Row],[Andere
subsidie(s)]]-Tb.Financiering[[#This Row],[Anders]],0)</f>
        <v>0</v>
      </c>
      <c r="BK151" s="154">
        <f>IF(Tb.Financiering[[#This Row],[Pnr.]]=BK$7,Tb.Financiering[[#This Row],[Te financieren]]-Tb.Financiering[[#This Row],[Eigen
bijdrage]]-Tb.Financiering[[#This Row],[Andere
subsidie(s)]]-Tb.Financiering[[#This Row],[Anders]],0)</f>
        <v>0</v>
      </c>
      <c r="BL151" s="154">
        <f>IF(Tb.Financiering[[#This Row],[Pnr.]]=BL$7,Tb.Financiering[[#This Row],[Te financieren]]-Tb.Financiering[[#This Row],[Eigen
bijdrage]]-Tb.Financiering[[#This Row],[Andere
subsidie(s)]]-Tb.Financiering[[#This Row],[Anders]],0)</f>
        <v>0</v>
      </c>
      <c r="BM151" s="154">
        <f>IF(Tb.Financiering[[#This Row],[Pnr.]]=BM$7,Tb.Financiering[[#This Row],[Te financieren]]-Tb.Financiering[[#This Row],[Eigen
bijdrage]]-Tb.Financiering[[#This Row],[Andere
subsidie(s)]]-Tb.Financiering[[#This Row],[Anders]],0)</f>
        <v>0</v>
      </c>
      <c r="BN151" s="259">
        <f>IF(Tb.Financiering[[#This Row],[Pnr.]]=BN$7,Tb.Financiering[[#This Row],[Eigen
bijdrage]]+Tb.Financiering[[#This Row],[Andere
subsidie(s)]]+Tb.Financiering[[#This Row],[Anders]],0)</f>
        <v>0</v>
      </c>
      <c r="BO151" s="259">
        <f>IF(Tb.Financiering[[#This Row],[Pnr.]]=BO$7,Tb.Financiering[[#This Row],[Eigen
bijdrage]]+Tb.Financiering[[#This Row],[Andere
subsidie(s)]]+Tb.Financiering[[#This Row],[Anders]],0)</f>
        <v>0</v>
      </c>
      <c r="BP151" s="259">
        <f>IF(Tb.Financiering[[#This Row],[Pnr.]]=BP$7,Tb.Financiering[[#This Row],[Eigen
bijdrage]]+Tb.Financiering[[#This Row],[Andere
subsidie(s)]]+Tb.Financiering[[#This Row],[Anders]],0)</f>
        <v>0</v>
      </c>
      <c r="BQ151" s="259">
        <f>IF(Tb.Financiering[[#This Row],[Pnr.]]=BQ$7,Tb.Financiering[[#This Row],[Eigen
bijdrage]]+Tb.Financiering[[#This Row],[Andere
subsidie(s)]]+Tb.Financiering[[#This Row],[Anders]],0)</f>
        <v>0</v>
      </c>
      <c r="BR151" s="259">
        <f>IF(Tb.Financiering[[#This Row],[Pnr.]]=BR$7,Tb.Financiering[[#This Row],[Eigen
bijdrage]]+Tb.Financiering[[#This Row],[Andere
subsidie(s)]]+Tb.Financiering[[#This Row],[Anders]],0)</f>
        <v>0</v>
      </c>
      <c r="BS151" s="259">
        <f>IF(Tb.Financiering[[#This Row],[Pnr.]]=BS$7,Tb.Financiering[[#This Row],[Eigen
bijdrage]]+Tb.Financiering[[#This Row],[Andere
subsidie(s)]]+Tb.Financiering[[#This Row],[Anders]],0)</f>
        <v>0</v>
      </c>
      <c r="BT151" s="259">
        <f>IF(Tb.Financiering[[#This Row],[Pnr.]]=BT$7,Tb.Financiering[[#This Row],[Eigen
bijdrage]]+Tb.Financiering[[#This Row],[Andere
subsidie(s)]]+Tb.Financiering[[#This Row],[Anders]],0)</f>
        <v>0</v>
      </c>
      <c r="BU151" s="259">
        <f>IF(Tb.Financiering[[#This Row],[Pnr.]]=BU$7,Tb.Financiering[[#This Row],[Eigen
bijdrage]]+Tb.Financiering[[#This Row],[Andere
subsidie(s)]]+Tb.Financiering[[#This Row],[Anders]],0)</f>
        <v>0</v>
      </c>
      <c r="BV151" s="259">
        <f>IF(Tb.Financiering[[#This Row],[Pnr.]]=BV$7,Tb.Financiering[[#This Row],[Eigen
bijdrage]]+Tb.Financiering[[#This Row],[Andere
subsidie(s)]]+Tb.Financiering[[#This Row],[Anders]],0)</f>
        <v>0</v>
      </c>
      <c r="BW151" s="259">
        <f>IF(Tb.Financiering[[#This Row],[Pnr.]]=BW$7,Tb.Financiering[[#This Row],[Eigen
bijdrage]]+Tb.Financiering[[#This Row],[Andere
subsidie(s)]]+Tb.Financiering[[#This Row],[Anders]],0)</f>
        <v>0</v>
      </c>
      <c r="BX151" s="259">
        <f>IF(Tb.Financiering[[#This Row],[Pnr.]]=BX$7,Tb.Financiering[[#This Row],[Eigen
bijdrage]]+Tb.Financiering[[#This Row],[Andere
subsidie(s)]]+Tb.Financiering[[#This Row],[Anders]],0)</f>
        <v>0</v>
      </c>
      <c r="BY151" s="259">
        <f>IF(Tb.Financiering[[#This Row],[Pnr.]]=BY$7,Tb.Financiering[[#This Row],[Eigen
bijdrage]]+Tb.Financiering[[#This Row],[Andere
subsidie(s)]]+Tb.Financiering[[#This Row],[Anders]],0)</f>
        <v>0</v>
      </c>
      <c r="BZ151" s="259">
        <f>IF(Tb.Financiering[[#This Row],[Pnr.]]=BZ$7,Tb.Financiering[[#This Row],[Eigen
bijdrage]]+Tb.Financiering[[#This Row],[Andere
subsidie(s)]]+Tb.Financiering[[#This Row],[Anders]],0)</f>
        <v>0</v>
      </c>
      <c r="CA151" s="259">
        <f>IF(Tb.Financiering[[#This Row],[Pnr.]]=CA$7,Tb.Financiering[[#This Row],[Eigen
bijdrage]]+Tb.Financiering[[#This Row],[Andere
subsidie(s)]]+Tb.Financiering[[#This Row],[Anders]],0)</f>
        <v>0</v>
      </c>
      <c r="CB151" s="259">
        <f>IF(Tb.Financiering[[#This Row],[Pnr.]]=CB$7,Tb.Financiering[[#This Row],[Eigen
bijdrage]]+Tb.Financiering[[#This Row],[Andere
subsidie(s)]]+Tb.Financiering[[#This Row],[Anders]],0)</f>
        <v>0</v>
      </c>
      <c r="CC151" s="259">
        <f>IF(Tb.Financiering[[#This Row],[Pnr.]]=CC$7,Tb.Financiering[[#This Row],[Eigen
bijdrage]]+Tb.Financiering[[#This Row],[Andere
subsidie(s)]]+Tb.Financiering[[#This Row],[Anders]],0)</f>
        <v>0</v>
      </c>
      <c r="CD151" s="259">
        <f>IF(Tb.Financiering[[#This Row],[Pnr.]]=CD$7,Tb.Financiering[[#This Row],[Eigen
bijdrage]]+Tb.Financiering[[#This Row],[Andere
subsidie(s)]]+Tb.Financiering[[#This Row],[Anders]],0)</f>
        <v>0</v>
      </c>
      <c r="CE151" s="259">
        <f>IF(Tb.Financiering[[#This Row],[Pnr.]]=CE$7,Tb.Financiering[[#This Row],[Eigen
bijdrage]]+Tb.Financiering[[#This Row],[Andere
subsidie(s)]]+Tb.Financiering[[#This Row],[Anders]],0)</f>
        <v>0</v>
      </c>
      <c r="CF151" s="259">
        <f>IF(Tb.Financiering[[#This Row],[Pnr.]]=CF$7,Tb.Financiering[[#This Row],[Eigen
bijdrage]]+Tb.Financiering[[#This Row],[Andere
subsidie(s)]]+Tb.Financiering[[#This Row],[Anders]],0)</f>
        <v>0</v>
      </c>
      <c r="CG151" s="259">
        <f>IF(Tb.Financiering[[#This Row],[Pnr.]]=CG$7,Tb.Financiering[[#This Row],[Eigen
bijdrage]]+Tb.Financiering[[#This Row],[Andere
subsidie(s)]]+Tb.Financiering[[#This Row],[Anders]],0)</f>
        <v>0</v>
      </c>
      <c r="CH151" s="259">
        <f>IF(Tb.Financiering[[#This Row],[Pnr.]]=CH$7,Tb.Financiering[[#This Row],[Eigen
bijdrage]]+Tb.Financiering[[#This Row],[Andere
subsidie(s)]]+Tb.Financiering[[#This Row],[Anders]],0)</f>
        <v>0</v>
      </c>
      <c r="CI151" s="259">
        <f>IF(Tb.Financiering[[#This Row],[Pnr.]]=CI$7,Tb.Financiering[[#This Row],[Eigen
bijdrage]]+Tb.Financiering[[#This Row],[Andere
subsidie(s)]]+Tb.Financiering[[#This Row],[Anders]],0)</f>
        <v>0</v>
      </c>
      <c r="CJ151" s="259">
        <f>IF(Tb.Financiering[[#This Row],[Pnr.]]=CJ$7,Tb.Financiering[[#This Row],[Eigen
bijdrage]]+Tb.Financiering[[#This Row],[Andere
subsidie(s)]]+Tb.Financiering[[#This Row],[Anders]],0)</f>
        <v>0</v>
      </c>
      <c r="CK151" s="259">
        <f>IF(Tb.Financiering[[#This Row],[Pnr.]]=CK$7,Tb.Financiering[[#This Row],[Eigen
bijdrage]]+Tb.Financiering[[#This Row],[Andere
subsidie(s)]]+Tb.Financiering[[#This Row],[Anders]],0)</f>
        <v>0</v>
      </c>
      <c r="CL151" s="259">
        <f>IF(Tb.Financiering[[#This Row],[Pnr.]]=CL$7,Tb.Financiering[[#This Row],[Eigen
bijdrage]]+Tb.Financiering[[#This Row],[Andere
subsidie(s)]]+Tb.Financiering[[#This Row],[Anders]],0)</f>
        <v>0</v>
      </c>
      <c r="CM151" s="259">
        <f>IF(Tb.Financiering[[#This Row],[Pnr.]]=CM$7,Tb.Financiering[[#This Row],[Eigen
bijdrage]]+Tb.Financiering[[#This Row],[Andere
subsidie(s)]]+Tb.Financiering[[#This Row],[Anders]],0)</f>
        <v>0</v>
      </c>
      <c r="CN151" s="259">
        <f>IF(Tb.Financiering[[#This Row],[Pnr.]]=CN$7,Tb.Financiering[[#This Row],[Eigen
bijdrage]]+Tb.Financiering[[#This Row],[Andere
subsidie(s)]]+Tb.Financiering[[#This Row],[Anders]],0)</f>
        <v>0</v>
      </c>
      <c r="CO151" s="259">
        <f>IF(Tb.Financiering[[#This Row],[Pnr.]]=CO$7,Tb.Financiering[[#This Row],[Eigen
bijdrage]]+Tb.Financiering[[#This Row],[Andere
subsidie(s)]]+Tb.Financiering[[#This Row],[Anders]],0)</f>
        <v>0</v>
      </c>
      <c r="CP151" s="259">
        <f>IF(Tb.Financiering[[#This Row],[Pnr.]]=CP$7,Tb.Financiering[[#This Row],[Eigen
bijdrage]]+Tb.Financiering[[#This Row],[Andere
subsidie(s)]]+Tb.Financiering[[#This Row],[Anders]],0)</f>
        <v>0</v>
      </c>
      <c r="CQ151" s="259">
        <f>IF(Tb.Financiering[[#This Row],[Pnr.]]=CQ$7,Tb.Financiering[[#This Row],[Eigen
bijdrage]]+Tb.Financiering[[#This Row],[Andere
subsidie(s)]]+Tb.Financiering[[#This Row],[Anders]],0)</f>
        <v>0</v>
      </c>
      <c r="CR151" s="259">
        <f>IF(Tb.Financiering[[#This Row],[Pnr.]]=CR$7,Tb.Financiering[[#This Row],[Eigen
bijdrage]]+Tb.Financiering[[#This Row],[Andere
subsidie(s)]]+Tb.Financiering[[#This Row],[Anders]],0)</f>
        <v>0</v>
      </c>
      <c r="CS151" s="259">
        <f>IF(Tb.Financiering[[#This Row],[Pnr.]]=CS$7,Tb.Financiering[[#This Row],[Eigen
bijdrage]]+Tb.Financiering[[#This Row],[Andere
subsidie(s)]]+Tb.Financiering[[#This Row],[Anders]],0)</f>
        <v>0</v>
      </c>
      <c r="CT151" s="259">
        <f>IF(Tb.Financiering[[#This Row],[Pnr.]]=CT$7,Tb.Financiering[[#This Row],[Eigen
bijdrage]]+Tb.Financiering[[#This Row],[Andere
subsidie(s)]]+Tb.Financiering[[#This Row],[Anders]],0)</f>
        <v>0</v>
      </c>
      <c r="CU151" s="259">
        <f>IF(Tb.Financiering[[#This Row],[Pnr.]]=CU$7,Tb.Financiering[[#This Row],[Eigen
bijdrage]]+Tb.Financiering[[#This Row],[Andere
subsidie(s)]]+Tb.Financiering[[#This Row],[Anders]],0)</f>
        <v>0</v>
      </c>
      <c r="CV151" s="259">
        <f>IF(Tb.Financiering[[#This Row],[Pnr.]]=CV$7,Tb.Financiering[[#This Row],[Eigen
bijdrage]]+Tb.Financiering[[#This Row],[Andere
subsidie(s)]]+Tb.Financiering[[#This Row],[Anders]],0)</f>
        <v>0</v>
      </c>
      <c r="CW151" s="259">
        <f>IF(Tb.Financiering[[#This Row],[Pnr.]]=CW$7,Tb.Financiering[[#This Row],[Eigen
bijdrage]]+Tb.Financiering[[#This Row],[Andere
subsidie(s)]]+Tb.Financiering[[#This Row],[Anders]],0)</f>
        <v>0</v>
      </c>
      <c r="CX151" s="259">
        <f>IF(Tb.Financiering[[#This Row],[Pnr.]]=CX$7,Tb.Financiering[[#This Row],[Eigen
bijdrage]]+Tb.Financiering[[#This Row],[Andere
subsidie(s)]]+Tb.Financiering[[#This Row],[Anders]],0)</f>
        <v>0</v>
      </c>
      <c r="CY151" s="259">
        <f>IF(Tb.Financiering[[#This Row],[Pnr.]]=CY$7,Tb.Financiering[[#This Row],[Eigen
bijdrage]]+Tb.Financiering[[#This Row],[Andere
subsidie(s)]]+Tb.Financiering[[#This Row],[Anders]],0)</f>
        <v>0</v>
      </c>
      <c r="CZ151" s="259">
        <f>IF(Tb.Financiering[[#This Row],[Pnr.]]=CZ$7,Tb.Financiering[[#This Row],[Eigen
bijdrage]]+Tb.Financiering[[#This Row],[Andere
subsidie(s)]]+Tb.Financiering[[#This Row],[Anders]],0)</f>
        <v>0</v>
      </c>
      <c r="DA151" s="259">
        <f>IF(Tb.Financiering[[#This Row],[Pnr.]]=DA$7,Tb.Financiering[[#This Row],[Eigen
bijdrage]]+Tb.Financiering[[#This Row],[Andere
subsidie(s)]]+Tb.Financiering[[#This Row],[Anders]],0)</f>
        <v>0</v>
      </c>
      <c r="DB151" s="259">
        <f>IF(Tb.Financiering[[#This Row],[Pnr.]]=DB$7,Tb.Financiering[[#This Row],[Eigen
bijdrage]]+Tb.Financiering[[#This Row],[Andere
subsidie(s)]]+Tb.Financiering[[#This Row],[Anders]],0)</f>
        <v>0</v>
      </c>
      <c r="DC151" s="259">
        <f>IF(Tb.Financiering[[#This Row],[Pnr.]]=DC$7,Tb.Financiering[[#This Row],[Eigen
bijdrage]]+Tb.Financiering[[#This Row],[Andere
subsidie(s)]]+Tb.Financiering[[#This Row],[Anders]],0)</f>
        <v>0</v>
      </c>
      <c r="DD151" s="259">
        <f>IF(Tb.Financiering[[#This Row],[Pnr.]]=DD$7,Tb.Financiering[[#This Row],[Eigen
bijdrage]]+Tb.Financiering[[#This Row],[Andere
subsidie(s)]]+Tb.Financiering[[#This Row],[Anders]],0)</f>
        <v>0</v>
      </c>
      <c r="DE151" s="259">
        <f>IF(Tb.Financiering[[#This Row],[Pnr.]]=DE$7,Tb.Financiering[[#This Row],[Eigen
bijdrage]]+Tb.Financiering[[#This Row],[Andere
subsidie(s)]]+Tb.Financiering[[#This Row],[Anders]],0)</f>
        <v>0</v>
      </c>
      <c r="DF151" s="259">
        <f>IF(Tb.Financiering[[#This Row],[Pnr.]]=DF$7,Tb.Financiering[[#This Row],[Eigen
bijdrage]]+Tb.Financiering[[#This Row],[Andere
subsidie(s)]]+Tb.Financiering[[#This Row],[Anders]],0)</f>
        <v>0</v>
      </c>
      <c r="DG151" s="259">
        <f>IF(Tb.Financiering[[#This Row],[Pnr.]]=DG$7,Tb.Financiering[[#This Row],[Eigen
bijdrage]]+Tb.Financiering[[#This Row],[Andere
subsidie(s)]]+Tb.Financiering[[#This Row],[Anders]],0)</f>
        <v>0</v>
      </c>
      <c r="DH151" s="259">
        <f>IF(Tb.Financiering[[#This Row],[Pnr.]]=DH$7,Tb.Financiering[[#This Row],[Eigen
bijdrage]]+Tb.Financiering[[#This Row],[Andere
subsidie(s)]]+Tb.Financiering[[#This Row],[Anders]],0)</f>
        <v>0</v>
      </c>
      <c r="DI151" s="259">
        <f>IF(Tb.Financiering[[#This Row],[Pnr.]]=DI$7,Tb.Financiering[[#This Row],[Eigen
bijdrage]]+Tb.Financiering[[#This Row],[Andere
subsidie(s)]]+Tb.Financiering[[#This Row],[Anders]],0)</f>
        <v>0</v>
      </c>
      <c r="DJ151" s="259">
        <f>IF(Tb.Financiering[[#This Row],[Pnr.]]=DJ$7,Tb.Financiering[[#This Row],[Eigen
bijdrage]]+Tb.Financiering[[#This Row],[Andere
subsidie(s)]]+Tb.Financiering[[#This Row],[Anders]],0)</f>
        <v>0</v>
      </c>
      <c r="DK151" s="259">
        <f>IF(Tb.Financiering[[#This Row],[Pnr.]]=DK$7,Tb.Financiering[[#This Row],[Eigen
bijdrage]]+Tb.Financiering[[#This Row],[Andere
subsidie(s)]]+Tb.Financiering[[#This Row],[Anders]],0)</f>
        <v>0</v>
      </c>
      <c r="XEZ151" s="267"/>
      <c r="XFA151" s="267"/>
      <c r="XFB151" s="267"/>
      <c r="XFC151" s="267"/>
      <c r="XFD151" s="31"/>
    </row>
    <row r="152" spans="1:115 16380:16384" s="4" customFormat="1" x14ac:dyDescent="0.3">
      <c r="A152" s="31"/>
      <c r="B152" s="147"/>
      <c r="C152" s="147"/>
      <c r="D152" s="11">
        <f>SUMIF(Tbl.Kosten[PSAnr.],Tb.Financiering[[#This Row],[PSAnr.]],Tbl.Kosten[Totaal kosten])</f>
        <v>0</v>
      </c>
      <c r="E152" s="164">
        <f>SUMIF(Tbl.Kosten[PSAnr.],Tb.Financiering[[#This Row],[PSAnr.]],Tbl.Kosten[Subsidie])</f>
        <v>0</v>
      </c>
      <c r="F152" s="165"/>
      <c r="G152" s="164">
        <f>Tb.Financiering[[#This Row],[Begrote kosten]]-Tb.Financiering[[#This Row],[Berekende GLB subsidie]]-Tb.Financiering[[#This Row],[Correctie GLB subsidie]]</f>
        <v>0</v>
      </c>
      <c r="H152" s="166"/>
      <c r="I152" s="166"/>
      <c r="J152" s="166"/>
      <c r="K152" s="162"/>
      <c r="L152" s="97">
        <f>Tb.Financiering[[#This Row],[Te financieren]]-SUM(Tb.Financiering[[#This Row],[Eigen
bijdrage]:[Anders]])</f>
        <v>0</v>
      </c>
      <c r="M152" s="170" t="str">
        <f>IFERROR(VLOOKUP(Tb.Financiering[[#This Row],[Partnernaam]],Tbl.Projectpartners[[Naam]:[PNr.]],9,FALSE),"")</f>
        <v/>
      </c>
      <c r="N152" s="152" t="str">
        <f>IFERROR(VLOOKUP(Tb.Financiering[[#This Row],[Subsidiabele activiteit]],Tbl.Subsidiehoogte[[Subsidieactiviteit]:[SAnr.]],3,FALSE),"")</f>
        <v/>
      </c>
      <c r="O152" s="152" t="str">
        <f>_xlfn.CONCAT(Tb.Financiering[[#This Row],[Pnr.]],Tb.Financiering[[#This Row],[SAnr.]])</f>
        <v/>
      </c>
      <c r="P152" s="154">
        <f>IF(Tb.Financiering[[#This Row],[Pnr.]]=P$7,Tb.Financiering[[#This Row],[Te financieren]]-Tb.Financiering[[#This Row],[Eigen
bijdrage]]-Tb.Financiering[[#This Row],[Andere
subsidie(s)]]-Tb.Financiering[[#This Row],[Anders]],0)</f>
        <v>0</v>
      </c>
      <c r="Q152" s="154">
        <f>IF(Tb.Financiering[[#This Row],[Pnr.]]=Q$7,Tb.Financiering[[#This Row],[Te financieren]]-Tb.Financiering[[#This Row],[Eigen
bijdrage]]-Tb.Financiering[[#This Row],[Andere
subsidie(s)]]-Tb.Financiering[[#This Row],[Anders]],0)</f>
        <v>0</v>
      </c>
      <c r="R152" s="154">
        <f>IF(Tb.Financiering[[#This Row],[Pnr.]]=R$7,Tb.Financiering[[#This Row],[Te financieren]]-Tb.Financiering[[#This Row],[Eigen
bijdrage]]-Tb.Financiering[[#This Row],[Andere
subsidie(s)]]-Tb.Financiering[[#This Row],[Anders]],0)</f>
        <v>0</v>
      </c>
      <c r="S152" s="154">
        <f>IF(Tb.Financiering[[#This Row],[Pnr.]]=S$7,Tb.Financiering[[#This Row],[Te financieren]]-Tb.Financiering[[#This Row],[Eigen
bijdrage]]-Tb.Financiering[[#This Row],[Andere
subsidie(s)]]-Tb.Financiering[[#This Row],[Anders]],0)</f>
        <v>0</v>
      </c>
      <c r="T152" s="154">
        <f>IF(Tb.Financiering[[#This Row],[Pnr.]]=T$7,Tb.Financiering[[#This Row],[Te financieren]]-Tb.Financiering[[#This Row],[Eigen
bijdrage]]-Tb.Financiering[[#This Row],[Andere
subsidie(s)]]-Tb.Financiering[[#This Row],[Anders]],0)</f>
        <v>0</v>
      </c>
      <c r="U152" s="154">
        <f>IF(Tb.Financiering[[#This Row],[Pnr.]]=U$7,Tb.Financiering[[#This Row],[Te financieren]]-Tb.Financiering[[#This Row],[Eigen
bijdrage]]-Tb.Financiering[[#This Row],[Andere
subsidie(s)]]-Tb.Financiering[[#This Row],[Anders]],0)</f>
        <v>0</v>
      </c>
      <c r="V152" s="154">
        <f>IF(Tb.Financiering[[#This Row],[Pnr.]]=V$7,Tb.Financiering[[#This Row],[Te financieren]]-Tb.Financiering[[#This Row],[Eigen
bijdrage]]-Tb.Financiering[[#This Row],[Andere
subsidie(s)]]-Tb.Financiering[[#This Row],[Anders]],0)</f>
        <v>0</v>
      </c>
      <c r="W152" s="154">
        <f>IF(Tb.Financiering[[#This Row],[Pnr.]]=W$7,Tb.Financiering[[#This Row],[Te financieren]]-Tb.Financiering[[#This Row],[Eigen
bijdrage]]-Tb.Financiering[[#This Row],[Andere
subsidie(s)]]-Tb.Financiering[[#This Row],[Anders]],0)</f>
        <v>0</v>
      </c>
      <c r="X152" s="154">
        <f>IF(Tb.Financiering[[#This Row],[Pnr.]]=X$7,Tb.Financiering[[#This Row],[Te financieren]]-Tb.Financiering[[#This Row],[Eigen
bijdrage]]-Tb.Financiering[[#This Row],[Andere
subsidie(s)]]-Tb.Financiering[[#This Row],[Anders]],0)</f>
        <v>0</v>
      </c>
      <c r="Y152" s="154">
        <f>IF(Tb.Financiering[[#This Row],[Pnr.]]=Y$7,Tb.Financiering[[#This Row],[Te financieren]]-Tb.Financiering[[#This Row],[Eigen
bijdrage]]-Tb.Financiering[[#This Row],[Andere
subsidie(s)]]-Tb.Financiering[[#This Row],[Anders]],0)</f>
        <v>0</v>
      </c>
      <c r="Z152" s="154">
        <f>IF(Tb.Financiering[[#This Row],[Pnr.]]=Z$7,Tb.Financiering[[#This Row],[Te financieren]]-Tb.Financiering[[#This Row],[Eigen
bijdrage]]-Tb.Financiering[[#This Row],[Andere
subsidie(s)]]-Tb.Financiering[[#This Row],[Anders]],0)</f>
        <v>0</v>
      </c>
      <c r="AA152" s="154">
        <f>IF(Tb.Financiering[[#This Row],[Pnr.]]=AA$7,Tb.Financiering[[#This Row],[Te financieren]]-Tb.Financiering[[#This Row],[Eigen
bijdrage]]-Tb.Financiering[[#This Row],[Andere
subsidie(s)]]-Tb.Financiering[[#This Row],[Anders]],0)</f>
        <v>0</v>
      </c>
      <c r="AB152" s="154">
        <f>IF(Tb.Financiering[[#This Row],[Pnr.]]=AB$7,Tb.Financiering[[#This Row],[Te financieren]]-Tb.Financiering[[#This Row],[Eigen
bijdrage]]-Tb.Financiering[[#This Row],[Andere
subsidie(s)]]-Tb.Financiering[[#This Row],[Anders]],0)</f>
        <v>0</v>
      </c>
      <c r="AC152" s="154">
        <f>IF(Tb.Financiering[[#This Row],[Pnr.]]=AC$7,Tb.Financiering[[#This Row],[Te financieren]]-Tb.Financiering[[#This Row],[Eigen
bijdrage]]-Tb.Financiering[[#This Row],[Andere
subsidie(s)]]-Tb.Financiering[[#This Row],[Anders]],0)</f>
        <v>0</v>
      </c>
      <c r="AD152" s="154">
        <f>IF(Tb.Financiering[[#This Row],[Pnr.]]=AD$7,Tb.Financiering[[#This Row],[Te financieren]]-Tb.Financiering[[#This Row],[Eigen
bijdrage]]-Tb.Financiering[[#This Row],[Andere
subsidie(s)]]-Tb.Financiering[[#This Row],[Anders]],0)</f>
        <v>0</v>
      </c>
      <c r="AE152" s="154">
        <f>IF(Tb.Financiering[[#This Row],[Pnr.]]=AE$7,Tb.Financiering[[#This Row],[Te financieren]]-Tb.Financiering[[#This Row],[Eigen
bijdrage]]-Tb.Financiering[[#This Row],[Andere
subsidie(s)]]-Tb.Financiering[[#This Row],[Anders]],0)</f>
        <v>0</v>
      </c>
      <c r="AF152" s="154">
        <f>IF(Tb.Financiering[[#This Row],[Pnr.]]=AF$7,Tb.Financiering[[#This Row],[Te financieren]]-Tb.Financiering[[#This Row],[Eigen
bijdrage]]-Tb.Financiering[[#This Row],[Andere
subsidie(s)]]-Tb.Financiering[[#This Row],[Anders]],0)</f>
        <v>0</v>
      </c>
      <c r="AG152" s="154">
        <f>IF(Tb.Financiering[[#This Row],[Pnr.]]=AG$7,Tb.Financiering[[#This Row],[Te financieren]]-Tb.Financiering[[#This Row],[Eigen
bijdrage]]-Tb.Financiering[[#This Row],[Andere
subsidie(s)]]-Tb.Financiering[[#This Row],[Anders]],0)</f>
        <v>0</v>
      </c>
      <c r="AH152" s="154">
        <f>IF(Tb.Financiering[[#This Row],[Pnr.]]=AH$7,Tb.Financiering[[#This Row],[Te financieren]]-Tb.Financiering[[#This Row],[Eigen
bijdrage]]-Tb.Financiering[[#This Row],[Andere
subsidie(s)]]-Tb.Financiering[[#This Row],[Anders]],0)</f>
        <v>0</v>
      </c>
      <c r="AI152" s="154">
        <f>IF(Tb.Financiering[[#This Row],[Pnr.]]=AI$7,Tb.Financiering[[#This Row],[Te financieren]]-Tb.Financiering[[#This Row],[Eigen
bijdrage]]-Tb.Financiering[[#This Row],[Andere
subsidie(s)]]-Tb.Financiering[[#This Row],[Anders]],0)</f>
        <v>0</v>
      </c>
      <c r="AJ152" s="154">
        <f>IF(Tb.Financiering[[#This Row],[Pnr.]]=AJ$7,Tb.Financiering[[#This Row],[Te financieren]]-Tb.Financiering[[#This Row],[Eigen
bijdrage]]-Tb.Financiering[[#This Row],[Andere
subsidie(s)]]-Tb.Financiering[[#This Row],[Anders]],0)</f>
        <v>0</v>
      </c>
      <c r="AK152" s="154">
        <f>IF(Tb.Financiering[[#This Row],[Pnr.]]=AK$7,Tb.Financiering[[#This Row],[Te financieren]]-Tb.Financiering[[#This Row],[Eigen
bijdrage]]-Tb.Financiering[[#This Row],[Andere
subsidie(s)]]-Tb.Financiering[[#This Row],[Anders]],0)</f>
        <v>0</v>
      </c>
      <c r="AL152" s="154">
        <f>IF(Tb.Financiering[[#This Row],[Pnr.]]=AL$7,Tb.Financiering[[#This Row],[Te financieren]]-Tb.Financiering[[#This Row],[Eigen
bijdrage]]-Tb.Financiering[[#This Row],[Andere
subsidie(s)]]-Tb.Financiering[[#This Row],[Anders]],0)</f>
        <v>0</v>
      </c>
      <c r="AM152" s="154">
        <f>IF(Tb.Financiering[[#This Row],[Pnr.]]=AM$7,Tb.Financiering[[#This Row],[Te financieren]]-Tb.Financiering[[#This Row],[Eigen
bijdrage]]-Tb.Financiering[[#This Row],[Andere
subsidie(s)]]-Tb.Financiering[[#This Row],[Anders]],0)</f>
        <v>0</v>
      </c>
      <c r="AN152" s="154">
        <f>IF(Tb.Financiering[[#This Row],[Pnr.]]=AN$7,Tb.Financiering[[#This Row],[Te financieren]]-Tb.Financiering[[#This Row],[Eigen
bijdrage]]-Tb.Financiering[[#This Row],[Andere
subsidie(s)]]-Tb.Financiering[[#This Row],[Anders]],0)</f>
        <v>0</v>
      </c>
      <c r="AO152" s="154">
        <f>IF(Tb.Financiering[[#This Row],[Pnr.]]=AO$7,Tb.Financiering[[#This Row],[Te financieren]]-Tb.Financiering[[#This Row],[Eigen
bijdrage]]-Tb.Financiering[[#This Row],[Andere
subsidie(s)]]-Tb.Financiering[[#This Row],[Anders]],0)</f>
        <v>0</v>
      </c>
      <c r="AP152" s="154">
        <f>IF(Tb.Financiering[[#This Row],[Pnr.]]=AP$7,Tb.Financiering[[#This Row],[Te financieren]]-Tb.Financiering[[#This Row],[Eigen
bijdrage]]-Tb.Financiering[[#This Row],[Andere
subsidie(s)]]-Tb.Financiering[[#This Row],[Anders]],0)</f>
        <v>0</v>
      </c>
      <c r="AQ152" s="154">
        <f>IF(Tb.Financiering[[#This Row],[Pnr.]]=AQ$7,Tb.Financiering[[#This Row],[Te financieren]]-Tb.Financiering[[#This Row],[Eigen
bijdrage]]-Tb.Financiering[[#This Row],[Andere
subsidie(s)]]-Tb.Financiering[[#This Row],[Anders]],0)</f>
        <v>0</v>
      </c>
      <c r="AR152" s="154">
        <f>IF(Tb.Financiering[[#This Row],[Pnr.]]=AR$7,Tb.Financiering[[#This Row],[Te financieren]]-Tb.Financiering[[#This Row],[Eigen
bijdrage]]-Tb.Financiering[[#This Row],[Andere
subsidie(s)]]-Tb.Financiering[[#This Row],[Anders]],0)</f>
        <v>0</v>
      </c>
      <c r="AS152" s="154">
        <f>IF(Tb.Financiering[[#This Row],[Pnr.]]=AS$7,Tb.Financiering[[#This Row],[Te financieren]]-Tb.Financiering[[#This Row],[Eigen
bijdrage]]-Tb.Financiering[[#This Row],[Andere
subsidie(s)]]-Tb.Financiering[[#This Row],[Anders]],0)</f>
        <v>0</v>
      </c>
      <c r="AT152" s="154">
        <f>IF(Tb.Financiering[[#This Row],[Pnr.]]=AT$7,Tb.Financiering[[#This Row],[Te financieren]]-Tb.Financiering[[#This Row],[Eigen
bijdrage]]-Tb.Financiering[[#This Row],[Andere
subsidie(s)]]-Tb.Financiering[[#This Row],[Anders]],0)</f>
        <v>0</v>
      </c>
      <c r="AU152" s="154">
        <f>IF(Tb.Financiering[[#This Row],[Pnr.]]=AU$7,Tb.Financiering[[#This Row],[Te financieren]]-Tb.Financiering[[#This Row],[Eigen
bijdrage]]-Tb.Financiering[[#This Row],[Andere
subsidie(s)]]-Tb.Financiering[[#This Row],[Anders]],0)</f>
        <v>0</v>
      </c>
      <c r="AV152" s="154">
        <f>IF(Tb.Financiering[[#This Row],[Pnr.]]=AV$7,Tb.Financiering[[#This Row],[Te financieren]]-Tb.Financiering[[#This Row],[Eigen
bijdrage]]-Tb.Financiering[[#This Row],[Andere
subsidie(s)]]-Tb.Financiering[[#This Row],[Anders]],0)</f>
        <v>0</v>
      </c>
      <c r="AW152" s="154">
        <f>IF(Tb.Financiering[[#This Row],[Pnr.]]=AW$7,Tb.Financiering[[#This Row],[Te financieren]]-Tb.Financiering[[#This Row],[Eigen
bijdrage]]-Tb.Financiering[[#This Row],[Andere
subsidie(s)]]-Tb.Financiering[[#This Row],[Anders]],0)</f>
        <v>0</v>
      </c>
      <c r="AX152" s="154">
        <f>IF(Tb.Financiering[[#This Row],[Pnr.]]=AX$7,Tb.Financiering[[#This Row],[Te financieren]]-Tb.Financiering[[#This Row],[Eigen
bijdrage]]-Tb.Financiering[[#This Row],[Andere
subsidie(s)]]-Tb.Financiering[[#This Row],[Anders]],0)</f>
        <v>0</v>
      </c>
      <c r="AY152" s="154">
        <f>IF(Tb.Financiering[[#This Row],[Pnr.]]=AY$7,Tb.Financiering[[#This Row],[Te financieren]]-Tb.Financiering[[#This Row],[Eigen
bijdrage]]-Tb.Financiering[[#This Row],[Andere
subsidie(s)]]-Tb.Financiering[[#This Row],[Anders]],0)</f>
        <v>0</v>
      </c>
      <c r="AZ152" s="154">
        <f>IF(Tb.Financiering[[#This Row],[Pnr.]]=AZ$7,Tb.Financiering[[#This Row],[Te financieren]]-Tb.Financiering[[#This Row],[Eigen
bijdrage]]-Tb.Financiering[[#This Row],[Andere
subsidie(s)]]-Tb.Financiering[[#This Row],[Anders]],0)</f>
        <v>0</v>
      </c>
      <c r="BA152" s="154">
        <f>IF(Tb.Financiering[[#This Row],[Pnr.]]=BA$7,Tb.Financiering[[#This Row],[Te financieren]]-Tb.Financiering[[#This Row],[Eigen
bijdrage]]-Tb.Financiering[[#This Row],[Andere
subsidie(s)]]-Tb.Financiering[[#This Row],[Anders]],0)</f>
        <v>0</v>
      </c>
      <c r="BB152" s="154">
        <f>IF(Tb.Financiering[[#This Row],[Pnr.]]=BB$7,Tb.Financiering[[#This Row],[Te financieren]]-Tb.Financiering[[#This Row],[Eigen
bijdrage]]-Tb.Financiering[[#This Row],[Andere
subsidie(s)]]-Tb.Financiering[[#This Row],[Anders]],0)</f>
        <v>0</v>
      </c>
      <c r="BC152" s="154">
        <f>IF(Tb.Financiering[[#This Row],[Pnr.]]=BC$7,Tb.Financiering[[#This Row],[Te financieren]]-Tb.Financiering[[#This Row],[Eigen
bijdrage]]-Tb.Financiering[[#This Row],[Andere
subsidie(s)]]-Tb.Financiering[[#This Row],[Anders]],0)</f>
        <v>0</v>
      </c>
      <c r="BD152" s="154">
        <f>IF(Tb.Financiering[[#This Row],[Pnr.]]=BD$7,Tb.Financiering[[#This Row],[Te financieren]]-Tb.Financiering[[#This Row],[Eigen
bijdrage]]-Tb.Financiering[[#This Row],[Andere
subsidie(s)]]-Tb.Financiering[[#This Row],[Anders]],0)</f>
        <v>0</v>
      </c>
      <c r="BE152" s="154">
        <f>IF(Tb.Financiering[[#This Row],[Pnr.]]=BE$7,Tb.Financiering[[#This Row],[Te financieren]]-Tb.Financiering[[#This Row],[Eigen
bijdrage]]-Tb.Financiering[[#This Row],[Andere
subsidie(s)]]-Tb.Financiering[[#This Row],[Anders]],0)</f>
        <v>0</v>
      </c>
      <c r="BF152" s="154">
        <f>IF(Tb.Financiering[[#This Row],[Pnr.]]=BF$7,Tb.Financiering[[#This Row],[Te financieren]]-Tb.Financiering[[#This Row],[Eigen
bijdrage]]-Tb.Financiering[[#This Row],[Andere
subsidie(s)]]-Tb.Financiering[[#This Row],[Anders]],0)</f>
        <v>0</v>
      </c>
      <c r="BG152" s="154">
        <f>IF(Tb.Financiering[[#This Row],[Pnr.]]=BG$7,Tb.Financiering[[#This Row],[Te financieren]]-Tb.Financiering[[#This Row],[Eigen
bijdrage]]-Tb.Financiering[[#This Row],[Andere
subsidie(s)]]-Tb.Financiering[[#This Row],[Anders]],0)</f>
        <v>0</v>
      </c>
      <c r="BH152" s="154">
        <f>IF(Tb.Financiering[[#This Row],[Pnr.]]=BH$7,Tb.Financiering[[#This Row],[Te financieren]]-Tb.Financiering[[#This Row],[Eigen
bijdrage]]-Tb.Financiering[[#This Row],[Andere
subsidie(s)]]-Tb.Financiering[[#This Row],[Anders]],0)</f>
        <v>0</v>
      </c>
      <c r="BI152" s="154">
        <f>IF(Tb.Financiering[[#This Row],[Pnr.]]=BI$7,Tb.Financiering[[#This Row],[Te financieren]]-Tb.Financiering[[#This Row],[Eigen
bijdrage]]-Tb.Financiering[[#This Row],[Andere
subsidie(s)]]-Tb.Financiering[[#This Row],[Anders]],0)</f>
        <v>0</v>
      </c>
      <c r="BJ152" s="154">
        <f>IF(Tb.Financiering[[#This Row],[Pnr.]]=BJ$7,Tb.Financiering[[#This Row],[Te financieren]]-Tb.Financiering[[#This Row],[Eigen
bijdrage]]-Tb.Financiering[[#This Row],[Andere
subsidie(s)]]-Tb.Financiering[[#This Row],[Anders]],0)</f>
        <v>0</v>
      </c>
      <c r="BK152" s="154">
        <f>IF(Tb.Financiering[[#This Row],[Pnr.]]=BK$7,Tb.Financiering[[#This Row],[Te financieren]]-Tb.Financiering[[#This Row],[Eigen
bijdrage]]-Tb.Financiering[[#This Row],[Andere
subsidie(s)]]-Tb.Financiering[[#This Row],[Anders]],0)</f>
        <v>0</v>
      </c>
      <c r="BL152" s="154">
        <f>IF(Tb.Financiering[[#This Row],[Pnr.]]=BL$7,Tb.Financiering[[#This Row],[Te financieren]]-Tb.Financiering[[#This Row],[Eigen
bijdrage]]-Tb.Financiering[[#This Row],[Andere
subsidie(s)]]-Tb.Financiering[[#This Row],[Anders]],0)</f>
        <v>0</v>
      </c>
      <c r="BM152" s="154">
        <f>IF(Tb.Financiering[[#This Row],[Pnr.]]=BM$7,Tb.Financiering[[#This Row],[Te financieren]]-Tb.Financiering[[#This Row],[Eigen
bijdrage]]-Tb.Financiering[[#This Row],[Andere
subsidie(s)]]-Tb.Financiering[[#This Row],[Anders]],0)</f>
        <v>0</v>
      </c>
      <c r="BN152" s="259">
        <f>IF(Tb.Financiering[[#This Row],[Pnr.]]=BN$7,Tb.Financiering[[#This Row],[Eigen
bijdrage]]+Tb.Financiering[[#This Row],[Andere
subsidie(s)]]+Tb.Financiering[[#This Row],[Anders]],0)</f>
        <v>0</v>
      </c>
      <c r="BO152" s="259">
        <f>IF(Tb.Financiering[[#This Row],[Pnr.]]=BO$7,Tb.Financiering[[#This Row],[Eigen
bijdrage]]+Tb.Financiering[[#This Row],[Andere
subsidie(s)]]+Tb.Financiering[[#This Row],[Anders]],0)</f>
        <v>0</v>
      </c>
      <c r="BP152" s="259">
        <f>IF(Tb.Financiering[[#This Row],[Pnr.]]=BP$7,Tb.Financiering[[#This Row],[Eigen
bijdrage]]+Tb.Financiering[[#This Row],[Andere
subsidie(s)]]+Tb.Financiering[[#This Row],[Anders]],0)</f>
        <v>0</v>
      </c>
      <c r="BQ152" s="259">
        <f>IF(Tb.Financiering[[#This Row],[Pnr.]]=BQ$7,Tb.Financiering[[#This Row],[Eigen
bijdrage]]+Tb.Financiering[[#This Row],[Andere
subsidie(s)]]+Tb.Financiering[[#This Row],[Anders]],0)</f>
        <v>0</v>
      </c>
      <c r="BR152" s="259">
        <f>IF(Tb.Financiering[[#This Row],[Pnr.]]=BR$7,Tb.Financiering[[#This Row],[Eigen
bijdrage]]+Tb.Financiering[[#This Row],[Andere
subsidie(s)]]+Tb.Financiering[[#This Row],[Anders]],0)</f>
        <v>0</v>
      </c>
      <c r="BS152" s="259">
        <f>IF(Tb.Financiering[[#This Row],[Pnr.]]=BS$7,Tb.Financiering[[#This Row],[Eigen
bijdrage]]+Tb.Financiering[[#This Row],[Andere
subsidie(s)]]+Tb.Financiering[[#This Row],[Anders]],0)</f>
        <v>0</v>
      </c>
      <c r="BT152" s="259">
        <f>IF(Tb.Financiering[[#This Row],[Pnr.]]=BT$7,Tb.Financiering[[#This Row],[Eigen
bijdrage]]+Tb.Financiering[[#This Row],[Andere
subsidie(s)]]+Tb.Financiering[[#This Row],[Anders]],0)</f>
        <v>0</v>
      </c>
      <c r="BU152" s="259">
        <f>IF(Tb.Financiering[[#This Row],[Pnr.]]=BU$7,Tb.Financiering[[#This Row],[Eigen
bijdrage]]+Tb.Financiering[[#This Row],[Andere
subsidie(s)]]+Tb.Financiering[[#This Row],[Anders]],0)</f>
        <v>0</v>
      </c>
      <c r="BV152" s="259">
        <f>IF(Tb.Financiering[[#This Row],[Pnr.]]=BV$7,Tb.Financiering[[#This Row],[Eigen
bijdrage]]+Tb.Financiering[[#This Row],[Andere
subsidie(s)]]+Tb.Financiering[[#This Row],[Anders]],0)</f>
        <v>0</v>
      </c>
      <c r="BW152" s="259">
        <f>IF(Tb.Financiering[[#This Row],[Pnr.]]=BW$7,Tb.Financiering[[#This Row],[Eigen
bijdrage]]+Tb.Financiering[[#This Row],[Andere
subsidie(s)]]+Tb.Financiering[[#This Row],[Anders]],0)</f>
        <v>0</v>
      </c>
      <c r="BX152" s="259">
        <f>IF(Tb.Financiering[[#This Row],[Pnr.]]=BX$7,Tb.Financiering[[#This Row],[Eigen
bijdrage]]+Tb.Financiering[[#This Row],[Andere
subsidie(s)]]+Tb.Financiering[[#This Row],[Anders]],0)</f>
        <v>0</v>
      </c>
      <c r="BY152" s="259">
        <f>IF(Tb.Financiering[[#This Row],[Pnr.]]=BY$7,Tb.Financiering[[#This Row],[Eigen
bijdrage]]+Tb.Financiering[[#This Row],[Andere
subsidie(s)]]+Tb.Financiering[[#This Row],[Anders]],0)</f>
        <v>0</v>
      </c>
      <c r="BZ152" s="259">
        <f>IF(Tb.Financiering[[#This Row],[Pnr.]]=BZ$7,Tb.Financiering[[#This Row],[Eigen
bijdrage]]+Tb.Financiering[[#This Row],[Andere
subsidie(s)]]+Tb.Financiering[[#This Row],[Anders]],0)</f>
        <v>0</v>
      </c>
      <c r="CA152" s="259">
        <f>IF(Tb.Financiering[[#This Row],[Pnr.]]=CA$7,Tb.Financiering[[#This Row],[Eigen
bijdrage]]+Tb.Financiering[[#This Row],[Andere
subsidie(s)]]+Tb.Financiering[[#This Row],[Anders]],0)</f>
        <v>0</v>
      </c>
      <c r="CB152" s="259">
        <f>IF(Tb.Financiering[[#This Row],[Pnr.]]=CB$7,Tb.Financiering[[#This Row],[Eigen
bijdrage]]+Tb.Financiering[[#This Row],[Andere
subsidie(s)]]+Tb.Financiering[[#This Row],[Anders]],0)</f>
        <v>0</v>
      </c>
      <c r="CC152" s="259">
        <f>IF(Tb.Financiering[[#This Row],[Pnr.]]=CC$7,Tb.Financiering[[#This Row],[Eigen
bijdrage]]+Tb.Financiering[[#This Row],[Andere
subsidie(s)]]+Tb.Financiering[[#This Row],[Anders]],0)</f>
        <v>0</v>
      </c>
      <c r="CD152" s="259">
        <f>IF(Tb.Financiering[[#This Row],[Pnr.]]=CD$7,Tb.Financiering[[#This Row],[Eigen
bijdrage]]+Tb.Financiering[[#This Row],[Andere
subsidie(s)]]+Tb.Financiering[[#This Row],[Anders]],0)</f>
        <v>0</v>
      </c>
      <c r="CE152" s="259">
        <f>IF(Tb.Financiering[[#This Row],[Pnr.]]=CE$7,Tb.Financiering[[#This Row],[Eigen
bijdrage]]+Tb.Financiering[[#This Row],[Andere
subsidie(s)]]+Tb.Financiering[[#This Row],[Anders]],0)</f>
        <v>0</v>
      </c>
      <c r="CF152" s="259">
        <f>IF(Tb.Financiering[[#This Row],[Pnr.]]=CF$7,Tb.Financiering[[#This Row],[Eigen
bijdrage]]+Tb.Financiering[[#This Row],[Andere
subsidie(s)]]+Tb.Financiering[[#This Row],[Anders]],0)</f>
        <v>0</v>
      </c>
      <c r="CG152" s="259">
        <f>IF(Tb.Financiering[[#This Row],[Pnr.]]=CG$7,Tb.Financiering[[#This Row],[Eigen
bijdrage]]+Tb.Financiering[[#This Row],[Andere
subsidie(s)]]+Tb.Financiering[[#This Row],[Anders]],0)</f>
        <v>0</v>
      </c>
      <c r="CH152" s="259">
        <f>IF(Tb.Financiering[[#This Row],[Pnr.]]=CH$7,Tb.Financiering[[#This Row],[Eigen
bijdrage]]+Tb.Financiering[[#This Row],[Andere
subsidie(s)]]+Tb.Financiering[[#This Row],[Anders]],0)</f>
        <v>0</v>
      </c>
      <c r="CI152" s="259">
        <f>IF(Tb.Financiering[[#This Row],[Pnr.]]=CI$7,Tb.Financiering[[#This Row],[Eigen
bijdrage]]+Tb.Financiering[[#This Row],[Andere
subsidie(s)]]+Tb.Financiering[[#This Row],[Anders]],0)</f>
        <v>0</v>
      </c>
      <c r="CJ152" s="259">
        <f>IF(Tb.Financiering[[#This Row],[Pnr.]]=CJ$7,Tb.Financiering[[#This Row],[Eigen
bijdrage]]+Tb.Financiering[[#This Row],[Andere
subsidie(s)]]+Tb.Financiering[[#This Row],[Anders]],0)</f>
        <v>0</v>
      </c>
      <c r="CK152" s="259">
        <f>IF(Tb.Financiering[[#This Row],[Pnr.]]=CK$7,Tb.Financiering[[#This Row],[Eigen
bijdrage]]+Tb.Financiering[[#This Row],[Andere
subsidie(s)]]+Tb.Financiering[[#This Row],[Anders]],0)</f>
        <v>0</v>
      </c>
      <c r="CL152" s="259">
        <f>IF(Tb.Financiering[[#This Row],[Pnr.]]=CL$7,Tb.Financiering[[#This Row],[Eigen
bijdrage]]+Tb.Financiering[[#This Row],[Andere
subsidie(s)]]+Tb.Financiering[[#This Row],[Anders]],0)</f>
        <v>0</v>
      </c>
      <c r="CM152" s="259">
        <f>IF(Tb.Financiering[[#This Row],[Pnr.]]=CM$7,Tb.Financiering[[#This Row],[Eigen
bijdrage]]+Tb.Financiering[[#This Row],[Andere
subsidie(s)]]+Tb.Financiering[[#This Row],[Anders]],0)</f>
        <v>0</v>
      </c>
      <c r="CN152" s="259">
        <f>IF(Tb.Financiering[[#This Row],[Pnr.]]=CN$7,Tb.Financiering[[#This Row],[Eigen
bijdrage]]+Tb.Financiering[[#This Row],[Andere
subsidie(s)]]+Tb.Financiering[[#This Row],[Anders]],0)</f>
        <v>0</v>
      </c>
      <c r="CO152" s="259">
        <f>IF(Tb.Financiering[[#This Row],[Pnr.]]=CO$7,Tb.Financiering[[#This Row],[Eigen
bijdrage]]+Tb.Financiering[[#This Row],[Andere
subsidie(s)]]+Tb.Financiering[[#This Row],[Anders]],0)</f>
        <v>0</v>
      </c>
      <c r="CP152" s="259">
        <f>IF(Tb.Financiering[[#This Row],[Pnr.]]=CP$7,Tb.Financiering[[#This Row],[Eigen
bijdrage]]+Tb.Financiering[[#This Row],[Andere
subsidie(s)]]+Tb.Financiering[[#This Row],[Anders]],0)</f>
        <v>0</v>
      </c>
      <c r="CQ152" s="259">
        <f>IF(Tb.Financiering[[#This Row],[Pnr.]]=CQ$7,Tb.Financiering[[#This Row],[Eigen
bijdrage]]+Tb.Financiering[[#This Row],[Andere
subsidie(s)]]+Tb.Financiering[[#This Row],[Anders]],0)</f>
        <v>0</v>
      </c>
      <c r="CR152" s="259">
        <f>IF(Tb.Financiering[[#This Row],[Pnr.]]=CR$7,Tb.Financiering[[#This Row],[Eigen
bijdrage]]+Tb.Financiering[[#This Row],[Andere
subsidie(s)]]+Tb.Financiering[[#This Row],[Anders]],0)</f>
        <v>0</v>
      </c>
      <c r="CS152" s="259">
        <f>IF(Tb.Financiering[[#This Row],[Pnr.]]=CS$7,Tb.Financiering[[#This Row],[Eigen
bijdrage]]+Tb.Financiering[[#This Row],[Andere
subsidie(s)]]+Tb.Financiering[[#This Row],[Anders]],0)</f>
        <v>0</v>
      </c>
      <c r="CT152" s="259">
        <f>IF(Tb.Financiering[[#This Row],[Pnr.]]=CT$7,Tb.Financiering[[#This Row],[Eigen
bijdrage]]+Tb.Financiering[[#This Row],[Andere
subsidie(s)]]+Tb.Financiering[[#This Row],[Anders]],0)</f>
        <v>0</v>
      </c>
      <c r="CU152" s="259">
        <f>IF(Tb.Financiering[[#This Row],[Pnr.]]=CU$7,Tb.Financiering[[#This Row],[Eigen
bijdrage]]+Tb.Financiering[[#This Row],[Andere
subsidie(s)]]+Tb.Financiering[[#This Row],[Anders]],0)</f>
        <v>0</v>
      </c>
      <c r="CV152" s="259">
        <f>IF(Tb.Financiering[[#This Row],[Pnr.]]=CV$7,Tb.Financiering[[#This Row],[Eigen
bijdrage]]+Tb.Financiering[[#This Row],[Andere
subsidie(s)]]+Tb.Financiering[[#This Row],[Anders]],0)</f>
        <v>0</v>
      </c>
      <c r="CW152" s="259">
        <f>IF(Tb.Financiering[[#This Row],[Pnr.]]=CW$7,Tb.Financiering[[#This Row],[Eigen
bijdrage]]+Tb.Financiering[[#This Row],[Andere
subsidie(s)]]+Tb.Financiering[[#This Row],[Anders]],0)</f>
        <v>0</v>
      </c>
      <c r="CX152" s="259">
        <f>IF(Tb.Financiering[[#This Row],[Pnr.]]=CX$7,Tb.Financiering[[#This Row],[Eigen
bijdrage]]+Tb.Financiering[[#This Row],[Andere
subsidie(s)]]+Tb.Financiering[[#This Row],[Anders]],0)</f>
        <v>0</v>
      </c>
      <c r="CY152" s="259">
        <f>IF(Tb.Financiering[[#This Row],[Pnr.]]=CY$7,Tb.Financiering[[#This Row],[Eigen
bijdrage]]+Tb.Financiering[[#This Row],[Andere
subsidie(s)]]+Tb.Financiering[[#This Row],[Anders]],0)</f>
        <v>0</v>
      </c>
      <c r="CZ152" s="259">
        <f>IF(Tb.Financiering[[#This Row],[Pnr.]]=CZ$7,Tb.Financiering[[#This Row],[Eigen
bijdrage]]+Tb.Financiering[[#This Row],[Andere
subsidie(s)]]+Tb.Financiering[[#This Row],[Anders]],0)</f>
        <v>0</v>
      </c>
      <c r="DA152" s="259">
        <f>IF(Tb.Financiering[[#This Row],[Pnr.]]=DA$7,Tb.Financiering[[#This Row],[Eigen
bijdrage]]+Tb.Financiering[[#This Row],[Andere
subsidie(s)]]+Tb.Financiering[[#This Row],[Anders]],0)</f>
        <v>0</v>
      </c>
      <c r="DB152" s="259">
        <f>IF(Tb.Financiering[[#This Row],[Pnr.]]=DB$7,Tb.Financiering[[#This Row],[Eigen
bijdrage]]+Tb.Financiering[[#This Row],[Andere
subsidie(s)]]+Tb.Financiering[[#This Row],[Anders]],0)</f>
        <v>0</v>
      </c>
      <c r="DC152" s="259">
        <f>IF(Tb.Financiering[[#This Row],[Pnr.]]=DC$7,Tb.Financiering[[#This Row],[Eigen
bijdrage]]+Tb.Financiering[[#This Row],[Andere
subsidie(s)]]+Tb.Financiering[[#This Row],[Anders]],0)</f>
        <v>0</v>
      </c>
      <c r="DD152" s="259">
        <f>IF(Tb.Financiering[[#This Row],[Pnr.]]=DD$7,Tb.Financiering[[#This Row],[Eigen
bijdrage]]+Tb.Financiering[[#This Row],[Andere
subsidie(s)]]+Tb.Financiering[[#This Row],[Anders]],0)</f>
        <v>0</v>
      </c>
      <c r="DE152" s="259">
        <f>IF(Tb.Financiering[[#This Row],[Pnr.]]=DE$7,Tb.Financiering[[#This Row],[Eigen
bijdrage]]+Tb.Financiering[[#This Row],[Andere
subsidie(s)]]+Tb.Financiering[[#This Row],[Anders]],0)</f>
        <v>0</v>
      </c>
      <c r="DF152" s="259">
        <f>IF(Tb.Financiering[[#This Row],[Pnr.]]=DF$7,Tb.Financiering[[#This Row],[Eigen
bijdrage]]+Tb.Financiering[[#This Row],[Andere
subsidie(s)]]+Tb.Financiering[[#This Row],[Anders]],0)</f>
        <v>0</v>
      </c>
      <c r="DG152" s="259">
        <f>IF(Tb.Financiering[[#This Row],[Pnr.]]=DG$7,Tb.Financiering[[#This Row],[Eigen
bijdrage]]+Tb.Financiering[[#This Row],[Andere
subsidie(s)]]+Tb.Financiering[[#This Row],[Anders]],0)</f>
        <v>0</v>
      </c>
      <c r="DH152" s="259">
        <f>IF(Tb.Financiering[[#This Row],[Pnr.]]=DH$7,Tb.Financiering[[#This Row],[Eigen
bijdrage]]+Tb.Financiering[[#This Row],[Andere
subsidie(s)]]+Tb.Financiering[[#This Row],[Anders]],0)</f>
        <v>0</v>
      </c>
      <c r="DI152" s="259">
        <f>IF(Tb.Financiering[[#This Row],[Pnr.]]=DI$7,Tb.Financiering[[#This Row],[Eigen
bijdrage]]+Tb.Financiering[[#This Row],[Andere
subsidie(s)]]+Tb.Financiering[[#This Row],[Anders]],0)</f>
        <v>0</v>
      </c>
      <c r="DJ152" s="259">
        <f>IF(Tb.Financiering[[#This Row],[Pnr.]]=DJ$7,Tb.Financiering[[#This Row],[Eigen
bijdrage]]+Tb.Financiering[[#This Row],[Andere
subsidie(s)]]+Tb.Financiering[[#This Row],[Anders]],0)</f>
        <v>0</v>
      </c>
      <c r="DK152" s="259">
        <f>IF(Tb.Financiering[[#This Row],[Pnr.]]=DK$7,Tb.Financiering[[#This Row],[Eigen
bijdrage]]+Tb.Financiering[[#This Row],[Andere
subsidie(s)]]+Tb.Financiering[[#This Row],[Anders]],0)</f>
        <v>0</v>
      </c>
      <c r="XEZ152" s="267"/>
      <c r="XFA152" s="267"/>
      <c r="XFB152" s="267"/>
      <c r="XFC152" s="267"/>
      <c r="XFD152" s="31"/>
    </row>
    <row r="153" spans="1:115 16380:16384" s="4" customFormat="1" x14ac:dyDescent="0.3">
      <c r="A153" s="31"/>
      <c r="B153" s="147"/>
      <c r="C153" s="147"/>
      <c r="D153" s="11">
        <f>SUMIF(Tbl.Kosten[PSAnr.],Tb.Financiering[[#This Row],[PSAnr.]],Tbl.Kosten[Totaal kosten])</f>
        <v>0</v>
      </c>
      <c r="E153" s="164">
        <f>SUMIF(Tbl.Kosten[PSAnr.],Tb.Financiering[[#This Row],[PSAnr.]],Tbl.Kosten[Subsidie])</f>
        <v>0</v>
      </c>
      <c r="F153" s="165"/>
      <c r="G153" s="164">
        <f>Tb.Financiering[[#This Row],[Begrote kosten]]-Tb.Financiering[[#This Row],[Berekende GLB subsidie]]-Tb.Financiering[[#This Row],[Correctie GLB subsidie]]</f>
        <v>0</v>
      </c>
      <c r="H153" s="166"/>
      <c r="I153" s="166"/>
      <c r="J153" s="166"/>
      <c r="K153" s="162"/>
      <c r="L153" s="97">
        <f>Tb.Financiering[[#This Row],[Te financieren]]-SUM(Tb.Financiering[[#This Row],[Eigen
bijdrage]:[Anders]])</f>
        <v>0</v>
      </c>
      <c r="M153" s="170" t="str">
        <f>IFERROR(VLOOKUP(Tb.Financiering[[#This Row],[Partnernaam]],Tbl.Projectpartners[[Naam]:[PNr.]],9,FALSE),"")</f>
        <v/>
      </c>
      <c r="N153" s="152" t="str">
        <f>IFERROR(VLOOKUP(Tb.Financiering[[#This Row],[Subsidiabele activiteit]],Tbl.Subsidiehoogte[[Subsidieactiviteit]:[SAnr.]],3,FALSE),"")</f>
        <v/>
      </c>
      <c r="O153" s="152" t="str">
        <f>_xlfn.CONCAT(Tb.Financiering[[#This Row],[Pnr.]],Tb.Financiering[[#This Row],[SAnr.]])</f>
        <v/>
      </c>
      <c r="P153" s="154">
        <f>IF(Tb.Financiering[[#This Row],[Pnr.]]=P$7,Tb.Financiering[[#This Row],[Te financieren]]-Tb.Financiering[[#This Row],[Eigen
bijdrage]]-Tb.Financiering[[#This Row],[Andere
subsidie(s)]]-Tb.Financiering[[#This Row],[Anders]],0)</f>
        <v>0</v>
      </c>
      <c r="Q153" s="154">
        <f>IF(Tb.Financiering[[#This Row],[Pnr.]]=Q$7,Tb.Financiering[[#This Row],[Te financieren]]-Tb.Financiering[[#This Row],[Eigen
bijdrage]]-Tb.Financiering[[#This Row],[Andere
subsidie(s)]]-Tb.Financiering[[#This Row],[Anders]],0)</f>
        <v>0</v>
      </c>
      <c r="R153" s="154">
        <f>IF(Tb.Financiering[[#This Row],[Pnr.]]=R$7,Tb.Financiering[[#This Row],[Te financieren]]-Tb.Financiering[[#This Row],[Eigen
bijdrage]]-Tb.Financiering[[#This Row],[Andere
subsidie(s)]]-Tb.Financiering[[#This Row],[Anders]],0)</f>
        <v>0</v>
      </c>
      <c r="S153" s="154">
        <f>IF(Tb.Financiering[[#This Row],[Pnr.]]=S$7,Tb.Financiering[[#This Row],[Te financieren]]-Tb.Financiering[[#This Row],[Eigen
bijdrage]]-Tb.Financiering[[#This Row],[Andere
subsidie(s)]]-Tb.Financiering[[#This Row],[Anders]],0)</f>
        <v>0</v>
      </c>
      <c r="T153" s="154">
        <f>IF(Tb.Financiering[[#This Row],[Pnr.]]=T$7,Tb.Financiering[[#This Row],[Te financieren]]-Tb.Financiering[[#This Row],[Eigen
bijdrage]]-Tb.Financiering[[#This Row],[Andere
subsidie(s)]]-Tb.Financiering[[#This Row],[Anders]],0)</f>
        <v>0</v>
      </c>
      <c r="U153" s="154">
        <f>IF(Tb.Financiering[[#This Row],[Pnr.]]=U$7,Tb.Financiering[[#This Row],[Te financieren]]-Tb.Financiering[[#This Row],[Eigen
bijdrage]]-Tb.Financiering[[#This Row],[Andere
subsidie(s)]]-Tb.Financiering[[#This Row],[Anders]],0)</f>
        <v>0</v>
      </c>
      <c r="V153" s="154">
        <f>IF(Tb.Financiering[[#This Row],[Pnr.]]=V$7,Tb.Financiering[[#This Row],[Te financieren]]-Tb.Financiering[[#This Row],[Eigen
bijdrage]]-Tb.Financiering[[#This Row],[Andere
subsidie(s)]]-Tb.Financiering[[#This Row],[Anders]],0)</f>
        <v>0</v>
      </c>
      <c r="W153" s="154">
        <f>IF(Tb.Financiering[[#This Row],[Pnr.]]=W$7,Tb.Financiering[[#This Row],[Te financieren]]-Tb.Financiering[[#This Row],[Eigen
bijdrage]]-Tb.Financiering[[#This Row],[Andere
subsidie(s)]]-Tb.Financiering[[#This Row],[Anders]],0)</f>
        <v>0</v>
      </c>
      <c r="X153" s="154">
        <f>IF(Tb.Financiering[[#This Row],[Pnr.]]=X$7,Tb.Financiering[[#This Row],[Te financieren]]-Tb.Financiering[[#This Row],[Eigen
bijdrage]]-Tb.Financiering[[#This Row],[Andere
subsidie(s)]]-Tb.Financiering[[#This Row],[Anders]],0)</f>
        <v>0</v>
      </c>
      <c r="Y153" s="154">
        <f>IF(Tb.Financiering[[#This Row],[Pnr.]]=Y$7,Tb.Financiering[[#This Row],[Te financieren]]-Tb.Financiering[[#This Row],[Eigen
bijdrage]]-Tb.Financiering[[#This Row],[Andere
subsidie(s)]]-Tb.Financiering[[#This Row],[Anders]],0)</f>
        <v>0</v>
      </c>
      <c r="Z153" s="154">
        <f>IF(Tb.Financiering[[#This Row],[Pnr.]]=Z$7,Tb.Financiering[[#This Row],[Te financieren]]-Tb.Financiering[[#This Row],[Eigen
bijdrage]]-Tb.Financiering[[#This Row],[Andere
subsidie(s)]]-Tb.Financiering[[#This Row],[Anders]],0)</f>
        <v>0</v>
      </c>
      <c r="AA153" s="154">
        <f>IF(Tb.Financiering[[#This Row],[Pnr.]]=AA$7,Tb.Financiering[[#This Row],[Te financieren]]-Tb.Financiering[[#This Row],[Eigen
bijdrage]]-Tb.Financiering[[#This Row],[Andere
subsidie(s)]]-Tb.Financiering[[#This Row],[Anders]],0)</f>
        <v>0</v>
      </c>
      <c r="AB153" s="154">
        <f>IF(Tb.Financiering[[#This Row],[Pnr.]]=AB$7,Tb.Financiering[[#This Row],[Te financieren]]-Tb.Financiering[[#This Row],[Eigen
bijdrage]]-Tb.Financiering[[#This Row],[Andere
subsidie(s)]]-Tb.Financiering[[#This Row],[Anders]],0)</f>
        <v>0</v>
      </c>
      <c r="AC153" s="154">
        <f>IF(Tb.Financiering[[#This Row],[Pnr.]]=AC$7,Tb.Financiering[[#This Row],[Te financieren]]-Tb.Financiering[[#This Row],[Eigen
bijdrage]]-Tb.Financiering[[#This Row],[Andere
subsidie(s)]]-Tb.Financiering[[#This Row],[Anders]],0)</f>
        <v>0</v>
      </c>
      <c r="AD153" s="154">
        <f>IF(Tb.Financiering[[#This Row],[Pnr.]]=AD$7,Tb.Financiering[[#This Row],[Te financieren]]-Tb.Financiering[[#This Row],[Eigen
bijdrage]]-Tb.Financiering[[#This Row],[Andere
subsidie(s)]]-Tb.Financiering[[#This Row],[Anders]],0)</f>
        <v>0</v>
      </c>
      <c r="AE153" s="154">
        <f>IF(Tb.Financiering[[#This Row],[Pnr.]]=AE$7,Tb.Financiering[[#This Row],[Te financieren]]-Tb.Financiering[[#This Row],[Eigen
bijdrage]]-Tb.Financiering[[#This Row],[Andere
subsidie(s)]]-Tb.Financiering[[#This Row],[Anders]],0)</f>
        <v>0</v>
      </c>
      <c r="AF153" s="154">
        <f>IF(Tb.Financiering[[#This Row],[Pnr.]]=AF$7,Tb.Financiering[[#This Row],[Te financieren]]-Tb.Financiering[[#This Row],[Eigen
bijdrage]]-Tb.Financiering[[#This Row],[Andere
subsidie(s)]]-Tb.Financiering[[#This Row],[Anders]],0)</f>
        <v>0</v>
      </c>
      <c r="AG153" s="154">
        <f>IF(Tb.Financiering[[#This Row],[Pnr.]]=AG$7,Tb.Financiering[[#This Row],[Te financieren]]-Tb.Financiering[[#This Row],[Eigen
bijdrage]]-Tb.Financiering[[#This Row],[Andere
subsidie(s)]]-Tb.Financiering[[#This Row],[Anders]],0)</f>
        <v>0</v>
      </c>
      <c r="AH153" s="154">
        <f>IF(Tb.Financiering[[#This Row],[Pnr.]]=AH$7,Tb.Financiering[[#This Row],[Te financieren]]-Tb.Financiering[[#This Row],[Eigen
bijdrage]]-Tb.Financiering[[#This Row],[Andere
subsidie(s)]]-Tb.Financiering[[#This Row],[Anders]],0)</f>
        <v>0</v>
      </c>
      <c r="AI153" s="154">
        <f>IF(Tb.Financiering[[#This Row],[Pnr.]]=AI$7,Tb.Financiering[[#This Row],[Te financieren]]-Tb.Financiering[[#This Row],[Eigen
bijdrage]]-Tb.Financiering[[#This Row],[Andere
subsidie(s)]]-Tb.Financiering[[#This Row],[Anders]],0)</f>
        <v>0</v>
      </c>
      <c r="AJ153" s="154">
        <f>IF(Tb.Financiering[[#This Row],[Pnr.]]=AJ$7,Tb.Financiering[[#This Row],[Te financieren]]-Tb.Financiering[[#This Row],[Eigen
bijdrage]]-Tb.Financiering[[#This Row],[Andere
subsidie(s)]]-Tb.Financiering[[#This Row],[Anders]],0)</f>
        <v>0</v>
      </c>
      <c r="AK153" s="154">
        <f>IF(Tb.Financiering[[#This Row],[Pnr.]]=AK$7,Tb.Financiering[[#This Row],[Te financieren]]-Tb.Financiering[[#This Row],[Eigen
bijdrage]]-Tb.Financiering[[#This Row],[Andere
subsidie(s)]]-Tb.Financiering[[#This Row],[Anders]],0)</f>
        <v>0</v>
      </c>
      <c r="AL153" s="154">
        <f>IF(Tb.Financiering[[#This Row],[Pnr.]]=AL$7,Tb.Financiering[[#This Row],[Te financieren]]-Tb.Financiering[[#This Row],[Eigen
bijdrage]]-Tb.Financiering[[#This Row],[Andere
subsidie(s)]]-Tb.Financiering[[#This Row],[Anders]],0)</f>
        <v>0</v>
      </c>
      <c r="AM153" s="154">
        <f>IF(Tb.Financiering[[#This Row],[Pnr.]]=AM$7,Tb.Financiering[[#This Row],[Te financieren]]-Tb.Financiering[[#This Row],[Eigen
bijdrage]]-Tb.Financiering[[#This Row],[Andere
subsidie(s)]]-Tb.Financiering[[#This Row],[Anders]],0)</f>
        <v>0</v>
      </c>
      <c r="AN153" s="154">
        <f>IF(Tb.Financiering[[#This Row],[Pnr.]]=AN$7,Tb.Financiering[[#This Row],[Te financieren]]-Tb.Financiering[[#This Row],[Eigen
bijdrage]]-Tb.Financiering[[#This Row],[Andere
subsidie(s)]]-Tb.Financiering[[#This Row],[Anders]],0)</f>
        <v>0</v>
      </c>
      <c r="AO153" s="154">
        <f>IF(Tb.Financiering[[#This Row],[Pnr.]]=AO$7,Tb.Financiering[[#This Row],[Te financieren]]-Tb.Financiering[[#This Row],[Eigen
bijdrage]]-Tb.Financiering[[#This Row],[Andere
subsidie(s)]]-Tb.Financiering[[#This Row],[Anders]],0)</f>
        <v>0</v>
      </c>
      <c r="AP153" s="154">
        <f>IF(Tb.Financiering[[#This Row],[Pnr.]]=AP$7,Tb.Financiering[[#This Row],[Te financieren]]-Tb.Financiering[[#This Row],[Eigen
bijdrage]]-Tb.Financiering[[#This Row],[Andere
subsidie(s)]]-Tb.Financiering[[#This Row],[Anders]],0)</f>
        <v>0</v>
      </c>
      <c r="AQ153" s="154">
        <f>IF(Tb.Financiering[[#This Row],[Pnr.]]=AQ$7,Tb.Financiering[[#This Row],[Te financieren]]-Tb.Financiering[[#This Row],[Eigen
bijdrage]]-Tb.Financiering[[#This Row],[Andere
subsidie(s)]]-Tb.Financiering[[#This Row],[Anders]],0)</f>
        <v>0</v>
      </c>
      <c r="AR153" s="154">
        <f>IF(Tb.Financiering[[#This Row],[Pnr.]]=AR$7,Tb.Financiering[[#This Row],[Te financieren]]-Tb.Financiering[[#This Row],[Eigen
bijdrage]]-Tb.Financiering[[#This Row],[Andere
subsidie(s)]]-Tb.Financiering[[#This Row],[Anders]],0)</f>
        <v>0</v>
      </c>
      <c r="AS153" s="154">
        <f>IF(Tb.Financiering[[#This Row],[Pnr.]]=AS$7,Tb.Financiering[[#This Row],[Te financieren]]-Tb.Financiering[[#This Row],[Eigen
bijdrage]]-Tb.Financiering[[#This Row],[Andere
subsidie(s)]]-Tb.Financiering[[#This Row],[Anders]],0)</f>
        <v>0</v>
      </c>
      <c r="AT153" s="154">
        <f>IF(Tb.Financiering[[#This Row],[Pnr.]]=AT$7,Tb.Financiering[[#This Row],[Te financieren]]-Tb.Financiering[[#This Row],[Eigen
bijdrage]]-Tb.Financiering[[#This Row],[Andere
subsidie(s)]]-Tb.Financiering[[#This Row],[Anders]],0)</f>
        <v>0</v>
      </c>
      <c r="AU153" s="154">
        <f>IF(Tb.Financiering[[#This Row],[Pnr.]]=AU$7,Tb.Financiering[[#This Row],[Te financieren]]-Tb.Financiering[[#This Row],[Eigen
bijdrage]]-Tb.Financiering[[#This Row],[Andere
subsidie(s)]]-Tb.Financiering[[#This Row],[Anders]],0)</f>
        <v>0</v>
      </c>
      <c r="AV153" s="154">
        <f>IF(Tb.Financiering[[#This Row],[Pnr.]]=AV$7,Tb.Financiering[[#This Row],[Te financieren]]-Tb.Financiering[[#This Row],[Eigen
bijdrage]]-Tb.Financiering[[#This Row],[Andere
subsidie(s)]]-Tb.Financiering[[#This Row],[Anders]],0)</f>
        <v>0</v>
      </c>
      <c r="AW153" s="154">
        <f>IF(Tb.Financiering[[#This Row],[Pnr.]]=AW$7,Tb.Financiering[[#This Row],[Te financieren]]-Tb.Financiering[[#This Row],[Eigen
bijdrage]]-Tb.Financiering[[#This Row],[Andere
subsidie(s)]]-Tb.Financiering[[#This Row],[Anders]],0)</f>
        <v>0</v>
      </c>
      <c r="AX153" s="154">
        <f>IF(Tb.Financiering[[#This Row],[Pnr.]]=AX$7,Tb.Financiering[[#This Row],[Te financieren]]-Tb.Financiering[[#This Row],[Eigen
bijdrage]]-Tb.Financiering[[#This Row],[Andere
subsidie(s)]]-Tb.Financiering[[#This Row],[Anders]],0)</f>
        <v>0</v>
      </c>
      <c r="AY153" s="154">
        <f>IF(Tb.Financiering[[#This Row],[Pnr.]]=AY$7,Tb.Financiering[[#This Row],[Te financieren]]-Tb.Financiering[[#This Row],[Eigen
bijdrage]]-Tb.Financiering[[#This Row],[Andere
subsidie(s)]]-Tb.Financiering[[#This Row],[Anders]],0)</f>
        <v>0</v>
      </c>
      <c r="AZ153" s="154">
        <f>IF(Tb.Financiering[[#This Row],[Pnr.]]=AZ$7,Tb.Financiering[[#This Row],[Te financieren]]-Tb.Financiering[[#This Row],[Eigen
bijdrage]]-Tb.Financiering[[#This Row],[Andere
subsidie(s)]]-Tb.Financiering[[#This Row],[Anders]],0)</f>
        <v>0</v>
      </c>
      <c r="BA153" s="154">
        <f>IF(Tb.Financiering[[#This Row],[Pnr.]]=BA$7,Tb.Financiering[[#This Row],[Te financieren]]-Tb.Financiering[[#This Row],[Eigen
bijdrage]]-Tb.Financiering[[#This Row],[Andere
subsidie(s)]]-Tb.Financiering[[#This Row],[Anders]],0)</f>
        <v>0</v>
      </c>
      <c r="BB153" s="154">
        <f>IF(Tb.Financiering[[#This Row],[Pnr.]]=BB$7,Tb.Financiering[[#This Row],[Te financieren]]-Tb.Financiering[[#This Row],[Eigen
bijdrage]]-Tb.Financiering[[#This Row],[Andere
subsidie(s)]]-Tb.Financiering[[#This Row],[Anders]],0)</f>
        <v>0</v>
      </c>
      <c r="BC153" s="154">
        <f>IF(Tb.Financiering[[#This Row],[Pnr.]]=BC$7,Tb.Financiering[[#This Row],[Te financieren]]-Tb.Financiering[[#This Row],[Eigen
bijdrage]]-Tb.Financiering[[#This Row],[Andere
subsidie(s)]]-Tb.Financiering[[#This Row],[Anders]],0)</f>
        <v>0</v>
      </c>
      <c r="BD153" s="154">
        <f>IF(Tb.Financiering[[#This Row],[Pnr.]]=BD$7,Tb.Financiering[[#This Row],[Te financieren]]-Tb.Financiering[[#This Row],[Eigen
bijdrage]]-Tb.Financiering[[#This Row],[Andere
subsidie(s)]]-Tb.Financiering[[#This Row],[Anders]],0)</f>
        <v>0</v>
      </c>
      <c r="BE153" s="154">
        <f>IF(Tb.Financiering[[#This Row],[Pnr.]]=BE$7,Tb.Financiering[[#This Row],[Te financieren]]-Tb.Financiering[[#This Row],[Eigen
bijdrage]]-Tb.Financiering[[#This Row],[Andere
subsidie(s)]]-Tb.Financiering[[#This Row],[Anders]],0)</f>
        <v>0</v>
      </c>
      <c r="BF153" s="154">
        <f>IF(Tb.Financiering[[#This Row],[Pnr.]]=BF$7,Tb.Financiering[[#This Row],[Te financieren]]-Tb.Financiering[[#This Row],[Eigen
bijdrage]]-Tb.Financiering[[#This Row],[Andere
subsidie(s)]]-Tb.Financiering[[#This Row],[Anders]],0)</f>
        <v>0</v>
      </c>
      <c r="BG153" s="154">
        <f>IF(Tb.Financiering[[#This Row],[Pnr.]]=BG$7,Tb.Financiering[[#This Row],[Te financieren]]-Tb.Financiering[[#This Row],[Eigen
bijdrage]]-Tb.Financiering[[#This Row],[Andere
subsidie(s)]]-Tb.Financiering[[#This Row],[Anders]],0)</f>
        <v>0</v>
      </c>
      <c r="BH153" s="154">
        <f>IF(Tb.Financiering[[#This Row],[Pnr.]]=BH$7,Tb.Financiering[[#This Row],[Te financieren]]-Tb.Financiering[[#This Row],[Eigen
bijdrage]]-Tb.Financiering[[#This Row],[Andere
subsidie(s)]]-Tb.Financiering[[#This Row],[Anders]],0)</f>
        <v>0</v>
      </c>
      <c r="BI153" s="154">
        <f>IF(Tb.Financiering[[#This Row],[Pnr.]]=BI$7,Tb.Financiering[[#This Row],[Te financieren]]-Tb.Financiering[[#This Row],[Eigen
bijdrage]]-Tb.Financiering[[#This Row],[Andere
subsidie(s)]]-Tb.Financiering[[#This Row],[Anders]],0)</f>
        <v>0</v>
      </c>
      <c r="BJ153" s="154">
        <f>IF(Tb.Financiering[[#This Row],[Pnr.]]=BJ$7,Tb.Financiering[[#This Row],[Te financieren]]-Tb.Financiering[[#This Row],[Eigen
bijdrage]]-Tb.Financiering[[#This Row],[Andere
subsidie(s)]]-Tb.Financiering[[#This Row],[Anders]],0)</f>
        <v>0</v>
      </c>
      <c r="BK153" s="154">
        <f>IF(Tb.Financiering[[#This Row],[Pnr.]]=BK$7,Tb.Financiering[[#This Row],[Te financieren]]-Tb.Financiering[[#This Row],[Eigen
bijdrage]]-Tb.Financiering[[#This Row],[Andere
subsidie(s)]]-Tb.Financiering[[#This Row],[Anders]],0)</f>
        <v>0</v>
      </c>
      <c r="BL153" s="154">
        <f>IF(Tb.Financiering[[#This Row],[Pnr.]]=BL$7,Tb.Financiering[[#This Row],[Te financieren]]-Tb.Financiering[[#This Row],[Eigen
bijdrage]]-Tb.Financiering[[#This Row],[Andere
subsidie(s)]]-Tb.Financiering[[#This Row],[Anders]],0)</f>
        <v>0</v>
      </c>
      <c r="BM153" s="154">
        <f>IF(Tb.Financiering[[#This Row],[Pnr.]]=BM$7,Tb.Financiering[[#This Row],[Te financieren]]-Tb.Financiering[[#This Row],[Eigen
bijdrage]]-Tb.Financiering[[#This Row],[Andere
subsidie(s)]]-Tb.Financiering[[#This Row],[Anders]],0)</f>
        <v>0</v>
      </c>
      <c r="BN153" s="259">
        <f>IF(Tb.Financiering[[#This Row],[Pnr.]]=BN$7,Tb.Financiering[[#This Row],[Eigen
bijdrage]]+Tb.Financiering[[#This Row],[Andere
subsidie(s)]]+Tb.Financiering[[#This Row],[Anders]],0)</f>
        <v>0</v>
      </c>
      <c r="BO153" s="259">
        <f>IF(Tb.Financiering[[#This Row],[Pnr.]]=BO$7,Tb.Financiering[[#This Row],[Eigen
bijdrage]]+Tb.Financiering[[#This Row],[Andere
subsidie(s)]]+Tb.Financiering[[#This Row],[Anders]],0)</f>
        <v>0</v>
      </c>
      <c r="BP153" s="259">
        <f>IF(Tb.Financiering[[#This Row],[Pnr.]]=BP$7,Tb.Financiering[[#This Row],[Eigen
bijdrage]]+Tb.Financiering[[#This Row],[Andere
subsidie(s)]]+Tb.Financiering[[#This Row],[Anders]],0)</f>
        <v>0</v>
      </c>
      <c r="BQ153" s="259">
        <f>IF(Tb.Financiering[[#This Row],[Pnr.]]=BQ$7,Tb.Financiering[[#This Row],[Eigen
bijdrage]]+Tb.Financiering[[#This Row],[Andere
subsidie(s)]]+Tb.Financiering[[#This Row],[Anders]],0)</f>
        <v>0</v>
      </c>
      <c r="BR153" s="259">
        <f>IF(Tb.Financiering[[#This Row],[Pnr.]]=BR$7,Tb.Financiering[[#This Row],[Eigen
bijdrage]]+Tb.Financiering[[#This Row],[Andere
subsidie(s)]]+Tb.Financiering[[#This Row],[Anders]],0)</f>
        <v>0</v>
      </c>
      <c r="BS153" s="259">
        <f>IF(Tb.Financiering[[#This Row],[Pnr.]]=BS$7,Tb.Financiering[[#This Row],[Eigen
bijdrage]]+Tb.Financiering[[#This Row],[Andere
subsidie(s)]]+Tb.Financiering[[#This Row],[Anders]],0)</f>
        <v>0</v>
      </c>
      <c r="BT153" s="259">
        <f>IF(Tb.Financiering[[#This Row],[Pnr.]]=BT$7,Tb.Financiering[[#This Row],[Eigen
bijdrage]]+Tb.Financiering[[#This Row],[Andere
subsidie(s)]]+Tb.Financiering[[#This Row],[Anders]],0)</f>
        <v>0</v>
      </c>
      <c r="BU153" s="259">
        <f>IF(Tb.Financiering[[#This Row],[Pnr.]]=BU$7,Tb.Financiering[[#This Row],[Eigen
bijdrage]]+Tb.Financiering[[#This Row],[Andere
subsidie(s)]]+Tb.Financiering[[#This Row],[Anders]],0)</f>
        <v>0</v>
      </c>
      <c r="BV153" s="259">
        <f>IF(Tb.Financiering[[#This Row],[Pnr.]]=BV$7,Tb.Financiering[[#This Row],[Eigen
bijdrage]]+Tb.Financiering[[#This Row],[Andere
subsidie(s)]]+Tb.Financiering[[#This Row],[Anders]],0)</f>
        <v>0</v>
      </c>
      <c r="BW153" s="259">
        <f>IF(Tb.Financiering[[#This Row],[Pnr.]]=BW$7,Tb.Financiering[[#This Row],[Eigen
bijdrage]]+Tb.Financiering[[#This Row],[Andere
subsidie(s)]]+Tb.Financiering[[#This Row],[Anders]],0)</f>
        <v>0</v>
      </c>
      <c r="BX153" s="259">
        <f>IF(Tb.Financiering[[#This Row],[Pnr.]]=BX$7,Tb.Financiering[[#This Row],[Eigen
bijdrage]]+Tb.Financiering[[#This Row],[Andere
subsidie(s)]]+Tb.Financiering[[#This Row],[Anders]],0)</f>
        <v>0</v>
      </c>
      <c r="BY153" s="259">
        <f>IF(Tb.Financiering[[#This Row],[Pnr.]]=BY$7,Tb.Financiering[[#This Row],[Eigen
bijdrage]]+Tb.Financiering[[#This Row],[Andere
subsidie(s)]]+Tb.Financiering[[#This Row],[Anders]],0)</f>
        <v>0</v>
      </c>
      <c r="BZ153" s="259">
        <f>IF(Tb.Financiering[[#This Row],[Pnr.]]=BZ$7,Tb.Financiering[[#This Row],[Eigen
bijdrage]]+Tb.Financiering[[#This Row],[Andere
subsidie(s)]]+Tb.Financiering[[#This Row],[Anders]],0)</f>
        <v>0</v>
      </c>
      <c r="CA153" s="259">
        <f>IF(Tb.Financiering[[#This Row],[Pnr.]]=CA$7,Tb.Financiering[[#This Row],[Eigen
bijdrage]]+Tb.Financiering[[#This Row],[Andere
subsidie(s)]]+Tb.Financiering[[#This Row],[Anders]],0)</f>
        <v>0</v>
      </c>
      <c r="CB153" s="259">
        <f>IF(Tb.Financiering[[#This Row],[Pnr.]]=CB$7,Tb.Financiering[[#This Row],[Eigen
bijdrage]]+Tb.Financiering[[#This Row],[Andere
subsidie(s)]]+Tb.Financiering[[#This Row],[Anders]],0)</f>
        <v>0</v>
      </c>
      <c r="CC153" s="259">
        <f>IF(Tb.Financiering[[#This Row],[Pnr.]]=CC$7,Tb.Financiering[[#This Row],[Eigen
bijdrage]]+Tb.Financiering[[#This Row],[Andere
subsidie(s)]]+Tb.Financiering[[#This Row],[Anders]],0)</f>
        <v>0</v>
      </c>
      <c r="CD153" s="259">
        <f>IF(Tb.Financiering[[#This Row],[Pnr.]]=CD$7,Tb.Financiering[[#This Row],[Eigen
bijdrage]]+Tb.Financiering[[#This Row],[Andere
subsidie(s)]]+Tb.Financiering[[#This Row],[Anders]],0)</f>
        <v>0</v>
      </c>
      <c r="CE153" s="259">
        <f>IF(Tb.Financiering[[#This Row],[Pnr.]]=CE$7,Tb.Financiering[[#This Row],[Eigen
bijdrage]]+Tb.Financiering[[#This Row],[Andere
subsidie(s)]]+Tb.Financiering[[#This Row],[Anders]],0)</f>
        <v>0</v>
      </c>
      <c r="CF153" s="259">
        <f>IF(Tb.Financiering[[#This Row],[Pnr.]]=CF$7,Tb.Financiering[[#This Row],[Eigen
bijdrage]]+Tb.Financiering[[#This Row],[Andere
subsidie(s)]]+Tb.Financiering[[#This Row],[Anders]],0)</f>
        <v>0</v>
      </c>
      <c r="CG153" s="259">
        <f>IF(Tb.Financiering[[#This Row],[Pnr.]]=CG$7,Tb.Financiering[[#This Row],[Eigen
bijdrage]]+Tb.Financiering[[#This Row],[Andere
subsidie(s)]]+Tb.Financiering[[#This Row],[Anders]],0)</f>
        <v>0</v>
      </c>
      <c r="CH153" s="259">
        <f>IF(Tb.Financiering[[#This Row],[Pnr.]]=CH$7,Tb.Financiering[[#This Row],[Eigen
bijdrage]]+Tb.Financiering[[#This Row],[Andere
subsidie(s)]]+Tb.Financiering[[#This Row],[Anders]],0)</f>
        <v>0</v>
      </c>
      <c r="CI153" s="259">
        <f>IF(Tb.Financiering[[#This Row],[Pnr.]]=CI$7,Tb.Financiering[[#This Row],[Eigen
bijdrage]]+Tb.Financiering[[#This Row],[Andere
subsidie(s)]]+Tb.Financiering[[#This Row],[Anders]],0)</f>
        <v>0</v>
      </c>
      <c r="CJ153" s="259">
        <f>IF(Tb.Financiering[[#This Row],[Pnr.]]=CJ$7,Tb.Financiering[[#This Row],[Eigen
bijdrage]]+Tb.Financiering[[#This Row],[Andere
subsidie(s)]]+Tb.Financiering[[#This Row],[Anders]],0)</f>
        <v>0</v>
      </c>
      <c r="CK153" s="259">
        <f>IF(Tb.Financiering[[#This Row],[Pnr.]]=CK$7,Tb.Financiering[[#This Row],[Eigen
bijdrage]]+Tb.Financiering[[#This Row],[Andere
subsidie(s)]]+Tb.Financiering[[#This Row],[Anders]],0)</f>
        <v>0</v>
      </c>
      <c r="CL153" s="259">
        <f>IF(Tb.Financiering[[#This Row],[Pnr.]]=CL$7,Tb.Financiering[[#This Row],[Eigen
bijdrage]]+Tb.Financiering[[#This Row],[Andere
subsidie(s)]]+Tb.Financiering[[#This Row],[Anders]],0)</f>
        <v>0</v>
      </c>
      <c r="CM153" s="259">
        <f>IF(Tb.Financiering[[#This Row],[Pnr.]]=CM$7,Tb.Financiering[[#This Row],[Eigen
bijdrage]]+Tb.Financiering[[#This Row],[Andere
subsidie(s)]]+Tb.Financiering[[#This Row],[Anders]],0)</f>
        <v>0</v>
      </c>
      <c r="CN153" s="259">
        <f>IF(Tb.Financiering[[#This Row],[Pnr.]]=CN$7,Tb.Financiering[[#This Row],[Eigen
bijdrage]]+Tb.Financiering[[#This Row],[Andere
subsidie(s)]]+Tb.Financiering[[#This Row],[Anders]],0)</f>
        <v>0</v>
      </c>
      <c r="CO153" s="259">
        <f>IF(Tb.Financiering[[#This Row],[Pnr.]]=CO$7,Tb.Financiering[[#This Row],[Eigen
bijdrage]]+Tb.Financiering[[#This Row],[Andere
subsidie(s)]]+Tb.Financiering[[#This Row],[Anders]],0)</f>
        <v>0</v>
      </c>
      <c r="CP153" s="259">
        <f>IF(Tb.Financiering[[#This Row],[Pnr.]]=CP$7,Tb.Financiering[[#This Row],[Eigen
bijdrage]]+Tb.Financiering[[#This Row],[Andere
subsidie(s)]]+Tb.Financiering[[#This Row],[Anders]],0)</f>
        <v>0</v>
      </c>
      <c r="CQ153" s="259">
        <f>IF(Tb.Financiering[[#This Row],[Pnr.]]=CQ$7,Tb.Financiering[[#This Row],[Eigen
bijdrage]]+Tb.Financiering[[#This Row],[Andere
subsidie(s)]]+Tb.Financiering[[#This Row],[Anders]],0)</f>
        <v>0</v>
      </c>
      <c r="CR153" s="259">
        <f>IF(Tb.Financiering[[#This Row],[Pnr.]]=CR$7,Tb.Financiering[[#This Row],[Eigen
bijdrage]]+Tb.Financiering[[#This Row],[Andere
subsidie(s)]]+Tb.Financiering[[#This Row],[Anders]],0)</f>
        <v>0</v>
      </c>
      <c r="CS153" s="259">
        <f>IF(Tb.Financiering[[#This Row],[Pnr.]]=CS$7,Tb.Financiering[[#This Row],[Eigen
bijdrage]]+Tb.Financiering[[#This Row],[Andere
subsidie(s)]]+Tb.Financiering[[#This Row],[Anders]],0)</f>
        <v>0</v>
      </c>
      <c r="CT153" s="259">
        <f>IF(Tb.Financiering[[#This Row],[Pnr.]]=CT$7,Tb.Financiering[[#This Row],[Eigen
bijdrage]]+Tb.Financiering[[#This Row],[Andere
subsidie(s)]]+Tb.Financiering[[#This Row],[Anders]],0)</f>
        <v>0</v>
      </c>
      <c r="CU153" s="259">
        <f>IF(Tb.Financiering[[#This Row],[Pnr.]]=CU$7,Tb.Financiering[[#This Row],[Eigen
bijdrage]]+Tb.Financiering[[#This Row],[Andere
subsidie(s)]]+Tb.Financiering[[#This Row],[Anders]],0)</f>
        <v>0</v>
      </c>
      <c r="CV153" s="259">
        <f>IF(Tb.Financiering[[#This Row],[Pnr.]]=CV$7,Tb.Financiering[[#This Row],[Eigen
bijdrage]]+Tb.Financiering[[#This Row],[Andere
subsidie(s)]]+Tb.Financiering[[#This Row],[Anders]],0)</f>
        <v>0</v>
      </c>
      <c r="CW153" s="259">
        <f>IF(Tb.Financiering[[#This Row],[Pnr.]]=CW$7,Tb.Financiering[[#This Row],[Eigen
bijdrage]]+Tb.Financiering[[#This Row],[Andere
subsidie(s)]]+Tb.Financiering[[#This Row],[Anders]],0)</f>
        <v>0</v>
      </c>
      <c r="CX153" s="259">
        <f>IF(Tb.Financiering[[#This Row],[Pnr.]]=CX$7,Tb.Financiering[[#This Row],[Eigen
bijdrage]]+Tb.Financiering[[#This Row],[Andere
subsidie(s)]]+Tb.Financiering[[#This Row],[Anders]],0)</f>
        <v>0</v>
      </c>
      <c r="CY153" s="259">
        <f>IF(Tb.Financiering[[#This Row],[Pnr.]]=CY$7,Tb.Financiering[[#This Row],[Eigen
bijdrage]]+Tb.Financiering[[#This Row],[Andere
subsidie(s)]]+Tb.Financiering[[#This Row],[Anders]],0)</f>
        <v>0</v>
      </c>
      <c r="CZ153" s="259">
        <f>IF(Tb.Financiering[[#This Row],[Pnr.]]=CZ$7,Tb.Financiering[[#This Row],[Eigen
bijdrage]]+Tb.Financiering[[#This Row],[Andere
subsidie(s)]]+Tb.Financiering[[#This Row],[Anders]],0)</f>
        <v>0</v>
      </c>
      <c r="DA153" s="259">
        <f>IF(Tb.Financiering[[#This Row],[Pnr.]]=DA$7,Tb.Financiering[[#This Row],[Eigen
bijdrage]]+Tb.Financiering[[#This Row],[Andere
subsidie(s)]]+Tb.Financiering[[#This Row],[Anders]],0)</f>
        <v>0</v>
      </c>
      <c r="DB153" s="259">
        <f>IF(Tb.Financiering[[#This Row],[Pnr.]]=DB$7,Tb.Financiering[[#This Row],[Eigen
bijdrage]]+Tb.Financiering[[#This Row],[Andere
subsidie(s)]]+Tb.Financiering[[#This Row],[Anders]],0)</f>
        <v>0</v>
      </c>
      <c r="DC153" s="259">
        <f>IF(Tb.Financiering[[#This Row],[Pnr.]]=DC$7,Tb.Financiering[[#This Row],[Eigen
bijdrage]]+Tb.Financiering[[#This Row],[Andere
subsidie(s)]]+Tb.Financiering[[#This Row],[Anders]],0)</f>
        <v>0</v>
      </c>
      <c r="DD153" s="259">
        <f>IF(Tb.Financiering[[#This Row],[Pnr.]]=DD$7,Tb.Financiering[[#This Row],[Eigen
bijdrage]]+Tb.Financiering[[#This Row],[Andere
subsidie(s)]]+Tb.Financiering[[#This Row],[Anders]],0)</f>
        <v>0</v>
      </c>
      <c r="DE153" s="259">
        <f>IF(Tb.Financiering[[#This Row],[Pnr.]]=DE$7,Tb.Financiering[[#This Row],[Eigen
bijdrage]]+Tb.Financiering[[#This Row],[Andere
subsidie(s)]]+Tb.Financiering[[#This Row],[Anders]],0)</f>
        <v>0</v>
      </c>
      <c r="DF153" s="259">
        <f>IF(Tb.Financiering[[#This Row],[Pnr.]]=DF$7,Tb.Financiering[[#This Row],[Eigen
bijdrage]]+Tb.Financiering[[#This Row],[Andere
subsidie(s)]]+Tb.Financiering[[#This Row],[Anders]],0)</f>
        <v>0</v>
      </c>
      <c r="DG153" s="259">
        <f>IF(Tb.Financiering[[#This Row],[Pnr.]]=DG$7,Tb.Financiering[[#This Row],[Eigen
bijdrage]]+Tb.Financiering[[#This Row],[Andere
subsidie(s)]]+Tb.Financiering[[#This Row],[Anders]],0)</f>
        <v>0</v>
      </c>
      <c r="DH153" s="259">
        <f>IF(Tb.Financiering[[#This Row],[Pnr.]]=DH$7,Tb.Financiering[[#This Row],[Eigen
bijdrage]]+Tb.Financiering[[#This Row],[Andere
subsidie(s)]]+Tb.Financiering[[#This Row],[Anders]],0)</f>
        <v>0</v>
      </c>
      <c r="DI153" s="259">
        <f>IF(Tb.Financiering[[#This Row],[Pnr.]]=DI$7,Tb.Financiering[[#This Row],[Eigen
bijdrage]]+Tb.Financiering[[#This Row],[Andere
subsidie(s)]]+Tb.Financiering[[#This Row],[Anders]],0)</f>
        <v>0</v>
      </c>
      <c r="DJ153" s="259">
        <f>IF(Tb.Financiering[[#This Row],[Pnr.]]=DJ$7,Tb.Financiering[[#This Row],[Eigen
bijdrage]]+Tb.Financiering[[#This Row],[Andere
subsidie(s)]]+Tb.Financiering[[#This Row],[Anders]],0)</f>
        <v>0</v>
      </c>
      <c r="DK153" s="259">
        <f>IF(Tb.Financiering[[#This Row],[Pnr.]]=DK$7,Tb.Financiering[[#This Row],[Eigen
bijdrage]]+Tb.Financiering[[#This Row],[Andere
subsidie(s)]]+Tb.Financiering[[#This Row],[Anders]],0)</f>
        <v>0</v>
      </c>
      <c r="XEZ153" s="267"/>
      <c r="XFA153" s="267"/>
      <c r="XFB153" s="267"/>
      <c r="XFC153" s="267"/>
      <c r="XFD153" s="31"/>
    </row>
    <row r="154" spans="1:115 16380:16384" s="4" customFormat="1" x14ac:dyDescent="0.3">
      <c r="A154" s="31"/>
      <c r="B154" s="147"/>
      <c r="C154" s="147"/>
      <c r="D154" s="11">
        <f>SUMIF(Tbl.Kosten[PSAnr.],Tb.Financiering[[#This Row],[PSAnr.]],Tbl.Kosten[Totaal kosten])</f>
        <v>0</v>
      </c>
      <c r="E154" s="164">
        <f>SUMIF(Tbl.Kosten[PSAnr.],Tb.Financiering[[#This Row],[PSAnr.]],Tbl.Kosten[Subsidie])</f>
        <v>0</v>
      </c>
      <c r="F154" s="165"/>
      <c r="G154" s="164">
        <f>Tb.Financiering[[#This Row],[Begrote kosten]]-Tb.Financiering[[#This Row],[Berekende GLB subsidie]]-Tb.Financiering[[#This Row],[Correctie GLB subsidie]]</f>
        <v>0</v>
      </c>
      <c r="H154" s="166"/>
      <c r="I154" s="166"/>
      <c r="J154" s="166"/>
      <c r="K154" s="162"/>
      <c r="L154" s="97">
        <f>Tb.Financiering[[#This Row],[Te financieren]]-SUM(Tb.Financiering[[#This Row],[Eigen
bijdrage]:[Anders]])</f>
        <v>0</v>
      </c>
      <c r="M154" s="170" t="str">
        <f>IFERROR(VLOOKUP(Tb.Financiering[[#This Row],[Partnernaam]],Tbl.Projectpartners[[Naam]:[PNr.]],9,FALSE),"")</f>
        <v/>
      </c>
      <c r="N154" s="152" t="str">
        <f>IFERROR(VLOOKUP(Tb.Financiering[[#This Row],[Subsidiabele activiteit]],Tbl.Subsidiehoogte[[Subsidieactiviteit]:[SAnr.]],3,FALSE),"")</f>
        <v/>
      </c>
      <c r="O154" s="152" t="str">
        <f>_xlfn.CONCAT(Tb.Financiering[[#This Row],[Pnr.]],Tb.Financiering[[#This Row],[SAnr.]])</f>
        <v/>
      </c>
      <c r="P154" s="154">
        <f>IF(Tb.Financiering[[#This Row],[Pnr.]]=P$7,Tb.Financiering[[#This Row],[Te financieren]]-Tb.Financiering[[#This Row],[Eigen
bijdrage]]-Tb.Financiering[[#This Row],[Andere
subsidie(s)]]-Tb.Financiering[[#This Row],[Anders]],0)</f>
        <v>0</v>
      </c>
      <c r="Q154" s="154">
        <f>IF(Tb.Financiering[[#This Row],[Pnr.]]=Q$7,Tb.Financiering[[#This Row],[Te financieren]]-Tb.Financiering[[#This Row],[Eigen
bijdrage]]-Tb.Financiering[[#This Row],[Andere
subsidie(s)]]-Tb.Financiering[[#This Row],[Anders]],0)</f>
        <v>0</v>
      </c>
      <c r="R154" s="154">
        <f>IF(Tb.Financiering[[#This Row],[Pnr.]]=R$7,Tb.Financiering[[#This Row],[Te financieren]]-Tb.Financiering[[#This Row],[Eigen
bijdrage]]-Tb.Financiering[[#This Row],[Andere
subsidie(s)]]-Tb.Financiering[[#This Row],[Anders]],0)</f>
        <v>0</v>
      </c>
      <c r="S154" s="154">
        <f>IF(Tb.Financiering[[#This Row],[Pnr.]]=S$7,Tb.Financiering[[#This Row],[Te financieren]]-Tb.Financiering[[#This Row],[Eigen
bijdrage]]-Tb.Financiering[[#This Row],[Andere
subsidie(s)]]-Tb.Financiering[[#This Row],[Anders]],0)</f>
        <v>0</v>
      </c>
      <c r="T154" s="154">
        <f>IF(Tb.Financiering[[#This Row],[Pnr.]]=T$7,Tb.Financiering[[#This Row],[Te financieren]]-Tb.Financiering[[#This Row],[Eigen
bijdrage]]-Tb.Financiering[[#This Row],[Andere
subsidie(s)]]-Tb.Financiering[[#This Row],[Anders]],0)</f>
        <v>0</v>
      </c>
      <c r="U154" s="154">
        <f>IF(Tb.Financiering[[#This Row],[Pnr.]]=U$7,Tb.Financiering[[#This Row],[Te financieren]]-Tb.Financiering[[#This Row],[Eigen
bijdrage]]-Tb.Financiering[[#This Row],[Andere
subsidie(s)]]-Tb.Financiering[[#This Row],[Anders]],0)</f>
        <v>0</v>
      </c>
      <c r="V154" s="154">
        <f>IF(Tb.Financiering[[#This Row],[Pnr.]]=V$7,Tb.Financiering[[#This Row],[Te financieren]]-Tb.Financiering[[#This Row],[Eigen
bijdrage]]-Tb.Financiering[[#This Row],[Andere
subsidie(s)]]-Tb.Financiering[[#This Row],[Anders]],0)</f>
        <v>0</v>
      </c>
      <c r="W154" s="154">
        <f>IF(Tb.Financiering[[#This Row],[Pnr.]]=W$7,Tb.Financiering[[#This Row],[Te financieren]]-Tb.Financiering[[#This Row],[Eigen
bijdrage]]-Tb.Financiering[[#This Row],[Andere
subsidie(s)]]-Tb.Financiering[[#This Row],[Anders]],0)</f>
        <v>0</v>
      </c>
      <c r="X154" s="154">
        <f>IF(Tb.Financiering[[#This Row],[Pnr.]]=X$7,Tb.Financiering[[#This Row],[Te financieren]]-Tb.Financiering[[#This Row],[Eigen
bijdrage]]-Tb.Financiering[[#This Row],[Andere
subsidie(s)]]-Tb.Financiering[[#This Row],[Anders]],0)</f>
        <v>0</v>
      </c>
      <c r="Y154" s="154">
        <f>IF(Tb.Financiering[[#This Row],[Pnr.]]=Y$7,Tb.Financiering[[#This Row],[Te financieren]]-Tb.Financiering[[#This Row],[Eigen
bijdrage]]-Tb.Financiering[[#This Row],[Andere
subsidie(s)]]-Tb.Financiering[[#This Row],[Anders]],0)</f>
        <v>0</v>
      </c>
      <c r="Z154" s="154">
        <f>IF(Tb.Financiering[[#This Row],[Pnr.]]=Z$7,Tb.Financiering[[#This Row],[Te financieren]]-Tb.Financiering[[#This Row],[Eigen
bijdrage]]-Tb.Financiering[[#This Row],[Andere
subsidie(s)]]-Tb.Financiering[[#This Row],[Anders]],0)</f>
        <v>0</v>
      </c>
      <c r="AA154" s="154">
        <f>IF(Tb.Financiering[[#This Row],[Pnr.]]=AA$7,Tb.Financiering[[#This Row],[Te financieren]]-Tb.Financiering[[#This Row],[Eigen
bijdrage]]-Tb.Financiering[[#This Row],[Andere
subsidie(s)]]-Tb.Financiering[[#This Row],[Anders]],0)</f>
        <v>0</v>
      </c>
      <c r="AB154" s="154">
        <f>IF(Tb.Financiering[[#This Row],[Pnr.]]=AB$7,Tb.Financiering[[#This Row],[Te financieren]]-Tb.Financiering[[#This Row],[Eigen
bijdrage]]-Tb.Financiering[[#This Row],[Andere
subsidie(s)]]-Tb.Financiering[[#This Row],[Anders]],0)</f>
        <v>0</v>
      </c>
      <c r="AC154" s="154">
        <f>IF(Tb.Financiering[[#This Row],[Pnr.]]=AC$7,Tb.Financiering[[#This Row],[Te financieren]]-Tb.Financiering[[#This Row],[Eigen
bijdrage]]-Tb.Financiering[[#This Row],[Andere
subsidie(s)]]-Tb.Financiering[[#This Row],[Anders]],0)</f>
        <v>0</v>
      </c>
      <c r="AD154" s="154">
        <f>IF(Tb.Financiering[[#This Row],[Pnr.]]=AD$7,Tb.Financiering[[#This Row],[Te financieren]]-Tb.Financiering[[#This Row],[Eigen
bijdrage]]-Tb.Financiering[[#This Row],[Andere
subsidie(s)]]-Tb.Financiering[[#This Row],[Anders]],0)</f>
        <v>0</v>
      </c>
      <c r="AE154" s="154">
        <f>IF(Tb.Financiering[[#This Row],[Pnr.]]=AE$7,Tb.Financiering[[#This Row],[Te financieren]]-Tb.Financiering[[#This Row],[Eigen
bijdrage]]-Tb.Financiering[[#This Row],[Andere
subsidie(s)]]-Tb.Financiering[[#This Row],[Anders]],0)</f>
        <v>0</v>
      </c>
      <c r="AF154" s="154">
        <f>IF(Tb.Financiering[[#This Row],[Pnr.]]=AF$7,Tb.Financiering[[#This Row],[Te financieren]]-Tb.Financiering[[#This Row],[Eigen
bijdrage]]-Tb.Financiering[[#This Row],[Andere
subsidie(s)]]-Tb.Financiering[[#This Row],[Anders]],0)</f>
        <v>0</v>
      </c>
      <c r="AG154" s="154">
        <f>IF(Tb.Financiering[[#This Row],[Pnr.]]=AG$7,Tb.Financiering[[#This Row],[Te financieren]]-Tb.Financiering[[#This Row],[Eigen
bijdrage]]-Tb.Financiering[[#This Row],[Andere
subsidie(s)]]-Tb.Financiering[[#This Row],[Anders]],0)</f>
        <v>0</v>
      </c>
      <c r="AH154" s="154">
        <f>IF(Tb.Financiering[[#This Row],[Pnr.]]=AH$7,Tb.Financiering[[#This Row],[Te financieren]]-Tb.Financiering[[#This Row],[Eigen
bijdrage]]-Tb.Financiering[[#This Row],[Andere
subsidie(s)]]-Tb.Financiering[[#This Row],[Anders]],0)</f>
        <v>0</v>
      </c>
      <c r="AI154" s="154">
        <f>IF(Tb.Financiering[[#This Row],[Pnr.]]=AI$7,Tb.Financiering[[#This Row],[Te financieren]]-Tb.Financiering[[#This Row],[Eigen
bijdrage]]-Tb.Financiering[[#This Row],[Andere
subsidie(s)]]-Tb.Financiering[[#This Row],[Anders]],0)</f>
        <v>0</v>
      </c>
      <c r="AJ154" s="154">
        <f>IF(Tb.Financiering[[#This Row],[Pnr.]]=AJ$7,Tb.Financiering[[#This Row],[Te financieren]]-Tb.Financiering[[#This Row],[Eigen
bijdrage]]-Tb.Financiering[[#This Row],[Andere
subsidie(s)]]-Tb.Financiering[[#This Row],[Anders]],0)</f>
        <v>0</v>
      </c>
      <c r="AK154" s="154">
        <f>IF(Tb.Financiering[[#This Row],[Pnr.]]=AK$7,Tb.Financiering[[#This Row],[Te financieren]]-Tb.Financiering[[#This Row],[Eigen
bijdrage]]-Tb.Financiering[[#This Row],[Andere
subsidie(s)]]-Tb.Financiering[[#This Row],[Anders]],0)</f>
        <v>0</v>
      </c>
      <c r="AL154" s="154">
        <f>IF(Tb.Financiering[[#This Row],[Pnr.]]=AL$7,Tb.Financiering[[#This Row],[Te financieren]]-Tb.Financiering[[#This Row],[Eigen
bijdrage]]-Tb.Financiering[[#This Row],[Andere
subsidie(s)]]-Tb.Financiering[[#This Row],[Anders]],0)</f>
        <v>0</v>
      </c>
      <c r="AM154" s="154">
        <f>IF(Tb.Financiering[[#This Row],[Pnr.]]=AM$7,Tb.Financiering[[#This Row],[Te financieren]]-Tb.Financiering[[#This Row],[Eigen
bijdrage]]-Tb.Financiering[[#This Row],[Andere
subsidie(s)]]-Tb.Financiering[[#This Row],[Anders]],0)</f>
        <v>0</v>
      </c>
      <c r="AN154" s="154">
        <f>IF(Tb.Financiering[[#This Row],[Pnr.]]=AN$7,Tb.Financiering[[#This Row],[Te financieren]]-Tb.Financiering[[#This Row],[Eigen
bijdrage]]-Tb.Financiering[[#This Row],[Andere
subsidie(s)]]-Tb.Financiering[[#This Row],[Anders]],0)</f>
        <v>0</v>
      </c>
      <c r="AO154" s="154">
        <f>IF(Tb.Financiering[[#This Row],[Pnr.]]=AO$7,Tb.Financiering[[#This Row],[Te financieren]]-Tb.Financiering[[#This Row],[Eigen
bijdrage]]-Tb.Financiering[[#This Row],[Andere
subsidie(s)]]-Tb.Financiering[[#This Row],[Anders]],0)</f>
        <v>0</v>
      </c>
      <c r="AP154" s="154">
        <f>IF(Tb.Financiering[[#This Row],[Pnr.]]=AP$7,Tb.Financiering[[#This Row],[Te financieren]]-Tb.Financiering[[#This Row],[Eigen
bijdrage]]-Tb.Financiering[[#This Row],[Andere
subsidie(s)]]-Tb.Financiering[[#This Row],[Anders]],0)</f>
        <v>0</v>
      </c>
      <c r="AQ154" s="154">
        <f>IF(Tb.Financiering[[#This Row],[Pnr.]]=AQ$7,Tb.Financiering[[#This Row],[Te financieren]]-Tb.Financiering[[#This Row],[Eigen
bijdrage]]-Tb.Financiering[[#This Row],[Andere
subsidie(s)]]-Tb.Financiering[[#This Row],[Anders]],0)</f>
        <v>0</v>
      </c>
      <c r="AR154" s="154">
        <f>IF(Tb.Financiering[[#This Row],[Pnr.]]=AR$7,Tb.Financiering[[#This Row],[Te financieren]]-Tb.Financiering[[#This Row],[Eigen
bijdrage]]-Tb.Financiering[[#This Row],[Andere
subsidie(s)]]-Tb.Financiering[[#This Row],[Anders]],0)</f>
        <v>0</v>
      </c>
      <c r="AS154" s="154">
        <f>IF(Tb.Financiering[[#This Row],[Pnr.]]=AS$7,Tb.Financiering[[#This Row],[Te financieren]]-Tb.Financiering[[#This Row],[Eigen
bijdrage]]-Tb.Financiering[[#This Row],[Andere
subsidie(s)]]-Tb.Financiering[[#This Row],[Anders]],0)</f>
        <v>0</v>
      </c>
      <c r="AT154" s="154">
        <f>IF(Tb.Financiering[[#This Row],[Pnr.]]=AT$7,Tb.Financiering[[#This Row],[Te financieren]]-Tb.Financiering[[#This Row],[Eigen
bijdrage]]-Tb.Financiering[[#This Row],[Andere
subsidie(s)]]-Tb.Financiering[[#This Row],[Anders]],0)</f>
        <v>0</v>
      </c>
      <c r="AU154" s="154">
        <f>IF(Tb.Financiering[[#This Row],[Pnr.]]=AU$7,Tb.Financiering[[#This Row],[Te financieren]]-Tb.Financiering[[#This Row],[Eigen
bijdrage]]-Tb.Financiering[[#This Row],[Andere
subsidie(s)]]-Tb.Financiering[[#This Row],[Anders]],0)</f>
        <v>0</v>
      </c>
      <c r="AV154" s="154">
        <f>IF(Tb.Financiering[[#This Row],[Pnr.]]=AV$7,Tb.Financiering[[#This Row],[Te financieren]]-Tb.Financiering[[#This Row],[Eigen
bijdrage]]-Tb.Financiering[[#This Row],[Andere
subsidie(s)]]-Tb.Financiering[[#This Row],[Anders]],0)</f>
        <v>0</v>
      </c>
      <c r="AW154" s="154">
        <f>IF(Tb.Financiering[[#This Row],[Pnr.]]=AW$7,Tb.Financiering[[#This Row],[Te financieren]]-Tb.Financiering[[#This Row],[Eigen
bijdrage]]-Tb.Financiering[[#This Row],[Andere
subsidie(s)]]-Tb.Financiering[[#This Row],[Anders]],0)</f>
        <v>0</v>
      </c>
      <c r="AX154" s="154">
        <f>IF(Tb.Financiering[[#This Row],[Pnr.]]=AX$7,Tb.Financiering[[#This Row],[Te financieren]]-Tb.Financiering[[#This Row],[Eigen
bijdrage]]-Tb.Financiering[[#This Row],[Andere
subsidie(s)]]-Tb.Financiering[[#This Row],[Anders]],0)</f>
        <v>0</v>
      </c>
      <c r="AY154" s="154">
        <f>IF(Tb.Financiering[[#This Row],[Pnr.]]=AY$7,Tb.Financiering[[#This Row],[Te financieren]]-Tb.Financiering[[#This Row],[Eigen
bijdrage]]-Tb.Financiering[[#This Row],[Andere
subsidie(s)]]-Tb.Financiering[[#This Row],[Anders]],0)</f>
        <v>0</v>
      </c>
      <c r="AZ154" s="154">
        <f>IF(Tb.Financiering[[#This Row],[Pnr.]]=AZ$7,Tb.Financiering[[#This Row],[Te financieren]]-Tb.Financiering[[#This Row],[Eigen
bijdrage]]-Tb.Financiering[[#This Row],[Andere
subsidie(s)]]-Tb.Financiering[[#This Row],[Anders]],0)</f>
        <v>0</v>
      </c>
      <c r="BA154" s="154">
        <f>IF(Tb.Financiering[[#This Row],[Pnr.]]=BA$7,Tb.Financiering[[#This Row],[Te financieren]]-Tb.Financiering[[#This Row],[Eigen
bijdrage]]-Tb.Financiering[[#This Row],[Andere
subsidie(s)]]-Tb.Financiering[[#This Row],[Anders]],0)</f>
        <v>0</v>
      </c>
      <c r="BB154" s="154">
        <f>IF(Tb.Financiering[[#This Row],[Pnr.]]=BB$7,Tb.Financiering[[#This Row],[Te financieren]]-Tb.Financiering[[#This Row],[Eigen
bijdrage]]-Tb.Financiering[[#This Row],[Andere
subsidie(s)]]-Tb.Financiering[[#This Row],[Anders]],0)</f>
        <v>0</v>
      </c>
      <c r="BC154" s="154">
        <f>IF(Tb.Financiering[[#This Row],[Pnr.]]=BC$7,Tb.Financiering[[#This Row],[Te financieren]]-Tb.Financiering[[#This Row],[Eigen
bijdrage]]-Tb.Financiering[[#This Row],[Andere
subsidie(s)]]-Tb.Financiering[[#This Row],[Anders]],0)</f>
        <v>0</v>
      </c>
      <c r="BD154" s="154">
        <f>IF(Tb.Financiering[[#This Row],[Pnr.]]=BD$7,Tb.Financiering[[#This Row],[Te financieren]]-Tb.Financiering[[#This Row],[Eigen
bijdrage]]-Tb.Financiering[[#This Row],[Andere
subsidie(s)]]-Tb.Financiering[[#This Row],[Anders]],0)</f>
        <v>0</v>
      </c>
      <c r="BE154" s="154">
        <f>IF(Tb.Financiering[[#This Row],[Pnr.]]=BE$7,Tb.Financiering[[#This Row],[Te financieren]]-Tb.Financiering[[#This Row],[Eigen
bijdrage]]-Tb.Financiering[[#This Row],[Andere
subsidie(s)]]-Tb.Financiering[[#This Row],[Anders]],0)</f>
        <v>0</v>
      </c>
      <c r="BF154" s="154">
        <f>IF(Tb.Financiering[[#This Row],[Pnr.]]=BF$7,Tb.Financiering[[#This Row],[Te financieren]]-Tb.Financiering[[#This Row],[Eigen
bijdrage]]-Tb.Financiering[[#This Row],[Andere
subsidie(s)]]-Tb.Financiering[[#This Row],[Anders]],0)</f>
        <v>0</v>
      </c>
      <c r="BG154" s="154">
        <f>IF(Tb.Financiering[[#This Row],[Pnr.]]=BG$7,Tb.Financiering[[#This Row],[Te financieren]]-Tb.Financiering[[#This Row],[Eigen
bijdrage]]-Tb.Financiering[[#This Row],[Andere
subsidie(s)]]-Tb.Financiering[[#This Row],[Anders]],0)</f>
        <v>0</v>
      </c>
      <c r="BH154" s="154">
        <f>IF(Tb.Financiering[[#This Row],[Pnr.]]=BH$7,Tb.Financiering[[#This Row],[Te financieren]]-Tb.Financiering[[#This Row],[Eigen
bijdrage]]-Tb.Financiering[[#This Row],[Andere
subsidie(s)]]-Tb.Financiering[[#This Row],[Anders]],0)</f>
        <v>0</v>
      </c>
      <c r="BI154" s="154">
        <f>IF(Tb.Financiering[[#This Row],[Pnr.]]=BI$7,Tb.Financiering[[#This Row],[Te financieren]]-Tb.Financiering[[#This Row],[Eigen
bijdrage]]-Tb.Financiering[[#This Row],[Andere
subsidie(s)]]-Tb.Financiering[[#This Row],[Anders]],0)</f>
        <v>0</v>
      </c>
      <c r="BJ154" s="154">
        <f>IF(Tb.Financiering[[#This Row],[Pnr.]]=BJ$7,Tb.Financiering[[#This Row],[Te financieren]]-Tb.Financiering[[#This Row],[Eigen
bijdrage]]-Tb.Financiering[[#This Row],[Andere
subsidie(s)]]-Tb.Financiering[[#This Row],[Anders]],0)</f>
        <v>0</v>
      </c>
      <c r="BK154" s="154">
        <f>IF(Tb.Financiering[[#This Row],[Pnr.]]=BK$7,Tb.Financiering[[#This Row],[Te financieren]]-Tb.Financiering[[#This Row],[Eigen
bijdrage]]-Tb.Financiering[[#This Row],[Andere
subsidie(s)]]-Tb.Financiering[[#This Row],[Anders]],0)</f>
        <v>0</v>
      </c>
      <c r="BL154" s="154">
        <f>IF(Tb.Financiering[[#This Row],[Pnr.]]=BL$7,Tb.Financiering[[#This Row],[Te financieren]]-Tb.Financiering[[#This Row],[Eigen
bijdrage]]-Tb.Financiering[[#This Row],[Andere
subsidie(s)]]-Tb.Financiering[[#This Row],[Anders]],0)</f>
        <v>0</v>
      </c>
      <c r="BM154" s="154">
        <f>IF(Tb.Financiering[[#This Row],[Pnr.]]=BM$7,Tb.Financiering[[#This Row],[Te financieren]]-Tb.Financiering[[#This Row],[Eigen
bijdrage]]-Tb.Financiering[[#This Row],[Andere
subsidie(s)]]-Tb.Financiering[[#This Row],[Anders]],0)</f>
        <v>0</v>
      </c>
      <c r="BN154" s="259">
        <f>IF(Tb.Financiering[[#This Row],[Pnr.]]=BN$7,Tb.Financiering[[#This Row],[Eigen
bijdrage]]+Tb.Financiering[[#This Row],[Andere
subsidie(s)]]+Tb.Financiering[[#This Row],[Anders]],0)</f>
        <v>0</v>
      </c>
      <c r="BO154" s="259">
        <f>IF(Tb.Financiering[[#This Row],[Pnr.]]=BO$7,Tb.Financiering[[#This Row],[Eigen
bijdrage]]+Tb.Financiering[[#This Row],[Andere
subsidie(s)]]+Tb.Financiering[[#This Row],[Anders]],0)</f>
        <v>0</v>
      </c>
      <c r="BP154" s="259">
        <f>IF(Tb.Financiering[[#This Row],[Pnr.]]=BP$7,Tb.Financiering[[#This Row],[Eigen
bijdrage]]+Tb.Financiering[[#This Row],[Andere
subsidie(s)]]+Tb.Financiering[[#This Row],[Anders]],0)</f>
        <v>0</v>
      </c>
      <c r="BQ154" s="259">
        <f>IF(Tb.Financiering[[#This Row],[Pnr.]]=BQ$7,Tb.Financiering[[#This Row],[Eigen
bijdrage]]+Tb.Financiering[[#This Row],[Andere
subsidie(s)]]+Tb.Financiering[[#This Row],[Anders]],0)</f>
        <v>0</v>
      </c>
      <c r="BR154" s="259">
        <f>IF(Tb.Financiering[[#This Row],[Pnr.]]=BR$7,Tb.Financiering[[#This Row],[Eigen
bijdrage]]+Tb.Financiering[[#This Row],[Andere
subsidie(s)]]+Tb.Financiering[[#This Row],[Anders]],0)</f>
        <v>0</v>
      </c>
      <c r="BS154" s="259">
        <f>IF(Tb.Financiering[[#This Row],[Pnr.]]=BS$7,Tb.Financiering[[#This Row],[Eigen
bijdrage]]+Tb.Financiering[[#This Row],[Andere
subsidie(s)]]+Tb.Financiering[[#This Row],[Anders]],0)</f>
        <v>0</v>
      </c>
      <c r="BT154" s="259">
        <f>IF(Tb.Financiering[[#This Row],[Pnr.]]=BT$7,Tb.Financiering[[#This Row],[Eigen
bijdrage]]+Tb.Financiering[[#This Row],[Andere
subsidie(s)]]+Tb.Financiering[[#This Row],[Anders]],0)</f>
        <v>0</v>
      </c>
      <c r="BU154" s="259">
        <f>IF(Tb.Financiering[[#This Row],[Pnr.]]=BU$7,Tb.Financiering[[#This Row],[Eigen
bijdrage]]+Tb.Financiering[[#This Row],[Andere
subsidie(s)]]+Tb.Financiering[[#This Row],[Anders]],0)</f>
        <v>0</v>
      </c>
      <c r="BV154" s="259">
        <f>IF(Tb.Financiering[[#This Row],[Pnr.]]=BV$7,Tb.Financiering[[#This Row],[Eigen
bijdrage]]+Tb.Financiering[[#This Row],[Andere
subsidie(s)]]+Tb.Financiering[[#This Row],[Anders]],0)</f>
        <v>0</v>
      </c>
      <c r="BW154" s="259">
        <f>IF(Tb.Financiering[[#This Row],[Pnr.]]=BW$7,Tb.Financiering[[#This Row],[Eigen
bijdrage]]+Tb.Financiering[[#This Row],[Andere
subsidie(s)]]+Tb.Financiering[[#This Row],[Anders]],0)</f>
        <v>0</v>
      </c>
      <c r="BX154" s="259">
        <f>IF(Tb.Financiering[[#This Row],[Pnr.]]=BX$7,Tb.Financiering[[#This Row],[Eigen
bijdrage]]+Tb.Financiering[[#This Row],[Andere
subsidie(s)]]+Tb.Financiering[[#This Row],[Anders]],0)</f>
        <v>0</v>
      </c>
      <c r="BY154" s="259">
        <f>IF(Tb.Financiering[[#This Row],[Pnr.]]=BY$7,Tb.Financiering[[#This Row],[Eigen
bijdrage]]+Tb.Financiering[[#This Row],[Andere
subsidie(s)]]+Tb.Financiering[[#This Row],[Anders]],0)</f>
        <v>0</v>
      </c>
      <c r="BZ154" s="259">
        <f>IF(Tb.Financiering[[#This Row],[Pnr.]]=BZ$7,Tb.Financiering[[#This Row],[Eigen
bijdrage]]+Tb.Financiering[[#This Row],[Andere
subsidie(s)]]+Tb.Financiering[[#This Row],[Anders]],0)</f>
        <v>0</v>
      </c>
      <c r="CA154" s="259">
        <f>IF(Tb.Financiering[[#This Row],[Pnr.]]=CA$7,Tb.Financiering[[#This Row],[Eigen
bijdrage]]+Tb.Financiering[[#This Row],[Andere
subsidie(s)]]+Tb.Financiering[[#This Row],[Anders]],0)</f>
        <v>0</v>
      </c>
      <c r="CB154" s="259">
        <f>IF(Tb.Financiering[[#This Row],[Pnr.]]=CB$7,Tb.Financiering[[#This Row],[Eigen
bijdrage]]+Tb.Financiering[[#This Row],[Andere
subsidie(s)]]+Tb.Financiering[[#This Row],[Anders]],0)</f>
        <v>0</v>
      </c>
      <c r="CC154" s="259">
        <f>IF(Tb.Financiering[[#This Row],[Pnr.]]=CC$7,Tb.Financiering[[#This Row],[Eigen
bijdrage]]+Tb.Financiering[[#This Row],[Andere
subsidie(s)]]+Tb.Financiering[[#This Row],[Anders]],0)</f>
        <v>0</v>
      </c>
      <c r="CD154" s="259">
        <f>IF(Tb.Financiering[[#This Row],[Pnr.]]=CD$7,Tb.Financiering[[#This Row],[Eigen
bijdrage]]+Tb.Financiering[[#This Row],[Andere
subsidie(s)]]+Tb.Financiering[[#This Row],[Anders]],0)</f>
        <v>0</v>
      </c>
      <c r="CE154" s="259">
        <f>IF(Tb.Financiering[[#This Row],[Pnr.]]=CE$7,Tb.Financiering[[#This Row],[Eigen
bijdrage]]+Tb.Financiering[[#This Row],[Andere
subsidie(s)]]+Tb.Financiering[[#This Row],[Anders]],0)</f>
        <v>0</v>
      </c>
      <c r="CF154" s="259">
        <f>IF(Tb.Financiering[[#This Row],[Pnr.]]=CF$7,Tb.Financiering[[#This Row],[Eigen
bijdrage]]+Tb.Financiering[[#This Row],[Andere
subsidie(s)]]+Tb.Financiering[[#This Row],[Anders]],0)</f>
        <v>0</v>
      </c>
      <c r="CG154" s="259">
        <f>IF(Tb.Financiering[[#This Row],[Pnr.]]=CG$7,Tb.Financiering[[#This Row],[Eigen
bijdrage]]+Tb.Financiering[[#This Row],[Andere
subsidie(s)]]+Tb.Financiering[[#This Row],[Anders]],0)</f>
        <v>0</v>
      </c>
      <c r="CH154" s="259">
        <f>IF(Tb.Financiering[[#This Row],[Pnr.]]=CH$7,Tb.Financiering[[#This Row],[Eigen
bijdrage]]+Tb.Financiering[[#This Row],[Andere
subsidie(s)]]+Tb.Financiering[[#This Row],[Anders]],0)</f>
        <v>0</v>
      </c>
      <c r="CI154" s="259">
        <f>IF(Tb.Financiering[[#This Row],[Pnr.]]=CI$7,Tb.Financiering[[#This Row],[Eigen
bijdrage]]+Tb.Financiering[[#This Row],[Andere
subsidie(s)]]+Tb.Financiering[[#This Row],[Anders]],0)</f>
        <v>0</v>
      </c>
      <c r="CJ154" s="259">
        <f>IF(Tb.Financiering[[#This Row],[Pnr.]]=CJ$7,Tb.Financiering[[#This Row],[Eigen
bijdrage]]+Tb.Financiering[[#This Row],[Andere
subsidie(s)]]+Tb.Financiering[[#This Row],[Anders]],0)</f>
        <v>0</v>
      </c>
      <c r="CK154" s="259">
        <f>IF(Tb.Financiering[[#This Row],[Pnr.]]=CK$7,Tb.Financiering[[#This Row],[Eigen
bijdrage]]+Tb.Financiering[[#This Row],[Andere
subsidie(s)]]+Tb.Financiering[[#This Row],[Anders]],0)</f>
        <v>0</v>
      </c>
      <c r="CL154" s="259">
        <f>IF(Tb.Financiering[[#This Row],[Pnr.]]=CL$7,Tb.Financiering[[#This Row],[Eigen
bijdrage]]+Tb.Financiering[[#This Row],[Andere
subsidie(s)]]+Tb.Financiering[[#This Row],[Anders]],0)</f>
        <v>0</v>
      </c>
      <c r="CM154" s="259">
        <f>IF(Tb.Financiering[[#This Row],[Pnr.]]=CM$7,Tb.Financiering[[#This Row],[Eigen
bijdrage]]+Tb.Financiering[[#This Row],[Andere
subsidie(s)]]+Tb.Financiering[[#This Row],[Anders]],0)</f>
        <v>0</v>
      </c>
      <c r="CN154" s="259">
        <f>IF(Tb.Financiering[[#This Row],[Pnr.]]=CN$7,Tb.Financiering[[#This Row],[Eigen
bijdrage]]+Tb.Financiering[[#This Row],[Andere
subsidie(s)]]+Tb.Financiering[[#This Row],[Anders]],0)</f>
        <v>0</v>
      </c>
      <c r="CO154" s="259">
        <f>IF(Tb.Financiering[[#This Row],[Pnr.]]=CO$7,Tb.Financiering[[#This Row],[Eigen
bijdrage]]+Tb.Financiering[[#This Row],[Andere
subsidie(s)]]+Tb.Financiering[[#This Row],[Anders]],0)</f>
        <v>0</v>
      </c>
      <c r="CP154" s="259">
        <f>IF(Tb.Financiering[[#This Row],[Pnr.]]=CP$7,Tb.Financiering[[#This Row],[Eigen
bijdrage]]+Tb.Financiering[[#This Row],[Andere
subsidie(s)]]+Tb.Financiering[[#This Row],[Anders]],0)</f>
        <v>0</v>
      </c>
      <c r="CQ154" s="259">
        <f>IF(Tb.Financiering[[#This Row],[Pnr.]]=CQ$7,Tb.Financiering[[#This Row],[Eigen
bijdrage]]+Tb.Financiering[[#This Row],[Andere
subsidie(s)]]+Tb.Financiering[[#This Row],[Anders]],0)</f>
        <v>0</v>
      </c>
      <c r="CR154" s="259">
        <f>IF(Tb.Financiering[[#This Row],[Pnr.]]=CR$7,Tb.Financiering[[#This Row],[Eigen
bijdrage]]+Tb.Financiering[[#This Row],[Andere
subsidie(s)]]+Tb.Financiering[[#This Row],[Anders]],0)</f>
        <v>0</v>
      </c>
      <c r="CS154" s="259">
        <f>IF(Tb.Financiering[[#This Row],[Pnr.]]=CS$7,Tb.Financiering[[#This Row],[Eigen
bijdrage]]+Tb.Financiering[[#This Row],[Andere
subsidie(s)]]+Tb.Financiering[[#This Row],[Anders]],0)</f>
        <v>0</v>
      </c>
      <c r="CT154" s="259">
        <f>IF(Tb.Financiering[[#This Row],[Pnr.]]=CT$7,Tb.Financiering[[#This Row],[Eigen
bijdrage]]+Tb.Financiering[[#This Row],[Andere
subsidie(s)]]+Tb.Financiering[[#This Row],[Anders]],0)</f>
        <v>0</v>
      </c>
      <c r="CU154" s="259">
        <f>IF(Tb.Financiering[[#This Row],[Pnr.]]=CU$7,Tb.Financiering[[#This Row],[Eigen
bijdrage]]+Tb.Financiering[[#This Row],[Andere
subsidie(s)]]+Tb.Financiering[[#This Row],[Anders]],0)</f>
        <v>0</v>
      </c>
      <c r="CV154" s="259">
        <f>IF(Tb.Financiering[[#This Row],[Pnr.]]=CV$7,Tb.Financiering[[#This Row],[Eigen
bijdrage]]+Tb.Financiering[[#This Row],[Andere
subsidie(s)]]+Tb.Financiering[[#This Row],[Anders]],0)</f>
        <v>0</v>
      </c>
      <c r="CW154" s="259">
        <f>IF(Tb.Financiering[[#This Row],[Pnr.]]=CW$7,Tb.Financiering[[#This Row],[Eigen
bijdrage]]+Tb.Financiering[[#This Row],[Andere
subsidie(s)]]+Tb.Financiering[[#This Row],[Anders]],0)</f>
        <v>0</v>
      </c>
      <c r="CX154" s="259">
        <f>IF(Tb.Financiering[[#This Row],[Pnr.]]=CX$7,Tb.Financiering[[#This Row],[Eigen
bijdrage]]+Tb.Financiering[[#This Row],[Andere
subsidie(s)]]+Tb.Financiering[[#This Row],[Anders]],0)</f>
        <v>0</v>
      </c>
      <c r="CY154" s="259">
        <f>IF(Tb.Financiering[[#This Row],[Pnr.]]=CY$7,Tb.Financiering[[#This Row],[Eigen
bijdrage]]+Tb.Financiering[[#This Row],[Andere
subsidie(s)]]+Tb.Financiering[[#This Row],[Anders]],0)</f>
        <v>0</v>
      </c>
      <c r="CZ154" s="259">
        <f>IF(Tb.Financiering[[#This Row],[Pnr.]]=CZ$7,Tb.Financiering[[#This Row],[Eigen
bijdrage]]+Tb.Financiering[[#This Row],[Andere
subsidie(s)]]+Tb.Financiering[[#This Row],[Anders]],0)</f>
        <v>0</v>
      </c>
      <c r="DA154" s="259">
        <f>IF(Tb.Financiering[[#This Row],[Pnr.]]=DA$7,Tb.Financiering[[#This Row],[Eigen
bijdrage]]+Tb.Financiering[[#This Row],[Andere
subsidie(s)]]+Tb.Financiering[[#This Row],[Anders]],0)</f>
        <v>0</v>
      </c>
      <c r="DB154" s="259">
        <f>IF(Tb.Financiering[[#This Row],[Pnr.]]=DB$7,Tb.Financiering[[#This Row],[Eigen
bijdrage]]+Tb.Financiering[[#This Row],[Andere
subsidie(s)]]+Tb.Financiering[[#This Row],[Anders]],0)</f>
        <v>0</v>
      </c>
      <c r="DC154" s="259">
        <f>IF(Tb.Financiering[[#This Row],[Pnr.]]=DC$7,Tb.Financiering[[#This Row],[Eigen
bijdrage]]+Tb.Financiering[[#This Row],[Andere
subsidie(s)]]+Tb.Financiering[[#This Row],[Anders]],0)</f>
        <v>0</v>
      </c>
      <c r="DD154" s="259">
        <f>IF(Tb.Financiering[[#This Row],[Pnr.]]=DD$7,Tb.Financiering[[#This Row],[Eigen
bijdrage]]+Tb.Financiering[[#This Row],[Andere
subsidie(s)]]+Tb.Financiering[[#This Row],[Anders]],0)</f>
        <v>0</v>
      </c>
      <c r="DE154" s="259">
        <f>IF(Tb.Financiering[[#This Row],[Pnr.]]=DE$7,Tb.Financiering[[#This Row],[Eigen
bijdrage]]+Tb.Financiering[[#This Row],[Andere
subsidie(s)]]+Tb.Financiering[[#This Row],[Anders]],0)</f>
        <v>0</v>
      </c>
      <c r="DF154" s="259">
        <f>IF(Tb.Financiering[[#This Row],[Pnr.]]=DF$7,Tb.Financiering[[#This Row],[Eigen
bijdrage]]+Tb.Financiering[[#This Row],[Andere
subsidie(s)]]+Tb.Financiering[[#This Row],[Anders]],0)</f>
        <v>0</v>
      </c>
      <c r="DG154" s="259">
        <f>IF(Tb.Financiering[[#This Row],[Pnr.]]=DG$7,Tb.Financiering[[#This Row],[Eigen
bijdrage]]+Tb.Financiering[[#This Row],[Andere
subsidie(s)]]+Tb.Financiering[[#This Row],[Anders]],0)</f>
        <v>0</v>
      </c>
      <c r="DH154" s="259">
        <f>IF(Tb.Financiering[[#This Row],[Pnr.]]=DH$7,Tb.Financiering[[#This Row],[Eigen
bijdrage]]+Tb.Financiering[[#This Row],[Andere
subsidie(s)]]+Tb.Financiering[[#This Row],[Anders]],0)</f>
        <v>0</v>
      </c>
      <c r="DI154" s="259">
        <f>IF(Tb.Financiering[[#This Row],[Pnr.]]=DI$7,Tb.Financiering[[#This Row],[Eigen
bijdrage]]+Tb.Financiering[[#This Row],[Andere
subsidie(s)]]+Tb.Financiering[[#This Row],[Anders]],0)</f>
        <v>0</v>
      </c>
      <c r="DJ154" s="259">
        <f>IF(Tb.Financiering[[#This Row],[Pnr.]]=DJ$7,Tb.Financiering[[#This Row],[Eigen
bijdrage]]+Tb.Financiering[[#This Row],[Andere
subsidie(s)]]+Tb.Financiering[[#This Row],[Anders]],0)</f>
        <v>0</v>
      </c>
      <c r="DK154" s="259">
        <f>IF(Tb.Financiering[[#This Row],[Pnr.]]=DK$7,Tb.Financiering[[#This Row],[Eigen
bijdrage]]+Tb.Financiering[[#This Row],[Andere
subsidie(s)]]+Tb.Financiering[[#This Row],[Anders]],0)</f>
        <v>0</v>
      </c>
      <c r="XEZ154" s="267"/>
      <c r="XFA154" s="267"/>
      <c r="XFB154" s="267"/>
      <c r="XFC154" s="267"/>
      <c r="XFD154" s="31"/>
    </row>
    <row r="155" spans="1:115 16380:16384" s="4" customFormat="1" x14ac:dyDescent="0.3">
      <c r="A155" s="31"/>
      <c r="B155" s="147"/>
      <c r="C155" s="147"/>
      <c r="D155" s="11">
        <f>SUMIF(Tbl.Kosten[PSAnr.],Tb.Financiering[[#This Row],[PSAnr.]],Tbl.Kosten[Totaal kosten])</f>
        <v>0</v>
      </c>
      <c r="E155" s="164">
        <f>SUMIF(Tbl.Kosten[PSAnr.],Tb.Financiering[[#This Row],[PSAnr.]],Tbl.Kosten[Subsidie])</f>
        <v>0</v>
      </c>
      <c r="F155" s="165"/>
      <c r="G155" s="164">
        <f>Tb.Financiering[[#This Row],[Begrote kosten]]-Tb.Financiering[[#This Row],[Berekende GLB subsidie]]-Tb.Financiering[[#This Row],[Correctie GLB subsidie]]</f>
        <v>0</v>
      </c>
      <c r="H155" s="166"/>
      <c r="I155" s="166"/>
      <c r="J155" s="166"/>
      <c r="K155" s="162"/>
      <c r="L155" s="97">
        <f>Tb.Financiering[[#This Row],[Te financieren]]-SUM(Tb.Financiering[[#This Row],[Eigen
bijdrage]:[Anders]])</f>
        <v>0</v>
      </c>
      <c r="M155" s="170" t="str">
        <f>IFERROR(VLOOKUP(Tb.Financiering[[#This Row],[Partnernaam]],Tbl.Projectpartners[[Naam]:[PNr.]],9,FALSE),"")</f>
        <v/>
      </c>
      <c r="N155" s="152" t="str">
        <f>IFERROR(VLOOKUP(Tb.Financiering[[#This Row],[Subsidiabele activiteit]],Tbl.Subsidiehoogte[[Subsidieactiviteit]:[SAnr.]],3,FALSE),"")</f>
        <v/>
      </c>
      <c r="O155" s="152" t="str">
        <f>_xlfn.CONCAT(Tb.Financiering[[#This Row],[Pnr.]],Tb.Financiering[[#This Row],[SAnr.]])</f>
        <v/>
      </c>
      <c r="P155" s="154">
        <f>IF(Tb.Financiering[[#This Row],[Pnr.]]=P$7,Tb.Financiering[[#This Row],[Te financieren]]-Tb.Financiering[[#This Row],[Eigen
bijdrage]]-Tb.Financiering[[#This Row],[Andere
subsidie(s)]]-Tb.Financiering[[#This Row],[Anders]],0)</f>
        <v>0</v>
      </c>
      <c r="Q155" s="154">
        <f>IF(Tb.Financiering[[#This Row],[Pnr.]]=Q$7,Tb.Financiering[[#This Row],[Te financieren]]-Tb.Financiering[[#This Row],[Eigen
bijdrage]]-Tb.Financiering[[#This Row],[Andere
subsidie(s)]]-Tb.Financiering[[#This Row],[Anders]],0)</f>
        <v>0</v>
      </c>
      <c r="R155" s="154">
        <f>IF(Tb.Financiering[[#This Row],[Pnr.]]=R$7,Tb.Financiering[[#This Row],[Te financieren]]-Tb.Financiering[[#This Row],[Eigen
bijdrage]]-Tb.Financiering[[#This Row],[Andere
subsidie(s)]]-Tb.Financiering[[#This Row],[Anders]],0)</f>
        <v>0</v>
      </c>
      <c r="S155" s="154">
        <f>IF(Tb.Financiering[[#This Row],[Pnr.]]=S$7,Tb.Financiering[[#This Row],[Te financieren]]-Tb.Financiering[[#This Row],[Eigen
bijdrage]]-Tb.Financiering[[#This Row],[Andere
subsidie(s)]]-Tb.Financiering[[#This Row],[Anders]],0)</f>
        <v>0</v>
      </c>
      <c r="T155" s="154">
        <f>IF(Tb.Financiering[[#This Row],[Pnr.]]=T$7,Tb.Financiering[[#This Row],[Te financieren]]-Tb.Financiering[[#This Row],[Eigen
bijdrage]]-Tb.Financiering[[#This Row],[Andere
subsidie(s)]]-Tb.Financiering[[#This Row],[Anders]],0)</f>
        <v>0</v>
      </c>
      <c r="U155" s="154">
        <f>IF(Tb.Financiering[[#This Row],[Pnr.]]=U$7,Tb.Financiering[[#This Row],[Te financieren]]-Tb.Financiering[[#This Row],[Eigen
bijdrage]]-Tb.Financiering[[#This Row],[Andere
subsidie(s)]]-Tb.Financiering[[#This Row],[Anders]],0)</f>
        <v>0</v>
      </c>
      <c r="V155" s="154">
        <f>IF(Tb.Financiering[[#This Row],[Pnr.]]=V$7,Tb.Financiering[[#This Row],[Te financieren]]-Tb.Financiering[[#This Row],[Eigen
bijdrage]]-Tb.Financiering[[#This Row],[Andere
subsidie(s)]]-Tb.Financiering[[#This Row],[Anders]],0)</f>
        <v>0</v>
      </c>
      <c r="W155" s="154">
        <f>IF(Tb.Financiering[[#This Row],[Pnr.]]=W$7,Tb.Financiering[[#This Row],[Te financieren]]-Tb.Financiering[[#This Row],[Eigen
bijdrage]]-Tb.Financiering[[#This Row],[Andere
subsidie(s)]]-Tb.Financiering[[#This Row],[Anders]],0)</f>
        <v>0</v>
      </c>
      <c r="X155" s="154">
        <f>IF(Tb.Financiering[[#This Row],[Pnr.]]=X$7,Tb.Financiering[[#This Row],[Te financieren]]-Tb.Financiering[[#This Row],[Eigen
bijdrage]]-Tb.Financiering[[#This Row],[Andere
subsidie(s)]]-Tb.Financiering[[#This Row],[Anders]],0)</f>
        <v>0</v>
      </c>
      <c r="Y155" s="154">
        <f>IF(Tb.Financiering[[#This Row],[Pnr.]]=Y$7,Tb.Financiering[[#This Row],[Te financieren]]-Tb.Financiering[[#This Row],[Eigen
bijdrage]]-Tb.Financiering[[#This Row],[Andere
subsidie(s)]]-Tb.Financiering[[#This Row],[Anders]],0)</f>
        <v>0</v>
      </c>
      <c r="Z155" s="154">
        <f>IF(Tb.Financiering[[#This Row],[Pnr.]]=Z$7,Tb.Financiering[[#This Row],[Te financieren]]-Tb.Financiering[[#This Row],[Eigen
bijdrage]]-Tb.Financiering[[#This Row],[Andere
subsidie(s)]]-Tb.Financiering[[#This Row],[Anders]],0)</f>
        <v>0</v>
      </c>
      <c r="AA155" s="154">
        <f>IF(Tb.Financiering[[#This Row],[Pnr.]]=AA$7,Tb.Financiering[[#This Row],[Te financieren]]-Tb.Financiering[[#This Row],[Eigen
bijdrage]]-Tb.Financiering[[#This Row],[Andere
subsidie(s)]]-Tb.Financiering[[#This Row],[Anders]],0)</f>
        <v>0</v>
      </c>
      <c r="AB155" s="154">
        <f>IF(Tb.Financiering[[#This Row],[Pnr.]]=AB$7,Tb.Financiering[[#This Row],[Te financieren]]-Tb.Financiering[[#This Row],[Eigen
bijdrage]]-Tb.Financiering[[#This Row],[Andere
subsidie(s)]]-Tb.Financiering[[#This Row],[Anders]],0)</f>
        <v>0</v>
      </c>
      <c r="AC155" s="154">
        <f>IF(Tb.Financiering[[#This Row],[Pnr.]]=AC$7,Tb.Financiering[[#This Row],[Te financieren]]-Tb.Financiering[[#This Row],[Eigen
bijdrage]]-Tb.Financiering[[#This Row],[Andere
subsidie(s)]]-Tb.Financiering[[#This Row],[Anders]],0)</f>
        <v>0</v>
      </c>
      <c r="AD155" s="154">
        <f>IF(Tb.Financiering[[#This Row],[Pnr.]]=AD$7,Tb.Financiering[[#This Row],[Te financieren]]-Tb.Financiering[[#This Row],[Eigen
bijdrage]]-Tb.Financiering[[#This Row],[Andere
subsidie(s)]]-Tb.Financiering[[#This Row],[Anders]],0)</f>
        <v>0</v>
      </c>
      <c r="AE155" s="154">
        <f>IF(Tb.Financiering[[#This Row],[Pnr.]]=AE$7,Tb.Financiering[[#This Row],[Te financieren]]-Tb.Financiering[[#This Row],[Eigen
bijdrage]]-Tb.Financiering[[#This Row],[Andere
subsidie(s)]]-Tb.Financiering[[#This Row],[Anders]],0)</f>
        <v>0</v>
      </c>
      <c r="AF155" s="154">
        <f>IF(Tb.Financiering[[#This Row],[Pnr.]]=AF$7,Tb.Financiering[[#This Row],[Te financieren]]-Tb.Financiering[[#This Row],[Eigen
bijdrage]]-Tb.Financiering[[#This Row],[Andere
subsidie(s)]]-Tb.Financiering[[#This Row],[Anders]],0)</f>
        <v>0</v>
      </c>
      <c r="AG155" s="154">
        <f>IF(Tb.Financiering[[#This Row],[Pnr.]]=AG$7,Tb.Financiering[[#This Row],[Te financieren]]-Tb.Financiering[[#This Row],[Eigen
bijdrage]]-Tb.Financiering[[#This Row],[Andere
subsidie(s)]]-Tb.Financiering[[#This Row],[Anders]],0)</f>
        <v>0</v>
      </c>
      <c r="AH155" s="154">
        <f>IF(Tb.Financiering[[#This Row],[Pnr.]]=AH$7,Tb.Financiering[[#This Row],[Te financieren]]-Tb.Financiering[[#This Row],[Eigen
bijdrage]]-Tb.Financiering[[#This Row],[Andere
subsidie(s)]]-Tb.Financiering[[#This Row],[Anders]],0)</f>
        <v>0</v>
      </c>
      <c r="AI155" s="154">
        <f>IF(Tb.Financiering[[#This Row],[Pnr.]]=AI$7,Tb.Financiering[[#This Row],[Te financieren]]-Tb.Financiering[[#This Row],[Eigen
bijdrage]]-Tb.Financiering[[#This Row],[Andere
subsidie(s)]]-Tb.Financiering[[#This Row],[Anders]],0)</f>
        <v>0</v>
      </c>
      <c r="AJ155" s="154">
        <f>IF(Tb.Financiering[[#This Row],[Pnr.]]=AJ$7,Tb.Financiering[[#This Row],[Te financieren]]-Tb.Financiering[[#This Row],[Eigen
bijdrage]]-Tb.Financiering[[#This Row],[Andere
subsidie(s)]]-Tb.Financiering[[#This Row],[Anders]],0)</f>
        <v>0</v>
      </c>
      <c r="AK155" s="154">
        <f>IF(Tb.Financiering[[#This Row],[Pnr.]]=AK$7,Tb.Financiering[[#This Row],[Te financieren]]-Tb.Financiering[[#This Row],[Eigen
bijdrage]]-Tb.Financiering[[#This Row],[Andere
subsidie(s)]]-Tb.Financiering[[#This Row],[Anders]],0)</f>
        <v>0</v>
      </c>
      <c r="AL155" s="154">
        <f>IF(Tb.Financiering[[#This Row],[Pnr.]]=AL$7,Tb.Financiering[[#This Row],[Te financieren]]-Tb.Financiering[[#This Row],[Eigen
bijdrage]]-Tb.Financiering[[#This Row],[Andere
subsidie(s)]]-Tb.Financiering[[#This Row],[Anders]],0)</f>
        <v>0</v>
      </c>
      <c r="AM155" s="154">
        <f>IF(Tb.Financiering[[#This Row],[Pnr.]]=AM$7,Tb.Financiering[[#This Row],[Te financieren]]-Tb.Financiering[[#This Row],[Eigen
bijdrage]]-Tb.Financiering[[#This Row],[Andere
subsidie(s)]]-Tb.Financiering[[#This Row],[Anders]],0)</f>
        <v>0</v>
      </c>
      <c r="AN155" s="154">
        <f>IF(Tb.Financiering[[#This Row],[Pnr.]]=AN$7,Tb.Financiering[[#This Row],[Te financieren]]-Tb.Financiering[[#This Row],[Eigen
bijdrage]]-Tb.Financiering[[#This Row],[Andere
subsidie(s)]]-Tb.Financiering[[#This Row],[Anders]],0)</f>
        <v>0</v>
      </c>
      <c r="AO155" s="154">
        <f>IF(Tb.Financiering[[#This Row],[Pnr.]]=AO$7,Tb.Financiering[[#This Row],[Te financieren]]-Tb.Financiering[[#This Row],[Eigen
bijdrage]]-Tb.Financiering[[#This Row],[Andere
subsidie(s)]]-Tb.Financiering[[#This Row],[Anders]],0)</f>
        <v>0</v>
      </c>
      <c r="AP155" s="154">
        <f>IF(Tb.Financiering[[#This Row],[Pnr.]]=AP$7,Tb.Financiering[[#This Row],[Te financieren]]-Tb.Financiering[[#This Row],[Eigen
bijdrage]]-Tb.Financiering[[#This Row],[Andere
subsidie(s)]]-Tb.Financiering[[#This Row],[Anders]],0)</f>
        <v>0</v>
      </c>
      <c r="AQ155" s="154">
        <f>IF(Tb.Financiering[[#This Row],[Pnr.]]=AQ$7,Tb.Financiering[[#This Row],[Te financieren]]-Tb.Financiering[[#This Row],[Eigen
bijdrage]]-Tb.Financiering[[#This Row],[Andere
subsidie(s)]]-Tb.Financiering[[#This Row],[Anders]],0)</f>
        <v>0</v>
      </c>
      <c r="AR155" s="154">
        <f>IF(Tb.Financiering[[#This Row],[Pnr.]]=AR$7,Tb.Financiering[[#This Row],[Te financieren]]-Tb.Financiering[[#This Row],[Eigen
bijdrage]]-Tb.Financiering[[#This Row],[Andere
subsidie(s)]]-Tb.Financiering[[#This Row],[Anders]],0)</f>
        <v>0</v>
      </c>
      <c r="AS155" s="154">
        <f>IF(Tb.Financiering[[#This Row],[Pnr.]]=AS$7,Tb.Financiering[[#This Row],[Te financieren]]-Tb.Financiering[[#This Row],[Eigen
bijdrage]]-Tb.Financiering[[#This Row],[Andere
subsidie(s)]]-Tb.Financiering[[#This Row],[Anders]],0)</f>
        <v>0</v>
      </c>
      <c r="AT155" s="154">
        <f>IF(Tb.Financiering[[#This Row],[Pnr.]]=AT$7,Tb.Financiering[[#This Row],[Te financieren]]-Tb.Financiering[[#This Row],[Eigen
bijdrage]]-Tb.Financiering[[#This Row],[Andere
subsidie(s)]]-Tb.Financiering[[#This Row],[Anders]],0)</f>
        <v>0</v>
      </c>
      <c r="AU155" s="154">
        <f>IF(Tb.Financiering[[#This Row],[Pnr.]]=AU$7,Tb.Financiering[[#This Row],[Te financieren]]-Tb.Financiering[[#This Row],[Eigen
bijdrage]]-Tb.Financiering[[#This Row],[Andere
subsidie(s)]]-Tb.Financiering[[#This Row],[Anders]],0)</f>
        <v>0</v>
      </c>
      <c r="AV155" s="154">
        <f>IF(Tb.Financiering[[#This Row],[Pnr.]]=AV$7,Tb.Financiering[[#This Row],[Te financieren]]-Tb.Financiering[[#This Row],[Eigen
bijdrage]]-Tb.Financiering[[#This Row],[Andere
subsidie(s)]]-Tb.Financiering[[#This Row],[Anders]],0)</f>
        <v>0</v>
      </c>
      <c r="AW155" s="154">
        <f>IF(Tb.Financiering[[#This Row],[Pnr.]]=AW$7,Tb.Financiering[[#This Row],[Te financieren]]-Tb.Financiering[[#This Row],[Eigen
bijdrage]]-Tb.Financiering[[#This Row],[Andere
subsidie(s)]]-Tb.Financiering[[#This Row],[Anders]],0)</f>
        <v>0</v>
      </c>
      <c r="AX155" s="154">
        <f>IF(Tb.Financiering[[#This Row],[Pnr.]]=AX$7,Tb.Financiering[[#This Row],[Te financieren]]-Tb.Financiering[[#This Row],[Eigen
bijdrage]]-Tb.Financiering[[#This Row],[Andere
subsidie(s)]]-Tb.Financiering[[#This Row],[Anders]],0)</f>
        <v>0</v>
      </c>
      <c r="AY155" s="154">
        <f>IF(Tb.Financiering[[#This Row],[Pnr.]]=AY$7,Tb.Financiering[[#This Row],[Te financieren]]-Tb.Financiering[[#This Row],[Eigen
bijdrage]]-Tb.Financiering[[#This Row],[Andere
subsidie(s)]]-Tb.Financiering[[#This Row],[Anders]],0)</f>
        <v>0</v>
      </c>
      <c r="AZ155" s="154">
        <f>IF(Tb.Financiering[[#This Row],[Pnr.]]=AZ$7,Tb.Financiering[[#This Row],[Te financieren]]-Tb.Financiering[[#This Row],[Eigen
bijdrage]]-Tb.Financiering[[#This Row],[Andere
subsidie(s)]]-Tb.Financiering[[#This Row],[Anders]],0)</f>
        <v>0</v>
      </c>
      <c r="BA155" s="154">
        <f>IF(Tb.Financiering[[#This Row],[Pnr.]]=BA$7,Tb.Financiering[[#This Row],[Te financieren]]-Tb.Financiering[[#This Row],[Eigen
bijdrage]]-Tb.Financiering[[#This Row],[Andere
subsidie(s)]]-Tb.Financiering[[#This Row],[Anders]],0)</f>
        <v>0</v>
      </c>
      <c r="BB155" s="154">
        <f>IF(Tb.Financiering[[#This Row],[Pnr.]]=BB$7,Tb.Financiering[[#This Row],[Te financieren]]-Tb.Financiering[[#This Row],[Eigen
bijdrage]]-Tb.Financiering[[#This Row],[Andere
subsidie(s)]]-Tb.Financiering[[#This Row],[Anders]],0)</f>
        <v>0</v>
      </c>
      <c r="BC155" s="154">
        <f>IF(Tb.Financiering[[#This Row],[Pnr.]]=BC$7,Tb.Financiering[[#This Row],[Te financieren]]-Tb.Financiering[[#This Row],[Eigen
bijdrage]]-Tb.Financiering[[#This Row],[Andere
subsidie(s)]]-Tb.Financiering[[#This Row],[Anders]],0)</f>
        <v>0</v>
      </c>
      <c r="BD155" s="154">
        <f>IF(Tb.Financiering[[#This Row],[Pnr.]]=BD$7,Tb.Financiering[[#This Row],[Te financieren]]-Tb.Financiering[[#This Row],[Eigen
bijdrage]]-Tb.Financiering[[#This Row],[Andere
subsidie(s)]]-Tb.Financiering[[#This Row],[Anders]],0)</f>
        <v>0</v>
      </c>
      <c r="BE155" s="154">
        <f>IF(Tb.Financiering[[#This Row],[Pnr.]]=BE$7,Tb.Financiering[[#This Row],[Te financieren]]-Tb.Financiering[[#This Row],[Eigen
bijdrage]]-Tb.Financiering[[#This Row],[Andere
subsidie(s)]]-Tb.Financiering[[#This Row],[Anders]],0)</f>
        <v>0</v>
      </c>
      <c r="BF155" s="154">
        <f>IF(Tb.Financiering[[#This Row],[Pnr.]]=BF$7,Tb.Financiering[[#This Row],[Te financieren]]-Tb.Financiering[[#This Row],[Eigen
bijdrage]]-Tb.Financiering[[#This Row],[Andere
subsidie(s)]]-Tb.Financiering[[#This Row],[Anders]],0)</f>
        <v>0</v>
      </c>
      <c r="BG155" s="154">
        <f>IF(Tb.Financiering[[#This Row],[Pnr.]]=BG$7,Tb.Financiering[[#This Row],[Te financieren]]-Tb.Financiering[[#This Row],[Eigen
bijdrage]]-Tb.Financiering[[#This Row],[Andere
subsidie(s)]]-Tb.Financiering[[#This Row],[Anders]],0)</f>
        <v>0</v>
      </c>
      <c r="BH155" s="154">
        <f>IF(Tb.Financiering[[#This Row],[Pnr.]]=BH$7,Tb.Financiering[[#This Row],[Te financieren]]-Tb.Financiering[[#This Row],[Eigen
bijdrage]]-Tb.Financiering[[#This Row],[Andere
subsidie(s)]]-Tb.Financiering[[#This Row],[Anders]],0)</f>
        <v>0</v>
      </c>
      <c r="BI155" s="154">
        <f>IF(Tb.Financiering[[#This Row],[Pnr.]]=BI$7,Tb.Financiering[[#This Row],[Te financieren]]-Tb.Financiering[[#This Row],[Eigen
bijdrage]]-Tb.Financiering[[#This Row],[Andere
subsidie(s)]]-Tb.Financiering[[#This Row],[Anders]],0)</f>
        <v>0</v>
      </c>
      <c r="BJ155" s="154">
        <f>IF(Tb.Financiering[[#This Row],[Pnr.]]=BJ$7,Tb.Financiering[[#This Row],[Te financieren]]-Tb.Financiering[[#This Row],[Eigen
bijdrage]]-Tb.Financiering[[#This Row],[Andere
subsidie(s)]]-Tb.Financiering[[#This Row],[Anders]],0)</f>
        <v>0</v>
      </c>
      <c r="BK155" s="154">
        <f>IF(Tb.Financiering[[#This Row],[Pnr.]]=BK$7,Tb.Financiering[[#This Row],[Te financieren]]-Tb.Financiering[[#This Row],[Eigen
bijdrage]]-Tb.Financiering[[#This Row],[Andere
subsidie(s)]]-Tb.Financiering[[#This Row],[Anders]],0)</f>
        <v>0</v>
      </c>
      <c r="BL155" s="154">
        <f>IF(Tb.Financiering[[#This Row],[Pnr.]]=BL$7,Tb.Financiering[[#This Row],[Te financieren]]-Tb.Financiering[[#This Row],[Eigen
bijdrage]]-Tb.Financiering[[#This Row],[Andere
subsidie(s)]]-Tb.Financiering[[#This Row],[Anders]],0)</f>
        <v>0</v>
      </c>
      <c r="BM155" s="154">
        <f>IF(Tb.Financiering[[#This Row],[Pnr.]]=BM$7,Tb.Financiering[[#This Row],[Te financieren]]-Tb.Financiering[[#This Row],[Eigen
bijdrage]]-Tb.Financiering[[#This Row],[Andere
subsidie(s)]]-Tb.Financiering[[#This Row],[Anders]],0)</f>
        <v>0</v>
      </c>
      <c r="BN155" s="259">
        <f>IF(Tb.Financiering[[#This Row],[Pnr.]]=BN$7,Tb.Financiering[[#This Row],[Eigen
bijdrage]]+Tb.Financiering[[#This Row],[Andere
subsidie(s)]]+Tb.Financiering[[#This Row],[Anders]],0)</f>
        <v>0</v>
      </c>
      <c r="BO155" s="259">
        <f>IF(Tb.Financiering[[#This Row],[Pnr.]]=BO$7,Tb.Financiering[[#This Row],[Eigen
bijdrage]]+Tb.Financiering[[#This Row],[Andere
subsidie(s)]]+Tb.Financiering[[#This Row],[Anders]],0)</f>
        <v>0</v>
      </c>
      <c r="BP155" s="259">
        <f>IF(Tb.Financiering[[#This Row],[Pnr.]]=BP$7,Tb.Financiering[[#This Row],[Eigen
bijdrage]]+Tb.Financiering[[#This Row],[Andere
subsidie(s)]]+Tb.Financiering[[#This Row],[Anders]],0)</f>
        <v>0</v>
      </c>
      <c r="BQ155" s="259">
        <f>IF(Tb.Financiering[[#This Row],[Pnr.]]=BQ$7,Tb.Financiering[[#This Row],[Eigen
bijdrage]]+Tb.Financiering[[#This Row],[Andere
subsidie(s)]]+Tb.Financiering[[#This Row],[Anders]],0)</f>
        <v>0</v>
      </c>
      <c r="BR155" s="259">
        <f>IF(Tb.Financiering[[#This Row],[Pnr.]]=BR$7,Tb.Financiering[[#This Row],[Eigen
bijdrage]]+Tb.Financiering[[#This Row],[Andere
subsidie(s)]]+Tb.Financiering[[#This Row],[Anders]],0)</f>
        <v>0</v>
      </c>
      <c r="BS155" s="259">
        <f>IF(Tb.Financiering[[#This Row],[Pnr.]]=BS$7,Tb.Financiering[[#This Row],[Eigen
bijdrage]]+Tb.Financiering[[#This Row],[Andere
subsidie(s)]]+Tb.Financiering[[#This Row],[Anders]],0)</f>
        <v>0</v>
      </c>
      <c r="BT155" s="259">
        <f>IF(Tb.Financiering[[#This Row],[Pnr.]]=BT$7,Tb.Financiering[[#This Row],[Eigen
bijdrage]]+Tb.Financiering[[#This Row],[Andere
subsidie(s)]]+Tb.Financiering[[#This Row],[Anders]],0)</f>
        <v>0</v>
      </c>
      <c r="BU155" s="259">
        <f>IF(Tb.Financiering[[#This Row],[Pnr.]]=BU$7,Tb.Financiering[[#This Row],[Eigen
bijdrage]]+Tb.Financiering[[#This Row],[Andere
subsidie(s)]]+Tb.Financiering[[#This Row],[Anders]],0)</f>
        <v>0</v>
      </c>
      <c r="BV155" s="259">
        <f>IF(Tb.Financiering[[#This Row],[Pnr.]]=BV$7,Tb.Financiering[[#This Row],[Eigen
bijdrage]]+Tb.Financiering[[#This Row],[Andere
subsidie(s)]]+Tb.Financiering[[#This Row],[Anders]],0)</f>
        <v>0</v>
      </c>
      <c r="BW155" s="259">
        <f>IF(Tb.Financiering[[#This Row],[Pnr.]]=BW$7,Tb.Financiering[[#This Row],[Eigen
bijdrage]]+Tb.Financiering[[#This Row],[Andere
subsidie(s)]]+Tb.Financiering[[#This Row],[Anders]],0)</f>
        <v>0</v>
      </c>
      <c r="BX155" s="259">
        <f>IF(Tb.Financiering[[#This Row],[Pnr.]]=BX$7,Tb.Financiering[[#This Row],[Eigen
bijdrage]]+Tb.Financiering[[#This Row],[Andere
subsidie(s)]]+Tb.Financiering[[#This Row],[Anders]],0)</f>
        <v>0</v>
      </c>
      <c r="BY155" s="259">
        <f>IF(Tb.Financiering[[#This Row],[Pnr.]]=BY$7,Tb.Financiering[[#This Row],[Eigen
bijdrage]]+Tb.Financiering[[#This Row],[Andere
subsidie(s)]]+Tb.Financiering[[#This Row],[Anders]],0)</f>
        <v>0</v>
      </c>
      <c r="BZ155" s="259">
        <f>IF(Tb.Financiering[[#This Row],[Pnr.]]=BZ$7,Tb.Financiering[[#This Row],[Eigen
bijdrage]]+Tb.Financiering[[#This Row],[Andere
subsidie(s)]]+Tb.Financiering[[#This Row],[Anders]],0)</f>
        <v>0</v>
      </c>
      <c r="CA155" s="259">
        <f>IF(Tb.Financiering[[#This Row],[Pnr.]]=CA$7,Tb.Financiering[[#This Row],[Eigen
bijdrage]]+Tb.Financiering[[#This Row],[Andere
subsidie(s)]]+Tb.Financiering[[#This Row],[Anders]],0)</f>
        <v>0</v>
      </c>
      <c r="CB155" s="259">
        <f>IF(Tb.Financiering[[#This Row],[Pnr.]]=CB$7,Tb.Financiering[[#This Row],[Eigen
bijdrage]]+Tb.Financiering[[#This Row],[Andere
subsidie(s)]]+Tb.Financiering[[#This Row],[Anders]],0)</f>
        <v>0</v>
      </c>
      <c r="CC155" s="259">
        <f>IF(Tb.Financiering[[#This Row],[Pnr.]]=CC$7,Tb.Financiering[[#This Row],[Eigen
bijdrage]]+Tb.Financiering[[#This Row],[Andere
subsidie(s)]]+Tb.Financiering[[#This Row],[Anders]],0)</f>
        <v>0</v>
      </c>
      <c r="CD155" s="259">
        <f>IF(Tb.Financiering[[#This Row],[Pnr.]]=CD$7,Tb.Financiering[[#This Row],[Eigen
bijdrage]]+Tb.Financiering[[#This Row],[Andere
subsidie(s)]]+Tb.Financiering[[#This Row],[Anders]],0)</f>
        <v>0</v>
      </c>
      <c r="CE155" s="259">
        <f>IF(Tb.Financiering[[#This Row],[Pnr.]]=CE$7,Tb.Financiering[[#This Row],[Eigen
bijdrage]]+Tb.Financiering[[#This Row],[Andere
subsidie(s)]]+Tb.Financiering[[#This Row],[Anders]],0)</f>
        <v>0</v>
      </c>
      <c r="CF155" s="259">
        <f>IF(Tb.Financiering[[#This Row],[Pnr.]]=CF$7,Tb.Financiering[[#This Row],[Eigen
bijdrage]]+Tb.Financiering[[#This Row],[Andere
subsidie(s)]]+Tb.Financiering[[#This Row],[Anders]],0)</f>
        <v>0</v>
      </c>
      <c r="CG155" s="259">
        <f>IF(Tb.Financiering[[#This Row],[Pnr.]]=CG$7,Tb.Financiering[[#This Row],[Eigen
bijdrage]]+Tb.Financiering[[#This Row],[Andere
subsidie(s)]]+Tb.Financiering[[#This Row],[Anders]],0)</f>
        <v>0</v>
      </c>
      <c r="CH155" s="259">
        <f>IF(Tb.Financiering[[#This Row],[Pnr.]]=CH$7,Tb.Financiering[[#This Row],[Eigen
bijdrage]]+Tb.Financiering[[#This Row],[Andere
subsidie(s)]]+Tb.Financiering[[#This Row],[Anders]],0)</f>
        <v>0</v>
      </c>
      <c r="CI155" s="259">
        <f>IF(Tb.Financiering[[#This Row],[Pnr.]]=CI$7,Tb.Financiering[[#This Row],[Eigen
bijdrage]]+Tb.Financiering[[#This Row],[Andere
subsidie(s)]]+Tb.Financiering[[#This Row],[Anders]],0)</f>
        <v>0</v>
      </c>
      <c r="CJ155" s="259">
        <f>IF(Tb.Financiering[[#This Row],[Pnr.]]=CJ$7,Tb.Financiering[[#This Row],[Eigen
bijdrage]]+Tb.Financiering[[#This Row],[Andere
subsidie(s)]]+Tb.Financiering[[#This Row],[Anders]],0)</f>
        <v>0</v>
      </c>
      <c r="CK155" s="259">
        <f>IF(Tb.Financiering[[#This Row],[Pnr.]]=CK$7,Tb.Financiering[[#This Row],[Eigen
bijdrage]]+Tb.Financiering[[#This Row],[Andere
subsidie(s)]]+Tb.Financiering[[#This Row],[Anders]],0)</f>
        <v>0</v>
      </c>
      <c r="CL155" s="259">
        <f>IF(Tb.Financiering[[#This Row],[Pnr.]]=CL$7,Tb.Financiering[[#This Row],[Eigen
bijdrage]]+Tb.Financiering[[#This Row],[Andere
subsidie(s)]]+Tb.Financiering[[#This Row],[Anders]],0)</f>
        <v>0</v>
      </c>
      <c r="CM155" s="259">
        <f>IF(Tb.Financiering[[#This Row],[Pnr.]]=CM$7,Tb.Financiering[[#This Row],[Eigen
bijdrage]]+Tb.Financiering[[#This Row],[Andere
subsidie(s)]]+Tb.Financiering[[#This Row],[Anders]],0)</f>
        <v>0</v>
      </c>
      <c r="CN155" s="259">
        <f>IF(Tb.Financiering[[#This Row],[Pnr.]]=CN$7,Tb.Financiering[[#This Row],[Eigen
bijdrage]]+Tb.Financiering[[#This Row],[Andere
subsidie(s)]]+Tb.Financiering[[#This Row],[Anders]],0)</f>
        <v>0</v>
      </c>
      <c r="CO155" s="259">
        <f>IF(Tb.Financiering[[#This Row],[Pnr.]]=CO$7,Tb.Financiering[[#This Row],[Eigen
bijdrage]]+Tb.Financiering[[#This Row],[Andere
subsidie(s)]]+Tb.Financiering[[#This Row],[Anders]],0)</f>
        <v>0</v>
      </c>
      <c r="CP155" s="259">
        <f>IF(Tb.Financiering[[#This Row],[Pnr.]]=CP$7,Tb.Financiering[[#This Row],[Eigen
bijdrage]]+Tb.Financiering[[#This Row],[Andere
subsidie(s)]]+Tb.Financiering[[#This Row],[Anders]],0)</f>
        <v>0</v>
      </c>
      <c r="CQ155" s="259">
        <f>IF(Tb.Financiering[[#This Row],[Pnr.]]=CQ$7,Tb.Financiering[[#This Row],[Eigen
bijdrage]]+Tb.Financiering[[#This Row],[Andere
subsidie(s)]]+Tb.Financiering[[#This Row],[Anders]],0)</f>
        <v>0</v>
      </c>
      <c r="CR155" s="259">
        <f>IF(Tb.Financiering[[#This Row],[Pnr.]]=CR$7,Tb.Financiering[[#This Row],[Eigen
bijdrage]]+Tb.Financiering[[#This Row],[Andere
subsidie(s)]]+Tb.Financiering[[#This Row],[Anders]],0)</f>
        <v>0</v>
      </c>
      <c r="CS155" s="259">
        <f>IF(Tb.Financiering[[#This Row],[Pnr.]]=CS$7,Tb.Financiering[[#This Row],[Eigen
bijdrage]]+Tb.Financiering[[#This Row],[Andere
subsidie(s)]]+Tb.Financiering[[#This Row],[Anders]],0)</f>
        <v>0</v>
      </c>
      <c r="CT155" s="259">
        <f>IF(Tb.Financiering[[#This Row],[Pnr.]]=CT$7,Tb.Financiering[[#This Row],[Eigen
bijdrage]]+Tb.Financiering[[#This Row],[Andere
subsidie(s)]]+Tb.Financiering[[#This Row],[Anders]],0)</f>
        <v>0</v>
      </c>
      <c r="CU155" s="259">
        <f>IF(Tb.Financiering[[#This Row],[Pnr.]]=CU$7,Tb.Financiering[[#This Row],[Eigen
bijdrage]]+Tb.Financiering[[#This Row],[Andere
subsidie(s)]]+Tb.Financiering[[#This Row],[Anders]],0)</f>
        <v>0</v>
      </c>
      <c r="CV155" s="259">
        <f>IF(Tb.Financiering[[#This Row],[Pnr.]]=CV$7,Tb.Financiering[[#This Row],[Eigen
bijdrage]]+Tb.Financiering[[#This Row],[Andere
subsidie(s)]]+Tb.Financiering[[#This Row],[Anders]],0)</f>
        <v>0</v>
      </c>
      <c r="CW155" s="259">
        <f>IF(Tb.Financiering[[#This Row],[Pnr.]]=CW$7,Tb.Financiering[[#This Row],[Eigen
bijdrage]]+Tb.Financiering[[#This Row],[Andere
subsidie(s)]]+Tb.Financiering[[#This Row],[Anders]],0)</f>
        <v>0</v>
      </c>
      <c r="CX155" s="259">
        <f>IF(Tb.Financiering[[#This Row],[Pnr.]]=CX$7,Tb.Financiering[[#This Row],[Eigen
bijdrage]]+Tb.Financiering[[#This Row],[Andere
subsidie(s)]]+Tb.Financiering[[#This Row],[Anders]],0)</f>
        <v>0</v>
      </c>
      <c r="CY155" s="259">
        <f>IF(Tb.Financiering[[#This Row],[Pnr.]]=CY$7,Tb.Financiering[[#This Row],[Eigen
bijdrage]]+Tb.Financiering[[#This Row],[Andere
subsidie(s)]]+Tb.Financiering[[#This Row],[Anders]],0)</f>
        <v>0</v>
      </c>
      <c r="CZ155" s="259">
        <f>IF(Tb.Financiering[[#This Row],[Pnr.]]=CZ$7,Tb.Financiering[[#This Row],[Eigen
bijdrage]]+Tb.Financiering[[#This Row],[Andere
subsidie(s)]]+Tb.Financiering[[#This Row],[Anders]],0)</f>
        <v>0</v>
      </c>
      <c r="DA155" s="259">
        <f>IF(Tb.Financiering[[#This Row],[Pnr.]]=DA$7,Tb.Financiering[[#This Row],[Eigen
bijdrage]]+Tb.Financiering[[#This Row],[Andere
subsidie(s)]]+Tb.Financiering[[#This Row],[Anders]],0)</f>
        <v>0</v>
      </c>
      <c r="DB155" s="259">
        <f>IF(Tb.Financiering[[#This Row],[Pnr.]]=DB$7,Tb.Financiering[[#This Row],[Eigen
bijdrage]]+Tb.Financiering[[#This Row],[Andere
subsidie(s)]]+Tb.Financiering[[#This Row],[Anders]],0)</f>
        <v>0</v>
      </c>
      <c r="DC155" s="259">
        <f>IF(Tb.Financiering[[#This Row],[Pnr.]]=DC$7,Tb.Financiering[[#This Row],[Eigen
bijdrage]]+Tb.Financiering[[#This Row],[Andere
subsidie(s)]]+Tb.Financiering[[#This Row],[Anders]],0)</f>
        <v>0</v>
      </c>
      <c r="DD155" s="259">
        <f>IF(Tb.Financiering[[#This Row],[Pnr.]]=DD$7,Tb.Financiering[[#This Row],[Eigen
bijdrage]]+Tb.Financiering[[#This Row],[Andere
subsidie(s)]]+Tb.Financiering[[#This Row],[Anders]],0)</f>
        <v>0</v>
      </c>
      <c r="DE155" s="259">
        <f>IF(Tb.Financiering[[#This Row],[Pnr.]]=DE$7,Tb.Financiering[[#This Row],[Eigen
bijdrage]]+Tb.Financiering[[#This Row],[Andere
subsidie(s)]]+Tb.Financiering[[#This Row],[Anders]],0)</f>
        <v>0</v>
      </c>
      <c r="DF155" s="259">
        <f>IF(Tb.Financiering[[#This Row],[Pnr.]]=DF$7,Tb.Financiering[[#This Row],[Eigen
bijdrage]]+Tb.Financiering[[#This Row],[Andere
subsidie(s)]]+Tb.Financiering[[#This Row],[Anders]],0)</f>
        <v>0</v>
      </c>
      <c r="DG155" s="259">
        <f>IF(Tb.Financiering[[#This Row],[Pnr.]]=DG$7,Tb.Financiering[[#This Row],[Eigen
bijdrage]]+Tb.Financiering[[#This Row],[Andere
subsidie(s)]]+Tb.Financiering[[#This Row],[Anders]],0)</f>
        <v>0</v>
      </c>
      <c r="DH155" s="259">
        <f>IF(Tb.Financiering[[#This Row],[Pnr.]]=DH$7,Tb.Financiering[[#This Row],[Eigen
bijdrage]]+Tb.Financiering[[#This Row],[Andere
subsidie(s)]]+Tb.Financiering[[#This Row],[Anders]],0)</f>
        <v>0</v>
      </c>
      <c r="DI155" s="259">
        <f>IF(Tb.Financiering[[#This Row],[Pnr.]]=DI$7,Tb.Financiering[[#This Row],[Eigen
bijdrage]]+Tb.Financiering[[#This Row],[Andere
subsidie(s)]]+Tb.Financiering[[#This Row],[Anders]],0)</f>
        <v>0</v>
      </c>
      <c r="DJ155" s="259">
        <f>IF(Tb.Financiering[[#This Row],[Pnr.]]=DJ$7,Tb.Financiering[[#This Row],[Eigen
bijdrage]]+Tb.Financiering[[#This Row],[Andere
subsidie(s)]]+Tb.Financiering[[#This Row],[Anders]],0)</f>
        <v>0</v>
      </c>
      <c r="DK155" s="259">
        <f>IF(Tb.Financiering[[#This Row],[Pnr.]]=DK$7,Tb.Financiering[[#This Row],[Eigen
bijdrage]]+Tb.Financiering[[#This Row],[Andere
subsidie(s)]]+Tb.Financiering[[#This Row],[Anders]],0)</f>
        <v>0</v>
      </c>
      <c r="XEZ155" s="267"/>
      <c r="XFA155" s="267"/>
      <c r="XFB155" s="267"/>
      <c r="XFC155" s="267"/>
      <c r="XFD155" s="31"/>
    </row>
    <row r="156" spans="1:115 16380:16384" s="4" customFormat="1" x14ac:dyDescent="0.3">
      <c r="A156" s="31"/>
      <c r="B156" s="147"/>
      <c r="C156" s="147"/>
      <c r="D156" s="11">
        <f>SUMIF(Tbl.Kosten[PSAnr.],Tb.Financiering[[#This Row],[PSAnr.]],Tbl.Kosten[Totaal kosten])</f>
        <v>0</v>
      </c>
      <c r="E156" s="164">
        <f>SUMIF(Tbl.Kosten[PSAnr.],Tb.Financiering[[#This Row],[PSAnr.]],Tbl.Kosten[Subsidie])</f>
        <v>0</v>
      </c>
      <c r="F156" s="165"/>
      <c r="G156" s="164">
        <f>Tb.Financiering[[#This Row],[Begrote kosten]]-Tb.Financiering[[#This Row],[Berekende GLB subsidie]]-Tb.Financiering[[#This Row],[Correctie GLB subsidie]]</f>
        <v>0</v>
      </c>
      <c r="H156" s="166"/>
      <c r="I156" s="166"/>
      <c r="J156" s="166"/>
      <c r="K156" s="162"/>
      <c r="L156" s="97">
        <f>Tb.Financiering[[#This Row],[Te financieren]]-SUM(Tb.Financiering[[#This Row],[Eigen
bijdrage]:[Anders]])</f>
        <v>0</v>
      </c>
      <c r="M156" s="170" t="str">
        <f>IFERROR(VLOOKUP(Tb.Financiering[[#This Row],[Partnernaam]],Tbl.Projectpartners[[Naam]:[PNr.]],9,FALSE),"")</f>
        <v/>
      </c>
      <c r="N156" s="152" t="str">
        <f>IFERROR(VLOOKUP(Tb.Financiering[[#This Row],[Subsidiabele activiteit]],Tbl.Subsidiehoogte[[Subsidieactiviteit]:[SAnr.]],3,FALSE),"")</f>
        <v/>
      </c>
      <c r="O156" s="152" t="str">
        <f>_xlfn.CONCAT(Tb.Financiering[[#This Row],[Pnr.]],Tb.Financiering[[#This Row],[SAnr.]])</f>
        <v/>
      </c>
      <c r="P156" s="154">
        <f>IF(Tb.Financiering[[#This Row],[Pnr.]]=P$7,Tb.Financiering[[#This Row],[Te financieren]]-Tb.Financiering[[#This Row],[Eigen
bijdrage]]-Tb.Financiering[[#This Row],[Andere
subsidie(s)]]-Tb.Financiering[[#This Row],[Anders]],0)</f>
        <v>0</v>
      </c>
      <c r="Q156" s="154">
        <f>IF(Tb.Financiering[[#This Row],[Pnr.]]=Q$7,Tb.Financiering[[#This Row],[Te financieren]]-Tb.Financiering[[#This Row],[Eigen
bijdrage]]-Tb.Financiering[[#This Row],[Andere
subsidie(s)]]-Tb.Financiering[[#This Row],[Anders]],0)</f>
        <v>0</v>
      </c>
      <c r="R156" s="154">
        <f>IF(Tb.Financiering[[#This Row],[Pnr.]]=R$7,Tb.Financiering[[#This Row],[Te financieren]]-Tb.Financiering[[#This Row],[Eigen
bijdrage]]-Tb.Financiering[[#This Row],[Andere
subsidie(s)]]-Tb.Financiering[[#This Row],[Anders]],0)</f>
        <v>0</v>
      </c>
      <c r="S156" s="154">
        <f>IF(Tb.Financiering[[#This Row],[Pnr.]]=S$7,Tb.Financiering[[#This Row],[Te financieren]]-Tb.Financiering[[#This Row],[Eigen
bijdrage]]-Tb.Financiering[[#This Row],[Andere
subsidie(s)]]-Tb.Financiering[[#This Row],[Anders]],0)</f>
        <v>0</v>
      </c>
      <c r="T156" s="154">
        <f>IF(Tb.Financiering[[#This Row],[Pnr.]]=T$7,Tb.Financiering[[#This Row],[Te financieren]]-Tb.Financiering[[#This Row],[Eigen
bijdrage]]-Tb.Financiering[[#This Row],[Andere
subsidie(s)]]-Tb.Financiering[[#This Row],[Anders]],0)</f>
        <v>0</v>
      </c>
      <c r="U156" s="154">
        <f>IF(Tb.Financiering[[#This Row],[Pnr.]]=U$7,Tb.Financiering[[#This Row],[Te financieren]]-Tb.Financiering[[#This Row],[Eigen
bijdrage]]-Tb.Financiering[[#This Row],[Andere
subsidie(s)]]-Tb.Financiering[[#This Row],[Anders]],0)</f>
        <v>0</v>
      </c>
      <c r="V156" s="154">
        <f>IF(Tb.Financiering[[#This Row],[Pnr.]]=V$7,Tb.Financiering[[#This Row],[Te financieren]]-Tb.Financiering[[#This Row],[Eigen
bijdrage]]-Tb.Financiering[[#This Row],[Andere
subsidie(s)]]-Tb.Financiering[[#This Row],[Anders]],0)</f>
        <v>0</v>
      </c>
      <c r="W156" s="154">
        <f>IF(Tb.Financiering[[#This Row],[Pnr.]]=W$7,Tb.Financiering[[#This Row],[Te financieren]]-Tb.Financiering[[#This Row],[Eigen
bijdrage]]-Tb.Financiering[[#This Row],[Andere
subsidie(s)]]-Tb.Financiering[[#This Row],[Anders]],0)</f>
        <v>0</v>
      </c>
      <c r="X156" s="154">
        <f>IF(Tb.Financiering[[#This Row],[Pnr.]]=X$7,Tb.Financiering[[#This Row],[Te financieren]]-Tb.Financiering[[#This Row],[Eigen
bijdrage]]-Tb.Financiering[[#This Row],[Andere
subsidie(s)]]-Tb.Financiering[[#This Row],[Anders]],0)</f>
        <v>0</v>
      </c>
      <c r="Y156" s="154">
        <f>IF(Tb.Financiering[[#This Row],[Pnr.]]=Y$7,Tb.Financiering[[#This Row],[Te financieren]]-Tb.Financiering[[#This Row],[Eigen
bijdrage]]-Tb.Financiering[[#This Row],[Andere
subsidie(s)]]-Tb.Financiering[[#This Row],[Anders]],0)</f>
        <v>0</v>
      </c>
      <c r="Z156" s="154">
        <f>IF(Tb.Financiering[[#This Row],[Pnr.]]=Z$7,Tb.Financiering[[#This Row],[Te financieren]]-Tb.Financiering[[#This Row],[Eigen
bijdrage]]-Tb.Financiering[[#This Row],[Andere
subsidie(s)]]-Tb.Financiering[[#This Row],[Anders]],0)</f>
        <v>0</v>
      </c>
      <c r="AA156" s="154">
        <f>IF(Tb.Financiering[[#This Row],[Pnr.]]=AA$7,Tb.Financiering[[#This Row],[Te financieren]]-Tb.Financiering[[#This Row],[Eigen
bijdrage]]-Tb.Financiering[[#This Row],[Andere
subsidie(s)]]-Tb.Financiering[[#This Row],[Anders]],0)</f>
        <v>0</v>
      </c>
      <c r="AB156" s="154">
        <f>IF(Tb.Financiering[[#This Row],[Pnr.]]=AB$7,Tb.Financiering[[#This Row],[Te financieren]]-Tb.Financiering[[#This Row],[Eigen
bijdrage]]-Tb.Financiering[[#This Row],[Andere
subsidie(s)]]-Tb.Financiering[[#This Row],[Anders]],0)</f>
        <v>0</v>
      </c>
      <c r="AC156" s="154">
        <f>IF(Tb.Financiering[[#This Row],[Pnr.]]=AC$7,Tb.Financiering[[#This Row],[Te financieren]]-Tb.Financiering[[#This Row],[Eigen
bijdrage]]-Tb.Financiering[[#This Row],[Andere
subsidie(s)]]-Tb.Financiering[[#This Row],[Anders]],0)</f>
        <v>0</v>
      </c>
      <c r="AD156" s="154">
        <f>IF(Tb.Financiering[[#This Row],[Pnr.]]=AD$7,Tb.Financiering[[#This Row],[Te financieren]]-Tb.Financiering[[#This Row],[Eigen
bijdrage]]-Tb.Financiering[[#This Row],[Andere
subsidie(s)]]-Tb.Financiering[[#This Row],[Anders]],0)</f>
        <v>0</v>
      </c>
      <c r="AE156" s="154">
        <f>IF(Tb.Financiering[[#This Row],[Pnr.]]=AE$7,Tb.Financiering[[#This Row],[Te financieren]]-Tb.Financiering[[#This Row],[Eigen
bijdrage]]-Tb.Financiering[[#This Row],[Andere
subsidie(s)]]-Tb.Financiering[[#This Row],[Anders]],0)</f>
        <v>0</v>
      </c>
      <c r="AF156" s="154">
        <f>IF(Tb.Financiering[[#This Row],[Pnr.]]=AF$7,Tb.Financiering[[#This Row],[Te financieren]]-Tb.Financiering[[#This Row],[Eigen
bijdrage]]-Tb.Financiering[[#This Row],[Andere
subsidie(s)]]-Tb.Financiering[[#This Row],[Anders]],0)</f>
        <v>0</v>
      </c>
      <c r="AG156" s="154">
        <f>IF(Tb.Financiering[[#This Row],[Pnr.]]=AG$7,Tb.Financiering[[#This Row],[Te financieren]]-Tb.Financiering[[#This Row],[Eigen
bijdrage]]-Tb.Financiering[[#This Row],[Andere
subsidie(s)]]-Tb.Financiering[[#This Row],[Anders]],0)</f>
        <v>0</v>
      </c>
      <c r="AH156" s="154">
        <f>IF(Tb.Financiering[[#This Row],[Pnr.]]=AH$7,Tb.Financiering[[#This Row],[Te financieren]]-Tb.Financiering[[#This Row],[Eigen
bijdrage]]-Tb.Financiering[[#This Row],[Andere
subsidie(s)]]-Tb.Financiering[[#This Row],[Anders]],0)</f>
        <v>0</v>
      </c>
      <c r="AI156" s="154">
        <f>IF(Tb.Financiering[[#This Row],[Pnr.]]=AI$7,Tb.Financiering[[#This Row],[Te financieren]]-Tb.Financiering[[#This Row],[Eigen
bijdrage]]-Tb.Financiering[[#This Row],[Andere
subsidie(s)]]-Tb.Financiering[[#This Row],[Anders]],0)</f>
        <v>0</v>
      </c>
      <c r="AJ156" s="154">
        <f>IF(Tb.Financiering[[#This Row],[Pnr.]]=AJ$7,Tb.Financiering[[#This Row],[Te financieren]]-Tb.Financiering[[#This Row],[Eigen
bijdrage]]-Tb.Financiering[[#This Row],[Andere
subsidie(s)]]-Tb.Financiering[[#This Row],[Anders]],0)</f>
        <v>0</v>
      </c>
      <c r="AK156" s="154">
        <f>IF(Tb.Financiering[[#This Row],[Pnr.]]=AK$7,Tb.Financiering[[#This Row],[Te financieren]]-Tb.Financiering[[#This Row],[Eigen
bijdrage]]-Tb.Financiering[[#This Row],[Andere
subsidie(s)]]-Tb.Financiering[[#This Row],[Anders]],0)</f>
        <v>0</v>
      </c>
      <c r="AL156" s="154">
        <f>IF(Tb.Financiering[[#This Row],[Pnr.]]=AL$7,Tb.Financiering[[#This Row],[Te financieren]]-Tb.Financiering[[#This Row],[Eigen
bijdrage]]-Tb.Financiering[[#This Row],[Andere
subsidie(s)]]-Tb.Financiering[[#This Row],[Anders]],0)</f>
        <v>0</v>
      </c>
      <c r="AM156" s="154">
        <f>IF(Tb.Financiering[[#This Row],[Pnr.]]=AM$7,Tb.Financiering[[#This Row],[Te financieren]]-Tb.Financiering[[#This Row],[Eigen
bijdrage]]-Tb.Financiering[[#This Row],[Andere
subsidie(s)]]-Tb.Financiering[[#This Row],[Anders]],0)</f>
        <v>0</v>
      </c>
      <c r="AN156" s="154">
        <f>IF(Tb.Financiering[[#This Row],[Pnr.]]=AN$7,Tb.Financiering[[#This Row],[Te financieren]]-Tb.Financiering[[#This Row],[Eigen
bijdrage]]-Tb.Financiering[[#This Row],[Andere
subsidie(s)]]-Tb.Financiering[[#This Row],[Anders]],0)</f>
        <v>0</v>
      </c>
      <c r="AO156" s="154">
        <f>IF(Tb.Financiering[[#This Row],[Pnr.]]=AO$7,Tb.Financiering[[#This Row],[Te financieren]]-Tb.Financiering[[#This Row],[Eigen
bijdrage]]-Tb.Financiering[[#This Row],[Andere
subsidie(s)]]-Tb.Financiering[[#This Row],[Anders]],0)</f>
        <v>0</v>
      </c>
      <c r="AP156" s="154">
        <f>IF(Tb.Financiering[[#This Row],[Pnr.]]=AP$7,Tb.Financiering[[#This Row],[Te financieren]]-Tb.Financiering[[#This Row],[Eigen
bijdrage]]-Tb.Financiering[[#This Row],[Andere
subsidie(s)]]-Tb.Financiering[[#This Row],[Anders]],0)</f>
        <v>0</v>
      </c>
      <c r="AQ156" s="154">
        <f>IF(Tb.Financiering[[#This Row],[Pnr.]]=AQ$7,Tb.Financiering[[#This Row],[Te financieren]]-Tb.Financiering[[#This Row],[Eigen
bijdrage]]-Tb.Financiering[[#This Row],[Andere
subsidie(s)]]-Tb.Financiering[[#This Row],[Anders]],0)</f>
        <v>0</v>
      </c>
      <c r="AR156" s="154">
        <f>IF(Tb.Financiering[[#This Row],[Pnr.]]=AR$7,Tb.Financiering[[#This Row],[Te financieren]]-Tb.Financiering[[#This Row],[Eigen
bijdrage]]-Tb.Financiering[[#This Row],[Andere
subsidie(s)]]-Tb.Financiering[[#This Row],[Anders]],0)</f>
        <v>0</v>
      </c>
      <c r="AS156" s="154">
        <f>IF(Tb.Financiering[[#This Row],[Pnr.]]=AS$7,Tb.Financiering[[#This Row],[Te financieren]]-Tb.Financiering[[#This Row],[Eigen
bijdrage]]-Tb.Financiering[[#This Row],[Andere
subsidie(s)]]-Tb.Financiering[[#This Row],[Anders]],0)</f>
        <v>0</v>
      </c>
      <c r="AT156" s="154">
        <f>IF(Tb.Financiering[[#This Row],[Pnr.]]=AT$7,Tb.Financiering[[#This Row],[Te financieren]]-Tb.Financiering[[#This Row],[Eigen
bijdrage]]-Tb.Financiering[[#This Row],[Andere
subsidie(s)]]-Tb.Financiering[[#This Row],[Anders]],0)</f>
        <v>0</v>
      </c>
      <c r="AU156" s="154">
        <f>IF(Tb.Financiering[[#This Row],[Pnr.]]=AU$7,Tb.Financiering[[#This Row],[Te financieren]]-Tb.Financiering[[#This Row],[Eigen
bijdrage]]-Tb.Financiering[[#This Row],[Andere
subsidie(s)]]-Tb.Financiering[[#This Row],[Anders]],0)</f>
        <v>0</v>
      </c>
      <c r="AV156" s="154">
        <f>IF(Tb.Financiering[[#This Row],[Pnr.]]=AV$7,Tb.Financiering[[#This Row],[Te financieren]]-Tb.Financiering[[#This Row],[Eigen
bijdrage]]-Tb.Financiering[[#This Row],[Andere
subsidie(s)]]-Tb.Financiering[[#This Row],[Anders]],0)</f>
        <v>0</v>
      </c>
      <c r="AW156" s="154">
        <f>IF(Tb.Financiering[[#This Row],[Pnr.]]=AW$7,Tb.Financiering[[#This Row],[Te financieren]]-Tb.Financiering[[#This Row],[Eigen
bijdrage]]-Tb.Financiering[[#This Row],[Andere
subsidie(s)]]-Tb.Financiering[[#This Row],[Anders]],0)</f>
        <v>0</v>
      </c>
      <c r="AX156" s="154">
        <f>IF(Tb.Financiering[[#This Row],[Pnr.]]=AX$7,Tb.Financiering[[#This Row],[Te financieren]]-Tb.Financiering[[#This Row],[Eigen
bijdrage]]-Tb.Financiering[[#This Row],[Andere
subsidie(s)]]-Tb.Financiering[[#This Row],[Anders]],0)</f>
        <v>0</v>
      </c>
      <c r="AY156" s="154">
        <f>IF(Tb.Financiering[[#This Row],[Pnr.]]=AY$7,Tb.Financiering[[#This Row],[Te financieren]]-Tb.Financiering[[#This Row],[Eigen
bijdrage]]-Tb.Financiering[[#This Row],[Andere
subsidie(s)]]-Tb.Financiering[[#This Row],[Anders]],0)</f>
        <v>0</v>
      </c>
      <c r="AZ156" s="154">
        <f>IF(Tb.Financiering[[#This Row],[Pnr.]]=AZ$7,Tb.Financiering[[#This Row],[Te financieren]]-Tb.Financiering[[#This Row],[Eigen
bijdrage]]-Tb.Financiering[[#This Row],[Andere
subsidie(s)]]-Tb.Financiering[[#This Row],[Anders]],0)</f>
        <v>0</v>
      </c>
      <c r="BA156" s="154">
        <f>IF(Tb.Financiering[[#This Row],[Pnr.]]=BA$7,Tb.Financiering[[#This Row],[Te financieren]]-Tb.Financiering[[#This Row],[Eigen
bijdrage]]-Tb.Financiering[[#This Row],[Andere
subsidie(s)]]-Tb.Financiering[[#This Row],[Anders]],0)</f>
        <v>0</v>
      </c>
      <c r="BB156" s="154">
        <f>IF(Tb.Financiering[[#This Row],[Pnr.]]=BB$7,Tb.Financiering[[#This Row],[Te financieren]]-Tb.Financiering[[#This Row],[Eigen
bijdrage]]-Tb.Financiering[[#This Row],[Andere
subsidie(s)]]-Tb.Financiering[[#This Row],[Anders]],0)</f>
        <v>0</v>
      </c>
      <c r="BC156" s="154">
        <f>IF(Tb.Financiering[[#This Row],[Pnr.]]=BC$7,Tb.Financiering[[#This Row],[Te financieren]]-Tb.Financiering[[#This Row],[Eigen
bijdrage]]-Tb.Financiering[[#This Row],[Andere
subsidie(s)]]-Tb.Financiering[[#This Row],[Anders]],0)</f>
        <v>0</v>
      </c>
      <c r="BD156" s="154">
        <f>IF(Tb.Financiering[[#This Row],[Pnr.]]=BD$7,Tb.Financiering[[#This Row],[Te financieren]]-Tb.Financiering[[#This Row],[Eigen
bijdrage]]-Tb.Financiering[[#This Row],[Andere
subsidie(s)]]-Tb.Financiering[[#This Row],[Anders]],0)</f>
        <v>0</v>
      </c>
      <c r="BE156" s="154">
        <f>IF(Tb.Financiering[[#This Row],[Pnr.]]=BE$7,Tb.Financiering[[#This Row],[Te financieren]]-Tb.Financiering[[#This Row],[Eigen
bijdrage]]-Tb.Financiering[[#This Row],[Andere
subsidie(s)]]-Tb.Financiering[[#This Row],[Anders]],0)</f>
        <v>0</v>
      </c>
      <c r="BF156" s="154">
        <f>IF(Tb.Financiering[[#This Row],[Pnr.]]=BF$7,Tb.Financiering[[#This Row],[Te financieren]]-Tb.Financiering[[#This Row],[Eigen
bijdrage]]-Tb.Financiering[[#This Row],[Andere
subsidie(s)]]-Tb.Financiering[[#This Row],[Anders]],0)</f>
        <v>0</v>
      </c>
      <c r="BG156" s="154">
        <f>IF(Tb.Financiering[[#This Row],[Pnr.]]=BG$7,Tb.Financiering[[#This Row],[Te financieren]]-Tb.Financiering[[#This Row],[Eigen
bijdrage]]-Tb.Financiering[[#This Row],[Andere
subsidie(s)]]-Tb.Financiering[[#This Row],[Anders]],0)</f>
        <v>0</v>
      </c>
      <c r="BH156" s="154">
        <f>IF(Tb.Financiering[[#This Row],[Pnr.]]=BH$7,Tb.Financiering[[#This Row],[Te financieren]]-Tb.Financiering[[#This Row],[Eigen
bijdrage]]-Tb.Financiering[[#This Row],[Andere
subsidie(s)]]-Tb.Financiering[[#This Row],[Anders]],0)</f>
        <v>0</v>
      </c>
      <c r="BI156" s="154">
        <f>IF(Tb.Financiering[[#This Row],[Pnr.]]=BI$7,Tb.Financiering[[#This Row],[Te financieren]]-Tb.Financiering[[#This Row],[Eigen
bijdrage]]-Tb.Financiering[[#This Row],[Andere
subsidie(s)]]-Tb.Financiering[[#This Row],[Anders]],0)</f>
        <v>0</v>
      </c>
      <c r="BJ156" s="154">
        <f>IF(Tb.Financiering[[#This Row],[Pnr.]]=BJ$7,Tb.Financiering[[#This Row],[Te financieren]]-Tb.Financiering[[#This Row],[Eigen
bijdrage]]-Tb.Financiering[[#This Row],[Andere
subsidie(s)]]-Tb.Financiering[[#This Row],[Anders]],0)</f>
        <v>0</v>
      </c>
      <c r="BK156" s="154">
        <f>IF(Tb.Financiering[[#This Row],[Pnr.]]=BK$7,Tb.Financiering[[#This Row],[Te financieren]]-Tb.Financiering[[#This Row],[Eigen
bijdrage]]-Tb.Financiering[[#This Row],[Andere
subsidie(s)]]-Tb.Financiering[[#This Row],[Anders]],0)</f>
        <v>0</v>
      </c>
      <c r="BL156" s="154">
        <f>IF(Tb.Financiering[[#This Row],[Pnr.]]=BL$7,Tb.Financiering[[#This Row],[Te financieren]]-Tb.Financiering[[#This Row],[Eigen
bijdrage]]-Tb.Financiering[[#This Row],[Andere
subsidie(s)]]-Tb.Financiering[[#This Row],[Anders]],0)</f>
        <v>0</v>
      </c>
      <c r="BM156" s="154">
        <f>IF(Tb.Financiering[[#This Row],[Pnr.]]=BM$7,Tb.Financiering[[#This Row],[Te financieren]]-Tb.Financiering[[#This Row],[Eigen
bijdrage]]-Tb.Financiering[[#This Row],[Andere
subsidie(s)]]-Tb.Financiering[[#This Row],[Anders]],0)</f>
        <v>0</v>
      </c>
      <c r="BN156" s="259">
        <f>IF(Tb.Financiering[[#This Row],[Pnr.]]=BN$7,Tb.Financiering[[#This Row],[Eigen
bijdrage]]+Tb.Financiering[[#This Row],[Andere
subsidie(s)]]+Tb.Financiering[[#This Row],[Anders]],0)</f>
        <v>0</v>
      </c>
      <c r="BO156" s="259">
        <f>IF(Tb.Financiering[[#This Row],[Pnr.]]=BO$7,Tb.Financiering[[#This Row],[Eigen
bijdrage]]+Tb.Financiering[[#This Row],[Andere
subsidie(s)]]+Tb.Financiering[[#This Row],[Anders]],0)</f>
        <v>0</v>
      </c>
      <c r="BP156" s="259">
        <f>IF(Tb.Financiering[[#This Row],[Pnr.]]=BP$7,Tb.Financiering[[#This Row],[Eigen
bijdrage]]+Tb.Financiering[[#This Row],[Andere
subsidie(s)]]+Tb.Financiering[[#This Row],[Anders]],0)</f>
        <v>0</v>
      </c>
      <c r="BQ156" s="259">
        <f>IF(Tb.Financiering[[#This Row],[Pnr.]]=BQ$7,Tb.Financiering[[#This Row],[Eigen
bijdrage]]+Tb.Financiering[[#This Row],[Andere
subsidie(s)]]+Tb.Financiering[[#This Row],[Anders]],0)</f>
        <v>0</v>
      </c>
      <c r="BR156" s="259">
        <f>IF(Tb.Financiering[[#This Row],[Pnr.]]=BR$7,Tb.Financiering[[#This Row],[Eigen
bijdrage]]+Tb.Financiering[[#This Row],[Andere
subsidie(s)]]+Tb.Financiering[[#This Row],[Anders]],0)</f>
        <v>0</v>
      </c>
      <c r="BS156" s="259">
        <f>IF(Tb.Financiering[[#This Row],[Pnr.]]=BS$7,Tb.Financiering[[#This Row],[Eigen
bijdrage]]+Tb.Financiering[[#This Row],[Andere
subsidie(s)]]+Tb.Financiering[[#This Row],[Anders]],0)</f>
        <v>0</v>
      </c>
      <c r="BT156" s="259">
        <f>IF(Tb.Financiering[[#This Row],[Pnr.]]=BT$7,Tb.Financiering[[#This Row],[Eigen
bijdrage]]+Tb.Financiering[[#This Row],[Andere
subsidie(s)]]+Tb.Financiering[[#This Row],[Anders]],0)</f>
        <v>0</v>
      </c>
      <c r="BU156" s="259">
        <f>IF(Tb.Financiering[[#This Row],[Pnr.]]=BU$7,Tb.Financiering[[#This Row],[Eigen
bijdrage]]+Tb.Financiering[[#This Row],[Andere
subsidie(s)]]+Tb.Financiering[[#This Row],[Anders]],0)</f>
        <v>0</v>
      </c>
      <c r="BV156" s="259">
        <f>IF(Tb.Financiering[[#This Row],[Pnr.]]=BV$7,Tb.Financiering[[#This Row],[Eigen
bijdrage]]+Tb.Financiering[[#This Row],[Andere
subsidie(s)]]+Tb.Financiering[[#This Row],[Anders]],0)</f>
        <v>0</v>
      </c>
      <c r="BW156" s="259">
        <f>IF(Tb.Financiering[[#This Row],[Pnr.]]=BW$7,Tb.Financiering[[#This Row],[Eigen
bijdrage]]+Tb.Financiering[[#This Row],[Andere
subsidie(s)]]+Tb.Financiering[[#This Row],[Anders]],0)</f>
        <v>0</v>
      </c>
      <c r="BX156" s="259">
        <f>IF(Tb.Financiering[[#This Row],[Pnr.]]=BX$7,Tb.Financiering[[#This Row],[Eigen
bijdrage]]+Tb.Financiering[[#This Row],[Andere
subsidie(s)]]+Tb.Financiering[[#This Row],[Anders]],0)</f>
        <v>0</v>
      </c>
      <c r="BY156" s="259">
        <f>IF(Tb.Financiering[[#This Row],[Pnr.]]=BY$7,Tb.Financiering[[#This Row],[Eigen
bijdrage]]+Tb.Financiering[[#This Row],[Andere
subsidie(s)]]+Tb.Financiering[[#This Row],[Anders]],0)</f>
        <v>0</v>
      </c>
      <c r="BZ156" s="259">
        <f>IF(Tb.Financiering[[#This Row],[Pnr.]]=BZ$7,Tb.Financiering[[#This Row],[Eigen
bijdrage]]+Tb.Financiering[[#This Row],[Andere
subsidie(s)]]+Tb.Financiering[[#This Row],[Anders]],0)</f>
        <v>0</v>
      </c>
      <c r="CA156" s="259">
        <f>IF(Tb.Financiering[[#This Row],[Pnr.]]=CA$7,Tb.Financiering[[#This Row],[Eigen
bijdrage]]+Tb.Financiering[[#This Row],[Andere
subsidie(s)]]+Tb.Financiering[[#This Row],[Anders]],0)</f>
        <v>0</v>
      </c>
      <c r="CB156" s="259">
        <f>IF(Tb.Financiering[[#This Row],[Pnr.]]=CB$7,Tb.Financiering[[#This Row],[Eigen
bijdrage]]+Tb.Financiering[[#This Row],[Andere
subsidie(s)]]+Tb.Financiering[[#This Row],[Anders]],0)</f>
        <v>0</v>
      </c>
      <c r="CC156" s="259">
        <f>IF(Tb.Financiering[[#This Row],[Pnr.]]=CC$7,Tb.Financiering[[#This Row],[Eigen
bijdrage]]+Tb.Financiering[[#This Row],[Andere
subsidie(s)]]+Tb.Financiering[[#This Row],[Anders]],0)</f>
        <v>0</v>
      </c>
      <c r="CD156" s="259">
        <f>IF(Tb.Financiering[[#This Row],[Pnr.]]=CD$7,Tb.Financiering[[#This Row],[Eigen
bijdrage]]+Tb.Financiering[[#This Row],[Andere
subsidie(s)]]+Tb.Financiering[[#This Row],[Anders]],0)</f>
        <v>0</v>
      </c>
      <c r="CE156" s="259">
        <f>IF(Tb.Financiering[[#This Row],[Pnr.]]=CE$7,Tb.Financiering[[#This Row],[Eigen
bijdrage]]+Tb.Financiering[[#This Row],[Andere
subsidie(s)]]+Tb.Financiering[[#This Row],[Anders]],0)</f>
        <v>0</v>
      </c>
      <c r="CF156" s="259">
        <f>IF(Tb.Financiering[[#This Row],[Pnr.]]=CF$7,Tb.Financiering[[#This Row],[Eigen
bijdrage]]+Tb.Financiering[[#This Row],[Andere
subsidie(s)]]+Tb.Financiering[[#This Row],[Anders]],0)</f>
        <v>0</v>
      </c>
      <c r="CG156" s="259">
        <f>IF(Tb.Financiering[[#This Row],[Pnr.]]=CG$7,Tb.Financiering[[#This Row],[Eigen
bijdrage]]+Tb.Financiering[[#This Row],[Andere
subsidie(s)]]+Tb.Financiering[[#This Row],[Anders]],0)</f>
        <v>0</v>
      </c>
      <c r="CH156" s="259">
        <f>IF(Tb.Financiering[[#This Row],[Pnr.]]=CH$7,Tb.Financiering[[#This Row],[Eigen
bijdrage]]+Tb.Financiering[[#This Row],[Andere
subsidie(s)]]+Tb.Financiering[[#This Row],[Anders]],0)</f>
        <v>0</v>
      </c>
      <c r="CI156" s="259">
        <f>IF(Tb.Financiering[[#This Row],[Pnr.]]=CI$7,Tb.Financiering[[#This Row],[Eigen
bijdrage]]+Tb.Financiering[[#This Row],[Andere
subsidie(s)]]+Tb.Financiering[[#This Row],[Anders]],0)</f>
        <v>0</v>
      </c>
      <c r="CJ156" s="259">
        <f>IF(Tb.Financiering[[#This Row],[Pnr.]]=CJ$7,Tb.Financiering[[#This Row],[Eigen
bijdrage]]+Tb.Financiering[[#This Row],[Andere
subsidie(s)]]+Tb.Financiering[[#This Row],[Anders]],0)</f>
        <v>0</v>
      </c>
      <c r="CK156" s="259">
        <f>IF(Tb.Financiering[[#This Row],[Pnr.]]=CK$7,Tb.Financiering[[#This Row],[Eigen
bijdrage]]+Tb.Financiering[[#This Row],[Andere
subsidie(s)]]+Tb.Financiering[[#This Row],[Anders]],0)</f>
        <v>0</v>
      </c>
      <c r="CL156" s="259">
        <f>IF(Tb.Financiering[[#This Row],[Pnr.]]=CL$7,Tb.Financiering[[#This Row],[Eigen
bijdrage]]+Tb.Financiering[[#This Row],[Andere
subsidie(s)]]+Tb.Financiering[[#This Row],[Anders]],0)</f>
        <v>0</v>
      </c>
      <c r="CM156" s="259">
        <f>IF(Tb.Financiering[[#This Row],[Pnr.]]=CM$7,Tb.Financiering[[#This Row],[Eigen
bijdrage]]+Tb.Financiering[[#This Row],[Andere
subsidie(s)]]+Tb.Financiering[[#This Row],[Anders]],0)</f>
        <v>0</v>
      </c>
      <c r="CN156" s="259">
        <f>IF(Tb.Financiering[[#This Row],[Pnr.]]=CN$7,Tb.Financiering[[#This Row],[Eigen
bijdrage]]+Tb.Financiering[[#This Row],[Andere
subsidie(s)]]+Tb.Financiering[[#This Row],[Anders]],0)</f>
        <v>0</v>
      </c>
      <c r="CO156" s="259">
        <f>IF(Tb.Financiering[[#This Row],[Pnr.]]=CO$7,Tb.Financiering[[#This Row],[Eigen
bijdrage]]+Tb.Financiering[[#This Row],[Andere
subsidie(s)]]+Tb.Financiering[[#This Row],[Anders]],0)</f>
        <v>0</v>
      </c>
      <c r="CP156" s="259">
        <f>IF(Tb.Financiering[[#This Row],[Pnr.]]=CP$7,Tb.Financiering[[#This Row],[Eigen
bijdrage]]+Tb.Financiering[[#This Row],[Andere
subsidie(s)]]+Tb.Financiering[[#This Row],[Anders]],0)</f>
        <v>0</v>
      </c>
      <c r="CQ156" s="259">
        <f>IF(Tb.Financiering[[#This Row],[Pnr.]]=CQ$7,Tb.Financiering[[#This Row],[Eigen
bijdrage]]+Tb.Financiering[[#This Row],[Andere
subsidie(s)]]+Tb.Financiering[[#This Row],[Anders]],0)</f>
        <v>0</v>
      </c>
      <c r="CR156" s="259">
        <f>IF(Tb.Financiering[[#This Row],[Pnr.]]=CR$7,Tb.Financiering[[#This Row],[Eigen
bijdrage]]+Tb.Financiering[[#This Row],[Andere
subsidie(s)]]+Tb.Financiering[[#This Row],[Anders]],0)</f>
        <v>0</v>
      </c>
      <c r="CS156" s="259">
        <f>IF(Tb.Financiering[[#This Row],[Pnr.]]=CS$7,Tb.Financiering[[#This Row],[Eigen
bijdrage]]+Tb.Financiering[[#This Row],[Andere
subsidie(s)]]+Tb.Financiering[[#This Row],[Anders]],0)</f>
        <v>0</v>
      </c>
      <c r="CT156" s="259">
        <f>IF(Tb.Financiering[[#This Row],[Pnr.]]=CT$7,Tb.Financiering[[#This Row],[Eigen
bijdrage]]+Tb.Financiering[[#This Row],[Andere
subsidie(s)]]+Tb.Financiering[[#This Row],[Anders]],0)</f>
        <v>0</v>
      </c>
      <c r="CU156" s="259">
        <f>IF(Tb.Financiering[[#This Row],[Pnr.]]=CU$7,Tb.Financiering[[#This Row],[Eigen
bijdrage]]+Tb.Financiering[[#This Row],[Andere
subsidie(s)]]+Tb.Financiering[[#This Row],[Anders]],0)</f>
        <v>0</v>
      </c>
      <c r="CV156" s="259">
        <f>IF(Tb.Financiering[[#This Row],[Pnr.]]=CV$7,Tb.Financiering[[#This Row],[Eigen
bijdrage]]+Tb.Financiering[[#This Row],[Andere
subsidie(s)]]+Tb.Financiering[[#This Row],[Anders]],0)</f>
        <v>0</v>
      </c>
      <c r="CW156" s="259">
        <f>IF(Tb.Financiering[[#This Row],[Pnr.]]=CW$7,Tb.Financiering[[#This Row],[Eigen
bijdrage]]+Tb.Financiering[[#This Row],[Andere
subsidie(s)]]+Tb.Financiering[[#This Row],[Anders]],0)</f>
        <v>0</v>
      </c>
      <c r="CX156" s="259">
        <f>IF(Tb.Financiering[[#This Row],[Pnr.]]=CX$7,Tb.Financiering[[#This Row],[Eigen
bijdrage]]+Tb.Financiering[[#This Row],[Andere
subsidie(s)]]+Tb.Financiering[[#This Row],[Anders]],0)</f>
        <v>0</v>
      </c>
      <c r="CY156" s="259">
        <f>IF(Tb.Financiering[[#This Row],[Pnr.]]=CY$7,Tb.Financiering[[#This Row],[Eigen
bijdrage]]+Tb.Financiering[[#This Row],[Andere
subsidie(s)]]+Tb.Financiering[[#This Row],[Anders]],0)</f>
        <v>0</v>
      </c>
      <c r="CZ156" s="259">
        <f>IF(Tb.Financiering[[#This Row],[Pnr.]]=CZ$7,Tb.Financiering[[#This Row],[Eigen
bijdrage]]+Tb.Financiering[[#This Row],[Andere
subsidie(s)]]+Tb.Financiering[[#This Row],[Anders]],0)</f>
        <v>0</v>
      </c>
      <c r="DA156" s="259">
        <f>IF(Tb.Financiering[[#This Row],[Pnr.]]=DA$7,Tb.Financiering[[#This Row],[Eigen
bijdrage]]+Tb.Financiering[[#This Row],[Andere
subsidie(s)]]+Tb.Financiering[[#This Row],[Anders]],0)</f>
        <v>0</v>
      </c>
      <c r="DB156" s="259">
        <f>IF(Tb.Financiering[[#This Row],[Pnr.]]=DB$7,Tb.Financiering[[#This Row],[Eigen
bijdrage]]+Tb.Financiering[[#This Row],[Andere
subsidie(s)]]+Tb.Financiering[[#This Row],[Anders]],0)</f>
        <v>0</v>
      </c>
      <c r="DC156" s="259">
        <f>IF(Tb.Financiering[[#This Row],[Pnr.]]=DC$7,Tb.Financiering[[#This Row],[Eigen
bijdrage]]+Tb.Financiering[[#This Row],[Andere
subsidie(s)]]+Tb.Financiering[[#This Row],[Anders]],0)</f>
        <v>0</v>
      </c>
      <c r="DD156" s="259">
        <f>IF(Tb.Financiering[[#This Row],[Pnr.]]=DD$7,Tb.Financiering[[#This Row],[Eigen
bijdrage]]+Tb.Financiering[[#This Row],[Andere
subsidie(s)]]+Tb.Financiering[[#This Row],[Anders]],0)</f>
        <v>0</v>
      </c>
      <c r="DE156" s="259">
        <f>IF(Tb.Financiering[[#This Row],[Pnr.]]=DE$7,Tb.Financiering[[#This Row],[Eigen
bijdrage]]+Tb.Financiering[[#This Row],[Andere
subsidie(s)]]+Tb.Financiering[[#This Row],[Anders]],0)</f>
        <v>0</v>
      </c>
      <c r="DF156" s="259">
        <f>IF(Tb.Financiering[[#This Row],[Pnr.]]=DF$7,Tb.Financiering[[#This Row],[Eigen
bijdrage]]+Tb.Financiering[[#This Row],[Andere
subsidie(s)]]+Tb.Financiering[[#This Row],[Anders]],0)</f>
        <v>0</v>
      </c>
      <c r="DG156" s="259">
        <f>IF(Tb.Financiering[[#This Row],[Pnr.]]=DG$7,Tb.Financiering[[#This Row],[Eigen
bijdrage]]+Tb.Financiering[[#This Row],[Andere
subsidie(s)]]+Tb.Financiering[[#This Row],[Anders]],0)</f>
        <v>0</v>
      </c>
      <c r="DH156" s="259">
        <f>IF(Tb.Financiering[[#This Row],[Pnr.]]=DH$7,Tb.Financiering[[#This Row],[Eigen
bijdrage]]+Tb.Financiering[[#This Row],[Andere
subsidie(s)]]+Tb.Financiering[[#This Row],[Anders]],0)</f>
        <v>0</v>
      </c>
      <c r="DI156" s="259">
        <f>IF(Tb.Financiering[[#This Row],[Pnr.]]=DI$7,Tb.Financiering[[#This Row],[Eigen
bijdrage]]+Tb.Financiering[[#This Row],[Andere
subsidie(s)]]+Tb.Financiering[[#This Row],[Anders]],0)</f>
        <v>0</v>
      </c>
      <c r="DJ156" s="259">
        <f>IF(Tb.Financiering[[#This Row],[Pnr.]]=DJ$7,Tb.Financiering[[#This Row],[Eigen
bijdrage]]+Tb.Financiering[[#This Row],[Andere
subsidie(s)]]+Tb.Financiering[[#This Row],[Anders]],0)</f>
        <v>0</v>
      </c>
      <c r="DK156" s="259">
        <f>IF(Tb.Financiering[[#This Row],[Pnr.]]=DK$7,Tb.Financiering[[#This Row],[Eigen
bijdrage]]+Tb.Financiering[[#This Row],[Andere
subsidie(s)]]+Tb.Financiering[[#This Row],[Anders]],0)</f>
        <v>0</v>
      </c>
      <c r="XEZ156" s="267"/>
      <c r="XFA156" s="267"/>
      <c r="XFB156" s="267"/>
      <c r="XFC156" s="267"/>
      <c r="XFD156" s="31"/>
    </row>
    <row r="157" spans="1:115 16380:16384" s="4" customFormat="1" x14ac:dyDescent="0.3">
      <c r="A157" s="31"/>
      <c r="B157" s="147"/>
      <c r="C157" s="147"/>
      <c r="D157" s="11">
        <f>SUMIF(Tbl.Kosten[PSAnr.],Tb.Financiering[[#This Row],[PSAnr.]],Tbl.Kosten[Totaal kosten])</f>
        <v>0</v>
      </c>
      <c r="E157" s="164">
        <f>SUMIF(Tbl.Kosten[PSAnr.],Tb.Financiering[[#This Row],[PSAnr.]],Tbl.Kosten[Subsidie])</f>
        <v>0</v>
      </c>
      <c r="F157" s="165"/>
      <c r="G157" s="164">
        <f>Tb.Financiering[[#This Row],[Begrote kosten]]-Tb.Financiering[[#This Row],[Berekende GLB subsidie]]-Tb.Financiering[[#This Row],[Correctie GLB subsidie]]</f>
        <v>0</v>
      </c>
      <c r="H157" s="166"/>
      <c r="I157" s="166"/>
      <c r="J157" s="166"/>
      <c r="K157" s="162"/>
      <c r="L157" s="97">
        <f>Tb.Financiering[[#This Row],[Te financieren]]-SUM(Tb.Financiering[[#This Row],[Eigen
bijdrage]:[Anders]])</f>
        <v>0</v>
      </c>
      <c r="M157" s="170" t="str">
        <f>IFERROR(VLOOKUP(Tb.Financiering[[#This Row],[Partnernaam]],Tbl.Projectpartners[[Naam]:[PNr.]],9,FALSE),"")</f>
        <v/>
      </c>
      <c r="N157" s="152" t="str">
        <f>IFERROR(VLOOKUP(Tb.Financiering[[#This Row],[Subsidiabele activiteit]],Tbl.Subsidiehoogte[[Subsidieactiviteit]:[SAnr.]],3,FALSE),"")</f>
        <v/>
      </c>
      <c r="O157" s="152" t="str">
        <f>_xlfn.CONCAT(Tb.Financiering[[#This Row],[Pnr.]],Tb.Financiering[[#This Row],[SAnr.]])</f>
        <v/>
      </c>
      <c r="P157" s="154">
        <f>IF(Tb.Financiering[[#This Row],[Pnr.]]=P$7,Tb.Financiering[[#This Row],[Te financieren]]-Tb.Financiering[[#This Row],[Eigen
bijdrage]]-Tb.Financiering[[#This Row],[Andere
subsidie(s)]]-Tb.Financiering[[#This Row],[Anders]],0)</f>
        <v>0</v>
      </c>
      <c r="Q157" s="154">
        <f>IF(Tb.Financiering[[#This Row],[Pnr.]]=Q$7,Tb.Financiering[[#This Row],[Te financieren]]-Tb.Financiering[[#This Row],[Eigen
bijdrage]]-Tb.Financiering[[#This Row],[Andere
subsidie(s)]]-Tb.Financiering[[#This Row],[Anders]],0)</f>
        <v>0</v>
      </c>
      <c r="R157" s="154">
        <f>IF(Tb.Financiering[[#This Row],[Pnr.]]=R$7,Tb.Financiering[[#This Row],[Te financieren]]-Tb.Financiering[[#This Row],[Eigen
bijdrage]]-Tb.Financiering[[#This Row],[Andere
subsidie(s)]]-Tb.Financiering[[#This Row],[Anders]],0)</f>
        <v>0</v>
      </c>
      <c r="S157" s="154">
        <f>IF(Tb.Financiering[[#This Row],[Pnr.]]=S$7,Tb.Financiering[[#This Row],[Te financieren]]-Tb.Financiering[[#This Row],[Eigen
bijdrage]]-Tb.Financiering[[#This Row],[Andere
subsidie(s)]]-Tb.Financiering[[#This Row],[Anders]],0)</f>
        <v>0</v>
      </c>
      <c r="T157" s="154">
        <f>IF(Tb.Financiering[[#This Row],[Pnr.]]=T$7,Tb.Financiering[[#This Row],[Te financieren]]-Tb.Financiering[[#This Row],[Eigen
bijdrage]]-Tb.Financiering[[#This Row],[Andere
subsidie(s)]]-Tb.Financiering[[#This Row],[Anders]],0)</f>
        <v>0</v>
      </c>
      <c r="U157" s="154">
        <f>IF(Tb.Financiering[[#This Row],[Pnr.]]=U$7,Tb.Financiering[[#This Row],[Te financieren]]-Tb.Financiering[[#This Row],[Eigen
bijdrage]]-Tb.Financiering[[#This Row],[Andere
subsidie(s)]]-Tb.Financiering[[#This Row],[Anders]],0)</f>
        <v>0</v>
      </c>
      <c r="V157" s="154">
        <f>IF(Tb.Financiering[[#This Row],[Pnr.]]=V$7,Tb.Financiering[[#This Row],[Te financieren]]-Tb.Financiering[[#This Row],[Eigen
bijdrage]]-Tb.Financiering[[#This Row],[Andere
subsidie(s)]]-Tb.Financiering[[#This Row],[Anders]],0)</f>
        <v>0</v>
      </c>
      <c r="W157" s="154">
        <f>IF(Tb.Financiering[[#This Row],[Pnr.]]=W$7,Tb.Financiering[[#This Row],[Te financieren]]-Tb.Financiering[[#This Row],[Eigen
bijdrage]]-Tb.Financiering[[#This Row],[Andere
subsidie(s)]]-Tb.Financiering[[#This Row],[Anders]],0)</f>
        <v>0</v>
      </c>
      <c r="X157" s="154">
        <f>IF(Tb.Financiering[[#This Row],[Pnr.]]=X$7,Tb.Financiering[[#This Row],[Te financieren]]-Tb.Financiering[[#This Row],[Eigen
bijdrage]]-Tb.Financiering[[#This Row],[Andere
subsidie(s)]]-Tb.Financiering[[#This Row],[Anders]],0)</f>
        <v>0</v>
      </c>
      <c r="Y157" s="154">
        <f>IF(Tb.Financiering[[#This Row],[Pnr.]]=Y$7,Tb.Financiering[[#This Row],[Te financieren]]-Tb.Financiering[[#This Row],[Eigen
bijdrage]]-Tb.Financiering[[#This Row],[Andere
subsidie(s)]]-Tb.Financiering[[#This Row],[Anders]],0)</f>
        <v>0</v>
      </c>
      <c r="Z157" s="154">
        <f>IF(Tb.Financiering[[#This Row],[Pnr.]]=Z$7,Tb.Financiering[[#This Row],[Te financieren]]-Tb.Financiering[[#This Row],[Eigen
bijdrage]]-Tb.Financiering[[#This Row],[Andere
subsidie(s)]]-Tb.Financiering[[#This Row],[Anders]],0)</f>
        <v>0</v>
      </c>
      <c r="AA157" s="154">
        <f>IF(Tb.Financiering[[#This Row],[Pnr.]]=AA$7,Tb.Financiering[[#This Row],[Te financieren]]-Tb.Financiering[[#This Row],[Eigen
bijdrage]]-Tb.Financiering[[#This Row],[Andere
subsidie(s)]]-Tb.Financiering[[#This Row],[Anders]],0)</f>
        <v>0</v>
      </c>
      <c r="AB157" s="154">
        <f>IF(Tb.Financiering[[#This Row],[Pnr.]]=AB$7,Tb.Financiering[[#This Row],[Te financieren]]-Tb.Financiering[[#This Row],[Eigen
bijdrage]]-Tb.Financiering[[#This Row],[Andere
subsidie(s)]]-Tb.Financiering[[#This Row],[Anders]],0)</f>
        <v>0</v>
      </c>
      <c r="AC157" s="154">
        <f>IF(Tb.Financiering[[#This Row],[Pnr.]]=AC$7,Tb.Financiering[[#This Row],[Te financieren]]-Tb.Financiering[[#This Row],[Eigen
bijdrage]]-Tb.Financiering[[#This Row],[Andere
subsidie(s)]]-Tb.Financiering[[#This Row],[Anders]],0)</f>
        <v>0</v>
      </c>
      <c r="AD157" s="154">
        <f>IF(Tb.Financiering[[#This Row],[Pnr.]]=AD$7,Tb.Financiering[[#This Row],[Te financieren]]-Tb.Financiering[[#This Row],[Eigen
bijdrage]]-Tb.Financiering[[#This Row],[Andere
subsidie(s)]]-Tb.Financiering[[#This Row],[Anders]],0)</f>
        <v>0</v>
      </c>
      <c r="AE157" s="154">
        <f>IF(Tb.Financiering[[#This Row],[Pnr.]]=AE$7,Tb.Financiering[[#This Row],[Te financieren]]-Tb.Financiering[[#This Row],[Eigen
bijdrage]]-Tb.Financiering[[#This Row],[Andere
subsidie(s)]]-Tb.Financiering[[#This Row],[Anders]],0)</f>
        <v>0</v>
      </c>
      <c r="AF157" s="154">
        <f>IF(Tb.Financiering[[#This Row],[Pnr.]]=AF$7,Tb.Financiering[[#This Row],[Te financieren]]-Tb.Financiering[[#This Row],[Eigen
bijdrage]]-Tb.Financiering[[#This Row],[Andere
subsidie(s)]]-Tb.Financiering[[#This Row],[Anders]],0)</f>
        <v>0</v>
      </c>
      <c r="AG157" s="154">
        <f>IF(Tb.Financiering[[#This Row],[Pnr.]]=AG$7,Tb.Financiering[[#This Row],[Te financieren]]-Tb.Financiering[[#This Row],[Eigen
bijdrage]]-Tb.Financiering[[#This Row],[Andere
subsidie(s)]]-Tb.Financiering[[#This Row],[Anders]],0)</f>
        <v>0</v>
      </c>
      <c r="AH157" s="154">
        <f>IF(Tb.Financiering[[#This Row],[Pnr.]]=AH$7,Tb.Financiering[[#This Row],[Te financieren]]-Tb.Financiering[[#This Row],[Eigen
bijdrage]]-Tb.Financiering[[#This Row],[Andere
subsidie(s)]]-Tb.Financiering[[#This Row],[Anders]],0)</f>
        <v>0</v>
      </c>
      <c r="AI157" s="154">
        <f>IF(Tb.Financiering[[#This Row],[Pnr.]]=AI$7,Tb.Financiering[[#This Row],[Te financieren]]-Tb.Financiering[[#This Row],[Eigen
bijdrage]]-Tb.Financiering[[#This Row],[Andere
subsidie(s)]]-Tb.Financiering[[#This Row],[Anders]],0)</f>
        <v>0</v>
      </c>
      <c r="AJ157" s="154">
        <f>IF(Tb.Financiering[[#This Row],[Pnr.]]=AJ$7,Tb.Financiering[[#This Row],[Te financieren]]-Tb.Financiering[[#This Row],[Eigen
bijdrage]]-Tb.Financiering[[#This Row],[Andere
subsidie(s)]]-Tb.Financiering[[#This Row],[Anders]],0)</f>
        <v>0</v>
      </c>
      <c r="AK157" s="154">
        <f>IF(Tb.Financiering[[#This Row],[Pnr.]]=AK$7,Tb.Financiering[[#This Row],[Te financieren]]-Tb.Financiering[[#This Row],[Eigen
bijdrage]]-Tb.Financiering[[#This Row],[Andere
subsidie(s)]]-Tb.Financiering[[#This Row],[Anders]],0)</f>
        <v>0</v>
      </c>
      <c r="AL157" s="154">
        <f>IF(Tb.Financiering[[#This Row],[Pnr.]]=AL$7,Tb.Financiering[[#This Row],[Te financieren]]-Tb.Financiering[[#This Row],[Eigen
bijdrage]]-Tb.Financiering[[#This Row],[Andere
subsidie(s)]]-Tb.Financiering[[#This Row],[Anders]],0)</f>
        <v>0</v>
      </c>
      <c r="AM157" s="154">
        <f>IF(Tb.Financiering[[#This Row],[Pnr.]]=AM$7,Tb.Financiering[[#This Row],[Te financieren]]-Tb.Financiering[[#This Row],[Eigen
bijdrage]]-Tb.Financiering[[#This Row],[Andere
subsidie(s)]]-Tb.Financiering[[#This Row],[Anders]],0)</f>
        <v>0</v>
      </c>
      <c r="AN157" s="154">
        <f>IF(Tb.Financiering[[#This Row],[Pnr.]]=AN$7,Tb.Financiering[[#This Row],[Te financieren]]-Tb.Financiering[[#This Row],[Eigen
bijdrage]]-Tb.Financiering[[#This Row],[Andere
subsidie(s)]]-Tb.Financiering[[#This Row],[Anders]],0)</f>
        <v>0</v>
      </c>
      <c r="AO157" s="154">
        <f>IF(Tb.Financiering[[#This Row],[Pnr.]]=AO$7,Tb.Financiering[[#This Row],[Te financieren]]-Tb.Financiering[[#This Row],[Eigen
bijdrage]]-Tb.Financiering[[#This Row],[Andere
subsidie(s)]]-Tb.Financiering[[#This Row],[Anders]],0)</f>
        <v>0</v>
      </c>
      <c r="AP157" s="154">
        <f>IF(Tb.Financiering[[#This Row],[Pnr.]]=AP$7,Tb.Financiering[[#This Row],[Te financieren]]-Tb.Financiering[[#This Row],[Eigen
bijdrage]]-Tb.Financiering[[#This Row],[Andere
subsidie(s)]]-Tb.Financiering[[#This Row],[Anders]],0)</f>
        <v>0</v>
      </c>
      <c r="AQ157" s="154">
        <f>IF(Tb.Financiering[[#This Row],[Pnr.]]=AQ$7,Tb.Financiering[[#This Row],[Te financieren]]-Tb.Financiering[[#This Row],[Eigen
bijdrage]]-Tb.Financiering[[#This Row],[Andere
subsidie(s)]]-Tb.Financiering[[#This Row],[Anders]],0)</f>
        <v>0</v>
      </c>
      <c r="AR157" s="154">
        <f>IF(Tb.Financiering[[#This Row],[Pnr.]]=AR$7,Tb.Financiering[[#This Row],[Te financieren]]-Tb.Financiering[[#This Row],[Eigen
bijdrage]]-Tb.Financiering[[#This Row],[Andere
subsidie(s)]]-Tb.Financiering[[#This Row],[Anders]],0)</f>
        <v>0</v>
      </c>
      <c r="AS157" s="154">
        <f>IF(Tb.Financiering[[#This Row],[Pnr.]]=AS$7,Tb.Financiering[[#This Row],[Te financieren]]-Tb.Financiering[[#This Row],[Eigen
bijdrage]]-Tb.Financiering[[#This Row],[Andere
subsidie(s)]]-Tb.Financiering[[#This Row],[Anders]],0)</f>
        <v>0</v>
      </c>
      <c r="AT157" s="154">
        <f>IF(Tb.Financiering[[#This Row],[Pnr.]]=AT$7,Tb.Financiering[[#This Row],[Te financieren]]-Tb.Financiering[[#This Row],[Eigen
bijdrage]]-Tb.Financiering[[#This Row],[Andere
subsidie(s)]]-Tb.Financiering[[#This Row],[Anders]],0)</f>
        <v>0</v>
      </c>
      <c r="AU157" s="154">
        <f>IF(Tb.Financiering[[#This Row],[Pnr.]]=AU$7,Tb.Financiering[[#This Row],[Te financieren]]-Tb.Financiering[[#This Row],[Eigen
bijdrage]]-Tb.Financiering[[#This Row],[Andere
subsidie(s)]]-Tb.Financiering[[#This Row],[Anders]],0)</f>
        <v>0</v>
      </c>
      <c r="AV157" s="154">
        <f>IF(Tb.Financiering[[#This Row],[Pnr.]]=AV$7,Tb.Financiering[[#This Row],[Te financieren]]-Tb.Financiering[[#This Row],[Eigen
bijdrage]]-Tb.Financiering[[#This Row],[Andere
subsidie(s)]]-Tb.Financiering[[#This Row],[Anders]],0)</f>
        <v>0</v>
      </c>
      <c r="AW157" s="154">
        <f>IF(Tb.Financiering[[#This Row],[Pnr.]]=AW$7,Tb.Financiering[[#This Row],[Te financieren]]-Tb.Financiering[[#This Row],[Eigen
bijdrage]]-Tb.Financiering[[#This Row],[Andere
subsidie(s)]]-Tb.Financiering[[#This Row],[Anders]],0)</f>
        <v>0</v>
      </c>
      <c r="AX157" s="154">
        <f>IF(Tb.Financiering[[#This Row],[Pnr.]]=AX$7,Tb.Financiering[[#This Row],[Te financieren]]-Tb.Financiering[[#This Row],[Eigen
bijdrage]]-Tb.Financiering[[#This Row],[Andere
subsidie(s)]]-Tb.Financiering[[#This Row],[Anders]],0)</f>
        <v>0</v>
      </c>
      <c r="AY157" s="154">
        <f>IF(Tb.Financiering[[#This Row],[Pnr.]]=AY$7,Tb.Financiering[[#This Row],[Te financieren]]-Tb.Financiering[[#This Row],[Eigen
bijdrage]]-Tb.Financiering[[#This Row],[Andere
subsidie(s)]]-Tb.Financiering[[#This Row],[Anders]],0)</f>
        <v>0</v>
      </c>
      <c r="AZ157" s="154">
        <f>IF(Tb.Financiering[[#This Row],[Pnr.]]=AZ$7,Tb.Financiering[[#This Row],[Te financieren]]-Tb.Financiering[[#This Row],[Eigen
bijdrage]]-Tb.Financiering[[#This Row],[Andere
subsidie(s)]]-Tb.Financiering[[#This Row],[Anders]],0)</f>
        <v>0</v>
      </c>
      <c r="BA157" s="154">
        <f>IF(Tb.Financiering[[#This Row],[Pnr.]]=BA$7,Tb.Financiering[[#This Row],[Te financieren]]-Tb.Financiering[[#This Row],[Eigen
bijdrage]]-Tb.Financiering[[#This Row],[Andere
subsidie(s)]]-Tb.Financiering[[#This Row],[Anders]],0)</f>
        <v>0</v>
      </c>
      <c r="BB157" s="154">
        <f>IF(Tb.Financiering[[#This Row],[Pnr.]]=BB$7,Tb.Financiering[[#This Row],[Te financieren]]-Tb.Financiering[[#This Row],[Eigen
bijdrage]]-Tb.Financiering[[#This Row],[Andere
subsidie(s)]]-Tb.Financiering[[#This Row],[Anders]],0)</f>
        <v>0</v>
      </c>
      <c r="BC157" s="154">
        <f>IF(Tb.Financiering[[#This Row],[Pnr.]]=BC$7,Tb.Financiering[[#This Row],[Te financieren]]-Tb.Financiering[[#This Row],[Eigen
bijdrage]]-Tb.Financiering[[#This Row],[Andere
subsidie(s)]]-Tb.Financiering[[#This Row],[Anders]],0)</f>
        <v>0</v>
      </c>
      <c r="BD157" s="154">
        <f>IF(Tb.Financiering[[#This Row],[Pnr.]]=BD$7,Tb.Financiering[[#This Row],[Te financieren]]-Tb.Financiering[[#This Row],[Eigen
bijdrage]]-Tb.Financiering[[#This Row],[Andere
subsidie(s)]]-Tb.Financiering[[#This Row],[Anders]],0)</f>
        <v>0</v>
      </c>
      <c r="BE157" s="154">
        <f>IF(Tb.Financiering[[#This Row],[Pnr.]]=BE$7,Tb.Financiering[[#This Row],[Te financieren]]-Tb.Financiering[[#This Row],[Eigen
bijdrage]]-Tb.Financiering[[#This Row],[Andere
subsidie(s)]]-Tb.Financiering[[#This Row],[Anders]],0)</f>
        <v>0</v>
      </c>
      <c r="BF157" s="154">
        <f>IF(Tb.Financiering[[#This Row],[Pnr.]]=BF$7,Tb.Financiering[[#This Row],[Te financieren]]-Tb.Financiering[[#This Row],[Eigen
bijdrage]]-Tb.Financiering[[#This Row],[Andere
subsidie(s)]]-Tb.Financiering[[#This Row],[Anders]],0)</f>
        <v>0</v>
      </c>
      <c r="BG157" s="154">
        <f>IF(Tb.Financiering[[#This Row],[Pnr.]]=BG$7,Tb.Financiering[[#This Row],[Te financieren]]-Tb.Financiering[[#This Row],[Eigen
bijdrage]]-Tb.Financiering[[#This Row],[Andere
subsidie(s)]]-Tb.Financiering[[#This Row],[Anders]],0)</f>
        <v>0</v>
      </c>
      <c r="BH157" s="154">
        <f>IF(Tb.Financiering[[#This Row],[Pnr.]]=BH$7,Tb.Financiering[[#This Row],[Te financieren]]-Tb.Financiering[[#This Row],[Eigen
bijdrage]]-Tb.Financiering[[#This Row],[Andere
subsidie(s)]]-Tb.Financiering[[#This Row],[Anders]],0)</f>
        <v>0</v>
      </c>
      <c r="BI157" s="154">
        <f>IF(Tb.Financiering[[#This Row],[Pnr.]]=BI$7,Tb.Financiering[[#This Row],[Te financieren]]-Tb.Financiering[[#This Row],[Eigen
bijdrage]]-Tb.Financiering[[#This Row],[Andere
subsidie(s)]]-Tb.Financiering[[#This Row],[Anders]],0)</f>
        <v>0</v>
      </c>
      <c r="BJ157" s="154">
        <f>IF(Tb.Financiering[[#This Row],[Pnr.]]=BJ$7,Tb.Financiering[[#This Row],[Te financieren]]-Tb.Financiering[[#This Row],[Eigen
bijdrage]]-Tb.Financiering[[#This Row],[Andere
subsidie(s)]]-Tb.Financiering[[#This Row],[Anders]],0)</f>
        <v>0</v>
      </c>
      <c r="BK157" s="154">
        <f>IF(Tb.Financiering[[#This Row],[Pnr.]]=BK$7,Tb.Financiering[[#This Row],[Te financieren]]-Tb.Financiering[[#This Row],[Eigen
bijdrage]]-Tb.Financiering[[#This Row],[Andere
subsidie(s)]]-Tb.Financiering[[#This Row],[Anders]],0)</f>
        <v>0</v>
      </c>
      <c r="BL157" s="154">
        <f>IF(Tb.Financiering[[#This Row],[Pnr.]]=BL$7,Tb.Financiering[[#This Row],[Te financieren]]-Tb.Financiering[[#This Row],[Eigen
bijdrage]]-Tb.Financiering[[#This Row],[Andere
subsidie(s)]]-Tb.Financiering[[#This Row],[Anders]],0)</f>
        <v>0</v>
      </c>
      <c r="BM157" s="154">
        <f>IF(Tb.Financiering[[#This Row],[Pnr.]]=BM$7,Tb.Financiering[[#This Row],[Te financieren]]-Tb.Financiering[[#This Row],[Eigen
bijdrage]]-Tb.Financiering[[#This Row],[Andere
subsidie(s)]]-Tb.Financiering[[#This Row],[Anders]],0)</f>
        <v>0</v>
      </c>
      <c r="BN157" s="259">
        <f>IF(Tb.Financiering[[#This Row],[Pnr.]]=BN$7,Tb.Financiering[[#This Row],[Eigen
bijdrage]]+Tb.Financiering[[#This Row],[Andere
subsidie(s)]]+Tb.Financiering[[#This Row],[Anders]],0)</f>
        <v>0</v>
      </c>
      <c r="BO157" s="259">
        <f>IF(Tb.Financiering[[#This Row],[Pnr.]]=BO$7,Tb.Financiering[[#This Row],[Eigen
bijdrage]]+Tb.Financiering[[#This Row],[Andere
subsidie(s)]]+Tb.Financiering[[#This Row],[Anders]],0)</f>
        <v>0</v>
      </c>
      <c r="BP157" s="259">
        <f>IF(Tb.Financiering[[#This Row],[Pnr.]]=BP$7,Tb.Financiering[[#This Row],[Eigen
bijdrage]]+Tb.Financiering[[#This Row],[Andere
subsidie(s)]]+Tb.Financiering[[#This Row],[Anders]],0)</f>
        <v>0</v>
      </c>
      <c r="BQ157" s="259">
        <f>IF(Tb.Financiering[[#This Row],[Pnr.]]=BQ$7,Tb.Financiering[[#This Row],[Eigen
bijdrage]]+Tb.Financiering[[#This Row],[Andere
subsidie(s)]]+Tb.Financiering[[#This Row],[Anders]],0)</f>
        <v>0</v>
      </c>
      <c r="BR157" s="259">
        <f>IF(Tb.Financiering[[#This Row],[Pnr.]]=BR$7,Tb.Financiering[[#This Row],[Eigen
bijdrage]]+Tb.Financiering[[#This Row],[Andere
subsidie(s)]]+Tb.Financiering[[#This Row],[Anders]],0)</f>
        <v>0</v>
      </c>
      <c r="BS157" s="259">
        <f>IF(Tb.Financiering[[#This Row],[Pnr.]]=BS$7,Tb.Financiering[[#This Row],[Eigen
bijdrage]]+Tb.Financiering[[#This Row],[Andere
subsidie(s)]]+Tb.Financiering[[#This Row],[Anders]],0)</f>
        <v>0</v>
      </c>
      <c r="BT157" s="259">
        <f>IF(Tb.Financiering[[#This Row],[Pnr.]]=BT$7,Tb.Financiering[[#This Row],[Eigen
bijdrage]]+Tb.Financiering[[#This Row],[Andere
subsidie(s)]]+Tb.Financiering[[#This Row],[Anders]],0)</f>
        <v>0</v>
      </c>
      <c r="BU157" s="259">
        <f>IF(Tb.Financiering[[#This Row],[Pnr.]]=BU$7,Tb.Financiering[[#This Row],[Eigen
bijdrage]]+Tb.Financiering[[#This Row],[Andere
subsidie(s)]]+Tb.Financiering[[#This Row],[Anders]],0)</f>
        <v>0</v>
      </c>
      <c r="BV157" s="259">
        <f>IF(Tb.Financiering[[#This Row],[Pnr.]]=BV$7,Tb.Financiering[[#This Row],[Eigen
bijdrage]]+Tb.Financiering[[#This Row],[Andere
subsidie(s)]]+Tb.Financiering[[#This Row],[Anders]],0)</f>
        <v>0</v>
      </c>
      <c r="BW157" s="259">
        <f>IF(Tb.Financiering[[#This Row],[Pnr.]]=BW$7,Tb.Financiering[[#This Row],[Eigen
bijdrage]]+Tb.Financiering[[#This Row],[Andere
subsidie(s)]]+Tb.Financiering[[#This Row],[Anders]],0)</f>
        <v>0</v>
      </c>
      <c r="BX157" s="259">
        <f>IF(Tb.Financiering[[#This Row],[Pnr.]]=BX$7,Tb.Financiering[[#This Row],[Eigen
bijdrage]]+Tb.Financiering[[#This Row],[Andere
subsidie(s)]]+Tb.Financiering[[#This Row],[Anders]],0)</f>
        <v>0</v>
      </c>
      <c r="BY157" s="259">
        <f>IF(Tb.Financiering[[#This Row],[Pnr.]]=BY$7,Tb.Financiering[[#This Row],[Eigen
bijdrage]]+Tb.Financiering[[#This Row],[Andere
subsidie(s)]]+Tb.Financiering[[#This Row],[Anders]],0)</f>
        <v>0</v>
      </c>
      <c r="BZ157" s="259">
        <f>IF(Tb.Financiering[[#This Row],[Pnr.]]=BZ$7,Tb.Financiering[[#This Row],[Eigen
bijdrage]]+Tb.Financiering[[#This Row],[Andere
subsidie(s)]]+Tb.Financiering[[#This Row],[Anders]],0)</f>
        <v>0</v>
      </c>
      <c r="CA157" s="259">
        <f>IF(Tb.Financiering[[#This Row],[Pnr.]]=CA$7,Tb.Financiering[[#This Row],[Eigen
bijdrage]]+Tb.Financiering[[#This Row],[Andere
subsidie(s)]]+Tb.Financiering[[#This Row],[Anders]],0)</f>
        <v>0</v>
      </c>
      <c r="CB157" s="259">
        <f>IF(Tb.Financiering[[#This Row],[Pnr.]]=CB$7,Tb.Financiering[[#This Row],[Eigen
bijdrage]]+Tb.Financiering[[#This Row],[Andere
subsidie(s)]]+Tb.Financiering[[#This Row],[Anders]],0)</f>
        <v>0</v>
      </c>
      <c r="CC157" s="259">
        <f>IF(Tb.Financiering[[#This Row],[Pnr.]]=CC$7,Tb.Financiering[[#This Row],[Eigen
bijdrage]]+Tb.Financiering[[#This Row],[Andere
subsidie(s)]]+Tb.Financiering[[#This Row],[Anders]],0)</f>
        <v>0</v>
      </c>
      <c r="CD157" s="259">
        <f>IF(Tb.Financiering[[#This Row],[Pnr.]]=CD$7,Tb.Financiering[[#This Row],[Eigen
bijdrage]]+Tb.Financiering[[#This Row],[Andere
subsidie(s)]]+Tb.Financiering[[#This Row],[Anders]],0)</f>
        <v>0</v>
      </c>
      <c r="CE157" s="259">
        <f>IF(Tb.Financiering[[#This Row],[Pnr.]]=CE$7,Tb.Financiering[[#This Row],[Eigen
bijdrage]]+Tb.Financiering[[#This Row],[Andere
subsidie(s)]]+Tb.Financiering[[#This Row],[Anders]],0)</f>
        <v>0</v>
      </c>
      <c r="CF157" s="259">
        <f>IF(Tb.Financiering[[#This Row],[Pnr.]]=CF$7,Tb.Financiering[[#This Row],[Eigen
bijdrage]]+Tb.Financiering[[#This Row],[Andere
subsidie(s)]]+Tb.Financiering[[#This Row],[Anders]],0)</f>
        <v>0</v>
      </c>
      <c r="CG157" s="259">
        <f>IF(Tb.Financiering[[#This Row],[Pnr.]]=CG$7,Tb.Financiering[[#This Row],[Eigen
bijdrage]]+Tb.Financiering[[#This Row],[Andere
subsidie(s)]]+Tb.Financiering[[#This Row],[Anders]],0)</f>
        <v>0</v>
      </c>
      <c r="CH157" s="259">
        <f>IF(Tb.Financiering[[#This Row],[Pnr.]]=CH$7,Tb.Financiering[[#This Row],[Eigen
bijdrage]]+Tb.Financiering[[#This Row],[Andere
subsidie(s)]]+Tb.Financiering[[#This Row],[Anders]],0)</f>
        <v>0</v>
      </c>
      <c r="CI157" s="259">
        <f>IF(Tb.Financiering[[#This Row],[Pnr.]]=CI$7,Tb.Financiering[[#This Row],[Eigen
bijdrage]]+Tb.Financiering[[#This Row],[Andere
subsidie(s)]]+Tb.Financiering[[#This Row],[Anders]],0)</f>
        <v>0</v>
      </c>
      <c r="CJ157" s="259">
        <f>IF(Tb.Financiering[[#This Row],[Pnr.]]=CJ$7,Tb.Financiering[[#This Row],[Eigen
bijdrage]]+Tb.Financiering[[#This Row],[Andere
subsidie(s)]]+Tb.Financiering[[#This Row],[Anders]],0)</f>
        <v>0</v>
      </c>
      <c r="CK157" s="259">
        <f>IF(Tb.Financiering[[#This Row],[Pnr.]]=CK$7,Tb.Financiering[[#This Row],[Eigen
bijdrage]]+Tb.Financiering[[#This Row],[Andere
subsidie(s)]]+Tb.Financiering[[#This Row],[Anders]],0)</f>
        <v>0</v>
      </c>
      <c r="CL157" s="259">
        <f>IF(Tb.Financiering[[#This Row],[Pnr.]]=CL$7,Tb.Financiering[[#This Row],[Eigen
bijdrage]]+Tb.Financiering[[#This Row],[Andere
subsidie(s)]]+Tb.Financiering[[#This Row],[Anders]],0)</f>
        <v>0</v>
      </c>
      <c r="CM157" s="259">
        <f>IF(Tb.Financiering[[#This Row],[Pnr.]]=CM$7,Tb.Financiering[[#This Row],[Eigen
bijdrage]]+Tb.Financiering[[#This Row],[Andere
subsidie(s)]]+Tb.Financiering[[#This Row],[Anders]],0)</f>
        <v>0</v>
      </c>
      <c r="CN157" s="259">
        <f>IF(Tb.Financiering[[#This Row],[Pnr.]]=CN$7,Tb.Financiering[[#This Row],[Eigen
bijdrage]]+Tb.Financiering[[#This Row],[Andere
subsidie(s)]]+Tb.Financiering[[#This Row],[Anders]],0)</f>
        <v>0</v>
      </c>
      <c r="CO157" s="259">
        <f>IF(Tb.Financiering[[#This Row],[Pnr.]]=CO$7,Tb.Financiering[[#This Row],[Eigen
bijdrage]]+Tb.Financiering[[#This Row],[Andere
subsidie(s)]]+Tb.Financiering[[#This Row],[Anders]],0)</f>
        <v>0</v>
      </c>
      <c r="CP157" s="259">
        <f>IF(Tb.Financiering[[#This Row],[Pnr.]]=CP$7,Tb.Financiering[[#This Row],[Eigen
bijdrage]]+Tb.Financiering[[#This Row],[Andere
subsidie(s)]]+Tb.Financiering[[#This Row],[Anders]],0)</f>
        <v>0</v>
      </c>
      <c r="CQ157" s="259">
        <f>IF(Tb.Financiering[[#This Row],[Pnr.]]=CQ$7,Tb.Financiering[[#This Row],[Eigen
bijdrage]]+Tb.Financiering[[#This Row],[Andere
subsidie(s)]]+Tb.Financiering[[#This Row],[Anders]],0)</f>
        <v>0</v>
      </c>
      <c r="CR157" s="259">
        <f>IF(Tb.Financiering[[#This Row],[Pnr.]]=CR$7,Tb.Financiering[[#This Row],[Eigen
bijdrage]]+Tb.Financiering[[#This Row],[Andere
subsidie(s)]]+Tb.Financiering[[#This Row],[Anders]],0)</f>
        <v>0</v>
      </c>
      <c r="CS157" s="259">
        <f>IF(Tb.Financiering[[#This Row],[Pnr.]]=CS$7,Tb.Financiering[[#This Row],[Eigen
bijdrage]]+Tb.Financiering[[#This Row],[Andere
subsidie(s)]]+Tb.Financiering[[#This Row],[Anders]],0)</f>
        <v>0</v>
      </c>
      <c r="CT157" s="259">
        <f>IF(Tb.Financiering[[#This Row],[Pnr.]]=CT$7,Tb.Financiering[[#This Row],[Eigen
bijdrage]]+Tb.Financiering[[#This Row],[Andere
subsidie(s)]]+Tb.Financiering[[#This Row],[Anders]],0)</f>
        <v>0</v>
      </c>
      <c r="CU157" s="259">
        <f>IF(Tb.Financiering[[#This Row],[Pnr.]]=CU$7,Tb.Financiering[[#This Row],[Eigen
bijdrage]]+Tb.Financiering[[#This Row],[Andere
subsidie(s)]]+Tb.Financiering[[#This Row],[Anders]],0)</f>
        <v>0</v>
      </c>
      <c r="CV157" s="259">
        <f>IF(Tb.Financiering[[#This Row],[Pnr.]]=CV$7,Tb.Financiering[[#This Row],[Eigen
bijdrage]]+Tb.Financiering[[#This Row],[Andere
subsidie(s)]]+Tb.Financiering[[#This Row],[Anders]],0)</f>
        <v>0</v>
      </c>
      <c r="CW157" s="259">
        <f>IF(Tb.Financiering[[#This Row],[Pnr.]]=CW$7,Tb.Financiering[[#This Row],[Eigen
bijdrage]]+Tb.Financiering[[#This Row],[Andere
subsidie(s)]]+Tb.Financiering[[#This Row],[Anders]],0)</f>
        <v>0</v>
      </c>
      <c r="CX157" s="259">
        <f>IF(Tb.Financiering[[#This Row],[Pnr.]]=CX$7,Tb.Financiering[[#This Row],[Eigen
bijdrage]]+Tb.Financiering[[#This Row],[Andere
subsidie(s)]]+Tb.Financiering[[#This Row],[Anders]],0)</f>
        <v>0</v>
      </c>
      <c r="CY157" s="259">
        <f>IF(Tb.Financiering[[#This Row],[Pnr.]]=CY$7,Tb.Financiering[[#This Row],[Eigen
bijdrage]]+Tb.Financiering[[#This Row],[Andere
subsidie(s)]]+Tb.Financiering[[#This Row],[Anders]],0)</f>
        <v>0</v>
      </c>
      <c r="CZ157" s="259">
        <f>IF(Tb.Financiering[[#This Row],[Pnr.]]=CZ$7,Tb.Financiering[[#This Row],[Eigen
bijdrage]]+Tb.Financiering[[#This Row],[Andere
subsidie(s)]]+Tb.Financiering[[#This Row],[Anders]],0)</f>
        <v>0</v>
      </c>
      <c r="DA157" s="259">
        <f>IF(Tb.Financiering[[#This Row],[Pnr.]]=DA$7,Tb.Financiering[[#This Row],[Eigen
bijdrage]]+Tb.Financiering[[#This Row],[Andere
subsidie(s)]]+Tb.Financiering[[#This Row],[Anders]],0)</f>
        <v>0</v>
      </c>
      <c r="DB157" s="259">
        <f>IF(Tb.Financiering[[#This Row],[Pnr.]]=DB$7,Tb.Financiering[[#This Row],[Eigen
bijdrage]]+Tb.Financiering[[#This Row],[Andere
subsidie(s)]]+Tb.Financiering[[#This Row],[Anders]],0)</f>
        <v>0</v>
      </c>
      <c r="DC157" s="259">
        <f>IF(Tb.Financiering[[#This Row],[Pnr.]]=DC$7,Tb.Financiering[[#This Row],[Eigen
bijdrage]]+Tb.Financiering[[#This Row],[Andere
subsidie(s)]]+Tb.Financiering[[#This Row],[Anders]],0)</f>
        <v>0</v>
      </c>
      <c r="DD157" s="259">
        <f>IF(Tb.Financiering[[#This Row],[Pnr.]]=DD$7,Tb.Financiering[[#This Row],[Eigen
bijdrage]]+Tb.Financiering[[#This Row],[Andere
subsidie(s)]]+Tb.Financiering[[#This Row],[Anders]],0)</f>
        <v>0</v>
      </c>
      <c r="DE157" s="259">
        <f>IF(Tb.Financiering[[#This Row],[Pnr.]]=DE$7,Tb.Financiering[[#This Row],[Eigen
bijdrage]]+Tb.Financiering[[#This Row],[Andere
subsidie(s)]]+Tb.Financiering[[#This Row],[Anders]],0)</f>
        <v>0</v>
      </c>
      <c r="DF157" s="259">
        <f>IF(Tb.Financiering[[#This Row],[Pnr.]]=DF$7,Tb.Financiering[[#This Row],[Eigen
bijdrage]]+Tb.Financiering[[#This Row],[Andere
subsidie(s)]]+Tb.Financiering[[#This Row],[Anders]],0)</f>
        <v>0</v>
      </c>
      <c r="DG157" s="259">
        <f>IF(Tb.Financiering[[#This Row],[Pnr.]]=DG$7,Tb.Financiering[[#This Row],[Eigen
bijdrage]]+Tb.Financiering[[#This Row],[Andere
subsidie(s)]]+Tb.Financiering[[#This Row],[Anders]],0)</f>
        <v>0</v>
      </c>
      <c r="DH157" s="259">
        <f>IF(Tb.Financiering[[#This Row],[Pnr.]]=DH$7,Tb.Financiering[[#This Row],[Eigen
bijdrage]]+Tb.Financiering[[#This Row],[Andere
subsidie(s)]]+Tb.Financiering[[#This Row],[Anders]],0)</f>
        <v>0</v>
      </c>
      <c r="DI157" s="259">
        <f>IF(Tb.Financiering[[#This Row],[Pnr.]]=DI$7,Tb.Financiering[[#This Row],[Eigen
bijdrage]]+Tb.Financiering[[#This Row],[Andere
subsidie(s)]]+Tb.Financiering[[#This Row],[Anders]],0)</f>
        <v>0</v>
      </c>
      <c r="DJ157" s="259">
        <f>IF(Tb.Financiering[[#This Row],[Pnr.]]=DJ$7,Tb.Financiering[[#This Row],[Eigen
bijdrage]]+Tb.Financiering[[#This Row],[Andere
subsidie(s)]]+Tb.Financiering[[#This Row],[Anders]],0)</f>
        <v>0</v>
      </c>
      <c r="DK157" s="259">
        <f>IF(Tb.Financiering[[#This Row],[Pnr.]]=DK$7,Tb.Financiering[[#This Row],[Eigen
bijdrage]]+Tb.Financiering[[#This Row],[Andere
subsidie(s)]]+Tb.Financiering[[#This Row],[Anders]],0)</f>
        <v>0</v>
      </c>
      <c r="XEZ157" s="267"/>
      <c r="XFA157" s="267"/>
      <c r="XFB157" s="267"/>
      <c r="XFC157" s="267"/>
      <c r="XFD157" s="31"/>
    </row>
    <row r="158" spans="1:115 16380:16384" s="4" customFormat="1" x14ac:dyDescent="0.3">
      <c r="A158" s="31"/>
      <c r="B158" s="147"/>
      <c r="C158" s="147"/>
      <c r="D158" s="11">
        <f>SUMIF(Tbl.Kosten[PSAnr.],Tb.Financiering[[#This Row],[PSAnr.]],Tbl.Kosten[Totaal kosten])</f>
        <v>0</v>
      </c>
      <c r="E158" s="164">
        <f>SUMIF(Tbl.Kosten[PSAnr.],Tb.Financiering[[#This Row],[PSAnr.]],Tbl.Kosten[Subsidie])</f>
        <v>0</v>
      </c>
      <c r="F158" s="165"/>
      <c r="G158" s="164">
        <f>Tb.Financiering[[#This Row],[Begrote kosten]]-Tb.Financiering[[#This Row],[Berekende GLB subsidie]]-Tb.Financiering[[#This Row],[Correctie GLB subsidie]]</f>
        <v>0</v>
      </c>
      <c r="H158" s="166"/>
      <c r="I158" s="166"/>
      <c r="J158" s="166"/>
      <c r="K158" s="162"/>
      <c r="L158" s="97">
        <f>Tb.Financiering[[#This Row],[Te financieren]]-SUM(Tb.Financiering[[#This Row],[Eigen
bijdrage]:[Anders]])</f>
        <v>0</v>
      </c>
      <c r="M158" s="170" t="str">
        <f>IFERROR(VLOOKUP(Tb.Financiering[[#This Row],[Partnernaam]],Tbl.Projectpartners[[Naam]:[PNr.]],9,FALSE),"")</f>
        <v/>
      </c>
      <c r="N158" s="152" t="str">
        <f>IFERROR(VLOOKUP(Tb.Financiering[[#This Row],[Subsidiabele activiteit]],Tbl.Subsidiehoogte[[Subsidieactiviteit]:[SAnr.]],3,FALSE),"")</f>
        <v/>
      </c>
      <c r="O158" s="152" t="str">
        <f>_xlfn.CONCAT(Tb.Financiering[[#This Row],[Pnr.]],Tb.Financiering[[#This Row],[SAnr.]])</f>
        <v/>
      </c>
      <c r="P158" s="154">
        <f>IF(Tb.Financiering[[#This Row],[Pnr.]]=P$7,Tb.Financiering[[#This Row],[Te financieren]]-Tb.Financiering[[#This Row],[Eigen
bijdrage]]-Tb.Financiering[[#This Row],[Andere
subsidie(s)]]-Tb.Financiering[[#This Row],[Anders]],0)</f>
        <v>0</v>
      </c>
      <c r="Q158" s="154">
        <f>IF(Tb.Financiering[[#This Row],[Pnr.]]=Q$7,Tb.Financiering[[#This Row],[Te financieren]]-Tb.Financiering[[#This Row],[Eigen
bijdrage]]-Tb.Financiering[[#This Row],[Andere
subsidie(s)]]-Tb.Financiering[[#This Row],[Anders]],0)</f>
        <v>0</v>
      </c>
      <c r="R158" s="154">
        <f>IF(Tb.Financiering[[#This Row],[Pnr.]]=R$7,Tb.Financiering[[#This Row],[Te financieren]]-Tb.Financiering[[#This Row],[Eigen
bijdrage]]-Tb.Financiering[[#This Row],[Andere
subsidie(s)]]-Tb.Financiering[[#This Row],[Anders]],0)</f>
        <v>0</v>
      </c>
      <c r="S158" s="154">
        <f>IF(Tb.Financiering[[#This Row],[Pnr.]]=S$7,Tb.Financiering[[#This Row],[Te financieren]]-Tb.Financiering[[#This Row],[Eigen
bijdrage]]-Tb.Financiering[[#This Row],[Andere
subsidie(s)]]-Tb.Financiering[[#This Row],[Anders]],0)</f>
        <v>0</v>
      </c>
      <c r="T158" s="154">
        <f>IF(Tb.Financiering[[#This Row],[Pnr.]]=T$7,Tb.Financiering[[#This Row],[Te financieren]]-Tb.Financiering[[#This Row],[Eigen
bijdrage]]-Tb.Financiering[[#This Row],[Andere
subsidie(s)]]-Tb.Financiering[[#This Row],[Anders]],0)</f>
        <v>0</v>
      </c>
      <c r="U158" s="154">
        <f>IF(Tb.Financiering[[#This Row],[Pnr.]]=U$7,Tb.Financiering[[#This Row],[Te financieren]]-Tb.Financiering[[#This Row],[Eigen
bijdrage]]-Tb.Financiering[[#This Row],[Andere
subsidie(s)]]-Tb.Financiering[[#This Row],[Anders]],0)</f>
        <v>0</v>
      </c>
      <c r="V158" s="154">
        <f>IF(Tb.Financiering[[#This Row],[Pnr.]]=V$7,Tb.Financiering[[#This Row],[Te financieren]]-Tb.Financiering[[#This Row],[Eigen
bijdrage]]-Tb.Financiering[[#This Row],[Andere
subsidie(s)]]-Tb.Financiering[[#This Row],[Anders]],0)</f>
        <v>0</v>
      </c>
      <c r="W158" s="154">
        <f>IF(Tb.Financiering[[#This Row],[Pnr.]]=W$7,Tb.Financiering[[#This Row],[Te financieren]]-Tb.Financiering[[#This Row],[Eigen
bijdrage]]-Tb.Financiering[[#This Row],[Andere
subsidie(s)]]-Tb.Financiering[[#This Row],[Anders]],0)</f>
        <v>0</v>
      </c>
      <c r="X158" s="154">
        <f>IF(Tb.Financiering[[#This Row],[Pnr.]]=X$7,Tb.Financiering[[#This Row],[Te financieren]]-Tb.Financiering[[#This Row],[Eigen
bijdrage]]-Tb.Financiering[[#This Row],[Andere
subsidie(s)]]-Tb.Financiering[[#This Row],[Anders]],0)</f>
        <v>0</v>
      </c>
      <c r="Y158" s="154">
        <f>IF(Tb.Financiering[[#This Row],[Pnr.]]=Y$7,Tb.Financiering[[#This Row],[Te financieren]]-Tb.Financiering[[#This Row],[Eigen
bijdrage]]-Tb.Financiering[[#This Row],[Andere
subsidie(s)]]-Tb.Financiering[[#This Row],[Anders]],0)</f>
        <v>0</v>
      </c>
      <c r="Z158" s="154">
        <f>IF(Tb.Financiering[[#This Row],[Pnr.]]=Z$7,Tb.Financiering[[#This Row],[Te financieren]]-Tb.Financiering[[#This Row],[Eigen
bijdrage]]-Tb.Financiering[[#This Row],[Andere
subsidie(s)]]-Tb.Financiering[[#This Row],[Anders]],0)</f>
        <v>0</v>
      </c>
      <c r="AA158" s="154">
        <f>IF(Tb.Financiering[[#This Row],[Pnr.]]=AA$7,Tb.Financiering[[#This Row],[Te financieren]]-Tb.Financiering[[#This Row],[Eigen
bijdrage]]-Tb.Financiering[[#This Row],[Andere
subsidie(s)]]-Tb.Financiering[[#This Row],[Anders]],0)</f>
        <v>0</v>
      </c>
      <c r="AB158" s="154">
        <f>IF(Tb.Financiering[[#This Row],[Pnr.]]=AB$7,Tb.Financiering[[#This Row],[Te financieren]]-Tb.Financiering[[#This Row],[Eigen
bijdrage]]-Tb.Financiering[[#This Row],[Andere
subsidie(s)]]-Tb.Financiering[[#This Row],[Anders]],0)</f>
        <v>0</v>
      </c>
      <c r="AC158" s="154">
        <f>IF(Tb.Financiering[[#This Row],[Pnr.]]=AC$7,Tb.Financiering[[#This Row],[Te financieren]]-Tb.Financiering[[#This Row],[Eigen
bijdrage]]-Tb.Financiering[[#This Row],[Andere
subsidie(s)]]-Tb.Financiering[[#This Row],[Anders]],0)</f>
        <v>0</v>
      </c>
      <c r="AD158" s="154">
        <f>IF(Tb.Financiering[[#This Row],[Pnr.]]=AD$7,Tb.Financiering[[#This Row],[Te financieren]]-Tb.Financiering[[#This Row],[Eigen
bijdrage]]-Tb.Financiering[[#This Row],[Andere
subsidie(s)]]-Tb.Financiering[[#This Row],[Anders]],0)</f>
        <v>0</v>
      </c>
      <c r="AE158" s="154">
        <f>IF(Tb.Financiering[[#This Row],[Pnr.]]=AE$7,Tb.Financiering[[#This Row],[Te financieren]]-Tb.Financiering[[#This Row],[Eigen
bijdrage]]-Tb.Financiering[[#This Row],[Andere
subsidie(s)]]-Tb.Financiering[[#This Row],[Anders]],0)</f>
        <v>0</v>
      </c>
      <c r="AF158" s="154">
        <f>IF(Tb.Financiering[[#This Row],[Pnr.]]=AF$7,Tb.Financiering[[#This Row],[Te financieren]]-Tb.Financiering[[#This Row],[Eigen
bijdrage]]-Tb.Financiering[[#This Row],[Andere
subsidie(s)]]-Tb.Financiering[[#This Row],[Anders]],0)</f>
        <v>0</v>
      </c>
      <c r="AG158" s="154">
        <f>IF(Tb.Financiering[[#This Row],[Pnr.]]=AG$7,Tb.Financiering[[#This Row],[Te financieren]]-Tb.Financiering[[#This Row],[Eigen
bijdrage]]-Tb.Financiering[[#This Row],[Andere
subsidie(s)]]-Tb.Financiering[[#This Row],[Anders]],0)</f>
        <v>0</v>
      </c>
      <c r="AH158" s="154">
        <f>IF(Tb.Financiering[[#This Row],[Pnr.]]=AH$7,Tb.Financiering[[#This Row],[Te financieren]]-Tb.Financiering[[#This Row],[Eigen
bijdrage]]-Tb.Financiering[[#This Row],[Andere
subsidie(s)]]-Tb.Financiering[[#This Row],[Anders]],0)</f>
        <v>0</v>
      </c>
      <c r="AI158" s="154">
        <f>IF(Tb.Financiering[[#This Row],[Pnr.]]=AI$7,Tb.Financiering[[#This Row],[Te financieren]]-Tb.Financiering[[#This Row],[Eigen
bijdrage]]-Tb.Financiering[[#This Row],[Andere
subsidie(s)]]-Tb.Financiering[[#This Row],[Anders]],0)</f>
        <v>0</v>
      </c>
      <c r="AJ158" s="154">
        <f>IF(Tb.Financiering[[#This Row],[Pnr.]]=AJ$7,Tb.Financiering[[#This Row],[Te financieren]]-Tb.Financiering[[#This Row],[Eigen
bijdrage]]-Tb.Financiering[[#This Row],[Andere
subsidie(s)]]-Tb.Financiering[[#This Row],[Anders]],0)</f>
        <v>0</v>
      </c>
      <c r="AK158" s="154">
        <f>IF(Tb.Financiering[[#This Row],[Pnr.]]=AK$7,Tb.Financiering[[#This Row],[Te financieren]]-Tb.Financiering[[#This Row],[Eigen
bijdrage]]-Tb.Financiering[[#This Row],[Andere
subsidie(s)]]-Tb.Financiering[[#This Row],[Anders]],0)</f>
        <v>0</v>
      </c>
      <c r="AL158" s="154">
        <f>IF(Tb.Financiering[[#This Row],[Pnr.]]=AL$7,Tb.Financiering[[#This Row],[Te financieren]]-Tb.Financiering[[#This Row],[Eigen
bijdrage]]-Tb.Financiering[[#This Row],[Andere
subsidie(s)]]-Tb.Financiering[[#This Row],[Anders]],0)</f>
        <v>0</v>
      </c>
      <c r="AM158" s="154">
        <f>IF(Tb.Financiering[[#This Row],[Pnr.]]=AM$7,Tb.Financiering[[#This Row],[Te financieren]]-Tb.Financiering[[#This Row],[Eigen
bijdrage]]-Tb.Financiering[[#This Row],[Andere
subsidie(s)]]-Tb.Financiering[[#This Row],[Anders]],0)</f>
        <v>0</v>
      </c>
      <c r="AN158" s="154">
        <f>IF(Tb.Financiering[[#This Row],[Pnr.]]=AN$7,Tb.Financiering[[#This Row],[Te financieren]]-Tb.Financiering[[#This Row],[Eigen
bijdrage]]-Tb.Financiering[[#This Row],[Andere
subsidie(s)]]-Tb.Financiering[[#This Row],[Anders]],0)</f>
        <v>0</v>
      </c>
      <c r="AO158" s="154">
        <f>IF(Tb.Financiering[[#This Row],[Pnr.]]=AO$7,Tb.Financiering[[#This Row],[Te financieren]]-Tb.Financiering[[#This Row],[Eigen
bijdrage]]-Tb.Financiering[[#This Row],[Andere
subsidie(s)]]-Tb.Financiering[[#This Row],[Anders]],0)</f>
        <v>0</v>
      </c>
      <c r="AP158" s="154">
        <f>IF(Tb.Financiering[[#This Row],[Pnr.]]=AP$7,Tb.Financiering[[#This Row],[Te financieren]]-Tb.Financiering[[#This Row],[Eigen
bijdrage]]-Tb.Financiering[[#This Row],[Andere
subsidie(s)]]-Tb.Financiering[[#This Row],[Anders]],0)</f>
        <v>0</v>
      </c>
      <c r="AQ158" s="154">
        <f>IF(Tb.Financiering[[#This Row],[Pnr.]]=AQ$7,Tb.Financiering[[#This Row],[Te financieren]]-Tb.Financiering[[#This Row],[Eigen
bijdrage]]-Tb.Financiering[[#This Row],[Andere
subsidie(s)]]-Tb.Financiering[[#This Row],[Anders]],0)</f>
        <v>0</v>
      </c>
      <c r="AR158" s="154">
        <f>IF(Tb.Financiering[[#This Row],[Pnr.]]=AR$7,Tb.Financiering[[#This Row],[Te financieren]]-Tb.Financiering[[#This Row],[Eigen
bijdrage]]-Tb.Financiering[[#This Row],[Andere
subsidie(s)]]-Tb.Financiering[[#This Row],[Anders]],0)</f>
        <v>0</v>
      </c>
      <c r="AS158" s="154">
        <f>IF(Tb.Financiering[[#This Row],[Pnr.]]=AS$7,Tb.Financiering[[#This Row],[Te financieren]]-Tb.Financiering[[#This Row],[Eigen
bijdrage]]-Tb.Financiering[[#This Row],[Andere
subsidie(s)]]-Tb.Financiering[[#This Row],[Anders]],0)</f>
        <v>0</v>
      </c>
      <c r="AT158" s="154">
        <f>IF(Tb.Financiering[[#This Row],[Pnr.]]=AT$7,Tb.Financiering[[#This Row],[Te financieren]]-Tb.Financiering[[#This Row],[Eigen
bijdrage]]-Tb.Financiering[[#This Row],[Andere
subsidie(s)]]-Tb.Financiering[[#This Row],[Anders]],0)</f>
        <v>0</v>
      </c>
      <c r="AU158" s="154">
        <f>IF(Tb.Financiering[[#This Row],[Pnr.]]=AU$7,Tb.Financiering[[#This Row],[Te financieren]]-Tb.Financiering[[#This Row],[Eigen
bijdrage]]-Tb.Financiering[[#This Row],[Andere
subsidie(s)]]-Tb.Financiering[[#This Row],[Anders]],0)</f>
        <v>0</v>
      </c>
      <c r="AV158" s="154">
        <f>IF(Tb.Financiering[[#This Row],[Pnr.]]=AV$7,Tb.Financiering[[#This Row],[Te financieren]]-Tb.Financiering[[#This Row],[Eigen
bijdrage]]-Tb.Financiering[[#This Row],[Andere
subsidie(s)]]-Tb.Financiering[[#This Row],[Anders]],0)</f>
        <v>0</v>
      </c>
      <c r="AW158" s="154">
        <f>IF(Tb.Financiering[[#This Row],[Pnr.]]=AW$7,Tb.Financiering[[#This Row],[Te financieren]]-Tb.Financiering[[#This Row],[Eigen
bijdrage]]-Tb.Financiering[[#This Row],[Andere
subsidie(s)]]-Tb.Financiering[[#This Row],[Anders]],0)</f>
        <v>0</v>
      </c>
      <c r="AX158" s="154">
        <f>IF(Tb.Financiering[[#This Row],[Pnr.]]=AX$7,Tb.Financiering[[#This Row],[Te financieren]]-Tb.Financiering[[#This Row],[Eigen
bijdrage]]-Tb.Financiering[[#This Row],[Andere
subsidie(s)]]-Tb.Financiering[[#This Row],[Anders]],0)</f>
        <v>0</v>
      </c>
      <c r="AY158" s="154">
        <f>IF(Tb.Financiering[[#This Row],[Pnr.]]=AY$7,Tb.Financiering[[#This Row],[Te financieren]]-Tb.Financiering[[#This Row],[Eigen
bijdrage]]-Tb.Financiering[[#This Row],[Andere
subsidie(s)]]-Tb.Financiering[[#This Row],[Anders]],0)</f>
        <v>0</v>
      </c>
      <c r="AZ158" s="154">
        <f>IF(Tb.Financiering[[#This Row],[Pnr.]]=AZ$7,Tb.Financiering[[#This Row],[Te financieren]]-Tb.Financiering[[#This Row],[Eigen
bijdrage]]-Tb.Financiering[[#This Row],[Andere
subsidie(s)]]-Tb.Financiering[[#This Row],[Anders]],0)</f>
        <v>0</v>
      </c>
      <c r="BA158" s="154">
        <f>IF(Tb.Financiering[[#This Row],[Pnr.]]=BA$7,Tb.Financiering[[#This Row],[Te financieren]]-Tb.Financiering[[#This Row],[Eigen
bijdrage]]-Tb.Financiering[[#This Row],[Andere
subsidie(s)]]-Tb.Financiering[[#This Row],[Anders]],0)</f>
        <v>0</v>
      </c>
      <c r="BB158" s="154">
        <f>IF(Tb.Financiering[[#This Row],[Pnr.]]=BB$7,Tb.Financiering[[#This Row],[Te financieren]]-Tb.Financiering[[#This Row],[Eigen
bijdrage]]-Tb.Financiering[[#This Row],[Andere
subsidie(s)]]-Tb.Financiering[[#This Row],[Anders]],0)</f>
        <v>0</v>
      </c>
      <c r="BC158" s="154">
        <f>IF(Tb.Financiering[[#This Row],[Pnr.]]=BC$7,Tb.Financiering[[#This Row],[Te financieren]]-Tb.Financiering[[#This Row],[Eigen
bijdrage]]-Tb.Financiering[[#This Row],[Andere
subsidie(s)]]-Tb.Financiering[[#This Row],[Anders]],0)</f>
        <v>0</v>
      </c>
      <c r="BD158" s="154">
        <f>IF(Tb.Financiering[[#This Row],[Pnr.]]=BD$7,Tb.Financiering[[#This Row],[Te financieren]]-Tb.Financiering[[#This Row],[Eigen
bijdrage]]-Tb.Financiering[[#This Row],[Andere
subsidie(s)]]-Tb.Financiering[[#This Row],[Anders]],0)</f>
        <v>0</v>
      </c>
      <c r="BE158" s="154">
        <f>IF(Tb.Financiering[[#This Row],[Pnr.]]=BE$7,Tb.Financiering[[#This Row],[Te financieren]]-Tb.Financiering[[#This Row],[Eigen
bijdrage]]-Tb.Financiering[[#This Row],[Andere
subsidie(s)]]-Tb.Financiering[[#This Row],[Anders]],0)</f>
        <v>0</v>
      </c>
      <c r="BF158" s="154">
        <f>IF(Tb.Financiering[[#This Row],[Pnr.]]=BF$7,Tb.Financiering[[#This Row],[Te financieren]]-Tb.Financiering[[#This Row],[Eigen
bijdrage]]-Tb.Financiering[[#This Row],[Andere
subsidie(s)]]-Tb.Financiering[[#This Row],[Anders]],0)</f>
        <v>0</v>
      </c>
      <c r="BG158" s="154">
        <f>IF(Tb.Financiering[[#This Row],[Pnr.]]=BG$7,Tb.Financiering[[#This Row],[Te financieren]]-Tb.Financiering[[#This Row],[Eigen
bijdrage]]-Tb.Financiering[[#This Row],[Andere
subsidie(s)]]-Tb.Financiering[[#This Row],[Anders]],0)</f>
        <v>0</v>
      </c>
      <c r="BH158" s="154">
        <f>IF(Tb.Financiering[[#This Row],[Pnr.]]=BH$7,Tb.Financiering[[#This Row],[Te financieren]]-Tb.Financiering[[#This Row],[Eigen
bijdrage]]-Tb.Financiering[[#This Row],[Andere
subsidie(s)]]-Tb.Financiering[[#This Row],[Anders]],0)</f>
        <v>0</v>
      </c>
      <c r="BI158" s="154">
        <f>IF(Tb.Financiering[[#This Row],[Pnr.]]=BI$7,Tb.Financiering[[#This Row],[Te financieren]]-Tb.Financiering[[#This Row],[Eigen
bijdrage]]-Tb.Financiering[[#This Row],[Andere
subsidie(s)]]-Tb.Financiering[[#This Row],[Anders]],0)</f>
        <v>0</v>
      </c>
      <c r="BJ158" s="154">
        <f>IF(Tb.Financiering[[#This Row],[Pnr.]]=BJ$7,Tb.Financiering[[#This Row],[Te financieren]]-Tb.Financiering[[#This Row],[Eigen
bijdrage]]-Tb.Financiering[[#This Row],[Andere
subsidie(s)]]-Tb.Financiering[[#This Row],[Anders]],0)</f>
        <v>0</v>
      </c>
      <c r="BK158" s="154">
        <f>IF(Tb.Financiering[[#This Row],[Pnr.]]=BK$7,Tb.Financiering[[#This Row],[Te financieren]]-Tb.Financiering[[#This Row],[Eigen
bijdrage]]-Tb.Financiering[[#This Row],[Andere
subsidie(s)]]-Tb.Financiering[[#This Row],[Anders]],0)</f>
        <v>0</v>
      </c>
      <c r="BL158" s="154">
        <f>IF(Tb.Financiering[[#This Row],[Pnr.]]=BL$7,Tb.Financiering[[#This Row],[Te financieren]]-Tb.Financiering[[#This Row],[Eigen
bijdrage]]-Tb.Financiering[[#This Row],[Andere
subsidie(s)]]-Tb.Financiering[[#This Row],[Anders]],0)</f>
        <v>0</v>
      </c>
      <c r="BM158" s="154">
        <f>IF(Tb.Financiering[[#This Row],[Pnr.]]=BM$7,Tb.Financiering[[#This Row],[Te financieren]]-Tb.Financiering[[#This Row],[Eigen
bijdrage]]-Tb.Financiering[[#This Row],[Andere
subsidie(s)]]-Tb.Financiering[[#This Row],[Anders]],0)</f>
        <v>0</v>
      </c>
      <c r="BN158" s="259">
        <f>IF(Tb.Financiering[[#This Row],[Pnr.]]=BN$7,Tb.Financiering[[#This Row],[Eigen
bijdrage]]+Tb.Financiering[[#This Row],[Andere
subsidie(s)]]+Tb.Financiering[[#This Row],[Anders]],0)</f>
        <v>0</v>
      </c>
      <c r="BO158" s="259">
        <f>IF(Tb.Financiering[[#This Row],[Pnr.]]=BO$7,Tb.Financiering[[#This Row],[Eigen
bijdrage]]+Tb.Financiering[[#This Row],[Andere
subsidie(s)]]+Tb.Financiering[[#This Row],[Anders]],0)</f>
        <v>0</v>
      </c>
      <c r="BP158" s="259">
        <f>IF(Tb.Financiering[[#This Row],[Pnr.]]=BP$7,Tb.Financiering[[#This Row],[Eigen
bijdrage]]+Tb.Financiering[[#This Row],[Andere
subsidie(s)]]+Tb.Financiering[[#This Row],[Anders]],0)</f>
        <v>0</v>
      </c>
      <c r="BQ158" s="259">
        <f>IF(Tb.Financiering[[#This Row],[Pnr.]]=BQ$7,Tb.Financiering[[#This Row],[Eigen
bijdrage]]+Tb.Financiering[[#This Row],[Andere
subsidie(s)]]+Tb.Financiering[[#This Row],[Anders]],0)</f>
        <v>0</v>
      </c>
      <c r="BR158" s="259">
        <f>IF(Tb.Financiering[[#This Row],[Pnr.]]=BR$7,Tb.Financiering[[#This Row],[Eigen
bijdrage]]+Tb.Financiering[[#This Row],[Andere
subsidie(s)]]+Tb.Financiering[[#This Row],[Anders]],0)</f>
        <v>0</v>
      </c>
      <c r="BS158" s="259">
        <f>IF(Tb.Financiering[[#This Row],[Pnr.]]=BS$7,Tb.Financiering[[#This Row],[Eigen
bijdrage]]+Tb.Financiering[[#This Row],[Andere
subsidie(s)]]+Tb.Financiering[[#This Row],[Anders]],0)</f>
        <v>0</v>
      </c>
      <c r="BT158" s="259">
        <f>IF(Tb.Financiering[[#This Row],[Pnr.]]=BT$7,Tb.Financiering[[#This Row],[Eigen
bijdrage]]+Tb.Financiering[[#This Row],[Andere
subsidie(s)]]+Tb.Financiering[[#This Row],[Anders]],0)</f>
        <v>0</v>
      </c>
      <c r="BU158" s="259">
        <f>IF(Tb.Financiering[[#This Row],[Pnr.]]=BU$7,Tb.Financiering[[#This Row],[Eigen
bijdrage]]+Tb.Financiering[[#This Row],[Andere
subsidie(s)]]+Tb.Financiering[[#This Row],[Anders]],0)</f>
        <v>0</v>
      </c>
      <c r="BV158" s="259">
        <f>IF(Tb.Financiering[[#This Row],[Pnr.]]=BV$7,Tb.Financiering[[#This Row],[Eigen
bijdrage]]+Tb.Financiering[[#This Row],[Andere
subsidie(s)]]+Tb.Financiering[[#This Row],[Anders]],0)</f>
        <v>0</v>
      </c>
      <c r="BW158" s="259">
        <f>IF(Tb.Financiering[[#This Row],[Pnr.]]=BW$7,Tb.Financiering[[#This Row],[Eigen
bijdrage]]+Tb.Financiering[[#This Row],[Andere
subsidie(s)]]+Tb.Financiering[[#This Row],[Anders]],0)</f>
        <v>0</v>
      </c>
      <c r="BX158" s="259">
        <f>IF(Tb.Financiering[[#This Row],[Pnr.]]=BX$7,Tb.Financiering[[#This Row],[Eigen
bijdrage]]+Tb.Financiering[[#This Row],[Andere
subsidie(s)]]+Tb.Financiering[[#This Row],[Anders]],0)</f>
        <v>0</v>
      </c>
      <c r="BY158" s="259">
        <f>IF(Tb.Financiering[[#This Row],[Pnr.]]=BY$7,Tb.Financiering[[#This Row],[Eigen
bijdrage]]+Tb.Financiering[[#This Row],[Andere
subsidie(s)]]+Tb.Financiering[[#This Row],[Anders]],0)</f>
        <v>0</v>
      </c>
      <c r="BZ158" s="259">
        <f>IF(Tb.Financiering[[#This Row],[Pnr.]]=BZ$7,Tb.Financiering[[#This Row],[Eigen
bijdrage]]+Tb.Financiering[[#This Row],[Andere
subsidie(s)]]+Tb.Financiering[[#This Row],[Anders]],0)</f>
        <v>0</v>
      </c>
      <c r="CA158" s="259">
        <f>IF(Tb.Financiering[[#This Row],[Pnr.]]=CA$7,Tb.Financiering[[#This Row],[Eigen
bijdrage]]+Tb.Financiering[[#This Row],[Andere
subsidie(s)]]+Tb.Financiering[[#This Row],[Anders]],0)</f>
        <v>0</v>
      </c>
      <c r="CB158" s="259">
        <f>IF(Tb.Financiering[[#This Row],[Pnr.]]=CB$7,Tb.Financiering[[#This Row],[Eigen
bijdrage]]+Tb.Financiering[[#This Row],[Andere
subsidie(s)]]+Tb.Financiering[[#This Row],[Anders]],0)</f>
        <v>0</v>
      </c>
      <c r="CC158" s="259">
        <f>IF(Tb.Financiering[[#This Row],[Pnr.]]=CC$7,Tb.Financiering[[#This Row],[Eigen
bijdrage]]+Tb.Financiering[[#This Row],[Andere
subsidie(s)]]+Tb.Financiering[[#This Row],[Anders]],0)</f>
        <v>0</v>
      </c>
      <c r="CD158" s="259">
        <f>IF(Tb.Financiering[[#This Row],[Pnr.]]=CD$7,Tb.Financiering[[#This Row],[Eigen
bijdrage]]+Tb.Financiering[[#This Row],[Andere
subsidie(s)]]+Tb.Financiering[[#This Row],[Anders]],0)</f>
        <v>0</v>
      </c>
      <c r="CE158" s="259">
        <f>IF(Tb.Financiering[[#This Row],[Pnr.]]=CE$7,Tb.Financiering[[#This Row],[Eigen
bijdrage]]+Tb.Financiering[[#This Row],[Andere
subsidie(s)]]+Tb.Financiering[[#This Row],[Anders]],0)</f>
        <v>0</v>
      </c>
      <c r="CF158" s="259">
        <f>IF(Tb.Financiering[[#This Row],[Pnr.]]=CF$7,Tb.Financiering[[#This Row],[Eigen
bijdrage]]+Tb.Financiering[[#This Row],[Andere
subsidie(s)]]+Tb.Financiering[[#This Row],[Anders]],0)</f>
        <v>0</v>
      </c>
      <c r="CG158" s="259">
        <f>IF(Tb.Financiering[[#This Row],[Pnr.]]=CG$7,Tb.Financiering[[#This Row],[Eigen
bijdrage]]+Tb.Financiering[[#This Row],[Andere
subsidie(s)]]+Tb.Financiering[[#This Row],[Anders]],0)</f>
        <v>0</v>
      </c>
      <c r="CH158" s="259">
        <f>IF(Tb.Financiering[[#This Row],[Pnr.]]=CH$7,Tb.Financiering[[#This Row],[Eigen
bijdrage]]+Tb.Financiering[[#This Row],[Andere
subsidie(s)]]+Tb.Financiering[[#This Row],[Anders]],0)</f>
        <v>0</v>
      </c>
      <c r="CI158" s="259">
        <f>IF(Tb.Financiering[[#This Row],[Pnr.]]=CI$7,Tb.Financiering[[#This Row],[Eigen
bijdrage]]+Tb.Financiering[[#This Row],[Andere
subsidie(s)]]+Tb.Financiering[[#This Row],[Anders]],0)</f>
        <v>0</v>
      </c>
      <c r="CJ158" s="259">
        <f>IF(Tb.Financiering[[#This Row],[Pnr.]]=CJ$7,Tb.Financiering[[#This Row],[Eigen
bijdrage]]+Tb.Financiering[[#This Row],[Andere
subsidie(s)]]+Tb.Financiering[[#This Row],[Anders]],0)</f>
        <v>0</v>
      </c>
      <c r="CK158" s="259">
        <f>IF(Tb.Financiering[[#This Row],[Pnr.]]=CK$7,Tb.Financiering[[#This Row],[Eigen
bijdrage]]+Tb.Financiering[[#This Row],[Andere
subsidie(s)]]+Tb.Financiering[[#This Row],[Anders]],0)</f>
        <v>0</v>
      </c>
      <c r="CL158" s="259">
        <f>IF(Tb.Financiering[[#This Row],[Pnr.]]=CL$7,Tb.Financiering[[#This Row],[Eigen
bijdrage]]+Tb.Financiering[[#This Row],[Andere
subsidie(s)]]+Tb.Financiering[[#This Row],[Anders]],0)</f>
        <v>0</v>
      </c>
      <c r="CM158" s="259">
        <f>IF(Tb.Financiering[[#This Row],[Pnr.]]=CM$7,Tb.Financiering[[#This Row],[Eigen
bijdrage]]+Tb.Financiering[[#This Row],[Andere
subsidie(s)]]+Tb.Financiering[[#This Row],[Anders]],0)</f>
        <v>0</v>
      </c>
      <c r="CN158" s="259">
        <f>IF(Tb.Financiering[[#This Row],[Pnr.]]=CN$7,Tb.Financiering[[#This Row],[Eigen
bijdrage]]+Tb.Financiering[[#This Row],[Andere
subsidie(s)]]+Tb.Financiering[[#This Row],[Anders]],0)</f>
        <v>0</v>
      </c>
      <c r="CO158" s="259">
        <f>IF(Tb.Financiering[[#This Row],[Pnr.]]=CO$7,Tb.Financiering[[#This Row],[Eigen
bijdrage]]+Tb.Financiering[[#This Row],[Andere
subsidie(s)]]+Tb.Financiering[[#This Row],[Anders]],0)</f>
        <v>0</v>
      </c>
      <c r="CP158" s="259">
        <f>IF(Tb.Financiering[[#This Row],[Pnr.]]=CP$7,Tb.Financiering[[#This Row],[Eigen
bijdrage]]+Tb.Financiering[[#This Row],[Andere
subsidie(s)]]+Tb.Financiering[[#This Row],[Anders]],0)</f>
        <v>0</v>
      </c>
      <c r="CQ158" s="259">
        <f>IF(Tb.Financiering[[#This Row],[Pnr.]]=CQ$7,Tb.Financiering[[#This Row],[Eigen
bijdrage]]+Tb.Financiering[[#This Row],[Andere
subsidie(s)]]+Tb.Financiering[[#This Row],[Anders]],0)</f>
        <v>0</v>
      </c>
      <c r="CR158" s="259">
        <f>IF(Tb.Financiering[[#This Row],[Pnr.]]=CR$7,Tb.Financiering[[#This Row],[Eigen
bijdrage]]+Tb.Financiering[[#This Row],[Andere
subsidie(s)]]+Tb.Financiering[[#This Row],[Anders]],0)</f>
        <v>0</v>
      </c>
      <c r="CS158" s="259">
        <f>IF(Tb.Financiering[[#This Row],[Pnr.]]=CS$7,Tb.Financiering[[#This Row],[Eigen
bijdrage]]+Tb.Financiering[[#This Row],[Andere
subsidie(s)]]+Tb.Financiering[[#This Row],[Anders]],0)</f>
        <v>0</v>
      </c>
      <c r="CT158" s="259">
        <f>IF(Tb.Financiering[[#This Row],[Pnr.]]=CT$7,Tb.Financiering[[#This Row],[Eigen
bijdrage]]+Tb.Financiering[[#This Row],[Andere
subsidie(s)]]+Tb.Financiering[[#This Row],[Anders]],0)</f>
        <v>0</v>
      </c>
      <c r="CU158" s="259">
        <f>IF(Tb.Financiering[[#This Row],[Pnr.]]=CU$7,Tb.Financiering[[#This Row],[Eigen
bijdrage]]+Tb.Financiering[[#This Row],[Andere
subsidie(s)]]+Tb.Financiering[[#This Row],[Anders]],0)</f>
        <v>0</v>
      </c>
      <c r="CV158" s="259">
        <f>IF(Tb.Financiering[[#This Row],[Pnr.]]=CV$7,Tb.Financiering[[#This Row],[Eigen
bijdrage]]+Tb.Financiering[[#This Row],[Andere
subsidie(s)]]+Tb.Financiering[[#This Row],[Anders]],0)</f>
        <v>0</v>
      </c>
      <c r="CW158" s="259">
        <f>IF(Tb.Financiering[[#This Row],[Pnr.]]=CW$7,Tb.Financiering[[#This Row],[Eigen
bijdrage]]+Tb.Financiering[[#This Row],[Andere
subsidie(s)]]+Tb.Financiering[[#This Row],[Anders]],0)</f>
        <v>0</v>
      </c>
      <c r="CX158" s="259">
        <f>IF(Tb.Financiering[[#This Row],[Pnr.]]=CX$7,Tb.Financiering[[#This Row],[Eigen
bijdrage]]+Tb.Financiering[[#This Row],[Andere
subsidie(s)]]+Tb.Financiering[[#This Row],[Anders]],0)</f>
        <v>0</v>
      </c>
      <c r="CY158" s="259">
        <f>IF(Tb.Financiering[[#This Row],[Pnr.]]=CY$7,Tb.Financiering[[#This Row],[Eigen
bijdrage]]+Tb.Financiering[[#This Row],[Andere
subsidie(s)]]+Tb.Financiering[[#This Row],[Anders]],0)</f>
        <v>0</v>
      </c>
      <c r="CZ158" s="259">
        <f>IF(Tb.Financiering[[#This Row],[Pnr.]]=CZ$7,Tb.Financiering[[#This Row],[Eigen
bijdrage]]+Tb.Financiering[[#This Row],[Andere
subsidie(s)]]+Tb.Financiering[[#This Row],[Anders]],0)</f>
        <v>0</v>
      </c>
      <c r="DA158" s="259">
        <f>IF(Tb.Financiering[[#This Row],[Pnr.]]=DA$7,Tb.Financiering[[#This Row],[Eigen
bijdrage]]+Tb.Financiering[[#This Row],[Andere
subsidie(s)]]+Tb.Financiering[[#This Row],[Anders]],0)</f>
        <v>0</v>
      </c>
      <c r="DB158" s="259">
        <f>IF(Tb.Financiering[[#This Row],[Pnr.]]=DB$7,Tb.Financiering[[#This Row],[Eigen
bijdrage]]+Tb.Financiering[[#This Row],[Andere
subsidie(s)]]+Tb.Financiering[[#This Row],[Anders]],0)</f>
        <v>0</v>
      </c>
      <c r="DC158" s="259">
        <f>IF(Tb.Financiering[[#This Row],[Pnr.]]=DC$7,Tb.Financiering[[#This Row],[Eigen
bijdrage]]+Tb.Financiering[[#This Row],[Andere
subsidie(s)]]+Tb.Financiering[[#This Row],[Anders]],0)</f>
        <v>0</v>
      </c>
      <c r="DD158" s="259">
        <f>IF(Tb.Financiering[[#This Row],[Pnr.]]=DD$7,Tb.Financiering[[#This Row],[Eigen
bijdrage]]+Tb.Financiering[[#This Row],[Andere
subsidie(s)]]+Tb.Financiering[[#This Row],[Anders]],0)</f>
        <v>0</v>
      </c>
      <c r="DE158" s="259">
        <f>IF(Tb.Financiering[[#This Row],[Pnr.]]=DE$7,Tb.Financiering[[#This Row],[Eigen
bijdrage]]+Tb.Financiering[[#This Row],[Andere
subsidie(s)]]+Tb.Financiering[[#This Row],[Anders]],0)</f>
        <v>0</v>
      </c>
      <c r="DF158" s="259">
        <f>IF(Tb.Financiering[[#This Row],[Pnr.]]=DF$7,Tb.Financiering[[#This Row],[Eigen
bijdrage]]+Tb.Financiering[[#This Row],[Andere
subsidie(s)]]+Tb.Financiering[[#This Row],[Anders]],0)</f>
        <v>0</v>
      </c>
      <c r="DG158" s="259">
        <f>IF(Tb.Financiering[[#This Row],[Pnr.]]=DG$7,Tb.Financiering[[#This Row],[Eigen
bijdrage]]+Tb.Financiering[[#This Row],[Andere
subsidie(s)]]+Tb.Financiering[[#This Row],[Anders]],0)</f>
        <v>0</v>
      </c>
      <c r="DH158" s="259">
        <f>IF(Tb.Financiering[[#This Row],[Pnr.]]=DH$7,Tb.Financiering[[#This Row],[Eigen
bijdrage]]+Tb.Financiering[[#This Row],[Andere
subsidie(s)]]+Tb.Financiering[[#This Row],[Anders]],0)</f>
        <v>0</v>
      </c>
      <c r="DI158" s="259">
        <f>IF(Tb.Financiering[[#This Row],[Pnr.]]=DI$7,Tb.Financiering[[#This Row],[Eigen
bijdrage]]+Tb.Financiering[[#This Row],[Andere
subsidie(s)]]+Tb.Financiering[[#This Row],[Anders]],0)</f>
        <v>0</v>
      </c>
      <c r="DJ158" s="259">
        <f>IF(Tb.Financiering[[#This Row],[Pnr.]]=DJ$7,Tb.Financiering[[#This Row],[Eigen
bijdrage]]+Tb.Financiering[[#This Row],[Andere
subsidie(s)]]+Tb.Financiering[[#This Row],[Anders]],0)</f>
        <v>0</v>
      </c>
      <c r="DK158" s="259">
        <f>IF(Tb.Financiering[[#This Row],[Pnr.]]=DK$7,Tb.Financiering[[#This Row],[Eigen
bijdrage]]+Tb.Financiering[[#This Row],[Andere
subsidie(s)]]+Tb.Financiering[[#This Row],[Anders]],0)</f>
        <v>0</v>
      </c>
      <c r="XEZ158" s="267"/>
      <c r="XFA158" s="267"/>
      <c r="XFB158" s="267"/>
      <c r="XFC158" s="267"/>
      <c r="XFD158" s="31"/>
    </row>
    <row r="159" spans="1:115 16380:16384" s="4" customFormat="1" hidden="1" x14ac:dyDescent="0.3">
      <c r="A159" s="31"/>
      <c r="B159" s="261" t="s">
        <v>36</v>
      </c>
      <c r="C159" s="262"/>
      <c r="D159" s="263">
        <f>SUBTOTAL(109,Tb.Financiering[Begrote kosten])</f>
        <v>0</v>
      </c>
      <c r="E159" s="264"/>
      <c r="F159" s="265">
        <f>SUBTOTAL(109,Tb.Financiering[Correctie GLB subsidie])</f>
        <v>0</v>
      </c>
      <c r="G159" s="266"/>
      <c r="H159" s="263">
        <f>SUBTOTAL(109,Tb.Financiering[Eigen
bijdrage])</f>
        <v>0</v>
      </c>
      <c r="I159" s="263">
        <f>SUBTOTAL(109,Tb.Financiering[Andere
subsidie(s)])</f>
        <v>0</v>
      </c>
      <c r="J159" s="263">
        <f>SUBTOTAL(109,Tb.Financiering[Anders])</f>
        <v>0</v>
      </c>
      <c r="K159" s="263"/>
      <c r="L159" s="263">
        <f>SUBTOTAL(109,Tb.Financiering[Saldo])</f>
        <v>0</v>
      </c>
      <c r="M159" s="170"/>
      <c r="N159" s="152"/>
      <c r="O159" s="152"/>
      <c r="P159" s="171">
        <f>SUBTOTAL(109,Tb.Financiering[P1])</f>
        <v>0</v>
      </c>
      <c r="Q159" s="171">
        <f>SUBTOTAL(109,Tb.Financiering[P2])</f>
        <v>0</v>
      </c>
      <c r="R159" s="171">
        <f>SUBTOTAL(109,Tb.Financiering[P3])</f>
        <v>0</v>
      </c>
      <c r="S159" s="171">
        <f>SUBTOTAL(109,Tb.Financiering[P4])</f>
        <v>0</v>
      </c>
      <c r="T159" s="171">
        <f>SUBTOTAL(109,Tb.Financiering[P5])</f>
        <v>0</v>
      </c>
      <c r="U159" s="171">
        <f>SUBTOTAL(109,Tb.Financiering[P6])</f>
        <v>0</v>
      </c>
      <c r="V159" s="171">
        <f>SUBTOTAL(109,Tb.Financiering[P7])</f>
        <v>0</v>
      </c>
      <c r="W159" s="171">
        <f>SUBTOTAL(109,Tb.Financiering[P8])</f>
        <v>0</v>
      </c>
      <c r="X159" s="171">
        <f>SUBTOTAL(109,Tb.Financiering[P9])</f>
        <v>0</v>
      </c>
      <c r="Y159" s="171">
        <f>SUBTOTAL(109,Tb.Financiering[P10])</f>
        <v>0</v>
      </c>
      <c r="Z159" s="171">
        <f>SUBTOTAL(109,Tb.Financiering[P11])</f>
        <v>0</v>
      </c>
      <c r="AA159" s="171">
        <f>SUBTOTAL(109,Tb.Financiering[P12])</f>
        <v>0</v>
      </c>
      <c r="AB159" s="171">
        <f>SUBTOTAL(109,Tb.Financiering[P13])</f>
        <v>0</v>
      </c>
      <c r="AC159" s="171">
        <f>SUBTOTAL(109,Tb.Financiering[P14])</f>
        <v>0</v>
      </c>
      <c r="AD159" s="171">
        <f>SUBTOTAL(109,Tb.Financiering[P15])</f>
        <v>0</v>
      </c>
      <c r="AE159" s="171">
        <f>SUBTOTAL(109,Tb.Financiering[P16])</f>
        <v>0</v>
      </c>
      <c r="AF159" s="171">
        <f>SUBTOTAL(109,Tb.Financiering[P17])</f>
        <v>0</v>
      </c>
      <c r="AG159" s="171">
        <f>SUBTOTAL(109,Tb.Financiering[P18])</f>
        <v>0</v>
      </c>
      <c r="AH159" s="171">
        <f>SUBTOTAL(109,Tb.Financiering[P19])</f>
        <v>0</v>
      </c>
      <c r="AI159" s="171">
        <f>SUBTOTAL(109,Tb.Financiering[P20])</f>
        <v>0</v>
      </c>
      <c r="AJ159" s="171">
        <f>SUBTOTAL(109,Tb.Financiering[P21])</f>
        <v>0</v>
      </c>
      <c r="AK159" s="171">
        <f>SUBTOTAL(109,Tb.Financiering[P22])</f>
        <v>0</v>
      </c>
      <c r="AL159" s="171">
        <f>SUBTOTAL(109,Tb.Financiering[P23])</f>
        <v>0</v>
      </c>
      <c r="AM159" s="171">
        <f>SUBTOTAL(109,Tb.Financiering[P24])</f>
        <v>0</v>
      </c>
      <c r="AN159" s="171">
        <f>SUBTOTAL(109,Tb.Financiering[P25])</f>
        <v>0</v>
      </c>
      <c r="AO159" s="171">
        <f>SUBTOTAL(109,Tb.Financiering[P26])</f>
        <v>0</v>
      </c>
      <c r="AP159" s="171">
        <f>SUBTOTAL(109,Tb.Financiering[P27])</f>
        <v>0</v>
      </c>
      <c r="AQ159" s="171">
        <f>SUBTOTAL(109,Tb.Financiering[P28])</f>
        <v>0</v>
      </c>
      <c r="AR159" s="171">
        <f>SUBTOTAL(109,Tb.Financiering[P29])</f>
        <v>0</v>
      </c>
      <c r="AS159" s="171">
        <f>SUBTOTAL(109,Tb.Financiering[P30])</f>
        <v>0</v>
      </c>
      <c r="AT159" s="171">
        <f>SUBTOTAL(109,Tb.Financiering[P31])</f>
        <v>0</v>
      </c>
      <c r="AU159" s="171">
        <f>SUBTOTAL(109,Tb.Financiering[P32])</f>
        <v>0</v>
      </c>
      <c r="AV159" s="171">
        <f>SUBTOTAL(109,Tb.Financiering[P33])</f>
        <v>0</v>
      </c>
      <c r="AW159" s="171">
        <f>SUBTOTAL(109,Tb.Financiering[P34])</f>
        <v>0</v>
      </c>
      <c r="AX159" s="171">
        <f>SUBTOTAL(109,Tb.Financiering[P35])</f>
        <v>0</v>
      </c>
      <c r="AY159" s="171">
        <f>SUBTOTAL(109,Tb.Financiering[P36])</f>
        <v>0</v>
      </c>
      <c r="AZ159" s="171">
        <f>SUBTOTAL(109,Tb.Financiering[P37])</f>
        <v>0</v>
      </c>
      <c r="BA159" s="171">
        <f>SUBTOTAL(109,Tb.Financiering[P38])</f>
        <v>0</v>
      </c>
      <c r="BB159" s="171">
        <f>SUBTOTAL(109,Tb.Financiering[P39])</f>
        <v>0</v>
      </c>
      <c r="BC159" s="171">
        <f>SUBTOTAL(109,Tb.Financiering[P40])</f>
        <v>0</v>
      </c>
      <c r="BD159" s="171">
        <f>SUBTOTAL(109,Tb.Financiering[P41])</f>
        <v>0</v>
      </c>
      <c r="BE159" s="171">
        <f>SUBTOTAL(109,Tb.Financiering[P42])</f>
        <v>0</v>
      </c>
      <c r="BF159" s="171">
        <f>SUBTOTAL(109,Tb.Financiering[P43])</f>
        <v>0</v>
      </c>
      <c r="BG159" s="171">
        <f>SUBTOTAL(109,Tb.Financiering[P44])</f>
        <v>0</v>
      </c>
      <c r="BH159" s="171">
        <f>SUBTOTAL(109,Tb.Financiering[P45])</f>
        <v>0</v>
      </c>
      <c r="BI159" s="171">
        <f>SUBTOTAL(109,Tb.Financiering[P46])</f>
        <v>0</v>
      </c>
      <c r="BJ159" s="171">
        <f>SUBTOTAL(109,Tb.Financiering[P47])</f>
        <v>0</v>
      </c>
      <c r="BK159" s="171">
        <f>SUBTOTAL(109,Tb.Financiering[P48])</f>
        <v>0</v>
      </c>
      <c r="BL159" s="171">
        <f>SUBTOTAL(109,Tb.Financiering[P49])</f>
        <v>0</v>
      </c>
      <c r="BM159" s="171">
        <f>SUBTOTAL(109,Tb.Financiering[P50])</f>
        <v>0</v>
      </c>
      <c r="BN159" s="258">
        <f>SUBTOTAL(109,Tb.Financiering[P101])</f>
        <v>0</v>
      </c>
      <c r="BO159" s="258">
        <f>SUBTOTAL(109,Tb.Financiering[P102])</f>
        <v>0</v>
      </c>
      <c r="BP159" s="258">
        <f>SUBTOTAL(109,Tb.Financiering[P103])</f>
        <v>0</v>
      </c>
      <c r="BQ159" s="258">
        <f>SUBTOTAL(109,Tb.Financiering[P104])</f>
        <v>0</v>
      </c>
      <c r="BR159" s="258">
        <f>SUBTOTAL(109,Tb.Financiering[P105])</f>
        <v>0</v>
      </c>
      <c r="BS159" s="258">
        <f>SUBTOTAL(109,Tb.Financiering[P106])</f>
        <v>0</v>
      </c>
      <c r="BT159" s="258">
        <f>SUBTOTAL(109,Tb.Financiering[P107])</f>
        <v>0</v>
      </c>
      <c r="BU159" s="258">
        <f>SUBTOTAL(109,Tb.Financiering[P108])</f>
        <v>0</v>
      </c>
      <c r="BV159" s="258">
        <f>SUBTOTAL(109,Tb.Financiering[P109])</f>
        <v>0</v>
      </c>
      <c r="BW159" s="258">
        <f>SUBTOTAL(109,Tb.Financiering[P110])</f>
        <v>0</v>
      </c>
      <c r="BX159" s="258">
        <f>SUBTOTAL(109,Tb.Financiering[P111])</f>
        <v>0</v>
      </c>
      <c r="BY159" s="258">
        <f>SUBTOTAL(109,Tb.Financiering[P112])</f>
        <v>0</v>
      </c>
      <c r="BZ159" s="258">
        <f>SUBTOTAL(109,Tb.Financiering[P113])</f>
        <v>0</v>
      </c>
      <c r="CA159" s="258">
        <f>SUBTOTAL(109,Tb.Financiering[P114])</f>
        <v>0</v>
      </c>
      <c r="CB159" s="258">
        <f>SUBTOTAL(109,Tb.Financiering[P115])</f>
        <v>0</v>
      </c>
      <c r="CC159" s="258">
        <f>SUBTOTAL(109,Tb.Financiering[P116])</f>
        <v>0</v>
      </c>
      <c r="CD159" s="258">
        <f>SUBTOTAL(109,Tb.Financiering[P117])</f>
        <v>0</v>
      </c>
      <c r="CE159" s="258">
        <f>SUBTOTAL(109,Tb.Financiering[P118])</f>
        <v>0</v>
      </c>
      <c r="CF159" s="258">
        <f>SUBTOTAL(109,Tb.Financiering[P119])</f>
        <v>0</v>
      </c>
      <c r="CG159" s="258">
        <f>SUBTOTAL(109,Tb.Financiering[P120])</f>
        <v>0</v>
      </c>
      <c r="CH159" s="258">
        <f>SUBTOTAL(109,Tb.Financiering[P121])</f>
        <v>0</v>
      </c>
      <c r="CI159" s="258">
        <f>SUBTOTAL(109,Tb.Financiering[P122])</f>
        <v>0</v>
      </c>
      <c r="CJ159" s="258">
        <f>SUBTOTAL(109,Tb.Financiering[P123])</f>
        <v>0</v>
      </c>
      <c r="CK159" s="258">
        <f>SUBTOTAL(109,Tb.Financiering[P124])</f>
        <v>0</v>
      </c>
      <c r="CL159" s="258">
        <f>SUBTOTAL(109,Tb.Financiering[P125])</f>
        <v>0</v>
      </c>
      <c r="CM159" s="258">
        <f>SUBTOTAL(109,Tb.Financiering[P126])</f>
        <v>0</v>
      </c>
      <c r="CN159" s="258">
        <f>SUBTOTAL(109,Tb.Financiering[P127])</f>
        <v>0</v>
      </c>
      <c r="CO159" s="258">
        <f>SUBTOTAL(109,Tb.Financiering[P128])</f>
        <v>0</v>
      </c>
      <c r="CP159" s="258">
        <f>SUBTOTAL(109,Tb.Financiering[P129])</f>
        <v>0</v>
      </c>
      <c r="CQ159" s="258">
        <f>SUBTOTAL(109,Tb.Financiering[P130])</f>
        <v>0</v>
      </c>
      <c r="CR159" s="258">
        <f>SUBTOTAL(109,Tb.Financiering[P131])</f>
        <v>0</v>
      </c>
      <c r="CS159" s="258">
        <f>SUBTOTAL(109,Tb.Financiering[P132])</f>
        <v>0</v>
      </c>
      <c r="CT159" s="258">
        <f>SUBTOTAL(109,Tb.Financiering[P133])</f>
        <v>0</v>
      </c>
      <c r="CU159" s="258">
        <f>SUBTOTAL(109,Tb.Financiering[P134])</f>
        <v>0</v>
      </c>
      <c r="CV159" s="258">
        <f>SUBTOTAL(109,Tb.Financiering[P135])</f>
        <v>0</v>
      </c>
      <c r="CW159" s="258">
        <f>SUBTOTAL(109,Tb.Financiering[P136])</f>
        <v>0</v>
      </c>
      <c r="CX159" s="258">
        <f>SUBTOTAL(109,Tb.Financiering[P137])</f>
        <v>0</v>
      </c>
      <c r="CY159" s="258">
        <f>SUBTOTAL(109,Tb.Financiering[P138])</f>
        <v>0</v>
      </c>
      <c r="CZ159" s="258">
        <f>SUBTOTAL(109,Tb.Financiering[P139])</f>
        <v>0</v>
      </c>
      <c r="DA159" s="258">
        <f>SUBTOTAL(109,Tb.Financiering[P140])</f>
        <v>0</v>
      </c>
      <c r="DB159" s="258">
        <f>SUBTOTAL(109,Tb.Financiering[P141])</f>
        <v>0</v>
      </c>
      <c r="DC159" s="258">
        <f>SUBTOTAL(109,Tb.Financiering[P142])</f>
        <v>0</v>
      </c>
      <c r="DD159" s="258">
        <f>SUBTOTAL(109,Tb.Financiering[P143])</f>
        <v>0</v>
      </c>
      <c r="DE159" s="258">
        <f>SUBTOTAL(109,Tb.Financiering[P144])</f>
        <v>0</v>
      </c>
      <c r="DF159" s="258">
        <f>SUBTOTAL(109,Tb.Financiering[P145])</f>
        <v>0</v>
      </c>
      <c r="DG159" s="258">
        <f>SUBTOTAL(109,Tb.Financiering[P146])</f>
        <v>0</v>
      </c>
      <c r="DH159" s="258">
        <f>SUBTOTAL(109,Tb.Financiering[P147])</f>
        <v>0</v>
      </c>
      <c r="DI159" s="258">
        <f>SUBTOTAL(109,Tb.Financiering[P148])</f>
        <v>0</v>
      </c>
      <c r="DJ159" s="258">
        <f>SUBTOTAL(109,Tb.Financiering[P149])</f>
        <v>0</v>
      </c>
      <c r="DK159" s="258">
        <f>SUBTOTAL(109,Tb.Financiering[P150])</f>
        <v>0</v>
      </c>
      <c r="XEZ159" s="267"/>
      <c r="XFA159" s="267"/>
      <c r="XFB159" s="267"/>
      <c r="XFC159" s="267"/>
      <c r="XFD159" s="31"/>
    </row>
    <row r="160" spans="1:115 16380:16384" s="4" customFormat="1" hidden="1" x14ac:dyDescent="0.3">
      <c r="A160" s="31"/>
      <c r="B160" s="7"/>
      <c r="C160" s="14" t="str">
        <f>IFERROR(VLOOKUP(Tb.Financiering[[#This Row],[Partnernaam]],Tbl.Projectpartners[[Naam]:[Partnercode]],8,TRUE),"")</f>
        <v/>
      </c>
      <c r="D160" s="22"/>
      <c r="E160" s="23"/>
      <c r="F160" s="21"/>
      <c r="G160" s="44"/>
      <c r="H160" s="13"/>
      <c r="I160" s="13"/>
      <c r="J160" s="96"/>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XEZ160" s="267"/>
      <c r="XFA160" s="267"/>
      <c r="XFB160" s="267"/>
      <c r="XFC160" s="267"/>
      <c r="XFD160" s="31"/>
    </row>
    <row r="161" spans="1:65 16380:16384" s="4" customFormat="1" hidden="1" x14ac:dyDescent="0.3">
      <c r="A161" s="31"/>
      <c r="B161" s="7"/>
      <c r="C161" s="14" t="str">
        <f>IFERROR(VLOOKUP(Tb.Financiering[[#This Row],[Partnernaam]],Tbl.Projectpartners[[Naam]:[Partnercode]],8,TRUE),"")</f>
        <v/>
      </c>
      <c r="D161" s="22"/>
      <c r="E161" s="23"/>
      <c r="F161" s="21"/>
      <c r="G161" s="4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XEZ161" s="267"/>
      <c r="XFA161" s="267"/>
      <c r="XFB161" s="267"/>
      <c r="XFC161" s="267"/>
      <c r="XFD161" s="31"/>
    </row>
    <row r="162" spans="1:65 16380:16384" s="4" customFormat="1" hidden="1" x14ac:dyDescent="0.3">
      <c r="A162" s="31"/>
      <c r="B162" s="7"/>
      <c r="C162" s="14" t="str">
        <f>IFERROR(VLOOKUP(Tb.Financiering[[#This Row],[Partnernaam]],Tbl.Projectpartners[[Naam]:[Partnercode]],8,TRUE),"")</f>
        <v/>
      </c>
      <c r="D162" s="22"/>
      <c r="E162" s="23"/>
      <c r="F162" s="21"/>
      <c r="G162" s="4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XEZ162" s="267"/>
      <c r="XFA162" s="267"/>
      <c r="XFB162" s="267"/>
      <c r="XFC162" s="267"/>
      <c r="XFD162" s="31"/>
    </row>
    <row r="163" spans="1:65 16380:16384" s="4" customFormat="1" hidden="1" x14ac:dyDescent="0.3">
      <c r="A163" s="31"/>
      <c r="B163" s="7"/>
      <c r="C163" s="14" t="str">
        <f>IFERROR(VLOOKUP(Tb.Financiering[[#This Row],[Partnernaam]],Tbl.Projectpartners[[Naam]:[Partnercode]],8,TRUE),"")</f>
        <v/>
      </c>
      <c r="D163" s="22"/>
      <c r="E163" s="23"/>
      <c r="F163" s="21"/>
      <c r="G163" s="4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XEZ163" s="267"/>
      <c r="XFA163" s="267"/>
      <c r="XFB163" s="267"/>
      <c r="XFC163" s="267"/>
      <c r="XFD163" s="31"/>
    </row>
    <row r="164" spans="1:65 16380:16384" s="4" customFormat="1" hidden="1" x14ac:dyDescent="0.3">
      <c r="A164" s="31"/>
      <c r="B164" s="7"/>
      <c r="C164" s="14" t="str">
        <f>IFERROR(VLOOKUP(Tb.Financiering[[#This Row],[Partnernaam]],Tbl.Projectpartners[[Naam]:[Partnercode]],8,TRUE),"")</f>
        <v/>
      </c>
      <c r="D164" s="22"/>
      <c r="E164" s="23"/>
      <c r="F164" s="21"/>
      <c r="G164" s="4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XEZ164" s="267"/>
      <c r="XFA164" s="267"/>
      <c r="XFB164" s="267"/>
      <c r="XFC164" s="267"/>
      <c r="XFD164" s="31"/>
    </row>
    <row r="165" spans="1:65 16380:16384" s="4" customFormat="1" hidden="1" x14ac:dyDescent="0.3">
      <c r="A165" s="31"/>
      <c r="B165" s="7"/>
      <c r="C165" s="14" t="str">
        <f>IFERROR(VLOOKUP(Tb.Financiering[[#This Row],[Partnernaam]],Tbl.Projectpartners[[Naam]:[Partnercode]],8,TRUE),"")</f>
        <v/>
      </c>
      <c r="D165" s="22"/>
      <c r="E165" s="23"/>
      <c r="F165" s="21"/>
      <c r="G165" s="4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XEZ165" s="267"/>
      <c r="XFA165" s="267"/>
      <c r="XFB165" s="267"/>
      <c r="XFC165" s="267"/>
      <c r="XFD165" s="31"/>
    </row>
    <row r="166" spans="1:65 16380:16384" s="4" customFormat="1" hidden="1" x14ac:dyDescent="0.3">
      <c r="A166" s="31"/>
      <c r="B166" s="7"/>
      <c r="C166" s="14" t="str">
        <f>IFERROR(VLOOKUP(Tb.Financiering[[#This Row],[Partnernaam]],Tbl.Projectpartners[[Naam]:[Partnercode]],8,TRUE),"")</f>
        <v/>
      </c>
      <c r="D166" s="22"/>
      <c r="E166" s="23"/>
      <c r="F166" s="21"/>
      <c r="G166" s="4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c r="XEZ166" s="267"/>
      <c r="XFA166" s="267"/>
      <c r="XFB166" s="267"/>
      <c r="XFC166" s="267"/>
      <c r="XFD166" s="31"/>
    </row>
    <row r="167" spans="1:65 16380:16384" s="4" customFormat="1" hidden="1" x14ac:dyDescent="0.3">
      <c r="A167" s="31"/>
      <c r="B167" s="7"/>
      <c r="C167" s="14" t="str">
        <f>IFERROR(VLOOKUP(Tb.Financiering[[#This Row],[Partnernaam]],Tbl.Projectpartners[[Naam]:[Partnercode]],8,TRUE),"")</f>
        <v/>
      </c>
      <c r="D167" s="22"/>
      <c r="E167" s="23"/>
      <c r="F167" s="21"/>
      <c r="G167" s="4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c r="BK167" s="154"/>
      <c r="BL167" s="154"/>
      <c r="BM167" s="154"/>
      <c r="XEZ167" s="267"/>
      <c r="XFA167" s="267"/>
      <c r="XFB167" s="267"/>
      <c r="XFC167" s="267"/>
      <c r="XFD167" s="31"/>
    </row>
    <row r="168" spans="1:65 16380:16384" s="4" customFormat="1" hidden="1" x14ac:dyDescent="0.3">
      <c r="A168" s="31"/>
      <c r="B168" s="7"/>
      <c r="C168" s="14" t="str">
        <f>IFERROR(VLOOKUP(Tb.Financiering[[#This Row],[Partnernaam]],Tbl.Projectpartners[[Naam]:[Partnercode]],8,TRUE),"")</f>
        <v/>
      </c>
      <c r="D168" s="22"/>
      <c r="E168" s="23"/>
      <c r="F168" s="21"/>
      <c r="G168" s="4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c r="BL168" s="154"/>
      <c r="BM168" s="154"/>
      <c r="XEZ168" s="267"/>
      <c r="XFA168" s="267"/>
      <c r="XFB168" s="267"/>
      <c r="XFC168" s="267"/>
      <c r="XFD168" s="31"/>
    </row>
    <row r="169" spans="1:65 16380:16384" s="4" customFormat="1" ht="15" hidden="1" customHeight="1" x14ac:dyDescent="0.3">
      <c r="A169" s="31"/>
      <c r="B169" s="7"/>
      <c r="C169" s="14" t="str">
        <f>IFERROR(VLOOKUP(Tb.Financiering[[#This Row],[Partnernaam]],Tbl.Projectpartners[[Naam]:[Partnercode]],8,TRUE),"")</f>
        <v/>
      </c>
      <c r="D169" s="22"/>
      <c r="E169" s="23"/>
      <c r="F169" s="21"/>
      <c r="G169" s="4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XEZ169" s="267"/>
      <c r="XFA169" s="267"/>
      <c r="XFB169" s="267"/>
      <c r="XFC169" s="267"/>
      <c r="XFD169" s="31"/>
    </row>
  </sheetData>
  <sheetProtection algorithmName="SHA-512" hashValue="jNcA3sKq5M8YL8vM/oGTqc7H6w+P27SV837vazIcr/9MxrijWODV0n7/02m+NNprkoV2p6loM2VWcxQyqyknbg==" saltValue="+bmEKH14MZrNozE4lIkUTw==" spinCount="100000" sheet="1" objects="1" scenarios="1" selectLockedCells="1"/>
  <phoneticPr fontId="10" type="noConversion"/>
  <conditionalFormatting sqref="D9:D158">
    <cfRule type="cellIs" dxfId="5" priority="5" operator="equal">
      <formula>0</formula>
    </cfRule>
  </conditionalFormatting>
  <conditionalFormatting sqref="E9:E158">
    <cfRule type="cellIs" dxfId="4" priority="4" operator="equal">
      <formula>0</formula>
    </cfRule>
  </conditionalFormatting>
  <conditionalFormatting sqref="F9:F158">
    <cfRule type="cellIs" dxfId="3" priority="6" operator="greaterThan">
      <formula>0</formula>
    </cfRule>
  </conditionalFormatting>
  <conditionalFormatting sqref="G9:G158">
    <cfRule type="cellIs" dxfId="2" priority="3" operator="equal">
      <formula>0</formula>
    </cfRule>
  </conditionalFormatting>
  <conditionalFormatting sqref="L9:L158">
    <cfRule type="cellIs" dxfId="1" priority="1" operator="notEqual">
      <formula>0</formula>
    </cfRule>
    <cfRule type="cellIs" dxfId="0" priority="2" operator="equal">
      <formula>0</formula>
    </cfRule>
  </conditionalFormatting>
  <dataValidations count="9">
    <dataValidation type="list" showInputMessage="1" showErrorMessage="1" errorTitle="Maak een keuze uit de lijst!" error="Klik op Annuleren._x000a_Klik daarna op het pijltje naast de cel." promptTitle="Maak een keuze uit de lijst" prompt="Klik op het pijltje naast de cel._x000a__x000a_Tip! Kijk in het overzicht &quot;Te financieren&quot; voor welke subsidiabele activiteit(en) nog een te financieren bedrag van toepassing is." sqref="C9:C158" xr:uid="{D18C89FB-5C17-4647-B914-6F2633864247}">
      <formula1>Lijst_Subsidiabele_activiteiten</formula1>
    </dataValidation>
    <dataValidation type="list" allowBlank="1" showInputMessage="1" showErrorMessage="1" sqref="M9:O158" xr:uid="{568F0545-A7C2-47C1-B5EA-2E29B7703641}">
      <formula1>Lijst_Projectpartners</formula1>
    </dataValidation>
    <dataValidation type="list" allowBlank="1" showInputMessage="1" showErrorMessage="1" errorTitle="Maak een keuze uit de lijst!" error="Klik op Annuleren._x000a_Klik daarna op het pijltje naast de cel." promptTitle="Maak een keuze uit de lijst" prompt="Klik op het pijltje naast de cel._x000a__x000a_Tip! Kijk in het overzicht &quot;Te financieren&quot; voor welke partner(s) nog een te financieren bedrag van toepassing is." sqref="B9:B158" xr:uid="{603C8793-6C94-44C1-934C-C7377BC577C6}">
      <formula1>Lijst_Projectpartners</formula1>
    </dataValidation>
    <dataValidation allowBlank="1" showInputMessage="1" showErrorMessage="1" promptTitle="Correctie GLB subsidie" prompt="Vul een NEGATIEF bedrag in wanneer u minder subsidie wilt aanvagen dan de berekende subsidie." sqref="F9:F59" xr:uid="{E3A15457-AC92-43B7-9483-D2ACCBDE527E}"/>
    <dataValidation allowBlank="1" showInputMessage="1" showErrorMessage="1" promptTitle="Correctie GLB subsidie" prompt="Vul een NEGATIEF bedrag in wanneer u minder subsidie wilt aanvagen dan de berekende GLB subsidie." sqref="F60:F158" xr:uid="{9E892DE7-A182-4946-8BFE-0D4831E7498D}"/>
    <dataValidation allowBlank="1" showInputMessage="1" showErrorMessage="1" promptTitle="Eigen bijdrage" prompt="Vul hier het bedrag in dat u uit eigen middelen gaat bijdragen." sqref="H9:H158" xr:uid="{49600DB8-0196-494A-B72D-C4A00C0725F4}"/>
    <dataValidation allowBlank="1" showInputMessage="1" showErrorMessage="1" promptTitle="Andere subsidie(s)" prompt="Vul hier het bedrag in waarvoor u andere subsidie(s) hebt aangevraagd of verleend hebt gekregen._x000a__x000a_Gebruik de kolom &quot;Toelichting&quot; om deze andere subsidie(s) toe te lichten." sqref="I9:I158" xr:uid="{C90C99A6-884B-4010-BEB9-37CBDF781384}"/>
    <dataValidation allowBlank="1" showInputMessage="1" showErrorMessage="1" promptTitle="Anders" prompt="Vul hier het bedrag in waarvoor &quot;Eigen bijdrage&quot; en/of &quot;Andere subsidie(s)&quot; niet van toepassing is. Denk hierbij bijvoorbeeld aan een private bijdrage van een goede doelen stichting._x000a__x000a_Gebruik de kolom &quot;Toelichting&quot; om dit toe te lichten." sqref="J9:J158" xr:uid="{E396009E-4AC6-410E-A2A7-04F58620DBAF}"/>
    <dataValidation allowBlank="1" showInputMessage="1" showErrorMessage="1" promptTitle="Toelichting" prompt="Geef hier - indien van toepassing - een toelichting." sqref="K9:K158" xr:uid="{EE76D384-E388-409D-96D3-580FFD57694E}"/>
  </dataValidations>
  <hyperlinks>
    <hyperlink ref="I3" location="Partners!A1" tooltip="Ga naar werkblad Partners" display="Partners" xr:uid="{1156728B-871F-4E39-A4EF-FFE76641B09E}"/>
    <hyperlink ref="I4" location="Kosten!B9" tooltip="Ga naar werkblad Kosten" display="Kosten" xr:uid="{C652D4FC-C330-4EC5-9F28-5768F6DB22DA}"/>
    <hyperlink ref="E3" location="Begroting!A297:A350" tooltip="Te financieren" display="Te financieren" xr:uid="{938C44B6-6C09-4653-BF26-F0FF3F75AF67}"/>
  </hyperlink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D02E-C15D-4168-BBD4-7C00D40FEB7B}">
  <sheetPr>
    <tabColor theme="0"/>
  </sheetPr>
  <dimension ref="A1"/>
  <sheetViews>
    <sheetView workbookViewId="0">
      <selection activeCell="C13" sqref="C12:C13"/>
    </sheetView>
  </sheetViews>
  <sheetFormatPr defaultRowHeight="15" x14ac:dyDescent="0.25"/>
  <cols>
    <col min="1" max="1" width="2.7109375" style="2" customWidth="1"/>
    <col min="2" max="2" width="9.140625" style="2" customWidth="1"/>
    <col min="3" max="16384" width="9.140625" style="2"/>
  </cols>
  <sheetData/>
  <sheetProtection algorithmName="SHA-512" hashValue="9IknM373ElNsGV562+kUZoUch9T2aHREwFmQPX7XriMcyEg8R2dLpwxv5/EpIbXdwHaKBlQeFVp5SeCdf3+f4w==" saltValue="huUQGxISYZzKYKmww8oCMw=="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C24F-6EA8-427B-8D20-D6B0E2C97209}">
  <sheetPr codeName="Blad11"/>
  <dimension ref="A1:Z33"/>
  <sheetViews>
    <sheetView showGridLines="0" topLeftCell="L1" workbookViewId="0">
      <selection activeCell="V6" sqref="V6"/>
    </sheetView>
  </sheetViews>
  <sheetFormatPr defaultColWidth="10" defaultRowHeight="15" x14ac:dyDescent="0.3"/>
  <cols>
    <col min="1" max="1" width="24.42578125" style="4" bestFit="1" customWidth="1"/>
    <col min="2" max="2" width="5.7109375" style="4" bestFit="1" customWidth="1"/>
    <col min="3" max="3" width="2.7109375" style="4" customWidth="1"/>
    <col min="4" max="4" width="10" style="4"/>
    <col min="5" max="5" width="41.42578125" style="4" bestFit="1" customWidth="1"/>
    <col min="6" max="6" width="15.42578125" style="4" bestFit="1" customWidth="1"/>
    <col min="7" max="7" width="5.7109375" style="4" bestFit="1" customWidth="1"/>
    <col min="8" max="8" width="2.7109375" style="4" customWidth="1"/>
    <col min="9" max="9" width="5.7109375" style="4" bestFit="1" customWidth="1"/>
    <col min="10" max="10" width="2.7109375" style="4" customWidth="1"/>
    <col min="11" max="11" width="25.28515625" style="4" bestFit="1" customWidth="1"/>
    <col min="12" max="12" width="2.7109375" style="4" customWidth="1"/>
    <col min="13" max="13" width="25.140625" style="4" bestFit="1" customWidth="1"/>
    <col min="14" max="14" width="2.7109375" style="4" customWidth="1"/>
    <col min="15" max="15" width="25.42578125" style="4" bestFit="1" customWidth="1"/>
    <col min="16" max="16" width="10.140625" style="4" bestFit="1" customWidth="1"/>
    <col min="17" max="17" width="10.85546875" style="4" bestFit="1" customWidth="1"/>
    <col min="18" max="18" width="2.7109375" style="4" customWidth="1"/>
    <col min="19" max="19" width="16.140625" style="4" bestFit="1" customWidth="1"/>
    <col min="20" max="20" width="14" style="4" bestFit="1" customWidth="1"/>
    <col min="21" max="21" width="2.7109375" style="4" customWidth="1"/>
    <col min="22" max="22" width="21.5703125" style="4" bestFit="1" customWidth="1"/>
    <col min="23" max="23" width="2.7109375" style="4" customWidth="1"/>
    <col min="24" max="24" width="47.85546875" style="4" bestFit="1" customWidth="1"/>
    <col min="25" max="25" width="2.7109375" style="4" customWidth="1"/>
    <col min="26" max="26" width="18.28515625" style="4" bestFit="1" customWidth="1"/>
    <col min="27" max="16384" width="10" style="4"/>
  </cols>
  <sheetData>
    <row r="1" spans="1:26" x14ac:dyDescent="0.3">
      <c r="A1" s="4" t="s">
        <v>0</v>
      </c>
      <c r="B1" s="4" t="s">
        <v>321</v>
      </c>
      <c r="D1" s="4" t="s">
        <v>4</v>
      </c>
      <c r="E1" s="4" t="s">
        <v>1</v>
      </c>
      <c r="F1" s="4" t="s">
        <v>2</v>
      </c>
      <c r="G1" s="4" t="s">
        <v>163</v>
      </c>
      <c r="I1" s="4" t="s">
        <v>5</v>
      </c>
      <c r="K1" s="4" t="s">
        <v>15</v>
      </c>
      <c r="M1" s="61" t="s">
        <v>17</v>
      </c>
      <c r="O1" s="4" t="s">
        <v>412</v>
      </c>
      <c r="P1" s="4" t="s">
        <v>43</v>
      </c>
      <c r="Q1" s="98" t="s">
        <v>495</v>
      </c>
      <c r="S1" s="4" t="s">
        <v>404</v>
      </c>
      <c r="T1" s="4" t="s">
        <v>408</v>
      </c>
      <c r="V1" s="4" t="s">
        <v>46</v>
      </c>
      <c r="X1" s="4" t="s">
        <v>389</v>
      </c>
      <c r="Z1" s="4" t="s">
        <v>393</v>
      </c>
    </row>
    <row r="2" spans="1:26" x14ac:dyDescent="0.3">
      <c r="A2" s="100" t="s">
        <v>496</v>
      </c>
      <c r="B2" s="4" t="s">
        <v>322</v>
      </c>
      <c r="D2" s="176" t="s">
        <v>518</v>
      </c>
      <c r="E2" s="177" t="s">
        <v>515</v>
      </c>
      <c r="F2" s="64">
        <v>0.4</v>
      </c>
      <c r="G2" s="65" t="s">
        <v>164</v>
      </c>
      <c r="I2" s="9">
        <v>2024</v>
      </c>
      <c r="K2" s="15" t="s">
        <v>21</v>
      </c>
      <c r="M2" s="15" t="s">
        <v>24</v>
      </c>
      <c r="O2" s="15" t="s">
        <v>45</v>
      </c>
      <c r="P2" s="56">
        <v>0</v>
      </c>
      <c r="Q2" s="99" t="s">
        <v>496</v>
      </c>
      <c r="S2" s="9" t="s">
        <v>405</v>
      </c>
      <c r="T2" s="67">
        <v>0.442</v>
      </c>
      <c r="V2" s="15" t="s">
        <v>47</v>
      </c>
      <c r="X2" s="4" t="s">
        <v>416</v>
      </c>
      <c r="Z2" s="9" t="s">
        <v>394</v>
      </c>
    </row>
    <row r="3" spans="1:26" x14ac:dyDescent="0.3">
      <c r="A3" s="15" t="s">
        <v>342</v>
      </c>
      <c r="B3" s="4" t="s">
        <v>323</v>
      </c>
      <c r="D3" s="176" t="s">
        <v>517</v>
      </c>
      <c r="E3" s="177" t="s">
        <v>516</v>
      </c>
      <c r="F3" s="64">
        <v>1</v>
      </c>
      <c r="G3" s="65" t="s">
        <v>165</v>
      </c>
      <c r="I3" s="9">
        <v>2025</v>
      </c>
      <c r="K3" s="15" t="s">
        <v>22</v>
      </c>
      <c r="M3" s="15" t="s">
        <v>25</v>
      </c>
      <c r="O3" s="85" t="s">
        <v>435</v>
      </c>
      <c r="P3" s="56">
        <v>0</v>
      </c>
      <c r="Q3" s="99" t="s">
        <v>346</v>
      </c>
      <c r="S3" s="9" t="s">
        <v>406</v>
      </c>
      <c r="T3" s="67">
        <v>0.15</v>
      </c>
      <c r="V3" s="15" t="s">
        <v>48</v>
      </c>
      <c r="X3" s="4" t="s">
        <v>417</v>
      </c>
      <c r="Z3" s="9" t="s">
        <v>59</v>
      </c>
    </row>
    <row r="4" spans="1:26" x14ac:dyDescent="0.3">
      <c r="A4" s="15" t="s">
        <v>343</v>
      </c>
      <c r="B4" s="4" t="s">
        <v>324</v>
      </c>
      <c r="D4" s="176" t="s">
        <v>519</v>
      </c>
      <c r="E4" s="177" t="s">
        <v>520</v>
      </c>
      <c r="F4" s="64">
        <v>0.7</v>
      </c>
      <c r="G4" s="65" t="s">
        <v>166</v>
      </c>
      <c r="I4" s="9">
        <v>2026</v>
      </c>
      <c r="K4" s="179" t="s">
        <v>529</v>
      </c>
      <c r="M4" s="15" t="s">
        <v>26</v>
      </c>
      <c r="O4" s="179" t="s">
        <v>536</v>
      </c>
      <c r="P4" s="56">
        <v>22</v>
      </c>
      <c r="Q4" s="15" t="s">
        <v>344</v>
      </c>
      <c r="S4" s="9" t="s">
        <v>407</v>
      </c>
      <c r="T4" s="68">
        <v>1720</v>
      </c>
      <c r="V4" s="15" t="s">
        <v>49</v>
      </c>
      <c r="X4" s="4" t="s">
        <v>414</v>
      </c>
      <c r="Z4" s="9" t="s">
        <v>23</v>
      </c>
    </row>
    <row r="5" spans="1:26" x14ac:dyDescent="0.3">
      <c r="A5" s="15" t="s">
        <v>344</v>
      </c>
      <c r="B5" s="4" t="s">
        <v>325</v>
      </c>
      <c r="D5" s="176" t="s">
        <v>521</v>
      </c>
      <c r="E5" s="177" t="s">
        <v>522</v>
      </c>
      <c r="F5" s="64">
        <v>0.7</v>
      </c>
      <c r="G5" s="65" t="s">
        <v>167</v>
      </c>
      <c r="I5" s="9">
        <v>2027</v>
      </c>
      <c r="K5" s="179" t="s">
        <v>530</v>
      </c>
      <c r="M5" s="15" t="s">
        <v>27</v>
      </c>
      <c r="O5" s="179" t="s">
        <v>537</v>
      </c>
      <c r="P5" s="56">
        <v>50</v>
      </c>
      <c r="Q5" s="15" t="s">
        <v>342</v>
      </c>
      <c r="S5" s="9" t="s">
        <v>409</v>
      </c>
      <c r="T5" s="68">
        <v>40</v>
      </c>
      <c r="V5" s="15" t="s">
        <v>50</v>
      </c>
      <c r="X5" s="4" t="s">
        <v>415</v>
      </c>
      <c r="Z5" s="9"/>
    </row>
    <row r="6" spans="1:26" x14ac:dyDescent="0.3">
      <c r="A6" s="15" t="s">
        <v>345</v>
      </c>
      <c r="B6" s="4" t="s">
        <v>326</v>
      </c>
      <c r="D6" s="176" t="s">
        <v>523</v>
      </c>
      <c r="E6" s="177" t="s">
        <v>524</v>
      </c>
      <c r="F6" s="64">
        <v>1</v>
      </c>
      <c r="G6" s="65" t="s">
        <v>348</v>
      </c>
      <c r="I6" s="9">
        <v>2028</v>
      </c>
      <c r="K6" s="179" t="s">
        <v>531</v>
      </c>
      <c r="M6" s="15" t="s">
        <v>28</v>
      </c>
      <c r="O6" s="101" t="s">
        <v>497</v>
      </c>
      <c r="P6" s="56">
        <v>0</v>
      </c>
      <c r="Q6" s="99" t="s">
        <v>496</v>
      </c>
      <c r="S6" s="9"/>
      <c r="T6" s="69"/>
      <c r="V6" s="15"/>
      <c r="Z6" s="9"/>
    </row>
    <row r="7" spans="1:26" x14ac:dyDescent="0.3">
      <c r="A7" s="15" t="s">
        <v>54</v>
      </c>
      <c r="B7" s="4" t="s">
        <v>327</v>
      </c>
      <c r="D7" s="176" t="s">
        <v>525</v>
      </c>
      <c r="E7" s="63" t="s">
        <v>430</v>
      </c>
      <c r="F7" s="64">
        <v>0.8</v>
      </c>
      <c r="G7" s="65" t="s">
        <v>349</v>
      </c>
      <c r="I7" s="9">
        <v>2029</v>
      </c>
      <c r="K7" s="179" t="s">
        <v>532</v>
      </c>
      <c r="M7" s="15" t="s">
        <v>29</v>
      </c>
      <c r="O7" s="15"/>
      <c r="P7" s="56"/>
      <c r="Q7" s="66"/>
      <c r="V7" s="15"/>
      <c r="Z7" s="9"/>
    </row>
    <row r="8" spans="1:26" x14ac:dyDescent="0.3">
      <c r="A8" s="15" t="s">
        <v>346</v>
      </c>
      <c r="B8" s="4" t="s">
        <v>328</v>
      </c>
      <c r="D8" s="176" t="s">
        <v>526</v>
      </c>
      <c r="E8" s="63" t="s">
        <v>431</v>
      </c>
      <c r="F8" s="64">
        <v>1</v>
      </c>
      <c r="G8" s="65" t="s">
        <v>350</v>
      </c>
      <c r="I8" s="9"/>
      <c r="K8" s="180" t="s">
        <v>533</v>
      </c>
      <c r="M8" s="15" t="s">
        <v>30</v>
      </c>
      <c r="O8" s="15"/>
      <c r="P8" s="56"/>
      <c r="Q8" s="66"/>
      <c r="V8" s="15"/>
      <c r="Z8" s="9"/>
    </row>
    <row r="9" spans="1:26" x14ac:dyDescent="0.3">
      <c r="A9" s="15" t="s">
        <v>347</v>
      </c>
      <c r="B9" s="4" t="s">
        <v>329</v>
      </c>
      <c r="D9" s="176" t="s">
        <v>527</v>
      </c>
      <c r="E9" s="63" t="s">
        <v>432</v>
      </c>
      <c r="F9" s="64">
        <v>1</v>
      </c>
      <c r="G9" s="65" t="s">
        <v>351</v>
      </c>
      <c r="I9" s="9"/>
      <c r="K9" s="180" t="s">
        <v>534</v>
      </c>
      <c r="M9" s="15" t="s">
        <v>434</v>
      </c>
      <c r="O9" s="15"/>
      <c r="P9" s="56"/>
      <c r="Q9" s="66"/>
      <c r="V9" s="15"/>
      <c r="Z9" s="9"/>
    </row>
    <row r="10" spans="1:26" x14ac:dyDescent="0.3">
      <c r="A10" s="15"/>
      <c r="B10" s="4" t="s">
        <v>330</v>
      </c>
      <c r="D10" s="176" t="s">
        <v>528</v>
      </c>
      <c r="E10" s="63" t="s">
        <v>433</v>
      </c>
      <c r="F10" s="64">
        <v>1</v>
      </c>
      <c r="G10" s="65" t="s">
        <v>352</v>
      </c>
      <c r="I10" s="9"/>
      <c r="K10" s="180" t="s">
        <v>61</v>
      </c>
      <c r="M10" s="15" t="s">
        <v>61</v>
      </c>
      <c r="O10" s="15"/>
      <c r="P10" s="56"/>
      <c r="Q10" s="66"/>
      <c r="V10" s="15"/>
      <c r="Z10" s="9"/>
    </row>
    <row r="11" spans="1:26" x14ac:dyDescent="0.3">
      <c r="A11" s="15"/>
      <c r="B11" s="4" t="s">
        <v>331</v>
      </c>
      <c r="D11" s="62"/>
      <c r="E11" s="63"/>
      <c r="F11" s="64"/>
      <c r="G11" s="65" t="s">
        <v>353</v>
      </c>
      <c r="I11" s="9"/>
      <c r="K11" s="70"/>
      <c r="M11" s="15"/>
      <c r="O11" s="15"/>
      <c r="P11" s="56"/>
      <c r="Q11" s="66"/>
      <c r="V11" s="15"/>
      <c r="Z11" s="9"/>
    </row>
    <row r="12" spans="1:26" x14ac:dyDescent="0.3">
      <c r="A12" s="15"/>
      <c r="B12" s="4" t="s">
        <v>332</v>
      </c>
      <c r="D12" s="62"/>
      <c r="E12" s="63"/>
      <c r="F12" s="64"/>
      <c r="G12" s="65" t="s">
        <v>354</v>
      </c>
      <c r="K12" s="70"/>
      <c r="M12" s="15"/>
      <c r="O12" s="15"/>
      <c r="P12" s="56"/>
      <c r="Q12" s="66"/>
    </row>
    <row r="13" spans="1:26" x14ac:dyDescent="0.3">
      <c r="A13" s="15"/>
      <c r="B13" s="4" t="s">
        <v>333</v>
      </c>
      <c r="D13" s="62"/>
      <c r="E13" s="63"/>
      <c r="F13" s="64"/>
      <c r="G13" s="65" t="s">
        <v>355</v>
      </c>
      <c r="K13" s="70"/>
      <c r="M13" s="15"/>
      <c r="O13" s="15"/>
      <c r="P13" s="56"/>
      <c r="Q13" s="66"/>
    </row>
    <row r="14" spans="1:26" x14ac:dyDescent="0.3">
      <c r="A14" s="15"/>
      <c r="B14" s="4" t="s">
        <v>334</v>
      </c>
      <c r="D14" s="62"/>
      <c r="E14" s="63"/>
      <c r="F14" s="64"/>
      <c r="G14" s="65" t="s">
        <v>356</v>
      </c>
      <c r="K14" s="70"/>
      <c r="M14" s="15"/>
      <c r="O14" s="15"/>
      <c r="P14" s="56"/>
      <c r="Q14" s="66"/>
    </row>
    <row r="15" spans="1:26" x14ac:dyDescent="0.3">
      <c r="A15" s="15"/>
      <c r="B15" s="4" t="s">
        <v>335</v>
      </c>
      <c r="D15" s="62"/>
      <c r="E15" s="63"/>
      <c r="F15" s="64"/>
      <c r="G15" s="65" t="s">
        <v>357</v>
      </c>
      <c r="K15" s="70"/>
      <c r="M15" s="15"/>
      <c r="O15" s="15"/>
      <c r="P15" s="56"/>
      <c r="Q15" s="66"/>
    </row>
    <row r="16" spans="1:26" x14ac:dyDescent="0.3">
      <c r="A16" s="15"/>
      <c r="B16" s="4" t="s">
        <v>336</v>
      </c>
      <c r="D16" s="62"/>
      <c r="E16" s="63"/>
      <c r="F16" s="64"/>
      <c r="G16" s="65" t="s">
        <v>358</v>
      </c>
      <c r="K16" s="70"/>
      <c r="M16" s="15"/>
      <c r="O16" s="15"/>
      <c r="P16" s="56"/>
      <c r="Q16" s="66"/>
    </row>
    <row r="17" spans="1:18" x14ac:dyDescent="0.3">
      <c r="A17" s="15"/>
      <c r="B17" s="4" t="s">
        <v>337</v>
      </c>
      <c r="D17" s="62"/>
      <c r="E17" s="63"/>
      <c r="F17" s="64"/>
      <c r="G17" s="65" t="s">
        <v>359</v>
      </c>
      <c r="K17" s="70"/>
      <c r="M17" s="15"/>
      <c r="O17" s="15"/>
      <c r="P17" s="56"/>
      <c r="Q17" s="66"/>
    </row>
    <row r="18" spans="1:18" x14ac:dyDescent="0.3">
      <c r="A18" s="15"/>
      <c r="B18" s="4" t="s">
        <v>338</v>
      </c>
      <c r="D18" s="62"/>
      <c r="E18" s="63"/>
      <c r="F18" s="64"/>
      <c r="G18" s="65" t="s">
        <v>360</v>
      </c>
      <c r="K18" s="70"/>
      <c r="M18" s="15"/>
      <c r="O18" s="15"/>
      <c r="P18" s="56"/>
      <c r="Q18" s="66"/>
    </row>
    <row r="19" spans="1:18" x14ac:dyDescent="0.3">
      <c r="A19" s="15"/>
      <c r="B19" s="4" t="s">
        <v>339</v>
      </c>
      <c r="D19" s="62"/>
      <c r="E19" s="63"/>
      <c r="F19" s="64"/>
      <c r="G19" s="65" t="s">
        <v>361</v>
      </c>
      <c r="K19" s="70"/>
      <c r="M19" s="15"/>
      <c r="O19" s="15"/>
      <c r="P19" s="56"/>
      <c r="Q19" s="66"/>
    </row>
    <row r="20" spans="1:18" x14ac:dyDescent="0.3">
      <c r="A20" s="15"/>
      <c r="B20" s="4" t="s">
        <v>340</v>
      </c>
      <c r="D20" s="62"/>
      <c r="E20" s="63"/>
      <c r="F20" s="64"/>
      <c r="G20" s="65" t="s">
        <v>362</v>
      </c>
      <c r="K20" s="70"/>
      <c r="M20" s="15"/>
      <c r="O20" s="15"/>
      <c r="P20" s="56"/>
      <c r="Q20" s="66"/>
    </row>
    <row r="21" spans="1:18" x14ac:dyDescent="0.3">
      <c r="A21" s="15"/>
      <c r="B21" s="4" t="s">
        <v>341</v>
      </c>
      <c r="D21" s="62"/>
      <c r="E21" s="63"/>
      <c r="F21" s="64"/>
      <c r="G21" s="65" t="s">
        <v>363</v>
      </c>
      <c r="K21" s="70"/>
      <c r="M21" s="15"/>
      <c r="O21" s="15"/>
      <c r="P21" s="56"/>
      <c r="Q21" s="66"/>
    </row>
    <row r="22" spans="1:18" x14ac:dyDescent="0.3">
      <c r="A22" s="4">
        <f>SUBTOTAL(103,Tbl.Kostensoorten[Kostensoorten])</f>
        <v>8</v>
      </c>
      <c r="B22" s="4">
        <f>SUBTOTAL(103,Tbl.Kostensoorten[KSnr.])</f>
        <v>20</v>
      </c>
      <c r="D22" s="62"/>
      <c r="E22" s="63"/>
      <c r="F22" s="64"/>
      <c r="G22" s="65" t="s">
        <v>364</v>
      </c>
    </row>
    <row r="23" spans="1:18" x14ac:dyDescent="0.3">
      <c r="A23" s="4">
        <f>Tbl.Kostensoorten[[#Totals],[KSnr.]]-Tbl.Kostensoorten[[#Totals],[Kostensoorten]]</f>
        <v>12</v>
      </c>
      <c r="D23" s="62"/>
      <c r="E23" s="63"/>
      <c r="F23" s="64"/>
      <c r="G23" s="65" t="s">
        <v>365</v>
      </c>
    </row>
    <row r="24" spans="1:18" x14ac:dyDescent="0.3">
      <c r="D24" s="62"/>
      <c r="E24" s="63"/>
      <c r="F24" s="64"/>
      <c r="G24" s="65" t="s">
        <v>366</v>
      </c>
    </row>
    <row r="25" spans="1:18" x14ac:dyDescent="0.3">
      <c r="D25" s="62"/>
      <c r="E25" s="63"/>
      <c r="F25" s="64"/>
      <c r="G25" s="65" t="s">
        <v>367</v>
      </c>
    </row>
    <row r="26" spans="1:18" x14ac:dyDescent="0.3">
      <c r="D26" s="62"/>
      <c r="E26" s="63"/>
      <c r="F26" s="64"/>
      <c r="G26" s="65" t="s">
        <v>368</v>
      </c>
    </row>
    <row r="27" spans="1:18" x14ac:dyDescent="0.3">
      <c r="D27" s="62"/>
      <c r="E27" s="63"/>
      <c r="F27" s="64"/>
      <c r="G27" s="65" t="s">
        <v>369</v>
      </c>
    </row>
    <row r="28" spans="1:18" x14ac:dyDescent="0.3">
      <c r="D28" s="62"/>
      <c r="E28" s="63"/>
      <c r="F28" s="64"/>
      <c r="G28" s="65" t="s">
        <v>370</v>
      </c>
      <c r="Q28" s="44"/>
      <c r="R28" s="44"/>
    </row>
    <row r="29" spans="1:18" x14ac:dyDescent="0.3">
      <c r="D29" s="62"/>
      <c r="E29" s="63"/>
      <c r="F29" s="64"/>
      <c r="G29" s="65" t="s">
        <v>371</v>
      </c>
      <c r="Q29" s="44"/>
      <c r="R29" s="44"/>
    </row>
    <row r="30" spans="1:18" x14ac:dyDescent="0.3">
      <c r="D30" s="62"/>
      <c r="E30" s="63"/>
      <c r="F30" s="64"/>
      <c r="G30" s="65" t="s">
        <v>372</v>
      </c>
      <c r="Q30" s="44"/>
      <c r="R30" s="44"/>
    </row>
    <row r="31" spans="1:18" x14ac:dyDescent="0.3">
      <c r="D31" s="62"/>
      <c r="E31" s="63"/>
      <c r="F31" s="64"/>
      <c r="G31" s="65" t="s">
        <v>373</v>
      </c>
      <c r="Q31" s="44"/>
      <c r="R31" s="44"/>
    </row>
    <row r="32" spans="1:18" x14ac:dyDescent="0.3">
      <c r="D32" s="124"/>
      <c r="E32" s="124">
        <f>SUBTOTAL(103,Tbl.Subsidiehoogte[Subsidieactiviteit])</f>
        <v>9</v>
      </c>
      <c r="F32" s="178"/>
      <c r="G32" s="124">
        <f>SUBTOTAL(103,Tbl.Subsidiehoogte[SAnr.])</f>
        <v>30</v>
      </c>
      <c r="Q32" s="44"/>
      <c r="R32" s="44"/>
    </row>
    <row r="33" spans="5:5" x14ac:dyDescent="0.3">
      <c r="E33" s="4">
        <f>Tbl.Subsidiehoogte[[#Totals],[SAnr.]]-Tbl.Subsidiehoogte[[#Totals],[Subsidieactiviteit]]</f>
        <v>21</v>
      </c>
    </row>
  </sheetData>
  <sheetProtection algorithmName="SHA-512" hashValue="Jv4b2b2LEeEdsm+iyfaUP192a24PswnMUWx/962V/a8DzjEk5y7+8B9045CnCfcRFUdXqhIMjK2jrrdsejdRrA==" saltValue="9nhYsWE1PMki03Uj6NUeFA==" spinCount="100000" sheet="1" objects="1" scenarios="1"/>
  <phoneticPr fontId="10"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Benoemde bereiken</vt:lpstr>
      </vt:variant>
      <vt:variant>
        <vt:i4>54</vt:i4>
      </vt:variant>
    </vt:vector>
  </HeadingPairs>
  <TitlesOfParts>
    <vt:vector size="66" baseType="lpstr">
      <vt:lpstr>Instructie</vt:lpstr>
      <vt:lpstr>Partners</vt:lpstr>
      <vt:lpstr>Werkpakketten</vt:lpstr>
      <vt:lpstr>Activiteiten</vt:lpstr>
      <vt:lpstr>Uurtarieven</vt:lpstr>
      <vt:lpstr>Afschrijvingskosten</vt:lpstr>
      <vt:lpstr>Kosten</vt:lpstr>
      <vt:lpstr>Tussenblad Begroting</vt:lpstr>
      <vt:lpstr>Begroting</vt:lpstr>
      <vt:lpstr>Financiering</vt:lpstr>
      <vt:lpstr>Kladblok</vt:lpstr>
      <vt:lpstr>Lijsten</vt:lpstr>
      <vt:lpstr>Financiering!Activiteitencode</vt:lpstr>
      <vt:lpstr>Activiteitencode</vt:lpstr>
      <vt:lpstr>Partners!Afdrukbereik</vt:lpstr>
      <vt:lpstr>Financiering!Jaren</vt:lpstr>
      <vt:lpstr>Jaren</vt:lpstr>
      <vt:lpstr>Financiering!Kostensoort</vt:lpstr>
      <vt:lpstr>Kosten!Kostensoort</vt:lpstr>
      <vt:lpstr>Kostensoort</vt:lpstr>
      <vt:lpstr>Financiering!Lijst_activiteitencode</vt:lpstr>
      <vt:lpstr>Lijst_activiteitencode</vt:lpstr>
      <vt:lpstr>Financiering!Lijst_Activum</vt:lpstr>
      <vt:lpstr>Lijst_Activum</vt:lpstr>
      <vt:lpstr>Financiering!Lijst_Afschrijvingseenheden</vt:lpstr>
      <vt:lpstr>Lijst_Afschrijvingseenheden</vt:lpstr>
      <vt:lpstr>Financiering!Lijst_Afschrijvingstarief</vt:lpstr>
      <vt:lpstr>Lijst_Afschrijvingstarief</vt:lpstr>
      <vt:lpstr>Financiering!Lijst_Beekeningswijze</vt:lpstr>
      <vt:lpstr>Lijst_Beekeningswijze</vt:lpstr>
      <vt:lpstr>Financiering!Lijst_Kostensoorten</vt:lpstr>
      <vt:lpstr>Lijst_Kostensoorten</vt:lpstr>
      <vt:lpstr>Financiering!Lijst_Loondienst</vt:lpstr>
      <vt:lpstr>Lijst_Loondienst</vt:lpstr>
      <vt:lpstr>Financiering!Lijst_Medewerker</vt:lpstr>
      <vt:lpstr>Lijst_Medewerker</vt:lpstr>
      <vt:lpstr>Lijst_Organisatie</vt:lpstr>
      <vt:lpstr>Financiering!Lijst_Partnercode</vt:lpstr>
      <vt:lpstr>Lijst_Partnercode</vt:lpstr>
      <vt:lpstr>Financiering!Lijst_Partnernummer</vt:lpstr>
      <vt:lpstr>Lijst_Partnernummer</vt:lpstr>
      <vt:lpstr>Financiering!Lijst_Projectpartners</vt:lpstr>
      <vt:lpstr>Lijst_Projectpartners</vt:lpstr>
      <vt:lpstr>Financiering!Lijst_Rechtsvorm</vt:lpstr>
      <vt:lpstr>Lijst_Rechtsvorm</vt:lpstr>
      <vt:lpstr>Financiering!Lijst_Subsidiabele_activiteiten</vt:lpstr>
      <vt:lpstr>Kosten!Lijst_Subsidiabele_activiteiten</vt:lpstr>
      <vt:lpstr>Lijst_Subsidiabele_activiteiten</vt:lpstr>
      <vt:lpstr>Financiering!Lijst_TypeFinanciering</vt:lpstr>
      <vt:lpstr>Lijst_TypeFinanciering</vt:lpstr>
      <vt:lpstr>Financiering!Lijst_Typeprojectmedewerker</vt:lpstr>
      <vt:lpstr>Lijst_Typeprojectmedewerker</vt:lpstr>
      <vt:lpstr>Financiering!Lijst_Werkweekobvfulltime</vt:lpstr>
      <vt:lpstr>Lijst_Werkweekobvfulltime</vt:lpstr>
      <vt:lpstr>Lst.P1SA</vt:lpstr>
      <vt:lpstr>Lst.P2SA</vt:lpstr>
      <vt:lpstr>Begroting!Lst_Kostensoorten</vt:lpstr>
      <vt:lpstr>Financiering!Partner</vt:lpstr>
      <vt:lpstr>Kosten!Partner</vt:lpstr>
      <vt:lpstr>Partner</vt:lpstr>
      <vt:lpstr>Financiering!Werkpakket</vt:lpstr>
      <vt:lpstr>Kosten!Werkpakket</vt:lpstr>
      <vt:lpstr>Werkpakket</vt:lpstr>
      <vt:lpstr>Financiering!Werkpakketcode</vt:lpstr>
      <vt:lpstr>Kosten!Werkpakketcode</vt:lpstr>
      <vt:lpstr>Werkpakketcode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Olaf Gähler</dc:creator>
  <cp:lastModifiedBy>Olaf Gähler</cp:lastModifiedBy>
  <cp:lastPrinted>2024-05-13T12:35:55Z</cp:lastPrinted>
  <dcterms:created xsi:type="dcterms:W3CDTF">2024-04-30T18:01:34Z</dcterms:created>
  <dcterms:modified xsi:type="dcterms:W3CDTF">2024-11-14T14:11:53Z</dcterms:modified>
</cp:coreProperties>
</file>